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827"/>
  <workbookPr/>
  <mc:AlternateContent xmlns:mc="http://schemas.openxmlformats.org/markup-compatibility/2006">
    <mc:Choice Requires="x15">
      <x15ac:absPath xmlns:x15ac="http://schemas.microsoft.com/office/spreadsheetml/2010/11/ac" url="E:\CodePrograms\macroStrategy\"/>
    </mc:Choice>
  </mc:AlternateContent>
  <xr:revisionPtr revIDLastSave="0" documentId="13_ncr:1_{84C6CD8F-7EC5-4DEF-8A45-1A281003D7A3}" xr6:coauthVersionLast="47" xr6:coauthVersionMax="47" xr10:uidLastSave="{00000000-0000-0000-0000-000000000000}"/>
  <bookViews>
    <workbookView xWindow="83" yWindow="195" windowWidth="28799" windowHeight="15368" activeTab="6" xr2:uid="{00000000-000D-0000-FFFF-FFFF00000000}"/>
  </bookViews>
  <sheets>
    <sheet name="宏观指标汇总" sheetId="1" r:id="rId1"/>
    <sheet name="Memo" sheetId="9" r:id="rId2"/>
    <sheet name="事件定义" sheetId="5" r:id="rId3"/>
    <sheet name="最优筛选" sheetId="12" r:id="rId4"/>
    <sheet name="年度绩效分析" sheetId="16" r:id="rId5"/>
    <sheet name="净值曲线" sheetId="17" r:id="rId6"/>
    <sheet name="投票决策" sheetId="18" r:id="rId7"/>
    <sheet name="综合筛选" sheetId="13" r:id="rId8"/>
    <sheet name="ALL_Backtest" sheetId="14" r:id="rId9"/>
    <sheet name="经济学解释" sheetId="15" r:id="rId10"/>
    <sheet name="CLOSE" sheetId="11" r:id="rId11"/>
    <sheet name="CLEAN_MACRO" sheetId="7" r:id="rId12"/>
    <sheet name="MonthMacro" sheetId="3" r:id="rId13"/>
    <sheet name="CLEAN_RATE" sheetId="10" r:id="rId14"/>
    <sheet name="DateRate" sheetId="6" r:id="rId15"/>
  </sheets>
  <externalReferences>
    <externalReference r:id="rId16"/>
  </externalReferences>
  <definedNames>
    <definedName name="_xlnm._FilterDatabase" localSheetId="8" hidden="1">ALL_Backtest!$A$1:$W$4321</definedName>
    <definedName name="_xlnm._FilterDatabase" localSheetId="1" hidden="1">Memo!$A$1:$C$41</definedName>
    <definedName name="_xlnm._FilterDatabase" localSheetId="0" hidden="1">宏观指标汇总!$A$1:$F$31</definedName>
    <definedName name="_xlnm._FilterDatabase" localSheetId="3" hidden="1">最优筛选!$A$1:$W$51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28" i="13" l="1"/>
  <c r="AH28" i="13"/>
  <c r="AI28" i="13"/>
  <c r="AJ28" i="13"/>
  <c r="AK28" i="13" a="1"/>
  <c r="AK28" i="13" s="1"/>
  <c r="AL28" i="13" a="1"/>
  <c r="AL28" i="13" s="1"/>
  <c r="AM28" i="13" a="1"/>
  <c r="AM28" i="13" s="1"/>
  <c r="AN28" i="13" a="1"/>
  <c r="AN28" i="13" s="1"/>
  <c r="AO28" i="13" a="1"/>
  <c r="AO28" i="13" s="1"/>
  <c r="AP28" i="13" a="1"/>
  <c r="AP28" i="13" s="1"/>
  <c r="AQ28" i="13" a="1"/>
  <c r="AQ28" i="13" s="1"/>
  <c r="AR28" i="13" a="1"/>
  <c r="AR28" i="13" s="1"/>
  <c r="AS28" i="13"/>
  <c r="AT28" i="13"/>
  <c r="AU28" i="13"/>
  <c r="AV28" i="13"/>
  <c r="AW28" i="13"/>
  <c r="AS27" i="13"/>
  <c r="AT27" i="13"/>
  <c r="AU27" i="13"/>
  <c r="AV27" i="13"/>
  <c r="AW27" i="13"/>
  <c r="AW3" i="13"/>
  <c r="AW4" i="13"/>
  <c r="AW5" i="13"/>
  <c r="AW6" i="13"/>
  <c r="AW7" i="13"/>
  <c r="AW8" i="13"/>
  <c r="AW9" i="13"/>
  <c r="AW10" i="13"/>
  <c r="AW11" i="13"/>
  <c r="AW12" i="13"/>
  <c r="AW13" i="13"/>
  <c r="AW14" i="13"/>
  <c r="AW15" i="13"/>
  <c r="AW16" i="13"/>
  <c r="AW17" i="13"/>
  <c r="AW18" i="13"/>
  <c r="AW19" i="13"/>
  <c r="AW20" i="13"/>
  <c r="AW21" i="13"/>
  <c r="AW22" i="13"/>
  <c r="AW23" i="13"/>
  <c r="AW24" i="13"/>
  <c r="AW25" i="13"/>
  <c r="AW26" i="13"/>
  <c r="AM27" i="13" a="1"/>
  <c r="AM27" i="13" s="1"/>
  <c r="AK27" i="13" a="1"/>
  <c r="AK27" i="13" s="1"/>
  <c r="AJ17" i="13"/>
  <c r="AJ18" i="13"/>
  <c r="AJ19" i="13"/>
  <c r="AJ20" i="13"/>
  <c r="AJ21" i="13"/>
  <c r="AJ22" i="13"/>
  <c r="AJ23" i="13"/>
  <c r="AJ24" i="13"/>
  <c r="AJ25" i="13"/>
  <c r="AJ26" i="13"/>
  <c r="AJ27" i="13"/>
  <c r="AJ16" i="13"/>
  <c r="AJ4" i="13"/>
  <c r="AJ5" i="13"/>
  <c r="AJ6" i="13"/>
  <c r="AJ7" i="13"/>
  <c r="AJ8" i="13"/>
  <c r="AJ9" i="13"/>
  <c r="AJ10" i="13"/>
  <c r="AJ11" i="13"/>
  <c r="AJ12" i="13"/>
  <c r="AJ13" i="13"/>
  <c r="AJ14" i="13"/>
  <c r="AJ15" i="13"/>
  <c r="AJ3" i="13"/>
  <c r="AI4" i="13"/>
  <c r="AI5" i="13"/>
  <c r="AI6" i="13"/>
  <c r="AI7" i="13"/>
  <c r="AI8" i="13"/>
  <c r="AI9" i="13"/>
  <c r="AI10" i="13"/>
  <c r="AI11" i="13"/>
  <c r="AI12" i="13"/>
  <c r="AI13" i="13"/>
  <c r="AI14" i="13"/>
  <c r="AI15" i="13"/>
  <c r="AI16" i="13"/>
  <c r="AI17" i="13"/>
  <c r="AI18" i="13"/>
  <c r="AI19" i="13"/>
  <c r="AI20" i="13"/>
  <c r="AI21" i="13"/>
  <c r="AI22" i="13"/>
  <c r="AI23" i="13"/>
  <c r="AI24" i="13"/>
  <c r="AI25" i="13"/>
  <c r="AI26" i="13"/>
  <c r="AI27" i="13"/>
  <c r="AI3" i="13"/>
  <c r="AH4" i="13"/>
  <c r="AH5" i="13"/>
  <c r="AH6" i="13"/>
  <c r="AH7" i="13"/>
  <c r="AH8" i="13"/>
  <c r="AH9" i="13"/>
  <c r="AH10" i="13"/>
  <c r="AH11" i="13"/>
  <c r="AH12" i="13"/>
  <c r="AH13" i="13"/>
  <c r="AH14" i="13"/>
  <c r="AH15" i="13"/>
  <c r="AH16" i="13"/>
  <c r="AH17" i="13"/>
  <c r="AH18" i="13"/>
  <c r="AH19" i="13"/>
  <c r="AH20" i="13"/>
  <c r="AH21" i="13"/>
  <c r="AH22" i="13"/>
  <c r="AH23" i="13"/>
  <c r="AH24" i="13"/>
  <c r="AH25" i="13"/>
  <c r="AH26" i="13"/>
  <c r="AH27" i="13"/>
  <c r="AH3" i="13"/>
  <c r="AG4" i="13"/>
  <c r="AG5" i="13"/>
  <c r="AG6" i="13"/>
  <c r="AG7" i="13"/>
  <c r="AG8" i="13"/>
  <c r="AG9" i="13"/>
  <c r="AG10" i="13"/>
  <c r="AG11" i="13"/>
  <c r="AG12" i="13"/>
  <c r="AG13" i="13"/>
  <c r="AG14" i="13"/>
  <c r="AG15" i="13"/>
  <c r="AG16" i="13"/>
  <c r="AG17" i="13"/>
  <c r="AG18" i="13"/>
  <c r="AG19" i="13"/>
  <c r="AG20" i="13"/>
  <c r="AG21" i="13"/>
  <c r="AG22" i="13"/>
  <c r="AG23" i="13"/>
  <c r="AG24" i="13"/>
  <c r="AG25" i="13"/>
  <c r="AG26" i="13"/>
  <c r="AG27" i="13"/>
  <c r="AG3" i="13"/>
  <c r="AS4" i="13"/>
  <c r="AT4" i="13"/>
  <c r="AU4" i="13"/>
  <c r="AV4" i="13"/>
  <c r="AS5" i="13"/>
  <c r="AT5" i="13"/>
  <c r="AU5" i="13"/>
  <c r="AV5" i="13"/>
  <c r="AS6" i="13"/>
  <c r="AT6" i="13"/>
  <c r="AU6" i="13"/>
  <c r="AV6" i="13"/>
  <c r="AS7" i="13"/>
  <c r="AT7" i="13"/>
  <c r="AU7" i="13"/>
  <c r="AV7" i="13"/>
  <c r="AS8" i="13"/>
  <c r="AT8" i="13"/>
  <c r="AU8" i="13"/>
  <c r="AV8" i="13"/>
  <c r="AS9" i="13"/>
  <c r="AT9" i="13"/>
  <c r="AU9" i="13"/>
  <c r="AV9" i="13"/>
  <c r="AS10" i="13"/>
  <c r="AT10" i="13"/>
  <c r="AU10" i="13"/>
  <c r="AV10" i="13"/>
  <c r="AS11" i="13"/>
  <c r="AT11" i="13"/>
  <c r="AU11" i="13"/>
  <c r="AV11" i="13"/>
  <c r="AS12" i="13"/>
  <c r="AT12" i="13"/>
  <c r="AU12" i="13"/>
  <c r="AV12" i="13"/>
  <c r="AS13" i="13"/>
  <c r="AT13" i="13"/>
  <c r="AU13" i="13"/>
  <c r="AV13" i="13"/>
  <c r="AS14" i="13"/>
  <c r="AT14" i="13"/>
  <c r="AU14" i="13"/>
  <c r="AV14" i="13"/>
  <c r="AS15" i="13"/>
  <c r="AT15" i="13"/>
  <c r="AU15" i="13"/>
  <c r="AV15" i="13"/>
  <c r="AS16" i="13"/>
  <c r="AT16" i="13"/>
  <c r="AU16" i="13"/>
  <c r="AV16" i="13"/>
  <c r="AS17" i="13"/>
  <c r="AT17" i="13"/>
  <c r="AU17" i="13"/>
  <c r="AV17" i="13"/>
  <c r="AS18" i="13"/>
  <c r="AT18" i="13"/>
  <c r="AU18" i="13"/>
  <c r="AV18" i="13"/>
  <c r="AS19" i="13"/>
  <c r="AT19" i="13"/>
  <c r="AU19" i="13"/>
  <c r="AV19" i="13"/>
  <c r="AS20" i="13"/>
  <c r="AT20" i="13"/>
  <c r="AU20" i="13"/>
  <c r="AV20" i="13"/>
  <c r="AS21" i="13"/>
  <c r="AT21" i="13"/>
  <c r="AU21" i="13"/>
  <c r="AV21" i="13"/>
  <c r="AS22" i="13"/>
  <c r="AT22" i="13"/>
  <c r="AU22" i="13"/>
  <c r="AV22" i="13"/>
  <c r="AS23" i="13"/>
  <c r="AT23" i="13"/>
  <c r="AU23" i="13"/>
  <c r="AV23" i="13"/>
  <c r="AS24" i="13"/>
  <c r="AT24" i="13"/>
  <c r="AU24" i="13"/>
  <c r="AV24" i="13"/>
  <c r="AS25" i="13"/>
  <c r="AT25" i="13"/>
  <c r="AU25" i="13"/>
  <c r="AV25" i="13"/>
  <c r="AS26" i="13"/>
  <c r="AT26" i="13"/>
  <c r="AU26" i="13"/>
  <c r="AV26" i="13"/>
  <c r="AT3" i="13"/>
  <c r="AU3" i="13"/>
  <c r="AV3" i="13"/>
  <c r="AS3" i="13"/>
  <c r="B3" i="14"/>
  <c r="AL27" i="13" s="1" a="1"/>
  <c r="AL27" i="13" s="1"/>
  <c r="B4" i="14"/>
  <c r="B5" i="14"/>
  <c r="B6" i="14"/>
  <c r="B7" i="14"/>
  <c r="B8" i="14"/>
  <c r="B9" i="14"/>
  <c r="B10" i="14"/>
  <c r="B11" i="14"/>
  <c r="B12" i="14"/>
  <c r="B13" i="14"/>
  <c r="B14" i="14"/>
  <c r="B15" i="14"/>
  <c r="B16" i="14"/>
  <c r="B17" i="14"/>
  <c r="B18" i="14"/>
  <c r="B19" i="14"/>
  <c r="B20" i="14"/>
  <c r="B21" i="14"/>
  <c r="B22" i="14"/>
  <c r="AN22" i="13" s="1" a="1"/>
  <c r="AN22" i="13" s="1"/>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B507" i="14"/>
  <c r="B508" i="14"/>
  <c r="B509" i="14"/>
  <c r="B510" i="14"/>
  <c r="B511" i="14"/>
  <c r="B512" i="14"/>
  <c r="B513" i="14"/>
  <c r="B514" i="14"/>
  <c r="B515" i="14"/>
  <c r="B516" i="14"/>
  <c r="B517" i="14"/>
  <c r="B518" i="14"/>
  <c r="B519" i="14"/>
  <c r="B520" i="14"/>
  <c r="B521" i="14"/>
  <c r="B522" i="14"/>
  <c r="B523" i="14"/>
  <c r="B524" i="14"/>
  <c r="B525" i="14"/>
  <c r="B526" i="14"/>
  <c r="B527" i="14"/>
  <c r="B528" i="14"/>
  <c r="B529" i="14"/>
  <c r="B530" i="14"/>
  <c r="B531" i="14"/>
  <c r="B532" i="14"/>
  <c r="B533" i="14"/>
  <c r="B534" i="14"/>
  <c r="B535" i="14"/>
  <c r="B536" i="14"/>
  <c r="B537" i="14"/>
  <c r="B538" i="14"/>
  <c r="B539" i="14"/>
  <c r="B540" i="14"/>
  <c r="B541" i="14"/>
  <c r="B542" i="14"/>
  <c r="B543" i="14"/>
  <c r="B544" i="14"/>
  <c r="B545" i="14"/>
  <c r="B546" i="14"/>
  <c r="B547" i="14"/>
  <c r="B548" i="14"/>
  <c r="B549" i="14"/>
  <c r="B550" i="14"/>
  <c r="B551" i="14"/>
  <c r="B552" i="14"/>
  <c r="B553" i="14"/>
  <c r="B554" i="14"/>
  <c r="B555" i="14"/>
  <c r="B556" i="14"/>
  <c r="B557" i="14"/>
  <c r="B558" i="14"/>
  <c r="B559" i="14"/>
  <c r="B560" i="14"/>
  <c r="B561" i="14"/>
  <c r="B562" i="14"/>
  <c r="B563" i="14"/>
  <c r="B564" i="14"/>
  <c r="B565" i="14"/>
  <c r="B566" i="14"/>
  <c r="B567" i="14"/>
  <c r="B568" i="14"/>
  <c r="B569" i="14"/>
  <c r="B570" i="14"/>
  <c r="B571" i="14"/>
  <c r="B572" i="14"/>
  <c r="B573" i="14"/>
  <c r="B574" i="14"/>
  <c r="B575" i="14"/>
  <c r="B576" i="14"/>
  <c r="B577" i="14"/>
  <c r="B578" i="14"/>
  <c r="B579" i="14"/>
  <c r="B580" i="14"/>
  <c r="B581" i="14"/>
  <c r="B582" i="14"/>
  <c r="B583" i="14"/>
  <c r="B584" i="14"/>
  <c r="B585" i="14"/>
  <c r="B586" i="14"/>
  <c r="B587" i="14"/>
  <c r="B588" i="14"/>
  <c r="B589" i="14"/>
  <c r="B590" i="14"/>
  <c r="B591" i="14"/>
  <c r="B592" i="14"/>
  <c r="B593" i="14"/>
  <c r="B594" i="14"/>
  <c r="B595" i="14"/>
  <c r="B596" i="14"/>
  <c r="B597" i="14"/>
  <c r="B598" i="14"/>
  <c r="B599" i="14"/>
  <c r="B600" i="14"/>
  <c r="B601" i="14"/>
  <c r="B602" i="14"/>
  <c r="B603" i="14"/>
  <c r="B604" i="14"/>
  <c r="B605" i="14"/>
  <c r="B606" i="14"/>
  <c r="B607" i="14"/>
  <c r="B608" i="14"/>
  <c r="B609" i="14"/>
  <c r="B610" i="14"/>
  <c r="B611" i="14"/>
  <c r="B612" i="14"/>
  <c r="B613" i="14"/>
  <c r="B614" i="14"/>
  <c r="B615" i="14"/>
  <c r="B616" i="14"/>
  <c r="B617" i="14"/>
  <c r="B618" i="14"/>
  <c r="B619" i="14"/>
  <c r="B620" i="14"/>
  <c r="B621" i="14"/>
  <c r="B622" i="14"/>
  <c r="B623" i="14"/>
  <c r="B624" i="14"/>
  <c r="B625" i="14"/>
  <c r="B626" i="14"/>
  <c r="B627" i="14"/>
  <c r="B628" i="14"/>
  <c r="B629" i="14"/>
  <c r="B630" i="14"/>
  <c r="B631" i="14"/>
  <c r="B632" i="14"/>
  <c r="B633" i="14"/>
  <c r="B634" i="14"/>
  <c r="B635" i="14"/>
  <c r="B636" i="14"/>
  <c r="B637" i="14"/>
  <c r="B638" i="14"/>
  <c r="B639" i="14"/>
  <c r="B640" i="14"/>
  <c r="B641" i="14"/>
  <c r="B642" i="14"/>
  <c r="B643" i="14"/>
  <c r="B644" i="14"/>
  <c r="B645" i="14"/>
  <c r="B646" i="14"/>
  <c r="B647" i="14"/>
  <c r="B648" i="14"/>
  <c r="B649" i="14"/>
  <c r="B650" i="14"/>
  <c r="B651" i="14"/>
  <c r="B652" i="14"/>
  <c r="B653" i="14"/>
  <c r="B654" i="14"/>
  <c r="B655" i="14"/>
  <c r="B656" i="14"/>
  <c r="B657" i="14"/>
  <c r="B658" i="14"/>
  <c r="B659" i="14"/>
  <c r="B660" i="14"/>
  <c r="B661" i="14"/>
  <c r="B662" i="14"/>
  <c r="B663" i="14"/>
  <c r="B664" i="14"/>
  <c r="B665" i="14"/>
  <c r="B666" i="14"/>
  <c r="B667" i="14"/>
  <c r="B668" i="14"/>
  <c r="B669" i="14"/>
  <c r="B670" i="14"/>
  <c r="B671" i="14"/>
  <c r="B672" i="14"/>
  <c r="B673" i="14"/>
  <c r="B674" i="14"/>
  <c r="B675" i="14"/>
  <c r="B676" i="14"/>
  <c r="B677" i="14"/>
  <c r="B678" i="14"/>
  <c r="B679" i="14"/>
  <c r="B680" i="14"/>
  <c r="B681" i="14"/>
  <c r="B682" i="14"/>
  <c r="B683" i="14"/>
  <c r="B684" i="14"/>
  <c r="B685" i="14"/>
  <c r="B686" i="14"/>
  <c r="B687" i="14"/>
  <c r="B688" i="14"/>
  <c r="B689" i="14"/>
  <c r="B690" i="14"/>
  <c r="B691" i="14"/>
  <c r="B692" i="14"/>
  <c r="B693" i="14"/>
  <c r="B694" i="14"/>
  <c r="B695" i="14"/>
  <c r="B696" i="14"/>
  <c r="B697" i="14"/>
  <c r="B698" i="14"/>
  <c r="B699" i="14"/>
  <c r="B700" i="14"/>
  <c r="B701" i="14"/>
  <c r="B702" i="14"/>
  <c r="B703" i="14"/>
  <c r="B704" i="14"/>
  <c r="B705" i="14"/>
  <c r="B706" i="14"/>
  <c r="B707" i="14"/>
  <c r="B708" i="14"/>
  <c r="B709" i="14"/>
  <c r="B710" i="14"/>
  <c r="B711" i="14"/>
  <c r="B712" i="14"/>
  <c r="B713" i="14"/>
  <c r="B714" i="14"/>
  <c r="B715" i="14"/>
  <c r="B716" i="14"/>
  <c r="B717" i="14"/>
  <c r="B718" i="14"/>
  <c r="B719" i="14"/>
  <c r="B720" i="14"/>
  <c r="B721" i="14"/>
  <c r="B722" i="14"/>
  <c r="B723" i="14"/>
  <c r="B724" i="14"/>
  <c r="B725" i="14"/>
  <c r="B726" i="14"/>
  <c r="B727" i="14"/>
  <c r="B728" i="14"/>
  <c r="B729" i="14"/>
  <c r="B730" i="14"/>
  <c r="B731" i="14"/>
  <c r="B732" i="14"/>
  <c r="B733" i="14"/>
  <c r="B734" i="14"/>
  <c r="B735" i="14"/>
  <c r="B736" i="14"/>
  <c r="B737" i="14"/>
  <c r="B738" i="14"/>
  <c r="B739" i="14"/>
  <c r="B740" i="14"/>
  <c r="B741" i="14"/>
  <c r="B742" i="14"/>
  <c r="B743" i="14"/>
  <c r="B744" i="14"/>
  <c r="B745" i="14"/>
  <c r="B746" i="14"/>
  <c r="B747" i="14"/>
  <c r="B748" i="14"/>
  <c r="B749" i="14"/>
  <c r="B750" i="14"/>
  <c r="B751" i="14"/>
  <c r="B752" i="14"/>
  <c r="B753" i="14"/>
  <c r="B754" i="14"/>
  <c r="B755" i="14"/>
  <c r="B756" i="14"/>
  <c r="B757" i="14"/>
  <c r="B758" i="14"/>
  <c r="B759" i="14"/>
  <c r="B760" i="14"/>
  <c r="B761" i="14"/>
  <c r="B762" i="14"/>
  <c r="B763" i="14"/>
  <c r="B764" i="14"/>
  <c r="B765" i="14"/>
  <c r="B766" i="14"/>
  <c r="B767" i="14"/>
  <c r="B768" i="14"/>
  <c r="B769" i="14"/>
  <c r="B770" i="14"/>
  <c r="B771" i="14"/>
  <c r="B772" i="14"/>
  <c r="B773" i="14"/>
  <c r="B774" i="14"/>
  <c r="B775" i="14"/>
  <c r="B776" i="14"/>
  <c r="B777" i="14"/>
  <c r="B778" i="14"/>
  <c r="B779" i="14"/>
  <c r="B780" i="14"/>
  <c r="B781" i="14"/>
  <c r="B782" i="14"/>
  <c r="B783" i="14"/>
  <c r="B784" i="14"/>
  <c r="B785" i="14"/>
  <c r="B786" i="14"/>
  <c r="B787" i="14"/>
  <c r="B788" i="14"/>
  <c r="B789" i="14"/>
  <c r="B790" i="14"/>
  <c r="B791" i="14"/>
  <c r="B792" i="14"/>
  <c r="B793" i="14"/>
  <c r="B794" i="14"/>
  <c r="B795" i="14"/>
  <c r="B796" i="14"/>
  <c r="B797" i="14"/>
  <c r="B798" i="14"/>
  <c r="B799" i="14"/>
  <c r="B800" i="14"/>
  <c r="B801" i="14"/>
  <c r="B802" i="14"/>
  <c r="B803" i="14"/>
  <c r="B804" i="14"/>
  <c r="B805" i="14"/>
  <c r="B806" i="14"/>
  <c r="B807" i="14"/>
  <c r="B808" i="14"/>
  <c r="B809" i="14"/>
  <c r="B810" i="14"/>
  <c r="B811" i="14"/>
  <c r="B812" i="14"/>
  <c r="B813" i="14"/>
  <c r="B814" i="14"/>
  <c r="B815" i="14"/>
  <c r="B816" i="14"/>
  <c r="B817" i="14"/>
  <c r="B818" i="14"/>
  <c r="B819" i="14"/>
  <c r="B820" i="14"/>
  <c r="B821" i="14"/>
  <c r="B822" i="14"/>
  <c r="B823" i="14"/>
  <c r="B824" i="14"/>
  <c r="B825" i="14"/>
  <c r="B826" i="14"/>
  <c r="B827" i="14"/>
  <c r="B828" i="14"/>
  <c r="B829" i="14"/>
  <c r="B830" i="14"/>
  <c r="B831" i="14"/>
  <c r="B832" i="14"/>
  <c r="B833" i="14"/>
  <c r="B834" i="14"/>
  <c r="B835" i="14"/>
  <c r="B836" i="14"/>
  <c r="B837" i="14"/>
  <c r="B838" i="14"/>
  <c r="B839" i="14"/>
  <c r="B840" i="14"/>
  <c r="B841" i="14"/>
  <c r="B842" i="14"/>
  <c r="B843" i="14"/>
  <c r="B844" i="14"/>
  <c r="B845" i="14"/>
  <c r="B846" i="14"/>
  <c r="B847" i="14"/>
  <c r="B848" i="14"/>
  <c r="B849" i="14"/>
  <c r="B850" i="14"/>
  <c r="B851" i="14"/>
  <c r="B852" i="14"/>
  <c r="B853" i="14"/>
  <c r="B854" i="14"/>
  <c r="B855" i="14"/>
  <c r="B856" i="14"/>
  <c r="B857" i="14"/>
  <c r="B858" i="14"/>
  <c r="B859" i="14"/>
  <c r="B860" i="14"/>
  <c r="B861" i="14"/>
  <c r="B862" i="14"/>
  <c r="B863" i="14"/>
  <c r="B864" i="14"/>
  <c r="B865" i="14"/>
  <c r="B866" i="14"/>
  <c r="B867" i="14"/>
  <c r="B868" i="14"/>
  <c r="B869" i="14"/>
  <c r="B870" i="14"/>
  <c r="B871" i="14"/>
  <c r="B872" i="14"/>
  <c r="B873" i="14"/>
  <c r="B874" i="14"/>
  <c r="B875" i="14"/>
  <c r="B876" i="14"/>
  <c r="B877" i="14"/>
  <c r="B878" i="14"/>
  <c r="B879" i="14"/>
  <c r="B880" i="14"/>
  <c r="B881" i="14"/>
  <c r="B882" i="14"/>
  <c r="B883" i="14"/>
  <c r="B884" i="14"/>
  <c r="B885" i="14"/>
  <c r="B886" i="14"/>
  <c r="B887" i="14"/>
  <c r="B888" i="14"/>
  <c r="B889" i="14"/>
  <c r="B890" i="14"/>
  <c r="B891" i="14"/>
  <c r="B892" i="14"/>
  <c r="B893" i="14"/>
  <c r="B894" i="14"/>
  <c r="B895" i="14"/>
  <c r="B896" i="14"/>
  <c r="B897" i="14"/>
  <c r="B898" i="14"/>
  <c r="B899" i="14"/>
  <c r="B900" i="14"/>
  <c r="B901" i="14"/>
  <c r="B902" i="14"/>
  <c r="B903" i="14"/>
  <c r="B904" i="14"/>
  <c r="B905" i="14"/>
  <c r="B906" i="14"/>
  <c r="B907" i="14"/>
  <c r="B908" i="14"/>
  <c r="B909" i="14"/>
  <c r="B910" i="14"/>
  <c r="B911" i="14"/>
  <c r="B912" i="14"/>
  <c r="B913" i="14"/>
  <c r="B914" i="14"/>
  <c r="B915" i="14"/>
  <c r="B916" i="14"/>
  <c r="B917" i="14"/>
  <c r="B918" i="14"/>
  <c r="B919" i="14"/>
  <c r="B920" i="14"/>
  <c r="B921" i="14"/>
  <c r="B922" i="14"/>
  <c r="B923" i="14"/>
  <c r="B924" i="14"/>
  <c r="B925" i="14"/>
  <c r="B926" i="14"/>
  <c r="B927" i="14"/>
  <c r="B928" i="14"/>
  <c r="B929" i="14"/>
  <c r="B930" i="14"/>
  <c r="B931" i="14"/>
  <c r="B932" i="14"/>
  <c r="B933" i="14"/>
  <c r="B934" i="14"/>
  <c r="B935" i="14"/>
  <c r="B936" i="14"/>
  <c r="B937" i="14"/>
  <c r="B938" i="14"/>
  <c r="B939" i="14"/>
  <c r="B940" i="14"/>
  <c r="B941" i="14"/>
  <c r="B942" i="14"/>
  <c r="B943" i="14"/>
  <c r="B944" i="14"/>
  <c r="B945" i="14"/>
  <c r="B946" i="14"/>
  <c r="B947" i="14"/>
  <c r="B948" i="14"/>
  <c r="B949" i="14"/>
  <c r="B950" i="14"/>
  <c r="B951" i="14"/>
  <c r="B952" i="14"/>
  <c r="B953" i="14"/>
  <c r="B954" i="14"/>
  <c r="B955" i="14"/>
  <c r="B956" i="14"/>
  <c r="B957" i="14"/>
  <c r="B958" i="14"/>
  <c r="B959" i="14"/>
  <c r="B960" i="14"/>
  <c r="B961" i="14"/>
  <c r="B962" i="14"/>
  <c r="B963" i="14"/>
  <c r="B964" i="14"/>
  <c r="B965" i="14"/>
  <c r="B966" i="14"/>
  <c r="B967" i="14"/>
  <c r="B968" i="14"/>
  <c r="B969" i="14"/>
  <c r="B970" i="14"/>
  <c r="B971" i="14"/>
  <c r="B972" i="14"/>
  <c r="B973" i="14"/>
  <c r="B974" i="14"/>
  <c r="B975" i="14"/>
  <c r="B976" i="14"/>
  <c r="B977" i="14"/>
  <c r="B978" i="14"/>
  <c r="B979" i="14"/>
  <c r="B980" i="14"/>
  <c r="B981" i="14"/>
  <c r="B982" i="14"/>
  <c r="B983" i="14"/>
  <c r="B984" i="14"/>
  <c r="B985" i="14"/>
  <c r="B986" i="14"/>
  <c r="B987" i="14"/>
  <c r="B988" i="14"/>
  <c r="B989" i="14"/>
  <c r="B990" i="14"/>
  <c r="B991" i="14"/>
  <c r="B992" i="14"/>
  <c r="B993" i="14"/>
  <c r="B994" i="14"/>
  <c r="B995" i="14"/>
  <c r="B996" i="14"/>
  <c r="B997" i="14"/>
  <c r="B998" i="14"/>
  <c r="B999" i="14"/>
  <c r="B1000" i="14"/>
  <c r="B1001" i="14"/>
  <c r="B1002" i="14"/>
  <c r="B1003" i="14"/>
  <c r="B1004" i="14"/>
  <c r="B1005" i="14"/>
  <c r="B1006" i="14"/>
  <c r="B1007" i="14"/>
  <c r="B1008" i="14"/>
  <c r="B1009" i="14"/>
  <c r="B1010" i="14"/>
  <c r="B1011" i="14"/>
  <c r="B1012" i="14"/>
  <c r="B1013" i="14"/>
  <c r="B1014" i="14"/>
  <c r="B1015" i="14"/>
  <c r="B1016" i="14"/>
  <c r="B1017" i="14"/>
  <c r="B1018" i="14"/>
  <c r="B1019" i="14"/>
  <c r="B1020" i="14"/>
  <c r="B1021" i="14"/>
  <c r="B1022" i="14"/>
  <c r="B1023" i="14"/>
  <c r="B1024" i="14"/>
  <c r="B1025" i="14"/>
  <c r="B1026" i="14"/>
  <c r="B1027" i="14"/>
  <c r="B1028" i="14"/>
  <c r="B1029" i="14"/>
  <c r="B1030" i="14"/>
  <c r="B1031" i="14"/>
  <c r="B1032" i="14"/>
  <c r="B1033" i="14"/>
  <c r="B1034" i="14"/>
  <c r="B1035" i="14"/>
  <c r="B1036" i="14"/>
  <c r="B1037" i="14"/>
  <c r="B1038" i="14"/>
  <c r="B1039" i="14"/>
  <c r="B1040" i="14"/>
  <c r="B1041" i="14"/>
  <c r="B1042" i="14"/>
  <c r="B1043" i="14"/>
  <c r="B1044" i="14"/>
  <c r="B1045" i="14"/>
  <c r="B1046" i="14"/>
  <c r="B1047" i="14"/>
  <c r="B1048" i="14"/>
  <c r="B1049" i="14"/>
  <c r="B1050" i="14"/>
  <c r="B1051" i="14"/>
  <c r="B1052" i="14"/>
  <c r="B1053" i="14"/>
  <c r="B1054" i="14"/>
  <c r="B1055" i="14"/>
  <c r="B1056" i="14"/>
  <c r="B1057" i="14"/>
  <c r="B1058" i="14"/>
  <c r="B1059" i="14"/>
  <c r="B1060" i="14"/>
  <c r="B1061" i="14"/>
  <c r="B1062" i="14"/>
  <c r="B1063" i="14"/>
  <c r="B1064" i="14"/>
  <c r="B1065" i="14"/>
  <c r="B1066" i="14"/>
  <c r="B1067" i="14"/>
  <c r="B1068" i="14"/>
  <c r="B1069" i="14"/>
  <c r="B1070" i="14"/>
  <c r="B1071" i="14"/>
  <c r="B1072" i="14"/>
  <c r="B1073" i="14"/>
  <c r="B1074" i="14"/>
  <c r="B1075" i="14"/>
  <c r="B1076" i="14"/>
  <c r="B1077" i="14"/>
  <c r="B1078" i="14"/>
  <c r="B1079" i="14"/>
  <c r="B1080" i="14"/>
  <c r="B1081" i="14"/>
  <c r="B1082" i="14"/>
  <c r="B1083" i="14"/>
  <c r="B1084" i="14"/>
  <c r="B1085" i="14"/>
  <c r="B1086" i="14"/>
  <c r="B1087" i="14"/>
  <c r="B1088" i="14"/>
  <c r="B1089" i="14"/>
  <c r="B1090" i="14"/>
  <c r="B1091" i="14"/>
  <c r="B1092" i="14"/>
  <c r="B1093" i="14"/>
  <c r="B1094" i="14"/>
  <c r="B1095" i="14"/>
  <c r="B1096" i="14"/>
  <c r="B1097" i="14"/>
  <c r="B1098" i="14"/>
  <c r="B1099" i="14"/>
  <c r="B1100" i="14"/>
  <c r="B1101" i="14"/>
  <c r="B1102" i="14"/>
  <c r="B1103" i="14"/>
  <c r="B1104" i="14"/>
  <c r="B1105" i="14"/>
  <c r="B1106" i="14"/>
  <c r="B1107" i="14"/>
  <c r="B1108" i="14"/>
  <c r="B1109" i="14"/>
  <c r="B1110" i="14"/>
  <c r="B1111" i="14"/>
  <c r="B1112" i="14"/>
  <c r="B1113" i="14"/>
  <c r="B1114" i="14"/>
  <c r="B1115" i="14"/>
  <c r="B1116" i="14"/>
  <c r="B1117" i="14"/>
  <c r="B1118" i="14"/>
  <c r="B1119" i="14"/>
  <c r="B1120" i="14"/>
  <c r="B1121" i="14"/>
  <c r="B1122" i="14"/>
  <c r="B1123" i="14"/>
  <c r="B1124" i="14"/>
  <c r="B1125" i="14"/>
  <c r="B1126" i="14"/>
  <c r="B1127" i="14"/>
  <c r="B1128" i="14"/>
  <c r="B1129" i="14"/>
  <c r="B1130" i="14"/>
  <c r="B1131" i="14"/>
  <c r="B1132" i="14"/>
  <c r="B1133" i="14"/>
  <c r="B1134" i="14"/>
  <c r="B1135" i="14"/>
  <c r="B1136" i="14"/>
  <c r="B1137" i="14"/>
  <c r="B1138" i="14"/>
  <c r="B1139" i="14"/>
  <c r="B1140" i="14"/>
  <c r="B1141" i="14"/>
  <c r="B1142" i="14"/>
  <c r="B1143" i="14"/>
  <c r="B1144" i="14"/>
  <c r="B1145" i="14"/>
  <c r="B1146" i="14"/>
  <c r="B1147" i="14"/>
  <c r="B1148" i="14"/>
  <c r="B1149" i="14"/>
  <c r="B1150" i="14"/>
  <c r="B1151" i="14"/>
  <c r="B1152" i="14"/>
  <c r="B1153" i="14"/>
  <c r="B1154" i="14"/>
  <c r="B1155" i="14"/>
  <c r="B1156" i="14"/>
  <c r="B1157" i="14"/>
  <c r="B1158" i="14"/>
  <c r="B1159" i="14"/>
  <c r="B1160" i="14"/>
  <c r="B1161" i="14"/>
  <c r="B1162" i="14"/>
  <c r="B1163" i="14"/>
  <c r="B1164" i="14"/>
  <c r="B1165" i="14"/>
  <c r="B1166" i="14"/>
  <c r="B1167" i="14"/>
  <c r="B1168" i="14"/>
  <c r="B1169" i="14"/>
  <c r="B1170" i="14"/>
  <c r="B1171" i="14"/>
  <c r="B1172" i="14"/>
  <c r="B1173" i="14"/>
  <c r="B1174" i="14"/>
  <c r="B1175" i="14"/>
  <c r="B1176" i="14"/>
  <c r="B1177" i="14"/>
  <c r="B1178" i="14"/>
  <c r="B1179" i="14"/>
  <c r="B1180" i="14"/>
  <c r="B1181" i="14"/>
  <c r="B1182" i="14"/>
  <c r="B1183" i="14"/>
  <c r="B1184" i="14"/>
  <c r="B1185" i="14"/>
  <c r="B1186" i="14"/>
  <c r="B1187" i="14"/>
  <c r="B1188" i="14"/>
  <c r="B1189" i="14"/>
  <c r="B1190" i="14"/>
  <c r="B1191" i="14"/>
  <c r="B1192" i="14"/>
  <c r="B1193" i="14"/>
  <c r="B1194" i="14"/>
  <c r="B1195" i="14"/>
  <c r="B1196" i="14"/>
  <c r="B1197" i="14"/>
  <c r="B1198" i="14"/>
  <c r="B1199" i="14"/>
  <c r="B1200" i="14"/>
  <c r="B1201" i="14"/>
  <c r="B1202" i="14"/>
  <c r="B1203" i="14"/>
  <c r="B1204" i="14"/>
  <c r="B1205" i="14"/>
  <c r="B1206" i="14"/>
  <c r="B1207" i="14"/>
  <c r="B1208" i="14"/>
  <c r="B1209" i="14"/>
  <c r="B1210" i="14"/>
  <c r="B1211" i="14"/>
  <c r="B1212" i="14"/>
  <c r="B1213" i="14"/>
  <c r="B1214" i="14"/>
  <c r="B1215" i="14"/>
  <c r="B1216" i="14"/>
  <c r="B1217" i="14"/>
  <c r="B1218" i="14"/>
  <c r="B1219" i="14"/>
  <c r="B1220" i="14"/>
  <c r="B1221" i="14"/>
  <c r="B1222" i="14"/>
  <c r="B1223" i="14"/>
  <c r="B1224" i="14"/>
  <c r="B1225" i="14"/>
  <c r="B1226" i="14"/>
  <c r="B1227" i="14"/>
  <c r="B1228" i="14"/>
  <c r="B1229" i="14"/>
  <c r="B1230" i="14"/>
  <c r="B1231" i="14"/>
  <c r="B1232" i="14"/>
  <c r="B1233" i="14"/>
  <c r="B1234" i="14"/>
  <c r="B1235" i="14"/>
  <c r="B1236" i="14"/>
  <c r="B1237" i="14"/>
  <c r="B1238" i="14"/>
  <c r="B1239" i="14"/>
  <c r="B1240" i="14"/>
  <c r="B1241" i="14"/>
  <c r="B1242" i="14"/>
  <c r="B1243" i="14"/>
  <c r="B1244" i="14"/>
  <c r="B1245" i="14"/>
  <c r="B1246" i="14"/>
  <c r="B1247" i="14"/>
  <c r="B1248" i="14"/>
  <c r="B1249" i="14"/>
  <c r="B1250" i="14"/>
  <c r="B1251" i="14"/>
  <c r="B1252" i="14"/>
  <c r="B1253" i="14"/>
  <c r="B1254" i="14"/>
  <c r="B1255" i="14"/>
  <c r="B1256" i="14"/>
  <c r="B1257" i="14"/>
  <c r="B1258" i="14"/>
  <c r="B1259" i="14"/>
  <c r="B1260" i="14"/>
  <c r="B1261" i="14"/>
  <c r="B1262" i="14"/>
  <c r="B1263" i="14"/>
  <c r="B1264" i="14"/>
  <c r="B1265" i="14"/>
  <c r="B1266" i="14"/>
  <c r="B1267" i="14"/>
  <c r="B1268" i="14"/>
  <c r="B1269" i="14"/>
  <c r="B1270" i="14"/>
  <c r="B1271" i="14"/>
  <c r="B1272" i="14"/>
  <c r="B1273" i="14"/>
  <c r="B1274" i="14"/>
  <c r="B1275" i="14"/>
  <c r="B1276" i="14"/>
  <c r="B1277" i="14"/>
  <c r="B1278" i="14"/>
  <c r="B1279" i="14"/>
  <c r="B1280" i="14"/>
  <c r="B1281" i="14"/>
  <c r="B1282" i="14"/>
  <c r="B1283" i="14"/>
  <c r="B1284" i="14"/>
  <c r="B1285" i="14"/>
  <c r="B1286" i="14"/>
  <c r="B1287" i="14"/>
  <c r="B1288" i="14"/>
  <c r="B1289" i="14"/>
  <c r="B1290" i="14"/>
  <c r="B1291" i="14"/>
  <c r="B1292" i="14"/>
  <c r="B1293" i="14"/>
  <c r="B1294" i="14"/>
  <c r="B1295" i="14"/>
  <c r="B1296" i="14"/>
  <c r="B1297" i="14"/>
  <c r="B1298" i="14"/>
  <c r="B1299" i="14"/>
  <c r="B1300" i="14"/>
  <c r="B1301" i="14"/>
  <c r="B1302" i="14"/>
  <c r="B1303" i="14"/>
  <c r="B1304" i="14"/>
  <c r="B1305" i="14"/>
  <c r="B1306" i="14"/>
  <c r="B1307" i="14"/>
  <c r="B1308" i="14"/>
  <c r="B1309" i="14"/>
  <c r="B1310" i="14"/>
  <c r="B1311" i="14"/>
  <c r="B1312" i="14"/>
  <c r="B1313" i="14"/>
  <c r="B1314" i="14"/>
  <c r="B1315" i="14"/>
  <c r="B1316" i="14"/>
  <c r="B1317" i="14"/>
  <c r="B1318" i="14"/>
  <c r="B1319" i="14"/>
  <c r="B1320" i="14"/>
  <c r="B1321" i="14"/>
  <c r="B1322" i="14"/>
  <c r="B1323" i="14"/>
  <c r="B1324" i="14"/>
  <c r="B1325" i="14"/>
  <c r="B1326" i="14"/>
  <c r="B1327" i="14"/>
  <c r="B1328" i="14"/>
  <c r="B1329" i="14"/>
  <c r="B1330" i="14"/>
  <c r="B1331" i="14"/>
  <c r="B1332" i="14"/>
  <c r="B1333" i="14"/>
  <c r="B1334" i="14"/>
  <c r="B1335" i="14"/>
  <c r="B1336" i="14"/>
  <c r="B1337" i="14"/>
  <c r="B1338" i="14"/>
  <c r="B1339" i="14"/>
  <c r="B1340" i="14"/>
  <c r="B1341" i="14"/>
  <c r="B1342" i="14"/>
  <c r="B1343" i="14"/>
  <c r="B1344" i="14"/>
  <c r="B1345" i="14"/>
  <c r="B1346" i="14"/>
  <c r="B1347" i="14"/>
  <c r="B1348" i="14"/>
  <c r="B1349" i="14"/>
  <c r="B1350" i="14"/>
  <c r="B1351" i="14"/>
  <c r="B1352" i="14"/>
  <c r="B1353" i="14"/>
  <c r="B1354" i="14"/>
  <c r="B1355" i="14"/>
  <c r="B1356" i="14"/>
  <c r="B1357" i="14"/>
  <c r="B1358" i="14"/>
  <c r="B1359" i="14"/>
  <c r="B1360" i="14"/>
  <c r="B1361" i="14"/>
  <c r="B1362" i="14"/>
  <c r="B1363" i="14"/>
  <c r="B1364" i="14"/>
  <c r="B1365" i="14"/>
  <c r="B1366" i="14"/>
  <c r="B1367" i="14"/>
  <c r="B1368" i="14"/>
  <c r="B1369" i="14"/>
  <c r="B1370" i="14"/>
  <c r="B1371" i="14"/>
  <c r="B1372" i="14"/>
  <c r="B1373" i="14"/>
  <c r="B1374" i="14"/>
  <c r="B1375" i="14"/>
  <c r="B1376" i="14"/>
  <c r="B1377" i="14"/>
  <c r="B1378" i="14"/>
  <c r="B1379" i="14"/>
  <c r="B1380" i="14"/>
  <c r="B1381" i="14"/>
  <c r="B1382" i="14"/>
  <c r="B1383" i="14"/>
  <c r="B1384" i="14"/>
  <c r="B1385" i="14"/>
  <c r="B1386" i="14"/>
  <c r="B1387" i="14"/>
  <c r="B1388" i="14"/>
  <c r="B1389" i="14"/>
  <c r="B1390" i="14"/>
  <c r="B1391" i="14"/>
  <c r="B1392" i="14"/>
  <c r="B1393" i="14"/>
  <c r="B1394" i="14"/>
  <c r="B1395" i="14"/>
  <c r="B1396" i="14"/>
  <c r="B1397" i="14"/>
  <c r="B1398" i="14"/>
  <c r="B1399" i="14"/>
  <c r="B1400" i="14"/>
  <c r="B1401" i="14"/>
  <c r="B1402" i="14"/>
  <c r="B1403" i="14"/>
  <c r="B1404" i="14"/>
  <c r="B1405" i="14"/>
  <c r="B1406" i="14"/>
  <c r="B1407" i="14"/>
  <c r="B1408" i="14"/>
  <c r="B1409" i="14"/>
  <c r="B1410" i="14"/>
  <c r="B1411" i="14"/>
  <c r="B1412" i="14"/>
  <c r="B1413" i="14"/>
  <c r="B1414" i="14"/>
  <c r="B1415" i="14"/>
  <c r="B1416" i="14"/>
  <c r="B1417" i="14"/>
  <c r="B1418" i="14"/>
  <c r="B1419" i="14"/>
  <c r="B1420" i="14"/>
  <c r="B1421" i="14"/>
  <c r="B1422" i="14"/>
  <c r="B1423" i="14"/>
  <c r="B1424" i="14"/>
  <c r="B1425" i="14"/>
  <c r="B1426" i="14"/>
  <c r="B1427" i="14"/>
  <c r="B1428" i="14"/>
  <c r="B1429" i="14"/>
  <c r="B1430" i="14"/>
  <c r="B1431" i="14"/>
  <c r="B1432" i="14"/>
  <c r="B1433" i="14"/>
  <c r="B1434" i="14"/>
  <c r="B1435" i="14"/>
  <c r="B1436" i="14"/>
  <c r="B1437" i="14"/>
  <c r="B1438" i="14"/>
  <c r="B1439" i="14"/>
  <c r="B1440" i="14"/>
  <c r="B1441" i="14"/>
  <c r="B1442" i="14"/>
  <c r="B1443" i="14"/>
  <c r="B1444" i="14"/>
  <c r="B1445" i="14"/>
  <c r="B1446" i="14"/>
  <c r="B1447" i="14"/>
  <c r="B1448" i="14"/>
  <c r="B1449" i="14"/>
  <c r="B1450" i="14"/>
  <c r="B1451" i="14"/>
  <c r="B1452" i="14"/>
  <c r="B1453" i="14"/>
  <c r="B1454" i="14"/>
  <c r="B1455" i="14"/>
  <c r="B1456" i="14"/>
  <c r="B1457" i="14"/>
  <c r="B1458" i="14"/>
  <c r="B1459" i="14"/>
  <c r="B1460" i="14"/>
  <c r="B1461" i="14"/>
  <c r="B1462" i="14"/>
  <c r="B1463" i="14"/>
  <c r="B1464" i="14"/>
  <c r="B1465" i="14"/>
  <c r="B1466" i="14"/>
  <c r="B1467" i="14"/>
  <c r="B1468" i="14"/>
  <c r="B1469" i="14"/>
  <c r="B1470" i="14"/>
  <c r="B1471" i="14"/>
  <c r="B1472" i="14"/>
  <c r="B1473" i="14"/>
  <c r="B1474" i="14"/>
  <c r="B1475" i="14"/>
  <c r="B1476" i="14"/>
  <c r="B1477" i="14"/>
  <c r="B1478" i="14"/>
  <c r="B1479" i="14"/>
  <c r="B1480" i="14"/>
  <c r="B1481" i="14"/>
  <c r="B1482" i="14"/>
  <c r="B1483" i="14"/>
  <c r="B1484" i="14"/>
  <c r="B1485" i="14"/>
  <c r="B1486" i="14"/>
  <c r="B1487" i="14"/>
  <c r="B1488" i="14"/>
  <c r="B1489" i="14"/>
  <c r="B1490" i="14"/>
  <c r="B1491" i="14"/>
  <c r="B1492" i="14"/>
  <c r="B1493" i="14"/>
  <c r="B1494" i="14"/>
  <c r="B1495" i="14"/>
  <c r="B1496" i="14"/>
  <c r="B1497" i="14"/>
  <c r="B1498" i="14"/>
  <c r="B1499" i="14"/>
  <c r="B1500" i="14"/>
  <c r="B1501" i="14"/>
  <c r="B1502" i="14"/>
  <c r="B1503" i="14"/>
  <c r="B1504" i="14"/>
  <c r="B1505" i="14"/>
  <c r="B1506" i="14"/>
  <c r="B1507" i="14"/>
  <c r="B1508" i="14"/>
  <c r="B1509" i="14"/>
  <c r="B1510" i="14"/>
  <c r="B1511" i="14"/>
  <c r="B1512" i="14"/>
  <c r="B1513" i="14"/>
  <c r="B1514" i="14"/>
  <c r="B1515" i="14"/>
  <c r="B1516" i="14"/>
  <c r="B1517" i="14"/>
  <c r="B1518" i="14"/>
  <c r="B1519" i="14"/>
  <c r="B1520" i="14"/>
  <c r="B1521" i="14"/>
  <c r="B1522" i="14"/>
  <c r="B1523" i="14"/>
  <c r="B1524" i="14"/>
  <c r="B1525" i="14"/>
  <c r="B1526" i="14"/>
  <c r="B1527" i="14"/>
  <c r="B1528" i="14"/>
  <c r="B1529" i="14"/>
  <c r="B1530" i="14"/>
  <c r="B1531" i="14"/>
  <c r="B1532" i="14"/>
  <c r="B1533" i="14"/>
  <c r="B1534" i="14"/>
  <c r="B1535" i="14"/>
  <c r="B1536" i="14"/>
  <c r="B1537" i="14"/>
  <c r="B1538" i="14"/>
  <c r="B1539" i="14"/>
  <c r="B1540" i="14"/>
  <c r="B1541" i="14"/>
  <c r="B1542" i="14"/>
  <c r="B1543" i="14"/>
  <c r="B1544" i="14"/>
  <c r="B1545" i="14"/>
  <c r="B1546" i="14"/>
  <c r="B1547" i="14"/>
  <c r="B1548" i="14"/>
  <c r="B1549" i="14"/>
  <c r="B1550" i="14"/>
  <c r="B1551" i="14"/>
  <c r="B1552" i="14"/>
  <c r="B1553" i="14"/>
  <c r="B1554" i="14"/>
  <c r="B1555" i="14"/>
  <c r="B1556" i="14"/>
  <c r="B1557" i="14"/>
  <c r="B1558" i="14"/>
  <c r="B1559" i="14"/>
  <c r="B1560" i="14"/>
  <c r="B1561" i="14"/>
  <c r="B1562" i="14"/>
  <c r="B1563" i="14"/>
  <c r="B1564" i="14"/>
  <c r="B1565" i="14"/>
  <c r="B1566" i="14"/>
  <c r="B1567" i="14"/>
  <c r="B1568" i="14"/>
  <c r="B1569" i="14"/>
  <c r="B1570" i="14"/>
  <c r="B1571" i="14"/>
  <c r="B1572" i="14"/>
  <c r="B1573" i="14"/>
  <c r="B1574" i="14"/>
  <c r="B1575" i="14"/>
  <c r="B1576" i="14"/>
  <c r="B1577" i="14"/>
  <c r="B1578" i="14"/>
  <c r="B1579" i="14"/>
  <c r="B1580" i="14"/>
  <c r="B1581" i="14"/>
  <c r="B1582" i="14"/>
  <c r="B1583" i="14"/>
  <c r="B1584" i="14"/>
  <c r="B1585" i="14"/>
  <c r="B1586" i="14"/>
  <c r="B1587" i="14"/>
  <c r="B1588" i="14"/>
  <c r="B1589" i="14"/>
  <c r="B1590" i="14"/>
  <c r="B1591" i="14"/>
  <c r="B1592" i="14"/>
  <c r="B1593" i="14"/>
  <c r="B1594" i="14"/>
  <c r="B1595" i="14"/>
  <c r="B1596" i="14"/>
  <c r="B1597" i="14"/>
  <c r="B1598" i="14"/>
  <c r="B1599" i="14"/>
  <c r="B1600" i="14"/>
  <c r="B1601" i="14"/>
  <c r="B1602" i="14"/>
  <c r="B1603" i="14"/>
  <c r="B1604" i="14"/>
  <c r="B1605" i="14"/>
  <c r="B1606" i="14"/>
  <c r="B1607" i="14"/>
  <c r="B1608" i="14"/>
  <c r="B1609" i="14"/>
  <c r="B1610" i="14"/>
  <c r="B1611" i="14"/>
  <c r="B1612" i="14"/>
  <c r="B1613" i="14"/>
  <c r="B1614" i="14"/>
  <c r="B1615" i="14"/>
  <c r="B1616" i="14"/>
  <c r="B1617" i="14"/>
  <c r="B1618" i="14"/>
  <c r="B1619" i="14"/>
  <c r="B1620" i="14"/>
  <c r="B1621" i="14"/>
  <c r="B1622" i="14"/>
  <c r="B1623" i="14"/>
  <c r="B1624" i="14"/>
  <c r="B1625" i="14"/>
  <c r="B1626" i="14"/>
  <c r="B1627" i="14"/>
  <c r="B1628" i="14"/>
  <c r="B1629" i="14"/>
  <c r="B1630" i="14"/>
  <c r="B1631" i="14"/>
  <c r="B1632" i="14"/>
  <c r="B1633" i="14"/>
  <c r="B1634" i="14"/>
  <c r="B1635" i="14"/>
  <c r="B1636" i="14"/>
  <c r="B1637" i="14"/>
  <c r="B1638" i="14"/>
  <c r="B1639" i="14"/>
  <c r="B1640" i="14"/>
  <c r="B1641" i="14"/>
  <c r="B1642" i="14"/>
  <c r="B1643" i="14"/>
  <c r="B1644" i="14"/>
  <c r="B1645" i="14"/>
  <c r="B1646" i="14"/>
  <c r="B1647" i="14"/>
  <c r="B1648" i="14"/>
  <c r="B1649" i="14"/>
  <c r="B1650" i="14"/>
  <c r="B1651" i="14"/>
  <c r="B1652" i="14"/>
  <c r="B1653" i="14"/>
  <c r="B1654" i="14"/>
  <c r="B1655" i="14"/>
  <c r="B1656" i="14"/>
  <c r="B1657" i="14"/>
  <c r="B1658" i="14"/>
  <c r="B1659" i="14"/>
  <c r="B1660" i="14"/>
  <c r="B1661" i="14"/>
  <c r="B1662" i="14"/>
  <c r="B1663" i="14"/>
  <c r="B1664" i="14"/>
  <c r="B1665" i="14"/>
  <c r="B1666" i="14"/>
  <c r="B1667" i="14"/>
  <c r="B1668" i="14"/>
  <c r="B1669" i="14"/>
  <c r="B1670" i="14"/>
  <c r="B1671" i="14"/>
  <c r="B1672" i="14"/>
  <c r="B1673" i="14"/>
  <c r="B1674" i="14"/>
  <c r="B1675" i="14"/>
  <c r="B1676" i="14"/>
  <c r="B1677" i="14"/>
  <c r="B1678" i="14"/>
  <c r="B1679" i="14"/>
  <c r="B1680" i="14"/>
  <c r="B1681" i="14"/>
  <c r="B1682" i="14"/>
  <c r="B1683" i="14"/>
  <c r="B1684" i="14"/>
  <c r="B1685" i="14"/>
  <c r="B1686" i="14"/>
  <c r="B1687" i="14"/>
  <c r="B1688" i="14"/>
  <c r="B1689" i="14"/>
  <c r="B1690" i="14"/>
  <c r="B1691" i="14"/>
  <c r="B1692" i="14"/>
  <c r="B1693" i="14"/>
  <c r="B1694" i="14"/>
  <c r="B1695" i="14"/>
  <c r="B1696" i="14"/>
  <c r="B1697" i="14"/>
  <c r="B1698" i="14"/>
  <c r="B1699" i="14"/>
  <c r="B1700" i="14"/>
  <c r="B1701" i="14"/>
  <c r="B1702" i="14"/>
  <c r="B1703" i="14"/>
  <c r="B1704" i="14"/>
  <c r="B1705" i="14"/>
  <c r="B1706" i="14"/>
  <c r="B1707" i="14"/>
  <c r="B1708" i="14"/>
  <c r="B1709" i="14"/>
  <c r="B1710" i="14"/>
  <c r="B1711" i="14"/>
  <c r="B1712" i="14"/>
  <c r="B1713" i="14"/>
  <c r="B1714" i="14"/>
  <c r="B1715" i="14"/>
  <c r="B1716" i="14"/>
  <c r="B1717" i="14"/>
  <c r="B1718" i="14"/>
  <c r="B1719" i="14"/>
  <c r="B1720" i="14"/>
  <c r="B1721" i="14"/>
  <c r="B1722" i="14"/>
  <c r="B1723" i="14"/>
  <c r="B1724" i="14"/>
  <c r="B1725" i="14"/>
  <c r="B1726" i="14"/>
  <c r="B1727" i="14"/>
  <c r="B1728" i="14"/>
  <c r="B1729" i="14"/>
  <c r="B1730" i="14"/>
  <c r="B1731" i="14"/>
  <c r="B1732" i="14"/>
  <c r="B1733" i="14"/>
  <c r="B1734" i="14"/>
  <c r="B1735" i="14"/>
  <c r="B1736" i="14"/>
  <c r="B1737" i="14"/>
  <c r="B1738" i="14"/>
  <c r="B1739" i="14"/>
  <c r="B1740" i="14"/>
  <c r="B1741" i="14"/>
  <c r="B1742" i="14"/>
  <c r="B1743" i="14"/>
  <c r="B1744" i="14"/>
  <c r="B1745" i="14"/>
  <c r="B1746" i="14"/>
  <c r="B1747" i="14"/>
  <c r="B1748" i="14"/>
  <c r="B1749" i="14"/>
  <c r="B1750" i="14"/>
  <c r="B1751" i="14"/>
  <c r="B1752" i="14"/>
  <c r="B1753" i="14"/>
  <c r="B1754" i="14"/>
  <c r="B1755" i="14"/>
  <c r="B1756" i="14"/>
  <c r="B1757" i="14"/>
  <c r="B1758" i="14"/>
  <c r="B1759" i="14"/>
  <c r="B1760" i="14"/>
  <c r="B1761" i="14"/>
  <c r="B1762" i="14"/>
  <c r="B1763" i="14"/>
  <c r="B1764" i="14"/>
  <c r="B1765" i="14"/>
  <c r="B1766" i="14"/>
  <c r="AK3" i="13" s="1" a="1"/>
  <c r="AK3" i="13" s="1"/>
  <c r="B1767" i="14"/>
  <c r="B1768" i="14"/>
  <c r="B1769" i="14"/>
  <c r="B1770" i="14"/>
  <c r="B1771" i="14"/>
  <c r="B1772" i="14"/>
  <c r="B1773" i="14"/>
  <c r="B1774" i="14"/>
  <c r="B1775" i="14"/>
  <c r="B1776" i="14"/>
  <c r="B1777" i="14"/>
  <c r="B1778" i="14"/>
  <c r="B1779" i="14"/>
  <c r="B1780" i="14"/>
  <c r="B1781" i="14"/>
  <c r="B1782" i="14"/>
  <c r="B1783" i="14"/>
  <c r="B1784" i="14"/>
  <c r="B1785" i="14"/>
  <c r="B1786" i="14"/>
  <c r="B1787" i="14"/>
  <c r="B1788" i="14"/>
  <c r="B1789" i="14"/>
  <c r="B1790" i="14"/>
  <c r="B1791" i="14"/>
  <c r="B1792" i="14"/>
  <c r="B1793" i="14"/>
  <c r="B1794" i="14"/>
  <c r="B1795" i="14"/>
  <c r="B1796" i="14"/>
  <c r="B1797" i="14"/>
  <c r="B1798" i="14"/>
  <c r="B1799" i="14"/>
  <c r="B1800" i="14"/>
  <c r="B1801" i="14"/>
  <c r="B1802" i="14"/>
  <c r="B1803" i="14"/>
  <c r="B1804" i="14"/>
  <c r="B1805" i="14"/>
  <c r="B1806" i="14"/>
  <c r="B1807" i="14"/>
  <c r="B1808" i="14"/>
  <c r="B1809" i="14"/>
  <c r="B1810" i="14"/>
  <c r="B1811" i="14"/>
  <c r="B1812" i="14"/>
  <c r="B1813" i="14"/>
  <c r="B1814" i="14"/>
  <c r="B1815" i="14"/>
  <c r="B1816" i="14"/>
  <c r="B1817" i="14"/>
  <c r="B1818" i="14"/>
  <c r="B1819" i="14"/>
  <c r="B1820" i="14"/>
  <c r="B1821" i="14"/>
  <c r="B1822" i="14"/>
  <c r="B1823" i="14"/>
  <c r="B1824" i="14"/>
  <c r="B1825" i="14"/>
  <c r="B1826" i="14"/>
  <c r="B1827" i="14"/>
  <c r="B1828" i="14"/>
  <c r="B1829" i="14"/>
  <c r="B1830" i="14"/>
  <c r="B1831" i="14"/>
  <c r="B1832" i="14"/>
  <c r="B1833" i="14"/>
  <c r="B1834" i="14"/>
  <c r="B1835" i="14"/>
  <c r="B1836" i="14"/>
  <c r="B1837" i="14"/>
  <c r="B1838" i="14"/>
  <c r="B1839" i="14"/>
  <c r="B1840" i="14"/>
  <c r="B1841" i="14"/>
  <c r="B1842" i="14"/>
  <c r="B1843" i="14"/>
  <c r="B1844" i="14"/>
  <c r="B1845" i="14"/>
  <c r="B1846" i="14"/>
  <c r="B1847" i="14"/>
  <c r="B1848" i="14"/>
  <c r="B1849" i="14"/>
  <c r="B1850" i="14"/>
  <c r="B1851" i="14"/>
  <c r="B1852" i="14"/>
  <c r="B1853" i="14"/>
  <c r="B1854" i="14"/>
  <c r="B1855" i="14"/>
  <c r="B1856" i="14"/>
  <c r="B1857" i="14"/>
  <c r="B1858" i="14"/>
  <c r="B1859" i="14"/>
  <c r="B1860" i="14"/>
  <c r="B1861" i="14"/>
  <c r="B1862" i="14"/>
  <c r="B1863" i="14"/>
  <c r="B1864" i="14"/>
  <c r="B1865" i="14"/>
  <c r="B1866" i="14"/>
  <c r="B1867" i="14"/>
  <c r="B1868" i="14"/>
  <c r="B1869" i="14"/>
  <c r="B1870" i="14"/>
  <c r="B1871" i="14"/>
  <c r="B1872" i="14"/>
  <c r="B1873" i="14"/>
  <c r="B1874" i="14"/>
  <c r="B1875" i="14"/>
  <c r="B1876" i="14"/>
  <c r="B1877" i="14"/>
  <c r="B1878" i="14"/>
  <c r="B1879" i="14"/>
  <c r="B1880" i="14"/>
  <c r="B1881" i="14"/>
  <c r="B1882" i="14"/>
  <c r="B1883" i="14"/>
  <c r="B1884" i="14"/>
  <c r="B1885" i="14"/>
  <c r="B1886" i="14"/>
  <c r="B1887" i="14"/>
  <c r="B1888" i="14"/>
  <c r="B1889" i="14"/>
  <c r="B1890" i="14"/>
  <c r="B1891" i="14"/>
  <c r="B1892" i="14"/>
  <c r="B1893" i="14"/>
  <c r="B1894" i="14"/>
  <c r="B1895" i="14"/>
  <c r="B1896" i="14"/>
  <c r="B1897" i="14"/>
  <c r="B1898" i="14"/>
  <c r="B1899" i="14"/>
  <c r="B1900" i="14"/>
  <c r="B1901" i="14"/>
  <c r="B1902" i="14"/>
  <c r="B1903" i="14"/>
  <c r="B1904" i="14"/>
  <c r="B1905" i="14"/>
  <c r="B1906" i="14"/>
  <c r="B1907" i="14"/>
  <c r="B1908" i="14"/>
  <c r="B1909" i="14"/>
  <c r="B1910" i="14"/>
  <c r="B1911" i="14"/>
  <c r="B1912" i="14"/>
  <c r="B1913" i="14"/>
  <c r="B1914" i="14"/>
  <c r="B1915" i="14"/>
  <c r="B1916" i="14"/>
  <c r="B1917" i="14"/>
  <c r="B1918" i="14"/>
  <c r="B1919" i="14"/>
  <c r="B1920" i="14"/>
  <c r="B1921" i="14"/>
  <c r="B1922" i="14"/>
  <c r="B1923" i="14"/>
  <c r="B1924" i="14"/>
  <c r="B1925" i="14"/>
  <c r="B1926" i="14"/>
  <c r="B1927" i="14"/>
  <c r="B1928" i="14"/>
  <c r="B1929" i="14"/>
  <c r="B1930" i="14"/>
  <c r="B1931" i="14"/>
  <c r="B1932" i="14"/>
  <c r="B1933" i="14"/>
  <c r="B1934" i="14"/>
  <c r="B1935" i="14"/>
  <c r="B1936" i="14"/>
  <c r="B1937" i="14"/>
  <c r="B1938" i="14"/>
  <c r="B1939" i="14"/>
  <c r="B1940" i="14"/>
  <c r="B1941" i="14"/>
  <c r="B1942" i="14"/>
  <c r="B1943" i="14"/>
  <c r="B1944" i="14"/>
  <c r="B1945" i="14"/>
  <c r="B1946" i="14"/>
  <c r="B1947" i="14"/>
  <c r="B1948" i="14"/>
  <c r="B1949" i="14"/>
  <c r="B1950" i="14"/>
  <c r="B1951" i="14"/>
  <c r="B1952" i="14"/>
  <c r="B1953" i="14"/>
  <c r="B1954" i="14"/>
  <c r="B1955" i="14"/>
  <c r="B1956" i="14"/>
  <c r="B1957" i="14"/>
  <c r="B1958" i="14"/>
  <c r="B1959" i="14"/>
  <c r="B1960" i="14"/>
  <c r="B1961" i="14"/>
  <c r="B1962" i="14"/>
  <c r="B1963" i="14"/>
  <c r="B1964" i="14"/>
  <c r="B1965" i="14"/>
  <c r="B1966" i="14"/>
  <c r="B1967" i="14"/>
  <c r="B1968" i="14"/>
  <c r="B1969" i="14"/>
  <c r="B1970" i="14"/>
  <c r="B1971" i="14"/>
  <c r="B1972" i="14"/>
  <c r="B1973" i="14"/>
  <c r="B1974" i="14"/>
  <c r="B1975" i="14"/>
  <c r="B1976" i="14"/>
  <c r="B1977" i="14"/>
  <c r="B1978" i="14"/>
  <c r="B1979" i="14"/>
  <c r="B1980" i="14"/>
  <c r="B1981" i="14"/>
  <c r="B1982" i="14"/>
  <c r="B1983" i="14"/>
  <c r="B1984" i="14"/>
  <c r="B1985" i="14"/>
  <c r="B1986" i="14"/>
  <c r="B1987" i="14"/>
  <c r="B1988" i="14"/>
  <c r="B1989" i="14"/>
  <c r="B1990" i="14"/>
  <c r="B1991" i="14"/>
  <c r="B1992" i="14"/>
  <c r="B1993" i="14"/>
  <c r="B1994" i="14"/>
  <c r="B1995" i="14"/>
  <c r="B1996" i="14"/>
  <c r="B1997" i="14"/>
  <c r="B1998" i="14"/>
  <c r="B1999" i="14"/>
  <c r="B2000" i="14"/>
  <c r="B2001" i="14"/>
  <c r="B2002" i="14"/>
  <c r="B2003" i="14"/>
  <c r="B2004" i="14"/>
  <c r="B2005" i="14"/>
  <c r="B2006" i="14"/>
  <c r="B2007" i="14"/>
  <c r="B2008" i="14"/>
  <c r="B2009" i="14"/>
  <c r="B2010" i="14"/>
  <c r="B2011" i="14"/>
  <c r="B2012" i="14"/>
  <c r="B2013" i="14"/>
  <c r="B2014" i="14"/>
  <c r="B2015" i="14"/>
  <c r="B2016" i="14"/>
  <c r="B2017" i="14"/>
  <c r="B2018" i="14"/>
  <c r="B2019" i="14"/>
  <c r="B2020" i="14"/>
  <c r="B2021" i="14"/>
  <c r="B2022" i="14"/>
  <c r="B2023" i="14"/>
  <c r="B2024" i="14"/>
  <c r="B2025" i="14"/>
  <c r="B2026" i="14"/>
  <c r="B2027" i="14"/>
  <c r="B2028" i="14"/>
  <c r="B2029" i="14"/>
  <c r="B2030" i="14"/>
  <c r="B2031" i="14"/>
  <c r="B2032" i="14"/>
  <c r="B2033" i="14"/>
  <c r="B2034" i="14"/>
  <c r="B2035" i="14"/>
  <c r="B2036" i="14"/>
  <c r="B2037" i="14"/>
  <c r="B2038" i="14"/>
  <c r="B2039" i="14"/>
  <c r="B2040" i="14"/>
  <c r="B2041" i="14"/>
  <c r="B2042" i="14"/>
  <c r="B2043" i="14"/>
  <c r="B2044" i="14"/>
  <c r="B2045" i="14"/>
  <c r="B2046" i="14"/>
  <c r="B2047" i="14"/>
  <c r="B2048" i="14"/>
  <c r="B2049" i="14"/>
  <c r="B2050" i="14"/>
  <c r="B2051" i="14"/>
  <c r="B2052" i="14"/>
  <c r="B2053" i="14"/>
  <c r="B2054" i="14"/>
  <c r="B2055" i="14"/>
  <c r="B2056" i="14"/>
  <c r="B2057" i="14"/>
  <c r="B2058" i="14"/>
  <c r="B2059" i="14"/>
  <c r="B2060" i="14"/>
  <c r="B2061" i="14"/>
  <c r="B2062" i="14"/>
  <c r="B2063" i="14"/>
  <c r="B2064" i="14"/>
  <c r="B2065" i="14"/>
  <c r="B2066" i="14"/>
  <c r="B2067" i="14"/>
  <c r="B2068" i="14"/>
  <c r="B2069" i="14"/>
  <c r="B2070" i="14"/>
  <c r="B2071" i="14"/>
  <c r="B2072" i="14"/>
  <c r="B2073" i="14"/>
  <c r="B2074" i="14"/>
  <c r="B2075" i="14"/>
  <c r="B2076" i="14"/>
  <c r="B2077" i="14"/>
  <c r="B2078" i="14"/>
  <c r="B2079" i="14"/>
  <c r="B2080" i="14"/>
  <c r="B2081" i="14"/>
  <c r="B2082" i="14"/>
  <c r="B2083" i="14"/>
  <c r="B2084" i="14"/>
  <c r="B2085" i="14"/>
  <c r="B2086" i="14"/>
  <c r="B2087" i="14"/>
  <c r="B2088" i="14"/>
  <c r="B2089" i="14"/>
  <c r="B2090" i="14"/>
  <c r="B2091" i="14"/>
  <c r="B2092" i="14"/>
  <c r="B2093" i="14"/>
  <c r="B2094" i="14"/>
  <c r="B2095" i="14"/>
  <c r="B2096" i="14"/>
  <c r="B2097" i="14"/>
  <c r="B2098" i="14"/>
  <c r="B2099" i="14"/>
  <c r="B2100" i="14"/>
  <c r="B2101" i="14"/>
  <c r="B2102" i="14"/>
  <c r="B2103" i="14"/>
  <c r="B2104" i="14"/>
  <c r="B2105" i="14"/>
  <c r="B2106" i="14"/>
  <c r="B2107" i="14"/>
  <c r="B2108" i="14"/>
  <c r="B2109" i="14"/>
  <c r="B2110" i="14"/>
  <c r="B2111" i="14"/>
  <c r="B2112" i="14"/>
  <c r="B2113" i="14"/>
  <c r="B2114" i="14"/>
  <c r="B2115" i="14"/>
  <c r="B2116" i="14"/>
  <c r="B2117" i="14"/>
  <c r="B2118" i="14"/>
  <c r="B2119" i="14"/>
  <c r="B2120" i="14"/>
  <c r="B2121" i="14"/>
  <c r="B2122" i="14"/>
  <c r="B2123" i="14"/>
  <c r="B2124" i="14"/>
  <c r="B2125" i="14"/>
  <c r="B2126" i="14"/>
  <c r="B2127" i="14"/>
  <c r="B2128" i="14"/>
  <c r="B2129" i="14"/>
  <c r="B2130" i="14"/>
  <c r="B2131" i="14"/>
  <c r="B2132" i="14"/>
  <c r="B2133" i="14"/>
  <c r="B2134" i="14"/>
  <c r="B2135" i="14"/>
  <c r="B2136" i="14"/>
  <c r="B2137" i="14"/>
  <c r="B2138" i="14"/>
  <c r="B2139" i="14"/>
  <c r="B2140" i="14"/>
  <c r="B2141" i="14"/>
  <c r="B2142" i="14"/>
  <c r="B2143" i="14"/>
  <c r="B2144" i="14"/>
  <c r="B2145" i="14"/>
  <c r="B2146" i="14"/>
  <c r="B2147" i="14"/>
  <c r="B2148" i="14"/>
  <c r="B2149" i="14"/>
  <c r="B2150" i="14"/>
  <c r="B2151" i="14"/>
  <c r="B2152" i="14"/>
  <c r="B2153" i="14"/>
  <c r="B2154" i="14"/>
  <c r="B2155" i="14"/>
  <c r="B2156" i="14"/>
  <c r="B2157" i="14"/>
  <c r="B2158" i="14"/>
  <c r="B2159" i="14"/>
  <c r="B2160" i="14"/>
  <c r="B2161" i="14"/>
  <c r="B2162" i="14"/>
  <c r="B2163" i="14"/>
  <c r="B2164" i="14"/>
  <c r="B2165" i="14"/>
  <c r="B2166" i="14"/>
  <c r="B2167" i="14"/>
  <c r="B2168" i="14"/>
  <c r="B2169" i="14"/>
  <c r="B2170" i="14"/>
  <c r="B2171" i="14"/>
  <c r="B2172" i="14"/>
  <c r="B2173" i="14"/>
  <c r="B2174" i="14"/>
  <c r="B2175" i="14"/>
  <c r="B2176" i="14"/>
  <c r="B2177" i="14"/>
  <c r="B2178" i="14"/>
  <c r="B2179" i="14"/>
  <c r="B2180" i="14"/>
  <c r="B2181" i="14"/>
  <c r="B2182" i="14"/>
  <c r="B2183" i="14"/>
  <c r="B2184" i="14"/>
  <c r="B2185" i="14"/>
  <c r="B2186" i="14"/>
  <c r="B2187" i="14"/>
  <c r="B2188" i="14"/>
  <c r="B2189" i="14"/>
  <c r="B2190" i="14"/>
  <c r="B2191" i="14"/>
  <c r="B2192" i="14"/>
  <c r="B2193" i="14"/>
  <c r="B2194" i="14"/>
  <c r="B2195" i="14"/>
  <c r="B2196" i="14"/>
  <c r="B2197" i="14"/>
  <c r="B2198" i="14"/>
  <c r="B2199" i="14"/>
  <c r="B2200" i="14"/>
  <c r="B2201" i="14"/>
  <c r="B2202" i="14"/>
  <c r="B2203" i="14"/>
  <c r="B2204" i="14"/>
  <c r="B2205" i="14"/>
  <c r="B2206" i="14"/>
  <c r="B2207" i="14"/>
  <c r="B2208" i="14"/>
  <c r="B2209" i="14"/>
  <c r="B2210" i="14"/>
  <c r="B2211" i="14"/>
  <c r="B2212" i="14"/>
  <c r="B2213" i="14"/>
  <c r="B2214" i="14"/>
  <c r="B2215" i="14"/>
  <c r="B2216" i="14"/>
  <c r="B2217" i="14"/>
  <c r="B2218" i="14"/>
  <c r="B2219" i="14"/>
  <c r="B2220" i="14"/>
  <c r="B2221" i="14"/>
  <c r="B2222" i="14"/>
  <c r="B2223" i="14"/>
  <c r="B2224" i="14"/>
  <c r="B2225" i="14"/>
  <c r="B2226" i="14"/>
  <c r="B2227" i="14"/>
  <c r="B2228" i="14"/>
  <c r="B2229" i="14"/>
  <c r="B2230" i="14"/>
  <c r="B2231" i="14"/>
  <c r="B2232" i="14"/>
  <c r="B2233" i="14"/>
  <c r="B2234" i="14"/>
  <c r="B2235" i="14"/>
  <c r="B2236" i="14"/>
  <c r="B2237" i="14"/>
  <c r="B2238" i="14"/>
  <c r="B2239" i="14"/>
  <c r="B2240" i="14"/>
  <c r="B2241" i="14"/>
  <c r="B2242" i="14"/>
  <c r="B2243" i="14"/>
  <c r="B2244" i="14"/>
  <c r="B2245" i="14"/>
  <c r="B2246" i="14"/>
  <c r="B2247" i="14"/>
  <c r="B2248" i="14"/>
  <c r="B2249" i="14"/>
  <c r="B2250" i="14"/>
  <c r="B2251" i="14"/>
  <c r="B2252" i="14"/>
  <c r="B2253" i="14"/>
  <c r="B2254" i="14"/>
  <c r="B2255" i="14"/>
  <c r="B2256" i="14"/>
  <c r="B2257" i="14"/>
  <c r="B2258" i="14"/>
  <c r="B2259" i="14"/>
  <c r="B2260" i="14"/>
  <c r="B2261" i="14"/>
  <c r="B2262" i="14"/>
  <c r="B2263" i="14"/>
  <c r="B2264" i="14"/>
  <c r="B2265" i="14"/>
  <c r="B2266" i="14"/>
  <c r="B2267" i="14"/>
  <c r="B2268" i="14"/>
  <c r="B2269" i="14"/>
  <c r="B2270" i="14"/>
  <c r="B2271" i="14"/>
  <c r="B2272" i="14"/>
  <c r="B2273" i="14"/>
  <c r="B2274" i="14"/>
  <c r="B2275" i="14"/>
  <c r="B2276" i="14"/>
  <c r="B2277" i="14"/>
  <c r="B2278" i="14"/>
  <c r="B2279" i="14"/>
  <c r="B2280" i="14"/>
  <c r="B2281" i="14"/>
  <c r="B2282" i="14"/>
  <c r="B2283" i="14"/>
  <c r="B2284" i="14"/>
  <c r="B2285" i="14"/>
  <c r="B2286" i="14"/>
  <c r="B2287" i="14"/>
  <c r="B2288" i="14"/>
  <c r="B2289" i="14"/>
  <c r="B2290" i="14"/>
  <c r="B2291" i="14"/>
  <c r="B2292" i="14"/>
  <c r="B2293" i="14"/>
  <c r="B2294" i="14"/>
  <c r="B2295" i="14"/>
  <c r="B2296" i="14"/>
  <c r="B2297" i="14"/>
  <c r="B2298" i="14"/>
  <c r="B2299" i="14"/>
  <c r="B2300" i="14"/>
  <c r="B2301" i="14"/>
  <c r="B2302" i="14"/>
  <c r="B2303" i="14"/>
  <c r="B2304" i="14"/>
  <c r="B2305" i="14"/>
  <c r="B2306" i="14"/>
  <c r="B2307" i="14"/>
  <c r="B2308" i="14"/>
  <c r="B2309" i="14"/>
  <c r="B2310" i="14"/>
  <c r="B2311" i="14"/>
  <c r="B2312" i="14"/>
  <c r="B2313" i="14"/>
  <c r="B2314" i="14"/>
  <c r="B2315" i="14"/>
  <c r="B2316" i="14"/>
  <c r="B2317" i="14"/>
  <c r="B2318" i="14"/>
  <c r="B2319" i="14"/>
  <c r="B2320" i="14"/>
  <c r="B2321" i="14"/>
  <c r="B2322" i="14"/>
  <c r="B2323" i="14"/>
  <c r="B2324" i="14"/>
  <c r="B2325" i="14"/>
  <c r="B2326" i="14"/>
  <c r="B2327" i="14"/>
  <c r="B2328" i="14"/>
  <c r="B2329" i="14"/>
  <c r="B2330" i="14"/>
  <c r="B2331" i="14"/>
  <c r="B2332" i="14"/>
  <c r="B2333" i="14"/>
  <c r="B2334" i="14"/>
  <c r="B2335" i="14"/>
  <c r="B2336" i="14"/>
  <c r="B2337" i="14"/>
  <c r="B2338" i="14"/>
  <c r="B2339" i="14"/>
  <c r="B2340" i="14"/>
  <c r="B2341" i="14"/>
  <c r="B2342" i="14"/>
  <c r="B2343" i="14"/>
  <c r="B2344" i="14"/>
  <c r="B2345" i="14"/>
  <c r="B2346" i="14"/>
  <c r="B2347" i="14"/>
  <c r="B2348" i="14"/>
  <c r="B2349" i="14"/>
  <c r="B2350" i="14"/>
  <c r="B2351" i="14"/>
  <c r="B2352" i="14"/>
  <c r="B2353" i="14"/>
  <c r="B2354" i="14"/>
  <c r="B2355" i="14"/>
  <c r="B2356" i="14"/>
  <c r="B2357" i="14"/>
  <c r="B2358" i="14"/>
  <c r="B2359" i="14"/>
  <c r="B2360" i="14"/>
  <c r="B2361" i="14"/>
  <c r="B2362" i="14"/>
  <c r="B2363" i="14"/>
  <c r="B2364" i="14"/>
  <c r="B2365" i="14"/>
  <c r="B2366" i="14"/>
  <c r="B2367" i="14"/>
  <c r="B2368" i="14"/>
  <c r="B2369" i="14"/>
  <c r="B2370" i="14"/>
  <c r="B2371" i="14"/>
  <c r="B2372" i="14"/>
  <c r="B2373" i="14"/>
  <c r="B2374" i="14"/>
  <c r="B2375" i="14"/>
  <c r="B2376" i="14"/>
  <c r="B2377" i="14"/>
  <c r="B2378" i="14"/>
  <c r="B2379" i="14"/>
  <c r="B2380" i="14"/>
  <c r="B2381" i="14"/>
  <c r="B2382" i="14"/>
  <c r="B2383" i="14"/>
  <c r="B2384" i="14"/>
  <c r="B2385" i="14"/>
  <c r="B2386" i="14"/>
  <c r="B2387" i="14"/>
  <c r="B2388" i="14"/>
  <c r="B2389" i="14"/>
  <c r="B2390" i="14"/>
  <c r="B2391" i="14"/>
  <c r="B2392" i="14"/>
  <c r="B2393" i="14"/>
  <c r="B2394" i="14"/>
  <c r="B2395" i="14"/>
  <c r="B2396" i="14"/>
  <c r="B2397" i="14"/>
  <c r="B2398" i="14"/>
  <c r="B2399" i="14"/>
  <c r="B2400" i="14"/>
  <c r="B2401" i="14"/>
  <c r="B2402" i="14"/>
  <c r="B2403" i="14"/>
  <c r="B2404" i="14"/>
  <c r="B2405" i="14"/>
  <c r="B2406" i="14"/>
  <c r="B2407" i="14"/>
  <c r="B2408" i="14"/>
  <c r="B2409" i="14"/>
  <c r="B2410" i="14"/>
  <c r="B2411" i="14"/>
  <c r="B2412" i="14"/>
  <c r="B2413" i="14"/>
  <c r="B2414" i="14"/>
  <c r="B2415" i="14"/>
  <c r="B2416" i="14"/>
  <c r="B2417" i="14"/>
  <c r="B2418" i="14"/>
  <c r="B2419" i="14"/>
  <c r="B2420" i="14"/>
  <c r="B2421" i="14"/>
  <c r="B2422" i="14"/>
  <c r="B2423" i="14"/>
  <c r="B2424" i="14"/>
  <c r="B2425" i="14"/>
  <c r="B2426" i="14"/>
  <c r="B2427" i="14"/>
  <c r="B2428" i="14"/>
  <c r="B2429" i="14"/>
  <c r="B2430" i="14"/>
  <c r="B2431" i="14"/>
  <c r="B2432" i="14"/>
  <c r="B2433" i="14"/>
  <c r="B2434" i="14"/>
  <c r="B2435" i="14"/>
  <c r="B2436" i="14"/>
  <c r="B2437" i="14"/>
  <c r="B2438" i="14"/>
  <c r="B2439" i="14"/>
  <c r="B2440" i="14"/>
  <c r="B2441" i="14"/>
  <c r="B2442" i="14"/>
  <c r="B2443" i="14"/>
  <c r="B2444" i="14"/>
  <c r="B2445" i="14"/>
  <c r="B2446" i="14"/>
  <c r="B2447" i="14"/>
  <c r="B2448" i="14"/>
  <c r="B2449" i="14"/>
  <c r="B2450" i="14"/>
  <c r="B2451" i="14"/>
  <c r="B2452" i="14"/>
  <c r="B2453" i="14"/>
  <c r="B2454" i="14"/>
  <c r="B2455" i="14"/>
  <c r="B2456" i="14"/>
  <c r="B2457" i="14"/>
  <c r="B2458" i="14"/>
  <c r="B2459" i="14"/>
  <c r="B2460" i="14"/>
  <c r="B2461" i="14"/>
  <c r="B2462" i="14"/>
  <c r="B2463" i="14"/>
  <c r="B2464" i="14"/>
  <c r="B2465" i="14"/>
  <c r="B2466" i="14"/>
  <c r="B2467" i="14"/>
  <c r="B2468" i="14"/>
  <c r="B2469" i="14"/>
  <c r="B2470" i="14"/>
  <c r="B2471" i="14"/>
  <c r="B2472" i="14"/>
  <c r="B2473" i="14"/>
  <c r="B2474" i="14"/>
  <c r="B2475" i="14"/>
  <c r="B2476" i="14"/>
  <c r="B2477" i="14"/>
  <c r="B2478" i="14"/>
  <c r="B2479" i="14"/>
  <c r="B2480" i="14"/>
  <c r="B2481" i="14"/>
  <c r="B2482" i="14"/>
  <c r="B2483" i="14"/>
  <c r="B2484" i="14"/>
  <c r="B2485" i="14"/>
  <c r="B2486" i="14"/>
  <c r="B2487" i="14"/>
  <c r="B2488" i="14"/>
  <c r="B2489" i="14"/>
  <c r="B2490" i="14"/>
  <c r="B2491" i="14"/>
  <c r="B2492" i="14"/>
  <c r="B2493" i="14"/>
  <c r="B2494" i="14"/>
  <c r="B2495" i="14"/>
  <c r="B2496" i="14"/>
  <c r="B2497" i="14"/>
  <c r="B2498" i="14"/>
  <c r="B2499" i="14"/>
  <c r="B2500" i="14"/>
  <c r="B2501" i="14"/>
  <c r="B2502" i="14"/>
  <c r="B2503" i="14"/>
  <c r="B2504" i="14"/>
  <c r="B2505" i="14"/>
  <c r="B2506" i="14"/>
  <c r="B2507" i="14"/>
  <c r="B2508" i="14"/>
  <c r="B2509" i="14"/>
  <c r="B2510" i="14"/>
  <c r="B2511" i="14"/>
  <c r="B2512" i="14"/>
  <c r="B2513" i="14"/>
  <c r="B2514" i="14"/>
  <c r="B2515" i="14"/>
  <c r="B2516" i="14"/>
  <c r="B2517" i="14"/>
  <c r="B2518" i="14"/>
  <c r="B2519" i="14"/>
  <c r="B2520" i="14"/>
  <c r="B2521" i="14"/>
  <c r="B2522" i="14"/>
  <c r="B2523" i="14"/>
  <c r="B2524" i="14"/>
  <c r="B2525" i="14"/>
  <c r="B2526" i="14"/>
  <c r="B2527" i="14"/>
  <c r="B2528" i="14"/>
  <c r="B2529" i="14"/>
  <c r="B2530" i="14"/>
  <c r="B2531" i="14"/>
  <c r="B2532" i="14"/>
  <c r="B2533" i="14"/>
  <c r="B2534" i="14"/>
  <c r="B2535" i="14"/>
  <c r="B2536" i="14"/>
  <c r="B2537" i="14"/>
  <c r="B2538" i="14"/>
  <c r="B2539" i="14"/>
  <c r="B2540" i="14"/>
  <c r="B2541" i="14"/>
  <c r="B2542" i="14"/>
  <c r="B2543" i="14"/>
  <c r="B2544" i="14"/>
  <c r="B2545" i="14"/>
  <c r="B2546" i="14"/>
  <c r="B2547" i="14"/>
  <c r="B2548" i="14"/>
  <c r="B2549" i="14"/>
  <c r="B2550" i="14"/>
  <c r="B2551" i="14"/>
  <c r="B2552" i="14"/>
  <c r="B2553" i="14"/>
  <c r="B2554" i="14"/>
  <c r="B2555" i="14"/>
  <c r="B2556" i="14"/>
  <c r="B2557" i="14"/>
  <c r="B2558" i="14"/>
  <c r="B2559" i="14"/>
  <c r="B2560" i="14"/>
  <c r="B2561" i="14"/>
  <c r="B2562" i="14"/>
  <c r="B2563" i="14"/>
  <c r="B2564" i="14"/>
  <c r="B2565" i="14"/>
  <c r="B2566" i="14"/>
  <c r="B2567" i="14"/>
  <c r="B2568" i="14"/>
  <c r="B2569" i="14"/>
  <c r="B2570" i="14"/>
  <c r="B2571" i="14"/>
  <c r="B2572" i="14"/>
  <c r="B2573" i="14"/>
  <c r="B2574" i="14"/>
  <c r="B2575" i="14"/>
  <c r="B2576" i="14"/>
  <c r="B2577" i="14"/>
  <c r="B2578" i="14"/>
  <c r="B2579" i="14"/>
  <c r="B2580" i="14"/>
  <c r="B2581" i="14"/>
  <c r="B2582" i="14"/>
  <c r="B2583" i="14"/>
  <c r="B2584" i="14"/>
  <c r="B2585" i="14"/>
  <c r="B2586" i="14"/>
  <c r="B2587" i="14"/>
  <c r="B2588" i="14"/>
  <c r="B2589" i="14"/>
  <c r="B2590" i="14"/>
  <c r="B2591" i="14"/>
  <c r="B2592" i="14"/>
  <c r="B2593" i="14"/>
  <c r="B2594" i="14"/>
  <c r="B2595" i="14"/>
  <c r="B2596" i="14"/>
  <c r="B2597" i="14"/>
  <c r="B2598" i="14"/>
  <c r="B2599" i="14"/>
  <c r="B2600" i="14"/>
  <c r="B2601" i="14"/>
  <c r="B2602" i="14"/>
  <c r="B2603" i="14"/>
  <c r="B2604" i="14"/>
  <c r="B2605" i="14"/>
  <c r="B2606" i="14"/>
  <c r="B2607" i="14"/>
  <c r="B2608" i="14"/>
  <c r="B2609" i="14"/>
  <c r="B2610" i="14"/>
  <c r="B2611" i="14"/>
  <c r="B2612" i="14"/>
  <c r="B2613" i="14"/>
  <c r="B2614" i="14"/>
  <c r="B2615" i="14"/>
  <c r="B2616" i="14"/>
  <c r="B2617" i="14"/>
  <c r="B2618" i="14"/>
  <c r="B2619" i="14"/>
  <c r="B2620" i="14"/>
  <c r="B2621" i="14"/>
  <c r="B2622" i="14"/>
  <c r="B2623" i="14"/>
  <c r="B2624" i="14"/>
  <c r="B2625" i="14"/>
  <c r="B2626" i="14"/>
  <c r="B2627" i="14"/>
  <c r="B2628" i="14"/>
  <c r="B2629" i="14"/>
  <c r="B2630" i="14"/>
  <c r="B2631" i="14"/>
  <c r="B2632" i="14"/>
  <c r="B2633" i="14"/>
  <c r="B2634" i="14"/>
  <c r="B2635" i="14"/>
  <c r="B2636" i="14"/>
  <c r="B2637" i="14"/>
  <c r="B2638" i="14"/>
  <c r="B2639" i="14"/>
  <c r="B2640" i="14"/>
  <c r="B2641" i="14"/>
  <c r="B2642" i="14"/>
  <c r="B2643" i="14"/>
  <c r="B2644" i="14"/>
  <c r="B2645" i="14"/>
  <c r="B2646" i="14"/>
  <c r="B2647" i="14"/>
  <c r="B2648" i="14"/>
  <c r="B2649" i="14"/>
  <c r="B2650" i="14"/>
  <c r="B2651" i="14"/>
  <c r="B2652" i="14"/>
  <c r="B2653" i="14"/>
  <c r="B2654" i="14"/>
  <c r="B2655" i="14"/>
  <c r="B2656" i="14"/>
  <c r="B2657" i="14"/>
  <c r="B2658" i="14"/>
  <c r="B2659" i="14"/>
  <c r="B2660" i="14"/>
  <c r="B2661" i="14"/>
  <c r="B2662" i="14"/>
  <c r="B2663" i="14"/>
  <c r="B2664" i="14"/>
  <c r="B2665" i="14"/>
  <c r="B2666" i="14"/>
  <c r="B2667" i="14"/>
  <c r="B2668" i="14"/>
  <c r="B2669" i="14"/>
  <c r="B2670" i="14"/>
  <c r="B2671" i="14"/>
  <c r="B2672" i="14"/>
  <c r="B2673" i="14"/>
  <c r="B2674" i="14"/>
  <c r="B2675" i="14"/>
  <c r="B2676" i="14"/>
  <c r="B2677" i="14"/>
  <c r="B2678" i="14"/>
  <c r="B2679" i="14"/>
  <c r="B2680" i="14"/>
  <c r="B2681" i="14"/>
  <c r="B2682" i="14"/>
  <c r="B2683" i="14"/>
  <c r="B2684" i="14"/>
  <c r="B2685" i="14"/>
  <c r="B2686" i="14"/>
  <c r="B2687" i="14"/>
  <c r="B2688" i="14"/>
  <c r="B2689" i="14"/>
  <c r="B2690" i="14"/>
  <c r="B2691" i="14"/>
  <c r="B2692" i="14"/>
  <c r="B2693" i="14"/>
  <c r="B2694" i="14"/>
  <c r="B2695" i="14"/>
  <c r="B2696" i="14"/>
  <c r="B2697" i="14"/>
  <c r="B2698" i="14"/>
  <c r="B2699" i="14"/>
  <c r="B2700" i="14"/>
  <c r="B2701" i="14"/>
  <c r="B2702" i="14"/>
  <c r="B2703" i="14"/>
  <c r="B2704" i="14"/>
  <c r="B2705" i="14"/>
  <c r="B2706" i="14"/>
  <c r="B2707" i="14"/>
  <c r="B2708" i="14"/>
  <c r="B2709" i="14"/>
  <c r="B2710" i="14"/>
  <c r="B2711" i="14"/>
  <c r="B2712" i="14"/>
  <c r="B2713" i="14"/>
  <c r="B2714" i="14"/>
  <c r="B2715" i="14"/>
  <c r="B2716" i="14"/>
  <c r="B2717" i="14"/>
  <c r="B2718" i="14"/>
  <c r="B2719" i="14"/>
  <c r="B2720" i="14"/>
  <c r="B2721" i="14"/>
  <c r="B2722" i="14"/>
  <c r="B2723" i="14"/>
  <c r="B2724" i="14"/>
  <c r="B2725" i="14"/>
  <c r="B2726" i="14"/>
  <c r="B2727" i="14"/>
  <c r="B2728" i="14"/>
  <c r="B2729" i="14"/>
  <c r="B2730" i="14"/>
  <c r="B2731" i="14"/>
  <c r="B2732" i="14"/>
  <c r="B2733" i="14"/>
  <c r="B2734" i="14"/>
  <c r="B2735" i="14"/>
  <c r="B2736" i="14"/>
  <c r="B2737" i="14"/>
  <c r="B2738" i="14"/>
  <c r="B2739" i="14"/>
  <c r="B2740" i="14"/>
  <c r="B2741" i="14"/>
  <c r="B2742" i="14"/>
  <c r="B2743" i="14"/>
  <c r="B2744" i="14"/>
  <c r="B2745" i="14"/>
  <c r="B2746" i="14"/>
  <c r="B2747" i="14"/>
  <c r="B2748" i="14"/>
  <c r="B2749" i="14"/>
  <c r="B2750" i="14"/>
  <c r="B2751" i="14"/>
  <c r="B2752" i="14"/>
  <c r="B2753" i="14"/>
  <c r="B2754" i="14"/>
  <c r="B2755" i="14"/>
  <c r="B2756" i="14"/>
  <c r="B2757" i="14"/>
  <c r="B2758" i="14"/>
  <c r="B2759" i="14"/>
  <c r="B2760" i="14"/>
  <c r="B2761" i="14"/>
  <c r="B2762" i="14"/>
  <c r="B2763" i="14"/>
  <c r="B2764" i="14"/>
  <c r="B2765" i="14"/>
  <c r="B2766" i="14"/>
  <c r="B2767" i="14"/>
  <c r="B2768" i="14"/>
  <c r="B2769" i="14"/>
  <c r="B2770" i="14"/>
  <c r="B2771" i="14"/>
  <c r="B2772" i="14"/>
  <c r="B2773" i="14"/>
  <c r="B2774" i="14"/>
  <c r="B2775" i="14"/>
  <c r="B2776" i="14"/>
  <c r="B2777" i="14"/>
  <c r="B2778" i="14"/>
  <c r="B2779" i="14"/>
  <c r="B2780" i="14"/>
  <c r="B2781" i="14"/>
  <c r="B2782" i="14"/>
  <c r="B2783" i="14"/>
  <c r="B2784" i="14"/>
  <c r="B2785" i="14"/>
  <c r="B2786" i="14"/>
  <c r="B2787" i="14"/>
  <c r="B2788" i="14"/>
  <c r="B2789" i="14"/>
  <c r="B2790" i="14"/>
  <c r="B2791" i="14"/>
  <c r="B2792" i="14"/>
  <c r="B2793" i="14"/>
  <c r="B2794" i="14"/>
  <c r="B2795" i="14"/>
  <c r="B2796" i="14"/>
  <c r="B2797" i="14"/>
  <c r="B2798" i="14"/>
  <c r="B2799" i="14"/>
  <c r="B2800" i="14"/>
  <c r="B2801" i="14"/>
  <c r="B2802" i="14"/>
  <c r="B2803" i="14"/>
  <c r="B2804" i="14"/>
  <c r="B2805" i="14"/>
  <c r="B2806" i="14"/>
  <c r="B2807" i="14"/>
  <c r="B2808" i="14"/>
  <c r="B2809" i="14"/>
  <c r="B2810" i="14"/>
  <c r="B2811" i="14"/>
  <c r="B2812" i="14"/>
  <c r="B2813" i="14"/>
  <c r="B2814" i="14"/>
  <c r="B2815" i="14"/>
  <c r="B2816" i="14"/>
  <c r="B2817" i="14"/>
  <c r="B2818" i="14"/>
  <c r="B2819" i="14"/>
  <c r="B2820" i="14"/>
  <c r="B2821" i="14"/>
  <c r="B2822" i="14"/>
  <c r="B2823" i="14"/>
  <c r="B2824" i="14"/>
  <c r="B2825" i="14"/>
  <c r="B2826" i="14"/>
  <c r="B2827" i="14"/>
  <c r="B2828" i="14"/>
  <c r="B2829" i="14"/>
  <c r="B2830" i="14"/>
  <c r="B2831" i="14"/>
  <c r="B2832" i="14"/>
  <c r="B2833" i="14"/>
  <c r="B2834" i="14"/>
  <c r="B2835" i="14"/>
  <c r="B2836" i="14"/>
  <c r="B2837" i="14"/>
  <c r="B2838" i="14"/>
  <c r="B2839" i="14"/>
  <c r="B2840" i="14"/>
  <c r="B2841" i="14"/>
  <c r="B2842" i="14"/>
  <c r="B2843" i="14"/>
  <c r="B2844" i="14"/>
  <c r="B2845" i="14"/>
  <c r="B2846" i="14"/>
  <c r="B2847" i="14"/>
  <c r="B2848" i="14"/>
  <c r="B2849" i="14"/>
  <c r="B2850" i="14"/>
  <c r="B2851" i="14"/>
  <c r="B2852" i="14"/>
  <c r="B2853" i="14"/>
  <c r="B2854" i="14"/>
  <c r="B2855" i="14"/>
  <c r="B2856" i="14"/>
  <c r="B2857" i="14"/>
  <c r="B2858" i="14"/>
  <c r="B2859" i="14"/>
  <c r="B2860" i="14"/>
  <c r="B2861" i="14"/>
  <c r="B2862" i="14"/>
  <c r="B2863" i="14"/>
  <c r="B2864" i="14"/>
  <c r="B2865" i="14"/>
  <c r="B2866" i="14"/>
  <c r="B2867" i="14"/>
  <c r="B2868" i="14"/>
  <c r="B2869" i="14"/>
  <c r="B2870" i="14"/>
  <c r="B2871" i="14"/>
  <c r="B2872" i="14"/>
  <c r="B2873" i="14"/>
  <c r="B2874" i="14"/>
  <c r="B2875" i="14"/>
  <c r="B2876" i="14"/>
  <c r="B2877" i="14"/>
  <c r="B2878" i="14"/>
  <c r="B2879" i="14"/>
  <c r="B2880" i="14"/>
  <c r="B2881" i="14"/>
  <c r="B2882" i="14"/>
  <c r="B2883" i="14"/>
  <c r="B2884" i="14"/>
  <c r="B2885" i="14"/>
  <c r="B2886" i="14"/>
  <c r="B2887" i="14"/>
  <c r="B2888" i="14"/>
  <c r="B2889" i="14"/>
  <c r="B2890" i="14"/>
  <c r="B2891" i="14"/>
  <c r="B2892" i="14"/>
  <c r="B2893" i="14"/>
  <c r="B2894" i="14"/>
  <c r="B2895" i="14"/>
  <c r="B2896" i="14"/>
  <c r="B2897" i="14"/>
  <c r="B2898" i="14"/>
  <c r="B2899" i="14"/>
  <c r="B2900" i="14"/>
  <c r="B2901" i="14"/>
  <c r="B2902" i="14"/>
  <c r="B2903" i="14"/>
  <c r="B2904" i="14"/>
  <c r="B2905" i="14"/>
  <c r="B2906" i="14"/>
  <c r="B2907" i="14"/>
  <c r="B2908" i="14"/>
  <c r="B2909" i="14"/>
  <c r="B2910" i="14"/>
  <c r="B2911" i="14"/>
  <c r="B2912" i="14"/>
  <c r="B2913" i="14"/>
  <c r="B2914" i="14"/>
  <c r="B2915" i="14"/>
  <c r="B2916" i="14"/>
  <c r="B2917" i="14"/>
  <c r="B2918" i="14"/>
  <c r="B2919" i="14"/>
  <c r="B2920" i="14"/>
  <c r="B2921" i="14"/>
  <c r="B2922" i="14"/>
  <c r="B2923" i="14"/>
  <c r="B2924" i="14"/>
  <c r="B2925" i="14"/>
  <c r="B2926" i="14"/>
  <c r="B2927" i="14"/>
  <c r="B2928" i="14"/>
  <c r="B2929" i="14"/>
  <c r="B2930" i="14"/>
  <c r="B2931" i="14"/>
  <c r="B2932" i="14"/>
  <c r="B2933" i="14"/>
  <c r="B2934" i="14"/>
  <c r="B2935" i="14"/>
  <c r="B2936" i="14"/>
  <c r="B2937" i="14"/>
  <c r="B2938" i="14"/>
  <c r="B2939" i="14"/>
  <c r="B2940" i="14"/>
  <c r="B2941" i="14"/>
  <c r="B2942" i="14"/>
  <c r="B2943" i="14"/>
  <c r="B2944" i="14"/>
  <c r="B2945" i="14"/>
  <c r="B2946" i="14"/>
  <c r="B2947" i="14"/>
  <c r="B2948" i="14"/>
  <c r="B2949" i="14"/>
  <c r="B2950" i="14"/>
  <c r="B2951" i="14"/>
  <c r="B2952" i="14"/>
  <c r="B2953" i="14"/>
  <c r="B2954" i="14"/>
  <c r="B2955" i="14"/>
  <c r="B2956" i="14"/>
  <c r="B2957" i="14"/>
  <c r="B2958" i="14"/>
  <c r="B2959" i="14"/>
  <c r="B2960" i="14"/>
  <c r="B2961" i="14"/>
  <c r="B2962" i="14"/>
  <c r="B2963" i="14"/>
  <c r="B2964" i="14"/>
  <c r="B2965" i="14"/>
  <c r="B2966" i="14"/>
  <c r="B2967" i="14"/>
  <c r="B2968" i="14"/>
  <c r="B2969" i="14"/>
  <c r="B2970" i="14"/>
  <c r="B2971" i="14"/>
  <c r="B2972" i="14"/>
  <c r="B2973" i="14"/>
  <c r="B2974" i="14"/>
  <c r="B2975" i="14"/>
  <c r="B2976" i="14"/>
  <c r="B2977" i="14"/>
  <c r="B2978" i="14"/>
  <c r="B2979" i="14"/>
  <c r="B2980" i="14"/>
  <c r="B2981" i="14"/>
  <c r="B2982" i="14"/>
  <c r="B2983" i="14"/>
  <c r="B2984" i="14"/>
  <c r="B2985" i="14"/>
  <c r="B2986" i="14"/>
  <c r="B2987" i="14"/>
  <c r="B2988" i="14"/>
  <c r="B2989" i="14"/>
  <c r="B2990" i="14"/>
  <c r="B2991" i="14"/>
  <c r="B2992" i="14"/>
  <c r="B2993" i="14"/>
  <c r="B2994" i="14"/>
  <c r="B2995" i="14"/>
  <c r="B2996" i="14"/>
  <c r="B2997" i="14"/>
  <c r="B2998" i="14"/>
  <c r="B2999" i="14"/>
  <c r="B3000" i="14"/>
  <c r="B3001" i="14"/>
  <c r="B3002" i="14"/>
  <c r="B3003" i="14"/>
  <c r="B3004" i="14"/>
  <c r="B3005" i="14"/>
  <c r="B3006" i="14"/>
  <c r="B3007" i="14"/>
  <c r="B3008" i="14"/>
  <c r="B3009" i="14"/>
  <c r="B3010" i="14"/>
  <c r="B3011" i="14"/>
  <c r="B3012" i="14"/>
  <c r="B3013" i="14"/>
  <c r="B3014" i="14"/>
  <c r="B3015" i="14"/>
  <c r="B3016" i="14"/>
  <c r="B3017" i="14"/>
  <c r="B3018" i="14"/>
  <c r="B3019" i="14"/>
  <c r="B3020" i="14"/>
  <c r="B3021" i="14"/>
  <c r="B3022" i="14"/>
  <c r="B3023" i="14"/>
  <c r="B3024" i="14"/>
  <c r="B3025" i="14"/>
  <c r="B3026" i="14"/>
  <c r="B3027" i="14"/>
  <c r="B3028" i="14"/>
  <c r="B3029" i="14"/>
  <c r="B3030" i="14"/>
  <c r="B3031" i="14"/>
  <c r="B3032" i="14"/>
  <c r="B3033" i="14"/>
  <c r="B3034" i="14"/>
  <c r="B3035" i="14"/>
  <c r="B3036" i="14"/>
  <c r="B3037" i="14"/>
  <c r="B3038" i="14"/>
  <c r="B3039" i="14"/>
  <c r="B3040" i="14"/>
  <c r="B3041" i="14"/>
  <c r="B3042" i="14"/>
  <c r="B3043" i="14"/>
  <c r="B3044" i="14"/>
  <c r="B3045" i="14"/>
  <c r="B3046" i="14"/>
  <c r="B3047" i="14"/>
  <c r="B3048" i="14"/>
  <c r="B3049" i="14"/>
  <c r="B3050" i="14"/>
  <c r="B3051" i="14"/>
  <c r="B3052" i="14"/>
  <c r="B3053" i="14"/>
  <c r="B3054" i="14"/>
  <c r="B3055" i="14"/>
  <c r="B3056" i="14"/>
  <c r="B3057" i="14"/>
  <c r="B3058" i="14"/>
  <c r="B3059" i="14"/>
  <c r="B3060" i="14"/>
  <c r="B3061" i="14"/>
  <c r="B3062" i="14"/>
  <c r="B3063" i="14"/>
  <c r="B3064" i="14"/>
  <c r="B3065" i="14"/>
  <c r="B3066" i="14"/>
  <c r="B3067" i="14"/>
  <c r="B3068" i="14"/>
  <c r="B3069" i="14"/>
  <c r="B3070" i="14"/>
  <c r="B3071" i="14"/>
  <c r="B3072" i="14"/>
  <c r="B3073" i="14"/>
  <c r="B3074" i="14"/>
  <c r="B3075" i="14"/>
  <c r="B3076" i="14"/>
  <c r="B3077" i="14"/>
  <c r="B3078" i="14"/>
  <c r="B3079" i="14"/>
  <c r="B3080" i="14"/>
  <c r="B3081" i="14"/>
  <c r="B3082" i="14"/>
  <c r="B3083" i="14"/>
  <c r="B3084" i="14"/>
  <c r="B3085" i="14"/>
  <c r="B3086" i="14"/>
  <c r="B3087" i="14"/>
  <c r="B3088" i="14"/>
  <c r="B3089" i="14"/>
  <c r="B3090" i="14"/>
  <c r="B3091" i="14"/>
  <c r="B3092" i="14"/>
  <c r="B3093" i="14"/>
  <c r="B3094" i="14"/>
  <c r="B3095" i="14"/>
  <c r="B3096" i="14"/>
  <c r="B3097" i="14"/>
  <c r="B3098" i="14"/>
  <c r="B3099" i="14"/>
  <c r="B3100" i="14"/>
  <c r="B3101" i="14"/>
  <c r="B3102" i="14"/>
  <c r="B3103" i="14"/>
  <c r="B3104" i="14"/>
  <c r="B3105" i="14"/>
  <c r="B3106" i="14"/>
  <c r="B3107" i="14"/>
  <c r="B3108" i="14"/>
  <c r="B3109" i="14"/>
  <c r="B3110" i="14"/>
  <c r="B3111" i="14"/>
  <c r="B3112" i="14"/>
  <c r="B3113" i="14"/>
  <c r="B3114" i="14"/>
  <c r="B3115" i="14"/>
  <c r="B3116" i="14"/>
  <c r="B3117" i="14"/>
  <c r="B3118" i="14"/>
  <c r="B3119" i="14"/>
  <c r="B3120" i="14"/>
  <c r="B3121" i="14"/>
  <c r="B3122" i="14"/>
  <c r="B3123" i="14"/>
  <c r="B3124" i="14"/>
  <c r="B3125" i="14"/>
  <c r="B3126" i="14"/>
  <c r="B3127" i="14"/>
  <c r="B3128" i="14"/>
  <c r="B3129" i="14"/>
  <c r="B3130" i="14"/>
  <c r="B3131" i="14"/>
  <c r="B3132" i="14"/>
  <c r="B3133" i="14"/>
  <c r="B3134" i="14"/>
  <c r="B3135" i="14"/>
  <c r="B3136" i="14"/>
  <c r="B3137" i="14"/>
  <c r="B3138" i="14"/>
  <c r="B3139" i="14"/>
  <c r="B3140" i="14"/>
  <c r="B3141" i="14"/>
  <c r="B3142" i="14"/>
  <c r="B3143" i="14"/>
  <c r="B3144" i="14"/>
  <c r="B3145" i="14"/>
  <c r="B3146" i="14"/>
  <c r="B3147" i="14"/>
  <c r="B3148" i="14"/>
  <c r="B3149" i="14"/>
  <c r="B3150" i="14"/>
  <c r="B3151" i="14"/>
  <c r="B3152" i="14"/>
  <c r="B3153" i="14"/>
  <c r="B3154" i="14"/>
  <c r="B3155" i="14"/>
  <c r="B3156" i="14"/>
  <c r="B3157" i="14"/>
  <c r="B3158" i="14"/>
  <c r="B3159" i="14"/>
  <c r="B3160" i="14"/>
  <c r="B3161" i="14"/>
  <c r="B3162" i="14"/>
  <c r="B3163" i="14"/>
  <c r="B3164" i="14"/>
  <c r="B3165" i="14"/>
  <c r="B3166" i="14"/>
  <c r="B3167" i="14"/>
  <c r="B3168" i="14"/>
  <c r="B3169" i="14"/>
  <c r="B3170" i="14"/>
  <c r="B3171" i="14"/>
  <c r="B3172" i="14"/>
  <c r="B3173" i="14"/>
  <c r="B3174" i="14"/>
  <c r="B3175" i="14"/>
  <c r="B3176" i="14"/>
  <c r="B3177" i="14"/>
  <c r="B3178" i="14"/>
  <c r="B3179" i="14"/>
  <c r="B3180" i="14"/>
  <c r="B3181" i="14"/>
  <c r="B3182" i="14"/>
  <c r="B3183" i="14"/>
  <c r="B3184" i="14"/>
  <c r="B3185" i="14"/>
  <c r="B3186" i="14"/>
  <c r="B3187" i="14"/>
  <c r="B3188" i="14"/>
  <c r="B3189" i="14"/>
  <c r="B3190" i="14"/>
  <c r="B3191" i="14"/>
  <c r="B3192" i="14"/>
  <c r="B3193" i="14"/>
  <c r="B3194" i="14"/>
  <c r="B3195" i="14"/>
  <c r="B3196" i="14"/>
  <c r="B3197" i="14"/>
  <c r="B3198" i="14"/>
  <c r="B3199" i="14"/>
  <c r="B3200" i="14"/>
  <c r="B3201" i="14"/>
  <c r="B3202" i="14"/>
  <c r="B3203" i="14"/>
  <c r="B3204" i="14"/>
  <c r="B3205" i="14"/>
  <c r="B3206" i="14"/>
  <c r="B3207" i="14"/>
  <c r="B3208" i="14"/>
  <c r="B3209" i="14"/>
  <c r="B3210" i="14"/>
  <c r="B3211" i="14"/>
  <c r="B3212" i="14"/>
  <c r="B3213" i="14"/>
  <c r="B3214" i="14"/>
  <c r="B3215" i="14"/>
  <c r="B3216" i="14"/>
  <c r="B3217" i="14"/>
  <c r="B3218" i="14"/>
  <c r="B3219" i="14"/>
  <c r="B3220" i="14"/>
  <c r="B3221" i="14"/>
  <c r="B3222" i="14"/>
  <c r="B3223" i="14"/>
  <c r="B3224" i="14"/>
  <c r="B3225" i="14"/>
  <c r="B3226" i="14"/>
  <c r="B3227" i="14"/>
  <c r="B3228" i="14"/>
  <c r="B3229" i="14"/>
  <c r="B3230" i="14"/>
  <c r="B3231" i="14"/>
  <c r="B3232" i="14"/>
  <c r="B3233" i="14"/>
  <c r="B3234" i="14"/>
  <c r="B3235" i="14"/>
  <c r="B3236" i="14"/>
  <c r="B3237" i="14"/>
  <c r="B3238" i="14"/>
  <c r="B3239" i="14"/>
  <c r="B3240" i="14"/>
  <c r="B3241" i="14"/>
  <c r="B3242" i="14"/>
  <c r="B3243" i="14"/>
  <c r="B3244" i="14"/>
  <c r="B3245" i="14"/>
  <c r="B3246" i="14"/>
  <c r="B3247" i="14"/>
  <c r="B3248" i="14"/>
  <c r="B3249" i="14"/>
  <c r="B3250" i="14"/>
  <c r="B3251" i="14"/>
  <c r="B3252" i="14"/>
  <c r="B3253" i="14"/>
  <c r="B3254" i="14"/>
  <c r="B3255" i="14"/>
  <c r="B3256" i="14"/>
  <c r="B3257" i="14"/>
  <c r="B3258" i="14"/>
  <c r="B3259" i="14"/>
  <c r="B3260" i="14"/>
  <c r="B3261" i="14"/>
  <c r="B3262" i="14"/>
  <c r="B3263" i="14"/>
  <c r="B3264" i="14"/>
  <c r="B3265" i="14"/>
  <c r="B3266" i="14"/>
  <c r="B3267" i="14"/>
  <c r="B3268" i="14"/>
  <c r="B3269" i="14"/>
  <c r="B3270" i="14"/>
  <c r="B3271" i="14"/>
  <c r="B3272" i="14"/>
  <c r="B3273" i="14"/>
  <c r="B3274" i="14"/>
  <c r="B3275" i="14"/>
  <c r="B3276" i="14"/>
  <c r="B3277" i="14"/>
  <c r="B3278" i="14"/>
  <c r="B3279" i="14"/>
  <c r="B3280" i="14"/>
  <c r="B3281" i="14"/>
  <c r="B3282" i="14"/>
  <c r="B3283" i="14"/>
  <c r="B3284" i="14"/>
  <c r="B3285" i="14"/>
  <c r="B3286" i="14"/>
  <c r="B3287" i="14"/>
  <c r="B3288" i="14"/>
  <c r="B3289" i="14"/>
  <c r="B3290" i="14"/>
  <c r="B3291" i="14"/>
  <c r="B3292" i="14"/>
  <c r="B3293" i="14"/>
  <c r="B3294" i="14"/>
  <c r="B3295" i="14"/>
  <c r="B3296" i="14"/>
  <c r="B3297" i="14"/>
  <c r="B3298" i="14"/>
  <c r="B3299" i="14"/>
  <c r="B3300" i="14"/>
  <c r="B3301" i="14"/>
  <c r="B3302" i="14"/>
  <c r="B3303" i="14"/>
  <c r="B3304" i="14"/>
  <c r="B3305" i="14"/>
  <c r="B3306" i="14"/>
  <c r="B3307" i="14"/>
  <c r="B3308" i="14"/>
  <c r="B3309" i="14"/>
  <c r="B3310" i="14"/>
  <c r="B3311" i="14"/>
  <c r="B3312" i="14"/>
  <c r="B3313" i="14"/>
  <c r="B3314" i="14"/>
  <c r="B3315" i="14"/>
  <c r="B3316" i="14"/>
  <c r="B3317" i="14"/>
  <c r="B3318" i="14"/>
  <c r="B3319" i="14"/>
  <c r="B3320" i="14"/>
  <c r="B3321" i="14"/>
  <c r="B3322" i="14"/>
  <c r="B3323" i="14"/>
  <c r="B3324" i="14"/>
  <c r="B3325" i="14"/>
  <c r="B3326" i="14"/>
  <c r="B3327" i="14"/>
  <c r="B3328" i="14"/>
  <c r="B3329" i="14"/>
  <c r="B3330" i="14"/>
  <c r="B3331" i="14"/>
  <c r="B3332" i="14"/>
  <c r="B3333" i="14"/>
  <c r="B3334" i="14"/>
  <c r="B3335" i="14"/>
  <c r="B3336" i="14"/>
  <c r="B3337" i="14"/>
  <c r="B3338" i="14"/>
  <c r="B3339" i="14"/>
  <c r="B3340" i="14"/>
  <c r="B3341" i="14"/>
  <c r="B3342" i="14"/>
  <c r="B3343" i="14"/>
  <c r="B3344" i="14"/>
  <c r="B3345" i="14"/>
  <c r="B3346" i="14"/>
  <c r="B3347" i="14"/>
  <c r="B3348" i="14"/>
  <c r="B3349" i="14"/>
  <c r="B3350" i="14"/>
  <c r="B3351" i="14"/>
  <c r="B3352" i="14"/>
  <c r="B3353" i="14"/>
  <c r="B3354" i="14"/>
  <c r="B3355" i="14"/>
  <c r="B3356" i="14"/>
  <c r="B3357" i="14"/>
  <c r="B3358" i="14"/>
  <c r="B3359" i="14"/>
  <c r="B3360" i="14"/>
  <c r="B3361" i="14"/>
  <c r="B3362" i="14"/>
  <c r="B3363" i="14"/>
  <c r="B3364" i="14"/>
  <c r="B3365" i="14"/>
  <c r="B3366" i="14"/>
  <c r="B3367" i="14"/>
  <c r="B3368" i="14"/>
  <c r="B3369" i="14"/>
  <c r="B3370" i="14"/>
  <c r="B3371" i="14"/>
  <c r="B3372" i="14"/>
  <c r="B3373" i="14"/>
  <c r="B3374" i="14"/>
  <c r="B3375" i="14"/>
  <c r="B3376" i="14"/>
  <c r="B3377" i="14"/>
  <c r="B3378" i="14"/>
  <c r="B3379" i="14"/>
  <c r="B3380" i="14"/>
  <c r="B3381" i="14"/>
  <c r="B3382" i="14"/>
  <c r="B3383" i="14"/>
  <c r="B3384" i="14"/>
  <c r="B3385" i="14"/>
  <c r="B3386" i="14"/>
  <c r="B3387" i="14"/>
  <c r="B3388" i="14"/>
  <c r="B3389" i="14"/>
  <c r="B3390" i="14"/>
  <c r="B3391" i="14"/>
  <c r="B3392" i="14"/>
  <c r="B3393" i="14"/>
  <c r="B3394" i="14"/>
  <c r="B3395" i="14"/>
  <c r="B3396" i="14"/>
  <c r="B3397" i="14"/>
  <c r="B3398" i="14"/>
  <c r="B3399" i="14"/>
  <c r="B3400" i="14"/>
  <c r="B3401" i="14"/>
  <c r="B3402" i="14"/>
  <c r="B3403" i="14"/>
  <c r="B3404" i="14"/>
  <c r="B3405" i="14"/>
  <c r="B3406" i="14"/>
  <c r="B3407" i="14"/>
  <c r="B3408" i="14"/>
  <c r="B3409" i="14"/>
  <c r="B3410" i="14"/>
  <c r="B3411" i="14"/>
  <c r="B3412" i="14"/>
  <c r="B3413" i="14"/>
  <c r="B3414" i="14"/>
  <c r="B3415" i="14"/>
  <c r="B3416" i="14"/>
  <c r="B3417" i="14"/>
  <c r="B3418" i="14"/>
  <c r="B3419" i="14"/>
  <c r="B3420" i="14"/>
  <c r="B3421" i="14"/>
  <c r="B3422" i="14"/>
  <c r="B3423" i="14"/>
  <c r="B3424" i="14"/>
  <c r="B3425" i="14"/>
  <c r="B3426" i="14"/>
  <c r="B3427" i="14"/>
  <c r="B3428" i="14"/>
  <c r="B3429" i="14"/>
  <c r="B3430" i="14"/>
  <c r="B3431" i="14"/>
  <c r="B3432" i="14"/>
  <c r="B3433" i="14"/>
  <c r="B3434" i="14"/>
  <c r="B3435" i="14"/>
  <c r="B3436" i="14"/>
  <c r="B3437" i="14"/>
  <c r="B3438" i="14"/>
  <c r="B3439" i="14"/>
  <c r="B3440" i="14"/>
  <c r="B3441" i="14"/>
  <c r="B3442" i="14"/>
  <c r="B3443" i="14"/>
  <c r="B3444" i="14"/>
  <c r="B3445" i="14"/>
  <c r="B3446" i="14"/>
  <c r="B3447" i="14"/>
  <c r="B3448" i="14"/>
  <c r="B3449" i="14"/>
  <c r="B3450" i="14"/>
  <c r="B3451" i="14"/>
  <c r="B3452" i="14"/>
  <c r="B3453" i="14"/>
  <c r="B3454" i="14"/>
  <c r="B3455" i="14"/>
  <c r="B3456" i="14"/>
  <c r="B3457" i="14"/>
  <c r="B3458" i="14"/>
  <c r="B3459" i="14"/>
  <c r="B3460" i="14"/>
  <c r="B3461" i="14"/>
  <c r="B3462" i="14"/>
  <c r="B3463" i="14"/>
  <c r="B3464" i="14"/>
  <c r="B3465" i="14"/>
  <c r="B3466" i="14"/>
  <c r="B3467" i="14"/>
  <c r="B3468" i="14"/>
  <c r="B3469" i="14"/>
  <c r="B3470" i="14"/>
  <c r="B3471" i="14"/>
  <c r="B3472" i="14"/>
  <c r="B3473" i="14"/>
  <c r="B3474" i="14"/>
  <c r="B3475" i="14"/>
  <c r="B3476" i="14"/>
  <c r="B3477" i="14"/>
  <c r="B3478" i="14"/>
  <c r="B3479" i="14"/>
  <c r="B3480" i="14"/>
  <c r="B3481" i="14"/>
  <c r="B3482" i="14"/>
  <c r="B3483" i="14"/>
  <c r="B3484" i="14"/>
  <c r="B3485" i="14"/>
  <c r="B3486" i="14"/>
  <c r="B3487" i="14"/>
  <c r="B3488" i="14"/>
  <c r="B3489" i="14"/>
  <c r="B3490" i="14"/>
  <c r="B3491" i="14"/>
  <c r="B3492" i="14"/>
  <c r="B3493" i="14"/>
  <c r="B3494" i="14"/>
  <c r="B3495" i="14"/>
  <c r="B3496" i="14"/>
  <c r="B3497" i="14"/>
  <c r="B3498" i="14"/>
  <c r="B3499" i="14"/>
  <c r="B3500" i="14"/>
  <c r="B3501" i="14"/>
  <c r="B3502" i="14"/>
  <c r="B3503" i="14"/>
  <c r="B3504" i="14"/>
  <c r="B3505" i="14"/>
  <c r="B3506" i="14"/>
  <c r="B3507" i="14"/>
  <c r="B3508" i="14"/>
  <c r="B3509" i="14"/>
  <c r="B3510" i="14"/>
  <c r="B3511" i="14"/>
  <c r="B3512" i="14"/>
  <c r="B3513" i="14"/>
  <c r="B3514" i="14"/>
  <c r="B3515" i="14"/>
  <c r="B3516" i="14"/>
  <c r="B3517" i="14"/>
  <c r="B3518" i="14"/>
  <c r="B3519" i="14"/>
  <c r="B3520" i="14"/>
  <c r="B3521" i="14"/>
  <c r="B3522" i="14"/>
  <c r="B3523" i="14"/>
  <c r="B3524" i="14"/>
  <c r="B3525" i="14"/>
  <c r="B3526" i="14"/>
  <c r="B3527" i="14"/>
  <c r="B3528" i="14"/>
  <c r="B3529" i="14"/>
  <c r="B3530" i="14"/>
  <c r="B3531" i="14"/>
  <c r="B3532" i="14"/>
  <c r="B3533" i="14"/>
  <c r="B3534" i="14"/>
  <c r="B3535" i="14"/>
  <c r="B3536" i="14"/>
  <c r="B3537" i="14"/>
  <c r="B3538" i="14"/>
  <c r="B3539" i="14"/>
  <c r="B3540" i="14"/>
  <c r="B3541" i="14"/>
  <c r="B3542" i="14"/>
  <c r="B3543" i="14"/>
  <c r="B3544" i="14"/>
  <c r="B3545" i="14"/>
  <c r="B3546" i="14"/>
  <c r="B3547" i="14"/>
  <c r="B3548" i="14"/>
  <c r="B3549" i="14"/>
  <c r="B3550" i="14"/>
  <c r="B3551" i="14"/>
  <c r="B3552" i="14"/>
  <c r="B3553" i="14"/>
  <c r="B3554" i="14"/>
  <c r="B3555" i="14"/>
  <c r="B3556" i="14"/>
  <c r="B3557" i="14"/>
  <c r="B3558" i="14"/>
  <c r="B3559" i="14"/>
  <c r="B3560" i="14"/>
  <c r="B3561" i="14"/>
  <c r="B3562" i="14"/>
  <c r="B3563" i="14"/>
  <c r="B3564" i="14"/>
  <c r="B3565" i="14"/>
  <c r="B3566" i="14"/>
  <c r="B3567" i="14"/>
  <c r="B3568" i="14"/>
  <c r="B3569" i="14"/>
  <c r="B3570" i="14"/>
  <c r="B3571" i="14"/>
  <c r="B3572" i="14"/>
  <c r="B3573" i="14"/>
  <c r="B3574" i="14"/>
  <c r="B3575" i="14"/>
  <c r="B3576" i="14"/>
  <c r="B3577" i="14"/>
  <c r="B3578" i="14"/>
  <c r="B3579" i="14"/>
  <c r="B3580" i="14"/>
  <c r="B3581" i="14"/>
  <c r="B3582" i="14"/>
  <c r="B3583" i="14"/>
  <c r="B3584" i="14"/>
  <c r="B3585" i="14"/>
  <c r="B3586" i="14"/>
  <c r="B3587" i="14"/>
  <c r="B3588" i="14"/>
  <c r="B3589" i="14"/>
  <c r="B3590" i="14"/>
  <c r="B3591" i="14"/>
  <c r="B3592" i="14"/>
  <c r="B3593" i="14"/>
  <c r="B3594" i="14"/>
  <c r="B3595" i="14"/>
  <c r="B3596" i="14"/>
  <c r="B3597" i="14"/>
  <c r="B3598" i="14"/>
  <c r="B3599" i="14"/>
  <c r="B3600" i="14"/>
  <c r="B3601" i="14"/>
  <c r="B3602" i="14"/>
  <c r="B3603" i="14"/>
  <c r="B3604" i="14"/>
  <c r="B3605" i="14"/>
  <c r="B3606" i="14"/>
  <c r="B3607" i="14"/>
  <c r="B3608" i="14"/>
  <c r="B3609" i="14"/>
  <c r="B3610" i="14"/>
  <c r="B3611" i="14"/>
  <c r="B3612" i="14"/>
  <c r="B3613" i="14"/>
  <c r="B3614" i="14"/>
  <c r="B3615" i="14"/>
  <c r="B3616" i="14"/>
  <c r="B3617" i="14"/>
  <c r="B3618" i="14"/>
  <c r="B3619" i="14"/>
  <c r="B3620" i="14"/>
  <c r="B3621" i="14"/>
  <c r="B3622" i="14"/>
  <c r="B3623" i="14"/>
  <c r="B3624" i="14"/>
  <c r="B3625" i="14"/>
  <c r="B3626" i="14"/>
  <c r="B3627" i="14"/>
  <c r="B3628" i="14"/>
  <c r="B3629" i="14"/>
  <c r="B3630" i="14"/>
  <c r="B3631" i="14"/>
  <c r="B3632" i="14"/>
  <c r="B3633" i="14"/>
  <c r="B3634" i="14"/>
  <c r="B3635" i="14"/>
  <c r="B3636" i="14"/>
  <c r="B3637" i="14"/>
  <c r="B3638" i="14"/>
  <c r="B3639" i="14"/>
  <c r="B3640" i="14"/>
  <c r="B3641" i="14"/>
  <c r="B3642" i="14"/>
  <c r="B3643" i="14"/>
  <c r="B3644" i="14"/>
  <c r="B3645" i="14"/>
  <c r="B3646" i="14"/>
  <c r="B3647" i="14"/>
  <c r="B3648" i="14"/>
  <c r="B3649" i="14"/>
  <c r="B3650" i="14"/>
  <c r="B3651" i="14"/>
  <c r="B3652" i="14"/>
  <c r="B3653" i="14"/>
  <c r="B3654" i="14"/>
  <c r="B3655" i="14"/>
  <c r="B3656" i="14"/>
  <c r="B3657" i="14"/>
  <c r="B3658" i="14"/>
  <c r="B3659" i="14"/>
  <c r="B3660" i="14"/>
  <c r="B3661" i="14"/>
  <c r="B3662" i="14"/>
  <c r="B3663" i="14"/>
  <c r="B3664" i="14"/>
  <c r="B3665" i="14"/>
  <c r="B3666" i="14"/>
  <c r="B3667" i="14"/>
  <c r="B3668" i="14"/>
  <c r="B3669" i="14"/>
  <c r="B3670" i="14"/>
  <c r="B3671" i="14"/>
  <c r="B3672" i="14"/>
  <c r="B3673" i="14"/>
  <c r="B3674" i="14"/>
  <c r="B3675" i="14"/>
  <c r="B3676" i="14"/>
  <c r="B3677" i="14"/>
  <c r="B3678" i="14"/>
  <c r="B3679" i="14"/>
  <c r="B3680" i="14"/>
  <c r="B3681" i="14"/>
  <c r="B3682" i="14"/>
  <c r="B3683" i="14"/>
  <c r="B3684" i="14"/>
  <c r="B3685" i="14"/>
  <c r="B3686" i="14"/>
  <c r="B3687" i="14"/>
  <c r="B3688" i="14"/>
  <c r="B3689" i="14"/>
  <c r="B3690" i="14"/>
  <c r="B3691" i="14"/>
  <c r="B3692" i="14"/>
  <c r="B3693" i="14"/>
  <c r="B3694" i="14"/>
  <c r="B3695" i="14"/>
  <c r="B3696" i="14"/>
  <c r="B3697" i="14"/>
  <c r="B3698" i="14"/>
  <c r="B3699" i="14"/>
  <c r="B3700" i="14"/>
  <c r="B3701" i="14"/>
  <c r="B3702" i="14"/>
  <c r="B3703" i="14"/>
  <c r="B3704" i="14"/>
  <c r="B3705" i="14"/>
  <c r="B3706" i="14"/>
  <c r="B3707" i="14"/>
  <c r="B3708" i="14"/>
  <c r="B3709" i="14"/>
  <c r="B3710" i="14"/>
  <c r="B3711" i="14"/>
  <c r="B3712" i="14"/>
  <c r="B3713" i="14"/>
  <c r="B3714" i="14"/>
  <c r="B3715" i="14"/>
  <c r="B3716" i="14"/>
  <c r="B3717" i="14"/>
  <c r="B3718" i="14"/>
  <c r="B3719" i="14"/>
  <c r="B3720" i="14"/>
  <c r="B3721" i="14"/>
  <c r="B3722" i="14"/>
  <c r="B3723" i="14"/>
  <c r="B3724" i="14"/>
  <c r="B3725" i="14"/>
  <c r="B3726" i="14"/>
  <c r="B3727" i="14"/>
  <c r="B3728" i="14"/>
  <c r="B3729" i="14"/>
  <c r="B3730" i="14"/>
  <c r="B3731" i="14"/>
  <c r="B3732" i="14"/>
  <c r="B3733" i="14"/>
  <c r="B3734" i="14"/>
  <c r="B3735" i="14"/>
  <c r="B3736" i="14"/>
  <c r="B3737" i="14"/>
  <c r="B3738" i="14"/>
  <c r="B3739" i="14"/>
  <c r="B3740" i="14"/>
  <c r="B3741" i="14"/>
  <c r="B3742" i="14"/>
  <c r="B3743" i="14"/>
  <c r="B3744" i="14"/>
  <c r="B3745" i="14"/>
  <c r="B3746" i="14"/>
  <c r="B3747" i="14"/>
  <c r="B3748" i="14"/>
  <c r="B3749" i="14"/>
  <c r="B3750" i="14"/>
  <c r="B3751" i="14"/>
  <c r="B3752" i="14"/>
  <c r="B3753" i="14"/>
  <c r="B3754" i="14"/>
  <c r="B3755" i="14"/>
  <c r="B3756" i="14"/>
  <c r="B3757" i="14"/>
  <c r="B3758" i="14"/>
  <c r="B3759" i="14"/>
  <c r="B3760" i="14"/>
  <c r="B3761" i="14"/>
  <c r="B3762" i="14"/>
  <c r="B3763" i="14"/>
  <c r="B3764" i="14"/>
  <c r="B3765" i="14"/>
  <c r="B3766" i="14"/>
  <c r="B3767" i="14"/>
  <c r="B3768" i="14"/>
  <c r="B3769" i="14"/>
  <c r="B3770" i="14"/>
  <c r="B3771" i="14"/>
  <c r="B3772" i="14"/>
  <c r="B3773" i="14"/>
  <c r="B3774" i="14"/>
  <c r="B3775" i="14"/>
  <c r="B3776" i="14"/>
  <c r="B3777" i="14"/>
  <c r="B3778" i="14"/>
  <c r="B3779" i="14"/>
  <c r="B3780" i="14"/>
  <c r="B3781" i="14"/>
  <c r="B3782" i="14"/>
  <c r="B3783" i="14"/>
  <c r="B3784" i="14"/>
  <c r="B3785" i="14"/>
  <c r="B3786" i="14"/>
  <c r="B3787" i="14"/>
  <c r="B3788" i="14"/>
  <c r="B3789" i="14"/>
  <c r="B3790" i="14"/>
  <c r="B3791" i="14"/>
  <c r="B3792" i="14"/>
  <c r="B3793" i="14"/>
  <c r="B3794" i="14"/>
  <c r="B3795" i="14"/>
  <c r="B3796" i="14"/>
  <c r="B3797" i="14"/>
  <c r="B3798" i="14"/>
  <c r="B3799" i="14"/>
  <c r="B3800" i="14"/>
  <c r="B3801" i="14"/>
  <c r="B3802" i="14"/>
  <c r="B3803" i="14"/>
  <c r="B3804" i="14"/>
  <c r="B3805" i="14"/>
  <c r="B3806" i="14"/>
  <c r="B3807" i="14"/>
  <c r="B3808" i="14"/>
  <c r="B3809" i="14"/>
  <c r="B3810" i="14"/>
  <c r="B3811" i="14"/>
  <c r="B3812" i="14"/>
  <c r="B3813" i="14"/>
  <c r="B3814" i="14"/>
  <c r="B3815" i="14"/>
  <c r="B3816" i="14"/>
  <c r="B3817" i="14"/>
  <c r="B3818" i="14"/>
  <c r="B3819" i="14"/>
  <c r="B3820" i="14"/>
  <c r="B3821" i="14"/>
  <c r="B3822" i="14"/>
  <c r="B3823" i="14"/>
  <c r="B3824" i="14"/>
  <c r="B3825" i="14"/>
  <c r="B3826" i="14"/>
  <c r="B3827" i="14"/>
  <c r="B3828" i="14"/>
  <c r="B3829" i="14"/>
  <c r="B3830" i="14"/>
  <c r="B3831" i="14"/>
  <c r="B3832" i="14"/>
  <c r="B3833" i="14"/>
  <c r="B3834" i="14"/>
  <c r="B3835" i="14"/>
  <c r="B3836" i="14"/>
  <c r="B3837" i="14"/>
  <c r="B3838" i="14"/>
  <c r="B3839" i="14"/>
  <c r="B3840" i="14"/>
  <c r="B3841" i="14"/>
  <c r="B3842" i="14"/>
  <c r="B3843" i="14"/>
  <c r="B3844" i="14"/>
  <c r="B3845" i="14"/>
  <c r="B3846" i="14"/>
  <c r="B3847" i="14"/>
  <c r="B3848" i="14"/>
  <c r="B3849" i="14"/>
  <c r="B3850" i="14"/>
  <c r="B3851" i="14"/>
  <c r="B3852" i="14"/>
  <c r="B3853" i="14"/>
  <c r="B3854" i="14"/>
  <c r="B3855" i="14"/>
  <c r="B3856" i="14"/>
  <c r="B3857" i="14"/>
  <c r="B3858" i="14"/>
  <c r="B3859" i="14"/>
  <c r="B3860" i="14"/>
  <c r="B3861" i="14"/>
  <c r="B3862" i="14"/>
  <c r="B3863" i="14"/>
  <c r="B3864" i="14"/>
  <c r="B3865" i="14"/>
  <c r="B3866" i="14"/>
  <c r="B3867" i="14"/>
  <c r="B3868" i="14"/>
  <c r="B3869" i="14"/>
  <c r="B3870" i="14"/>
  <c r="B3871" i="14"/>
  <c r="B3872" i="14"/>
  <c r="B3873" i="14"/>
  <c r="B3874" i="14"/>
  <c r="B3875" i="14"/>
  <c r="B3876" i="14"/>
  <c r="B3877" i="14"/>
  <c r="B3878" i="14"/>
  <c r="B3879" i="14"/>
  <c r="B3880" i="14"/>
  <c r="B3881" i="14"/>
  <c r="B3882" i="14"/>
  <c r="B3883" i="14"/>
  <c r="B3884" i="14"/>
  <c r="B3885" i="14"/>
  <c r="B3886" i="14"/>
  <c r="B3887" i="14"/>
  <c r="B3888" i="14"/>
  <c r="B3889" i="14"/>
  <c r="B3890" i="14"/>
  <c r="B3891" i="14"/>
  <c r="B3892" i="14"/>
  <c r="B3893" i="14"/>
  <c r="B3894" i="14"/>
  <c r="B3895" i="14"/>
  <c r="B3896" i="14"/>
  <c r="B3897" i="14"/>
  <c r="B3898" i="14"/>
  <c r="B3899" i="14"/>
  <c r="B3900" i="14"/>
  <c r="B3901" i="14"/>
  <c r="B3902" i="14"/>
  <c r="B3903" i="14"/>
  <c r="B3904" i="14"/>
  <c r="B3905" i="14"/>
  <c r="B3906" i="14"/>
  <c r="B3907" i="14"/>
  <c r="B3908" i="14"/>
  <c r="B3909" i="14"/>
  <c r="B3910" i="14"/>
  <c r="B3911" i="14"/>
  <c r="B3912" i="14"/>
  <c r="B3913" i="14"/>
  <c r="B3914" i="14"/>
  <c r="B3915" i="14"/>
  <c r="B3916" i="14"/>
  <c r="B3917" i="14"/>
  <c r="B3918" i="14"/>
  <c r="B3919" i="14"/>
  <c r="B3920" i="14"/>
  <c r="B3921" i="14"/>
  <c r="B3922" i="14"/>
  <c r="B3923" i="14"/>
  <c r="B3924" i="14"/>
  <c r="B3925" i="14"/>
  <c r="B3926" i="14"/>
  <c r="B3927" i="14"/>
  <c r="B3928" i="14"/>
  <c r="B3929" i="14"/>
  <c r="B3930" i="14"/>
  <c r="B3931" i="14"/>
  <c r="B3932" i="14"/>
  <c r="B3933" i="14"/>
  <c r="B3934" i="14"/>
  <c r="B3935" i="14"/>
  <c r="B3936" i="14"/>
  <c r="B3937" i="14"/>
  <c r="B3938" i="14"/>
  <c r="B3939" i="14"/>
  <c r="B3940" i="14"/>
  <c r="B3941" i="14"/>
  <c r="B3942" i="14"/>
  <c r="B3943" i="14"/>
  <c r="B3944" i="14"/>
  <c r="B3945" i="14"/>
  <c r="B3946" i="14"/>
  <c r="B3947" i="14"/>
  <c r="B3948" i="14"/>
  <c r="B3949" i="14"/>
  <c r="B3950" i="14"/>
  <c r="B3951" i="14"/>
  <c r="B3952" i="14"/>
  <c r="B3953" i="14"/>
  <c r="B3954" i="14"/>
  <c r="B3955" i="14"/>
  <c r="B3956" i="14"/>
  <c r="B3957" i="14"/>
  <c r="B3958" i="14"/>
  <c r="B3959" i="14"/>
  <c r="B3960" i="14"/>
  <c r="B3961" i="14"/>
  <c r="B3962" i="14"/>
  <c r="B3963" i="14"/>
  <c r="B3964" i="14"/>
  <c r="B3965" i="14"/>
  <c r="B3966" i="14"/>
  <c r="B3967" i="14"/>
  <c r="B3968" i="14"/>
  <c r="B3969" i="14"/>
  <c r="B3970" i="14"/>
  <c r="B3971" i="14"/>
  <c r="B3972" i="14"/>
  <c r="B3973" i="14"/>
  <c r="B3974" i="14"/>
  <c r="B3975" i="14"/>
  <c r="B3976" i="14"/>
  <c r="B3977" i="14"/>
  <c r="B3978" i="14"/>
  <c r="B3979" i="14"/>
  <c r="B3980" i="14"/>
  <c r="B3981" i="14"/>
  <c r="B3982" i="14"/>
  <c r="B3983" i="14"/>
  <c r="B3984" i="14"/>
  <c r="B3985" i="14"/>
  <c r="B3986" i="14"/>
  <c r="B3987" i="14"/>
  <c r="B3988" i="14"/>
  <c r="B3989" i="14"/>
  <c r="B3990" i="14"/>
  <c r="B3991" i="14"/>
  <c r="B3992" i="14"/>
  <c r="B3993" i="14"/>
  <c r="B3994" i="14"/>
  <c r="B3995" i="14"/>
  <c r="B3996" i="14"/>
  <c r="B3997" i="14"/>
  <c r="B3998" i="14"/>
  <c r="B3999" i="14"/>
  <c r="B4000" i="14"/>
  <c r="B4001" i="14"/>
  <c r="B4002" i="14"/>
  <c r="B4003" i="14"/>
  <c r="B4004" i="14"/>
  <c r="B4005" i="14"/>
  <c r="B4006" i="14"/>
  <c r="B4007" i="14"/>
  <c r="B4008" i="14"/>
  <c r="B4009" i="14"/>
  <c r="B4010" i="14"/>
  <c r="B4011" i="14"/>
  <c r="B4012" i="14"/>
  <c r="B4013" i="14"/>
  <c r="B4014" i="14"/>
  <c r="B4015" i="14"/>
  <c r="B4016" i="14"/>
  <c r="B4017" i="14"/>
  <c r="B4018" i="14"/>
  <c r="B4019" i="14"/>
  <c r="B4020" i="14"/>
  <c r="B4021" i="14"/>
  <c r="B4022" i="14"/>
  <c r="B4023" i="14"/>
  <c r="B4024" i="14"/>
  <c r="B4025" i="14"/>
  <c r="B4026" i="14"/>
  <c r="B4027" i="14"/>
  <c r="B4028" i="14"/>
  <c r="B4029" i="14"/>
  <c r="B4030" i="14"/>
  <c r="B4031" i="14"/>
  <c r="B4032" i="14"/>
  <c r="B4033" i="14"/>
  <c r="B4034" i="14"/>
  <c r="B4035" i="14"/>
  <c r="B4036" i="14"/>
  <c r="B4037" i="14"/>
  <c r="B4038" i="14"/>
  <c r="B4039" i="14"/>
  <c r="B4040" i="14"/>
  <c r="B4041" i="14"/>
  <c r="B4042" i="14"/>
  <c r="B4043" i="14"/>
  <c r="B4044" i="14"/>
  <c r="B4045" i="14"/>
  <c r="B4046" i="14"/>
  <c r="B4047" i="14"/>
  <c r="B4048" i="14"/>
  <c r="B4049" i="14"/>
  <c r="B4050" i="14"/>
  <c r="B4051" i="14"/>
  <c r="B4052" i="14"/>
  <c r="B4053" i="14"/>
  <c r="B4054" i="14"/>
  <c r="B4055" i="14"/>
  <c r="B4056" i="14"/>
  <c r="B4057" i="14"/>
  <c r="B4058" i="14"/>
  <c r="B4059" i="14"/>
  <c r="B4060" i="14"/>
  <c r="B4061" i="14"/>
  <c r="B4062" i="14"/>
  <c r="B4063" i="14"/>
  <c r="B4064" i="14"/>
  <c r="B4065" i="14"/>
  <c r="B4066" i="14"/>
  <c r="B4067" i="14"/>
  <c r="B4068" i="14"/>
  <c r="B4069" i="14"/>
  <c r="B4070" i="14"/>
  <c r="B4071" i="14"/>
  <c r="B4072" i="14"/>
  <c r="B4073" i="14"/>
  <c r="B4074" i="14"/>
  <c r="B4075" i="14"/>
  <c r="B4076" i="14"/>
  <c r="B4077" i="14"/>
  <c r="B4078" i="14"/>
  <c r="B4079" i="14"/>
  <c r="B4080" i="14"/>
  <c r="B4081" i="14"/>
  <c r="B4082" i="14"/>
  <c r="B4083" i="14"/>
  <c r="B4084" i="14"/>
  <c r="B4085" i="14"/>
  <c r="B4086" i="14"/>
  <c r="B4087" i="14"/>
  <c r="B4088" i="14"/>
  <c r="B4089" i="14"/>
  <c r="B4090" i="14"/>
  <c r="B4091" i="14"/>
  <c r="B4092" i="14"/>
  <c r="B4093" i="14"/>
  <c r="B4094" i="14"/>
  <c r="B4095" i="14"/>
  <c r="B4096" i="14"/>
  <c r="B4097" i="14"/>
  <c r="B4098" i="14"/>
  <c r="B4099" i="14"/>
  <c r="B4100" i="14"/>
  <c r="B4101" i="14"/>
  <c r="B4102" i="14"/>
  <c r="B4103" i="14"/>
  <c r="B4104" i="14"/>
  <c r="B4105" i="14"/>
  <c r="B4106" i="14"/>
  <c r="B4107" i="14"/>
  <c r="B4108" i="14"/>
  <c r="B4109" i="14"/>
  <c r="B4110" i="14"/>
  <c r="B4111" i="14"/>
  <c r="B4112" i="14"/>
  <c r="B4113" i="14"/>
  <c r="B4114" i="14"/>
  <c r="B4115" i="14"/>
  <c r="B4116" i="14"/>
  <c r="B4117" i="14"/>
  <c r="B4118" i="14"/>
  <c r="B4119" i="14"/>
  <c r="B4120" i="14"/>
  <c r="B4121" i="14"/>
  <c r="B4122" i="14"/>
  <c r="B4123" i="14"/>
  <c r="B4124" i="14"/>
  <c r="B4125" i="14"/>
  <c r="B4126" i="14"/>
  <c r="B4127" i="14"/>
  <c r="B4128" i="14"/>
  <c r="B4129" i="14"/>
  <c r="B4130" i="14"/>
  <c r="B4131" i="14"/>
  <c r="B4132" i="14"/>
  <c r="B4133" i="14"/>
  <c r="B4134" i="14"/>
  <c r="B4135" i="14"/>
  <c r="B4136" i="14"/>
  <c r="B4137" i="14"/>
  <c r="B4138" i="14"/>
  <c r="B4139" i="14"/>
  <c r="B4140" i="14"/>
  <c r="B4141" i="14"/>
  <c r="B4142" i="14"/>
  <c r="B4143" i="14"/>
  <c r="B4144" i="14"/>
  <c r="B4145" i="14"/>
  <c r="B4146" i="14"/>
  <c r="B4147" i="14"/>
  <c r="B4148" i="14"/>
  <c r="B4149" i="14"/>
  <c r="B4150" i="14"/>
  <c r="B4151" i="14"/>
  <c r="B4152" i="14"/>
  <c r="B4153" i="14"/>
  <c r="B4154" i="14"/>
  <c r="B4155" i="14"/>
  <c r="B4156" i="14"/>
  <c r="B4157" i="14"/>
  <c r="B4158" i="14"/>
  <c r="B4159" i="14"/>
  <c r="B4160" i="14"/>
  <c r="B4161" i="14"/>
  <c r="B4162" i="14"/>
  <c r="B4163" i="14"/>
  <c r="B4164" i="14"/>
  <c r="B4165" i="14"/>
  <c r="B4166" i="14"/>
  <c r="B4167" i="14"/>
  <c r="B4168" i="14"/>
  <c r="B4169" i="14"/>
  <c r="B4170" i="14"/>
  <c r="B4171" i="14"/>
  <c r="B4172" i="14"/>
  <c r="B4173" i="14"/>
  <c r="B4174" i="14"/>
  <c r="B4175" i="14"/>
  <c r="B4176" i="14"/>
  <c r="B4177" i="14"/>
  <c r="B4178" i="14"/>
  <c r="B4179" i="14"/>
  <c r="B4180" i="14"/>
  <c r="B4181" i="14"/>
  <c r="B4182" i="14"/>
  <c r="B4183" i="14"/>
  <c r="B4184" i="14"/>
  <c r="B4185" i="14"/>
  <c r="B4186" i="14"/>
  <c r="B4187" i="14"/>
  <c r="B4188" i="14"/>
  <c r="B4189" i="14"/>
  <c r="B4190" i="14"/>
  <c r="B4191" i="14"/>
  <c r="B4192" i="14"/>
  <c r="B4193" i="14"/>
  <c r="B4194" i="14"/>
  <c r="B4195" i="14"/>
  <c r="B4196" i="14"/>
  <c r="B4197" i="14"/>
  <c r="B4198" i="14"/>
  <c r="B4199" i="14"/>
  <c r="B4200" i="14"/>
  <c r="B4201" i="14"/>
  <c r="B4202" i="14"/>
  <c r="B4203" i="14"/>
  <c r="B4204" i="14"/>
  <c r="B4205" i="14"/>
  <c r="B4206" i="14"/>
  <c r="B4207" i="14"/>
  <c r="B4208" i="14"/>
  <c r="B4209" i="14"/>
  <c r="B4210" i="14"/>
  <c r="B4211" i="14"/>
  <c r="B4212" i="14"/>
  <c r="B4213" i="14"/>
  <c r="B4214" i="14"/>
  <c r="B4215" i="14"/>
  <c r="B4216" i="14"/>
  <c r="B4217" i="14"/>
  <c r="B4218" i="14"/>
  <c r="B4219" i="14"/>
  <c r="B4220" i="14"/>
  <c r="B4221" i="14"/>
  <c r="B4222" i="14"/>
  <c r="B4223" i="14"/>
  <c r="B4224" i="14"/>
  <c r="B4225" i="14"/>
  <c r="B4226" i="14"/>
  <c r="B4227" i="14"/>
  <c r="B4228" i="14"/>
  <c r="B4229" i="14"/>
  <c r="B4230" i="14"/>
  <c r="B4231" i="14"/>
  <c r="B4232" i="14"/>
  <c r="B4233" i="14"/>
  <c r="B4234" i="14"/>
  <c r="B4235" i="14"/>
  <c r="B4236" i="14"/>
  <c r="B4237" i="14"/>
  <c r="B4238" i="14"/>
  <c r="B4239" i="14"/>
  <c r="B4240" i="14"/>
  <c r="B4241" i="14"/>
  <c r="B4242" i="14"/>
  <c r="B4243" i="14"/>
  <c r="B4244" i="14"/>
  <c r="B4245" i="14"/>
  <c r="B4246" i="14"/>
  <c r="B4247" i="14"/>
  <c r="B4248" i="14"/>
  <c r="B4249" i="14"/>
  <c r="B4250" i="14"/>
  <c r="B4251" i="14"/>
  <c r="B4252" i="14"/>
  <c r="B4253" i="14"/>
  <c r="B4254" i="14"/>
  <c r="B4255" i="14"/>
  <c r="B4256" i="14"/>
  <c r="B4257" i="14"/>
  <c r="B4258" i="14"/>
  <c r="B4259" i="14"/>
  <c r="B4260" i="14"/>
  <c r="B4261" i="14"/>
  <c r="B4262" i="14"/>
  <c r="B4263" i="14"/>
  <c r="B4264" i="14"/>
  <c r="B4265" i="14"/>
  <c r="B4266" i="14"/>
  <c r="B4267" i="14"/>
  <c r="B4268" i="14"/>
  <c r="B4269" i="14"/>
  <c r="B4270" i="14"/>
  <c r="B4271" i="14"/>
  <c r="B4272" i="14"/>
  <c r="B4273" i="14"/>
  <c r="B4274" i="14"/>
  <c r="B4275" i="14"/>
  <c r="B4276" i="14"/>
  <c r="B4277" i="14"/>
  <c r="B4278" i="14"/>
  <c r="B4279" i="14"/>
  <c r="B4280" i="14"/>
  <c r="B4281" i="14"/>
  <c r="B4282" i="14"/>
  <c r="B4283" i="14"/>
  <c r="B4284" i="14"/>
  <c r="B4285" i="14"/>
  <c r="B4286" i="14"/>
  <c r="B4287" i="14"/>
  <c r="B4288" i="14"/>
  <c r="B4289" i="14"/>
  <c r="B4290" i="14"/>
  <c r="B4291" i="14"/>
  <c r="B4292" i="14"/>
  <c r="B4293" i="14"/>
  <c r="B4294" i="14"/>
  <c r="B4295" i="14"/>
  <c r="B4296" i="14"/>
  <c r="B4297" i="14"/>
  <c r="B4298" i="14"/>
  <c r="B4299" i="14"/>
  <c r="B4300" i="14"/>
  <c r="B4301" i="14"/>
  <c r="B4302" i="14"/>
  <c r="B4303" i="14"/>
  <c r="B4304" i="14"/>
  <c r="B4305" i="14"/>
  <c r="B4306" i="14"/>
  <c r="B4307" i="14"/>
  <c r="B4308" i="14"/>
  <c r="B4309" i="14"/>
  <c r="B4310" i="14"/>
  <c r="B4311" i="14"/>
  <c r="B4312" i="14"/>
  <c r="B4313" i="14"/>
  <c r="B4314" i="14"/>
  <c r="B4315" i="14"/>
  <c r="B4316" i="14"/>
  <c r="B4317" i="14"/>
  <c r="B4318" i="14"/>
  <c r="B4319" i="14"/>
  <c r="B4320" i="14"/>
  <c r="B4321" i="14"/>
  <c r="B2" i="14"/>
  <c r="AP4" i="13" s="1" a="1"/>
  <c r="AP4" i="13" s="1"/>
  <c r="A1" i="10"/>
  <c r="B5" i="3"/>
  <c r="AL5" i="3"/>
  <c r="B5" i="6"/>
  <c r="O1" i="6"/>
  <c r="A1" i="11"/>
  <c r="L1" i="6"/>
  <c r="AM10" i="13" l="1" a="1"/>
  <c r="AM10" i="13" s="1"/>
  <c r="AN6" i="13" a="1"/>
  <c r="AN6" i="13" s="1"/>
  <c r="AL4" i="13" a="1"/>
  <c r="AL4" i="13" s="1"/>
  <c r="AO20" i="13" a="1"/>
  <c r="AO20" i="13" s="1"/>
  <c r="AO4" i="13" a="1"/>
  <c r="AO4" i="13" s="1"/>
  <c r="AQ16" i="13" a="1"/>
  <c r="AQ16" i="13" s="1"/>
  <c r="AR25" i="13" a="1"/>
  <c r="AR25" i="13" s="1"/>
  <c r="AR10" i="13" a="1"/>
  <c r="AR10" i="13" s="1"/>
  <c r="AP19" i="13" a="1"/>
  <c r="AP19" i="13" s="1"/>
  <c r="AM25" i="13" a="1"/>
  <c r="AM25" i="13" s="1"/>
  <c r="AN15" i="13" a="1"/>
  <c r="AN15" i="13" s="1"/>
  <c r="AL25" i="13" a="1"/>
  <c r="AL25" i="13" s="1"/>
  <c r="AN20" i="13" a="1"/>
  <c r="AN20" i="13" s="1"/>
  <c r="AM15" i="13" a="1"/>
  <c r="AM15" i="13" s="1"/>
  <c r="AL10" i="13" a="1"/>
  <c r="AL10" i="13" s="1"/>
  <c r="AO19" i="13" a="1"/>
  <c r="AO19" i="13" s="1"/>
  <c r="AP3" i="13" a="1"/>
  <c r="AP3" i="13" s="1"/>
  <c r="AQ15" i="13" a="1"/>
  <c r="AQ15" i="13" s="1"/>
  <c r="AR24" i="13" a="1"/>
  <c r="AR24" i="13" s="1"/>
  <c r="AR9" i="13" a="1"/>
  <c r="AR9" i="13" s="1"/>
  <c r="AP18" i="13" a="1"/>
  <c r="AP18" i="13" s="1"/>
  <c r="AN24" i="13" a="1"/>
  <c r="AN24" i="13" s="1"/>
  <c r="AM20" i="13" a="1"/>
  <c r="AM20" i="13" s="1"/>
  <c r="AL15" i="13" a="1"/>
  <c r="AL15" i="13" s="1"/>
  <c r="AN9" i="13" a="1"/>
  <c r="AN9" i="13" s="1"/>
  <c r="AM6" i="13" a="1"/>
  <c r="AM6" i="13" s="1"/>
  <c r="AN3" i="13" a="1"/>
  <c r="AN3" i="13" s="1"/>
  <c r="AO18" i="13" a="1"/>
  <c r="AO18" i="13" s="1"/>
  <c r="AO3" i="13" a="1"/>
  <c r="AO3" i="13" s="1"/>
  <c r="AQ14" i="13" a="1"/>
  <c r="AQ14" i="13" s="1"/>
  <c r="AR23" i="13" a="1"/>
  <c r="AR23" i="13" s="1"/>
  <c r="AR8" i="13" a="1"/>
  <c r="AR8" i="13" s="1"/>
  <c r="AP17" i="13" a="1"/>
  <c r="AP17" i="13" s="1"/>
  <c r="AL26" i="13" a="1"/>
  <c r="AL26" i="13" s="1"/>
  <c r="AM24" i="13" a="1"/>
  <c r="AM24" i="13" s="1"/>
  <c r="AL20" i="13" a="1"/>
  <c r="AL20" i="13" s="1"/>
  <c r="AN14" i="13" a="1"/>
  <c r="AN14" i="13" s="1"/>
  <c r="AM9" i="13" a="1"/>
  <c r="AM9" i="13" s="1"/>
  <c r="AO17" i="13" a="1"/>
  <c r="AO17" i="13" s="1"/>
  <c r="AQ3" i="13" a="1"/>
  <c r="AQ3" i="13" s="1"/>
  <c r="AQ13" i="13" a="1"/>
  <c r="AQ13" i="13" s="1"/>
  <c r="AR22" i="13" a="1"/>
  <c r="AR22" i="13" s="1"/>
  <c r="AR7" i="13" a="1"/>
  <c r="AR7" i="13" s="1"/>
  <c r="AP16" i="13" a="1"/>
  <c r="AP16" i="13" s="1"/>
  <c r="AL24" i="13" a="1"/>
  <c r="AL24" i="13" s="1"/>
  <c r="AM14" i="13" a="1"/>
  <c r="AM14" i="13" s="1"/>
  <c r="AL9" i="13" a="1"/>
  <c r="AL9" i="13" s="1"/>
  <c r="AL6" i="13" a="1"/>
  <c r="AL6" i="13" s="1"/>
  <c r="AM3" i="13" a="1"/>
  <c r="AM3" i="13" s="1"/>
  <c r="AO16" i="13" a="1"/>
  <c r="AO16" i="13" s="1"/>
  <c r="AQ27" i="13" a="1"/>
  <c r="AQ27" i="13" s="1"/>
  <c r="AQ12" i="13" a="1"/>
  <c r="AQ12" i="13" s="1"/>
  <c r="AR21" i="13" a="1"/>
  <c r="AR21" i="13" s="1"/>
  <c r="AR6" i="13" a="1"/>
  <c r="AR6" i="13" s="1"/>
  <c r="AP15" i="13" a="1"/>
  <c r="AP15" i="13" s="1"/>
  <c r="AN19" i="13" a="1"/>
  <c r="AN19" i="13" s="1"/>
  <c r="AN23" i="13" a="1"/>
  <c r="AN23" i="13" s="1"/>
  <c r="AM19" i="13" a="1"/>
  <c r="AM19" i="13" s="1"/>
  <c r="AL14" i="13" a="1"/>
  <c r="AL14" i="13" s="1"/>
  <c r="AN8" i="13" a="1"/>
  <c r="AN8" i="13" s="1"/>
  <c r="AO15" i="13" a="1"/>
  <c r="AO15" i="13" s="1"/>
  <c r="AQ26" i="13" a="1"/>
  <c r="AQ26" i="13" s="1"/>
  <c r="AQ11" i="13" a="1"/>
  <c r="AQ11" i="13" s="1"/>
  <c r="AR5" i="13" a="1"/>
  <c r="AR5" i="13" s="1"/>
  <c r="AP14" i="13" a="1"/>
  <c r="AP14" i="13" s="1"/>
  <c r="AN26" i="13" a="1"/>
  <c r="AN26" i="13" s="1"/>
  <c r="AM23" i="13" a="1"/>
  <c r="AM23" i="13" s="1"/>
  <c r="AN13" i="13" a="1"/>
  <c r="AN13" i="13" s="1"/>
  <c r="AM8" i="13" a="1"/>
  <c r="AM8" i="13" s="1"/>
  <c r="AN5" i="13" a="1"/>
  <c r="AN5" i="13" s="1"/>
  <c r="AL3" i="13" a="1"/>
  <c r="AL3" i="13" s="1"/>
  <c r="AO14" i="13" a="1"/>
  <c r="AO14" i="13" s="1"/>
  <c r="AQ25" i="13" a="1"/>
  <c r="AQ25" i="13" s="1"/>
  <c r="AQ10" i="13" a="1"/>
  <c r="AQ10" i="13" s="1"/>
  <c r="AR20" i="13" a="1"/>
  <c r="AR20" i="13" s="1"/>
  <c r="AR4" i="13" a="1"/>
  <c r="AR4" i="13" s="1"/>
  <c r="AP13" i="13" a="1"/>
  <c r="AP13" i="13" s="1"/>
  <c r="AL19" i="13" a="1"/>
  <c r="AL19" i="13" s="1"/>
  <c r="AL23" i="13" a="1"/>
  <c r="AL23" i="13" s="1"/>
  <c r="AN18" i="13" a="1"/>
  <c r="AN18" i="13" s="1"/>
  <c r="AM13" i="13" a="1"/>
  <c r="AM13" i="13" s="1"/>
  <c r="AO27" i="13" a="1"/>
  <c r="AO27" i="13" s="1"/>
  <c r="AO13" i="13" a="1"/>
  <c r="AO13" i="13" s="1"/>
  <c r="AQ24" i="13" a="1"/>
  <c r="AQ24" i="13" s="1"/>
  <c r="AQ9" i="13" a="1"/>
  <c r="AQ9" i="13" s="1"/>
  <c r="AR19" i="13" a="1"/>
  <c r="AR19" i="13" s="1"/>
  <c r="AP27" i="13" a="1"/>
  <c r="AP27" i="13" s="1"/>
  <c r="AP12" i="13" a="1"/>
  <c r="AP12" i="13" s="1"/>
  <c r="AL13" i="13" a="1"/>
  <c r="AL13" i="13" s="1"/>
  <c r="AL8" i="13" a="1"/>
  <c r="AL8" i="13" s="1"/>
  <c r="AM5" i="13" a="1"/>
  <c r="AM5" i="13" s="1"/>
  <c r="AO26" i="13" a="1"/>
  <c r="AO26" i="13" s="1"/>
  <c r="AO12" i="13" a="1"/>
  <c r="AO12" i="13" s="1"/>
  <c r="AQ23" i="13" a="1"/>
  <c r="AQ23" i="13" s="1"/>
  <c r="AQ8" i="13" a="1"/>
  <c r="AQ8" i="13" s="1"/>
  <c r="AR18" i="13" a="1"/>
  <c r="AR18" i="13" s="1"/>
  <c r="AP26" i="13" a="1"/>
  <c r="AP26" i="13" s="1"/>
  <c r="AP11" i="13" a="1"/>
  <c r="AP11" i="13" s="1"/>
  <c r="AM18" i="13" a="1"/>
  <c r="AM18" i="13" s="1"/>
  <c r="AN27" i="13" a="1"/>
  <c r="AN27" i="13" s="1"/>
  <c r="AM22" i="13" a="1"/>
  <c r="AM22" i="13" s="1"/>
  <c r="AL18" i="13" a="1"/>
  <c r="AL18" i="13" s="1"/>
  <c r="AN12" i="13" a="1"/>
  <c r="AN12" i="13" s="1"/>
  <c r="AO25" i="13" a="1"/>
  <c r="AO25" i="13" s="1"/>
  <c r="AO11" i="13" a="1"/>
  <c r="AO11" i="13" s="1"/>
  <c r="AQ22" i="13" a="1"/>
  <c r="AQ22" i="13" s="1"/>
  <c r="AQ7" i="13" a="1"/>
  <c r="AQ7" i="13" s="1"/>
  <c r="AR17" i="13" a="1"/>
  <c r="AR17" i="13" s="1"/>
  <c r="AP25" i="13" a="1"/>
  <c r="AP25" i="13" s="1"/>
  <c r="AP10" i="13" a="1"/>
  <c r="AP10" i="13" s="1"/>
  <c r="AL22" i="13" a="1"/>
  <c r="AL22" i="13" s="1"/>
  <c r="AN17" i="13" a="1"/>
  <c r="AN17" i="13" s="1"/>
  <c r="AM12" i="13" a="1"/>
  <c r="AM12" i="13" s="1"/>
  <c r="AN7" i="13" a="1"/>
  <c r="AN7" i="13" s="1"/>
  <c r="AL5" i="13" a="1"/>
  <c r="AL5" i="13" s="1"/>
  <c r="AO24" i="13" a="1"/>
  <c r="AO24" i="13" s="1"/>
  <c r="AO10" i="13" a="1"/>
  <c r="AO10" i="13" s="1"/>
  <c r="AQ21" i="13" a="1"/>
  <c r="AQ21" i="13" s="1"/>
  <c r="AQ6" i="13" a="1"/>
  <c r="AQ6" i="13" s="1"/>
  <c r="AR16" i="13" a="1"/>
  <c r="AR16" i="13" s="1"/>
  <c r="AP24" i="13" a="1"/>
  <c r="AP24" i="13" s="1"/>
  <c r="AP9" i="13" a="1"/>
  <c r="AP9" i="13" s="1"/>
  <c r="AN21" i="13" a="1"/>
  <c r="AN21" i="13" s="1"/>
  <c r="AM17" i="13" a="1"/>
  <c r="AM17" i="13" s="1"/>
  <c r="AL12" i="13" a="1"/>
  <c r="AL12" i="13" s="1"/>
  <c r="AO23" i="13" a="1"/>
  <c r="AO23" i="13" s="1"/>
  <c r="AO9" i="13" a="1"/>
  <c r="AO9" i="13" s="1"/>
  <c r="AQ5" i="13" a="1"/>
  <c r="AQ5" i="13" s="1"/>
  <c r="AR15" i="13" a="1"/>
  <c r="AR15" i="13" s="1"/>
  <c r="AP23" i="13" a="1"/>
  <c r="AP23" i="13" s="1"/>
  <c r="AP8" i="13" a="1"/>
  <c r="AP8" i="13" s="1"/>
  <c r="AL17" i="13" a="1"/>
  <c r="AL17" i="13" s="1"/>
  <c r="AN11" i="13" a="1"/>
  <c r="AN11" i="13" s="1"/>
  <c r="AM7" i="13" a="1"/>
  <c r="AM7" i="13" s="1"/>
  <c r="AN4" i="13" a="1"/>
  <c r="AN4" i="13" s="1"/>
  <c r="AO22" i="13" a="1"/>
  <c r="AO22" i="13" s="1"/>
  <c r="AO8" i="13" a="1"/>
  <c r="AO8" i="13" s="1"/>
  <c r="AQ20" i="13" a="1"/>
  <c r="AQ20" i="13" s="1"/>
  <c r="AQ4" i="13" a="1"/>
  <c r="AQ4" i="13" s="1"/>
  <c r="AR14" i="13" a="1"/>
  <c r="AR14" i="13" s="1"/>
  <c r="AP22" i="13" a="1"/>
  <c r="AP22" i="13" s="1"/>
  <c r="AP7" i="13" a="1"/>
  <c r="AP7" i="13" s="1"/>
  <c r="AM21" i="13" a="1"/>
  <c r="AM21" i="13" s="1"/>
  <c r="AM26" i="13" a="1"/>
  <c r="AM26" i="13" s="1"/>
  <c r="AL21" i="13" a="1"/>
  <c r="AL21" i="13" s="1"/>
  <c r="AN16" i="13" a="1"/>
  <c r="AN16" i="13" s="1"/>
  <c r="AM11" i="13" a="1"/>
  <c r="AM11" i="13" s="1"/>
  <c r="AO21" i="13" a="1"/>
  <c r="AO21" i="13" s="1"/>
  <c r="AO7" i="13" a="1"/>
  <c r="AO7" i="13" s="1"/>
  <c r="AQ19" i="13" a="1"/>
  <c r="AQ19" i="13" s="1"/>
  <c r="AR3" i="13" a="1"/>
  <c r="AR3" i="13" s="1"/>
  <c r="AR13" i="13" a="1"/>
  <c r="AR13" i="13" s="1"/>
  <c r="AP21" i="13" a="1"/>
  <c r="AP21" i="13" s="1"/>
  <c r="AP6" i="13" a="1"/>
  <c r="AP6" i="13" s="1"/>
  <c r="AM16" i="13" a="1"/>
  <c r="AM16" i="13" s="1"/>
  <c r="AL11" i="13" a="1"/>
  <c r="AL11" i="13" s="1"/>
  <c r="AL7" i="13" a="1"/>
  <c r="AL7" i="13" s="1"/>
  <c r="AM4" i="13" a="1"/>
  <c r="AM4" i="13" s="1"/>
  <c r="AO6" i="13" a="1"/>
  <c r="AO6" i="13" s="1"/>
  <c r="AQ18" i="13" a="1"/>
  <c r="AQ18" i="13" s="1"/>
  <c r="AR27" i="13" a="1"/>
  <c r="AR27" i="13" s="1"/>
  <c r="AR12" i="13" a="1"/>
  <c r="AR12" i="13" s="1"/>
  <c r="AP5" i="13" a="1"/>
  <c r="AP5" i="13" s="1"/>
  <c r="AN25" i="13" a="1"/>
  <c r="AN25" i="13" s="1"/>
  <c r="AL16" i="13" a="1"/>
  <c r="AL16" i="13" s="1"/>
  <c r="AN10" i="13" a="1"/>
  <c r="AN10" i="13" s="1"/>
  <c r="AO5" i="13" a="1"/>
  <c r="AO5" i="13" s="1"/>
  <c r="AQ17" i="13" a="1"/>
  <c r="AQ17" i="13" s="1"/>
  <c r="AR26" i="13" a="1"/>
  <c r="AR26" i="13" s="1"/>
  <c r="AR11" i="13" a="1"/>
  <c r="AR11" i="13" s="1"/>
  <c r="AP20" i="13" a="1"/>
  <c r="AP20" i="13" s="1"/>
  <c r="AK4" i="13" a="1"/>
  <c r="AK4" i="13" s="1"/>
  <c r="AK12" i="13" a="1"/>
  <c r="AK12" i="13" s="1"/>
  <c r="AK11" i="13" a="1"/>
  <c r="AK11" i="13" s="1"/>
  <c r="AK19" i="13" a="1"/>
  <c r="AK19" i="13" s="1"/>
  <c r="AK10" i="13" a="1"/>
  <c r="AK10" i="13" s="1"/>
  <c r="AK25" i="13" a="1"/>
  <c r="AK25" i="13" s="1"/>
  <c r="AK18" i="13" a="1"/>
  <c r="AK18" i="13" s="1"/>
  <c r="AK24" i="13" a="1"/>
  <c r="AK24" i="13" s="1"/>
  <c r="AK9" i="13" a="1"/>
  <c r="AK9" i="13" s="1"/>
  <c r="AK17" i="13" a="1"/>
  <c r="AK17" i="13" s="1"/>
  <c r="AK26" i="13" a="1"/>
  <c r="AK26" i="13" s="1"/>
  <c r="AK8" i="13" a="1"/>
  <c r="AK8" i="13" s="1"/>
  <c r="AK23" i="13" a="1"/>
  <c r="AK23" i="13" s="1"/>
  <c r="AK16" i="13" a="1"/>
  <c r="AK16" i="13" s="1"/>
  <c r="AK7" i="13" a="1"/>
  <c r="AK7" i="13" s="1"/>
  <c r="AK22" i="13" a="1"/>
  <c r="AK22" i="13" s="1"/>
  <c r="AK15" i="13" a="1"/>
  <c r="AK15" i="13" s="1"/>
  <c r="AK21" i="13" a="1"/>
  <c r="AK21" i="13" s="1"/>
  <c r="AK6" i="13" a="1"/>
  <c r="AK6" i="13" s="1"/>
  <c r="AK14" i="13" a="1"/>
  <c r="AK14" i="13" s="1"/>
  <c r="AK5" i="13" a="1"/>
  <c r="AK5" i="13" s="1"/>
  <c r="AK13" i="13" a="1"/>
  <c r="AK13" i="13" s="1"/>
  <c r="AK20" i="13" a="1"/>
  <c r="AK20" i="13" s="1"/>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2" i="12"/>
  <c r="M3" i="12"/>
  <c r="M4" i="12"/>
  <c r="M5" i="12"/>
  <c r="M6" i="12"/>
  <c r="M7" i="12"/>
  <c r="M8" i="12"/>
  <c r="M9" i="12"/>
  <c r="M10" i="12"/>
  <c r="M11" i="12"/>
  <c r="M12" i="12"/>
  <c r="M13" i="12"/>
  <c r="M14" i="12"/>
  <c r="M15" i="12"/>
  <c r="M16" i="12"/>
  <c r="M17" i="12"/>
  <c r="M18" i="12"/>
  <c r="M19" i="12"/>
  <c r="M20" i="12"/>
  <c r="M21" i="12"/>
  <c r="M22" i="12"/>
  <c r="M23" i="12"/>
  <c r="M24" i="12"/>
  <c r="M25" i="12"/>
  <c r="M26" i="12"/>
  <c r="M27" i="12"/>
  <c r="M28" i="12"/>
  <c r="M29" i="12"/>
  <c r="M30" i="12"/>
  <c r="M31" i="12"/>
  <c r="M32" i="12"/>
  <c r="M33" i="12"/>
  <c r="M34" i="12"/>
  <c r="M35" i="12"/>
  <c r="M36" i="12"/>
  <c r="M37" i="12"/>
  <c r="M38" i="12"/>
  <c r="M39" i="12"/>
  <c r="M40" i="12"/>
  <c r="M41" i="12"/>
  <c r="M42" i="12"/>
  <c r="M43" i="12"/>
  <c r="M44" i="12"/>
  <c r="M45" i="12"/>
  <c r="M46" i="12"/>
  <c r="M47" i="12"/>
  <c r="M48" i="12"/>
  <c r="M49" i="12"/>
  <c r="M50" i="12"/>
  <c r="M51" i="12"/>
  <c r="M2" i="12"/>
  <c r="L3" i="12"/>
  <c r="L4" i="12"/>
  <c r="L5" i="12"/>
  <c r="L6" i="12"/>
  <c r="L7" i="12"/>
  <c r="L8" i="12"/>
  <c r="L9" i="12"/>
  <c r="L10" i="12"/>
  <c r="L11" i="12"/>
  <c r="L12" i="12"/>
  <c r="L13" i="12"/>
  <c r="L14" i="12"/>
  <c r="L15" i="12"/>
  <c r="L16" i="12"/>
  <c r="L17" i="12"/>
  <c r="L18" i="12"/>
  <c r="L19" i="12"/>
  <c r="L20" i="12"/>
  <c r="L21" i="12"/>
  <c r="L22" i="12"/>
  <c r="L23" i="12"/>
  <c r="L24" i="12"/>
  <c r="L25" i="12"/>
  <c r="L26" i="12"/>
  <c r="L27" i="12"/>
  <c r="L28" i="12"/>
  <c r="L29" i="12"/>
  <c r="L30" i="12"/>
  <c r="L31" i="12"/>
  <c r="L32" i="12"/>
  <c r="L33" i="12"/>
  <c r="L34" i="12"/>
  <c r="L35" i="12"/>
  <c r="L36" i="12"/>
  <c r="L37" i="12"/>
  <c r="L38" i="12"/>
  <c r="L39" i="12"/>
  <c r="L40" i="12"/>
  <c r="L41" i="12"/>
  <c r="L42" i="12"/>
  <c r="L43" i="12"/>
  <c r="L44" i="12"/>
  <c r="L45" i="12"/>
  <c r="L46" i="12"/>
  <c r="L47" i="12"/>
  <c r="L48" i="12"/>
  <c r="L49" i="12"/>
  <c r="L50" i="12"/>
  <c r="L51" i="12"/>
  <c r="L2" i="12"/>
  <c r="K3" i="12"/>
  <c r="K4" i="12"/>
  <c r="K5" i="12"/>
  <c r="K6" i="12"/>
  <c r="K7" i="12"/>
  <c r="K8" i="12"/>
  <c r="K9" i="12"/>
  <c r="K10" i="12"/>
  <c r="K11" i="12"/>
  <c r="K12" i="12"/>
  <c r="K13" i="12"/>
  <c r="K14" i="12"/>
  <c r="K15" i="12"/>
  <c r="K16" i="12"/>
  <c r="K17" i="12"/>
  <c r="K18" i="12"/>
  <c r="K19" i="12"/>
  <c r="K20" i="12"/>
  <c r="K21" i="12"/>
  <c r="K22" i="12"/>
  <c r="K23" i="12"/>
  <c r="K24" i="12"/>
  <c r="K25" i="12"/>
  <c r="K26" i="12"/>
  <c r="K27" i="12"/>
  <c r="K28" i="12"/>
  <c r="K29" i="12"/>
  <c r="K30" i="12"/>
  <c r="K31" i="12"/>
  <c r="K32" i="12"/>
  <c r="K33" i="12"/>
  <c r="K34" i="12"/>
  <c r="K35" i="12"/>
  <c r="K36" i="12"/>
  <c r="K37" i="12"/>
  <c r="K38" i="12"/>
  <c r="K39" i="12"/>
  <c r="K40" i="12"/>
  <c r="K41" i="12"/>
  <c r="K42" i="12"/>
  <c r="K43" i="12"/>
  <c r="K44" i="12"/>
  <c r="K45" i="12"/>
  <c r="K46" i="12"/>
  <c r="K47" i="12"/>
  <c r="K48" i="12"/>
  <c r="K49" i="12"/>
  <c r="K50" i="12"/>
  <c r="K51" i="12"/>
  <c r="K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2" i="12"/>
  <c r="AM6" i="3" l="1"/>
  <c r="AM7" i="3"/>
  <c r="AM8" i="3"/>
  <c r="AM9" i="3"/>
  <c r="AM10" i="3"/>
  <c r="AM11" i="3"/>
  <c r="AM12" i="3"/>
  <c r="AM13" i="3"/>
  <c r="AM14" i="3"/>
  <c r="AM15" i="3"/>
  <c r="AM16" i="3"/>
  <c r="AM17" i="3"/>
  <c r="AM18" i="3"/>
  <c r="AM19" i="3"/>
  <c r="AM20" i="3"/>
  <c r="AM21" i="3"/>
  <c r="AM22" i="3"/>
  <c r="AM23" i="3"/>
  <c r="AM24" i="3"/>
  <c r="AM25" i="3"/>
  <c r="AM26" i="3"/>
  <c r="AM27" i="3"/>
  <c r="AM28" i="3"/>
  <c r="AM29" i="3"/>
  <c r="AM30" i="3"/>
  <c r="AM31" i="3"/>
  <c r="AM32" i="3"/>
  <c r="AM33" i="3"/>
  <c r="AM34" i="3"/>
  <c r="AM35" i="3"/>
  <c r="AM36" i="3"/>
  <c r="AM37" i="3"/>
  <c r="AM38" i="3"/>
  <c r="AM39" i="3"/>
  <c r="AM40" i="3"/>
  <c r="AM41" i="3"/>
  <c r="AM42" i="3"/>
  <c r="AM43" i="3"/>
  <c r="AM44" i="3"/>
  <c r="AM45" i="3"/>
  <c r="AM46" i="3"/>
  <c r="AM47" i="3"/>
  <c r="AM48" i="3"/>
  <c r="AM49" i="3"/>
  <c r="AM50" i="3"/>
  <c r="AM51" i="3"/>
  <c r="AM52" i="3"/>
  <c r="AM53" i="3"/>
  <c r="AM54" i="3"/>
  <c r="AM55" i="3"/>
  <c r="AM56" i="3"/>
  <c r="AM57" i="3"/>
  <c r="AM58" i="3"/>
  <c r="AM59" i="3"/>
  <c r="AM60" i="3"/>
  <c r="AM61" i="3"/>
  <c r="AM62" i="3"/>
  <c r="AM63" i="3"/>
  <c r="AM64" i="3"/>
  <c r="AM65" i="3"/>
  <c r="AM66" i="3"/>
  <c r="AM67" i="3"/>
  <c r="AM68" i="3"/>
  <c r="AM69" i="3"/>
  <c r="AM70" i="3"/>
  <c r="AM71" i="3"/>
  <c r="AM72" i="3"/>
  <c r="AM73" i="3"/>
  <c r="AM74" i="3"/>
  <c r="AM75" i="3"/>
  <c r="AM76" i="3"/>
  <c r="AM77" i="3"/>
  <c r="AM78" i="3"/>
  <c r="AM79" i="3"/>
  <c r="AM80" i="3"/>
  <c r="AM81" i="3"/>
  <c r="AM82" i="3"/>
  <c r="AM83" i="3"/>
  <c r="AM84" i="3"/>
  <c r="AM85" i="3"/>
  <c r="AM86" i="3"/>
  <c r="AM87" i="3"/>
  <c r="AM88" i="3"/>
  <c r="AM89" i="3"/>
  <c r="AM90" i="3"/>
  <c r="AM91" i="3"/>
  <c r="AM92" i="3"/>
  <c r="AM93" i="3"/>
  <c r="AM94" i="3"/>
  <c r="AM95" i="3"/>
  <c r="AM96" i="3"/>
  <c r="AM97" i="3"/>
  <c r="AM98" i="3"/>
  <c r="AM99" i="3"/>
  <c r="AM100" i="3"/>
  <c r="AM101" i="3"/>
  <c r="AM102" i="3"/>
  <c r="AM103" i="3"/>
  <c r="AM104" i="3"/>
  <c r="AM105" i="3"/>
  <c r="AM106" i="3"/>
  <c r="AM107" i="3"/>
  <c r="AM108" i="3"/>
  <c r="AM109" i="3"/>
  <c r="AM110" i="3"/>
  <c r="AM111" i="3"/>
  <c r="AM112" i="3"/>
  <c r="AM113" i="3"/>
  <c r="AM114" i="3"/>
  <c r="AM115" i="3"/>
  <c r="AM116" i="3"/>
  <c r="AM117" i="3"/>
  <c r="AM118" i="3"/>
  <c r="AM119" i="3"/>
  <c r="AM120" i="3"/>
  <c r="AM121" i="3"/>
  <c r="AM122" i="3"/>
  <c r="AM123" i="3"/>
  <c r="AM124" i="3"/>
  <c r="AM125" i="3"/>
  <c r="AM126" i="3"/>
  <c r="AM127" i="3"/>
  <c r="AM128" i="3"/>
  <c r="AM129" i="3"/>
  <c r="AM130" i="3"/>
  <c r="AM131" i="3"/>
  <c r="AM132" i="3"/>
  <c r="AM133" i="3"/>
  <c r="AM134" i="3"/>
  <c r="AM135" i="3"/>
  <c r="AM136" i="3"/>
  <c r="AM137" i="3"/>
  <c r="AM138" i="3"/>
  <c r="AM139" i="3"/>
  <c r="AM140" i="3"/>
  <c r="AM141" i="3"/>
  <c r="AM142" i="3"/>
  <c r="AM143" i="3"/>
  <c r="AM144" i="3"/>
  <c r="AM145" i="3"/>
  <c r="AM146" i="3"/>
  <c r="AM147" i="3"/>
  <c r="AM148" i="3"/>
  <c r="AM149" i="3"/>
  <c r="AM150" i="3"/>
  <c r="AM151" i="3"/>
  <c r="AM152" i="3"/>
  <c r="AM153" i="3"/>
  <c r="AM154" i="3"/>
  <c r="AM155" i="3"/>
  <c r="AM156" i="3"/>
  <c r="AM157" i="3"/>
  <c r="AM158" i="3"/>
  <c r="AM159" i="3"/>
  <c r="AL6" i="7"/>
  <c r="AL7" i="7"/>
  <c r="AL8" i="7"/>
  <c r="AL9" i="7"/>
  <c r="AL10" i="7"/>
  <c r="AL11" i="7"/>
  <c r="AL12" i="7"/>
  <c r="AL13" i="7"/>
  <c r="AL14" i="7"/>
  <c r="AL15" i="7"/>
  <c r="AL16" i="7"/>
  <c r="AL17" i="7"/>
  <c r="AL18" i="7"/>
  <c r="AL19" i="7"/>
  <c r="AL20" i="7"/>
  <c r="AL21" i="7"/>
  <c r="AL22" i="7"/>
  <c r="AL23" i="7"/>
  <c r="AL24" i="7"/>
  <c r="AL25" i="7"/>
  <c r="AL26" i="7"/>
  <c r="AL27" i="7"/>
  <c r="AL28" i="7"/>
  <c r="AL29" i="7"/>
  <c r="AL30" i="7"/>
  <c r="AL31" i="7"/>
  <c r="AL32" i="7"/>
  <c r="AL33" i="7"/>
  <c r="AL34" i="7"/>
  <c r="AL35" i="7"/>
  <c r="AL36" i="7"/>
  <c r="AL37" i="7"/>
  <c r="AL38" i="7"/>
  <c r="AL39" i="7"/>
  <c r="AL40" i="7"/>
  <c r="AL41" i="7"/>
  <c r="AL42" i="7"/>
  <c r="AL43" i="7"/>
  <c r="AL44" i="7"/>
  <c r="AL45" i="7"/>
  <c r="AL46" i="7"/>
  <c r="AL47" i="7"/>
  <c r="AL48" i="7"/>
  <c r="AL49" i="7"/>
  <c r="AL50" i="7"/>
  <c r="AL51" i="7"/>
  <c r="AL52" i="7"/>
  <c r="AL53" i="7"/>
  <c r="AL54" i="7"/>
  <c r="AL55" i="7"/>
  <c r="AL56" i="7"/>
  <c r="AL57" i="7"/>
  <c r="AL58" i="7"/>
  <c r="AL59" i="7"/>
  <c r="AL60" i="7"/>
  <c r="AL61" i="7"/>
  <c r="AL62" i="7"/>
  <c r="AL63" i="7"/>
  <c r="AL64" i="7"/>
  <c r="AL65" i="7"/>
  <c r="AL66" i="7"/>
  <c r="AL67" i="7"/>
  <c r="AL68" i="7"/>
  <c r="AL69" i="7"/>
  <c r="AL70" i="7"/>
  <c r="AL71" i="7"/>
  <c r="AL72" i="7"/>
  <c r="AL73" i="7"/>
  <c r="AL74" i="7"/>
  <c r="AL75" i="7"/>
  <c r="AL76" i="7"/>
  <c r="AL77" i="7"/>
  <c r="AL78" i="7"/>
  <c r="AL79" i="7"/>
  <c r="AL80" i="7"/>
  <c r="AL81" i="7"/>
  <c r="AL82" i="7"/>
  <c r="AL83" i="7"/>
  <c r="AL84" i="7"/>
  <c r="AL85" i="7"/>
  <c r="AL86" i="7"/>
  <c r="AL87" i="7"/>
  <c r="AL88" i="7"/>
  <c r="AL89" i="7"/>
  <c r="AL90" i="7"/>
  <c r="AL91" i="7"/>
  <c r="AL92" i="7"/>
  <c r="AL93" i="7"/>
  <c r="AL94" i="7"/>
  <c r="AL95" i="7"/>
  <c r="AL96" i="7"/>
  <c r="AL97" i="7"/>
  <c r="AL98" i="7"/>
  <c r="AL99" i="7"/>
  <c r="AL100" i="7"/>
  <c r="AL101" i="7"/>
  <c r="AL102" i="7"/>
  <c r="AL103" i="7"/>
  <c r="AL104" i="7"/>
  <c r="AL105" i="7"/>
  <c r="AL106" i="7"/>
  <c r="AL107" i="7"/>
  <c r="AL108" i="7"/>
  <c r="AL109" i="7"/>
  <c r="AL110" i="7"/>
  <c r="AL111" i="7"/>
  <c r="AL112" i="7"/>
  <c r="AL113" i="7"/>
  <c r="AL114" i="7"/>
  <c r="AL115" i="7"/>
  <c r="AL116" i="7"/>
  <c r="AL117" i="7"/>
  <c r="AL118" i="7"/>
  <c r="AL119" i="7"/>
  <c r="AL120" i="7"/>
  <c r="AL121" i="7"/>
  <c r="AL122" i="7"/>
  <c r="AL123" i="7"/>
  <c r="AL124" i="7"/>
  <c r="AL125" i="7"/>
  <c r="AL126" i="7"/>
  <c r="AL127" i="7"/>
  <c r="AL128" i="7"/>
  <c r="AL129" i="7"/>
  <c r="AL130" i="7"/>
  <c r="AL131" i="7"/>
  <c r="AL132" i="7"/>
  <c r="AL133" i="7"/>
  <c r="AL134" i="7"/>
  <c r="AL135" i="7"/>
  <c r="AL136" i="7"/>
  <c r="AL137" i="7"/>
  <c r="AL138" i="7"/>
  <c r="AL139" i="7"/>
  <c r="AL140" i="7"/>
  <c r="AL141" i="7"/>
  <c r="AL142" i="7"/>
  <c r="AL143" i="7"/>
  <c r="AL144" i="7"/>
  <c r="AL145" i="7"/>
  <c r="AL146" i="7"/>
  <c r="AL147" i="7"/>
  <c r="AL148" i="7"/>
  <c r="AL149" i="7"/>
  <c r="AL150" i="7"/>
  <c r="AL151" i="7"/>
  <c r="AL152" i="7"/>
  <c r="AL153" i="7"/>
  <c r="AL154" i="7"/>
  <c r="AL155" i="7"/>
  <c r="AL156" i="7"/>
  <c r="AL157" i="7"/>
  <c r="AL158" i="7"/>
  <c r="AL159" i="7"/>
  <c r="AL160" i="7"/>
  <c r="AL161" i="7"/>
  <c r="AL162" i="7"/>
  <c r="AL163" i="7"/>
  <c r="AL164" i="7"/>
  <c r="AL165" i="7"/>
  <c r="AL166" i="7"/>
  <c r="AL167" i="7"/>
  <c r="AL168" i="7"/>
  <c r="AL169" i="7"/>
  <c r="AL170" i="7"/>
  <c r="AL171" i="7"/>
  <c r="AL172" i="7"/>
  <c r="AL173" i="7"/>
  <c r="AL174" i="7"/>
  <c r="AL175" i="7"/>
  <c r="AL176" i="7"/>
  <c r="AL177" i="7"/>
  <c r="AL178" i="7"/>
  <c r="AL179" i="7"/>
  <c r="AL180" i="7"/>
  <c r="AL181" i="7"/>
  <c r="AL182" i="7"/>
  <c r="AL183" i="7"/>
  <c r="AL184" i="7"/>
  <c r="AL185" i="7"/>
  <c r="AL186" i="7"/>
  <c r="AL187" i="7"/>
  <c r="AL188" i="7"/>
  <c r="AL189" i="7"/>
  <c r="AL190" i="7"/>
  <c r="AL191" i="7"/>
  <c r="AL192" i="7"/>
  <c r="AL193" i="7"/>
  <c r="AL194" i="7"/>
  <c r="AL195" i="7"/>
  <c r="AL196" i="7"/>
  <c r="AL197" i="7"/>
  <c r="AL198" i="7"/>
  <c r="AL199" i="7"/>
  <c r="AL200" i="7"/>
  <c r="AL201" i="7"/>
  <c r="AL202" i="7"/>
  <c r="AL203" i="7"/>
  <c r="AL204" i="7"/>
  <c r="AL205" i="7"/>
  <c r="AL206" i="7"/>
  <c r="AL207" i="7"/>
  <c r="AL208" i="7"/>
  <c r="AL209" i="7"/>
  <c r="AL210" i="7"/>
  <c r="AL211" i="7"/>
  <c r="AL212" i="7"/>
  <c r="AL213" i="7"/>
  <c r="AL214" i="7"/>
  <c r="AL215" i="7"/>
  <c r="AL216" i="7"/>
  <c r="AL217" i="7"/>
  <c r="AL218" i="7"/>
  <c r="AL219" i="7"/>
  <c r="AL220" i="7"/>
  <c r="AL221" i="7"/>
  <c r="AL222" i="7"/>
  <c r="AL223" i="7"/>
  <c r="AL224" i="7"/>
  <c r="AL225" i="7"/>
  <c r="AL226" i="7"/>
  <c r="AL227" i="7"/>
  <c r="AL228" i="7"/>
  <c r="AL229" i="7"/>
  <c r="AL230" i="7"/>
  <c r="AL231" i="7"/>
  <c r="AL232" i="7"/>
  <c r="AL233" i="7"/>
  <c r="AL234" i="7"/>
  <c r="AL235" i="7"/>
  <c r="AL236" i="7"/>
  <c r="AL237" i="7"/>
  <c r="AL238" i="7"/>
  <c r="AL239" i="7"/>
  <c r="AL240" i="7"/>
  <c r="AL241" i="7"/>
  <c r="AL242" i="7"/>
  <c r="AL243" i="7"/>
  <c r="AL244" i="7"/>
  <c r="AL245" i="7"/>
  <c r="AL246" i="7"/>
  <c r="AL247" i="7"/>
  <c r="AL248" i="7"/>
  <c r="AL249" i="7"/>
  <c r="AL250" i="7"/>
  <c r="AL251" i="7"/>
  <c r="AL252" i="7"/>
  <c r="AL253" i="7"/>
  <c r="AL254" i="7"/>
  <c r="AL255" i="7"/>
  <c r="AL256" i="7"/>
  <c r="AL257" i="7"/>
  <c r="AL258" i="7"/>
  <c r="AL259" i="7"/>
  <c r="AL260" i="7"/>
  <c r="AL261" i="7"/>
  <c r="AL262" i="7"/>
  <c r="AL263" i="7"/>
  <c r="AL264" i="7"/>
  <c r="AL265" i="7"/>
  <c r="AL266" i="7"/>
  <c r="AL267" i="7"/>
  <c r="AL268" i="7"/>
  <c r="AL269" i="7"/>
  <c r="AL5" i="7"/>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J37" i="10"/>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63" i="10"/>
  <c r="J64" i="10"/>
  <c r="J65" i="10"/>
  <c r="J66" i="10"/>
  <c r="J67" i="10"/>
  <c r="J68" i="10"/>
  <c r="J69" i="10"/>
  <c r="J70" i="10"/>
  <c r="J71" i="10"/>
  <c r="J72" i="10"/>
  <c r="J73" i="10"/>
  <c r="J74" i="10"/>
  <c r="J75" i="10"/>
  <c r="J76" i="10"/>
  <c r="J77" i="10"/>
  <c r="J78" i="10"/>
  <c r="J79" i="10"/>
  <c r="J80" i="10"/>
  <c r="J81" i="10"/>
  <c r="J82" i="10"/>
  <c r="J83" i="10"/>
  <c r="J84" i="10"/>
  <c r="J85" i="10"/>
  <c r="J86" i="10"/>
  <c r="J87" i="10"/>
  <c r="J88" i="10"/>
  <c r="J89" i="10"/>
  <c r="J90" i="10"/>
  <c r="J91" i="10"/>
  <c r="J92" i="10"/>
  <c r="J93" i="10"/>
  <c r="J94" i="10"/>
  <c r="J95" i="10"/>
  <c r="J96" i="10"/>
  <c r="J97" i="10"/>
  <c r="J98" i="10"/>
  <c r="J99" i="10"/>
  <c r="J100" i="10"/>
  <c r="J101" i="10"/>
  <c r="J102" i="10"/>
  <c r="J103" i="10"/>
  <c r="J104" i="10"/>
  <c r="J105" i="10"/>
  <c r="J106" i="10"/>
  <c r="J107" i="10"/>
  <c r="J108" i="10"/>
  <c r="J109" i="10"/>
  <c r="J110" i="10"/>
  <c r="J111" i="10"/>
  <c r="J112" i="10"/>
  <c r="J113" i="10"/>
  <c r="J114" i="10"/>
  <c r="J115" i="10"/>
  <c r="J116" i="10"/>
  <c r="J117" i="10"/>
  <c r="J118" i="10"/>
  <c r="J119" i="10"/>
  <c r="J120" i="10"/>
  <c r="J121" i="10"/>
  <c r="J122" i="10"/>
  <c r="J123" i="10"/>
  <c r="J124" i="10"/>
  <c r="J125" i="10"/>
  <c r="J126" i="10"/>
  <c r="J127" i="10"/>
  <c r="J128" i="10"/>
  <c r="J129" i="10"/>
  <c r="J130" i="10"/>
  <c r="J131" i="10"/>
  <c r="J132" i="10"/>
  <c r="J133" i="10"/>
  <c r="J134" i="10"/>
  <c r="J135" i="10"/>
  <c r="J136" i="10"/>
  <c r="J137" i="10"/>
  <c r="J138" i="10"/>
  <c r="J139" i="10"/>
  <c r="J140" i="10"/>
  <c r="J141" i="10"/>
  <c r="J142" i="10"/>
  <c r="J143" i="10"/>
  <c r="J144" i="10"/>
  <c r="J145" i="10"/>
  <c r="J146" i="10"/>
  <c r="J147" i="10"/>
  <c r="J148" i="10"/>
  <c r="J149" i="10"/>
  <c r="J150" i="10"/>
  <c r="J151" i="10"/>
  <c r="J152" i="10"/>
  <c r="J153" i="10"/>
  <c r="J154" i="10"/>
  <c r="J155" i="10"/>
  <c r="J156" i="10"/>
  <c r="J157" i="10"/>
  <c r="J158" i="10"/>
  <c r="J159" i="10"/>
  <c r="J160" i="10"/>
  <c r="J161" i="10"/>
  <c r="J162" i="10"/>
  <c r="J163" i="10"/>
  <c r="J164" i="10"/>
  <c r="J165" i="10"/>
  <c r="J166" i="10"/>
  <c r="J167" i="10"/>
  <c r="J168" i="10"/>
  <c r="J169" i="10"/>
  <c r="J170" i="10"/>
  <c r="J171" i="10"/>
  <c r="J172" i="10"/>
  <c r="J173" i="10"/>
  <c r="J174" i="10"/>
  <c r="J175" i="10"/>
  <c r="J176" i="10"/>
  <c r="J177" i="10"/>
  <c r="J178" i="10"/>
  <c r="J179" i="10"/>
  <c r="J180" i="10"/>
  <c r="J181" i="10"/>
  <c r="J182" i="10"/>
  <c r="J183" i="10"/>
  <c r="J184" i="10"/>
  <c r="J185" i="10"/>
  <c r="J186" i="10"/>
  <c r="J187" i="10"/>
  <c r="J188" i="10"/>
  <c r="J189" i="10"/>
  <c r="J190" i="10"/>
  <c r="J191" i="10"/>
  <c r="J192" i="10"/>
  <c r="J193" i="10"/>
  <c r="J194" i="10"/>
  <c r="J195" i="10"/>
  <c r="J196" i="10"/>
  <c r="J197" i="10"/>
  <c r="J198" i="10"/>
  <c r="J199" i="10"/>
  <c r="J200" i="10"/>
  <c r="J201" i="10"/>
  <c r="J202" i="10"/>
  <c r="J203" i="10"/>
  <c r="J204" i="10"/>
  <c r="J205" i="10"/>
  <c r="J206" i="10"/>
  <c r="J207" i="10"/>
  <c r="J208" i="10"/>
  <c r="J209" i="10"/>
  <c r="J210" i="10"/>
  <c r="J211" i="10"/>
  <c r="J212" i="10"/>
  <c r="J213" i="10"/>
  <c r="J214" i="10"/>
  <c r="J215" i="10"/>
  <c r="J216" i="10"/>
  <c r="J217" i="10"/>
  <c r="J218" i="10"/>
  <c r="J219" i="10"/>
  <c r="J220" i="10"/>
  <c r="J221" i="10"/>
  <c r="J222" i="10"/>
  <c r="J223" i="10"/>
  <c r="J224" i="10"/>
  <c r="J225" i="10"/>
  <c r="J226" i="10"/>
  <c r="J227" i="10"/>
  <c r="J228" i="10"/>
  <c r="J229" i="10"/>
  <c r="J230" i="10"/>
  <c r="J231" i="10"/>
  <c r="J232" i="10"/>
  <c r="J233" i="10"/>
  <c r="J234" i="10"/>
  <c r="J235" i="10"/>
  <c r="J236" i="10"/>
  <c r="J237" i="10"/>
  <c r="J238" i="10"/>
  <c r="J239" i="10"/>
  <c r="J240" i="10"/>
  <c r="J241" i="10"/>
  <c r="J242" i="10"/>
  <c r="J243" i="10"/>
  <c r="J244" i="10"/>
  <c r="J245" i="10"/>
  <c r="J246" i="10"/>
  <c r="J247" i="10"/>
  <c r="J248" i="10"/>
  <c r="J249" i="10"/>
  <c r="J250" i="10"/>
  <c r="J251" i="10"/>
  <c r="J252" i="10"/>
  <c r="J253" i="10"/>
  <c r="J254" i="10"/>
  <c r="J255" i="10"/>
  <c r="J256" i="10"/>
  <c r="J257" i="10"/>
  <c r="J2" i="10"/>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56" i="7"/>
  <c r="R57" i="7"/>
  <c r="R58" i="7"/>
  <c r="R59" i="7"/>
  <c r="R60" i="7"/>
  <c r="R61" i="7"/>
  <c r="R62" i="7"/>
  <c r="R63" i="7"/>
  <c r="R64" i="7"/>
  <c r="R65" i="7"/>
  <c r="R66" i="7"/>
  <c r="R67" i="7"/>
  <c r="R68" i="7"/>
  <c r="R69" i="7"/>
  <c r="R70" i="7"/>
  <c r="R71" i="7"/>
  <c r="R72" i="7"/>
  <c r="R73" i="7"/>
  <c r="R74" i="7"/>
  <c r="R75" i="7"/>
  <c r="R76" i="7"/>
  <c r="R77" i="7"/>
  <c r="R78" i="7"/>
  <c r="R79" i="7"/>
  <c r="R80" i="7"/>
  <c r="R81" i="7"/>
  <c r="R82" i="7"/>
  <c r="R83" i="7"/>
  <c r="R84" i="7"/>
  <c r="R85" i="7"/>
  <c r="R86" i="7"/>
  <c r="R87" i="7"/>
  <c r="R88" i="7"/>
  <c r="R89" i="7"/>
  <c r="R90" i="7"/>
  <c r="R91" i="7"/>
  <c r="R92" i="7"/>
  <c r="R93" i="7"/>
  <c r="R94" i="7"/>
  <c r="R95" i="7"/>
  <c r="R96" i="7"/>
  <c r="R97" i="7"/>
  <c r="R98" i="7"/>
  <c r="R99" i="7"/>
  <c r="R100" i="7"/>
  <c r="R101" i="7"/>
  <c r="R102" i="7"/>
  <c r="R103" i="7"/>
  <c r="R104" i="7"/>
  <c r="R105" i="7"/>
  <c r="R106" i="7"/>
  <c r="R107" i="7"/>
  <c r="R108" i="7"/>
  <c r="R109" i="7"/>
  <c r="R110" i="7"/>
  <c r="R111" i="7"/>
  <c r="R112" i="7"/>
  <c r="R113" i="7"/>
  <c r="R114" i="7"/>
  <c r="R115" i="7"/>
  <c r="R116" i="7"/>
  <c r="R117" i="7"/>
  <c r="R118" i="7"/>
  <c r="R119" i="7"/>
  <c r="R120" i="7"/>
  <c r="R121" i="7"/>
  <c r="R122" i="7"/>
  <c r="R123" i="7"/>
  <c r="R124" i="7"/>
  <c r="R125" i="7"/>
  <c r="R126" i="7"/>
  <c r="R127" i="7"/>
  <c r="R128" i="7"/>
  <c r="R129" i="7"/>
  <c r="R130" i="7"/>
  <c r="R131" i="7"/>
  <c r="R132" i="7"/>
  <c r="R133" i="7"/>
  <c r="R134" i="7"/>
  <c r="R135" i="7"/>
  <c r="R136" i="7"/>
  <c r="R137" i="7"/>
  <c r="R138" i="7"/>
  <c r="R139" i="7"/>
  <c r="R140" i="7"/>
  <c r="R141" i="7"/>
  <c r="R142" i="7"/>
  <c r="R143" i="7"/>
  <c r="R144" i="7"/>
  <c r="R145" i="7"/>
  <c r="R146" i="7"/>
  <c r="R147" i="7"/>
  <c r="R148" i="7"/>
  <c r="R149" i="7"/>
  <c r="R150" i="7"/>
  <c r="R151" i="7"/>
  <c r="R152" i="7"/>
  <c r="R153" i="7"/>
  <c r="R154" i="7"/>
  <c r="R155" i="7"/>
  <c r="R156" i="7"/>
  <c r="R157" i="7"/>
  <c r="R158" i="7"/>
  <c r="R159" i="7"/>
  <c r="R160" i="7"/>
  <c r="R161" i="7"/>
  <c r="R162" i="7"/>
  <c r="R163" i="7"/>
  <c r="R164" i="7"/>
  <c r="R165" i="7"/>
  <c r="R166" i="7"/>
  <c r="R167" i="7"/>
  <c r="R168" i="7"/>
  <c r="R169" i="7"/>
  <c r="R170" i="7"/>
  <c r="R171" i="7"/>
  <c r="R172" i="7"/>
  <c r="R173" i="7"/>
  <c r="R174" i="7"/>
  <c r="R175" i="7"/>
  <c r="R176" i="7"/>
  <c r="R177" i="7"/>
  <c r="R178" i="7"/>
  <c r="R179" i="7"/>
  <c r="R180" i="7"/>
  <c r="R181" i="7"/>
  <c r="R182" i="7"/>
  <c r="R183" i="7"/>
  <c r="R184" i="7"/>
  <c r="R185" i="7"/>
  <c r="R186" i="7"/>
  <c r="R187" i="7"/>
  <c r="R188" i="7"/>
  <c r="R189" i="7"/>
  <c r="R190" i="7"/>
  <c r="R191" i="7"/>
  <c r="R192" i="7"/>
  <c r="R193" i="7"/>
  <c r="R194" i="7"/>
  <c r="R195" i="7"/>
  <c r="R196" i="7"/>
  <c r="R197" i="7"/>
  <c r="R198" i="7"/>
  <c r="R199" i="7"/>
  <c r="R200" i="7"/>
  <c r="R201" i="7"/>
  <c r="R202" i="7"/>
  <c r="R203" i="7"/>
  <c r="R204" i="7"/>
  <c r="R205" i="7"/>
  <c r="R206" i="7"/>
  <c r="R207" i="7"/>
  <c r="R208" i="7"/>
  <c r="R209" i="7"/>
  <c r="R210" i="7"/>
  <c r="R211" i="7"/>
  <c r="R212" i="7"/>
  <c r="R213" i="7"/>
  <c r="R214" i="7"/>
  <c r="R215" i="7"/>
  <c r="R216" i="7"/>
  <c r="R217" i="7"/>
  <c r="R218" i="7"/>
  <c r="R219" i="7"/>
  <c r="R220" i="7"/>
  <c r="R221" i="7"/>
  <c r="R222" i="7"/>
  <c r="R223" i="7"/>
  <c r="R224" i="7"/>
  <c r="R225" i="7"/>
  <c r="R226" i="7"/>
  <c r="R227" i="7"/>
  <c r="R228" i="7"/>
  <c r="R229" i="7"/>
  <c r="R230" i="7"/>
  <c r="R231" i="7"/>
  <c r="R232" i="7"/>
  <c r="R233" i="7"/>
  <c r="R234" i="7"/>
  <c r="R235" i="7"/>
  <c r="R236" i="7"/>
  <c r="R237" i="7"/>
  <c r="R238" i="7"/>
  <c r="R239" i="7"/>
  <c r="R240" i="7"/>
  <c r="R241" i="7"/>
  <c r="R242" i="7"/>
  <c r="R243" i="7"/>
  <c r="R244" i="7"/>
  <c r="R245" i="7"/>
  <c r="R246" i="7"/>
  <c r="R247" i="7"/>
  <c r="R248" i="7"/>
  <c r="R249" i="7"/>
  <c r="R250" i="7"/>
  <c r="R251" i="7"/>
  <c r="R252" i="7"/>
  <c r="R253" i="7"/>
  <c r="R254" i="7"/>
  <c r="R255" i="7"/>
  <c r="R256" i="7"/>
  <c r="R257" i="7"/>
  <c r="R258" i="7"/>
  <c r="R259" i="7"/>
  <c r="R260" i="7"/>
  <c r="R261" i="7"/>
  <c r="R262" i="7"/>
  <c r="R263" i="7"/>
  <c r="R264" i="7"/>
  <c r="R265" i="7"/>
  <c r="R266" i="7"/>
  <c r="R267" i="7"/>
  <c r="R268" i="7"/>
  <c r="R269" i="7"/>
  <c r="R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5" i="7"/>
  <c r="AM5" i="3" l="1"/>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5" i="7"/>
  <c r="H6" i="7"/>
  <c r="I6" i="7"/>
  <c r="J6" i="7"/>
  <c r="K6" i="7"/>
  <c r="M6" i="7"/>
  <c r="O6" i="7" s="1"/>
  <c r="N6" i="7"/>
  <c r="H7" i="7"/>
  <c r="I7" i="7"/>
  <c r="J7" i="7"/>
  <c r="K7" i="7"/>
  <c r="M7" i="7"/>
  <c r="O7" i="7" s="1"/>
  <c r="N7" i="7"/>
  <c r="H8" i="7"/>
  <c r="I8" i="7"/>
  <c r="J8" i="7"/>
  <c r="K8" i="7"/>
  <c r="M8" i="7"/>
  <c r="O8" i="7" s="1"/>
  <c r="N8" i="7"/>
  <c r="H9" i="7"/>
  <c r="I9" i="7"/>
  <c r="J9" i="7"/>
  <c r="K9" i="7"/>
  <c r="M9" i="7"/>
  <c r="O9" i="7" s="1"/>
  <c r="N9" i="7"/>
  <c r="H10" i="7"/>
  <c r="I10" i="7"/>
  <c r="J10" i="7"/>
  <c r="K10" i="7"/>
  <c r="M10" i="7"/>
  <c r="O10" i="7" s="1"/>
  <c r="N10" i="7"/>
  <c r="H11" i="7"/>
  <c r="I11" i="7"/>
  <c r="J11" i="7"/>
  <c r="K11" i="7"/>
  <c r="M11" i="7"/>
  <c r="O11" i="7" s="1"/>
  <c r="N11" i="7"/>
  <c r="H12" i="7"/>
  <c r="I12" i="7"/>
  <c r="J12" i="7"/>
  <c r="K12" i="7"/>
  <c r="M12" i="7"/>
  <c r="O12" i="7" s="1"/>
  <c r="N12" i="7"/>
  <c r="H13" i="7"/>
  <c r="I13" i="7"/>
  <c r="J13" i="7"/>
  <c r="K13" i="7"/>
  <c r="M13" i="7"/>
  <c r="O13" i="7" s="1"/>
  <c r="N13" i="7"/>
  <c r="H14" i="7"/>
  <c r="I14" i="7"/>
  <c r="J14" i="7"/>
  <c r="K14" i="7"/>
  <c r="M14" i="7"/>
  <c r="O14" i="7" s="1"/>
  <c r="N14" i="7"/>
  <c r="H15" i="7"/>
  <c r="I15" i="7"/>
  <c r="J15" i="7"/>
  <c r="K15" i="7"/>
  <c r="M15" i="7"/>
  <c r="O15" i="7" s="1"/>
  <c r="N15" i="7"/>
  <c r="H16" i="7"/>
  <c r="I16" i="7"/>
  <c r="J16" i="7"/>
  <c r="K16" i="7"/>
  <c r="M16" i="7"/>
  <c r="O16" i="7" s="1"/>
  <c r="N16" i="7"/>
  <c r="H17" i="7"/>
  <c r="I17" i="7"/>
  <c r="J17" i="7"/>
  <c r="K17" i="7"/>
  <c r="M17" i="7"/>
  <c r="O17" i="7" s="1"/>
  <c r="N17" i="7"/>
  <c r="H18" i="7"/>
  <c r="I18" i="7"/>
  <c r="J18" i="7"/>
  <c r="K18" i="7"/>
  <c r="M18" i="7"/>
  <c r="O18" i="7" s="1"/>
  <c r="N18" i="7"/>
  <c r="H19" i="7"/>
  <c r="I19" i="7"/>
  <c r="J19" i="7"/>
  <c r="K19" i="7"/>
  <c r="M19" i="7"/>
  <c r="O19" i="7" s="1"/>
  <c r="N19" i="7"/>
  <c r="H20" i="7"/>
  <c r="I20" i="7"/>
  <c r="J20" i="7"/>
  <c r="K20" i="7"/>
  <c r="M20" i="7"/>
  <c r="O20" i="7" s="1"/>
  <c r="N20" i="7"/>
  <c r="H21" i="7"/>
  <c r="I21" i="7"/>
  <c r="J21" i="7"/>
  <c r="K21" i="7"/>
  <c r="M21" i="7"/>
  <c r="O21" i="7" s="1"/>
  <c r="N21" i="7"/>
  <c r="H22" i="7"/>
  <c r="I22" i="7"/>
  <c r="J22" i="7"/>
  <c r="K22" i="7"/>
  <c r="M22" i="7"/>
  <c r="O22" i="7" s="1"/>
  <c r="N22" i="7"/>
  <c r="H23" i="7"/>
  <c r="I23" i="7"/>
  <c r="J23" i="7"/>
  <c r="K23" i="7"/>
  <c r="M23" i="7"/>
  <c r="O23" i="7" s="1"/>
  <c r="N23" i="7"/>
  <c r="H24" i="7"/>
  <c r="I24" i="7"/>
  <c r="J24" i="7"/>
  <c r="K24" i="7"/>
  <c r="M24" i="7"/>
  <c r="O24" i="7" s="1"/>
  <c r="N24" i="7"/>
  <c r="H25" i="7"/>
  <c r="I25" i="7"/>
  <c r="J25" i="7"/>
  <c r="K25" i="7"/>
  <c r="M25" i="7"/>
  <c r="O25" i="7" s="1"/>
  <c r="N25" i="7"/>
  <c r="H26" i="7"/>
  <c r="I26" i="7"/>
  <c r="J26" i="7"/>
  <c r="K26" i="7"/>
  <c r="M26" i="7"/>
  <c r="O26" i="7" s="1"/>
  <c r="N26" i="7"/>
  <c r="H27" i="7"/>
  <c r="I27" i="7"/>
  <c r="J27" i="7"/>
  <c r="K27" i="7"/>
  <c r="M27" i="7"/>
  <c r="O27" i="7" s="1"/>
  <c r="N27" i="7"/>
  <c r="H28" i="7"/>
  <c r="I28" i="7"/>
  <c r="J28" i="7"/>
  <c r="K28" i="7"/>
  <c r="M28" i="7"/>
  <c r="O28" i="7" s="1"/>
  <c r="N28" i="7"/>
  <c r="H29" i="7"/>
  <c r="I29" i="7"/>
  <c r="J29" i="7"/>
  <c r="K29" i="7"/>
  <c r="M29" i="7"/>
  <c r="O29" i="7" s="1"/>
  <c r="N29" i="7"/>
  <c r="H30" i="7"/>
  <c r="I30" i="7"/>
  <c r="J30" i="7"/>
  <c r="K30" i="7"/>
  <c r="M30" i="7"/>
  <c r="O30" i="7" s="1"/>
  <c r="N30" i="7"/>
  <c r="H31" i="7"/>
  <c r="I31" i="7"/>
  <c r="J31" i="7"/>
  <c r="K31" i="7"/>
  <c r="M31" i="7"/>
  <c r="O31" i="7" s="1"/>
  <c r="N31" i="7"/>
  <c r="H32" i="7"/>
  <c r="I32" i="7"/>
  <c r="J32" i="7"/>
  <c r="K32" i="7"/>
  <c r="M32" i="7"/>
  <c r="O32" i="7" s="1"/>
  <c r="N32" i="7"/>
  <c r="H33" i="7"/>
  <c r="I33" i="7"/>
  <c r="J33" i="7"/>
  <c r="K33" i="7"/>
  <c r="M33" i="7"/>
  <c r="O33" i="7" s="1"/>
  <c r="N33" i="7"/>
  <c r="H34" i="7"/>
  <c r="I34" i="7"/>
  <c r="J34" i="7"/>
  <c r="K34" i="7"/>
  <c r="M34" i="7"/>
  <c r="O34" i="7" s="1"/>
  <c r="N34" i="7"/>
  <c r="H35" i="7"/>
  <c r="I35" i="7"/>
  <c r="J35" i="7"/>
  <c r="K35" i="7"/>
  <c r="M35" i="7"/>
  <c r="O35" i="7" s="1"/>
  <c r="N35" i="7"/>
  <c r="H36" i="7"/>
  <c r="I36" i="7"/>
  <c r="J36" i="7"/>
  <c r="K36" i="7"/>
  <c r="M36" i="7"/>
  <c r="O36" i="7" s="1"/>
  <c r="N36" i="7"/>
  <c r="H37" i="7"/>
  <c r="I37" i="7"/>
  <c r="J37" i="7"/>
  <c r="K37" i="7"/>
  <c r="M37" i="7"/>
  <c r="O37" i="7" s="1"/>
  <c r="N37" i="7"/>
  <c r="H38" i="7"/>
  <c r="I38" i="7"/>
  <c r="J38" i="7"/>
  <c r="K38" i="7"/>
  <c r="M38" i="7"/>
  <c r="O38" i="7" s="1"/>
  <c r="N38" i="7"/>
  <c r="H39" i="7"/>
  <c r="I39" i="7"/>
  <c r="J39" i="7"/>
  <c r="K39" i="7"/>
  <c r="M39" i="7"/>
  <c r="O39" i="7" s="1"/>
  <c r="N39" i="7"/>
  <c r="H40" i="7"/>
  <c r="I40" i="7"/>
  <c r="J40" i="7"/>
  <c r="K40" i="7"/>
  <c r="M40" i="7"/>
  <c r="O40" i="7" s="1"/>
  <c r="N40" i="7"/>
  <c r="H41" i="7"/>
  <c r="I41" i="7"/>
  <c r="J41" i="7"/>
  <c r="K41" i="7"/>
  <c r="M41" i="7"/>
  <c r="O41" i="7" s="1"/>
  <c r="N41" i="7"/>
  <c r="H42" i="7"/>
  <c r="I42" i="7"/>
  <c r="J42" i="7"/>
  <c r="K42" i="7"/>
  <c r="M42" i="7"/>
  <c r="O42" i="7" s="1"/>
  <c r="N42" i="7"/>
  <c r="H43" i="7"/>
  <c r="I43" i="7"/>
  <c r="J43" i="7"/>
  <c r="K43" i="7"/>
  <c r="M43" i="7"/>
  <c r="O43" i="7" s="1"/>
  <c r="N43" i="7"/>
  <c r="H44" i="7"/>
  <c r="I44" i="7"/>
  <c r="J44" i="7"/>
  <c r="K44" i="7"/>
  <c r="M44" i="7"/>
  <c r="O44" i="7" s="1"/>
  <c r="N44" i="7"/>
  <c r="H45" i="7"/>
  <c r="I45" i="7"/>
  <c r="J45" i="7"/>
  <c r="K45" i="7"/>
  <c r="M45" i="7"/>
  <c r="O45" i="7" s="1"/>
  <c r="N45" i="7"/>
  <c r="H46" i="7"/>
  <c r="I46" i="7"/>
  <c r="J46" i="7"/>
  <c r="K46" i="7"/>
  <c r="M46" i="7"/>
  <c r="O46" i="7" s="1"/>
  <c r="N46" i="7"/>
  <c r="H47" i="7"/>
  <c r="I47" i="7"/>
  <c r="J47" i="7"/>
  <c r="K47" i="7"/>
  <c r="M47" i="7"/>
  <c r="O47" i="7" s="1"/>
  <c r="N47" i="7"/>
  <c r="H48" i="7"/>
  <c r="I48" i="7"/>
  <c r="J48" i="7"/>
  <c r="K48" i="7"/>
  <c r="M48" i="7"/>
  <c r="O48" i="7" s="1"/>
  <c r="N48" i="7"/>
  <c r="H49" i="7"/>
  <c r="I49" i="7"/>
  <c r="J49" i="7"/>
  <c r="K49" i="7"/>
  <c r="M49" i="7"/>
  <c r="O49" i="7" s="1"/>
  <c r="N49" i="7"/>
  <c r="H50" i="7"/>
  <c r="I50" i="7"/>
  <c r="J50" i="7"/>
  <c r="K50" i="7"/>
  <c r="M50" i="7"/>
  <c r="O50" i="7" s="1"/>
  <c r="N50" i="7"/>
  <c r="H51" i="7"/>
  <c r="I51" i="7"/>
  <c r="J51" i="7"/>
  <c r="K51" i="7"/>
  <c r="M51" i="7"/>
  <c r="O51" i="7" s="1"/>
  <c r="N51" i="7"/>
  <c r="H52" i="7"/>
  <c r="I52" i="7"/>
  <c r="J52" i="7"/>
  <c r="K52" i="7"/>
  <c r="M52" i="7"/>
  <c r="O52" i="7" s="1"/>
  <c r="N52" i="7"/>
  <c r="H53" i="7"/>
  <c r="I53" i="7"/>
  <c r="J53" i="7"/>
  <c r="K53" i="7"/>
  <c r="M53" i="7"/>
  <c r="O53" i="7" s="1"/>
  <c r="N53" i="7"/>
  <c r="H54" i="7"/>
  <c r="I54" i="7"/>
  <c r="J54" i="7"/>
  <c r="K54" i="7"/>
  <c r="M54" i="7"/>
  <c r="O54" i="7" s="1"/>
  <c r="N54" i="7"/>
  <c r="H55" i="7"/>
  <c r="I55" i="7"/>
  <c r="J55" i="7"/>
  <c r="K55" i="7"/>
  <c r="M55" i="7"/>
  <c r="O55" i="7" s="1"/>
  <c r="N55" i="7"/>
  <c r="H56" i="7"/>
  <c r="I56" i="7"/>
  <c r="J56" i="7"/>
  <c r="K56" i="7"/>
  <c r="M56" i="7"/>
  <c r="O56" i="7" s="1"/>
  <c r="N56" i="7"/>
  <c r="H57" i="7"/>
  <c r="I57" i="7"/>
  <c r="J57" i="7"/>
  <c r="K57" i="7"/>
  <c r="M57" i="7"/>
  <c r="O57" i="7" s="1"/>
  <c r="N57" i="7"/>
  <c r="H58" i="7"/>
  <c r="I58" i="7"/>
  <c r="J58" i="7"/>
  <c r="K58" i="7"/>
  <c r="M58" i="7"/>
  <c r="O58" i="7" s="1"/>
  <c r="N58" i="7"/>
  <c r="H59" i="7"/>
  <c r="I59" i="7"/>
  <c r="J59" i="7"/>
  <c r="K59" i="7"/>
  <c r="M59" i="7"/>
  <c r="O59" i="7" s="1"/>
  <c r="N59" i="7"/>
  <c r="H60" i="7"/>
  <c r="I60" i="7"/>
  <c r="J60" i="7"/>
  <c r="K60" i="7"/>
  <c r="M60" i="7"/>
  <c r="O60" i="7" s="1"/>
  <c r="N60" i="7"/>
  <c r="H61" i="7"/>
  <c r="I61" i="7"/>
  <c r="J61" i="7"/>
  <c r="K61" i="7"/>
  <c r="M61" i="7"/>
  <c r="O61" i="7" s="1"/>
  <c r="N61" i="7"/>
  <c r="H62" i="7"/>
  <c r="I62" i="7"/>
  <c r="J62" i="7"/>
  <c r="K62" i="7"/>
  <c r="M62" i="7"/>
  <c r="O62" i="7" s="1"/>
  <c r="N62" i="7"/>
  <c r="H63" i="7"/>
  <c r="I63" i="7"/>
  <c r="J63" i="7"/>
  <c r="K63" i="7"/>
  <c r="M63" i="7"/>
  <c r="O63" i="7" s="1"/>
  <c r="N63" i="7"/>
  <c r="H64" i="7"/>
  <c r="I64" i="7"/>
  <c r="J64" i="7"/>
  <c r="K64" i="7"/>
  <c r="M64" i="7"/>
  <c r="O64" i="7" s="1"/>
  <c r="N64" i="7"/>
  <c r="H65" i="7"/>
  <c r="I65" i="7"/>
  <c r="J65" i="7"/>
  <c r="K65" i="7"/>
  <c r="M65" i="7"/>
  <c r="O65" i="7" s="1"/>
  <c r="N65" i="7"/>
  <c r="H66" i="7"/>
  <c r="I66" i="7"/>
  <c r="J66" i="7"/>
  <c r="K66" i="7"/>
  <c r="M66" i="7"/>
  <c r="O66" i="7" s="1"/>
  <c r="N66" i="7"/>
  <c r="H67" i="7"/>
  <c r="I67" i="7"/>
  <c r="J67" i="7"/>
  <c r="K67" i="7"/>
  <c r="M67" i="7"/>
  <c r="O67" i="7" s="1"/>
  <c r="N67" i="7"/>
  <c r="H68" i="7"/>
  <c r="I68" i="7"/>
  <c r="J68" i="7"/>
  <c r="K68" i="7"/>
  <c r="M68" i="7"/>
  <c r="O68" i="7" s="1"/>
  <c r="N68" i="7"/>
  <c r="H69" i="7"/>
  <c r="I69" i="7"/>
  <c r="J69" i="7"/>
  <c r="K69" i="7"/>
  <c r="M69" i="7"/>
  <c r="O69" i="7" s="1"/>
  <c r="N69" i="7"/>
  <c r="H70" i="7"/>
  <c r="I70" i="7"/>
  <c r="J70" i="7"/>
  <c r="K70" i="7"/>
  <c r="M70" i="7"/>
  <c r="O70" i="7" s="1"/>
  <c r="N70" i="7"/>
  <c r="H71" i="7"/>
  <c r="I71" i="7"/>
  <c r="J71" i="7"/>
  <c r="K71" i="7"/>
  <c r="M71" i="7"/>
  <c r="O71" i="7" s="1"/>
  <c r="N71" i="7"/>
  <c r="H72" i="7"/>
  <c r="I72" i="7"/>
  <c r="J72" i="7"/>
  <c r="K72" i="7"/>
  <c r="M72" i="7"/>
  <c r="O72" i="7" s="1"/>
  <c r="N72" i="7"/>
  <c r="H73" i="7"/>
  <c r="I73" i="7"/>
  <c r="J73" i="7"/>
  <c r="K73" i="7"/>
  <c r="M73" i="7"/>
  <c r="O73" i="7" s="1"/>
  <c r="N73" i="7"/>
  <c r="H74" i="7"/>
  <c r="I74" i="7"/>
  <c r="J74" i="7"/>
  <c r="K74" i="7"/>
  <c r="M74" i="7"/>
  <c r="O74" i="7" s="1"/>
  <c r="N74" i="7"/>
  <c r="H75" i="7"/>
  <c r="I75" i="7"/>
  <c r="J75" i="7"/>
  <c r="K75" i="7"/>
  <c r="M75" i="7"/>
  <c r="O75" i="7" s="1"/>
  <c r="N75" i="7"/>
  <c r="H76" i="7"/>
  <c r="I76" i="7"/>
  <c r="J76" i="7"/>
  <c r="K76" i="7"/>
  <c r="M76" i="7"/>
  <c r="O76" i="7" s="1"/>
  <c r="N76" i="7"/>
  <c r="H77" i="7"/>
  <c r="I77" i="7"/>
  <c r="J77" i="7"/>
  <c r="K77" i="7"/>
  <c r="M77" i="7"/>
  <c r="O77" i="7" s="1"/>
  <c r="N77" i="7"/>
  <c r="H78" i="7"/>
  <c r="I78" i="7"/>
  <c r="J78" i="7"/>
  <c r="K78" i="7"/>
  <c r="M78" i="7"/>
  <c r="O78" i="7" s="1"/>
  <c r="N78" i="7"/>
  <c r="H79" i="7"/>
  <c r="I79" i="7"/>
  <c r="J79" i="7"/>
  <c r="K79" i="7"/>
  <c r="M79" i="7"/>
  <c r="O79" i="7" s="1"/>
  <c r="N79" i="7"/>
  <c r="H80" i="7"/>
  <c r="I80" i="7"/>
  <c r="J80" i="7"/>
  <c r="K80" i="7"/>
  <c r="M80" i="7"/>
  <c r="O80" i="7" s="1"/>
  <c r="N80" i="7"/>
  <c r="H81" i="7"/>
  <c r="I81" i="7"/>
  <c r="J81" i="7"/>
  <c r="K81" i="7"/>
  <c r="M81" i="7"/>
  <c r="O81" i="7" s="1"/>
  <c r="N81" i="7"/>
  <c r="H82" i="7"/>
  <c r="I82" i="7"/>
  <c r="J82" i="7"/>
  <c r="K82" i="7"/>
  <c r="M82" i="7"/>
  <c r="O82" i="7" s="1"/>
  <c r="N82" i="7"/>
  <c r="H83" i="7"/>
  <c r="I83" i="7"/>
  <c r="J83" i="7"/>
  <c r="K83" i="7"/>
  <c r="M83" i="7"/>
  <c r="O83" i="7" s="1"/>
  <c r="N83" i="7"/>
  <c r="H84" i="7"/>
  <c r="I84" i="7"/>
  <c r="J84" i="7"/>
  <c r="K84" i="7"/>
  <c r="M84" i="7"/>
  <c r="O84" i="7" s="1"/>
  <c r="N84" i="7"/>
  <c r="H85" i="7"/>
  <c r="I85" i="7"/>
  <c r="J85" i="7"/>
  <c r="K85" i="7"/>
  <c r="M85" i="7"/>
  <c r="O85" i="7" s="1"/>
  <c r="N85" i="7"/>
  <c r="H86" i="7"/>
  <c r="I86" i="7"/>
  <c r="J86" i="7"/>
  <c r="K86" i="7"/>
  <c r="M86" i="7"/>
  <c r="O86" i="7" s="1"/>
  <c r="N86" i="7"/>
  <c r="H87" i="7"/>
  <c r="I87" i="7"/>
  <c r="J87" i="7"/>
  <c r="K87" i="7"/>
  <c r="M87" i="7"/>
  <c r="O87" i="7" s="1"/>
  <c r="N87" i="7"/>
  <c r="H88" i="7"/>
  <c r="I88" i="7"/>
  <c r="J88" i="7"/>
  <c r="K88" i="7"/>
  <c r="M88" i="7"/>
  <c r="O88" i="7" s="1"/>
  <c r="N88" i="7"/>
  <c r="H89" i="7"/>
  <c r="I89" i="7"/>
  <c r="J89" i="7"/>
  <c r="K89" i="7"/>
  <c r="M89" i="7"/>
  <c r="O89" i="7" s="1"/>
  <c r="N89" i="7"/>
  <c r="H90" i="7"/>
  <c r="I90" i="7"/>
  <c r="J90" i="7"/>
  <c r="K90" i="7"/>
  <c r="M90" i="7"/>
  <c r="O90" i="7" s="1"/>
  <c r="N90" i="7"/>
  <c r="H91" i="7"/>
  <c r="I91" i="7"/>
  <c r="J91" i="7"/>
  <c r="K91" i="7"/>
  <c r="M91" i="7"/>
  <c r="O91" i="7" s="1"/>
  <c r="N91" i="7"/>
  <c r="H92" i="7"/>
  <c r="I92" i="7"/>
  <c r="J92" i="7"/>
  <c r="K92" i="7"/>
  <c r="M92" i="7"/>
  <c r="O92" i="7" s="1"/>
  <c r="N92" i="7"/>
  <c r="H93" i="7"/>
  <c r="I93" i="7"/>
  <c r="J93" i="7"/>
  <c r="K93" i="7"/>
  <c r="M93" i="7"/>
  <c r="O93" i="7" s="1"/>
  <c r="N93" i="7"/>
  <c r="H94" i="7"/>
  <c r="I94" i="7"/>
  <c r="J94" i="7"/>
  <c r="K94" i="7"/>
  <c r="M94" i="7"/>
  <c r="O94" i="7" s="1"/>
  <c r="N94" i="7"/>
  <c r="H95" i="7"/>
  <c r="I95" i="7"/>
  <c r="J95" i="7"/>
  <c r="K95" i="7"/>
  <c r="M95" i="7"/>
  <c r="O95" i="7" s="1"/>
  <c r="N95" i="7"/>
  <c r="H96" i="7"/>
  <c r="I96" i="7"/>
  <c r="J96" i="7"/>
  <c r="K96" i="7"/>
  <c r="M96" i="7"/>
  <c r="O96" i="7" s="1"/>
  <c r="N96" i="7"/>
  <c r="H97" i="7"/>
  <c r="I97" i="7"/>
  <c r="J97" i="7"/>
  <c r="K97" i="7"/>
  <c r="M97" i="7"/>
  <c r="O97" i="7" s="1"/>
  <c r="N97" i="7"/>
  <c r="H98" i="7"/>
  <c r="I98" i="7"/>
  <c r="J98" i="7"/>
  <c r="K98" i="7"/>
  <c r="M98" i="7"/>
  <c r="O98" i="7" s="1"/>
  <c r="N98" i="7"/>
  <c r="H99" i="7"/>
  <c r="I99" i="7"/>
  <c r="J99" i="7"/>
  <c r="K99" i="7"/>
  <c r="M99" i="7"/>
  <c r="O99" i="7" s="1"/>
  <c r="N99" i="7"/>
  <c r="H100" i="7"/>
  <c r="I100" i="7"/>
  <c r="J100" i="7"/>
  <c r="K100" i="7"/>
  <c r="M100" i="7"/>
  <c r="O100" i="7" s="1"/>
  <c r="N100" i="7"/>
  <c r="H101" i="7"/>
  <c r="I101" i="7"/>
  <c r="J101" i="7"/>
  <c r="K101" i="7"/>
  <c r="M101" i="7"/>
  <c r="O101" i="7" s="1"/>
  <c r="N101" i="7"/>
  <c r="H102" i="7"/>
  <c r="I102" i="7"/>
  <c r="J102" i="7"/>
  <c r="K102" i="7"/>
  <c r="M102" i="7"/>
  <c r="O102" i="7" s="1"/>
  <c r="N102" i="7"/>
  <c r="H103" i="7"/>
  <c r="I103" i="7"/>
  <c r="J103" i="7"/>
  <c r="K103" i="7"/>
  <c r="M103" i="7"/>
  <c r="O103" i="7" s="1"/>
  <c r="N103" i="7"/>
  <c r="H104" i="7"/>
  <c r="I104" i="7"/>
  <c r="J104" i="7"/>
  <c r="K104" i="7"/>
  <c r="M104" i="7"/>
  <c r="O104" i="7" s="1"/>
  <c r="N104" i="7"/>
  <c r="H105" i="7"/>
  <c r="I105" i="7"/>
  <c r="J105" i="7"/>
  <c r="K105" i="7"/>
  <c r="M105" i="7"/>
  <c r="O105" i="7" s="1"/>
  <c r="N105" i="7"/>
  <c r="H106" i="7"/>
  <c r="I106" i="7"/>
  <c r="J106" i="7"/>
  <c r="K106" i="7"/>
  <c r="M106" i="7"/>
  <c r="O106" i="7" s="1"/>
  <c r="N106" i="7"/>
  <c r="H107" i="7"/>
  <c r="I107" i="7"/>
  <c r="J107" i="7"/>
  <c r="K107" i="7"/>
  <c r="M107" i="7"/>
  <c r="O107" i="7" s="1"/>
  <c r="N107" i="7"/>
  <c r="H108" i="7"/>
  <c r="I108" i="7"/>
  <c r="J108" i="7"/>
  <c r="K108" i="7"/>
  <c r="M108" i="7"/>
  <c r="O108" i="7" s="1"/>
  <c r="N108" i="7"/>
  <c r="H109" i="7"/>
  <c r="I109" i="7"/>
  <c r="J109" i="7"/>
  <c r="K109" i="7"/>
  <c r="M109" i="7"/>
  <c r="O109" i="7" s="1"/>
  <c r="N109" i="7"/>
  <c r="H110" i="7"/>
  <c r="I110" i="7"/>
  <c r="J110" i="7"/>
  <c r="K110" i="7"/>
  <c r="M110" i="7"/>
  <c r="O110" i="7" s="1"/>
  <c r="N110" i="7"/>
  <c r="H111" i="7"/>
  <c r="I111" i="7"/>
  <c r="J111" i="7"/>
  <c r="K111" i="7"/>
  <c r="M111" i="7"/>
  <c r="O111" i="7" s="1"/>
  <c r="N111" i="7"/>
  <c r="H112" i="7"/>
  <c r="I112" i="7"/>
  <c r="J112" i="7"/>
  <c r="K112" i="7"/>
  <c r="M112" i="7"/>
  <c r="O112" i="7" s="1"/>
  <c r="N112" i="7"/>
  <c r="H113" i="7"/>
  <c r="I113" i="7"/>
  <c r="J113" i="7"/>
  <c r="K113" i="7"/>
  <c r="M113" i="7"/>
  <c r="O113" i="7" s="1"/>
  <c r="N113" i="7"/>
  <c r="H114" i="7"/>
  <c r="I114" i="7"/>
  <c r="J114" i="7"/>
  <c r="K114" i="7"/>
  <c r="M114" i="7"/>
  <c r="O114" i="7" s="1"/>
  <c r="N114" i="7"/>
  <c r="H115" i="7"/>
  <c r="I115" i="7"/>
  <c r="J115" i="7"/>
  <c r="K115" i="7"/>
  <c r="M115" i="7"/>
  <c r="O115" i="7" s="1"/>
  <c r="N115" i="7"/>
  <c r="H116" i="7"/>
  <c r="I116" i="7"/>
  <c r="J116" i="7"/>
  <c r="K116" i="7"/>
  <c r="M116" i="7"/>
  <c r="O116" i="7" s="1"/>
  <c r="N116" i="7"/>
  <c r="H117" i="7"/>
  <c r="I117" i="7"/>
  <c r="J117" i="7"/>
  <c r="K117" i="7"/>
  <c r="M117" i="7"/>
  <c r="O117" i="7" s="1"/>
  <c r="N117" i="7"/>
  <c r="H118" i="7"/>
  <c r="I118" i="7"/>
  <c r="J118" i="7"/>
  <c r="K118" i="7"/>
  <c r="M118" i="7"/>
  <c r="O118" i="7" s="1"/>
  <c r="N118" i="7"/>
  <c r="H119" i="7"/>
  <c r="I119" i="7"/>
  <c r="J119" i="7"/>
  <c r="K119" i="7"/>
  <c r="M119" i="7"/>
  <c r="O119" i="7" s="1"/>
  <c r="N119" i="7"/>
  <c r="H120" i="7"/>
  <c r="I120" i="7"/>
  <c r="J120" i="7"/>
  <c r="K120" i="7"/>
  <c r="M120" i="7"/>
  <c r="O120" i="7" s="1"/>
  <c r="N120" i="7"/>
  <c r="H121" i="7"/>
  <c r="I121" i="7"/>
  <c r="J121" i="7"/>
  <c r="K121" i="7"/>
  <c r="M121" i="7"/>
  <c r="O121" i="7" s="1"/>
  <c r="N121" i="7"/>
  <c r="H122" i="7"/>
  <c r="I122" i="7"/>
  <c r="J122" i="7"/>
  <c r="K122" i="7"/>
  <c r="M122" i="7"/>
  <c r="O122" i="7" s="1"/>
  <c r="N122" i="7"/>
  <c r="H123" i="7"/>
  <c r="I123" i="7"/>
  <c r="J123" i="7"/>
  <c r="K123" i="7"/>
  <c r="M123" i="7"/>
  <c r="O123" i="7" s="1"/>
  <c r="N123" i="7"/>
  <c r="H124" i="7"/>
  <c r="I124" i="7"/>
  <c r="J124" i="7"/>
  <c r="K124" i="7"/>
  <c r="M124" i="7"/>
  <c r="O124" i="7" s="1"/>
  <c r="N124" i="7"/>
  <c r="H125" i="7"/>
  <c r="I125" i="7"/>
  <c r="J125" i="7"/>
  <c r="K125" i="7"/>
  <c r="M125" i="7"/>
  <c r="O125" i="7" s="1"/>
  <c r="N125" i="7"/>
  <c r="H126" i="7"/>
  <c r="I126" i="7"/>
  <c r="J126" i="7"/>
  <c r="K126" i="7"/>
  <c r="M126" i="7"/>
  <c r="O126" i="7" s="1"/>
  <c r="N126" i="7"/>
  <c r="H127" i="7"/>
  <c r="I127" i="7"/>
  <c r="J127" i="7"/>
  <c r="K127" i="7"/>
  <c r="M127" i="7"/>
  <c r="O127" i="7" s="1"/>
  <c r="N127" i="7"/>
  <c r="H128" i="7"/>
  <c r="I128" i="7"/>
  <c r="J128" i="7"/>
  <c r="K128" i="7"/>
  <c r="M128" i="7"/>
  <c r="O128" i="7" s="1"/>
  <c r="N128" i="7"/>
  <c r="H129" i="7"/>
  <c r="I129" i="7"/>
  <c r="J129" i="7"/>
  <c r="K129" i="7"/>
  <c r="M129" i="7"/>
  <c r="O129" i="7" s="1"/>
  <c r="N129" i="7"/>
  <c r="H130" i="7"/>
  <c r="I130" i="7"/>
  <c r="J130" i="7"/>
  <c r="K130" i="7"/>
  <c r="M130" i="7"/>
  <c r="O130" i="7" s="1"/>
  <c r="N130" i="7"/>
  <c r="H131" i="7"/>
  <c r="I131" i="7"/>
  <c r="J131" i="7"/>
  <c r="K131" i="7"/>
  <c r="M131" i="7"/>
  <c r="O131" i="7" s="1"/>
  <c r="N131" i="7"/>
  <c r="H132" i="7"/>
  <c r="I132" i="7"/>
  <c r="J132" i="7"/>
  <c r="K132" i="7"/>
  <c r="M132" i="7"/>
  <c r="O132" i="7" s="1"/>
  <c r="N132" i="7"/>
  <c r="H133" i="7"/>
  <c r="I133" i="7"/>
  <c r="J133" i="7"/>
  <c r="K133" i="7"/>
  <c r="M133" i="7"/>
  <c r="O133" i="7" s="1"/>
  <c r="N133" i="7"/>
  <c r="H134" i="7"/>
  <c r="I134" i="7"/>
  <c r="J134" i="7"/>
  <c r="K134" i="7"/>
  <c r="M134" i="7"/>
  <c r="O134" i="7" s="1"/>
  <c r="N134" i="7"/>
  <c r="H135" i="7"/>
  <c r="I135" i="7"/>
  <c r="J135" i="7"/>
  <c r="K135" i="7"/>
  <c r="M135" i="7"/>
  <c r="O135" i="7" s="1"/>
  <c r="N135" i="7"/>
  <c r="H136" i="7"/>
  <c r="I136" i="7"/>
  <c r="J136" i="7"/>
  <c r="K136" i="7"/>
  <c r="M136" i="7"/>
  <c r="O136" i="7" s="1"/>
  <c r="N136" i="7"/>
  <c r="H137" i="7"/>
  <c r="I137" i="7"/>
  <c r="J137" i="7"/>
  <c r="K137" i="7"/>
  <c r="M137" i="7"/>
  <c r="O137" i="7" s="1"/>
  <c r="N137" i="7"/>
  <c r="H138" i="7"/>
  <c r="I138" i="7"/>
  <c r="J138" i="7"/>
  <c r="K138" i="7"/>
  <c r="M138" i="7"/>
  <c r="O138" i="7" s="1"/>
  <c r="N138" i="7"/>
  <c r="H139" i="7"/>
  <c r="I139" i="7"/>
  <c r="J139" i="7"/>
  <c r="K139" i="7"/>
  <c r="M139" i="7"/>
  <c r="O139" i="7" s="1"/>
  <c r="N139" i="7"/>
  <c r="H140" i="7"/>
  <c r="I140" i="7"/>
  <c r="J140" i="7"/>
  <c r="K140" i="7"/>
  <c r="M140" i="7"/>
  <c r="O140" i="7" s="1"/>
  <c r="N140" i="7"/>
  <c r="H141" i="7"/>
  <c r="I141" i="7"/>
  <c r="J141" i="7"/>
  <c r="K141" i="7"/>
  <c r="M141" i="7"/>
  <c r="O141" i="7" s="1"/>
  <c r="N141" i="7"/>
  <c r="H142" i="7"/>
  <c r="I142" i="7"/>
  <c r="J142" i="7"/>
  <c r="K142" i="7"/>
  <c r="M142" i="7"/>
  <c r="O142" i="7" s="1"/>
  <c r="N142" i="7"/>
  <c r="H143" i="7"/>
  <c r="I143" i="7"/>
  <c r="J143" i="7"/>
  <c r="K143" i="7"/>
  <c r="M143" i="7"/>
  <c r="O143" i="7" s="1"/>
  <c r="N143" i="7"/>
  <c r="H144" i="7"/>
  <c r="I144" i="7"/>
  <c r="J144" i="7"/>
  <c r="K144" i="7"/>
  <c r="M144" i="7"/>
  <c r="O144" i="7" s="1"/>
  <c r="N144" i="7"/>
  <c r="H145" i="7"/>
  <c r="I145" i="7"/>
  <c r="J145" i="7"/>
  <c r="K145" i="7"/>
  <c r="M145" i="7"/>
  <c r="O145" i="7" s="1"/>
  <c r="N145" i="7"/>
  <c r="H146" i="7"/>
  <c r="I146" i="7"/>
  <c r="J146" i="7"/>
  <c r="K146" i="7"/>
  <c r="M146" i="7"/>
  <c r="O146" i="7" s="1"/>
  <c r="N146" i="7"/>
  <c r="H147" i="7"/>
  <c r="I147" i="7"/>
  <c r="J147" i="7"/>
  <c r="K147" i="7"/>
  <c r="M147" i="7"/>
  <c r="O147" i="7" s="1"/>
  <c r="N147" i="7"/>
  <c r="H148" i="7"/>
  <c r="I148" i="7"/>
  <c r="J148" i="7"/>
  <c r="K148" i="7"/>
  <c r="M148" i="7"/>
  <c r="O148" i="7" s="1"/>
  <c r="N148" i="7"/>
  <c r="H149" i="7"/>
  <c r="I149" i="7"/>
  <c r="J149" i="7"/>
  <c r="K149" i="7"/>
  <c r="M149" i="7"/>
  <c r="O149" i="7" s="1"/>
  <c r="N149" i="7"/>
  <c r="H150" i="7"/>
  <c r="I150" i="7"/>
  <c r="J150" i="7"/>
  <c r="K150" i="7"/>
  <c r="M150" i="7"/>
  <c r="O150" i="7" s="1"/>
  <c r="N150" i="7"/>
  <c r="H151" i="7"/>
  <c r="I151" i="7"/>
  <c r="J151" i="7"/>
  <c r="K151" i="7"/>
  <c r="M151" i="7"/>
  <c r="O151" i="7" s="1"/>
  <c r="N151" i="7"/>
  <c r="H152" i="7"/>
  <c r="I152" i="7"/>
  <c r="J152" i="7"/>
  <c r="K152" i="7"/>
  <c r="M152" i="7"/>
  <c r="O152" i="7" s="1"/>
  <c r="N152" i="7"/>
  <c r="H153" i="7"/>
  <c r="I153" i="7"/>
  <c r="J153" i="7"/>
  <c r="K153" i="7"/>
  <c r="M153" i="7"/>
  <c r="O153" i="7" s="1"/>
  <c r="N153" i="7"/>
  <c r="H154" i="7"/>
  <c r="I154" i="7"/>
  <c r="J154" i="7"/>
  <c r="K154" i="7"/>
  <c r="M154" i="7"/>
  <c r="O154" i="7" s="1"/>
  <c r="N154" i="7"/>
  <c r="H155" i="7"/>
  <c r="I155" i="7"/>
  <c r="J155" i="7"/>
  <c r="K155" i="7"/>
  <c r="M155" i="7"/>
  <c r="O155" i="7" s="1"/>
  <c r="N155" i="7"/>
  <c r="H156" i="7"/>
  <c r="I156" i="7"/>
  <c r="J156" i="7"/>
  <c r="K156" i="7"/>
  <c r="M156" i="7"/>
  <c r="O156" i="7" s="1"/>
  <c r="N156" i="7"/>
  <c r="H157" i="7"/>
  <c r="I157" i="7"/>
  <c r="J157" i="7"/>
  <c r="K157" i="7"/>
  <c r="M157" i="7"/>
  <c r="O157" i="7" s="1"/>
  <c r="N157" i="7"/>
  <c r="H158" i="7"/>
  <c r="I158" i="7"/>
  <c r="J158" i="7"/>
  <c r="K158" i="7"/>
  <c r="M158" i="7"/>
  <c r="O158" i="7" s="1"/>
  <c r="N158" i="7"/>
  <c r="H159" i="7"/>
  <c r="I159" i="7"/>
  <c r="J159" i="7"/>
  <c r="K159" i="7"/>
  <c r="M159" i="7"/>
  <c r="O159" i="7" s="1"/>
  <c r="N159" i="7"/>
  <c r="H160" i="7"/>
  <c r="I160" i="7"/>
  <c r="J160" i="7"/>
  <c r="K160" i="7"/>
  <c r="M160" i="7"/>
  <c r="O160" i="7" s="1"/>
  <c r="N160" i="7"/>
  <c r="H161" i="7"/>
  <c r="I161" i="7"/>
  <c r="J161" i="7"/>
  <c r="K161" i="7"/>
  <c r="M161" i="7"/>
  <c r="O161" i="7" s="1"/>
  <c r="N161" i="7"/>
  <c r="H162" i="7"/>
  <c r="I162" i="7"/>
  <c r="J162" i="7"/>
  <c r="K162" i="7"/>
  <c r="M162" i="7"/>
  <c r="O162" i="7" s="1"/>
  <c r="N162" i="7"/>
  <c r="H163" i="7"/>
  <c r="I163" i="7"/>
  <c r="J163" i="7"/>
  <c r="K163" i="7"/>
  <c r="M163" i="7"/>
  <c r="O163" i="7" s="1"/>
  <c r="N163" i="7"/>
  <c r="H164" i="7"/>
  <c r="I164" i="7"/>
  <c r="J164" i="7"/>
  <c r="K164" i="7"/>
  <c r="M164" i="7"/>
  <c r="O164" i="7" s="1"/>
  <c r="N164" i="7"/>
  <c r="H165" i="7"/>
  <c r="I165" i="7"/>
  <c r="J165" i="7"/>
  <c r="K165" i="7"/>
  <c r="M165" i="7"/>
  <c r="O165" i="7" s="1"/>
  <c r="N165" i="7"/>
  <c r="H166" i="7"/>
  <c r="I166" i="7"/>
  <c r="J166" i="7"/>
  <c r="K166" i="7"/>
  <c r="M166" i="7"/>
  <c r="O166" i="7" s="1"/>
  <c r="N166" i="7"/>
  <c r="H167" i="7"/>
  <c r="I167" i="7"/>
  <c r="J167" i="7"/>
  <c r="K167" i="7"/>
  <c r="M167" i="7"/>
  <c r="O167" i="7" s="1"/>
  <c r="N167" i="7"/>
  <c r="H168" i="7"/>
  <c r="I168" i="7"/>
  <c r="J168" i="7"/>
  <c r="K168" i="7"/>
  <c r="M168" i="7"/>
  <c r="O168" i="7" s="1"/>
  <c r="N168" i="7"/>
  <c r="H169" i="7"/>
  <c r="I169" i="7"/>
  <c r="J169" i="7"/>
  <c r="K169" i="7"/>
  <c r="M169" i="7"/>
  <c r="O169" i="7" s="1"/>
  <c r="N169" i="7"/>
  <c r="H170" i="7"/>
  <c r="I170" i="7"/>
  <c r="J170" i="7"/>
  <c r="K170" i="7"/>
  <c r="M170" i="7"/>
  <c r="O170" i="7" s="1"/>
  <c r="N170" i="7"/>
  <c r="H171" i="7"/>
  <c r="I171" i="7"/>
  <c r="J171" i="7"/>
  <c r="K171" i="7"/>
  <c r="M171" i="7"/>
  <c r="O171" i="7" s="1"/>
  <c r="N171" i="7"/>
  <c r="H172" i="7"/>
  <c r="I172" i="7"/>
  <c r="J172" i="7"/>
  <c r="K172" i="7"/>
  <c r="M172" i="7"/>
  <c r="O172" i="7" s="1"/>
  <c r="N172" i="7"/>
  <c r="H173" i="7"/>
  <c r="I173" i="7"/>
  <c r="J173" i="7"/>
  <c r="K173" i="7"/>
  <c r="M173" i="7"/>
  <c r="O173" i="7" s="1"/>
  <c r="N173" i="7"/>
  <c r="H174" i="7"/>
  <c r="I174" i="7"/>
  <c r="J174" i="7"/>
  <c r="K174" i="7"/>
  <c r="M174" i="7"/>
  <c r="O174" i="7" s="1"/>
  <c r="N174" i="7"/>
  <c r="H175" i="7"/>
  <c r="I175" i="7"/>
  <c r="J175" i="7"/>
  <c r="K175" i="7"/>
  <c r="M175" i="7"/>
  <c r="O175" i="7" s="1"/>
  <c r="N175" i="7"/>
  <c r="H176" i="7"/>
  <c r="I176" i="7"/>
  <c r="J176" i="7"/>
  <c r="K176" i="7"/>
  <c r="M176" i="7"/>
  <c r="O176" i="7" s="1"/>
  <c r="N176" i="7"/>
  <c r="H177" i="7"/>
  <c r="I177" i="7"/>
  <c r="J177" i="7"/>
  <c r="K177" i="7"/>
  <c r="M177" i="7"/>
  <c r="O177" i="7" s="1"/>
  <c r="N177" i="7"/>
  <c r="H178" i="7"/>
  <c r="I178" i="7"/>
  <c r="J178" i="7"/>
  <c r="K178" i="7"/>
  <c r="M178" i="7"/>
  <c r="O178" i="7" s="1"/>
  <c r="N178" i="7"/>
  <c r="H179" i="7"/>
  <c r="I179" i="7"/>
  <c r="J179" i="7"/>
  <c r="K179" i="7"/>
  <c r="M179" i="7"/>
  <c r="O179" i="7" s="1"/>
  <c r="N179" i="7"/>
  <c r="H180" i="7"/>
  <c r="I180" i="7"/>
  <c r="J180" i="7"/>
  <c r="K180" i="7"/>
  <c r="M180" i="7"/>
  <c r="O180" i="7" s="1"/>
  <c r="N180" i="7"/>
  <c r="H181" i="7"/>
  <c r="I181" i="7"/>
  <c r="J181" i="7"/>
  <c r="K181" i="7"/>
  <c r="M181" i="7"/>
  <c r="O181" i="7" s="1"/>
  <c r="N181" i="7"/>
  <c r="H182" i="7"/>
  <c r="I182" i="7"/>
  <c r="J182" i="7"/>
  <c r="K182" i="7"/>
  <c r="M182" i="7"/>
  <c r="O182" i="7" s="1"/>
  <c r="N182" i="7"/>
  <c r="H183" i="7"/>
  <c r="I183" i="7"/>
  <c r="J183" i="7"/>
  <c r="K183" i="7"/>
  <c r="M183" i="7"/>
  <c r="O183" i="7" s="1"/>
  <c r="N183" i="7"/>
  <c r="H184" i="7"/>
  <c r="I184" i="7"/>
  <c r="J184" i="7"/>
  <c r="K184" i="7"/>
  <c r="M184" i="7"/>
  <c r="O184" i="7" s="1"/>
  <c r="N184" i="7"/>
  <c r="H185" i="7"/>
  <c r="I185" i="7"/>
  <c r="J185" i="7"/>
  <c r="K185" i="7"/>
  <c r="M185" i="7"/>
  <c r="O185" i="7" s="1"/>
  <c r="N185" i="7"/>
  <c r="H186" i="7"/>
  <c r="I186" i="7"/>
  <c r="J186" i="7"/>
  <c r="K186" i="7"/>
  <c r="M186" i="7"/>
  <c r="O186" i="7" s="1"/>
  <c r="N186" i="7"/>
  <c r="H187" i="7"/>
  <c r="I187" i="7"/>
  <c r="J187" i="7"/>
  <c r="K187" i="7"/>
  <c r="M187" i="7"/>
  <c r="O187" i="7" s="1"/>
  <c r="N187" i="7"/>
  <c r="H188" i="7"/>
  <c r="I188" i="7"/>
  <c r="J188" i="7"/>
  <c r="K188" i="7"/>
  <c r="M188" i="7"/>
  <c r="O188" i="7" s="1"/>
  <c r="N188" i="7"/>
  <c r="H189" i="7"/>
  <c r="I189" i="7"/>
  <c r="J189" i="7"/>
  <c r="K189" i="7"/>
  <c r="M189" i="7"/>
  <c r="O189" i="7" s="1"/>
  <c r="N189" i="7"/>
  <c r="H190" i="7"/>
  <c r="I190" i="7"/>
  <c r="J190" i="7"/>
  <c r="K190" i="7"/>
  <c r="M190" i="7"/>
  <c r="O190" i="7" s="1"/>
  <c r="N190" i="7"/>
  <c r="H191" i="7"/>
  <c r="I191" i="7"/>
  <c r="J191" i="7"/>
  <c r="K191" i="7"/>
  <c r="M191" i="7"/>
  <c r="O191" i="7" s="1"/>
  <c r="N191" i="7"/>
  <c r="H192" i="7"/>
  <c r="I192" i="7"/>
  <c r="J192" i="7"/>
  <c r="K192" i="7"/>
  <c r="M192" i="7"/>
  <c r="O192" i="7" s="1"/>
  <c r="N192" i="7"/>
  <c r="H193" i="7"/>
  <c r="I193" i="7"/>
  <c r="J193" i="7"/>
  <c r="K193" i="7"/>
  <c r="M193" i="7"/>
  <c r="O193" i="7" s="1"/>
  <c r="N193" i="7"/>
  <c r="H194" i="7"/>
  <c r="I194" i="7"/>
  <c r="J194" i="7"/>
  <c r="K194" i="7"/>
  <c r="M194" i="7"/>
  <c r="O194" i="7" s="1"/>
  <c r="N194" i="7"/>
  <c r="H195" i="7"/>
  <c r="I195" i="7"/>
  <c r="J195" i="7"/>
  <c r="K195" i="7"/>
  <c r="M195" i="7"/>
  <c r="O195" i="7" s="1"/>
  <c r="N195" i="7"/>
  <c r="H196" i="7"/>
  <c r="I196" i="7"/>
  <c r="J196" i="7"/>
  <c r="K196" i="7"/>
  <c r="M196" i="7"/>
  <c r="O196" i="7" s="1"/>
  <c r="N196" i="7"/>
  <c r="H197" i="7"/>
  <c r="I197" i="7"/>
  <c r="J197" i="7"/>
  <c r="K197" i="7"/>
  <c r="M197" i="7"/>
  <c r="O197" i="7" s="1"/>
  <c r="N197" i="7"/>
  <c r="H198" i="7"/>
  <c r="I198" i="7"/>
  <c r="J198" i="7"/>
  <c r="K198" i="7"/>
  <c r="M198" i="7"/>
  <c r="O198" i="7" s="1"/>
  <c r="N198" i="7"/>
  <c r="H199" i="7"/>
  <c r="I199" i="7"/>
  <c r="J199" i="7"/>
  <c r="K199" i="7"/>
  <c r="M199" i="7"/>
  <c r="O199" i="7" s="1"/>
  <c r="N199" i="7"/>
  <c r="H200" i="7"/>
  <c r="I200" i="7"/>
  <c r="J200" i="7"/>
  <c r="K200" i="7"/>
  <c r="M200" i="7"/>
  <c r="O200" i="7" s="1"/>
  <c r="N200" i="7"/>
  <c r="H201" i="7"/>
  <c r="I201" i="7"/>
  <c r="J201" i="7"/>
  <c r="K201" i="7"/>
  <c r="M201" i="7"/>
  <c r="O201" i="7" s="1"/>
  <c r="N201" i="7"/>
  <c r="H202" i="7"/>
  <c r="I202" i="7"/>
  <c r="J202" i="7"/>
  <c r="K202" i="7"/>
  <c r="M202" i="7"/>
  <c r="O202" i="7" s="1"/>
  <c r="N202" i="7"/>
  <c r="H203" i="7"/>
  <c r="I203" i="7"/>
  <c r="J203" i="7"/>
  <c r="K203" i="7"/>
  <c r="M203" i="7"/>
  <c r="O203" i="7" s="1"/>
  <c r="N203" i="7"/>
  <c r="H204" i="7"/>
  <c r="I204" i="7"/>
  <c r="J204" i="7"/>
  <c r="K204" i="7"/>
  <c r="M204" i="7"/>
  <c r="O204" i="7" s="1"/>
  <c r="N204" i="7"/>
  <c r="H205" i="7"/>
  <c r="I205" i="7"/>
  <c r="J205" i="7"/>
  <c r="K205" i="7"/>
  <c r="M205" i="7"/>
  <c r="O205" i="7" s="1"/>
  <c r="N205" i="7"/>
  <c r="H206" i="7"/>
  <c r="I206" i="7"/>
  <c r="J206" i="7"/>
  <c r="K206" i="7"/>
  <c r="M206" i="7"/>
  <c r="O206" i="7" s="1"/>
  <c r="N206" i="7"/>
  <c r="H207" i="7"/>
  <c r="I207" i="7"/>
  <c r="J207" i="7"/>
  <c r="K207" i="7"/>
  <c r="M207" i="7"/>
  <c r="O207" i="7" s="1"/>
  <c r="N207" i="7"/>
  <c r="H208" i="7"/>
  <c r="I208" i="7"/>
  <c r="J208" i="7"/>
  <c r="K208" i="7"/>
  <c r="M208" i="7"/>
  <c r="O208" i="7" s="1"/>
  <c r="N208" i="7"/>
  <c r="H209" i="7"/>
  <c r="I209" i="7"/>
  <c r="J209" i="7"/>
  <c r="K209" i="7"/>
  <c r="M209" i="7"/>
  <c r="O209" i="7" s="1"/>
  <c r="N209" i="7"/>
  <c r="H210" i="7"/>
  <c r="I210" i="7"/>
  <c r="J210" i="7"/>
  <c r="K210" i="7"/>
  <c r="M210" i="7"/>
  <c r="O210" i="7" s="1"/>
  <c r="N210" i="7"/>
  <c r="H211" i="7"/>
  <c r="I211" i="7"/>
  <c r="J211" i="7"/>
  <c r="K211" i="7"/>
  <c r="M211" i="7"/>
  <c r="O211" i="7" s="1"/>
  <c r="N211" i="7"/>
  <c r="H212" i="7"/>
  <c r="I212" i="7"/>
  <c r="J212" i="7"/>
  <c r="K212" i="7"/>
  <c r="M212" i="7"/>
  <c r="O212" i="7" s="1"/>
  <c r="N212" i="7"/>
  <c r="H213" i="7"/>
  <c r="I213" i="7"/>
  <c r="J213" i="7"/>
  <c r="K213" i="7"/>
  <c r="M213" i="7"/>
  <c r="O213" i="7" s="1"/>
  <c r="N213" i="7"/>
  <c r="H214" i="7"/>
  <c r="I214" i="7"/>
  <c r="J214" i="7"/>
  <c r="K214" i="7"/>
  <c r="M214" i="7"/>
  <c r="O214" i="7" s="1"/>
  <c r="N214" i="7"/>
  <c r="H215" i="7"/>
  <c r="I215" i="7"/>
  <c r="J215" i="7"/>
  <c r="K215" i="7"/>
  <c r="M215" i="7"/>
  <c r="O215" i="7" s="1"/>
  <c r="N215" i="7"/>
  <c r="H216" i="7"/>
  <c r="I216" i="7"/>
  <c r="J216" i="7"/>
  <c r="K216" i="7"/>
  <c r="M216" i="7"/>
  <c r="O216" i="7" s="1"/>
  <c r="N216" i="7"/>
  <c r="H217" i="7"/>
  <c r="I217" i="7"/>
  <c r="J217" i="7"/>
  <c r="K217" i="7"/>
  <c r="M217" i="7"/>
  <c r="O217" i="7" s="1"/>
  <c r="N217" i="7"/>
  <c r="H218" i="7"/>
  <c r="I218" i="7"/>
  <c r="J218" i="7"/>
  <c r="K218" i="7"/>
  <c r="M218" i="7"/>
  <c r="O218" i="7" s="1"/>
  <c r="N218" i="7"/>
  <c r="H219" i="7"/>
  <c r="I219" i="7"/>
  <c r="J219" i="7"/>
  <c r="K219" i="7"/>
  <c r="M219" i="7"/>
  <c r="O219" i="7" s="1"/>
  <c r="N219" i="7"/>
  <c r="H220" i="7"/>
  <c r="I220" i="7"/>
  <c r="J220" i="7"/>
  <c r="K220" i="7"/>
  <c r="M220" i="7"/>
  <c r="O220" i="7" s="1"/>
  <c r="N220" i="7"/>
  <c r="H221" i="7"/>
  <c r="I221" i="7"/>
  <c r="J221" i="7"/>
  <c r="K221" i="7"/>
  <c r="M221" i="7"/>
  <c r="O221" i="7" s="1"/>
  <c r="N221" i="7"/>
  <c r="H222" i="7"/>
  <c r="I222" i="7"/>
  <c r="J222" i="7"/>
  <c r="K222" i="7"/>
  <c r="M222" i="7"/>
  <c r="O222" i="7" s="1"/>
  <c r="N222" i="7"/>
  <c r="H223" i="7"/>
  <c r="I223" i="7"/>
  <c r="J223" i="7"/>
  <c r="K223" i="7"/>
  <c r="M223" i="7"/>
  <c r="O223" i="7" s="1"/>
  <c r="N223" i="7"/>
  <c r="H224" i="7"/>
  <c r="I224" i="7"/>
  <c r="J224" i="7"/>
  <c r="K224" i="7"/>
  <c r="M224" i="7"/>
  <c r="O224" i="7" s="1"/>
  <c r="N224" i="7"/>
  <c r="H225" i="7"/>
  <c r="I225" i="7"/>
  <c r="J225" i="7"/>
  <c r="K225" i="7"/>
  <c r="M225" i="7"/>
  <c r="O225" i="7" s="1"/>
  <c r="N225" i="7"/>
  <c r="H226" i="7"/>
  <c r="I226" i="7"/>
  <c r="J226" i="7"/>
  <c r="K226" i="7"/>
  <c r="M226" i="7"/>
  <c r="O226" i="7" s="1"/>
  <c r="N226" i="7"/>
  <c r="H227" i="7"/>
  <c r="I227" i="7"/>
  <c r="J227" i="7"/>
  <c r="K227" i="7"/>
  <c r="M227" i="7"/>
  <c r="O227" i="7" s="1"/>
  <c r="N227" i="7"/>
  <c r="H228" i="7"/>
  <c r="I228" i="7"/>
  <c r="J228" i="7"/>
  <c r="K228" i="7"/>
  <c r="M228" i="7"/>
  <c r="O228" i="7" s="1"/>
  <c r="N228" i="7"/>
  <c r="H229" i="7"/>
  <c r="I229" i="7"/>
  <c r="J229" i="7"/>
  <c r="K229" i="7"/>
  <c r="M229" i="7"/>
  <c r="O229" i="7" s="1"/>
  <c r="N229" i="7"/>
  <c r="H230" i="7"/>
  <c r="I230" i="7"/>
  <c r="J230" i="7"/>
  <c r="K230" i="7"/>
  <c r="M230" i="7"/>
  <c r="O230" i="7" s="1"/>
  <c r="N230" i="7"/>
  <c r="H231" i="7"/>
  <c r="I231" i="7"/>
  <c r="J231" i="7"/>
  <c r="K231" i="7"/>
  <c r="M231" i="7"/>
  <c r="O231" i="7" s="1"/>
  <c r="N231" i="7"/>
  <c r="H232" i="7"/>
  <c r="I232" i="7"/>
  <c r="J232" i="7"/>
  <c r="K232" i="7"/>
  <c r="M232" i="7"/>
  <c r="O232" i="7" s="1"/>
  <c r="N232" i="7"/>
  <c r="H233" i="7"/>
  <c r="I233" i="7"/>
  <c r="J233" i="7"/>
  <c r="K233" i="7"/>
  <c r="M233" i="7"/>
  <c r="O233" i="7" s="1"/>
  <c r="N233" i="7"/>
  <c r="H234" i="7"/>
  <c r="I234" i="7"/>
  <c r="J234" i="7"/>
  <c r="K234" i="7"/>
  <c r="M234" i="7"/>
  <c r="O234" i="7" s="1"/>
  <c r="N234" i="7"/>
  <c r="H235" i="7"/>
  <c r="I235" i="7"/>
  <c r="J235" i="7"/>
  <c r="K235" i="7"/>
  <c r="M235" i="7"/>
  <c r="O235" i="7" s="1"/>
  <c r="N235" i="7"/>
  <c r="H236" i="7"/>
  <c r="I236" i="7"/>
  <c r="J236" i="7"/>
  <c r="K236" i="7"/>
  <c r="M236" i="7"/>
  <c r="O236" i="7" s="1"/>
  <c r="N236" i="7"/>
  <c r="H237" i="7"/>
  <c r="I237" i="7"/>
  <c r="J237" i="7"/>
  <c r="K237" i="7"/>
  <c r="M237" i="7"/>
  <c r="O237" i="7" s="1"/>
  <c r="N237" i="7"/>
  <c r="H238" i="7"/>
  <c r="I238" i="7"/>
  <c r="J238" i="7"/>
  <c r="K238" i="7"/>
  <c r="M238" i="7"/>
  <c r="O238" i="7" s="1"/>
  <c r="N238" i="7"/>
  <c r="H239" i="7"/>
  <c r="I239" i="7"/>
  <c r="J239" i="7"/>
  <c r="K239" i="7"/>
  <c r="M239" i="7"/>
  <c r="O239" i="7" s="1"/>
  <c r="N239" i="7"/>
  <c r="H240" i="7"/>
  <c r="I240" i="7"/>
  <c r="J240" i="7"/>
  <c r="K240" i="7"/>
  <c r="M240" i="7"/>
  <c r="O240" i="7" s="1"/>
  <c r="N240" i="7"/>
  <c r="H241" i="7"/>
  <c r="I241" i="7"/>
  <c r="J241" i="7"/>
  <c r="K241" i="7"/>
  <c r="M241" i="7"/>
  <c r="O241" i="7" s="1"/>
  <c r="N241" i="7"/>
  <c r="H242" i="7"/>
  <c r="I242" i="7"/>
  <c r="J242" i="7"/>
  <c r="K242" i="7"/>
  <c r="M242" i="7"/>
  <c r="O242" i="7" s="1"/>
  <c r="N242" i="7"/>
  <c r="H243" i="7"/>
  <c r="I243" i="7"/>
  <c r="J243" i="7"/>
  <c r="K243" i="7"/>
  <c r="M243" i="7"/>
  <c r="O243" i="7" s="1"/>
  <c r="N243" i="7"/>
  <c r="H244" i="7"/>
  <c r="I244" i="7"/>
  <c r="J244" i="7"/>
  <c r="K244" i="7"/>
  <c r="M244" i="7"/>
  <c r="O244" i="7" s="1"/>
  <c r="N244" i="7"/>
  <c r="H245" i="7"/>
  <c r="I245" i="7"/>
  <c r="J245" i="7"/>
  <c r="K245" i="7"/>
  <c r="M245" i="7"/>
  <c r="O245" i="7" s="1"/>
  <c r="N245" i="7"/>
  <c r="H246" i="7"/>
  <c r="I246" i="7"/>
  <c r="J246" i="7"/>
  <c r="K246" i="7"/>
  <c r="M246" i="7"/>
  <c r="O246" i="7" s="1"/>
  <c r="N246" i="7"/>
  <c r="H247" i="7"/>
  <c r="I247" i="7"/>
  <c r="J247" i="7"/>
  <c r="K247" i="7"/>
  <c r="M247" i="7"/>
  <c r="O247" i="7" s="1"/>
  <c r="N247" i="7"/>
  <c r="H248" i="7"/>
  <c r="I248" i="7"/>
  <c r="J248" i="7"/>
  <c r="K248" i="7"/>
  <c r="M248" i="7"/>
  <c r="O248" i="7" s="1"/>
  <c r="N248" i="7"/>
  <c r="H249" i="7"/>
  <c r="I249" i="7"/>
  <c r="J249" i="7"/>
  <c r="K249" i="7"/>
  <c r="M249" i="7"/>
  <c r="O249" i="7" s="1"/>
  <c r="N249" i="7"/>
  <c r="H250" i="7"/>
  <c r="I250" i="7"/>
  <c r="J250" i="7"/>
  <c r="K250" i="7"/>
  <c r="M250" i="7"/>
  <c r="O250" i="7" s="1"/>
  <c r="N250" i="7"/>
  <c r="H251" i="7"/>
  <c r="I251" i="7"/>
  <c r="J251" i="7"/>
  <c r="K251" i="7"/>
  <c r="M251" i="7"/>
  <c r="O251" i="7" s="1"/>
  <c r="N251" i="7"/>
  <c r="H252" i="7"/>
  <c r="I252" i="7"/>
  <c r="J252" i="7"/>
  <c r="K252" i="7"/>
  <c r="M252" i="7"/>
  <c r="O252" i="7" s="1"/>
  <c r="N252" i="7"/>
  <c r="H253" i="7"/>
  <c r="I253" i="7"/>
  <c r="J253" i="7"/>
  <c r="K253" i="7"/>
  <c r="M253" i="7"/>
  <c r="O253" i="7" s="1"/>
  <c r="N253" i="7"/>
  <c r="H254" i="7"/>
  <c r="I254" i="7"/>
  <c r="J254" i="7"/>
  <c r="K254" i="7"/>
  <c r="M254" i="7"/>
  <c r="O254" i="7" s="1"/>
  <c r="N254" i="7"/>
  <c r="H255" i="7"/>
  <c r="I255" i="7"/>
  <c r="J255" i="7"/>
  <c r="K255" i="7"/>
  <c r="M255" i="7"/>
  <c r="O255" i="7" s="1"/>
  <c r="N255" i="7"/>
  <c r="H256" i="7"/>
  <c r="I256" i="7"/>
  <c r="J256" i="7"/>
  <c r="K256" i="7"/>
  <c r="M256" i="7"/>
  <c r="O256" i="7" s="1"/>
  <c r="N256" i="7"/>
  <c r="H257" i="7"/>
  <c r="I257" i="7"/>
  <c r="J257" i="7"/>
  <c r="K257" i="7"/>
  <c r="M257" i="7"/>
  <c r="O257" i="7" s="1"/>
  <c r="N257" i="7"/>
  <c r="H258" i="7"/>
  <c r="I258" i="7"/>
  <c r="J258" i="7"/>
  <c r="K258" i="7"/>
  <c r="M258" i="7"/>
  <c r="O258" i="7" s="1"/>
  <c r="N258" i="7"/>
  <c r="H259" i="7"/>
  <c r="I259" i="7"/>
  <c r="J259" i="7"/>
  <c r="K259" i="7"/>
  <c r="M259" i="7"/>
  <c r="O259" i="7" s="1"/>
  <c r="N259" i="7"/>
  <c r="H260" i="7"/>
  <c r="I260" i="7"/>
  <c r="J260" i="7"/>
  <c r="K260" i="7"/>
  <c r="M260" i="7"/>
  <c r="O260" i="7" s="1"/>
  <c r="N260" i="7"/>
  <c r="H261" i="7"/>
  <c r="I261" i="7"/>
  <c r="J261" i="7"/>
  <c r="K261" i="7"/>
  <c r="M261" i="7"/>
  <c r="O261" i="7" s="1"/>
  <c r="N261" i="7"/>
  <c r="H262" i="7"/>
  <c r="I262" i="7"/>
  <c r="J262" i="7"/>
  <c r="K262" i="7"/>
  <c r="M262" i="7"/>
  <c r="O262" i="7" s="1"/>
  <c r="N262" i="7"/>
  <c r="H263" i="7"/>
  <c r="I263" i="7"/>
  <c r="J263" i="7"/>
  <c r="K263" i="7"/>
  <c r="M263" i="7"/>
  <c r="O263" i="7" s="1"/>
  <c r="N263" i="7"/>
  <c r="H264" i="7"/>
  <c r="I264" i="7"/>
  <c r="J264" i="7"/>
  <c r="K264" i="7"/>
  <c r="M264" i="7"/>
  <c r="O264" i="7" s="1"/>
  <c r="N264" i="7"/>
  <c r="H265" i="7"/>
  <c r="I265" i="7"/>
  <c r="J265" i="7"/>
  <c r="K265" i="7"/>
  <c r="M265" i="7"/>
  <c r="O265" i="7" s="1"/>
  <c r="N265" i="7"/>
  <c r="H266" i="7"/>
  <c r="I266" i="7"/>
  <c r="J266" i="7"/>
  <c r="K266" i="7"/>
  <c r="M266" i="7"/>
  <c r="O266" i="7" s="1"/>
  <c r="N266" i="7"/>
  <c r="H267" i="7"/>
  <c r="I267" i="7"/>
  <c r="J267" i="7"/>
  <c r="K267" i="7"/>
  <c r="M267" i="7"/>
  <c r="O267" i="7" s="1"/>
  <c r="N267" i="7"/>
  <c r="H268" i="7"/>
  <c r="I268" i="7"/>
  <c r="J268" i="7"/>
  <c r="K268" i="7"/>
  <c r="M268" i="7"/>
  <c r="O268" i="7" s="1"/>
  <c r="N268" i="7"/>
  <c r="H269" i="7"/>
  <c r="I269" i="7"/>
  <c r="J269" i="7"/>
  <c r="K269" i="7"/>
  <c r="M269" i="7"/>
  <c r="O269" i="7" s="1"/>
  <c r="N269" i="7"/>
  <c r="I5" i="7"/>
  <c r="J5" i="7"/>
  <c r="K5" i="7"/>
  <c r="M5" i="7"/>
  <c r="O5" i="7" s="1"/>
  <c r="N5" i="7"/>
  <c r="H5" i="7"/>
  <c r="B3" i="10"/>
  <c r="C3" i="10"/>
  <c r="D3" i="10"/>
  <c r="E3" i="10"/>
  <c r="F3" i="10"/>
  <c r="G3" i="10"/>
  <c r="I3" i="10"/>
  <c r="B4" i="10"/>
  <c r="C4" i="10"/>
  <c r="D4" i="10"/>
  <c r="E4" i="10"/>
  <c r="F4" i="10"/>
  <c r="G4" i="10"/>
  <c r="I4" i="10"/>
  <c r="B5" i="10"/>
  <c r="C5" i="10"/>
  <c r="D5" i="10"/>
  <c r="E5" i="10"/>
  <c r="F5" i="10"/>
  <c r="G5" i="10"/>
  <c r="I5" i="10"/>
  <c r="B6" i="10"/>
  <c r="C6" i="10"/>
  <c r="D6" i="10"/>
  <c r="E6" i="10"/>
  <c r="F6" i="10"/>
  <c r="G6" i="10"/>
  <c r="I6" i="10"/>
  <c r="B7" i="10"/>
  <c r="C7" i="10"/>
  <c r="D7" i="10"/>
  <c r="E7" i="10"/>
  <c r="F7" i="10"/>
  <c r="G7" i="10"/>
  <c r="I7" i="10"/>
  <c r="B8" i="10"/>
  <c r="C8" i="10"/>
  <c r="D8" i="10"/>
  <c r="E8" i="10"/>
  <c r="F8" i="10"/>
  <c r="G8" i="10"/>
  <c r="I8" i="10"/>
  <c r="B9" i="10"/>
  <c r="C9" i="10"/>
  <c r="D9" i="10"/>
  <c r="E9" i="10"/>
  <c r="F9" i="10"/>
  <c r="G9" i="10"/>
  <c r="I9" i="10"/>
  <c r="B10" i="10"/>
  <c r="C10" i="10"/>
  <c r="D10" i="10"/>
  <c r="E10" i="10"/>
  <c r="F10" i="10"/>
  <c r="G10" i="10"/>
  <c r="I10" i="10"/>
  <c r="B11" i="10"/>
  <c r="C11" i="10"/>
  <c r="D11" i="10"/>
  <c r="E11" i="10"/>
  <c r="F11" i="10"/>
  <c r="G11" i="10"/>
  <c r="I11" i="10"/>
  <c r="B12" i="10"/>
  <c r="C12" i="10"/>
  <c r="D12" i="10"/>
  <c r="E12" i="10"/>
  <c r="F12" i="10"/>
  <c r="G12" i="10"/>
  <c r="I12" i="10"/>
  <c r="B13" i="10"/>
  <c r="C13" i="10"/>
  <c r="D13" i="10"/>
  <c r="E13" i="10"/>
  <c r="F13" i="10"/>
  <c r="G13" i="10"/>
  <c r="I13" i="10"/>
  <c r="B14" i="10"/>
  <c r="C14" i="10"/>
  <c r="D14" i="10"/>
  <c r="E14" i="10"/>
  <c r="F14" i="10"/>
  <c r="G14" i="10"/>
  <c r="I14" i="10"/>
  <c r="B15" i="10"/>
  <c r="C15" i="10"/>
  <c r="D15" i="10"/>
  <c r="E15" i="10"/>
  <c r="F15" i="10"/>
  <c r="G15" i="10"/>
  <c r="I15" i="10"/>
  <c r="B16" i="10"/>
  <c r="C16" i="10"/>
  <c r="D16" i="10"/>
  <c r="E16" i="10"/>
  <c r="F16" i="10"/>
  <c r="G16" i="10"/>
  <c r="I16" i="10"/>
  <c r="B17" i="10"/>
  <c r="C17" i="10"/>
  <c r="D17" i="10"/>
  <c r="E17" i="10"/>
  <c r="F17" i="10"/>
  <c r="G17" i="10"/>
  <c r="I17" i="10"/>
  <c r="B18" i="10"/>
  <c r="C18" i="10"/>
  <c r="D18" i="10"/>
  <c r="E18" i="10"/>
  <c r="F18" i="10"/>
  <c r="G18" i="10"/>
  <c r="I18" i="10"/>
  <c r="B19" i="10"/>
  <c r="C19" i="10"/>
  <c r="D19" i="10"/>
  <c r="E19" i="10"/>
  <c r="F19" i="10"/>
  <c r="G19" i="10"/>
  <c r="I19" i="10"/>
  <c r="B20" i="10"/>
  <c r="C20" i="10"/>
  <c r="D20" i="10"/>
  <c r="E20" i="10"/>
  <c r="F20" i="10"/>
  <c r="G20" i="10"/>
  <c r="I20" i="10"/>
  <c r="B21" i="10"/>
  <c r="C21" i="10"/>
  <c r="D21" i="10"/>
  <c r="E21" i="10"/>
  <c r="F21" i="10"/>
  <c r="G21" i="10"/>
  <c r="I21" i="10"/>
  <c r="B22" i="10"/>
  <c r="C22" i="10"/>
  <c r="D22" i="10"/>
  <c r="E22" i="10"/>
  <c r="F22" i="10"/>
  <c r="G22" i="10"/>
  <c r="I22" i="10"/>
  <c r="B23" i="10"/>
  <c r="C23" i="10"/>
  <c r="D23" i="10"/>
  <c r="E23" i="10"/>
  <c r="F23" i="10"/>
  <c r="G23" i="10"/>
  <c r="I23" i="10"/>
  <c r="B24" i="10"/>
  <c r="C24" i="10"/>
  <c r="D24" i="10"/>
  <c r="E24" i="10"/>
  <c r="F24" i="10"/>
  <c r="G24" i="10"/>
  <c r="I24" i="10"/>
  <c r="B25" i="10"/>
  <c r="C25" i="10"/>
  <c r="D25" i="10"/>
  <c r="E25" i="10"/>
  <c r="F25" i="10"/>
  <c r="G25" i="10"/>
  <c r="I25" i="10"/>
  <c r="B26" i="10"/>
  <c r="C26" i="10"/>
  <c r="D26" i="10"/>
  <c r="E26" i="10"/>
  <c r="F26" i="10"/>
  <c r="G26" i="10"/>
  <c r="I26" i="10"/>
  <c r="B27" i="10"/>
  <c r="C27" i="10"/>
  <c r="D27" i="10"/>
  <c r="E27" i="10"/>
  <c r="F27" i="10"/>
  <c r="G27" i="10"/>
  <c r="I27" i="10"/>
  <c r="B28" i="10"/>
  <c r="C28" i="10"/>
  <c r="D28" i="10"/>
  <c r="E28" i="10"/>
  <c r="F28" i="10"/>
  <c r="G28" i="10"/>
  <c r="I28" i="10"/>
  <c r="B29" i="10"/>
  <c r="C29" i="10"/>
  <c r="D29" i="10"/>
  <c r="E29" i="10"/>
  <c r="F29" i="10"/>
  <c r="G29" i="10"/>
  <c r="I29" i="10"/>
  <c r="B30" i="10"/>
  <c r="C30" i="10"/>
  <c r="D30" i="10"/>
  <c r="E30" i="10"/>
  <c r="F30" i="10"/>
  <c r="G30" i="10"/>
  <c r="I30" i="10"/>
  <c r="B31" i="10"/>
  <c r="C31" i="10"/>
  <c r="D31" i="10"/>
  <c r="E31" i="10"/>
  <c r="F31" i="10"/>
  <c r="G31" i="10"/>
  <c r="I31" i="10"/>
  <c r="B32" i="10"/>
  <c r="C32" i="10"/>
  <c r="D32" i="10"/>
  <c r="E32" i="10"/>
  <c r="F32" i="10"/>
  <c r="G32" i="10"/>
  <c r="I32" i="10"/>
  <c r="B33" i="10"/>
  <c r="C33" i="10"/>
  <c r="D33" i="10"/>
  <c r="E33" i="10"/>
  <c r="F33" i="10"/>
  <c r="G33" i="10"/>
  <c r="I33" i="10"/>
  <c r="B34" i="10"/>
  <c r="C34" i="10"/>
  <c r="D34" i="10"/>
  <c r="E34" i="10"/>
  <c r="F34" i="10"/>
  <c r="G34" i="10"/>
  <c r="I34" i="10"/>
  <c r="B35" i="10"/>
  <c r="C35" i="10"/>
  <c r="D35" i="10"/>
  <c r="E35" i="10"/>
  <c r="F35" i="10"/>
  <c r="G35" i="10"/>
  <c r="I35" i="10"/>
  <c r="B36" i="10"/>
  <c r="C36" i="10"/>
  <c r="D36" i="10"/>
  <c r="E36" i="10"/>
  <c r="F36" i="10"/>
  <c r="G36" i="10"/>
  <c r="I36" i="10"/>
  <c r="B37" i="10"/>
  <c r="C37" i="10"/>
  <c r="D37" i="10"/>
  <c r="E37" i="10"/>
  <c r="F37" i="10"/>
  <c r="G37" i="10"/>
  <c r="I37" i="10"/>
  <c r="B38" i="10"/>
  <c r="C38" i="10"/>
  <c r="D38" i="10"/>
  <c r="E38" i="10"/>
  <c r="F38" i="10"/>
  <c r="G38" i="10"/>
  <c r="I38" i="10"/>
  <c r="B39" i="10"/>
  <c r="C39" i="10"/>
  <c r="D39" i="10"/>
  <c r="E39" i="10"/>
  <c r="F39" i="10"/>
  <c r="G39" i="10"/>
  <c r="I39" i="10"/>
  <c r="B40" i="10"/>
  <c r="C40" i="10"/>
  <c r="D40" i="10"/>
  <c r="E40" i="10"/>
  <c r="F40" i="10"/>
  <c r="G40" i="10"/>
  <c r="I40" i="10"/>
  <c r="B41" i="10"/>
  <c r="C41" i="10"/>
  <c r="D41" i="10"/>
  <c r="E41" i="10"/>
  <c r="F41" i="10"/>
  <c r="G41" i="10"/>
  <c r="I41" i="10"/>
  <c r="B42" i="10"/>
  <c r="C42" i="10"/>
  <c r="D42" i="10"/>
  <c r="E42" i="10"/>
  <c r="F42" i="10"/>
  <c r="G42" i="10"/>
  <c r="I42" i="10"/>
  <c r="B43" i="10"/>
  <c r="C43" i="10"/>
  <c r="D43" i="10"/>
  <c r="E43" i="10"/>
  <c r="F43" i="10"/>
  <c r="G43" i="10"/>
  <c r="I43" i="10"/>
  <c r="B44" i="10"/>
  <c r="C44" i="10"/>
  <c r="D44" i="10"/>
  <c r="E44" i="10"/>
  <c r="F44" i="10"/>
  <c r="G44" i="10"/>
  <c r="I44" i="10"/>
  <c r="B45" i="10"/>
  <c r="C45" i="10"/>
  <c r="D45" i="10"/>
  <c r="E45" i="10"/>
  <c r="F45" i="10"/>
  <c r="G45" i="10"/>
  <c r="I45" i="10"/>
  <c r="B46" i="10"/>
  <c r="C46" i="10"/>
  <c r="D46" i="10"/>
  <c r="E46" i="10"/>
  <c r="F46" i="10"/>
  <c r="G46" i="10"/>
  <c r="I46" i="10"/>
  <c r="B47" i="10"/>
  <c r="C47" i="10"/>
  <c r="D47" i="10"/>
  <c r="E47" i="10"/>
  <c r="F47" i="10"/>
  <c r="G47" i="10"/>
  <c r="I47" i="10"/>
  <c r="B48" i="10"/>
  <c r="C48" i="10"/>
  <c r="D48" i="10"/>
  <c r="E48" i="10"/>
  <c r="F48" i="10"/>
  <c r="G48" i="10"/>
  <c r="I48" i="10"/>
  <c r="B49" i="10"/>
  <c r="C49" i="10"/>
  <c r="D49" i="10"/>
  <c r="E49" i="10"/>
  <c r="F49" i="10"/>
  <c r="G49" i="10"/>
  <c r="I49" i="10"/>
  <c r="B50" i="10"/>
  <c r="C50" i="10"/>
  <c r="D50" i="10"/>
  <c r="E50" i="10"/>
  <c r="F50" i="10"/>
  <c r="G50" i="10"/>
  <c r="I50" i="10"/>
  <c r="B51" i="10"/>
  <c r="C51" i="10"/>
  <c r="D51" i="10"/>
  <c r="E51" i="10"/>
  <c r="F51" i="10"/>
  <c r="G51" i="10"/>
  <c r="I51" i="10"/>
  <c r="B52" i="10"/>
  <c r="C52" i="10"/>
  <c r="D52" i="10"/>
  <c r="E52" i="10"/>
  <c r="F52" i="10"/>
  <c r="G52" i="10"/>
  <c r="I52" i="10"/>
  <c r="B53" i="10"/>
  <c r="C53" i="10"/>
  <c r="D53" i="10"/>
  <c r="E53" i="10"/>
  <c r="F53" i="10"/>
  <c r="G53" i="10"/>
  <c r="I53" i="10"/>
  <c r="B54" i="10"/>
  <c r="C54" i="10"/>
  <c r="D54" i="10"/>
  <c r="E54" i="10"/>
  <c r="F54" i="10"/>
  <c r="G54" i="10"/>
  <c r="I54" i="10"/>
  <c r="B55" i="10"/>
  <c r="C55" i="10"/>
  <c r="D55" i="10"/>
  <c r="E55" i="10"/>
  <c r="F55" i="10"/>
  <c r="G55" i="10"/>
  <c r="I55" i="10"/>
  <c r="B56" i="10"/>
  <c r="C56" i="10"/>
  <c r="D56" i="10"/>
  <c r="E56" i="10"/>
  <c r="F56" i="10"/>
  <c r="G56" i="10"/>
  <c r="I56" i="10"/>
  <c r="B57" i="10"/>
  <c r="C57" i="10"/>
  <c r="D57" i="10"/>
  <c r="E57" i="10"/>
  <c r="F57" i="10"/>
  <c r="G57" i="10"/>
  <c r="I57" i="10"/>
  <c r="B58" i="10"/>
  <c r="C58" i="10"/>
  <c r="D58" i="10"/>
  <c r="E58" i="10"/>
  <c r="F58" i="10"/>
  <c r="G58" i="10"/>
  <c r="I58" i="10"/>
  <c r="B59" i="10"/>
  <c r="C59" i="10"/>
  <c r="D59" i="10"/>
  <c r="E59" i="10"/>
  <c r="F59" i="10"/>
  <c r="G59" i="10"/>
  <c r="I59" i="10"/>
  <c r="B60" i="10"/>
  <c r="C60" i="10"/>
  <c r="D60" i="10"/>
  <c r="E60" i="10"/>
  <c r="F60" i="10"/>
  <c r="G60" i="10"/>
  <c r="I60" i="10"/>
  <c r="B61" i="10"/>
  <c r="C61" i="10"/>
  <c r="D61" i="10"/>
  <c r="E61" i="10"/>
  <c r="F61" i="10"/>
  <c r="G61" i="10"/>
  <c r="I61" i="10"/>
  <c r="B62" i="10"/>
  <c r="C62" i="10"/>
  <c r="D62" i="10"/>
  <c r="E62" i="10"/>
  <c r="F62" i="10"/>
  <c r="G62" i="10"/>
  <c r="I62" i="10"/>
  <c r="B63" i="10"/>
  <c r="C63" i="10"/>
  <c r="D63" i="10"/>
  <c r="E63" i="10"/>
  <c r="F63" i="10"/>
  <c r="G63" i="10"/>
  <c r="I63" i="10"/>
  <c r="B64" i="10"/>
  <c r="C64" i="10"/>
  <c r="D64" i="10"/>
  <c r="E64" i="10"/>
  <c r="F64" i="10"/>
  <c r="G64" i="10"/>
  <c r="I64" i="10"/>
  <c r="B65" i="10"/>
  <c r="C65" i="10"/>
  <c r="D65" i="10"/>
  <c r="E65" i="10"/>
  <c r="F65" i="10"/>
  <c r="G65" i="10"/>
  <c r="I65" i="10"/>
  <c r="B66" i="10"/>
  <c r="C66" i="10"/>
  <c r="D66" i="10"/>
  <c r="E66" i="10"/>
  <c r="F66" i="10"/>
  <c r="G66" i="10"/>
  <c r="I66" i="10"/>
  <c r="B67" i="10"/>
  <c r="C67" i="10"/>
  <c r="D67" i="10"/>
  <c r="E67" i="10"/>
  <c r="F67" i="10"/>
  <c r="G67" i="10"/>
  <c r="I67" i="10"/>
  <c r="B68" i="10"/>
  <c r="C68" i="10"/>
  <c r="D68" i="10"/>
  <c r="E68" i="10"/>
  <c r="F68" i="10"/>
  <c r="G68" i="10"/>
  <c r="I68" i="10"/>
  <c r="B69" i="10"/>
  <c r="C69" i="10"/>
  <c r="D69" i="10"/>
  <c r="E69" i="10"/>
  <c r="F69" i="10"/>
  <c r="G69" i="10"/>
  <c r="I69" i="10"/>
  <c r="B70" i="10"/>
  <c r="C70" i="10"/>
  <c r="D70" i="10"/>
  <c r="E70" i="10"/>
  <c r="F70" i="10"/>
  <c r="G70" i="10"/>
  <c r="I70" i="10"/>
  <c r="B71" i="10"/>
  <c r="C71" i="10"/>
  <c r="D71" i="10"/>
  <c r="E71" i="10"/>
  <c r="F71" i="10"/>
  <c r="G71" i="10"/>
  <c r="I71" i="10"/>
  <c r="B72" i="10"/>
  <c r="C72" i="10"/>
  <c r="D72" i="10"/>
  <c r="E72" i="10"/>
  <c r="F72" i="10"/>
  <c r="G72" i="10"/>
  <c r="I72" i="10"/>
  <c r="B73" i="10"/>
  <c r="C73" i="10"/>
  <c r="D73" i="10"/>
  <c r="E73" i="10"/>
  <c r="F73" i="10"/>
  <c r="G73" i="10"/>
  <c r="I73" i="10"/>
  <c r="B74" i="10"/>
  <c r="C74" i="10"/>
  <c r="D74" i="10"/>
  <c r="E74" i="10"/>
  <c r="F74" i="10"/>
  <c r="G74" i="10"/>
  <c r="I74" i="10"/>
  <c r="B75" i="10"/>
  <c r="C75" i="10"/>
  <c r="D75" i="10"/>
  <c r="E75" i="10"/>
  <c r="F75" i="10"/>
  <c r="G75" i="10"/>
  <c r="I75" i="10"/>
  <c r="B76" i="10"/>
  <c r="C76" i="10"/>
  <c r="D76" i="10"/>
  <c r="E76" i="10"/>
  <c r="F76" i="10"/>
  <c r="G76" i="10"/>
  <c r="I76" i="10"/>
  <c r="B77" i="10"/>
  <c r="C77" i="10"/>
  <c r="D77" i="10"/>
  <c r="E77" i="10"/>
  <c r="F77" i="10"/>
  <c r="G77" i="10"/>
  <c r="I77" i="10"/>
  <c r="B78" i="10"/>
  <c r="C78" i="10"/>
  <c r="D78" i="10"/>
  <c r="E78" i="10"/>
  <c r="F78" i="10"/>
  <c r="G78" i="10"/>
  <c r="I78" i="10"/>
  <c r="B79" i="10"/>
  <c r="C79" i="10"/>
  <c r="D79" i="10"/>
  <c r="E79" i="10"/>
  <c r="F79" i="10"/>
  <c r="G79" i="10"/>
  <c r="I79" i="10"/>
  <c r="B80" i="10"/>
  <c r="C80" i="10"/>
  <c r="D80" i="10"/>
  <c r="E80" i="10"/>
  <c r="F80" i="10"/>
  <c r="G80" i="10"/>
  <c r="I80" i="10"/>
  <c r="B81" i="10"/>
  <c r="C81" i="10"/>
  <c r="D81" i="10"/>
  <c r="E81" i="10"/>
  <c r="F81" i="10"/>
  <c r="G81" i="10"/>
  <c r="I81" i="10"/>
  <c r="B82" i="10"/>
  <c r="C82" i="10"/>
  <c r="D82" i="10"/>
  <c r="E82" i="10"/>
  <c r="F82" i="10"/>
  <c r="G82" i="10"/>
  <c r="I82" i="10"/>
  <c r="B83" i="10"/>
  <c r="C83" i="10"/>
  <c r="D83" i="10"/>
  <c r="E83" i="10"/>
  <c r="F83" i="10"/>
  <c r="G83" i="10"/>
  <c r="I83" i="10"/>
  <c r="B84" i="10"/>
  <c r="C84" i="10"/>
  <c r="D84" i="10"/>
  <c r="E84" i="10"/>
  <c r="F84" i="10"/>
  <c r="G84" i="10"/>
  <c r="I84" i="10"/>
  <c r="B85" i="10"/>
  <c r="C85" i="10"/>
  <c r="D85" i="10"/>
  <c r="E85" i="10"/>
  <c r="F85" i="10"/>
  <c r="G85" i="10"/>
  <c r="I85" i="10"/>
  <c r="B86" i="10"/>
  <c r="C86" i="10"/>
  <c r="D86" i="10"/>
  <c r="E86" i="10"/>
  <c r="F86" i="10"/>
  <c r="G86" i="10"/>
  <c r="I86" i="10"/>
  <c r="B87" i="10"/>
  <c r="C87" i="10"/>
  <c r="D87" i="10"/>
  <c r="E87" i="10"/>
  <c r="F87" i="10"/>
  <c r="G87" i="10"/>
  <c r="I87" i="10"/>
  <c r="B88" i="10"/>
  <c r="C88" i="10"/>
  <c r="D88" i="10"/>
  <c r="E88" i="10"/>
  <c r="F88" i="10"/>
  <c r="G88" i="10"/>
  <c r="I88" i="10"/>
  <c r="B89" i="10"/>
  <c r="C89" i="10"/>
  <c r="D89" i="10"/>
  <c r="E89" i="10"/>
  <c r="F89" i="10"/>
  <c r="G89" i="10"/>
  <c r="I89" i="10"/>
  <c r="B90" i="10"/>
  <c r="C90" i="10"/>
  <c r="D90" i="10"/>
  <c r="E90" i="10"/>
  <c r="F90" i="10"/>
  <c r="G90" i="10"/>
  <c r="I90" i="10"/>
  <c r="B91" i="10"/>
  <c r="C91" i="10"/>
  <c r="D91" i="10"/>
  <c r="E91" i="10"/>
  <c r="F91" i="10"/>
  <c r="G91" i="10"/>
  <c r="I91" i="10"/>
  <c r="B92" i="10"/>
  <c r="C92" i="10"/>
  <c r="D92" i="10"/>
  <c r="E92" i="10"/>
  <c r="F92" i="10"/>
  <c r="G92" i="10"/>
  <c r="I92" i="10"/>
  <c r="B93" i="10"/>
  <c r="C93" i="10"/>
  <c r="D93" i="10"/>
  <c r="E93" i="10"/>
  <c r="F93" i="10"/>
  <c r="G93" i="10"/>
  <c r="I93" i="10"/>
  <c r="B94" i="10"/>
  <c r="C94" i="10"/>
  <c r="D94" i="10"/>
  <c r="E94" i="10"/>
  <c r="F94" i="10"/>
  <c r="G94" i="10"/>
  <c r="I94" i="10"/>
  <c r="B95" i="10"/>
  <c r="C95" i="10"/>
  <c r="D95" i="10"/>
  <c r="E95" i="10"/>
  <c r="F95" i="10"/>
  <c r="G95" i="10"/>
  <c r="I95" i="10"/>
  <c r="B96" i="10"/>
  <c r="C96" i="10"/>
  <c r="D96" i="10"/>
  <c r="E96" i="10"/>
  <c r="F96" i="10"/>
  <c r="G96" i="10"/>
  <c r="I96" i="10"/>
  <c r="B97" i="10"/>
  <c r="C97" i="10"/>
  <c r="D97" i="10"/>
  <c r="E97" i="10"/>
  <c r="F97" i="10"/>
  <c r="G97" i="10"/>
  <c r="I97" i="10"/>
  <c r="B98" i="10"/>
  <c r="C98" i="10"/>
  <c r="D98" i="10"/>
  <c r="E98" i="10"/>
  <c r="F98" i="10"/>
  <c r="G98" i="10"/>
  <c r="I98" i="10"/>
  <c r="B99" i="10"/>
  <c r="C99" i="10"/>
  <c r="D99" i="10"/>
  <c r="E99" i="10"/>
  <c r="F99" i="10"/>
  <c r="G99" i="10"/>
  <c r="I99" i="10"/>
  <c r="B100" i="10"/>
  <c r="C100" i="10"/>
  <c r="D100" i="10"/>
  <c r="E100" i="10"/>
  <c r="F100" i="10"/>
  <c r="G100" i="10"/>
  <c r="I100" i="10"/>
  <c r="B101" i="10"/>
  <c r="C101" i="10"/>
  <c r="D101" i="10"/>
  <c r="E101" i="10"/>
  <c r="F101" i="10"/>
  <c r="G101" i="10"/>
  <c r="I101" i="10"/>
  <c r="B102" i="10"/>
  <c r="C102" i="10"/>
  <c r="D102" i="10"/>
  <c r="E102" i="10"/>
  <c r="F102" i="10"/>
  <c r="G102" i="10"/>
  <c r="I102" i="10"/>
  <c r="B103" i="10"/>
  <c r="C103" i="10"/>
  <c r="D103" i="10"/>
  <c r="E103" i="10"/>
  <c r="F103" i="10"/>
  <c r="G103" i="10"/>
  <c r="I103" i="10"/>
  <c r="B104" i="10"/>
  <c r="C104" i="10"/>
  <c r="D104" i="10"/>
  <c r="E104" i="10"/>
  <c r="F104" i="10"/>
  <c r="G104" i="10"/>
  <c r="I104" i="10"/>
  <c r="B105" i="10"/>
  <c r="C105" i="10"/>
  <c r="D105" i="10"/>
  <c r="E105" i="10"/>
  <c r="F105" i="10"/>
  <c r="G105" i="10"/>
  <c r="I105" i="10"/>
  <c r="B106" i="10"/>
  <c r="C106" i="10"/>
  <c r="D106" i="10"/>
  <c r="E106" i="10"/>
  <c r="F106" i="10"/>
  <c r="G106" i="10"/>
  <c r="I106" i="10"/>
  <c r="B107" i="10"/>
  <c r="C107" i="10"/>
  <c r="D107" i="10"/>
  <c r="E107" i="10"/>
  <c r="F107" i="10"/>
  <c r="G107" i="10"/>
  <c r="I107" i="10"/>
  <c r="B108" i="10"/>
  <c r="C108" i="10"/>
  <c r="D108" i="10"/>
  <c r="E108" i="10"/>
  <c r="F108" i="10"/>
  <c r="G108" i="10"/>
  <c r="I108" i="10"/>
  <c r="B109" i="10"/>
  <c r="C109" i="10"/>
  <c r="D109" i="10"/>
  <c r="E109" i="10"/>
  <c r="F109" i="10"/>
  <c r="G109" i="10"/>
  <c r="I109" i="10"/>
  <c r="B110" i="10"/>
  <c r="C110" i="10"/>
  <c r="D110" i="10"/>
  <c r="E110" i="10"/>
  <c r="F110" i="10"/>
  <c r="G110" i="10"/>
  <c r="I110" i="10"/>
  <c r="B111" i="10"/>
  <c r="C111" i="10"/>
  <c r="D111" i="10"/>
  <c r="E111" i="10"/>
  <c r="F111" i="10"/>
  <c r="G111" i="10"/>
  <c r="I111" i="10"/>
  <c r="B112" i="10"/>
  <c r="C112" i="10"/>
  <c r="D112" i="10"/>
  <c r="E112" i="10"/>
  <c r="F112" i="10"/>
  <c r="G112" i="10"/>
  <c r="I112" i="10"/>
  <c r="B113" i="10"/>
  <c r="C113" i="10"/>
  <c r="D113" i="10"/>
  <c r="E113" i="10"/>
  <c r="F113" i="10"/>
  <c r="G113" i="10"/>
  <c r="I113" i="10"/>
  <c r="B114" i="10"/>
  <c r="C114" i="10"/>
  <c r="D114" i="10"/>
  <c r="E114" i="10"/>
  <c r="F114" i="10"/>
  <c r="G114" i="10"/>
  <c r="I114" i="10"/>
  <c r="B115" i="10"/>
  <c r="C115" i="10"/>
  <c r="D115" i="10"/>
  <c r="E115" i="10"/>
  <c r="F115" i="10"/>
  <c r="G115" i="10"/>
  <c r="I115" i="10"/>
  <c r="B116" i="10"/>
  <c r="C116" i="10"/>
  <c r="D116" i="10"/>
  <c r="E116" i="10"/>
  <c r="F116" i="10"/>
  <c r="G116" i="10"/>
  <c r="I116" i="10"/>
  <c r="B117" i="10"/>
  <c r="C117" i="10"/>
  <c r="D117" i="10"/>
  <c r="E117" i="10"/>
  <c r="F117" i="10"/>
  <c r="G117" i="10"/>
  <c r="I117" i="10"/>
  <c r="B118" i="10"/>
  <c r="C118" i="10"/>
  <c r="D118" i="10"/>
  <c r="E118" i="10"/>
  <c r="F118" i="10"/>
  <c r="G118" i="10"/>
  <c r="I118" i="10"/>
  <c r="B119" i="10"/>
  <c r="C119" i="10"/>
  <c r="D119" i="10"/>
  <c r="E119" i="10"/>
  <c r="F119" i="10"/>
  <c r="G119" i="10"/>
  <c r="I119" i="10"/>
  <c r="B120" i="10"/>
  <c r="C120" i="10"/>
  <c r="D120" i="10"/>
  <c r="E120" i="10"/>
  <c r="F120" i="10"/>
  <c r="G120" i="10"/>
  <c r="I120" i="10"/>
  <c r="B121" i="10"/>
  <c r="C121" i="10"/>
  <c r="D121" i="10"/>
  <c r="E121" i="10"/>
  <c r="F121" i="10"/>
  <c r="G121" i="10"/>
  <c r="I121" i="10"/>
  <c r="B122" i="10"/>
  <c r="C122" i="10"/>
  <c r="D122" i="10"/>
  <c r="E122" i="10"/>
  <c r="F122" i="10"/>
  <c r="G122" i="10"/>
  <c r="I122" i="10"/>
  <c r="B123" i="10"/>
  <c r="C123" i="10"/>
  <c r="D123" i="10"/>
  <c r="E123" i="10"/>
  <c r="F123" i="10"/>
  <c r="G123" i="10"/>
  <c r="I123" i="10"/>
  <c r="B124" i="10"/>
  <c r="C124" i="10"/>
  <c r="D124" i="10"/>
  <c r="E124" i="10"/>
  <c r="F124" i="10"/>
  <c r="G124" i="10"/>
  <c r="I124" i="10"/>
  <c r="B125" i="10"/>
  <c r="C125" i="10"/>
  <c r="D125" i="10"/>
  <c r="E125" i="10"/>
  <c r="F125" i="10"/>
  <c r="G125" i="10"/>
  <c r="I125" i="10"/>
  <c r="B126" i="10"/>
  <c r="C126" i="10"/>
  <c r="D126" i="10"/>
  <c r="E126" i="10"/>
  <c r="F126" i="10"/>
  <c r="G126" i="10"/>
  <c r="I126" i="10"/>
  <c r="B127" i="10"/>
  <c r="C127" i="10"/>
  <c r="D127" i="10"/>
  <c r="E127" i="10"/>
  <c r="F127" i="10"/>
  <c r="G127" i="10"/>
  <c r="I127" i="10"/>
  <c r="B128" i="10"/>
  <c r="C128" i="10"/>
  <c r="D128" i="10"/>
  <c r="E128" i="10"/>
  <c r="F128" i="10"/>
  <c r="G128" i="10"/>
  <c r="I128" i="10"/>
  <c r="B129" i="10"/>
  <c r="C129" i="10"/>
  <c r="D129" i="10"/>
  <c r="E129" i="10"/>
  <c r="F129" i="10"/>
  <c r="G129" i="10"/>
  <c r="I129" i="10"/>
  <c r="B130" i="10"/>
  <c r="C130" i="10"/>
  <c r="D130" i="10"/>
  <c r="E130" i="10"/>
  <c r="F130" i="10"/>
  <c r="G130" i="10"/>
  <c r="I130" i="10"/>
  <c r="B131" i="10"/>
  <c r="C131" i="10"/>
  <c r="D131" i="10"/>
  <c r="E131" i="10"/>
  <c r="F131" i="10"/>
  <c r="G131" i="10"/>
  <c r="I131" i="10"/>
  <c r="B132" i="10"/>
  <c r="C132" i="10"/>
  <c r="D132" i="10"/>
  <c r="E132" i="10"/>
  <c r="F132" i="10"/>
  <c r="G132" i="10"/>
  <c r="I132" i="10"/>
  <c r="B133" i="10"/>
  <c r="C133" i="10"/>
  <c r="D133" i="10"/>
  <c r="E133" i="10"/>
  <c r="F133" i="10"/>
  <c r="G133" i="10"/>
  <c r="I133" i="10"/>
  <c r="B134" i="10"/>
  <c r="C134" i="10"/>
  <c r="D134" i="10"/>
  <c r="E134" i="10"/>
  <c r="F134" i="10"/>
  <c r="G134" i="10"/>
  <c r="I134" i="10"/>
  <c r="B135" i="10"/>
  <c r="C135" i="10"/>
  <c r="D135" i="10"/>
  <c r="E135" i="10"/>
  <c r="F135" i="10"/>
  <c r="G135" i="10"/>
  <c r="I135" i="10"/>
  <c r="B136" i="10"/>
  <c r="C136" i="10"/>
  <c r="D136" i="10"/>
  <c r="E136" i="10"/>
  <c r="F136" i="10"/>
  <c r="G136" i="10"/>
  <c r="I136" i="10"/>
  <c r="B137" i="10"/>
  <c r="C137" i="10"/>
  <c r="D137" i="10"/>
  <c r="E137" i="10"/>
  <c r="F137" i="10"/>
  <c r="G137" i="10"/>
  <c r="I137" i="10"/>
  <c r="B138" i="10"/>
  <c r="C138" i="10"/>
  <c r="D138" i="10"/>
  <c r="E138" i="10"/>
  <c r="F138" i="10"/>
  <c r="G138" i="10"/>
  <c r="I138" i="10"/>
  <c r="B139" i="10"/>
  <c r="C139" i="10"/>
  <c r="D139" i="10"/>
  <c r="E139" i="10"/>
  <c r="F139" i="10"/>
  <c r="G139" i="10"/>
  <c r="I139" i="10"/>
  <c r="B140" i="10"/>
  <c r="C140" i="10"/>
  <c r="D140" i="10"/>
  <c r="E140" i="10"/>
  <c r="F140" i="10"/>
  <c r="G140" i="10"/>
  <c r="I140" i="10"/>
  <c r="B141" i="10"/>
  <c r="C141" i="10"/>
  <c r="D141" i="10"/>
  <c r="E141" i="10"/>
  <c r="F141" i="10"/>
  <c r="G141" i="10"/>
  <c r="I141" i="10"/>
  <c r="B142" i="10"/>
  <c r="C142" i="10"/>
  <c r="D142" i="10"/>
  <c r="E142" i="10"/>
  <c r="F142" i="10"/>
  <c r="G142" i="10"/>
  <c r="I142" i="10"/>
  <c r="B143" i="10"/>
  <c r="C143" i="10"/>
  <c r="D143" i="10"/>
  <c r="E143" i="10"/>
  <c r="F143" i="10"/>
  <c r="G143" i="10"/>
  <c r="I143" i="10"/>
  <c r="B144" i="10"/>
  <c r="C144" i="10"/>
  <c r="D144" i="10"/>
  <c r="E144" i="10"/>
  <c r="F144" i="10"/>
  <c r="G144" i="10"/>
  <c r="I144" i="10"/>
  <c r="B145" i="10"/>
  <c r="C145" i="10"/>
  <c r="D145" i="10"/>
  <c r="E145" i="10"/>
  <c r="F145" i="10"/>
  <c r="G145" i="10"/>
  <c r="I145" i="10"/>
  <c r="B146" i="10"/>
  <c r="C146" i="10"/>
  <c r="D146" i="10"/>
  <c r="E146" i="10"/>
  <c r="F146" i="10"/>
  <c r="G146" i="10"/>
  <c r="I146" i="10"/>
  <c r="B147" i="10"/>
  <c r="C147" i="10"/>
  <c r="D147" i="10"/>
  <c r="E147" i="10"/>
  <c r="F147" i="10"/>
  <c r="G147" i="10"/>
  <c r="I147" i="10"/>
  <c r="B148" i="10"/>
  <c r="C148" i="10"/>
  <c r="D148" i="10"/>
  <c r="E148" i="10"/>
  <c r="F148" i="10"/>
  <c r="G148" i="10"/>
  <c r="I148" i="10"/>
  <c r="B149" i="10"/>
  <c r="C149" i="10"/>
  <c r="D149" i="10"/>
  <c r="E149" i="10"/>
  <c r="F149" i="10"/>
  <c r="G149" i="10"/>
  <c r="I149" i="10"/>
  <c r="B150" i="10"/>
  <c r="C150" i="10"/>
  <c r="D150" i="10"/>
  <c r="E150" i="10"/>
  <c r="F150" i="10"/>
  <c r="G150" i="10"/>
  <c r="I150" i="10"/>
  <c r="B151" i="10"/>
  <c r="C151" i="10"/>
  <c r="D151" i="10"/>
  <c r="E151" i="10"/>
  <c r="F151" i="10"/>
  <c r="G151" i="10"/>
  <c r="I151" i="10"/>
  <c r="B152" i="10"/>
  <c r="C152" i="10"/>
  <c r="D152" i="10"/>
  <c r="E152" i="10"/>
  <c r="F152" i="10"/>
  <c r="G152" i="10"/>
  <c r="I152" i="10"/>
  <c r="B153" i="10"/>
  <c r="C153" i="10"/>
  <c r="D153" i="10"/>
  <c r="E153" i="10"/>
  <c r="F153" i="10"/>
  <c r="G153" i="10"/>
  <c r="I153" i="10"/>
  <c r="B154" i="10"/>
  <c r="C154" i="10"/>
  <c r="D154" i="10"/>
  <c r="E154" i="10"/>
  <c r="F154" i="10"/>
  <c r="G154" i="10"/>
  <c r="I154" i="10"/>
  <c r="B155" i="10"/>
  <c r="C155" i="10"/>
  <c r="D155" i="10"/>
  <c r="E155" i="10"/>
  <c r="F155" i="10"/>
  <c r="G155" i="10"/>
  <c r="I155" i="10"/>
  <c r="B156" i="10"/>
  <c r="C156" i="10"/>
  <c r="D156" i="10"/>
  <c r="E156" i="10"/>
  <c r="F156" i="10"/>
  <c r="G156" i="10"/>
  <c r="I156" i="10"/>
  <c r="B157" i="10"/>
  <c r="C157" i="10"/>
  <c r="D157" i="10"/>
  <c r="E157" i="10"/>
  <c r="F157" i="10"/>
  <c r="G157" i="10"/>
  <c r="I157" i="10"/>
  <c r="B158" i="10"/>
  <c r="C158" i="10"/>
  <c r="D158" i="10"/>
  <c r="E158" i="10"/>
  <c r="F158" i="10"/>
  <c r="G158" i="10"/>
  <c r="I158" i="10"/>
  <c r="B159" i="10"/>
  <c r="C159" i="10"/>
  <c r="D159" i="10"/>
  <c r="E159" i="10"/>
  <c r="F159" i="10"/>
  <c r="G159" i="10"/>
  <c r="I159" i="10"/>
  <c r="B160" i="10"/>
  <c r="C160" i="10"/>
  <c r="D160" i="10"/>
  <c r="E160" i="10"/>
  <c r="F160" i="10"/>
  <c r="G160" i="10"/>
  <c r="I160" i="10"/>
  <c r="B161" i="10"/>
  <c r="C161" i="10"/>
  <c r="D161" i="10"/>
  <c r="E161" i="10"/>
  <c r="F161" i="10"/>
  <c r="G161" i="10"/>
  <c r="I161" i="10"/>
  <c r="B162" i="10"/>
  <c r="C162" i="10"/>
  <c r="D162" i="10"/>
  <c r="E162" i="10"/>
  <c r="F162" i="10"/>
  <c r="G162" i="10"/>
  <c r="I162" i="10"/>
  <c r="B163" i="10"/>
  <c r="C163" i="10"/>
  <c r="D163" i="10"/>
  <c r="E163" i="10"/>
  <c r="F163" i="10"/>
  <c r="G163" i="10"/>
  <c r="I163" i="10"/>
  <c r="B164" i="10"/>
  <c r="C164" i="10"/>
  <c r="D164" i="10"/>
  <c r="E164" i="10"/>
  <c r="F164" i="10"/>
  <c r="G164" i="10"/>
  <c r="I164" i="10"/>
  <c r="B165" i="10"/>
  <c r="C165" i="10"/>
  <c r="D165" i="10"/>
  <c r="E165" i="10"/>
  <c r="F165" i="10"/>
  <c r="G165" i="10"/>
  <c r="I165" i="10"/>
  <c r="B166" i="10"/>
  <c r="C166" i="10"/>
  <c r="D166" i="10"/>
  <c r="E166" i="10"/>
  <c r="F166" i="10"/>
  <c r="G166" i="10"/>
  <c r="I166" i="10"/>
  <c r="B167" i="10"/>
  <c r="C167" i="10"/>
  <c r="D167" i="10"/>
  <c r="E167" i="10"/>
  <c r="F167" i="10"/>
  <c r="G167" i="10"/>
  <c r="I167" i="10"/>
  <c r="B168" i="10"/>
  <c r="C168" i="10"/>
  <c r="D168" i="10"/>
  <c r="E168" i="10"/>
  <c r="F168" i="10"/>
  <c r="G168" i="10"/>
  <c r="I168" i="10"/>
  <c r="B169" i="10"/>
  <c r="C169" i="10"/>
  <c r="D169" i="10"/>
  <c r="E169" i="10"/>
  <c r="F169" i="10"/>
  <c r="G169" i="10"/>
  <c r="I169" i="10"/>
  <c r="B170" i="10"/>
  <c r="C170" i="10"/>
  <c r="D170" i="10"/>
  <c r="E170" i="10"/>
  <c r="F170" i="10"/>
  <c r="G170" i="10"/>
  <c r="I170" i="10"/>
  <c r="B171" i="10"/>
  <c r="C171" i="10"/>
  <c r="D171" i="10"/>
  <c r="E171" i="10"/>
  <c r="F171" i="10"/>
  <c r="G171" i="10"/>
  <c r="I171" i="10"/>
  <c r="B172" i="10"/>
  <c r="C172" i="10"/>
  <c r="D172" i="10"/>
  <c r="E172" i="10"/>
  <c r="F172" i="10"/>
  <c r="G172" i="10"/>
  <c r="I172" i="10"/>
  <c r="B173" i="10"/>
  <c r="C173" i="10"/>
  <c r="D173" i="10"/>
  <c r="E173" i="10"/>
  <c r="F173" i="10"/>
  <c r="G173" i="10"/>
  <c r="I173" i="10"/>
  <c r="B174" i="10"/>
  <c r="C174" i="10"/>
  <c r="D174" i="10"/>
  <c r="E174" i="10"/>
  <c r="F174" i="10"/>
  <c r="G174" i="10"/>
  <c r="I174" i="10"/>
  <c r="B175" i="10"/>
  <c r="C175" i="10"/>
  <c r="D175" i="10"/>
  <c r="E175" i="10"/>
  <c r="F175" i="10"/>
  <c r="G175" i="10"/>
  <c r="I175" i="10"/>
  <c r="B176" i="10"/>
  <c r="C176" i="10"/>
  <c r="D176" i="10"/>
  <c r="E176" i="10"/>
  <c r="F176" i="10"/>
  <c r="G176" i="10"/>
  <c r="I176" i="10"/>
  <c r="B177" i="10"/>
  <c r="C177" i="10"/>
  <c r="D177" i="10"/>
  <c r="E177" i="10"/>
  <c r="F177" i="10"/>
  <c r="G177" i="10"/>
  <c r="I177" i="10"/>
  <c r="B178" i="10"/>
  <c r="C178" i="10"/>
  <c r="D178" i="10"/>
  <c r="E178" i="10"/>
  <c r="F178" i="10"/>
  <c r="G178" i="10"/>
  <c r="I178" i="10"/>
  <c r="B179" i="10"/>
  <c r="C179" i="10"/>
  <c r="D179" i="10"/>
  <c r="E179" i="10"/>
  <c r="F179" i="10"/>
  <c r="G179" i="10"/>
  <c r="I179" i="10"/>
  <c r="B180" i="10"/>
  <c r="C180" i="10"/>
  <c r="D180" i="10"/>
  <c r="E180" i="10"/>
  <c r="F180" i="10"/>
  <c r="G180" i="10"/>
  <c r="I180" i="10"/>
  <c r="B181" i="10"/>
  <c r="C181" i="10"/>
  <c r="D181" i="10"/>
  <c r="E181" i="10"/>
  <c r="F181" i="10"/>
  <c r="G181" i="10"/>
  <c r="I181" i="10"/>
  <c r="B182" i="10"/>
  <c r="C182" i="10"/>
  <c r="D182" i="10"/>
  <c r="E182" i="10"/>
  <c r="F182" i="10"/>
  <c r="G182" i="10"/>
  <c r="I182" i="10"/>
  <c r="B183" i="10"/>
  <c r="C183" i="10"/>
  <c r="D183" i="10"/>
  <c r="E183" i="10"/>
  <c r="F183" i="10"/>
  <c r="G183" i="10"/>
  <c r="I183" i="10"/>
  <c r="B184" i="10"/>
  <c r="C184" i="10"/>
  <c r="D184" i="10"/>
  <c r="E184" i="10"/>
  <c r="F184" i="10"/>
  <c r="G184" i="10"/>
  <c r="I184" i="10"/>
  <c r="B185" i="10"/>
  <c r="C185" i="10"/>
  <c r="D185" i="10"/>
  <c r="E185" i="10"/>
  <c r="F185" i="10"/>
  <c r="G185" i="10"/>
  <c r="I185" i="10"/>
  <c r="B186" i="10"/>
  <c r="C186" i="10"/>
  <c r="D186" i="10"/>
  <c r="E186" i="10"/>
  <c r="F186" i="10"/>
  <c r="G186" i="10"/>
  <c r="I186" i="10"/>
  <c r="B187" i="10"/>
  <c r="C187" i="10"/>
  <c r="D187" i="10"/>
  <c r="E187" i="10"/>
  <c r="F187" i="10"/>
  <c r="G187" i="10"/>
  <c r="I187" i="10"/>
  <c r="B188" i="10"/>
  <c r="C188" i="10"/>
  <c r="D188" i="10"/>
  <c r="E188" i="10"/>
  <c r="F188" i="10"/>
  <c r="G188" i="10"/>
  <c r="I188" i="10"/>
  <c r="B189" i="10"/>
  <c r="C189" i="10"/>
  <c r="D189" i="10"/>
  <c r="E189" i="10"/>
  <c r="F189" i="10"/>
  <c r="G189" i="10"/>
  <c r="I189" i="10"/>
  <c r="B190" i="10"/>
  <c r="C190" i="10"/>
  <c r="D190" i="10"/>
  <c r="E190" i="10"/>
  <c r="F190" i="10"/>
  <c r="G190" i="10"/>
  <c r="I190" i="10"/>
  <c r="B191" i="10"/>
  <c r="C191" i="10"/>
  <c r="D191" i="10"/>
  <c r="E191" i="10"/>
  <c r="F191" i="10"/>
  <c r="G191" i="10"/>
  <c r="I191" i="10"/>
  <c r="B192" i="10"/>
  <c r="C192" i="10"/>
  <c r="D192" i="10"/>
  <c r="E192" i="10"/>
  <c r="F192" i="10"/>
  <c r="G192" i="10"/>
  <c r="I192" i="10"/>
  <c r="B193" i="10"/>
  <c r="C193" i="10"/>
  <c r="D193" i="10"/>
  <c r="E193" i="10"/>
  <c r="F193" i="10"/>
  <c r="G193" i="10"/>
  <c r="I193" i="10"/>
  <c r="B194" i="10"/>
  <c r="C194" i="10"/>
  <c r="D194" i="10"/>
  <c r="E194" i="10"/>
  <c r="F194" i="10"/>
  <c r="G194" i="10"/>
  <c r="I194" i="10"/>
  <c r="B195" i="10"/>
  <c r="C195" i="10"/>
  <c r="D195" i="10"/>
  <c r="E195" i="10"/>
  <c r="F195" i="10"/>
  <c r="G195" i="10"/>
  <c r="I195" i="10"/>
  <c r="B196" i="10"/>
  <c r="C196" i="10"/>
  <c r="D196" i="10"/>
  <c r="E196" i="10"/>
  <c r="F196" i="10"/>
  <c r="G196" i="10"/>
  <c r="I196" i="10"/>
  <c r="B197" i="10"/>
  <c r="C197" i="10"/>
  <c r="D197" i="10"/>
  <c r="E197" i="10"/>
  <c r="F197" i="10"/>
  <c r="G197" i="10"/>
  <c r="I197" i="10"/>
  <c r="B198" i="10"/>
  <c r="C198" i="10"/>
  <c r="D198" i="10"/>
  <c r="E198" i="10"/>
  <c r="F198" i="10"/>
  <c r="G198" i="10"/>
  <c r="I198" i="10"/>
  <c r="B199" i="10"/>
  <c r="C199" i="10"/>
  <c r="D199" i="10"/>
  <c r="E199" i="10"/>
  <c r="F199" i="10"/>
  <c r="G199" i="10"/>
  <c r="I199" i="10"/>
  <c r="B200" i="10"/>
  <c r="C200" i="10"/>
  <c r="D200" i="10"/>
  <c r="E200" i="10"/>
  <c r="F200" i="10"/>
  <c r="G200" i="10"/>
  <c r="I200" i="10"/>
  <c r="B201" i="10"/>
  <c r="C201" i="10"/>
  <c r="D201" i="10"/>
  <c r="E201" i="10"/>
  <c r="F201" i="10"/>
  <c r="G201" i="10"/>
  <c r="I201" i="10"/>
  <c r="B202" i="10"/>
  <c r="C202" i="10"/>
  <c r="D202" i="10"/>
  <c r="E202" i="10"/>
  <c r="F202" i="10"/>
  <c r="G202" i="10"/>
  <c r="I202" i="10"/>
  <c r="B203" i="10"/>
  <c r="C203" i="10"/>
  <c r="D203" i="10"/>
  <c r="E203" i="10"/>
  <c r="F203" i="10"/>
  <c r="G203" i="10"/>
  <c r="I203" i="10"/>
  <c r="B204" i="10"/>
  <c r="C204" i="10"/>
  <c r="D204" i="10"/>
  <c r="E204" i="10"/>
  <c r="F204" i="10"/>
  <c r="G204" i="10"/>
  <c r="I204" i="10"/>
  <c r="B205" i="10"/>
  <c r="C205" i="10"/>
  <c r="D205" i="10"/>
  <c r="E205" i="10"/>
  <c r="F205" i="10"/>
  <c r="G205" i="10"/>
  <c r="I205" i="10"/>
  <c r="B206" i="10"/>
  <c r="C206" i="10"/>
  <c r="D206" i="10"/>
  <c r="E206" i="10"/>
  <c r="F206" i="10"/>
  <c r="G206" i="10"/>
  <c r="I206" i="10"/>
  <c r="B207" i="10"/>
  <c r="C207" i="10"/>
  <c r="D207" i="10"/>
  <c r="E207" i="10"/>
  <c r="F207" i="10"/>
  <c r="G207" i="10"/>
  <c r="I207" i="10"/>
  <c r="B208" i="10"/>
  <c r="C208" i="10"/>
  <c r="D208" i="10"/>
  <c r="E208" i="10"/>
  <c r="F208" i="10"/>
  <c r="G208" i="10"/>
  <c r="I208" i="10"/>
  <c r="B209" i="10"/>
  <c r="C209" i="10"/>
  <c r="D209" i="10"/>
  <c r="E209" i="10"/>
  <c r="F209" i="10"/>
  <c r="G209" i="10"/>
  <c r="I209" i="10"/>
  <c r="B210" i="10"/>
  <c r="C210" i="10"/>
  <c r="D210" i="10"/>
  <c r="E210" i="10"/>
  <c r="F210" i="10"/>
  <c r="G210" i="10"/>
  <c r="I210" i="10"/>
  <c r="B211" i="10"/>
  <c r="C211" i="10"/>
  <c r="D211" i="10"/>
  <c r="E211" i="10"/>
  <c r="F211" i="10"/>
  <c r="G211" i="10"/>
  <c r="I211" i="10"/>
  <c r="B212" i="10"/>
  <c r="C212" i="10"/>
  <c r="D212" i="10"/>
  <c r="E212" i="10"/>
  <c r="F212" i="10"/>
  <c r="G212" i="10"/>
  <c r="I212" i="10"/>
  <c r="B213" i="10"/>
  <c r="C213" i="10"/>
  <c r="D213" i="10"/>
  <c r="E213" i="10"/>
  <c r="F213" i="10"/>
  <c r="G213" i="10"/>
  <c r="I213" i="10"/>
  <c r="B214" i="10"/>
  <c r="C214" i="10"/>
  <c r="D214" i="10"/>
  <c r="E214" i="10"/>
  <c r="F214" i="10"/>
  <c r="G214" i="10"/>
  <c r="I214" i="10"/>
  <c r="B215" i="10"/>
  <c r="C215" i="10"/>
  <c r="D215" i="10"/>
  <c r="E215" i="10"/>
  <c r="F215" i="10"/>
  <c r="G215" i="10"/>
  <c r="I215" i="10"/>
  <c r="B216" i="10"/>
  <c r="C216" i="10"/>
  <c r="D216" i="10"/>
  <c r="E216" i="10"/>
  <c r="F216" i="10"/>
  <c r="G216" i="10"/>
  <c r="I216" i="10"/>
  <c r="B217" i="10"/>
  <c r="C217" i="10"/>
  <c r="D217" i="10"/>
  <c r="E217" i="10"/>
  <c r="F217" i="10"/>
  <c r="G217" i="10"/>
  <c r="I217" i="10"/>
  <c r="B218" i="10"/>
  <c r="C218" i="10"/>
  <c r="D218" i="10"/>
  <c r="E218" i="10"/>
  <c r="F218" i="10"/>
  <c r="G218" i="10"/>
  <c r="I218" i="10"/>
  <c r="B219" i="10"/>
  <c r="C219" i="10"/>
  <c r="D219" i="10"/>
  <c r="E219" i="10"/>
  <c r="F219" i="10"/>
  <c r="G219" i="10"/>
  <c r="I219" i="10"/>
  <c r="B220" i="10"/>
  <c r="C220" i="10"/>
  <c r="D220" i="10"/>
  <c r="E220" i="10"/>
  <c r="F220" i="10"/>
  <c r="G220" i="10"/>
  <c r="I220" i="10"/>
  <c r="B221" i="10"/>
  <c r="C221" i="10"/>
  <c r="D221" i="10"/>
  <c r="E221" i="10"/>
  <c r="F221" i="10"/>
  <c r="G221" i="10"/>
  <c r="I221" i="10"/>
  <c r="B222" i="10"/>
  <c r="C222" i="10"/>
  <c r="D222" i="10"/>
  <c r="E222" i="10"/>
  <c r="F222" i="10"/>
  <c r="G222" i="10"/>
  <c r="I222" i="10"/>
  <c r="B223" i="10"/>
  <c r="C223" i="10"/>
  <c r="D223" i="10"/>
  <c r="E223" i="10"/>
  <c r="F223" i="10"/>
  <c r="G223" i="10"/>
  <c r="I223" i="10"/>
  <c r="B224" i="10"/>
  <c r="C224" i="10"/>
  <c r="D224" i="10"/>
  <c r="E224" i="10"/>
  <c r="F224" i="10"/>
  <c r="G224" i="10"/>
  <c r="I224" i="10"/>
  <c r="B225" i="10"/>
  <c r="C225" i="10"/>
  <c r="D225" i="10"/>
  <c r="E225" i="10"/>
  <c r="F225" i="10"/>
  <c r="G225" i="10"/>
  <c r="I225" i="10"/>
  <c r="B226" i="10"/>
  <c r="C226" i="10"/>
  <c r="D226" i="10"/>
  <c r="E226" i="10"/>
  <c r="F226" i="10"/>
  <c r="G226" i="10"/>
  <c r="I226" i="10"/>
  <c r="B227" i="10"/>
  <c r="C227" i="10"/>
  <c r="D227" i="10"/>
  <c r="E227" i="10"/>
  <c r="F227" i="10"/>
  <c r="G227" i="10"/>
  <c r="I227" i="10"/>
  <c r="B228" i="10"/>
  <c r="C228" i="10"/>
  <c r="D228" i="10"/>
  <c r="E228" i="10"/>
  <c r="F228" i="10"/>
  <c r="G228" i="10"/>
  <c r="I228" i="10"/>
  <c r="B229" i="10"/>
  <c r="C229" i="10"/>
  <c r="D229" i="10"/>
  <c r="E229" i="10"/>
  <c r="F229" i="10"/>
  <c r="G229" i="10"/>
  <c r="I229" i="10"/>
  <c r="B230" i="10"/>
  <c r="C230" i="10"/>
  <c r="D230" i="10"/>
  <c r="E230" i="10"/>
  <c r="F230" i="10"/>
  <c r="G230" i="10"/>
  <c r="I230" i="10"/>
  <c r="B231" i="10"/>
  <c r="C231" i="10"/>
  <c r="D231" i="10"/>
  <c r="E231" i="10"/>
  <c r="F231" i="10"/>
  <c r="G231" i="10"/>
  <c r="I231" i="10"/>
  <c r="B232" i="10"/>
  <c r="C232" i="10"/>
  <c r="D232" i="10"/>
  <c r="E232" i="10"/>
  <c r="F232" i="10"/>
  <c r="G232" i="10"/>
  <c r="I232" i="10"/>
  <c r="B233" i="10"/>
  <c r="C233" i="10"/>
  <c r="D233" i="10"/>
  <c r="E233" i="10"/>
  <c r="F233" i="10"/>
  <c r="G233" i="10"/>
  <c r="I233" i="10"/>
  <c r="B234" i="10"/>
  <c r="C234" i="10"/>
  <c r="D234" i="10"/>
  <c r="E234" i="10"/>
  <c r="F234" i="10"/>
  <c r="G234" i="10"/>
  <c r="I234" i="10"/>
  <c r="B235" i="10"/>
  <c r="C235" i="10"/>
  <c r="D235" i="10"/>
  <c r="E235" i="10"/>
  <c r="F235" i="10"/>
  <c r="G235" i="10"/>
  <c r="I235" i="10"/>
  <c r="B236" i="10"/>
  <c r="C236" i="10"/>
  <c r="D236" i="10"/>
  <c r="E236" i="10"/>
  <c r="F236" i="10"/>
  <c r="G236" i="10"/>
  <c r="I236" i="10"/>
  <c r="B237" i="10"/>
  <c r="C237" i="10"/>
  <c r="D237" i="10"/>
  <c r="E237" i="10"/>
  <c r="F237" i="10"/>
  <c r="G237" i="10"/>
  <c r="I237" i="10"/>
  <c r="B238" i="10"/>
  <c r="C238" i="10"/>
  <c r="D238" i="10"/>
  <c r="E238" i="10"/>
  <c r="F238" i="10"/>
  <c r="G238" i="10"/>
  <c r="I238" i="10"/>
  <c r="B239" i="10"/>
  <c r="C239" i="10"/>
  <c r="D239" i="10"/>
  <c r="E239" i="10"/>
  <c r="F239" i="10"/>
  <c r="G239" i="10"/>
  <c r="I239" i="10"/>
  <c r="B240" i="10"/>
  <c r="C240" i="10"/>
  <c r="D240" i="10"/>
  <c r="E240" i="10"/>
  <c r="F240" i="10"/>
  <c r="G240" i="10"/>
  <c r="I240" i="10"/>
  <c r="B241" i="10"/>
  <c r="C241" i="10"/>
  <c r="D241" i="10"/>
  <c r="E241" i="10"/>
  <c r="F241" i="10"/>
  <c r="G241" i="10"/>
  <c r="I241" i="10"/>
  <c r="B242" i="10"/>
  <c r="C242" i="10"/>
  <c r="D242" i="10"/>
  <c r="E242" i="10"/>
  <c r="F242" i="10"/>
  <c r="G242" i="10"/>
  <c r="I242" i="10"/>
  <c r="B243" i="10"/>
  <c r="C243" i="10"/>
  <c r="D243" i="10"/>
  <c r="E243" i="10"/>
  <c r="F243" i="10"/>
  <c r="G243" i="10"/>
  <c r="I243" i="10"/>
  <c r="B244" i="10"/>
  <c r="C244" i="10"/>
  <c r="D244" i="10"/>
  <c r="E244" i="10"/>
  <c r="F244" i="10"/>
  <c r="G244" i="10"/>
  <c r="I244" i="10"/>
  <c r="B245" i="10"/>
  <c r="C245" i="10"/>
  <c r="D245" i="10"/>
  <c r="E245" i="10"/>
  <c r="F245" i="10"/>
  <c r="G245" i="10"/>
  <c r="I245" i="10"/>
  <c r="B246" i="10"/>
  <c r="C246" i="10"/>
  <c r="D246" i="10"/>
  <c r="E246" i="10"/>
  <c r="F246" i="10"/>
  <c r="G246" i="10"/>
  <c r="I246" i="10"/>
  <c r="B247" i="10"/>
  <c r="C247" i="10"/>
  <c r="D247" i="10"/>
  <c r="E247" i="10"/>
  <c r="F247" i="10"/>
  <c r="G247" i="10"/>
  <c r="I247" i="10"/>
  <c r="B248" i="10"/>
  <c r="C248" i="10"/>
  <c r="D248" i="10"/>
  <c r="E248" i="10"/>
  <c r="F248" i="10"/>
  <c r="G248" i="10"/>
  <c r="I248" i="10"/>
  <c r="B249" i="10"/>
  <c r="C249" i="10"/>
  <c r="D249" i="10"/>
  <c r="E249" i="10"/>
  <c r="F249" i="10"/>
  <c r="G249" i="10"/>
  <c r="I249" i="10"/>
  <c r="B250" i="10"/>
  <c r="C250" i="10"/>
  <c r="D250" i="10"/>
  <c r="E250" i="10"/>
  <c r="F250" i="10"/>
  <c r="G250" i="10"/>
  <c r="I250" i="10"/>
  <c r="B251" i="10"/>
  <c r="C251" i="10"/>
  <c r="D251" i="10"/>
  <c r="E251" i="10"/>
  <c r="F251" i="10"/>
  <c r="G251" i="10"/>
  <c r="I251" i="10"/>
  <c r="B252" i="10"/>
  <c r="C252" i="10"/>
  <c r="D252" i="10"/>
  <c r="E252" i="10"/>
  <c r="F252" i="10"/>
  <c r="G252" i="10"/>
  <c r="I252" i="10"/>
  <c r="B253" i="10"/>
  <c r="C253" i="10"/>
  <c r="D253" i="10"/>
  <c r="E253" i="10"/>
  <c r="F253" i="10"/>
  <c r="G253" i="10"/>
  <c r="I253" i="10"/>
  <c r="B254" i="10"/>
  <c r="C254" i="10"/>
  <c r="D254" i="10"/>
  <c r="E254" i="10"/>
  <c r="F254" i="10"/>
  <c r="G254" i="10"/>
  <c r="I254" i="10"/>
  <c r="B255" i="10"/>
  <c r="C255" i="10"/>
  <c r="D255" i="10"/>
  <c r="E255" i="10"/>
  <c r="F255" i="10"/>
  <c r="G255" i="10"/>
  <c r="I255" i="10"/>
  <c r="B256" i="10"/>
  <c r="C256" i="10"/>
  <c r="D256" i="10"/>
  <c r="E256" i="10"/>
  <c r="F256" i="10"/>
  <c r="G256" i="10"/>
  <c r="I256" i="10"/>
  <c r="B257" i="10"/>
  <c r="C257" i="10"/>
  <c r="D257" i="10"/>
  <c r="E257" i="10"/>
  <c r="F257" i="10"/>
  <c r="G257" i="10"/>
  <c r="I257" i="10"/>
  <c r="C2" i="10"/>
  <c r="D2" i="10"/>
  <c r="E2" i="10"/>
  <c r="F2" i="10"/>
  <c r="G2" i="10"/>
  <c r="I2" i="10"/>
  <c r="B2" i="10"/>
  <c r="AJ6" i="7"/>
  <c r="AK6" i="7"/>
  <c r="AJ7" i="7"/>
  <c r="AK7" i="7"/>
  <c r="AJ8" i="7"/>
  <c r="AK8" i="7"/>
  <c r="AJ9" i="7"/>
  <c r="AK9" i="7"/>
  <c r="AJ10" i="7"/>
  <c r="AK10" i="7"/>
  <c r="AJ11" i="7"/>
  <c r="AK11" i="7"/>
  <c r="AJ12" i="7"/>
  <c r="AK12" i="7"/>
  <c r="AJ13" i="7"/>
  <c r="AK13" i="7"/>
  <c r="AJ14" i="7"/>
  <c r="AK14" i="7"/>
  <c r="AJ15" i="7"/>
  <c r="AK15" i="7"/>
  <c r="AJ16" i="7"/>
  <c r="AK16" i="7"/>
  <c r="AJ17" i="7"/>
  <c r="AK17" i="7"/>
  <c r="AJ18" i="7"/>
  <c r="AK18" i="7"/>
  <c r="AJ19" i="7"/>
  <c r="AK19" i="7"/>
  <c r="AJ20" i="7"/>
  <c r="AK20" i="7"/>
  <c r="AJ21" i="7"/>
  <c r="AK21" i="7"/>
  <c r="AJ22" i="7"/>
  <c r="AK22" i="7"/>
  <c r="AJ23" i="7"/>
  <c r="AK23" i="7"/>
  <c r="AJ24" i="7"/>
  <c r="AK24" i="7"/>
  <c r="AJ25" i="7"/>
  <c r="AK25" i="7"/>
  <c r="AJ26" i="7"/>
  <c r="AK26" i="7"/>
  <c r="AJ27" i="7"/>
  <c r="AK27" i="7"/>
  <c r="AJ28" i="7"/>
  <c r="AK28" i="7"/>
  <c r="AJ29" i="7"/>
  <c r="AK29" i="7"/>
  <c r="AJ30" i="7"/>
  <c r="AK30" i="7"/>
  <c r="AJ31" i="7"/>
  <c r="AK31" i="7"/>
  <c r="AJ32" i="7"/>
  <c r="AK32" i="7"/>
  <c r="AJ33" i="7"/>
  <c r="AK33" i="7"/>
  <c r="AJ34" i="7"/>
  <c r="AK34" i="7"/>
  <c r="AJ35" i="7"/>
  <c r="AK35" i="7"/>
  <c r="AJ36" i="7"/>
  <c r="AK36" i="7"/>
  <c r="AJ37" i="7"/>
  <c r="AK37" i="7"/>
  <c r="AJ38" i="7"/>
  <c r="AK38" i="7"/>
  <c r="AJ39" i="7"/>
  <c r="AK39" i="7"/>
  <c r="AJ40" i="7"/>
  <c r="AK40" i="7"/>
  <c r="AJ41" i="7"/>
  <c r="AK41" i="7"/>
  <c r="AJ42" i="7"/>
  <c r="AK42" i="7"/>
  <c r="AJ43" i="7"/>
  <c r="AK43" i="7"/>
  <c r="AJ44" i="7"/>
  <c r="AK44" i="7"/>
  <c r="AJ45" i="7"/>
  <c r="AK45" i="7"/>
  <c r="AJ46" i="7"/>
  <c r="AK46" i="7"/>
  <c r="AJ47" i="7"/>
  <c r="AK47" i="7"/>
  <c r="AJ48" i="7"/>
  <c r="AK48" i="7"/>
  <c r="AJ49" i="7"/>
  <c r="AK49" i="7"/>
  <c r="AJ50" i="7"/>
  <c r="AK50" i="7"/>
  <c r="AJ51" i="7"/>
  <c r="AK51" i="7"/>
  <c r="AJ52" i="7"/>
  <c r="AK52" i="7"/>
  <c r="AJ53" i="7"/>
  <c r="AK53" i="7"/>
  <c r="AJ54" i="7"/>
  <c r="AK54" i="7"/>
  <c r="AJ55" i="7"/>
  <c r="AK55" i="7"/>
  <c r="AJ56" i="7"/>
  <c r="AK56" i="7"/>
  <c r="AJ57" i="7"/>
  <c r="AK57" i="7"/>
  <c r="AJ58" i="7"/>
  <c r="AK58" i="7"/>
  <c r="AJ59" i="7"/>
  <c r="AK59" i="7"/>
  <c r="AJ60" i="7"/>
  <c r="AK60" i="7"/>
  <c r="AJ61" i="7"/>
  <c r="AK61" i="7"/>
  <c r="AJ62" i="7"/>
  <c r="AK62" i="7"/>
  <c r="AJ63" i="7"/>
  <c r="AK63" i="7"/>
  <c r="AJ64" i="7"/>
  <c r="AK64" i="7"/>
  <c r="AJ65" i="7"/>
  <c r="AK65" i="7"/>
  <c r="AJ66" i="7"/>
  <c r="AK66" i="7"/>
  <c r="AJ67" i="7"/>
  <c r="AK67" i="7"/>
  <c r="AJ68" i="7"/>
  <c r="AK68" i="7"/>
  <c r="AJ69" i="7"/>
  <c r="AK69" i="7"/>
  <c r="AJ70" i="7"/>
  <c r="AK70" i="7"/>
  <c r="AJ71" i="7"/>
  <c r="AK71" i="7"/>
  <c r="AJ72" i="7"/>
  <c r="AK72" i="7"/>
  <c r="AJ73" i="7"/>
  <c r="AK73" i="7"/>
  <c r="AJ74" i="7"/>
  <c r="AK74" i="7"/>
  <c r="AJ75" i="7"/>
  <c r="AK75" i="7"/>
  <c r="AJ76" i="7"/>
  <c r="AK76" i="7"/>
  <c r="AJ77" i="7"/>
  <c r="AK77" i="7"/>
  <c r="AJ78" i="7"/>
  <c r="AK78" i="7"/>
  <c r="AJ79" i="7"/>
  <c r="AK79" i="7"/>
  <c r="AJ80" i="7"/>
  <c r="AK80" i="7"/>
  <c r="AJ81" i="7"/>
  <c r="AK81" i="7"/>
  <c r="AJ82" i="7"/>
  <c r="AK82" i="7"/>
  <c r="AJ83" i="7"/>
  <c r="AK83" i="7"/>
  <c r="AJ84" i="7"/>
  <c r="AK84" i="7"/>
  <c r="AJ85" i="7"/>
  <c r="AK85" i="7"/>
  <c r="AJ86" i="7"/>
  <c r="AK86" i="7"/>
  <c r="AJ87" i="7"/>
  <c r="AK87" i="7"/>
  <c r="AJ88" i="7"/>
  <c r="AK88" i="7"/>
  <c r="AJ89" i="7"/>
  <c r="AK89" i="7"/>
  <c r="AJ90" i="7"/>
  <c r="AK90" i="7"/>
  <c r="AJ91" i="7"/>
  <c r="AK91" i="7"/>
  <c r="AJ92" i="7"/>
  <c r="AK92" i="7"/>
  <c r="AJ93" i="7"/>
  <c r="AK93" i="7"/>
  <c r="AJ94" i="7"/>
  <c r="AK94" i="7"/>
  <c r="AJ95" i="7"/>
  <c r="AK95" i="7"/>
  <c r="AJ96" i="7"/>
  <c r="AK96" i="7"/>
  <c r="AJ97" i="7"/>
  <c r="AK97" i="7"/>
  <c r="AJ98" i="7"/>
  <c r="AK98" i="7"/>
  <c r="AJ99" i="7"/>
  <c r="AK99" i="7"/>
  <c r="AJ100" i="7"/>
  <c r="AK100" i="7"/>
  <c r="AJ101" i="7"/>
  <c r="AK101" i="7"/>
  <c r="AJ102" i="7"/>
  <c r="AK102" i="7"/>
  <c r="AJ103" i="7"/>
  <c r="AK103" i="7"/>
  <c r="AJ104" i="7"/>
  <c r="AK104" i="7"/>
  <c r="AJ105" i="7"/>
  <c r="AK105" i="7"/>
  <c r="AJ106" i="7"/>
  <c r="AK106" i="7"/>
  <c r="AJ107" i="7"/>
  <c r="AK107" i="7"/>
  <c r="AJ108" i="7"/>
  <c r="AK108" i="7"/>
  <c r="AJ109" i="7"/>
  <c r="AK109" i="7"/>
  <c r="AJ110" i="7"/>
  <c r="AK110" i="7"/>
  <c r="AJ111" i="7"/>
  <c r="AK111" i="7"/>
  <c r="AJ112" i="7"/>
  <c r="AK112" i="7"/>
  <c r="AJ113" i="7"/>
  <c r="AK113" i="7"/>
  <c r="AJ114" i="7"/>
  <c r="AK114" i="7"/>
  <c r="AJ115" i="7"/>
  <c r="AK115" i="7"/>
  <c r="AJ116" i="7"/>
  <c r="AK116" i="7"/>
  <c r="AJ117" i="7"/>
  <c r="AK117" i="7"/>
  <c r="AJ118" i="7"/>
  <c r="AK118" i="7"/>
  <c r="AJ119" i="7"/>
  <c r="AK119" i="7"/>
  <c r="AJ120" i="7"/>
  <c r="AK120" i="7"/>
  <c r="AJ121" i="7"/>
  <c r="AK121" i="7"/>
  <c r="AJ122" i="7"/>
  <c r="AK122" i="7"/>
  <c r="AJ123" i="7"/>
  <c r="AK123" i="7"/>
  <c r="AJ124" i="7"/>
  <c r="AK124" i="7"/>
  <c r="AJ125" i="7"/>
  <c r="AK125" i="7"/>
  <c r="AJ126" i="7"/>
  <c r="AK126" i="7"/>
  <c r="AJ127" i="7"/>
  <c r="AK127" i="7"/>
  <c r="AJ128" i="7"/>
  <c r="AK128" i="7"/>
  <c r="AJ129" i="7"/>
  <c r="AK129" i="7"/>
  <c r="AJ130" i="7"/>
  <c r="AK130" i="7"/>
  <c r="AJ131" i="7"/>
  <c r="AK131" i="7"/>
  <c r="AJ132" i="7"/>
  <c r="AK132" i="7"/>
  <c r="AJ133" i="7"/>
  <c r="AK133" i="7"/>
  <c r="AJ134" i="7"/>
  <c r="AK134" i="7"/>
  <c r="AJ135" i="7"/>
  <c r="AK135" i="7"/>
  <c r="AJ136" i="7"/>
  <c r="AK136" i="7"/>
  <c r="AJ137" i="7"/>
  <c r="AK137" i="7"/>
  <c r="AJ138" i="7"/>
  <c r="AK138" i="7"/>
  <c r="AJ139" i="7"/>
  <c r="AK139" i="7"/>
  <c r="AJ140" i="7"/>
  <c r="AK140" i="7"/>
  <c r="AJ141" i="7"/>
  <c r="AK141" i="7"/>
  <c r="AJ142" i="7"/>
  <c r="AK142" i="7"/>
  <c r="AJ143" i="7"/>
  <c r="AK143" i="7"/>
  <c r="AJ144" i="7"/>
  <c r="AK144" i="7"/>
  <c r="AJ145" i="7"/>
  <c r="AK145" i="7"/>
  <c r="AJ146" i="7"/>
  <c r="AK146" i="7"/>
  <c r="AJ147" i="7"/>
  <c r="AK147" i="7"/>
  <c r="AJ148" i="7"/>
  <c r="AK148" i="7"/>
  <c r="AJ149" i="7"/>
  <c r="AK149" i="7"/>
  <c r="AJ150" i="7"/>
  <c r="AK150" i="7"/>
  <c r="AJ151" i="7"/>
  <c r="AK151" i="7"/>
  <c r="AJ152" i="7"/>
  <c r="AK152" i="7"/>
  <c r="AJ153" i="7"/>
  <c r="AK153" i="7"/>
  <c r="AJ154" i="7"/>
  <c r="AK154" i="7"/>
  <c r="AJ155" i="7"/>
  <c r="AK155" i="7"/>
  <c r="AJ156" i="7"/>
  <c r="AK156" i="7"/>
  <c r="AJ157" i="7"/>
  <c r="AK157" i="7"/>
  <c r="AJ158" i="7"/>
  <c r="AK158" i="7"/>
  <c r="AJ159" i="7"/>
  <c r="AK159" i="7"/>
  <c r="AJ160" i="7"/>
  <c r="AK160" i="7"/>
  <c r="AJ161" i="7"/>
  <c r="AK161" i="7"/>
  <c r="AJ162" i="7"/>
  <c r="AK162" i="7"/>
  <c r="AJ163" i="7"/>
  <c r="AK163" i="7"/>
  <c r="AJ164" i="7"/>
  <c r="AK164" i="7"/>
  <c r="AJ165" i="7"/>
  <c r="AK165" i="7"/>
  <c r="AJ166" i="7"/>
  <c r="AK166" i="7"/>
  <c r="AJ167" i="7"/>
  <c r="AK167" i="7"/>
  <c r="AJ168" i="7"/>
  <c r="AK168" i="7"/>
  <c r="AJ169" i="7"/>
  <c r="AK169" i="7"/>
  <c r="AJ170" i="7"/>
  <c r="AK170" i="7"/>
  <c r="AJ171" i="7"/>
  <c r="AK171" i="7"/>
  <c r="AJ172" i="7"/>
  <c r="AK172" i="7"/>
  <c r="AJ173" i="7"/>
  <c r="AK173" i="7"/>
  <c r="AJ174" i="7"/>
  <c r="AK174" i="7"/>
  <c r="AJ175" i="7"/>
  <c r="AK175" i="7"/>
  <c r="AJ176" i="7"/>
  <c r="AK176" i="7"/>
  <c r="AJ177" i="7"/>
  <c r="AK177" i="7"/>
  <c r="AJ178" i="7"/>
  <c r="AK178" i="7"/>
  <c r="AJ179" i="7"/>
  <c r="AK179" i="7"/>
  <c r="AJ180" i="7"/>
  <c r="AK180" i="7"/>
  <c r="AJ181" i="7"/>
  <c r="AK181" i="7"/>
  <c r="AJ182" i="7"/>
  <c r="AK182" i="7"/>
  <c r="AJ183" i="7"/>
  <c r="AK183" i="7"/>
  <c r="AJ184" i="7"/>
  <c r="AK184" i="7"/>
  <c r="AJ185" i="7"/>
  <c r="AK185" i="7"/>
  <c r="AJ186" i="7"/>
  <c r="AK186" i="7"/>
  <c r="AJ187" i="7"/>
  <c r="AK187" i="7"/>
  <c r="AJ188" i="7"/>
  <c r="AK188" i="7"/>
  <c r="AJ189" i="7"/>
  <c r="AK189" i="7"/>
  <c r="AJ190" i="7"/>
  <c r="AK190" i="7"/>
  <c r="AJ191" i="7"/>
  <c r="AK191" i="7"/>
  <c r="AJ192" i="7"/>
  <c r="AK192" i="7"/>
  <c r="AJ193" i="7"/>
  <c r="AK193" i="7"/>
  <c r="AJ194" i="7"/>
  <c r="AK194" i="7"/>
  <c r="AJ195" i="7"/>
  <c r="AK195" i="7"/>
  <c r="AJ196" i="7"/>
  <c r="AK196" i="7"/>
  <c r="AJ197" i="7"/>
  <c r="AK197" i="7"/>
  <c r="AJ198" i="7"/>
  <c r="AK198" i="7"/>
  <c r="AJ199" i="7"/>
  <c r="AK199" i="7"/>
  <c r="AJ200" i="7"/>
  <c r="AK200" i="7"/>
  <c r="AJ201" i="7"/>
  <c r="AK201" i="7"/>
  <c r="AJ202" i="7"/>
  <c r="AK202" i="7"/>
  <c r="AJ203" i="7"/>
  <c r="AK203" i="7"/>
  <c r="AJ204" i="7"/>
  <c r="AK204" i="7"/>
  <c r="AJ205" i="7"/>
  <c r="AK205" i="7"/>
  <c r="AJ206" i="7"/>
  <c r="AK206" i="7"/>
  <c r="AJ207" i="7"/>
  <c r="AK207" i="7"/>
  <c r="AJ208" i="7"/>
  <c r="AK208" i="7"/>
  <c r="AJ209" i="7"/>
  <c r="AK209" i="7"/>
  <c r="AJ210" i="7"/>
  <c r="AK210" i="7"/>
  <c r="AJ211" i="7"/>
  <c r="AK211" i="7"/>
  <c r="AJ212" i="7"/>
  <c r="AK212" i="7"/>
  <c r="AJ213" i="7"/>
  <c r="AK213" i="7"/>
  <c r="AJ214" i="7"/>
  <c r="AK214" i="7"/>
  <c r="AJ215" i="7"/>
  <c r="AK215" i="7"/>
  <c r="AJ216" i="7"/>
  <c r="AK216" i="7"/>
  <c r="AJ217" i="7"/>
  <c r="AK217" i="7"/>
  <c r="AJ218" i="7"/>
  <c r="AK218" i="7"/>
  <c r="AJ219" i="7"/>
  <c r="AK219" i="7"/>
  <c r="AJ220" i="7"/>
  <c r="AK220" i="7"/>
  <c r="AJ221" i="7"/>
  <c r="AK221" i="7"/>
  <c r="AJ222" i="7"/>
  <c r="AK222" i="7"/>
  <c r="AJ223" i="7"/>
  <c r="AK223" i="7"/>
  <c r="AJ224" i="7"/>
  <c r="AK224" i="7"/>
  <c r="AJ225" i="7"/>
  <c r="AK225" i="7"/>
  <c r="AJ226" i="7"/>
  <c r="AK226" i="7"/>
  <c r="AJ227" i="7"/>
  <c r="AK227" i="7"/>
  <c r="AJ228" i="7"/>
  <c r="AK228" i="7"/>
  <c r="AJ229" i="7"/>
  <c r="AK229" i="7"/>
  <c r="AJ230" i="7"/>
  <c r="AK230" i="7"/>
  <c r="AJ231" i="7"/>
  <c r="AK231" i="7"/>
  <c r="AJ232" i="7"/>
  <c r="AK232" i="7"/>
  <c r="AJ233" i="7"/>
  <c r="AK233" i="7"/>
  <c r="AJ234" i="7"/>
  <c r="AK234" i="7"/>
  <c r="AJ235" i="7"/>
  <c r="AK235" i="7"/>
  <c r="AJ236" i="7"/>
  <c r="AK236" i="7"/>
  <c r="AJ237" i="7"/>
  <c r="AK237" i="7"/>
  <c r="AJ238" i="7"/>
  <c r="AK238" i="7"/>
  <c r="AJ239" i="7"/>
  <c r="AK239" i="7"/>
  <c r="AJ240" i="7"/>
  <c r="AK240" i="7"/>
  <c r="AJ241" i="7"/>
  <c r="AK241" i="7"/>
  <c r="AJ242" i="7"/>
  <c r="AK242" i="7"/>
  <c r="AJ243" i="7"/>
  <c r="AK243" i="7"/>
  <c r="AJ244" i="7"/>
  <c r="AK244" i="7"/>
  <c r="AJ245" i="7"/>
  <c r="AK245" i="7"/>
  <c r="AJ246" i="7"/>
  <c r="AK246" i="7"/>
  <c r="AJ247" i="7"/>
  <c r="AK247" i="7"/>
  <c r="AJ248" i="7"/>
  <c r="AK248" i="7"/>
  <c r="AJ249" i="7"/>
  <c r="AK249" i="7"/>
  <c r="AJ250" i="7"/>
  <c r="AK250" i="7"/>
  <c r="AJ251" i="7"/>
  <c r="AK251" i="7"/>
  <c r="AJ252" i="7"/>
  <c r="AK252" i="7"/>
  <c r="AJ253" i="7"/>
  <c r="AK253" i="7"/>
  <c r="AJ254" i="7"/>
  <c r="AK254" i="7"/>
  <c r="AJ255" i="7"/>
  <c r="AK255" i="7"/>
  <c r="AJ256" i="7"/>
  <c r="AK256" i="7"/>
  <c r="AJ257" i="7"/>
  <c r="AK257" i="7"/>
  <c r="AJ258" i="7"/>
  <c r="AK258" i="7"/>
  <c r="AJ259" i="7"/>
  <c r="AK259" i="7"/>
  <c r="AJ260" i="7"/>
  <c r="AK260" i="7"/>
  <c r="AJ261" i="7"/>
  <c r="AK261" i="7"/>
  <c r="AJ262" i="7"/>
  <c r="AK262" i="7"/>
  <c r="AJ263" i="7"/>
  <c r="AK263" i="7"/>
  <c r="AJ264" i="7"/>
  <c r="AK264" i="7"/>
  <c r="AJ265" i="7"/>
  <c r="AK265" i="7"/>
  <c r="AJ266" i="7"/>
  <c r="AK266" i="7"/>
  <c r="AJ267" i="7"/>
  <c r="AK267" i="7"/>
  <c r="AJ268" i="7"/>
  <c r="AK268" i="7"/>
  <c r="AJ269" i="7"/>
  <c r="AK269" i="7"/>
  <c r="AJ5" i="7"/>
  <c r="AK5" i="7"/>
  <c r="AI6" i="7"/>
  <c r="AI7" i="7"/>
  <c r="AI8" i="7"/>
  <c r="AI9" i="7"/>
  <c r="AI10" i="7"/>
  <c r="AI11" i="7"/>
  <c r="AI12" i="7"/>
  <c r="AI13" i="7"/>
  <c r="AI14" i="7"/>
  <c r="AI15" i="7"/>
  <c r="AI16" i="7"/>
  <c r="AI17" i="7"/>
  <c r="AI18" i="7"/>
  <c r="AI19" i="7"/>
  <c r="AI20" i="7"/>
  <c r="AI21" i="7"/>
  <c r="AI22" i="7"/>
  <c r="AI23" i="7"/>
  <c r="AI24" i="7"/>
  <c r="AI25" i="7"/>
  <c r="AI26" i="7"/>
  <c r="AI27" i="7"/>
  <c r="AI28" i="7"/>
  <c r="AI29" i="7"/>
  <c r="AI30" i="7"/>
  <c r="AI31" i="7"/>
  <c r="AI32" i="7"/>
  <c r="AI33" i="7"/>
  <c r="AI34" i="7"/>
  <c r="AI35" i="7"/>
  <c r="AI36" i="7"/>
  <c r="AI37" i="7"/>
  <c r="AI38" i="7"/>
  <c r="AI39" i="7"/>
  <c r="AI40" i="7"/>
  <c r="AI41" i="7"/>
  <c r="AI42" i="7"/>
  <c r="AI43" i="7"/>
  <c r="AI44" i="7"/>
  <c r="AI45" i="7"/>
  <c r="AI46" i="7"/>
  <c r="AI47" i="7"/>
  <c r="AI48" i="7"/>
  <c r="AI49" i="7"/>
  <c r="AI50" i="7"/>
  <c r="AI51" i="7"/>
  <c r="AI52" i="7"/>
  <c r="AI53" i="7"/>
  <c r="AI54" i="7"/>
  <c r="AI55" i="7"/>
  <c r="AI56" i="7"/>
  <c r="AI57" i="7"/>
  <c r="AI58" i="7"/>
  <c r="AI59" i="7"/>
  <c r="AI60" i="7"/>
  <c r="AI61" i="7"/>
  <c r="AI62" i="7"/>
  <c r="AI63" i="7"/>
  <c r="AI64" i="7"/>
  <c r="AI65" i="7"/>
  <c r="AI66" i="7"/>
  <c r="AI67" i="7"/>
  <c r="AI68" i="7"/>
  <c r="AI69" i="7"/>
  <c r="AI70" i="7"/>
  <c r="AI71" i="7"/>
  <c r="AI72" i="7"/>
  <c r="AI73" i="7"/>
  <c r="AI74" i="7"/>
  <c r="AI75" i="7"/>
  <c r="AI76" i="7"/>
  <c r="AI77" i="7"/>
  <c r="AI78" i="7"/>
  <c r="AI79" i="7"/>
  <c r="AI80" i="7"/>
  <c r="AI81" i="7"/>
  <c r="AI82" i="7"/>
  <c r="AI83" i="7"/>
  <c r="AI84" i="7"/>
  <c r="AI85" i="7"/>
  <c r="AI86" i="7"/>
  <c r="AI87" i="7"/>
  <c r="AI88" i="7"/>
  <c r="AI89" i="7"/>
  <c r="AI90" i="7"/>
  <c r="AI91" i="7"/>
  <c r="AI92" i="7"/>
  <c r="AI93" i="7"/>
  <c r="AI94" i="7"/>
  <c r="AI95" i="7"/>
  <c r="AI96" i="7"/>
  <c r="AI97" i="7"/>
  <c r="AI98" i="7"/>
  <c r="AI99" i="7"/>
  <c r="AI100" i="7"/>
  <c r="AI101" i="7"/>
  <c r="AI102" i="7"/>
  <c r="AI103" i="7"/>
  <c r="AI104" i="7"/>
  <c r="AI105" i="7"/>
  <c r="AI106" i="7"/>
  <c r="AI107" i="7"/>
  <c r="AI108" i="7"/>
  <c r="AI109" i="7"/>
  <c r="AI110" i="7"/>
  <c r="AI111" i="7"/>
  <c r="AI112" i="7"/>
  <c r="AI113" i="7"/>
  <c r="AI114" i="7"/>
  <c r="AI115" i="7"/>
  <c r="AI116" i="7"/>
  <c r="AI117" i="7"/>
  <c r="AI118" i="7"/>
  <c r="AI119" i="7"/>
  <c r="AI120" i="7"/>
  <c r="AI121" i="7"/>
  <c r="AI122" i="7"/>
  <c r="AI123" i="7"/>
  <c r="AI124" i="7"/>
  <c r="AI125" i="7"/>
  <c r="AI126" i="7"/>
  <c r="AI127" i="7"/>
  <c r="AI128" i="7"/>
  <c r="AI129" i="7"/>
  <c r="AI130" i="7"/>
  <c r="AI131" i="7"/>
  <c r="AI132" i="7"/>
  <c r="AI133" i="7"/>
  <c r="AI134" i="7"/>
  <c r="AI135" i="7"/>
  <c r="AI136" i="7"/>
  <c r="AI137" i="7"/>
  <c r="AI138" i="7"/>
  <c r="AI139" i="7"/>
  <c r="AI140" i="7"/>
  <c r="AI141" i="7"/>
  <c r="AI142" i="7"/>
  <c r="AI143" i="7"/>
  <c r="AI144" i="7"/>
  <c r="AI145" i="7"/>
  <c r="AI146" i="7"/>
  <c r="AI147" i="7"/>
  <c r="AI148" i="7"/>
  <c r="AI149" i="7"/>
  <c r="AI150" i="7"/>
  <c r="AI151" i="7"/>
  <c r="AI152" i="7"/>
  <c r="AI153" i="7"/>
  <c r="AI154" i="7"/>
  <c r="AI155" i="7"/>
  <c r="AI156" i="7"/>
  <c r="AI157" i="7"/>
  <c r="AI158" i="7"/>
  <c r="AI159" i="7"/>
  <c r="AI160" i="7"/>
  <c r="AI161" i="7"/>
  <c r="AI162" i="7"/>
  <c r="AI163" i="7"/>
  <c r="AI164" i="7"/>
  <c r="AI165" i="7"/>
  <c r="AI166" i="7"/>
  <c r="AI167" i="7"/>
  <c r="AI168" i="7"/>
  <c r="AI169" i="7"/>
  <c r="AI170" i="7"/>
  <c r="AI171" i="7"/>
  <c r="AI172" i="7"/>
  <c r="AI173" i="7"/>
  <c r="AI174" i="7"/>
  <c r="AI175" i="7"/>
  <c r="AI176" i="7"/>
  <c r="AI177" i="7"/>
  <c r="AI178" i="7"/>
  <c r="AI179" i="7"/>
  <c r="AI180" i="7"/>
  <c r="AI181" i="7"/>
  <c r="AI182" i="7"/>
  <c r="AI183" i="7"/>
  <c r="AI184" i="7"/>
  <c r="AI185" i="7"/>
  <c r="AI186" i="7"/>
  <c r="AI187" i="7"/>
  <c r="AI188" i="7"/>
  <c r="AI189" i="7"/>
  <c r="AI190" i="7"/>
  <c r="AI191" i="7"/>
  <c r="AI192" i="7"/>
  <c r="AI193" i="7"/>
  <c r="AI194" i="7"/>
  <c r="AI195" i="7"/>
  <c r="AI196" i="7"/>
  <c r="AI197" i="7"/>
  <c r="AI198" i="7"/>
  <c r="AI199" i="7"/>
  <c r="AI200" i="7"/>
  <c r="AI201" i="7"/>
  <c r="AI202" i="7"/>
  <c r="AI203" i="7"/>
  <c r="AI204" i="7"/>
  <c r="AI205" i="7"/>
  <c r="AI206" i="7"/>
  <c r="AI207" i="7"/>
  <c r="AI208" i="7"/>
  <c r="AI209" i="7"/>
  <c r="AI210" i="7"/>
  <c r="AI211" i="7"/>
  <c r="AI212" i="7"/>
  <c r="AI213" i="7"/>
  <c r="AI214" i="7"/>
  <c r="AI215" i="7"/>
  <c r="AI216" i="7"/>
  <c r="AI217" i="7"/>
  <c r="AI218" i="7"/>
  <c r="AI219" i="7"/>
  <c r="AI220" i="7"/>
  <c r="AI221" i="7"/>
  <c r="AI222" i="7"/>
  <c r="AI223" i="7"/>
  <c r="AI224" i="7"/>
  <c r="AI225" i="7"/>
  <c r="AI226" i="7"/>
  <c r="AI227" i="7"/>
  <c r="AI228" i="7"/>
  <c r="AI229" i="7"/>
  <c r="AI230" i="7"/>
  <c r="AI231" i="7"/>
  <c r="AI232" i="7"/>
  <c r="AI233" i="7"/>
  <c r="AI234" i="7"/>
  <c r="AI235" i="7"/>
  <c r="AI236" i="7"/>
  <c r="AI237" i="7"/>
  <c r="AI238" i="7"/>
  <c r="AI239" i="7"/>
  <c r="AI240" i="7"/>
  <c r="AI241" i="7"/>
  <c r="AI242" i="7"/>
  <c r="AI243" i="7"/>
  <c r="AI244" i="7"/>
  <c r="AI245" i="7"/>
  <c r="AI246" i="7"/>
  <c r="AI247" i="7"/>
  <c r="AI248" i="7"/>
  <c r="AI249" i="7"/>
  <c r="AI250" i="7"/>
  <c r="AI251" i="7"/>
  <c r="AI252" i="7"/>
  <c r="AI253" i="7"/>
  <c r="AI254" i="7"/>
  <c r="AI255" i="7"/>
  <c r="AI256" i="7"/>
  <c r="AI257" i="7"/>
  <c r="AI258" i="7"/>
  <c r="AI259" i="7"/>
  <c r="AI260" i="7"/>
  <c r="AI261" i="7"/>
  <c r="AI262" i="7"/>
  <c r="AI263" i="7"/>
  <c r="AI264" i="7"/>
  <c r="AI265" i="7"/>
  <c r="AI266" i="7"/>
  <c r="AI267" i="7"/>
  <c r="AI268" i="7"/>
  <c r="AI269" i="7"/>
  <c r="AI5" i="7"/>
  <c r="W6" i="7"/>
  <c r="W7" i="7"/>
  <c r="W8" i="7"/>
  <c r="W9" i="7"/>
  <c r="W10" i="7"/>
  <c r="W11" i="7"/>
  <c r="W12" i="7"/>
  <c r="W13" i="7"/>
  <c r="W14" i="7"/>
  <c r="W15" i="7"/>
  <c r="W16" i="7"/>
  <c r="W17" i="7"/>
  <c r="W18" i="7"/>
  <c r="W19" i="7"/>
  <c r="W20" i="7"/>
  <c r="W21" i="7"/>
  <c r="W22" i="7"/>
  <c r="W23" i="7"/>
  <c r="W24" i="7"/>
  <c r="W25" i="7"/>
  <c r="W26" i="7"/>
  <c r="W27" i="7"/>
  <c r="W28" i="7"/>
  <c r="W29" i="7"/>
  <c r="W30" i="7"/>
  <c r="W31" i="7"/>
  <c r="W32" i="7"/>
  <c r="W33" i="7"/>
  <c r="W34" i="7"/>
  <c r="W35" i="7"/>
  <c r="W36" i="7"/>
  <c r="W37" i="7"/>
  <c r="W38" i="7"/>
  <c r="W39" i="7"/>
  <c r="W40" i="7"/>
  <c r="W41" i="7"/>
  <c r="W42" i="7"/>
  <c r="W43" i="7"/>
  <c r="W44" i="7"/>
  <c r="W45" i="7"/>
  <c r="W46" i="7"/>
  <c r="W47" i="7"/>
  <c r="W48" i="7"/>
  <c r="W49" i="7"/>
  <c r="W50" i="7"/>
  <c r="W51" i="7"/>
  <c r="W52" i="7"/>
  <c r="W53" i="7"/>
  <c r="W54" i="7"/>
  <c r="W55" i="7"/>
  <c r="W56" i="7"/>
  <c r="W57" i="7"/>
  <c r="W58" i="7"/>
  <c r="W59" i="7"/>
  <c r="W60" i="7"/>
  <c r="W61" i="7"/>
  <c r="W62" i="7"/>
  <c r="W63" i="7"/>
  <c r="W64" i="7"/>
  <c r="W65" i="7"/>
  <c r="W66" i="7"/>
  <c r="W67" i="7"/>
  <c r="W68" i="7"/>
  <c r="W69" i="7"/>
  <c r="W70" i="7"/>
  <c r="W71" i="7"/>
  <c r="W72" i="7"/>
  <c r="W73" i="7"/>
  <c r="W74" i="7"/>
  <c r="W75" i="7"/>
  <c r="W76" i="7"/>
  <c r="W77" i="7"/>
  <c r="W78" i="7"/>
  <c r="W79" i="7"/>
  <c r="W80" i="7"/>
  <c r="W81" i="7"/>
  <c r="W82" i="7"/>
  <c r="W83" i="7"/>
  <c r="W84" i="7"/>
  <c r="W85" i="7"/>
  <c r="W86" i="7"/>
  <c r="W87" i="7"/>
  <c r="W88" i="7"/>
  <c r="W89" i="7"/>
  <c r="W90" i="7"/>
  <c r="W91" i="7"/>
  <c r="W92" i="7"/>
  <c r="W93" i="7"/>
  <c r="W94" i="7"/>
  <c r="W95" i="7"/>
  <c r="W96" i="7"/>
  <c r="W97" i="7"/>
  <c r="W98" i="7"/>
  <c r="W99" i="7"/>
  <c r="W100" i="7"/>
  <c r="W101" i="7"/>
  <c r="W102" i="7"/>
  <c r="W103" i="7"/>
  <c r="W104" i="7"/>
  <c r="W105" i="7"/>
  <c r="W106" i="7"/>
  <c r="W107" i="7"/>
  <c r="W108" i="7"/>
  <c r="W109" i="7"/>
  <c r="W110" i="7"/>
  <c r="W111" i="7"/>
  <c r="W112" i="7"/>
  <c r="W113" i="7"/>
  <c r="W114" i="7"/>
  <c r="W115" i="7"/>
  <c r="W116" i="7"/>
  <c r="W117" i="7"/>
  <c r="W118" i="7"/>
  <c r="W119" i="7"/>
  <c r="W120" i="7"/>
  <c r="W121" i="7"/>
  <c r="W122" i="7"/>
  <c r="W123" i="7"/>
  <c r="W124" i="7"/>
  <c r="W125" i="7"/>
  <c r="W126" i="7"/>
  <c r="W127" i="7"/>
  <c r="W128" i="7"/>
  <c r="W129" i="7"/>
  <c r="W130" i="7"/>
  <c r="W131" i="7"/>
  <c r="W132" i="7"/>
  <c r="W133" i="7"/>
  <c r="W134" i="7"/>
  <c r="W135" i="7"/>
  <c r="W136" i="7"/>
  <c r="W137" i="7"/>
  <c r="W138" i="7"/>
  <c r="W139" i="7"/>
  <c r="W140" i="7"/>
  <c r="W141" i="7"/>
  <c r="W142" i="7"/>
  <c r="W143" i="7"/>
  <c r="W144" i="7"/>
  <c r="W145" i="7"/>
  <c r="W146" i="7"/>
  <c r="W147" i="7"/>
  <c r="W148" i="7"/>
  <c r="W149" i="7"/>
  <c r="W150" i="7"/>
  <c r="W151" i="7"/>
  <c r="W152" i="7"/>
  <c r="W153" i="7"/>
  <c r="W154" i="7"/>
  <c r="W155" i="7"/>
  <c r="W156" i="7"/>
  <c r="W157" i="7"/>
  <c r="W158" i="7"/>
  <c r="W159" i="7"/>
  <c r="W160" i="7"/>
  <c r="W161" i="7"/>
  <c r="W162" i="7"/>
  <c r="W163" i="7"/>
  <c r="W164" i="7"/>
  <c r="W165" i="7"/>
  <c r="W166" i="7"/>
  <c r="W167" i="7"/>
  <c r="W168" i="7"/>
  <c r="W169" i="7"/>
  <c r="W170" i="7"/>
  <c r="W171" i="7"/>
  <c r="W172" i="7"/>
  <c r="W173" i="7"/>
  <c r="W174" i="7"/>
  <c r="W175" i="7"/>
  <c r="W176" i="7"/>
  <c r="W177" i="7"/>
  <c r="W178" i="7"/>
  <c r="W179" i="7"/>
  <c r="W180" i="7"/>
  <c r="W181" i="7"/>
  <c r="W182" i="7"/>
  <c r="W183" i="7"/>
  <c r="W184" i="7"/>
  <c r="W185" i="7"/>
  <c r="W186" i="7"/>
  <c r="W187" i="7"/>
  <c r="W188" i="7"/>
  <c r="W189" i="7"/>
  <c r="W190" i="7"/>
  <c r="W191" i="7"/>
  <c r="W192" i="7"/>
  <c r="W193" i="7"/>
  <c r="W194" i="7"/>
  <c r="W195" i="7"/>
  <c r="W196" i="7"/>
  <c r="W197" i="7"/>
  <c r="W198" i="7"/>
  <c r="W199" i="7"/>
  <c r="W200" i="7"/>
  <c r="W201" i="7"/>
  <c r="W202" i="7"/>
  <c r="W203" i="7"/>
  <c r="W204" i="7"/>
  <c r="W205" i="7"/>
  <c r="W206" i="7"/>
  <c r="W207" i="7"/>
  <c r="W208" i="7"/>
  <c r="W209" i="7"/>
  <c r="W210" i="7"/>
  <c r="W211" i="7"/>
  <c r="W212" i="7"/>
  <c r="W213" i="7"/>
  <c r="W214" i="7"/>
  <c r="W215" i="7"/>
  <c r="W216" i="7"/>
  <c r="W217" i="7"/>
  <c r="W218" i="7"/>
  <c r="W219" i="7"/>
  <c r="W220" i="7"/>
  <c r="W221" i="7"/>
  <c r="W222" i="7"/>
  <c r="W223" i="7"/>
  <c r="W224" i="7"/>
  <c r="W225" i="7"/>
  <c r="W226" i="7"/>
  <c r="W227" i="7"/>
  <c r="W228" i="7"/>
  <c r="W229" i="7"/>
  <c r="W230" i="7"/>
  <c r="W231" i="7"/>
  <c r="W232" i="7"/>
  <c r="W233" i="7"/>
  <c r="W234" i="7"/>
  <c r="W235" i="7"/>
  <c r="W236" i="7"/>
  <c r="W237" i="7"/>
  <c r="W238" i="7"/>
  <c r="W239" i="7"/>
  <c r="W240" i="7"/>
  <c r="W241" i="7"/>
  <c r="W242" i="7"/>
  <c r="W243" i="7"/>
  <c r="W244" i="7"/>
  <c r="W245" i="7"/>
  <c r="W246" i="7"/>
  <c r="W247" i="7"/>
  <c r="W248" i="7"/>
  <c r="W249" i="7"/>
  <c r="W250" i="7"/>
  <c r="W251" i="7"/>
  <c r="W252" i="7"/>
  <c r="W253" i="7"/>
  <c r="W254" i="7"/>
  <c r="W255" i="7"/>
  <c r="W256" i="7"/>
  <c r="W257" i="7"/>
  <c r="W258" i="7"/>
  <c r="X258" i="7" s="1"/>
  <c r="W259" i="7"/>
  <c r="W260" i="7"/>
  <c r="W261" i="7"/>
  <c r="X261" i="7" s="1"/>
  <c r="W262" i="7"/>
  <c r="X262" i="7" s="1"/>
  <c r="W263" i="7"/>
  <c r="X263" i="7" s="1"/>
  <c r="W264" i="7"/>
  <c r="X264" i="7" s="1"/>
  <c r="W265" i="7"/>
  <c r="W266" i="7"/>
  <c r="X266" i="7" s="1"/>
  <c r="W267" i="7"/>
  <c r="X267" i="7" s="1"/>
  <c r="W268" i="7"/>
  <c r="X268" i="7" s="1"/>
  <c r="W269" i="7"/>
  <c r="X269" i="7" s="1"/>
  <c r="W5" i="7"/>
  <c r="X235" i="7" l="1"/>
  <c r="X219" i="7"/>
  <c r="X187" i="7"/>
  <c r="X171" i="7"/>
  <c r="X155" i="7"/>
  <c r="X123" i="7"/>
  <c r="X107" i="7"/>
  <c r="X91" i="7"/>
  <c r="X75" i="7"/>
  <c r="X59" i="7"/>
  <c r="X27" i="7"/>
  <c r="X64" i="7"/>
  <c r="X16" i="7"/>
  <c r="X248" i="7"/>
  <c r="X232" i="7"/>
  <c r="X184" i="7"/>
  <c r="X152" i="7"/>
  <c r="X120" i="7"/>
  <c r="X104" i="7"/>
  <c r="X72" i="7"/>
  <c r="X254" i="7"/>
  <c r="X238" i="7"/>
  <c r="X158" i="7"/>
  <c r="X142" i="7"/>
  <c r="X126" i="7"/>
  <c r="X110" i="7"/>
  <c r="X94" i="7"/>
  <c r="X46" i="7"/>
  <c r="X14" i="7"/>
  <c r="X108" i="7"/>
  <c r="X76" i="7"/>
  <c r="X60" i="7"/>
  <c r="X28" i="7"/>
  <c r="X90" i="7"/>
  <c r="X8" i="7"/>
  <c r="X197" i="7"/>
  <c r="X149" i="7"/>
  <c r="X133" i="7"/>
  <c r="X117" i="7"/>
  <c r="X85" i="7"/>
  <c r="X69" i="7"/>
  <c r="X53" i="7"/>
  <c r="X237" i="7"/>
  <c r="X47" i="7"/>
  <c r="X228" i="7"/>
  <c r="X212" i="7"/>
  <c r="X180" i="7"/>
  <c r="X148" i="7"/>
  <c r="X100" i="7"/>
  <c r="X68" i="7"/>
  <c r="X52" i="7"/>
  <c r="X178" i="7"/>
  <c r="X63" i="7"/>
  <c r="X79" i="7"/>
  <c r="X221" i="7"/>
  <c r="X205" i="7"/>
  <c r="X189" i="7"/>
  <c r="X173" i="7"/>
  <c r="X157" i="7"/>
  <c r="X141" i="7"/>
  <c r="X125" i="7"/>
  <c r="X109" i="7"/>
  <c r="X33" i="7"/>
  <c r="X252" i="7"/>
  <c r="X236" i="7"/>
  <c r="X220" i="7"/>
  <c r="X204" i="7"/>
  <c r="X188" i="7"/>
  <c r="X172" i="7"/>
  <c r="X156" i="7"/>
  <c r="X140" i="7"/>
  <c r="X124" i="7"/>
  <c r="X92" i="7"/>
  <c r="X44" i="7"/>
  <c r="X12" i="7"/>
  <c r="X239" i="7"/>
  <c r="X191" i="7"/>
  <c r="X159" i="7"/>
  <c r="X127" i="7"/>
  <c r="X31" i="7"/>
  <c r="X15" i="7"/>
  <c r="X132" i="7"/>
  <c r="X250" i="7"/>
  <c r="X234" i="7"/>
  <c r="X218" i="7"/>
  <c r="X202" i="7"/>
  <c r="X186" i="7"/>
  <c r="X170" i="7"/>
  <c r="X154" i="7"/>
  <c r="X138" i="7"/>
  <c r="X122" i="7"/>
  <c r="X106" i="7"/>
  <c r="X58" i="7"/>
  <c r="X42" i="7"/>
  <c r="X26" i="7"/>
  <c r="X10" i="7"/>
  <c r="X247" i="7"/>
  <c r="X243" i="7"/>
  <c r="X227" i="7"/>
  <c r="X211" i="7"/>
  <c r="X195" i="7"/>
  <c r="X167" i="7"/>
  <c r="X163" i="7"/>
  <c r="X147" i="7"/>
  <c r="X131" i="7"/>
  <c r="X115" i="7"/>
  <c r="X87" i="7"/>
  <c r="X83" i="7"/>
  <c r="X67" i="7"/>
  <c r="X51" i="7"/>
  <c r="X66" i="7"/>
  <c r="X18" i="7"/>
  <c r="X229" i="7"/>
  <c r="X37" i="7"/>
  <c r="X36" i="7"/>
  <c r="H17" i="10"/>
  <c r="H256" i="10"/>
  <c r="H240" i="10"/>
  <c r="H224" i="10"/>
  <c r="H208" i="10"/>
  <c r="H192" i="10"/>
  <c r="H176" i="10"/>
  <c r="H160" i="10"/>
  <c r="H144" i="10"/>
  <c r="H128" i="10"/>
  <c r="H112" i="10"/>
  <c r="H96" i="10"/>
  <c r="H80" i="10"/>
  <c r="H64" i="10"/>
  <c r="H48" i="10"/>
  <c r="H32" i="10"/>
  <c r="H16" i="10"/>
  <c r="H255" i="10"/>
  <c r="H239" i="10"/>
  <c r="H223" i="10"/>
  <c r="H207" i="10"/>
  <c r="H191" i="10"/>
  <c r="H175" i="10"/>
  <c r="H159" i="10"/>
  <c r="H143" i="10"/>
  <c r="H127" i="10"/>
  <c r="H111" i="10"/>
  <c r="H95" i="10"/>
  <c r="H79" i="10"/>
  <c r="H63" i="10"/>
  <c r="H47" i="10"/>
  <c r="H31" i="10"/>
  <c r="H15" i="10"/>
  <c r="H254" i="10"/>
  <c r="H238" i="10"/>
  <c r="H222" i="10"/>
  <c r="H206" i="10"/>
  <c r="H190" i="10"/>
  <c r="H174" i="10"/>
  <c r="H158" i="10"/>
  <c r="H142" i="10"/>
  <c r="H126" i="10"/>
  <c r="H110" i="10"/>
  <c r="H94" i="10"/>
  <c r="H78" i="10"/>
  <c r="H62" i="10"/>
  <c r="H46" i="10"/>
  <c r="H30" i="10"/>
  <c r="H14" i="10"/>
  <c r="H253" i="10"/>
  <c r="H237" i="10"/>
  <c r="H221" i="10"/>
  <c r="H205" i="10"/>
  <c r="H189" i="10"/>
  <c r="H173" i="10"/>
  <c r="H157" i="10"/>
  <c r="H141" i="10"/>
  <c r="H125" i="10"/>
  <c r="H109" i="10"/>
  <c r="H93" i="10"/>
  <c r="H77" i="10"/>
  <c r="H61" i="10"/>
  <c r="H45" i="10"/>
  <c r="H29" i="10"/>
  <c r="H13" i="10"/>
  <c r="H252" i="10"/>
  <c r="H236" i="10"/>
  <c r="H220" i="10"/>
  <c r="H204" i="10"/>
  <c r="H188" i="10"/>
  <c r="H172" i="10"/>
  <c r="H156" i="10"/>
  <c r="H140" i="10"/>
  <c r="H124" i="10"/>
  <c r="H108" i="10"/>
  <c r="H92" i="10"/>
  <c r="H76" i="10"/>
  <c r="H60" i="10"/>
  <c r="H44" i="10"/>
  <c r="H28" i="10"/>
  <c r="H12" i="10"/>
  <c r="H251" i="10"/>
  <c r="H235" i="10"/>
  <c r="H219" i="10"/>
  <c r="H203" i="10"/>
  <c r="H187" i="10"/>
  <c r="H171" i="10"/>
  <c r="H155" i="10"/>
  <c r="H139" i="10"/>
  <c r="H123" i="10"/>
  <c r="H107" i="10"/>
  <c r="H91" i="10"/>
  <c r="H75" i="10"/>
  <c r="H59" i="10"/>
  <c r="H43" i="10"/>
  <c r="H27" i="10"/>
  <c r="H11" i="10"/>
  <c r="H250" i="10"/>
  <c r="H234" i="10"/>
  <c r="H218" i="10"/>
  <c r="H202" i="10"/>
  <c r="H186" i="10"/>
  <c r="H170" i="10"/>
  <c r="H154" i="10"/>
  <c r="H138" i="10"/>
  <c r="H122" i="10"/>
  <c r="H106" i="10"/>
  <c r="H90" i="10"/>
  <c r="H74" i="10"/>
  <c r="H58" i="10"/>
  <c r="H42" i="10"/>
  <c r="H26" i="10"/>
  <c r="H10" i="10"/>
  <c r="H249" i="10"/>
  <c r="H233" i="10"/>
  <c r="H217" i="10"/>
  <c r="H201" i="10"/>
  <c r="H185" i="10"/>
  <c r="H169" i="10"/>
  <c r="H153" i="10"/>
  <c r="H137" i="10"/>
  <c r="H121" i="10"/>
  <c r="H105" i="10"/>
  <c r="H89" i="10"/>
  <c r="H73" i="10"/>
  <c r="H57" i="10"/>
  <c r="H41" i="10"/>
  <c r="H25" i="10"/>
  <c r="H9" i="10"/>
  <c r="H248" i="10"/>
  <c r="H232" i="10"/>
  <c r="H216" i="10"/>
  <c r="H200" i="10"/>
  <c r="H184" i="10"/>
  <c r="H168" i="10"/>
  <c r="H152" i="10"/>
  <c r="H136" i="10"/>
  <c r="H120" i="10"/>
  <c r="H104" i="10"/>
  <c r="H88" i="10"/>
  <c r="H72" i="10"/>
  <c r="H56" i="10"/>
  <c r="H40" i="10"/>
  <c r="H24" i="10"/>
  <c r="H8" i="10"/>
  <c r="H247" i="10"/>
  <c r="H231" i="10"/>
  <c r="H215" i="10"/>
  <c r="H199" i="10"/>
  <c r="H183" i="10"/>
  <c r="H167" i="10"/>
  <c r="H151" i="10"/>
  <c r="H135" i="10"/>
  <c r="H119" i="10"/>
  <c r="H103" i="10"/>
  <c r="H87" i="10"/>
  <c r="H71" i="10"/>
  <c r="H55" i="10"/>
  <c r="H39" i="10"/>
  <c r="H23" i="10"/>
  <c r="H7" i="10"/>
  <c r="H246" i="10"/>
  <c r="H230" i="10"/>
  <c r="H214" i="10"/>
  <c r="H198" i="10"/>
  <c r="H182" i="10"/>
  <c r="H166" i="10"/>
  <c r="H150" i="10"/>
  <c r="H134" i="10"/>
  <c r="H118" i="10"/>
  <c r="H102" i="10"/>
  <c r="H86" i="10"/>
  <c r="H70" i="10"/>
  <c r="H54" i="10"/>
  <c r="H38" i="10"/>
  <c r="H22" i="10"/>
  <c r="H6" i="10"/>
  <c r="H245" i="10"/>
  <c r="H229" i="10"/>
  <c r="H213" i="10"/>
  <c r="H197" i="10"/>
  <c r="H181" i="10"/>
  <c r="H165" i="10"/>
  <c r="H149" i="10"/>
  <c r="H133" i="10"/>
  <c r="H117" i="10"/>
  <c r="H101" i="10"/>
  <c r="H85" i="10"/>
  <c r="H69" i="10"/>
  <c r="H53" i="10"/>
  <c r="H37" i="10"/>
  <c r="H21" i="10"/>
  <c r="H5" i="10"/>
  <c r="H244" i="10"/>
  <c r="H228" i="10"/>
  <c r="H212" i="10"/>
  <c r="H196" i="10"/>
  <c r="H180" i="10"/>
  <c r="H164" i="10"/>
  <c r="H148" i="10"/>
  <c r="H132" i="10"/>
  <c r="H116" i="10"/>
  <c r="H100" i="10"/>
  <c r="H84" i="10"/>
  <c r="H68" i="10"/>
  <c r="H52" i="10"/>
  <c r="H36" i="10"/>
  <c r="H20" i="10"/>
  <c r="H4" i="10"/>
  <c r="H243" i="10"/>
  <c r="H227" i="10"/>
  <c r="H211" i="10"/>
  <c r="H195" i="10"/>
  <c r="H179" i="10"/>
  <c r="H163" i="10"/>
  <c r="H147" i="10"/>
  <c r="H131" i="10"/>
  <c r="H115" i="10"/>
  <c r="H99" i="10"/>
  <c r="H83" i="10"/>
  <c r="H67" i="10"/>
  <c r="H51" i="10"/>
  <c r="H35" i="10"/>
  <c r="H19" i="10"/>
  <c r="H3" i="10"/>
  <c r="H2" i="10"/>
  <c r="H242" i="10"/>
  <c r="H226" i="10"/>
  <c r="H210" i="10"/>
  <c r="H194" i="10"/>
  <c r="H178" i="10"/>
  <c r="H162" i="10"/>
  <c r="H146" i="10"/>
  <c r="H130" i="10"/>
  <c r="H114" i="10"/>
  <c r="H98" i="10"/>
  <c r="H82" i="10"/>
  <c r="H66" i="10"/>
  <c r="H50" i="10"/>
  <c r="H34" i="10"/>
  <c r="H18" i="10"/>
  <c r="H257" i="10"/>
  <c r="H241" i="10"/>
  <c r="H225" i="10"/>
  <c r="H209" i="10"/>
  <c r="H193" i="10"/>
  <c r="H177" i="10"/>
  <c r="H161" i="10"/>
  <c r="H145" i="10"/>
  <c r="H129" i="10"/>
  <c r="H113" i="10"/>
  <c r="H97" i="10"/>
  <c r="H81" i="10"/>
  <c r="H65" i="10"/>
  <c r="H49" i="10"/>
  <c r="H33" i="10"/>
  <c r="X93" i="7"/>
  <c r="X77" i="7"/>
  <c r="X61" i="7"/>
  <c r="X29" i="7"/>
  <c r="X13" i="7"/>
  <c r="X11" i="7"/>
  <c r="X78" i="7"/>
  <c r="X203" i="7"/>
  <c r="X30" i="7"/>
  <c r="X222" i="7"/>
  <c r="X62" i="7"/>
  <c r="X32" i="7"/>
  <c r="X169" i="7"/>
  <c r="X153" i="7"/>
  <c r="X20" i="7"/>
  <c r="X23" i="7"/>
  <c r="X19" i="7"/>
  <c r="X130" i="7"/>
  <c r="X34" i="7"/>
  <c r="X226" i="7"/>
  <c r="X194" i="7"/>
  <c r="X146" i="7"/>
  <c r="X98" i="7"/>
  <c r="X50" i="7"/>
  <c r="X80" i="7"/>
  <c r="X242" i="7"/>
  <c r="X210" i="7"/>
  <c r="X162" i="7"/>
  <c r="X114" i="7"/>
  <c r="X82" i="7"/>
  <c r="X45" i="7"/>
  <c r="X206" i="7"/>
  <c r="X240" i="7"/>
  <c r="X43" i="7"/>
  <c r="X190" i="7"/>
  <c r="X174" i="7"/>
  <c r="X89" i="7"/>
  <c r="X9" i="7"/>
  <c r="X257" i="7"/>
  <c r="X241" i="7"/>
  <c r="X225" i="7"/>
  <c r="X209" i="7"/>
  <c r="X193" i="7"/>
  <c r="X177" i="7"/>
  <c r="X161" i="7"/>
  <c r="X145" i="7"/>
  <c r="X129" i="7"/>
  <c r="X113" i="7"/>
  <c r="X97" i="7"/>
  <c r="X81" i="7"/>
  <c r="X65" i="7"/>
  <c r="X49" i="7"/>
  <c r="X17" i="7"/>
  <c r="X139" i="7"/>
  <c r="X251" i="7"/>
  <c r="X256" i="7"/>
  <c r="X224" i="7"/>
  <c r="X208" i="7"/>
  <c r="X192" i="7"/>
  <c r="X176" i="7"/>
  <c r="X160" i="7"/>
  <c r="X144" i="7"/>
  <c r="X128" i="7"/>
  <c r="X112" i="7"/>
  <c r="X96" i="7"/>
  <c r="X48" i="7"/>
  <c r="X74" i="7"/>
  <c r="X255" i="7"/>
  <c r="X223" i="7"/>
  <c r="X207" i="7"/>
  <c r="X175" i="7"/>
  <c r="X143" i="7"/>
  <c r="X111" i="7"/>
  <c r="X95" i="7"/>
  <c r="X253" i="7"/>
  <c r="X233" i="7"/>
  <c r="X201" i="7"/>
  <c r="X84" i="7"/>
  <c r="X88" i="7"/>
  <c r="X40" i="7"/>
  <c r="X116" i="7"/>
  <c r="X5" i="7"/>
  <c r="X265" i="7"/>
  <c r="X24" i="7"/>
  <c r="X56" i="7"/>
  <c r="X41" i="7"/>
  <c r="X136" i="7"/>
  <c r="X185" i="7"/>
  <c r="X105" i="7"/>
  <c r="X25" i="7"/>
  <c r="X200" i="7"/>
  <c r="X199" i="7"/>
  <c r="X103" i="7"/>
  <c r="X7" i="7"/>
  <c r="X231" i="7"/>
  <c r="X183" i="7"/>
  <c r="X119" i="7"/>
  <c r="X39" i="7"/>
  <c r="X230" i="7"/>
  <c r="X214" i="7"/>
  <c r="X198" i="7"/>
  <c r="X182" i="7"/>
  <c r="X166" i="7"/>
  <c r="X150" i="7"/>
  <c r="X134" i="7"/>
  <c r="X118" i="7"/>
  <c r="X102" i="7"/>
  <c r="X86" i="7"/>
  <c r="X70" i="7"/>
  <c r="X54" i="7"/>
  <c r="X38" i="7"/>
  <c r="X22" i="7"/>
  <c r="X6" i="7"/>
  <c r="X249" i="7"/>
  <c r="X121" i="7"/>
  <c r="X168" i="7"/>
  <c r="X151" i="7"/>
  <c r="X55" i="7"/>
  <c r="X101" i="7"/>
  <c r="X21" i="7"/>
  <c r="X217" i="7"/>
  <c r="X137" i="7"/>
  <c r="X57" i="7"/>
  <c r="X216" i="7"/>
  <c r="X215" i="7"/>
  <c r="X135" i="7"/>
  <c r="X71" i="7"/>
  <c r="X246" i="7"/>
  <c r="X165" i="7"/>
  <c r="X245" i="7"/>
  <c r="X181" i="7"/>
  <c r="X260" i="7"/>
  <c r="X164" i="7"/>
  <c r="X259" i="7"/>
  <c r="X179" i="7"/>
  <c r="X99" i="7"/>
  <c r="X35" i="7"/>
  <c r="X73" i="7"/>
  <c r="X213" i="7"/>
  <c r="X244" i="7"/>
  <c r="X196" i="7"/>
  <c r="Z6" i="7"/>
  <c r="Z7" i="7"/>
  <c r="Z8" i="7"/>
  <c r="Z9" i="7"/>
  <c r="Z10" i="7"/>
  <c r="Z11" i="7"/>
  <c r="Z12" i="7"/>
  <c r="Z13" i="7"/>
  <c r="Z14" i="7"/>
  <c r="Z15" i="7"/>
  <c r="Z16" i="7"/>
  <c r="Z17" i="7"/>
  <c r="Z18" i="7"/>
  <c r="Z19" i="7"/>
  <c r="Z20" i="7"/>
  <c r="Z21" i="7"/>
  <c r="Z22" i="7"/>
  <c r="Z23" i="7"/>
  <c r="Z24" i="7"/>
  <c r="Z25" i="7"/>
  <c r="Z26" i="7"/>
  <c r="Z27" i="7"/>
  <c r="Z28" i="7"/>
  <c r="Z29" i="7"/>
  <c r="AA29" i="7" s="1"/>
  <c r="Z30" i="7"/>
  <c r="Z31" i="7"/>
  <c r="Z32" i="7"/>
  <c r="Z33" i="7"/>
  <c r="Z34" i="7"/>
  <c r="Z35" i="7"/>
  <c r="Z36" i="7"/>
  <c r="Z37" i="7"/>
  <c r="AA25" i="7" s="1"/>
  <c r="Z38" i="7"/>
  <c r="Z39" i="7"/>
  <c r="Z40" i="7"/>
  <c r="Z41" i="7"/>
  <c r="Z42" i="7"/>
  <c r="Z43" i="7"/>
  <c r="Z44" i="7"/>
  <c r="Z45" i="7"/>
  <c r="AA45" i="7" s="1"/>
  <c r="Z46" i="7"/>
  <c r="Z47" i="7"/>
  <c r="Z48" i="7"/>
  <c r="Z49" i="7"/>
  <c r="Z50" i="7"/>
  <c r="Z51" i="7"/>
  <c r="Z52" i="7"/>
  <c r="Z53" i="7"/>
  <c r="AA41" i="7" s="1"/>
  <c r="Z54" i="7"/>
  <c r="Z55" i="7"/>
  <c r="Z56" i="7"/>
  <c r="Z57" i="7"/>
  <c r="Z58" i="7"/>
  <c r="Z59" i="7"/>
  <c r="Z60" i="7"/>
  <c r="Z61" i="7"/>
  <c r="AA61" i="7" s="1"/>
  <c r="Z62" i="7"/>
  <c r="Z63" i="7"/>
  <c r="Z64" i="7"/>
  <c r="Z65" i="7"/>
  <c r="Z66" i="7"/>
  <c r="Z67" i="7"/>
  <c r="Z68" i="7"/>
  <c r="Z69" i="7"/>
  <c r="Z70" i="7"/>
  <c r="Z71" i="7"/>
  <c r="Z72" i="7"/>
  <c r="Z73" i="7"/>
  <c r="Z74" i="7"/>
  <c r="Z75" i="7"/>
  <c r="Z76" i="7"/>
  <c r="Z77" i="7"/>
  <c r="AA77" i="7" s="1"/>
  <c r="Z78" i="7"/>
  <c r="Z79" i="7"/>
  <c r="Z80" i="7"/>
  <c r="Z81" i="7"/>
  <c r="Z82" i="7"/>
  <c r="Z83" i="7"/>
  <c r="Z84" i="7"/>
  <c r="Z85" i="7"/>
  <c r="Z86" i="7"/>
  <c r="Z87" i="7"/>
  <c r="Z88" i="7"/>
  <c r="Z89" i="7"/>
  <c r="Z90" i="7"/>
  <c r="Z91" i="7"/>
  <c r="Z92" i="7"/>
  <c r="Z93" i="7"/>
  <c r="AA93" i="7" s="1"/>
  <c r="Z94" i="7"/>
  <c r="Z95" i="7"/>
  <c r="Z96" i="7"/>
  <c r="Z97" i="7"/>
  <c r="Z98" i="7"/>
  <c r="Z99" i="7"/>
  <c r="Z100" i="7"/>
  <c r="Z101" i="7"/>
  <c r="Z102" i="7"/>
  <c r="Z103" i="7"/>
  <c r="Z104" i="7"/>
  <c r="Z105" i="7"/>
  <c r="Z106" i="7"/>
  <c r="Z107" i="7"/>
  <c r="Z108" i="7"/>
  <c r="Z109" i="7"/>
  <c r="AA109" i="7" s="1"/>
  <c r="Z110" i="7"/>
  <c r="Z111" i="7"/>
  <c r="Z112" i="7"/>
  <c r="Z113" i="7"/>
  <c r="Z114" i="7"/>
  <c r="Z115" i="7"/>
  <c r="Z116" i="7"/>
  <c r="Z117" i="7"/>
  <c r="Z118" i="7"/>
  <c r="Z119" i="7"/>
  <c r="Z120" i="7"/>
  <c r="Z121" i="7"/>
  <c r="Z122" i="7"/>
  <c r="Z123" i="7"/>
  <c r="Z124" i="7"/>
  <c r="Z125" i="7"/>
  <c r="AA125" i="7" s="1"/>
  <c r="Z126" i="7"/>
  <c r="Z127" i="7"/>
  <c r="Z128" i="7"/>
  <c r="Z129" i="7"/>
  <c r="Z130" i="7"/>
  <c r="Z131" i="7"/>
  <c r="Z132" i="7"/>
  <c r="Z133" i="7"/>
  <c r="Z134" i="7"/>
  <c r="Z135" i="7"/>
  <c r="Z136" i="7"/>
  <c r="Z137" i="7"/>
  <c r="Z138" i="7"/>
  <c r="Z139" i="7"/>
  <c r="Z140" i="7"/>
  <c r="Z141" i="7"/>
  <c r="AA141" i="7" s="1"/>
  <c r="Z142" i="7"/>
  <c r="Z143" i="7"/>
  <c r="Z144" i="7"/>
  <c r="Z145" i="7"/>
  <c r="Z146" i="7"/>
  <c r="Z147" i="7"/>
  <c r="Z148" i="7"/>
  <c r="Z149" i="7"/>
  <c r="Z150" i="7"/>
  <c r="Z151" i="7"/>
  <c r="Z152" i="7"/>
  <c r="Z153" i="7"/>
  <c r="Z154" i="7"/>
  <c r="Z155" i="7"/>
  <c r="Z156" i="7"/>
  <c r="Z157" i="7"/>
  <c r="AA157" i="7" s="1"/>
  <c r="Z158" i="7"/>
  <c r="Z159" i="7"/>
  <c r="Z160" i="7"/>
  <c r="Z161" i="7"/>
  <c r="Z162" i="7"/>
  <c r="Z163" i="7"/>
  <c r="Z164" i="7"/>
  <c r="Z165" i="7"/>
  <c r="AA153" i="7" s="1"/>
  <c r="Z166" i="7"/>
  <c r="Z167" i="7"/>
  <c r="Z168" i="7"/>
  <c r="Z169" i="7"/>
  <c r="Z170" i="7"/>
  <c r="Z171" i="7"/>
  <c r="Z172" i="7"/>
  <c r="Z173" i="7"/>
  <c r="AA173" i="7" s="1"/>
  <c r="Z174" i="7"/>
  <c r="Z175" i="7"/>
  <c r="Z176" i="7"/>
  <c r="Z177" i="7"/>
  <c r="Z178" i="7"/>
  <c r="Z179" i="7"/>
  <c r="Z180" i="7"/>
  <c r="Z181" i="7"/>
  <c r="Z182" i="7"/>
  <c r="Z183" i="7"/>
  <c r="Z184" i="7"/>
  <c r="Z185" i="7"/>
  <c r="Z186" i="7"/>
  <c r="Z187" i="7"/>
  <c r="Z188" i="7"/>
  <c r="Z189" i="7"/>
  <c r="AA189" i="7" s="1"/>
  <c r="Z190" i="7"/>
  <c r="Z191" i="7"/>
  <c r="Z192" i="7"/>
  <c r="Z193" i="7"/>
  <c r="Z194" i="7"/>
  <c r="Z195" i="7"/>
  <c r="Z196" i="7"/>
  <c r="Z197" i="7"/>
  <c r="Z198" i="7"/>
  <c r="Z199" i="7"/>
  <c r="Z200" i="7"/>
  <c r="Z201" i="7"/>
  <c r="Z202" i="7"/>
  <c r="Z203" i="7"/>
  <c r="Z204" i="7"/>
  <c r="Z205" i="7"/>
  <c r="AA205" i="7" s="1"/>
  <c r="Z206" i="7"/>
  <c r="Z207" i="7"/>
  <c r="Z208" i="7"/>
  <c r="Z209" i="7"/>
  <c r="Z210" i="7"/>
  <c r="Z211" i="7"/>
  <c r="Z212" i="7"/>
  <c r="Z213" i="7"/>
  <c r="AA213" i="7" s="1"/>
  <c r="Z214" i="7"/>
  <c r="AA214" i="7" s="1"/>
  <c r="Z215" i="7"/>
  <c r="Z216" i="7"/>
  <c r="AA216" i="7" s="1"/>
  <c r="Z217" i="7"/>
  <c r="AA217" i="7" s="1"/>
  <c r="Z218" i="7"/>
  <c r="AA218" i="7" s="1"/>
  <c r="Z219" i="7"/>
  <c r="AA219" i="7" s="1"/>
  <c r="Z220" i="7"/>
  <c r="AA220" i="7" s="1"/>
  <c r="Z221" i="7"/>
  <c r="AA221" i="7" s="1"/>
  <c r="Z222" i="7"/>
  <c r="AA222" i="7" s="1"/>
  <c r="Z223" i="7"/>
  <c r="AA223" i="7" s="1"/>
  <c r="Z224" i="7"/>
  <c r="AA224" i="7" s="1"/>
  <c r="Z225" i="7"/>
  <c r="AA225" i="7" s="1"/>
  <c r="Z226" i="7"/>
  <c r="AA226" i="7" s="1"/>
  <c r="Z227" i="7"/>
  <c r="AA227" i="7" s="1"/>
  <c r="Z228" i="7"/>
  <c r="AA228" i="7" s="1"/>
  <c r="Z229" i="7"/>
  <c r="AA229" i="7" s="1"/>
  <c r="Z230" i="7"/>
  <c r="AA230" i="7" s="1"/>
  <c r="Z231" i="7"/>
  <c r="AA231" i="7" s="1"/>
  <c r="Z232" i="7"/>
  <c r="AA232" i="7" s="1"/>
  <c r="Z233" i="7"/>
  <c r="Z234" i="7"/>
  <c r="Z235" i="7"/>
  <c r="AA235" i="7" s="1"/>
  <c r="Z236" i="7"/>
  <c r="AA236" i="7" s="1"/>
  <c r="Z237" i="7"/>
  <c r="AA237" i="7" s="1"/>
  <c r="Z238" i="7"/>
  <c r="AA238" i="7" s="1"/>
  <c r="Z239" i="7"/>
  <c r="AA239" i="7" s="1"/>
  <c r="Z240" i="7"/>
  <c r="AA240" i="7" s="1"/>
  <c r="Z241" i="7"/>
  <c r="AA241" i="7" s="1"/>
  <c r="Z242" i="7"/>
  <c r="AA242" i="7" s="1"/>
  <c r="Z243" i="7"/>
  <c r="AA243" i="7" s="1"/>
  <c r="Z244" i="7"/>
  <c r="AA244" i="7" s="1"/>
  <c r="Z245" i="7"/>
  <c r="AA245" i="7" s="1"/>
  <c r="Z246" i="7"/>
  <c r="AA246" i="7" s="1"/>
  <c r="Z247" i="7"/>
  <c r="AA247" i="7" s="1"/>
  <c r="Z248" i="7"/>
  <c r="AA248" i="7" s="1"/>
  <c r="Z249" i="7"/>
  <c r="AA249" i="7" s="1"/>
  <c r="Z250" i="7"/>
  <c r="AA250" i="7" s="1"/>
  <c r="Z251" i="7"/>
  <c r="AA251" i="7" s="1"/>
  <c r="Z252" i="7"/>
  <c r="AA252" i="7" s="1"/>
  <c r="Z253" i="7"/>
  <c r="AA253" i="7" s="1"/>
  <c r="Z254" i="7"/>
  <c r="AA254" i="7" s="1"/>
  <c r="Z255" i="7"/>
  <c r="AA255" i="7" s="1"/>
  <c r="Z256" i="7"/>
  <c r="AA256" i="7" s="1"/>
  <c r="Z257" i="7"/>
  <c r="AA257" i="7" s="1"/>
  <c r="Z258" i="7"/>
  <c r="AA258" i="7" s="1"/>
  <c r="Z259" i="7"/>
  <c r="AA259" i="7" s="1"/>
  <c r="Z260" i="7"/>
  <c r="AA260" i="7" s="1"/>
  <c r="Z261" i="7"/>
  <c r="AA261" i="7" s="1"/>
  <c r="Z262" i="7"/>
  <c r="AA262" i="7" s="1"/>
  <c r="Z263" i="7"/>
  <c r="Z264" i="7"/>
  <c r="AA264" i="7" s="1"/>
  <c r="Z265" i="7"/>
  <c r="Z266" i="7"/>
  <c r="AA266" i="7" s="1"/>
  <c r="Z267" i="7"/>
  <c r="AA267" i="7" s="1"/>
  <c r="Z268" i="7"/>
  <c r="AA268" i="7" s="1"/>
  <c r="Z269" i="7"/>
  <c r="AA269" i="7" s="1"/>
  <c r="Z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38" i="7"/>
  <c r="AB39" i="7"/>
  <c r="AB40" i="7"/>
  <c r="AB41" i="7"/>
  <c r="AB42" i="7"/>
  <c r="AB43" i="7"/>
  <c r="AB44" i="7"/>
  <c r="AB45" i="7"/>
  <c r="AB46" i="7"/>
  <c r="AB47" i="7"/>
  <c r="AB48" i="7"/>
  <c r="AB49" i="7"/>
  <c r="AB50" i="7"/>
  <c r="AB51" i="7"/>
  <c r="AB52" i="7"/>
  <c r="AB53" i="7"/>
  <c r="AB54" i="7"/>
  <c r="AB55" i="7"/>
  <c r="AB56"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92" i="7"/>
  <c r="AB93" i="7"/>
  <c r="AB94" i="7"/>
  <c r="AB95" i="7"/>
  <c r="AB96" i="7"/>
  <c r="AB97" i="7"/>
  <c r="AB98" i="7"/>
  <c r="AB99" i="7"/>
  <c r="AB100" i="7"/>
  <c r="AB101" i="7"/>
  <c r="AB102" i="7"/>
  <c r="AB103" i="7"/>
  <c r="AB104" i="7"/>
  <c r="AB105" i="7"/>
  <c r="AB106" i="7"/>
  <c r="AB107" i="7"/>
  <c r="AB108" i="7"/>
  <c r="AB109" i="7"/>
  <c r="AB110" i="7"/>
  <c r="AB111" i="7"/>
  <c r="AB112" i="7"/>
  <c r="AB113" i="7"/>
  <c r="AB114" i="7"/>
  <c r="AB115" i="7"/>
  <c r="AB116" i="7"/>
  <c r="AB117" i="7"/>
  <c r="AB118" i="7"/>
  <c r="AB119" i="7"/>
  <c r="AB120" i="7"/>
  <c r="AB121" i="7"/>
  <c r="AB122" i="7"/>
  <c r="AB123" i="7"/>
  <c r="AB124" i="7"/>
  <c r="AB125" i="7"/>
  <c r="AB126" i="7"/>
  <c r="AB127" i="7"/>
  <c r="AB128" i="7"/>
  <c r="AB129" i="7"/>
  <c r="AB130" i="7"/>
  <c r="AB131" i="7"/>
  <c r="AB132" i="7"/>
  <c r="AB133" i="7"/>
  <c r="AB134" i="7"/>
  <c r="AB135" i="7"/>
  <c r="AB136" i="7"/>
  <c r="AB137" i="7"/>
  <c r="AB138" i="7"/>
  <c r="AB139" i="7"/>
  <c r="AB140" i="7"/>
  <c r="AB141" i="7"/>
  <c r="AB142" i="7"/>
  <c r="AB143" i="7"/>
  <c r="AB144" i="7"/>
  <c r="AB145" i="7"/>
  <c r="AB146" i="7"/>
  <c r="AB147" i="7"/>
  <c r="AB148" i="7"/>
  <c r="AB149" i="7"/>
  <c r="AB150" i="7"/>
  <c r="AB151" i="7"/>
  <c r="AB152" i="7"/>
  <c r="AB153" i="7"/>
  <c r="AB154" i="7"/>
  <c r="AB155" i="7"/>
  <c r="AB156" i="7"/>
  <c r="AB157" i="7"/>
  <c r="AB158" i="7"/>
  <c r="AB159" i="7"/>
  <c r="AB160" i="7"/>
  <c r="AB161" i="7"/>
  <c r="AB162" i="7"/>
  <c r="AB163" i="7"/>
  <c r="AB164" i="7"/>
  <c r="AB165" i="7"/>
  <c r="AB166" i="7"/>
  <c r="AB167" i="7"/>
  <c r="AB168" i="7"/>
  <c r="AB169" i="7"/>
  <c r="AB170" i="7"/>
  <c r="AB171" i="7"/>
  <c r="AB172" i="7"/>
  <c r="AB173" i="7"/>
  <c r="AB174" i="7"/>
  <c r="AB175" i="7"/>
  <c r="AB176" i="7"/>
  <c r="AB177" i="7"/>
  <c r="AB178" i="7"/>
  <c r="AB179" i="7"/>
  <c r="AB180" i="7"/>
  <c r="AB181" i="7"/>
  <c r="AB182" i="7"/>
  <c r="AB183" i="7"/>
  <c r="AB184" i="7"/>
  <c r="AB185" i="7"/>
  <c r="AB186" i="7"/>
  <c r="AB187" i="7"/>
  <c r="AB188" i="7"/>
  <c r="AB189" i="7"/>
  <c r="AB190" i="7"/>
  <c r="AB191" i="7"/>
  <c r="AB192" i="7"/>
  <c r="AB193" i="7"/>
  <c r="AB194" i="7"/>
  <c r="AB195" i="7"/>
  <c r="AB196" i="7"/>
  <c r="AB197" i="7"/>
  <c r="AB198" i="7"/>
  <c r="AB199" i="7"/>
  <c r="AB200" i="7"/>
  <c r="AB201" i="7"/>
  <c r="AB202" i="7"/>
  <c r="AB203" i="7"/>
  <c r="AB204" i="7"/>
  <c r="AB205" i="7"/>
  <c r="AB206" i="7"/>
  <c r="AB207" i="7"/>
  <c r="AB208" i="7"/>
  <c r="AB209" i="7"/>
  <c r="AB210" i="7"/>
  <c r="AB211" i="7"/>
  <c r="AB212" i="7"/>
  <c r="AB213" i="7"/>
  <c r="AB214" i="7"/>
  <c r="AB215" i="7"/>
  <c r="AB216" i="7"/>
  <c r="AB217" i="7"/>
  <c r="AB218" i="7"/>
  <c r="AB219" i="7"/>
  <c r="AB220" i="7"/>
  <c r="AB221" i="7"/>
  <c r="AB222" i="7"/>
  <c r="AB223" i="7"/>
  <c r="AB224" i="7"/>
  <c r="AB225" i="7"/>
  <c r="AB226" i="7"/>
  <c r="AB227" i="7"/>
  <c r="AB228" i="7"/>
  <c r="AB229" i="7"/>
  <c r="AB230" i="7"/>
  <c r="AB231" i="7"/>
  <c r="AB232" i="7"/>
  <c r="AB233" i="7"/>
  <c r="AB234" i="7"/>
  <c r="AB235" i="7"/>
  <c r="AB236" i="7"/>
  <c r="AB237" i="7"/>
  <c r="AB238" i="7"/>
  <c r="AB239" i="7"/>
  <c r="AB240" i="7"/>
  <c r="AB241" i="7"/>
  <c r="AB242" i="7"/>
  <c r="AB243" i="7"/>
  <c r="AB244" i="7"/>
  <c r="AB245" i="7"/>
  <c r="AB246" i="7"/>
  <c r="AB247" i="7"/>
  <c r="AB248" i="7"/>
  <c r="AB249" i="7"/>
  <c r="AB250" i="7"/>
  <c r="AB251" i="7"/>
  <c r="AB252" i="7"/>
  <c r="AB253" i="7"/>
  <c r="AB254" i="7"/>
  <c r="AB255" i="7"/>
  <c r="AB256" i="7"/>
  <c r="AB257" i="7"/>
  <c r="AB258" i="7"/>
  <c r="AB259" i="7"/>
  <c r="AB260" i="7"/>
  <c r="AB261" i="7"/>
  <c r="AB262" i="7"/>
  <c r="AB263" i="7"/>
  <c r="AB264" i="7"/>
  <c r="AB265" i="7"/>
  <c r="AB266" i="7"/>
  <c r="AB267" i="7"/>
  <c r="AB268" i="7"/>
  <c r="AB269" i="7"/>
  <c r="AB5" i="7"/>
  <c r="AA215" i="7"/>
  <c r="AA233" i="7"/>
  <c r="AA234" i="7"/>
  <c r="AA263" i="7"/>
  <c r="AA265" i="7"/>
  <c r="Y6" i="7"/>
  <c r="Y7" i="7"/>
  <c r="Y8" i="7"/>
  <c r="Y9" i="7"/>
  <c r="Y10" i="7"/>
  <c r="Y11" i="7"/>
  <c r="Y12" i="7"/>
  <c r="Y13" i="7"/>
  <c r="Y14" i="7"/>
  <c r="Y15" i="7"/>
  <c r="Y16" i="7"/>
  <c r="Y17" i="7"/>
  <c r="Y18" i="7"/>
  <c r="Y19" i="7"/>
  <c r="Y20" i="7"/>
  <c r="Y21" i="7"/>
  <c r="Y22" i="7"/>
  <c r="Y23" i="7"/>
  <c r="Y24" i="7"/>
  <c r="Y25" i="7"/>
  <c r="Y26" i="7"/>
  <c r="Y27" i="7"/>
  <c r="Y28" i="7"/>
  <c r="Y29" i="7"/>
  <c r="Y30" i="7"/>
  <c r="Y31" i="7"/>
  <c r="Y32" i="7"/>
  <c r="Y33" i="7"/>
  <c r="Y34" i="7"/>
  <c r="Y35" i="7"/>
  <c r="Y36" i="7"/>
  <c r="Y37" i="7"/>
  <c r="Y38" i="7"/>
  <c r="Y39" i="7"/>
  <c r="Y40" i="7"/>
  <c r="Y41" i="7"/>
  <c r="Y42" i="7"/>
  <c r="Y43" i="7"/>
  <c r="Y44" i="7"/>
  <c r="Y45" i="7"/>
  <c r="Y46" i="7"/>
  <c r="Y47" i="7"/>
  <c r="Y48" i="7"/>
  <c r="Y49" i="7"/>
  <c r="Y50" i="7"/>
  <c r="Y51" i="7"/>
  <c r="Y52" i="7"/>
  <c r="Y53" i="7"/>
  <c r="Y54" i="7"/>
  <c r="Y55" i="7"/>
  <c r="Y56" i="7"/>
  <c r="Y57" i="7"/>
  <c r="Y58" i="7"/>
  <c r="Y59" i="7"/>
  <c r="Y60" i="7"/>
  <c r="Y61" i="7"/>
  <c r="Y62" i="7"/>
  <c r="Y63" i="7"/>
  <c r="Y64" i="7"/>
  <c r="Y65" i="7"/>
  <c r="Y66" i="7"/>
  <c r="Y67" i="7"/>
  <c r="Y68" i="7"/>
  <c r="Y69" i="7"/>
  <c r="Y70" i="7"/>
  <c r="Y71" i="7"/>
  <c r="Y72" i="7"/>
  <c r="Y73" i="7"/>
  <c r="Y74" i="7"/>
  <c r="Y75" i="7"/>
  <c r="Y76" i="7"/>
  <c r="Y77" i="7"/>
  <c r="Y78" i="7"/>
  <c r="Y79" i="7"/>
  <c r="Y80" i="7"/>
  <c r="Y81" i="7"/>
  <c r="Y82" i="7"/>
  <c r="Y83" i="7"/>
  <c r="Y84" i="7"/>
  <c r="Y85" i="7"/>
  <c r="Y86" i="7"/>
  <c r="Y87" i="7"/>
  <c r="Y88" i="7"/>
  <c r="Y89" i="7"/>
  <c r="Y90" i="7"/>
  <c r="Y91" i="7"/>
  <c r="Y92" i="7"/>
  <c r="Y93" i="7"/>
  <c r="Y94" i="7"/>
  <c r="Y95" i="7"/>
  <c r="Y96" i="7"/>
  <c r="Y97" i="7"/>
  <c r="Y98" i="7"/>
  <c r="Y99" i="7"/>
  <c r="Y100" i="7"/>
  <c r="Y101" i="7"/>
  <c r="Y102" i="7"/>
  <c r="Y103" i="7"/>
  <c r="Y104" i="7"/>
  <c r="Y105" i="7"/>
  <c r="Y106" i="7"/>
  <c r="Y107" i="7"/>
  <c r="Y108" i="7"/>
  <c r="Y109" i="7"/>
  <c r="Y110" i="7"/>
  <c r="Y111" i="7"/>
  <c r="Y112" i="7"/>
  <c r="Y113" i="7"/>
  <c r="Y114" i="7"/>
  <c r="Y115" i="7"/>
  <c r="Y116" i="7"/>
  <c r="Y117" i="7"/>
  <c r="Y118" i="7"/>
  <c r="Y119" i="7"/>
  <c r="Y120" i="7"/>
  <c r="Y121" i="7"/>
  <c r="Y122" i="7"/>
  <c r="Y123" i="7"/>
  <c r="Y124" i="7"/>
  <c r="Y125" i="7"/>
  <c r="Y126" i="7"/>
  <c r="Y127" i="7"/>
  <c r="Y128" i="7"/>
  <c r="Y129" i="7"/>
  <c r="Y130" i="7"/>
  <c r="Y131" i="7"/>
  <c r="Y132" i="7"/>
  <c r="Y133" i="7"/>
  <c r="Y134" i="7"/>
  <c r="Y135" i="7"/>
  <c r="Y136" i="7"/>
  <c r="Y137" i="7"/>
  <c r="Y138" i="7"/>
  <c r="Y139" i="7"/>
  <c r="Y140" i="7"/>
  <c r="Y141" i="7"/>
  <c r="Y142" i="7"/>
  <c r="Y143" i="7"/>
  <c r="Y144" i="7"/>
  <c r="Y145" i="7"/>
  <c r="Y146" i="7"/>
  <c r="Y147" i="7"/>
  <c r="Y148" i="7"/>
  <c r="Y149" i="7"/>
  <c r="Y150" i="7"/>
  <c r="Y151" i="7"/>
  <c r="Y152" i="7"/>
  <c r="Y153" i="7"/>
  <c r="Y154" i="7"/>
  <c r="Y155" i="7"/>
  <c r="Y156" i="7"/>
  <c r="Y157" i="7"/>
  <c r="Y158" i="7"/>
  <c r="Y159" i="7"/>
  <c r="Y160" i="7"/>
  <c r="Y161" i="7"/>
  <c r="Y162" i="7"/>
  <c r="Y163" i="7"/>
  <c r="Y164" i="7"/>
  <c r="Y165" i="7"/>
  <c r="Y166" i="7"/>
  <c r="Y167" i="7"/>
  <c r="Y168" i="7"/>
  <c r="Y169" i="7"/>
  <c r="Y170" i="7"/>
  <c r="Y171" i="7"/>
  <c r="Y172" i="7"/>
  <c r="Y173" i="7"/>
  <c r="Y174" i="7"/>
  <c r="Y175" i="7"/>
  <c r="Y176" i="7"/>
  <c r="Y177" i="7"/>
  <c r="Y178" i="7"/>
  <c r="Y179" i="7"/>
  <c r="Y180" i="7"/>
  <c r="Y181" i="7"/>
  <c r="Y182" i="7"/>
  <c r="Y183" i="7"/>
  <c r="Y184" i="7"/>
  <c r="Y185" i="7"/>
  <c r="Y186" i="7"/>
  <c r="Y187" i="7"/>
  <c r="Y188" i="7"/>
  <c r="Y189" i="7"/>
  <c r="Y190" i="7"/>
  <c r="Y191" i="7"/>
  <c r="Y192" i="7"/>
  <c r="Y193" i="7"/>
  <c r="Y194" i="7"/>
  <c r="Y195" i="7"/>
  <c r="Y196" i="7"/>
  <c r="Y197" i="7"/>
  <c r="Y198" i="7"/>
  <c r="Y199" i="7"/>
  <c r="Y200" i="7"/>
  <c r="Y201" i="7"/>
  <c r="Y202" i="7"/>
  <c r="Y203" i="7"/>
  <c r="Y204" i="7"/>
  <c r="Y205" i="7"/>
  <c r="Y206" i="7"/>
  <c r="Y207" i="7"/>
  <c r="Y208" i="7"/>
  <c r="Y209" i="7"/>
  <c r="Y210" i="7"/>
  <c r="Y211" i="7"/>
  <c r="Y212" i="7"/>
  <c r="Y213" i="7"/>
  <c r="Y214" i="7"/>
  <c r="Y215" i="7"/>
  <c r="Y216" i="7"/>
  <c r="Y217" i="7"/>
  <c r="Y218" i="7"/>
  <c r="Y219" i="7"/>
  <c r="Y220" i="7"/>
  <c r="Y221" i="7"/>
  <c r="Y222" i="7"/>
  <c r="Y223" i="7"/>
  <c r="Y224" i="7"/>
  <c r="Y225" i="7"/>
  <c r="Y226" i="7"/>
  <c r="Y227" i="7"/>
  <c r="Y228" i="7"/>
  <c r="Y229" i="7"/>
  <c r="Y230" i="7"/>
  <c r="Y231" i="7"/>
  <c r="Y232" i="7"/>
  <c r="Y233" i="7"/>
  <c r="Y234" i="7"/>
  <c r="Y235" i="7"/>
  <c r="Y236" i="7"/>
  <c r="Y237" i="7"/>
  <c r="Y238" i="7"/>
  <c r="Y239" i="7"/>
  <c r="Y240" i="7"/>
  <c r="Y241" i="7"/>
  <c r="Y242" i="7"/>
  <c r="Y243" i="7"/>
  <c r="Y244" i="7"/>
  <c r="Y245" i="7"/>
  <c r="Y246" i="7"/>
  <c r="Y247" i="7"/>
  <c r="Y248" i="7"/>
  <c r="Y249" i="7"/>
  <c r="Y250" i="7"/>
  <c r="Y251" i="7"/>
  <c r="Y252" i="7"/>
  <c r="Y253" i="7"/>
  <c r="Y254" i="7"/>
  <c r="Y255" i="7"/>
  <c r="Y256" i="7"/>
  <c r="Y257" i="7"/>
  <c r="Y258" i="7"/>
  <c r="Y259" i="7"/>
  <c r="Y260" i="7"/>
  <c r="Y261" i="7"/>
  <c r="Y262" i="7"/>
  <c r="Y263" i="7"/>
  <c r="Y264" i="7"/>
  <c r="Y265" i="7"/>
  <c r="Y266" i="7"/>
  <c r="Y267" i="7"/>
  <c r="Y268" i="7"/>
  <c r="Y269" i="7"/>
  <c r="Y5" i="7"/>
  <c r="AA13" i="7" l="1"/>
  <c r="AA190" i="7"/>
  <c r="AA174" i="7"/>
  <c r="AA158" i="7"/>
  <c r="AA142" i="7"/>
  <c r="AA126" i="7"/>
  <c r="AA110" i="7"/>
  <c r="AA94" i="7"/>
  <c r="AA62" i="7"/>
  <c r="AA46" i="7"/>
  <c r="AA14" i="7"/>
  <c r="AA188" i="7"/>
  <c r="AA140" i="7"/>
  <c r="AA108" i="7"/>
  <c r="AA76" i="7"/>
  <c r="AA60" i="7"/>
  <c r="AA44" i="7"/>
  <c r="AA28" i="7"/>
  <c r="AA187" i="7"/>
  <c r="AA139" i="7"/>
  <c r="AA107" i="7"/>
  <c r="AA75" i="7"/>
  <c r="AA43" i="7"/>
  <c r="AA11" i="7"/>
  <c r="AA151" i="7"/>
  <c r="AA71" i="7"/>
  <c r="AA191" i="7"/>
  <c r="AA31" i="7"/>
  <c r="AA64" i="7"/>
  <c r="AA143" i="7"/>
  <c r="AA15" i="7"/>
  <c r="AA27" i="7"/>
  <c r="AA121" i="7"/>
  <c r="AA105" i="7"/>
  <c r="AA73" i="7"/>
  <c r="AA200" i="7"/>
  <c r="AA120" i="7"/>
  <c r="AA199" i="7"/>
  <c r="AA183" i="7"/>
  <c r="AA55" i="7"/>
  <c r="AA23" i="7"/>
  <c r="AA127" i="7"/>
  <c r="AA210" i="7"/>
  <c r="AA194" i="7"/>
  <c r="AA178" i="7"/>
  <c r="AA162" i="7"/>
  <c r="AA146" i="7"/>
  <c r="AA130" i="7"/>
  <c r="AA114" i="7"/>
  <c r="AA98" i="7"/>
  <c r="AA82" i="7"/>
  <c r="AA66" i="7"/>
  <c r="AA50" i="7"/>
  <c r="AA34" i="7"/>
  <c r="AA18" i="7"/>
  <c r="AA176" i="7"/>
  <c r="AA175" i="7"/>
  <c r="AA159" i="7"/>
  <c r="AA111" i="7"/>
  <c r="AA95" i="7"/>
  <c r="AA63" i="7"/>
  <c r="AA47" i="7"/>
  <c r="AA209" i="7"/>
  <c r="AA193" i="7"/>
  <c r="AA177" i="7"/>
  <c r="AA145" i="7"/>
  <c r="AA97" i="7"/>
  <c r="AA81" i="7"/>
  <c r="AA65" i="7"/>
  <c r="AA49" i="7"/>
  <c r="AA33" i="7"/>
  <c r="AA17" i="7"/>
  <c r="AA161" i="7"/>
  <c r="AA192" i="7"/>
  <c r="AA144" i="7"/>
  <c r="AA112" i="7"/>
  <c r="AA96" i="7"/>
  <c r="AA48" i="7"/>
  <c r="AA32" i="7"/>
  <c r="AA16" i="7"/>
  <c r="AA113" i="7"/>
  <c r="AA129" i="7"/>
  <c r="AA78" i="7"/>
  <c r="AA204" i="7"/>
  <c r="AA172" i="7"/>
  <c r="AA156" i="7"/>
  <c r="AA124" i="7"/>
  <c r="AA92" i="7"/>
  <c r="AA12" i="7"/>
  <c r="AA203" i="7"/>
  <c r="AA171" i="7"/>
  <c r="AA155" i="7"/>
  <c r="AA123" i="7"/>
  <c r="AA91" i="7"/>
  <c r="AA59" i="7"/>
  <c r="AA186" i="7"/>
  <c r="AA170" i="7"/>
  <c r="AA154" i="7"/>
  <c r="AA138" i="7"/>
  <c r="AA122" i="7"/>
  <c r="AA106" i="7"/>
  <c r="AA90" i="7"/>
  <c r="AA74" i="7"/>
  <c r="AA58" i="7"/>
  <c r="AA42" i="7"/>
  <c r="AA26" i="7"/>
  <c r="AA10" i="7"/>
  <c r="AA5" i="7"/>
  <c r="AA185" i="7"/>
  <c r="AA169" i="7"/>
  <c r="AA137" i="7"/>
  <c r="AA89" i="7"/>
  <c r="AA57" i="7"/>
  <c r="AA9" i="7"/>
  <c r="AA184" i="7"/>
  <c r="AA168" i="7"/>
  <c r="AA152" i="7"/>
  <c r="AA136" i="7"/>
  <c r="AA104" i="7"/>
  <c r="AA88" i="7"/>
  <c r="AA72" i="7"/>
  <c r="AA56" i="7"/>
  <c r="AA40" i="7"/>
  <c r="AA24" i="7"/>
  <c r="AA8" i="7"/>
  <c r="AA167" i="7"/>
  <c r="AA135" i="7"/>
  <c r="AA119" i="7"/>
  <c r="AA103" i="7"/>
  <c r="AA87" i="7"/>
  <c r="AA39" i="7"/>
  <c r="AA7" i="7"/>
  <c r="AA206" i="7"/>
  <c r="AA30" i="7"/>
  <c r="AA201" i="7"/>
  <c r="AA202" i="7"/>
  <c r="AA212" i="7"/>
  <c r="AA196" i="7"/>
  <c r="AA180" i="7"/>
  <c r="AA164" i="7"/>
  <c r="AA148" i="7"/>
  <c r="AA132" i="7"/>
  <c r="AA116" i="7"/>
  <c r="AA100" i="7"/>
  <c r="AA84" i="7"/>
  <c r="AA68" i="7"/>
  <c r="AA52" i="7"/>
  <c r="AA36" i="7"/>
  <c r="AA20" i="7"/>
  <c r="AA211" i="7"/>
  <c r="AA195" i="7"/>
  <c r="AA179" i="7"/>
  <c r="AA163" i="7"/>
  <c r="AA147" i="7"/>
  <c r="AA131" i="7"/>
  <c r="AA115" i="7"/>
  <c r="AA99" i="7"/>
  <c r="AA83" i="7"/>
  <c r="AA67" i="7"/>
  <c r="AA51" i="7"/>
  <c r="AA35" i="7"/>
  <c r="AA19" i="7"/>
  <c r="AA160" i="7"/>
  <c r="AA208" i="7"/>
  <c r="AA80" i="7"/>
  <c r="AA207" i="7"/>
  <c r="AA79" i="7"/>
  <c r="AA128" i="7"/>
  <c r="AA198" i="7"/>
  <c r="AA182" i="7"/>
  <c r="AA166" i="7"/>
  <c r="AA150" i="7"/>
  <c r="AA134" i="7"/>
  <c r="AA118" i="7"/>
  <c r="AA102" i="7"/>
  <c r="AA86" i="7"/>
  <c r="AA70" i="7"/>
  <c r="AA54" i="7"/>
  <c r="AA38" i="7"/>
  <c r="AA22" i="7"/>
  <c r="AA6" i="7"/>
  <c r="AA197" i="7"/>
  <c r="AA181" i="7"/>
  <c r="AA165" i="7"/>
  <c r="AA149" i="7"/>
  <c r="AA133" i="7"/>
  <c r="AA117" i="7"/>
  <c r="AA101" i="7"/>
  <c r="AA85" i="7"/>
  <c r="AA69" i="7"/>
  <c r="AA53" i="7"/>
  <c r="AA37" i="7"/>
  <c r="AA21" i="7"/>
  <c r="T6" i="7"/>
  <c r="U6" i="7"/>
  <c r="V6" i="7"/>
  <c r="T7" i="7"/>
  <c r="U7" i="7"/>
  <c r="V7" i="7"/>
  <c r="T8" i="7"/>
  <c r="U8" i="7"/>
  <c r="V8" i="7"/>
  <c r="T9" i="7"/>
  <c r="U9" i="7"/>
  <c r="V9" i="7"/>
  <c r="T10" i="7"/>
  <c r="U10" i="7"/>
  <c r="V10" i="7"/>
  <c r="T11" i="7"/>
  <c r="U11" i="7"/>
  <c r="V11" i="7"/>
  <c r="T12" i="7"/>
  <c r="U12" i="7"/>
  <c r="V12" i="7"/>
  <c r="T13" i="7"/>
  <c r="U13" i="7"/>
  <c r="V13" i="7"/>
  <c r="T14" i="7"/>
  <c r="U14" i="7"/>
  <c r="V14" i="7"/>
  <c r="T15" i="7"/>
  <c r="U15" i="7"/>
  <c r="V15" i="7"/>
  <c r="T16" i="7"/>
  <c r="U16" i="7"/>
  <c r="V16" i="7"/>
  <c r="T17" i="7"/>
  <c r="U17" i="7"/>
  <c r="V17" i="7"/>
  <c r="T18" i="7"/>
  <c r="U18" i="7"/>
  <c r="V18" i="7"/>
  <c r="T19" i="7"/>
  <c r="U19" i="7"/>
  <c r="V19" i="7"/>
  <c r="T20" i="7"/>
  <c r="U20" i="7"/>
  <c r="V20" i="7"/>
  <c r="T21" i="7"/>
  <c r="U21" i="7"/>
  <c r="V21" i="7"/>
  <c r="T22" i="7"/>
  <c r="U22" i="7"/>
  <c r="V22" i="7"/>
  <c r="T23" i="7"/>
  <c r="U23" i="7"/>
  <c r="V23" i="7"/>
  <c r="T24" i="7"/>
  <c r="U24" i="7"/>
  <c r="V24" i="7"/>
  <c r="T25" i="7"/>
  <c r="U25" i="7"/>
  <c r="V25" i="7"/>
  <c r="T26" i="7"/>
  <c r="U26" i="7"/>
  <c r="V26" i="7"/>
  <c r="T27" i="7"/>
  <c r="U27" i="7"/>
  <c r="V27" i="7"/>
  <c r="T28" i="7"/>
  <c r="U28" i="7"/>
  <c r="V28" i="7"/>
  <c r="T29" i="7"/>
  <c r="U29" i="7"/>
  <c r="V29" i="7"/>
  <c r="T30" i="7"/>
  <c r="U30" i="7"/>
  <c r="V30" i="7"/>
  <c r="T31" i="7"/>
  <c r="U31" i="7"/>
  <c r="V31" i="7"/>
  <c r="T32" i="7"/>
  <c r="U32" i="7"/>
  <c r="V32" i="7"/>
  <c r="T33" i="7"/>
  <c r="U33" i="7"/>
  <c r="V33" i="7"/>
  <c r="T34" i="7"/>
  <c r="U34" i="7"/>
  <c r="V34" i="7"/>
  <c r="T35" i="7"/>
  <c r="U35" i="7"/>
  <c r="V35" i="7"/>
  <c r="T36" i="7"/>
  <c r="U36" i="7"/>
  <c r="V36" i="7"/>
  <c r="T37" i="7"/>
  <c r="U37" i="7"/>
  <c r="V37" i="7"/>
  <c r="T38" i="7"/>
  <c r="U38" i="7"/>
  <c r="V38" i="7"/>
  <c r="T39" i="7"/>
  <c r="U39" i="7"/>
  <c r="V39" i="7"/>
  <c r="T40" i="7"/>
  <c r="U40" i="7"/>
  <c r="V40" i="7"/>
  <c r="T41" i="7"/>
  <c r="U41" i="7"/>
  <c r="V41" i="7"/>
  <c r="T42" i="7"/>
  <c r="U42" i="7"/>
  <c r="V42" i="7"/>
  <c r="T43" i="7"/>
  <c r="U43" i="7"/>
  <c r="V43" i="7"/>
  <c r="T44" i="7"/>
  <c r="U44" i="7"/>
  <c r="V44" i="7"/>
  <c r="T45" i="7"/>
  <c r="U45" i="7"/>
  <c r="V45" i="7"/>
  <c r="T46" i="7"/>
  <c r="U46" i="7"/>
  <c r="V46" i="7"/>
  <c r="T47" i="7"/>
  <c r="U47" i="7"/>
  <c r="V47" i="7"/>
  <c r="T48" i="7"/>
  <c r="U48" i="7"/>
  <c r="V48" i="7"/>
  <c r="T49" i="7"/>
  <c r="U49" i="7"/>
  <c r="V49" i="7"/>
  <c r="T50" i="7"/>
  <c r="U50" i="7"/>
  <c r="V50" i="7"/>
  <c r="T51" i="7"/>
  <c r="U51" i="7"/>
  <c r="V51" i="7"/>
  <c r="T52" i="7"/>
  <c r="U52" i="7"/>
  <c r="V52" i="7"/>
  <c r="T53" i="7"/>
  <c r="U53" i="7"/>
  <c r="V53" i="7"/>
  <c r="T54" i="7"/>
  <c r="U54" i="7"/>
  <c r="V54" i="7"/>
  <c r="T55" i="7"/>
  <c r="U55" i="7"/>
  <c r="V55" i="7"/>
  <c r="T56" i="7"/>
  <c r="U56" i="7"/>
  <c r="V56" i="7"/>
  <c r="T57" i="7"/>
  <c r="U57" i="7"/>
  <c r="V57" i="7"/>
  <c r="T58" i="7"/>
  <c r="U58" i="7"/>
  <c r="V58" i="7"/>
  <c r="T59" i="7"/>
  <c r="U59" i="7"/>
  <c r="V59" i="7"/>
  <c r="T60" i="7"/>
  <c r="U60" i="7"/>
  <c r="V60" i="7"/>
  <c r="T61" i="7"/>
  <c r="U61" i="7"/>
  <c r="V61" i="7"/>
  <c r="T62" i="7"/>
  <c r="U62" i="7"/>
  <c r="V62" i="7"/>
  <c r="T63" i="7"/>
  <c r="U63" i="7"/>
  <c r="V63" i="7"/>
  <c r="T64" i="7"/>
  <c r="U64" i="7"/>
  <c r="V64" i="7"/>
  <c r="T65" i="7"/>
  <c r="U65" i="7"/>
  <c r="V65" i="7"/>
  <c r="T66" i="7"/>
  <c r="U66" i="7"/>
  <c r="V66" i="7"/>
  <c r="T67" i="7"/>
  <c r="U67" i="7"/>
  <c r="V67" i="7"/>
  <c r="T68" i="7"/>
  <c r="U68" i="7"/>
  <c r="V68" i="7"/>
  <c r="T69" i="7"/>
  <c r="U69" i="7"/>
  <c r="V69" i="7"/>
  <c r="T70" i="7"/>
  <c r="U70" i="7"/>
  <c r="V70" i="7"/>
  <c r="T71" i="7"/>
  <c r="U71" i="7"/>
  <c r="V71" i="7"/>
  <c r="T72" i="7"/>
  <c r="U72" i="7"/>
  <c r="V72" i="7"/>
  <c r="T73" i="7"/>
  <c r="U73" i="7"/>
  <c r="V73" i="7"/>
  <c r="T74" i="7"/>
  <c r="U74" i="7"/>
  <c r="V74" i="7"/>
  <c r="T75" i="7"/>
  <c r="U75" i="7"/>
  <c r="V75" i="7"/>
  <c r="T76" i="7"/>
  <c r="U76" i="7"/>
  <c r="V76" i="7"/>
  <c r="T77" i="7"/>
  <c r="U77" i="7"/>
  <c r="V77" i="7"/>
  <c r="T78" i="7"/>
  <c r="U78" i="7"/>
  <c r="V78" i="7"/>
  <c r="T79" i="7"/>
  <c r="U79" i="7"/>
  <c r="V79" i="7"/>
  <c r="T80" i="7"/>
  <c r="U80" i="7"/>
  <c r="V80" i="7"/>
  <c r="T81" i="7"/>
  <c r="U81" i="7"/>
  <c r="V81" i="7"/>
  <c r="T82" i="7"/>
  <c r="U82" i="7"/>
  <c r="V82" i="7"/>
  <c r="T83" i="7"/>
  <c r="U83" i="7"/>
  <c r="V83" i="7"/>
  <c r="T84" i="7"/>
  <c r="U84" i="7"/>
  <c r="V84" i="7"/>
  <c r="T85" i="7"/>
  <c r="U85" i="7"/>
  <c r="V85" i="7"/>
  <c r="T86" i="7"/>
  <c r="U86" i="7"/>
  <c r="V86" i="7"/>
  <c r="T87" i="7"/>
  <c r="U87" i="7"/>
  <c r="V87" i="7"/>
  <c r="T88" i="7"/>
  <c r="U88" i="7"/>
  <c r="V88" i="7"/>
  <c r="T89" i="7"/>
  <c r="U89" i="7"/>
  <c r="V89" i="7"/>
  <c r="T90" i="7"/>
  <c r="U90" i="7"/>
  <c r="V90" i="7"/>
  <c r="T91" i="7"/>
  <c r="U91" i="7"/>
  <c r="V91" i="7"/>
  <c r="T92" i="7"/>
  <c r="U92" i="7"/>
  <c r="V92" i="7"/>
  <c r="T93" i="7"/>
  <c r="U93" i="7"/>
  <c r="V93" i="7"/>
  <c r="T94" i="7"/>
  <c r="U94" i="7"/>
  <c r="V94" i="7"/>
  <c r="T95" i="7"/>
  <c r="U95" i="7"/>
  <c r="V95" i="7"/>
  <c r="T96" i="7"/>
  <c r="U96" i="7"/>
  <c r="V96" i="7"/>
  <c r="T97" i="7"/>
  <c r="U97" i="7"/>
  <c r="V97" i="7"/>
  <c r="T98" i="7"/>
  <c r="U98" i="7"/>
  <c r="V98" i="7"/>
  <c r="T99" i="7"/>
  <c r="U99" i="7"/>
  <c r="V99" i="7"/>
  <c r="T100" i="7"/>
  <c r="U100" i="7"/>
  <c r="V100" i="7"/>
  <c r="T101" i="7"/>
  <c r="U101" i="7"/>
  <c r="V101" i="7"/>
  <c r="T102" i="7"/>
  <c r="U102" i="7"/>
  <c r="V102" i="7"/>
  <c r="T103" i="7"/>
  <c r="U103" i="7"/>
  <c r="V103" i="7"/>
  <c r="T104" i="7"/>
  <c r="U104" i="7"/>
  <c r="V104" i="7"/>
  <c r="T105" i="7"/>
  <c r="U105" i="7"/>
  <c r="V105" i="7"/>
  <c r="T106" i="7"/>
  <c r="U106" i="7"/>
  <c r="V106" i="7"/>
  <c r="T107" i="7"/>
  <c r="U107" i="7"/>
  <c r="V107" i="7"/>
  <c r="T108" i="7"/>
  <c r="U108" i="7"/>
  <c r="V108" i="7"/>
  <c r="T109" i="7"/>
  <c r="U109" i="7"/>
  <c r="V109" i="7"/>
  <c r="T110" i="7"/>
  <c r="U110" i="7"/>
  <c r="V110" i="7"/>
  <c r="T111" i="7"/>
  <c r="U111" i="7"/>
  <c r="V111" i="7"/>
  <c r="T112" i="7"/>
  <c r="U112" i="7"/>
  <c r="V112" i="7"/>
  <c r="T113" i="7"/>
  <c r="U113" i="7"/>
  <c r="V113" i="7"/>
  <c r="T114" i="7"/>
  <c r="U114" i="7"/>
  <c r="V114" i="7"/>
  <c r="T115" i="7"/>
  <c r="U115" i="7"/>
  <c r="V115" i="7"/>
  <c r="T116" i="7"/>
  <c r="U116" i="7"/>
  <c r="V116" i="7"/>
  <c r="T117" i="7"/>
  <c r="U117" i="7"/>
  <c r="V117" i="7"/>
  <c r="T118" i="7"/>
  <c r="U118" i="7"/>
  <c r="V118" i="7"/>
  <c r="T119" i="7"/>
  <c r="U119" i="7"/>
  <c r="V119" i="7"/>
  <c r="T120" i="7"/>
  <c r="U120" i="7"/>
  <c r="V120" i="7"/>
  <c r="T121" i="7"/>
  <c r="U121" i="7"/>
  <c r="V121" i="7"/>
  <c r="T122" i="7"/>
  <c r="U122" i="7"/>
  <c r="V122" i="7"/>
  <c r="T123" i="7"/>
  <c r="U123" i="7"/>
  <c r="V123" i="7"/>
  <c r="T124" i="7"/>
  <c r="U124" i="7"/>
  <c r="V124" i="7"/>
  <c r="T125" i="7"/>
  <c r="U125" i="7"/>
  <c r="V125" i="7"/>
  <c r="T126" i="7"/>
  <c r="U126" i="7"/>
  <c r="V126" i="7"/>
  <c r="T127" i="7"/>
  <c r="U127" i="7"/>
  <c r="V127" i="7"/>
  <c r="T128" i="7"/>
  <c r="U128" i="7"/>
  <c r="V128" i="7"/>
  <c r="T129" i="7"/>
  <c r="U129" i="7"/>
  <c r="V129" i="7"/>
  <c r="T130" i="7"/>
  <c r="U130" i="7"/>
  <c r="V130" i="7"/>
  <c r="T131" i="7"/>
  <c r="U131" i="7"/>
  <c r="V131" i="7"/>
  <c r="T132" i="7"/>
  <c r="U132" i="7"/>
  <c r="V132" i="7"/>
  <c r="T133" i="7"/>
  <c r="U133" i="7"/>
  <c r="V133" i="7"/>
  <c r="T134" i="7"/>
  <c r="U134" i="7"/>
  <c r="V134" i="7"/>
  <c r="T135" i="7"/>
  <c r="U135" i="7"/>
  <c r="V135" i="7"/>
  <c r="T136" i="7"/>
  <c r="U136" i="7"/>
  <c r="V136" i="7"/>
  <c r="T137" i="7"/>
  <c r="U137" i="7"/>
  <c r="V137" i="7"/>
  <c r="T138" i="7"/>
  <c r="U138" i="7"/>
  <c r="V138" i="7"/>
  <c r="T139" i="7"/>
  <c r="U139" i="7"/>
  <c r="V139" i="7"/>
  <c r="T140" i="7"/>
  <c r="U140" i="7"/>
  <c r="V140" i="7"/>
  <c r="T141" i="7"/>
  <c r="U141" i="7"/>
  <c r="V141" i="7"/>
  <c r="T142" i="7"/>
  <c r="U142" i="7"/>
  <c r="V142" i="7"/>
  <c r="T143" i="7"/>
  <c r="U143" i="7"/>
  <c r="V143" i="7"/>
  <c r="T144" i="7"/>
  <c r="U144" i="7"/>
  <c r="V144" i="7"/>
  <c r="T145" i="7"/>
  <c r="U145" i="7"/>
  <c r="V145" i="7"/>
  <c r="T146" i="7"/>
  <c r="U146" i="7"/>
  <c r="V146" i="7"/>
  <c r="T147" i="7"/>
  <c r="U147" i="7"/>
  <c r="V147" i="7"/>
  <c r="T148" i="7"/>
  <c r="U148" i="7"/>
  <c r="V148" i="7"/>
  <c r="T149" i="7"/>
  <c r="U149" i="7"/>
  <c r="V149" i="7"/>
  <c r="T150" i="7"/>
  <c r="U150" i="7"/>
  <c r="V150" i="7"/>
  <c r="T151" i="7"/>
  <c r="U151" i="7"/>
  <c r="V151" i="7"/>
  <c r="T152" i="7"/>
  <c r="U152" i="7"/>
  <c r="V152" i="7"/>
  <c r="T153" i="7"/>
  <c r="U153" i="7"/>
  <c r="V153" i="7"/>
  <c r="T154" i="7"/>
  <c r="U154" i="7"/>
  <c r="V154" i="7"/>
  <c r="T155" i="7"/>
  <c r="U155" i="7"/>
  <c r="V155" i="7"/>
  <c r="T156" i="7"/>
  <c r="U156" i="7"/>
  <c r="V156" i="7"/>
  <c r="T157" i="7"/>
  <c r="U157" i="7"/>
  <c r="V157" i="7"/>
  <c r="T158" i="7"/>
  <c r="U158" i="7"/>
  <c r="V158" i="7"/>
  <c r="T159" i="7"/>
  <c r="U159" i="7"/>
  <c r="V159" i="7"/>
  <c r="T160" i="7"/>
  <c r="U160" i="7"/>
  <c r="V160" i="7"/>
  <c r="T161" i="7"/>
  <c r="U161" i="7"/>
  <c r="V161" i="7"/>
  <c r="T162" i="7"/>
  <c r="U162" i="7"/>
  <c r="V162" i="7"/>
  <c r="T163" i="7"/>
  <c r="U163" i="7"/>
  <c r="V163" i="7"/>
  <c r="T164" i="7"/>
  <c r="U164" i="7"/>
  <c r="V164" i="7"/>
  <c r="T165" i="7"/>
  <c r="U165" i="7"/>
  <c r="V165" i="7"/>
  <c r="T166" i="7"/>
  <c r="U166" i="7"/>
  <c r="V166" i="7"/>
  <c r="T167" i="7"/>
  <c r="U167" i="7"/>
  <c r="V167" i="7"/>
  <c r="T168" i="7"/>
  <c r="U168" i="7"/>
  <c r="V168" i="7"/>
  <c r="T169" i="7"/>
  <c r="U169" i="7"/>
  <c r="V169" i="7"/>
  <c r="T170" i="7"/>
  <c r="U170" i="7"/>
  <c r="V170" i="7"/>
  <c r="T171" i="7"/>
  <c r="U171" i="7"/>
  <c r="V171" i="7"/>
  <c r="T172" i="7"/>
  <c r="U172" i="7"/>
  <c r="V172" i="7"/>
  <c r="T173" i="7"/>
  <c r="U173" i="7"/>
  <c r="V173" i="7"/>
  <c r="T174" i="7"/>
  <c r="U174" i="7"/>
  <c r="V174" i="7"/>
  <c r="T175" i="7"/>
  <c r="U175" i="7"/>
  <c r="V175" i="7"/>
  <c r="T176" i="7"/>
  <c r="U176" i="7"/>
  <c r="V176" i="7"/>
  <c r="T177" i="7"/>
  <c r="U177" i="7"/>
  <c r="V177" i="7"/>
  <c r="T178" i="7"/>
  <c r="U178" i="7"/>
  <c r="V178" i="7"/>
  <c r="T179" i="7"/>
  <c r="U179" i="7"/>
  <c r="V179" i="7"/>
  <c r="T180" i="7"/>
  <c r="U180" i="7"/>
  <c r="V180" i="7"/>
  <c r="T181" i="7"/>
  <c r="U181" i="7"/>
  <c r="V181" i="7"/>
  <c r="T182" i="7"/>
  <c r="U182" i="7"/>
  <c r="V182" i="7"/>
  <c r="T183" i="7"/>
  <c r="U183" i="7"/>
  <c r="V183" i="7"/>
  <c r="T184" i="7"/>
  <c r="U184" i="7"/>
  <c r="V184" i="7"/>
  <c r="T185" i="7"/>
  <c r="U185" i="7"/>
  <c r="V185" i="7"/>
  <c r="T186" i="7"/>
  <c r="U186" i="7"/>
  <c r="V186" i="7"/>
  <c r="T187" i="7"/>
  <c r="U187" i="7"/>
  <c r="V187" i="7"/>
  <c r="T188" i="7"/>
  <c r="U188" i="7"/>
  <c r="V188" i="7"/>
  <c r="T189" i="7"/>
  <c r="U189" i="7"/>
  <c r="V189" i="7"/>
  <c r="T190" i="7"/>
  <c r="U190" i="7"/>
  <c r="V190" i="7"/>
  <c r="T191" i="7"/>
  <c r="U191" i="7"/>
  <c r="V191" i="7"/>
  <c r="T192" i="7"/>
  <c r="U192" i="7"/>
  <c r="V192" i="7"/>
  <c r="T193" i="7"/>
  <c r="U193" i="7"/>
  <c r="V193" i="7"/>
  <c r="T194" i="7"/>
  <c r="U194" i="7"/>
  <c r="V194" i="7"/>
  <c r="T195" i="7"/>
  <c r="U195" i="7"/>
  <c r="V195" i="7"/>
  <c r="T196" i="7"/>
  <c r="U196" i="7"/>
  <c r="V196" i="7"/>
  <c r="T197" i="7"/>
  <c r="U197" i="7"/>
  <c r="V197" i="7"/>
  <c r="T198" i="7"/>
  <c r="U198" i="7"/>
  <c r="V198" i="7"/>
  <c r="T199" i="7"/>
  <c r="U199" i="7"/>
  <c r="V199" i="7"/>
  <c r="T200" i="7"/>
  <c r="U200" i="7"/>
  <c r="V200" i="7"/>
  <c r="T201" i="7"/>
  <c r="U201" i="7"/>
  <c r="V201" i="7"/>
  <c r="T202" i="7"/>
  <c r="U202" i="7"/>
  <c r="V202" i="7"/>
  <c r="T203" i="7"/>
  <c r="U203" i="7"/>
  <c r="V203" i="7"/>
  <c r="T204" i="7"/>
  <c r="U204" i="7"/>
  <c r="V204" i="7"/>
  <c r="T205" i="7"/>
  <c r="U205" i="7"/>
  <c r="V205" i="7"/>
  <c r="T206" i="7"/>
  <c r="U206" i="7"/>
  <c r="V206" i="7"/>
  <c r="T207" i="7"/>
  <c r="U207" i="7"/>
  <c r="V207" i="7"/>
  <c r="T208" i="7"/>
  <c r="U208" i="7"/>
  <c r="V208" i="7"/>
  <c r="T209" i="7"/>
  <c r="U209" i="7"/>
  <c r="V209" i="7"/>
  <c r="T210" i="7"/>
  <c r="U210" i="7"/>
  <c r="V210" i="7"/>
  <c r="T211" i="7"/>
  <c r="U211" i="7"/>
  <c r="V211" i="7"/>
  <c r="T212" i="7"/>
  <c r="U212" i="7"/>
  <c r="V212" i="7"/>
  <c r="T213" i="7"/>
  <c r="U213" i="7"/>
  <c r="V213" i="7"/>
  <c r="T214" i="7"/>
  <c r="U214" i="7"/>
  <c r="V214" i="7"/>
  <c r="T215" i="7"/>
  <c r="U215" i="7"/>
  <c r="V215" i="7"/>
  <c r="T216" i="7"/>
  <c r="U216" i="7"/>
  <c r="V216" i="7"/>
  <c r="T217" i="7"/>
  <c r="U217" i="7"/>
  <c r="V217" i="7"/>
  <c r="T218" i="7"/>
  <c r="U218" i="7"/>
  <c r="V218" i="7"/>
  <c r="T219" i="7"/>
  <c r="U219" i="7"/>
  <c r="V219" i="7"/>
  <c r="T220" i="7"/>
  <c r="U220" i="7"/>
  <c r="V220" i="7"/>
  <c r="T221" i="7"/>
  <c r="U221" i="7"/>
  <c r="V221" i="7"/>
  <c r="T222" i="7"/>
  <c r="U222" i="7"/>
  <c r="V222" i="7"/>
  <c r="T223" i="7"/>
  <c r="U223" i="7"/>
  <c r="V223" i="7"/>
  <c r="T224" i="7"/>
  <c r="U224" i="7"/>
  <c r="V224" i="7"/>
  <c r="T225" i="7"/>
  <c r="U225" i="7"/>
  <c r="V225" i="7"/>
  <c r="T226" i="7"/>
  <c r="U226" i="7"/>
  <c r="V226" i="7"/>
  <c r="T227" i="7"/>
  <c r="U227" i="7"/>
  <c r="V227" i="7"/>
  <c r="T228" i="7"/>
  <c r="U228" i="7"/>
  <c r="V228" i="7"/>
  <c r="T229" i="7"/>
  <c r="U229" i="7"/>
  <c r="V229" i="7"/>
  <c r="T230" i="7"/>
  <c r="U230" i="7"/>
  <c r="V230" i="7"/>
  <c r="T231" i="7"/>
  <c r="U231" i="7"/>
  <c r="V231" i="7"/>
  <c r="T232" i="7"/>
  <c r="U232" i="7"/>
  <c r="V232" i="7"/>
  <c r="T233" i="7"/>
  <c r="U233" i="7"/>
  <c r="V233" i="7"/>
  <c r="T234" i="7"/>
  <c r="U234" i="7"/>
  <c r="V234" i="7"/>
  <c r="T235" i="7"/>
  <c r="U235" i="7"/>
  <c r="V235" i="7"/>
  <c r="T236" i="7"/>
  <c r="U236" i="7"/>
  <c r="V236" i="7"/>
  <c r="T237" i="7"/>
  <c r="U237" i="7"/>
  <c r="V237" i="7"/>
  <c r="T238" i="7"/>
  <c r="U238" i="7"/>
  <c r="V238" i="7"/>
  <c r="T239" i="7"/>
  <c r="U239" i="7"/>
  <c r="V239" i="7"/>
  <c r="T240" i="7"/>
  <c r="U240" i="7"/>
  <c r="V240" i="7"/>
  <c r="T241" i="7"/>
  <c r="U241" i="7"/>
  <c r="V241" i="7"/>
  <c r="T242" i="7"/>
  <c r="U242" i="7"/>
  <c r="V242" i="7"/>
  <c r="T243" i="7"/>
  <c r="U243" i="7"/>
  <c r="V243" i="7"/>
  <c r="T244" i="7"/>
  <c r="U244" i="7"/>
  <c r="V244" i="7"/>
  <c r="T245" i="7"/>
  <c r="U245" i="7"/>
  <c r="V245" i="7"/>
  <c r="T246" i="7"/>
  <c r="U246" i="7"/>
  <c r="V246" i="7"/>
  <c r="T247" i="7"/>
  <c r="U247" i="7"/>
  <c r="V247" i="7"/>
  <c r="T248" i="7"/>
  <c r="U248" i="7"/>
  <c r="V248" i="7"/>
  <c r="T249" i="7"/>
  <c r="U249" i="7"/>
  <c r="V249" i="7"/>
  <c r="T250" i="7"/>
  <c r="U250" i="7"/>
  <c r="V250" i="7"/>
  <c r="T251" i="7"/>
  <c r="U251" i="7"/>
  <c r="V251" i="7"/>
  <c r="T252" i="7"/>
  <c r="U252" i="7"/>
  <c r="V252" i="7"/>
  <c r="T253" i="7"/>
  <c r="U253" i="7"/>
  <c r="V253" i="7"/>
  <c r="T254" i="7"/>
  <c r="U254" i="7"/>
  <c r="V254" i="7"/>
  <c r="T255" i="7"/>
  <c r="U255" i="7"/>
  <c r="V255" i="7"/>
  <c r="T256" i="7"/>
  <c r="U256" i="7"/>
  <c r="V256" i="7"/>
  <c r="T257" i="7"/>
  <c r="U257" i="7"/>
  <c r="V257" i="7"/>
  <c r="T258" i="7"/>
  <c r="U258" i="7"/>
  <c r="V258" i="7"/>
  <c r="T259" i="7"/>
  <c r="U259" i="7"/>
  <c r="V259" i="7"/>
  <c r="T260" i="7"/>
  <c r="U260" i="7"/>
  <c r="V260" i="7"/>
  <c r="T261" i="7"/>
  <c r="U261" i="7"/>
  <c r="V261" i="7"/>
  <c r="T262" i="7"/>
  <c r="U262" i="7"/>
  <c r="V262" i="7"/>
  <c r="T263" i="7"/>
  <c r="U263" i="7"/>
  <c r="V263" i="7"/>
  <c r="T264" i="7"/>
  <c r="U264" i="7"/>
  <c r="V264" i="7"/>
  <c r="T265" i="7"/>
  <c r="U265" i="7"/>
  <c r="V265" i="7"/>
  <c r="T266" i="7"/>
  <c r="U266" i="7"/>
  <c r="V266" i="7"/>
  <c r="T267" i="7"/>
  <c r="U267" i="7"/>
  <c r="V267" i="7"/>
  <c r="T268" i="7"/>
  <c r="U268" i="7"/>
  <c r="V268" i="7"/>
  <c r="T269" i="7"/>
  <c r="U269" i="7"/>
  <c r="V269" i="7"/>
  <c r="V5" i="7"/>
  <c r="T5" i="7"/>
  <c r="U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5" i="7"/>
  <c r="G6" i="7"/>
  <c r="G7" i="7"/>
  <c r="G8" i="7"/>
  <c r="G9" i="7"/>
  <c r="G10" i="7"/>
  <c r="G11" i="7"/>
  <c r="G12" i="7"/>
  <c r="G13" i="7"/>
  <c r="G14" i="7"/>
  <c r="G15" i="7"/>
  <c r="G16" i="7"/>
  <c r="G17" i="7"/>
  <c r="G18" i="7"/>
  <c r="G19" i="7"/>
  <c r="G20" i="7"/>
  <c r="G21" i="7"/>
  <c r="G22" i="7"/>
  <c r="G23" i="7"/>
  <c r="G24" i="7"/>
  <c r="G25" i="7"/>
  <c r="G26" i="7"/>
  <c r="G27" i="7"/>
  <c r="G28" i="7"/>
  <c r="G29" i="7"/>
  <c r="G30" i="7"/>
  <c r="G31" i="7"/>
  <c r="G32" i="7"/>
  <c r="G33" i="7"/>
  <c r="G34" i="7"/>
  <c r="G35" i="7"/>
  <c r="G36" i="7"/>
  <c r="G37" i="7"/>
  <c r="G38" i="7"/>
  <c r="G39" i="7"/>
  <c r="G40" i="7"/>
  <c r="G41" i="7"/>
  <c r="G42" i="7"/>
  <c r="G43" i="7"/>
  <c r="G44" i="7"/>
  <c r="G45" i="7"/>
  <c r="G46" i="7"/>
  <c r="G47" i="7"/>
  <c r="G48" i="7"/>
  <c r="G49" i="7"/>
  <c r="G50" i="7"/>
  <c r="G51" i="7"/>
  <c r="G52" i="7"/>
  <c r="G53" i="7"/>
  <c r="G54" i="7"/>
  <c r="G55" i="7"/>
  <c r="G56" i="7"/>
  <c r="G57" i="7"/>
  <c r="G58" i="7"/>
  <c r="G59" i="7"/>
  <c r="G60" i="7"/>
  <c r="G61" i="7"/>
  <c r="G62" i="7"/>
  <c r="G63" i="7"/>
  <c r="G64" i="7"/>
  <c r="G65" i="7"/>
  <c r="G66" i="7"/>
  <c r="G67" i="7"/>
  <c r="G68" i="7"/>
  <c r="G69" i="7"/>
  <c r="G70" i="7"/>
  <c r="G71" i="7"/>
  <c r="G72" i="7"/>
  <c r="G73" i="7"/>
  <c r="G74" i="7"/>
  <c r="G75" i="7"/>
  <c r="G76" i="7"/>
  <c r="G77" i="7"/>
  <c r="G78" i="7"/>
  <c r="G79" i="7"/>
  <c r="G80" i="7"/>
  <c r="G81" i="7"/>
  <c r="G82" i="7"/>
  <c r="G83" i="7"/>
  <c r="G84" i="7"/>
  <c r="G85" i="7"/>
  <c r="G86" i="7"/>
  <c r="G87" i="7"/>
  <c r="G88" i="7"/>
  <c r="G89" i="7"/>
  <c r="G90" i="7"/>
  <c r="G91" i="7"/>
  <c r="G92" i="7"/>
  <c r="G93" i="7"/>
  <c r="G94" i="7"/>
  <c r="G95" i="7"/>
  <c r="G96" i="7"/>
  <c r="G97" i="7"/>
  <c r="G98" i="7"/>
  <c r="G99" i="7"/>
  <c r="G100" i="7"/>
  <c r="G101" i="7"/>
  <c r="G102" i="7"/>
  <c r="G103" i="7"/>
  <c r="G104" i="7"/>
  <c r="G105" i="7"/>
  <c r="G106" i="7"/>
  <c r="G107" i="7"/>
  <c r="G108" i="7"/>
  <c r="G109" i="7"/>
  <c r="G110" i="7"/>
  <c r="G111" i="7"/>
  <c r="G112" i="7"/>
  <c r="G113" i="7"/>
  <c r="G114" i="7"/>
  <c r="G115" i="7"/>
  <c r="G116" i="7"/>
  <c r="G117" i="7"/>
  <c r="G118" i="7"/>
  <c r="G119" i="7"/>
  <c r="G120" i="7"/>
  <c r="G121" i="7"/>
  <c r="G122" i="7"/>
  <c r="G123" i="7"/>
  <c r="G124" i="7"/>
  <c r="G125" i="7"/>
  <c r="G126" i="7"/>
  <c r="G127" i="7"/>
  <c r="G128" i="7"/>
  <c r="G129" i="7"/>
  <c r="G130" i="7"/>
  <c r="G131" i="7"/>
  <c r="G132" i="7"/>
  <c r="G133" i="7"/>
  <c r="G134" i="7"/>
  <c r="G135" i="7"/>
  <c r="G136" i="7"/>
  <c r="G137" i="7"/>
  <c r="G138" i="7"/>
  <c r="G139" i="7"/>
  <c r="G140" i="7"/>
  <c r="G141" i="7"/>
  <c r="G142" i="7"/>
  <c r="G143" i="7"/>
  <c r="G144" i="7"/>
  <c r="G145" i="7"/>
  <c r="G146" i="7"/>
  <c r="G147" i="7"/>
  <c r="G148" i="7"/>
  <c r="G149" i="7"/>
  <c r="G150" i="7"/>
  <c r="G151" i="7"/>
  <c r="G152" i="7"/>
  <c r="G153" i="7"/>
  <c r="G154" i="7"/>
  <c r="G155" i="7"/>
  <c r="G156" i="7"/>
  <c r="G157" i="7"/>
  <c r="G158" i="7"/>
  <c r="G159" i="7"/>
  <c r="G160" i="7"/>
  <c r="G161" i="7"/>
  <c r="G162" i="7"/>
  <c r="G163" i="7"/>
  <c r="G164" i="7"/>
  <c r="G165" i="7"/>
  <c r="G166" i="7"/>
  <c r="G167" i="7"/>
  <c r="G168" i="7"/>
  <c r="G169" i="7"/>
  <c r="G170" i="7"/>
  <c r="G171" i="7"/>
  <c r="G172" i="7"/>
  <c r="G173" i="7"/>
  <c r="G174" i="7"/>
  <c r="G175" i="7"/>
  <c r="G176" i="7"/>
  <c r="G177" i="7"/>
  <c r="G178" i="7"/>
  <c r="G179" i="7"/>
  <c r="G180" i="7"/>
  <c r="G181" i="7"/>
  <c r="G182" i="7"/>
  <c r="G183" i="7"/>
  <c r="G184" i="7"/>
  <c r="G185" i="7"/>
  <c r="G186" i="7"/>
  <c r="G187" i="7"/>
  <c r="G188" i="7"/>
  <c r="G189" i="7"/>
  <c r="G190" i="7"/>
  <c r="G191" i="7"/>
  <c r="G192" i="7"/>
  <c r="G193" i="7"/>
  <c r="G194" i="7"/>
  <c r="G195" i="7"/>
  <c r="G196" i="7"/>
  <c r="G197" i="7"/>
  <c r="G198" i="7"/>
  <c r="G199" i="7"/>
  <c r="G200" i="7"/>
  <c r="G201" i="7"/>
  <c r="G202" i="7"/>
  <c r="G203" i="7"/>
  <c r="G204" i="7"/>
  <c r="G205" i="7"/>
  <c r="G206" i="7"/>
  <c r="G207" i="7"/>
  <c r="G208" i="7"/>
  <c r="G209" i="7"/>
  <c r="G210" i="7"/>
  <c r="G211" i="7"/>
  <c r="G212" i="7"/>
  <c r="G213" i="7"/>
  <c r="G214" i="7"/>
  <c r="G215" i="7"/>
  <c r="G216" i="7"/>
  <c r="G217" i="7"/>
  <c r="G218" i="7"/>
  <c r="G219" i="7"/>
  <c r="G220" i="7"/>
  <c r="G221" i="7"/>
  <c r="G222" i="7"/>
  <c r="G223" i="7"/>
  <c r="G224" i="7"/>
  <c r="G225" i="7"/>
  <c r="G226" i="7"/>
  <c r="G227" i="7"/>
  <c r="G228" i="7"/>
  <c r="G229" i="7"/>
  <c r="G230" i="7"/>
  <c r="G231" i="7"/>
  <c r="G232" i="7"/>
  <c r="G233" i="7"/>
  <c r="G234" i="7"/>
  <c r="G235" i="7"/>
  <c r="G236" i="7"/>
  <c r="G237" i="7"/>
  <c r="G238" i="7"/>
  <c r="G239" i="7"/>
  <c r="G240" i="7"/>
  <c r="G241" i="7"/>
  <c r="G242" i="7"/>
  <c r="G243" i="7"/>
  <c r="G244" i="7"/>
  <c r="G245" i="7"/>
  <c r="G246" i="7"/>
  <c r="G247" i="7"/>
  <c r="G248" i="7"/>
  <c r="G249" i="7"/>
  <c r="G250" i="7"/>
  <c r="G251" i="7"/>
  <c r="G252" i="7"/>
  <c r="G253" i="7"/>
  <c r="G254" i="7"/>
  <c r="G255" i="7"/>
  <c r="G256" i="7"/>
  <c r="G257" i="7"/>
  <c r="G258" i="7"/>
  <c r="G259" i="7"/>
  <c r="G260" i="7"/>
  <c r="G261" i="7"/>
  <c r="G262" i="7"/>
  <c r="G263" i="7"/>
  <c r="G264" i="7"/>
  <c r="G265" i="7"/>
  <c r="G266" i="7"/>
  <c r="G267" i="7"/>
  <c r="G268" i="7"/>
  <c r="G269" i="7"/>
  <c r="G5" i="7"/>
  <c r="C5" i="7"/>
  <c r="C6" i="7"/>
  <c r="C7" i="7"/>
  <c r="C8" i="7"/>
  <c r="C9" i="7"/>
  <c r="C10" i="7"/>
  <c r="C11" i="7"/>
  <c r="C12" i="7"/>
  <c r="C13" i="7"/>
  <c r="C14" i="7"/>
  <c r="C15" i="7"/>
  <c r="C16" i="7"/>
  <c r="C17" i="7"/>
  <c r="C18" i="7"/>
  <c r="C19" i="7"/>
  <c r="C20" i="7"/>
  <c r="C21" i="7"/>
  <c r="C22" i="7"/>
  <c r="C23" i="7"/>
  <c r="C24" i="7"/>
  <c r="C25" i="7"/>
  <c r="C26" i="7"/>
  <c r="C27" i="7"/>
  <c r="C28" i="7"/>
  <c r="C29" i="7"/>
  <c r="C30" i="7"/>
  <c r="C31" i="7"/>
  <c r="C32" i="7"/>
  <c r="C33" i="7"/>
  <c r="C34" i="7"/>
  <c r="C35" i="7"/>
  <c r="C36" i="7"/>
  <c r="C37" i="7"/>
  <c r="C38" i="7"/>
  <c r="C39" i="7"/>
  <c r="C40" i="7"/>
  <c r="C41" i="7"/>
  <c r="C42" i="7"/>
  <c r="C43" i="7"/>
  <c r="C44" i="7"/>
  <c r="C45" i="7"/>
  <c r="C46" i="7"/>
  <c r="C47" i="7"/>
  <c r="C48" i="7"/>
  <c r="C49" i="7"/>
  <c r="C50" i="7"/>
  <c r="C51" i="7"/>
  <c r="C52" i="7"/>
  <c r="C53" i="7"/>
  <c r="C54" i="7"/>
  <c r="C55" i="7"/>
  <c r="C56" i="7"/>
  <c r="C57" i="7"/>
  <c r="C58" i="7"/>
  <c r="C59" i="7"/>
  <c r="C60" i="7"/>
  <c r="C61" i="7"/>
  <c r="C62" i="7"/>
  <c r="C63" i="7"/>
  <c r="C64" i="7"/>
  <c r="C65" i="7"/>
  <c r="C66" i="7"/>
  <c r="C67" i="7"/>
  <c r="C68" i="7"/>
  <c r="C69" i="7"/>
  <c r="C70" i="7"/>
  <c r="C71" i="7"/>
  <c r="C72" i="7"/>
  <c r="C73" i="7"/>
  <c r="C74" i="7"/>
  <c r="C75" i="7"/>
  <c r="C76" i="7"/>
  <c r="C77" i="7"/>
  <c r="C78" i="7"/>
  <c r="C79" i="7"/>
  <c r="C80" i="7"/>
  <c r="C81" i="7"/>
  <c r="C82" i="7"/>
  <c r="C83" i="7"/>
  <c r="C84" i="7"/>
  <c r="C85" i="7"/>
  <c r="C86" i="7"/>
  <c r="C87" i="7"/>
  <c r="C88" i="7"/>
  <c r="C89" i="7"/>
  <c r="C90" i="7"/>
  <c r="C91" i="7"/>
  <c r="C92" i="7"/>
  <c r="C93" i="7"/>
  <c r="C94" i="7"/>
  <c r="C95" i="7"/>
  <c r="C96" i="7"/>
  <c r="C97" i="7"/>
  <c r="C98" i="7"/>
  <c r="C99" i="7"/>
  <c r="C100" i="7"/>
  <c r="C101" i="7"/>
  <c r="C102" i="7"/>
  <c r="C103" i="7"/>
  <c r="C104" i="7"/>
  <c r="C105" i="7"/>
  <c r="C106" i="7"/>
  <c r="C107" i="7"/>
  <c r="C108" i="7"/>
  <c r="C109" i="7"/>
  <c r="C110" i="7"/>
  <c r="C111" i="7"/>
  <c r="C112" i="7"/>
  <c r="C113" i="7"/>
  <c r="C114" i="7"/>
  <c r="C115" i="7"/>
  <c r="C116" i="7"/>
  <c r="C117" i="7"/>
  <c r="C118" i="7"/>
  <c r="C119" i="7"/>
  <c r="C120" i="7"/>
  <c r="C121" i="7"/>
  <c r="C122" i="7"/>
  <c r="C123" i="7"/>
  <c r="C124" i="7"/>
  <c r="C125" i="7"/>
  <c r="C126" i="7"/>
  <c r="C127" i="7"/>
  <c r="C128" i="7"/>
  <c r="C129" i="7"/>
  <c r="C130" i="7"/>
  <c r="C131" i="7"/>
  <c r="C132" i="7"/>
  <c r="C133" i="7"/>
  <c r="C134" i="7"/>
  <c r="C135" i="7"/>
  <c r="C136" i="7"/>
  <c r="C137" i="7"/>
  <c r="C138" i="7"/>
  <c r="C139" i="7"/>
  <c r="C140" i="7"/>
  <c r="C141" i="7"/>
  <c r="C142" i="7"/>
  <c r="C143" i="7"/>
  <c r="C144" i="7"/>
  <c r="C145" i="7"/>
  <c r="C146" i="7"/>
  <c r="C147" i="7"/>
  <c r="C148" i="7"/>
  <c r="C149" i="7"/>
  <c r="C150" i="7"/>
  <c r="C151" i="7"/>
  <c r="C152" i="7"/>
  <c r="C153" i="7"/>
  <c r="C154" i="7"/>
  <c r="C155" i="7"/>
  <c r="C156" i="7"/>
  <c r="C157" i="7"/>
  <c r="C158" i="7"/>
  <c r="C159" i="7"/>
  <c r="C160" i="7"/>
  <c r="C161" i="7"/>
  <c r="C162" i="7"/>
  <c r="C163" i="7"/>
  <c r="C164" i="7"/>
  <c r="C165" i="7"/>
  <c r="C166" i="7"/>
  <c r="C167" i="7"/>
  <c r="C168" i="7"/>
  <c r="C169" i="7"/>
  <c r="C170" i="7"/>
  <c r="C171" i="7"/>
  <c r="C172" i="7"/>
  <c r="C173" i="7"/>
  <c r="C174" i="7"/>
  <c r="C175" i="7"/>
  <c r="C176" i="7"/>
  <c r="C177" i="7"/>
  <c r="C178" i="7"/>
  <c r="C179" i="7"/>
  <c r="C180" i="7"/>
  <c r="C181" i="7"/>
  <c r="C182" i="7"/>
  <c r="C183" i="7"/>
  <c r="C184" i="7"/>
  <c r="C185" i="7"/>
  <c r="C186" i="7"/>
  <c r="C187" i="7"/>
  <c r="C188" i="7"/>
  <c r="C189" i="7"/>
  <c r="C190" i="7"/>
  <c r="C191" i="7"/>
  <c r="C192" i="7"/>
  <c r="C193" i="7"/>
  <c r="C194" i="7"/>
  <c r="C195" i="7"/>
  <c r="C196" i="7"/>
  <c r="C197" i="7"/>
  <c r="C198" i="7"/>
  <c r="C199" i="7"/>
  <c r="C200" i="7"/>
  <c r="C201" i="7"/>
  <c r="C202" i="7"/>
  <c r="C203" i="7"/>
  <c r="C204" i="7"/>
  <c r="C205" i="7"/>
  <c r="C206" i="7"/>
  <c r="C207" i="7"/>
  <c r="C208" i="7"/>
  <c r="C209" i="7"/>
  <c r="C210" i="7"/>
  <c r="C211" i="7"/>
  <c r="C212" i="7"/>
  <c r="C213" i="7"/>
  <c r="C214" i="7"/>
  <c r="C215" i="7"/>
  <c r="C216" i="7"/>
  <c r="C217" i="7"/>
  <c r="C218" i="7"/>
  <c r="C219" i="7"/>
  <c r="C220" i="7"/>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A251" i="7"/>
  <c r="A252" i="7"/>
  <c r="A253" i="7"/>
  <c r="A254" i="7"/>
  <c r="A255" i="7"/>
  <c r="A256" i="7"/>
  <c r="A257" i="7"/>
  <c r="A258" i="7"/>
  <c r="A259" i="7"/>
  <c r="A260" i="7"/>
  <c r="AM260" i="7" s="1"/>
  <c r="AN260" i="7" s="1"/>
  <c r="A261" i="7"/>
  <c r="AM261" i="7" s="1"/>
  <c r="AN261" i="7" s="1"/>
  <c r="A262" i="7"/>
  <c r="AM262" i="7" s="1"/>
  <c r="AN262" i="7" s="1"/>
  <c r="A263" i="7"/>
  <c r="AM263" i="7" s="1"/>
  <c r="AN263" i="7" s="1"/>
  <c r="A264" i="7"/>
  <c r="AM264" i="7" s="1"/>
  <c r="AN264" i="7" s="1"/>
  <c r="A265" i="7"/>
  <c r="AM265" i="7" s="1"/>
  <c r="AN265" i="7" s="1"/>
  <c r="A266" i="7"/>
  <c r="AM266" i="7" s="1"/>
  <c r="AN266" i="7" s="1"/>
  <c r="A267" i="7"/>
  <c r="AM267" i="7" s="1"/>
  <c r="AN267" i="7" s="1"/>
  <c r="A268" i="7"/>
  <c r="AM268" i="7" s="1"/>
  <c r="AN268" i="7" s="1"/>
  <c r="A269" i="7"/>
  <c r="AM269" i="7" s="1"/>
  <c r="AN269" i="7" s="1"/>
  <c r="A6" i="7"/>
  <c r="A7" i="7"/>
  <c r="A8" i="7"/>
  <c r="AM8" i="7" s="1"/>
  <c r="A9" i="7"/>
  <c r="A10" i="7"/>
  <c r="A11" i="7"/>
  <c r="A12" i="7"/>
  <c r="A13" i="7"/>
  <c r="A14" i="7"/>
  <c r="A15" i="7"/>
  <c r="A16" i="7"/>
  <c r="A17" i="7"/>
  <c r="A18" i="7"/>
  <c r="A19" i="7"/>
  <c r="A20" i="7"/>
  <c r="AM20" i="7" s="1"/>
  <c r="A21" i="7"/>
  <c r="A22" i="7"/>
  <c r="A23" i="7"/>
  <c r="A24" i="7"/>
  <c r="A25" i="7"/>
  <c r="A26" i="7"/>
  <c r="A27" i="7"/>
  <c r="A28" i="7"/>
  <c r="A29" i="7"/>
  <c r="A30" i="7"/>
  <c r="A31" i="7"/>
  <c r="A32" i="7"/>
  <c r="AM32" i="7" s="1"/>
  <c r="A33" i="7"/>
  <c r="A34" i="7"/>
  <c r="A35" i="7"/>
  <c r="A36" i="7"/>
  <c r="A37" i="7"/>
  <c r="A38" i="7"/>
  <c r="A39" i="7"/>
  <c r="A40" i="7"/>
  <c r="A41" i="7"/>
  <c r="A42" i="7"/>
  <c r="A43" i="7"/>
  <c r="A44" i="7"/>
  <c r="AM44" i="7" s="1"/>
  <c r="A45" i="7"/>
  <c r="A46" i="7"/>
  <c r="A47" i="7"/>
  <c r="A48" i="7"/>
  <c r="A49" i="7"/>
  <c r="A50" i="7"/>
  <c r="A51" i="7"/>
  <c r="A52" i="7"/>
  <c r="A53" i="7"/>
  <c r="A54" i="7"/>
  <c r="A55" i="7"/>
  <c r="A56" i="7"/>
  <c r="AM56" i="7" s="1"/>
  <c r="A57" i="7"/>
  <c r="A58" i="7"/>
  <c r="A59" i="7"/>
  <c r="A60" i="7"/>
  <c r="A61" i="7"/>
  <c r="A62" i="7"/>
  <c r="A63" i="7"/>
  <c r="A64" i="7"/>
  <c r="A65" i="7"/>
  <c r="A66" i="7"/>
  <c r="A67" i="7"/>
  <c r="A68" i="7"/>
  <c r="AM68" i="7" s="1"/>
  <c r="A69" i="7"/>
  <c r="A70" i="7"/>
  <c r="A71" i="7"/>
  <c r="A72" i="7"/>
  <c r="A73" i="7"/>
  <c r="A74" i="7"/>
  <c r="A75" i="7"/>
  <c r="A76" i="7"/>
  <c r="A77" i="7"/>
  <c r="A78" i="7"/>
  <c r="A79" i="7"/>
  <c r="A80" i="7"/>
  <c r="AM80" i="7" s="1"/>
  <c r="A81" i="7"/>
  <c r="A82" i="7"/>
  <c r="A83" i="7"/>
  <c r="A84" i="7"/>
  <c r="A85" i="7"/>
  <c r="A86" i="7"/>
  <c r="A87" i="7"/>
  <c r="A88" i="7"/>
  <c r="A89" i="7"/>
  <c r="A90" i="7"/>
  <c r="A91" i="7"/>
  <c r="A92" i="7"/>
  <c r="AM92" i="7" s="1"/>
  <c r="A93" i="7"/>
  <c r="A94" i="7"/>
  <c r="A95" i="7"/>
  <c r="A96" i="7"/>
  <c r="A97" i="7"/>
  <c r="A98" i="7"/>
  <c r="A99" i="7"/>
  <c r="A100" i="7"/>
  <c r="A101" i="7"/>
  <c r="A102" i="7"/>
  <c r="A103" i="7"/>
  <c r="A104" i="7"/>
  <c r="AM104" i="7" s="1"/>
  <c r="A105" i="7"/>
  <c r="A106" i="7"/>
  <c r="A107" i="7"/>
  <c r="A108" i="7"/>
  <c r="A109" i="7"/>
  <c r="A110" i="7"/>
  <c r="A111" i="7"/>
  <c r="A112" i="7"/>
  <c r="A113" i="7"/>
  <c r="A114" i="7"/>
  <c r="A115" i="7"/>
  <c r="A116" i="7"/>
  <c r="AM116" i="7" s="1"/>
  <c r="A117" i="7"/>
  <c r="A118" i="7"/>
  <c r="A119" i="7"/>
  <c r="A120" i="7"/>
  <c r="A121" i="7"/>
  <c r="A122" i="7"/>
  <c r="A123" i="7"/>
  <c r="A124" i="7"/>
  <c r="A125" i="7"/>
  <c r="A126" i="7"/>
  <c r="A127" i="7"/>
  <c r="A128" i="7"/>
  <c r="AM128" i="7" s="1"/>
  <c r="A129" i="7"/>
  <c r="A130" i="7"/>
  <c r="A131" i="7"/>
  <c r="A132" i="7"/>
  <c r="A133" i="7"/>
  <c r="A134" i="7"/>
  <c r="A135" i="7"/>
  <c r="A136" i="7"/>
  <c r="A137" i="7"/>
  <c r="A138" i="7"/>
  <c r="A139" i="7"/>
  <c r="A140" i="7"/>
  <c r="AM140" i="7" s="1"/>
  <c r="A141" i="7"/>
  <c r="A142" i="7"/>
  <c r="A143" i="7"/>
  <c r="A144" i="7"/>
  <c r="A145" i="7"/>
  <c r="A146" i="7"/>
  <c r="A147" i="7"/>
  <c r="A148" i="7"/>
  <c r="A149" i="7"/>
  <c r="A150" i="7"/>
  <c r="A151" i="7"/>
  <c r="A152" i="7"/>
  <c r="AM152" i="7" s="1"/>
  <c r="A153" i="7"/>
  <c r="A154" i="7"/>
  <c r="A155" i="7"/>
  <c r="A156" i="7"/>
  <c r="A157" i="7"/>
  <c r="A158" i="7"/>
  <c r="A159" i="7"/>
  <c r="A160" i="7"/>
  <c r="A161" i="7"/>
  <c r="A162" i="7"/>
  <c r="A163" i="7"/>
  <c r="A164" i="7"/>
  <c r="AM164" i="7" s="1"/>
  <c r="A165" i="7"/>
  <c r="A166" i="7"/>
  <c r="A167" i="7"/>
  <c r="A168" i="7"/>
  <c r="A169" i="7"/>
  <c r="A170" i="7"/>
  <c r="A171" i="7"/>
  <c r="A172" i="7"/>
  <c r="A173" i="7"/>
  <c r="A174" i="7"/>
  <c r="A175" i="7"/>
  <c r="A176" i="7"/>
  <c r="AM176" i="7" s="1"/>
  <c r="AN176" i="7" s="1"/>
  <c r="A177" i="7"/>
  <c r="A178" i="7"/>
  <c r="A179" i="7"/>
  <c r="A180" i="7"/>
  <c r="A181" i="7"/>
  <c r="A182" i="7"/>
  <c r="A183" i="7"/>
  <c r="A184" i="7"/>
  <c r="A185" i="7"/>
  <c r="A186" i="7"/>
  <c r="A187" i="7"/>
  <c r="A188" i="7"/>
  <c r="AM188" i="7" s="1"/>
  <c r="AN188" i="7" s="1"/>
  <c r="A189" i="7"/>
  <c r="A190" i="7"/>
  <c r="A191" i="7"/>
  <c r="A192" i="7"/>
  <c r="A193" i="7"/>
  <c r="A194" i="7"/>
  <c r="A195" i="7"/>
  <c r="A196" i="7"/>
  <c r="A197" i="7"/>
  <c r="A198" i="7"/>
  <c r="A199" i="7"/>
  <c r="A200" i="7"/>
  <c r="AM200" i="7" s="1"/>
  <c r="AN200" i="7" s="1"/>
  <c r="A201" i="7"/>
  <c r="A202" i="7"/>
  <c r="A203" i="7"/>
  <c r="A204" i="7"/>
  <c r="A205" i="7"/>
  <c r="A206" i="7"/>
  <c r="A207" i="7"/>
  <c r="A208" i="7"/>
  <c r="A209" i="7"/>
  <c r="A210" i="7"/>
  <c r="A211" i="7"/>
  <c r="A212" i="7"/>
  <c r="AM212" i="7" s="1"/>
  <c r="AN212" i="7" s="1"/>
  <c r="A213" i="7"/>
  <c r="A214" i="7"/>
  <c r="A215" i="7"/>
  <c r="A216" i="7"/>
  <c r="A217" i="7"/>
  <c r="A218" i="7"/>
  <c r="A219" i="7"/>
  <c r="A220" i="7"/>
  <c r="A221" i="7"/>
  <c r="A222" i="7"/>
  <c r="A223" i="7"/>
  <c r="A224" i="7"/>
  <c r="AM224" i="7" s="1"/>
  <c r="AN224" i="7" s="1"/>
  <c r="A225" i="7"/>
  <c r="A226" i="7"/>
  <c r="A227" i="7"/>
  <c r="A228" i="7"/>
  <c r="A229" i="7"/>
  <c r="A230" i="7"/>
  <c r="A231" i="7"/>
  <c r="A232" i="7"/>
  <c r="A233" i="7"/>
  <c r="A234" i="7"/>
  <c r="A235" i="7"/>
  <c r="A236" i="7"/>
  <c r="AM236" i="7" s="1"/>
  <c r="AN236" i="7" s="1"/>
  <c r="A237" i="7"/>
  <c r="A238" i="7"/>
  <c r="A239" i="7"/>
  <c r="A240" i="7"/>
  <c r="A241" i="7"/>
  <c r="A242" i="7"/>
  <c r="A243" i="7"/>
  <c r="A244" i="7"/>
  <c r="A245" i="7"/>
  <c r="A246" i="7"/>
  <c r="A247" i="7"/>
  <c r="A248" i="7"/>
  <c r="AM248" i="7" s="1"/>
  <c r="AN248" i="7" s="1"/>
  <c r="A249" i="7"/>
  <c r="A250" i="7"/>
  <c r="A5" i="7"/>
  <c r="AN116" i="7" l="1"/>
  <c r="AN20" i="7"/>
  <c r="AN68" i="7"/>
  <c r="AN164" i="7"/>
  <c r="AN80" i="7"/>
  <c r="B70" i="7"/>
  <c r="AM70" i="7"/>
  <c r="B219" i="7"/>
  <c r="AM219" i="7"/>
  <c r="AN219" i="7" s="1"/>
  <c r="B171" i="7"/>
  <c r="AM171" i="7"/>
  <c r="AN171" i="7" s="1"/>
  <c r="B123" i="7"/>
  <c r="AM123" i="7"/>
  <c r="B59" i="7"/>
  <c r="AM59" i="7"/>
  <c r="B11" i="7"/>
  <c r="AM11" i="7"/>
  <c r="B250" i="7"/>
  <c r="AM250" i="7"/>
  <c r="AN250" i="7" s="1"/>
  <c r="B234" i="7"/>
  <c r="AM234" i="7"/>
  <c r="AN234" i="7" s="1"/>
  <c r="B218" i="7"/>
  <c r="AM218" i="7"/>
  <c r="AN218" i="7" s="1"/>
  <c r="B202" i="7"/>
  <c r="AM202" i="7"/>
  <c r="AN202" i="7" s="1"/>
  <c r="B186" i="7"/>
  <c r="AM186" i="7"/>
  <c r="AN186" i="7" s="1"/>
  <c r="B170" i="7"/>
  <c r="AM170" i="7"/>
  <c r="AN170" i="7" s="1"/>
  <c r="B154" i="7"/>
  <c r="AM154" i="7"/>
  <c r="B138" i="7"/>
  <c r="AM138" i="7"/>
  <c r="B122" i="7"/>
  <c r="AM122" i="7"/>
  <c r="B106" i="7"/>
  <c r="AM106" i="7"/>
  <c r="B90" i="7"/>
  <c r="AM90" i="7"/>
  <c r="B74" i="7"/>
  <c r="AM74" i="7"/>
  <c r="B58" i="7"/>
  <c r="AM58" i="7"/>
  <c r="B42" i="7"/>
  <c r="AM42" i="7"/>
  <c r="B26" i="7"/>
  <c r="AM26" i="7"/>
  <c r="B10" i="7"/>
  <c r="AM10" i="7"/>
  <c r="B258" i="7"/>
  <c r="AM258" i="7"/>
  <c r="AN258" i="7" s="1"/>
  <c r="B118" i="7"/>
  <c r="AM118" i="7"/>
  <c r="B235" i="7"/>
  <c r="AM235" i="7"/>
  <c r="AN235" i="7" s="1"/>
  <c r="B187" i="7"/>
  <c r="AM187" i="7"/>
  <c r="AN187" i="7" s="1"/>
  <c r="B139" i="7"/>
  <c r="AM139" i="7"/>
  <c r="B75" i="7"/>
  <c r="AM75" i="7"/>
  <c r="B27" i="7"/>
  <c r="AM27" i="7"/>
  <c r="B249" i="7"/>
  <c r="AM249" i="7"/>
  <c r="AN249" i="7" s="1"/>
  <c r="B233" i="7"/>
  <c r="AM233" i="7"/>
  <c r="AN233" i="7" s="1"/>
  <c r="B217" i="7"/>
  <c r="AM217" i="7"/>
  <c r="AN217" i="7" s="1"/>
  <c r="B201" i="7"/>
  <c r="AM201" i="7"/>
  <c r="AN201" i="7" s="1"/>
  <c r="B185" i="7"/>
  <c r="AM185" i="7"/>
  <c r="AN185" i="7" s="1"/>
  <c r="B169" i="7"/>
  <c r="AM169" i="7"/>
  <c r="AN169" i="7" s="1"/>
  <c r="B153" i="7"/>
  <c r="AM153" i="7"/>
  <c r="B137" i="7"/>
  <c r="AM137" i="7"/>
  <c r="B121" i="7"/>
  <c r="AM121" i="7"/>
  <c r="B105" i="7"/>
  <c r="AM105" i="7"/>
  <c r="B89" i="7"/>
  <c r="AM89" i="7"/>
  <c r="B73" i="7"/>
  <c r="AM73" i="7"/>
  <c r="B57" i="7"/>
  <c r="AM57" i="7"/>
  <c r="B41" i="7"/>
  <c r="AM41" i="7"/>
  <c r="B25" i="7"/>
  <c r="AM25" i="7"/>
  <c r="B9" i="7"/>
  <c r="AM9" i="7"/>
  <c r="B257" i="7"/>
  <c r="AM257" i="7"/>
  <c r="AN257" i="7" s="1"/>
  <c r="B232" i="7"/>
  <c r="AM232" i="7"/>
  <c r="AN232" i="7" s="1"/>
  <c r="B216" i="7"/>
  <c r="AM216" i="7"/>
  <c r="AN216" i="7" s="1"/>
  <c r="AN140" i="7"/>
  <c r="AN152" i="7"/>
  <c r="B136" i="7"/>
  <c r="AM136" i="7"/>
  <c r="AN92" i="7"/>
  <c r="AN104" i="7"/>
  <c r="B88" i="7"/>
  <c r="AM88" i="7"/>
  <c r="B72" i="7"/>
  <c r="AM72" i="7"/>
  <c r="B40" i="7"/>
  <c r="AM40" i="7"/>
  <c r="AN8" i="7"/>
  <c r="B256" i="7"/>
  <c r="AM256" i="7"/>
  <c r="AN256" i="7" s="1"/>
  <c r="B203" i="7"/>
  <c r="AM203" i="7"/>
  <c r="AN203" i="7" s="1"/>
  <c r="B155" i="7"/>
  <c r="AM155" i="7"/>
  <c r="B107" i="7"/>
  <c r="AM107" i="7"/>
  <c r="B91" i="7"/>
  <c r="AM91" i="7"/>
  <c r="B43" i="7"/>
  <c r="AM43" i="7"/>
  <c r="B259" i="7"/>
  <c r="AM259" i="7"/>
  <c r="AN259" i="7" s="1"/>
  <c r="B184" i="7"/>
  <c r="AM184" i="7"/>
  <c r="AN184" i="7" s="1"/>
  <c r="B168" i="7"/>
  <c r="AM168" i="7"/>
  <c r="B120" i="7"/>
  <c r="AM120" i="7"/>
  <c r="AN56" i="7"/>
  <c r="B24" i="7"/>
  <c r="AM24" i="7"/>
  <c r="B247" i="7"/>
  <c r="AM247" i="7"/>
  <c r="AN247" i="7" s="1"/>
  <c r="B231" i="7"/>
  <c r="AM231" i="7"/>
  <c r="AN231" i="7" s="1"/>
  <c r="B215" i="7"/>
  <c r="AM215" i="7"/>
  <c r="AN215" i="7" s="1"/>
  <c r="B199" i="7"/>
  <c r="AM199" i="7"/>
  <c r="AN199" i="7" s="1"/>
  <c r="B183" i="7"/>
  <c r="AM183" i="7"/>
  <c r="AN183" i="7" s="1"/>
  <c r="B167" i="7"/>
  <c r="AM167" i="7"/>
  <c r="AN167" i="7" s="1"/>
  <c r="B151" i="7"/>
  <c r="AM151" i="7"/>
  <c r="B135" i="7"/>
  <c r="AM135" i="7"/>
  <c r="B119" i="7"/>
  <c r="AM119" i="7"/>
  <c r="B103" i="7"/>
  <c r="AM103" i="7"/>
  <c r="B87" i="7"/>
  <c r="AM87" i="7"/>
  <c r="B71" i="7"/>
  <c r="AM71" i="7"/>
  <c r="B55" i="7"/>
  <c r="AM55" i="7"/>
  <c r="B39" i="7"/>
  <c r="AM39" i="7"/>
  <c r="B23" i="7"/>
  <c r="AM23" i="7"/>
  <c r="B7" i="7"/>
  <c r="AM7" i="7"/>
  <c r="B255" i="7"/>
  <c r="AM255" i="7"/>
  <c r="AN255" i="7" s="1"/>
  <c r="B214" i="7"/>
  <c r="AM214" i="7"/>
  <c r="AN214" i="7" s="1"/>
  <c r="B102" i="7"/>
  <c r="AM102" i="7"/>
  <c r="B254" i="7"/>
  <c r="AM254" i="7"/>
  <c r="AN254" i="7" s="1"/>
  <c r="B166" i="7"/>
  <c r="AM166" i="7"/>
  <c r="AN166" i="7" s="1"/>
  <c r="B22" i="7"/>
  <c r="AM22" i="7"/>
  <c r="B245" i="7"/>
  <c r="AM245" i="7"/>
  <c r="AN245" i="7" s="1"/>
  <c r="B229" i="7"/>
  <c r="AM229" i="7"/>
  <c r="AN229" i="7" s="1"/>
  <c r="B213" i="7"/>
  <c r="AM213" i="7"/>
  <c r="AN213" i="7" s="1"/>
  <c r="B197" i="7"/>
  <c r="AM197" i="7"/>
  <c r="AN197" i="7" s="1"/>
  <c r="B181" i="7"/>
  <c r="AM181" i="7"/>
  <c r="AN181" i="7" s="1"/>
  <c r="B165" i="7"/>
  <c r="AM165" i="7"/>
  <c r="AN165" i="7" s="1"/>
  <c r="B149" i="7"/>
  <c r="AM149" i="7"/>
  <c r="B133" i="7"/>
  <c r="AM133" i="7"/>
  <c r="B117" i="7"/>
  <c r="AM117" i="7"/>
  <c r="B101" i="7"/>
  <c r="AM101" i="7"/>
  <c r="B85" i="7"/>
  <c r="AM85" i="7"/>
  <c r="B69" i="7"/>
  <c r="AM69" i="7"/>
  <c r="B53" i="7"/>
  <c r="AM53" i="7"/>
  <c r="B37" i="7"/>
  <c r="AM37" i="7"/>
  <c r="B21" i="7"/>
  <c r="AM21" i="7"/>
  <c r="B253" i="7"/>
  <c r="AM253" i="7"/>
  <c r="AN253" i="7" s="1"/>
  <c r="B198" i="7"/>
  <c r="AM198" i="7"/>
  <c r="AN198" i="7" s="1"/>
  <c r="B54" i="7"/>
  <c r="AM54" i="7"/>
  <c r="B148" i="7"/>
  <c r="AM148" i="7"/>
  <c r="B230" i="7"/>
  <c r="AM230" i="7"/>
  <c r="AN230" i="7" s="1"/>
  <c r="B196" i="7"/>
  <c r="AM196" i="7"/>
  <c r="AN196" i="7" s="1"/>
  <c r="B180" i="7"/>
  <c r="AM180" i="7"/>
  <c r="AN180" i="7" s="1"/>
  <c r="B84" i="7"/>
  <c r="AM84" i="7"/>
  <c r="B131" i="7"/>
  <c r="AM131" i="7"/>
  <c r="B35" i="7"/>
  <c r="AM35" i="7"/>
  <c r="B242" i="7"/>
  <c r="AM242" i="7"/>
  <c r="AN242" i="7" s="1"/>
  <c r="B226" i="7"/>
  <c r="AM226" i="7"/>
  <c r="AN226" i="7" s="1"/>
  <c r="B210" i="7"/>
  <c r="AM210" i="7"/>
  <c r="AN210" i="7" s="1"/>
  <c r="B194" i="7"/>
  <c r="AM194" i="7"/>
  <c r="AN194" i="7" s="1"/>
  <c r="B178" i="7"/>
  <c r="AM178" i="7"/>
  <c r="AN178" i="7" s="1"/>
  <c r="B162" i="7"/>
  <c r="AM162" i="7"/>
  <c r="B146" i="7"/>
  <c r="AM146" i="7"/>
  <c r="B130" i="7"/>
  <c r="AM130" i="7"/>
  <c r="B114" i="7"/>
  <c r="AM114" i="7"/>
  <c r="B98" i="7"/>
  <c r="AM98" i="7"/>
  <c r="B82" i="7"/>
  <c r="AM82" i="7"/>
  <c r="B66" i="7"/>
  <c r="AM66" i="7"/>
  <c r="B50" i="7"/>
  <c r="AM50" i="7"/>
  <c r="B34" i="7"/>
  <c r="AM34" i="7"/>
  <c r="B18" i="7"/>
  <c r="AM18" i="7"/>
  <c r="B86" i="7"/>
  <c r="AM86" i="7"/>
  <c r="B97" i="7"/>
  <c r="AM97" i="7"/>
  <c r="B246" i="7"/>
  <c r="AM246" i="7"/>
  <c r="AN246" i="7" s="1"/>
  <c r="B134" i="7"/>
  <c r="AM134" i="7"/>
  <c r="B6" i="7"/>
  <c r="AM6" i="7"/>
  <c r="B211" i="7"/>
  <c r="AM211" i="7"/>
  <c r="AN211" i="7" s="1"/>
  <c r="B163" i="7"/>
  <c r="AM163" i="7"/>
  <c r="B115" i="7"/>
  <c r="AM115" i="7"/>
  <c r="B51" i="7"/>
  <c r="AM51" i="7"/>
  <c r="B241" i="7"/>
  <c r="AM241" i="7"/>
  <c r="AN241" i="7" s="1"/>
  <c r="B193" i="7"/>
  <c r="AM193" i="7"/>
  <c r="AN193" i="7" s="1"/>
  <c r="B113" i="7"/>
  <c r="AM113" i="7"/>
  <c r="B17" i="7"/>
  <c r="AM17" i="7"/>
  <c r="B160" i="7"/>
  <c r="AM160" i="7"/>
  <c r="B144" i="7"/>
  <c r="AM144" i="7"/>
  <c r="B64" i="7"/>
  <c r="AM64" i="7"/>
  <c r="B48" i="7"/>
  <c r="AM48" i="7"/>
  <c r="AN32" i="7"/>
  <c r="B16" i="7"/>
  <c r="AM16" i="7"/>
  <c r="B182" i="7"/>
  <c r="AM182" i="7"/>
  <c r="AN182" i="7" s="1"/>
  <c r="B38" i="7"/>
  <c r="AM38" i="7"/>
  <c r="B244" i="7"/>
  <c r="AM244" i="7"/>
  <c r="AN244" i="7" s="1"/>
  <c r="B228" i="7"/>
  <c r="AM228" i="7"/>
  <c r="AN228" i="7" s="1"/>
  <c r="B132" i="7"/>
  <c r="AM132" i="7"/>
  <c r="B52" i="7"/>
  <c r="AM52" i="7"/>
  <c r="B227" i="7"/>
  <c r="AM227" i="7"/>
  <c r="AN227" i="7" s="1"/>
  <c r="B147" i="7"/>
  <c r="AM147" i="7"/>
  <c r="B67" i="7"/>
  <c r="AM67" i="7"/>
  <c r="B251" i="7"/>
  <c r="AM251" i="7"/>
  <c r="AN251" i="7" s="1"/>
  <c r="B225" i="7"/>
  <c r="AM225" i="7"/>
  <c r="AN225" i="7" s="1"/>
  <c r="B145" i="7"/>
  <c r="AM145" i="7"/>
  <c r="B81" i="7"/>
  <c r="AM81" i="7"/>
  <c r="B208" i="7"/>
  <c r="AM208" i="7"/>
  <c r="AN208" i="7" s="1"/>
  <c r="B192" i="7"/>
  <c r="AM192" i="7"/>
  <c r="AN192" i="7" s="1"/>
  <c r="AN128" i="7"/>
  <c r="B112" i="7"/>
  <c r="AM112" i="7"/>
  <c r="B96" i="7"/>
  <c r="AM96" i="7"/>
  <c r="B239" i="7"/>
  <c r="AM239" i="7"/>
  <c r="AN239" i="7" s="1"/>
  <c r="B223" i="7"/>
  <c r="AM223" i="7"/>
  <c r="AN223" i="7" s="1"/>
  <c r="B207" i="7"/>
  <c r="AM207" i="7"/>
  <c r="AN207" i="7" s="1"/>
  <c r="B191" i="7"/>
  <c r="AM191" i="7"/>
  <c r="AN191" i="7" s="1"/>
  <c r="B175" i="7"/>
  <c r="AM175" i="7"/>
  <c r="AN175" i="7" s="1"/>
  <c r="B159" i="7"/>
  <c r="AM159" i="7"/>
  <c r="B143" i="7"/>
  <c r="AM143" i="7"/>
  <c r="AN143" i="7" s="1"/>
  <c r="B127" i="7"/>
  <c r="AM127" i="7"/>
  <c r="AN127" i="7" s="1"/>
  <c r="B111" i="7"/>
  <c r="AM111" i="7"/>
  <c r="B95" i="7"/>
  <c r="AM95" i="7"/>
  <c r="B79" i="7"/>
  <c r="AM79" i="7"/>
  <c r="B63" i="7"/>
  <c r="AM63" i="7"/>
  <c r="B47" i="7"/>
  <c r="AM47" i="7"/>
  <c r="B31" i="7"/>
  <c r="AM31" i="7"/>
  <c r="B15" i="7"/>
  <c r="AM15" i="7"/>
  <c r="B179" i="7"/>
  <c r="AM179" i="7"/>
  <c r="AN179" i="7" s="1"/>
  <c r="B99" i="7"/>
  <c r="AM99" i="7"/>
  <c r="B19" i="7"/>
  <c r="AM19" i="7"/>
  <c r="B161" i="7"/>
  <c r="AM161" i="7"/>
  <c r="B49" i="7"/>
  <c r="AM49" i="7"/>
  <c r="B240" i="7"/>
  <c r="AM240" i="7"/>
  <c r="AN240" i="7" s="1"/>
  <c r="B206" i="7"/>
  <c r="AM206" i="7"/>
  <c r="AN206" i="7" s="1"/>
  <c r="B174" i="7"/>
  <c r="AM174" i="7"/>
  <c r="AN174" i="7" s="1"/>
  <c r="B142" i="7"/>
  <c r="AM142" i="7"/>
  <c r="B110" i="7"/>
  <c r="AM110" i="7"/>
  <c r="AN110" i="7" s="1"/>
  <c r="B78" i="7"/>
  <c r="AM78" i="7"/>
  <c r="B62" i="7"/>
  <c r="AM62" i="7"/>
  <c r="B30" i="7"/>
  <c r="AM30" i="7"/>
  <c r="B14" i="7"/>
  <c r="AM14" i="7"/>
  <c r="B100" i="7"/>
  <c r="AM100" i="7"/>
  <c r="B36" i="7"/>
  <c r="AM36" i="7"/>
  <c r="B243" i="7"/>
  <c r="AM243" i="7"/>
  <c r="AN243" i="7" s="1"/>
  <c r="B83" i="7"/>
  <c r="AM83" i="7"/>
  <c r="B209" i="7"/>
  <c r="AM209" i="7"/>
  <c r="AN209" i="7" s="1"/>
  <c r="B177" i="7"/>
  <c r="AM177" i="7"/>
  <c r="AN177" i="7" s="1"/>
  <c r="B129" i="7"/>
  <c r="AM129" i="7"/>
  <c r="B65" i="7"/>
  <c r="AM65" i="7"/>
  <c r="B33" i="7"/>
  <c r="AM33" i="7"/>
  <c r="B238" i="7"/>
  <c r="AM238" i="7"/>
  <c r="AN238" i="7" s="1"/>
  <c r="B222" i="7"/>
  <c r="AM222" i="7"/>
  <c r="AN222" i="7" s="1"/>
  <c r="B190" i="7"/>
  <c r="AM190" i="7"/>
  <c r="AN190" i="7" s="1"/>
  <c r="B158" i="7"/>
  <c r="AM158" i="7"/>
  <c r="B126" i="7"/>
  <c r="AM126" i="7"/>
  <c r="AN126" i="7" s="1"/>
  <c r="B94" i="7"/>
  <c r="AM94" i="7"/>
  <c r="AN94" i="7" s="1"/>
  <c r="B46" i="7"/>
  <c r="AM46" i="7"/>
  <c r="B237" i="7"/>
  <c r="AM237" i="7"/>
  <c r="AN237" i="7" s="1"/>
  <c r="B221" i="7"/>
  <c r="AM221" i="7"/>
  <c r="AN221" i="7" s="1"/>
  <c r="B205" i="7"/>
  <c r="AM205" i="7"/>
  <c r="AN205" i="7" s="1"/>
  <c r="B189" i="7"/>
  <c r="AM189" i="7"/>
  <c r="AN189" i="7" s="1"/>
  <c r="B173" i="7"/>
  <c r="AM173" i="7"/>
  <c r="AN173" i="7" s="1"/>
  <c r="B157" i="7"/>
  <c r="AM157" i="7"/>
  <c r="B141" i="7"/>
  <c r="AM141" i="7"/>
  <c r="B125" i="7"/>
  <c r="AM125" i="7"/>
  <c r="B109" i="7"/>
  <c r="AM109" i="7"/>
  <c r="AN109" i="7" s="1"/>
  <c r="B93" i="7"/>
  <c r="AM93" i="7"/>
  <c r="AN93" i="7" s="1"/>
  <c r="B77" i="7"/>
  <c r="AM77" i="7"/>
  <c r="AN77" i="7" s="1"/>
  <c r="B61" i="7"/>
  <c r="AM61" i="7"/>
  <c r="AN61" i="7" s="1"/>
  <c r="B45" i="7"/>
  <c r="AM45" i="7"/>
  <c r="B29" i="7"/>
  <c r="AM29" i="7"/>
  <c r="B13" i="7"/>
  <c r="AM13" i="7"/>
  <c r="B150" i="7"/>
  <c r="AM150" i="7"/>
  <c r="B252" i="7"/>
  <c r="AM252" i="7"/>
  <c r="AN252" i="7" s="1"/>
  <c r="B195" i="7"/>
  <c r="AM195" i="7"/>
  <c r="AN195" i="7" s="1"/>
  <c r="B220" i="7"/>
  <c r="AM220" i="7"/>
  <c r="AN220" i="7" s="1"/>
  <c r="B204" i="7"/>
  <c r="AM204" i="7"/>
  <c r="AN204" i="7" s="1"/>
  <c r="B172" i="7"/>
  <c r="AM172" i="7"/>
  <c r="AN172" i="7" s="1"/>
  <c r="B156" i="7"/>
  <c r="AM156" i="7"/>
  <c r="B124" i="7"/>
  <c r="AM124" i="7"/>
  <c r="B108" i="7"/>
  <c r="AM108" i="7"/>
  <c r="B76" i="7"/>
  <c r="AM76" i="7"/>
  <c r="B60" i="7"/>
  <c r="AM60" i="7"/>
  <c r="AN44" i="7"/>
  <c r="B28" i="7"/>
  <c r="AM28" i="7"/>
  <c r="AN28" i="7" s="1"/>
  <c r="B12" i="7"/>
  <c r="AM12" i="7"/>
  <c r="B5" i="7"/>
  <c r="AM5" i="7"/>
  <c r="AC269" i="7"/>
  <c r="AF269" i="7" s="1"/>
  <c r="AE269" i="7"/>
  <c r="AH269" i="7" s="1"/>
  <c r="AD269" i="7"/>
  <c r="AG269" i="7" s="1"/>
  <c r="B212" i="7"/>
  <c r="AD212" i="7"/>
  <c r="AG212" i="7" s="1"/>
  <c r="AE212" i="7"/>
  <c r="AH212" i="7" s="1"/>
  <c r="AC212" i="7"/>
  <c r="AF212" i="7" s="1"/>
  <c r="B68" i="7"/>
  <c r="AC68" i="7"/>
  <c r="AD68" i="7"/>
  <c r="AE68" i="7"/>
  <c r="B267" i="7"/>
  <c r="AC267" i="7"/>
  <c r="AF267" i="7" s="1"/>
  <c r="AD267" i="7"/>
  <c r="AG267" i="7" s="1"/>
  <c r="AE267" i="7"/>
  <c r="AH267" i="7" s="1"/>
  <c r="B224" i="7"/>
  <c r="AC224" i="7"/>
  <c r="AD224" i="7"/>
  <c r="AE224" i="7"/>
  <c r="B176" i="7"/>
  <c r="AC176" i="7"/>
  <c r="AF176" i="7" s="1"/>
  <c r="AE176" i="7"/>
  <c r="AD176" i="7"/>
  <c r="B128" i="7"/>
  <c r="AD128" i="7"/>
  <c r="AE128" i="7"/>
  <c r="AC128" i="7"/>
  <c r="AF128" i="7" s="1"/>
  <c r="B80" i="7"/>
  <c r="AC80" i="7"/>
  <c r="AF80" i="7" s="1"/>
  <c r="AD80" i="7"/>
  <c r="AE80" i="7"/>
  <c r="AH80" i="7" s="1"/>
  <c r="B32" i="7"/>
  <c r="AC32" i="7"/>
  <c r="AD32" i="7"/>
  <c r="AE32" i="7"/>
  <c r="AD264" i="7"/>
  <c r="AG264" i="7" s="1"/>
  <c r="AE264" i="7"/>
  <c r="AH264" i="7" s="1"/>
  <c r="AC264" i="7"/>
  <c r="AF264" i="7" s="1"/>
  <c r="AD263" i="7"/>
  <c r="AG263" i="7" s="1"/>
  <c r="AE263" i="7"/>
  <c r="AH263" i="7" s="1"/>
  <c r="AC263" i="7"/>
  <c r="AF263" i="7" s="1"/>
  <c r="AE262" i="7"/>
  <c r="AH262" i="7" s="1"/>
  <c r="AD262" i="7"/>
  <c r="AG262" i="7" s="1"/>
  <c r="AC262" i="7"/>
  <c r="AF262" i="7" s="1"/>
  <c r="B268" i="7"/>
  <c r="AD268" i="7"/>
  <c r="AG268" i="7" s="1"/>
  <c r="AE268" i="7"/>
  <c r="AH268" i="7" s="1"/>
  <c r="AC268" i="7"/>
  <c r="AF268" i="7" s="1"/>
  <c r="AC261" i="7"/>
  <c r="AF261" i="7" s="1"/>
  <c r="AD261" i="7"/>
  <c r="AG261" i="7" s="1"/>
  <c r="AE261" i="7"/>
  <c r="AH261" i="7" s="1"/>
  <c r="B20" i="7"/>
  <c r="AD20" i="7"/>
  <c r="AG20" i="7" s="1"/>
  <c r="AE20" i="7"/>
  <c r="AH20" i="7" s="1"/>
  <c r="AC20" i="7"/>
  <c r="AF20" i="7" s="1"/>
  <c r="B265" i="7"/>
  <c r="AD265" i="7"/>
  <c r="AG265" i="7" s="1"/>
  <c r="AE265" i="7"/>
  <c r="AH265" i="7" s="1"/>
  <c r="AC265" i="7"/>
  <c r="AF265" i="7" s="1"/>
  <c r="B236" i="7"/>
  <c r="AC236" i="7"/>
  <c r="AF236" i="7" s="1"/>
  <c r="AD236" i="7"/>
  <c r="AG236" i="7" s="1"/>
  <c r="AE236" i="7"/>
  <c r="AH236" i="7" s="1"/>
  <c r="B188" i="7"/>
  <c r="AE188" i="7"/>
  <c r="AD188" i="7"/>
  <c r="AC188" i="7"/>
  <c r="B140" i="7"/>
  <c r="AD140" i="7"/>
  <c r="AE140" i="7"/>
  <c r="AC140" i="7"/>
  <c r="B92" i="7"/>
  <c r="AD92" i="7"/>
  <c r="AC92" i="7"/>
  <c r="AE92" i="7"/>
  <c r="B44" i="7"/>
  <c r="AC44" i="7"/>
  <c r="AF44" i="7" s="1"/>
  <c r="AD44" i="7"/>
  <c r="AG44" i="7" s="1"/>
  <c r="AE44" i="7"/>
  <c r="AH44" i="7" s="1"/>
  <c r="B260" i="7"/>
  <c r="AC260" i="7"/>
  <c r="AF260" i="7" s="1"/>
  <c r="AD260" i="7"/>
  <c r="AG260" i="7" s="1"/>
  <c r="AE260" i="7"/>
  <c r="AH260" i="7" s="1"/>
  <c r="B164" i="7"/>
  <c r="AE164" i="7"/>
  <c r="AH164" i="7" s="1"/>
  <c r="AD164" i="7"/>
  <c r="AG164" i="7" s="1"/>
  <c r="AC164" i="7"/>
  <c r="B266" i="7"/>
  <c r="AD266" i="7"/>
  <c r="AG266" i="7" s="1"/>
  <c r="AE266" i="7"/>
  <c r="AH266" i="7" s="1"/>
  <c r="AC266" i="7"/>
  <c r="AF266" i="7" s="1"/>
  <c r="B116" i="7"/>
  <c r="AD116" i="7"/>
  <c r="AG116" i="7" s="1"/>
  <c r="AE116" i="7"/>
  <c r="AH116" i="7" s="1"/>
  <c r="AC116" i="7"/>
  <c r="B248" i="7"/>
  <c r="AC248" i="7"/>
  <c r="AF248" i="7" s="1"/>
  <c r="AD248" i="7"/>
  <c r="AG248" i="7" s="1"/>
  <c r="AE248" i="7"/>
  <c r="AH248" i="7" s="1"/>
  <c r="B200" i="7"/>
  <c r="AD200" i="7"/>
  <c r="AG200" i="7" s="1"/>
  <c r="AE200" i="7"/>
  <c r="AH200" i="7" s="1"/>
  <c r="AC200" i="7"/>
  <c r="AF200" i="7" s="1"/>
  <c r="B152" i="7"/>
  <c r="AD152" i="7"/>
  <c r="AG152" i="7" s="1"/>
  <c r="AE152" i="7"/>
  <c r="AC152" i="7"/>
  <c r="AF152" i="7" s="1"/>
  <c r="B104" i="7"/>
  <c r="AD104" i="7"/>
  <c r="AE104" i="7"/>
  <c r="AH104" i="7" s="1"/>
  <c r="AC104" i="7"/>
  <c r="AF104" i="7" s="1"/>
  <c r="B56" i="7"/>
  <c r="AC56" i="7"/>
  <c r="AD56" i="7"/>
  <c r="AE56" i="7"/>
  <c r="B8" i="7"/>
  <c r="AD8" i="7"/>
  <c r="AE8" i="7"/>
  <c r="AH8" i="7" s="1"/>
  <c r="AC8" i="7"/>
  <c r="AF8" i="7" s="1"/>
  <c r="P268" i="7"/>
  <c r="E269" i="7"/>
  <c r="B269" i="7"/>
  <c r="B264" i="7"/>
  <c r="B263" i="7"/>
  <c r="D262" i="7"/>
  <c r="B262" i="7"/>
  <c r="D261" i="7"/>
  <c r="B261" i="7"/>
  <c r="AD201" i="7"/>
  <c r="AE201" i="7"/>
  <c r="AC201" i="7"/>
  <c r="AD41" i="7"/>
  <c r="AE41" i="7"/>
  <c r="AC41" i="7"/>
  <c r="AE232" i="7"/>
  <c r="AC232" i="7"/>
  <c r="AD232" i="7"/>
  <c r="AE88" i="7"/>
  <c r="AC88" i="7"/>
  <c r="AD88" i="7"/>
  <c r="AC247" i="7"/>
  <c r="AD247" i="7"/>
  <c r="AE247" i="7"/>
  <c r="AC231" i="7"/>
  <c r="AD231" i="7"/>
  <c r="AE231" i="7"/>
  <c r="AC215" i="7"/>
  <c r="AD215" i="7"/>
  <c r="AE215" i="7"/>
  <c r="AC199" i="7"/>
  <c r="AD199" i="7"/>
  <c r="AE199" i="7"/>
  <c r="AC183" i="7"/>
  <c r="AD183" i="7"/>
  <c r="AE183" i="7"/>
  <c r="AC167" i="7"/>
  <c r="AD167" i="7"/>
  <c r="AE167" i="7"/>
  <c r="AC151" i="7"/>
  <c r="AD151" i="7"/>
  <c r="AE151" i="7"/>
  <c r="AC135" i="7"/>
  <c r="AD135" i="7"/>
  <c r="AE135" i="7"/>
  <c r="AC119" i="7"/>
  <c r="AD119" i="7"/>
  <c r="AE119" i="7"/>
  <c r="AE103" i="7"/>
  <c r="AC103" i="7"/>
  <c r="AD103" i="7"/>
  <c r="AC87" i="7"/>
  <c r="AD87" i="7"/>
  <c r="AE87" i="7"/>
  <c r="AC71" i="7"/>
  <c r="AD71" i="7"/>
  <c r="AE71" i="7"/>
  <c r="AE55" i="7"/>
  <c r="AC55" i="7"/>
  <c r="AD55" i="7"/>
  <c r="AC39" i="7"/>
  <c r="AD39" i="7"/>
  <c r="AE39" i="7"/>
  <c r="AE23" i="7"/>
  <c r="AC23" i="7"/>
  <c r="AD23" i="7"/>
  <c r="AC7" i="7"/>
  <c r="AE7" i="7"/>
  <c r="AD7" i="7"/>
  <c r="AC255" i="7"/>
  <c r="AD255" i="7"/>
  <c r="AG255" i="7" s="1"/>
  <c r="AE255" i="7"/>
  <c r="AD89" i="7"/>
  <c r="AE89" i="7"/>
  <c r="AC89" i="7"/>
  <c r="AE120" i="7"/>
  <c r="AC120" i="7"/>
  <c r="AD120" i="7"/>
  <c r="AD246" i="7"/>
  <c r="AC246" i="7"/>
  <c r="AE246" i="7"/>
  <c r="AD230" i="7"/>
  <c r="AC230" i="7"/>
  <c r="AE230" i="7"/>
  <c r="AD214" i="7"/>
  <c r="AC214" i="7"/>
  <c r="AE214" i="7"/>
  <c r="AD198" i="7"/>
  <c r="AC198" i="7"/>
  <c r="AE198" i="7"/>
  <c r="AD182" i="7"/>
  <c r="AC182" i="7"/>
  <c r="AE182" i="7"/>
  <c r="AD166" i="7"/>
  <c r="AC166" i="7"/>
  <c r="AE166" i="7"/>
  <c r="AD150" i="7"/>
  <c r="AC150" i="7"/>
  <c r="AE150" i="7"/>
  <c r="AD134" i="7"/>
  <c r="AC134" i="7"/>
  <c r="AE134" i="7"/>
  <c r="AD118" i="7"/>
  <c r="AC118" i="7"/>
  <c r="AE118" i="7"/>
  <c r="AD102" i="7"/>
  <c r="AC102" i="7"/>
  <c r="AE102" i="7"/>
  <c r="AD86" i="7"/>
  <c r="AC86" i="7"/>
  <c r="AE86" i="7"/>
  <c r="AD70" i="7"/>
  <c r="AC70" i="7"/>
  <c r="AE70" i="7"/>
  <c r="AD54" i="7"/>
  <c r="AC54" i="7"/>
  <c r="AE54" i="7"/>
  <c r="AD38" i="7"/>
  <c r="AC38" i="7"/>
  <c r="AE38" i="7"/>
  <c r="AD22" i="7"/>
  <c r="AC22" i="7"/>
  <c r="AE22" i="7"/>
  <c r="AD6" i="7"/>
  <c r="AC6" i="7"/>
  <c r="AE6" i="7"/>
  <c r="AC254" i="7"/>
  <c r="AD254" i="7"/>
  <c r="AE254" i="7"/>
  <c r="AD153" i="7"/>
  <c r="AE153" i="7"/>
  <c r="AC153" i="7"/>
  <c r="AE40" i="7"/>
  <c r="AC40" i="7"/>
  <c r="AD40" i="7"/>
  <c r="AD213" i="7"/>
  <c r="AE213" i="7"/>
  <c r="AC213" i="7"/>
  <c r="AD165" i="7"/>
  <c r="AE165" i="7"/>
  <c r="AC165" i="7"/>
  <c r="AD117" i="7"/>
  <c r="AE117" i="7"/>
  <c r="AC117" i="7"/>
  <c r="AD69" i="7"/>
  <c r="AE69" i="7"/>
  <c r="AC69" i="7"/>
  <c r="AD53" i="7"/>
  <c r="AE53" i="7"/>
  <c r="AC53" i="7"/>
  <c r="AC253" i="7"/>
  <c r="AD253" i="7"/>
  <c r="AE253" i="7"/>
  <c r="AD244" i="7"/>
  <c r="AE244" i="7"/>
  <c r="AC244" i="7"/>
  <c r="AD228" i="7"/>
  <c r="AE228" i="7"/>
  <c r="AC228" i="7"/>
  <c r="AD196" i="7"/>
  <c r="AE196" i="7"/>
  <c r="AC196" i="7"/>
  <c r="AD180" i="7"/>
  <c r="AE180" i="7"/>
  <c r="AC180" i="7"/>
  <c r="AD148" i="7"/>
  <c r="AE148" i="7"/>
  <c r="AC148" i="7"/>
  <c r="AD132" i="7"/>
  <c r="AE132" i="7"/>
  <c r="AC132" i="7"/>
  <c r="AD100" i="7"/>
  <c r="AE100" i="7"/>
  <c r="AC100" i="7"/>
  <c r="AD84" i="7"/>
  <c r="AE84" i="7"/>
  <c r="AC84" i="7"/>
  <c r="AD52" i="7"/>
  <c r="AE52" i="7"/>
  <c r="AC52" i="7"/>
  <c r="AD36" i="7"/>
  <c r="AE36" i="7"/>
  <c r="AC36" i="7"/>
  <c r="AC252" i="7"/>
  <c r="AF252" i="7" s="1"/>
  <c r="AD252" i="7"/>
  <c r="AG252" i="7" s="1"/>
  <c r="AE252" i="7"/>
  <c r="AD137" i="7"/>
  <c r="AE137" i="7"/>
  <c r="AC137" i="7"/>
  <c r="AD257" i="7"/>
  <c r="AE257" i="7"/>
  <c r="AC257" i="7"/>
  <c r="AF257" i="7" s="1"/>
  <c r="AE216" i="7"/>
  <c r="AC216" i="7"/>
  <c r="AD216" i="7"/>
  <c r="AE24" i="7"/>
  <c r="AC24" i="7"/>
  <c r="AD24" i="7"/>
  <c r="AD245" i="7"/>
  <c r="AE245" i="7"/>
  <c r="AC245" i="7"/>
  <c r="AD197" i="7"/>
  <c r="AE197" i="7"/>
  <c r="AC197" i="7"/>
  <c r="AD149" i="7"/>
  <c r="AE149" i="7"/>
  <c r="AC149" i="7"/>
  <c r="AD101" i="7"/>
  <c r="AE101" i="7"/>
  <c r="AC101" i="7"/>
  <c r="AD37" i="7"/>
  <c r="AE37" i="7"/>
  <c r="AC37" i="7"/>
  <c r="AD243" i="7"/>
  <c r="AE243" i="7"/>
  <c r="AC243" i="7"/>
  <c r="AD227" i="7"/>
  <c r="AE227" i="7"/>
  <c r="AC227" i="7"/>
  <c r="AD211" i="7"/>
  <c r="AE211" i="7"/>
  <c r="AC211" i="7"/>
  <c r="AD195" i="7"/>
  <c r="AE195" i="7"/>
  <c r="AC195" i="7"/>
  <c r="AD179" i="7"/>
  <c r="AE179" i="7"/>
  <c r="AC179" i="7"/>
  <c r="AD163" i="7"/>
  <c r="AE163" i="7"/>
  <c r="AC163" i="7"/>
  <c r="AD147" i="7"/>
  <c r="AE147" i="7"/>
  <c r="AC147" i="7"/>
  <c r="AD131" i="7"/>
  <c r="AE131" i="7"/>
  <c r="AC131" i="7"/>
  <c r="AD115" i="7"/>
  <c r="AE115" i="7"/>
  <c r="AC115" i="7"/>
  <c r="AD99" i="7"/>
  <c r="AE99" i="7"/>
  <c r="AC99" i="7"/>
  <c r="AD83" i="7"/>
  <c r="AE83" i="7"/>
  <c r="AC83" i="7"/>
  <c r="AD67" i="7"/>
  <c r="AE67" i="7"/>
  <c r="AC67" i="7"/>
  <c r="AD51" i="7"/>
  <c r="AE51" i="7"/>
  <c r="AC51" i="7"/>
  <c r="AD35" i="7"/>
  <c r="AE35" i="7"/>
  <c r="AC35" i="7"/>
  <c r="AD19" i="7"/>
  <c r="AE19" i="7"/>
  <c r="AC19" i="7"/>
  <c r="AC251" i="7"/>
  <c r="AD251" i="7"/>
  <c r="AG251" i="7" s="1"/>
  <c r="AE251" i="7"/>
  <c r="AH251" i="7" s="1"/>
  <c r="AD121" i="7"/>
  <c r="AE121" i="7"/>
  <c r="AC121" i="7"/>
  <c r="AE168" i="7"/>
  <c r="AC168" i="7"/>
  <c r="AD168" i="7"/>
  <c r="AD229" i="7"/>
  <c r="AE229" i="7"/>
  <c r="AC229" i="7"/>
  <c r="AD181" i="7"/>
  <c r="AE181" i="7"/>
  <c r="AC181" i="7"/>
  <c r="AD133" i="7"/>
  <c r="AE133" i="7"/>
  <c r="AC133" i="7"/>
  <c r="AD85" i="7"/>
  <c r="AE85" i="7"/>
  <c r="AC85" i="7"/>
  <c r="AD21" i="7"/>
  <c r="AE21" i="7"/>
  <c r="AC21" i="7"/>
  <c r="AD242" i="7"/>
  <c r="AE242" i="7"/>
  <c r="AC242" i="7"/>
  <c r="AD226" i="7"/>
  <c r="AE226" i="7"/>
  <c r="AC226" i="7"/>
  <c r="AD210" i="7"/>
  <c r="AE210" i="7"/>
  <c r="AC210" i="7"/>
  <c r="AD194" i="7"/>
  <c r="AE194" i="7"/>
  <c r="AC194" i="7"/>
  <c r="AD178" i="7"/>
  <c r="AE178" i="7"/>
  <c r="AC178" i="7"/>
  <c r="AD162" i="7"/>
  <c r="AE162" i="7"/>
  <c r="AC162" i="7"/>
  <c r="AD146" i="7"/>
  <c r="AE146" i="7"/>
  <c r="AC146" i="7"/>
  <c r="AD130" i="7"/>
  <c r="AE130" i="7"/>
  <c r="AC130" i="7"/>
  <c r="AD114" i="7"/>
  <c r="AE114" i="7"/>
  <c r="AC114" i="7"/>
  <c r="AD98" i="7"/>
  <c r="AE98" i="7"/>
  <c r="AC98" i="7"/>
  <c r="AD82" i="7"/>
  <c r="AE82" i="7"/>
  <c r="AC82" i="7"/>
  <c r="AD66" i="7"/>
  <c r="AE66" i="7"/>
  <c r="AC66" i="7"/>
  <c r="AD50" i="7"/>
  <c r="AE50" i="7"/>
  <c r="AC50" i="7"/>
  <c r="AD34" i="7"/>
  <c r="AE34" i="7"/>
  <c r="AC34" i="7"/>
  <c r="AD18" i="7"/>
  <c r="AE18" i="7"/>
  <c r="AC18" i="7"/>
  <c r="AD169" i="7"/>
  <c r="AE169" i="7"/>
  <c r="AC169" i="7"/>
  <c r="AD25" i="7"/>
  <c r="AE25" i="7"/>
  <c r="AC25" i="7"/>
  <c r="AD225" i="7"/>
  <c r="AE225" i="7"/>
  <c r="AC225" i="7"/>
  <c r="AD129" i="7"/>
  <c r="AE129" i="7"/>
  <c r="AC129" i="7"/>
  <c r="AD17" i="7"/>
  <c r="AE17" i="7"/>
  <c r="AC17" i="7"/>
  <c r="AD185" i="7"/>
  <c r="AE185" i="7"/>
  <c r="AC185" i="7"/>
  <c r="AD9" i="7"/>
  <c r="AE9" i="7"/>
  <c r="AC9" i="7"/>
  <c r="AE136" i="7"/>
  <c r="AC136" i="7"/>
  <c r="AD136" i="7"/>
  <c r="AD177" i="7"/>
  <c r="AE177" i="7"/>
  <c r="AC177" i="7"/>
  <c r="AD65" i="7"/>
  <c r="AE65" i="7"/>
  <c r="AC65" i="7"/>
  <c r="AE208" i="7"/>
  <c r="AC208" i="7"/>
  <c r="AD208" i="7"/>
  <c r="AE192" i="7"/>
  <c r="AC192" i="7"/>
  <c r="AD192" i="7"/>
  <c r="AE160" i="7"/>
  <c r="AC160" i="7"/>
  <c r="AD160" i="7"/>
  <c r="AE144" i="7"/>
  <c r="AC144" i="7"/>
  <c r="AD144" i="7"/>
  <c r="AE112" i="7"/>
  <c r="AC112" i="7"/>
  <c r="AD112" i="7"/>
  <c r="AE96" i="7"/>
  <c r="AC96" i="7"/>
  <c r="AD96" i="7"/>
  <c r="AE64" i="7"/>
  <c r="AC64" i="7"/>
  <c r="AD64" i="7"/>
  <c r="AE48" i="7"/>
  <c r="AC48" i="7"/>
  <c r="AD48" i="7"/>
  <c r="AE16" i="7"/>
  <c r="AC16" i="7"/>
  <c r="AD16" i="7"/>
  <c r="AD217" i="7"/>
  <c r="AE217" i="7"/>
  <c r="AC217" i="7"/>
  <c r="AD57" i="7"/>
  <c r="AE57" i="7"/>
  <c r="AC57" i="7"/>
  <c r="AE184" i="7"/>
  <c r="AC184" i="7"/>
  <c r="AD184" i="7"/>
  <c r="AE256" i="7"/>
  <c r="AC256" i="7"/>
  <c r="AD256" i="7"/>
  <c r="AD209" i="7"/>
  <c r="AE209" i="7"/>
  <c r="AC209" i="7"/>
  <c r="AD49" i="7"/>
  <c r="AE49" i="7"/>
  <c r="AC49" i="7"/>
  <c r="AC239" i="7"/>
  <c r="AF239" i="7" s="1"/>
  <c r="AD239" i="7"/>
  <c r="AE239" i="7"/>
  <c r="AC207" i="7"/>
  <c r="AD207" i="7"/>
  <c r="AE207" i="7"/>
  <c r="AC175" i="7"/>
  <c r="AD175" i="7"/>
  <c r="AE175" i="7"/>
  <c r="AC159" i="7"/>
  <c r="AD159" i="7"/>
  <c r="AE159" i="7"/>
  <c r="AC127" i="7"/>
  <c r="AD127" i="7"/>
  <c r="AE127" i="7"/>
  <c r="AC111" i="7"/>
  <c r="AD111" i="7"/>
  <c r="AE111" i="7"/>
  <c r="AC95" i="7"/>
  <c r="AD95" i="7"/>
  <c r="AE95" i="7"/>
  <c r="AC79" i="7"/>
  <c r="AD79" i="7"/>
  <c r="AE79" i="7"/>
  <c r="AE63" i="7"/>
  <c r="AC63" i="7"/>
  <c r="AF51" i="7" s="1"/>
  <c r="AD63" i="7"/>
  <c r="AC47" i="7"/>
  <c r="AD47" i="7"/>
  <c r="AE47" i="7"/>
  <c r="AC31" i="7"/>
  <c r="AD31" i="7"/>
  <c r="AE31" i="7"/>
  <c r="AC15" i="7"/>
  <c r="AD15" i="7"/>
  <c r="AE15" i="7"/>
  <c r="AD233" i="7"/>
  <c r="AG233" i="7" s="1"/>
  <c r="AE233" i="7"/>
  <c r="AC233" i="7"/>
  <c r="AF233" i="7" s="1"/>
  <c r="AD241" i="7"/>
  <c r="AE241" i="7"/>
  <c r="AC241" i="7"/>
  <c r="AD161" i="7"/>
  <c r="AE161" i="7"/>
  <c r="AC161" i="7"/>
  <c r="AD97" i="7"/>
  <c r="AE97" i="7"/>
  <c r="AC97" i="7"/>
  <c r="AE240" i="7"/>
  <c r="AC240" i="7"/>
  <c r="AD240" i="7"/>
  <c r="AC223" i="7"/>
  <c r="AD223" i="7"/>
  <c r="AE223" i="7"/>
  <c r="AC191" i="7"/>
  <c r="AD191" i="7"/>
  <c r="AE191" i="7"/>
  <c r="AC143" i="7"/>
  <c r="AD143" i="7"/>
  <c r="AE143" i="7"/>
  <c r="AC238" i="7"/>
  <c r="AD238" i="7"/>
  <c r="AE238" i="7"/>
  <c r="AC222" i="7"/>
  <c r="AD222" i="7"/>
  <c r="AE222" i="7"/>
  <c r="AC206" i="7"/>
  <c r="AD206" i="7"/>
  <c r="AE206" i="7"/>
  <c r="AC190" i="7"/>
  <c r="AD190" i="7"/>
  <c r="AE190" i="7"/>
  <c r="AC174" i="7"/>
  <c r="AD174" i="7"/>
  <c r="AE174" i="7"/>
  <c r="AC158" i="7"/>
  <c r="AD158" i="7"/>
  <c r="AE158" i="7"/>
  <c r="AC142" i="7"/>
  <c r="AD142" i="7"/>
  <c r="AE142" i="7"/>
  <c r="AC126" i="7"/>
  <c r="AD126" i="7"/>
  <c r="AE126" i="7"/>
  <c r="AC110" i="7"/>
  <c r="AD110" i="7"/>
  <c r="AE110" i="7"/>
  <c r="AC94" i="7"/>
  <c r="AD94" i="7"/>
  <c r="AE94" i="7"/>
  <c r="AC78" i="7"/>
  <c r="AD78" i="7"/>
  <c r="AE78" i="7"/>
  <c r="AC62" i="7"/>
  <c r="AD62" i="7"/>
  <c r="AE62" i="7"/>
  <c r="AC46" i="7"/>
  <c r="AD46" i="7"/>
  <c r="AE46" i="7"/>
  <c r="AC30" i="7"/>
  <c r="AD30" i="7"/>
  <c r="AE30" i="7"/>
  <c r="AC14" i="7"/>
  <c r="AD14" i="7"/>
  <c r="AE14" i="7"/>
  <c r="AD105" i="7"/>
  <c r="AE105" i="7"/>
  <c r="AC105" i="7"/>
  <c r="AE72" i="7"/>
  <c r="AC72" i="7"/>
  <c r="AD72" i="7"/>
  <c r="AD145" i="7"/>
  <c r="AE145" i="7"/>
  <c r="AC145" i="7"/>
  <c r="AD33" i="7"/>
  <c r="AE33" i="7"/>
  <c r="AC33" i="7"/>
  <c r="AC237" i="7"/>
  <c r="AD237" i="7"/>
  <c r="AE237" i="7"/>
  <c r="AC221" i="7"/>
  <c r="AD221" i="7"/>
  <c r="AE221" i="7"/>
  <c r="AC205" i="7"/>
  <c r="AD205" i="7"/>
  <c r="AE205" i="7"/>
  <c r="AC189" i="7"/>
  <c r="AD189" i="7"/>
  <c r="AE189" i="7"/>
  <c r="AC173" i="7"/>
  <c r="AD173" i="7"/>
  <c r="AE173" i="7"/>
  <c r="AC157" i="7"/>
  <c r="AD157" i="7"/>
  <c r="AE157" i="7"/>
  <c r="AC141" i="7"/>
  <c r="AD141" i="7"/>
  <c r="AE141" i="7"/>
  <c r="AC125" i="7"/>
  <c r="AD125" i="7"/>
  <c r="AE125" i="7"/>
  <c r="AC109" i="7"/>
  <c r="AD109" i="7"/>
  <c r="AE109" i="7"/>
  <c r="AC93" i="7"/>
  <c r="AD93" i="7"/>
  <c r="AE93" i="7"/>
  <c r="AC77" i="7"/>
  <c r="AD77" i="7"/>
  <c r="AE77" i="7"/>
  <c r="AC61" i="7"/>
  <c r="AD61" i="7"/>
  <c r="AE61" i="7"/>
  <c r="AC45" i="7"/>
  <c r="AD45" i="7"/>
  <c r="AE45" i="7"/>
  <c r="AC29" i="7"/>
  <c r="AF29" i="7" s="1"/>
  <c r="AD29" i="7"/>
  <c r="AE29" i="7"/>
  <c r="AC13" i="7"/>
  <c r="AD13" i="7"/>
  <c r="AE13" i="7"/>
  <c r="AD249" i="7"/>
  <c r="AE249" i="7"/>
  <c r="AC249" i="7"/>
  <c r="AF249" i="7" s="1"/>
  <c r="AD73" i="7"/>
  <c r="AE73" i="7"/>
  <c r="AC73" i="7"/>
  <c r="AD193" i="7"/>
  <c r="AE193" i="7"/>
  <c r="AC193" i="7"/>
  <c r="AD81" i="7"/>
  <c r="AE81" i="7"/>
  <c r="AC81" i="7"/>
  <c r="AC220" i="7"/>
  <c r="AF220" i="7" s="1"/>
  <c r="AD220" i="7"/>
  <c r="AG220" i="7" s="1"/>
  <c r="AE220" i="7"/>
  <c r="AC204" i="7"/>
  <c r="AD204" i="7"/>
  <c r="AE204" i="7"/>
  <c r="AC172" i="7"/>
  <c r="AD172" i="7"/>
  <c r="AE172" i="7"/>
  <c r="AC156" i="7"/>
  <c r="AD156" i="7"/>
  <c r="AE156" i="7"/>
  <c r="AC124" i="7"/>
  <c r="AD124" i="7"/>
  <c r="AE124" i="7"/>
  <c r="AC108" i="7"/>
  <c r="AD108" i="7"/>
  <c r="AE108" i="7"/>
  <c r="AC76" i="7"/>
  <c r="AD76" i="7"/>
  <c r="AE76" i="7"/>
  <c r="AC60" i="7"/>
  <c r="AD60" i="7"/>
  <c r="AE60" i="7"/>
  <c r="AC28" i="7"/>
  <c r="AD28" i="7"/>
  <c r="AE28" i="7"/>
  <c r="AC12" i="7"/>
  <c r="AD12" i="7"/>
  <c r="AE12" i="7"/>
  <c r="AD113" i="7"/>
  <c r="AE113" i="7"/>
  <c r="AC113" i="7"/>
  <c r="AC235" i="7"/>
  <c r="AD235" i="7"/>
  <c r="AE235" i="7"/>
  <c r="AC219" i="7"/>
  <c r="AD219" i="7"/>
  <c r="AE219" i="7"/>
  <c r="AC203" i="7"/>
  <c r="AD203" i="7"/>
  <c r="AE203" i="7"/>
  <c r="AC187" i="7"/>
  <c r="AF187" i="7" s="1"/>
  <c r="AD187" i="7"/>
  <c r="AG187" i="7" s="1"/>
  <c r="AE187" i="7"/>
  <c r="AC171" i="7"/>
  <c r="AD171" i="7"/>
  <c r="AE171" i="7"/>
  <c r="AC155" i="7"/>
  <c r="AD155" i="7"/>
  <c r="AE155" i="7"/>
  <c r="AC139" i="7"/>
  <c r="AD139" i="7"/>
  <c r="AE139" i="7"/>
  <c r="AC123" i="7"/>
  <c r="AD123" i="7"/>
  <c r="AE123" i="7"/>
  <c r="AC107" i="7"/>
  <c r="AD107" i="7"/>
  <c r="AG107" i="7" s="1"/>
  <c r="AE107" i="7"/>
  <c r="AH107" i="7" s="1"/>
  <c r="AC91" i="7"/>
  <c r="AD91" i="7"/>
  <c r="AE91" i="7"/>
  <c r="AC75" i="7"/>
  <c r="AD75" i="7"/>
  <c r="AE75" i="7"/>
  <c r="AC59" i="7"/>
  <c r="AD59" i="7"/>
  <c r="AE59" i="7"/>
  <c r="AC43" i="7"/>
  <c r="AD43" i="7"/>
  <c r="AE43" i="7"/>
  <c r="AC27" i="7"/>
  <c r="AD27" i="7"/>
  <c r="AE27" i="7"/>
  <c r="AH27" i="7" s="1"/>
  <c r="AC11" i="7"/>
  <c r="AD11" i="7"/>
  <c r="AE11" i="7"/>
  <c r="AD259" i="7"/>
  <c r="AG259" i="7" s="1"/>
  <c r="AE259" i="7"/>
  <c r="AH259" i="7" s="1"/>
  <c r="AC259" i="7"/>
  <c r="AD250" i="7"/>
  <c r="AE250" i="7"/>
  <c r="AH250" i="7" s="1"/>
  <c r="AC250" i="7"/>
  <c r="AD234" i="7"/>
  <c r="AE234" i="7"/>
  <c r="AC234" i="7"/>
  <c r="AD218" i="7"/>
  <c r="AE218" i="7"/>
  <c r="AC218" i="7"/>
  <c r="AD202" i="7"/>
  <c r="AE202" i="7"/>
  <c r="AC202" i="7"/>
  <c r="AD186" i="7"/>
  <c r="AE186" i="7"/>
  <c r="AC186" i="7"/>
  <c r="AD170" i="7"/>
  <c r="AE170" i="7"/>
  <c r="AC170" i="7"/>
  <c r="AD154" i="7"/>
  <c r="AE154" i="7"/>
  <c r="AC154" i="7"/>
  <c r="AD138" i="7"/>
  <c r="AE138" i="7"/>
  <c r="AC138" i="7"/>
  <c r="AD122" i="7"/>
  <c r="AE122" i="7"/>
  <c r="AC122" i="7"/>
  <c r="AD106" i="7"/>
  <c r="AE106" i="7"/>
  <c r="AC106" i="7"/>
  <c r="AD90" i="7"/>
  <c r="AE90" i="7"/>
  <c r="AC90" i="7"/>
  <c r="AD74" i="7"/>
  <c r="AE74" i="7"/>
  <c r="AH74" i="7" s="1"/>
  <c r="AC74" i="7"/>
  <c r="AD58" i="7"/>
  <c r="AE58" i="7"/>
  <c r="AC58" i="7"/>
  <c r="AD42" i="7"/>
  <c r="AE42" i="7"/>
  <c r="AC42" i="7"/>
  <c r="AD26" i="7"/>
  <c r="AE26" i="7"/>
  <c r="AC26" i="7"/>
  <c r="AD10" i="7"/>
  <c r="AE10" i="7"/>
  <c r="AC10" i="7"/>
  <c r="AD258" i="7"/>
  <c r="AG258" i="7" s="1"/>
  <c r="AE258" i="7"/>
  <c r="AH258" i="7" s="1"/>
  <c r="AC258" i="7"/>
  <c r="AF246" i="7" s="1"/>
  <c r="AC5" i="7"/>
  <c r="AD5" i="7"/>
  <c r="AE5" i="7"/>
  <c r="D265" i="7"/>
  <c r="E268" i="7"/>
  <c r="P269" i="7"/>
  <c r="E266" i="7"/>
  <c r="F266" i="7" s="1"/>
  <c r="P267" i="7"/>
  <c r="E265" i="7"/>
  <c r="F265" i="7" s="1"/>
  <c r="P266" i="7"/>
  <c r="E264" i="7"/>
  <c r="F264" i="7" s="1"/>
  <c r="P265" i="7"/>
  <c r="D269" i="7"/>
  <c r="E263" i="7"/>
  <c r="F263" i="7" s="1"/>
  <c r="P264" i="7"/>
  <c r="D268" i="7"/>
  <c r="E262" i="7"/>
  <c r="F262" i="7" s="1"/>
  <c r="P263" i="7"/>
  <c r="E267" i="7"/>
  <c r="F267" i="7" s="1"/>
  <c r="D267" i="7"/>
  <c r="E261" i="7"/>
  <c r="F261" i="7" s="1"/>
  <c r="P262" i="7"/>
  <c r="D266" i="7"/>
  <c r="F269" i="7"/>
  <c r="P261" i="7"/>
  <c r="F268" i="7"/>
  <c r="D264" i="7"/>
  <c r="D263" i="7"/>
  <c r="P197" i="7"/>
  <c r="P133" i="7"/>
  <c r="P244" i="7"/>
  <c r="P228" i="7"/>
  <c r="F212" i="7"/>
  <c r="P212" i="7"/>
  <c r="P196" i="7"/>
  <c r="P180" i="7"/>
  <c r="F164" i="7"/>
  <c r="P164" i="7"/>
  <c r="P148" i="7"/>
  <c r="P132" i="7"/>
  <c r="F116" i="7"/>
  <c r="P116" i="7"/>
  <c r="P100" i="7"/>
  <c r="P84" i="7"/>
  <c r="F68" i="7"/>
  <c r="P68" i="7"/>
  <c r="P52" i="7"/>
  <c r="P36" i="7"/>
  <c r="F20" i="7"/>
  <c r="P20" i="7"/>
  <c r="P252" i="7"/>
  <c r="P253" i="7"/>
  <c r="P163" i="7"/>
  <c r="P83" i="7"/>
  <c r="P194" i="7"/>
  <c r="P229" i="7"/>
  <c r="P21" i="7"/>
  <c r="P51" i="7"/>
  <c r="P162" i="7"/>
  <c r="P129" i="7"/>
  <c r="F80" i="7"/>
  <c r="P80" i="7"/>
  <c r="P147" i="7"/>
  <c r="P35" i="7"/>
  <c r="P242" i="7"/>
  <c r="P193" i="7"/>
  <c r="P160" i="7"/>
  <c r="P64" i="7"/>
  <c r="P213" i="7"/>
  <c r="P37" i="7"/>
  <c r="P179" i="7"/>
  <c r="P130" i="7"/>
  <c r="P209" i="7"/>
  <c r="P17" i="7"/>
  <c r="F32" i="7"/>
  <c r="P32" i="7"/>
  <c r="P175" i="7"/>
  <c r="P111" i="7"/>
  <c r="P222" i="7"/>
  <c r="P78" i="7"/>
  <c r="P30" i="7"/>
  <c r="P14" i="7"/>
  <c r="P245" i="7"/>
  <c r="P69" i="7"/>
  <c r="P227" i="7"/>
  <c r="P50" i="7"/>
  <c r="P241" i="7"/>
  <c r="P49" i="7"/>
  <c r="P208" i="7"/>
  <c r="P144" i="7"/>
  <c r="P191" i="7"/>
  <c r="P31" i="7"/>
  <c r="P126" i="7"/>
  <c r="P173" i="7"/>
  <c r="P29" i="7"/>
  <c r="P117" i="7"/>
  <c r="P211" i="7"/>
  <c r="P19" i="7"/>
  <c r="P210" i="7"/>
  <c r="P34" i="7"/>
  <c r="P161" i="7"/>
  <c r="P112" i="7"/>
  <c r="P207" i="7"/>
  <c r="P15" i="7"/>
  <c r="P190" i="7"/>
  <c r="P237" i="7"/>
  <c r="F140" i="7"/>
  <c r="P140" i="7"/>
  <c r="P28" i="7"/>
  <c r="P165" i="7"/>
  <c r="P243" i="7"/>
  <c r="P67" i="7"/>
  <c r="P98" i="7"/>
  <c r="P127" i="7"/>
  <c r="P110" i="7"/>
  <c r="P205" i="7"/>
  <c r="P109" i="7"/>
  <c r="P61" i="7"/>
  <c r="P13" i="7"/>
  <c r="P204" i="7"/>
  <c r="P76" i="7"/>
  <c r="P171" i="7"/>
  <c r="P75" i="7"/>
  <c r="P59" i="7"/>
  <c r="P43" i="7"/>
  <c r="P27" i="7"/>
  <c r="P11" i="7"/>
  <c r="E259" i="7"/>
  <c r="F259" i="7" s="1"/>
  <c r="P259" i="7"/>
  <c r="P115" i="7"/>
  <c r="P114" i="7"/>
  <c r="P225" i="7"/>
  <c r="P145" i="7"/>
  <c r="P97" i="7"/>
  <c r="P63" i="7"/>
  <c r="P94" i="7"/>
  <c r="P221" i="7"/>
  <c r="P157" i="7"/>
  <c r="P45" i="7"/>
  <c r="P188" i="7"/>
  <c r="F188" i="7"/>
  <c r="F44" i="7"/>
  <c r="P44" i="7"/>
  <c r="P155" i="7"/>
  <c r="P250" i="7"/>
  <c r="P170" i="7"/>
  <c r="P90" i="7"/>
  <c r="P10" i="7"/>
  <c r="E258" i="7"/>
  <c r="F258" i="7" s="1"/>
  <c r="P258" i="7"/>
  <c r="P149" i="7"/>
  <c r="P131" i="7"/>
  <c r="P146" i="7"/>
  <c r="P177" i="7"/>
  <c r="P33" i="7"/>
  <c r="P192" i="7"/>
  <c r="P16" i="7"/>
  <c r="P239" i="7"/>
  <c r="P95" i="7"/>
  <c r="P206" i="7"/>
  <c r="P158" i="7"/>
  <c r="P141" i="7"/>
  <c r="P220" i="7"/>
  <c r="P156" i="7"/>
  <c r="P92" i="7"/>
  <c r="F92" i="7"/>
  <c r="P235" i="7"/>
  <c r="P91" i="7"/>
  <c r="P218" i="7"/>
  <c r="P122" i="7"/>
  <c r="P26" i="7"/>
  <c r="P185" i="7"/>
  <c r="P121" i="7"/>
  <c r="P73" i="7"/>
  <c r="P25" i="7"/>
  <c r="P9" i="7"/>
  <c r="E257" i="7"/>
  <c r="F257" i="7" s="1"/>
  <c r="P257" i="7"/>
  <c r="P181" i="7"/>
  <c r="P85" i="7"/>
  <c r="P99" i="7"/>
  <c r="P66" i="7"/>
  <c r="P113" i="7"/>
  <c r="F176" i="7"/>
  <c r="P176" i="7"/>
  <c r="F128" i="7"/>
  <c r="P128" i="7"/>
  <c r="P143" i="7"/>
  <c r="P174" i="7"/>
  <c r="P142" i="7"/>
  <c r="P125" i="7"/>
  <c r="P172" i="7"/>
  <c r="P60" i="7"/>
  <c r="P203" i="7"/>
  <c r="P139" i="7"/>
  <c r="P202" i="7"/>
  <c r="P138" i="7"/>
  <c r="P74" i="7"/>
  <c r="P249" i="7"/>
  <c r="P201" i="7"/>
  <c r="P137" i="7"/>
  <c r="P105" i="7"/>
  <c r="P41" i="7"/>
  <c r="P200" i="7"/>
  <c r="F200" i="7"/>
  <c r="P136" i="7"/>
  <c r="P56" i="7"/>
  <c r="F56" i="7"/>
  <c r="P53" i="7"/>
  <c r="P226" i="7"/>
  <c r="P82" i="7"/>
  <c r="P81" i="7"/>
  <c r="P240" i="7"/>
  <c r="P96" i="7"/>
  <c r="P159" i="7"/>
  <c r="P47" i="7"/>
  <c r="P62" i="7"/>
  <c r="P189" i="7"/>
  <c r="P77" i="7"/>
  <c r="P236" i="7"/>
  <c r="F236" i="7"/>
  <c r="P108" i="7"/>
  <c r="P12" i="7"/>
  <c r="P187" i="7"/>
  <c r="P107" i="7"/>
  <c r="P154" i="7"/>
  <c r="P42" i="7"/>
  <c r="P217" i="7"/>
  <c r="P153" i="7"/>
  <c r="P89" i="7"/>
  <c r="P248" i="7"/>
  <c r="F248" i="7"/>
  <c r="P216" i="7"/>
  <c r="P184" i="7"/>
  <c r="P168" i="7"/>
  <c r="P120" i="7"/>
  <c r="P88" i="7"/>
  <c r="P40" i="7"/>
  <c r="E256" i="7"/>
  <c r="P256" i="7"/>
  <c r="P231" i="7"/>
  <c r="P199" i="7"/>
  <c r="P167" i="7"/>
  <c r="P135" i="7"/>
  <c r="P119" i="7"/>
  <c r="P103" i="7"/>
  <c r="P87" i="7"/>
  <c r="P71" i="7"/>
  <c r="P55" i="7"/>
  <c r="P39" i="7"/>
  <c r="P23" i="7"/>
  <c r="P7" i="7"/>
  <c r="E255" i="7"/>
  <c r="P255" i="7"/>
  <c r="P101" i="7"/>
  <c r="P195" i="7"/>
  <c r="P251" i="7"/>
  <c r="P178" i="7"/>
  <c r="P18" i="7"/>
  <c r="P65" i="7"/>
  <c r="F224" i="7"/>
  <c r="P224" i="7"/>
  <c r="P48" i="7"/>
  <c r="P223" i="7"/>
  <c r="P79" i="7"/>
  <c r="P238" i="7"/>
  <c r="P46" i="7"/>
  <c r="P93" i="7"/>
  <c r="P124" i="7"/>
  <c r="E260" i="7"/>
  <c r="F260" i="7"/>
  <c r="P260" i="7"/>
  <c r="P219" i="7"/>
  <c r="P123" i="7"/>
  <c r="P234" i="7"/>
  <c r="P186" i="7"/>
  <c r="P106" i="7"/>
  <c r="P58" i="7"/>
  <c r="P233" i="7"/>
  <c r="P169" i="7"/>
  <c r="P57" i="7"/>
  <c r="P232" i="7"/>
  <c r="P152" i="7"/>
  <c r="F152" i="7"/>
  <c r="P104" i="7"/>
  <c r="F104" i="7"/>
  <c r="P72" i="7"/>
  <c r="P24" i="7"/>
  <c r="P8" i="7"/>
  <c r="F8" i="7"/>
  <c r="P247" i="7"/>
  <c r="P215" i="7"/>
  <c r="P183" i="7"/>
  <c r="P151" i="7"/>
  <c r="P246" i="7"/>
  <c r="P230" i="7"/>
  <c r="P214" i="7"/>
  <c r="P198" i="7"/>
  <c r="P182" i="7"/>
  <c r="P166" i="7"/>
  <c r="P150" i="7"/>
  <c r="P134" i="7"/>
  <c r="P118" i="7"/>
  <c r="P102" i="7"/>
  <c r="P86" i="7"/>
  <c r="P70" i="7"/>
  <c r="P54" i="7"/>
  <c r="P38" i="7"/>
  <c r="P22" i="7"/>
  <c r="P6" i="7"/>
  <c r="P254" i="7"/>
  <c r="P5" i="7"/>
  <c r="D232" i="7"/>
  <c r="E232" i="7"/>
  <c r="D120" i="7"/>
  <c r="E120" i="7"/>
  <c r="D215" i="7"/>
  <c r="E215" i="7"/>
  <c r="D119" i="7"/>
  <c r="E119" i="7"/>
  <c r="D103" i="7"/>
  <c r="E103" i="7"/>
  <c r="E87" i="7"/>
  <c r="D71" i="7"/>
  <c r="E71" i="7"/>
  <c r="D55" i="7"/>
  <c r="E55" i="7"/>
  <c r="D39" i="7"/>
  <c r="E39" i="7"/>
  <c r="E23" i="7"/>
  <c r="D7" i="7"/>
  <c r="E7" i="7"/>
  <c r="D231" i="7"/>
  <c r="E231" i="7"/>
  <c r="D150" i="7"/>
  <c r="E150" i="7"/>
  <c r="D213" i="7"/>
  <c r="E213" i="7"/>
  <c r="D133" i="7"/>
  <c r="E133" i="7"/>
  <c r="D117" i="7"/>
  <c r="E117" i="7"/>
  <c r="D101" i="7"/>
  <c r="E101" i="7"/>
  <c r="D85" i="7"/>
  <c r="E85" i="7"/>
  <c r="D69" i="7"/>
  <c r="E69" i="7"/>
  <c r="D53" i="7"/>
  <c r="E53" i="7"/>
  <c r="D37" i="7"/>
  <c r="E37" i="7"/>
  <c r="D21" i="7"/>
  <c r="E21" i="7"/>
  <c r="D253" i="7"/>
  <c r="E253" i="7"/>
  <c r="D168" i="7"/>
  <c r="E168" i="7"/>
  <c r="E230" i="7"/>
  <c r="D70" i="7"/>
  <c r="E70" i="7"/>
  <c r="D216" i="7"/>
  <c r="E216" i="7"/>
  <c r="D24" i="7"/>
  <c r="E24" i="7"/>
  <c r="E167" i="7"/>
  <c r="D214" i="7"/>
  <c r="E214" i="7"/>
  <c r="D22" i="7"/>
  <c r="E22" i="7"/>
  <c r="D149" i="7"/>
  <c r="E149" i="7"/>
  <c r="E116" i="7"/>
  <c r="D72" i="7"/>
  <c r="E72" i="7"/>
  <c r="D199" i="7"/>
  <c r="E199" i="7"/>
  <c r="D166" i="7"/>
  <c r="E166" i="7"/>
  <c r="E244" i="7"/>
  <c r="E195" i="7"/>
  <c r="E131" i="7"/>
  <c r="E210" i="7"/>
  <c r="E98" i="7"/>
  <c r="E50" i="7"/>
  <c r="E34" i="7"/>
  <c r="E18" i="7"/>
  <c r="D248" i="7"/>
  <c r="E248" i="7"/>
  <c r="D56" i="7"/>
  <c r="E56" i="7"/>
  <c r="D247" i="7"/>
  <c r="E247" i="7"/>
  <c r="D151" i="7"/>
  <c r="E151" i="7"/>
  <c r="D198" i="7"/>
  <c r="E198" i="7"/>
  <c r="D6" i="7"/>
  <c r="E6" i="7"/>
  <c r="D181" i="7"/>
  <c r="E181" i="7"/>
  <c r="E228" i="7"/>
  <c r="E52" i="7"/>
  <c r="E147" i="7"/>
  <c r="E178" i="7"/>
  <c r="E209" i="7"/>
  <c r="E81" i="7"/>
  <c r="D200" i="7"/>
  <c r="E200" i="7"/>
  <c r="D40" i="7"/>
  <c r="E40" i="7"/>
  <c r="E134" i="7"/>
  <c r="D245" i="7"/>
  <c r="E245" i="7"/>
  <c r="E148" i="7"/>
  <c r="E84" i="7"/>
  <c r="E243" i="7"/>
  <c r="E115" i="7"/>
  <c r="E66" i="7"/>
  <c r="E225" i="7"/>
  <c r="D8" i="7"/>
  <c r="E8" i="7"/>
  <c r="D54" i="7"/>
  <c r="E54" i="7"/>
  <c r="E196" i="7"/>
  <c r="E179" i="7"/>
  <c r="E99" i="7"/>
  <c r="E226" i="7"/>
  <c r="E114" i="7"/>
  <c r="E129" i="7"/>
  <c r="E33" i="7"/>
  <c r="E96" i="7"/>
  <c r="E143" i="7"/>
  <c r="E127" i="7"/>
  <c r="E111" i="7"/>
  <c r="E95" i="7"/>
  <c r="E79" i="7"/>
  <c r="E63" i="7"/>
  <c r="E47" i="7"/>
  <c r="E31" i="7"/>
  <c r="E15" i="7"/>
  <c r="D260" i="7"/>
  <c r="D152" i="7"/>
  <c r="E152" i="7"/>
  <c r="E246" i="7"/>
  <c r="D165" i="7"/>
  <c r="E165" i="7"/>
  <c r="E132" i="7"/>
  <c r="E163" i="7"/>
  <c r="D251" i="7"/>
  <c r="E251" i="7"/>
  <c r="F251" i="7" s="1"/>
  <c r="E242" i="7"/>
  <c r="E208" i="7"/>
  <c r="E112" i="7"/>
  <c r="E48" i="7"/>
  <c r="E191" i="7"/>
  <c r="E222" i="7"/>
  <c r="E190" i="7"/>
  <c r="E174" i="7"/>
  <c r="E142" i="7"/>
  <c r="E126" i="7"/>
  <c r="E110" i="7"/>
  <c r="E94" i="7"/>
  <c r="E78" i="7"/>
  <c r="E62" i="7"/>
  <c r="E46" i="7"/>
  <c r="E30" i="7"/>
  <c r="E14" i="7"/>
  <c r="D259" i="7"/>
  <c r="D135" i="7"/>
  <c r="E135" i="7"/>
  <c r="D182" i="7"/>
  <c r="E182" i="7"/>
  <c r="D254" i="7"/>
  <c r="E254" i="7"/>
  <c r="D197" i="7"/>
  <c r="E197" i="7"/>
  <c r="E180" i="7"/>
  <c r="E100" i="7"/>
  <c r="E19" i="7"/>
  <c r="E146" i="7"/>
  <c r="E177" i="7"/>
  <c r="E49" i="7"/>
  <c r="E128" i="7"/>
  <c r="E239" i="7"/>
  <c r="E206" i="7"/>
  <c r="E158" i="7"/>
  <c r="E237" i="7"/>
  <c r="E221" i="7"/>
  <c r="E205" i="7"/>
  <c r="E189" i="7"/>
  <c r="E173" i="7"/>
  <c r="E157" i="7"/>
  <c r="E141" i="7"/>
  <c r="E125" i="7"/>
  <c r="E109" i="7"/>
  <c r="E93" i="7"/>
  <c r="E77" i="7"/>
  <c r="E61" i="7"/>
  <c r="E45" i="7"/>
  <c r="E29" i="7"/>
  <c r="E13" i="7"/>
  <c r="D258" i="7"/>
  <c r="D136" i="7"/>
  <c r="E136" i="7"/>
  <c r="D183" i="7"/>
  <c r="E183" i="7"/>
  <c r="D118" i="7"/>
  <c r="E118" i="7"/>
  <c r="D252" i="7"/>
  <c r="E252" i="7"/>
  <c r="E227" i="7"/>
  <c r="E83" i="7"/>
  <c r="E162" i="7"/>
  <c r="E241" i="7"/>
  <c r="E145" i="7"/>
  <c r="E65" i="7"/>
  <c r="E160" i="7"/>
  <c r="E175" i="7"/>
  <c r="E236" i="7"/>
  <c r="E188" i="7"/>
  <c r="E172" i="7"/>
  <c r="E156" i="7"/>
  <c r="E140" i="7"/>
  <c r="E124" i="7"/>
  <c r="E108" i="7"/>
  <c r="E92" i="7"/>
  <c r="E76" i="7"/>
  <c r="E60" i="7"/>
  <c r="E44" i="7"/>
  <c r="E28" i="7"/>
  <c r="E12" i="7"/>
  <c r="D257" i="7"/>
  <c r="D104" i="7"/>
  <c r="E104" i="7"/>
  <c r="D102" i="7"/>
  <c r="E102" i="7"/>
  <c r="D229" i="7"/>
  <c r="E229" i="7"/>
  <c r="E164" i="7"/>
  <c r="E68" i="7"/>
  <c r="E51" i="7"/>
  <c r="E194" i="7"/>
  <c r="E113" i="7"/>
  <c r="E240" i="7"/>
  <c r="E192" i="7"/>
  <c r="E80" i="7"/>
  <c r="E16" i="7"/>
  <c r="E223" i="7"/>
  <c r="E238" i="7"/>
  <c r="E204" i="7"/>
  <c r="D219" i="7"/>
  <c r="E219" i="7"/>
  <c r="D203" i="7"/>
  <c r="E203" i="7"/>
  <c r="D187" i="7"/>
  <c r="E187" i="7"/>
  <c r="D171" i="7"/>
  <c r="E171" i="7"/>
  <c r="D155" i="7"/>
  <c r="E155" i="7"/>
  <c r="D139" i="7"/>
  <c r="E139" i="7"/>
  <c r="D123" i="7"/>
  <c r="E123" i="7"/>
  <c r="D107" i="7"/>
  <c r="E107" i="7"/>
  <c r="D91" i="7"/>
  <c r="E91" i="7"/>
  <c r="D75" i="7"/>
  <c r="E75" i="7"/>
  <c r="D59" i="7"/>
  <c r="E59" i="7"/>
  <c r="D43" i="7"/>
  <c r="E43" i="7"/>
  <c r="D27" i="7"/>
  <c r="E27" i="7"/>
  <c r="D11" i="7"/>
  <c r="E11" i="7"/>
  <c r="D256" i="7"/>
  <c r="D88" i="7"/>
  <c r="E88" i="7"/>
  <c r="E86" i="7"/>
  <c r="E20" i="7"/>
  <c r="E211" i="7"/>
  <c r="E67" i="7"/>
  <c r="E82" i="7"/>
  <c r="E193" i="7"/>
  <c r="E97" i="7"/>
  <c r="E176" i="7"/>
  <c r="E207" i="7"/>
  <c r="E220" i="7"/>
  <c r="D235" i="7"/>
  <c r="E235" i="7"/>
  <c r="D250" i="7"/>
  <c r="E250" i="7"/>
  <c r="D234" i="7"/>
  <c r="E234" i="7"/>
  <c r="D218" i="7"/>
  <c r="E218" i="7"/>
  <c r="D202" i="7"/>
  <c r="E202" i="7"/>
  <c r="D186" i="7"/>
  <c r="E186" i="7"/>
  <c r="D170" i="7"/>
  <c r="E170" i="7"/>
  <c r="D154" i="7"/>
  <c r="E154" i="7"/>
  <c r="D138" i="7"/>
  <c r="E138" i="7"/>
  <c r="D122" i="7"/>
  <c r="E122" i="7"/>
  <c r="D106" i="7"/>
  <c r="E106" i="7"/>
  <c r="D90" i="7"/>
  <c r="E90" i="7"/>
  <c r="D74" i="7"/>
  <c r="E74" i="7"/>
  <c r="D58" i="7"/>
  <c r="E58" i="7"/>
  <c r="D42" i="7"/>
  <c r="E42" i="7"/>
  <c r="D26" i="7"/>
  <c r="E26" i="7"/>
  <c r="D10" i="7"/>
  <c r="E10" i="7"/>
  <c r="F10" i="7" s="1"/>
  <c r="D255" i="7"/>
  <c r="D184" i="7"/>
  <c r="E184" i="7"/>
  <c r="D38" i="7"/>
  <c r="E38" i="7"/>
  <c r="E212" i="7"/>
  <c r="E36" i="7"/>
  <c r="E35" i="7"/>
  <c r="E130" i="7"/>
  <c r="E161" i="7"/>
  <c r="F161" i="7" s="1"/>
  <c r="E17" i="7"/>
  <c r="E224" i="7"/>
  <c r="E144" i="7"/>
  <c r="E64" i="7"/>
  <c r="E32" i="7"/>
  <c r="E159" i="7"/>
  <c r="D249" i="7"/>
  <c r="E249" i="7"/>
  <c r="D233" i="7"/>
  <c r="E233" i="7"/>
  <c r="D217" i="7"/>
  <c r="E217" i="7"/>
  <c r="D201" i="7"/>
  <c r="E201" i="7"/>
  <c r="D185" i="7"/>
  <c r="E185" i="7"/>
  <c r="D169" i="7"/>
  <c r="E169" i="7"/>
  <c r="D153" i="7"/>
  <c r="E153" i="7"/>
  <c r="D137" i="7"/>
  <c r="E137" i="7"/>
  <c r="D121" i="7"/>
  <c r="E121" i="7"/>
  <c r="D105" i="7"/>
  <c r="E105" i="7"/>
  <c r="F105" i="7" s="1"/>
  <c r="D89" i="7"/>
  <c r="E89" i="7"/>
  <c r="D73" i="7"/>
  <c r="E73" i="7"/>
  <c r="F73" i="7" s="1"/>
  <c r="D57" i="7"/>
  <c r="E57" i="7"/>
  <c r="D41" i="7"/>
  <c r="E41" i="7"/>
  <c r="D25" i="7"/>
  <c r="E25" i="7"/>
  <c r="F25" i="7" s="1"/>
  <c r="D9" i="7"/>
  <c r="E9" i="7"/>
  <c r="E5" i="7"/>
  <c r="D209" i="7"/>
  <c r="D208" i="7"/>
  <c r="D192" i="7"/>
  <c r="D160" i="7"/>
  <c r="D159" i="7"/>
  <c r="D143" i="7"/>
  <c r="D111" i="7"/>
  <c r="D100" i="7"/>
  <c r="D84" i="7"/>
  <c r="D52" i="7"/>
  <c r="D50" i="7"/>
  <c r="D34" i="7"/>
  <c r="D207" i="7"/>
  <c r="D148" i="7"/>
  <c r="D98" i="7"/>
  <c r="D49" i="7"/>
  <c r="D196" i="7"/>
  <c r="D146" i="7"/>
  <c r="D97" i="7"/>
  <c r="D48" i="7"/>
  <c r="D244" i="7"/>
  <c r="D194" i="7"/>
  <c r="D145" i="7"/>
  <c r="D96" i="7"/>
  <c r="D47" i="7"/>
  <c r="D242" i="7"/>
  <c r="D193" i="7"/>
  <c r="D144" i="7"/>
  <c r="D95" i="7"/>
  <c r="D36" i="7"/>
  <c r="D241" i="7"/>
  <c r="D240" i="7"/>
  <c r="D191" i="7"/>
  <c r="D132" i="7"/>
  <c r="D82" i="7"/>
  <c r="D33" i="7"/>
  <c r="D239" i="7"/>
  <c r="D180" i="7"/>
  <c r="D130" i="7"/>
  <c r="D81" i="7"/>
  <c r="D32" i="7"/>
  <c r="D228" i="7"/>
  <c r="D178" i="7"/>
  <c r="D129" i="7"/>
  <c r="D80" i="7"/>
  <c r="D31" i="7"/>
  <c r="D226" i="7"/>
  <c r="D177" i="7"/>
  <c r="D128" i="7"/>
  <c r="D79" i="7"/>
  <c r="D20" i="7"/>
  <c r="D225" i="7"/>
  <c r="D176" i="7"/>
  <c r="D127" i="7"/>
  <c r="D68" i="7"/>
  <c r="D18" i="7"/>
  <c r="D224" i="7"/>
  <c r="D175" i="7"/>
  <c r="D116" i="7"/>
  <c r="D66" i="7"/>
  <c r="D17" i="7"/>
  <c r="D223" i="7"/>
  <c r="D164" i="7"/>
  <c r="D114" i="7"/>
  <c r="D65" i="7"/>
  <c r="D16" i="7"/>
  <c r="D212" i="7"/>
  <c r="D162" i="7"/>
  <c r="D113" i="7"/>
  <c r="D64" i="7"/>
  <c r="D15" i="7"/>
  <c r="D210" i="7"/>
  <c r="D161" i="7"/>
  <c r="D112" i="7"/>
  <c r="D63" i="7"/>
  <c r="D5" i="7"/>
  <c r="D243" i="7"/>
  <c r="D227" i="7"/>
  <c r="D211" i="7"/>
  <c r="D195" i="7"/>
  <c r="D179" i="7"/>
  <c r="D163" i="7"/>
  <c r="D147" i="7"/>
  <c r="D131" i="7"/>
  <c r="D115" i="7"/>
  <c r="D99" i="7"/>
  <c r="D83" i="7"/>
  <c r="D67" i="7"/>
  <c r="D51" i="7"/>
  <c r="D35" i="7"/>
  <c r="D19" i="7"/>
  <c r="D238" i="7"/>
  <c r="D222" i="7"/>
  <c r="D206" i="7"/>
  <c r="D190" i="7"/>
  <c r="D174" i="7"/>
  <c r="D158" i="7"/>
  <c r="D142" i="7"/>
  <c r="D126" i="7"/>
  <c r="D110" i="7"/>
  <c r="D94" i="7"/>
  <c r="D78" i="7"/>
  <c r="D62" i="7"/>
  <c r="D46" i="7"/>
  <c r="D30" i="7"/>
  <c r="D14" i="7"/>
  <c r="D237" i="7"/>
  <c r="D221" i="7"/>
  <c r="D205" i="7"/>
  <c r="D189" i="7"/>
  <c r="D173" i="7"/>
  <c r="D157" i="7"/>
  <c r="D141" i="7"/>
  <c r="D125" i="7"/>
  <c r="D109" i="7"/>
  <c r="D93" i="7"/>
  <c r="D77" i="7"/>
  <c r="D61" i="7"/>
  <c r="D45" i="7"/>
  <c r="D29" i="7"/>
  <c r="D13" i="7"/>
  <c r="D236" i="7"/>
  <c r="D220" i="7"/>
  <c r="D204" i="7"/>
  <c r="D188" i="7"/>
  <c r="D172" i="7"/>
  <c r="D156" i="7"/>
  <c r="D140" i="7"/>
  <c r="D124" i="7"/>
  <c r="D108" i="7"/>
  <c r="D92" i="7"/>
  <c r="D76" i="7"/>
  <c r="D60" i="7"/>
  <c r="D44" i="7"/>
  <c r="D28" i="7"/>
  <c r="D12" i="7"/>
  <c r="D167" i="7"/>
  <c r="D87" i="7"/>
  <c r="D23" i="7"/>
  <c r="D246" i="7"/>
  <c r="D230" i="7"/>
  <c r="D134" i="7"/>
  <c r="D86" i="7"/>
  <c r="AN36" i="7" l="1"/>
  <c r="AN58" i="7"/>
  <c r="AN78" i="7"/>
  <c r="AN99" i="7"/>
  <c r="AN159" i="7"/>
  <c r="AN150" i="7"/>
  <c r="AN46" i="7"/>
  <c r="AN157" i="7"/>
  <c r="AN95" i="7"/>
  <c r="AF103" i="7"/>
  <c r="AF184" i="7"/>
  <c r="AN29" i="7"/>
  <c r="AG157" i="7"/>
  <c r="AG58" i="7"/>
  <c r="AF154" i="7"/>
  <c r="AH249" i="7"/>
  <c r="AN111" i="7"/>
  <c r="AN6" i="7"/>
  <c r="AN53" i="7"/>
  <c r="AN102" i="7"/>
  <c r="AF234" i="7"/>
  <c r="AH154" i="7"/>
  <c r="AG234" i="7"/>
  <c r="AN38" i="7"/>
  <c r="AH220" i="7"/>
  <c r="AH254" i="7"/>
  <c r="AH257" i="7"/>
  <c r="AH11" i="7"/>
  <c r="AF105" i="7"/>
  <c r="AF199" i="7"/>
  <c r="AG257" i="7"/>
  <c r="AN141" i="7"/>
  <c r="AN30" i="7"/>
  <c r="AN13" i="7"/>
  <c r="AN63" i="7"/>
  <c r="AN79" i="7"/>
  <c r="AH253" i="7"/>
  <c r="AN45" i="7"/>
  <c r="AN158" i="7"/>
  <c r="AN12" i="7"/>
  <c r="AN31" i="7"/>
  <c r="AN132" i="7"/>
  <c r="AN62" i="7"/>
  <c r="AN100" i="7"/>
  <c r="AN142" i="7"/>
  <c r="AN15" i="7"/>
  <c r="AN125" i="7"/>
  <c r="AN14" i="7"/>
  <c r="AN47" i="7"/>
  <c r="AN86" i="7"/>
  <c r="AN49" i="7"/>
  <c r="AN115" i="7"/>
  <c r="AN131" i="7"/>
  <c r="AN39" i="7"/>
  <c r="AN81" i="7"/>
  <c r="AN163" i="7"/>
  <c r="AN162" i="7"/>
  <c r="AN105" i="7"/>
  <c r="AN5" i="7"/>
  <c r="AN19" i="7"/>
  <c r="AN50" i="7"/>
  <c r="AN129" i="7"/>
  <c r="AN64" i="7"/>
  <c r="AN18" i="7"/>
  <c r="AN146" i="7"/>
  <c r="AN133" i="7"/>
  <c r="AN22" i="7"/>
  <c r="AN89" i="7"/>
  <c r="AN118" i="7"/>
  <c r="AN106" i="7"/>
  <c r="AN156" i="7"/>
  <c r="AN168" i="7"/>
  <c r="AN161" i="7"/>
  <c r="AN144" i="7"/>
  <c r="AN34" i="7"/>
  <c r="AN84" i="7"/>
  <c r="AN21" i="7"/>
  <c r="AN149" i="7"/>
  <c r="AN55" i="7"/>
  <c r="AN122" i="7"/>
  <c r="AN145" i="7"/>
  <c r="AN160" i="7"/>
  <c r="AN37" i="7"/>
  <c r="AN71" i="7"/>
  <c r="AN40" i="7"/>
  <c r="AN121" i="7"/>
  <c r="AN10" i="7"/>
  <c r="AN138" i="7"/>
  <c r="AN11" i="7"/>
  <c r="AN83" i="7"/>
  <c r="AN17" i="7"/>
  <c r="AN66" i="7"/>
  <c r="AN87" i="7"/>
  <c r="AN60" i="7"/>
  <c r="AN72" i="7"/>
  <c r="AN9" i="7"/>
  <c r="AN137" i="7"/>
  <c r="AN27" i="7"/>
  <c r="AN26" i="7"/>
  <c r="AN154" i="7"/>
  <c r="AN59" i="7"/>
  <c r="AG249" i="7"/>
  <c r="AN43" i="7"/>
  <c r="AN96" i="7"/>
  <c r="AN113" i="7"/>
  <c r="AN134" i="7"/>
  <c r="AN82" i="7"/>
  <c r="AN69" i="7"/>
  <c r="AN103" i="7"/>
  <c r="AN76" i="7"/>
  <c r="AN88" i="7"/>
  <c r="AN25" i="7"/>
  <c r="AN153" i="7"/>
  <c r="AN75" i="7"/>
  <c r="AN42" i="7"/>
  <c r="AN123" i="7"/>
  <c r="AN67" i="7"/>
  <c r="AN91" i="7"/>
  <c r="AN112" i="7"/>
  <c r="AN98" i="7"/>
  <c r="AN148" i="7"/>
  <c r="AN85" i="7"/>
  <c r="AN119" i="7"/>
  <c r="AN41" i="7"/>
  <c r="AN139" i="7"/>
  <c r="AN147" i="7"/>
  <c r="AN16" i="7"/>
  <c r="AN107" i="7"/>
  <c r="AN33" i="7"/>
  <c r="AN97" i="7"/>
  <c r="AN114" i="7"/>
  <c r="AN54" i="7"/>
  <c r="AN101" i="7"/>
  <c r="AN7" i="7"/>
  <c r="AN135" i="7"/>
  <c r="AN24" i="7"/>
  <c r="AN124" i="7"/>
  <c r="AN136" i="7"/>
  <c r="AN57" i="7"/>
  <c r="AN74" i="7"/>
  <c r="AN155" i="7"/>
  <c r="AN65" i="7"/>
  <c r="AN48" i="7"/>
  <c r="AN51" i="7"/>
  <c r="AN130" i="7"/>
  <c r="AN35" i="7"/>
  <c r="AN117" i="7"/>
  <c r="AN23" i="7"/>
  <c r="AN151" i="7"/>
  <c r="AN73" i="7"/>
  <c r="AN90" i="7"/>
  <c r="AN70" i="7"/>
  <c r="AN52" i="7"/>
  <c r="AN108" i="7"/>
  <c r="AN120" i="7"/>
  <c r="AG253" i="7"/>
  <c r="AH58" i="7"/>
  <c r="AF111" i="7"/>
  <c r="AH57" i="7"/>
  <c r="AF251" i="7"/>
  <c r="AF183" i="7"/>
  <c r="AF171" i="7"/>
  <c r="AG11" i="7"/>
  <c r="AF91" i="7"/>
  <c r="AG141" i="7"/>
  <c r="AG73" i="7"/>
  <c r="AH5" i="7"/>
  <c r="AF250" i="7"/>
  <c r="AG76" i="7"/>
  <c r="AF114" i="7"/>
  <c r="AG75" i="7"/>
  <c r="AF155" i="7"/>
  <c r="AF122" i="7"/>
  <c r="AG202" i="7"/>
  <c r="AH42" i="7"/>
  <c r="AG242" i="7"/>
  <c r="AH233" i="7"/>
  <c r="F247" i="7"/>
  <c r="F255" i="7"/>
  <c r="AG254" i="7"/>
  <c r="AG256" i="7"/>
  <c r="AG59" i="7"/>
  <c r="AF139" i="7"/>
  <c r="AH235" i="7"/>
  <c r="AF50" i="7"/>
  <c r="AF116" i="7"/>
  <c r="AG138" i="7"/>
  <c r="AF253" i="7"/>
  <c r="AG5" i="7"/>
  <c r="AH234" i="7"/>
  <c r="AG239" i="7"/>
  <c r="AG250" i="7"/>
  <c r="AH91" i="7"/>
  <c r="AG205" i="7"/>
  <c r="AF254" i="7"/>
  <c r="AH187" i="7"/>
  <c r="AF181" i="7"/>
  <c r="AF11" i="7"/>
  <c r="AH242" i="7"/>
  <c r="AF121" i="7"/>
  <c r="AF106" i="7"/>
  <c r="AH45" i="7"/>
  <c r="AH26" i="7"/>
  <c r="AG140" i="7"/>
  <c r="AF256" i="7"/>
  <c r="AH56" i="7"/>
  <c r="AF206" i="7"/>
  <c r="AF95" i="7"/>
  <c r="AG241" i="7"/>
  <c r="AF169" i="7"/>
  <c r="AG56" i="7"/>
  <c r="AF56" i="7"/>
  <c r="AG104" i="7"/>
  <c r="AF145" i="7"/>
  <c r="AF255" i="7"/>
  <c r="AG80" i="7"/>
  <c r="AH92" i="7"/>
  <c r="AH68" i="7"/>
  <c r="AH152" i="7"/>
  <c r="AF92" i="7"/>
  <c r="AH128" i="7"/>
  <c r="AG68" i="7"/>
  <c r="AG92" i="7"/>
  <c r="AG128" i="7"/>
  <c r="AF68" i="7"/>
  <c r="AG91" i="7"/>
  <c r="AF54" i="7"/>
  <c r="AF164" i="7"/>
  <c r="AF140" i="7"/>
  <c r="AG176" i="7"/>
  <c r="AG45" i="7"/>
  <c r="AF153" i="7"/>
  <c r="AH140" i="7"/>
  <c r="AH176" i="7"/>
  <c r="AG8" i="7"/>
  <c r="F254" i="7"/>
  <c r="AG122" i="7"/>
  <c r="AF141" i="7"/>
  <c r="AH256" i="7"/>
  <c r="AH252" i="7"/>
  <c r="AF188" i="7"/>
  <c r="AH32" i="7"/>
  <c r="AH224" i="7"/>
  <c r="AF126" i="7"/>
  <c r="AH218" i="7"/>
  <c r="AF15" i="7"/>
  <c r="AG188" i="7"/>
  <c r="AG32" i="7"/>
  <c r="AG224" i="7"/>
  <c r="AH255" i="7"/>
  <c r="AH188" i="7"/>
  <c r="AF32" i="7"/>
  <c r="AF224" i="7"/>
  <c r="AF19" i="7"/>
  <c r="AF9" i="7"/>
  <c r="AH43" i="7"/>
  <c r="AH77" i="7"/>
  <c r="AF201" i="7"/>
  <c r="F159" i="7"/>
  <c r="AF191" i="7"/>
  <c r="AG172" i="7"/>
  <c r="AH219" i="7"/>
  <c r="AH184" i="7"/>
  <c r="AF151" i="7"/>
  <c r="AH139" i="7"/>
  <c r="AG219" i="7"/>
  <c r="AF65" i="7"/>
  <c r="AF195" i="7"/>
  <c r="AF84" i="7"/>
  <c r="AF219" i="7"/>
  <c r="AG189" i="7"/>
  <c r="AF10" i="7"/>
  <c r="AF109" i="7"/>
  <c r="AF72" i="7"/>
  <c r="AH186" i="7"/>
  <c r="AF23" i="7"/>
  <c r="AF82" i="7"/>
  <c r="AH185" i="7"/>
  <c r="F243" i="7"/>
  <c r="AG170" i="7"/>
  <c r="AF35" i="7"/>
  <c r="AF242" i="7"/>
  <c r="AG124" i="7"/>
  <c r="AH105" i="7"/>
  <c r="AG123" i="7"/>
  <c r="AG43" i="7"/>
  <c r="AF48" i="7"/>
  <c r="F137" i="7"/>
  <c r="F11" i="7"/>
  <c r="AF170" i="7"/>
  <c r="AF7" i="7"/>
  <c r="AF189" i="7"/>
  <c r="F108" i="7"/>
  <c r="AH90" i="7"/>
  <c r="AF162" i="7"/>
  <c r="AF215" i="7"/>
  <c r="AF185" i="7"/>
  <c r="F235" i="7"/>
  <c r="AF57" i="7"/>
  <c r="F43" i="7"/>
  <c r="F252" i="7"/>
  <c r="AG74" i="7"/>
  <c r="F58" i="7"/>
  <c r="AF108" i="7"/>
  <c r="AG171" i="7"/>
  <c r="AF218" i="7"/>
  <c r="AF71" i="7"/>
  <c r="F17" i="7"/>
  <c r="F59" i="7"/>
  <c r="AF211" i="7"/>
  <c r="AF182" i="7"/>
  <c r="AH13" i="7"/>
  <c r="F67" i="7"/>
  <c r="AH240" i="7"/>
  <c r="AF13" i="7"/>
  <c r="AF118" i="7"/>
  <c r="AH125" i="7"/>
  <c r="AF127" i="7"/>
  <c r="AF209" i="7"/>
  <c r="AF146" i="7"/>
  <c r="AF26" i="7"/>
  <c r="AG106" i="7"/>
  <c r="AF137" i="7"/>
  <c r="F205" i="7"/>
  <c r="AH202" i="7"/>
  <c r="AF45" i="7"/>
  <c r="AG105" i="7"/>
  <c r="AG25" i="7"/>
  <c r="F88" i="7"/>
  <c r="AG28" i="7"/>
  <c r="AF192" i="7"/>
  <c r="AG42" i="7"/>
  <c r="AF28" i="7"/>
  <c r="AH172" i="7"/>
  <c r="AH73" i="7"/>
  <c r="AF61" i="7"/>
  <c r="AF178" i="7"/>
  <c r="F249" i="7"/>
  <c r="AH138" i="7"/>
  <c r="AF190" i="7"/>
  <c r="AG169" i="7"/>
  <c r="AF18" i="7"/>
  <c r="F60" i="7"/>
  <c r="AH76" i="7"/>
  <c r="AG204" i="7"/>
  <c r="F153" i="7"/>
  <c r="AF79" i="7"/>
  <c r="AH155" i="7"/>
  <c r="AH217" i="7"/>
  <c r="AF47" i="7"/>
  <c r="AG235" i="7"/>
  <c r="AF223" i="7"/>
  <c r="AG109" i="7"/>
  <c r="AG72" i="7"/>
  <c r="AG217" i="7"/>
  <c r="AF174" i="7"/>
  <c r="AF63" i="7"/>
  <c r="AF81" i="7"/>
  <c r="AF226" i="7"/>
  <c r="AG136" i="7"/>
  <c r="AH146" i="7"/>
  <c r="AG120" i="7"/>
  <c r="AF119" i="7"/>
  <c r="AH156" i="7"/>
  <c r="AH193" i="7"/>
  <c r="AF31" i="7"/>
  <c r="F187" i="7"/>
  <c r="AF138" i="7"/>
  <c r="AH237" i="7"/>
  <c r="AH9" i="7"/>
  <c r="F45" i="7"/>
  <c r="AH60" i="7"/>
  <c r="AG184" i="7"/>
  <c r="AH173" i="7"/>
  <c r="AF62" i="7"/>
  <c r="AG173" i="7"/>
  <c r="AG240" i="7"/>
  <c r="AF173" i="7"/>
  <c r="AF24" i="7"/>
  <c r="AF180" i="7"/>
  <c r="AF64" i="7"/>
  <c r="AF240" i="7"/>
  <c r="AF129" i="7"/>
  <c r="AH216" i="7"/>
  <c r="AG186" i="7"/>
  <c r="AF6" i="7"/>
  <c r="AH182" i="7"/>
  <c r="AF120" i="7"/>
  <c r="AF39" i="7"/>
  <c r="F185" i="7"/>
  <c r="F193" i="7"/>
  <c r="AF172" i="7"/>
  <c r="AF157" i="7"/>
  <c r="AH102" i="7"/>
  <c r="AH120" i="7"/>
  <c r="AF102" i="7"/>
  <c r="AG182" i="7"/>
  <c r="AF135" i="7"/>
  <c r="AF22" i="7"/>
  <c r="AF243" i="7"/>
  <c r="AF198" i="7"/>
  <c r="AH71" i="7"/>
  <c r="AG151" i="7"/>
  <c r="AF231" i="7"/>
  <c r="AH75" i="7"/>
  <c r="AG13" i="7"/>
  <c r="F204" i="7"/>
  <c r="AF247" i="7"/>
  <c r="AG155" i="7"/>
  <c r="AF235" i="7"/>
  <c r="AF53" i="7"/>
  <c r="AF222" i="7"/>
  <c r="AF142" i="7"/>
  <c r="AF49" i="7"/>
  <c r="AH112" i="7"/>
  <c r="AF165" i="7"/>
  <c r="AH129" i="7"/>
  <c r="AG34" i="7"/>
  <c r="AH210" i="7"/>
  <c r="AG83" i="7"/>
  <c r="AF179" i="7"/>
  <c r="AH24" i="7"/>
  <c r="AF40" i="7"/>
  <c r="AG108" i="7"/>
  <c r="F250" i="7"/>
  <c r="AH81" i="7"/>
  <c r="AH49" i="7"/>
  <c r="AH130" i="7"/>
  <c r="AG210" i="7"/>
  <c r="AG216" i="7"/>
  <c r="F5" i="7"/>
  <c r="F139" i="7"/>
  <c r="AG81" i="7"/>
  <c r="AF238" i="7"/>
  <c r="AG49" i="7"/>
  <c r="AF213" i="7"/>
  <c r="AH19" i="7"/>
  <c r="AF89" i="7"/>
  <c r="AF204" i="7"/>
  <c r="AG52" i="7"/>
  <c r="AF196" i="7"/>
  <c r="AF30" i="7"/>
  <c r="AH122" i="7"/>
  <c r="AF113" i="7"/>
  <c r="AF205" i="7"/>
  <c r="AF12" i="7"/>
  <c r="AF78" i="7"/>
  <c r="AH159" i="7"/>
  <c r="AG226" i="7"/>
  <c r="AF229" i="7"/>
  <c r="AF115" i="7"/>
  <c r="AH195" i="7"/>
  <c r="AH84" i="7"/>
  <c r="AH29" i="7"/>
  <c r="AG27" i="7"/>
  <c r="AF107" i="7"/>
  <c r="AH28" i="7"/>
  <c r="AG221" i="7"/>
  <c r="AF131" i="7"/>
  <c r="AF25" i="7"/>
  <c r="F207" i="7"/>
  <c r="AH203" i="7"/>
  <c r="AF73" i="7"/>
  <c r="AF221" i="7"/>
  <c r="AF100" i="7"/>
  <c r="AF168" i="7"/>
  <c r="AG203" i="7"/>
  <c r="AF124" i="7"/>
  <c r="AH62" i="7"/>
  <c r="AG142" i="7"/>
  <c r="AF37" i="7"/>
  <c r="AF36" i="7"/>
  <c r="AF136" i="7"/>
  <c r="AF74" i="7"/>
  <c r="AG166" i="7"/>
  <c r="AH41" i="7"/>
  <c r="AF216" i="7"/>
  <c r="AF43" i="7"/>
  <c r="AF203" i="7"/>
  <c r="AG144" i="7"/>
  <c r="AF99" i="7"/>
  <c r="AH179" i="7"/>
  <c r="AF144" i="7"/>
  <c r="AH181" i="7"/>
  <c r="AF258" i="7"/>
  <c r="AF90" i="7"/>
  <c r="AH170" i="7"/>
  <c r="AF125" i="7"/>
  <c r="AG78" i="7"/>
  <c r="AH143" i="7"/>
  <c r="AF161" i="7"/>
  <c r="AH144" i="7"/>
  <c r="AG19" i="7"/>
  <c r="AG99" i="7"/>
  <c r="AG102" i="7"/>
  <c r="AH47" i="7"/>
  <c r="F256" i="7"/>
  <c r="AH10" i="7"/>
  <c r="AG48" i="7"/>
  <c r="AF160" i="7"/>
  <c r="AH136" i="7"/>
  <c r="AH66" i="7"/>
  <c r="AG146" i="7"/>
  <c r="AH115" i="7"/>
  <c r="AF41" i="7"/>
  <c r="AG10" i="7"/>
  <c r="AF241" i="7"/>
  <c r="AF159" i="7"/>
  <c r="AH25" i="7"/>
  <c r="AH149" i="7"/>
  <c r="AF38" i="7"/>
  <c r="F203" i="7"/>
  <c r="AH106" i="7"/>
  <c r="AH241" i="7"/>
  <c r="AH63" i="7"/>
  <c r="AH175" i="7"/>
  <c r="AH48" i="7"/>
  <c r="AH162" i="7"/>
  <c r="AG168" i="7"/>
  <c r="AG35" i="7"/>
  <c r="AG38" i="7"/>
  <c r="AF202" i="7"/>
  <c r="AF193" i="7"/>
  <c r="AF167" i="7"/>
  <c r="AF94" i="7"/>
  <c r="AF76" i="7"/>
  <c r="AG77" i="7"/>
  <c r="AF14" i="7"/>
  <c r="AH110" i="7"/>
  <c r="AG190" i="7"/>
  <c r="AF21" i="7"/>
  <c r="AF197" i="7"/>
  <c r="AF69" i="7"/>
  <c r="AF134" i="7"/>
  <c r="AG88" i="7"/>
  <c r="F102" i="7"/>
  <c r="F136" i="7"/>
  <c r="AF143" i="7"/>
  <c r="AF77" i="7"/>
  <c r="AF225" i="7"/>
  <c r="AH223" i="7"/>
  <c r="AF175" i="7"/>
  <c r="AH153" i="7"/>
  <c r="AH7" i="7"/>
  <c r="AF87" i="7"/>
  <c r="AH183" i="7"/>
  <c r="AF88" i="7"/>
  <c r="AF158" i="7"/>
  <c r="AG113" i="7"/>
  <c r="AG30" i="7"/>
  <c r="AF110" i="7"/>
  <c r="AH206" i="7"/>
  <c r="AG208" i="7"/>
  <c r="AH178" i="7"/>
  <c r="AF147" i="7"/>
  <c r="AG197" i="7"/>
  <c r="AG137" i="7"/>
  <c r="AF228" i="7"/>
  <c r="AG153" i="7"/>
  <c r="AF230" i="7"/>
  <c r="AH88" i="7"/>
  <c r="F38" i="7"/>
  <c r="AF207" i="7"/>
  <c r="AF66" i="7"/>
  <c r="AH12" i="7"/>
  <c r="AG93" i="7"/>
  <c r="AH95" i="7"/>
  <c r="AF85" i="7"/>
  <c r="AH121" i="7"/>
  <c r="AF55" i="7"/>
  <c r="AF245" i="7"/>
  <c r="AF117" i="7"/>
  <c r="AF150" i="7"/>
  <c r="AG230" i="7"/>
  <c r="AF93" i="7"/>
  <c r="AH15" i="7"/>
  <c r="AH208" i="7"/>
  <c r="AF17" i="7"/>
  <c r="AH18" i="7"/>
  <c r="AG98" i="7"/>
  <c r="AG121" i="7"/>
  <c r="AG147" i="7"/>
  <c r="AF132" i="7"/>
  <c r="AF70" i="7"/>
  <c r="AG127" i="7"/>
  <c r="AH209" i="7"/>
  <c r="AF217" i="7"/>
  <c r="AH189" i="7"/>
  <c r="AG46" i="7"/>
  <c r="AH222" i="7"/>
  <c r="AF163" i="7"/>
  <c r="AF244" i="7"/>
  <c r="F145" i="7"/>
  <c r="AF42" i="7"/>
  <c r="AF27" i="7"/>
  <c r="AH123" i="7"/>
  <c r="AG29" i="7"/>
  <c r="AH145" i="7"/>
  <c r="AF46" i="7"/>
  <c r="AH142" i="7"/>
  <c r="AG222" i="7"/>
  <c r="AH111" i="7"/>
  <c r="AF133" i="7"/>
  <c r="AF83" i="7"/>
  <c r="AG243" i="7"/>
  <c r="AG24" i="7"/>
  <c r="AF166" i="7"/>
  <c r="AF60" i="7"/>
  <c r="AF156" i="7"/>
  <c r="AH174" i="7"/>
  <c r="AG143" i="7"/>
  <c r="AH161" i="7"/>
  <c r="AG47" i="7"/>
  <c r="AH177" i="7"/>
  <c r="AG129" i="7"/>
  <c r="AH133" i="7"/>
  <c r="AH67" i="7"/>
  <c r="AG131" i="7"/>
  <c r="AG195" i="7"/>
  <c r="AH101" i="7"/>
  <c r="AG40" i="7"/>
  <c r="AG22" i="7"/>
  <c r="AG86" i="7"/>
  <c r="AG150" i="7"/>
  <c r="AG214" i="7"/>
  <c r="AG71" i="7"/>
  <c r="AH247" i="7"/>
  <c r="AF98" i="7"/>
  <c r="AH94" i="7"/>
  <c r="AG174" i="7"/>
  <c r="AG161" i="7"/>
  <c r="AG16" i="7"/>
  <c r="AG177" i="7"/>
  <c r="AH50" i="7"/>
  <c r="AG130" i="7"/>
  <c r="AG133" i="7"/>
  <c r="AG67" i="7"/>
  <c r="AG101" i="7"/>
  <c r="AH36" i="7"/>
  <c r="AH132" i="7"/>
  <c r="AH228" i="7"/>
  <c r="AH69" i="7"/>
  <c r="AF86" i="7"/>
  <c r="AF214" i="7"/>
  <c r="AH167" i="7"/>
  <c r="AG247" i="7"/>
  <c r="AF33" i="7"/>
  <c r="AH131" i="7"/>
  <c r="AF16" i="7"/>
  <c r="AF232" i="7"/>
  <c r="AF186" i="7"/>
  <c r="AG90" i="7"/>
  <c r="AH59" i="7"/>
  <c r="AG193" i="7"/>
  <c r="AH109" i="7"/>
  <c r="AH14" i="7"/>
  <c r="AG94" i="7"/>
  <c r="AH191" i="7"/>
  <c r="AG63" i="7"/>
  <c r="AG159" i="7"/>
  <c r="AH225" i="7"/>
  <c r="AG50" i="7"/>
  <c r="AH226" i="7"/>
  <c r="AH211" i="7"/>
  <c r="AF101" i="7"/>
  <c r="AG36" i="7"/>
  <c r="AG132" i="7"/>
  <c r="AG228" i="7"/>
  <c r="AG69" i="7"/>
  <c r="AH40" i="7"/>
  <c r="AH38" i="7"/>
  <c r="AH166" i="7"/>
  <c r="AH230" i="7"/>
  <c r="AH87" i="7"/>
  <c r="AG167" i="7"/>
  <c r="F122" i="7"/>
  <c r="AF97" i="7"/>
  <c r="AF130" i="7"/>
  <c r="AF227" i="7"/>
  <c r="AH113" i="7"/>
  <c r="AG237" i="7"/>
  <c r="AG14" i="7"/>
  <c r="AH190" i="7"/>
  <c r="AG191" i="7"/>
  <c r="AG209" i="7"/>
  <c r="AH16" i="7"/>
  <c r="AG160" i="7"/>
  <c r="AG225" i="7"/>
  <c r="AH83" i="7"/>
  <c r="AH147" i="7"/>
  <c r="AG211" i="7"/>
  <c r="AG7" i="7"/>
  <c r="AG87" i="7"/>
  <c r="AF96" i="7"/>
  <c r="AF259" i="7"/>
  <c r="AF59" i="7"/>
  <c r="AF123" i="7"/>
  <c r="AH108" i="7"/>
  <c r="AH204" i="7"/>
  <c r="AF237" i="7"/>
  <c r="AH30" i="7"/>
  <c r="AG110" i="7"/>
  <c r="AH79" i="7"/>
  <c r="AG175" i="7"/>
  <c r="AH160" i="7"/>
  <c r="AG66" i="7"/>
  <c r="AG181" i="7"/>
  <c r="AH227" i="7"/>
  <c r="AG149" i="7"/>
  <c r="AH52" i="7"/>
  <c r="AH148" i="7"/>
  <c r="AH244" i="7"/>
  <c r="AH117" i="7"/>
  <c r="AG103" i="7"/>
  <c r="AG183" i="7"/>
  <c r="AF112" i="7"/>
  <c r="AG26" i="7"/>
  <c r="AG12" i="7"/>
  <c r="AH61" i="7"/>
  <c r="AG223" i="7"/>
  <c r="AG79" i="7"/>
  <c r="AG192" i="7"/>
  <c r="AG227" i="7"/>
  <c r="AF149" i="7"/>
  <c r="AG148" i="7"/>
  <c r="AG244" i="7"/>
  <c r="AG117" i="7"/>
  <c r="AH54" i="7"/>
  <c r="AH118" i="7"/>
  <c r="AH246" i="7"/>
  <c r="AG23" i="7"/>
  <c r="AG232" i="7"/>
  <c r="F154" i="7"/>
  <c r="AF194" i="7"/>
  <c r="AG139" i="7"/>
  <c r="AG61" i="7"/>
  <c r="AG125" i="7"/>
  <c r="AH33" i="7"/>
  <c r="AH126" i="7"/>
  <c r="AG206" i="7"/>
  <c r="AH207" i="7"/>
  <c r="AG64" i="7"/>
  <c r="AG9" i="7"/>
  <c r="AH82" i="7"/>
  <c r="AG162" i="7"/>
  <c r="AH99" i="7"/>
  <c r="AH163" i="7"/>
  <c r="AF52" i="7"/>
  <c r="AF148" i="7"/>
  <c r="AH103" i="7"/>
  <c r="AH199" i="7"/>
  <c r="AF177" i="7"/>
  <c r="AF210" i="7"/>
  <c r="AF67" i="7"/>
  <c r="AG33" i="7"/>
  <c r="AH46" i="7"/>
  <c r="AG126" i="7"/>
  <c r="AG207" i="7"/>
  <c r="AH192" i="7"/>
  <c r="AH169" i="7"/>
  <c r="AG82" i="7"/>
  <c r="AH21" i="7"/>
  <c r="AH229" i="7"/>
  <c r="AG163" i="7"/>
  <c r="AH243" i="7"/>
  <c r="AH197" i="7"/>
  <c r="AG54" i="7"/>
  <c r="AG118" i="7"/>
  <c r="AG246" i="7"/>
  <c r="AH23" i="7"/>
  <c r="AH119" i="7"/>
  <c r="AG199" i="7"/>
  <c r="AH232" i="7"/>
  <c r="F35" i="7"/>
  <c r="F219" i="7"/>
  <c r="AF75" i="7"/>
  <c r="AH124" i="7"/>
  <c r="AG95" i="7"/>
  <c r="AH64" i="7"/>
  <c r="AG21" i="7"/>
  <c r="AG229" i="7"/>
  <c r="AH180" i="7"/>
  <c r="AH165" i="7"/>
  <c r="AH39" i="7"/>
  <c r="AG119" i="7"/>
  <c r="AF208" i="7"/>
  <c r="AF58" i="7"/>
  <c r="AG218" i="7"/>
  <c r="AH141" i="7"/>
  <c r="AH205" i="7"/>
  <c r="AG15" i="7"/>
  <c r="AH239" i="7"/>
  <c r="AG96" i="7"/>
  <c r="AG185" i="7"/>
  <c r="AH98" i="7"/>
  <c r="AG178" i="7"/>
  <c r="AH35" i="7"/>
  <c r="AH137" i="7"/>
  <c r="AG84" i="7"/>
  <c r="AG180" i="7"/>
  <c r="AG165" i="7"/>
  <c r="AH6" i="7"/>
  <c r="AH70" i="7"/>
  <c r="AH134" i="7"/>
  <c r="AH198" i="7"/>
  <c r="AG39" i="7"/>
  <c r="AH215" i="7"/>
  <c r="AH135" i="7"/>
  <c r="AG215" i="7"/>
  <c r="AG41" i="7"/>
  <c r="F107" i="7"/>
  <c r="AG145" i="7"/>
  <c r="AF5" i="7"/>
  <c r="AG62" i="7"/>
  <c r="AH238" i="7"/>
  <c r="AH31" i="7"/>
  <c r="AG111" i="7"/>
  <c r="AH96" i="7"/>
  <c r="AH17" i="7"/>
  <c r="AG18" i="7"/>
  <c r="AH194" i="7"/>
  <c r="AH85" i="7"/>
  <c r="AG115" i="7"/>
  <c r="AG179" i="7"/>
  <c r="AH37" i="7"/>
  <c r="AH245" i="7"/>
  <c r="AG6" i="7"/>
  <c r="AG70" i="7"/>
  <c r="AG134" i="7"/>
  <c r="AG198" i="7"/>
  <c r="AG55" i="7"/>
  <c r="AG135" i="7"/>
  <c r="F12" i="7"/>
  <c r="F41" i="7"/>
  <c r="F169" i="7"/>
  <c r="F64" i="7"/>
  <c r="F51" i="7"/>
  <c r="F28" i="7"/>
  <c r="F156" i="7"/>
  <c r="F245" i="7"/>
  <c r="F244" i="7"/>
  <c r="AF34" i="7"/>
  <c r="AH158" i="7"/>
  <c r="AG238" i="7"/>
  <c r="AH97" i="7"/>
  <c r="AG31" i="7"/>
  <c r="AG57" i="7"/>
  <c r="AG112" i="7"/>
  <c r="AH65" i="7"/>
  <c r="AG17" i="7"/>
  <c r="AH114" i="7"/>
  <c r="AG194" i="7"/>
  <c r="AG85" i="7"/>
  <c r="AH168" i="7"/>
  <c r="AH51" i="7"/>
  <c r="AG37" i="7"/>
  <c r="AG245" i="7"/>
  <c r="AH100" i="7"/>
  <c r="AH196" i="7"/>
  <c r="AH53" i="7"/>
  <c r="AH213" i="7"/>
  <c r="AH89" i="7"/>
  <c r="AH231" i="7"/>
  <c r="AH201" i="7"/>
  <c r="AG154" i="7"/>
  <c r="AH171" i="7"/>
  <c r="AG60" i="7"/>
  <c r="AG156" i="7"/>
  <c r="AH93" i="7"/>
  <c r="AH157" i="7"/>
  <c r="AH221" i="7"/>
  <c r="AH72" i="7"/>
  <c r="AH78" i="7"/>
  <c r="AG158" i="7"/>
  <c r="AG97" i="7"/>
  <c r="AH127" i="7"/>
  <c r="AG65" i="7"/>
  <c r="AH34" i="7"/>
  <c r="AG114" i="7"/>
  <c r="AG51" i="7"/>
  <c r="AG100" i="7"/>
  <c r="AG196" i="7"/>
  <c r="AG53" i="7"/>
  <c r="AG213" i="7"/>
  <c r="AH22" i="7"/>
  <c r="AH86" i="7"/>
  <c r="AH150" i="7"/>
  <c r="AH214" i="7"/>
  <c r="AG89" i="7"/>
  <c r="AH55" i="7"/>
  <c r="AH151" i="7"/>
  <c r="AG231" i="7"/>
  <c r="AG201" i="7"/>
  <c r="F144" i="7"/>
  <c r="F162" i="7"/>
  <c r="F97" i="7"/>
  <c r="F201" i="7"/>
  <c r="F184" i="7"/>
  <c r="F155" i="7"/>
  <c r="F202" i="7"/>
  <c r="F233" i="7"/>
  <c r="F138" i="7"/>
  <c r="F246" i="7"/>
  <c r="F81" i="7"/>
  <c r="F130" i="7"/>
  <c r="F75" i="7"/>
  <c r="F135" i="7"/>
  <c r="F9" i="7"/>
  <c r="F42" i="7"/>
  <c r="F91" i="7"/>
  <c r="F113" i="7"/>
  <c r="F124" i="7"/>
  <c r="F183" i="7"/>
  <c r="F146" i="7"/>
  <c r="F84" i="7"/>
  <c r="F22" i="7"/>
  <c r="F253" i="7"/>
  <c r="F101" i="7"/>
  <c r="F65" i="7"/>
  <c r="F19" i="7"/>
  <c r="F106" i="7"/>
  <c r="F239" i="7"/>
  <c r="F121" i="7"/>
  <c r="F241" i="7"/>
  <c r="F16" i="7"/>
  <c r="F40" i="7"/>
  <c r="F229" i="7"/>
  <c r="F220" i="7"/>
  <c r="F240" i="7"/>
  <c r="F77" i="7"/>
  <c r="F177" i="7"/>
  <c r="F110" i="7"/>
  <c r="F209" i="7"/>
  <c r="F170" i="7"/>
  <c r="F86" i="7"/>
  <c r="F36" i="7"/>
  <c r="F186" i="7"/>
  <c r="F237" i="7"/>
  <c r="F14" i="7"/>
  <c r="F230" i="7"/>
  <c r="F214" i="7"/>
  <c r="F123" i="7"/>
  <c r="F100" i="7"/>
  <c r="F52" i="7"/>
  <c r="F103" i="7"/>
  <c r="F90" i="7"/>
  <c r="F218" i="7"/>
  <c r="F223" i="7"/>
  <c r="F180" i="7"/>
  <c r="F163" i="7"/>
  <c r="F47" i="7"/>
  <c r="F18" i="7"/>
  <c r="F166" i="7"/>
  <c r="F231" i="7"/>
  <c r="F119" i="7"/>
  <c r="F234" i="7"/>
  <c r="F82" i="7"/>
  <c r="F27" i="7"/>
  <c r="F83" i="7"/>
  <c r="F197" i="7"/>
  <c r="F225" i="7"/>
  <c r="F69" i="7"/>
  <c r="F89" i="7"/>
  <c r="F171" i="7"/>
  <c r="F227" i="7"/>
  <c r="F79" i="7"/>
  <c r="F74" i="7"/>
  <c r="F238" i="7"/>
  <c r="F125" i="7"/>
  <c r="F158" i="7"/>
  <c r="F30" i="7"/>
  <c r="F174" i="7"/>
  <c r="F31" i="7"/>
  <c r="F96" i="7"/>
  <c r="F54" i="7"/>
  <c r="F167" i="7"/>
  <c r="F37" i="7"/>
  <c r="F57" i="7"/>
  <c r="F172" i="7"/>
  <c r="F13" i="7"/>
  <c r="F141" i="7"/>
  <c r="F206" i="7"/>
  <c r="F46" i="7"/>
  <c r="F190" i="7"/>
  <c r="F33" i="7"/>
  <c r="F134" i="7"/>
  <c r="F228" i="7"/>
  <c r="F24" i="7"/>
  <c r="F53" i="7"/>
  <c r="F215" i="7"/>
  <c r="F29" i="7"/>
  <c r="F157" i="7"/>
  <c r="F62" i="7"/>
  <c r="F222" i="7"/>
  <c r="F132" i="7"/>
  <c r="F63" i="7"/>
  <c r="F129" i="7"/>
  <c r="F181" i="7"/>
  <c r="F34" i="7"/>
  <c r="F199" i="7"/>
  <c r="F216" i="7"/>
  <c r="F7" i="7"/>
  <c r="F76" i="7"/>
  <c r="F173" i="7"/>
  <c r="F78" i="7"/>
  <c r="F191" i="7"/>
  <c r="F165" i="7"/>
  <c r="F114" i="7"/>
  <c r="F66" i="7"/>
  <c r="F6" i="7"/>
  <c r="F50" i="7"/>
  <c r="F72" i="7"/>
  <c r="F70" i="7"/>
  <c r="F85" i="7"/>
  <c r="F23" i="7"/>
  <c r="F120" i="7"/>
  <c r="F211" i="7"/>
  <c r="F192" i="7"/>
  <c r="F175" i="7"/>
  <c r="F61" i="7"/>
  <c r="F189" i="7"/>
  <c r="F49" i="7"/>
  <c r="F182" i="7"/>
  <c r="F94" i="7"/>
  <c r="F48" i="7"/>
  <c r="F95" i="7"/>
  <c r="F226" i="7"/>
  <c r="F115" i="7"/>
  <c r="F198" i="7"/>
  <c r="F98" i="7"/>
  <c r="F39" i="7"/>
  <c r="F242" i="7"/>
  <c r="F26" i="7"/>
  <c r="F160" i="7"/>
  <c r="F118" i="7"/>
  <c r="F112" i="7"/>
  <c r="F111" i="7"/>
  <c r="F99" i="7"/>
  <c r="F151" i="7"/>
  <c r="F210" i="7"/>
  <c r="F149" i="7"/>
  <c r="F168" i="7"/>
  <c r="F117" i="7"/>
  <c r="F55" i="7"/>
  <c r="F93" i="7"/>
  <c r="F221" i="7"/>
  <c r="F126" i="7"/>
  <c r="F208" i="7"/>
  <c r="F127" i="7"/>
  <c r="F179" i="7"/>
  <c r="F178" i="7"/>
  <c r="F131" i="7"/>
  <c r="F133" i="7"/>
  <c r="F71" i="7"/>
  <c r="F194" i="7"/>
  <c r="F109" i="7"/>
  <c r="F142" i="7"/>
  <c r="F15" i="7"/>
  <c r="F143" i="7"/>
  <c r="F196" i="7"/>
  <c r="F148" i="7"/>
  <c r="F147" i="7"/>
  <c r="F195" i="7"/>
  <c r="F21" i="7"/>
  <c r="F213" i="7"/>
  <c r="F87" i="7"/>
  <c r="F232" i="7"/>
  <c r="F217" i="7"/>
  <c r="F150"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<sst xmlns="http://schemas.openxmlformats.org/spreadsheetml/2006/main" count="23206" uniqueCount="569">
  <si>
    <t>宏观维度</t>
    <phoneticPr fontId="2" type="noConversion"/>
  </si>
  <si>
    <t>宏观指标</t>
    <phoneticPr fontId="2" type="noConversion"/>
  </si>
  <si>
    <t>频率</t>
    <phoneticPr fontId="2" type="noConversion"/>
  </si>
  <si>
    <t>更新日期</t>
    <phoneticPr fontId="2" type="noConversion"/>
  </si>
  <si>
    <t xml:space="preserve">全社会用电量：累计同比 </t>
  </si>
  <si>
    <t xml:space="preserve">月 </t>
  </si>
  <si>
    <t xml:space="preserve">全社会用电量：当月同比 </t>
  </si>
  <si>
    <t xml:space="preserve">工业增加值：当月同比 </t>
  </si>
  <si>
    <t xml:space="preserve">固定资产投资完成额：累计同比 </t>
  </si>
  <si>
    <t xml:space="preserve">PMI </t>
  </si>
  <si>
    <t xml:space="preserve">CPI：当月同比 </t>
  </si>
  <si>
    <t xml:space="preserve">PPI：当月同比 </t>
  </si>
  <si>
    <t xml:space="preserve">CPI同比 - PPI同比剪刀差 </t>
  </si>
  <si>
    <t xml:space="preserve">社会消费品零售总额：当月同比 </t>
  </si>
  <si>
    <t xml:space="preserve">贸易差额：当月同比 </t>
  </si>
  <si>
    <t xml:space="preserve">消费者信心指数 </t>
  </si>
  <si>
    <t xml:space="preserve">M1:当月同比 </t>
  </si>
  <si>
    <t xml:space="preserve">M2:当月同比 </t>
  </si>
  <si>
    <t xml:space="preserve">M2同比-M1同比 </t>
  </si>
  <si>
    <t xml:space="preserve">社会融资规模存量：同比 </t>
  </si>
  <si>
    <t xml:space="preserve">金融机构：各项贷款余额：同比 </t>
  </si>
  <si>
    <t xml:space="preserve">1年期国债到期收益率 </t>
  </si>
  <si>
    <t xml:space="preserve">日 </t>
  </si>
  <si>
    <t xml:space="preserve">10年期国债到期收益率 </t>
  </si>
  <si>
    <t xml:space="preserve">10年期国债收益率 - 1年期国债收益率 </t>
  </si>
  <si>
    <t xml:space="preserve">5年期美债收益率 </t>
  </si>
  <si>
    <t xml:space="preserve">10年期美债收益率 </t>
  </si>
  <si>
    <t xml:space="preserve">DR007 </t>
  </si>
  <si>
    <t xml:space="preserve">信用利差 </t>
  </si>
  <si>
    <t xml:space="preserve">银行间同业加权拆借利率 </t>
  </si>
  <si>
    <t xml:space="preserve">名义美元指数 </t>
  </si>
  <si>
    <t xml:space="preserve">房屋新开工新开工面积：累计同比 </t>
  </si>
  <si>
    <t xml:space="preserve">房屋竣工面积：累计同比 </t>
  </si>
  <si>
    <t xml:space="preserve">商品房销售面积：累计同比 </t>
  </si>
  <si>
    <t>经济增长</t>
    <phoneticPr fontId="2" type="noConversion"/>
  </si>
  <si>
    <t>消费</t>
    <phoneticPr fontId="2" type="noConversion"/>
  </si>
  <si>
    <t>货币</t>
    <phoneticPr fontId="2" type="noConversion"/>
  </si>
  <si>
    <t>利率</t>
    <phoneticPr fontId="2" type="noConversion"/>
  </si>
  <si>
    <t>海外</t>
    <phoneticPr fontId="2" type="noConversion"/>
  </si>
  <si>
    <t>地产</t>
    <phoneticPr fontId="2" type="noConversion"/>
  </si>
  <si>
    <t>反映经济活动的总体活跃程度，电力是生产和生活的基础能源。累计同比可以平滑月度波动，更稳定地反映趋势。</t>
  </si>
  <si>
    <t>更即时地反映当前月份经济活动的活跃度。</t>
  </si>
  <si>
    <t>反映工业部门在一个月内的总产出扣除中间投入后的价值增量，是衡量工业生产景气度的核心指标。</t>
  </si>
  <si>
    <t>反映在一定时期内建造和购置固定资产的工作量以及与此有关的费用的变化情况，是衡量投资需求和未来经济增长潜力的重要指标。</t>
  </si>
  <si>
    <t>反映工业企业产品第一次出售时的出厂价格的变化趋势和变动幅度的指数，是衡量工业品价格和企业盈利状况的重要指标，也是CPI的先行指标之一。</t>
  </si>
  <si>
    <t>反映上下游利润分配格局。剪刀差扩大（CPI涨幅 &gt; PPI涨幅）通常意味着利润从上游向下游转移，利好消费行业；剪刀差缩小或为负（PPI涨幅 &gt; CPI涨幅）则相反，利好上游行业，但中下游成本压力大。</t>
  </si>
  <si>
    <t>反映一定时期内城乡居民和单位以货币形式直接用于生活消费的商品总支出，是衡量消费需求的核心指标。</t>
  </si>
  <si>
    <t>出口额减去进口额的差额。正值为贸易顺差，负值为贸易逆差。同比变化反映外贸状况的改善或恶化。</t>
  </si>
  <si>
    <t>反映消费者对当前经济状况和未来预期的综合评价，是预测经济走势和消费趋势的先行指标。</t>
  </si>
  <si>
    <t>狭义货币供应量，等于流通中现金 (M0) + 企业活期存款。反映现实购买力，是经济周期波动的先行指标。</t>
  </si>
  <si>
    <t>广义货币供应量，等于M1 + 企业定期存款 + 居民储蓄存款 + 其他存款。反映社会总需求和通货膨胀的压力。</t>
  </si>
  <si>
    <t>指一定时期内实体经济从金融体系获得的资金总额的存量。全面反映金融对实体经济的支持力度。</t>
  </si>
  <si>
    <t>反映银行等金融机构贷出去的款项总额的增长情况，是衡量信贷扩张和实体经济融资需求的重要指标。</t>
  </si>
  <si>
    <t>反映短期市场利率水平和短期融资成本，也部分反映了市场对短期经济和通胀的预期。</t>
  </si>
  <si>
    <t>反映长期市场利率水平和长期融资成本，更包含了对长期经济增长、通货膨胀和财政状况的预期。被视为无风险利率的基准。</t>
  </si>
  <si>
    <t>反映收益率曲线的陡峭程度。通常情况下，正利差（长端高于短端）被视为正常；利差扩大预示未来经济可能向好；利差缩小甚至倒挂（短端高于长端）常被视为经济衰退的先行信号。</t>
  </si>
  <si>
    <t>反映美国中期市场利率水平。由于美元的国际地位和美债的全球资产定价锚作用，其变动会影响全球资本流动和风险偏好。</t>
  </si>
  <si>
    <t>反映美国长期市场利率水平，是全球资产定价最重要的基准之一。</t>
  </si>
  <si>
    <t>中国银行间市场最具代表性的短期利率之一，反映银行体系的短期流动性松紧状况。</t>
  </si>
  <si>
    <t>反映市场对信用风险的定价。利差扩大表明市场对企业违约风险的担忧加剧，风险厌恶情绪上升；利差缩小则相反。</t>
  </si>
  <si>
    <t>反映银行之间短期资金融通的成本，是衡量市场流动性的重要指标。</t>
  </si>
  <si>
    <t>衡量美元对一篮子主要货币的汇率变化。美元走强通常意味着资金回流美国，对新兴市场而言可能是资本外流和本币贬值压力。</t>
  </si>
  <si>
    <t>反映房地产开发投资的先行指标，预示未来房地产市场的供给情况。</t>
  </si>
  <si>
    <t>反映房地产市场当期可供销售或使用的房屋面积，是房地产供给端的滞后指标。</t>
  </si>
  <si>
    <t>反映房地产市场的需求情况，是衡量房地产市场景气度的重要指标。</t>
  </si>
  <si>
    <t>经济学含义</t>
    <phoneticPr fontId="2" type="noConversion"/>
  </si>
  <si>
    <t>金融机构：新增长期贷款当月值</t>
    <phoneticPr fontId="2" type="noConversion"/>
  </si>
  <si>
    <t>模式</t>
    <phoneticPr fontId="2" type="noConversion"/>
  </si>
  <si>
    <t>规则</t>
    <phoneticPr fontId="2" type="noConversion"/>
  </si>
  <si>
    <t>参数</t>
    <phoneticPr fontId="2" type="noConversion"/>
  </si>
  <si>
    <t>历史高位</t>
    <phoneticPr fontId="2" type="noConversion"/>
  </si>
  <si>
    <t>边际改善</t>
    <phoneticPr fontId="2" type="noConversion"/>
  </si>
  <si>
    <t>超预期</t>
    <phoneticPr fontId="2" type="noConversion"/>
  </si>
  <si>
    <t>历史新高</t>
    <phoneticPr fontId="2" type="noConversion"/>
  </si>
  <si>
    <t>历史新低</t>
    <phoneticPr fontId="2" type="noConversion"/>
  </si>
  <si>
    <t>PMI新订单</t>
    <phoneticPr fontId="2" type="noConversion"/>
  </si>
  <si>
    <t>高于过去N个月的中位数</t>
    <phoneticPr fontId="2" type="noConversion"/>
  </si>
  <si>
    <t>过去N个月均值高于过去一年均值</t>
    <phoneticPr fontId="2" type="noConversion"/>
  </si>
  <si>
    <t>N=3/6/9</t>
    <phoneticPr fontId="2" type="noConversion"/>
  </si>
  <si>
    <t>高于过去N个月均值</t>
    <phoneticPr fontId="2" type="noConversion"/>
  </si>
  <si>
    <t>N=3/6/9/12/24/36</t>
    <phoneticPr fontId="2" type="noConversion"/>
  </si>
  <si>
    <t>高于过去N个月最大值</t>
    <phoneticPr fontId="2" type="noConversion"/>
  </si>
  <si>
    <t>小于过去N个月最小值</t>
    <phoneticPr fontId="2" type="noConversion"/>
  </si>
  <si>
    <t>制造业PMI</t>
  </si>
  <si>
    <t>制造业PMI:新订单</t>
  </si>
  <si>
    <t>非制造业PMI:商务活动</t>
  </si>
  <si>
    <t>日</t>
  </si>
  <si>
    <t>GROWTH</t>
    <phoneticPr fontId="2" type="noConversion"/>
  </si>
  <si>
    <t>全社会用电量_累计同比</t>
    <phoneticPr fontId="2" type="noConversion"/>
  </si>
  <si>
    <t>electricity_yoy</t>
    <phoneticPr fontId="2" type="noConversion"/>
  </si>
  <si>
    <t>electricity_ytd_yoy</t>
    <phoneticPr fontId="2" type="noConversion"/>
  </si>
  <si>
    <t>industrial_value_added_yoy</t>
    <phoneticPr fontId="2" type="noConversion"/>
  </si>
  <si>
    <t>固定资产投资完成额_累计同比</t>
    <phoneticPr fontId="2" type="noConversion"/>
  </si>
  <si>
    <t>全社会用电量_当月同比（2月累计填充）</t>
    <phoneticPr fontId="2" type="noConversion"/>
  </si>
  <si>
    <t>工业增加值_当月同比（2月累计填充）</t>
    <phoneticPr fontId="2" type="noConversion"/>
  </si>
  <si>
    <t>单位</t>
    <phoneticPr fontId="2" type="noConversion"/>
  </si>
  <si>
    <t>亿元</t>
    <phoneticPr fontId="2" type="noConversion"/>
  </si>
  <si>
    <t>指标名称</t>
    <phoneticPr fontId="2" type="noConversion"/>
  </si>
  <si>
    <t>月</t>
    <phoneticPr fontId="2" type="noConversion"/>
  </si>
  <si>
    <t>指标ID</t>
    <phoneticPr fontId="2" type="noConversion"/>
  </si>
  <si>
    <t>亿千瓦时</t>
    <phoneticPr fontId="2" type="noConversion"/>
  </si>
  <si>
    <t>全社会用电量:当月值</t>
    <phoneticPr fontId="2" type="noConversion"/>
  </si>
  <si>
    <t>S002825938</t>
    <phoneticPr fontId="2" type="noConversion"/>
  </si>
  <si>
    <t>固定资产投资完成额_当月值（2月累计填充）</t>
    <phoneticPr fontId="2" type="noConversion"/>
  </si>
  <si>
    <t>固定资产投资完成额_当月同比（2月累计填充）</t>
    <phoneticPr fontId="2" type="noConversion"/>
  </si>
  <si>
    <t>fixedasset_investment</t>
    <phoneticPr fontId="2" type="noConversion"/>
  </si>
  <si>
    <t>fixedasset_investment_yoy</t>
    <phoneticPr fontId="2" type="noConversion"/>
  </si>
  <si>
    <t>fixedasset_investment_ytd_yoy</t>
    <phoneticPr fontId="2" type="noConversion"/>
  </si>
  <si>
    <t>pmi_manufacturing</t>
    <phoneticPr fontId="2" type="noConversion"/>
  </si>
  <si>
    <t>pmi_nonmanufacturing</t>
    <phoneticPr fontId="2" type="noConversion"/>
  </si>
  <si>
    <t>pmi_manufacturing_neworder</t>
    <phoneticPr fontId="2" type="noConversion"/>
  </si>
  <si>
    <t>CONSUMPTION</t>
    <phoneticPr fontId="2" type="noConversion"/>
  </si>
  <si>
    <t>tot_retail_sales_yoy</t>
    <phoneticPr fontId="2" type="noConversion"/>
  </si>
  <si>
    <t>CPI</t>
    <phoneticPr fontId="2" type="noConversion"/>
  </si>
  <si>
    <t>PPI</t>
    <phoneticPr fontId="2" type="noConversion"/>
  </si>
  <si>
    <t>CPI-PPI</t>
    <phoneticPr fontId="2" type="noConversion"/>
  </si>
  <si>
    <t>社会消费品零售总额_当月同比（2月累计填充）</t>
    <phoneticPr fontId="2" type="noConversion"/>
  </si>
  <si>
    <t>%</t>
    <phoneticPr fontId="2" type="noConversion"/>
  </si>
  <si>
    <t>万平方米</t>
    <phoneticPr fontId="2" type="noConversion"/>
  </si>
  <si>
    <t>全社会用电量:累计值</t>
    <phoneticPr fontId="2" type="noConversion"/>
  </si>
  <si>
    <t>全社会用电量:当月同比</t>
    <phoneticPr fontId="2" type="noConversion"/>
  </si>
  <si>
    <t>全社会用电量:累计同比</t>
    <phoneticPr fontId="2" type="noConversion"/>
  </si>
  <si>
    <t>规模以上工业增加值:当月同比</t>
    <phoneticPr fontId="2" type="noConversion"/>
  </si>
  <si>
    <t>规模以上工业增加值:累计同比</t>
    <phoneticPr fontId="2" type="noConversion"/>
  </si>
  <si>
    <t>固定资产投资(不含农户)完成额:累计值</t>
    <phoneticPr fontId="2" type="noConversion"/>
  </si>
  <si>
    <t>固定资产投资(不含农户)完成额:累计同比</t>
    <phoneticPr fontId="2" type="noConversion"/>
  </si>
  <si>
    <t>制造业PMI</t>
    <phoneticPr fontId="2" type="noConversion"/>
  </si>
  <si>
    <t>制造业PMI:新订单</t>
    <phoneticPr fontId="2" type="noConversion"/>
  </si>
  <si>
    <t>非制造业PMI:商务活动</t>
    <phoneticPr fontId="2" type="noConversion"/>
  </si>
  <si>
    <t>CPI:当月同比</t>
    <phoneticPr fontId="2" type="noConversion"/>
  </si>
  <si>
    <t>PPI:当月同比</t>
    <phoneticPr fontId="2" type="noConversion"/>
  </si>
  <si>
    <t>CPI:当月同比-PPI:当月同比</t>
    <phoneticPr fontId="2" type="noConversion"/>
  </si>
  <si>
    <t>社会消费品零售总额:当月值</t>
    <phoneticPr fontId="2" type="noConversion"/>
  </si>
  <si>
    <t>社会消费品零售总额:当月同比</t>
    <phoneticPr fontId="2" type="noConversion"/>
  </si>
  <si>
    <t>社会消费品零售总额:累计值</t>
    <phoneticPr fontId="2" type="noConversion"/>
  </si>
  <si>
    <t>社会消费品零售总额:累计同比</t>
    <phoneticPr fontId="2" type="noConversion"/>
  </si>
  <si>
    <t>进出口差额(美元计价):当月同比</t>
    <phoneticPr fontId="2" type="noConversion"/>
  </si>
  <si>
    <t>消费者指数:信心指数</t>
    <phoneticPr fontId="2" type="noConversion"/>
  </si>
  <si>
    <t>M1(货币):同比</t>
    <phoneticPr fontId="2" type="noConversion"/>
  </si>
  <si>
    <t>M2(货币和准货币):同比</t>
    <phoneticPr fontId="2" type="noConversion"/>
  </si>
  <si>
    <t>M2(货币和准货币):同比-M1(货币):同比</t>
    <phoneticPr fontId="2" type="noConversion"/>
  </si>
  <si>
    <t>社会融资规模增量:当月值</t>
    <phoneticPr fontId="2" type="noConversion"/>
  </si>
  <si>
    <t>社会融资规模存量:人民币贷款:期末同比</t>
    <phoneticPr fontId="2" type="noConversion"/>
  </si>
  <si>
    <t>金融机构:人民币贷款余额:同比</t>
    <phoneticPr fontId="2" type="noConversion"/>
  </si>
  <si>
    <t>金融机构:人民币贷款:当月增加:中长期贷款</t>
    <phoneticPr fontId="2" type="noConversion"/>
  </si>
  <si>
    <t>房屋新开工面积:当月值</t>
    <phoneticPr fontId="2" type="noConversion"/>
  </si>
  <si>
    <t>房屋新开工面积:累计值</t>
    <phoneticPr fontId="2" type="noConversion"/>
  </si>
  <si>
    <t>房屋竣工面积:累计值</t>
    <phoneticPr fontId="2" type="noConversion"/>
  </si>
  <si>
    <t>商品房销售面积:累计值</t>
    <phoneticPr fontId="2" type="noConversion"/>
  </si>
  <si>
    <t>S000006856</t>
    <phoneticPr fontId="2" type="noConversion"/>
  </si>
  <si>
    <t>S002825946</t>
    <phoneticPr fontId="2" type="noConversion"/>
  </si>
  <si>
    <t>S000006865</t>
    <phoneticPr fontId="2" type="noConversion"/>
  </si>
  <si>
    <t>M001622302</t>
    <phoneticPr fontId="2" type="noConversion"/>
  </si>
  <si>
    <t>M001622303</t>
    <phoneticPr fontId="2" type="noConversion"/>
  </si>
  <si>
    <t>M001620537</t>
    <phoneticPr fontId="2" type="noConversion"/>
  </si>
  <si>
    <t>M001620538</t>
    <phoneticPr fontId="2" type="noConversion"/>
  </si>
  <si>
    <t>M002043802</t>
    <phoneticPr fontId="2" type="noConversion"/>
  </si>
  <si>
    <t>M002043804</t>
    <phoneticPr fontId="2" type="noConversion"/>
  </si>
  <si>
    <t>M002811179</t>
    <phoneticPr fontId="2" type="noConversion"/>
  </si>
  <si>
    <t>M002826730</t>
    <phoneticPr fontId="2" type="noConversion"/>
  </si>
  <si>
    <t>M002826865</t>
    <phoneticPr fontId="2" type="noConversion"/>
  </si>
  <si>
    <t>M001625518</t>
    <phoneticPr fontId="2" type="noConversion"/>
  </si>
  <si>
    <t>M001625520</t>
    <phoneticPr fontId="2" type="noConversion"/>
  </si>
  <si>
    <t>M001625519</t>
    <phoneticPr fontId="2" type="noConversion"/>
  </si>
  <si>
    <t>M001625521</t>
    <phoneticPr fontId="2" type="noConversion"/>
  </si>
  <si>
    <t>M004339261</t>
    <phoneticPr fontId="2" type="noConversion"/>
  </si>
  <si>
    <t>M002807951</t>
    <phoneticPr fontId="2" type="noConversion"/>
  </si>
  <si>
    <t>M001625224</t>
    <phoneticPr fontId="2" type="noConversion"/>
  </si>
  <si>
    <t>M001625222</t>
    <phoneticPr fontId="2" type="noConversion"/>
  </si>
  <si>
    <t>M004891015</t>
    <phoneticPr fontId="2" type="noConversion"/>
  </si>
  <si>
    <t>M004323990</t>
    <phoneticPr fontId="2" type="noConversion"/>
  </si>
  <si>
    <t>M002859229</t>
    <phoneticPr fontId="2" type="noConversion"/>
  </si>
  <si>
    <t>M006017237</t>
    <phoneticPr fontId="2" type="noConversion"/>
  </si>
  <si>
    <t>S025175461</t>
    <phoneticPr fontId="2" type="noConversion"/>
  </si>
  <si>
    <t>S000047978</t>
    <phoneticPr fontId="2" type="noConversion"/>
  </si>
  <si>
    <t>S000047982</t>
    <phoneticPr fontId="2" type="noConversion"/>
  </si>
  <si>
    <t>S000047990</t>
    <phoneticPr fontId="2" type="noConversion"/>
  </si>
  <si>
    <t>trade_balance_yoy</t>
    <phoneticPr fontId="2" type="noConversion"/>
  </si>
  <si>
    <t>贸易差额_当月同比</t>
    <phoneticPr fontId="2" type="noConversion"/>
  </si>
  <si>
    <t>consumer_confidence</t>
    <phoneticPr fontId="2" type="noConversion"/>
  </si>
  <si>
    <t>消费者信心指数</t>
    <phoneticPr fontId="2" type="noConversion"/>
  </si>
  <si>
    <t>CURRENCY</t>
    <phoneticPr fontId="2" type="noConversion"/>
  </si>
  <si>
    <t>M1_当月同比</t>
    <phoneticPr fontId="2" type="noConversion"/>
  </si>
  <si>
    <t>M2_当月同比</t>
  </si>
  <si>
    <t>M2-M1</t>
    <phoneticPr fontId="2" type="noConversion"/>
  </si>
  <si>
    <t>M1</t>
    <phoneticPr fontId="2" type="noConversion"/>
  </si>
  <si>
    <t>M2</t>
    <phoneticPr fontId="2" type="noConversion"/>
  </si>
  <si>
    <t>M2_M1</t>
    <phoneticPr fontId="2" type="noConversion"/>
  </si>
  <si>
    <t>CPI_PPI</t>
    <phoneticPr fontId="2" type="noConversion"/>
  </si>
  <si>
    <t>社融规模增量_MA12</t>
    <phoneticPr fontId="2" type="noConversion"/>
  </si>
  <si>
    <t>TSF_newadded_MA12</t>
    <phoneticPr fontId="2" type="noConversion"/>
  </si>
  <si>
    <t>社融规模增量_MA12_当月同比</t>
    <phoneticPr fontId="2" type="noConversion"/>
  </si>
  <si>
    <t>TSF_newadded_MA12_yoy</t>
    <phoneticPr fontId="2" type="noConversion"/>
  </si>
  <si>
    <t>TSF_yoy</t>
    <phoneticPr fontId="2" type="noConversion"/>
  </si>
  <si>
    <t>社融规模存量_当月同比</t>
    <phoneticPr fontId="2" type="noConversion"/>
  </si>
  <si>
    <t>long_loan_newadded_MA12</t>
    <phoneticPr fontId="2" type="noConversion"/>
  </si>
  <si>
    <t>long_loan_newadded_MA12_yoy</t>
    <phoneticPr fontId="2" type="noConversion"/>
  </si>
  <si>
    <t>loan_yoy</t>
    <phoneticPr fontId="2" type="noConversion"/>
  </si>
  <si>
    <t>中长期贷款增量_MA12_当月同比</t>
    <phoneticPr fontId="2" type="noConversion"/>
  </si>
  <si>
    <t>中长期贷款增量_MA12</t>
    <phoneticPr fontId="2" type="noConversion"/>
  </si>
  <si>
    <t>人民币贷款余额_当月同比</t>
    <phoneticPr fontId="2" type="noConversion"/>
  </si>
  <si>
    <t>房屋新开工面积_当月值（2月累计填充）</t>
    <phoneticPr fontId="2" type="noConversion"/>
  </si>
  <si>
    <t>房屋新开工面积_当月同比（2月累计填充）</t>
    <phoneticPr fontId="2" type="noConversion"/>
  </si>
  <si>
    <t>房屋竣工面积_当月值（2月累计填充）</t>
    <phoneticPr fontId="2" type="noConversion"/>
  </si>
  <si>
    <t>商品房销售面积_当月同比（2月累计填充）</t>
    <phoneticPr fontId="2" type="noConversion"/>
  </si>
  <si>
    <t>房屋竣工面积_当月同比（2月累计填充）</t>
    <phoneticPr fontId="2" type="noConversion"/>
  </si>
  <si>
    <t>商品房销售面积_当月值（2月累计填充）</t>
    <phoneticPr fontId="2" type="noConversion"/>
  </si>
  <si>
    <t>房屋新开工面积_累计同比</t>
    <phoneticPr fontId="2" type="noConversion"/>
  </si>
  <si>
    <t>房屋竣工面积_累计同比</t>
    <phoneticPr fontId="2" type="noConversion"/>
  </si>
  <si>
    <t>商品房销售面积_累计同比</t>
    <phoneticPr fontId="2" type="noConversion"/>
  </si>
  <si>
    <t>REAL_ESTATE</t>
    <phoneticPr fontId="2" type="noConversion"/>
  </si>
  <si>
    <t>newstarts_area</t>
    <phoneticPr fontId="2" type="noConversion"/>
  </si>
  <si>
    <t>completed_area</t>
    <phoneticPr fontId="2" type="noConversion"/>
  </si>
  <si>
    <t>sold_area</t>
    <phoneticPr fontId="2" type="noConversion"/>
  </si>
  <si>
    <t>newstarts_area_yoy</t>
    <phoneticPr fontId="2" type="noConversion"/>
  </si>
  <si>
    <t>sold_area_yoy</t>
    <phoneticPr fontId="2" type="noConversion"/>
  </si>
  <si>
    <t>newstarts_area_ytd_yoy</t>
    <phoneticPr fontId="2" type="noConversion"/>
  </si>
  <si>
    <t>completed_area_ytd_yoy</t>
    <phoneticPr fontId="2" type="noConversion"/>
  </si>
  <si>
    <t>sold_area_ytd_yoy</t>
    <phoneticPr fontId="2" type="noConversion"/>
  </si>
  <si>
    <t>指标</t>
    <phoneticPr fontId="2" type="noConversion"/>
  </si>
  <si>
    <t>分类</t>
    <phoneticPr fontId="2" type="noConversion"/>
  </si>
  <si>
    <t>指标_EN</t>
    <phoneticPr fontId="2" type="noConversion"/>
  </si>
  <si>
    <t>CN_BOND_1Y</t>
    <phoneticPr fontId="2" type="noConversion"/>
  </si>
  <si>
    <t>CN_BOND_10Y</t>
    <phoneticPr fontId="2" type="noConversion"/>
  </si>
  <si>
    <t>TERM_SPREAD</t>
    <phoneticPr fontId="2" type="noConversion"/>
  </si>
  <si>
    <t>US_BOND_5Y</t>
    <phoneticPr fontId="2" type="noConversion"/>
  </si>
  <si>
    <t>US_BOND_10Y</t>
    <phoneticPr fontId="2" type="noConversion"/>
  </si>
  <si>
    <t>USD_INDEX</t>
    <phoneticPr fontId="2" type="noConversion"/>
  </si>
  <si>
    <t>DR007</t>
    <phoneticPr fontId="2" type="noConversion"/>
  </si>
  <si>
    <t>CREDIT_SPREAD</t>
    <phoneticPr fontId="2" type="noConversion"/>
  </si>
  <si>
    <t>1973年3月=100</t>
    <phoneticPr fontId="2" type="noConversion"/>
  </si>
  <si>
    <t>BP</t>
    <phoneticPr fontId="2" type="noConversion"/>
  </si>
  <si>
    <t>中债国债到期收益率:1年</t>
    <phoneticPr fontId="2" type="noConversion"/>
  </si>
  <si>
    <t>中债国债到期收益率:10年</t>
    <phoneticPr fontId="2" type="noConversion"/>
  </si>
  <si>
    <t>中债国债到期收益率:10年-中债国债到期收益率:1年</t>
    <phoneticPr fontId="2" type="noConversion"/>
  </si>
  <si>
    <t>美国:国债收益率:5年</t>
    <phoneticPr fontId="2" type="noConversion"/>
  </si>
  <si>
    <t>美国:国债收益率:10年</t>
    <phoneticPr fontId="2" type="noConversion"/>
  </si>
  <si>
    <t>美国:美元指数</t>
    <phoneticPr fontId="2" type="noConversion"/>
  </si>
  <si>
    <t>行业信用利差(算术平均):分评级:行业信用利差(算术平均):合计</t>
    <phoneticPr fontId="2" type="noConversion"/>
  </si>
  <si>
    <t>日</t>
    <phoneticPr fontId="2" type="noConversion"/>
  </si>
  <si>
    <t>L001618296</t>
    <phoneticPr fontId="2" type="noConversion"/>
  </si>
  <si>
    <t>L001619604</t>
    <phoneticPr fontId="2" type="noConversion"/>
  </si>
  <si>
    <t>G002600772</t>
    <phoneticPr fontId="2" type="noConversion"/>
  </si>
  <si>
    <t>G002600774</t>
    <phoneticPr fontId="2" type="noConversion"/>
  </si>
  <si>
    <t>G002600885</t>
    <phoneticPr fontId="2" type="noConversion"/>
  </si>
  <si>
    <t>L001619493</t>
    <phoneticPr fontId="2" type="noConversion"/>
  </si>
  <si>
    <t>L006741026</t>
    <phoneticPr fontId="2" type="noConversion"/>
  </si>
  <si>
    <t>DR007.IB</t>
    <phoneticPr fontId="2" type="noConversion"/>
  </si>
  <si>
    <t>时间</t>
    <phoneticPr fontId="2" type="noConversion"/>
  </si>
  <si>
    <t>7日回购</t>
    <phoneticPr fontId="2" type="noConversion"/>
  </si>
  <si>
    <t>ths_wgt_avg_interest_w_bbond
[无参数]无参数</t>
    <phoneticPr fontId="2" type="noConversion"/>
  </si>
  <si>
    <t>周加权平均利率</t>
    <phoneticPr fontId="2" type="noConversion"/>
  </si>
  <si>
    <t>ths_wgt_avg_interest_m_bbond
[无参数]无参数</t>
    <phoneticPr fontId="2" type="noConversion"/>
  </si>
  <si>
    <t>月加权平均利率</t>
    <phoneticPr fontId="2" type="noConversion"/>
  </si>
  <si>
    <t>RATE</t>
    <phoneticPr fontId="2" type="noConversion"/>
  </si>
  <si>
    <t>信用利差</t>
    <phoneticPr fontId="2" type="noConversion"/>
  </si>
  <si>
    <t>期限利差</t>
    <phoneticPr fontId="2" type="noConversion"/>
  </si>
  <si>
    <t>日期</t>
    <phoneticPr fontId="2" type="noConversion"/>
  </si>
  <si>
    <t>方向</t>
    <phoneticPr fontId="2" type="noConversion"/>
  </si>
  <si>
    <t>ths_close_price_index
[无参数]无参数</t>
  </si>
  <si>
    <t>CN2296.SZ</t>
  </si>
  <si>
    <t>H21052.CSI</t>
  </si>
  <si>
    <t>completed_yoy</t>
    <phoneticPr fontId="2" type="noConversion"/>
  </si>
  <si>
    <t>%</t>
  </si>
  <si>
    <t>亿元</t>
  </si>
  <si>
    <t>月</t>
  </si>
  <si>
    <t>core_CPI</t>
    <phoneticPr fontId="2" type="noConversion"/>
  </si>
  <si>
    <t>核心CPI</t>
    <phoneticPr fontId="2" type="noConversion"/>
  </si>
  <si>
    <t>核心CPI-PPI</t>
    <phoneticPr fontId="2" type="noConversion"/>
  </si>
  <si>
    <t>export_yoy</t>
    <phoneticPr fontId="2" type="noConversion"/>
  </si>
  <si>
    <t>出口_当月同比</t>
    <phoneticPr fontId="2" type="noConversion"/>
  </si>
  <si>
    <t>收盘价</t>
    <phoneticPr fontId="2" type="noConversion"/>
  </si>
  <si>
    <t>创成长R</t>
    <phoneticPr fontId="2" type="noConversion"/>
  </si>
  <si>
    <t>国信价值全收益</t>
    <phoneticPr fontId="2" type="noConversion"/>
  </si>
  <si>
    <t>CFETS人民币汇率指数</t>
    <phoneticPr fontId="2" type="noConversion"/>
  </si>
  <si>
    <t>2014年12月31日=100</t>
    <phoneticPr fontId="2" type="noConversion"/>
  </si>
  <si>
    <t>formula:eyJ6Yl9zdHIiOiJNVUxUSV8xMiIsImRpc3BsYXlpZCI6IlVmOGJjMDI3Yi1iMzdkLTRkY2YtYmYzNC0yOTUwYmI4NmFiY2M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aW5kZXhJbmZvIjp7ImNvdW50cnkiOiLkuK3lm70iLCJkYXRhc291cmNlIjoi5Lit5Zu95YC65Yi45L+h5oGv572RKOiuoeeulykiLCJkYXRlYmVnaW4iOiIyMDAyMDEwNCIsImRhdGVlbmQiOiIyMDI1MDUyNyIsImVkYXRlIjoiMjAyNTA1MjciLCJmb3JtdWxhIjoiW3tcImZvcm11bGFUeXBlXCI6XCIyMFwiLFwiZWxpbWluYXRlXCI6XCIxXCIsXCJleHByZXNzaW9uXCI6XCJYMTc0ODIyNTU5NTM5NFUxLVgxNzQ4MjI1NTk1Mzk0VTBcIixcImluZGV4SWRMaXN0XCI6W3tcImV4cHJlc3Npb25FbGVtZW50XCI6XCJYMTc0ODIyNTU5NTM5NFUxXCIsXCJlbGVtZW50VHlwZVwiOlwiMFwiLFwiaW5kZXhJZFwiOlwiTDAwMTYxOTYwNFwiLFwic2VxXCI6XCIxNjE5NjA0XCJ9LHtcImV4cHJlc3Npb25FbGVtZW50XCI6XCJYMTc0ODIyNTU5NTM5NFUwXCIsXCJlbGVtZW50VHlwZVwiOlwiMFwiLFwiaW5kZXhJZFwiOlwiTDAwMTYxODI5NlwiLFwic2VxXCI6XCIxNjE4Mjk2XCJ9XX1dIiwiZnJlcXVlbmN5IjoiRCIsImZyZXF1ZW5jeVpoQ04iOiLml6UiLCJuYW1lIjoi5Lit5YC65Zu95YC65Yiw5pyf5pS255uK546HOjEw5bm0LeS4reWAuuWbveWAuuWIsOacn+aUtuebiueOhzox5bm0IiwicnRpbWUiOiIyMDI1MDUyMyIsInNkYXRlIjoiMjAwMjAxMDQiLCJ1bml0IjoiJSIsImlkIjoiIiwicGFyZW50X2lkIjoiIn19</t>
    <phoneticPr fontId="2" type="noConversion"/>
  </si>
  <si>
    <t>M004115462</t>
    <phoneticPr fontId="2" type="noConversion"/>
  </si>
  <si>
    <t>CNY_INDEX</t>
    <phoneticPr fontId="2" type="noConversion"/>
  </si>
  <si>
    <t>核心CPI</t>
    <phoneticPr fontId="2" type="noConversion"/>
  </si>
  <si>
    <t>core_CPI</t>
    <phoneticPr fontId="2" type="noConversion"/>
  </si>
  <si>
    <t>核心CPI-PPI</t>
    <phoneticPr fontId="2" type="noConversion"/>
  </si>
  <si>
    <t>core_CPI_PPI</t>
    <phoneticPr fontId="2" type="noConversion"/>
  </si>
  <si>
    <t>出口总值_当月同比（美元计价）</t>
    <phoneticPr fontId="2" type="noConversion"/>
  </si>
  <si>
    <t>export_yoy</t>
    <phoneticPr fontId="2" type="noConversion"/>
  </si>
  <si>
    <t>人民币汇率指数</t>
    <phoneticPr fontId="2" type="noConversion"/>
  </si>
  <si>
    <t>RATE</t>
    <phoneticPr fontId="2" type="noConversion"/>
  </si>
  <si>
    <t>CNY_INDEX</t>
    <phoneticPr fontId="2" type="noConversion"/>
  </si>
  <si>
    <t>core_CPI_PPI</t>
    <phoneticPr fontId="2" type="noConversion"/>
  </si>
  <si>
    <t>H00300.CSI</t>
    <phoneticPr fontId="2" type="noConversion"/>
  </si>
  <si>
    <t>300收益</t>
    <phoneticPr fontId="2" type="noConversion"/>
  </si>
  <si>
    <t>H00852.CSI</t>
    <phoneticPr fontId="2" type="noConversion"/>
  </si>
  <si>
    <t>中证1000全收益</t>
    <phoneticPr fontId="2" type="noConversion"/>
  </si>
  <si>
    <t>贸易差额_当月同比（美元计价）</t>
    <phoneticPr fontId="2" type="noConversion"/>
  </si>
  <si>
    <t>频率</t>
    <phoneticPr fontId="2" type="noConversion"/>
  </si>
  <si>
    <t>月</t>
    <phoneticPr fontId="2" type="noConversion"/>
  </si>
  <si>
    <t>日</t>
    <phoneticPr fontId="2" type="noConversion"/>
  </si>
  <si>
    <t>通过对企业采购经理的月度调查结果统计汇总、编制而成的指数，是国际上通用的监测宏观经济走势的先行性指数之一。通常以50为荣枯线，高于50表示制造业扩张，低于50表示收缩。</t>
    <phoneticPr fontId="2" type="noConversion"/>
  </si>
  <si>
    <t>反映城乡居民所购买的生活消费品和服务项目价格水平的变动趋势和程度，是衡量通货膨胀水平的核心指标。</t>
    <phoneticPr fontId="2" type="noConversion"/>
  </si>
  <si>
    <t>差额通常被称为“准货币”的同比增速，差额扩大往往意味着企业和居民倾向于将资金以定期存款等形式持有，投资和消费意愿降低；差额缩小则相反，资金活化，投资和消费意愿增强。</t>
    <phoneticPr fontId="2" type="noConversion"/>
  </si>
  <si>
    <t>出口总值(美元计价):当月同比</t>
    <phoneticPr fontId="2" type="noConversion"/>
  </si>
  <si>
    <t>CPI:不包括食品和能源:当月同比</t>
    <phoneticPr fontId="2" type="noConversion"/>
  </si>
  <si>
    <t>国家政府性基金支出:地方:累计值</t>
  </si>
  <si>
    <t>M002808932</t>
    <phoneticPr fontId="2" type="noConversion"/>
  </si>
  <si>
    <t>M004037496</t>
    <phoneticPr fontId="2" type="noConversion"/>
  </si>
  <si>
    <t>M004284835</t>
  </si>
  <si>
    <t>国家政府性基金支出:地方:累计同比</t>
  </si>
  <si>
    <t>formula:eyJ6Yl9zdHIiOiJNVUxUSV8yMSIsImRpc3BsYXlpZCI6IlUzODE2Zjg0MS04N2Y0LTQ2YzMtYTc1OC0yNWI1YzhmNzNjNGY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aW5kZXhJbmZvIjp7ImNvdW50cnkiOiLkuK3lm70iLCJkYXRhc291cmNlIjoi5Zu95a6257uf6K6h5bGAKOiuoeeulykiLCJkYXRlYmVnaW4iOiIxOTk2MTAzMSIsImRhdGVlbmQiOiIyMDI1MDQzMCIsImVkYXRlIjoiMjAyNTA0MzAiLCJmb3JtdWxhIjoiW3tcImZvcm11bGFUeXBlXCI6XCIyMFwiLFwiZWxpbWluYXRlXCI6XCIxXCIsXCJleHByZXNzaW9uXCI6XCJYMTc0ODIyMTE0MjM1NFUwLVgxNzQ4MjIxMTQyMzU0VTFcIixcImluZGV4SWRMaXN0XCI6W3tcImV4cHJlc3Npb25FbGVtZW50XCI6XCJYMTc0ODIyMTE0MjM1NFUwXCIsXCJlbGVtZW50VHlwZVwiOlwiMFwiLFwiaW5kZXhJZFwiOlwiTTAwMjgyNjczMFwiLFwic2VxXCI6XCIyODI2NzMwXCJ9LHtcImV4cHJlc3Npb25FbGVtZW50XCI6XCJYMTc0ODIyMTE0MjM1NFUxXCIsXCJlbGVtZW50VHlwZVwiOlwiMFwiLFwiaW5kZXhJZFwiOlwiTTAwMjgyNjg2NVwiLFwic2VxXCI6XCIyODI2ODY1XCJ9XX1dIiwiZnJlcXVlbmN5IjoiTSIsImZyZXF1ZW5jeVpoQ04iOiLmnIgiLCJuYW1lIjoiQ1BJOuW9k+aciOWQjOavlC1QUEk65b2T5pyI5ZCM5q+UIiwicnRpbWUiOiIyMDI1MDUxMCIsInNkYXRlIjoiMTk5NjEwMzEiLCJ1bml0IjoiJSIsImlkIjoiIiwicGFyZW50X2lkIjoiIn19</t>
    <phoneticPr fontId="2" type="noConversion"/>
  </si>
  <si>
    <t>formula:eyJ6Yl9zdHIiOiJNVUxUSV8yMiIsImRpc3BsYXlpZCI6IlUxMTJhMWU1Yy04NzQxLTRiYWYtOWFlMS1hZmZlODdlZTVhNzc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aW5kZXhJbmZvIjp7ImNvdW50cnkiOiLkuK3lm70iLCJkYXRhc291cmNlIjoi5Lit5Zu95Lq65rCR6ZO26KGMKOiuoeeulykiLCJkYXRlYmVnaW4iOiIxOTkxMTIzMSIsImRhdGVlbmQiOiIyMDI1MDQzMCIsImVkYXRlIjoiMjAyNTA0MzAiLCJmb3JtdWxhIjoiW3tcImZvcm11bGFUeXBlXCI6XCIyMFwiLFwiZWxpbWluYXRlXCI6XCIxXCIsXCJleHByZXNzaW9uXCI6XCJYMTc0ODIyNTE3MDY2M1UxLVgxNzQ4MjI1MTcwNjYzVTBcIixcImluZGV4SWRMaXN0XCI6W3tcImV4cHJlc3Npb25FbGVtZW50XCI6XCJYMTc0ODIyNTE3MDY2M1UxXCIsXCJlbGVtZW50VHlwZVwiOlwiMFwiLFwiaW5kZXhJZFwiOlwiTTAwMTYyNTIyMlwiLFwic2VxXCI6XCIxNjI1MjIyXCJ9LHtcImV4cHJlc3Npb25FbGVtZW50XCI6XCJYMTc0ODIyNTE3MDY2M1UwXCIsXCJlbGVtZW50VHlwZVwiOlwiMFwiLFwiaW5kZXhJZFwiOlwiTTAwMTYyNTIyNFwiLFwic2VxXCI6XCIxNjI1MjI0XCJ9XX1dIiwiZnJlcXVlbmN5IjoiTSIsImZyZXF1ZW5jeVpoQ04iOiLmnIgiLCJuYW1lIjoiTTIo6LSn5biB5ZKM5YeG6LSn5biBKTrlkIzmr5QtTTEo6LSn5biBKTrlkIzmr5QiLCJydGltZSI6IjIwMjUwNTE0Iiwic2RhdGUiOiIxOTkxMTIzMSIsInVuaXQiOiIlIiwiaWQiOiIiLCJwYXJlbnRfaWQiOiIifX0=</t>
    <phoneticPr fontId="2" type="noConversion"/>
  </si>
  <si>
    <t>M004284839</t>
  </si>
  <si>
    <t>地方政府性基金支出_累计同比</t>
    <phoneticPr fontId="2" type="noConversion"/>
  </si>
  <si>
    <t>local_gov_fund_budget_ytd_yoy</t>
    <phoneticPr fontId="2" type="noConversion"/>
  </si>
  <si>
    <t>国家政府性基金支出:地方:当月值</t>
    <phoneticPr fontId="2" type="noConversion"/>
  </si>
  <si>
    <t>地方政府性基金支出_当月同比（2月累计填充）</t>
    <phoneticPr fontId="2" type="noConversion"/>
  </si>
  <si>
    <t>local_gov_budget_MA12_yoy</t>
    <phoneticPr fontId="2" type="noConversion"/>
  </si>
  <si>
    <t>local_gov_budget_MA12</t>
    <phoneticPr fontId="2" type="noConversion"/>
  </si>
  <si>
    <t>indicator</t>
  </si>
  <si>
    <t>signal_type</t>
  </si>
  <si>
    <t>parameter_n</t>
  </si>
  <si>
    <t>assumed_direction</t>
  </si>
  <si>
    <t>original_indicator_direction</t>
  </si>
  <si>
    <t>backtest_start_date</t>
  </si>
  <si>
    <t>backtest_end_date</t>
  </si>
  <si>
    <t>total_return</t>
  </si>
  <si>
    <t>t_statistic</t>
  </si>
  <si>
    <t>p_value</t>
  </si>
  <si>
    <t>total_days</t>
  </si>
  <si>
    <t>total_months</t>
  </si>
  <si>
    <t>long_loan_newadded_MA12_yoy</t>
  </si>
  <si>
    <t>exceed_expectation</t>
  </si>
  <si>
    <t>2013-01-04</t>
  </si>
  <si>
    <t>2025-05-27</t>
  </si>
  <si>
    <t>TSF_newadded_MA12_yoy</t>
  </si>
  <si>
    <t>historical_high</t>
  </si>
  <si>
    <t>M2_M1</t>
  </si>
  <si>
    <t>historical_new_high</t>
  </si>
  <si>
    <t>US_BOND_10Y</t>
  </si>
  <si>
    <t>marginal_improvement</t>
  </si>
  <si>
    <t>US_BOND_5Y</t>
  </si>
  <si>
    <t>historical_new_low</t>
  </si>
  <si>
    <t>newstarts_area_yoy</t>
  </si>
  <si>
    <t>M2</t>
  </si>
  <si>
    <t>pmi_nonmanufacturing</t>
  </si>
  <si>
    <t>M1</t>
  </si>
  <si>
    <t>fixedasset_investment_yoy</t>
  </si>
  <si>
    <t>CPI_PPI</t>
  </si>
  <si>
    <t>sold_area_yoy</t>
  </si>
  <si>
    <t>pmi_manufacturing</t>
  </si>
  <si>
    <t>模式_EN</t>
    <phoneticPr fontId="2" type="noConversion"/>
  </si>
  <si>
    <t>historical_new_low</t>
    <phoneticPr fontId="2" type="noConversion"/>
  </si>
  <si>
    <t>growth_value</t>
    <phoneticPr fontId="2" type="noConversion"/>
  </si>
  <si>
    <t>big_small</t>
    <phoneticPr fontId="2" type="noConversion"/>
  </si>
  <si>
    <t>成长</t>
  </si>
  <si>
    <t>成长</t>
    <phoneticPr fontId="2" type="noConversion"/>
  </si>
  <si>
    <t>价值</t>
  </si>
  <si>
    <t>价值</t>
    <phoneticPr fontId="2" type="noConversion"/>
  </si>
  <si>
    <t>小盘</t>
    <phoneticPr fontId="2" type="noConversion"/>
  </si>
  <si>
    <t>大盘</t>
    <phoneticPr fontId="2" type="noConversion"/>
  </si>
  <si>
    <t>事件</t>
    <phoneticPr fontId="2" type="noConversion"/>
  </si>
  <si>
    <t>风格信号</t>
    <phoneticPr fontId="2" type="noConversion"/>
  </si>
  <si>
    <t>年化回报</t>
    <phoneticPr fontId="2" type="noConversion"/>
  </si>
  <si>
    <t>信息比率</t>
    <phoneticPr fontId="2" type="noConversion"/>
  </si>
  <si>
    <t>胜率</t>
    <phoneticPr fontId="2" type="noConversion"/>
  </si>
  <si>
    <t>平均月度收益</t>
    <phoneticPr fontId="2" type="noConversion"/>
  </si>
  <si>
    <t>最大回撤</t>
    <phoneticPr fontId="2" type="noConversion"/>
  </si>
  <si>
    <t>总交易次数</t>
    <phoneticPr fontId="2" type="noConversion"/>
  </si>
  <si>
    <t>RANK</t>
    <phoneticPr fontId="2" type="noConversion"/>
  </si>
  <si>
    <t>中长期贷款增量_MA12_当月同比</t>
  </si>
  <si>
    <t>超预期</t>
  </si>
  <si>
    <t>社融规模增量_MA12_当月同比</t>
  </si>
  <si>
    <t>历史高位</t>
  </si>
  <si>
    <t>M2-M1</t>
  </si>
  <si>
    <t>历史新高</t>
  </si>
  <si>
    <t>美国:国债收益率:10年</t>
  </si>
  <si>
    <t>美国:国债收益率:5年</t>
  </si>
  <si>
    <t>房屋新开工面积_当月同比（2月累计填充）</t>
  </si>
  <si>
    <t>历史新低</t>
  </si>
  <si>
    <t>M1_当月同比</t>
  </si>
  <si>
    <t>固定资产投资完成额_当月同比（2月累计填充）</t>
  </si>
  <si>
    <t>CPI-PPI</t>
  </si>
  <si>
    <t>商品房销售面积_当月同比（2月累计填充）</t>
  </si>
  <si>
    <t>边际改善</t>
  </si>
  <si>
    <t>编号</t>
    <phoneticPr fontId="2" type="noConversion"/>
  </si>
  <si>
    <t>long_loan_newadded_MA12_yoy_exceed_expectation_3_-1</t>
  </si>
  <si>
    <t>M2_M1_historical_new_high_3_1</t>
  </si>
  <si>
    <t>pmi_nonmanufacturing_historical_new_low_3_-1</t>
  </si>
  <si>
    <t>CPI</t>
  </si>
  <si>
    <t>DR007</t>
  </si>
  <si>
    <t>CNY_INDEX</t>
  </si>
  <si>
    <t>local_gov_budget_MA12_yoy</t>
  </si>
  <si>
    <t>fixedasset_investment_ytd_yoy</t>
  </si>
  <si>
    <t>TSF_yoy</t>
  </si>
  <si>
    <t>sold_area_ytd_yoy</t>
  </si>
  <si>
    <t>combination_id</t>
  </si>
  <si>
    <t>appearance_windows</t>
  </si>
  <si>
    <t>total_possible_windows</t>
  </si>
  <si>
    <t>appearance_rate</t>
  </si>
  <si>
    <t>rank_mean</t>
  </si>
  <si>
    <t>rank_std</t>
  </si>
  <si>
    <t>rank_cv</t>
  </si>
  <si>
    <t>best_rank</t>
  </si>
  <si>
    <t>worst_rank</t>
  </si>
  <si>
    <t>median_rank</t>
  </si>
  <si>
    <t>ir_mean</t>
  </si>
  <si>
    <t>ir_std</t>
  </si>
  <si>
    <t>ir_cv</t>
  </si>
  <si>
    <t>ir_min</t>
  </si>
  <si>
    <t>ir_max</t>
  </si>
  <si>
    <t>all_window_ir_mean</t>
  </si>
  <si>
    <t>all_window_ir_std</t>
  </si>
  <si>
    <t>all_window_count</t>
  </si>
  <si>
    <t>ranking_stability_score</t>
  </si>
  <si>
    <t>significance_consistency_score</t>
  </si>
  <si>
    <t>performance_stability_score</t>
  </si>
  <si>
    <t>absolute_performance_score</t>
  </si>
  <si>
    <t>overall_stability_score</t>
  </si>
  <si>
    <t>t_statistic_mean</t>
  </si>
  <si>
    <t>t_statistic_std</t>
  </si>
  <si>
    <t>newstarts_area_yoy_historical_new_high_3_1</t>
  </si>
  <si>
    <t>TSF_newadded_MA12_yoy_historical_high_12_-1</t>
  </si>
  <si>
    <t>core_CPI_PPI</t>
  </si>
  <si>
    <t>PPI</t>
  </si>
  <si>
    <t>local_gov_budget_MA12_yoy_historical_high_6_1</t>
  </si>
  <si>
    <t>fixedasset_investment_ytd_yoy_historical_new_high_3_1</t>
  </si>
  <si>
    <t>pmi_manufacturing_neworder</t>
  </si>
  <si>
    <t>模型</t>
    <phoneticPr fontId="2" type="noConversion"/>
  </si>
  <si>
    <t>window_start_param</t>
  </si>
  <si>
    <t>annualized_return</t>
  </si>
  <si>
    <t>information_ratio</t>
  </si>
  <si>
    <t>win_rate</t>
  </si>
  <si>
    <t>monthly_avg_return</t>
  </si>
  <si>
    <t>df_ttest</t>
  </si>
  <si>
    <t>is_significant_0.05</t>
  </si>
  <si>
    <t>max_drawdown</t>
  </si>
  <si>
    <t>total_trades</t>
  </si>
  <si>
    <t>electricity_yoy</t>
  </si>
  <si>
    <t>electricity_ytd_yoy</t>
  </si>
  <si>
    <t>industrial_value_added_yoy</t>
  </si>
  <si>
    <t>export_yoy</t>
  </si>
  <si>
    <t>trade_balance_yoy</t>
  </si>
  <si>
    <t>core_CPI</t>
  </si>
  <si>
    <t>tot_retail_sales_yoy</t>
  </si>
  <si>
    <t>consumer_confidence</t>
  </si>
  <si>
    <t>loan_yoy</t>
  </si>
  <si>
    <t>completed_yoy</t>
  </si>
  <si>
    <t>2013-11-04</t>
  </si>
  <si>
    <t>newstarts_area_ytd_yoy</t>
  </si>
  <si>
    <t>completed_area_ytd_yoy</t>
  </si>
  <si>
    <t>CN_BOND_1Y</t>
  </si>
  <si>
    <t>CN_BOND_10Y</t>
  </si>
  <si>
    <t>TERM_SPREAD</t>
  </si>
  <si>
    <t>2016-04-05</t>
  </si>
  <si>
    <t>USD_INDEX</t>
  </si>
  <si>
    <t>CREDIT_SPREAD</t>
  </si>
  <si>
    <t>2014-02-10</t>
  </si>
  <si>
    <t>2016-07-04</t>
  </si>
  <si>
    <t>2013-02-04</t>
  </si>
  <si>
    <t>2014-05-06</t>
  </si>
  <si>
    <t>2016-10-11</t>
  </si>
  <si>
    <t>2013-05-03</t>
  </si>
  <si>
    <t>2014-08-04</t>
  </si>
  <si>
    <t>2017-01-04</t>
  </si>
  <si>
    <t>2013-08-02</t>
  </si>
  <si>
    <t>2015-08-04</t>
  </si>
  <si>
    <t>2018-01-03</t>
  </si>
  <si>
    <t>2016-08-02</t>
  </si>
  <si>
    <t>2019-01-03</t>
  </si>
  <si>
    <t>2014-07-02</t>
  </si>
  <si>
    <t>2016-12-02</t>
  </si>
  <si>
    <t>2013-07-02</t>
  </si>
  <si>
    <t>model</t>
    <phoneticPr fontId="2" type="noConversion"/>
  </si>
  <si>
    <t>value_growth</t>
    <phoneticPr fontId="2" type="noConversion"/>
  </si>
  <si>
    <t>显著性一致率</t>
    <phoneticPr fontId="2" type="noConversion"/>
  </si>
  <si>
    <t>性能稳定性1</t>
    <phoneticPr fontId="2" type="noConversion"/>
  </si>
  <si>
    <t>性能稳定性2</t>
    <phoneticPr fontId="2" type="noConversion"/>
  </si>
  <si>
    <t>综合得分</t>
    <phoneticPr fontId="2" type="noConversion"/>
  </si>
  <si>
    <t>价值成长</t>
    <phoneticPr fontId="2" type="noConversion"/>
  </si>
  <si>
    <t>大小盘</t>
    <phoneticPr fontId="2" type="noConversion"/>
  </si>
  <si>
    <t>CPI_PPI_historical_new_high_6_-1</t>
  </si>
  <si>
    <t>US_BOND_5Y_exceed_expectation_12_1</t>
  </si>
  <si>
    <t>US_BOND_10Y_exceed_expectation_12_1</t>
  </si>
  <si>
    <t>fixedasset_investment_yoy_exceed_expectation_3_1</t>
  </si>
  <si>
    <t>M1_exceed_expectation_9_-1</t>
  </si>
  <si>
    <t>M2_historical_high_12_-1</t>
  </si>
  <si>
    <t>pmi_manufacturing_neworder_historical_new_low_6_1</t>
  </si>
  <si>
    <t>CREDIT_SPREAD_historical_new_low_3_1</t>
  </si>
  <si>
    <t>pmi_manufacturing_historical_high_6_1</t>
  </si>
  <si>
    <t>completed_yoy_historical_new_high_3_-1</t>
  </si>
  <si>
    <t>CN_BOND_1Y_historical_new_high_3_1</t>
  </si>
  <si>
    <t>PPI_historical_new_low_9_1</t>
  </si>
  <si>
    <t>core_CPI_PPI_historical_new_high_9_-1</t>
  </si>
  <si>
    <t>TSF_yoy_historical_new_high_3_-1</t>
  </si>
  <si>
    <t>CN_BOND_10Y_exceed_expectation_3_1</t>
  </si>
  <si>
    <t>绝对表现</t>
    <phoneticPr fontId="2" type="noConversion"/>
  </si>
  <si>
    <t>industrial_value_added_yoy_exceed_expectation_9_1</t>
  </si>
  <si>
    <t>全局回测结果</t>
    <phoneticPr fontId="2" type="noConversion"/>
  </si>
  <si>
    <t>滚动回测筛选</t>
    <phoneticPr fontId="2" type="noConversion"/>
  </si>
  <si>
    <t>地方政府性基金支出_当月同比 (2月累计填充)</t>
  </si>
  <si>
    <t>大盘</t>
  </si>
  <si>
    <t>地方政府性基金支出持续高位，通常意味着大规模基建项目的推进，这些项目主要由大型国企或行业龙头（大盘股）承接。</t>
  </si>
  <si>
    <t>制造业需求萎缩，经济下行压力加大时，大盘股因其财务稳健、抗风险能力强、业务多元化等特点，更受避险资金青睐，表现相对优于小盘股。</t>
  </si>
  <si>
    <t>制造业整体景气度持续高涨，大型制造企业通常因其规模效应、市场份额和产业链整合能力而受益更显著。</t>
  </si>
  <si>
    <t>房屋竣工面积_当月同比 (2月累计填充)</t>
  </si>
  <si>
    <t>小盘</t>
  </si>
  <si>
    <t>房屋竣工面积达高峰，可能利好房地产产业链后端（如装修、家居、部分建材细分）的中小企业，这些企业在该阶段业务量可能集中爆发；大型开发商增长高峰或已过。</t>
  </si>
  <si>
    <t>中债国债到期收益率:1年</t>
  </si>
  <si>
    <t>短期国债收益率持续创新高，通常反映流动性收紧或短期通胀压力。在此环境下，大盘股因融资能力强、现金流稳健，抗风险能力优于对利率更敏感的小盘股。</t>
  </si>
  <si>
    <t>PPI持续处于历史低位（甚至通缩），对工业企业利润构成压力。大型企业通常议价能力和成本控制能力更强，能更好应对生产端价格低迷。</t>
  </si>
  <si>
    <t>房屋新开工面积_当月同比 (2月累计填充)</t>
  </si>
  <si>
    <t>新开工面积强劲增长，通常由资金实力雄厚的大型房地产开发商（大盘股）主导，并带动相关大型建材、建筑类企业。</t>
  </si>
  <si>
    <t>下游消费品价格涨幅远超上游，利好消费品企业。小市值消费品公司可能因其产品独特性、对细分市场需求变化的快速反应能力，或更高的业绩弹性而表现突出。</t>
  </si>
  <si>
    <t>核心CPI-PPI</t>
  </si>
  <si>
    <t>剔除食品和能源后，核心消费品及服务相对工业品的定价能力更强。专注于这些领域、具有独特优势或高成长性的小市值公司可能受益。</t>
  </si>
  <si>
    <t>固定资产投资完成额_累计同比</t>
  </si>
  <si>
    <t>累计固定资产投资持续高速增长，通常涉及大型基础设施或制造业项目，这些项目主要由资金实力和技术实力雄厚的大型企业（尤其是国企或行业龙头）承担。</t>
  </si>
  <si>
    <t>社融规模存量_当月同比</t>
  </si>
  <si>
    <t>社融存量增速持续创历史新高，意味着整体信用环境极度宽松，市场流动性泛滥。小盘股通常对流动性的边际变化更为敏感，更容易受到投机资金追捧，或因前期融资约束缓解而受益更大。</t>
  </si>
  <si>
    <t>中债国债到期收益率:10年</t>
  </si>
  <si>
    <t>长期国债收益率超预期上升，可能反映对未来经济增长/通胀的较高预期或流动性收紧。在此环境下，市场可能更偏好盈利确定性高、抗风险能力强的大盘股，而小盘（成长）股的估值可能承压。</t>
  </si>
  <si>
    <t>工业增加值_当月同比 (2月累计填充)</t>
  </si>
  <si>
    <t>工业生产持续超预期强劲，直接利好在工业领域占据主导地位、享有规模和技术优势的大型企业。</t>
  </si>
  <si>
    <t>持续强劲的中长期贷款增长（平滑后）预示企业投资信心和未来经济活力，为成长股的扩张和盈利预期提供支持。</t>
  </si>
  <si>
    <t>M2-M1剪刀差扩大至历史高位，可能反映资金定期化、市场投机情绪降温和避险需求，有利于估值较低、安全的价值股。</t>
  </si>
  <si>
    <t>房屋新开工面积的强劲增长，短期内直接拉动建筑、建材等周期性价值行业的需求和景气度。</t>
  </si>
  <si>
    <t>CPI远高于PPI，意味着下游消费品企业有较强的定价能力和利润空间，这通常更有利于品牌消费、新兴消费等领域的成长股。</t>
  </si>
  <si>
    <t>美国中期国债收益率超预期上升，通常伴随全球经济复苏预期或通胀预期，利好周期性价值股，同时对高估值成长股形成贴现率压力。</t>
  </si>
  <si>
    <t>平滑后的社融增量持续处于高位，表明信用环境持续宽松，实体经济资金支持充裕，利好成长型企业的融资扩张和市场风险偏好。</t>
  </si>
  <si>
    <t>美国长期国债收益率超预期上升，作为全球资产定价之锚，其上升对长久期成长股的估值压力更大，而经济向好预期则可能利好金融、周期等价值板块。</t>
  </si>
  <si>
    <t>固定资产投资完成额_当月同比 (2月累计填充)</t>
  </si>
  <si>
    <t>固定资产投资增速持续超预期，表明实体经济投资活跃，直接拉动基础设施、制造业等传统周期性行业的需求，这些行业价值股占比较高。</t>
  </si>
  <si>
    <t>M1（企业活期存款和流通中现金）增速持续超预期，表明企业经营活力强，市场流动性充裕，短期内可用于投资的资金增加，可能推升风险偏好，利好成长股。</t>
  </si>
  <si>
    <t>M2增速持续处于高位，代表整体社会信用创造和货币供应非常充足，宏观流动性极度宽松，可能系统性地提升资产估值，成长股因其高弹性可能受益更明显。</t>
  </si>
  <si>
    <t>制造业新订单持续处于历史低位，是经济需求疲软的强烈信号，市场避险情绪上升，投资者可能转向估值较低、股息稳定或具有防御属性的价值股。</t>
  </si>
  <si>
    <t>服务业活动急剧萎缩至历史低位，可能强烈催化市场对大规模政策刺激（货币、财政）的预期，这种预期对流动性敏感、弹性大的成长股可能形成短期提振。</t>
  </si>
  <si>
    <t>信用利差</t>
  </si>
  <si>
    <t>信用利差持续处于历史低位，表明市场风险偏好高，融资环境宽松。这降低了周期性价值企业的融资成本，且通常伴随经济繁荣期，利好这类企业盈利。</t>
  </si>
  <si>
    <t>经济学解释 (Concise)</t>
    <phoneticPr fontId="2" type="noConversion"/>
  </si>
  <si>
    <t>年份</t>
  </si>
  <si>
    <t>策略收益</t>
  </si>
  <si>
    <t>基准收益</t>
  </si>
  <si>
    <t>超额收益</t>
  </si>
  <si>
    <t>策略年化收益</t>
  </si>
  <si>
    <t>基准年化收益</t>
  </si>
  <si>
    <t>策略波动率</t>
  </si>
  <si>
    <t>基准波动率</t>
  </si>
  <si>
    <t>策略夏普比率</t>
  </si>
  <si>
    <t>基准夏普比率</t>
  </si>
  <si>
    <t>策略最大回撤</t>
  </si>
  <si>
    <t>基准最大回撤</t>
  </si>
  <si>
    <t>相对回撤</t>
  </si>
  <si>
    <t>月胜率</t>
  </si>
  <si>
    <t>交易天数</t>
  </si>
  <si>
    <t>截至25/5/27</t>
    <phoneticPr fontId="2" type="noConversion"/>
  </si>
  <si>
    <t>累计表现</t>
  </si>
  <si>
    <t>13宏观事件投票-比例切换-价值成长轮动</t>
    <phoneticPr fontId="2" type="noConversion"/>
  </si>
  <si>
    <t>13宏观事件投票-比例切换-大小盘轮动</t>
    <phoneticPr fontId="2" type="noConversion"/>
  </si>
  <si>
    <t>13宏观事件投票-全部切换-价值成长轮动</t>
    <phoneticPr fontId="2" type="noConversion"/>
  </si>
  <si>
    <t>13宏观事件投票-全部切换-大小盘轮动</t>
    <phoneticPr fontId="2" type="noConversion"/>
  </si>
  <si>
    <t>日期</t>
  </si>
  <si>
    <t>基准净值</t>
  </si>
  <si>
    <t>相对净值（右轴）</t>
    <phoneticPr fontId="2" type="noConversion"/>
  </si>
  <si>
    <t>价值成长-全部切换</t>
    <phoneticPr fontId="2" type="noConversion"/>
  </si>
  <si>
    <t>date</t>
  </si>
  <si>
    <t>winning_name</t>
  </si>
  <si>
    <t>Growth</t>
  </si>
  <si>
    <t>Value</t>
  </si>
  <si>
    <t>Small</t>
  </si>
  <si>
    <t>Big</t>
  </si>
  <si>
    <t>vote_result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</si>
</sst>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yyyy\-mm\-dd;@"/>
    <numFmt numFmtId="177" formatCode="#,##0.00_ "/>
    <numFmt numFmtId="178" formatCode="0.0"/>
    <numFmt numFmtId="179" formatCode="0.000"/>
    <numFmt numFmtId="180" formatCode="yyyy\-mm\-dd"/>
    <numFmt numFmtId="181" formatCode="yyyy/mm/dd"/>
    <numFmt numFmtId="182" formatCode="#,##0.0000"/>
    <numFmt numFmtId="183" formatCode="yyyy\-mm;@"/>
    <numFmt numFmtId="184" formatCode="0.000%"/>
    <numFmt numFmtId="185" formatCode="0.0%"/>
    <numFmt numFmtId="186" formatCode="0.00_);[Red]\(0.00\)"/>
  </numFmts>
  <fonts count="14">
    <font>
      <sz val="11"/>
      <color theme="1"/>
      <name val="等线"/>
      <family val="2"/>
      <scheme val="minor"/>
    </font>
    <font>
      <sz val="11"/>
      <color theme="1"/>
      <name val="华文楷体"/>
      <family val="2"/>
      <charset val="134"/>
    </font>
    <font>
      <sz val="9"/>
      <name val="等线"/>
      <family val="3"/>
      <charset val="134"/>
      <scheme val="minor"/>
    </font>
    <font>
      <sz val="11"/>
      <color theme="1"/>
      <name val="华文楷体"/>
      <family val="3"/>
      <charset val="134"/>
    </font>
    <font>
      <b/>
      <sz val="11"/>
      <color theme="1"/>
      <name val="华文楷体"/>
      <family val="3"/>
      <charset val="134"/>
    </font>
    <font>
      <b/>
      <sz val="11"/>
      <color rgb="FFFF0000"/>
      <name val="等线"/>
      <family val="3"/>
      <charset val="134"/>
      <scheme val="minor"/>
    </font>
    <font>
      <sz val="11"/>
      <color theme="1"/>
      <name val="等线"/>
      <family val="2"/>
      <scheme val="minor"/>
    </font>
    <font>
      <b/>
      <sz val="11"/>
      <name val="华文楷体"/>
      <family val="3"/>
      <charset val="134"/>
    </font>
    <font>
      <b/>
      <sz val="11"/>
      <color theme="0"/>
      <name val="华文楷体"/>
      <family val="3"/>
      <charset val="134"/>
    </font>
    <font>
      <b/>
      <sz val="11"/>
      <name val="宋体"/>
      <family val="3"/>
      <charset val="134"/>
    </font>
    <font>
      <b/>
      <sz val="14"/>
      <color theme="0"/>
      <name val="华文楷体"/>
      <family val="3"/>
      <charset val="134"/>
    </font>
    <font>
      <sz val="14"/>
      <color theme="1"/>
      <name val="等线"/>
      <family val="2"/>
      <scheme val="minor"/>
    </font>
    <font>
      <sz val="14"/>
      <color theme="1"/>
      <name val="华文楷体"/>
      <family val="3"/>
      <charset val="134"/>
    </font>
    <font>
      <sz val="11"/>
      <color rgb="FF9C5700"/>
      <name val="华文楷体"/>
      <family val="2"/>
      <charset val="134"/>
    </font>
  </fonts>
  <fills count="15">
    <fill>
      <patternFill patternType="none"/>
    </fill>
    <fill>
      <patternFill patternType="gray125"/>
    </fill>
    <fill>
      <patternFill patternType="solid">
        <fgColor rgb="FFFFFF00"/>
        <bgColor indexed="64"/>
      </patternFill>
    </fill>
    <fill>
      <patternFill patternType="solid">
        <fgColor theme="8"/>
        <bgColor theme="8"/>
      </patternFill>
    </fill>
    <fill>
      <patternFill patternType="solid">
        <fgColor theme="9"/>
        <bgColor indexed="64"/>
      </patternFill>
    </fill>
    <fill>
      <patternFill patternType="solid">
        <fgColor theme="9" tint="-0.499984740745262"/>
        <bgColor indexed="64"/>
      </patternFill>
    </fill>
    <fill>
      <patternFill patternType="solid">
        <fgColor theme="8" tint="-0.499984740745262"/>
        <bgColor indexed="64"/>
      </patternFill>
    </fill>
    <fill>
      <patternFill patternType="solid">
        <fgColor rgb="FFFFEB9C"/>
      </patternFill>
    </fill>
    <fill>
      <patternFill patternType="solid">
        <fgColor theme="5" tint="0.39997558519241921"/>
        <bgColor indexed="65"/>
      </patternFill>
    </fill>
    <fill>
      <patternFill patternType="solid">
        <fgColor theme="7" tint="0.39997558519241921"/>
        <bgColor indexed="65"/>
      </patternFill>
    </fill>
    <fill>
      <patternFill patternType="solid">
        <fgColor theme="9" tint="0.39997558519241921"/>
        <bgColor indexed="65"/>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
      <patternFill patternType="solid">
        <fgColor theme="2" tint="-0.249977111117893"/>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6">
    <xf numFmtId="0" fontId="0" fillId="0" borderId="0"/>
    <xf numFmtId="9" fontId="6" fillId="0" borderId="0" applyFont="0" applyFill="0" applyBorder="0" applyAlignment="0" applyProtection="0">
      <alignment vertical="center"/>
    </xf>
    <xf numFmtId="0" fontId="13" fillId="7" borderId="0" applyNumberFormat="0" applyBorder="0" applyAlignment="0" applyProtection="0">
      <alignment vertical="center"/>
    </xf>
    <xf numFmtId="0" fontId="1" fillId="8" borderId="0" applyNumberFormat="0" applyBorder="0" applyAlignment="0" applyProtection="0">
      <alignment vertical="center"/>
    </xf>
    <xf numFmtId="0" fontId="1" fillId="9" borderId="0" applyNumberFormat="0" applyBorder="0" applyAlignment="0" applyProtection="0">
      <alignment vertical="center"/>
    </xf>
    <xf numFmtId="0" fontId="1" fillId="10" borderId="0" applyNumberFormat="0" applyBorder="0" applyAlignment="0" applyProtection="0">
      <alignment vertical="center"/>
    </xf>
  </cellStyleXfs>
  <cellXfs count="113">
    <xf numFmtId="0" fontId="0" fillId="0" borderId="0" xfId="0"/>
    <xf numFmtId="0" fontId="4" fillId="0" borderId="0" xfId="0" applyFont="1" applyAlignment="1">
      <alignment horizontal="center"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0" xfId="0" applyFont="1" applyAlignment="1">
      <alignment horizontal="center" vertical="center"/>
    </xf>
    <xf numFmtId="0" fontId="4" fillId="0" borderId="0" xfId="0" applyFont="1" applyAlignment="1">
      <alignment horizontal="center" vertical="center"/>
    </xf>
    <xf numFmtId="0" fontId="0" fillId="0" borderId="0" xfId="0" applyAlignment="1">
      <alignment horizontal="right"/>
    </xf>
    <xf numFmtId="176" fontId="0" fillId="0" borderId="0" xfId="0" applyNumberFormat="1"/>
    <xf numFmtId="177" fontId="0" fillId="0" borderId="0" xfId="0" applyNumberFormat="1"/>
    <xf numFmtId="14" fontId="3" fillId="0" borderId="0" xfId="0" applyNumberFormat="1" applyFont="1" applyAlignment="1">
      <alignment horizontal="center" vertical="center" wrapText="1"/>
    </xf>
    <xf numFmtId="2" fontId="3" fillId="0" borderId="0" xfId="0" applyNumberFormat="1" applyFont="1" applyAlignment="1">
      <alignment horizontal="center" vertical="center" wrapText="1"/>
    </xf>
    <xf numFmtId="178" fontId="3" fillId="0" borderId="0" xfId="0" applyNumberFormat="1" applyFont="1" applyAlignment="1">
      <alignment horizontal="center" vertical="center" wrapText="1"/>
    </xf>
    <xf numFmtId="1" fontId="3" fillId="0" borderId="0" xfId="0" applyNumberFormat="1" applyFont="1" applyAlignment="1">
      <alignment horizontal="center" vertical="center" wrapText="1"/>
    </xf>
    <xf numFmtId="179" fontId="3" fillId="0" borderId="0" xfId="0" applyNumberFormat="1" applyFont="1" applyAlignment="1">
      <alignment horizontal="center" vertical="center" wrapText="1"/>
    </xf>
    <xf numFmtId="0" fontId="3" fillId="2" borderId="0" xfId="0" applyFont="1" applyFill="1" applyAlignment="1">
      <alignment horizontal="center" vertical="center" wrapText="1"/>
    </xf>
    <xf numFmtId="0" fontId="3" fillId="0" borderId="0" xfId="0" applyFont="1"/>
    <xf numFmtId="0" fontId="5" fillId="0" borderId="0" xfId="0" applyFont="1" applyAlignment="1">
      <alignment horizontal="right"/>
    </xf>
    <xf numFmtId="0" fontId="0" fillId="0" borderId="0" xfId="0" applyAlignment="1">
      <alignment horizontal="right" wrapText="1"/>
    </xf>
    <xf numFmtId="49" fontId="0" fillId="0" borderId="0" xfId="0" applyNumberFormat="1" applyAlignment="1">
      <alignment horizontal="right"/>
    </xf>
    <xf numFmtId="181" fontId="0" fillId="0" borderId="0" xfId="0" applyNumberFormat="1" applyAlignment="1">
      <alignment horizontal="right"/>
    </xf>
    <xf numFmtId="182" fontId="0" fillId="0" borderId="0" xfId="0" applyNumberFormat="1" applyAlignment="1">
      <alignment horizontal="right"/>
    </xf>
    <xf numFmtId="14" fontId="3" fillId="0" borderId="0" xfId="0" applyNumberFormat="1" applyFont="1"/>
    <xf numFmtId="180" fontId="3" fillId="0" borderId="0" xfId="0" applyNumberFormat="1" applyFont="1"/>
    <xf numFmtId="178" fontId="3" fillId="0" borderId="0" xfId="0" applyNumberFormat="1" applyFont="1" applyAlignment="1">
      <alignment horizontal="center" vertical="center"/>
    </xf>
    <xf numFmtId="177" fontId="0" fillId="0" borderId="0" xfId="0" applyNumberFormat="1" applyAlignment="1">
      <alignment horizontal="right"/>
    </xf>
    <xf numFmtId="0" fontId="4" fillId="0" borderId="1" xfId="0" applyFont="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center" vertical="center" wrapText="1"/>
    </xf>
    <xf numFmtId="0" fontId="0" fillId="2" borderId="0" xfId="0" applyFill="1" applyAlignment="1">
      <alignment horizontal="right"/>
    </xf>
    <xf numFmtId="183" fontId="0" fillId="0" borderId="0" xfId="0" applyNumberFormat="1"/>
    <xf numFmtId="14" fontId="0" fillId="0" borderId="0" xfId="0" applyNumberFormat="1"/>
    <xf numFmtId="0" fontId="7" fillId="0" borderId="1" xfId="0" applyFont="1" applyBorder="1" applyAlignment="1">
      <alignment horizontal="center" vertical="center" wrapText="1"/>
    </xf>
    <xf numFmtId="0" fontId="3" fillId="0" borderId="0" xfId="0" applyFont="1" applyAlignment="1">
      <alignment vertical="center"/>
    </xf>
    <xf numFmtId="0" fontId="3" fillId="0" borderId="1" xfId="0" applyFont="1" applyBorder="1" applyAlignment="1">
      <alignment vertical="center"/>
    </xf>
    <xf numFmtId="0" fontId="7" fillId="0" borderId="2" xfId="0" applyFont="1" applyBorder="1" applyAlignment="1">
      <alignment horizontal="center" vertical="center" wrapText="1"/>
    </xf>
    <xf numFmtId="0" fontId="7" fillId="0" borderId="3" xfId="0" applyFont="1" applyBorder="1" applyAlignment="1">
      <alignment horizontal="center" vertical="center" wrapText="1"/>
    </xf>
    <xf numFmtId="9" fontId="3" fillId="0" borderId="1" xfId="1" applyFont="1" applyBorder="1" applyAlignment="1">
      <alignment horizontal="center" vertical="center"/>
    </xf>
    <xf numFmtId="2" fontId="3" fillId="0" borderId="1" xfId="0" applyNumberFormat="1" applyFont="1" applyBorder="1" applyAlignment="1">
      <alignment horizontal="center" vertical="center"/>
    </xf>
    <xf numFmtId="10" fontId="3" fillId="0" borderId="1" xfId="1" applyNumberFormat="1" applyFont="1" applyBorder="1" applyAlignment="1">
      <alignment horizontal="center" vertical="center"/>
    </xf>
    <xf numFmtId="184" fontId="3" fillId="0" borderId="1" xfId="1" applyNumberFormat="1" applyFont="1" applyBorder="1" applyAlignment="1">
      <alignment vertical="center"/>
    </xf>
    <xf numFmtId="185" fontId="3" fillId="0" borderId="1" xfId="1" applyNumberFormat="1" applyFont="1" applyBorder="1" applyAlignment="1">
      <alignment horizontal="center" vertical="center"/>
    </xf>
    <xf numFmtId="0" fontId="0" fillId="0" borderId="0" xfId="0" applyAlignment="1">
      <alignment horizontal="center"/>
    </xf>
    <xf numFmtId="0" fontId="3" fillId="0" borderId="2" xfId="0" applyFont="1" applyBorder="1" applyAlignment="1">
      <alignment horizontal="center" vertical="center"/>
    </xf>
    <xf numFmtId="0" fontId="7" fillId="0" borderId="4" xfId="0" applyFont="1" applyBorder="1" applyAlignment="1">
      <alignment horizontal="center" vertical="center" wrapText="1"/>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3" xfId="1" applyNumberFormat="1" applyFont="1" applyBorder="1" applyAlignment="1">
      <alignment horizontal="center" vertical="center"/>
    </xf>
    <xf numFmtId="0" fontId="8" fillId="3" borderId="6" xfId="0" applyFont="1" applyFill="1" applyBorder="1" applyAlignment="1">
      <alignment horizontal="center" vertical="center" wrapText="1"/>
    </xf>
    <xf numFmtId="9" fontId="8" fillId="3" borderId="6" xfId="1" applyFont="1" applyFill="1" applyBorder="1" applyAlignment="1">
      <alignment horizontal="center" vertical="center" wrapText="1"/>
    </xf>
    <xf numFmtId="184" fontId="8" fillId="3" borderId="6" xfId="1" applyNumberFormat="1" applyFont="1" applyFill="1" applyBorder="1" applyAlignment="1">
      <alignment horizontal="center" vertical="center" wrapText="1"/>
    </xf>
    <xf numFmtId="185" fontId="8" fillId="3" borderId="6" xfId="1" applyNumberFormat="1" applyFont="1" applyFill="1" applyBorder="1" applyAlignment="1">
      <alignment horizontal="center" vertical="center" wrapText="1"/>
    </xf>
    <xf numFmtId="0" fontId="8" fillId="3" borderId="5" xfId="0" applyFont="1" applyFill="1" applyBorder="1" applyAlignment="1">
      <alignment horizontal="center" vertical="center" wrapText="1"/>
    </xf>
    <xf numFmtId="0" fontId="3" fillId="0" borderId="6" xfId="0" applyFont="1" applyBorder="1" applyAlignment="1">
      <alignment vertical="center"/>
    </xf>
    <xf numFmtId="9" fontId="3" fillId="0" borderId="6" xfId="1" applyFont="1" applyBorder="1" applyAlignment="1">
      <alignment horizontal="center" vertical="center"/>
    </xf>
    <xf numFmtId="2" fontId="3" fillId="0" borderId="6" xfId="0" applyNumberFormat="1" applyFont="1" applyBorder="1" applyAlignment="1">
      <alignment horizontal="center" vertical="center"/>
    </xf>
    <xf numFmtId="10" fontId="3" fillId="0" borderId="6" xfId="1" applyNumberFormat="1" applyFont="1" applyBorder="1" applyAlignment="1">
      <alignment horizontal="center" vertical="center"/>
    </xf>
    <xf numFmtId="184" fontId="3" fillId="0" borderId="6" xfId="1" applyNumberFormat="1" applyFont="1" applyBorder="1" applyAlignment="1">
      <alignment vertical="center"/>
    </xf>
    <xf numFmtId="185" fontId="3" fillId="0" borderId="6" xfId="1" applyNumberFormat="1" applyFont="1" applyBorder="1" applyAlignment="1">
      <alignment horizontal="center" vertical="center"/>
    </xf>
    <xf numFmtId="0" fontId="3" fillId="0" borderId="2" xfId="0" applyFont="1" applyBorder="1" applyAlignment="1">
      <alignment vertical="center"/>
    </xf>
    <xf numFmtId="9" fontId="3" fillId="0" borderId="2" xfId="1" applyFont="1" applyBorder="1" applyAlignment="1">
      <alignment horizontal="center" vertical="center"/>
    </xf>
    <xf numFmtId="2" fontId="3" fillId="0" borderId="2" xfId="0" applyNumberFormat="1" applyFont="1" applyBorder="1" applyAlignment="1">
      <alignment horizontal="center" vertical="center"/>
    </xf>
    <xf numFmtId="10" fontId="3" fillId="0" borderId="2" xfId="1" applyNumberFormat="1" applyFont="1" applyBorder="1" applyAlignment="1">
      <alignment horizontal="center" vertical="center"/>
    </xf>
    <xf numFmtId="184" fontId="3" fillId="0" borderId="2" xfId="1" applyNumberFormat="1" applyFont="1" applyBorder="1" applyAlignment="1">
      <alignment vertical="center"/>
    </xf>
    <xf numFmtId="185" fontId="3" fillId="0" borderId="2" xfId="1" applyNumberFormat="1"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Border="1" applyAlignment="1">
      <alignment horizontal="center" vertical="top"/>
    </xf>
    <xf numFmtId="0" fontId="8" fillId="4" borderId="1" xfId="0" applyFont="1" applyFill="1" applyBorder="1" applyAlignment="1">
      <alignment horizontal="center" vertical="center" wrapText="1"/>
    </xf>
    <xf numFmtId="0" fontId="3" fillId="0" borderId="0" xfId="0" applyFont="1" applyAlignment="1">
      <alignment horizontal="center"/>
    </xf>
    <xf numFmtId="0" fontId="3" fillId="2" borderId="0" xfId="0" applyFont="1" applyFill="1" applyAlignment="1">
      <alignment horizontal="center"/>
    </xf>
    <xf numFmtId="9" fontId="3" fillId="0" borderId="0" xfId="1" applyFont="1" applyAlignment="1">
      <alignment horizontal="center"/>
    </xf>
    <xf numFmtId="2" fontId="3" fillId="0" borderId="0" xfId="0" applyNumberFormat="1" applyFont="1" applyAlignment="1">
      <alignment horizontal="center"/>
    </xf>
    <xf numFmtId="185" fontId="3" fillId="0" borderId="0" xfId="1" applyNumberFormat="1" applyFont="1" applyAlignment="1">
      <alignment horizontal="center"/>
    </xf>
    <xf numFmtId="0" fontId="4" fillId="0" borderId="0" xfId="0" applyFont="1" applyAlignment="1">
      <alignment horizontal="center"/>
    </xf>
    <xf numFmtId="0" fontId="8" fillId="3" borderId="1" xfId="0" applyFont="1" applyFill="1" applyBorder="1" applyAlignment="1">
      <alignment horizontal="center" vertical="center" wrapText="1"/>
    </xf>
    <xf numFmtId="9" fontId="8" fillId="3" borderId="1" xfId="1" applyFont="1" applyFill="1" applyBorder="1" applyAlignment="1">
      <alignment horizontal="center" vertical="center" wrapText="1"/>
    </xf>
    <xf numFmtId="184" fontId="8" fillId="3" borderId="1" xfId="1" applyNumberFormat="1" applyFont="1" applyFill="1" applyBorder="1" applyAlignment="1">
      <alignment horizontal="center" vertical="center" wrapText="1"/>
    </xf>
    <xf numFmtId="185" fontId="8" fillId="3" borderId="1" xfId="1" applyNumberFormat="1" applyFont="1" applyFill="1" applyBorder="1" applyAlignment="1">
      <alignment horizontal="center" vertical="center" wrapText="1"/>
    </xf>
    <xf numFmtId="0" fontId="3" fillId="0" borderId="1" xfId="0" applyFont="1" applyBorder="1" applyAlignment="1">
      <alignment horizontal="center"/>
    </xf>
    <xf numFmtId="2" fontId="3" fillId="0" borderId="1" xfId="0" applyNumberFormat="1" applyFont="1" applyBorder="1" applyAlignment="1">
      <alignment horizontal="center"/>
    </xf>
    <xf numFmtId="185" fontId="3" fillId="0" borderId="1" xfId="1" applyNumberFormat="1" applyFont="1" applyBorder="1" applyAlignment="1">
      <alignment horizontal="center"/>
    </xf>
    <xf numFmtId="0" fontId="3" fillId="0" borderId="1" xfId="1" applyNumberFormat="1" applyFont="1" applyBorder="1" applyAlignment="1">
      <alignment horizontal="center"/>
    </xf>
    <xf numFmtId="2" fontId="3" fillId="0" borderId="1" xfId="1" applyNumberFormat="1" applyFont="1" applyBorder="1" applyAlignment="1">
      <alignment horizontal="center"/>
    </xf>
    <xf numFmtId="0" fontId="10" fillId="3" borderId="1" xfId="0" applyFont="1" applyFill="1" applyBorder="1" applyAlignment="1">
      <alignment horizontal="center" vertical="center" wrapText="1"/>
    </xf>
    <xf numFmtId="0" fontId="11" fillId="0" borderId="0" xfId="0" applyFont="1" applyAlignment="1">
      <alignment horizontal="center" vertical="center"/>
    </xf>
    <xf numFmtId="0" fontId="12" fillId="0" borderId="1" xfId="0" applyFont="1" applyBorder="1" applyAlignment="1">
      <alignment horizontal="center" vertical="center"/>
    </xf>
    <xf numFmtId="0" fontId="12" fillId="0" borderId="1" xfId="0" applyFont="1" applyBorder="1" applyAlignment="1">
      <alignment horizontal="center" vertical="center" wrapText="1"/>
    </xf>
    <xf numFmtId="0" fontId="11" fillId="0" borderId="0" xfId="0" applyFont="1" applyAlignment="1">
      <alignment horizontal="center" vertical="center" wrapText="1"/>
    </xf>
    <xf numFmtId="0" fontId="3" fillId="0" borderId="1" xfId="0" applyFont="1" applyBorder="1" applyAlignment="1">
      <alignment horizontal="center" vertical="center" wrapText="1"/>
    </xf>
    <xf numFmtId="0" fontId="8" fillId="6" borderId="1" xfId="0" applyFont="1" applyFill="1" applyBorder="1" applyAlignment="1">
      <alignment horizontal="center" vertical="center" wrapText="1"/>
    </xf>
    <xf numFmtId="0" fontId="8" fillId="5" borderId="1" xfId="0" applyFont="1" applyFill="1" applyBorder="1" applyAlignment="1">
      <alignment horizontal="center"/>
    </xf>
    <xf numFmtId="0" fontId="8" fillId="11" borderId="1" xfId="0" applyFont="1" applyFill="1" applyBorder="1" applyAlignment="1">
      <alignment horizontal="center" vertical="center" wrapText="1"/>
    </xf>
    <xf numFmtId="186" fontId="3" fillId="0" borderId="1" xfId="1" applyNumberFormat="1" applyFont="1" applyBorder="1" applyAlignment="1">
      <alignment horizontal="center" vertical="center"/>
    </xf>
    <xf numFmtId="10" fontId="4" fillId="0" borderId="1" xfId="1" applyNumberFormat="1" applyFont="1" applyBorder="1" applyAlignment="1">
      <alignment horizontal="center" vertical="center"/>
    </xf>
    <xf numFmtId="185" fontId="4" fillId="0" borderId="1" xfId="1" applyNumberFormat="1" applyFont="1" applyBorder="1" applyAlignment="1">
      <alignment horizontal="center" vertical="center"/>
    </xf>
    <xf numFmtId="185" fontId="4" fillId="8" borderId="1" xfId="3" applyNumberFormat="1" applyFont="1" applyBorder="1" applyAlignment="1">
      <alignment horizontal="center" vertical="center"/>
    </xf>
    <xf numFmtId="185" fontId="4" fillId="9" borderId="1" xfId="4" applyNumberFormat="1" applyFont="1" applyBorder="1" applyAlignment="1">
      <alignment horizontal="center" vertical="center"/>
    </xf>
    <xf numFmtId="186" fontId="4" fillId="10" borderId="1" xfId="5" applyNumberFormat="1" applyFont="1" applyBorder="1" applyAlignment="1">
      <alignment horizontal="center" vertical="center"/>
    </xf>
    <xf numFmtId="186" fontId="4" fillId="0" borderId="1" xfId="1" applyNumberFormat="1" applyFont="1" applyBorder="1" applyAlignment="1">
      <alignment horizontal="center" vertical="center"/>
    </xf>
    <xf numFmtId="0" fontId="4" fillId="0" borderId="0" xfId="0" applyFont="1"/>
    <xf numFmtId="0" fontId="3" fillId="0" borderId="1" xfId="0" applyNumberFormat="1" applyFont="1" applyBorder="1" applyAlignment="1">
      <alignment horizontal="center" vertical="center"/>
    </xf>
    <xf numFmtId="0" fontId="8" fillId="12" borderId="1" xfId="0" applyFont="1" applyFill="1" applyBorder="1" applyAlignment="1">
      <alignment horizontal="center" vertical="center" wrapText="1"/>
    </xf>
    <xf numFmtId="0" fontId="7" fillId="13" borderId="1" xfId="2" applyFont="1" applyFill="1" applyBorder="1" applyAlignment="1">
      <alignment horizontal="center"/>
    </xf>
    <xf numFmtId="14" fontId="9" fillId="0" borderId="1" xfId="0" applyNumberFormat="1" applyFont="1" applyBorder="1" applyAlignment="1">
      <alignment horizontal="center" vertical="top"/>
    </xf>
    <xf numFmtId="2" fontId="3" fillId="0" borderId="0" xfId="0" applyNumberFormat="1" applyFont="1"/>
    <xf numFmtId="14" fontId="7" fillId="0" borderId="1" xfId="0" applyNumberFormat="1" applyFont="1" applyBorder="1" applyAlignment="1">
      <alignment horizontal="center" vertical="top" wrapText="1"/>
    </xf>
    <xf numFmtId="0" fontId="7" fillId="0" borderId="1" xfId="0" applyFont="1" applyBorder="1" applyAlignment="1">
      <alignment horizontal="center" vertical="top" wrapText="1"/>
    </xf>
    <xf numFmtId="0" fontId="3" fillId="0" borderId="0" xfId="0" applyFont="1" applyAlignment="1">
      <alignment wrapText="1"/>
    </xf>
    <xf numFmtId="0" fontId="8" fillId="14" borderId="1" xfId="2" applyFont="1" applyFill="1" applyBorder="1" applyAlignment="1">
      <alignment horizontal="center"/>
    </xf>
    <xf numFmtId="9" fontId="9" fillId="0" borderId="1" xfId="1" applyFont="1" applyBorder="1" applyAlignment="1">
      <alignment horizontal="center" vertical="top"/>
    </xf>
    <xf numFmtId="9" fontId="0" fillId="0" borderId="0" xfId="1" applyFont="1" applyAlignment="1"/>
    <xf numFmtId="0" fontId="9" fillId="0" borderId="1" xfId="1" applyNumberFormat="1" applyFont="1" applyBorder="1" applyAlignment="1">
      <alignment horizontal="center" vertical="top"/>
    </xf>
    <xf numFmtId="0" fontId="0" fillId="0" borderId="0" xfId="1" applyNumberFormat="1" applyFont="1" applyAlignment="1"/>
    <xf numFmtId="0" fontId="0" fillId="0" borderId="0" xfId="0" applyNumberFormat="1"/>
  </cellXfs>
  <cellStyles count="6">
    <cellStyle name="60% - 着色 2" xfId="3" builtinId="36"/>
    <cellStyle name="60% - 着色 4" xfId="4" builtinId="44"/>
    <cellStyle name="60% - 着色 6" xfId="5" builtinId="52"/>
    <cellStyle name="百分比" xfId="1" builtinId="5"/>
    <cellStyle name="常规" xfId="0" builtinId="0"/>
    <cellStyle name="适中" xfId="2" builtinId="2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2"/>
          <c:order val="2"/>
          <c:tx>
            <c:strRef>
              <c:f>净值曲线!$D$1</c:f>
              <c:strCache>
                <c:ptCount val="1"/>
                <c:pt idx="0">
                  <c:v>相对净值（右轴）</c:v>
                </c:pt>
              </c:strCache>
            </c:strRef>
          </c:tx>
          <c:spPr>
            <a:solidFill>
              <a:schemeClr val="bg1">
                <a:lumMod val="85000"/>
              </a:schemeClr>
            </a:solidFill>
            <a:ln>
              <a:noFill/>
            </a:ln>
            <a:effectLst/>
          </c:spP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净值曲线!$D$2:$D$3009</c:f>
              <c:numCache>
                <c:formatCode>0.00</c:formatCode>
                <c:ptCount val="3008"/>
                <c:pt idx="0">
                  <c:v>1</c:v>
                </c:pt>
                <c:pt idx="1">
                  <c:v>1.0060020248744941</c:v>
                </c:pt>
                <c:pt idx="2">
                  <c:v>1.0138805313888379</c:v>
                </c:pt>
                <c:pt idx="3">
                  <c:v>1.0145670505033471</c:v>
                </c:pt>
                <c:pt idx="4">
                  <c:v>1.0176057151346509</c:v>
                </c:pt>
                <c:pt idx="5">
                  <c:v>1.0205935228657861</c:v>
                </c:pt>
                <c:pt idx="6">
                  <c:v>1.0226372002654931</c:v>
                </c:pt>
                <c:pt idx="7">
                  <c:v>1.0308528539518911</c:v>
                </c:pt>
                <c:pt idx="8">
                  <c:v>1.029389893812422</c:v>
                </c:pt>
                <c:pt idx="9">
                  <c:v>1.032257243778627</c:v>
                </c:pt>
                <c:pt idx="10">
                  <c:v>1.0386944197132151</c:v>
                </c:pt>
                <c:pt idx="11">
                  <c:v>1.040579934814704</c:v>
                </c:pt>
                <c:pt idx="12">
                  <c:v>1.0350957243623651</c:v>
                </c:pt>
                <c:pt idx="13">
                  <c:v>1.0375405884677571</c:v>
                </c:pt>
                <c:pt idx="14">
                  <c:v>1.0315945267433759</c:v>
                </c:pt>
                <c:pt idx="15">
                  <c:v>1.0382440346846691</c:v>
                </c:pt>
                <c:pt idx="16">
                  <c:v>1.040507370661363</c:v>
                </c:pt>
                <c:pt idx="17">
                  <c:v>1.0433622816529471</c:v>
                </c:pt>
                <c:pt idx="18">
                  <c:v>1.0351022289090119</c:v>
                </c:pt>
                <c:pt idx="19">
                  <c:v>1.031607819892395</c:v>
                </c:pt>
                <c:pt idx="20">
                  <c:v>1.0290194346429931</c:v>
                </c:pt>
                <c:pt idx="21">
                  <c:v>1.0201057887557401</c:v>
                </c:pt>
                <c:pt idx="22">
                  <c:v>1.021080184189028</c:v>
                </c:pt>
                <c:pt idx="23">
                  <c:v>1.0275229797838921</c:v>
                </c:pt>
                <c:pt idx="24">
                  <c:v>1.041777549709286</c:v>
                </c:pt>
                <c:pt idx="25">
                  <c:v>1.04673244060785</c:v>
                </c:pt>
                <c:pt idx="26">
                  <c:v>1.054452634824842</c:v>
                </c:pt>
                <c:pt idx="27">
                  <c:v>1.0565913543258061</c:v>
                </c:pt>
                <c:pt idx="28">
                  <c:v>1.067773301242128</c:v>
                </c:pt>
                <c:pt idx="29">
                  <c:v>1.0732124924188171</c:v>
                </c:pt>
                <c:pt idx="30">
                  <c:v>1.0748071125428471</c:v>
                </c:pt>
                <c:pt idx="31">
                  <c:v>1.0833768494633931</c:v>
                </c:pt>
                <c:pt idx="32">
                  <c:v>1.08616760655542</c:v>
                </c:pt>
                <c:pt idx="33">
                  <c:v>1.081420323622851</c:v>
                </c:pt>
                <c:pt idx="34">
                  <c:v>1.078807871353058</c:v>
                </c:pt>
                <c:pt idx="35">
                  <c:v>1.0920175250456781</c:v>
                </c:pt>
                <c:pt idx="36">
                  <c:v>1.1036317135230109</c:v>
                </c:pt>
                <c:pt idx="37">
                  <c:v>1.102825774275467</c:v>
                </c:pt>
                <c:pt idx="38">
                  <c:v>1.1056258295602579</c:v>
                </c:pt>
                <c:pt idx="39">
                  <c:v>1.0916163303231461</c:v>
                </c:pt>
                <c:pt idx="40">
                  <c:v>1.0877993274355919</c:v>
                </c:pt>
                <c:pt idx="41">
                  <c:v>1.0911986745822251</c:v>
                </c:pt>
                <c:pt idx="42">
                  <c:v>1.085796974535163</c:v>
                </c:pt>
                <c:pt idx="43">
                  <c:v>1.0881106434885151</c:v>
                </c:pt>
                <c:pt idx="44">
                  <c:v>1.0928123666714089</c:v>
                </c:pt>
                <c:pt idx="45">
                  <c:v>1.1005960877609371</c:v>
                </c:pt>
                <c:pt idx="46">
                  <c:v>1.109590120202901</c:v>
                </c:pt>
                <c:pt idx="47">
                  <c:v>1.1021433775770499</c:v>
                </c:pt>
                <c:pt idx="48">
                  <c:v>1.1020454884042741</c:v>
                </c:pt>
                <c:pt idx="49">
                  <c:v>1.1126389433409309</c:v>
                </c:pt>
                <c:pt idx="50">
                  <c:v>1.1087892213496291</c:v>
                </c:pt>
                <c:pt idx="51">
                  <c:v>1.1113555179908581</c:v>
                </c:pt>
                <c:pt idx="52">
                  <c:v>1.112654644299212</c:v>
                </c:pt>
                <c:pt idx="53">
                  <c:v>1.1151987745661609</c:v>
                </c:pt>
                <c:pt idx="54">
                  <c:v>1.126418865590989</c:v>
                </c:pt>
                <c:pt idx="55">
                  <c:v>1.1311820822795839</c:v>
                </c:pt>
                <c:pt idx="56">
                  <c:v>1.138125331464577</c:v>
                </c:pt>
                <c:pt idx="57">
                  <c:v>1.157809439351094</c:v>
                </c:pt>
                <c:pt idx="58">
                  <c:v>1.164715608193198</c:v>
                </c:pt>
                <c:pt idx="59">
                  <c:v>1.150545339687564</c:v>
                </c:pt>
                <c:pt idx="60">
                  <c:v>1.149146236412425</c:v>
                </c:pt>
                <c:pt idx="61">
                  <c:v>1.1589526126302221</c:v>
                </c:pt>
                <c:pt idx="62">
                  <c:v>1.1588582521633359</c:v>
                </c:pt>
                <c:pt idx="63">
                  <c:v>1.154368892283774</c:v>
                </c:pt>
                <c:pt idx="64">
                  <c:v>1.1534066334088089</c:v>
                </c:pt>
                <c:pt idx="65">
                  <c:v>1.1489145929327971</c:v>
                </c:pt>
                <c:pt idx="66">
                  <c:v>1.1344230404958551</c:v>
                </c:pt>
                <c:pt idx="67">
                  <c:v>1.134050341472679</c:v>
                </c:pt>
                <c:pt idx="68">
                  <c:v>1.1333814978368491</c:v>
                </c:pt>
                <c:pt idx="69">
                  <c:v>1.1140338407551691</c:v>
                </c:pt>
                <c:pt idx="70">
                  <c:v>1.1126963769658389</c:v>
                </c:pt>
                <c:pt idx="71">
                  <c:v>1.1021802902972051</c:v>
                </c:pt>
                <c:pt idx="72">
                  <c:v>1.108089805998864</c:v>
                </c:pt>
                <c:pt idx="73">
                  <c:v>1.1131647853598039</c:v>
                </c:pt>
                <c:pt idx="74">
                  <c:v>1.0953826738815</c:v>
                </c:pt>
                <c:pt idx="75">
                  <c:v>1.0962361604303239</c:v>
                </c:pt>
                <c:pt idx="76">
                  <c:v>1.097354974099408</c:v>
                </c:pt>
                <c:pt idx="77">
                  <c:v>1.0932336543559891</c:v>
                </c:pt>
                <c:pt idx="78">
                  <c:v>1.099908154974979</c:v>
                </c:pt>
                <c:pt idx="79">
                  <c:v>1.106661872676886</c:v>
                </c:pt>
                <c:pt idx="80">
                  <c:v>1.1022183934048251</c:v>
                </c:pt>
                <c:pt idx="81">
                  <c:v>1.1048794608589161</c:v>
                </c:pt>
                <c:pt idx="82">
                  <c:v>1.104806113198417</c:v>
                </c:pt>
                <c:pt idx="83">
                  <c:v>1.1185405407597131</c:v>
                </c:pt>
                <c:pt idx="84">
                  <c:v>1.110419445055145</c:v>
                </c:pt>
                <c:pt idx="85">
                  <c:v>1.1086013341395351</c:v>
                </c:pt>
                <c:pt idx="86">
                  <c:v>1.1165806728172769</c:v>
                </c:pt>
                <c:pt idx="87">
                  <c:v>1.123099022051063</c:v>
                </c:pt>
                <c:pt idx="88">
                  <c:v>1.1098804562089211</c:v>
                </c:pt>
                <c:pt idx="89">
                  <c:v>1.1191292709248799</c:v>
                </c:pt>
                <c:pt idx="90">
                  <c:v>1.1290344408718489</c:v>
                </c:pt>
                <c:pt idx="91">
                  <c:v>1.1359271692656749</c:v>
                </c:pt>
                <c:pt idx="92">
                  <c:v>1.1144766004580831</c:v>
                </c:pt>
                <c:pt idx="93">
                  <c:v>1.114732821515382</c:v>
                </c:pt>
                <c:pt idx="94">
                  <c:v>1.11310907760764</c:v>
                </c:pt>
                <c:pt idx="95">
                  <c:v>1.1172103044293391</c:v>
                </c:pt>
                <c:pt idx="96">
                  <c:v>1.107348342958697</c:v>
                </c:pt>
                <c:pt idx="97">
                  <c:v>1.1004152854127121</c:v>
                </c:pt>
                <c:pt idx="98">
                  <c:v>1.1060646041158031</c:v>
                </c:pt>
                <c:pt idx="99">
                  <c:v>1.108993695317692</c:v>
                </c:pt>
                <c:pt idx="100">
                  <c:v>1.1221235113569381</c:v>
                </c:pt>
                <c:pt idx="101">
                  <c:v>1.137576359280444</c:v>
                </c:pt>
                <c:pt idx="102">
                  <c:v>1.150079271675911</c:v>
                </c:pt>
                <c:pt idx="103">
                  <c:v>1.156385764441719</c:v>
                </c:pt>
                <c:pt idx="104">
                  <c:v>1.156445738038844</c:v>
                </c:pt>
                <c:pt idx="105">
                  <c:v>1.1581116071187829</c:v>
                </c:pt>
                <c:pt idx="106">
                  <c:v>1.1573971349023171</c:v>
                </c:pt>
                <c:pt idx="107">
                  <c:v>1.156385661172183</c:v>
                </c:pt>
                <c:pt idx="108">
                  <c:v>1.160808457759452</c:v>
                </c:pt>
                <c:pt idx="109">
                  <c:v>1.165719321027207</c:v>
                </c:pt>
                <c:pt idx="110">
                  <c:v>1.185283091706592</c:v>
                </c:pt>
                <c:pt idx="111">
                  <c:v>1.1809194382660491</c:v>
                </c:pt>
                <c:pt idx="112">
                  <c:v>1.167084790556516</c:v>
                </c:pt>
                <c:pt idx="113">
                  <c:v>1.184820663604931</c:v>
                </c:pt>
                <c:pt idx="114">
                  <c:v>1.1994148573394661</c:v>
                </c:pt>
                <c:pt idx="115">
                  <c:v>1.213457465757497</c:v>
                </c:pt>
                <c:pt idx="116">
                  <c:v>1.197637579022625</c:v>
                </c:pt>
                <c:pt idx="117">
                  <c:v>1.1805491839749009</c:v>
                </c:pt>
                <c:pt idx="118">
                  <c:v>1.188459017008558</c:v>
                </c:pt>
                <c:pt idx="119">
                  <c:v>1.198927362073458</c:v>
                </c:pt>
                <c:pt idx="120">
                  <c:v>1.188257293843592</c:v>
                </c:pt>
                <c:pt idx="121">
                  <c:v>1.169951793380942</c:v>
                </c:pt>
                <c:pt idx="122">
                  <c:v>1.189577687754191</c:v>
                </c:pt>
                <c:pt idx="123">
                  <c:v>1.205869419164165</c:v>
                </c:pt>
                <c:pt idx="124">
                  <c:v>1.2017551175090271</c:v>
                </c:pt>
                <c:pt idx="125">
                  <c:v>1.1996611729784501</c:v>
                </c:pt>
                <c:pt idx="126">
                  <c:v>1.203499825054652</c:v>
                </c:pt>
                <c:pt idx="127">
                  <c:v>1.21294171353641</c:v>
                </c:pt>
                <c:pt idx="128">
                  <c:v>1.2271660599071541</c:v>
                </c:pt>
                <c:pt idx="129">
                  <c:v>1.2248439277484979</c:v>
                </c:pt>
                <c:pt idx="130">
                  <c:v>1.241850225289393</c:v>
                </c:pt>
                <c:pt idx="131">
                  <c:v>1.2228276311438711</c:v>
                </c:pt>
                <c:pt idx="132">
                  <c:v>1.2296921542298109</c:v>
                </c:pt>
                <c:pt idx="133">
                  <c:v>1.235583091306085</c:v>
                </c:pt>
                <c:pt idx="134">
                  <c:v>1.227958559964992</c:v>
                </c:pt>
                <c:pt idx="135">
                  <c:v>1.2295717127840831</c:v>
                </c:pt>
                <c:pt idx="136">
                  <c:v>1.2439744705539</c:v>
                </c:pt>
                <c:pt idx="137">
                  <c:v>1.237155045318965</c:v>
                </c:pt>
                <c:pt idx="138">
                  <c:v>1.2361954277608791</c:v>
                </c:pt>
                <c:pt idx="139">
                  <c:v>1.2386353429637049</c:v>
                </c:pt>
                <c:pt idx="140">
                  <c:v>1.223383310516343</c:v>
                </c:pt>
                <c:pt idx="141">
                  <c:v>1.2289252579861929</c:v>
                </c:pt>
                <c:pt idx="142">
                  <c:v>1.220798790534783</c:v>
                </c:pt>
                <c:pt idx="143">
                  <c:v>1.1963219469414701</c:v>
                </c:pt>
                <c:pt idx="144">
                  <c:v>1.195449947958189</c:v>
                </c:pt>
                <c:pt idx="145">
                  <c:v>1.2005602249731291</c:v>
                </c:pt>
                <c:pt idx="146">
                  <c:v>1.2008478683943311</c:v>
                </c:pt>
                <c:pt idx="147">
                  <c:v>1.186714870370835</c:v>
                </c:pt>
                <c:pt idx="148">
                  <c:v>1.1994560217529271</c:v>
                </c:pt>
                <c:pt idx="149">
                  <c:v>1.204590066071427</c:v>
                </c:pt>
                <c:pt idx="150">
                  <c:v>1.2056178122764001</c:v>
                </c:pt>
                <c:pt idx="151">
                  <c:v>1.217385495533869</c:v>
                </c:pt>
                <c:pt idx="152">
                  <c:v>1.236416199749736</c:v>
                </c:pt>
                <c:pt idx="153">
                  <c:v>1.2326563334129419</c:v>
                </c:pt>
                <c:pt idx="154">
                  <c:v>1.234407351269337</c:v>
                </c:pt>
                <c:pt idx="155">
                  <c:v>1.2280397724379639</c:v>
                </c:pt>
                <c:pt idx="156">
                  <c:v>1.226190075541598</c:v>
                </c:pt>
                <c:pt idx="157">
                  <c:v>1.208335908617451</c:v>
                </c:pt>
                <c:pt idx="158">
                  <c:v>1.222486267983955</c:v>
                </c:pt>
                <c:pt idx="159">
                  <c:v>1.2177532715319961</c:v>
                </c:pt>
                <c:pt idx="160">
                  <c:v>1.217457819882273</c:v>
                </c:pt>
                <c:pt idx="161">
                  <c:v>1.202807628349666</c:v>
                </c:pt>
                <c:pt idx="162">
                  <c:v>1.1986802459828121</c:v>
                </c:pt>
                <c:pt idx="163">
                  <c:v>1.214999008054529</c:v>
                </c:pt>
                <c:pt idx="164">
                  <c:v>1.2263809456449579</c:v>
                </c:pt>
                <c:pt idx="165">
                  <c:v>1.247720104199235</c:v>
                </c:pt>
                <c:pt idx="166">
                  <c:v>1.251983464889993</c:v>
                </c:pt>
                <c:pt idx="167">
                  <c:v>1.233750149076047</c:v>
                </c:pt>
                <c:pt idx="168">
                  <c:v>1.2191074302109841</c:v>
                </c:pt>
                <c:pt idx="169">
                  <c:v>1.2084944952974099</c:v>
                </c:pt>
                <c:pt idx="170">
                  <c:v>1.2058254941446971</c:v>
                </c:pt>
                <c:pt idx="171">
                  <c:v>1.1977263496414721</c:v>
                </c:pt>
                <c:pt idx="172">
                  <c:v>1.193881547944557</c:v>
                </c:pt>
                <c:pt idx="173">
                  <c:v>1.1965703286703411</c:v>
                </c:pt>
                <c:pt idx="174">
                  <c:v>1.1934838670939449</c:v>
                </c:pt>
                <c:pt idx="175">
                  <c:v>1.185590322028365</c:v>
                </c:pt>
                <c:pt idx="176">
                  <c:v>1.170132462957111</c:v>
                </c:pt>
                <c:pt idx="177">
                  <c:v>1.164315507470739</c:v>
                </c:pt>
                <c:pt idx="178">
                  <c:v>1.1518247065541229</c:v>
                </c:pt>
                <c:pt idx="179">
                  <c:v>1.1615913012924211</c:v>
                </c:pt>
                <c:pt idx="180">
                  <c:v>1.1687950114521699</c:v>
                </c:pt>
                <c:pt idx="181">
                  <c:v>1.1665970224834721</c:v>
                </c:pt>
                <c:pt idx="182">
                  <c:v>1.1617765304601031</c:v>
                </c:pt>
                <c:pt idx="183">
                  <c:v>1.172215674715122</c:v>
                </c:pt>
                <c:pt idx="184">
                  <c:v>1.1778059218210319</c:v>
                </c:pt>
                <c:pt idx="185">
                  <c:v>1.1650038506201941</c:v>
                </c:pt>
                <c:pt idx="186">
                  <c:v>1.150546069902791</c:v>
                </c:pt>
                <c:pt idx="187">
                  <c:v>1.169832048561442</c:v>
                </c:pt>
                <c:pt idx="188">
                  <c:v>1.1823170782339021</c:v>
                </c:pt>
                <c:pt idx="189">
                  <c:v>1.188802879587129</c:v>
                </c:pt>
                <c:pt idx="190">
                  <c:v>1.1936814998976171</c:v>
                </c:pt>
                <c:pt idx="191">
                  <c:v>1.183193787982485</c:v>
                </c:pt>
                <c:pt idx="192">
                  <c:v>1.175284585123622</c:v>
                </c:pt>
                <c:pt idx="193">
                  <c:v>1.1796829761952301</c:v>
                </c:pt>
                <c:pt idx="194">
                  <c:v>1.1939669695348381</c:v>
                </c:pt>
                <c:pt idx="195">
                  <c:v>1.202480297904529</c:v>
                </c:pt>
                <c:pt idx="196">
                  <c:v>1.2072606341931971</c:v>
                </c:pt>
                <c:pt idx="197">
                  <c:v>1.189761012438874</c:v>
                </c:pt>
                <c:pt idx="198">
                  <c:v>1.195112259314776</c:v>
                </c:pt>
                <c:pt idx="199">
                  <c:v>1.197050098263204</c:v>
                </c:pt>
                <c:pt idx="200">
                  <c:v>1.193823203022697</c:v>
                </c:pt>
                <c:pt idx="201">
                  <c:v>1.195295781856188</c:v>
                </c:pt>
                <c:pt idx="202">
                  <c:v>1.19354269248433</c:v>
                </c:pt>
                <c:pt idx="203">
                  <c:v>1.1881517032362381</c:v>
                </c:pt>
                <c:pt idx="204">
                  <c:v>1.172626305883727</c:v>
                </c:pt>
                <c:pt idx="205">
                  <c:v>1.175213172149534</c:v>
                </c:pt>
                <c:pt idx="206">
                  <c:v>1.1806656289162141</c:v>
                </c:pt>
                <c:pt idx="207">
                  <c:v>1.1770602557718679</c:v>
                </c:pt>
                <c:pt idx="208">
                  <c:v>1.182254626897401</c:v>
                </c:pt>
                <c:pt idx="209">
                  <c:v>1.1780600414234921</c:v>
                </c:pt>
                <c:pt idx="210">
                  <c:v>1.174257312332607</c:v>
                </c:pt>
                <c:pt idx="211">
                  <c:v>1.1722985847489831</c:v>
                </c:pt>
                <c:pt idx="212">
                  <c:v>1.1725415355396041</c:v>
                </c:pt>
                <c:pt idx="213">
                  <c:v>1.161240365221146</c:v>
                </c:pt>
                <c:pt idx="214">
                  <c:v>1.1622473960962569</c:v>
                </c:pt>
                <c:pt idx="215">
                  <c:v>1.1489413677092919</c:v>
                </c:pt>
                <c:pt idx="216">
                  <c:v>1.1814447295185979</c:v>
                </c:pt>
                <c:pt idx="217">
                  <c:v>1.190931695047678</c:v>
                </c:pt>
                <c:pt idx="218">
                  <c:v>1.214677687977467</c:v>
                </c:pt>
                <c:pt idx="219">
                  <c:v>1.241333523736396</c:v>
                </c:pt>
                <c:pt idx="220">
                  <c:v>1.242136982024393</c:v>
                </c:pt>
                <c:pt idx="221">
                  <c:v>1.229185154240737</c:v>
                </c:pt>
                <c:pt idx="222">
                  <c:v>1.237071393577772</c:v>
                </c:pt>
                <c:pt idx="223">
                  <c:v>1.2256726973866889</c:v>
                </c:pt>
                <c:pt idx="224">
                  <c:v>1.20964536188647</c:v>
                </c:pt>
                <c:pt idx="225">
                  <c:v>1.20906289710017</c:v>
                </c:pt>
                <c:pt idx="226">
                  <c:v>1.199606717548777</c:v>
                </c:pt>
                <c:pt idx="227">
                  <c:v>1.203611625463064</c:v>
                </c:pt>
                <c:pt idx="228">
                  <c:v>1.203469192008928</c:v>
                </c:pt>
                <c:pt idx="229">
                  <c:v>1.1905347687523631</c:v>
                </c:pt>
                <c:pt idx="230">
                  <c:v>1.1788355268561961</c:v>
                </c:pt>
                <c:pt idx="231">
                  <c:v>1.1766390169611229</c:v>
                </c:pt>
                <c:pt idx="232">
                  <c:v>1.1725505328502139</c:v>
                </c:pt>
                <c:pt idx="233">
                  <c:v>1.162630353265834</c:v>
                </c:pt>
                <c:pt idx="234">
                  <c:v>1.1543344290950841</c:v>
                </c:pt>
                <c:pt idx="235">
                  <c:v>1.1548148837173691</c:v>
                </c:pt>
                <c:pt idx="236">
                  <c:v>1.149502203983541</c:v>
                </c:pt>
                <c:pt idx="237">
                  <c:v>1.152178097875914</c:v>
                </c:pt>
                <c:pt idx="238">
                  <c:v>1.138340599414682</c:v>
                </c:pt>
                <c:pt idx="239">
                  <c:v>1.119276803130473</c:v>
                </c:pt>
                <c:pt idx="240">
                  <c:v>1.113287789224122</c:v>
                </c:pt>
                <c:pt idx="241">
                  <c:v>1.0973030853869989</c:v>
                </c:pt>
                <c:pt idx="242">
                  <c:v>1.071596728886181</c:v>
                </c:pt>
                <c:pt idx="243">
                  <c:v>1.0752919348836021</c:v>
                </c:pt>
                <c:pt idx="244">
                  <c:v>1.0790963274995089</c:v>
                </c:pt>
                <c:pt idx="245">
                  <c:v>1.07120629455528</c:v>
                </c:pt>
                <c:pt idx="246">
                  <c:v>1.065140112182787</c:v>
                </c:pt>
                <c:pt idx="247">
                  <c:v>1.058155715572177</c:v>
                </c:pt>
                <c:pt idx="248">
                  <c:v>1.0713908441769959</c:v>
                </c:pt>
                <c:pt idx="249">
                  <c:v>1.064608106764678</c:v>
                </c:pt>
                <c:pt idx="250">
                  <c:v>1.073048664010462</c:v>
                </c:pt>
                <c:pt idx="251">
                  <c:v>1.067503888405545</c:v>
                </c:pt>
                <c:pt idx="252">
                  <c:v>1.075257478438514</c:v>
                </c:pt>
                <c:pt idx="253">
                  <c:v>1.0620883167527131</c:v>
                </c:pt>
                <c:pt idx="254">
                  <c:v>1.0590895147179471</c:v>
                </c:pt>
                <c:pt idx="255">
                  <c:v>1.057499425745885</c:v>
                </c:pt>
                <c:pt idx="256">
                  <c:v>1.062180261370864</c:v>
                </c:pt>
                <c:pt idx="257">
                  <c:v>1.053410092252314</c:v>
                </c:pt>
                <c:pt idx="258">
                  <c:v>1.0492484876730961</c:v>
                </c:pt>
                <c:pt idx="259">
                  <c:v>1.038184155646785</c:v>
                </c:pt>
                <c:pt idx="260">
                  <c:v>1.033056892891401</c:v>
                </c:pt>
                <c:pt idx="261">
                  <c:v>1.027743636023031</c:v>
                </c:pt>
                <c:pt idx="262">
                  <c:v>1.026691458253961</c:v>
                </c:pt>
                <c:pt idx="263">
                  <c:v>1.0163806252826171</c:v>
                </c:pt>
                <c:pt idx="264">
                  <c:v>1.0201711430296641</c:v>
                </c:pt>
                <c:pt idx="265">
                  <c:v>1.02587708778371</c:v>
                </c:pt>
                <c:pt idx="266">
                  <c:v>1.024607732302222</c:v>
                </c:pt>
                <c:pt idx="267">
                  <c:v>1.019137126943656</c:v>
                </c:pt>
                <c:pt idx="268">
                  <c:v>1.018400846077161</c:v>
                </c:pt>
                <c:pt idx="269">
                  <c:v>1.026553909718747</c:v>
                </c:pt>
                <c:pt idx="270">
                  <c:v>1.0420032224236151</c:v>
                </c:pt>
                <c:pt idx="271">
                  <c:v>1.035099663412071</c:v>
                </c:pt>
                <c:pt idx="272">
                  <c:v>1.030528638624451</c:v>
                </c:pt>
                <c:pt idx="273">
                  <c:v>1.01616855179789</c:v>
                </c:pt>
                <c:pt idx="274">
                  <c:v>1.01851295743676</c:v>
                </c:pt>
                <c:pt idx="275">
                  <c:v>1.021003545481026</c:v>
                </c:pt>
                <c:pt idx="276">
                  <c:v>1.0227641275306649</c:v>
                </c:pt>
                <c:pt idx="277">
                  <c:v>1.017552539677526</c:v>
                </c:pt>
                <c:pt idx="278">
                  <c:v>1.026201348070888</c:v>
                </c:pt>
                <c:pt idx="279">
                  <c:v>1.0273784755128179</c:v>
                </c:pt>
                <c:pt idx="280">
                  <c:v>1.025726142389368</c:v>
                </c:pt>
                <c:pt idx="281">
                  <c:v>1.034234089624559</c:v>
                </c:pt>
                <c:pt idx="282">
                  <c:v>1.035769432833112</c:v>
                </c:pt>
                <c:pt idx="283">
                  <c:v>1.023558096114187</c:v>
                </c:pt>
                <c:pt idx="284">
                  <c:v>1.0193718138579471</c:v>
                </c:pt>
                <c:pt idx="285">
                  <c:v>1.0090771127488041</c:v>
                </c:pt>
                <c:pt idx="286">
                  <c:v>1.0071146536413269</c:v>
                </c:pt>
                <c:pt idx="287">
                  <c:v>1.011908308900326</c:v>
                </c:pt>
                <c:pt idx="288">
                  <c:v>1.0212693700677591</c:v>
                </c:pt>
                <c:pt idx="289">
                  <c:v>1.042127842174247</c:v>
                </c:pt>
                <c:pt idx="290">
                  <c:v>1.064542806565961</c:v>
                </c:pt>
                <c:pt idx="291">
                  <c:v>1.06645760047433</c:v>
                </c:pt>
                <c:pt idx="292">
                  <c:v>1.05607072597191</c:v>
                </c:pt>
                <c:pt idx="293">
                  <c:v>1.07502431710664</c:v>
                </c:pt>
                <c:pt idx="294">
                  <c:v>1.089702733593253</c:v>
                </c:pt>
                <c:pt idx="295">
                  <c:v>1.086271601797256</c:v>
                </c:pt>
                <c:pt idx="296">
                  <c:v>1.0809715238714359</c:v>
                </c:pt>
                <c:pt idx="297">
                  <c:v>1.1009764782297859</c:v>
                </c:pt>
                <c:pt idx="298">
                  <c:v>1.0999046536809121</c:v>
                </c:pt>
                <c:pt idx="299">
                  <c:v>1.0949660905916789</c:v>
                </c:pt>
                <c:pt idx="300">
                  <c:v>1.1012947139404221</c:v>
                </c:pt>
                <c:pt idx="301">
                  <c:v>1.0919168641561481</c:v>
                </c:pt>
                <c:pt idx="302">
                  <c:v>1.089398783316337</c:v>
                </c:pt>
                <c:pt idx="303">
                  <c:v>1.098373681710044</c:v>
                </c:pt>
                <c:pt idx="304">
                  <c:v>1.1004778993964319</c:v>
                </c:pt>
                <c:pt idx="305">
                  <c:v>1.0938480770647869</c:v>
                </c:pt>
                <c:pt idx="306">
                  <c:v>1.0991095468017431</c:v>
                </c:pt>
                <c:pt idx="307">
                  <c:v>1.0928868456479679</c:v>
                </c:pt>
                <c:pt idx="308">
                  <c:v>1.0897778729818111</c:v>
                </c:pt>
                <c:pt idx="309">
                  <c:v>1.0856352979203949</c:v>
                </c:pt>
                <c:pt idx="310">
                  <c:v>1.099724618251857</c:v>
                </c:pt>
                <c:pt idx="311">
                  <c:v>1.104389940002275</c:v>
                </c:pt>
                <c:pt idx="312">
                  <c:v>1.104289165965463</c:v>
                </c:pt>
                <c:pt idx="313">
                  <c:v>1.1058286431341351</c:v>
                </c:pt>
                <c:pt idx="314">
                  <c:v>1.1069358512410059</c:v>
                </c:pt>
                <c:pt idx="315">
                  <c:v>1.111533017915296</c:v>
                </c:pt>
                <c:pt idx="316">
                  <c:v>1.1060475366103271</c:v>
                </c:pt>
                <c:pt idx="317">
                  <c:v>1.095681615692095</c:v>
                </c:pt>
                <c:pt idx="318">
                  <c:v>1.091225057652959</c:v>
                </c:pt>
                <c:pt idx="319">
                  <c:v>1.094983688335206</c:v>
                </c:pt>
                <c:pt idx="320">
                  <c:v>1.10194865276494</c:v>
                </c:pt>
                <c:pt idx="321">
                  <c:v>1.111323952741132</c:v>
                </c:pt>
                <c:pt idx="322">
                  <c:v>1.114955735838246</c:v>
                </c:pt>
                <c:pt idx="323">
                  <c:v>1.1163669403673091</c:v>
                </c:pt>
                <c:pt idx="324">
                  <c:v>1.1147977723532909</c:v>
                </c:pt>
                <c:pt idx="325">
                  <c:v>1.1154704880198509</c:v>
                </c:pt>
                <c:pt idx="326">
                  <c:v>1.1289283670991921</c:v>
                </c:pt>
                <c:pt idx="327">
                  <c:v>1.121609541129551</c:v>
                </c:pt>
                <c:pt idx="328">
                  <c:v>1.112608212270491</c:v>
                </c:pt>
                <c:pt idx="329">
                  <c:v>1.114050500189147</c:v>
                </c:pt>
                <c:pt idx="330">
                  <c:v>1.106101950311386</c:v>
                </c:pt>
                <c:pt idx="331">
                  <c:v>1.0983790936662741</c:v>
                </c:pt>
                <c:pt idx="332">
                  <c:v>1.091066421777017</c:v>
                </c:pt>
                <c:pt idx="333">
                  <c:v>1.0967478506451129</c:v>
                </c:pt>
                <c:pt idx="334">
                  <c:v>1.08557509668275</c:v>
                </c:pt>
                <c:pt idx="335">
                  <c:v>1.092797699295019</c:v>
                </c:pt>
                <c:pt idx="336">
                  <c:v>1.09219771252749</c:v>
                </c:pt>
                <c:pt idx="337">
                  <c:v>1.0924574129820239</c:v>
                </c:pt>
                <c:pt idx="338">
                  <c:v>1.0878767842892709</c:v>
                </c:pt>
                <c:pt idx="339">
                  <c:v>1.0796996167918129</c:v>
                </c:pt>
                <c:pt idx="340">
                  <c:v>1.0777834596036271</c:v>
                </c:pt>
                <c:pt idx="341">
                  <c:v>1.089704762893011</c:v>
                </c:pt>
                <c:pt idx="342">
                  <c:v>1.086182109212086</c:v>
                </c:pt>
                <c:pt idx="343">
                  <c:v>1.082956950397163</c:v>
                </c:pt>
                <c:pt idx="344">
                  <c:v>1.0815888331804051</c:v>
                </c:pt>
                <c:pt idx="345">
                  <c:v>1.081626959611713</c:v>
                </c:pt>
                <c:pt idx="346">
                  <c:v>1.0807322317773029</c:v>
                </c:pt>
                <c:pt idx="347">
                  <c:v>1.0814943881496939</c:v>
                </c:pt>
                <c:pt idx="348">
                  <c:v>1.0820817579545781</c:v>
                </c:pt>
                <c:pt idx="349">
                  <c:v>1.0888937325904511</c:v>
                </c:pt>
                <c:pt idx="350">
                  <c:v>1.087643851300929</c:v>
                </c:pt>
                <c:pt idx="351">
                  <c:v>1.074260901015637</c:v>
                </c:pt>
                <c:pt idx="352">
                  <c:v>1.075359610781925</c:v>
                </c:pt>
                <c:pt idx="353">
                  <c:v>1.077517197705647</c:v>
                </c:pt>
                <c:pt idx="354">
                  <c:v>1.0724979836122379</c:v>
                </c:pt>
                <c:pt idx="355">
                  <c:v>1.0751322797446079</c:v>
                </c:pt>
                <c:pt idx="356">
                  <c:v>1.0673786844004061</c:v>
                </c:pt>
                <c:pt idx="357">
                  <c:v>1.061997655962595</c:v>
                </c:pt>
                <c:pt idx="358">
                  <c:v>1.0611709247082179</c:v>
                </c:pt>
                <c:pt idx="359">
                  <c:v>1.064641952484108</c:v>
                </c:pt>
                <c:pt idx="360">
                  <c:v>1.0679453592197761</c:v>
                </c:pt>
                <c:pt idx="361">
                  <c:v>1.0769583046269211</c:v>
                </c:pt>
                <c:pt idx="362">
                  <c:v>1.073637159766474</c:v>
                </c:pt>
                <c:pt idx="363">
                  <c:v>1.07478016557579</c:v>
                </c:pt>
                <c:pt idx="364">
                  <c:v>1.0828010935357719</c:v>
                </c:pt>
                <c:pt idx="365">
                  <c:v>1.0920363242194611</c:v>
                </c:pt>
                <c:pt idx="366">
                  <c:v>1.098281562170381</c:v>
                </c:pt>
                <c:pt idx="367">
                  <c:v>1.1103526506151511</c:v>
                </c:pt>
                <c:pt idx="368">
                  <c:v>1.1217878177431759</c:v>
                </c:pt>
                <c:pt idx="369">
                  <c:v>1.123893855706378</c:v>
                </c:pt>
                <c:pt idx="370">
                  <c:v>1.128168241047129</c:v>
                </c:pt>
                <c:pt idx="371">
                  <c:v>1.1271118086366549</c:v>
                </c:pt>
                <c:pt idx="372">
                  <c:v>1.124274789392752</c:v>
                </c:pt>
                <c:pt idx="373">
                  <c:v>1.1395414735020239</c:v>
                </c:pt>
                <c:pt idx="374">
                  <c:v>1.1598619784239239</c:v>
                </c:pt>
                <c:pt idx="375">
                  <c:v>1.1576860319149229</c:v>
                </c:pt>
                <c:pt idx="376">
                  <c:v>1.157368112606534</c:v>
                </c:pt>
                <c:pt idx="377">
                  <c:v>1.1530062392018561</c:v>
                </c:pt>
                <c:pt idx="378">
                  <c:v>1.144243388958917</c:v>
                </c:pt>
                <c:pt idx="379">
                  <c:v>1.1498202214498969</c:v>
                </c:pt>
                <c:pt idx="380">
                  <c:v>1.1532982589466649</c:v>
                </c:pt>
                <c:pt idx="381">
                  <c:v>1.14335298031692</c:v>
                </c:pt>
                <c:pt idx="382">
                  <c:v>1.1530830943709729</c:v>
                </c:pt>
                <c:pt idx="383">
                  <c:v>1.156653665015819</c:v>
                </c:pt>
                <c:pt idx="384">
                  <c:v>1.163992946477582</c:v>
                </c:pt>
                <c:pt idx="385">
                  <c:v>1.1699297091355949</c:v>
                </c:pt>
                <c:pt idx="386">
                  <c:v>1.1692041779554381</c:v>
                </c:pt>
                <c:pt idx="387">
                  <c:v>1.167787871747578</c:v>
                </c:pt>
                <c:pt idx="388">
                  <c:v>1.1591174511363389</c:v>
                </c:pt>
                <c:pt idx="389">
                  <c:v>1.161974859916955</c:v>
                </c:pt>
                <c:pt idx="390">
                  <c:v>1.161257999813551</c:v>
                </c:pt>
                <c:pt idx="391">
                  <c:v>1.1721221416129239</c:v>
                </c:pt>
                <c:pt idx="392">
                  <c:v>1.1767940953498599</c:v>
                </c:pt>
                <c:pt idx="393">
                  <c:v>1.175016697926373</c:v>
                </c:pt>
                <c:pt idx="394">
                  <c:v>1.1844175960932271</c:v>
                </c:pt>
                <c:pt idx="395">
                  <c:v>1.1878640156516129</c:v>
                </c:pt>
                <c:pt idx="396">
                  <c:v>1.1864618584490429</c:v>
                </c:pt>
                <c:pt idx="397">
                  <c:v>1.180550079351669</c:v>
                </c:pt>
                <c:pt idx="398">
                  <c:v>1.179477793858267</c:v>
                </c:pt>
                <c:pt idx="399">
                  <c:v>1.1751872226037681</c:v>
                </c:pt>
                <c:pt idx="400">
                  <c:v>1.1782048461371479</c:v>
                </c:pt>
                <c:pt idx="401">
                  <c:v>1.180339767773352</c:v>
                </c:pt>
                <c:pt idx="402">
                  <c:v>1.1853344371826851</c:v>
                </c:pt>
                <c:pt idx="403">
                  <c:v>1.1839407923941441</c:v>
                </c:pt>
                <c:pt idx="404">
                  <c:v>1.1825243836093859</c:v>
                </c:pt>
                <c:pt idx="405">
                  <c:v>1.190135055800114</c:v>
                </c:pt>
                <c:pt idx="406">
                  <c:v>1.192818699925841</c:v>
                </c:pt>
                <c:pt idx="407">
                  <c:v>1.1868301017831759</c:v>
                </c:pt>
                <c:pt idx="408">
                  <c:v>1.181713780158173</c:v>
                </c:pt>
                <c:pt idx="409">
                  <c:v>1.182024706222611</c:v>
                </c:pt>
                <c:pt idx="410">
                  <c:v>1.183657279495558</c:v>
                </c:pt>
                <c:pt idx="411">
                  <c:v>1.1868642719708049</c:v>
                </c:pt>
                <c:pt idx="412">
                  <c:v>1.189289503351429</c:v>
                </c:pt>
                <c:pt idx="413">
                  <c:v>1.1862951440700189</c:v>
                </c:pt>
                <c:pt idx="414">
                  <c:v>1.187389049224137</c:v>
                </c:pt>
                <c:pt idx="415">
                  <c:v>1.1835580245683619</c:v>
                </c:pt>
                <c:pt idx="416">
                  <c:v>1.1827294876126331</c:v>
                </c:pt>
                <c:pt idx="417">
                  <c:v>1.183430288126222</c:v>
                </c:pt>
                <c:pt idx="418">
                  <c:v>1.1857093303597179</c:v>
                </c:pt>
                <c:pt idx="419">
                  <c:v>1.183595886752991</c:v>
                </c:pt>
                <c:pt idx="420">
                  <c:v>1.1810911593828439</c:v>
                </c:pt>
                <c:pt idx="421">
                  <c:v>1.177230070665825</c:v>
                </c:pt>
                <c:pt idx="422">
                  <c:v>1.176899524994351</c:v>
                </c:pt>
                <c:pt idx="423">
                  <c:v>1.176610652155833</c:v>
                </c:pt>
                <c:pt idx="424">
                  <c:v>1.1783913055284809</c:v>
                </c:pt>
                <c:pt idx="425">
                  <c:v>1.17788059849777</c:v>
                </c:pt>
                <c:pt idx="426">
                  <c:v>1.1788489755628051</c:v>
                </c:pt>
                <c:pt idx="427">
                  <c:v>1.178995673100129</c:v>
                </c:pt>
                <c:pt idx="428">
                  <c:v>1.180316532468916</c:v>
                </c:pt>
                <c:pt idx="429">
                  <c:v>1.1820865341578961</c:v>
                </c:pt>
                <c:pt idx="430">
                  <c:v>1.1802012511829101</c:v>
                </c:pt>
                <c:pt idx="431">
                  <c:v>1.180656232581379</c:v>
                </c:pt>
                <c:pt idx="432">
                  <c:v>1.1795182545171481</c:v>
                </c:pt>
                <c:pt idx="433">
                  <c:v>1.180774855719618</c:v>
                </c:pt>
                <c:pt idx="434">
                  <c:v>1.184565418494266</c:v>
                </c:pt>
                <c:pt idx="435">
                  <c:v>1.177882282632994</c:v>
                </c:pt>
                <c:pt idx="436">
                  <c:v>1.1787660255162471</c:v>
                </c:pt>
                <c:pt idx="437">
                  <c:v>1.184296236665094</c:v>
                </c:pt>
                <c:pt idx="438">
                  <c:v>1.1901060977075459</c:v>
                </c:pt>
                <c:pt idx="439">
                  <c:v>1.201842693306775</c:v>
                </c:pt>
                <c:pt idx="440">
                  <c:v>1.199789792615138</c:v>
                </c:pt>
                <c:pt idx="441">
                  <c:v>1.204493976114446</c:v>
                </c:pt>
                <c:pt idx="442">
                  <c:v>1.205125407801549</c:v>
                </c:pt>
                <c:pt idx="443">
                  <c:v>1.198199459922908</c:v>
                </c:pt>
                <c:pt idx="444">
                  <c:v>1.1983442914200559</c:v>
                </c:pt>
                <c:pt idx="445">
                  <c:v>1.215233321762563</c:v>
                </c:pt>
                <c:pt idx="446">
                  <c:v>1.2260051036077351</c:v>
                </c:pt>
                <c:pt idx="447">
                  <c:v>1.2296545286154319</c:v>
                </c:pt>
                <c:pt idx="448">
                  <c:v>1.2411373656510369</c:v>
                </c:pt>
                <c:pt idx="449">
                  <c:v>1.240487385696234</c:v>
                </c:pt>
                <c:pt idx="450">
                  <c:v>1.230260403517107</c:v>
                </c:pt>
                <c:pt idx="451">
                  <c:v>1.2239997292886009</c:v>
                </c:pt>
                <c:pt idx="452">
                  <c:v>1.217514573330243</c:v>
                </c:pt>
                <c:pt idx="453">
                  <c:v>1.2203486037338209</c:v>
                </c:pt>
                <c:pt idx="454">
                  <c:v>1.225082622147647</c:v>
                </c:pt>
                <c:pt idx="455">
                  <c:v>1.238527763485578</c:v>
                </c:pt>
                <c:pt idx="456">
                  <c:v>1.236868262448966</c:v>
                </c:pt>
                <c:pt idx="457">
                  <c:v>1.235860970677507</c:v>
                </c:pt>
                <c:pt idx="458">
                  <c:v>1.234724329805196</c:v>
                </c:pt>
                <c:pt idx="459">
                  <c:v>1.24571339409808</c:v>
                </c:pt>
                <c:pt idx="460">
                  <c:v>1.248031481833038</c:v>
                </c:pt>
                <c:pt idx="461">
                  <c:v>1.259565345043373</c:v>
                </c:pt>
                <c:pt idx="462">
                  <c:v>1.257392009620641</c:v>
                </c:pt>
                <c:pt idx="463">
                  <c:v>1.2712364977612469</c:v>
                </c:pt>
                <c:pt idx="464">
                  <c:v>1.2753747483904569</c:v>
                </c:pt>
                <c:pt idx="465">
                  <c:v>1.3068634474754639</c:v>
                </c:pt>
                <c:pt idx="466">
                  <c:v>1.306271327948036</c:v>
                </c:pt>
                <c:pt idx="467">
                  <c:v>1.30994759375949</c:v>
                </c:pt>
                <c:pt idx="468">
                  <c:v>1.310425246233123</c:v>
                </c:pt>
                <c:pt idx="469">
                  <c:v>1.294332241927773</c:v>
                </c:pt>
                <c:pt idx="470">
                  <c:v>1.281151346166552</c:v>
                </c:pt>
                <c:pt idx="471">
                  <c:v>1.2893526063486389</c:v>
                </c:pt>
                <c:pt idx="472">
                  <c:v>1.2944365735200589</c:v>
                </c:pt>
                <c:pt idx="473">
                  <c:v>1.295708945572648</c:v>
                </c:pt>
                <c:pt idx="474">
                  <c:v>1.311785925901537</c:v>
                </c:pt>
                <c:pt idx="475">
                  <c:v>1.3383290639734391</c:v>
                </c:pt>
                <c:pt idx="476">
                  <c:v>1.328717320815936</c:v>
                </c:pt>
                <c:pt idx="477">
                  <c:v>1.316891095934444</c:v>
                </c:pt>
                <c:pt idx="478">
                  <c:v>1.329842545534635</c:v>
                </c:pt>
                <c:pt idx="479">
                  <c:v>1.3378581278839441</c:v>
                </c:pt>
                <c:pt idx="480">
                  <c:v>1.354494779526223</c:v>
                </c:pt>
                <c:pt idx="481">
                  <c:v>1.367471702910324</c:v>
                </c:pt>
                <c:pt idx="482">
                  <c:v>1.377391785816733</c:v>
                </c:pt>
                <c:pt idx="483">
                  <c:v>1.408094930823955</c:v>
                </c:pt>
                <c:pt idx="484">
                  <c:v>1.441607835229868</c:v>
                </c:pt>
                <c:pt idx="485">
                  <c:v>1.438046616004689</c:v>
                </c:pt>
                <c:pt idx="486">
                  <c:v>1.46629809218294</c:v>
                </c:pt>
                <c:pt idx="487">
                  <c:v>1.481322354167621</c:v>
                </c:pt>
                <c:pt idx="488">
                  <c:v>1.507737429647878</c:v>
                </c:pt>
                <c:pt idx="489">
                  <c:v>1.506401564784638</c:v>
                </c:pt>
                <c:pt idx="490">
                  <c:v>1.4994006442923571</c:v>
                </c:pt>
                <c:pt idx="491">
                  <c:v>1.477054882222093</c:v>
                </c:pt>
                <c:pt idx="492">
                  <c:v>1.4946266250555129</c:v>
                </c:pt>
                <c:pt idx="493">
                  <c:v>1.5458171939966141</c:v>
                </c:pt>
                <c:pt idx="494">
                  <c:v>1.5564125935042921</c:v>
                </c:pt>
                <c:pt idx="495">
                  <c:v>1.537176574028333</c:v>
                </c:pt>
                <c:pt idx="496">
                  <c:v>1.541028189397162</c:v>
                </c:pt>
                <c:pt idx="497">
                  <c:v>1.523981319408235</c:v>
                </c:pt>
                <c:pt idx="498">
                  <c:v>1.534743997603399</c:v>
                </c:pt>
                <c:pt idx="499">
                  <c:v>1.5399432535537489</c:v>
                </c:pt>
                <c:pt idx="500">
                  <c:v>1.5472428838103249</c:v>
                </c:pt>
                <c:pt idx="501">
                  <c:v>1.54825926183935</c:v>
                </c:pt>
                <c:pt idx="502">
                  <c:v>1.5413434313875041</c:v>
                </c:pt>
                <c:pt idx="503">
                  <c:v>1.5651830393123229</c:v>
                </c:pt>
                <c:pt idx="504">
                  <c:v>1.5760061443408631</c:v>
                </c:pt>
                <c:pt idx="505">
                  <c:v>1.5841186260824971</c:v>
                </c:pt>
                <c:pt idx="506">
                  <c:v>1.598891252224433</c:v>
                </c:pt>
                <c:pt idx="507">
                  <c:v>1.5987331719957401</c:v>
                </c:pt>
                <c:pt idx="508">
                  <c:v>1.5897935215644921</c:v>
                </c:pt>
                <c:pt idx="509">
                  <c:v>1.587398478173349</c:v>
                </c:pt>
                <c:pt idx="510">
                  <c:v>1.593603246744818</c:v>
                </c:pt>
                <c:pt idx="511">
                  <c:v>1.5965186384273089</c:v>
                </c:pt>
                <c:pt idx="512">
                  <c:v>1.598326774239353</c:v>
                </c:pt>
                <c:pt idx="513">
                  <c:v>1.623746429186407</c:v>
                </c:pt>
                <c:pt idx="514">
                  <c:v>1.616986550242707</c:v>
                </c:pt>
                <c:pt idx="515">
                  <c:v>1.6144351529976499</c:v>
                </c:pt>
                <c:pt idx="516">
                  <c:v>1.5951086053449459</c:v>
                </c:pt>
                <c:pt idx="517">
                  <c:v>1.6173514254089909</c:v>
                </c:pt>
                <c:pt idx="518">
                  <c:v>1.633244785136154</c:v>
                </c:pt>
                <c:pt idx="519">
                  <c:v>1.633318832171383</c:v>
                </c:pt>
                <c:pt idx="520">
                  <c:v>1.645926822429927</c:v>
                </c:pt>
                <c:pt idx="521">
                  <c:v>1.652322741516054</c:v>
                </c:pt>
                <c:pt idx="522">
                  <c:v>1.6371187246332239</c:v>
                </c:pt>
                <c:pt idx="523">
                  <c:v>1.6391702357480611</c:v>
                </c:pt>
                <c:pt idx="524">
                  <c:v>1.6579987921290431</c:v>
                </c:pt>
                <c:pt idx="525">
                  <c:v>1.6524554348448079</c:v>
                </c:pt>
                <c:pt idx="526">
                  <c:v>1.632725834643266</c:v>
                </c:pt>
                <c:pt idx="527">
                  <c:v>1.6502408364523999</c:v>
                </c:pt>
                <c:pt idx="528">
                  <c:v>1.657022196257885</c:v>
                </c:pt>
                <c:pt idx="529">
                  <c:v>1.646205903852938</c:v>
                </c:pt>
                <c:pt idx="530">
                  <c:v>1.638696380815942</c:v>
                </c:pt>
                <c:pt idx="531">
                  <c:v>1.633931361633991</c:v>
                </c:pt>
                <c:pt idx="532">
                  <c:v>1.6406561427535999</c:v>
                </c:pt>
                <c:pt idx="533">
                  <c:v>1.649363675053223</c:v>
                </c:pt>
                <c:pt idx="534">
                  <c:v>1.6677559496558241</c:v>
                </c:pt>
                <c:pt idx="535">
                  <c:v>1.683019579371388</c:v>
                </c:pt>
                <c:pt idx="536">
                  <c:v>1.654966752418791</c:v>
                </c:pt>
                <c:pt idx="537">
                  <c:v>1.65394200197498</c:v>
                </c:pt>
                <c:pt idx="538">
                  <c:v>1.6199550994422709</c:v>
                </c:pt>
                <c:pt idx="539">
                  <c:v>1.6499234592547369</c:v>
                </c:pt>
                <c:pt idx="540">
                  <c:v>1.663990699485199</c:v>
                </c:pt>
                <c:pt idx="541">
                  <c:v>1.6819380084188771</c:v>
                </c:pt>
                <c:pt idx="542">
                  <c:v>1.6910577521201151</c:v>
                </c:pt>
                <c:pt idx="543">
                  <c:v>1.690052011077511</c:v>
                </c:pt>
                <c:pt idx="544">
                  <c:v>1.667453593916985</c:v>
                </c:pt>
                <c:pt idx="545">
                  <c:v>1.6825991623947529</c:v>
                </c:pt>
                <c:pt idx="546">
                  <c:v>1.6824452490831381</c:v>
                </c:pt>
                <c:pt idx="547">
                  <c:v>1.6752289617949081</c:v>
                </c:pt>
                <c:pt idx="548">
                  <c:v>1.66972145533517</c:v>
                </c:pt>
                <c:pt idx="549">
                  <c:v>1.6480720766351431</c:v>
                </c:pt>
                <c:pt idx="550">
                  <c:v>1.6500052173471951</c:v>
                </c:pt>
                <c:pt idx="551">
                  <c:v>1.635768105045345</c:v>
                </c:pt>
                <c:pt idx="552">
                  <c:v>1.63562639815321</c:v>
                </c:pt>
                <c:pt idx="553">
                  <c:v>1.6625560905246799</c:v>
                </c:pt>
                <c:pt idx="554">
                  <c:v>1.6675780310638939</c:v>
                </c:pt>
                <c:pt idx="555">
                  <c:v>1.695247844225352</c:v>
                </c:pt>
                <c:pt idx="556">
                  <c:v>1.709604835633052</c:v>
                </c:pt>
                <c:pt idx="557">
                  <c:v>1.6954121894107721</c:v>
                </c:pt>
                <c:pt idx="558">
                  <c:v>1.6836988522247249</c:v>
                </c:pt>
                <c:pt idx="559">
                  <c:v>1.703454672528504</c:v>
                </c:pt>
                <c:pt idx="560">
                  <c:v>1.7182974111796909</c:v>
                </c:pt>
                <c:pt idx="561">
                  <c:v>1.715228025375011</c:v>
                </c:pt>
                <c:pt idx="562">
                  <c:v>1.729729623245718</c:v>
                </c:pt>
                <c:pt idx="563">
                  <c:v>1.761597236370914</c:v>
                </c:pt>
                <c:pt idx="564">
                  <c:v>1.765286304004053</c:v>
                </c:pt>
                <c:pt idx="565">
                  <c:v>1.79715576514479</c:v>
                </c:pt>
                <c:pt idx="566">
                  <c:v>1.8238403331838631</c:v>
                </c:pt>
                <c:pt idx="567">
                  <c:v>1.847246479274244</c:v>
                </c:pt>
                <c:pt idx="568">
                  <c:v>1.827811987792678</c:v>
                </c:pt>
                <c:pt idx="569">
                  <c:v>1.82506428235564</c:v>
                </c:pt>
                <c:pt idx="570">
                  <c:v>1.8397952970147069</c:v>
                </c:pt>
                <c:pt idx="571">
                  <c:v>1.8769357034738221</c:v>
                </c:pt>
                <c:pt idx="572">
                  <c:v>1.860365732635378</c:v>
                </c:pt>
                <c:pt idx="573">
                  <c:v>1.87455476961228</c:v>
                </c:pt>
                <c:pt idx="574">
                  <c:v>1.8852851663855701</c:v>
                </c:pt>
                <c:pt idx="575">
                  <c:v>1.8574890357734699</c:v>
                </c:pt>
                <c:pt idx="576">
                  <c:v>1.8228566589808879</c:v>
                </c:pt>
                <c:pt idx="577">
                  <c:v>1.851581256306444</c:v>
                </c:pt>
                <c:pt idx="578">
                  <c:v>1.8607046217979311</c:v>
                </c:pt>
                <c:pt idx="579">
                  <c:v>1.8665392530963469</c:v>
                </c:pt>
                <c:pt idx="580">
                  <c:v>1.891776316618037</c:v>
                </c:pt>
                <c:pt idx="581">
                  <c:v>1.8915398514120549</c:v>
                </c:pt>
                <c:pt idx="582">
                  <c:v>1.90915378018054</c:v>
                </c:pt>
                <c:pt idx="583">
                  <c:v>1.935860980911664</c:v>
                </c:pt>
                <c:pt idx="584">
                  <c:v>1.932233557620447</c:v>
                </c:pt>
                <c:pt idx="585">
                  <c:v>1.8865707188751339</c:v>
                </c:pt>
                <c:pt idx="586">
                  <c:v>1.8243086279459231</c:v>
                </c:pt>
                <c:pt idx="587">
                  <c:v>1.829794894264722</c:v>
                </c:pt>
                <c:pt idx="588">
                  <c:v>1.8486578425411431</c:v>
                </c:pt>
                <c:pt idx="589">
                  <c:v>1.834432823560719</c:v>
                </c:pt>
                <c:pt idx="590">
                  <c:v>1.822625807037457</c:v>
                </c:pt>
                <c:pt idx="591">
                  <c:v>1.779517499068215</c:v>
                </c:pt>
                <c:pt idx="592">
                  <c:v>1.78440766256427</c:v>
                </c:pt>
                <c:pt idx="593">
                  <c:v>1.8178564994181929</c:v>
                </c:pt>
                <c:pt idx="594">
                  <c:v>1.785326669058279</c:v>
                </c:pt>
                <c:pt idx="595">
                  <c:v>1.794625503786772</c:v>
                </c:pt>
                <c:pt idx="596">
                  <c:v>1.79313583019921</c:v>
                </c:pt>
                <c:pt idx="597">
                  <c:v>1.7637122965065981</c:v>
                </c:pt>
                <c:pt idx="598">
                  <c:v>1.738795218719758</c:v>
                </c:pt>
                <c:pt idx="599">
                  <c:v>1.7213871544987041</c:v>
                </c:pt>
                <c:pt idx="600">
                  <c:v>1.6784862104737099</c:v>
                </c:pt>
                <c:pt idx="601">
                  <c:v>1.69213756396388</c:v>
                </c:pt>
                <c:pt idx="602">
                  <c:v>1.708723588972316</c:v>
                </c:pt>
                <c:pt idx="603">
                  <c:v>1.718925049070483</c:v>
                </c:pt>
                <c:pt idx="604">
                  <c:v>1.752927080496103</c:v>
                </c:pt>
                <c:pt idx="605">
                  <c:v>1.69807107279484</c:v>
                </c:pt>
                <c:pt idx="606">
                  <c:v>1.68192291304657</c:v>
                </c:pt>
                <c:pt idx="607">
                  <c:v>1.7198502042731501</c:v>
                </c:pt>
                <c:pt idx="608">
                  <c:v>1.708083708419641</c:v>
                </c:pt>
                <c:pt idx="609">
                  <c:v>1.7094978526482281</c:v>
                </c:pt>
                <c:pt idx="610">
                  <c:v>1.7316354366221089</c:v>
                </c:pt>
                <c:pt idx="611">
                  <c:v>1.747930255782461</c:v>
                </c:pt>
                <c:pt idx="612">
                  <c:v>1.743088087979888</c:v>
                </c:pt>
                <c:pt idx="613">
                  <c:v>1.740551088468512</c:v>
                </c:pt>
                <c:pt idx="614">
                  <c:v>1.757016990051957</c:v>
                </c:pt>
                <c:pt idx="615">
                  <c:v>1.7589280339559239</c:v>
                </c:pt>
                <c:pt idx="616">
                  <c:v>1.761952428076216</c:v>
                </c:pt>
                <c:pt idx="617">
                  <c:v>1.7634570649197849</c:v>
                </c:pt>
                <c:pt idx="618">
                  <c:v>1.7625833862965781</c:v>
                </c:pt>
                <c:pt idx="619">
                  <c:v>1.758439004247893</c:v>
                </c:pt>
                <c:pt idx="620">
                  <c:v>1.761510790525054</c:v>
                </c:pt>
                <c:pt idx="621">
                  <c:v>1.72391897571798</c:v>
                </c:pt>
                <c:pt idx="622">
                  <c:v>1.726462671451459</c:v>
                </c:pt>
                <c:pt idx="623">
                  <c:v>1.709911737174445</c:v>
                </c:pt>
                <c:pt idx="624">
                  <c:v>1.6974151604586809</c:v>
                </c:pt>
                <c:pt idx="625">
                  <c:v>1.642581874123122</c:v>
                </c:pt>
                <c:pt idx="626">
                  <c:v>1.6213465729027541</c:v>
                </c:pt>
                <c:pt idx="627">
                  <c:v>1.627304495063445</c:v>
                </c:pt>
                <c:pt idx="628">
                  <c:v>1.630591527792379</c:v>
                </c:pt>
                <c:pt idx="629">
                  <c:v>1.608809697007046</c:v>
                </c:pt>
                <c:pt idx="630">
                  <c:v>1.596840577073078</c:v>
                </c:pt>
                <c:pt idx="631">
                  <c:v>1.5981292718091771</c:v>
                </c:pt>
                <c:pt idx="632">
                  <c:v>1.6146771358208081</c:v>
                </c:pt>
                <c:pt idx="633">
                  <c:v>1.60702331105006</c:v>
                </c:pt>
                <c:pt idx="634">
                  <c:v>1.6146333713203269</c:v>
                </c:pt>
                <c:pt idx="635">
                  <c:v>1.6363430836680919</c:v>
                </c:pt>
                <c:pt idx="636">
                  <c:v>1.637433030542832</c:v>
                </c:pt>
                <c:pt idx="637">
                  <c:v>1.626905051634816</c:v>
                </c:pt>
                <c:pt idx="638">
                  <c:v>1.6195718102937431</c:v>
                </c:pt>
                <c:pt idx="639">
                  <c:v>1.635278719988092</c:v>
                </c:pt>
                <c:pt idx="640">
                  <c:v>1.6359169961764191</c:v>
                </c:pt>
                <c:pt idx="641">
                  <c:v>1.6442690245505731</c:v>
                </c:pt>
                <c:pt idx="642">
                  <c:v>1.691520948009698</c:v>
                </c:pt>
                <c:pt idx="643">
                  <c:v>1.701637943836803</c:v>
                </c:pt>
                <c:pt idx="644">
                  <c:v>1.6886987253268351</c:v>
                </c:pt>
                <c:pt idx="645">
                  <c:v>1.717710931761256</c:v>
                </c:pt>
                <c:pt idx="646">
                  <c:v>1.722742683749819</c:v>
                </c:pt>
                <c:pt idx="647">
                  <c:v>1.7038746965684011</c:v>
                </c:pt>
                <c:pt idx="648">
                  <c:v>1.737053457088231</c:v>
                </c:pt>
                <c:pt idx="649">
                  <c:v>1.7531813516377051</c:v>
                </c:pt>
                <c:pt idx="650">
                  <c:v>1.7590538005082059</c:v>
                </c:pt>
                <c:pt idx="651">
                  <c:v>1.755024385776498</c:v>
                </c:pt>
                <c:pt idx="652">
                  <c:v>1.7634933598975679</c:v>
                </c:pt>
                <c:pt idx="653">
                  <c:v>1.7368311665640721</c:v>
                </c:pt>
                <c:pt idx="654">
                  <c:v>1.726385870714519</c:v>
                </c:pt>
                <c:pt idx="655">
                  <c:v>1.7299258472631289</c:v>
                </c:pt>
                <c:pt idx="656">
                  <c:v>1.751651327661377</c:v>
                </c:pt>
                <c:pt idx="657">
                  <c:v>1.7662144566723299</c:v>
                </c:pt>
                <c:pt idx="658">
                  <c:v>1.7828679921570469</c:v>
                </c:pt>
                <c:pt idx="659">
                  <c:v>1.776235386104126</c:v>
                </c:pt>
                <c:pt idx="660">
                  <c:v>1.79038354962284</c:v>
                </c:pt>
                <c:pt idx="661">
                  <c:v>1.7911600363810649</c:v>
                </c:pt>
                <c:pt idx="662">
                  <c:v>1.774357449739312</c:v>
                </c:pt>
                <c:pt idx="663">
                  <c:v>1.801093446124592</c:v>
                </c:pt>
                <c:pt idx="664">
                  <c:v>1.8053772206419469</c:v>
                </c:pt>
                <c:pt idx="665">
                  <c:v>1.7923111762120081</c:v>
                </c:pt>
                <c:pt idx="666">
                  <c:v>1.8044771285749139</c:v>
                </c:pt>
                <c:pt idx="667">
                  <c:v>1.8026931694307189</c:v>
                </c:pt>
                <c:pt idx="668">
                  <c:v>1.8114254286531151</c:v>
                </c:pt>
                <c:pt idx="669">
                  <c:v>1.8140863654050321</c:v>
                </c:pt>
                <c:pt idx="670">
                  <c:v>1.8201683308174379</c:v>
                </c:pt>
                <c:pt idx="671">
                  <c:v>1.838844672386881</c:v>
                </c:pt>
                <c:pt idx="672">
                  <c:v>1.852558478764746</c:v>
                </c:pt>
                <c:pt idx="673">
                  <c:v>1.8426735002953749</c:v>
                </c:pt>
                <c:pt idx="674">
                  <c:v>1.862249354029635</c:v>
                </c:pt>
                <c:pt idx="675">
                  <c:v>1.835818557945843</c:v>
                </c:pt>
                <c:pt idx="676">
                  <c:v>1.8522584571014069</c:v>
                </c:pt>
                <c:pt idx="677">
                  <c:v>1.850629510862549</c:v>
                </c:pt>
                <c:pt idx="678">
                  <c:v>1.8453504886891621</c:v>
                </c:pt>
                <c:pt idx="679">
                  <c:v>1.8665720421585721</c:v>
                </c:pt>
                <c:pt idx="680">
                  <c:v>1.859799747234691</c:v>
                </c:pt>
                <c:pt idx="681">
                  <c:v>1.85237240066827</c:v>
                </c:pt>
                <c:pt idx="682">
                  <c:v>1.8437883542532469</c:v>
                </c:pt>
                <c:pt idx="683">
                  <c:v>1.8445775596210501</c:v>
                </c:pt>
                <c:pt idx="684">
                  <c:v>1.844792330592951</c:v>
                </c:pt>
                <c:pt idx="685">
                  <c:v>1.863745523000105</c:v>
                </c:pt>
                <c:pt idx="686">
                  <c:v>1.856434955956501</c:v>
                </c:pt>
                <c:pt idx="687">
                  <c:v>1.878323118193179</c:v>
                </c:pt>
                <c:pt idx="688">
                  <c:v>1.887556783761926</c:v>
                </c:pt>
                <c:pt idx="689">
                  <c:v>1.894375613240729</c:v>
                </c:pt>
                <c:pt idx="690">
                  <c:v>1.901778973532056</c:v>
                </c:pt>
                <c:pt idx="691">
                  <c:v>1.895652516460222</c:v>
                </c:pt>
                <c:pt idx="692">
                  <c:v>1.8871929549310771</c:v>
                </c:pt>
                <c:pt idx="693">
                  <c:v>1.9065144412224639</c:v>
                </c:pt>
                <c:pt idx="694">
                  <c:v>1.876686004842151</c:v>
                </c:pt>
                <c:pt idx="695">
                  <c:v>1.867507726692021</c:v>
                </c:pt>
                <c:pt idx="696">
                  <c:v>1.8849975367290259</c:v>
                </c:pt>
                <c:pt idx="697">
                  <c:v>1.879007612498341</c:v>
                </c:pt>
                <c:pt idx="698">
                  <c:v>1.874714858067855</c:v>
                </c:pt>
                <c:pt idx="699">
                  <c:v>1.8895321347971159</c:v>
                </c:pt>
                <c:pt idx="700">
                  <c:v>1.90918276112229</c:v>
                </c:pt>
                <c:pt idx="701">
                  <c:v>1.8949928633850039</c:v>
                </c:pt>
                <c:pt idx="702">
                  <c:v>1.8878582486729421</c:v>
                </c:pt>
                <c:pt idx="703">
                  <c:v>1.884698590232518</c:v>
                </c:pt>
                <c:pt idx="704">
                  <c:v>1.861948008746128</c:v>
                </c:pt>
                <c:pt idx="705">
                  <c:v>1.831518590866402</c:v>
                </c:pt>
                <c:pt idx="706">
                  <c:v>1.850506223431031</c:v>
                </c:pt>
                <c:pt idx="707">
                  <c:v>1.8576862844135811</c:v>
                </c:pt>
                <c:pt idx="708">
                  <c:v>1.863484994423559</c:v>
                </c:pt>
                <c:pt idx="709">
                  <c:v>1.865893891308499</c:v>
                </c:pt>
                <c:pt idx="710">
                  <c:v>1.85135905303436</c:v>
                </c:pt>
                <c:pt idx="711">
                  <c:v>1.8679377046813579</c:v>
                </c:pt>
                <c:pt idx="712">
                  <c:v>1.86856703749874</c:v>
                </c:pt>
                <c:pt idx="713">
                  <c:v>1.8618716031360769</c:v>
                </c:pt>
                <c:pt idx="714">
                  <c:v>1.8699082201110919</c:v>
                </c:pt>
                <c:pt idx="715">
                  <c:v>1.87197752758853</c:v>
                </c:pt>
                <c:pt idx="716">
                  <c:v>1.8716696309479961</c:v>
                </c:pt>
                <c:pt idx="717">
                  <c:v>1.8659634237733149</c:v>
                </c:pt>
                <c:pt idx="718">
                  <c:v>1.8427701980596931</c:v>
                </c:pt>
                <c:pt idx="719">
                  <c:v>1.843729696094867</c:v>
                </c:pt>
                <c:pt idx="720">
                  <c:v>1.8311765239384961</c:v>
                </c:pt>
                <c:pt idx="721">
                  <c:v>1.8411801383033839</c:v>
                </c:pt>
                <c:pt idx="722">
                  <c:v>1.834680019516973</c:v>
                </c:pt>
                <c:pt idx="723">
                  <c:v>1.8411092295325819</c:v>
                </c:pt>
                <c:pt idx="724">
                  <c:v>1.8324828844211929</c:v>
                </c:pt>
                <c:pt idx="725">
                  <c:v>1.8390551874398371</c:v>
                </c:pt>
                <c:pt idx="726">
                  <c:v>1.83345973032997</c:v>
                </c:pt>
                <c:pt idx="727">
                  <c:v>1.827888236598878</c:v>
                </c:pt>
                <c:pt idx="728">
                  <c:v>1.804470127136947</c:v>
                </c:pt>
                <c:pt idx="729">
                  <c:v>1.808885813061945</c:v>
                </c:pt>
                <c:pt idx="730">
                  <c:v>1.801996881961506</c:v>
                </c:pt>
                <c:pt idx="731">
                  <c:v>1.789618339828541</c:v>
                </c:pt>
                <c:pt idx="732">
                  <c:v>1.7915915550597961</c:v>
                </c:pt>
                <c:pt idx="733">
                  <c:v>1.8074245792548469</c:v>
                </c:pt>
                <c:pt idx="734">
                  <c:v>1.7953272633352211</c:v>
                </c:pt>
                <c:pt idx="735">
                  <c:v>1.8201488546771709</c:v>
                </c:pt>
                <c:pt idx="736">
                  <c:v>1.8265073490556589</c:v>
                </c:pt>
                <c:pt idx="737">
                  <c:v>1.8436714756432351</c:v>
                </c:pt>
                <c:pt idx="738">
                  <c:v>1.84276941318877</c:v>
                </c:pt>
                <c:pt idx="739">
                  <c:v>1.8404285116191439</c:v>
                </c:pt>
                <c:pt idx="740">
                  <c:v>1.827249139594189</c:v>
                </c:pt>
                <c:pt idx="741">
                  <c:v>1.8321672659430319</c:v>
                </c:pt>
                <c:pt idx="742">
                  <c:v>1.8307843911542381</c:v>
                </c:pt>
                <c:pt idx="743">
                  <c:v>1.823853259797048</c:v>
                </c:pt>
                <c:pt idx="744">
                  <c:v>1.8324985708193799</c:v>
                </c:pt>
                <c:pt idx="745">
                  <c:v>1.826792314871563</c:v>
                </c:pt>
                <c:pt idx="746">
                  <c:v>1.8315813148102189</c:v>
                </c:pt>
                <c:pt idx="747">
                  <c:v>1.839031189884494</c:v>
                </c:pt>
                <c:pt idx="748">
                  <c:v>1.848493018781169</c:v>
                </c:pt>
                <c:pt idx="749">
                  <c:v>1.852534097518125</c:v>
                </c:pt>
                <c:pt idx="750">
                  <c:v>1.8546051674461741</c:v>
                </c:pt>
                <c:pt idx="751">
                  <c:v>1.8484282884285821</c:v>
                </c:pt>
                <c:pt idx="752">
                  <c:v>1.858857086921919</c:v>
                </c:pt>
                <c:pt idx="753">
                  <c:v>1.863362092461581</c:v>
                </c:pt>
                <c:pt idx="754">
                  <c:v>1.8614284222654169</c:v>
                </c:pt>
                <c:pt idx="755">
                  <c:v>1.8551044971966091</c:v>
                </c:pt>
                <c:pt idx="756">
                  <c:v>1.858945567973769</c:v>
                </c:pt>
                <c:pt idx="757">
                  <c:v>1.848770227700685</c:v>
                </c:pt>
                <c:pt idx="758">
                  <c:v>1.8425319163172571</c:v>
                </c:pt>
                <c:pt idx="759">
                  <c:v>1.835809536364944</c:v>
                </c:pt>
                <c:pt idx="760">
                  <c:v>1.837821799179822</c:v>
                </c:pt>
                <c:pt idx="761">
                  <c:v>1.833657818470998</c:v>
                </c:pt>
                <c:pt idx="762">
                  <c:v>1.811336978479595</c:v>
                </c:pt>
                <c:pt idx="763">
                  <c:v>1.810111796751831</c:v>
                </c:pt>
                <c:pt idx="764">
                  <c:v>1.8026397709587909</c:v>
                </c:pt>
                <c:pt idx="765">
                  <c:v>1.795164768832646</c:v>
                </c:pt>
                <c:pt idx="766">
                  <c:v>1.7609532421913341</c:v>
                </c:pt>
                <c:pt idx="767">
                  <c:v>1.7654713108668529</c:v>
                </c:pt>
                <c:pt idx="768">
                  <c:v>1.779918679526193</c:v>
                </c:pt>
                <c:pt idx="769">
                  <c:v>1.778663385779053</c:v>
                </c:pt>
                <c:pt idx="770">
                  <c:v>1.7769244693355439</c:v>
                </c:pt>
                <c:pt idx="771">
                  <c:v>1.774257086366583</c:v>
                </c:pt>
                <c:pt idx="772">
                  <c:v>1.7856453154542939</c:v>
                </c:pt>
                <c:pt idx="773">
                  <c:v>1.7763611717598631</c:v>
                </c:pt>
                <c:pt idx="774">
                  <c:v>1.770610761977943</c:v>
                </c:pt>
                <c:pt idx="775">
                  <c:v>1.8007306182283771</c:v>
                </c:pt>
                <c:pt idx="776">
                  <c:v>1.8182007949129451</c:v>
                </c:pt>
                <c:pt idx="777">
                  <c:v>1.8212884245126011</c:v>
                </c:pt>
                <c:pt idx="778">
                  <c:v>1.8185210858684511</c:v>
                </c:pt>
                <c:pt idx="779">
                  <c:v>1.833764411463999</c:v>
                </c:pt>
                <c:pt idx="780">
                  <c:v>1.835195286078366</c:v>
                </c:pt>
                <c:pt idx="781">
                  <c:v>1.8282773188647099</c:v>
                </c:pt>
                <c:pt idx="782">
                  <c:v>1.8252120579960429</c:v>
                </c:pt>
                <c:pt idx="783">
                  <c:v>1.8225446866934889</c:v>
                </c:pt>
                <c:pt idx="784">
                  <c:v>1.8288276722503971</c:v>
                </c:pt>
                <c:pt idx="785">
                  <c:v>1.82216322841223</c:v>
                </c:pt>
                <c:pt idx="786">
                  <c:v>1.812098701623561</c:v>
                </c:pt>
                <c:pt idx="787">
                  <c:v>1.818764456711276</c:v>
                </c:pt>
                <c:pt idx="788">
                  <c:v>1.819725801904668</c:v>
                </c:pt>
                <c:pt idx="789">
                  <c:v>1.817866194020979</c:v>
                </c:pt>
                <c:pt idx="790">
                  <c:v>1.81725365747831</c:v>
                </c:pt>
                <c:pt idx="791">
                  <c:v>1.8187159001748381</c:v>
                </c:pt>
                <c:pt idx="792">
                  <c:v>1.818467523266216</c:v>
                </c:pt>
                <c:pt idx="793">
                  <c:v>1.818395177849961</c:v>
                </c:pt>
                <c:pt idx="794">
                  <c:v>1.821087565274045</c:v>
                </c:pt>
                <c:pt idx="795">
                  <c:v>1.8180855873458119</c:v>
                </c:pt>
                <c:pt idx="796">
                  <c:v>1.816794169026823</c:v>
                </c:pt>
                <c:pt idx="797">
                  <c:v>1.8150933540470351</c:v>
                </c:pt>
                <c:pt idx="798">
                  <c:v>1.799818433923563</c:v>
                </c:pt>
                <c:pt idx="799">
                  <c:v>1.7956726108150349</c:v>
                </c:pt>
                <c:pt idx="800">
                  <c:v>1.8020104834273361</c:v>
                </c:pt>
                <c:pt idx="801">
                  <c:v>1.804165919907107</c:v>
                </c:pt>
                <c:pt idx="802">
                  <c:v>1.8058458203857719</c:v>
                </c:pt>
                <c:pt idx="803">
                  <c:v>1.808793546675042</c:v>
                </c:pt>
                <c:pt idx="804">
                  <c:v>1.8150206747756701</c:v>
                </c:pt>
                <c:pt idx="805">
                  <c:v>1.8122713502274199</c:v>
                </c:pt>
                <c:pt idx="806">
                  <c:v>1.8205134501432929</c:v>
                </c:pt>
                <c:pt idx="807">
                  <c:v>1.8152092384685219</c:v>
                </c:pt>
                <c:pt idx="808">
                  <c:v>1.8170182172140521</c:v>
                </c:pt>
                <c:pt idx="809">
                  <c:v>1.8095193138677179</c:v>
                </c:pt>
                <c:pt idx="810">
                  <c:v>1.80717917239853</c:v>
                </c:pt>
                <c:pt idx="811">
                  <c:v>1.804754930321085</c:v>
                </c:pt>
                <c:pt idx="812">
                  <c:v>1.789147246324474</c:v>
                </c:pt>
                <c:pt idx="813">
                  <c:v>1.790067449055051</c:v>
                </c:pt>
                <c:pt idx="814">
                  <c:v>1.788748558481176</c:v>
                </c:pt>
                <c:pt idx="815">
                  <c:v>1.789672468796103</c:v>
                </c:pt>
                <c:pt idx="816">
                  <c:v>1.800242298476292</c:v>
                </c:pt>
                <c:pt idx="817">
                  <c:v>1.7899673984983859</c:v>
                </c:pt>
                <c:pt idx="818">
                  <c:v>1.7960031357195529</c:v>
                </c:pt>
                <c:pt idx="819">
                  <c:v>1.803368998408289</c:v>
                </c:pt>
                <c:pt idx="820">
                  <c:v>1.8096912981237641</c:v>
                </c:pt>
                <c:pt idx="821">
                  <c:v>1.8089839494842279</c:v>
                </c:pt>
                <c:pt idx="822">
                  <c:v>1.805959749471487</c:v>
                </c:pt>
                <c:pt idx="823">
                  <c:v>1.8113297266407511</c:v>
                </c:pt>
                <c:pt idx="824">
                  <c:v>1.806529196183249</c:v>
                </c:pt>
                <c:pt idx="825">
                  <c:v>1.802592713910764</c:v>
                </c:pt>
                <c:pt idx="826">
                  <c:v>1.8127650241777999</c:v>
                </c:pt>
                <c:pt idx="827">
                  <c:v>1.821930652835122</c:v>
                </c:pt>
                <c:pt idx="828">
                  <c:v>1.8286990282022131</c:v>
                </c:pt>
                <c:pt idx="829">
                  <c:v>1.827453591230938</c:v>
                </c:pt>
                <c:pt idx="830">
                  <c:v>1.8252617051596041</c:v>
                </c:pt>
                <c:pt idx="831">
                  <c:v>1.8247086760771161</c:v>
                </c:pt>
                <c:pt idx="832">
                  <c:v>1.82545744185586</c:v>
                </c:pt>
                <c:pt idx="833">
                  <c:v>1.8005780876491311</c:v>
                </c:pt>
                <c:pt idx="834">
                  <c:v>1.801308627310612</c:v>
                </c:pt>
                <c:pt idx="835">
                  <c:v>1.8182700303998649</c:v>
                </c:pt>
                <c:pt idx="836">
                  <c:v>1.81078995852417</c:v>
                </c:pt>
                <c:pt idx="837">
                  <c:v>1.8137336766651679</c:v>
                </c:pt>
                <c:pt idx="838">
                  <c:v>1.8128859923727749</c:v>
                </c:pt>
                <c:pt idx="839">
                  <c:v>1.8007669546711871</c:v>
                </c:pt>
                <c:pt idx="840">
                  <c:v>1.809903540117521</c:v>
                </c:pt>
                <c:pt idx="841">
                  <c:v>1.8105088961388389</c:v>
                </c:pt>
                <c:pt idx="842">
                  <c:v>1.8158876648655271</c:v>
                </c:pt>
                <c:pt idx="843">
                  <c:v>1.8247752152113419</c:v>
                </c:pt>
                <c:pt idx="844">
                  <c:v>1.826984154668144</c:v>
                </c:pt>
                <c:pt idx="845">
                  <c:v>1.8254476929520249</c:v>
                </c:pt>
                <c:pt idx="846">
                  <c:v>1.83416332450243</c:v>
                </c:pt>
                <c:pt idx="847">
                  <c:v>1.8298655129003021</c:v>
                </c:pt>
                <c:pt idx="848">
                  <c:v>1.832095276860443</c:v>
                </c:pt>
                <c:pt idx="849">
                  <c:v>1.8306835225916409</c:v>
                </c:pt>
                <c:pt idx="850">
                  <c:v>1.823524971458381</c:v>
                </c:pt>
                <c:pt idx="851">
                  <c:v>1.8182735422976239</c:v>
                </c:pt>
                <c:pt idx="852">
                  <c:v>1.825509115568112</c:v>
                </c:pt>
                <c:pt idx="853">
                  <c:v>1.8191253921036321</c:v>
                </c:pt>
                <c:pt idx="854">
                  <c:v>1.8099236569485</c:v>
                </c:pt>
                <c:pt idx="855">
                  <c:v>1.819753724278018</c:v>
                </c:pt>
                <c:pt idx="856">
                  <c:v>1.823746764899737</c:v>
                </c:pt>
                <c:pt idx="857">
                  <c:v>1.8168135204361411</c:v>
                </c:pt>
                <c:pt idx="858">
                  <c:v>1.809607628856031</c:v>
                </c:pt>
                <c:pt idx="859">
                  <c:v>1.817531359568787</c:v>
                </c:pt>
                <c:pt idx="860">
                  <c:v>1.8169734213087081</c:v>
                </c:pt>
                <c:pt idx="861">
                  <c:v>1.810712209391957</c:v>
                </c:pt>
                <c:pt idx="862">
                  <c:v>1.8120211729571829</c:v>
                </c:pt>
                <c:pt idx="863">
                  <c:v>1.8059672037526071</c:v>
                </c:pt>
                <c:pt idx="864">
                  <c:v>1.809371272670675</c:v>
                </c:pt>
                <c:pt idx="865">
                  <c:v>1.7872853793429231</c:v>
                </c:pt>
                <c:pt idx="866">
                  <c:v>1.7721164242807721</c:v>
                </c:pt>
                <c:pt idx="867">
                  <c:v>1.7698166179781949</c:v>
                </c:pt>
                <c:pt idx="868">
                  <c:v>1.7748983769113851</c:v>
                </c:pt>
                <c:pt idx="869">
                  <c:v>1.776042029072501</c:v>
                </c:pt>
                <c:pt idx="870">
                  <c:v>1.771024588233187</c:v>
                </c:pt>
                <c:pt idx="871">
                  <c:v>1.778643372043615</c:v>
                </c:pt>
                <c:pt idx="872">
                  <c:v>1.7743361438035741</c:v>
                </c:pt>
                <c:pt idx="873">
                  <c:v>1.7702333398904819</c:v>
                </c:pt>
                <c:pt idx="874">
                  <c:v>1.773281434560076</c:v>
                </c:pt>
                <c:pt idx="875">
                  <c:v>1.773157252498577</c:v>
                </c:pt>
                <c:pt idx="876">
                  <c:v>1.7669456012034399</c:v>
                </c:pt>
                <c:pt idx="877">
                  <c:v>1.761703255457574</c:v>
                </c:pt>
                <c:pt idx="878">
                  <c:v>1.7653869688307531</c:v>
                </c:pt>
                <c:pt idx="879">
                  <c:v>1.768440698782527</c:v>
                </c:pt>
                <c:pt idx="880">
                  <c:v>1.7729269398008789</c:v>
                </c:pt>
                <c:pt idx="881">
                  <c:v>1.77184950187996</c:v>
                </c:pt>
                <c:pt idx="882">
                  <c:v>1.7737501898996759</c:v>
                </c:pt>
                <c:pt idx="883">
                  <c:v>1.765559222767594</c:v>
                </c:pt>
                <c:pt idx="884">
                  <c:v>1.7661444636243051</c:v>
                </c:pt>
                <c:pt idx="885">
                  <c:v>1.7706520333729669</c:v>
                </c:pt>
                <c:pt idx="886">
                  <c:v>1.7733790233040669</c:v>
                </c:pt>
                <c:pt idx="887">
                  <c:v>1.778548664574112</c:v>
                </c:pt>
                <c:pt idx="888">
                  <c:v>1.780170764816233</c:v>
                </c:pt>
                <c:pt idx="889">
                  <c:v>1.78026598812863</c:v>
                </c:pt>
                <c:pt idx="890">
                  <c:v>1.7757133255124959</c:v>
                </c:pt>
                <c:pt idx="891">
                  <c:v>1.781083722946422</c:v>
                </c:pt>
                <c:pt idx="892">
                  <c:v>1.775338769901347</c:v>
                </c:pt>
                <c:pt idx="893">
                  <c:v>1.7755373364571621</c:v>
                </c:pt>
                <c:pt idx="894">
                  <c:v>1.7835470617925619</c:v>
                </c:pt>
                <c:pt idx="895">
                  <c:v>1.7800887489352271</c:v>
                </c:pt>
                <c:pt idx="896">
                  <c:v>1.7801464687735189</c:v>
                </c:pt>
                <c:pt idx="897">
                  <c:v>1.779273028933736</c:v>
                </c:pt>
                <c:pt idx="898">
                  <c:v>1.7725236418713259</c:v>
                </c:pt>
                <c:pt idx="899">
                  <c:v>1.765532743337213</c:v>
                </c:pt>
                <c:pt idx="900">
                  <c:v>1.7689416902521991</c:v>
                </c:pt>
                <c:pt idx="901">
                  <c:v>1.7706900593278521</c:v>
                </c:pt>
                <c:pt idx="902">
                  <c:v>1.7671979821345991</c:v>
                </c:pt>
                <c:pt idx="903">
                  <c:v>1.769258608066641</c:v>
                </c:pt>
                <c:pt idx="904">
                  <c:v>1.7654052541986029</c:v>
                </c:pt>
                <c:pt idx="905">
                  <c:v>1.7629396366552259</c:v>
                </c:pt>
                <c:pt idx="906">
                  <c:v>1.764124716233558</c:v>
                </c:pt>
                <c:pt idx="907">
                  <c:v>1.764985744793848</c:v>
                </c:pt>
                <c:pt idx="908">
                  <c:v>1.769819218012993</c:v>
                </c:pt>
                <c:pt idx="909">
                  <c:v>1.7692300868506921</c:v>
                </c:pt>
                <c:pt idx="910">
                  <c:v>1.769807304978636</c:v>
                </c:pt>
                <c:pt idx="911">
                  <c:v>1.781189275202592</c:v>
                </c:pt>
                <c:pt idx="912">
                  <c:v>1.782475424193446</c:v>
                </c:pt>
                <c:pt idx="913">
                  <c:v>1.7794307634801461</c:v>
                </c:pt>
                <c:pt idx="914">
                  <c:v>1.779304152438772</c:v>
                </c:pt>
                <c:pt idx="915">
                  <c:v>1.7724989062795431</c:v>
                </c:pt>
                <c:pt idx="916">
                  <c:v>1.768637330273898</c:v>
                </c:pt>
                <c:pt idx="917">
                  <c:v>1.771797366957256</c:v>
                </c:pt>
                <c:pt idx="918">
                  <c:v>1.770393170360425</c:v>
                </c:pt>
                <c:pt idx="919">
                  <c:v>1.7720103642871701</c:v>
                </c:pt>
                <c:pt idx="920">
                  <c:v>1.7664475768418251</c:v>
                </c:pt>
                <c:pt idx="921">
                  <c:v>1.7660190725893941</c:v>
                </c:pt>
                <c:pt idx="922">
                  <c:v>1.7634352393654411</c:v>
                </c:pt>
                <c:pt idx="923">
                  <c:v>1.76085711902411</c:v>
                </c:pt>
                <c:pt idx="924">
                  <c:v>1.761107661866766</c:v>
                </c:pt>
                <c:pt idx="925">
                  <c:v>1.756870536673742</c:v>
                </c:pt>
                <c:pt idx="926">
                  <c:v>1.757772902059664</c:v>
                </c:pt>
                <c:pt idx="927">
                  <c:v>1.7575739872740801</c:v>
                </c:pt>
                <c:pt idx="928">
                  <c:v>1.7501742794216419</c:v>
                </c:pt>
                <c:pt idx="929">
                  <c:v>1.7455819903320731</c:v>
                </c:pt>
                <c:pt idx="930">
                  <c:v>1.7407351492581411</c:v>
                </c:pt>
                <c:pt idx="931">
                  <c:v>1.734066492106471</c:v>
                </c:pt>
                <c:pt idx="932">
                  <c:v>1.7392798791763231</c:v>
                </c:pt>
                <c:pt idx="933">
                  <c:v>1.7366093471142201</c:v>
                </c:pt>
                <c:pt idx="934">
                  <c:v>1.7333678024291661</c:v>
                </c:pt>
                <c:pt idx="935">
                  <c:v>1.728460883078935</c:v>
                </c:pt>
                <c:pt idx="936">
                  <c:v>1.733234003304472</c:v>
                </c:pt>
                <c:pt idx="937">
                  <c:v>1.735039424317413</c:v>
                </c:pt>
                <c:pt idx="938">
                  <c:v>1.7381589906194299</c:v>
                </c:pt>
                <c:pt idx="939">
                  <c:v>1.728828847021264</c:v>
                </c:pt>
                <c:pt idx="940">
                  <c:v>1.7306446416536461</c:v>
                </c:pt>
                <c:pt idx="941">
                  <c:v>1.7249080473686611</c:v>
                </c:pt>
                <c:pt idx="942">
                  <c:v>1.7272430282924349</c:v>
                </c:pt>
                <c:pt idx="943">
                  <c:v>1.72231462597218</c:v>
                </c:pt>
                <c:pt idx="944">
                  <c:v>1.7121776538636311</c:v>
                </c:pt>
                <c:pt idx="945">
                  <c:v>1.71342402995452</c:v>
                </c:pt>
                <c:pt idx="946">
                  <c:v>1.711012631852761</c:v>
                </c:pt>
                <c:pt idx="947">
                  <c:v>1.709467403676183</c:v>
                </c:pt>
                <c:pt idx="948">
                  <c:v>1.7202315267802391</c:v>
                </c:pt>
                <c:pt idx="949">
                  <c:v>1.71509314627322</c:v>
                </c:pt>
                <c:pt idx="950">
                  <c:v>1.7172505987573761</c:v>
                </c:pt>
                <c:pt idx="951">
                  <c:v>1.707811512622424</c:v>
                </c:pt>
                <c:pt idx="952">
                  <c:v>1.712153897238067</c:v>
                </c:pt>
                <c:pt idx="953">
                  <c:v>1.712120410965885</c:v>
                </c:pt>
                <c:pt idx="954">
                  <c:v>1.716234010805159</c:v>
                </c:pt>
                <c:pt idx="955">
                  <c:v>1.7256394142436791</c:v>
                </c:pt>
                <c:pt idx="956">
                  <c:v>1.7390451176113431</c:v>
                </c:pt>
                <c:pt idx="957">
                  <c:v>1.735368709063926</c:v>
                </c:pt>
                <c:pt idx="958">
                  <c:v>1.7416654661261981</c:v>
                </c:pt>
                <c:pt idx="959">
                  <c:v>1.7317996601405421</c:v>
                </c:pt>
                <c:pt idx="960">
                  <c:v>1.7241184200432991</c:v>
                </c:pt>
                <c:pt idx="961">
                  <c:v>1.727641407021647</c:v>
                </c:pt>
                <c:pt idx="962">
                  <c:v>1.722158738915232</c:v>
                </c:pt>
                <c:pt idx="963">
                  <c:v>1.72367435314921</c:v>
                </c:pt>
                <c:pt idx="964">
                  <c:v>1.7230417378991569</c:v>
                </c:pt>
                <c:pt idx="965">
                  <c:v>1.7234919480081119</c:v>
                </c:pt>
                <c:pt idx="966">
                  <c:v>1.7173603099466901</c:v>
                </c:pt>
                <c:pt idx="967">
                  <c:v>1.7187852460000701</c:v>
                </c:pt>
                <c:pt idx="968">
                  <c:v>1.720015803989045</c:v>
                </c:pt>
                <c:pt idx="969">
                  <c:v>1.7204365568006099</c:v>
                </c:pt>
                <c:pt idx="970">
                  <c:v>1.722488136482536</c:v>
                </c:pt>
                <c:pt idx="971">
                  <c:v>1.7311041799446241</c:v>
                </c:pt>
                <c:pt idx="972">
                  <c:v>1.7245947554185721</c:v>
                </c:pt>
                <c:pt idx="973">
                  <c:v>1.7278241192972239</c:v>
                </c:pt>
                <c:pt idx="974">
                  <c:v>1.733171815890713</c:v>
                </c:pt>
                <c:pt idx="975">
                  <c:v>1.739128688549515</c:v>
                </c:pt>
                <c:pt idx="976">
                  <c:v>1.739092289691081</c:v>
                </c:pt>
                <c:pt idx="977">
                  <c:v>1.7399287743160541</c:v>
                </c:pt>
                <c:pt idx="978">
                  <c:v>1.7375968230320249</c:v>
                </c:pt>
                <c:pt idx="979">
                  <c:v>1.741687517946356</c:v>
                </c:pt>
                <c:pt idx="980">
                  <c:v>1.7620338747232711</c:v>
                </c:pt>
                <c:pt idx="981">
                  <c:v>1.7507689407026581</c:v>
                </c:pt>
                <c:pt idx="982">
                  <c:v>1.761978845629377</c:v>
                </c:pt>
                <c:pt idx="983">
                  <c:v>1.763058286466969</c:v>
                </c:pt>
                <c:pt idx="984">
                  <c:v>1.7548743306437291</c:v>
                </c:pt>
                <c:pt idx="985">
                  <c:v>1.7523772180352519</c:v>
                </c:pt>
                <c:pt idx="986">
                  <c:v>1.7652998766069701</c:v>
                </c:pt>
                <c:pt idx="987">
                  <c:v>1.765477706386519</c:v>
                </c:pt>
                <c:pt idx="988">
                  <c:v>1.7610677445708089</c:v>
                </c:pt>
                <c:pt idx="989">
                  <c:v>1.757940873349735</c:v>
                </c:pt>
                <c:pt idx="990">
                  <c:v>1.7520905112414999</c:v>
                </c:pt>
                <c:pt idx="991">
                  <c:v>1.75497084226678</c:v>
                </c:pt>
                <c:pt idx="992">
                  <c:v>1.7545189373373109</c:v>
                </c:pt>
                <c:pt idx="993">
                  <c:v>1.7536100002186801</c:v>
                </c:pt>
                <c:pt idx="994">
                  <c:v>1.7629430649135509</c:v>
                </c:pt>
                <c:pt idx="995">
                  <c:v>1.766932173905533</c:v>
                </c:pt>
                <c:pt idx="996">
                  <c:v>1.766142428737566</c:v>
                </c:pt>
                <c:pt idx="997">
                  <c:v>1.766886959889389</c:v>
                </c:pt>
                <c:pt idx="998">
                  <c:v>1.7689386379581451</c:v>
                </c:pt>
                <c:pt idx="999">
                  <c:v>1.769607177434009</c:v>
                </c:pt>
                <c:pt idx="1000">
                  <c:v>1.780988607048982</c:v>
                </c:pt>
                <c:pt idx="1001">
                  <c:v>1.7748455557213101</c:v>
                </c:pt>
                <c:pt idx="1002">
                  <c:v>1.780231863546123</c:v>
                </c:pt>
                <c:pt idx="1003">
                  <c:v>1.7781408217599779</c:v>
                </c:pt>
                <c:pt idx="1004">
                  <c:v>1.7719523357780911</c:v>
                </c:pt>
                <c:pt idx="1005">
                  <c:v>1.766724607021372</c:v>
                </c:pt>
                <c:pt idx="1006">
                  <c:v>1.7696782887329841</c:v>
                </c:pt>
                <c:pt idx="1007">
                  <c:v>1.7659011904355211</c:v>
                </c:pt>
                <c:pt idx="1008">
                  <c:v>1.761734075361977</c:v>
                </c:pt>
                <c:pt idx="1009">
                  <c:v>1.7547782344727121</c:v>
                </c:pt>
                <c:pt idx="1010">
                  <c:v>1.744999724682528</c:v>
                </c:pt>
                <c:pt idx="1011">
                  <c:v>1.7421193910192161</c:v>
                </c:pt>
                <c:pt idx="1012">
                  <c:v>1.7378372733811771</c:v>
                </c:pt>
                <c:pt idx="1013">
                  <c:v>1.735199811600121</c:v>
                </c:pt>
                <c:pt idx="1014">
                  <c:v>1.7401352583002621</c:v>
                </c:pt>
                <c:pt idx="1015">
                  <c:v>1.7337426553334661</c:v>
                </c:pt>
                <c:pt idx="1016">
                  <c:v>1.7334056639272131</c:v>
                </c:pt>
                <c:pt idx="1017">
                  <c:v>1.731045668534547</c:v>
                </c:pt>
                <c:pt idx="1018">
                  <c:v>1.7274299839632401</c:v>
                </c:pt>
                <c:pt idx="1019">
                  <c:v>1.7261088063628121</c:v>
                </c:pt>
                <c:pt idx="1020">
                  <c:v>1.7251624219196451</c:v>
                </c:pt>
                <c:pt idx="1021">
                  <c:v>1.7236735323089809</c:v>
                </c:pt>
                <c:pt idx="1022">
                  <c:v>1.7242299569433941</c:v>
                </c:pt>
                <c:pt idx="1023">
                  <c:v>1.727985169846562</c:v>
                </c:pt>
                <c:pt idx="1024">
                  <c:v>1.726000033230495</c:v>
                </c:pt>
                <c:pt idx="1025">
                  <c:v>1.7316121762227701</c:v>
                </c:pt>
                <c:pt idx="1026">
                  <c:v>1.729433097384778</c:v>
                </c:pt>
                <c:pt idx="1027">
                  <c:v>1.7341835081245569</c:v>
                </c:pt>
                <c:pt idx="1028">
                  <c:v>1.738132279123515</c:v>
                </c:pt>
                <c:pt idx="1029">
                  <c:v>1.733238077351142</c:v>
                </c:pt>
                <c:pt idx="1030">
                  <c:v>1.7258720091168001</c:v>
                </c:pt>
                <c:pt idx="1031">
                  <c:v>1.7199768307025449</c:v>
                </c:pt>
                <c:pt idx="1032">
                  <c:v>1.721266167786673</c:v>
                </c:pt>
                <c:pt idx="1033">
                  <c:v>1.7129715409980331</c:v>
                </c:pt>
                <c:pt idx="1034">
                  <c:v>1.7069985817024269</c:v>
                </c:pt>
                <c:pt idx="1035">
                  <c:v>1.6998513377832729</c:v>
                </c:pt>
                <c:pt idx="1036">
                  <c:v>1.707423714167382</c:v>
                </c:pt>
                <c:pt idx="1037">
                  <c:v>1.702503311949231</c:v>
                </c:pt>
                <c:pt idx="1038">
                  <c:v>1.7025179757785329</c:v>
                </c:pt>
                <c:pt idx="1039">
                  <c:v>1.693888795502825</c:v>
                </c:pt>
                <c:pt idx="1040">
                  <c:v>1.6979316052344531</c:v>
                </c:pt>
                <c:pt idx="1041">
                  <c:v>1.6983553067858319</c:v>
                </c:pt>
                <c:pt idx="1042">
                  <c:v>1.6866329407560301</c:v>
                </c:pt>
                <c:pt idx="1043">
                  <c:v>1.685932036745438</c:v>
                </c:pt>
                <c:pt idx="1044">
                  <c:v>1.6869097522250149</c:v>
                </c:pt>
                <c:pt idx="1045">
                  <c:v>1.682039590090483</c:v>
                </c:pt>
                <c:pt idx="1046">
                  <c:v>1.6895077070036191</c:v>
                </c:pt>
                <c:pt idx="1047">
                  <c:v>1.6997129012940511</c:v>
                </c:pt>
                <c:pt idx="1048">
                  <c:v>1.7047663595938489</c:v>
                </c:pt>
                <c:pt idx="1049">
                  <c:v>1.704854470439253</c:v>
                </c:pt>
                <c:pt idx="1050">
                  <c:v>1.703037089637897</c:v>
                </c:pt>
                <c:pt idx="1051">
                  <c:v>1.70635040021867</c:v>
                </c:pt>
                <c:pt idx="1052">
                  <c:v>1.715881702394678</c:v>
                </c:pt>
                <c:pt idx="1053">
                  <c:v>1.7084820256613831</c:v>
                </c:pt>
                <c:pt idx="1054">
                  <c:v>1.7109769693031709</c:v>
                </c:pt>
                <c:pt idx="1055">
                  <c:v>1.709391589992763</c:v>
                </c:pt>
                <c:pt idx="1056">
                  <c:v>1.7118578069533199</c:v>
                </c:pt>
                <c:pt idx="1057">
                  <c:v>1.717671242444935</c:v>
                </c:pt>
                <c:pt idx="1058">
                  <c:v>1.709167111086249</c:v>
                </c:pt>
                <c:pt idx="1059">
                  <c:v>1.706522695892847</c:v>
                </c:pt>
                <c:pt idx="1060">
                  <c:v>1.7099464905120401</c:v>
                </c:pt>
                <c:pt idx="1061">
                  <c:v>1.7161283460814709</c:v>
                </c:pt>
                <c:pt idx="1062">
                  <c:v>1.7187872677650311</c:v>
                </c:pt>
                <c:pt idx="1063">
                  <c:v>1.7327620031637001</c:v>
                </c:pt>
                <c:pt idx="1064">
                  <c:v>1.7283333627184809</c:v>
                </c:pt>
                <c:pt idx="1065">
                  <c:v>1.7422691097539611</c:v>
                </c:pt>
                <c:pt idx="1066">
                  <c:v>1.7551241102669111</c:v>
                </c:pt>
                <c:pt idx="1067">
                  <c:v>1.7560495839796311</c:v>
                </c:pt>
                <c:pt idx="1068">
                  <c:v>1.770578442231024</c:v>
                </c:pt>
                <c:pt idx="1069">
                  <c:v>1.773368760964301</c:v>
                </c:pt>
                <c:pt idx="1070">
                  <c:v>1.780752595894352</c:v>
                </c:pt>
                <c:pt idx="1071">
                  <c:v>1.7766062840160539</c:v>
                </c:pt>
                <c:pt idx="1072">
                  <c:v>1.775000888808222</c:v>
                </c:pt>
                <c:pt idx="1073">
                  <c:v>1.7657237396620431</c:v>
                </c:pt>
                <c:pt idx="1074">
                  <c:v>1.7616179494474791</c:v>
                </c:pt>
                <c:pt idx="1075">
                  <c:v>1.754771307659664</c:v>
                </c:pt>
                <c:pt idx="1076">
                  <c:v>1.755218811200804</c:v>
                </c:pt>
                <c:pt idx="1077">
                  <c:v>1.762556906397166</c:v>
                </c:pt>
                <c:pt idx="1078">
                  <c:v>1.773512784016658</c:v>
                </c:pt>
                <c:pt idx="1079">
                  <c:v>1.779342903767176</c:v>
                </c:pt>
                <c:pt idx="1080">
                  <c:v>1.7743850141247579</c:v>
                </c:pt>
                <c:pt idx="1081">
                  <c:v>1.786002236548933</c:v>
                </c:pt>
                <c:pt idx="1082">
                  <c:v>1.779649877090554</c:v>
                </c:pt>
                <c:pt idx="1083">
                  <c:v>1.7749322610273071</c:v>
                </c:pt>
                <c:pt idx="1084">
                  <c:v>1.7756070628291489</c:v>
                </c:pt>
                <c:pt idx="1085">
                  <c:v>1.7650041914063641</c:v>
                </c:pt>
                <c:pt idx="1086">
                  <c:v>1.7632300813964139</c:v>
                </c:pt>
                <c:pt idx="1087">
                  <c:v>1.762862355518984</c:v>
                </c:pt>
                <c:pt idx="1088">
                  <c:v>1.7589166421769551</c:v>
                </c:pt>
                <c:pt idx="1089">
                  <c:v>1.7639031802549039</c:v>
                </c:pt>
                <c:pt idx="1090">
                  <c:v>1.772056476685558</c:v>
                </c:pt>
                <c:pt idx="1091">
                  <c:v>1.7674386231377091</c:v>
                </c:pt>
                <c:pt idx="1092">
                  <c:v>1.7724698588084991</c:v>
                </c:pt>
                <c:pt idx="1093">
                  <c:v>1.770970749074821</c:v>
                </c:pt>
                <c:pt idx="1094">
                  <c:v>1.769967121529918</c:v>
                </c:pt>
                <c:pt idx="1095">
                  <c:v>1.7860674446553151</c:v>
                </c:pt>
                <c:pt idx="1096">
                  <c:v>1.7972694555346089</c:v>
                </c:pt>
                <c:pt idx="1097">
                  <c:v>1.7928541009706671</c:v>
                </c:pt>
                <c:pt idx="1098">
                  <c:v>1.7989817760644009</c:v>
                </c:pt>
                <c:pt idx="1099">
                  <c:v>1.822535020377166</c:v>
                </c:pt>
                <c:pt idx="1100">
                  <c:v>1.837120945273792</c:v>
                </c:pt>
                <c:pt idx="1101">
                  <c:v>1.8326315302401881</c:v>
                </c:pt>
                <c:pt idx="1102">
                  <c:v>1.83225556392444</c:v>
                </c:pt>
                <c:pt idx="1103">
                  <c:v>1.834215540885336</c:v>
                </c:pt>
                <c:pt idx="1104">
                  <c:v>1.8353359697833309</c:v>
                </c:pt>
                <c:pt idx="1105">
                  <c:v>1.843649544881101</c:v>
                </c:pt>
                <c:pt idx="1106">
                  <c:v>1.840440185057947</c:v>
                </c:pt>
                <c:pt idx="1107">
                  <c:v>1.842716197274572</c:v>
                </c:pt>
                <c:pt idx="1108">
                  <c:v>1.825722391573751</c:v>
                </c:pt>
                <c:pt idx="1109">
                  <c:v>1.833776831889447</c:v>
                </c:pt>
                <c:pt idx="1110">
                  <c:v>1.8431247303206271</c:v>
                </c:pt>
                <c:pt idx="1111">
                  <c:v>1.845107030451923</c:v>
                </c:pt>
                <c:pt idx="1112">
                  <c:v>1.8520541536807571</c:v>
                </c:pt>
                <c:pt idx="1113">
                  <c:v>1.849863997311473</c:v>
                </c:pt>
                <c:pt idx="1114">
                  <c:v>1.8458674486172311</c:v>
                </c:pt>
                <c:pt idx="1115">
                  <c:v>1.8454427512417191</c:v>
                </c:pt>
                <c:pt idx="1116">
                  <c:v>1.8459284254446371</c:v>
                </c:pt>
                <c:pt idx="1117">
                  <c:v>1.842434761177143</c:v>
                </c:pt>
                <c:pt idx="1118">
                  <c:v>1.840699972226066</c:v>
                </c:pt>
                <c:pt idx="1119">
                  <c:v>1.826256339711303</c:v>
                </c:pt>
                <c:pt idx="1120">
                  <c:v>1.814074254507825</c:v>
                </c:pt>
                <c:pt idx="1121">
                  <c:v>1.8143527697775159</c:v>
                </c:pt>
                <c:pt idx="1122">
                  <c:v>1.802344119397586</c:v>
                </c:pt>
                <c:pt idx="1123">
                  <c:v>1.8038518343959471</c:v>
                </c:pt>
                <c:pt idx="1124">
                  <c:v>1.8050864172012431</c:v>
                </c:pt>
                <c:pt idx="1125">
                  <c:v>1.8084593544850729</c:v>
                </c:pt>
                <c:pt idx="1126">
                  <c:v>1.812166715492284</c:v>
                </c:pt>
                <c:pt idx="1127">
                  <c:v>1.8102467344082409</c:v>
                </c:pt>
                <c:pt idx="1128">
                  <c:v>1.8070425037933111</c:v>
                </c:pt>
                <c:pt idx="1129">
                  <c:v>1.815657797435376</c:v>
                </c:pt>
                <c:pt idx="1130">
                  <c:v>1.809817225254722</c:v>
                </c:pt>
                <c:pt idx="1131">
                  <c:v>1.811261498913715</c:v>
                </c:pt>
                <c:pt idx="1132">
                  <c:v>1.8093432335534561</c:v>
                </c:pt>
                <c:pt idx="1133">
                  <c:v>1.804718927592567</c:v>
                </c:pt>
                <c:pt idx="1134">
                  <c:v>1.795707013570192</c:v>
                </c:pt>
                <c:pt idx="1135">
                  <c:v>1.7888087406654769</c:v>
                </c:pt>
                <c:pt idx="1136">
                  <c:v>1.787140316509048</c:v>
                </c:pt>
                <c:pt idx="1137">
                  <c:v>1.77929185634551</c:v>
                </c:pt>
                <c:pt idx="1138">
                  <c:v>1.7834322561022049</c:v>
                </c:pt>
                <c:pt idx="1139">
                  <c:v>1.786052272957463</c:v>
                </c:pt>
                <c:pt idx="1140">
                  <c:v>1.777461783381006</c:v>
                </c:pt>
                <c:pt idx="1141">
                  <c:v>1.786048431369966</c:v>
                </c:pt>
                <c:pt idx="1142">
                  <c:v>1.781556798692137</c:v>
                </c:pt>
                <c:pt idx="1143">
                  <c:v>1.7873671648293781</c:v>
                </c:pt>
                <c:pt idx="1144">
                  <c:v>1.7866280314844101</c:v>
                </c:pt>
                <c:pt idx="1145">
                  <c:v>1.77718085871301</c:v>
                </c:pt>
                <c:pt idx="1146">
                  <c:v>1.7783518581244571</c:v>
                </c:pt>
                <c:pt idx="1147">
                  <c:v>1.7752193759281869</c:v>
                </c:pt>
                <c:pt idx="1148">
                  <c:v>1.784633744149392</c:v>
                </c:pt>
                <c:pt idx="1149">
                  <c:v>1.782887611147302</c:v>
                </c:pt>
                <c:pt idx="1150">
                  <c:v>1.785327885595493</c:v>
                </c:pt>
                <c:pt idx="1151">
                  <c:v>1.787357725555339</c:v>
                </c:pt>
                <c:pt idx="1152">
                  <c:v>1.778904535029584</c:v>
                </c:pt>
                <c:pt idx="1153">
                  <c:v>1.7762834952810691</c:v>
                </c:pt>
                <c:pt idx="1154">
                  <c:v>1.7751314657628121</c:v>
                </c:pt>
                <c:pt idx="1155">
                  <c:v>1.7795790371306459</c:v>
                </c:pt>
                <c:pt idx="1156">
                  <c:v>1.7791517432645829</c:v>
                </c:pt>
                <c:pt idx="1157">
                  <c:v>1.768941784763665</c:v>
                </c:pt>
                <c:pt idx="1158">
                  <c:v>1.767431428587912</c:v>
                </c:pt>
                <c:pt idx="1159">
                  <c:v>1.7864541392558639</c:v>
                </c:pt>
                <c:pt idx="1160">
                  <c:v>1.7833763257970121</c:v>
                </c:pt>
                <c:pt idx="1161">
                  <c:v>1.78241101190373</c:v>
                </c:pt>
                <c:pt idx="1162">
                  <c:v>1.7794383021771689</c:v>
                </c:pt>
                <c:pt idx="1163">
                  <c:v>1.780530510465437</c:v>
                </c:pt>
                <c:pt idx="1164">
                  <c:v>1.788046249050957</c:v>
                </c:pt>
                <c:pt idx="1165">
                  <c:v>1.795757064270082</c:v>
                </c:pt>
                <c:pt idx="1166">
                  <c:v>1.7920642376002389</c:v>
                </c:pt>
                <c:pt idx="1167">
                  <c:v>1.7932181291049429</c:v>
                </c:pt>
                <c:pt idx="1168">
                  <c:v>1.790634015852522</c:v>
                </c:pt>
                <c:pt idx="1169">
                  <c:v>1.7855700226476801</c:v>
                </c:pt>
                <c:pt idx="1170">
                  <c:v>1.782027700180588</c:v>
                </c:pt>
                <c:pt idx="1171">
                  <c:v>1.789464497562085</c:v>
                </c:pt>
                <c:pt idx="1172">
                  <c:v>1.7942147086561859</c:v>
                </c:pt>
                <c:pt idx="1173">
                  <c:v>1.8043620334544621</c:v>
                </c:pt>
                <c:pt idx="1174">
                  <c:v>1.804737248240923</c:v>
                </c:pt>
                <c:pt idx="1175">
                  <c:v>1.802725310198372</c:v>
                </c:pt>
                <c:pt idx="1176">
                  <c:v>1.80640884513113</c:v>
                </c:pt>
                <c:pt idx="1177">
                  <c:v>1.8003780375905889</c:v>
                </c:pt>
                <c:pt idx="1178">
                  <c:v>1.7960202399541909</c:v>
                </c:pt>
                <c:pt idx="1179">
                  <c:v>1.7946561276153301</c:v>
                </c:pt>
                <c:pt idx="1180">
                  <c:v>1.7904560038158881</c:v>
                </c:pt>
                <c:pt idx="1181">
                  <c:v>1.790884291934798</c:v>
                </c:pt>
                <c:pt idx="1182">
                  <c:v>1.800569229989984</c:v>
                </c:pt>
                <c:pt idx="1183">
                  <c:v>1.803321230413127</c:v>
                </c:pt>
                <c:pt idx="1184">
                  <c:v>1.823632604131145</c:v>
                </c:pt>
                <c:pt idx="1185">
                  <c:v>1.81346381334511</c:v>
                </c:pt>
                <c:pt idx="1186">
                  <c:v>1.8270638945997379</c:v>
                </c:pt>
                <c:pt idx="1187">
                  <c:v>1.831805713770293</c:v>
                </c:pt>
                <c:pt idx="1188">
                  <c:v>1.837615216113843</c:v>
                </c:pt>
                <c:pt idx="1189">
                  <c:v>1.8401798380074079</c:v>
                </c:pt>
                <c:pt idx="1190">
                  <c:v>1.843089026718626</c:v>
                </c:pt>
                <c:pt idx="1191">
                  <c:v>1.8293134653314089</c:v>
                </c:pt>
                <c:pt idx="1192">
                  <c:v>1.830174948621754</c:v>
                </c:pt>
                <c:pt idx="1193">
                  <c:v>1.83137385568845</c:v>
                </c:pt>
                <c:pt idx="1194">
                  <c:v>1.8153155605333999</c:v>
                </c:pt>
                <c:pt idx="1195">
                  <c:v>1.8175010254441439</c:v>
                </c:pt>
                <c:pt idx="1196">
                  <c:v>1.8357422409526849</c:v>
                </c:pt>
                <c:pt idx="1197">
                  <c:v>1.824145807268637</c:v>
                </c:pt>
                <c:pt idx="1198">
                  <c:v>1.819377606044791</c:v>
                </c:pt>
                <c:pt idx="1199">
                  <c:v>1.8141130731604289</c:v>
                </c:pt>
                <c:pt idx="1200">
                  <c:v>1.8112209666952801</c:v>
                </c:pt>
                <c:pt idx="1201">
                  <c:v>1.810394175480041</c:v>
                </c:pt>
                <c:pt idx="1202">
                  <c:v>1.813495628530766</c:v>
                </c:pt>
                <c:pt idx="1203">
                  <c:v>1.8163007757786429</c:v>
                </c:pt>
                <c:pt idx="1204">
                  <c:v>1.8190600096946421</c:v>
                </c:pt>
                <c:pt idx="1205">
                  <c:v>1.8164367220217219</c:v>
                </c:pt>
                <c:pt idx="1206">
                  <c:v>1.8200025532882369</c:v>
                </c:pt>
                <c:pt idx="1207">
                  <c:v>1.8238276892731651</c:v>
                </c:pt>
                <c:pt idx="1208">
                  <c:v>1.8196317552642729</c:v>
                </c:pt>
                <c:pt idx="1209">
                  <c:v>1.818745489699392</c:v>
                </c:pt>
                <c:pt idx="1210">
                  <c:v>1.828439624079863</c:v>
                </c:pt>
                <c:pt idx="1211">
                  <c:v>1.832883022893536</c:v>
                </c:pt>
                <c:pt idx="1212">
                  <c:v>1.8335397388920931</c:v>
                </c:pt>
                <c:pt idx="1213">
                  <c:v>1.838981800446567</c:v>
                </c:pt>
                <c:pt idx="1214">
                  <c:v>1.839733595131128</c:v>
                </c:pt>
                <c:pt idx="1215">
                  <c:v>1.8491529629536529</c:v>
                </c:pt>
                <c:pt idx="1216">
                  <c:v>1.838665351410673</c:v>
                </c:pt>
                <c:pt idx="1217">
                  <c:v>1.843487342291205</c:v>
                </c:pt>
                <c:pt idx="1218">
                  <c:v>1.8460085012778391</c:v>
                </c:pt>
                <c:pt idx="1219">
                  <c:v>1.855206362065932</c:v>
                </c:pt>
                <c:pt idx="1220">
                  <c:v>1.857435315416601</c:v>
                </c:pt>
                <c:pt idx="1221">
                  <c:v>1.865539599774539</c:v>
                </c:pt>
                <c:pt idx="1222">
                  <c:v>1.8662498688108</c:v>
                </c:pt>
                <c:pt idx="1223">
                  <c:v>1.8789147132811981</c:v>
                </c:pt>
                <c:pt idx="1224">
                  <c:v>1.894088920358691</c:v>
                </c:pt>
                <c:pt idx="1225">
                  <c:v>1.9142001126901149</c:v>
                </c:pt>
                <c:pt idx="1226">
                  <c:v>1.8989327532331219</c:v>
                </c:pt>
                <c:pt idx="1227">
                  <c:v>1.908577960209221</c:v>
                </c:pt>
                <c:pt idx="1228">
                  <c:v>1.9118579657180761</c:v>
                </c:pt>
                <c:pt idx="1229">
                  <c:v>1.9089569273530651</c:v>
                </c:pt>
                <c:pt idx="1230">
                  <c:v>1.9211607554831429</c:v>
                </c:pt>
                <c:pt idx="1231">
                  <c:v>1.916949679581891</c:v>
                </c:pt>
                <c:pt idx="1232">
                  <c:v>1.917181352038178</c:v>
                </c:pt>
                <c:pt idx="1233">
                  <c:v>1.9203239295519601</c:v>
                </c:pt>
                <c:pt idx="1234">
                  <c:v>1.918340329090229</c:v>
                </c:pt>
                <c:pt idx="1235">
                  <c:v>1.914745977402774</c:v>
                </c:pt>
                <c:pt idx="1236">
                  <c:v>1.928312749396597</c:v>
                </c:pt>
                <c:pt idx="1237">
                  <c:v>1.9401271291335001</c:v>
                </c:pt>
                <c:pt idx="1238">
                  <c:v>1.941478623044236</c:v>
                </c:pt>
                <c:pt idx="1239">
                  <c:v>1.929562106777811</c:v>
                </c:pt>
                <c:pt idx="1240">
                  <c:v>1.914759731181874</c:v>
                </c:pt>
                <c:pt idx="1241">
                  <c:v>1.932152670927431</c:v>
                </c:pt>
                <c:pt idx="1242">
                  <c:v>1.9542726386283651</c:v>
                </c:pt>
                <c:pt idx="1243">
                  <c:v>1.9692532039175099</c:v>
                </c:pt>
                <c:pt idx="1244">
                  <c:v>1.986166920788148</c:v>
                </c:pt>
                <c:pt idx="1245">
                  <c:v>1.977267264836015</c:v>
                </c:pt>
                <c:pt idx="1246">
                  <c:v>1.974605998627329</c:v>
                </c:pt>
                <c:pt idx="1247">
                  <c:v>1.969274048001912</c:v>
                </c:pt>
                <c:pt idx="1248">
                  <c:v>1.9659988518838061</c:v>
                </c:pt>
                <c:pt idx="1249">
                  <c:v>1.9863918703350929</c:v>
                </c:pt>
                <c:pt idx="1250">
                  <c:v>1.999424406750582</c:v>
                </c:pt>
                <c:pt idx="1251">
                  <c:v>2.0121640186630558</c:v>
                </c:pt>
                <c:pt idx="1252">
                  <c:v>2.021305912071242</c:v>
                </c:pt>
                <c:pt idx="1253">
                  <c:v>2.0187212398705081</c:v>
                </c:pt>
                <c:pt idx="1254">
                  <c:v>2.0351775399462562</c:v>
                </c:pt>
                <c:pt idx="1255">
                  <c:v>2.0280473814874438</c:v>
                </c:pt>
                <c:pt idx="1256">
                  <c:v>2.0310761566800659</c:v>
                </c:pt>
                <c:pt idx="1257">
                  <c:v>2.0291686797154731</c:v>
                </c:pt>
                <c:pt idx="1258">
                  <c:v>2.0474489993929308</c:v>
                </c:pt>
                <c:pt idx="1259">
                  <c:v>2.0538747183599368</c:v>
                </c:pt>
                <c:pt idx="1260">
                  <c:v>2.052270532643226</c:v>
                </c:pt>
                <c:pt idx="1261">
                  <c:v>2.0456772397695211</c:v>
                </c:pt>
                <c:pt idx="1262">
                  <c:v>2.0513912101459661</c:v>
                </c:pt>
                <c:pt idx="1263">
                  <c:v>2.041382030493089</c:v>
                </c:pt>
                <c:pt idx="1264">
                  <c:v>2.0557154530638759</c:v>
                </c:pt>
                <c:pt idx="1265">
                  <c:v>2.066142796038148</c:v>
                </c:pt>
                <c:pt idx="1266">
                  <c:v>2.057381758495358</c:v>
                </c:pt>
                <c:pt idx="1267">
                  <c:v>2.0552141288860208</c:v>
                </c:pt>
                <c:pt idx="1268">
                  <c:v>2.0418696959557789</c:v>
                </c:pt>
                <c:pt idx="1269">
                  <c:v>2.0805863140883929</c:v>
                </c:pt>
                <c:pt idx="1270">
                  <c:v>2.1051656011534838</c:v>
                </c:pt>
                <c:pt idx="1271">
                  <c:v>2.1160434402477022</c:v>
                </c:pt>
                <c:pt idx="1272">
                  <c:v>2.1008534823302911</c:v>
                </c:pt>
                <c:pt idx="1273">
                  <c:v>2.1267901651114691</c:v>
                </c:pt>
                <c:pt idx="1274">
                  <c:v>2.124111440514961</c:v>
                </c:pt>
                <c:pt idx="1275">
                  <c:v>2.1313979831839061</c:v>
                </c:pt>
                <c:pt idx="1276">
                  <c:v>2.1498596374751671</c:v>
                </c:pt>
                <c:pt idx="1277">
                  <c:v>2.142976179866134</c:v>
                </c:pt>
                <c:pt idx="1278">
                  <c:v>2.1572510201823598</c:v>
                </c:pt>
                <c:pt idx="1279">
                  <c:v>2.16818671929828</c:v>
                </c:pt>
                <c:pt idx="1280">
                  <c:v>2.1602717210466391</c:v>
                </c:pt>
                <c:pt idx="1281">
                  <c:v>2.160119921289096</c:v>
                </c:pt>
                <c:pt idx="1282">
                  <c:v>2.1368819376025061</c:v>
                </c:pt>
                <c:pt idx="1283">
                  <c:v>2.150644582808837</c:v>
                </c:pt>
                <c:pt idx="1284">
                  <c:v>2.140707142350617</c:v>
                </c:pt>
                <c:pt idx="1285">
                  <c:v>2.1431065416195532</c:v>
                </c:pt>
                <c:pt idx="1286">
                  <c:v>2.15214521604404</c:v>
                </c:pt>
                <c:pt idx="1287">
                  <c:v>2.1589698571278451</c:v>
                </c:pt>
                <c:pt idx="1288">
                  <c:v>2.14918587942475</c:v>
                </c:pt>
                <c:pt idx="1289">
                  <c:v>2.132418860225457</c:v>
                </c:pt>
                <c:pt idx="1290">
                  <c:v>2.139777009439658</c:v>
                </c:pt>
                <c:pt idx="1291">
                  <c:v>2.1214333799461289</c:v>
                </c:pt>
                <c:pt idx="1292">
                  <c:v>2.125091280133824</c:v>
                </c:pt>
                <c:pt idx="1293">
                  <c:v>2.1223246456476419</c:v>
                </c:pt>
                <c:pt idx="1294">
                  <c:v>2.1261771834387861</c:v>
                </c:pt>
                <c:pt idx="1295">
                  <c:v>2.1200091878428662</c:v>
                </c:pt>
                <c:pt idx="1296">
                  <c:v>2.1305764965976</c:v>
                </c:pt>
                <c:pt idx="1297">
                  <c:v>2.132009138818451</c:v>
                </c:pt>
                <c:pt idx="1298">
                  <c:v>2.1276379741256228</c:v>
                </c:pt>
                <c:pt idx="1299">
                  <c:v>2.1447695971646481</c:v>
                </c:pt>
                <c:pt idx="1300">
                  <c:v>2.1516669980585572</c:v>
                </c:pt>
                <c:pt idx="1301">
                  <c:v>2.1419232586488861</c:v>
                </c:pt>
                <c:pt idx="1302">
                  <c:v>2.14782289166823</c:v>
                </c:pt>
                <c:pt idx="1303">
                  <c:v>2.1557437234824892</c:v>
                </c:pt>
                <c:pt idx="1304">
                  <c:v>2.161232193608615</c:v>
                </c:pt>
                <c:pt idx="1305">
                  <c:v>2.1531375354360458</c:v>
                </c:pt>
                <c:pt idx="1306">
                  <c:v>2.1506134688283209</c:v>
                </c:pt>
                <c:pt idx="1307">
                  <c:v>2.15304076025657</c:v>
                </c:pt>
                <c:pt idx="1308">
                  <c:v>2.1528088088635631</c:v>
                </c:pt>
                <c:pt idx="1309">
                  <c:v>2.1703069487877702</c:v>
                </c:pt>
                <c:pt idx="1310">
                  <c:v>2.1790765456170011</c:v>
                </c:pt>
                <c:pt idx="1311">
                  <c:v>2.1848155495933721</c:v>
                </c:pt>
                <c:pt idx="1312">
                  <c:v>2.1969865865282538</c:v>
                </c:pt>
                <c:pt idx="1313">
                  <c:v>2.2092932369162299</c:v>
                </c:pt>
                <c:pt idx="1314">
                  <c:v>2.2223612074792389</c:v>
                </c:pt>
                <c:pt idx="1315">
                  <c:v>2.242995409849712</c:v>
                </c:pt>
                <c:pt idx="1316">
                  <c:v>2.2282104432437881</c:v>
                </c:pt>
                <c:pt idx="1317">
                  <c:v>2.2221668843971241</c:v>
                </c:pt>
                <c:pt idx="1318">
                  <c:v>2.231591267430189</c:v>
                </c:pt>
                <c:pt idx="1319">
                  <c:v>2.2308611151201161</c:v>
                </c:pt>
                <c:pt idx="1320">
                  <c:v>2.2447731948475762</c:v>
                </c:pt>
                <c:pt idx="1321">
                  <c:v>2.232919897353598</c:v>
                </c:pt>
                <c:pt idx="1322">
                  <c:v>2.239053129259486</c:v>
                </c:pt>
                <c:pt idx="1323">
                  <c:v>2.2348799436163489</c:v>
                </c:pt>
                <c:pt idx="1324">
                  <c:v>2.2434567282175339</c:v>
                </c:pt>
                <c:pt idx="1325">
                  <c:v>2.2628144933146421</c:v>
                </c:pt>
                <c:pt idx="1326">
                  <c:v>2.252760208892862</c:v>
                </c:pt>
                <c:pt idx="1327">
                  <c:v>2.2688894483463939</c:v>
                </c:pt>
                <c:pt idx="1328">
                  <c:v>2.2564590679182248</c:v>
                </c:pt>
                <c:pt idx="1329">
                  <c:v>2.2544309445852901</c:v>
                </c:pt>
                <c:pt idx="1330">
                  <c:v>2.2242944584251521</c:v>
                </c:pt>
                <c:pt idx="1331">
                  <c:v>2.2189677373621559</c:v>
                </c:pt>
                <c:pt idx="1332">
                  <c:v>2.2055156039460408</c:v>
                </c:pt>
                <c:pt idx="1333">
                  <c:v>2.1804447322112139</c:v>
                </c:pt>
                <c:pt idx="1334">
                  <c:v>2.1617056374429109</c:v>
                </c:pt>
                <c:pt idx="1335">
                  <c:v>2.1562042721069199</c:v>
                </c:pt>
                <c:pt idx="1336">
                  <c:v>2.1728681074301619</c:v>
                </c:pt>
                <c:pt idx="1337">
                  <c:v>2.1775359788966901</c:v>
                </c:pt>
                <c:pt idx="1338">
                  <c:v>2.17168656964926</c:v>
                </c:pt>
                <c:pt idx="1339">
                  <c:v>2.1686549057883062</c:v>
                </c:pt>
                <c:pt idx="1340">
                  <c:v>2.1645433996853969</c:v>
                </c:pt>
                <c:pt idx="1341">
                  <c:v>2.164707955609944</c:v>
                </c:pt>
                <c:pt idx="1342">
                  <c:v>2.1547492559550552</c:v>
                </c:pt>
                <c:pt idx="1343">
                  <c:v>2.157565709276752</c:v>
                </c:pt>
                <c:pt idx="1344">
                  <c:v>2.1516079335307241</c:v>
                </c:pt>
                <c:pt idx="1345">
                  <c:v>2.1509731205981582</c:v>
                </c:pt>
                <c:pt idx="1346">
                  <c:v>2.158927223473968</c:v>
                </c:pt>
                <c:pt idx="1347">
                  <c:v>2.1699336025489</c:v>
                </c:pt>
                <c:pt idx="1348">
                  <c:v>2.1678563782641631</c:v>
                </c:pt>
                <c:pt idx="1349">
                  <c:v>2.1772484691150509</c:v>
                </c:pt>
                <c:pt idx="1350">
                  <c:v>2.1981002703121888</c:v>
                </c:pt>
                <c:pt idx="1351">
                  <c:v>2.1936512539727051</c:v>
                </c:pt>
                <c:pt idx="1352">
                  <c:v>2.2076595171221838</c:v>
                </c:pt>
                <c:pt idx="1353">
                  <c:v>2.2092523787646421</c:v>
                </c:pt>
                <c:pt idx="1354">
                  <c:v>2.2316356926547378</c:v>
                </c:pt>
                <c:pt idx="1355">
                  <c:v>2.2355830583218301</c:v>
                </c:pt>
                <c:pt idx="1356">
                  <c:v>2.2276592130650852</c:v>
                </c:pt>
                <c:pt idx="1357">
                  <c:v>2.2257531983196239</c:v>
                </c:pt>
                <c:pt idx="1358">
                  <c:v>2.2337375716654608</c:v>
                </c:pt>
                <c:pt idx="1359">
                  <c:v>2.2500922044192251</c:v>
                </c:pt>
                <c:pt idx="1360">
                  <c:v>2.246052495185455</c:v>
                </c:pt>
                <c:pt idx="1361">
                  <c:v>2.251272641021886</c:v>
                </c:pt>
                <c:pt idx="1362">
                  <c:v>2.2300367871978519</c:v>
                </c:pt>
                <c:pt idx="1363">
                  <c:v>2.2248134524960101</c:v>
                </c:pt>
                <c:pt idx="1364">
                  <c:v>2.2032918399629722</c:v>
                </c:pt>
                <c:pt idx="1365">
                  <c:v>2.2100953240624448</c:v>
                </c:pt>
                <c:pt idx="1366">
                  <c:v>2.2224849844639718</c:v>
                </c:pt>
                <c:pt idx="1367">
                  <c:v>2.2155876030095731</c:v>
                </c:pt>
                <c:pt idx="1368">
                  <c:v>2.2272946705975691</c:v>
                </c:pt>
                <c:pt idx="1369">
                  <c:v>2.2248413474426281</c:v>
                </c:pt>
                <c:pt idx="1370">
                  <c:v>2.2218605051145142</c:v>
                </c:pt>
                <c:pt idx="1371">
                  <c:v>2.2256276984191592</c:v>
                </c:pt>
                <c:pt idx="1372">
                  <c:v>2.208789840153198</c:v>
                </c:pt>
                <c:pt idx="1373">
                  <c:v>2.2130257625603651</c:v>
                </c:pt>
                <c:pt idx="1374">
                  <c:v>2.202299705542675</c:v>
                </c:pt>
                <c:pt idx="1375">
                  <c:v>2.2018852890894851</c:v>
                </c:pt>
                <c:pt idx="1376">
                  <c:v>2.2069277407964139</c:v>
                </c:pt>
                <c:pt idx="1377">
                  <c:v>2.2137103693506628</c:v>
                </c:pt>
                <c:pt idx="1378">
                  <c:v>2.2248809367006501</c:v>
                </c:pt>
                <c:pt idx="1379">
                  <c:v>2.2097893002919191</c:v>
                </c:pt>
                <c:pt idx="1380">
                  <c:v>2.2098631108177078</c:v>
                </c:pt>
                <c:pt idx="1381">
                  <c:v>2.2120524138889772</c:v>
                </c:pt>
                <c:pt idx="1382">
                  <c:v>2.2130905252127828</c:v>
                </c:pt>
                <c:pt idx="1383">
                  <c:v>2.2185862851312899</c:v>
                </c:pt>
                <c:pt idx="1384">
                  <c:v>2.2310551058342361</c:v>
                </c:pt>
                <c:pt idx="1385">
                  <c:v>2.223003939145813</c:v>
                </c:pt>
                <c:pt idx="1386">
                  <c:v>2.2372750629141569</c:v>
                </c:pt>
                <c:pt idx="1387">
                  <c:v>2.2448265190896621</c:v>
                </c:pt>
                <c:pt idx="1388">
                  <c:v>2.2679928340497559</c:v>
                </c:pt>
                <c:pt idx="1389">
                  <c:v>2.2656242949958521</c:v>
                </c:pt>
                <c:pt idx="1390">
                  <c:v>2.262440251910113</c:v>
                </c:pt>
                <c:pt idx="1391">
                  <c:v>2.2636524579103261</c:v>
                </c:pt>
                <c:pt idx="1392">
                  <c:v>2.2695496502035111</c:v>
                </c:pt>
                <c:pt idx="1393">
                  <c:v>2.27197092168183</c:v>
                </c:pt>
                <c:pt idx="1394">
                  <c:v>2.2672930893022571</c:v>
                </c:pt>
                <c:pt idx="1395">
                  <c:v>2.2628921267721811</c:v>
                </c:pt>
                <c:pt idx="1396">
                  <c:v>2.262722357325853</c:v>
                </c:pt>
                <c:pt idx="1397">
                  <c:v>2.2600862428436099</c:v>
                </c:pt>
                <c:pt idx="1398">
                  <c:v>2.269799609844017</c:v>
                </c:pt>
                <c:pt idx="1399">
                  <c:v>2.2772612551273221</c:v>
                </c:pt>
                <c:pt idx="1400">
                  <c:v>2.284434324172044</c:v>
                </c:pt>
                <c:pt idx="1401">
                  <c:v>2.2880127237494778</c:v>
                </c:pt>
                <c:pt idx="1402">
                  <c:v>2.2770439638318778</c:v>
                </c:pt>
                <c:pt idx="1403">
                  <c:v>2.2692186400187411</c:v>
                </c:pt>
                <c:pt idx="1404">
                  <c:v>2.281373746262259</c:v>
                </c:pt>
                <c:pt idx="1405">
                  <c:v>2.2872493404113028</c:v>
                </c:pt>
                <c:pt idx="1406">
                  <c:v>2.2987286190669378</c:v>
                </c:pt>
                <c:pt idx="1407">
                  <c:v>2.2752104478041661</c:v>
                </c:pt>
                <c:pt idx="1408">
                  <c:v>2.2567507751350129</c:v>
                </c:pt>
                <c:pt idx="1409">
                  <c:v>2.2598751731828579</c:v>
                </c:pt>
                <c:pt idx="1410">
                  <c:v>2.277893278760879</c:v>
                </c:pt>
                <c:pt idx="1411">
                  <c:v>2.291459660243393</c:v>
                </c:pt>
                <c:pt idx="1412">
                  <c:v>2.3072159157348291</c:v>
                </c:pt>
                <c:pt idx="1413">
                  <c:v>2.2938546600077001</c:v>
                </c:pt>
                <c:pt idx="1414">
                  <c:v>2.2848555059888231</c:v>
                </c:pt>
                <c:pt idx="1415">
                  <c:v>2.2876496317268109</c:v>
                </c:pt>
                <c:pt idx="1416">
                  <c:v>2.284262139777244</c:v>
                </c:pt>
                <c:pt idx="1417">
                  <c:v>2.2569692271441619</c:v>
                </c:pt>
                <c:pt idx="1418">
                  <c:v>2.2567401556105642</c:v>
                </c:pt>
                <c:pt idx="1419">
                  <c:v>2.2515613884664489</c:v>
                </c:pt>
                <c:pt idx="1420">
                  <c:v>2.246507166755964</c:v>
                </c:pt>
                <c:pt idx="1421">
                  <c:v>2.2567408376823499</c:v>
                </c:pt>
                <c:pt idx="1422">
                  <c:v>2.2518773490327679</c:v>
                </c:pt>
                <c:pt idx="1423">
                  <c:v>2.2324105660365392</c:v>
                </c:pt>
                <c:pt idx="1424">
                  <c:v>2.231438793343544</c:v>
                </c:pt>
                <c:pt idx="1425">
                  <c:v>2.2391401841689058</c:v>
                </c:pt>
                <c:pt idx="1426">
                  <c:v>2.231363674884232</c:v>
                </c:pt>
                <c:pt idx="1427">
                  <c:v>2.243742935834161</c:v>
                </c:pt>
                <c:pt idx="1428">
                  <c:v>2.2590327714270919</c:v>
                </c:pt>
                <c:pt idx="1429">
                  <c:v>2.2599767008615612</c:v>
                </c:pt>
                <c:pt idx="1430">
                  <c:v>2.2532192220861842</c:v>
                </c:pt>
                <c:pt idx="1431">
                  <c:v>2.262556829891162</c:v>
                </c:pt>
                <c:pt idx="1432">
                  <c:v>2.2652796074358159</c:v>
                </c:pt>
                <c:pt idx="1433">
                  <c:v>2.2733603522213972</c:v>
                </c:pt>
                <c:pt idx="1434">
                  <c:v>2.2585211950247852</c:v>
                </c:pt>
                <c:pt idx="1435">
                  <c:v>2.25511239695668</c:v>
                </c:pt>
                <c:pt idx="1436">
                  <c:v>2.2622055361081812</c:v>
                </c:pt>
                <c:pt idx="1437">
                  <c:v>2.2548979001228431</c:v>
                </c:pt>
                <c:pt idx="1438">
                  <c:v>2.248751243653127</c:v>
                </c:pt>
                <c:pt idx="1439">
                  <c:v>2.2429661357079622</c:v>
                </c:pt>
                <c:pt idx="1440">
                  <c:v>2.2360329181161531</c:v>
                </c:pt>
                <c:pt idx="1441">
                  <c:v>2.253146057842998</c:v>
                </c:pt>
                <c:pt idx="1442">
                  <c:v>2.2675551997150718</c:v>
                </c:pt>
                <c:pt idx="1443">
                  <c:v>2.2694729307726229</c:v>
                </c:pt>
                <c:pt idx="1444">
                  <c:v>2.266356899753597</c:v>
                </c:pt>
                <c:pt idx="1445">
                  <c:v>2.2732617868875562</c:v>
                </c:pt>
                <c:pt idx="1446">
                  <c:v>2.2787211195977068</c:v>
                </c:pt>
                <c:pt idx="1447">
                  <c:v>2.294514461045746</c:v>
                </c:pt>
                <c:pt idx="1448">
                  <c:v>2.31067321259001</c:v>
                </c:pt>
                <c:pt idx="1449">
                  <c:v>2.3058926166217231</c:v>
                </c:pt>
                <c:pt idx="1450">
                  <c:v>2.3189790667710599</c:v>
                </c:pt>
                <c:pt idx="1451">
                  <c:v>2.312249116116158</c:v>
                </c:pt>
                <c:pt idx="1452">
                  <c:v>2.306359642698705</c:v>
                </c:pt>
                <c:pt idx="1453">
                  <c:v>2.2957683661090851</c:v>
                </c:pt>
                <c:pt idx="1454">
                  <c:v>2.288637493435957</c:v>
                </c:pt>
                <c:pt idx="1455">
                  <c:v>2.2952537216835749</c:v>
                </c:pt>
                <c:pt idx="1456">
                  <c:v>2.296353863612294</c:v>
                </c:pt>
                <c:pt idx="1457">
                  <c:v>2.289383194172542</c:v>
                </c:pt>
                <c:pt idx="1458">
                  <c:v>2.3059832372292148</c:v>
                </c:pt>
                <c:pt idx="1459">
                  <c:v>2.311879850253677</c:v>
                </c:pt>
                <c:pt idx="1460">
                  <c:v>2.302407913523099</c:v>
                </c:pt>
                <c:pt idx="1461">
                  <c:v>2.298050176489657</c:v>
                </c:pt>
                <c:pt idx="1462">
                  <c:v>2.2953971680252949</c:v>
                </c:pt>
                <c:pt idx="1463">
                  <c:v>2.3052204049598419</c:v>
                </c:pt>
                <c:pt idx="1464">
                  <c:v>2.3132366649373259</c:v>
                </c:pt>
                <c:pt idx="1465">
                  <c:v>2.319375550896619</c:v>
                </c:pt>
                <c:pt idx="1466">
                  <c:v>2.3265642182796471</c:v>
                </c:pt>
                <c:pt idx="1467">
                  <c:v>2.3184583522930091</c:v>
                </c:pt>
                <c:pt idx="1468">
                  <c:v>2.3152830662681998</c:v>
                </c:pt>
                <c:pt idx="1469">
                  <c:v>2.3191369896110849</c:v>
                </c:pt>
                <c:pt idx="1470">
                  <c:v>2.316470939521837</c:v>
                </c:pt>
                <c:pt idx="1471">
                  <c:v>2.31618906256038</c:v>
                </c:pt>
                <c:pt idx="1472">
                  <c:v>2.323228108976648</c:v>
                </c:pt>
                <c:pt idx="1473">
                  <c:v>2.323822260043197</c:v>
                </c:pt>
                <c:pt idx="1474">
                  <c:v>2.3184827407393618</c:v>
                </c:pt>
                <c:pt idx="1475">
                  <c:v>2.3200895518649909</c:v>
                </c:pt>
                <c:pt idx="1476">
                  <c:v>2.3168685319121809</c:v>
                </c:pt>
                <c:pt idx="1477">
                  <c:v>2.3232480852011652</c:v>
                </c:pt>
                <c:pt idx="1478">
                  <c:v>2.3242735690566199</c:v>
                </c:pt>
                <c:pt idx="1479">
                  <c:v>2.3255530582127468</c:v>
                </c:pt>
                <c:pt idx="1480">
                  <c:v>2.3057840300193999</c:v>
                </c:pt>
                <c:pt idx="1481">
                  <c:v>2.3209878851124079</c:v>
                </c:pt>
                <c:pt idx="1482">
                  <c:v>2.324719753098222</c:v>
                </c:pt>
                <c:pt idx="1483">
                  <c:v>2.3249658518620859</c:v>
                </c:pt>
                <c:pt idx="1484">
                  <c:v>2.324285443204781</c:v>
                </c:pt>
                <c:pt idx="1485">
                  <c:v>2.330027355723832</c:v>
                </c:pt>
                <c:pt idx="1486">
                  <c:v>2.3427986454044469</c:v>
                </c:pt>
                <c:pt idx="1487">
                  <c:v>2.3343298303781692</c:v>
                </c:pt>
                <c:pt idx="1488">
                  <c:v>2.3238679838087068</c:v>
                </c:pt>
                <c:pt idx="1489">
                  <c:v>2.3341720285549621</c:v>
                </c:pt>
                <c:pt idx="1490">
                  <c:v>2.356184975673377</c:v>
                </c:pt>
                <c:pt idx="1491">
                  <c:v>2.3656915197929509</c:v>
                </c:pt>
                <c:pt idx="1492">
                  <c:v>2.3828835043846368</c:v>
                </c:pt>
                <c:pt idx="1493">
                  <c:v>2.3640378109826199</c:v>
                </c:pt>
                <c:pt idx="1494">
                  <c:v>2.3813864129148699</c:v>
                </c:pt>
                <c:pt idx="1495">
                  <c:v>2.3913875510974458</c:v>
                </c:pt>
                <c:pt idx="1496">
                  <c:v>2.3990497063849232</c:v>
                </c:pt>
                <c:pt idx="1497">
                  <c:v>2.4041107082810149</c:v>
                </c:pt>
                <c:pt idx="1498">
                  <c:v>2.4018517960040979</c:v>
                </c:pt>
                <c:pt idx="1499">
                  <c:v>2.396890638294741</c:v>
                </c:pt>
                <c:pt idx="1500">
                  <c:v>2.407613807759625</c:v>
                </c:pt>
                <c:pt idx="1501">
                  <c:v>2.4311169012557392</c:v>
                </c:pt>
                <c:pt idx="1502">
                  <c:v>2.4471440996053482</c:v>
                </c:pt>
                <c:pt idx="1503">
                  <c:v>2.4233812576059419</c:v>
                </c:pt>
                <c:pt idx="1504">
                  <c:v>2.414300907723292</c:v>
                </c:pt>
                <c:pt idx="1505">
                  <c:v>2.406279323140788</c:v>
                </c:pt>
                <c:pt idx="1506">
                  <c:v>2.4080802492684228</c:v>
                </c:pt>
                <c:pt idx="1507">
                  <c:v>2.4128053305903552</c:v>
                </c:pt>
                <c:pt idx="1508">
                  <c:v>2.403672291066163</c:v>
                </c:pt>
                <c:pt idx="1509">
                  <c:v>2.410299967467854</c:v>
                </c:pt>
                <c:pt idx="1510">
                  <c:v>2.396700394340106</c:v>
                </c:pt>
                <c:pt idx="1511">
                  <c:v>2.403412008279723</c:v>
                </c:pt>
                <c:pt idx="1512">
                  <c:v>2.3949128531100721</c:v>
                </c:pt>
                <c:pt idx="1513">
                  <c:v>2.390207069999831</c:v>
                </c:pt>
                <c:pt idx="1514">
                  <c:v>2.3911852714025188</c:v>
                </c:pt>
                <c:pt idx="1515">
                  <c:v>2.4064447890862999</c:v>
                </c:pt>
                <c:pt idx="1516">
                  <c:v>2.4105649824907398</c:v>
                </c:pt>
                <c:pt idx="1517">
                  <c:v>2.403644149465809</c:v>
                </c:pt>
                <c:pt idx="1518">
                  <c:v>2.3948571185669452</c:v>
                </c:pt>
                <c:pt idx="1519">
                  <c:v>2.376267932846214</c:v>
                </c:pt>
                <c:pt idx="1520">
                  <c:v>2.3483743653982061</c:v>
                </c:pt>
                <c:pt idx="1521">
                  <c:v>2.3451632122977322</c:v>
                </c:pt>
                <c:pt idx="1522">
                  <c:v>2.345541835328214</c:v>
                </c:pt>
                <c:pt idx="1523">
                  <c:v>2.348540031917413</c:v>
                </c:pt>
                <c:pt idx="1524">
                  <c:v>2.3520235036484709</c:v>
                </c:pt>
                <c:pt idx="1525">
                  <c:v>2.334423007643982</c:v>
                </c:pt>
                <c:pt idx="1526">
                  <c:v>2.3328120302838879</c:v>
                </c:pt>
                <c:pt idx="1527">
                  <c:v>2.3437580339856989</c:v>
                </c:pt>
                <c:pt idx="1528">
                  <c:v>2.340861946983015</c:v>
                </c:pt>
                <c:pt idx="1529">
                  <c:v>2.339885056185969</c:v>
                </c:pt>
                <c:pt idx="1530">
                  <c:v>2.353670688622167</c:v>
                </c:pt>
                <c:pt idx="1531">
                  <c:v>2.355046147863042</c:v>
                </c:pt>
                <c:pt idx="1532">
                  <c:v>2.3736128765392781</c:v>
                </c:pt>
                <c:pt idx="1533">
                  <c:v>2.3795710648255359</c:v>
                </c:pt>
                <c:pt idx="1534">
                  <c:v>2.3997367522611959</c:v>
                </c:pt>
                <c:pt idx="1535">
                  <c:v>2.3856253992553058</c:v>
                </c:pt>
                <c:pt idx="1536">
                  <c:v>2.3737062036347152</c:v>
                </c:pt>
                <c:pt idx="1537">
                  <c:v>2.351501539948488</c:v>
                </c:pt>
                <c:pt idx="1538">
                  <c:v>2.3556129284400451</c:v>
                </c:pt>
                <c:pt idx="1539">
                  <c:v>2.3467897470413162</c:v>
                </c:pt>
                <c:pt idx="1540">
                  <c:v>2.3545470297279119</c:v>
                </c:pt>
                <c:pt idx="1541">
                  <c:v>2.377151191880186</c:v>
                </c:pt>
                <c:pt idx="1542">
                  <c:v>2.3680837263167218</c:v>
                </c:pt>
                <c:pt idx="1543">
                  <c:v>2.370093551325501</c:v>
                </c:pt>
                <c:pt idx="1544">
                  <c:v>2.374946313716026</c:v>
                </c:pt>
                <c:pt idx="1545">
                  <c:v>2.374399872266038</c:v>
                </c:pt>
                <c:pt idx="1546">
                  <c:v>2.365180540070527</c:v>
                </c:pt>
                <c:pt idx="1547">
                  <c:v>2.3696457701506408</c:v>
                </c:pt>
                <c:pt idx="1548">
                  <c:v>2.3688491390112638</c:v>
                </c:pt>
                <c:pt idx="1549">
                  <c:v>2.371198947126806</c:v>
                </c:pt>
                <c:pt idx="1550">
                  <c:v>2.357644961735355</c:v>
                </c:pt>
                <c:pt idx="1551">
                  <c:v>2.355779575285128</c:v>
                </c:pt>
                <c:pt idx="1552">
                  <c:v>2.376117597073351</c:v>
                </c:pt>
                <c:pt idx="1553">
                  <c:v>2.3818186878358198</c:v>
                </c:pt>
                <c:pt idx="1554">
                  <c:v>2.3771464593574452</c:v>
                </c:pt>
                <c:pt idx="1555">
                  <c:v>2.374795049535952</c:v>
                </c:pt>
                <c:pt idx="1556">
                  <c:v>2.3731610378700929</c:v>
                </c:pt>
                <c:pt idx="1557">
                  <c:v>2.371149961525767</c:v>
                </c:pt>
                <c:pt idx="1558">
                  <c:v>2.3720681430692321</c:v>
                </c:pt>
                <c:pt idx="1559">
                  <c:v>2.3638065321747912</c:v>
                </c:pt>
                <c:pt idx="1560">
                  <c:v>2.356633159510674</c:v>
                </c:pt>
                <c:pt idx="1561">
                  <c:v>2.3548707578728769</c:v>
                </c:pt>
                <c:pt idx="1562">
                  <c:v>2.3658900963524152</c:v>
                </c:pt>
                <c:pt idx="1563">
                  <c:v>2.3632981806421278</c:v>
                </c:pt>
                <c:pt idx="1564">
                  <c:v>2.3704953339083659</c:v>
                </c:pt>
                <c:pt idx="1565">
                  <c:v>2.3687841646634702</c:v>
                </c:pt>
                <c:pt idx="1566">
                  <c:v>2.3526395111534568</c:v>
                </c:pt>
                <c:pt idx="1567">
                  <c:v>2.3650989241485738</c:v>
                </c:pt>
                <c:pt idx="1568">
                  <c:v>2.3644534534450679</c:v>
                </c:pt>
                <c:pt idx="1569">
                  <c:v>2.3674649836062529</c:v>
                </c:pt>
                <c:pt idx="1570">
                  <c:v>2.3762378470907071</c:v>
                </c:pt>
                <c:pt idx="1571">
                  <c:v>2.369264292778869</c:v>
                </c:pt>
                <c:pt idx="1572">
                  <c:v>2.372557832076343</c:v>
                </c:pt>
                <c:pt idx="1573">
                  <c:v>2.387727042900766</c:v>
                </c:pt>
                <c:pt idx="1574">
                  <c:v>2.3964394507514939</c:v>
                </c:pt>
                <c:pt idx="1575">
                  <c:v>2.3914987382603221</c:v>
                </c:pt>
                <c:pt idx="1576">
                  <c:v>2.4020080308171372</c:v>
                </c:pt>
                <c:pt idx="1577">
                  <c:v>2.4062881683668902</c:v>
                </c:pt>
                <c:pt idx="1578">
                  <c:v>2.3864547427238789</c:v>
                </c:pt>
                <c:pt idx="1579">
                  <c:v>2.3761616771701721</c:v>
                </c:pt>
                <c:pt idx="1580">
                  <c:v>2.3870219115815732</c:v>
                </c:pt>
                <c:pt idx="1581">
                  <c:v>2.3893559454067832</c:v>
                </c:pt>
                <c:pt idx="1582">
                  <c:v>2.4014334165748772</c:v>
                </c:pt>
                <c:pt idx="1583">
                  <c:v>2.406359395412379</c:v>
                </c:pt>
                <c:pt idx="1584">
                  <c:v>2.4061635857711678</c:v>
                </c:pt>
                <c:pt idx="1585">
                  <c:v>2.4002977884905441</c:v>
                </c:pt>
                <c:pt idx="1586">
                  <c:v>2.424376160137458</c:v>
                </c:pt>
                <c:pt idx="1587">
                  <c:v>2.4208413973045149</c:v>
                </c:pt>
                <c:pt idx="1588">
                  <c:v>2.424937308369103</c:v>
                </c:pt>
                <c:pt idx="1589">
                  <c:v>2.4203729883564251</c:v>
                </c:pt>
                <c:pt idx="1590">
                  <c:v>2.425678416288247</c:v>
                </c:pt>
                <c:pt idx="1591">
                  <c:v>2.4219526021022668</c:v>
                </c:pt>
                <c:pt idx="1592">
                  <c:v>2.4255105663471799</c:v>
                </c:pt>
                <c:pt idx="1593">
                  <c:v>2.4274668185167201</c:v>
                </c:pt>
                <c:pt idx="1594">
                  <c:v>2.428309921887565</c:v>
                </c:pt>
                <c:pt idx="1595">
                  <c:v>2.4244149547189529</c:v>
                </c:pt>
                <c:pt idx="1596">
                  <c:v>2.4204181726584579</c:v>
                </c:pt>
                <c:pt idx="1597">
                  <c:v>2.423186916940101</c:v>
                </c:pt>
                <c:pt idx="1598">
                  <c:v>2.4239965033420061</c:v>
                </c:pt>
                <c:pt idx="1599">
                  <c:v>2.4365208591873468</c:v>
                </c:pt>
                <c:pt idx="1600">
                  <c:v>2.4445095509608921</c:v>
                </c:pt>
                <c:pt idx="1601">
                  <c:v>2.4484072676856701</c:v>
                </c:pt>
                <c:pt idx="1602">
                  <c:v>2.454851305247836</c:v>
                </c:pt>
                <c:pt idx="1603">
                  <c:v>2.4538083615338109</c:v>
                </c:pt>
                <c:pt idx="1604">
                  <c:v>2.4713760316494779</c:v>
                </c:pt>
                <c:pt idx="1605">
                  <c:v>2.4665620141720739</c:v>
                </c:pt>
                <c:pt idx="1606">
                  <c:v>2.4689959709686029</c:v>
                </c:pt>
                <c:pt idx="1607">
                  <c:v>2.463053150723411</c:v>
                </c:pt>
                <c:pt idx="1608">
                  <c:v>2.4714972011325038</c:v>
                </c:pt>
                <c:pt idx="1609">
                  <c:v>2.4712553048934369</c:v>
                </c:pt>
                <c:pt idx="1610">
                  <c:v>2.4848948091161001</c:v>
                </c:pt>
                <c:pt idx="1611">
                  <c:v>2.4900841484474299</c:v>
                </c:pt>
                <c:pt idx="1612">
                  <c:v>2.4855299619193501</c:v>
                </c:pt>
                <c:pt idx="1613">
                  <c:v>2.4828487680075479</c:v>
                </c:pt>
                <c:pt idx="1614">
                  <c:v>2.4824756590562278</c:v>
                </c:pt>
                <c:pt idx="1615">
                  <c:v>2.487686007128795</c:v>
                </c:pt>
                <c:pt idx="1616">
                  <c:v>2.4894222258209981</c:v>
                </c:pt>
                <c:pt idx="1617">
                  <c:v>2.4910332675134468</c:v>
                </c:pt>
                <c:pt idx="1618">
                  <c:v>2.4972438580116592</c:v>
                </c:pt>
                <c:pt idx="1619">
                  <c:v>2.503774919019889</c:v>
                </c:pt>
                <c:pt idx="1620">
                  <c:v>2.5184584479193428</c:v>
                </c:pt>
                <c:pt idx="1621">
                  <c:v>2.5356967404606041</c:v>
                </c:pt>
                <c:pt idx="1622">
                  <c:v>2.5378012403217838</c:v>
                </c:pt>
                <c:pt idx="1623">
                  <c:v>2.530518993068545</c:v>
                </c:pt>
                <c:pt idx="1624">
                  <c:v>2.5324637766430289</c:v>
                </c:pt>
                <c:pt idx="1625">
                  <c:v>2.528988132223692</c:v>
                </c:pt>
                <c:pt idx="1626">
                  <c:v>2.539336305520175</c:v>
                </c:pt>
                <c:pt idx="1627">
                  <c:v>2.535162991916863</c:v>
                </c:pt>
                <c:pt idx="1628">
                  <c:v>2.5296467041118729</c:v>
                </c:pt>
                <c:pt idx="1629">
                  <c:v>2.5216797190575631</c:v>
                </c:pt>
                <c:pt idx="1630">
                  <c:v>2.5222703980355909</c:v>
                </c:pt>
                <c:pt idx="1631">
                  <c:v>2.519307566935522</c:v>
                </c:pt>
                <c:pt idx="1632">
                  <c:v>2.5127298405164562</c:v>
                </c:pt>
                <c:pt idx="1633">
                  <c:v>2.5257990006727322</c:v>
                </c:pt>
                <c:pt idx="1634">
                  <c:v>2.5232003603385191</c:v>
                </c:pt>
                <c:pt idx="1635">
                  <c:v>2.5199764726571638</c:v>
                </c:pt>
                <c:pt idx="1636">
                  <c:v>2.5312953062747372</c:v>
                </c:pt>
                <c:pt idx="1637">
                  <c:v>2.5337563314439988</c:v>
                </c:pt>
                <c:pt idx="1638">
                  <c:v>2.508104708215412</c:v>
                </c:pt>
                <c:pt idx="1639">
                  <c:v>2.5227090873988831</c:v>
                </c:pt>
                <c:pt idx="1640">
                  <c:v>2.5203653980369838</c:v>
                </c:pt>
                <c:pt idx="1641">
                  <c:v>2.5091918991133029</c:v>
                </c:pt>
                <c:pt idx="1642">
                  <c:v>2.5065648061648691</c:v>
                </c:pt>
                <c:pt idx="1643">
                  <c:v>2.5385265907308669</c:v>
                </c:pt>
                <c:pt idx="1644">
                  <c:v>2.533571077073089</c:v>
                </c:pt>
                <c:pt idx="1645">
                  <c:v>2.5224456340947912</c:v>
                </c:pt>
                <c:pt idx="1646">
                  <c:v>2.5228839188915431</c:v>
                </c:pt>
                <c:pt idx="1647">
                  <c:v>2.5249820268450689</c:v>
                </c:pt>
                <c:pt idx="1648">
                  <c:v>2.5290180837963132</c:v>
                </c:pt>
                <c:pt idx="1649">
                  <c:v>2.535950999330649</c:v>
                </c:pt>
                <c:pt idx="1650">
                  <c:v>2.5265036252605428</c:v>
                </c:pt>
                <c:pt idx="1651">
                  <c:v>2.5354772037788731</c:v>
                </c:pt>
                <c:pt idx="1652">
                  <c:v>2.5292850779282259</c:v>
                </c:pt>
                <c:pt idx="1653">
                  <c:v>2.530870532039684</c:v>
                </c:pt>
                <c:pt idx="1654">
                  <c:v>2.5423749529923669</c:v>
                </c:pt>
                <c:pt idx="1655">
                  <c:v>2.5566881813013378</c:v>
                </c:pt>
                <c:pt idx="1656">
                  <c:v>2.5560889341235371</c:v>
                </c:pt>
                <c:pt idx="1657">
                  <c:v>2.5698231579733011</c:v>
                </c:pt>
                <c:pt idx="1658">
                  <c:v>2.567322027599714</c:v>
                </c:pt>
                <c:pt idx="1659">
                  <c:v>2.5655853831507032</c:v>
                </c:pt>
                <c:pt idx="1660">
                  <c:v>2.5703023860014551</c:v>
                </c:pt>
                <c:pt idx="1661">
                  <c:v>2.5751101908337559</c:v>
                </c:pt>
                <c:pt idx="1662">
                  <c:v>2.5744846034304301</c:v>
                </c:pt>
                <c:pt idx="1663">
                  <c:v>2.5752221251329628</c:v>
                </c:pt>
                <c:pt idx="1664">
                  <c:v>2.5768568162382088</c:v>
                </c:pt>
                <c:pt idx="1665">
                  <c:v>2.5809463451004979</c:v>
                </c:pt>
                <c:pt idx="1666">
                  <c:v>2.5820123263221202</c:v>
                </c:pt>
                <c:pt idx="1667">
                  <c:v>2.6062379728579268</c:v>
                </c:pt>
                <c:pt idx="1668">
                  <c:v>2.608894667480723</c:v>
                </c:pt>
                <c:pt idx="1669">
                  <c:v>2.6084673962146021</c:v>
                </c:pt>
                <c:pt idx="1670">
                  <c:v>2.604969008425849</c:v>
                </c:pt>
                <c:pt idx="1671">
                  <c:v>2.6203676858843421</c:v>
                </c:pt>
                <c:pt idx="1672">
                  <c:v>2.6217817258670388</c:v>
                </c:pt>
                <c:pt idx="1673">
                  <c:v>2.619686438961975</c:v>
                </c:pt>
                <c:pt idx="1674">
                  <c:v>2.5960626817652979</c:v>
                </c:pt>
                <c:pt idx="1675">
                  <c:v>2.571370352212984</c:v>
                </c:pt>
                <c:pt idx="1676">
                  <c:v>2.5945207968832942</c:v>
                </c:pt>
                <c:pt idx="1677">
                  <c:v>2.5870243968990279</c:v>
                </c:pt>
                <c:pt idx="1678">
                  <c:v>2.5936729656950619</c:v>
                </c:pt>
                <c:pt idx="1679">
                  <c:v>2.584536317292581</c:v>
                </c:pt>
                <c:pt idx="1680">
                  <c:v>2.583728190692248</c:v>
                </c:pt>
                <c:pt idx="1681">
                  <c:v>2.5856725484413619</c:v>
                </c:pt>
                <c:pt idx="1682">
                  <c:v>2.5886269359325049</c:v>
                </c:pt>
                <c:pt idx="1683">
                  <c:v>2.6101410194119858</c:v>
                </c:pt>
                <c:pt idx="1684">
                  <c:v>2.61580248026387</c:v>
                </c:pt>
                <c:pt idx="1685">
                  <c:v>2.6007658281957031</c:v>
                </c:pt>
                <c:pt idx="1686">
                  <c:v>2.603126065929569</c:v>
                </c:pt>
                <c:pt idx="1687">
                  <c:v>2.5942707270934879</c:v>
                </c:pt>
                <c:pt idx="1688">
                  <c:v>2.5963343756391861</c:v>
                </c:pt>
                <c:pt idx="1689">
                  <c:v>2.6105399757669741</c:v>
                </c:pt>
                <c:pt idx="1690">
                  <c:v>2.6068833640436</c:v>
                </c:pt>
                <c:pt idx="1691">
                  <c:v>2.5998976256552981</c:v>
                </c:pt>
                <c:pt idx="1692">
                  <c:v>2.5888706481720298</c:v>
                </c:pt>
                <c:pt idx="1693">
                  <c:v>2.578640865395418</c:v>
                </c:pt>
                <c:pt idx="1694">
                  <c:v>2.5734233727493869</c:v>
                </c:pt>
                <c:pt idx="1695">
                  <c:v>2.5649455522832452</c:v>
                </c:pt>
                <c:pt idx="1696">
                  <c:v>2.567800528395308</c:v>
                </c:pt>
                <c:pt idx="1697">
                  <c:v>2.5745931776998141</c:v>
                </c:pt>
                <c:pt idx="1698">
                  <c:v>2.5698184109849498</c:v>
                </c:pt>
                <c:pt idx="1699">
                  <c:v>2.552027573559609</c:v>
                </c:pt>
                <c:pt idx="1700">
                  <c:v>2.5446307823171712</c:v>
                </c:pt>
                <c:pt idx="1701">
                  <c:v>2.5518459319349609</c:v>
                </c:pt>
                <c:pt idx="1702">
                  <c:v>2.5450219580321112</c:v>
                </c:pt>
                <c:pt idx="1703">
                  <c:v>2.532833021086017</c:v>
                </c:pt>
                <c:pt idx="1704">
                  <c:v>2.550579250868287</c:v>
                </c:pt>
                <c:pt idx="1705">
                  <c:v>2.5667678668604719</c:v>
                </c:pt>
                <c:pt idx="1706">
                  <c:v>2.5657804785615448</c:v>
                </c:pt>
                <c:pt idx="1707">
                  <c:v>2.5866540652571421</c:v>
                </c:pt>
                <c:pt idx="1708">
                  <c:v>2.5900397845686971</c:v>
                </c:pt>
                <c:pt idx="1709">
                  <c:v>2.602928785577094</c:v>
                </c:pt>
                <c:pt idx="1710">
                  <c:v>2.5924830582826468</c:v>
                </c:pt>
                <c:pt idx="1711">
                  <c:v>2.6074662528071189</c:v>
                </c:pt>
                <c:pt idx="1712">
                  <c:v>2.618675741602182</c:v>
                </c:pt>
                <c:pt idx="1713">
                  <c:v>2.6310124242791342</c:v>
                </c:pt>
                <c:pt idx="1714">
                  <c:v>2.6659302229414199</c:v>
                </c:pt>
                <c:pt idx="1715">
                  <c:v>2.679287917101941</c:v>
                </c:pt>
                <c:pt idx="1716">
                  <c:v>2.6853039480631451</c:v>
                </c:pt>
                <c:pt idx="1717">
                  <c:v>2.6829600396587638</c:v>
                </c:pt>
                <c:pt idx="1718">
                  <c:v>2.6917666394527231</c:v>
                </c:pt>
                <c:pt idx="1719">
                  <c:v>2.7284520649648361</c:v>
                </c:pt>
                <c:pt idx="1720">
                  <c:v>2.725324681993035</c:v>
                </c:pt>
                <c:pt idx="1721">
                  <c:v>2.7403932731468319</c:v>
                </c:pt>
                <c:pt idx="1722">
                  <c:v>2.736263043051915</c:v>
                </c:pt>
                <c:pt idx="1723">
                  <c:v>2.7385071061499269</c:v>
                </c:pt>
                <c:pt idx="1724">
                  <c:v>2.7442550710307581</c:v>
                </c:pt>
                <c:pt idx="1725">
                  <c:v>2.7650592865473191</c:v>
                </c:pt>
                <c:pt idx="1726">
                  <c:v>2.7643743136740668</c:v>
                </c:pt>
                <c:pt idx="1727">
                  <c:v>2.766862065311781</c:v>
                </c:pt>
                <c:pt idx="1728">
                  <c:v>2.786931871045772</c:v>
                </c:pt>
                <c:pt idx="1729">
                  <c:v>2.8001007119036569</c:v>
                </c:pt>
                <c:pt idx="1730">
                  <c:v>2.7978509160219232</c:v>
                </c:pt>
                <c:pt idx="1731">
                  <c:v>2.8020878537463911</c:v>
                </c:pt>
                <c:pt idx="1732">
                  <c:v>2.819416031654165</c:v>
                </c:pt>
                <c:pt idx="1733">
                  <c:v>2.8407099565380021</c:v>
                </c:pt>
                <c:pt idx="1734">
                  <c:v>2.8644155668345159</c:v>
                </c:pt>
                <c:pt idx="1735">
                  <c:v>2.8100496772981689</c:v>
                </c:pt>
                <c:pt idx="1736">
                  <c:v>2.806810703706899</c:v>
                </c:pt>
                <c:pt idx="1737">
                  <c:v>2.7896853862328359</c:v>
                </c:pt>
                <c:pt idx="1738">
                  <c:v>2.7810183845143182</c:v>
                </c:pt>
                <c:pt idx="1739">
                  <c:v>2.7934072370131702</c:v>
                </c:pt>
                <c:pt idx="1740">
                  <c:v>2.7717592442819279</c:v>
                </c:pt>
                <c:pt idx="1741">
                  <c:v>2.773667713367892</c:v>
                </c:pt>
                <c:pt idx="1742">
                  <c:v>2.7784855561329889</c:v>
                </c:pt>
                <c:pt idx="1743">
                  <c:v>2.7694611237630271</c:v>
                </c:pt>
                <c:pt idx="1744">
                  <c:v>2.7766831491835529</c:v>
                </c:pt>
                <c:pt idx="1745">
                  <c:v>2.7622278914354652</c:v>
                </c:pt>
                <c:pt idx="1746">
                  <c:v>2.7474731984612788</c:v>
                </c:pt>
                <c:pt idx="1747">
                  <c:v>2.7549279008388381</c:v>
                </c:pt>
                <c:pt idx="1748">
                  <c:v>2.721569341168939</c:v>
                </c:pt>
                <c:pt idx="1749">
                  <c:v>2.7276318228302698</c:v>
                </c:pt>
                <c:pt idx="1750">
                  <c:v>2.7404349292030998</c:v>
                </c:pt>
                <c:pt idx="1751">
                  <c:v>2.7412498317516429</c:v>
                </c:pt>
                <c:pt idx="1752">
                  <c:v>2.72796227674056</c:v>
                </c:pt>
                <c:pt idx="1753">
                  <c:v>2.7187422481684469</c:v>
                </c:pt>
                <c:pt idx="1754">
                  <c:v>2.7248047504855419</c:v>
                </c:pt>
                <c:pt idx="1755">
                  <c:v>2.7450636851137462</c:v>
                </c:pt>
                <c:pt idx="1756">
                  <c:v>2.7564655939306628</c:v>
                </c:pt>
                <c:pt idx="1757">
                  <c:v>2.7312800864541882</c:v>
                </c:pt>
                <c:pt idx="1758">
                  <c:v>2.7148212260319249</c:v>
                </c:pt>
                <c:pt idx="1759">
                  <c:v>2.732453291409255</c:v>
                </c:pt>
                <c:pt idx="1760">
                  <c:v>2.7380610438805122</c:v>
                </c:pt>
                <c:pt idx="1761">
                  <c:v>2.7654511078511579</c:v>
                </c:pt>
                <c:pt idx="1762">
                  <c:v>2.7767127156113318</c:v>
                </c:pt>
                <c:pt idx="1763">
                  <c:v>2.7861634221806719</c:v>
                </c:pt>
                <c:pt idx="1764">
                  <c:v>2.7792362053864128</c:v>
                </c:pt>
                <c:pt idx="1765">
                  <c:v>2.8011687118830539</c:v>
                </c:pt>
                <c:pt idx="1766">
                  <c:v>2.7820366188797898</c:v>
                </c:pt>
                <c:pt idx="1767">
                  <c:v>2.7605479418673222</c:v>
                </c:pt>
                <c:pt idx="1768">
                  <c:v>2.7791396671115338</c:v>
                </c:pt>
                <c:pt idx="1769">
                  <c:v>2.779165190573996</c:v>
                </c:pt>
                <c:pt idx="1770">
                  <c:v>2.792567811777606</c:v>
                </c:pt>
                <c:pt idx="1771">
                  <c:v>2.7965322426628179</c:v>
                </c:pt>
                <c:pt idx="1772">
                  <c:v>2.799746000174725</c:v>
                </c:pt>
                <c:pt idx="1773">
                  <c:v>2.7926927648702842</c:v>
                </c:pt>
                <c:pt idx="1774">
                  <c:v>2.8013681998619568</c:v>
                </c:pt>
                <c:pt idx="1775">
                  <c:v>2.7950967241931179</c:v>
                </c:pt>
                <c:pt idx="1776">
                  <c:v>2.7958012841141211</c:v>
                </c:pt>
                <c:pt idx="1777">
                  <c:v>2.8111193998146571</c:v>
                </c:pt>
                <c:pt idx="1778">
                  <c:v>2.8430519065077871</c:v>
                </c:pt>
                <c:pt idx="1779">
                  <c:v>2.8286990803660799</c:v>
                </c:pt>
                <c:pt idx="1780">
                  <c:v>2.830592405245616</c:v>
                </c:pt>
                <c:pt idx="1781">
                  <c:v>2.851722495449502</c:v>
                </c:pt>
                <c:pt idx="1782">
                  <c:v>2.8538275426882511</c:v>
                </c:pt>
                <c:pt idx="1783">
                  <c:v>2.8509891172645618</c:v>
                </c:pt>
                <c:pt idx="1784">
                  <c:v>2.836524972087874</c:v>
                </c:pt>
                <c:pt idx="1785">
                  <c:v>2.8643201738196788</c:v>
                </c:pt>
                <c:pt idx="1786">
                  <c:v>2.879689953330236</c:v>
                </c:pt>
                <c:pt idx="1787">
                  <c:v>2.888545359731447</c:v>
                </c:pt>
                <c:pt idx="1788">
                  <c:v>2.8947526688346041</c:v>
                </c:pt>
                <c:pt idx="1789">
                  <c:v>2.8884550075783362</c:v>
                </c:pt>
                <c:pt idx="1790">
                  <c:v>2.9087007252198038</c:v>
                </c:pt>
                <c:pt idx="1791">
                  <c:v>2.892675839356341</c:v>
                </c:pt>
                <c:pt idx="1792">
                  <c:v>2.8924134886262349</c:v>
                </c:pt>
                <c:pt idx="1793">
                  <c:v>2.8857513365001761</c:v>
                </c:pt>
                <c:pt idx="1794">
                  <c:v>2.887145025839565</c:v>
                </c:pt>
                <c:pt idx="1795">
                  <c:v>2.9108609681344659</c:v>
                </c:pt>
                <c:pt idx="1796">
                  <c:v>2.8785361092283459</c:v>
                </c:pt>
                <c:pt idx="1797">
                  <c:v>2.864037273783556</c:v>
                </c:pt>
                <c:pt idx="1798">
                  <c:v>2.8911860944210281</c:v>
                </c:pt>
                <c:pt idx="1799">
                  <c:v>2.8948108513272</c:v>
                </c:pt>
                <c:pt idx="1800">
                  <c:v>2.8744752753882148</c:v>
                </c:pt>
                <c:pt idx="1801">
                  <c:v>2.8804085291245869</c:v>
                </c:pt>
                <c:pt idx="1802">
                  <c:v>2.8884845191229371</c:v>
                </c:pt>
                <c:pt idx="1803">
                  <c:v>2.907458285402198</c:v>
                </c:pt>
                <c:pt idx="1804">
                  <c:v>2.8804389092866312</c:v>
                </c:pt>
                <c:pt idx="1805">
                  <c:v>2.8936935133118529</c:v>
                </c:pt>
                <c:pt idx="1806">
                  <c:v>2.9094973478439869</c:v>
                </c:pt>
                <c:pt idx="1807">
                  <c:v>2.9162657553317701</c:v>
                </c:pt>
                <c:pt idx="1808">
                  <c:v>2.9250579431721371</c:v>
                </c:pt>
                <c:pt idx="1809">
                  <c:v>2.936366420390859</c:v>
                </c:pt>
                <c:pt idx="1810">
                  <c:v>2.9430269313618411</c:v>
                </c:pt>
                <c:pt idx="1811">
                  <c:v>2.942493762997795</c:v>
                </c:pt>
                <c:pt idx="1812">
                  <c:v>2.9212748086385778</c:v>
                </c:pt>
                <c:pt idx="1813">
                  <c:v>2.9627345395976721</c:v>
                </c:pt>
                <c:pt idx="1814">
                  <c:v>2.9736074627459881</c:v>
                </c:pt>
                <c:pt idx="1815">
                  <c:v>3.0124381014166408</c:v>
                </c:pt>
                <c:pt idx="1816">
                  <c:v>2.9957399004969698</c:v>
                </c:pt>
                <c:pt idx="1817">
                  <c:v>3.014648070199033</c:v>
                </c:pt>
                <c:pt idx="1818">
                  <c:v>3.0317585439126469</c:v>
                </c:pt>
                <c:pt idx="1819">
                  <c:v>2.9727104770034729</c:v>
                </c:pt>
                <c:pt idx="1820">
                  <c:v>2.9201999737911102</c:v>
                </c:pt>
                <c:pt idx="1821">
                  <c:v>2.9244098774307772</c:v>
                </c:pt>
                <c:pt idx="1822">
                  <c:v>2.8575682578385369</c:v>
                </c:pt>
                <c:pt idx="1823">
                  <c:v>2.9206957891369849</c:v>
                </c:pt>
                <c:pt idx="1824">
                  <c:v>2.915015090716059</c:v>
                </c:pt>
                <c:pt idx="1825">
                  <c:v>2.950586159990106</c:v>
                </c:pt>
                <c:pt idx="1826">
                  <c:v>3.0003294203153672</c:v>
                </c:pt>
                <c:pt idx="1827">
                  <c:v>3.033308381004324</c:v>
                </c:pt>
                <c:pt idx="1828">
                  <c:v>3.022442871827276</c:v>
                </c:pt>
                <c:pt idx="1829">
                  <c:v>3.0429720931982098</c:v>
                </c:pt>
                <c:pt idx="1830">
                  <c:v>3.007266413154134</c:v>
                </c:pt>
                <c:pt idx="1831">
                  <c:v>3.0118784363794169</c:v>
                </c:pt>
                <c:pt idx="1832">
                  <c:v>2.9553274843505579</c:v>
                </c:pt>
                <c:pt idx="1833">
                  <c:v>2.9978382571592359</c:v>
                </c:pt>
                <c:pt idx="1834">
                  <c:v>3.024545157244928</c:v>
                </c:pt>
                <c:pt idx="1835">
                  <c:v>3.0658779742843012</c:v>
                </c:pt>
                <c:pt idx="1836">
                  <c:v>3.020783375664577</c:v>
                </c:pt>
                <c:pt idx="1837">
                  <c:v>3.0266942751404668</c:v>
                </c:pt>
                <c:pt idx="1838">
                  <c:v>3.026199039381777</c:v>
                </c:pt>
                <c:pt idx="1839">
                  <c:v>3.0570143847620441</c:v>
                </c:pt>
                <c:pt idx="1840">
                  <c:v>3.0433555848335789</c:v>
                </c:pt>
                <c:pt idx="1841">
                  <c:v>3.061538819036822</c:v>
                </c:pt>
                <c:pt idx="1842">
                  <c:v>3.059510785952706</c:v>
                </c:pt>
                <c:pt idx="1843">
                  <c:v>3.0307938397385641</c:v>
                </c:pt>
                <c:pt idx="1844">
                  <c:v>3.0480178184736451</c:v>
                </c:pt>
                <c:pt idx="1845">
                  <c:v>3.0069510694900701</c:v>
                </c:pt>
                <c:pt idx="1846">
                  <c:v>2.9827729478517422</c:v>
                </c:pt>
                <c:pt idx="1847">
                  <c:v>2.9552878454715081</c:v>
                </c:pt>
                <c:pt idx="1848">
                  <c:v>2.955769682838</c:v>
                </c:pt>
                <c:pt idx="1849">
                  <c:v>2.9183384361050448</c:v>
                </c:pt>
                <c:pt idx="1850">
                  <c:v>2.89797969404805</c:v>
                </c:pt>
                <c:pt idx="1851">
                  <c:v>2.9077222084288361</c:v>
                </c:pt>
                <c:pt idx="1852">
                  <c:v>2.880352715174737</c:v>
                </c:pt>
                <c:pt idx="1853">
                  <c:v>2.8903425728476062</c:v>
                </c:pt>
                <c:pt idx="1854">
                  <c:v>2.8359412260249952</c:v>
                </c:pt>
                <c:pt idx="1855">
                  <c:v>2.8444853560735752</c:v>
                </c:pt>
                <c:pt idx="1856">
                  <c:v>2.8650122317237279</c:v>
                </c:pt>
                <c:pt idx="1857">
                  <c:v>2.8861598253960299</c:v>
                </c:pt>
                <c:pt idx="1858">
                  <c:v>2.8954635347137838</c:v>
                </c:pt>
                <c:pt idx="1859">
                  <c:v>2.9030697104048042</c:v>
                </c:pt>
                <c:pt idx="1860">
                  <c:v>2.9318616221097442</c:v>
                </c:pt>
                <c:pt idx="1861">
                  <c:v>2.9519894371190341</c:v>
                </c:pt>
                <c:pt idx="1862">
                  <c:v>2.9351321546866531</c:v>
                </c:pt>
                <c:pt idx="1863">
                  <c:v>2.9512160622228998</c:v>
                </c:pt>
                <c:pt idx="1864">
                  <c:v>2.9508225958177321</c:v>
                </c:pt>
                <c:pt idx="1865">
                  <c:v>2.9500328062461398</c:v>
                </c:pt>
                <c:pt idx="1866">
                  <c:v>2.9443399352370951</c:v>
                </c:pt>
                <c:pt idx="1867">
                  <c:v>2.9031713888033108</c:v>
                </c:pt>
                <c:pt idx="1868">
                  <c:v>2.8954904602217288</c:v>
                </c:pt>
                <c:pt idx="1869">
                  <c:v>2.8566755985963961</c:v>
                </c:pt>
                <c:pt idx="1870">
                  <c:v>2.8668589147579659</c:v>
                </c:pt>
                <c:pt idx="1871">
                  <c:v>2.8823796809353448</c:v>
                </c:pt>
                <c:pt idx="1872">
                  <c:v>2.8870230392285641</c:v>
                </c:pt>
                <c:pt idx="1873">
                  <c:v>2.8913783015599481</c:v>
                </c:pt>
                <c:pt idx="1874">
                  <c:v>2.8687337132696071</c:v>
                </c:pt>
                <c:pt idx="1875">
                  <c:v>2.869081651693937</c:v>
                </c:pt>
                <c:pt idx="1876">
                  <c:v>2.8708877876920038</c:v>
                </c:pt>
                <c:pt idx="1877">
                  <c:v>2.8600757955749958</c:v>
                </c:pt>
                <c:pt idx="1878">
                  <c:v>2.8877412281595731</c:v>
                </c:pt>
                <c:pt idx="1879">
                  <c:v>2.9166844323193519</c:v>
                </c:pt>
                <c:pt idx="1880">
                  <c:v>2.9151356250919198</c:v>
                </c:pt>
                <c:pt idx="1881">
                  <c:v>2.9259040708070851</c:v>
                </c:pt>
                <c:pt idx="1882">
                  <c:v>2.9203122418281482</c:v>
                </c:pt>
                <c:pt idx="1883">
                  <c:v>2.9348779808766849</c:v>
                </c:pt>
                <c:pt idx="1884">
                  <c:v>2.9579094228231422</c:v>
                </c:pt>
                <c:pt idx="1885">
                  <c:v>2.9895402383318519</c:v>
                </c:pt>
                <c:pt idx="1886">
                  <c:v>3.0111013472513708</c:v>
                </c:pt>
                <c:pt idx="1887">
                  <c:v>3.0150827847907178</c:v>
                </c:pt>
                <c:pt idx="1888">
                  <c:v>3.0216099375489258</c:v>
                </c:pt>
                <c:pt idx="1889">
                  <c:v>3.0088497977150959</c:v>
                </c:pt>
                <c:pt idx="1890">
                  <c:v>3.0053045450337201</c:v>
                </c:pt>
                <c:pt idx="1891">
                  <c:v>2.9950996418615188</c:v>
                </c:pt>
                <c:pt idx="1892">
                  <c:v>3.0184994546586572</c:v>
                </c:pt>
                <c:pt idx="1893">
                  <c:v>3.0050394613770441</c:v>
                </c:pt>
                <c:pt idx="1894">
                  <c:v>2.992421241630272</c:v>
                </c:pt>
                <c:pt idx="1895">
                  <c:v>2.9578659077495</c:v>
                </c:pt>
                <c:pt idx="1896">
                  <c:v>2.971443107494387</c:v>
                </c:pt>
                <c:pt idx="1897">
                  <c:v>3.0039651556578821</c:v>
                </c:pt>
                <c:pt idx="1898">
                  <c:v>3.022976503280618</c:v>
                </c:pt>
                <c:pt idx="1899">
                  <c:v>3.0478659508748782</c:v>
                </c:pt>
                <c:pt idx="1900">
                  <c:v>3.0492346742338658</c:v>
                </c:pt>
                <c:pt idx="1901">
                  <c:v>3.0853225224547538</c:v>
                </c:pt>
                <c:pt idx="1902">
                  <c:v>3.0846270452294489</c:v>
                </c:pt>
                <c:pt idx="1903">
                  <c:v>3.0822947096832372</c:v>
                </c:pt>
                <c:pt idx="1904">
                  <c:v>3.0754057166126478</c:v>
                </c:pt>
                <c:pt idx="1905">
                  <c:v>3.0506974397092739</c:v>
                </c:pt>
                <c:pt idx="1906">
                  <c:v>3.0863724059014892</c:v>
                </c:pt>
                <c:pt idx="1907">
                  <c:v>3.0559594109377048</c:v>
                </c:pt>
                <c:pt idx="1908">
                  <c:v>2.991544984774499</c:v>
                </c:pt>
                <c:pt idx="1909">
                  <c:v>2.9993350562713208</c:v>
                </c:pt>
                <c:pt idx="1910">
                  <c:v>3.0180796533464989</c:v>
                </c:pt>
                <c:pt idx="1911">
                  <c:v>2.993018468721774</c:v>
                </c:pt>
                <c:pt idx="1912">
                  <c:v>2.960353187740115</c:v>
                </c:pt>
                <c:pt idx="1913">
                  <c:v>2.9281661234343428</c:v>
                </c:pt>
                <c:pt idx="1914">
                  <c:v>2.941015947371612</c:v>
                </c:pt>
                <c:pt idx="1915">
                  <c:v>2.9499074902119471</c:v>
                </c:pt>
                <c:pt idx="1916">
                  <c:v>2.949321805684566</c:v>
                </c:pt>
                <c:pt idx="1917">
                  <c:v>2.949080248159198</c:v>
                </c:pt>
                <c:pt idx="1918">
                  <c:v>2.9345292721438798</c:v>
                </c:pt>
                <c:pt idx="1919">
                  <c:v>2.9284192859424669</c:v>
                </c:pt>
                <c:pt idx="1920">
                  <c:v>2.9265587337728021</c:v>
                </c:pt>
                <c:pt idx="1921">
                  <c:v>2.9467171417442701</c:v>
                </c:pt>
                <c:pt idx="1922">
                  <c:v>2.9687211863272589</c:v>
                </c:pt>
                <c:pt idx="1923">
                  <c:v>2.9581220295817112</c:v>
                </c:pt>
                <c:pt idx="1924">
                  <c:v>2.9858835202365812</c:v>
                </c:pt>
                <c:pt idx="1925">
                  <c:v>3.0063978770374691</c:v>
                </c:pt>
                <c:pt idx="1926">
                  <c:v>3.024553540585929</c:v>
                </c:pt>
                <c:pt idx="1927">
                  <c:v>3.0427503166627772</c:v>
                </c:pt>
                <c:pt idx="1928">
                  <c:v>3.036590763086163</c:v>
                </c:pt>
                <c:pt idx="1929">
                  <c:v>3.0547378770835421</c:v>
                </c:pt>
                <c:pt idx="1930">
                  <c:v>3.0610516239208581</c:v>
                </c:pt>
                <c:pt idx="1931">
                  <c:v>3.083329520191211</c:v>
                </c:pt>
                <c:pt idx="1932">
                  <c:v>3.1068870079915918</c:v>
                </c:pt>
                <c:pt idx="1933">
                  <c:v>3.1130928881147621</c:v>
                </c:pt>
                <c:pt idx="1934">
                  <c:v>3.1198544638950532</c:v>
                </c:pt>
                <c:pt idx="1935">
                  <c:v>3.1279542378957941</c:v>
                </c:pt>
                <c:pt idx="1936">
                  <c:v>3.1782413454632858</c:v>
                </c:pt>
                <c:pt idx="1937">
                  <c:v>3.166268231393329</c:v>
                </c:pt>
                <c:pt idx="1938">
                  <c:v>3.195293696852644</c:v>
                </c:pt>
                <c:pt idx="1939">
                  <c:v>3.214367448493638</c:v>
                </c:pt>
                <c:pt idx="1940">
                  <c:v>3.2202075487419992</c:v>
                </c:pt>
                <c:pt idx="1941">
                  <c:v>3.2238183661712529</c:v>
                </c:pt>
                <c:pt idx="1942">
                  <c:v>3.1928075532755771</c:v>
                </c:pt>
                <c:pt idx="1943">
                  <c:v>3.240176878626285</c:v>
                </c:pt>
                <c:pt idx="1944">
                  <c:v>3.2640162396076802</c:v>
                </c:pt>
                <c:pt idx="1945">
                  <c:v>3.311807723580201</c:v>
                </c:pt>
                <c:pt idx="1946">
                  <c:v>3.3135747017889989</c:v>
                </c:pt>
                <c:pt idx="1947">
                  <c:v>3.3290362915689569</c:v>
                </c:pt>
                <c:pt idx="1948">
                  <c:v>3.3854187922621919</c:v>
                </c:pt>
                <c:pt idx="1949">
                  <c:v>3.3586181748908341</c:v>
                </c:pt>
                <c:pt idx="1950">
                  <c:v>3.3418562985571669</c:v>
                </c:pt>
                <c:pt idx="1951">
                  <c:v>3.3907462138575428</c:v>
                </c:pt>
                <c:pt idx="1952">
                  <c:v>3.3804743036811522</c:v>
                </c:pt>
                <c:pt idx="1953">
                  <c:v>3.3481164719376171</c:v>
                </c:pt>
                <c:pt idx="1954">
                  <c:v>3.3330679744468412</c:v>
                </c:pt>
                <c:pt idx="1955">
                  <c:v>3.3544314044270318</c:v>
                </c:pt>
                <c:pt idx="1956">
                  <c:v>3.3181055978309462</c:v>
                </c:pt>
                <c:pt idx="1957">
                  <c:v>3.3808156724834189</c:v>
                </c:pt>
                <c:pt idx="1958">
                  <c:v>3.4193469400672871</c:v>
                </c:pt>
                <c:pt idx="1959">
                  <c:v>3.4664110275743898</c:v>
                </c:pt>
                <c:pt idx="1960">
                  <c:v>3.485844899615504</c:v>
                </c:pt>
                <c:pt idx="1961">
                  <c:v>3.4337799322273259</c:v>
                </c:pt>
                <c:pt idx="1962">
                  <c:v>3.4410233012312199</c:v>
                </c:pt>
                <c:pt idx="1963">
                  <c:v>3.4079896957323501</c:v>
                </c:pt>
                <c:pt idx="1964">
                  <c:v>3.4023775263064588</c:v>
                </c:pt>
                <c:pt idx="1965">
                  <c:v>3.3817431368805471</c:v>
                </c:pt>
                <c:pt idx="1966">
                  <c:v>3.4057591842205759</c:v>
                </c:pt>
                <c:pt idx="1967">
                  <c:v>3.4023341955961741</c:v>
                </c:pt>
                <c:pt idx="1968">
                  <c:v>3.4226524039085571</c:v>
                </c:pt>
                <c:pt idx="1969">
                  <c:v>3.4355657483099669</c:v>
                </c:pt>
                <c:pt idx="1970">
                  <c:v>3.4555339345546892</c:v>
                </c:pt>
                <c:pt idx="1971">
                  <c:v>3.4593131076035881</c:v>
                </c:pt>
                <c:pt idx="1972">
                  <c:v>3.485189974773347</c:v>
                </c:pt>
                <c:pt idx="1973">
                  <c:v>3.391267542477959</c:v>
                </c:pt>
                <c:pt idx="1974">
                  <c:v>3.3322657808266958</c:v>
                </c:pt>
                <c:pt idx="1975">
                  <c:v>3.21726711107386</c:v>
                </c:pt>
                <c:pt idx="1976">
                  <c:v>3.2096213935284879</c:v>
                </c:pt>
                <c:pt idx="1977">
                  <c:v>3.1622007259428391</c:v>
                </c:pt>
                <c:pt idx="1978">
                  <c:v>3.1290929881803189</c:v>
                </c:pt>
                <c:pt idx="1979">
                  <c:v>3.120904701535995</c:v>
                </c:pt>
                <c:pt idx="1980">
                  <c:v>3.1291309883625589</c:v>
                </c:pt>
                <c:pt idx="1981">
                  <c:v>3.119000487764001</c:v>
                </c:pt>
                <c:pt idx="1982">
                  <c:v>3.1050583158367528</c:v>
                </c:pt>
                <c:pt idx="1983">
                  <c:v>3.0216927035960759</c:v>
                </c:pt>
                <c:pt idx="1984">
                  <c:v>3.0520630733800171</c:v>
                </c:pt>
                <c:pt idx="1985">
                  <c:v>2.9772819331680389</c:v>
                </c:pt>
                <c:pt idx="1986">
                  <c:v>2.953602663525531</c:v>
                </c:pt>
                <c:pt idx="1987">
                  <c:v>3.0077299689472161</c:v>
                </c:pt>
                <c:pt idx="1988">
                  <c:v>3.0205004544564749</c:v>
                </c:pt>
                <c:pt idx="1989">
                  <c:v>3.018195274028018</c:v>
                </c:pt>
                <c:pt idx="1990">
                  <c:v>2.9409056103251459</c:v>
                </c:pt>
                <c:pt idx="1991">
                  <c:v>2.9321564812780649</c:v>
                </c:pt>
                <c:pt idx="1992">
                  <c:v>2.9579224960052302</c:v>
                </c:pt>
                <c:pt idx="1993">
                  <c:v>2.9870296087435571</c:v>
                </c:pt>
                <c:pt idx="1994">
                  <c:v>2.9554144711579</c:v>
                </c:pt>
                <c:pt idx="1995">
                  <c:v>2.9517566504299428</c:v>
                </c:pt>
                <c:pt idx="1996">
                  <c:v>2.9560621000318408</c:v>
                </c:pt>
                <c:pt idx="1997">
                  <c:v>2.9676113985439079</c:v>
                </c:pt>
                <c:pt idx="1998">
                  <c:v>2.9810767833355172</c:v>
                </c:pt>
                <c:pt idx="1999">
                  <c:v>3.022213429372417</c:v>
                </c:pt>
                <c:pt idx="2000">
                  <c:v>3.009025601520749</c:v>
                </c:pt>
                <c:pt idx="2001">
                  <c:v>3.0360581767438459</c:v>
                </c:pt>
                <c:pt idx="2002">
                  <c:v>3.0156811463580899</c:v>
                </c:pt>
                <c:pt idx="2003">
                  <c:v>3.0500788072905478</c:v>
                </c:pt>
                <c:pt idx="2004">
                  <c:v>3.0231784728899962</c:v>
                </c:pt>
                <c:pt idx="2005">
                  <c:v>3.0392794294663461</c:v>
                </c:pt>
                <c:pt idx="2006">
                  <c:v>3.061229036026754</c:v>
                </c:pt>
                <c:pt idx="2007">
                  <c:v>3.0366287614623211</c:v>
                </c:pt>
                <c:pt idx="2008">
                  <c:v>3.0564057814591399</c:v>
                </c:pt>
                <c:pt idx="2009">
                  <c:v>3.0828099759153882</c:v>
                </c:pt>
                <c:pt idx="2010">
                  <c:v>3.0626941181719149</c:v>
                </c:pt>
                <c:pt idx="2011">
                  <c:v>3.037365734302512</c:v>
                </c:pt>
                <c:pt idx="2012">
                  <c:v>3.0437314214897389</c:v>
                </c:pt>
                <c:pt idx="2013">
                  <c:v>3.0697348418038151</c:v>
                </c:pt>
                <c:pt idx="2014">
                  <c:v>3.02185274359134</c:v>
                </c:pt>
                <c:pt idx="2015">
                  <c:v>3.0140128738308141</c:v>
                </c:pt>
                <c:pt idx="2016">
                  <c:v>3.0020776338352282</c:v>
                </c:pt>
                <c:pt idx="2017">
                  <c:v>2.999182486408591</c:v>
                </c:pt>
                <c:pt idx="2018">
                  <c:v>2.9448413051334268</c:v>
                </c:pt>
                <c:pt idx="2019">
                  <c:v>2.9449912903691668</c:v>
                </c:pt>
                <c:pt idx="2020">
                  <c:v>2.916098435262946</c:v>
                </c:pt>
                <c:pt idx="2021">
                  <c:v>2.8861311023703289</c:v>
                </c:pt>
                <c:pt idx="2022">
                  <c:v>2.8972086492124811</c:v>
                </c:pt>
                <c:pt idx="2023">
                  <c:v>2.858564536586738</c:v>
                </c:pt>
                <c:pt idx="2024">
                  <c:v>2.9104430730487301</c:v>
                </c:pt>
                <c:pt idx="2025">
                  <c:v>2.9666419376308979</c:v>
                </c:pt>
                <c:pt idx="2026">
                  <c:v>2.9588657872903821</c:v>
                </c:pt>
                <c:pt idx="2027">
                  <c:v>2.9497546513386248</c:v>
                </c:pt>
                <c:pt idx="2028">
                  <c:v>2.9368273651182921</c:v>
                </c:pt>
                <c:pt idx="2029">
                  <c:v>2.9356308550958001</c:v>
                </c:pt>
                <c:pt idx="2030">
                  <c:v>2.9062839874638922</c:v>
                </c:pt>
                <c:pt idx="2031">
                  <c:v>2.8586206440514368</c:v>
                </c:pt>
                <c:pt idx="2032">
                  <c:v>2.876750946152927</c:v>
                </c:pt>
                <c:pt idx="2033">
                  <c:v>2.850864860552706</c:v>
                </c:pt>
                <c:pt idx="2034">
                  <c:v>2.8254409592334908</c:v>
                </c:pt>
                <c:pt idx="2035">
                  <c:v>2.8319287414319869</c:v>
                </c:pt>
                <c:pt idx="2036">
                  <c:v>2.8378021054653502</c:v>
                </c:pt>
                <c:pt idx="2037">
                  <c:v>2.8154691189600349</c:v>
                </c:pt>
                <c:pt idx="2038">
                  <c:v>2.840749271840902</c:v>
                </c:pt>
                <c:pt idx="2039">
                  <c:v>2.8248059165157962</c:v>
                </c:pt>
                <c:pt idx="2040">
                  <c:v>2.8197063315817119</c:v>
                </c:pt>
                <c:pt idx="2041">
                  <c:v>2.7884338250128038</c:v>
                </c:pt>
                <c:pt idx="2042">
                  <c:v>2.7876214795234682</c:v>
                </c:pt>
                <c:pt idx="2043">
                  <c:v>2.817819378876071</c:v>
                </c:pt>
                <c:pt idx="2044">
                  <c:v>2.827301643706063</c:v>
                </c:pt>
                <c:pt idx="2045">
                  <c:v>2.8169533532605828</c:v>
                </c:pt>
                <c:pt idx="2046">
                  <c:v>2.8197919264652702</c:v>
                </c:pt>
                <c:pt idx="2047">
                  <c:v>2.8170436548418771</c:v>
                </c:pt>
                <c:pt idx="2048">
                  <c:v>2.8090216277690101</c:v>
                </c:pt>
                <c:pt idx="2049">
                  <c:v>2.77210502842193</c:v>
                </c:pt>
                <c:pt idx="2050">
                  <c:v>2.7562722911360189</c:v>
                </c:pt>
                <c:pt idx="2051">
                  <c:v>2.7456359364528118</c:v>
                </c:pt>
                <c:pt idx="2052">
                  <c:v>2.8130334496146121</c:v>
                </c:pt>
                <c:pt idx="2053">
                  <c:v>2.7704326475707659</c:v>
                </c:pt>
                <c:pt idx="2054">
                  <c:v>2.7306324013378491</c:v>
                </c:pt>
                <c:pt idx="2055">
                  <c:v>2.7106104563630469</c:v>
                </c:pt>
                <c:pt idx="2056">
                  <c:v>2.7133863988292131</c:v>
                </c:pt>
                <c:pt idx="2057">
                  <c:v>2.6973769297273562</c:v>
                </c:pt>
                <c:pt idx="2058">
                  <c:v>2.72457866783129</c:v>
                </c:pt>
                <c:pt idx="2059">
                  <c:v>2.6983766975332681</c:v>
                </c:pt>
                <c:pt idx="2060">
                  <c:v>2.66732427140784</c:v>
                </c:pt>
                <c:pt idx="2061">
                  <c:v>2.6588703711349679</c:v>
                </c:pt>
                <c:pt idx="2062">
                  <c:v>2.6213832145658968</c:v>
                </c:pt>
                <c:pt idx="2063">
                  <c:v>2.6307046024945548</c:v>
                </c:pt>
                <c:pt idx="2064">
                  <c:v>2.6639374629268269</c:v>
                </c:pt>
                <c:pt idx="2065">
                  <c:v>2.6505654373618008</c:v>
                </c:pt>
                <c:pt idx="2066">
                  <c:v>2.6845592492262829</c:v>
                </c:pt>
                <c:pt idx="2067">
                  <c:v>2.6250484424248128</c:v>
                </c:pt>
                <c:pt idx="2068">
                  <c:v>2.5934639189310178</c:v>
                </c:pt>
                <c:pt idx="2069">
                  <c:v>2.6088710526150769</c:v>
                </c:pt>
                <c:pt idx="2070">
                  <c:v>2.566181337070248</c:v>
                </c:pt>
                <c:pt idx="2071">
                  <c:v>2.603805589008851</c:v>
                </c:pt>
                <c:pt idx="2072">
                  <c:v>2.6007076441142152</c:v>
                </c:pt>
                <c:pt idx="2073">
                  <c:v>2.5834652257034429</c:v>
                </c:pt>
                <c:pt idx="2074">
                  <c:v>2.6331322502150112</c:v>
                </c:pt>
                <c:pt idx="2075">
                  <c:v>2.6232357446346199</c:v>
                </c:pt>
                <c:pt idx="2076">
                  <c:v>2.6039162622420129</c:v>
                </c:pt>
                <c:pt idx="2077">
                  <c:v>2.5524513104721391</c:v>
                </c:pt>
                <c:pt idx="2078">
                  <c:v>2.5662902169692932</c:v>
                </c:pt>
                <c:pt idx="2079">
                  <c:v>2.585483685428283</c:v>
                </c:pt>
                <c:pt idx="2080">
                  <c:v>2.594436858481127</c:v>
                </c:pt>
                <c:pt idx="2081">
                  <c:v>2.6260964469319008</c:v>
                </c:pt>
                <c:pt idx="2082">
                  <c:v>2.5890338603370351</c:v>
                </c:pt>
                <c:pt idx="2083">
                  <c:v>2.5318386593519979</c:v>
                </c:pt>
                <c:pt idx="2084">
                  <c:v>2.5585390436421971</c:v>
                </c:pt>
                <c:pt idx="2085">
                  <c:v>2.5519321592217179</c:v>
                </c:pt>
                <c:pt idx="2086">
                  <c:v>2.5663472542168968</c:v>
                </c:pt>
                <c:pt idx="2087">
                  <c:v>2.5250898917005209</c:v>
                </c:pt>
                <c:pt idx="2088">
                  <c:v>2.5370185033054868</c:v>
                </c:pt>
                <c:pt idx="2089">
                  <c:v>2.5455204339779209</c:v>
                </c:pt>
                <c:pt idx="2090">
                  <c:v>2.5905244092894781</c:v>
                </c:pt>
                <c:pt idx="2091">
                  <c:v>2.6006794155713822</c:v>
                </c:pt>
                <c:pt idx="2092">
                  <c:v>2.6237741916019721</c:v>
                </c:pt>
                <c:pt idx="2093">
                  <c:v>2.6479729175911491</c:v>
                </c:pt>
                <c:pt idx="2094">
                  <c:v>2.669954995971763</c:v>
                </c:pt>
                <c:pt idx="2095">
                  <c:v>2.6993605372542571</c:v>
                </c:pt>
                <c:pt idx="2096">
                  <c:v>2.710479037842827</c:v>
                </c:pt>
                <c:pt idx="2097">
                  <c:v>2.7162530689986601</c:v>
                </c:pt>
                <c:pt idx="2098">
                  <c:v>2.6827847918534218</c:v>
                </c:pt>
                <c:pt idx="2099">
                  <c:v>2.7182665281187628</c:v>
                </c:pt>
                <c:pt idx="2100">
                  <c:v>2.697404105542502</c:v>
                </c:pt>
                <c:pt idx="2101">
                  <c:v>2.678584831555233</c:v>
                </c:pt>
                <c:pt idx="2102">
                  <c:v>2.6777461543166599</c:v>
                </c:pt>
                <c:pt idx="2103">
                  <c:v>2.706225355864611</c:v>
                </c:pt>
                <c:pt idx="2104">
                  <c:v>2.709858420400566</c:v>
                </c:pt>
                <c:pt idx="2105">
                  <c:v>2.7143191418892858</c:v>
                </c:pt>
                <c:pt idx="2106">
                  <c:v>2.7581297185576088</c:v>
                </c:pt>
                <c:pt idx="2107">
                  <c:v>2.7790872803291831</c:v>
                </c:pt>
                <c:pt idx="2108">
                  <c:v>2.818074249604329</c:v>
                </c:pt>
                <c:pt idx="2109">
                  <c:v>2.836139591089319</c:v>
                </c:pt>
                <c:pt idx="2110">
                  <c:v>2.7949412962732141</c:v>
                </c:pt>
                <c:pt idx="2111">
                  <c:v>2.797502946575233</c:v>
                </c:pt>
                <c:pt idx="2112">
                  <c:v>2.833309058303251</c:v>
                </c:pt>
                <c:pt idx="2113">
                  <c:v>2.850784705822786</c:v>
                </c:pt>
                <c:pt idx="2114">
                  <c:v>2.8315578360110938</c:v>
                </c:pt>
                <c:pt idx="2115">
                  <c:v>2.8793949356504389</c:v>
                </c:pt>
                <c:pt idx="2116">
                  <c:v>2.8215104417232442</c:v>
                </c:pt>
                <c:pt idx="2117">
                  <c:v>2.829897955239602</c:v>
                </c:pt>
                <c:pt idx="2118">
                  <c:v>2.8605567626532711</c:v>
                </c:pt>
                <c:pt idx="2119">
                  <c:v>2.8341429112942489</c:v>
                </c:pt>
                <c:pt idx="2120">
                  <c:v>2.8635727651072789</c:v>
                </c:pt>
                <c:pt idx="2121">
                  <c:v>2.8818487845978038</c:v>
                </c:pt>
                <c:pt idx="2122">
                  <c:v>2.836689117716694</c:v>
                </c:pt>
                <c:pt idx="2123">
                  <c:v>2.801033545818532</c:v>
                </c:pt>
                <c:pt idx="2124">
                  <c:v>2.8268321866668651</c:v>
                </c:pt>
                <c:pt idx="2125">
                  <c:v>2.805792356104007</c:v>
                </c:pt>
                <c:pt idx="2126">
                  <c:v>2.7777256341853098</c:v>
                </c:pt>
                <c:pt idx="2127">
                  <c:v>2.7942246794851968</c:v>
                </c:pt>
                <c:pt idx="2128">
                  <c:v>2.810094703149598</c:v>
                </c:pt>
                <c:pt idx="2129">
                  <c:v>2.8254397359298662</c:v>
                </c:pt>
                <c:pt idx="2130">
                  <c:v>2.7758886120676949</c:v>
                </c:pt>
                <c:pt idx="2131">
                  <c:v>2.752005260519879</c:v>
                </c:pt>
                <c:pt idx="2132">
                  <c:v>2.7079644173991841</c:v>
                </c:pt>
                <c:pt idx="2133">
                  <c:v>2.7004516524700541</c:v>
                </c:pt>
                <c:pt idx="2134">
                  <c:v>2.713184992873849</c:v>
                </c:pt>
                <c:pt idx="2135">
                  <c:v>2.7006221133070438</c:v>
                </c:pt>
                <c:pt idx="2136">
                  <c:v>2.714276627022266</c:v>
                </c:pt>
                <c:pt idx="2137">
                  <c:v>2.7016310097013432</c:v>
                </c:pt>
                <c:pt idx="2138">
                  <c:v>2.670259790929066</c:v>
                </c:pt>
                <c:pt idx="2139">
                  <c:v>2.668779912396297</c:v>
                </c:pt>
                <c:pt idx="2140">
                  <c:v>2.654867038300385</c:v>
                </c:pt>
                <c:pt idx="2141">
                  <c:v>2.6464062137561379</c:v>
                </c:pt>
                <c:pt idx="2142">
                  <c:v>2.6288808039175651</c:v>
                </c:pt>
                <c:pt idx="2143">
                  <c:v>2.6570874288485582</c:v>
                </c:pt>
                <c:pt idx="2144">
                  <c:v>2.6220306354791858</c:v>
                </c:pt>
                <c:pt idx="2145">
                  <c:v>2.6514460981290471</c:v>
                </c:pt>
                <c:pt idx="2146">
                  <c:v>2.6435230758963462</c:v>
                </c:pt>
                <c:pt idx="2147">
                  <c:v>2.6315481465071908</c:v>
                </c:pt>
                <c:pt idx="2148">
                  <c:v>2.6027755583234429</c:v>
                </c:pt>
                <c:pt idx="2149">
                  <c:v>2.5950718267324162</c:v>
                </c:pt>
                <c:pt idx="2150">
                  <c:v>2.611630938738311</c:v>
                </c:pt>
                <c:pt idx="2151">
                  <c:v>2.6164751481046018</c:v>
                </c:pt>
                <c:pt idx="2152">
                  <c:v>2.6195389628872592</c:v>
                </c:pt>
                <c:pt idx="2153">
                  <c:v>2.6575592384670248</c:v>
                </c:pt>
                <c:pt idx="2154">
                  <c:v>2.6682132239650351</c:v>
                </c:pt>
                <c:pt idx="2155">
                  <c:v>2.657185079807864</c:v>
                </c:pt>
                <c:pt idx="2156">
                  <c:v>2.6569799910464269</c:v>
                </c:pt>
                <c:pt idx="2157">
                  <c:v>2.667013400002757</c:v>
                </c:pt>
                <c:pt idx="2158">
                  <c:v>2.6108575201349038</c:v>
                </c:pt>
                <c:pt idx="2159">
                  <c:v>2.6252522459345222</c:v>
                </c:pt>
                <c:pt idx="2160">
                  <c:v>2.6385904552683721</c:v>
                </c:pt>
                <c:pt idx="2161">
                  <c:v>2.6329920200266761</c:v>
                </c:pt>
                <c:pt idx="2162">
                  <c:v>2.625158427555057</c:v>
                </c:pt>
                <c:pt idx="2163">
                  <c:v>2.5965270834339318</c:v>
                </c:pt>
                <c:pt idx="2164">
                  <c:v>2.604921980250988</c:v>
                </c:pt>
                <c:pt idx="2165">
                  <c:v>2.63163296169335</c:v>
                </c:pt>
                <c:pt idx="2166">
                  <c:v>2.6269447546546192</c:v>
                </c:pt>
                <c:pt idx="2167">
                  <c:v>2.639042912556989</c:v>
                </c:pt>
                <c:pt idx="2168">
                  <c:v>2.6710368255978461</c:v>
                </c:pt>
                <c:pt idx="2169">
                  <c:v>2.7053358268821941</c:v>
                </c:pt>
                <c:pt idx="2170">
                  <c:v>2.6904077662584061</c:v>
                </c:pt>
                <c:pt idx="2171">
                  <c:v>2.6959182681331679</c:v>
                </c:pt>
                <c:pt idx="2172">
                  <c:v>2.6814303678656048</c:v>
                </c:pt>
                <c:pt idx="2173">
                  <c:v>2.6880516716092302</c:v>
                </c:pt>
                <c:pt idx="2174">
                  <c:v>2.67576271489287</c:v>
                </c:pt>
                <c:pt idx="2175">
                  <c:v>2.6824064830275072</c:v>
                </c:pt>
                <c:pt idx="2176">
                  <c:v>2.693793770337904</c:v>
                </c:pt>
                <c:pt idx="2177">
                  <c:v>2.715636789666922</c:v>
                </c:pt>
                <c:pt idx="2178">
                  <c:v>2.755443563480402</c:v>
                </c:pt>
                <c:pt idx="2179">
                  <c:v>2.7815695025816418</c:v>
                </c:pt>
                <c:pt idx="2180">
                  <c:v>2.771527931658464</c:v>
                </c:pt>
                <c:pt idx="2181">
                  <c:v>2.768241310990835</c:v>
                </c:pt>
                <c:pt idx="2182">
                  <c:v>2.8027640537331822</c:v>
                </c:pt>
                <c:pt idx="2183">
                  <c:v>2.821908194573524</c:v>
                </c:pt>
                <c:pt idx="2184">
                  <c:v>2.7934361582695</c:v>
                </c:pt>
                <c:pt idx="2185">
                  <c:v>2.8080913381845471</c:v>
                </c:pt>
                <c:pt idx="2186">
                  <c:v>2.796172373000382</c:v>
                </c:pt>
                <c:pt idx="2187">
                  <c:v>2.8019779197552328</c:v>
                </c:pt>
                <c:pt idx="2188">
                  <c:v>2.861142595186029</c:v>
                </c:pt>
                <c:pt idx="2189">
                  <c:v>2.905934433312245</c:v>
                </c:pt>
                <c:pt idx="2190">
                  <c:v>2.9338423574458958</c:v>
                </c:pt>
                <c:pt idx="2191">
                  <c:v>2.9643414756097228</c:v>
                </c:pt>
                <c:pt idx="2192">
                  <c:v>2.9886246494214661</c:v>
                </c:pt>
                <c:pt idx="2193">
                  <c:v>3.0038462853595651</c:v>
                </c:pt>
                <c:pt idx="2194">
                  <c:v>2.955843771875788</c:v>
                </c:pt>
                <c:pt idx="2195">
                  <c:v>2.9654905333630972</c:v>
                </c:pt>
                <c:pt idx="2196">
                  <c:v>2.9297284192787751</c:v>
                </c:pt>
                <c:pt idx="2197">
                  <c:v>2.9173552050645521</c:v>
                </c:pt>
                <c:pt idx="2198">
                  <c:v>2.9356508921695119</c:v>
                </c:pt>
                <c:pt idx="2199">
                  <c:v>2.9867843174687092</c:v>
                </c:pt>
                <c:pt idx="2200">
                  <c:v>2.9892731826255399</c:v>
                </c:pt>
                <c:pt idx="2201">
                  <c:v>2.972868267307025</c:v>
                </c:pt>
                <c:pt idx="2202">
                  <c:v>2.9508102788491168</c:v>
                </c:pt>
                <c:pt idx="2203">
                  <c:v>2.928171565936406</c:v>
                </c:pt>
                <c:pt idx="2204">
                  <c:v>2.9154496543409252</c:v>
                </c:pt>
                <c:pt idx="2205">
                  <c:v>2.9387240984396281</c:v>
                </c:pt>
                <c:pt idx="2206">
                  <c:v>2.9330145566704182</c:v>
                </c:pt>
                <c:pt idx="2207">
                  <c:v>2.9573373731606969</c:v>
                </c:pt>
                <c:pt idx="2208">
                  <c:v>3.029571100477805</c:v>
                </c:pt>
                <c:pt idx="2209">
                  <c:v>3.0206669195882729</c:v>
                </c:pt>
                <c:pt idx="2210">
                  <c:v>3.0686903375819901</c:v>
                </c:pt>
                <c:pt idx="2211">
                  <c:v>3.098071672986618</c:v>
                </c:pt>
                <c:pt idx="2212">
                  <c:v>3.0943853980321019</c:v>
                </c:pt>
                <c:pt idx="2213">
                  <c:v>3.0412188294162359</c:v>
                </c:pt>
                <c:pt idx="2214">
                  <c:v>3.0573646873536822</c:v>
                </c:pt>
                <c:pt idx="2215">
                  <c:v>3.0263485508516581</c:v>
                </c:pt>
                <c:pt idx="2216">
                  <c:v>3.0673922957914681</c:v>
                </c:pt>
                <c:pt idx="2217">
                  <c:v>3.087038229818281</c:v>
                </c:pt>
                <c:pt idx="2218">
                  <c:v>3.0794224762287219</c:v>
                </c:pt>
                <c:pt idx="2219">
                  <c:v>3.030010944050272</c:v>
                </c:pt>
                <c:pt idx="2220">
                  <c:v>3.008497462441122</c:v>
                </c:pt>
                <c:pt idx="2221">
                  <c:v>2.9773658715939448</c:v>
                </c:pt>
                <c:pt idx="2222">
                  <c:v>2.9619526875220701</c:v>
                </c:pt>
                <c:pt idx="2223">
                  <c:v>2.9712115357545592</c:v>
                </c:pt>
                <c:pt idx="2224">
                  <c:v>3.0034891750128079</c:v>
                </c:pt>
                <c:pt idx="2225">
                  <c:v>3.0562069903327371</c:v>
                </c:pt>
                <c:pt idx="2226">
                  <c:v>3.0692789221396568</c:v>
                </c:pt>
                <c:pt idx="2227">
                  <c:v>3.104710838128665</c:v>
                </c:pt>
                <c:pt idx="2228">
                  <c:v>3.0679037212175309</c:v>
                </c:pt>
                <c:pt idx="2229">
                  <c:v>3.0501845665948109</c:v>
                </c:pt>
                <c:pt idx="2230">
                  <c:v>3.0298808890146929</c:v>
                </c:pt>
                <c:pt idx="2231">
                  <c:v>3.0329436570606139</c:v>
                </c:pt>
                <c:pt idx="2232">
                  <c:v>3.0485218352011469</c:v>
                </c:pt>
                <c:pt idx="2233">
                  <c:v>2.968761210224935</c:v>
                </c:pt>
                <c:pt idx="2234">
                  <c:v>2.9114850460866339</c:v>
                </c:pt>
                <c:pt idx="2235">
                  <c:v>2.9218373577651411</c:v>
                </c:pt>
                <c:pt idx="2236">
                  <c:v>2.967652817722835</c:v>
                </c:pt>
                <c:pt idx="2237">
                  <c:v>2.9631437022870739</c:v>
                </c:pt>
                <c:pt idx="2238">
                  <c:v>3.0039761996253458</c:v>
                </c:pt>
                <c:pt idx="2239">
                  <c:v>3.0029562627382931</c:v>
                </c:pt>
                <c:pt idx="2240">
                  <c:v>3.0080464848996091</c:v>
                </c:pt>
                <c:pt idx="2241">
                  <c:v>3.04077455970191</c:v>
                </c:pt>
                <c:pt idx="2242">
                  <c:v>3.0780039444871412</c:v>
                </c:pt>
                <c:pt idx="2243">
                  <c:v>3.0688932599483199</c:v>
                </c:pt>
                <c:pt idx="2244">
                  <c:v>3.039075743138548</c:v>
                </c:pt>
                <c:pt idx="2245">
                  <c:v>3.08980723042498</c:v>
                </c:pt>
                <c:pt idx="2246">
                  <c:v>3.1025392900056969</c:v>
                </c:pt>
                <c:pt idx="2247">
                  <c:v>3.0298349364773851</c:v>
                </c:pt>
                <c:pt idx="2248">
                  <c:v>3.0343761528466362</c:v>
                </c:pt>
                <c:pt idx="2249">
                  <c:v>3.010228701173232</c:v>
                </c:pt>
                <c:pt idx="2250">
                  <c:v>2.9628283138838221</c:v>
                </c:pt>
                <c:pt idx="2251">
                  <c:v>2.99529518323016</c:v>
                </c:pt>
                <c:pt idx="2252">
                  <c:v>2.978558057093835</c:v>
                </c:pt>
                <c:pt idx="2253">
                  <c:v>2.939946106491619</c:v>
                </c:pt>
                <c:pt idx="2254">
                  <c:v>2.9390270286428248</c:v>
                </c:pt>
                <c:pt idx="2255">
                  <c:v>2.9802880261042488</c:v>
                </c:pt>
                <c:pt idx="2256">
                  <c:v>2.959418938224728</c:v>
                </c:pt>
                <c:pt idx="2257">
                  <c:v>2.9435699997016682</c:v>
                </c:pt>
                <c:pt idx="2258">
                  <c:v>2.956679310219041</c:v>
                </c:pt>
                <c:pt idx="2259">
                  <c:v>2.9188421968434741</c:v>
                </c:pt>
                <c:pt idx="2260">
                  <c:v>2.919934546463248</c:v>
                </c:pt>
                <c:pt idx="2261">
                  <c:v>2.9140880204116111</c:v>
                </c:pt>
                <c:pt idx="2262">
                  <c:v>3.0050611842852541</c:v>
                </c:pt>
                <c:pt idx="2263">
                  <c:v>2.9718257208230101</c:v>
                </c:pt>
                <c:pt idx="2264">
                  <c:v>3.0135166891861549</c:v>
                </c:pt>
                <c:pt idx="2265">
                  <c:v>2.985322119285875</c:v>
                </c:pt>
                <c:pt idx="2266">
                  <c:v>2.9966063942361458</c:v>
                </c:pt>
                <c:pt idx="2267">
                  <c:v>2.983158162448774</c:v>
                </c:pt>
                <c:pt idx="2268">
                  <c:v>3.017318035089307</c:v>
                </c:pt>
                <c:pt idx="2269">
                  <c:v>3.0777693925776739</c:v>
                </c:pt>
                <c:pt idx="2270">
                  <c:v>3.0816709608616182</c:v>
                </c:pt>
                <c:pt idx="2271">
                  <c:v>3.0511469294983602</c:v>
                </c:pt>
                <c:pt idx="2272">
                  <c:v>3.0190138101366282</c:v>
                </c:pt>
                <c:pt idx="2273">
                  <c:v>3.0604166755582272</c:v>
                </c:pt>
                <c:pt idx="2274">
                  <c:v>3.0735269880146028</c:v>
                </c:pt>
                <c:pt idx="2275">
                  <c:v>3.0858087294000982</c:v>
                </c:pt>
                <c:pt idx="2276">
                  <c:v>3.0879991107305069</c:v>
                </c:pt>
                <c:pt idx="2277">
                  <c:v>3.0933461531475879</c:v>
                </c:pt>
                <c:pt idx="2278">
                  <c:v>3.0806908041565122</c:v>
                </c:pt>
                <c:pt idx="2279">
                  <c:v>3.0614985908397792</c:v>
                </c:pt>
                <c:pt idx="2280">
                  <c:v>3.042242414486688</c:v>
                </c:pt>
                <c:pt idx="2281">
                  <c:v>3.035725698254661</c:v>
                </c:pt>
                <c:pt idx="2282">
                  <c:v>3.0552155385601161</c:v>
                </c:pt>
                <c:pt idx="2283">
                  <c:v>3.077601075782884</c:v>
                </c:pt>
                <c:pt idx="2284">
                  <c:v>3.078956879934978</c:v>
                </c:pt>
                <c:pt idx="2285">
                  <c:v>3.1282100103794961</c:v>
                </c:pt>
                <c:pt idx="2286">
                  <c:v>3.184792795779066</c:v>
                </c:pt>
                <c:pt idx="2287">
                  <c:v>3.1686928663781768</c:v>
                </c:pt>
                <c:pt idx="2288">
                  <c:v>3.1689415105012002</c:v>
                </c:pt>
                <c:pt idx="2289">
                  <c:v>3.1288421505038801</c:v>
                </c:pt>
                <c:pt idx="2290">
                  <c:v>3.1550055396406882</c:v>
                </c:pt>
                <c:pt idx="2291">
                  <c:v>3.173619828295287</c:v>
                </c:pt>
                <c:pt idx="2292">
                  <c:v>3.1583341641235529</c:v>
                </c:pt>
                <c:pt idx="2293">
                  <c:v>3.1534620521824639</c:v>
                </c:pt>
                <c:pt idx="2294">
                  <c:v>3.1672895432387991</c:v>
                </c:pt>
                <c:pt idx="2295">
                  <c:v>3.2051128468686101</c:v>
                </c:pt>
                <c:pt idx="2296">
                  <c:v>3.226436962302071</c:v>
                </c:pt>
                <c:pt idx="2297">
                  <c:v>3.214857389908627</c:v>
                </c:pt>
                <c:pt idx="2298">
                  <c:v>3.2313047486127791</c:v>
                </c:pt>
                <c:pt idx="2299">
                  <c:v>3.261843321458624</c:v>
                </c:pt>
                <c:pt idx="2300">
                  <c:v>3.285545534512047</c:v>
                </c:pt>
                <c:pt idx="2301">
                  <c:v>3.290855067799654</c:v>
                </c:pt>
                <c:pt idx="2302">
                  <c:v>3.2931368810245831</c:v>
                </c:pt>
                <c:pt idx="2303">
                  <c:v>3.2490680093512139</c:v>
                </c:pt>
                <c:pt idx="2304">
                  <c:v>3.2632212127772791</c:v>
                </c:pt>
                <c:pt idx="2305">
                  <c:v>3.2554235851502482</c:v>
                </c:pt>
                <c:pt idx="2306">
                  <c:v>3.2868046718844921</c:v>
                </c:pt>
                <c:pt idx="2307">
                  <c:v>3.2900834276361119</c:v>
                </c:pt>
                <c:pt idx="2308">
                  <c:v>3.314330657029533</c:v>
                </c:pt>
                <c:pt idx="2309">
                  <c:v>3.332289460616606</c:v>
                </c:pt>
                <c:pt idx="2310">
                  <c:v>3.299523489093299</c:v>
                </c:pt>
                <c:pt idx="2311">
                  <c:v>3.2880041335119921</c:v>
                </c:pt>
                <c:pt idx="2312">
                  <c:v>3.256022263754482</c:v>
                </c:pt>
                <c:pt idx="2313">
                  <c:v>3.2704782817086979</c:v>
                </c:pt>
                <c:pt idx="2314">
                  <c:v>3.318862206812236</c:v>
                </c:pt>
                <c:pt idx="2315">
                  <c:v>3.3319676024748031</c:v>
                </c:pt>
                <c:pt idx="2316">
                  <c:v>3.3083826251330519</c:v>
                </c:pt>
                <c:pt idx="2317">
                  <c:v>3.2834421483298351</c:v>
                </c:pt>
                <c:pt idx="2318">
                  <c:v>3.2865867504648429</c:v>
                </c:pt>
                <c:pt idx="2319">
                  <c:v>3.299315645078964</c:v>
                </c:pt>
                <c:pt idx="2320">
                  <c:v>3.2963954962351059</c:v>
                </c:pt>
                <c:pt idx="2321">
                  <c:v>3.2771717767809849</c:v>
                </c:pt>
                <c:pt idx="2322">
                  <c:v>3.2753880148793262</c:v>
                </c:pt>
                <c:pt idx="2323">
                  <c:v>3.2768768080488822</c:v>
                </c:pt>
                <c:pt idx="2324">
                  <c:v>3.2613610918231331</c:v>
                </c:pt>
                <c:pt idx="2325">
                  <c:v>3.260935342198847</c:v>
                </c:pt>
                <c:pt idx="2326">
                  <c:v>3.2925366076171252</c:v>
                </c:pt>
                <c:pt idx="2327">
                  <c:v>3.3160404187617631</c:v>
                </c:pt>
                <c:pt idx="2328">
                  <c:v>3.3081818761394399</c:v>
                </c:pt>
                <c:pt idx="2329">
                  <c:v>3.3029368301105619</c:v>
                </c:pt>
                <c:pt idx="2330">
                  <c:v>3.312490709273046</c:v>
                </c:pt>
                <c:pt idx="2331">
                  <c:v>3.307353787082266</c:v>
                </c:pt>
                <c:pt idx="2332">
                  <c:v>3.313078825896036</c:v>
                </c:pt>
                <c:pt idx="2333">
                  <c:v>3.3008502243119842</c:v>
                </c:pt>
                <c:pt idx="2334">
                  <c:v>3.302014500766266</c:v>
                </c:pt>
                <c:pt idx="2335">
                  <c:v>3.2687354174050598</c:v>
                </c:pt>
                <c:pt idx="2336">
                  <c:v>3.2849221946425171</c:v>
                </c:pt>
                <c:pt idx="2337">
                  <c:v>3.2931233867469532</c:v>
                </c:pt>
                <c:pt idx="2338">
                  <c:v>3.2971738504810642</c:v>
                </c:pt>
                <c:pt idx="2339">
                  <c:v>3.3207667068470652</c:v>
                </c:pt>
                <c:pt idx="2340">
                  <c:v>3.2916003000100398</c:v>
                </c:pt>
                <c:pt idx="2341">
                  <c:v>3.2903553144683202</c:v>
                </c:pt>
                <c:pt idx="2342">
                  <c:v>3.294098861555077</c:v>
                </c:pt>
                <c:pt idx="2343">
                  <c:v>3.2719196976939871</c:v>
                </c:pt>
                <c:pt idx="2344">
                  <c:v>3.242356730293495</c:v>
                </c:pt>
                <c:pt idx="2345">
                  <c:v>3.2293537401050698</c:v>
                </c:pt>
                <c:pt idx="2346">
                  <c:v>3.2240070673495338</c:v>
                </c:pt>
                <c:pt idx="2347">
                  <c:v>3.2343557138917869</c:v>
                </c:pt>
                <c:pt idx="2348">
                  <c:v>3.218545772139576</c:v>
                </c:pt>
                <c:pt idx="2349">
                  <c:v>3.1890512042107768</c:v>
                </c:pt>
                <c:pt idx="2350">
                  <c:v>3.1873923159379118</c:v>
                </c:pt>
                <c:pt idx="2351">
                  <c:v>3.1843448402166561</c:v>
                </c:pt>
                <c:pt idx="2352">
                  <c:v>3.1870507888156778</c:v>
                </c:pt>
                <c:pt idx="2353">
                  <c:v>3.2195537400476142</c:v>
                </c:pt>
                <c:pt idx="2354">
                  <c:v>3.209344484405189</c:v>
                </c:pt>
                <c:pt idx="2355">
                  <c:v>3.191851237066929</c:v>
                </c:pt>
                <c:pt idx="2356">
                  <c:v>3.202587405837106</c:v>
                </c:pt>
                <c:pt idx="2357">
                  <c:v>3.1882642008903761</c:v>
                </c:pt>
                <c:pt idx="2358">
                  <c:v>3.1292424698759351</c:v>
                </c:pt>
                <c:pt idx="2359">
                  <c:v>3.1518853295431142</c:v>
                </c:pt>
                <c:pt idx="2360">
                  <c:v>3.143001183112978</c:v>
                </c:pt>
                <c:pt idx="2361">
                  <c:v>3.157839620224685</c:v>
                </c:pt>
                <c:pt idx="2362">
                  <c:v>3.1250808236198209</c:v>
                </c:pt>
                <c:pt idx="2363">
                  <c:v>3.132048415877474</c:v>
                </c:pt>
                <c:pt idx="2364">
                  <c:v>3.1292322812802129</c:v>
                </c:pt>
                <c:pt idx="2365">
                  <c:v>3.187803209874343</c:v>
                </c:pt>
                <c:pt idx="2366">
                  <c:v>3.178342899395846</c:v>
                </c:pt>
                <c:pt idx="2367">
                  <c:v>3.155803299517375</c:v>
                </c:pt>
                <c:pt idx="2368">
                  <c:v>3.174538920144744</c:v>
                </c:pt>
                <c:pt idx="2369">
                  <c:v>3.1318834614298061</c:v>
                </c:pt>
                <c:pt idx="2370">
                  <c:v>3.1056561742055822</c:v>
                </c:pt>
                <c:pt idx="2371">
                  <c:v>3.122532339568922</c:v>
                </c:pt>
                <c:pt idx="2372">
                  <c:v>3.147395947282877</c:v>
                </c:pt>
                <c:pt idx="2373">
                  <c:v>3.1577189272244852</c:v>
                </c:pt>
                <c:pt idx="2374">
                  <c:v>3.1561354182390988</c:v>
                </c:pt>
                <c:pt idx="2375">
                  <c:v>3.1454495531688851</c:v>
                </c:pt>
                <c:pt idx="2376">
                  <c:v>3.1530979031021631</c:v>
                </c:pt>
                <c:pt idx="2377">
                  <c:v>3.1621850147931241</c:v>
                </c:pt>
                <c:pt idx="2378">
                  <c:v>3.1482051333428882</c:v>
                </c:pt>
                <c:pt idx="2379">
                  <c:v>3.1406029249631788</c:v>
                </c:pt>
                <c:pt idx="2380">
                  <c:v>3.149837486921478</c:v>
                </c:pt>
                <c:pt idx="2381">
                  <c:v>3.1528086945869682</c:v>
                </c:pt>
                <c:pt idx="2382">
                  <c:v>3.1602895892612359</c:v>
                </c:pt>
                <c:pt idx="2383">
                  <c:v>3.1327974367068721</c:v>
                </c:pt>
                <c:pt idx="2384">
                  <c:v>3.1195397121880459</c:v>
                </c:pt>
                <c:pt idx="2385">
                  <c:v>3.1234857677181922</c:v>
                </c:pt>
                <c:pt idx="2386">
                  <c:v>3.1296837012940402</c:v>
                </c:pt>
                <c:pt idx="2387">
                  <c:v>3.1424860422436889</c:v>
                </c:pt>
                <c:pt idx="2388">
                  <c:v>3.1643849149102889</c:v>
                </c:pt>
                <c:pt idx="2389">
                  <c:v>3.1818683803033179</c:v>
                </c:pt>
                <c:pt idx="2390">
                  <c:v>3.1725947083588868</c:v>
                </c:pt>
                <c:pt idx="2391">
                  <c:v>3.160702218644841</c:v>
                </c:pt>
                <c:pt idx="2392">
                  <c:v>3.1369428659634599</c:v>
                </c:pt>
                <c:pt idx="2393">
                  <c:v>3.1055999456670178</c:v>
                </c:pt>
                <c:pt idx="2394">
                  <c:v>3.104881592245528</c:v>
                </c:pt>
                <c:pt idx="2395">
                  <c:v>3.0517089414069498</c:v>
                </c:pt>
                <c:pt idx="2396">
                  <c:v>3.068711500357975</c:v>
                </c:pt>
                <c:pt idx="2397">
                  <c:v>3.0518687087701979</c:v>
                </c:pt>
                <c:pt idx="2398">
                  <c:v>3.030610723669934</c:v>
                </c:pt>
                <c:pt idx="2399">
                  <c:v>3.037464991030594</c:v>
                </c:pt>
                <c:pt idx="2400">
                  <c:v>3.0389182758598512</c:v>
                </c:pt>
                <c:pt idx="2401">
                  <c:v>3.016106275952406</c:v>
                </c:pt>
                <c:pt idx="2402">
                  <c:v>3.035935186759652</c:v>
                </c:pt>
                <c:pt idx="2403">
                  <c:v>3.02692235217016</c:v>
                </c:pt>
                <c:pt idx="2404">
                  <c:v>2.9968451546792378</c:v>
                </c:pt>
                <c:pt idx="2405">
                  <c:v>2.9987377610106352</c:v>
                </c:pt>
                <c:pt idx="2406">
                  <c:v>2.9598786973192222</c:v>
                </c:pt>
                <c:pt idx="2407">
                  <c:v>2.9773079227610748</c:v>
                </c:pt>
                <c:pt idx="2408">
                  <c:v>2.9981423510884762</c:v>
                </c:pt>
                <c:pt idx="2409">
                  <c:v>3.005546053099454</c:v>
                </c:pt>
                <c:pt idx="2410">
                  <c:v>2.9752808490825369</c:v>
                </c:pt>
                <c:pt idx="2411">
                  <c:v>2.999038244516528</c:v>
                </c:pt>
                <c:pt idx="2412">
                  <c:v>3.020365203232374</c:v>
                </c:pt>
                <c:pt idx="2413">
                  <c:v>3.0153315240479541</c:v>
                </c:pt>
                <c:pt idx="2414">
                  <c:v>3.0137837457465002</c:v>
                </c:pt>
                <c:pt idx="2415">
                  <c:v>3.0332548672004371</c:v>
                </c:pt>
                <c:pt idx="2416">
                  <c:v>2.9984372186664419</c:v>
                </c:pt>
                <c:pt idx="2417">
                  <c:v>3.000657985880145</c:v>
                </c:pt>
                <c:pt idx="2418">
                  <c:v>3.0376509406159702</c:v>
                </c:pt>
                <c:pt idx="2419">
                  <c:v>3.0068229889272708</c:v>
                </c:pt>
                <c:pt idx="2420">
                  <c:v>3.0320796153190761</c:v>
                </c:pt>
                <c:pt idx="2421">
                  <c:v>3.027308917954409</c:v>
                </c:pt>
                <c:pt idx="2422">
                  <c:v>3.0215000396833989</c:v>
                </c:pt>
                <c:pt idx="2423">
                  <c:v>3.0237466202234611</c:v>
                </c:pt>
                <c:pt idx="2424">
                  <c:v>3.013097795408004</c:v>
                </c:pt>
                <c:pt idx="2425">
                  <c:v>3.055531613002394</c:v>
                </c:pt>
                <c:pt idx="2426">
                  <c:v>3.0594956803565041</c:v>
                </c:pt>
                <c:pt idx="2427">
                  <c:v>3.0580334848747461</c:v>
                </c:pt>
                <c:pt idx="2428">
                  <c:v>3.0876331201271578</c:v>
                </c:pt>
                <c:pt idx="2429">
                  <c:v>3.0743972397153638</c:v>
                </c:pt>
                <c:pt idx="2430">
                  <c:v>3.072937036594845</c:v>
                </c:pt>
                <c:pt idx="2431">
                  <c:v>3.0385238420260041</c:v>
                </c:pt>
                <c:pt idx="2432">
                  <c:v>3.0650148850744241</c:v>
                </c:pt>
                <c:pt idx="2433">
                  <c:v>3.0907446148400162</c:v>
                </c:pt>
                <c:pt idx="2434">
                  <c:v>3.0942377806270951</c:v>
                </c:pt>
                <c:pt idx="2435">
                  <c:v>3.1216663430290179</c:v>
                </c:pt>
                <c:pt idx="2436">
                  <c:v>3.0950373410881848</c:v>
                </c:pt>
                <c:pt idx="2437">
                  <c:v>3.10341802753726</c:v>
                </c:pt>
                <c:pt idx="2438">
                  <c:v>3.1047998480638981</c:v>
                </c:pt>
                <c:pt idx="2439">
                  <c:v>3.113080446905196</c:v>
                </c:pt>
                <c:pt idx="2440">
                  <c:v>3.1251799038462771</c:v>
                </c:pt>
                <c:pt idx="2441">
                  <c:v>3.120485434419686</c:v>
                </c:pt>
                <c:pt idx="2442">
                  <c:v>3.1195344418977942</c:v>
                </c:pt>
                <c:pt idx="2443">
                  <c:v>3.1156963437982941</c:v>
                </c:pt>
                <c:pt idx="2444">
                  <c:v>3.1367526752008961</c:v>
                </c:pt>
                <c:pt idx="2445">
                  <c:v>3.1160747850897952</c:v>
                </c:pt>
                <c:pt idx="2446">
                  <c:v>3.1187362607375571</c:v>
                </c:pt>
                <c:pt idx="2447">
                  <c:v>3.133483049082364</c:v>
                </c:pt>
                <c:pt idx="2448">
                  <c:v>3.1331178157494719</c:v>
                </c:pt>
                <c:pt idx="2449">
                  <c:v>3.1403418174311368</c:v>
                </c:pt>
                <c:pt idx="2450">
                  <c:v>3.1597875889657621</c:v>
                </c:pt>
                <c:pt idx="2451">
                  <c:v>3.157422786518346</c:v>
                </c:pt>
                <c:pt idx="2452">
                  <c:v>3.1406879135097521</c:v>
                </c:pt>
                <c:pt idx="2453">
                  <c:v>3.161178960327915</c:v>
                </c:pt>
                <c:pt idx="2454">
                  <c:v>3.1519526870941061</c:v>
                </c:pt>
                <c:pt idx="2455">
                  <c:v>3.1646621607386858</c:v>
                </c:pt>
                <c:pt idx="2456">
                  <c:v>3.1637839976858908</c:v>
                </c:pt>
                <c:pt idx="2457">
                  <c:v>3.167602596712201</c:v>
                </c:pt>
                <c:pt idx="2458">
                  <c:v>3.2115042199059611</c:v>
                </c:pt>
                <c:pt idx="2459">
                  <c:v>3.2304365553467691</c:v>
                </c:pt>
                <c:pt idx="2460">
                  <c:v>3.2561905416519301</c:v>
                </c:pt>
                <c:pt idx="2461">
                  <c:v>3.2657626091372611</c:v>
                </c:pt>
                <c:pt idx="2462">
                  <c:v>3.2560819600065001</c:v>
                </c:pt>
                <c:pt idx="2463">
                  <c:v>3.2655275197268812</c:v>
                </c:pt>
                <c:pt idx="2464">
                  <c:v>3.268071061526741</c:v>
                </c:pt>
                <c:pt idx="2465">
                  <c:v>3.265618388444461</c:v>
                </c:pt>
                <c:pt idx="2466">
                  <c:v>3.275477415256673</c:v>
                </c:pt>
                <c:pt idx="2467">
                  <c:v>3.255999384941604</c:v>
                </c:pt>
                <c:pt idx="2468">
                  <c:v>3.2522357120067489</c:v>
                </c:pt>
                <c:pt idx="2469">
                  <c:v>3.2828415995909519</c:v>
                </c:pt>
                <c:pt idx="2470">
                  <c:v>3.2725974810240719</c:v>
                </c:pt>
                <c:pt idx="2471">
                  <c:v>3.2681955812414132</c:v>
                </c:pt>
                <c:pt idx="2472">
                  <c:v>3.2681966863090919</c:v>
                </c:pt>
                <c:pt idx="2473">
                  <c:v>3.29560774067969</c:v>
                </c:pt>
                <c:pt idx="2474">
                  <c:v>3.2716475624142611</c:v>
                </c:pt>
                <c:pt idx="2475">
                  <c:v>3.2774933351374398</c:v>
                </c:pt>
                <c:pt idx="2476">
                  <c:v>3.244106139812831</c:v>
                </c:pt>
                <c:pt idx="2477">
                  <c:v>3.2390704344145278</c:v>
                </c:pt>
                <c:pt idx="2478">
                  <c:v>3.200440343111004</c:v>
                </c:pt>
                <c:pt idx="2479">
                  <c:v>3.205977523785605</c:v>
                </c:pt>
                <c:pt idx="2480">
                  <c:v>3.2353420199401359</c:v>
                </c:pt>
                <c:pt idx="2481">
                  <c:v>3.2174367052118109</c:v>
                </c:pt>
                <c:pt idx="2482">
                  <c:v>3.2167979162055391</c:v>
                </c:pt>
                <c:pt idx="2483">
                  <c:v>3.2259471423523078</c:v>
                </c:pt>
                <c:pt idx="2484">
                  <c:v>3.2523630539101269</c:v>
                </c:pt>
                <c:pt idx="2485">
                  <c:v>3.2551484744593409</c:v>
                </c:pt>
                <c:pt idx="2486">
                  <c:v>3.265799638396679</c:v>
                </c:pt>
                <c:pt idx="2487">
                  <c:v>3.2618929998162232</c:v>
                </c:pt>
                <c:pt idx="2488">
                  <c:v>3.2645104864342018</c:v>
                </c:pt>
                <c:pt idx="2489">
                  <c:v>3.256243110527826</c:v>
                </c:pt>
                <c:pt idx="2490">
                  <c:v>3.2710372615422449</c:v>
                </c:pt>
                <c:pt idx="2491">
                  <c:v>3.2590105385484831</c:v>
                </c:pt>
                <c:pt idx="2492">
                  <c:v>3.251378996432801</c:v>
                </c:pt>
                <c:pt idx="2493">
                  <c:v>3.2273362265546011</c:v>
                </c:pt>
                <c:pt idx="2494">
                  <c:v>3.240840453244342</c:v>
                </c:pt>
                <c:pt idx="2495">
                  <c:v>3.2690767219944221</c:v>
                </c:pt>
                <c:pt idx="2496">
                  <c:v>3.2816656458461342</c:v>
                </c:pt>
                <c:pt idx="2497">
                  <c:v>3.2616110725588001</c:v>
                </c:pt>
                <c:pt idx="2498">
                  <c:v>3.280851504036272</c:v>
                </c:pt>
                <c:pt idx="2499">
                  <c:v>3.2916550553996178</c:v>
                </c:pt>
                <c:pt idx="2500">
                  <c:v>3.2917041370896212</c:v>
                </c:pt>
                <c:pt idx="2501">
                  <c:v>3.3192164211904069</c:v>
                </c:pt>
                <c:pt idx="2502">
                  <c:v>3.317155030731568</c:v>
                </c:pt>
                <c:pt idx="2503">
                  <c:v>3.3360573638007538</c:v>
                </c:pt>
                <c:pt idx="2504">
                  <c:v>3.3513940026389748</c:v>
                </c:pt>
                <c:pt idx="2505">
                  <c:v>3.3191533129914021</c:v>
                </c:pt>
                <c:pt idx="2506">
                  <c:v>3.3063992509731222</c:v>
                </c:pt>
                <c:pt idx="2507">
                  <c:v>3.3252728374172942</c:v>
                </c:pt>
                <c:pt idx="2508">
                  <c:v>3.362722747504939</c:v>
                </c:pt>
                <c:pt idx="2509">
                  <c:v>3.3270813510306021</c:v>
                </c:pt>
                <c:pt idx="2510">
                  <c:v>3.2938896607341031</c:v>
                </c:pt>
                <c:pt idx="2511">
                  <c:v>3.2730302968839058</c:v>
                </c:pt>
                <c:pt idx="2512">
                  <c:v>3.311471717143021</c:v>
                </c:pt>
                <c:pt idx="2513">
                  <c:v>3.327891868132054</c:v>
                </c:pt>
                <c:pt idx="2514">
                  <c:v>3.3360557979991441</c:v>
                </c:pt>
                <c:pt idx="2515">
                  <c:v>3.3793982133344609</c:v>
                </c:pt>
                <c:pt idx="2516">
                  <c:v>3.4000648214246638</c:v>
                </c:pt>
                <c:pt idx="2517">
                  <c:v>3.3975560583180822</c:v>
                </c:pt>
                <c:pt idx="2518">
                  <c:v>3.3801930602902401</c:v>
                </c:pt>
                <c:pt idx="2519">
                  <c:v>3.4034454756082302</c:v>
                </c:pt>
                <c:pt idx="2520">
                  <c:v>3.4056418087292251</c:v>
                </c:pt>
                <c:pt idx="2521">
                  <c:v>3.4033126467544168</c:v>
                </c:pt>
                <c:pt idx="2522">
                  <c:v>3.425145467881233</c:v>
                </c:pt>
                <c:pt idx="2523">
                  <c:v>3.4437861680200079</c:v>
                </c:pt>
                <c:pt idx="2524">
                  <c:v>3.4160541309404189</c:v>
                </c:pt>
                <c:pt idx="2525">
                  <c:v>3.3947195690836738</c:v>
                </c:pt>
                <c:pt idx="2526">
                  <c:v>3.3896446740841202</c:v>
                </c:pt>
                <c:pt idx="2527">
                  <c:v>3.3830702989000052</c:v>
                </c:pt>
                <c:pt idx="2528">
                  <c:v>3.3875350971331142</c:v>
                </c:pt>
                <c:pt idx="2529">
                  <c:v>3.3830572169808391</c:v>
                </c:pt>
                <c:pt idx="2530">
                  <c:v>3.3537902978519369</c:v>
                </c:pt>
                <c:pt idx="2531">
                  <c:v>3.344051854708459</c:v>
                </c:pt>
                <c:pt idx="2532">
                  <c:v>3.3032369333875859</c:v>
                </c:pt>
                <c:pt idx="2533">
                  <c:v>3.2939809531405442</c:v>
                </c:pt>
                <c:pt idx="2534">
                  <c:v>3.3079267677258142</c:v>
                </c:pt>
                <c:pt idx="2535">
                  <c:v>3.312250764389876</c:v>
                </c:pt>
                <c:pt idx="2536">
                  <c:v>3.335462004100139</c:v>
                </c:pt>
                <c:pt idx="2537">
                  <c:v>3.3521596636885551</c:v>
                </c:pt>
                <c:pt idx="2538">
                  <c:v>3.3803269071280151</c:v>
                </c:pt>
                <c:pt idx="2539">
                  <c:v>3.4195111958831439</c:v>
                </c:pt>
                <c:pt idx="2540">
                  <c:v>3.4510529413626689</c:v>
                </c:pt>
                <c:pt idx="2541">
                  <c:v>3.474413022154387</c:v>
                </c:pt>
                <c:pt idx="2542">
                  <c:v>3.422739856143044</c:v>
                </c:pt>
                <c:pt idx="2543">
                  <c:v>3.40465622899919</c:v>
                </c:pt>
                <c:pt idx="2544">
                  <c:v>3.3817308674632618</c:v>
                </c:pt>
                <c:pt idx="2545">
                  <c:v>3.3577234430331782</c:v>
                </c:pt>
                <c:pt idx="2546">
                  <c:v>3.367580062808428</c:v>
                </c:pt>
                <c:pt idx="2547">
                  <c:v>3.3685164132482139</c:v>
                </c:pt>
                <c:pt idx="2548">
                  <c:v>3.3530746474938251</c:v>
                </c:pt>
                <c:pt idx="2549">
                  <c:v>3.347813412653736</c:v>
                </c:pt>
                <c:pt idx="2550">
                  <c:v>3.323443796504586</c:v>
                </c:pt>
                <c:pt idx="2551">
                  <c:v>3.326487383778896</c:v>
                </c:pt>
                <c:pt idx="2552">
                  <c:v>3.3048942703864319</c:v>
                </c:pt>
                <c:pt idx="2553">
                  <c:v>3.312158120463784</c:v>
                </c:pt>
                <c:pt idx="2554">
                  <c:v>3.3149650819026859</c:v>
                </c:pt>
                <c:pt idx="2555">
                  <c:v>3.289052708709383</c:v>
                </c:pt>
                <c:pt idx="2556">
                  <c:v>3.3101044622646421</c:v>
                </c:pt>
                <c:pt idx="2557">
                  <c:v>3.30773844712466</c:v>
                </c:pt>
                <c:pt idx="2558">
                  <c:v>3.3062945470132798</c:v>
                </c:pt>
                <c:pt idx="2559">
                  <c:v>3.2895074843819438</c:v>
                </c:pt>
                <c:pt idx="2560">
                  <c:v>3.266482748803722</c:v>
                </c:pt>
                <c:pt idx="2561">
                  <c:v>3.2381420300460868</c:v>
                </c:pt>
                <c:pt idx="2562">
                  <c:v>3.2373608198807711</c:v>
                </c:pt>
                <c:pt idx="2563">
                  <c:v>3.2298229107377261</c:v>
                </c:pt>
                <c:pt idx="2564">
                  <c:v>3.2268536372960739</c:v>
                </c:pt>
                <c:pt idx="2565">
                  <c:v>3.2057170335655929</c:v>
                </c:pt>
                <c:pt idx="2566">
                  <c:v>3.2029154482955811</c:v>
                </c:pt>
                <c:pt idx="2567">
                  <c:v>3.191678348400838</c:v>
                </c:pt>
                <c:pt idx="2568">
                  <c:v>3.1973434674257821</c:v>
                </c:pt>
                <c:pt idx="2569">
                  <c:v>3.1931146208972132</c:v>
                </c:pt>
                <c:pt idx="2570">
                  <c:v>3.19821809946917</c:v>
                </c:pt>
                <c:pt idx="2571">
                  <c:v>3.1932405277882339</c:v>
                </c:pt>
                <c:pt idx="2572">
                  <c:v>3.2334727788853872</c:v>
                </c:pt>
                <c:pt idx="2573">
                  <c:v>3.241057193340986</c:v>
                </c:pt>
                <c:pt idx="2574">
                  <c:v>3.2272162744591348</c:v>
                </c:pt>
                <c:pt idx="2575">
                  <c:v>3.221772350980836</c:v>
                </c:pt>
                <c:pt idx="2576">
                  <c:v>3.2177683671800961</c:v>
                </c:pt>
                <c:pt idx="2577">
                  <c:v>3.207612692028103</c:v>
                </c:pt>
                <c:pt idx="2578">
                  <c:v>3.213137890854338</c:v>
                </c:pt>
                <c:pt idx="2579">
                  <c:v>3.190639604301079</c:v>
                </c:pt>
                <c:pt idx="2580">
                  <c:v>3.1764606530209458</c:v>
                </c:pt>
                <c:pt idx="2581">
                  <c:v>3.1862311699194779</c:v>
                </c:pt>
                <c:pt idx="2582">
                  <c:v>3.174104113458327</c:v>
                </c:pt>
                <c:pt idx="2583">
                  <c:v>3.1651518107776688</c:v>
                </c:pt>
                <c:pt idx="2584">
                  <c:v>3.1792427978456539</c:v>
                </c:pt>
                <c:pt idx="2585">
                  <c:v>3.1473549566546088</c:v>
                </c:pt>
                <c:pt idx="2586">
                  <c:v>3.18085059198651</c:v>
                </c:pt>
                <c:pt idx="2587">
                  <c:v>3.1486623172847179</c:v>
                </c:pt>
                <c:pt idx="2588">
                  <c:v>3.1387605444654159</c:v>
                </c:pt>
                <c:pt idx="2589">
                  <c:v>3.1624422338489162</c:v>
                </c:pt>
                <c:pt idx="2590">
                  <c:v>3.176191907303008</c:v>
                </c:pt>
                <c:pt idx="2591">
                  <c:v>3.177942959996062</c:v>
                </c:pt>
                <c:pt idx="2592">
                  <c:v>3.150104579584061</c:v>
                </c:pt>
                <c:pt idx="2593">
                  <c:v>3.1617522975263288</c:v>
                </c:pt>
                <c:pt idx="2594">
                  <c:v>3.1645746481272532</c:v>
                </c:pt>
                <c:pt idx="2595">
                  <c:v>3.1779161378729421</c:v>
                </c:pt>
                <c:pt idx="2596">
                  <c:v>3.1979160213329578</c:v>
                </c:pt>
                <c:pt idx="2597">
                  <c:v>3.211064843707395</c:v>
                </c:pt>
                <c:pt idx="2598">
                  <c:v>3.2119660513536168</c:v>
                </c:pt>
                <c:pt idx="2599">
                  <c:v>3.2240246510374249</c:v>
                </c:pt>
                <c:pt idx="2600">
                  <c:v>3.243118037301556</c:v>
                </c:pt>
                <c:pt idx="2601">
                  <c:v>3.2694329701134719</c:v>
                </c:pt>
                <c:pt idx="2602">
                  <c:v>3.2805552211322202</c:v>
                </c:pt>
                <c:pt idx="2603">
                  <c:v>3.288923201330888</c:v>
                </c:pt>
                <c:pt idx="2604">
                  <c:v>3.303067866658846</c:v>
                </c:pt>
                <c:pt idx="2605">
                  <c:v>3.315941631117421</c:v>
                </c:pt>
                <c:pt idx="2606">
                  <c:v>3.3140544775837619</c:v>
                </c:pt>
                <c:pt idx="2607">
                  <c:v>3.278542196660347</c:v>
                </c:pt>
                <c:pt idx="2608">
                  <c:v>3.2801709562363319</c:v>
                </c:pt>
                <c:pt idx="2609">
                  <c:v>3.2719504809502871</c:v>
                </c:pt>
                <c:pt idx="2610">
                  <c:v>3.266948708562682</c:v>
                </c:pt>
                <c:pt idx="2611">
                  <c:v>3.2698632289421878</c:v>
                </c:pt>
                <c:pt idx="2612">
                  <c:v>3.2706373583470638</c:v>
                </c:pt>
                <c:pt idx="2613">
                  <c:v>3.2574437143788071</c:v>
                </c:pt>
                <c:pt idx="2614">
                  <c:v>3.2456645479698758</c:v>
                </c:pt>
                <c:pt idx="2615">
                  <c:v>3.2576018027980429</c:v>
                </c:pt>
                <c:pt idx="2616">
                  <c:v>3.2776333588122761</c:v>
                </c:pt>
                <c:pt idx="2617">
                  <c:v>3.3006715847850239</c:v>
                </c:pt>
                <c:pt idx="2618">
                  <c:v>3.2975311275088899</c:v>
                </c:pt>
                <c:pt idx="2619">
                  <c:v>3.2987190394915138</c:v>
                </c:pt>
                <c:pt idx="2620">
                  <c:v>3.2955226777035889</c:v>
                </c:pt>
                <c:pt idx="2621">
                  <c:v>3.3123771932290058</c:v>
                </c:pt>
                <c:pt idx="2622">
                  <c:v>3.3057365852812231</c:v>
                </c:pt>
                <c:pt idx="2623">
                  <c:v>3.309662116033385</c:v>
                </c:pt>
                <c:pt idx="2624">
                  <c:v>3.3447770869813671</c:v>
                </c:pt>
                <c:pt idx="2625">
                  <c:v>3.3350417232503049</c:v>
                </c:pt>
                <c:pt idx="2626">
                  <c:v>3.3277593648784811</c:v>
                </c:pt>
                <c:pt idx="2627">
                  <c:v>3.2873155363298721</c:v>
                </c:pt>
                <c:pt idx="2628">
                  <c:v>3.3032013371817008</c:v>
                </c:pt>
                <c:pt idx="2629">
                  <c:v>3.311964498024603</c:v>
                </c:pt>
                <c:pt idx="2630">
                  <c:v>3.3199006767182868</c:v>
                </c:pt>
                <c:pt idx="2631">
                  <c:v>3.2949401286216151</c:v>
                </c:pt>
                <c:pt idx="2632">
                  <c:v>3.2517251936117888</c:v>
                </c:pt>
                <c:pt idx="2633">
                  <c:v>3.2407364902607969</c:v>
                </c:pt>
                <c:pt idx="2634">
                  <c:v>3.2469736952634629</c:v>
                </c:pt>
                <c:pt idx="2635">
                  <c:v>3.2535600135939058</c:v>
                </c:pt>
                <c:pt idx="2636">
                  <c:v>3.2689946956928182</c:v>
                </c:pt>
                <c:pt idx="2637">
                  <c:v>3.266282527917213</c:v>
                </c:pt>
                <c:pt idx="2638">
                  <c:v>3.265080338803052</c:v>
                </c:pt>
                <c:pt idx="2639">
                  <c:v>3.2704625120236521</c:v>
                </c:pt>
                <c:pt idx="2640">
                  <c:v>3.293739975041301</c:v>
                </c:pt>
                <c:pt idx="2641">
                  <c:v>3.290403928886938</c:v>
                </c:pt>
                <c:pt idx="2642">
                  <c:v>3.28933534412378</c:v>
                </c:pt>
                <c:pt idx="2643">
                  <c:v>3.3021683217208819</c:v>
                </c:pt>
                <c:pt idx="2644">
                  <c:v>3.328358224543158</c:v>
                </c:pt>
                <c:pt idx="2645">
                  <c:v>3.3379251493145059</c:v>
                </c:pt>
                <c:pt idx="2646">
                  <c:v>3.3693093742775888</c:v>
                </c:pt>
                <c:pt idx="2647">
                  <c:v>3.362611909562879</c:v>
                </c:pt>
                <c:pt idx="2648">
                  <c:v>3.3640611987225482</c:v>
                </c:pt>
                <c:pt idx="2649">
                  <c:v>3.3641870666551128</c:v>
                </c:pt>
                <c:pt idx="2650">
                  <c:v>3.3599668789053259</c:v>
                </c:pt>
                <c:pt idx="2651">
                  <c:v>3.3466962588557281</c:v>
                </c:pt>
                <c:pt idx="2652">
                  <c:v>3.3532206159105211</c:v>
                </c:pt>
                <c:pt idx="2653">
                  <c:v>3.3648748580927541</c:v>
                </c:pt>
                <c:pt idx="2654">
                  <c:v>3.3708275919815471</c:v>
                </c:pt>
                <c:pt idx="2655">
                  <c:v>3.3513453195297478</c:v>
                </c:pt>
                <c:pt idx="2656">
                  <c:v>3.2997877868521059</c:v>
                </c:pt>
                <c:pt idx="2657">
                  <c:v>3.3009687138333552</c:v>
                </c:pt>
                <c:pt idx="2658">
                  <c:v>3.3155706012906818</c:v>
                </c:pt>
                <c:pt idx="2659">
                  <c:v>3.3177006015768171</c:v>
                </c:pt>
                <c:pt idx="2660">
                  <c:v>3.3292531870413899</c:v>
                </c:pt>
                <c:pt idx="2661">
                  <c:v>3.3460899696303552</c:v>
                </c:pt>
                <c:pt idx="2662">
                  <c:v>3.3449628893719292</c:v>
                </c:pt>
                <c:pt idx="2663">
                  <c:v>3.3389026384091309</c:v>
                </c:pt>
                <c:pt idx="2664">
                  <c:v>3.352028676927016</c:v>
                </c:pt>
                <c:pt idx="2665">
                  <c:v>3.347508571742158</c:v>
                </c:pt>
                <c:pt idx="2666">
                  <c:v>3.3631769837744061</c:v>
                </c:pt>
                <c:pt idx="2667">
                  <c:v>3.356039239714093</c:v>
                </c:pt>
                <c:pt idx="2668">
                  <c:v>3.3641245119436189</c:v>
                </c:pt>
                <c:pt idx="2669">
                  <c:v>3.364769330044592</c:v>
                </c:pt>
                <c:pt idx="2670">
                  <c:v>3.340876365592595</c:v>
                </c:pt>
                <c:pt idx="2671">
                  <c:v>3.3322946725203808</c:v>
                </c:pt>
                <c:pt idx="2672">
                  <c:v>3.3754923697644519</c:v>
                </c:pt>
                <c:pt idx="2673">
                  <c:v>3.4085690647203841</c:v>
                </c:pt>
                <c:pt idx="2674">
                  <c:v>3.4325040973292582</c:v>
                </c:pt>
                <c:pt idx="2675">
                  <c:v>3.4612405374308568</c:v>
                </c:pt>
                <c:pt idx="2676">
                  <c:v>3.4690084855374259</c:v>
                </c:pt>
                <c:pt idx="2677">
                  <c:v>3.4737236661859661</c:v>
                </c:pt>
                <c:pt idx="2678">
                  <c:v>3.4882915727222481</c:v>
                </c:pt>
                <c:pt idx="2679">
                  <c:v>3.465514160184783</c:v>
                </c:pt>
                <c:pt idx="2680">
                  <c:v>3.4901790964034638</c:v>
                </c:pt>
                <c:pt idx="2681">
                  <c:v>3.5066749777929949</c:v>
                </c:pt>
                <c:pt idx="2682">
                  <c:v>3.512948733271251</c:v>
                </c:pt>
                <c:pt idx="2683">
                  <c:v>3.533953542775143</c:v>
                </c:pt>
                <c:pt idx="2684">
                  <c:v>3.4859946119849572</c:v>
                </c:pt>
                <c:pt idx="2685">
                  <c:v>3.4870014476845741</c:v>
                </c:pt>
                <c:pt idx="2686">
                  <c:v>3.4735915348999389</c:v>
                </c:pt>
                <c:pt idx="2687">
                  <c:v>3.4622500736515809</c:v>
                </c:pt>
                <c:pt idx="2688">
                  <c:v>3.4796962107165679</c:v>
                </c:pt>
                <c:pt idx="2689">
                  <c:v>3.5040214727118899</c:v>
                </c:pt>
                <c:pt idx="2690">
                  <c:v>3.5405118282431749</c:v>
                </c:pt>
                <c:pt idx="2691">
                  <c:v>3.6054699695354868</c:v>
                </c:pt>
                <c:pt idx="2692">
                  <c:v>3.6115998871271469</c:v>
                </c:pt>
                <c:pt idx="2693">
                  <c:v>3.6119233302326998</c:v>
                </c:pt>
                <c:pt idx="2694">
                  <c:v>3.5705636682543949</c:v>
                </c:pt>
                <c:pt idx="2695">
                  <c:v>3.552316352229119</c:v>
                </c:pt>
                <c:pt idx="2696">
                  <c:v>3.5802822022874339</c:v>
                </c:pt>
                <c:pt idx="2697">
                  <c:v>3.643654116883535</c:v>
                </c:pt>
                <c:pt idx="2698">
                  <c:v>3.6340376233217349</c:v>
                </c:pt>
                <c:pt idx="2699">
                  <c:v>3.63061366628413</c:v>
                </c:pt>
                <c:pt idx="2700">
                  <c:v>3.6697680121106782</c:v>
                </c:pt>
                <c:pt idx="2701">
                  <c:v>3.6605550969001461</c:v>
                </c:pt>
                <c:pt idx="2702">
                  <c:v>3.6380087796752951</c:v>
                </c:pt>
                <c:pt idx="2703">
                  <c:v>3.6282129643129859</c:v>
                </c:pt>
                <c:pt idx="2704">
                  <c:v>3.6222863451387601</c:v>
                </c:pt>
                <c:pt idx="2705">
                  <c:v>3.639701459866258</c:v>
                </c:pt>
                <c:pt idx="2706">
                  <c:v>3.6842445119734308</c:v>
                </c:pt>
                <c:pt idx="2707">
                  <c:v>3.6514014482090582</c:v>
                </c:pt>
                <c:pt idx="2708">
                  <c:v>3.6844730054971651</c:v>
                </c:pt>
                <c:pt idx="2709">
                  <c:v>3.7050235424283229</c:v>
                </c:pt>
                <c:pt idx="2710">
                  <c:v>3.7173997693292189</c:v>
                </c:pt>
                <c:pt idx="2711">
                  <c:v>3.717854747092145</c:v>
                </c:pt>
                <c:pt idx="2712">
                  <c:v>3.710141745320874</c:v>
                </c:pt>
                <c:pt idx="2713">
                  <c:v>3.6608689529640861</c:v>
                </c:pt>
                <c:pt idx="2714">
                  <c:v>3.6882860487557099</c:v>
                </c:pt>
                <c:pt idx="2715">
                  <c:v>3.7287785898888641</c:v>
                </c:pt>
                <c:pt idx="2716">
                  <c:v>3.7432834057172788</c:v>
                </c:pt>
                <c:pt idx="2717">
                  <c:v>3.7490784014241552</c:v>
                </c:pt>
                <c:pt idx="2718">
                  <c:v>3.7384192322499539</c:v>
                </c:pt>
                <c:pt idx="2719">
                  <c:v>3.754056042927099</c:v>
                </c:pt>
                <c:pt idx="2720">
                  <c:v>3.7784352944060662</c:v>
                </c:pt>
                <c:pt idx="2721">
                  <c:v>3.776310535290647</c:v>
                </c:pt>
                <c:pt idx="2722">
                  <c:v>3.7632798310008559</c:v>
                </c:pt>
                <c:pt idx="2723">
                  <c:v>3.7572247655756832</c:v>
                </c:pt>
                <c:pt idx="2724">
                  <c:v>3.7587734229984129</c:v>
                </c:pt>
                <c:pt idx="2725">
                  <c:v>3.728337316743819</c:v>
                </c:pt>
                <c:pt idx="2726">
                  <c:v>3.7088678001866668</c:v>
                </c:pt>
                <c:pt idx="2727">
                  <c:v>3.6727991252002981</c:v>
                </c:pt>
                <c:pt idx="2728">
                  <c:v>3.6787206530729639</c:v>
                </c:pt>
                <c:pt idx="2729">
                  <c:v>3.6652712950294002</c:v>
                </c:pt>
                <c:pt idx="2730">
                  <c:v>3.700591371475547</c:v>
                </c:pt>
                <c:pt idx="2731">
                  <c:v>3.7253837629038489</c:v>
                </c:pt>
                <c:pt idx="2732">
                  <c:v>3.7701145438808261</c:v>
                </c:pt>
                <c:pt idx="2733">
                  <c:v>3.7714128416994348</c:v>
                </c:pt>
                <c:pt idx="2734">
                  <c:v>3.7724623928341172</c:v>
                </c:pt>
                <c:pt idx="2735">
                  <c:v>3.8131717575387052</c:v>
                </c:pt>
                <c:pt idx="2736">
                  <c:v>3.8356238110190808</c:v>
                </c:pt>
                <c:pt idx="2737">
                  <c:v>3.8211916536536341</c:v>
                </c:pt>
                <c:pt idx="2738">
                  <c:v>3.8305276107298059</c:v>
                </c:pt>
                <c:pt idx="2739">
                  <c:v>3.8450626953195108</c:v>
                </c:pt>
                <c:pt idx="2740">
                  <c:v>3.8350973062858928</c:v>
                </c:pt>
                <c:pt idx="2741">
                  <c:v>3.8546442095101989</c:v>
                </c:pt>
                <c:pt idx="2742">
                  <c:v>3.8915376083623761</c:v>
                </c:pt>
                <c:pt idx="2743">
                  <c:v>3.891086267109821</c:v>
                </c:pt>
                <c:pt idx="2744">
                  <c:v>3.8521292285906359</c:v>
                </c:pt>
                <c:pt idx="2745">
                  <c:v>3.8287103987832229</c:v>
                </c:pt>
                <c:pt idx="2746">
                  <c:v>3.84130971072734</c:v>
                </c:pt>
                <c:pt idx="2747">
                  <c:v>3.7703230653204658</c:v>
                </c:pt>
                <c:pt idx="2748">
                  <c:v>3.729341556718675</c:v>
                </c:pt>
                <c:pt idx="2749">
                  <c:v>3.752189351591106</c:v>
                </c:pt>
                <c:pt idx="2750">
                  <c:v>3.7534539890111618</c:v>
                </c:pt>
                <c:pt idx="2751">
                  <c:v>3.7710181162259522</c:v>
                </c:pt>
                <c:pt idx="2752">
                  <c:v>3.7835328610573811</c:v>
                </c:pt>
                <c:pt idx="2753">
                  <c:v>3.797756904269519</c:v>
                </c:pt>
                <c:pt idx="2754">
                  <c:v>3.8199490238832672</c:v>
                </c:pt>
                <c:pt idx="2755">
                  <c:v>3.8542149104925238</c:v>
                </c:pt>
                <c:pt idx="2756">
                  <c:v>3.861019430695722</c:v>
                </c:pt>
                <c:pt idx="2757">
                  <c:v>3.864357390011997</c:v>
                </c:pt>
                <c:pt idx="2758">
                  <c:v>3.8518837510597481</c:v>
                </c:pt>
                <c:pt idx="2759">
                  <c:v>3.857340946270984</c:v>
                </c:pt>
                <c:pt idx="2760">
                  <c:v>3.8516936302211562</c:v>
                </c:pt>
                <c:pt idx="2761">
                  <c:v>3.8591519144896731</c:v>
                </c:pt>
                <c:pt idx="2762">
                  <c:v>3.8485668550290608</c:v>
                </c:pt>
                <c:pt idx="2763">
                  <c:v>3.8429602348154002</c:v>
                </c:pt>
                <c:pt idx="2764">
                  <c:v>3.875713799301173</c:v>
                </c:pt>
                <c:pt idx="2765">
                  <c:v>3.881503287298369</c:v>
                </c:pt>
                <c:pt idx="2766">
                  <c:v>3.8963039792531711</c:v>
                </c:pt>
                <c:pt idx="2767">
                  <c:v>3.8985844773483072</c:v>
                </c:pt>
                <c:pt idx="2768">
                  <c:v>3.8821981950105551</c:v>
                </c:pt>
                <c:pt idx="2769">
                  <c:v>3.8898237548628738</c:v>
                </c:pt>
                <c:pt idx="2770">
                  <c:v>3.8532778632481741</c:v>
                </c:pt>
                <c:pt idx="2771">
                  <c:v>3.8568532053433562</c:v>
                </c:pt>
                <c:pt idx="2772">
                  <c:v>3.837932564591874</c:v>
                </c:pt>
                <c:pt idx="2773">
                  <c:v>3.83615691167374</c:v>
                </c:pt>
                <c:pt idx="2774">
                  <c:v>3.8858622493783721</c:v>
                </c:pt>
                <c:pt idx="2775">
                  <c:v>3.8479701605282259</c:v>
                </c:pt>
                <c:pt idx="2776">
                  <c:v>3.8696545590090898</c:v>
                </c:pt>
                <c:pt idx="2777">
                  <c:v>3.8348272603917062</c:v>
                </c:pt>
                <c:pt idx="2778">
                  <c:v>3.8050783291545431</c:v>
                </c:pt>
                <c:pt idx="2779">
                  <c:v>3.772134933318271</c:v>
                </c:pt>
                <c:pt idx="2780">
                  <c:v>3.764493527657943</c:v>
                </c:pt>
                <c:pt idx="2781">
                  <c:v>3.7662484838263581</c:v>
                </c:pt>
                <c:pt idx="2782">
                  <c:v>3.763624529158875</c:v>
                </c:pt>
                <c:pt idx="2783">
                  <c:v>3.7707573126001441</c:v>
                </c:pt>
                <c:pt idx="2784">
                  <c:v>3.7675441199403079</c:v>
                </c:pt>
                <c:pt idx="2785">
                  <c:v>3.816379738915701</c:v>
                </c:pt>
                <c:pt idx="2786">
                  <c:v>3.7939666691689871</c:v>
                </c:pt>
                <c:pt idx="2787">
                  <c:v>3.797990825765563</c:v>
                </c:pt>
                <c:pt idx="2788">
                  <c:v>3.8101348915911508</c:v>
                </c:pt>
                <c:pt idx="2789">
                  <c:v>3.8316321088480159</c:v>
                </c:pt>
                <c:pt idx="2790">
                  <c:v>3.8228314057075741</c:v>
                </c:pt>
                <c:pt idx="2791">
                  <c:v>3.8246597173091348</c:v>
                </c:pt>
                <c:pt idx="2792">
                  <c:v>3.8083975812504671</c:v>
                </c:pt>
                <c:pt idx="2793">
                  <c:v>3.8094400652522982</c:v>
                </c:pt>
                <c:pt idx="2794">
                  <c:v>3.8001405913081312</c:v>
                </c:pt>
                <c:pt idx="2795">
                  <c:v>3.7741808407230959</c:v>
                </c:pt>
                <c:pt idx="2796">
                  <c:v>3.7432132955934398</c:v>
                </c:pt>
                <c:pt idx="2797">
                  <c:v>3.7555823104759649</c:v>
                </c:pt>
                <c:pt idx="2798">
                  <c:v>3.76012923428293</c:v>
                </c:pt>
                <c:pt idx="2799">
                  <c:v>3.7656734221967052</c:v>
                </c:pt>
                <c:pt idx="2800">
                  <c:v>3.730922228715337</c:v>
                </c:pt>
                <c:pt idx="2801">
                  <c:v>3.7361237274958912</c:v>
                </c:pt>
                <c:pt idx="2802">
                  <c:v>3.7353623897863608</c:v>
                </c:pt>
                <c:pt idx="2803">
                  <c:v>3.7302732016028139</c:v>
                </c:pt>
                <c:pt idx="2804">
                  <c:v>3.7237716720792862</c:v>
                </c:pt>
                <c:pt idx="2805">
                  <c:v>3.741655716820063</c:v>
                </c:pt>
                <c:pt idx="2806">
                  <c:v>3.7482259541707941</c:v>
                </c:pt>
                <c:pt idx="2807">
                  <c:v>3.791209874034394</c:v>
                </c:pt>
                <c:pt idx="2808">
                  <c:v>3.7888356197562221</c:v>
                </c:pt>
                <c:pt idx="2809">
                  <c:v>3.787459635164629</c:v>
                </c:pt>
                <c:pt idx="2810">
                  <c:v>3.7944187054131482</c:v>
                </c:pt>
                <c:pt idx="2811">
                  <c:v>3.79737709107054</c:v>
                </c:pt>
                <c:pt idx="2812">
                  <c:v>3.7976480482168511</c:v>
                </c:pt>
                <c:pt idx="2813">
                  <c:v>3.8394439370395661</c:v>
                </c:pt>
                <c:pt idx="2814">
                  <c:v>3.869434678979832</c:v>
                </c:pt>
                <c:pt idx="2815">
                  <c:v>3.8449385334269621</c:v>
                </c:pt>
                <c:pt idx="2816">
                  <c:v>3.8549205159327151</c:v>
                </c:pt>
                <c:pt idx="2817">
                  <c:v>3.880607865314591</c:v>
                </c:pt>
                <c:pt idx="2818">
                  <c:v>3.8745597790638802</c:v>
                </c:pt>
                <c:pt idx="2819">
                  <c:v>3.875779987058583</c:v>
                </c:pt>
                <c:pt idx="2820">
                  <c:v>3.8651272919666448</c:v>
                </c:pt>
                <c:pt idx="2821">
                  <c:v>3.873762347405711</c:v>
                </c:pt>
                <c:pt idx="2822">
                  <c:v>3.879031920118333</c:v>
                </c:pt>
                <c:pt idx="2823">
                  <c:v>3.856131663242929</c:v>
                </c:pt>
                <c:pt idx="2824">
                  <c:v>3.867497354730606</c:v>
                </c:pt>
                <c:pt idx="2825">
                  <c:v>3.8618066070506281</c:v>
                </c:pt>
                <c:pt idx="2826">
                  <c:v>3.8562429281410262</c:v>
                </c:pt>
                <c:pt idx="2827">
                  <c:v>3.8567907658373999</c:v>
                </c:pt>
                <c:pt idx="2828">
                  <c:v>3.8601760679249502</c:v>
                </c:pt>
                <c:pt idx="2829">
                  <c:v>3.8722164237561372</c:v>
                </c:pt>
                <c:pt idx="2830">
                  <c:v>3.8728337390121421</c:v>
                </c:pt>
                <c:pt idx="2831">
                  <c:v>3.8699809448433089</c:v>
                </c:pt>
                <c:pt idx="2832">
                  <c:v>3.8861229039030101</c:v>
                </c:pt>
                <c:pt idx="2833">
                  <c:v>3.850411988762052</c:v>
                </c:pt>
                <c:pt idx="2834">
                  <c:v>3.8900511296605731</c:v>
                </c:pt>
                <c:pt idx="2835">
                  <c:v>3.8988015888093628</c:v>
                </c:pt>
                <c:pt idx="2836">
                  <c:v>3.8947820163484019</c:v>
                </c:pt>
                <c:pt idx="2837">
                  <c:v>3.8955667900847528</c:v>
                </c:pt>
                <c:pt idx="2838">
                  <c:v>3.8785847650713108</c:v>
                </c:pt>
                <c:pt idx="2839">
                  <c:v>3.914428909443382</c:v>
                </c:pt>
                <c:pt idx="2840">
                  <c:v>3.9386895630462941</c:v>
                </c:pt>
                <c:pt idx="2841">
                  <c:v>3.9625943597050348</c:v>
                </c:pt>
                <c:pt idx="2842">
                  <c:v>3.95754940365986</c:v>
                </c:pt>
                <c:pt idx="2843">
                  <c:v>3.980063202218981</c:v>
                </c:pt>
                <c:pt idx="2844">
                  <c:v>3.9428361187569632</c:v>
                </c:pt>
                <c:pt idx="2845">
                  <c:v>3.9115216216553002</c:v>
                </c:pt>
                <c:pt idx="2846">
                  <c:v>3.900072724782778</c:v>
                </c:pt>
                <c:pt idx="2847">
                  <c:v>3.8772129895305101</c:v>
                </c:pt>
                <c:pt idx="2848">
                  <c:v>3.9069545152685929</c:v>
                </c:pt>
                <c:pt idx="2849">
                  <c:v>3.9050518621195049</c:v>
                </c:pt>
                <c:pt idx="2850">
                  <c:v>3.8980532360093321</c:v>
                </c:pt>
                <c:pt idx="2851">
                  <c:v>3.9716365607042841</c:v>
                </c:pt>
                <c:pt idx="2852">
                  <c:v>4.0994472113226141</c:v>
                </c:pt>
                <c:pt idx="2853">
                  <c:v>4.3535629193843324</c:v>
                </c:pt>
                <c:pt idx="2854">
                  <c:v>4.4117459836254298</c:v>
                </c:pt>
                <c:pt idx="2855">
                  <c:v>4.4858557454161341</c:v>
                </c:pt>
                <c:pt idx="2856">
                  <c:v>4.5210558667731533</c:v>
                </c:pt>
                <c:pt idx="2857">
                  <c:v>4.4957947167464383</c:v>
                </c:pt>
                <c:pt idx="2858">
                  <c:v>4.5115694204629797</c:v>
                </c:pt>
                <c:pt idx="2859">
                  <c:v>4.6004823744596948</c:v>
                </c:pt>
                <c:pt idx="2860">
                  <c:v>4.5612069947871339</c:v>
                </c:pt>
                <c:pt idx="2861">
                  <c:v>4.4256131197383386</c:v>
                </c:pt>
                <c:pt idx="2862">
                  <c:v>4.3961657070262739</c:v>
                </c:pt>
                <c:pt idx="2863">
                  <c:v>4.4149245766902547</c:v>
                </c:pt>
                <c:pt idx="2864">
                  <c:v>4.4626610386933594</c:v>
                </c:pt>
                <c:pt idx="2865">
                  <c:v>4.4562474259781446</c:v>
                </c:pt>
                <c:pt idx="2866">
                  <c:v>4.4361066007065117</c:v>
                </c:pt>
                <c:pt idx="2867">
                  <c:v>4.475371179571253</c:v>
                </c:pt>
                <c:pt idx="2868">
                  <c:v>4.490601118195662</c:v>
                </c:pt>
                <c:pt idx="2869">
                  <c:v>4.4791259950433568</c:v>
                </c:pt>
                <c:pt idx="2870">
                  <c:v>4.4865234774725389</c:v>
                </c:pt>
                <c:pt idx="2871">
                  <c:v>4.5610709444856701</c:v>
                </c:pt>
                <c:pt idx="2872">
                  <c:v>4.5800478593233773</c:v>
                </c:pt>
                <c:pt idx="2873">
                  <c:v>4.6171422403956077</c:v>
                </c:pt>
                <c:pt idx="2874">
                  <c:v>4.5843574651943984</c:v>
                </c:pt>
                <c:pt idx="2875">
                  <c:v>4.5836313211090332</c:v>
                </c:pt>
                <c:pt idx="2876">
                  <c:v>4.6068348750978592</c:v>
                </c:pt>
                <c:pt idx="2877">
                  <c:v>4.6503650065877489</c:v>
                </c:pt>
                <c:pt idx="2878">
                  <c:v>4.6585975828739539</c:v>
                </c:pt>
                <c:pt idx="2879">
                  <c:v>4.6894043144595647</c:v>
                </c:pt>
                <c:pt idx="2880">
                  <c:v>4.6388843541113864</c:v>
                </c:pt>
                <c:pt idx="2881">
                  <c:v>4.5671714856842396</c:v>
                </c:pt>
                <c:pt idx="2882">
                  <c:v>4.4898952155268592</c:v>
                </c:pt>
                <c:pt idx="2883">
                  <c:v>4.5191255149535872</c:v>
                </c:pt>
                <c:pt idx="2884">
                  <c:v>4.5194391389617143</c:v>
                </c:pt>
                <c:pt idx="2885">
                  <c:v>4.4948083038213529</c:v>
                </c:pt>
                <c:pt idx="2886">
                  <c:v>4.4712317964707866</c:v>
                </c:pt>
                <c:pt idx="2887">
                  <c:v>4.4351620971628707</c:v>
                </c:pt>
                <c:pt idx="2888">
                  <c:v>4.4403170490815338</c:v>
                </c:pt>
                <c:pt idx="2889">
                  <c:v>4.4586217286015577</c:v>
                </c:pt>
                <c:pt idx="2890">
                  <c:v>4.4380497719667913</c:v>
                </c:pt>
                <c:pt idx="2891">
                  <c:v>4.4561883391928534</c:v>
                </c:pt>
                <c:pt idx="2892">
                  <c:v>4.4886003898769546</c:v>
                </c:pt>
                <c:pt idx="2893">
                  <c:v>4.5074228004654309</c:v>
                </c:pt>
                <c:pt idx="2894">
                  <c:v>4.5284550152650844</c:v>
                </c:pt>
                <c:pt idx="2895">
                  <c:v>4.5109632046637351</c:v>
                </c:pt>
                <c:pt idx="2896">
                  <c:v>4.4988747451549651</c:v>
                </c:pt>
                <c:pt idx="2897">
                  <c:v>4.5203505170509359</c:v>
                </c:pt>
                <c:pt idx="2898">
                  <c:v>4.5211982247399716</c:v>
                </c:pt>
                <c:pt idx="2899">
                  <c:v>4.5151695271472629</c:v>
                </c:pt>
                <c:pt idx="2900">
                  <c:v>4.4934101062719387</c:v>
                </c:pt>
                <c:pt idx="2901">
                  <c:v>4.4878153647229473</c:v>
                </c:pt>
                <c:pt idx="2902">
                  <c:v>4.5209929608894726</c:v>
                </c:pt>
                <c:pt idx="2903">
                  <c:v>4.5118002012203497</c:v>
                </c:pt>
                <c:pt idx="2904">
                  <c:v>4.523243038943014</c:v>
                </c:pt>
                <c:pt idx="2905">
                  <c:v>4.4899949170728268</c:v>
                </c:pt>
                <c:pt idx="2906">
                  <c:v>4.4732683492037992</c:v>
                </c:pt>
                <c:pt idx="2907">
                  <c:v>4.4933073533326828</c:v>
                </c:pt>
                <c:pt idx="2908">
                  <c:v>4.5036519225980616</c:v>
                </c:pt>
                <c:pt idx="2909">
                  <c:v>4.5155157462721451</c:v>
                </c:pt>
                <c:pt idx="2910">
                  <c:v>4.4791008252051094</c:v>
                </c:pt>
                <c:pt idx="2911">
                  <c:v>4.492861119019401</c:v>
                </c:pt>
                <c:pt idx="2912">
                  <c:v>4.5142134143885784</c:v>
                </c:pt>
                <c:pt idx="2913">
                  <c:v>4.5693340396966606</c:v>
                </c:pt>
                <c:pt idx="2914">
                  <c:v>4.6064220061068681</c:v>
                </c:pt>
                <c:pt idx="2915">
                  <c:v>4.5918596464981061</c:v>
                </c:pt>
                <c:pt idx="2916">
                  <c:v>4.5963850353549054</c:v>
                </c:pt>
                <c:pt idx="2917">
                  <c:v>4.6473498549773531</c:v>
                </c:pt>
                <c:pt idx="2918">
                  <c:v>4.6225132573940551</c:v>
                </c:pt>
                <c:pt idx="2919">
                  <c:v>4.6486144802066001</c:v>
                </c:pt>
                <c:pt idx="2920">
                  <c:v>4.6206823294989761</c:v>
                </c:pt>
                <c:pt idx="2921">
                  <c:v>4.6317578748758237</c:v>
                </c:pt>
                <c:pt idx="2922">
                  <c:v>4.6864283228607189</c:v>
                </c:pt>
                <c:pt idx="2923">
                  <c:v>4.6468966102945757</c:v>
                </c:pt>
                <c:pt idx="2924">
                  <c:v>4.6659850117449384</c:v>
                </c:pt>
                <c:pt idx="2925">
                  <c:v>4.673684714938239</c:v>
                </c:pt>
                <c:pt idx="2926">
                  <c:v>4.7233154659917007</c:v>
                </c:pt>
                <c:pt idx="2927">
                  <c:v>4.7609924715807734</c:v>
                </c:pt>
                <c:pt idx="2928">
                  <c:v>4.7943965164891251</c:v>
                </c:pt>
                <c:pt idx="2929">
                  <c:v>4.7610364119805322</c:v>
                </c:pt>
                <c:pt idx="2930">
                  <c:v>4.7813968595785754</c:v>
                </c:pt>
                <c:pt idx="2931">
                  <c:v>4.6725981706735222</c:v>
                </c:pt>
                <c:pt idx="2932">
                  <c:v>4.6517488646595222</c:v>
                </c:pt>
                <c:pt idx="2933">
                  <c:v>4.59338150305667</c:v>
                </c:pt>
                <c:pt idx="2934">
                  <c:v>4.5497809395925461</c:v>
                </c:pt>
                <c:pt idx="2935">
                  <c:v>4.5315090674419176</c:v>
                </c:pt>
                <c:pt idx="2936">
                  <c:v>4.5617584675145331</c:v>
                </c:pt>
                <c:pt idx="2937">
                  <c:v>4.533666197439727</c:v>
                </c:pt>
                <c:pt idx="2938">
                  <c:v>4.5622573512703406</c:v>
                </c:pt>
                <c:pt idx="2939">
                  <c:v>4.5468196400373238</c:v>
                </c:pt>
                <c:pt idx="2940">
                  <c:v>4.4828126200314848</c:v>
                </c:pt>
                <c:pt idx="2941">
                  <c:v>4.5092435968374804</c:v>
                </c:pt>
                <c:pt idx="2942">
                  <c:v>4.478968785236769</c:v>
                </c:pt>
                <c:pt idx="2943">
                  <c:v>4.4754885811400644</c:v>
                </c:pt>
                <c:pt idx="2944">
                  <c:v>4.4140461236069752</c:v>
                </c:pt>
                <c:pt idx="2945">
                  <c:v>4.4389500161228836</c:v>
                </c:pt>
                <c:pt idx="2946">
                  <c:v>4.4529474301707141</c:v>
                </c:pt>
                <c:pt idx="2947">
                  <c:v>4.4609035554996597</c:v>
                </c:pt>
                <c:pt idx="2948">
                  <c:v>4.4958705147070681</c:v>
                </c:pt>
                <c:pt idx="2949">
                  <c:v>4.5743785204362339</c:v>
                </c:pt>
                <c:pt idx="2950">
                  <c:v>4.5625176018658777</c:v>
                </c:pt>
                <c:pt idx="2951">
                  <c:v>4.5625528655326253</c:v>
                </c:pt>
                <c:pt idx="2952">
                  <c:v>4.5514699432665804</c:v>
                </c:pt>
                <c:pt idx="2953">
                  <c:v>4.5304698984497964</c:v>
                </c:pt>
                <c:pt idx="2954">
                  <c:v>4.565308656892995</c:v>
                </c:pt>
                <c:pt idx="2955">
                  <c:v>4.5756456109651102</c:v>
                </c:pt>
                <c:pt idx="2956">
                  <c:v>4.5877166990214127</c:v>
                </c:pt>
                <c:pt idx="2957">
                  <c:v>4.5925708730593406</c:v>
                </c:pt>
                <c:pt idx="2958">
                  <c:v>4.6304419711571567</c:v>
                </c:pt>
                <c:pt idx="2959">
                  <c:v>4.5974751582500666</c:v>
                </c:pt>
                <c:pt idx="2960">
                  <c:v>4.5911984535088024</c:v>
                </c:pt>
                <c:pt idx="2961">
                  <c:v>4.57956594130063</c:v>
                </c:pt>
                <c:pt idx="2962">
                  <c:v>4.5967718917243356</c:v>
                </c:pt>
                <c:pt idx="2963">
                  <c:v>4.5993205066287128</c:v>
                </c:pt>
                <c:pt idx="2964">
                  <c:v>4.6497443808886914</c:v>
                </c:pt>
                <c:pt idx="2965">
                  <c:v>4.6495108854832434</c:v>
                </c:pt>
                <c:pt idx="2966">
                  <c:v>4.7009724869886114</c:v>
                </c:pt>
                <c:pt idx="2967">
                  <c:v>4.6860314663271483</c:v>
                </c:pt>
                <c:pt idx="2968">
                  <c:v>4.6874471152589168</c:v>
                </c:pt>
                <c:pt idx="2969">
                  <c:v>4.6838985246915419</c:v>
                </c:pt>
                <c:pt idx="2970">
                  <c:v>4.6711908217370581</c:v>
                </c:pt>
                <c:pt idx="2971">
                  <c:v>4.7100114069897216</c:v>
                </c:pt>
                <c:pt idx="2972">
                  <c:v>4.7232923116520791</c:v>
                </c:pt>
                <c:pt idx="2973">
                  <c:v>4.6744153480100143</c:v>
                </c:pt>
                <c:pt idx="2974">
                  <c:v>4.5380001951501088</c:v>
                </c:pt>
                <c:pt idx="2975">
                  <c:v>4.5236780392413509</c:v>
                </c:pt>
                <c:pt idx="2976">
                  <c:v>4.5419619515858756</c:v>
                </c:pt>
                <c:pt idx="2977">
                  <c:v>4.5815010277804618</c:v>
                </c:pt>
                <c:pt idx="2978">
                  <c:v>4.651185837475988</c:v>
                </c:pt>
                <c:pt idx="2979">
                  <c:v>4.6444970216121657</c:v>
                </c:pt>
                <c:pt idx="2980">
                  <c:v>4.6445232429435297</c:v>
                </c:pt>
                <c:pt idx="2981">
                  <c:v>4.6104059731009208</c:v>
                </c:pt>
                <c:pt idx="2982">
                  <c:v>4.6009636720842897</c:v>
                </c:pt>
                <c:pt idx="2983">
                  <c:v>4.6139302307225716</c:v>
                </c:pt>
                <c:pt idx="2984">
                  <c:v>4.6625651469965321</c:v>
                </c:pt>
                <c:pt idx="2985">
                  <c:v>4.6297042228926379</c:v>
                </c:pt>
                <c:pt idx="2986">
                  <c:v>4.6703280535344707</c:v>
                </c:pt>
                <c:pt idx="2987">
                  <c:v>4.6309722772688877</c:v>
                </c:pt>
                <c:pt idx="2988">
                  <c:v>4.6485089488607354</c:v>
                </c:pt>
                <c:pt idx="2989">
                  <c:v>4.6517873625214143</c:v>
                </c:pt>
                <c:pt idx="2990">
                  <c:v>4.6459069758863327</c:v>
                </c:pt>
                <c:pt idx="2991">
                  <c:v>4.6998379981636216</c:v>
                </c:pt>
                <c:pt idx="2992">
                  <c:v>4.7352920972668366</c:v>
                </c:pt>
                <c:pt idx="2993">
                  <c:v>4.7197834884380407</c:v>
                </c:pt>
                <c:pt idx="2994">
                  <c:v>4.7346836210073668</c:v>
                </c:pt>
                <c:pt idx="2995">
                  <c:v>4.7026804465983796</c:v>
                </c:pt>
                <c:pt idx="2996">
                  <c:v>4.7490881188161129</c:v>
                </c:pt>
                <c:pt idx="2997">
                  <c:v>4.722069767331833</c:v>
                </c:pt>
                <c:pt idx="2998">
                  <c:v>4.7257188929859364</c:v>
                </c:pt>
                <c:pt idx="2999">
                  <c:v>4.6852852119915909</c:v>
                </c:pt>
                <c:pt idx="3000">
                  <c:v>4.6874264388828992</c:v>
                </c:pt>
                <c:pt idx="3001">
                  <c:v>4.6730012560162617</c:v>
                </c:pt>
                <c:pt idx="3002">
                  <c:v>4.6861361287922323</c:v>
                </c:pt>
                <c:pt idx="3003">
                  <c:v>4.677284410355659</c:v>
                </c:pt>
                <c:pt idx="3004">
                  <c:v>4.6546428025166504</c:v>
                </c:pt>
                <c:pt idx="3005">
                  <c:v>4.6303728783921363</c:v>
                </c:pt>
                <c:pt idx="3006">
                  <c:v>4.636971748015065</c:v>
                </c:pt>
                <c:pt idx="3007">
                  <c:v>4.6193954472170926</c:v>
                </c:pt>
              </c:numCache>
            </c:numRef>
          </c:val>
          <c:extLst>
            <c:ext xmlns:c16="http://schemas.microsoft.com/office/drawing/2014/chart" uri="{C3380CC4-5D6E-409C-BE32-E72D297353CC}">
              <c16:uniqueId val="{00000002-14FF-4402-90CA-F0F7D8478B5A}"/>
            </c:ext>
          </c:extLst>
        </c:ser>
        <c:dLbls>
          <c:showLegendKey val="0"/>
          <c:showVal val="0"/>
          <c:showCatName val="0"/>
          <c:showSerName val="0"/>
          <c:showPercent val="0"/>
          <c:showBubbleSize val="0"/>
        </c:dLbls>
        <c:axId val="2064884752"/>
        <c:axId val="2064890032"/>
      </c:areaChart>
      <c:lineChart>
        <c:grouping val="standard"/>
        <c:varyColors val="0"/>
        <c:ser>
          <c:idx val="0"/>
          <c:order val="0"/>
          <c:tx>
            <c:strRef>
              <c:f>净值曲线!$B$1</c:f>
              <c:strCache>
                <c:ptCount val="1"/>
                <c:pt idx="0">
                  <c:v>价值成长-全部切换</c:v>
                </c:pt>
              </c:strCache>
            </c:strRef>
          </c:tx>
          <c:spPr>
            <a:ln w="28575" cap="rnd">
              <a:solidFill>
                <a:schemeClr val="accent1"/>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净值曲线!$B$2:$B$3009</c:f>
              <c:numCache>
                <c:formatCode>0.00</c:formatCode>
                <c:ptCount val="3008"/>
                <c:pt idx="0">
                  <c:v>1</c:v>
                </c:pt>
                <c:pt idx="1">
                  <c:v>1.020133461593969</c:v>
                </c:pt>
                <c:pt idx="2">
                  <c:v>1.042612079542822</c:v>
                </c:pt>
                <c:pt idx="3">
                  <c:v>1.0475280638618809</c:v>
                </c:pt>
                <c:pt idx="4">
                  <c:v>1.0564058843076061</c:v>
                </c:pt>
                <c:pt idx="5">
                  <c:v>1.040149824583209</c:v>
                </c:pt>
                <c:pt idx="6">
                  <c:v>1.081729690197152</c:v>
                </c:pt>
                <c:pt idx="7">
                  <c:v>1.108721637613715</c:v>
                </c:pt>
                <c:pt idx="8">
                  <c:v>1.1019077314353769</c:v>
                </c:pt>
                <c:pt idx="9">
                  <c:v>1.1004829290264331</c:v>
                </c:pt>
                <c:pt idx="10">
                  <c:v>1.134861744039912</c:v>
                </c:pt>
                <c:pt idx="11">
                  <c:v>1.1442547983464439</c:v>
                </c:pt>
                <c:pt idx="12">
                  <c:v>1.1194451991369629</c:v>
                </c:pt>
                <c:pt idx="13">
                  <c:v>1.1249147311585519</c:v>
                </c:pt>
                <c:pt idx="14">
                  <c:v>1.0934907042710691</c:v>
                </c:pt>
                <c:pt idx="15">
                  <c:v>1.105635781224882</c:v>
                </c:pt>
                <c:pt idx="16">
                  <c:v>1.140545032374169</c:v>
                </c:pt>
                <c:pt idx="17">
                  <c:v>1.152458377352308</c:v>
                </c:pt>
                <c:pt idx="18">
                  <c:v>1.1396399834213029</c:v>
                </c:pt>
                <c:pt idx="19">
                  <c:v>1.1245108436903111</c:v>
                </c:pt>
                <c:pt idx="20">
                  <c:v>1.134461759858495</c:v>
                </c:pt>
                <c:pt idx="21">
                  <c:v>1.109437993464049</c:v>
                </c:pt>
                <c:pt idx="22">
                  <c:v>1.1263948986095571</c:v>
                </c:pt>
                <c:pt idx="23">
                  <c:v>1.143365773413173</c:v>
                </c:pt>
                <c:pt idx="24">
                  <c:v>1.172523531426851</c:v>
                </c:pt>
                <c:pt idx="25">
                  <c:v>1.196087263112861</c:v>
                </c:pt>
                <c:pt idx="26">
                  <c:v>1.20924380494454</c:v>
                </c:pt>
                <c:pt idx="27">
                  <c:v>1.189648688778101</c:v>
                </c:pt>
                <c:pt idx="28">
                  <c:v>1.237319428045218</c:v>
                </c:pt>
                <c:pt idx="29">
                  <c:v>1.2243601049162409</c:v>
                </c:pt>
                <c:pt idx="30">
                  <c:v>1.2270876806618329</c:v>
                </c:pt>
                <c:pt idx="31">
                  <c:v>1.2554995000197731</c:v>
                </c:pt>
                <c:pt idx="32">
                  <c:v>1.2477987259877239</c:v>
                </c:pt>
                <c:pt idx="33">
                  <c:v>1.2394441514126051</c:v>
                </c:pt>
                <c:pt idx="34">
                  <c:v>1.262465531666185</c:v>
                </c:pt>
                <c:pt idx="35">
                  <c:v>1.2999687223463681</c:v>
                </c:pt>
                <c:pt idx="36">
                  <c:v>1.2724078195161259</c:v>
                </c:pt>
                <c:pt idx="37">
                  <c:v>1.306899008102915</c:v>
                </c:pt>
                <c:pt idx="38">
                  <c:v>1.3277414298458661</c:v>
                </c:pt>
                <c:pt idx="39">
                  <c:v>1.284169963488861</c:v>
                </c:pt>
                <c:pt idx="40">
                  <c:v>1.261875929919567</c:v>
                </c:pt>
                <c:pt idx="41">
                  <c:v>1.268023606667841</c:v>
                </c:pt>
                <c:pt idx="42">
                  <c:v>1.2322740189525121</c:v>
                </c:pt>
                <c:pt idx="43">
                  <c:v>1.2271028829368329</c:v>
                </c:pt>
                <c:pt idx="44">
                  <c:v>1.2432534511989</c:v>
                </c:pt>
                <c:pt idx="45">
                  <c:v>1.263298780685099</c:v>
                </c:pt>
                <c:pt idx="46">
                  <c:v>1.2678084123021329</c:v>
                </c:pt>
                <c:pt idx="47">
                  <c:v>1.2532936293736709</c:v>
                </c:pt>
                <c:pt idx="48">
                  <c:v>1.2888209351761639</c:v>
                </c:pt>
                <c:pt idx="49">
                  <c:v>1.3217648814094149</c:v>
                </c:pt>
                <c:pt idx="50">
                  <c:v>1.319787250324461</c:v>
                </c:pt>
                <c:pt idx="51">
                  <c:v>1.3218458232519821</c:v>
                </c:pt>
                <c:pt idx="52">
                  <c:v>1.3169897235702539</c:v>
                </c:pt>
                <c:pt idx="53">
                  <c:v>1.3241448591914959</c:v>
                </c:pt>
                <c:pt idx="54">
                  <c:v>1.315431593100838</c:v>
                </c:pt>
                <c:pt idx="55">
                  <c:v>1.320086468074966</c:v>
                </c:pt>
                <c:pt idx="56">
                  <c:v>1.341838663802202</c:v>
                </c:pt>
                <c:pt idx="57">
                  <c:v>1.3262065673631931</c:v>
                </c:pt>
                <c:pt idx="58">
                  <c:v>1.3217560411919329</c:v>
                </c:pt>
                <c:pt idx="59">
                  <c:v>1.3246694781889199</c:v>
                </c:pt>
                <c:pt idx="60">
                  <c:v>1.3323850630637011</c:v>
                </c:pt>
                <c:pt idx="61">
                  <c:v>1.3315009856301321</c:v>
                </c:pt>
                <c:pt idx="62">
                  <c:v>1.3287683826536481</c:v>
                </c:pt>
                <c:pt idx="63">
                  <c:v>1.3191741332325331</c:v>
                </c:pt>
                <c:pt idx="64">
                  <c:v>1.306877419838351</c:v>
                </c:pt>
                <c:pt idx="65">
                  <c:v>1.3180589901060999</c:v>
                </c:pt>
                <c:pt idx="66">
                  <c:v>1.325282304591735</c:v>
                </c:pt>
                <c:pt idx="67">
                  <c:v>1.3296524600872159</c:v>
                </c:pt>
                <c:pt idx="68">
                  <c:v>1.3580835866440251</c:v>
                </c:pt>
                <c:pt idx="69">
                  <c:v>1.3520457396261309</c:v>
                </c:pt>
                <c:pt idx="70">
                  <c:v>1.3125435524807689</c:v>
                </c:pt>
                <c:pt idx="71">
                  <c:v>1.33288737978732</c:v>
                </c:pt>
                <c:pt idx="72">
                  <c:v>1.316873522638361</c:v>
                </c:pt>
                <c:pt idx="73">
                  <c:v>1.3017437429229699</c:v>
                </c:pt>
                <c:pt idx="74">
                  <c:v>1.301291657871714</c:v>
                </c:pt>
                <c:pt idx="75">
                  <c:v>1.329694017528307</c:v>
                </c:pt>
                <c:pt idx="76">
                  <c:v>1.35411949229107</c:v>
                </c:pt>
                <c:pt idx="77">
                  <c:v>1.3487664478179231</c:v>
                </c:pt>
                <c:pt idx="78">
                  <c:v>1.373757231365849</c:v>
                </c:pt>
                <c:pt idx="79">
                  <c:v>1.3814961399853729</c:v>
                </c:pt>
                <c:pt idx="80">
                  <c:v>1.3759874998192929</c:v>
                </c:pt>
                <c:pt idx="81">
                  <c:v>1.3807464603087081</c:v>
                </c:pt>
                <c:pt idx="82">
                  <c:v>1.3612853742741611</c:v>
                </c:pt>
                <c:pt idx="83">
                  <c:v>1.4090401983548031</c:v>
                </c:pt>
                <c:pt idx="84">
                  <c:v>1.411785466636968</c:v>
                </c:pt>
                <c:pt idx="85">
                  <c:v>1.429231907643121</c:v>
                </c:pt>
                <c:pt idx="86">
                  <c:v>1.459232910616324</c:v>
                </c:pt>
                <c:pt idx="87">
                  <c:v>1.4847805228412241</c:v>
                </c:pt>
                <c:pt idx="88">
                  <c:v>1.4473205501008151</c:v>
                </c:pt>
                <c:pt idx="89">
                  <c:v>1.4581327833226321</c:v>
                </c:pt>
                <c:pt idx="90">
                  <c:v>1.4967722533580881</c:v>
                </c:pt>
                <c:pt idx="91">
                  <c:v>1.5222252504433169</c:v>
                </c:pt>
                <c:pt idx="92">
                  <c:v>1.48297340225815</c:v>
                </c:pt>
                <c:pt idx="93">
                  <c:v>1.4866034602553011</c:v>
                </c:pt>
                <c:pt idx="94">
                  <c:v>1.4849122027234241</c:v>
                </c:pt>
                <c:pt idx="95">
                  <c:v>1.4865412410345511</c:v>
                </c:pt>
                <c:pt idx="96">
                  <c:v>1.4586395888895081</c:v>
                </c:pt>
                <c:pt idx="97">
                  <c:v>1.4157320518183949</c:v>
                </c:pt>
                <c:pt idx="98">
                  <c:v>1.4315700354501479</c:v>
                </c:pt>
                <c:pt idx="99">
                  <c:v>1.4190189989213331</c:v>
                </c:pt>
                <c:pt idx="100">
                  <c:v>1.4322656901679069</c:v>
                </c:pt>
                <c:pt idx="101">
                  <c:v>1.437659038975476</c:v>
                </c:pt>
                <c:pt idx="102">
                  <c:v>1.493521513458649</c:v>
                </c:pt>
                <c:pt idx="103">
                  <c:v>1.51456085243731</c:v>
                </c:pt>
                <c:pt idx="104">
                  <c:v>1.5227465388915931</c:v>
                </c:pt>
                <c:pt idx="105">
                  <c:v>1.517506784852553</c:v>
                </c:pt>
                <c:pt idx="106">
                  <c:v>1.4683492174826549</c:v>
                </c:pt>
                <c:pt idx="107">
                  <c:v>1.4619806562334661</c:v>
                </c:pt>
                <c:pt idx="108">
                  <c:v>1.3925728763569629</c:v>
                </c:pt>
                <c:pt idx="109">
                  <c:v>1.4032677220137499</c:v>
                </c:pt>
                <c:pt idx="110">
                  <c:v>1.477147567932992</c:v>
                </c:pt>
                <c:pt idx="111">
                  <c:v>1.448333875388224</c:v>
                </c:pt>
                <c:pt idx="112">
                  <c:v>1.4279721828076879</c:v>
                </c:pt>
                <c:pt idx="113">
                  <c:v>1.4931118003664201</c:v>
                </c:pt>
                <c:pt idx="114">
                  <c:v>1.538878182000148</c:v>
                </c:pt>
                <c:pt idx="115">
                  <c:v>1.5657501203340931</c:v>
                </c:pt>
                <c:pt idx="116">
                  <c:v>1.5404896884022119</c:v>
                </c:pt>
                <c:pt idx="117">
                  <c:v>1.500921980007569</c:v>
                </c:pt>
                <c:pt idx="118">
                  <c:v>1.474208305265762</c:v>
                </c:pt>
                <c:pt idx="119">
                  <c:v>1.502810376234289</c:v>
                </c:pt>
                <c:pt idx="120">
                  <c:v>1.5205428541480861</c:v>
                </c:pt>
                <c:pt idx="121">
                  <c:v>1.533072166354801</c:v>
                </c:pt>
                <c:pt idx="122">
                  <c:v>1.560270541212927</c:v>
                </c:pt>
                <c:pt idx="123">
                  <c:v>1.624460863065176</c:v>
                </c:pt>
                <c:pt idx="124">
                  <c:v>1.6213809639969849</c:v>
                </c:pt>
                <c:pt idx="125">
                  <c:v>1.595292149361885</c:v>
                </c:pt>
                <c:pt idx="126">
                  <c:v>1.5873789697549909</c:v>
                </c:pt>
                <c:pt idx="127">
                  <c:v>1.5707216552208949</c:v>
                </c:pt>
                <c:pt idx="128">
                  <c:v>1.623172267749057</c:v>
                </c:pt>
                <c:pt idx="129">
                  <c:v>1.656182184615169</c:v>
                </c:pt>
                <c:pt idx="130">
                  <c:v>1.694723418790606</c:v>
                </c:pt>
                <c:pt idx="131">
                  <c:v>1.6281367517593881</c:v>
                </c:pt>
                <c:pt idx="132">
                  <c:v>1.6442566751678629</c:v>
                </c:pt>
                <c:pt idx="133">
                  <c:v>1.6261702241988021</c:v>
                </c:pt>
                <c:pt idx="134">
                  <c:v>1.610584071195599</c:v>
                </c:pt>
                <c:pt idx="135">
                  <c:v>1.625468090297258</c:v>
                </c:pt>
                <c:pt idx="136">
                  <c:v>1.703656974561379</c:v>
                </c:pt>
                <c:pt idx="137">
                  <c:v>1.691657240346899</c:v>
                </c:pt>
                <c:pt idx="138">
                  <c:v>1.7116893520934771</c:v>
                </c:pt>
                <c:pt idx="139">
                  <c:v>1.7313811161271611</c:v>
                </c:pt>
                <c:pt idx="140">
                  <c:v>1.683181610418278</c:v>
                </c:pt>
                <c:pt idx="141">
                  <c:v>1.6962696569442559</c:v>
                </c:pt>
                <c:pt idx="142">
                  <c:v>1.6780774428281311</c:v>
                </c:pt>
                <c:pt idx="143">
                  <c:v>1.6509556747900409</c:v>
                </c:pt>
                <c:pt idx="144">
                  <c:v>1.6602580676259351</c:v>
                </c:pt>
                <c:pt idx="145">
                  <c:v>1.6660166327782751</c:v>
                </c:pt>
                <c:pt idx="146">
                  <c:v>1.641824408631738</c:v>
                </c:pt>
                <c:pt idx="147">
                  <c:v>1.5892075288138221</c:v>
                </c:pt>
                <c:pt idx="148">
                  <c:v>1.6427221567142929</c:v>
                </c:pt>
                <c:pt idx="149">
                  <c:v>1.6428937598024571</c:v>
                </c:pt>
                <c:pt idx="150">
                  <c:v>1.646517052769481</c:v>
                </c:pt>
                <c:pt idx="151">
                  <c:v>1.6753246472589221</c:v>
                </c:pt>
                <c:pt idx="152">
                  <c:v>1.721585257220416</c:v>
                </c:pt>
                <c:pt idx="153">
                  <c:v>1.746444265604028</c:v>
                </c:pt>
                <c:pt idx="154">
                  <c:v>1.7668763716671581</c:v>
                </c:pt>
                <c:pt idx="155">
                  <c:v>1.7346447191120531</c:v>
                </c:pt>
                <c:pt idx="156">
                  <c:v>1.737529099281347</c:v>
                </c:pt>
                <c:pt idx="157">
                  <c:v>1.6806298601106049</c:v>
                </c:pt>
                <c:pt idx="158">
                  <c:v>1.7143628729434439</c:v>
                </c:pt>
                <c:pt idx="159">
                  <c:v>1.743111343258662</c:v>
                </c:pt>
                <c:pt idx="160">
                  <c:v>1.7425134768406021</c:v>
                </c:pt>
                <c:pt idx="161">
                  <c:v>1.7422717861609609</c:v>
                </c:pt>
                <c:pt idx="162">
                  <c:v>1.750820003883008</c:v>
                </c:pt>
                <c:pt idx="163">
                  <c:v>1.7854580944442191</c:v>
                </c:pt>
                <c:pt idx="164">
                  <c:v>1.795049398257349</c:v>
                </c:pt>
                <c:pt idx="165">
                  <c:v>1.794896751512312</c:v>
                </c:pt>
                <c:pt idx="166">
                  <c:v>1.80534033298523</c:v>
                </c:pt>
                <c:pt idx="167">
                  <c:v>1.806599668631782</c:v>
                </c:pt>
                <c:pt idx="168">
                  <c:v>1.804666143194652</c:v>
                </c:pt>
                <c:pt idx="169">
                  <c:v>1.7631335079826229</c:v>
                </c:pt>
                <c:pt idx="170">
                  <c:v>1.7791486956493749</c:v>
                </c:pt>
                <c:pt idx="171">
                  <c:v>1.8026054121366579</c:v>
                </c:pt>
                <c:pt idx="172">
                  <c:v>1.788167574168618</c:v>
                </c:pt>
                <c:pt idx="173">
                  <c:v>1.785152800954146</c:v>
                </c:pt>
                <c:pt idx="174">
                  <c:v>1.7536566892282699</c:v>
                </c:pt>
                <c:pt idx="175">
                  <c:v>1.7602459403890149</c:v>
                </c:pt>
                <c:pt idx="176">
                  <c:v>1.7743912054290689</c:v>
                </c:pt>
                <c:pt idx="177">
                  <c:v>1.7993107865562861</c:v>
                </c:pt>
                <c:pt idx="178">
                  <c:v>1.8053530535473159</c:v>
                </c:pt>
                <c:pt idx="179">
                  <c:v>1.7910933034484851</c:v>
                </c:pt>
                <c:pt idx="180">
                  <c:v>1.819765450391184</c:v>
                </c:pt>
                <c:pt idx="181">
                  <c:v>1.826774480100779</c:v>
                </c:pt>
                <c:pt idx="182">
                  <c:v>1.817997292261178</c:v>
                </c:pt>
                <c:pt idx="183">
                  <c:v>1.7840206709284581</c:v>
                </c:pt>
                <c:pt idx="184">
                  <c:v>1.779403106891102</c:v>
                </c:pt>
                <c:pt idx="185">
                  <c:v>1.779186857335634</c:v>
                </c:pt>
                <c:pt idx="186">
                  <c:v>1.8080116510233699</c:v>
                </c:pt>
                <c:pt idx="187">
                  <c:v>1.793014108323528</c:v>
                </c:pt>
                <c:pt idx="188">
                  <c:v>1.7710584181624369</c:v>
                </c:pt>
                <c:pt idx="189">
                  <c:v>1.764545490374211</c:v>
                </c:pt>
                <c:pt idx="190">
                  <c:v>1.7394478213777851</c:v>
                </c:pt>
                <c:pt idx="191">
                  <c:v>1.7260021872524809</c:v>
                </c:pt>
                <c:pt idx="192">
                  <c:v>1.6972028346889181</c:v>
                </c:pt>
                <c:pt idx="193">
                  <c:v>1.7228983701034051</c:v>
                </c:pt>
                <c:pt idx="194">
                  <c:v>1.712518391440919</c:v>
                </c:pt>
                <c:pt idx="195">
                  <c:v>1.7123657446958831</c:v>
                </c:pt>
                <c:pt idx="196">
                  <c:v>1.716245516132229</c:v>
                </c:pt>
                <c:pt idx="197">
                  <c:v>1.7272106406506871</c:v>
                </c:pt>
                <c:pt idx="198">
                  <c:v>1.710050602396161</c:v>
                </c:pt>
                <c:pt idx="199">
                  <c:v>1.6944933549645189</c:v>
                </c:pt>
                <c:pt idx="200">
                  <c:v>1.6694211270922661</c:v>
                </c:pt>
                <c:pt idx="201">
                  <c:v>1.677791256945103</c:v>
                </c:pt>
                <c:pt idx="202">
                  <c:v>1.69519298587927</c:v>
                </c:pt>
                <c:pt idx="203">
                  <c:v>1.659575412037408</c:v>
                </c:pt>
                <c:pt idx="204">
                  <c:v>1.672512223679256</c:v>
                </c:pt>
                <c:pt idx="205">
                  <c:v>1.703308704490381</c:v>
                </c:pt>
                <c:pt idx="206">
                  <c:v>1.745502808930901</c:v>
                </c:pt>
                <c:pt idx="207">
                  <c:v>1.7426534030235521</c:v>
                </c:pt>
                <c:pt idx="208">
                  <c:v>1.751850369412004</c:v>
                </c:pt>
                <c:pt idx="209">
                  <c:v>1.7391552484497981</c:v>
                </c:pt>
                <c:pt idx="210">
                  <c:v>1.731459308387538</c:v>
                </c:pt>
                <c:pt idx="211">
                  <c:v>1.723737927201106</c:v>
                </c:pt>
                <c:pt idx="212">
                  <c:v>1.7194256566538231</c:v>
                </c:pt>
                <c:pt idx="213">
                  <c:v>1.736382165914967</c:v>
                </c:pt>
                <c:pt idx="214">
                  <c:v>1.756862270874038</c:v>
                </c:pt>
                <c:pt idx="215">
                  <c:v>1.76047491050657</c:v>
                </c:pt>
                <c:pt idx="216">
                  <c:v>1.710355895886235</c:v>
                </c:pt>
                <c:pt idx="217">
                  <c:v>1.747627142799326</c:v>
                </c:pt>
                <c:pt idx="218">
                  <c:v>1.7811712650211089</c:v>
                </c:pt>
                <c:pt idx="219">
                  <c:v>1.7808786920931221</c:v>
                </c:pt>
                <c:pt idx="220">
                  <c:v>1.780140899492112</c:v>
                </c:pt>
                <c:pt idx="221">
                  <c:v>1.787213532012139</c:v>
                </c:pt>
                <c:pt idx="222">
                  <c:v>1.794362487904684</c:v>
                </c:pt>
                <c:pt idx="223">
                  <c:v>1.7772406113364181</c:v>
                </c:pt>
                <c:pt idx="224">
                  <c:v>1.7796320770086571</c:v>
                </c:pt>
                <c:pt idx="225">
                  <c:v>1.7779529628132551</c:v>
                </c:pt>
                <c:pt idx="226">
                  <c:v>1.752715367633878</c:v>
                </c:pt>
                <c:pt idx="227">
                  <c:v>1.736712900529213</c:v>
                </c:pt>
                <c:pt idx="228">
                  <c:v>1.735160991954674</c:v>
                </c:pt>
                <c:pt idx="229">
                  <c:v>1.711373540853145</c:v>
                </c:pt>
                <c:pt idx="230">
                  <c:v>1.673262736842352</c:v>
                </c:pt>
                <c:pt idx="231">
                  <c:v>1.675934054880492</c:v>
                </c:pt>
                <c:pt idx="232">
                  <c:v>1.6810986030875621</c:v>
                </c:pt>
                <c:pt idx="233">
                  <c:v>1.694582398899124</c:v>
                </c:pt>
                <c:pt idx="234">
                  <c:v>1.6547670395687559</c:v>
                </c:pt>
                <c:pt idx="235">
                  <c:v>1.6812766909567709</c:v>
                </c:pt>
                <c:pt idx="236">
                  <c:v>1.6824597032308051</c:v>
                </c:pt>
                <c:pt idx="237">
                  <c:v>1.695409235434739</c:v>
                </c:pt>
                <c:pt idx="238">
                  <c:v>1.695803572859417</c:v>
                </c:pt>
                <c:pt idx="239">
                  <c:v>1.670960315104717</c:v>
                </c:pt>
                <c:pt idx="240">
                  <c:v>1.6261203337502299</c:v>
                </c:pt>
                <c:pt idx="241">
                  <c:v>1.629860179003626</c:v>
                </c:pt>
                <c:pt idx="242">
                  <c:v>1.6218589454512931</c:v>
                </c:pt>
                <c:pt idx="243">
                  <c:v>1.6094945591033321</c:v>
                </c:pt>
                <c:pt idx="244">
                  <c:v>1.5870173258967</c:v>
                </c:pt>
                <c:pt idx="245">
                  <c:v>1.576192127561191</c:v>
                </c:pt>
                <c:pt idx="246">
                  <c:v>1.600768253512076</c:v>
                </c:pt>
                <c:pt idx="247">
                  <c:v>1.5995725206759559</c:v>
                </c:pt>
                <c:pt idx="248">
                  <c:v>1.604876995065976</c:v>
                </c:pt>
                <c:pt idx="249">
                  <c:v>1.586661150158281</c:v>
                </c:pt>
                <c:pt idx="250">
                  <c:v>1.576713670606732</c:v>
                </c:pt>
                <c:pt idx="251">
                  <c:v>1.595896278232992</c:v>
                </c:pt>
                <c:pt idx="252">
                  <c:v>1.6421609625411551</c:v>
                </c:pt>
                <c:pt idx="253">
                  <c:v>1.6407998623979121</c:v>
                </c:pt>
                <c:pt idx="254">
                  <c:v>1.6612672467948959</c:v>
                </c:pt>
                <c:pt idx="255">
                  <c:v>1.6457608816116001</c:v>
                </c:pt>
                <c:pt idx="256">
                  <c:v>1.64899190438154</c:v>
                </c:pt>
                <c:pt idx="257">
                  <c:v>1.6551995386796929</c:v>
                </c:pt>
                <c:pt idx="258">
                  <c:v>1.6378359714317849</c:v>
                </c:pt>
                <c:pt idx="259">
                  <c:v>1.6518031486026299</c:v>
                </c:pt>
                <c:pt idx="260">
                  <c:v>1.674075754656883</c:v>
                </c:pt>
                <c:pt idx="261">
                  <c:v>1.666135408432794</c:v>
                </c:pt>
                <c:pt idx="262">
                  <c:v>1.677404825281664</c:v>
                </c:pt>
                <c:pt idx="263">
                  <c:v>1.6167942484863509</c:v>
                </c:pt>
                <c:pt idx="264">
                  <c:v>1.6513964916525861</c:v>
                </c:pt>
                <c:pt idx="265">
                  <c:v>1.6910042065423649</c:v>
                </c:pt>
                <c:pt idx="266">
                  <c:v>1.6747738409205839</c:v>
                </c:pt>
                <c:pt idx="267">
                  <c:v>1.6791652319476591</c:v>
                </c:pt>
                <c:pt idx="268">
                  <c:v>1.6569108270996411</c:v>
                </c:pt>
                <c:pt idx="269">
                  <c:v>1.664025538607113</c:v>
                </c:pt>
                <c:pt idx="270">
                  <c:v>1.677955901802709</c:v>
                </c:pt>
                <c:pt idx="271">
                  <c:v>1.608276574001458</c:v>
                </c:pt>
                <c:pt idx="272">
                  <c:v>1.601736670587774</c:v>
                </c:pt>
                <c:pt idx="273">
                  <c:v>1.5382223013517931</c:v>
                </c:pt>
                <c:pt idx="274">
                  <c:v>1.560866282017852</c:v>
                </c:pt>
                <c:pt idx="275">
                  <c:v>1.5865866165606011</c:v>
                </c:pt>
                <c:pt idx="276">
                  <c:v>1.586317263645483</c:v>
                </c:pt>
                <c:pt idx="277">
                  <c:v>1.57872640876488</c:v>
                </c:pt>
                <c:pt idx="278">
                  <c:v>1.591643105376229</c:v>
                </c:pt>
                <c:pt idx="279">
                  <c:v>1.5821300501468281</c:v>
                </c:pt>
                <c:pt idx="280">
                  <c:v>1.5269616758048981</c:v>
                </c:pt>
                <c:pt idx="281">
                  <c:v>1.535176939716002</c:v>
                </c:pt>
                <c:pt idx="282">
                  <c:v>1.5494036709599699</c:v>
                </c:pt>
                <c:pt idx="283">
                  <c:v>1.564683327235765</c:v>
                </c:pt>
                <c:pt idx="284">
                  <c:v>1.552391039654917</c:v>
                </c:pt>
                <c:pt idx="285">
                  <c:v>1.5764491523006989</c:v>
                </c:pt>
                <c:pt idx="286">
                  <c:v>1.576608315386905</c:v>
                </c:pt>
                <c:pt idx="287">
                  <c:v>1.571943612629632</c:v>
                </c:pt>
                <c:pt idx="288">
                  <c:v>1.543159580654959</c:v>
                </c:pt>
                <c:pt idx="289">
                  <c:v>1.591679835319199</c:v>
                </c:pt>
                <c:pt idx="290">
                  <c:v>1.617047982597601</c:v>
                </c:pt>
                <c:pt idx="291">
                  <c:v>1.6127505792700341</c:v>
                </c:pt>
                <c:pt idx="292">
                  <c:v>1.6115874644092969</c:v>
                </c:pt>
                <c:pt idx="293">
                  <c:v>1.602796764724985</c:v>
                </c:pt>
                <c:pt idx="294">
                  <c:v>1.591030939660051</c:v>
                </c:pt>
                <c:pt idx="295">
                  <c:v>1.5830115687781241</c:v>
                </c:pt>
                <c:pt idx="296">
                  <c:v>1.6034823903271049</c:v>
                </c:pt>
                <c:pt idx="297">
                  <c:v>1.6213208992965209</c:v>
                </c:pt>
                <c:pt idx="298">
                  <c:v>1.6069962215379641</c:v>
                </c:pt>
                <c:pt idx="299">
                  <c:v>1.6198149716347241</c:v>
                </c:pt>
                <c:pt idx="300">
                  <c:v>1.639012488494056</c:v>
                </c:pt>
                <c:pt idx="301">
                  <c:v>1.641228528386619</c:v>
                </c:pt>
                <c:pt idx="302">
                  <c:v>1.648452083837515</c:v>
                </c:pt>
                <c:pt idx="303">
                  <c:v>1.649749875155812</c:v>
                </c:pt>
                <c:pt idx="304">
                  <c:v>1.659422093471419</c:v>
                </c:pt>
                <c:pt idx="305">
                  <c:v>1.635474170654549</c:v>
                </c:pt>
                <c:pt idx="306">
                  <c:v>1.6382901329489661</c:v>
                </c:pt>
                <c:pt idx="307">
                  <c:v>1.62662225439862</c:v>
                </c:pt>
                <c:pt idx="308">
                  <c:v>1.623647129017997</c:v>
                </c:pt>
                <c:pt idx="309">
                  <c:v>1.5974586796799159</c:v>
                </c:pt>
                <c:pt idx="310">
                  <c:v>1.5976668160234171</c:v>
                </c:pt>
                <c:pt idx="311">
                  <c:v>1.595499749388148</c:v>
                </c:pt>
                <c:pt idx="312">
                  <c:v>1.5876395415924269</c:v>
                </c:pt>
                <c:pt idx="313">
                  <c:v>1.559443188705284</c:v>
                </c:pt>
                <c:pt idx="314">
                  <c:v>1.533291469310174</c:v>
                </c:pt>
                <c:pt idx="315">
                  <c:v>1.547946716555467</c:v>
                </c:pt>
                <c:pt idx="316">
                  <c:v>1.555978330751719</c:v>
                </c:pt>
                <c:pt idx="317">
                  <c:v>1.5513870878803859</c:v>
                </c:pt>
                <c:pt idx="318">
                  <c:v>1.5514360611376801</c:v>
                </c:pt>
                <c:pt idx="319">
                  <c:v>1.5273779484918979</c:v>
                </c:pt>
                <c:pt idx="320">
                  <c:v>1.534099528055529</c:v>
                </c:pt>
                <c:pt idx="321">
                  <c:v>1.520031959897767</c:v>
                </c:pt>
                <c:pt idx="322">
                  <c:v>1.551129978279592</c:v>
                </c:pt>
                <c:pt idx="323">
                  <c:v>1.550738192221238</c:v>
                </c:pt>
                <c:pt idx="324">
                  <c:v>1.5505055692490901</c:v>
                </c:pt>
                <c:pt idx="325">
                  <c:v>1.5277452479216049</c:v>
                </c:pt>
                <c:pt idx="326">
                  <c:v>1.527328975234604</c:v>
                </c:pt>
                <c:pt idx="327">
                  <c:v>1.513432813477372</c:v>
                </c:pt>
                <c:pt idx="328">
                  <c:v>1.51335935359143</c:v>
                </c:pt>
                <c:pt idx="329">
                  <c:v>1.5293001488406961</c:v>
                </c:pt>
                <c:pt idx="330">
                  <c:v>1.52952052849852</c:v>
                </c:pt>
                <c:pt idx="331">
                  <c:v>1.546097976092611</c:v>
                </c:pt>
                <c:pt idx="332">
                  <c:v>1.5572516354413679</c:v>
                </c:pt>
                <c:pt idx="333">
                  <c:v>1.5540438870885971</c:v>
                </c:pt>
                <c:pt idx="334">
                  <c:v>1.56700955695724</c:v>
                </c:pt>
                <c:pt idx="335">
                  <c:v>1.554117346974538</c:v>
                </c:pt>
                <c:pt idx="336">
                  <c:v>1.552244119883035</c:v>
                </c:pt>
                <c:pt idx="337">
                  <c:v>1.5513136279944451</c:v>
                </c:pt>
                <c:pt idx="338">
                  <c:v>1.5331323062239679</c:v>
                </c:pt>
                <c:pt idx="339">
                  <c:v>1.549097588101882</c:v>
                </c:pt>
                <c:pt idx="340">
                  <c:v>1.543686043170871</c:v>
                </c:pt>
                <c:pt idx="341">
                  <c:v>1.5430004175687519</c:v>
                </c:pt>
                <c:pt idx="342">
                  <c:v>1.5587453197888419</c:v>
                </c:pt>
                <c:pt idx="343">
                  <c:v>1.562063257970524</c:v>
                </c:pt>
                <c:pt idx="344">
                  <c:v>1.552280849826005</c:v>
                </c:pt>
                <c:pt idx="345">
                  <c:v>1.5689807305633321</c:v>
                </c:pt>
                <c:pt idx="346">
                  <c:v>1.579118194823234</c:v>
                </c:pt>
                <c:pt idx="347">
                  <c:v>1.565821955467855</c:v>
                </c:pt>
                <c:pt idx="348">
                  <c:v>1.5530032053710949</c:v>
                </c:pt>
                <c:pt idx="349">
                  <c:v>1.5231172751073021</c:v>
                </c:pt>
                <c:pt idx="350">
                  <c:v>1.5330343597093801</c:v>
                </c:pt>
                <c:pt idx="351">
                  <c:v>1.5333037126244979</c:v>
                </c:pt>
                <c:pt idx="352">
                  <c:v>1.540147725331364</c:v>
                </c:pt>
                <c:pt idx="353">
                  <c:v>1.5376868191523301</c:v>
                </c:pt>
                <c:pt idx="354">
                  <c:v>1.552268606511682</c:v>
                </c:pt>
                <c:pt idx="355">
                  <c:v>1.559357485505019</c:v>
                </c:pt>
                <c:pt idx="356">
                  <c:v>1.570254035252981</c:v>
                </c:pt>
                <c:pt idx="357">
                  <c:v>1.5705968480540411</c:v>
                </c:pt>
                <c:pt idx="358">
                  <c:v>1.580281309683971</c:v>
                </c:pt>
                <c:pt idx="359">
                  <c:v>1.5921083513205241</c:v>
                </c:pt>
                <c:pt idx="360">
                  <c:v>1.592867436808584</c:v>
                </c:pt>
                <c:pt idx="361">
                  <c:v>1.5978137357952999</c:v>
                </c:pt>
                <c:pt idx="362">
                  <c:v>1.6051229944464609</c:v>
                </c:pt>
                <c:pt idx="363">
                  <c:v>1.5853500418139219</c:v>
                </c:pt>
                <c:pt idx="364">
                  <c:v>1.586574373246278</c:v>
                </c:pt>
                <c:pt idx="365">
                  <c:v>1.6008868076905109</c:v>
                </c:pt>
                <c:pt idx="366">
                  <c:v>1.623867508675821</c:v>
                </c:pt>
                <c:pt idx="367">
                  <c:v>1.6270507703999439</c:v>
                </c:pt>
                <c:pt idx="368">
                  <c:v>1.628715861147948</c:v>
                </c:pt>
                <c:pt idx="369">
                  <c:v>1.618553910259398</c:v>
                </c:pt>
                <c:pt idx="370">
                  <c:v>1.6294137300643901</c:v>
                </c:pt>
                <c:pt idx="371">
                  <c:v>1.631764446414512</c:v>
                </c:pt>
                <c:pt idx="372">
                  <c:v>1.650864016759255</c:v>
                </c:pt>
                <c:pt idx="373">
                  <c:v>1.6510231798454611</c:v>
                </c:pt>
                <c:pt idx="374">
                  <c:v>1.6829292569726411</c:v>
                </c:pt>
                <c:pt idx="375">
                  <c:v>1.698025263533582</c:v>
                </c:pt>
                <c:pt idx="376">
                  <c:v>1.729466094716466</c:v>
                </c:pt>
                <c:pt idx="377">
                  <c:v>1.74026469794984</c:v>
                </c:pt>
                <c:pt idx="378">
                  <c:v>1.7307026694631451</c:v>
                </c:pt>
                <c:pt idx="379">
                  <c:v>1.7480514458596199</c:v>
                </c:pt>
                <c:pt idx="380">
                  <c:v>1.7338492012442981</c:v>
                </c:pt>
                <c:pt idx="381">
                  <c:v>1.7334081608410321</c:v>
                </c:pt>
                <c:pt idx="382">
                  <c:v>1.765500425220021</c:v>
                </c:pt>
                <c:pt idx="383">
                  <c:v>1.775086969291739</c:v>
                </c:pt>
                <c:pt idx="384">
                  <c:v>1.7754863751956469</c:v>
                </c:pt>
                <c:pt idx="385">
                  <c:v>1.7967861214711851</c:v>
                </c:pt>
                <c:pt idx="386">
                  <c:v>1.8216486932239251</c:v>
                </c:pt>
                <c:pt idx="387">
                  <c:v>1.815321140852507</c:v>
                </c:pt>
                <c:pt idx="388">
                  <c:v>1.7932741132630059</c:v>
                </c:pt>
                <c:pt idx="389">
                  <c:v>1.784409174411429</c:v>
                </c:pt>
                <c:pt idx="390">
                  <c:v>1.7954249318861699</c:v>
                </c:pt>
                <c:pt idx="391">
                  <c:v>1.845021694922538</c:v>
                </c:pt>
                <c:pt idx="392">
                  <c:v>1.857587200796303</c:v>
                </c:pt>
                <c:pt idx="393">
                  <c:v>1.848079646374331</c:v>
                </c:pt>
                <c:pt idx="394">
                  <c:v>1.873418741465551</c:v>
                </c:pt>
                <c:pt idx="395">
                  <c:v>1.8960330502529461</c:v>
                </c:pt>
                <c:pt idx="396">
                  <c:v>1.877159249078129</c:v>
                </c:pt>
                <c:pt idx="397">
                  <c:v>1.8316220726119501</c:v>
                </c:pt>
                <c:pt idx="398">
                  <c:v>1.8329195177279249</c:v>
                </c:pt>
                <c:pt idx="399">
                  <c:v>1.805871714254051</c:v>
                </c:pt>
                <c:pt idx="400">
                  <c:v>1.835063204102805</c:v>
                </c:pt>
                <c:pt idx="401">
                  <c:v>1.86562381816279</c:v>
                </c:pt>
                <c:pt idx="402">
                  <c:v>1.8926720723130619</c:v>
                </c:pt>
                <c:pt idx="403">
                  <c:v>1.9033861578042759</c:v>
                </c:pt>
                <c:pt idx="404">
                  <c:v>1.922248080764855</c:v>
                </c:pt>
                <c:pt idx="405">
                  <c:v>1.941790059451223</c:v>
                </c:pt>
                <c:pt idx="406">
                  <c:v>1.9470636991361201</c:v>
                </c:pt>
                <c:pt idx="407">
                  <c:v>1.944215163831869</c:v>
                </c:pt>
                <c:pt idx="408">
                  <c:v>1.9366832258877471</c:v>
                </c:pt>
                <c:pt idx="409">
                  <c:v>1.9511568647309669</c:v>
                </c:pt>
                <c:pt idx="410">
                  <c:v>1.961421856818357</c:v>
                </c:pt>
                <c:pt idx="411">
                  <c:v>1.912175557279103</c:v>
                </c:pt>
                <c:pt idx="412">
                  <c:v>1.9287535195002381</c:v>
                </c:pt>
                <c:pt idx="413">
                  <c:v>1.93679870704873</c:v>
                </c:pt>
                <c:pt idx="414">
                  <c:v>1.951682945575445</c:v>
                </c:pt>
                <c:pt idx="415">
                  <c:v>1.9264054025602479</c:v>
                </c:pt>
                <c:pt idx="416">
                  <c:v>1.94671725565317</c:v>
                </c:pt>
                <c:pt idx="417">
                  <c:v>1.97044221861515</c:v>
                </c:pt>
                <c:pt idx="418">
                  <c:v>1.968029945474614</c:v>
                </c:pt>
                <c:pt idx="419">
                  <c:v>1.971263417982142</c:v>
                </c:pt>
                <c:pt idx="420">
                  <c:v>1.9852623009413199</c:v>
                </c:pt>
                <c:pt idx="421">
                  <c:v>1.991665089755829</c:v>
                </c:pt>
                <c:pt idx="422">
                  <c:v>2.0187518376264291</c:v>
                </c:pt>
                <c:pt idx="423">
                  <c:v>2.0198553242758241</c:v>
                </c:pt>
                <c:pt idx="424">
                  <c:v>2.0155696900793378</c:v>
                </c:pt>
                <c:pt idx="425">
                  <c:v>2.017032451451791</c:v>
                </c:pt>
                <c:pt idx="426">
                  <c:v>2.010770806278483</c:v>
                </c:pt>
                <c:pt idx="427">
                  <c:v>2.0195217120329829</c:v>
                </c:pt>
                <c:pt idx="428">
                  <c:v>1.996669273398431</c:v>
                </c:pt>
                <c:pt idx="429">
                  <c:v>1.984094658091379</c:v>
                </c:pt>
                <c:pt idx="430">
                  <c:v>2.0091284075445008</c:v>
                </c:pt>
                <c:pt idx="431">
                  <c:v>1.990997865270149</c:v>
                </c:pt>
                <c:pt idx="432">
                  <c:v>1.9727903355551411</c:v>
                </c:pt>
                <c:pt idx="433">
                  <c:v>1.948026042144313</c:v>
                </c:pt>
                <c:pt idx="434">
                  <c:v>1.951015721089765</c:v>
                </c:pt>
                <c:pt idx="435">
                  <c:v>1.9432528208236759</c:v>
                </c:pt>
                <c:pt idx="436">
                  <c:v>1.9922168330805261</c:v>
                </c:pt>
                <c:pt idx="437">
                  <c:v>2.0204712238010671</c:v>
                </c:pt>
                <c:pt idx="438">
                  <c:v>2.0245772206360231</c:v>
                </c:pt>
                <c:pt idx="439">
                  <c:v>2.045055879850366</c:v>
                </c:pt>
                <c:pt idx="440">
                  <c:v>2.0612104111478962</c:v>
                </c:pt>
                <c:pt idx="441">
                  <c:v>2.0592728938914009</c:v>
                </c:pt>
                <c:pt idx="442">
                  <c:v>2.049893257371548</c:v>
                </c:pt>
                <c:pt idx="443">
                  <c:v>2.0542045540482521</c:v>
                </c:pt>
                <c:pt idx="444">
                  <c:v>2.0390251969990238</c:v>
                </c:pt>
                <c:pt idx="445">
                  <c:v>2.0883356527388242</c:v>
                </c:pt>
                <c:pt idx="446">
                  <c:v>2.0508299378995232</c:v>
                </c:pt>
                <c:pt idx="447">
                  <c:v>2.081201483238087</c:v>
                </c:pt>
                <c:pt idx="448">
                  <c:v>2.0676773561629509</c:v>
                </c:pt>
                <c:pt idx="449">
                  <c:v>2.0652779142625239</c:v>
                </c:pt>
                <c:pt idx="450">
                  <c:v>2.0756583875108969</c:v>
                </c:pt>
                <c:pt idx="451">
                  <c:v>2.0644567148955328</c:v>
                </c:pt>
                <c:pt idx="452">
                  <c:v>2.0633788907263568</c:v>
                </c:pt>
                <c:pt idx="453">
                  <c:v>2.059555181173804</c:v>
                </c:pt>
                <c:pt idx="454">
                  <c:v>2.085949042078505</c:v>
                </c:pt>
                <c:pt idx="455">
                  <c:v>2.1388907387692191</c:v>
                </c:pt>
                <c:pt idx="456">
                  <c:v>2.17117413888406</c:v>
                </c:pt>
                <c:pt idx="457">
                  <c:v>2.1892148624776482</c:v>
                </c:pt>
                <c:pt idx="458">
                  <c:v>2.2024567022703812</c:v>
                </c:pt>
                <c:pt idx="459">
                  <c:v>2.2499964468751061</c:v>
                </c:pt>
                <c:pt idx="460">
                  <c:v>2.245659487718183</c:v>
                </c:pt>
                <c:pt idx="461">
                  <c:v>2.2993453963352319</c:v>
                </c:pt>
                <c:pt idx="462">
                  <c:v>2.317552926050241</c:v>
                </c:pt>
                <c:pt idx="463">
                  <c:v>2.3908321383140949</c:v>
                </c:pt>
                <c:pt idx="464">
                  <c:v>2.3573426016289858</c:v>
                </c:pt>
                <c:pt idx="465">
                  <c:v>2.4306346451329501</c:v>
                </c:pt>
                <c:pt idx="466">
                  <c:v>2.319593093227609</c:v>
                </c:pt>
                <c:pt idx="467">
                  <c:v>2.4202798343647949</c:v>
                </c:pt>
                <c:pt idx="468">
                  <c:v>2.4435557039229518</c:v>
                </c:pt>
                <c:pt idx="469">
                  <c:v>2.4423880610730109</c:v>
                </c:pt>
                <c:pt idx="470">
                  <c:v>2.4512544479884939</c:v>
                </c:pt>
                <c:pt idx="471">
                  <c:v>2.4775713214525399</c:v>
                </c:pt>
                <c:pt idx="472">
                  <c:v>2.4995768982398818</c:v>
                </c:pt>
                <c:pt idx="473">
                  <c:v>2.4924812224594741</c:v>
                </c:pt>
                <c:pt idx="474">
                  <c:v>2.5048762004049969</c:v>
                </c:pt>
                <c:pt idx="475">
                  <c:v>2.486373552167477</c:v>
                </c:pt>
                <c:pt idx="476">
                  <c:v>2.4281582157918669</c:v>
                </c:pt>
                <c:pt idx="477">
                  <c:v>2.4119523595338999</c:v>
                </c:pt>
                <c:pt idx="478">
                  <c:v>2.477417346571229</c:v>
                </c:pt>
                <c:pt idx="479">
                  <c:v>2.5229297552386938</c:v>
                </c:pt>
                <c:pt idx="480">
                  <c:v>2.5339389592524202</c:v>
                </c:pt>
                <c:pt idx="481">
                  <c:v>2.535773826588041</c:v>
                </c:pt>
                <c:pt idx="482">
                  <c:v>2.5889721480809391</c:v>
                </c:pt>
                <c:pt idx="483">
                  <c:v>2.674505194649115</c:v>
                </c:pt>
                <c:pt idx="484">
                  <c:v>2.7922518939850298</c:v>
                </c:pt>
                <c:pt idx="485">
                  <c:v>2.7712801673391159</c:v>
                </c:pt>
                <c:pt idx="486">
                  <c:v>2.813638817771599</c:v>
                </c:pt>
                <c:pt idx="487">
                  <c:v>2.85315709524623</c:v>
                </c:pt>
                <c:pt idx="488">
                  <c:v>2.902867504774894</c:v>
                </c:pt>
                <c:pt idx="489">
                  <c:v>2.9236145486788589</c:v>
                </c:pt>
                <c:pt idx="490">
                  <c:v>2.8967769975913278</c:v>
                </c:pt>
                <c:pt idx="491">
                  <c:v>2.8849467264446358</c:v>
                </c:pt>
                <c:pt idx="492">
                  <c:v>2.9730114895433499</c:v>
                </c:pt>
                <c:pt idx="493">
                  <c:v>2.9641726309627212</c:v>
                </c:pt>
                <c:pt idx="494">
                  <c:v>3.0889124512162782</c:v>
                </c:pt>
                <c:pt idx="495">
                  <c:v>3.129144639983878</c:v>
                </c:pt>
                <c:pt idx="496">
                  <c:v>3.1621774035189372</c:v>
                </c:pt>
                <c:pt idx="497">
                  <c:v>3.0868385363216908</c:v>
                </c:pt>
                <c:pt idx="498">
                  <c:v>3.1753064599855971</c:v>
                </c:pt>
                <c:pt idx="499">
                  <c:v>3.1923071521335258</c:v>
                </c:pt>
                <c:pt idx="500">
                  <c:v>3.1818282130770981</c:v>
                </c:pt>
                <c:pt idx="501">
                  <c:v>3.151880954477571</c:v>
                </c:pt>
                <c:pt idx="502">
                  <c:v>3.1008005755805099</c:v>
                </c:pt>
                <c:pt idx="503">
                  <c:v>3.1444512812047472</c:v>
                </c:pt>
                <c:pt idx="504">
                  <c:v>3.238697667069014</c:v>
                </c:pt>
                <c:pt idx="505">
                  <c:v>3.2472977355235511</c:v>
                </c:pt>
                <c:pt idx="506">
                  <c:v>3.2757496114039029</c:v>
                </c:pt>
                <c:pt idx="507">
                  <c:v>3.2099778803154848</c:v>
                </c:pt>
                <c:pt idx="508">
                  <c:v>3.1712412036926012</c:v>
                </c:pt>
                <c:pt idx="509">
                  <c:v>3.2267126029733761</c:v>
                </c:pt>
                <c:pt idx="510">
                  <c:v>3.2690646527031859</c:v>
                </c:pt>
                <c:pt idx="511">
                  <c:v>3.2874113704941319</c:v>
                </c:pt>
                <c:pt idx="512">
                  <c:v>3.3456162372345721</c:v>
                </c:pt>
                <c:pt idx="513">
                  <c:v>3.475687742715444</c:v>
                </c:pt>
                <c:pt idx="514">
                  <c:v>3.4750591228550469</c:v>
                </c:pt>
                <c:pt idx="515">
                  <c:v>3.445866026892237</c:v>
                </c:pt>
                <c:pt idx="516">
                  <c:v>3.4303859554442888</c:v>
                </c:pt>
                <c:pt idx="517">
                  <c:v>3.527361667150859</c:v>
                </c:pt>
                <c:pt idx="518">
                  <c:v>3.630834929372464</c:v>
                </c:pt>
                <c:pt idx="519">
                  <c:v>3.571984358600004</c:v>
                </c:pt>
                <c:pt idx="520">
                  <c:v>3.6646807441661209</c:v>
                </c:pt>
                <c:pt idx="521">
                  <c:v>3.662378134337763</c:v>
                </c:pt>
                <c:pt idx="522">
                  <c:v>3.5710536595231832</c:v>
                </c:pt>
                <c:pt idx="523">
                  <c:v>3.6585684934913991</c:v>
                </c:pt>
                <c:pt idx="524">
                  <c:v>3.746040487605014</c:v>
                </c:pt>
                <c:pt idx="525">
                  <c:v>3.715601411943616</c:v>
                </c:pt>
                <c:pt idx="526">
                  <c:v>3.683671483457033</c:v>
                </c:pt>
                <c:pt idx="527">
                  <c:v>3.77902135149749</c:v>
                </c:pt>
                <c:pt idx="528">
                  <c:v>3.898328405174964</c:v>
                </c:pt>
                <c:pt idx="529">
                  <c:v>3.8996055764293178</c:v>
                </c:pt>
                <c:pt idx="530">
                  <c:v>3.9486924136937458</c:v>
                </c:pt>
                <c:pt idx="531">
                  <c:v>3.9506296552153488</c:v>
                </c:pt>
                <c:pt idx="532">
                  <c:v>4.0232043810993341</c:v>
                </c:pt>
                <c:pt idx="533">
                  <c:v>4.1682580579657813</c:v>
                </c:pt>
                <c:pt idx="534">
                  <c:v>4.2617020054659429</c:v>
                </c:pt>
                <c:pt idx="535">
                  <c:v>4.3445164920036348</c:v>
                </c:pt>
                <c:pt idx="536">
                  <c:v>4.199420104708131</c:v>
                </c:pt>
                <c:pt idx="537">
                  <c:v>4.2524896247693764</c:v>
                </c:pt>
                <c:pt idx="538">
                  <c:v>4.1977608692520274</c:v>
                </c:pt>
                <c:pt idx="539">
                  <c:v>4.3139570505876206</c:v>
                </c:pt>
                <c:pt idx="540">
                  <c:v>4.4561335976421201</c:v>
                </c:pt>
                <c:pt idx="541">
                  <c:v>4.5918435268862634</c:v>
                </c:pt>
                <c:pt idx="542">
                  <c:v>4.6900618532273146</c:v>
                </c:pt>
                <c:pt idx="543">
                  <c:v>4.7862309849524154</c:v>
                </c:pt>
                <c:pt idx="544">
                  <c:v>4.6720842570838572</c:v>
                </c:pt>
                <c:pt idx="545">
                  <c:v>4.7090500040073762</c:v>
                </c:pt>
                <c:pt idx="546">
                  <c:v>4.818250605340018</c:v>
                </c:pt>
                <c:pt idx="547">
                  <c:v>4.8942689566359006</c:v>
                </c:pt>
                <c:pt idx="548">
                  <c:v>4.8624030937929046</c:v>
                </c:pt>
                <c:pt idx="549">
                  <c:v>4.6505116076436606</c:v>
                </c:pt>
                <c:pt idx="550">
                  <c:v>4.7362130603345394</c:v>
                </c:pt>
                <c:pt idx="551">
                  <c:v>4.7125738732556854</c:v>
                </c:pt>
                <c:pt idx="552">
                  <c:v>4.6281300485622294</c:v>
                </c:pt>
                <c:pt idx="553">
                  <c:v>4.8932757450220059</c:v>
                </c:pt>
                <c:pt idx="554">
                  <c:v>5.0424679330385587</c:v>
                </c:pt>
                <c:pt idx="555">
                  <c:v>5.195041492781022</c:v>
                </c:pt>
                <c:pt idx="556">
                  <c:v>5.2635076048152412</c:v>
                </c:pt>
                <c:pt idx="557">
                  <c:v>5.2702236256461816</c:v>
                </c:pt>
                <c:pt idx="558">
                  <c:v>5.0996753171221982</c:v>
                </c:pt>
                <c:pt idx="559">
                  <c:v>5.2625995552083742</c:v>
                </c:pt>
                <c:pt idx="560">
                  <c:v>5.3745008793384041</c:v>
                </c:pt>
                <c:pt idx="561">
                  <c:v>5.3626258269539742</c:v>
                </c:pt>
                <c:pt idx="562">
                  <c:v>5.2373134280999638</c:v>
                </c:pt>
                <c:pt idx="563">
                  <c:v>5.3506639300304606</c:v>
                </c:pt>
                <c:pt idx="564">
                  <c:v>5.2640520980729493</c:v>
                </c:pt>
                <c:pt idx="565">
                  <c:v>5.601762942926559</c:v>
                </c:pt>
                <c:pt idx="566">
                  <c:v>5.9581922157294542</c:v>
                </c:pt>
                <c:pt idx="567">
                  <c:v>6.2016552510378267</c:v>
                </c:pt>
                <c:pt idx="568">
                  <c:v>6.0825318522052996</c:v>
                </c:pt>
                <c:pt idx="569">
                  <c:v>6.0330232170975462</c:v>
                </c:pt>
                <c:pt idx="570">
                  <c:v>6.059028173669545</c:v>
                </c:pt>
                <c:pt idx="571">
                  <c:v>6.3417718611563396</c:v>
                </c:pt>
                <c:pt idx="572">
                  <c:v>6.4247608133254541</c:v>
                </c:pt>
                <c:pt idx="573">
                  <c:v>6.6165233919621791</c:v>
                </c:pt>
                <c:pt idx="574">
                  <c:v>6.8786227994258322</c:v>
                </c:pt>
                <c:pt idx="575">
                  <c:v>6.8101345556238293</c:v>
                </c:pt>
                <c:pt idx="576">
                  <c:v>6.7375961983173136</c:v>
                </c:pt>
                <c:pt idx="577">
                  <c:v>7.0847002313504994</c:v>
                </c:pt>
                <c:pt idx="578">
                  <c:v>7.1245963019839742</c:v>
                </c:pt>
                <c:pt idx="579">
                  <c:v>6.7495245740252949</c:v>
                </c:pt>
                <c:pt idx="580">
                  <c:v>6.9847134343953918</c:v>
                </c:pt>
                <c:pt idx="581">
                  <c:v>7.3431318483624741</c:v>
                </c:pt>
                <c:pt idx="582">
                  <c:v>7.6851240901652167</c:v>
                </c:pt>
                <c:pt idx="583">
                  <c:v>7.9285458387255003</c:v>
                </c:pt>
                <c:pt idx="584">
                  <c:v>7.9430424054752482</c:v>
                </c:pt>
                <c:pt idx="585">
                  <c:v>7.7297061419939874</c:v>
                </c:pt>
                <c:pt idx="586">
                  <c:v>7.3241568989877566</c:v>
                </c:pt>
                <c:pt idx="587">
                  <c:v>7.2998819736436644</c:v>
                </c:pt>
                <c:pt idx="588">
                  <c:v>7.5193753984629286</c:v>
                </c:pt>
                <c:pt idx="589">
                  <c:v>7.4864906977486028</c:v>
                </c:pt>
                <c:pt idx="590">
                  <c:v>7.4865847901180711</c:v>
                </c:pt>
                <c:pt idx="591">
                  <c:v>7.0071644949931988</c:v>
                </c:pt>
                <c:pt idx="592">
                  <c:v>6.7867645736735778</c:v>
                </c:pt>
                <c:pt idx="593">
                  <c:v>7.1497321660374276</c:v>
                </c:pt>
                <c:pt idx="594">
                  <c:v>6.6936374599016952</c:v>
                </c:pt>
                <c:pt idx="595">
                  <c:v>6.3858126553659664</c:v>
                </c:pt>
                <c:pt idx="596">
                  <c:v>6.5313397708672358</c:v>
                </c:pt>
                <c:pt idx="597">
                  <c:v>6.4696166001768169</c:v>
                </c:pt>
                <c:pt idx="598">
                  <c:v>6.0940274288988334</c:v>
                </c:pt>
                <c:pt idx="599">
                  <c:v>5.5510503914215601</c:v>
                </c:pt>
                <c:pt idx="600">
                  <c:v>5.1156492764407</c:v>
                </c:pt>
                <c:pt idx="601">
                  <c:v>5.4849516019869977</c:v>
                </c:pt>
                <c:pt idx="602">
                  <c:v>5.3155968558168514</c:v>
                </c:pt>
                <c:pt idx="603">
                  <c:v>5.1288364449759856</c:v>
                </c:pt>
                <c:pt idx="604">
                  <c:v>5.0449266300712887</c:v>
                </c:pt>
                <c:pt idx="605">
                  <c:v>4.7930769490281246</c:v>
                </c:pt>
                <c:pt idx="606">
                  <c:v>4.5131230291120241</c:v>
                </c:pt>
                <c:pt idx="607">
                  <c:v>4.5311636554947272</c:v>
                </c:pt>
                <c:pt idx="608">
                  <c:v>4.7218199045933256</c:v>
                </c:pt>
                <c:pt idx="609">
                  <c:v>4.9926339221167151</c:v>
                </c:pt>
                <c:pt idx="610">
                  <c:v>5.3359276671758211</c:v>
                </c:pt>
                <c:pt idx="611">
                  <c:v>5.3766463665580471</c:v>
                </c:pt>
                <c:pt idx="612">
                  <c:v>5.1101758702442401</c:v>
                </c:pt>
                <c:pt idx="613">
                  <c:v>5.1799626405151269</c:v>
                </c:pt>
                <c:pt idx="614">
                  <c:v>5.5143336592420003</c:v>
                </c:pt>
                <c:pt idx="615">
                  <c:v>5.5797580121740857</c:v>
                </c:pt>
                <c:pt idx="616">
                  <c:v>5.6358330521855384</c:v>
                </c:pt>
                <c:pt idx="617">
                  <c:v>5.6408401381520168</c:v>
                </c:pt>
                <c:pt idx="618">
                  <c:v>5.7679052177038859</c:v>
                </c:pt>
                <c:pt idx="619">
                  <c:v>5.6275087895622766</c:v>
                </c:pt>
                <c:pt idx="620">
                  <c:v>5.1824153839728968</c:v>
                </c:pt>
                <c:pt idx="621">
                  <c:v>4.9541351296411262</c:v>
                </c:pt>
                <c:pt idx="622">
                  <c:v>5.1712218864957862</c:v>
                </c:pt>
                <c:pt idx="623">
                  <c:v>4.9050728832297921</c:v>
                </c:pt>
                <c:pt idx="624">
                  <c:v>4.8637778519063781</c:v>
                </c:pt>
                <c:pt idx="625">
                  <c:v>4.5576014110811727</c:v>
                </c:pt>
                <c:pt idx="626">
                  <c:v>4.7344187296199571</c:v>
                </c:pt>
                <c:pt idx="627">
                  <c:v>4.6806917647279516</c:v>
                </c:pt>
                <c:pt idx="628">
                  <c:v>4.656519943014839</c:v>
                </c:pt>
                <c:pt idx="629">
                  <c:v>4.7534197293988374</c:v>
                </c:pt>
                <c:pt idx="630">
                  <c:v>4.9676192571950448</c:v>
                </c:pt>
                <c:pt idx="631">
                  <c:v>4.9550109516567762</c:v>
                </c:pt>
                <c:pt idx="632">
                  <c:v>4.8795027847815264</c:v>
                </c:pt>
                <c:pt idx="633">
                  <c:v>4.9595796915849686</c:v>
                </c:pt>
                <c:pt idx="634">
                  <c:v>4.9673359244863207</c:v>
                </c:pt>
                <c:pt idx="635">
                  <c:v>5.032502447493103</c:v>
                </c:pt>
                <c:pt idx="636">
                  <c:v>4.679027185064192</c:v>
                </c:pt>
                <c:pt idx="637">
                  <c:v>4.7652665782824073</c:v>
                </c:pt>
                <c:pt idx="638">
                  <c:v>4.6074325512282073</c:v>
                </c:pt>
                <c:pt idx="639">
                  <c:v>4.3606851785171994</c:v>
                </c:pt>
                <c:pt idx="640">
                  <c:v>3.9828433031379249</c:v>
                </c:pt>
                <c:pt idx="641">
                  <c:v>3.6924626932832441</c:v>
                </c:pt>
                <c:pt idx="642">
                  <c:v>3.693472066058078</c:v>
                </c:pt>
                <c:pt idx="643">
                  <c:v>3.8933278754750749</c:v>
                </c:pt>
                <c:pt idx="644">
                  <c:v>4.0868441155343476</c:v>
                </c:pt>
                <c:pt idx="645">
                  <c:v>4.0051557539500298</c:v>
                </c:pt>
                <c:pt idx="646">
                  <c:v>3.8642508562421569</c:v>
                </c:pt>
                <c:pt idx="647">
                  <c:v>3.7880419105030212</c:v>
                </c:pt>
                <c:pt idx="648">
                  <c:v>3.8494431457381459</c:v>
                </c:pt>
                <c:pt idx="649">
                  <c:v>4.049214758436853</c:v>
                </c:pt>
                <c:pt idx="650">
                  <c:v>4.176630998250479</c:v>
                </c:pt>
                <c:pt idx="651">
                  <c:v>4.0977486829157277</c:v>
                </c:pt>
                <c:pt idx="652">
                  <c:v>4.1358039328834897</c:v>
                </c:pt>
                <c:pt idx="653">
                  <c:v>3.8460197538192329</c:v>
                </c:pt>
                <c:pt idx="654">
                  <c:v>3.642510353141752</c:v>
                </c:pt>
                <c:pt idx="655">
                  <c:v>3.883753872715825</c:v>
                </c:pt>
                <c:pt idx="656">
                  <c:v>3.8959823604844441</c:v>
                </c:pt>
                <c:pt idx="657">
                  <c:v>3.9869520149465369</c:v>
                </c:pt>
                <c:pt idx="658">
                  <c:v>4.1730941142260924</c:v>
                </c:pt>
                <c:pt idx="659">
                  <c:v>4.1646603037870964</c:v>
                </c:pt>
                <c:pt idx="660">
                  <c:v>4.1575154598742889</c:v>
                </c:pt>
                <c:pt idx="661">
                  <c:v>4.2062315162547517</c:v>
                </c:pt>
                <c:pt idx="662">
                  <c:v>4.0650684018674497</c:v>
                </c:pt>
                <c:pt idx="663">
                  <c:v>4.2494834722894614</c:v>
                </c:pt>
                <c:pt idx="664">
                  <c:v>4.2195867570856738</c:v>
                </c:pt>
                <c:pt idx="665">
                  <c:v>4.1804756866215307</c:v>
                </c:pt>
                <c:pt idx="666">
                  <c:v>4.3859808001183787</c:v>
                </c:pt>
                <c:pt idx="667">
                  <c:v>4.4085605703756787</c:v>
                </c:pt>
                <c:pt idx="668">
                  <c:v>4.6101019147695954</c:v>
                </c:pt>
                <c:pt idx="669">
                  <c:v>4.6464193885213403</c:v>
                </c:pt>
                <c:pt idx="670">
                  <c:v>4.6023781464803788</c:v>
                </c:pt>
                <c:pt idx="671">
                  <c:v>4.8229668193487107</c:v>
                </c:pt>
                <c:pt idx="672">
                  <c:v>4.963065801949079</c:v>
                </c:pt>
                <c:pt idx="673">
                  <c:v>4.9369608981126563</c:v>
                </c:pt>
                <c:pt idx="674">
                  <c:v>5.1141917176407921</c:v>
                </c:pt>
                <c:pt idx="675">
                  <c:v>4.7551842325466946</c:v>
                </c:pt>
                <c:pt idx="676">
                  <c:v>4.9770769182430756</c:v>
                </c:pt>
                <c:pt idx="677">
                  <c:v>5.0763416705708062</c:v>
                </c:pt>
                <c:pt idx="678">
                  <c:v>5.0731396742364359</c:v>
                </c:pt>
                <c:pt idx="679">
                  <c:v>5.2020002157307124</c:v>
                </c:pt>
                <c:pt idx="680">
                  <c:v>5.0547330316251218</c:v>
                </c:pt>
                <c:pt idx="681">
                  <c:v>5.0411154119493471</c:v>
                </c:pt>
                <c:pt idx="682">
                  <c:v>4.980242086962412</c:v>
                </c:pt>
                <c:pt idx="683">
                  <c:v>4.9043784896755387</c:v>
                </c:pt>
                <c:pt idx="684">
                  <c:v>4.8948318260911989</c:v>
                </c:pt>
                <c:pt idx="685">
                  <c:v>5.2197491200034829</c:v>
                </c:pt>
                <c:pt idx="686">
                  <c:v>5.2025802864920241</c:v>
                </c:pt>
                <c:pt idx="687">
                  <c:v>5.4351786309104666</c:v>
                </c:pt>
                <c:pt idx="688">
                  <c:v>5.5680533824434404</c:v>
                </c:pt>
                <c:pt idx="689">
                  <c:v>5.6047753867681056</c:v>
                </c:pt>
                <c:pt idx="690">
                  <c:v>5.6812391165521081</c:v>
                </c:pt>
                <c:pt idx="691">
                  <c:v>5.6095136821716549</c:v>
                </c:pt>
                <c:pt idx="692">
                  <c:v>5.4622039385265113</c:v>
                </c:pt>
                <c:pt idx="693">
                  <c:v>5.6500815212522761</c:v>
                </c:pt>
                <c:pt idx="694">
                  <c:v>5.4655106857814637</c:v>
                </c:pt>
                <c:pt idx="695">
                  <c:v>5.370051358141831</c:v>
                </c:pt>
                <c:pt idx="696">
                  <c:v>5.5848397532913756</c:v>
                </c:pt>
                <c:pt idx="697">
                  <c:v>5.5780921317477281</c:v>
                </c:pt>
                <c:pt idx="698">
                  <c:v>5.5081440238624717</c:v>
                </c:pt>
                <c:pt idx="699">
                  <c:v>5.612181606438976</c:v>
                </c:pt>
                <c:pt idx="700">
                  <c:v>5.7864303922361549</c:v>
                </c:pt>
                <c:pt idx="701">
                  <c:v>5.6657975984944198</c:v>
                </c:pt>
                <c:pt idx="702">
                  <c:v>5.340606605186359</c:v>
                </c:pt>
                <c:pt idx="703">
                  <c:v>5.3604552567085157</c:v>
                </c:pt>
                <c:pt idx="704">
                  <c:v>5.2878346390163227</c:v>
                </c:pt>
                <c:pt idx="705">
                  <c:v>5.2084017723315306</c:v>
                </c:pt>
                <c:pt idx="706">
                  <c:v>5.4028786630540182</c:v>
                </c:pt>
                <c:pt idx="707">
                  <c:v>5.3784469079846629</c:v>
                </c:pt>
                <c:pt idx="708">
                  <c:v>5.4498014868487434</c:v>
                </c:pt>
                <c:pt idx="709">
                  <c:v>5.3665008607967124</c:v>
                </c:pt>
                <c:pt idx="710">
                  <c:v>5.3249504265554366</c:v>
                </c:pt>
                <c:pt idx="711">
                  <c:v>5.3843305852051992</c:v>
                </c:pt>
                <c:pt idx="712">
                  <c:v>5.332232693358586</c:v>
                </c:pt>
                <c:pt idx="713">
                  <c:v>5.4041799532179224</c:v>
                </c:pt>
                <c:pt idx="714">
                  <c:v>5.4667840328133366</c:v>
                </c:pt>
                <c:pt idx="715">
                  <c:v>5.4972811671104793</c:v>
                </c:pt>
                <c:pt idx="716">
                  <c:v>5.6164027389528073</c:v>
                </c:pt>
                <c:pt idx="717">
                  <c:v>5.592747946251988</c:v>
                </c:pt>
                <c:pt idx="718">
                  <c:v>5.5796583801225168</c:v>
                </c:pt>
                <c:pt idx="719">
                  <c:v>5.608362568430147</c:v>
                </c:pt>
                <c:pt idx="720">
                  <c:v>5.4961882324028384</c:v>
                </c:pt>
                <c:pt idx="721">
                  <c:v>5.5309788647608622</c:v>
                </c:pt>
                <c:pt idx="722">
                  <c:v>5.5060169066735076</c:v>
                </c:pt>
                <c:pt idx="723">
                  <c:v>5.4035266571208798</c:v>
                </c:pt>
                <c:pt idx="724">
                  <c:v>5.4035475786453739</c:v>
                </c:pt>
                <c:pt idx="725">
                  <c:v>5.4655863471851136</c:v>
                </c:pt>
                <c:pt idx="726">
                  <c:v>5.3783650847621551</c:v>
                </c:pt>
                <c:pt idx="727">
                  <c:v>4.9538458580623166</c:v>
                </c:pt>
                <c:pt idx="728">
                  <c:v>4.8287759815505016</c:v>
                </c:pt>
                <c:pt idx="729">
                  <c:v>4.935440505134018</c:v>
                </c:pt>
                <c:pt idx="730">
                  <c:v>4.5338102860192739</c:v>
                </c:pt>
                <c:pt idx="731">
                  <c:v>4.5540681969520804</c:v>
                </c:pt>
                <c:pt idx="732">
                  <c:v>4.3074269240585608</c:v>
                </c:pt>
                <c:pt idx="733">
                  <c:v>4.3970445608247584</c:v>
                </c:pt>
                <c:pt idx="734">
                  <c:v>4.2359946776172483</c:v>
                </c:pt>
                <c:pt idx="735">
                  <c:v>4.4558836257999364</c:v>
                </c:pt>
                <c:pt idx="736">
                  <c:v>4.3277071894969907</c:v>
                </c:pt>
                <c:pt idx="737">
                  <c:v>4.4401039241956326</c:v>
                </c:pt>
                <c:pt idx="738">
                  <c:v>4.5810920715869949</c:v>
                </c:pt>
                <c:pt idx="739">
                  <c:v>4.5044589634334598</c:v>
                </c:pt>
                <c:pt idx="740">
                  <c:v>4.3202455134564008</c:v>
                </c:pt>
                <c:pt idx="741">
                  <c:v>4.3784868820023704</c:v>
                </c:pt>
                <c:pt idx="742">
                  <c:v>4.3995928311677472</c:v>
                </c:pt>
                <c:pt idx="743">
                  <c:v>4.0896716847780326</c:v>
                </c:pt>
                <c:pt idx="744">
                  <c:v>4.084164021805937</c:v>
                </c:pt>
                <c:pt idx="745">
                  <c:v>3.9402432785325932</c:v>
                </c:pt>
                <c:pt idx="746">
                  <c:v>4.0926965646447702</c:v>
                </c:pt>
                <c:pt idx="747">
                  <c:v>4.0834514002901248</c:v>
                </c:pt>
                <c:pt idx="748">
                  <c:v>4.2379003992216697</c:v>
                </c:pt>
                <c:pt idx="749">
                  <c:v>4.2689569693518559</c:v>
                </c:pt>
                <c:pt idx="750">
                  <c:v>4.3367895671953001</c:v>
                </c:pt>
                <c:pt idx="751">
                  <c:v>4.2762283454984189</c:v>
                </c:pt>
                <c:pt idx="752">
                  <c:v>4.3011143555858968</c:v>
                </c:pt>
                <c:pt idx="753">
                  <c:v>4.4718923177887691</c:v>
                </c:pt>
                <c:pt idx="754">
                  <c:v>4.5022349767201266</c:v>
                </c:pt>
                <c:pt idx="755">
                  <c:v>4.4540494099538881</c:v>
                </c:pt>
                <c:pt idx="756">
                  <c:v>4.4779482393410994</c:v>
                </c:pt>
                <c:pt idx="757">
                  <c:v>4.5316727080680632</c:v>
                </c:pt>
                <c:pt idx="758">
                  <c:v>4.4703610341535454</c:v>
                </c:pt>
                <c:pt idx="759">
                  <c:v>4.458953644572258</c:v>
                </c:pt>
                <c:pt idx="760">
                  <c:v>4.1681456004908144</c:v>
                </c:pt>
                <c:pt idx="761">
                  <c:v>4.1753469038601327</c:v>
                </c:pt>
                <c:pt idx="762">
                  <c:v>3.922272978675279</c:v>
                </c:pt>
                <c:pt idx="763">
                  <c:v>3.997113427435528</c:v>
                </c:pt>
                <c:pt idx="764">
                  <c:v>4.1352447836466713</c:v>
                </c:pt>
                <c:pt idx="765">
                  <c:v>4.1064005930826664</c:v>
                </c:pt>
                <c:pt idx="766">
                  <c:v>3.9265766509021809</c:v>
                </c:pt>
                <c:pt idx="767">
                  <c:v>3.997565819578182</c:v>
                </c:pt>
                <c:pt idx="768">
                  <c:v>4.0715152406719692</c:v>
                </c:pt>
                <c:pt idx="769">
                  <c:v>4.0156735423258372</c:v>
                </c:pt>
                <c:pt idx="770">
                  <c:v>3.9525488606859911</c:v>
                </c:pt>
                <c:pt idx="771">
                  <c:v>3.9494464565401368</c:v>
                </c:pt>
                <c:pt idx="772">
                  <c:v>4.0974798556557914</c:v>
                </c:pt>
                <c:pt idx="773">
                  <c:v>4.0687378366463358</c:v>
                </c:pt>
                <c:pt idx="774">
                  <c:v>4.0181761005707894</c:v>
                </c:pt>
                <c:pt idx="775">
                  <c:v>4.2356374354216086</c:v>
                </c:pt>
                <c:pt idx="776">
                  <c:v>4.4209836569817149</c:v>
                </c:pt>
                <c:pt idx="777">
                  <c:v>4.5111122948187719</c:v>
                </c:pt>
                <c:pt idx="778">
                  <c:v>4.480708304295062</c:v>
                </c:pt>
                <c:pt idx="779">
                  <c:v>4.5723796896163824</c:v>
                </c:pt>
                <c:pt idx="780">
                  <c:v>4.5280045629721926</c:v>
                </c:pt>
                <c:pt idx="781">
                  <c:v>4.5149721727897987</c:v>
                </c:pt>
                <c:pt idx="782">
                  <c:v>4.4819898193193746</c:v>
                </c:pt>
                <c:pt idx="783">
                  <c:v>4.3943135853877289</c:v>
                </c:pt>
                <c:pt idx="784">
                  <c:v>4.5594415895923222</c:v>
                </c:pt>
                <c:pt idx="785">
                  <c:v>4.5327119059833398</c:v>
                </c:pt>
                <c:pt idx="786">
                  <c:v>4.4687545190090114</c:v>
                </c:pt>
                <c:pt idx="787">
                  <c:v>4.5952456262052861</c:v>
                </c:pt>
                <c:pt idx="788">
                  <c:v>4.6083212924177994</c:v>
                </c:pt>
                <c:pt idx="789">
                  <c:v>4.5372805364211271</c:v>
                </c:pt>
                <c:pt idx="790">
                  <c:v>4.5025261584856864</c:v>
                </c:pt>
                <c:pt idx="791">
                  <c:v>4.605592323154351</c:v>
                </c:pt>
                <c:pt idx="792">
                  <c:v>4.5836068101715481</c:v>
                </c:pt>
                <c:pt idx="793">
                  <c:v>4.6434582763148757</c:v>
                </c:pt>
                <c:pt idx="794">
                  <c:v>4.6854930581779977</c:v>
                </c:pt>
                <c:pt idx="795">
                  <c:v>4.6651880021660226</c:v>
                </c:pt>
                <c:pt idx="796">
                  <c:v>4.6003360050724078</c:v>
                </c:pt>
                <c:pt idx="797">
                  <c:v>4.598913771301155</c:v>
                </c:pt>
                <c:pt idx="798">
                  <c:v>4.3759337395235391</c:v>
                </c:pt>
                <c:pt idx="799">
                  <c:v>4.3152093012759822</c:v>
                </c:pt>
                <c:pt idx="800">
                  <c:v>4.3827487111802848</c:v>
                </c:pt>
                <c:pt idx="801">
                  <c:v>4.382196296954775</c:v>
                </c:pt>
                <c:pt idx="802">
                  <c:v>4.4262641924447497</c:v>
                </c:pt>
                <c:pt idx="803">
                  <c:v>4.4365009797411652</c:v>
                </c:pt>
                <c:pt idx="804">
                  <c:v>4.4551422013634152</c:v>
                </c:pt>
                <c:pt idx="805">
                  <c:v>4.4427292889234007</c:v>
                </c:pt>
                <c:pt idx="806">
                  <c:v>4.5992260178893227</c:v>
                </c:pt>
                <c:pt idx="807">
                  <c:v>4.5752105438381516</c:v>
                </c:pt>
                <c:pt idx="808">
                  <c:v>4.5946497926515466</c:v>
                </c:pt>
                <c:pt idx="809">
                  <c:v>4.4159954496691416</c:v>
                </c:pt>
                <c:pt idx="810">
                  <c:v>4.2976211774859667</c:v>
                </c:pt>
                <c:pt idx="811">
                  <c:v>4.3041227561696402</c:v>
                </c:pt>
                <c:pt idx="812">
                  <c:v>4.254673300046985</c:v>
                </c:pt>
                <c:pt idx="813">
                  <c:v>4.2743247733656906</c:v>
                </c:pt>
                <c:pt idx="814">
                  <c:v>4.2662413268129136</c:v>
                </c:pt>
                <c:pt idx="815">
                  <c:v>4.3309538948426081</c:v>
                </c:pt>
                <c:pt idx="816">
                  <c:v>4.3474086738571236</c:v>
                </c:pt>
                <c:pt idx="817">
                  <c:v>4.2321111554575808</c:v>
                </c:pt>
                <c:pt idx="818">
                  <c:v>4.2608468693500647</c:v>
                </c:pt>
                <c:pt idx="819">
                  <c:v>4.3173187927970504</c:v>
                </c:pt>
                <c:pt idx="820">
                  <c:v>4.3823592269092249</c:v>
                </c:pt>
                <c:pt idx="821">
                  <c:v>4.3397531154696827</c:v>
                </c:pt>
                <c:pt idx="822">
                  <c:v>4.3064206847092672</c:v>
                </c:pt>
                <c:pt idx="823">
                  <c:v>4.3372832291944876</c:v>
                </c:pt>
                <c:pt idx="824">
                  <c:v>4.3126184713934403</c:v>
                </c:pt>
                <c:pt idx="825">
                  <c:v>4.2937852302998074</c:v>
                </c:pt>
                <c:pt idx="826">
                  <c:v>4.4887653839950516</c:v>
                </c:pt>
                <c:pt idx="827">
                  <c:v>4.5403484057217547</c:v>
                </c:pt>
                <c:pt idx="828">
                  <c:v>4.5813216351639756</c:v>
                </c:pt>
                <c:pt idx="829">
                  <c:v>4.6092952896916719</c:v>
                </c:pt>
                <c:pt idx="830">
                  <c:v>4.6085673352777716</c:v>
                </c:pt>
                <c:pt idx="831">
                  <c:v>4.59704788657214</c:v>
                </c:pt>
                <c:pt idx="832">
                  <c:v>4.5829080885726938</c:v>
                </c:pt>
                <c:pt idx="833">
                  <c:v>4.3170920951823284</c:v>
                </c:pt>
                <c:pt idx="834">
                  <c:v>4.3393329654024466</c:v>
                </c:pt>
                <c:pt idx="835">
                  <c:v>4.5074599125153281</c:v>
                </c:pt>
                <c:pt idx="836">
                  <c:v>4.4379130393463946</c:v>
                </c:pt>
                <c:pt idx="837">
                  <c:v>4.4862950678255187</c:v>
                </c:pt>
                <c:pt idx="838">
                  <c:v>4.5040028455398673</c:v>
                </c:pt>
                <c:pt idx="839">
                  <c:v>4.4177988564208999</c:v>
                </c:pt>
                <c:pt idx="840">
                  <c:v>4.5126249496993074</c:v>
                </c:pt>
                <c:pt idx="841">
                  <c:v>4.4956133142177803</c:v>
                </c:pt>
                <c:pt idx="842">
                  <c:v>4.4787273511813286</c:v>
                </c:pt>
                <c:pt idx="843">
                  <c:v>4.6051865028984116</c:v>
                </c:pt>
                <c:pt idx="844">
                  <c:v>4.6518255964294513</c:v>
                </c:pt>
                <c:pt idx="845">
                  <c:v>4.6408427991569017</c:v>
                </c:pt>
                <c:pt idx="846">
                  <c:v>4.6870548643112837</c:v>
                </c:pt>
                <c:pt idx="847">
                  <c:v>4.6732624209376832</c:v>
                </c:pt>
                <c:pt idx="848">
                  <c:v>4.7541255460880532</c:v>
                </c:pt>
                <c:pt idx="849">
                  <c:v>4.7517694385145601</c:v>
                </c:pt>
                <c:pt idx="850">
                  <c:v>4.7378332671336469</c:v>
                </c:pt>
                <c:pt idx="851">
                  <c:v>4.7241859847484866</c:v>
                </c:pt>
                <c:pt idx="852">
                  <c:v>4.7401896613033667</c:v>
                </c:pt>
                <c:pt idx="853">
                  <c:v>4.7202550309134264</c:v>
                </c:pt>
                <c:pt idx="854">
                  <c:v>4.7712869280976369</c:v>
                </c:pt>
                <c:pt idx="855">
                  <c:v>4.8574725750581438</c:v>
                </c:pt>
                <c:pt idx="856">
                  <c:v>4.8638497709797583</c:v>
                </c:pt>
                <c:pt idx="857">
                  <c:v>4.840697094866794</c:v>
                </c:pt>
                <c:pt idx="858">
                  <c:v>4.7918956328110003</c:v>
                </c:pt>
                <c:pt idx="859">
                  <c:v>4.8053923088794264</c:v>
                </c:pt>
                <c:pt idx="860">
                  <c:v>4.7947259138403204</c:v>
                </c:pt>
                <c:pt idx="861">
                  <c:v>4.7832035991724284</c:v>
                </c:pt>
                <c:pt idx="862">
                  <c:v>4.7420869283191216</c:v>
                </c:pt>
                <c:pt idx="863">
                  <c:v>4.7228239361846844</c:v>
                </c:pt>
                <c:pt idx="864">
                  <c:v>4.81239715053586</c:v>
                </c:pt>
                <c:pt idx="865">
                  <c:v>4.5849707216108202</c:v>
                </c:pt>
                <c:pt idx="866">
                  <c:v>4.5706287299739703</c:v>
                </c:pt>
                <c:pt idx="867">
                  <c:v>4.5497219651856247</c:v>
                </c:pt>
                <c:pt idx="868">
                  <c:v>4.5125094514202528</c:v>
                </c:pt>
                <c:pt idx="869">
                  <c:v>4.5296726963053056</c:v>
                </c:pt>
                <c:pt idx="870">
                  <c:v>4.5265070976916304</c:v>
                </c:pt>
                <c:pt idx="871">
                  <c:v>4.5790050778696632</c:v>
                </c:pt>
                <c:pt idx="872">
                  <c:v>4.5352879761602454</c:v>
                </c:pt>
                <c:pt idx="873">
                  <c:v>4.5637846688002917</c:v>
                </c:pt>
                <c:pt idx="874">
                  <c:v>4.6105392606103868</c:v>
                </c:pt>
                <c:pt idx="875">
                  <c:v>4.5832895481494269</c:v>
                </c:pt>
                <c:pt idx="876">
                  <c:v>4.5134854548677081</c:v>
                </c:pt>
                <c:pt idx="877">
                  <c:v>4.5504222630637203</c:v>
                </c:pt>
                <c:pt idx="878">
                  <c:v>4.6784026675481192</c:v>
                </c:pt>
                <c:pt idx="879">
                  <c:v>4.6972376282191082</c:v>
                </c:pt>
                <c:pt idx="880">
                  <c:v>4.7299093113806094</c:v>
                </c:pt>
                <c:pt idx="881">
                  <c:v>4.706139020400733</c:v>
                </c:pt>
                <c:pt idx="882">
                  <c:v>4.7185943490821884</c:v>
                </c:pt>
                <c:pt idx="883">
                  <c:v>4.6464089277590928</c:v>
                </c:pt>
                <c:pt idx="884">
                  <c:v>4.6582350344264851</c:v>
                </c:pt>
                <c:pt idx="885">
                  <c:v>4.6807302587971309</c:v>
                </c:pt>
                <c:pt idx="886">
                  <c:v>4.6660844751607788</c:v>
                </c:pt>
                <c:pt idx="887">
                  <c:v>4.704036550487201</c:v>
                </c:pt>
                <c:pt idx="888">
                  <c:v>4.7110035614418102</c:v>
                </c:pt>
                <c:pt idx="889">
                  <c:v>4.7155880979701381</c:v>
                </c:pt>
                <c:pt idx="890">
                  <c:v>4.6988733761786898</c:v>
                </c:pt>
                <c:pt idx="891">
                  <c:v>4.6998839144713713</c:v>
                </c:pt>
                <c:pt idx="892">
                  <c:v>4.6575304376049997</c:v>
                </c:pt>
                <c:pt idx="893">
                  <c:v>4.6827619394428552</c:v>
                </c:pt>
                <c:pt idx="894">
                  <c:v>4.7761884400518611</c:v>
                </c:pt>
                <c:pt idx="895">
                  <c:v>4.75798155501003</c:v>
                </c:pt>
                <c:pt idx="896">
                  <c:v>4.7757473684601317</c:v>
                </c:pt>
                <c:pt idx="897">
                  <c:v>4.743039287577937</c:v>
                </c:pt>
                <c:pt idx="898">
                  <c:v>4.6193238648299388</c:v>
                </c:pt>
                <c:pt idx="899">
                  <c:v>4.5930631959447146</c:v>
                </c:pt>
                <c:pt idx="900">
                  <c:v>4.5813395474280973</c:v>
                </c:pt>
                <c:pt idx="901">
                  <c:v>4.6292074222778758</c:v>
                </c:pt>
                <c:pt idx="902">
                  <c:v>4.6113901648052167</c:v>
                </c:pt>
                <c:pt idx="903">
                  <c:v>4.627137767632215</c:v>
                </c:pt>
                <c:pt idx="904">
                  <c:v>4.6414811922501951</c:v>
                </c:pt>
                <c:pt idx="905">
                  <c:v>4.6135426457601767</c:v>
                </c:pt>
                <c:pt idx="906">
                  <c:v>4.5416306372366329</c:v>
                </c:pt>
                <c:pt idx="907">
                  <c:v>4.5769771229748768</c:v>
                </c:pt>
                <c:pt idx="908">
                  <c:v>4.5918470248599181</c:v>
                </c:pt>
                <c:pt idx="909">
                  <c:v>4.6090859311486199</c:v>
                </c:pt>
                <c:pt idx="910">
                  <c:v>4.6326270884458518</c:v>
                </c:pt>
                <c:pt idx="911">
                  <c:v>4.7584080101942359</c:v>
                </c:pt>
                <c:pt idx="912">
                  <c:v>4.7753743634720642</c:v>
                </c:pt>
                <c:pt idx="913">
                  <c:v>4.7667501098409293</c:v>
                </c:pt>
                <c:pt idx="914">
                  <c:v>4.7684524914230426</c:v>
                </c:pt>
                <c:pt idx="915">
                  <c:v>4.7270502274305812</c:v>
                </c:pt>
                <c:pt idx="916">
                  <c:v>4.6679909132557658</c:v>
                </c:pt>
                <c:pt idx="917">
                  <c:v>4.7323337721539902</c:v>
                </c:pt>
                <c:pt idx="918">
                  <c:v>4.7056874880467578</c:v>
                </c:pt>
                <c:pt idx="919">
                  <c:v>4.7223992005778337</c:v>
                </c:pt>
                <c:pt idx="920">
                  <c:v>4.6894629890997876</c:v>
                </c:pt>
                <c:pt idx="921">
                  <c:v>4.7282689778814122</c:v>
                </c:pt>
                <c:pt idx="922">
                  <c:v>4.7265208842012614</c:v>
                </c:pt>
                <c:pt idx="923">
                  <c:v>4.6953062562524659</c:v>
                </c:pt>
                <c:pt idx="924">
                  <c:v>4.6844084347609094</c:v>
                </c:pt>
                <c:pt idx="925">
                  <c:v>4.6469452925959498</c:v>
                </c:pt>
                <c:pt idx="926">
                  <c:v>4.6407475059117766</c:v>
                </c:pt>
                <c:pt idx="927">
                  <c:v>4.6792518521655948</c:v>
                </c:pt>
                <c:pt idx="928">
                  <c:v>4.605210290385167</c:v>
                </c:pt>
                <c:pt idx="929">
                  <c:v>4.6111021355981432</c:v>
                </c:pt>
                <c:pt idx="930">
                  <c:v>4.5639187958340326</c:v>
                </c:pt>
                <c:pt idx="931">
                  <c:v>4.5257034818740811</c:v>
                </c:pt>
                <c:pt idx="932">
                  <c:v>4.5777132453812168</c:v>
                </c:pt>
                <c:pt idx="933">
                  <c:v>4.527970458021306</c:v>
                </c:pt>
                <c:pt idx="934">
                  <c:v>4.5615487883435826</c:v>
                </c:pt>
                <c:pt idx="935">
                  <c:v>4.5508475718630237</c:v>
                </c:pt>
                <c:pt idx="936">
                  <c:v>4.5718972048700026</c:v>
                </c:pt>
                <c:pt idx="937">
                  <c:v>4.6062398873268737</c:v>
                </c:pt>
                <c:pt idx="938">
                  <c:v>4.6262941716411463</c:v>
                </c:pt>
                <c:pt idx="939">
                  <c:v>4.5769954651333373</c:v>
                </c:pt>
                <c:pt idx="940">
                  <c:v>4.5754723494905534</c:v>
                </c:pt>
                <c:pt idx="941">
                  <c:v>4.5551280297956236</c:v>
                </c:pt>
                <c:pt idx="942">
                  <c:v>4.588505026269174</c:v>
                </c:pt>
                <c:pt idx="943">
                  <c:v>4.5600324077121073</c:v>
                </c:pt>
                <c:pt idx="944">
                  <c:v>4.5221579999629169</c:v>
                </c:pt>
                <c:pt idx="945">
                  <c:v>4.5557225736663476</c:v>
                </c:pt>
                <c:pt idx="946">
                  <c:v>4.5492748750731504</c:v>
                </c:pt>
                <c:pt idx="947">
                  <c:v>4.539588065934324</c:v>
                </c:pt>
                <c:pt idx="948">
                  <c:v>4.5701737584652831</c:v>
                </c:pt>
                <c:pt idx="949">
                  <c:v>4.5593255181208141</c:v>
                </c:pt>
                <c:pt idx="950">
                  <c:v>4.5128518299829992</c:v>
                </c:pt>
                <c:pt idx="951">
                  <c:v>4.490473642628257</c:v>
                </c:pt>
                <c:pt idx="952">
                  <c:v>4.4923148858916218</c:v>
                </c:pt>
                <c:pt idx="953">
                  <c:v>4.518588010918867</c:v>
                </c:pt>
                <c:pt idx="954">
                  <c:v>4.5047078693950393</c:v>
                </c:pt>
                <c:pt idx="955">
                  <c:v>4.5089037795240534</c:v>
                </c:pt>
                <c:pt idx="956">
                  <c:v>4.3786889314274324</c:v>
                </c:pt>
                <c:pt idx="957">
                  <c:v>4.3778922396307838</c:v>
                </c:pt>
                <c:pt idx="958">
                  <c:v>4.3540977113042221</c:v>
                </c:pt>
                <c:pt idx="959">
                  <c:v>4.3272757541503966</c:v>
                </c:pt>
                <c:pt idx="960">
                  <c:v>4.3461484975998879</c:v>
                </c:pt>
                <c:pt idx="961">
                  <c:v>4.3369953940695067</c:v>
                </c:pt>
                <c:pt idx="962">
                  <c:v>4.3192734276596187</c:v>
                </c:pt>
                <c:pt idx="963">
                  <c:v>4.3555140522760416</c:v>
                </c:pt>
                <c:pt idx="964">
                  <c:v>4.3576031552094747</c:v>
                </c:pt>
                <c:pt idx="965">
                  <c:v>4.320725177155734</c:v>
                </c:pt>
                <c:pt idx="966">
                  <c:v>4.3290638846273204</c:v>
                </c:pt>
                <c:pt idx="967">
                  <c:v>4.3286566865979212</c:v>
                </c:pt>
                <c:pt idx="968">
                  <c:v>4.311713707722534</c:v>
                </c:pt>
                <c:pt idx="969">
                  <c:v>4.3035343386102793</c:v>
                </c:pt>
                <c:pt idx="970">
                  <c:v>4.3214510519037912</c:v>
                </c:pt>
                <c:pt idx="971">
                  <c:v>4.3562753355483936</c:v>
                </c:pt>
                <c:pt idx="972">
                  <c:v>4.3988894945380022</c:v>
                </c:pt>
                <c:pt idx="973">
                  <c:v>4.3866558493939136</c:v>
                </c:pt>
                <c:pt idx="974">
                  <c:v>4.3664021734969003</c:v>
                </c:pt>
                <c:pt idx="975">
                  <c:v>4.3998101161696841</c:v>
                </c:pt>
                <c:pt idx="976">
                  <c:v>4.38824923298721</c:v>
                </c:pt>
                <c:pt idx="977">
                  <c:v>4.3488926582327858</c:v>
                </c:pt>
                <c:pt idx="978">
                  <c:v>4.3147765450740927</c:v>
                </c:pt>
                <c:pt idx="979">
                  <c:v>4.2944343478663409</c:v>
                </c:pt>
                <c:pt idx="980">
                  <c:v>4.2708345664234049</c:v>
                </c:pt>
                <c:pt idx="981">
                  <c:v>4.2893178161056449</c:v>
                </c:pt>
                <c:pt idx="982">
                  <c:v>4.3013567143661069</c:v>
                </c:pt>
                <c:pt idx="983">
                  <c:v>4.2948592501578862</c:v>
                </c:pt>
                <c:pt idx="984">
                  <c:v>4.3384117350413236</c:v>
                </c:pt>
                <c:pt idx="985">
                  <c:v>4.3491051093785593</c:v>
                </c:pt>
                <c:pt idx="986">
                  <c:v>4.3601702732208967</c:v>
                </c:pt>
                <c:pt idx="987">
                  <c:v>4.3821412625462406</c:v>
                </c:pt>
                <c:pt idx="988">
                  <c:v>4.4027313194240616</c:v>
                </c:pt>
                <c:pt idx="989">
                  <c:v>4.385257212684242</c:v>
                </c:pt>
                <c:pt idx="990">
                  <c:v>4.4089809239622131</c:v>
                </c:pt>
                <c:pt idx="991">
                  <c:v>4.4059180866106544</c:v>
                </c:pt>
                <c:pt idx="992">
                  <c:v>4.4262071710319626</c:v>
                </c:pt>
                <c:pt idx="993">
                  <c:v>4.4487801052703304</c:v>
                </c:pt>
                <c:pt idx="994">
                  <c:v>4.4622353445026119</c:v>
                </c:pt>
                <c:pt idx="995">
                  <c:v>4.4927751967074618</c:v>
                </c:pt>
                <c:pt idx="996">
                  <c:v>4.4917483495028936</c:v>
                </c:pt>
                <c:pt idx="997">
                  <c:v>4.462518612696976</c:v>
                </c:pt>
                <c:pt idx="998">
                  <c:v>4.4884376524812666</c:v>
                </c:pt>
                <c:pt idx="999">
                  <c:v>4.4644306730089323</c:v>
                </c:pt>
                <c:pt idx="1000">
                  <c:v>4.5480301988705563</c:v>
                </c:pt>
                <c:pt idx="1001">
                  <c:v>4.565504305610375</c:v>
                </c:pt>
                <c:pt idx="1002">
                  <c:v>4.5940258719303824</c:v>
                </c:pt>
                <c:pt idx="1003">
                  <c:v>4.5960618620773719</c:v>
                </c:pt>
                <c:pt idx="1004">
                  <c:v>4.5830492293987843</c:v>
                </c:pt>
                <c:pt idx="1005">
                  <c:v>4.5474282539575333</c:v>
                </c:pt>
                <c:pt idx="1006">
                  <c:v>4.5702667521281164</c:v>
                </c:pt>
                <c:pt idx="1007">
                  <c:v>4.5748698602865288</c:v>
                </c:pt>
                <c:pt idx="1008">
                  <c:v>4.5525624899803772</c:v>
                </c:pt>
                <c:pt idx="1009">
                  <c:v>4.571984065556447</c:v>
                </c:pt>
                <c:pt idx="1010">
                  <c:v>4.6054274167535274</c:v>
                </c:pt>
                <c:pt idx="1011">
                  <c:v>4.6094462842610628</c:v>
                </c:pt>
                <c:pt idx="1012">
                  <c:v>4.5913702326082211</c:v>
                </c:pt>
                <c:pt idx="1013">
                  <c:v>4.5592901095965184</c:v>
                </c:pt>
                <c:pt idx="1014">
                  <c:v>4.5835449487389202</c:v>
                </c:pt>
                <c:pt idx="1015">
                  <c:v>4.6396320512229581</c:v>
                </c:pt>
                <c:pt idx="1016">
                  <c:v>4.6378793292703318</c:v>
                </c:pt>
                <c:pt idx="1017">
                  <c:v>4.6483248439374982</c:v>
                </c:pt>
                <c:pt idx="1018">
                  <c:v>4.6622935067720643</c:v>
                </c:pt>
                <c:pt idx="1019">
                  <c:v>4.6173246809168074</c:v>
                </c:pt>
                <c:pt idx="1020">
                  <c:v>4.6351528728995799</c:v>
                </c:pt>
                <c:pt idx="1021">
                  <c:v>4.6878407570512524</c:v>
                </c:pt>
                <c:pt idx="1022">
                  <c:v>4.689859042936094</c:v>
                </c:pt>
                <c:pt idx="1023">
                  <c:v>4.7107854807947218</c:v>
                </c:pt>
                <c:pt idx="1024">
                  <c:v>4.7458930326336883</c:v>
                </c:pt>
                <c:pt idx="1025">
                  <c:v>4.7199385843251029</c:v>
                </c:pt>
                <c:pt idx="1026">
                  <c:v>4.7040932697028763</c:v>
                </c:pt>
                <c:pt idx="1027">
                  <c:v>4.6957899707555866</c:v>
                </c:pt>
                <c:pt idx="1028">
                  <c:v>4.6544859271649113</c:v>
                </c:pt>
                <c:pt idx="1029">
                  <c:v>4.6959493091149156</c:v>
                </c:pt>
                <c:pt idx="1030">
                  <c:v>4.7703780271840106</c:v>
                </c:pt>
                <c:pt idx="1031">
                  <c:v>4.7639980299144842</c:v>
                </c:pt>
                <c:pt idx="1032">
                  <c:v>4.7878195247187074</c:v>
                </c:pt>
                <c:pt idx="1033">
                  <c:v>4.7376413627604892</c:v>
                </c:pt>
                <c:pt idx="1034">
                  <c:v>4.718674141051288</c:v>
                </c:pt>
                <c:pt idx="1035">
                  <c:v>4.6572242195059488</c:v>
                </c:pt>
                <c:pt idx="1036">
                  <c:v>4.7267684710647027</c:v>
                </c:pt>
                <c:pt idx="1037">
                  <c:v>4.6432474236109602</c:v>
                </c:pt>
                <c:pt idx="1038">
                  <c:v>4.6231624999636347</c:v>
                </c:pt>
                <c:pt idx="1039">
                  <c:v>4.5865207081886989</c:v>
                </c:pt>
                <c:pt idx="1040">
                  <c:v>4.6042839155636193</c:v>
                </c:pt>
                <c:pt idx="1041">
                  <c:v>4.6359506840731513</c:v>
                </c:pt>
                <c:pt idx="1042">
                  <c:v>4.56090539767645</c:v>
                </c:pt>
                <c:pt idx="1043">
                  <c:v>4.4855232895048438</c:v>
                </c:pt>
                <c:pt idx="1044">
                  <c:v>4.5196485082342299</c:v>
                </c:pt>
                <c:pt idx="1045">
                  <c:v>4.5156897625761117</c:v>
                </c:pt>
                <c:pt idx="1046">
                  <c:v>4.5647698390498777</c:v>
                </c:pt>
                <c:pt idx="1047">
                  <c:v>4.6085047951656239</c:v>
                </c:pt>
                <c:pt idx="1048">
                  <c:v>4.626053819927856</c:v>
                </c:pt>
                <c:pt idx="1049">
                  <c:v>4.5945591642613479</c:v>
                </c:pt>
                <c:pt idx="1050">
                  <c:v>4.5892927881767616</c:v>
                </c:pt>
                <c:pt idx="1051">
                  <c:v>4.5480251198418067</c:v>
                </c:pt>
                <c:pt idx="1052">
                  <c:v>4.4800629681403938</c:v>
                </c:pt>
                <c:pt idx="1053">
                  <c:v>4.4833436614389894</c:v>
                </c:pt>
                <c:pt idx="1054">
                  <c:v>4.4352901380179928</c:v>
                </c:pt>
                <c:pt idx="1055">
                  <c:v>4.4635041003859071</c:v>
                </c:pt>
                <c:pt idx="1056">
                  <c:v>4.4866761551580856</c:v>
                </c:pt>
                <c:pt idx="1057">
                  <c:v>4.5192586196551821</c:v>
                </c:pt>
                <c:pt idx="1058">
                  <c:v>4.5990830676520416</c:v>
                </c:pt>
                <c:pt idx="1059">
                  <c:v>4.5751685401859694</c:v>
                </c:pt>
                <c:pt idx="1060">
                  <c:v>4.5467991765565436</c:v>
                </c:pt>
                <c:pt idx="1061">
                  <c:v>4.5550181766098641</c:v>
                </c:pt>
                <c:pt idx="1062">
                  <c:v>4.5462466387378324</c:v>
                </c:pt>
                <c:pt idx="1063">
                  <c:v>4.5344361428628916</c:v>
                </c:pt>
                <c:pt idx="1064">
                  <c:v>4.5359383550575103</c:v>
                </c:pt>
                <c:pt idx="1065">
                  <c:v>4.5755484099363333</c:v>
                </c:pt>
                <c:pt idx="1066">
                  <c:v>4.5714561767165067</c:v>
                </c:pt>
                <c:pt idx="1067">
                  <c:v>4.5780520969273661</c:v>
                </c:pt>
                <c:pt idx="1068">
                  <c:v>4.5659998657567398</c:v>
                </c:pt>
                <c:pt idx="1069">
                  <c:v>4.5935609093568086</c:v>
                </c:pt>
                <c:pt idx="1070">
                  <c:v>4.6408552435810932</c:v>
                </c:pt>
                <c:pt idx="1071">
                  <c:v>4.659728525998549</c:v>
                </c:pt>
                <c:pt idx="1072">
                  <c:v>4.7420610971886692</c:v>
                </c:pt>
                <c:pt idx="1073">
                  <c:v>4.7365199026002234</c:v>
                </c:pt>
                <c:pt idx="1074">
                  <c:v>4.7361746758880079</c:v>
                </c:pt>
                <c:pt idx="1075">
                  <c:v>4.6994650459892453</c:v>
                </c:pt>
                <c:pt idx="1076">
                  <c:v>4.7364088528445452</c:v>
                </c:pt>
                <c:pt idx="1077">
                  <c:v>4.717963927606128</c:v>
                </c:pt>
                <c:pt idx="1078">
                  <c:v>4.770182879314941</c:v>
                </c:pt>
                <c:pt idx="1079">
                  <c:v>4.792040231791419</c:v>
                </c:pt>
                <c:pt idx="1080">
                  <c:v>4.8000124435596172</c:v>
                </c:pt>
                <c:pt idx="1081">
                  <c:v>4.857391287659059</c:v>
                </c:pt>
                <c:pt idx="1082">
                  <c:v>4.8855133834852058</c:v>
                </c:pt>
                <c:pt idx="1083">
                  <c:v>4.8329473228649276</c:v>
                </c:pt>
                <c:pt idx="1084">
                  <c:v>4.8767635097273807</c:v>
                </c:pt>
                <c:pt idx="1085">
                  <c:v>4.908065110634551</c:v>
                </c:pt>
                <c:pt idx="1086">
                  <c:v>4.9040955524188474</c:v>
                </c:pt>
                <c:pt idx="1087">
                  <c:v>4.8726861956046843</c:v>
                </c:pt>
                <c:pt idx="1088">
                  <c:v>4.8772593123794996</c:v>
                </c:pt>
                <c:pt idx="1089">
                  <c:v>4.9168912134619518</c:v>
                </c:pt>
                <c:pt idx="1090">
                  <c:v>4.9505018022975777</c:v>
                </c:pt>
                <c:pt idx="1091">
                  <c:v>4.8967641906741912</c:v>
                </c:pt>
                <c:pt idx="1092">
                  <c:v>4.9550159692218463</c:v>
                </c:pt>
                <c:pt idx="1093">
                  <c:v>4.9507958284957096</c:v>
                </c:pt>
                <c:pt idx="1094">
                  <c:v>4.9424074340195778</c:v>
                </c:pt>
                <c:pt idx="1095">
                  <c:v>4.9267894542011303</c:v>
                </c:pt>
                <c:pt idx="1096">
                  <c:v>4.9435489474946808</c:v>
                </c:pt>
                <c:pt idx="1097">
                  <c:v>4.9382564759282959</c:v>
                </c:pt>
                <c:pt idx="1098">
                  <c:v>4.943670017105676</c:v>
                </c:pt>
                <c:pt idx="1099">
                  <c:v>4.967762869693825</c:v>
                </c:pt>
                <c:pt idx="1100">
                  <c:v>4.8781367662395638</c:v>
                </c:pt>
                <c:pt idx="1101">
                  <c:v>4.8887390050310469</c:v>
                </c:pt>
                <c:pt idx="1102">
                  <c:v>4.9673304782259828</c:v>
                </c:pt>
                <c:pt idx="1103">
                  <c:v>5.0100680509074724</c:v>
                </c:pt>
                <c:pt idx="1104">
                  <c:v>5.0247866564728092</c:v>
                </c:pt>
                <c:pt idx="1105">
                  <c:v>5.0595163391698668</c:v>
                </c:pt>
                <c:pt idx="1106">
                  <c:v>5.0255130741387832</c:v>
                </c:pt>
                <c:pt idx="1107">
                  <c:v>5.0009186474479366</c:v>
                </c:pt>
                <c:pt idx="1108">
                  <c:v>5.0199438720329796</c:v>
                </c:pt>
                <c:pt idx="1109">
                  <c:v>5.0551578331740208</c:v>
                </c:pt>
                <c:pt idx="1110">
                  <c:v>5.0879849934125749</c:v>
                </c:pt>
                <c:pt idx="1111">
                  <c:v>5.0974976057050956</c:v>
                </c:pt>
                <c:pt idx="1112">
                  <c:v>5.0791123204924604</c:v>
                </c:pt>
                <c:pt idx="1113">
                  <c:v>5.043448672224863</c:v>
                </c:pt>
                <c:pt idx="1114">
                  <c:v>4.9851795980184948</c:v>
                </c:pt>
                <c:pt idx="1115">
                  <c:v>5.0203070808659671</c:v>
                </c:pt>
                <c:pt idx="1116">
                  <c:v>5.0310476849271586</c:v>
                </c:pt>
                <c:pt idx="1117">
                  <c:v>5.0514565622092951</c:v>
                </c:pt>
                <c:pt idx="1118">
                  <c:v>5.034420338376326</c:v>
                </c:pt>
                <c:pt idx="1119">
                  <c:v>4.9443099564780821</c:v>
                </c:pt>
                <c:pt idx="1120">
                  <c:v>5.0161561227746851</c:v>
                </c:pt>
                <c:pt idx="1121">
                  <c:v>5.0493983788223673</c:v>
                </c:pt>
                <c:pt idx="1122">
                  <c:v>5.0299753540869112</c:v>
                </c:pt>
                <c:pt idx="1123">
                  <c:v>5.046043021031914</c:v>
                </c:pt>
                <c:pt idx="1124">
                  <c:v>5.0386923660786032</c:v>
                </c:pt>
                <c:pt idx="1125">
                  <c:v>5.070032099667781</c:v>
                </c:pt>
                <c:pt idx="1126">
                  <c:v>5.0639267321418542</c:v>
                </c:pt>
                <c:pt idx="1127">
                  <c:v>5.0604503047404048</c:v>
                </c:pt>
                <c:pt idx="1128">
                  <c:v>5.0311514588794406</c:v>
                </c:pt>
                <c:pt idx="1129">
                  <c:v>5.0937271521055152</c:v>
                </c:pt>
                <c:pt idx="1130">
                  <c:v>5.1316046446884611</c:v>
                </c:pt>
                <c:pt idx="1131">
                  <c:v>5.1256203467735304</c:v>
                </c:pt>
                <c:pt idx="1132">
                  <c:v>5.1265889036614958</c:v>
                </c:pt>
                <c:pt idx="1133">
                  <c:v>5.1052806521262486</c:v>
                </c:pt>
                <c:pt idx="1134">
                  <c:v>5.116747673853415</c:v>
                </c:pt>
                <c:pt idx="1135">
                  <c:v>5.1373640990401146</c:v>
                </c:pt>
                <c:pt idx="1136">
                  <c:v>5.1487446424737122</c:v>
                </c:pt>
                <c:pt idx="1137">
                  <c:v>5.1408751177589904</c:v>
                </c:pt>
                <c:pt idx="1138">
                  <c:v>5.1182351005027913</c:v>
                </c:pt>
                <c:pt idx="1139">
                  <c:v>5.1183907614312139</c:v>
                </c:pt>
                <c:pt idx="1140">
                  <c:v>5.1377100122143879</c:v>
                </c:pt>
                <c:pt idx="1141">
                  <c:v>5.1459600414208104</c:v>
                </c:pt>
                <c:pt idx="1142">
                  <c:v>5.1551613318564851</c:v>
                </c:pt>
                <c:pt idx="1143">
                  <c:v>5.1531031484695582</c:v>
                </c:pt>
                <c:pt idx="1144">
                  <c:v>5.1542619576033744</c:v>
                </c:pt>
                <c:pt idx="1145">
                  <c:v>5.1632211088170576</c:v>
                </c:pt>
                <c:pt idx="1146">
                  <c:v>5.1362225855650117</c:v>
                </c:pt>
                <c:pt idx="1147">
                  <c:v>5.1552824014674803</c:v>
                </c:pt>
                <c:pt idx="1148">
                  <c:v>5.146340545912512</c:v>
                </c:pt>
                <c:pt idx="1149">
                  <c:v>5.1369144119135584</c:v>
                </c:pt>
                <c:pt idx="1150">
                  <c:v>5.1078231139571582</c:v>
                </c:pt>
                <c:pt idx="1151">
                  <c:v>5.1078750009332996</c:v>
                </c:pt>
                <c:pt idx="1152">
                  <c:v>5.1195841618824574</c:v>
                </c:pt>
                <c:pt idx="1153">
                  <c:v>5.1189615181687644</c:v>
                </c:pt>
                <c:pt idx="1154">
                  <c:v>5.1465307981583619</c:v>
                </c:pt>
                <c:pt idx="1155">
                  <c:v>5.2181002339155462</c:v>
                </c:pt>
                <c:pt idx="1156">
                  <c:v>5.2424194564733497</c:v>
                </c:pt>
                <c:pt idx="1157">
                  <c:v>5.2032106227333639</c:v>
                </c:pt>
                <c:pt idx="1158">
                  <c:v>5.2113658165895904</c:v>
                </c:pt>
                <c:pt idx="1159">
                  <c:v>5.3434504632619477</c:v>
                </c:pt>
                <c:pt idx="1160">
                  <c:v>5.2814053424676271</c:v>
                </c:pt>
                <c:pt idx="1161">
                  <c:v>5.2854648625514944</c:v>
                </c:pt>
                <c:pt idx="1162">
                  <c:v>5.2960366450596519</c:v>
                </c:pt>
                <c:pt idx="1163">
                  <c:v>5.2912596011142377</c:v>
                </c:pt>
                <c:pt idx="1164">
                  <c:v>5.3372344073732076</c:v>
                </c:pt>
                <c:pt idx="1165">
                  <c:v>5.4106127580973791</c:v>
                </c:pt>
                <c:pt idx="1166">
                  <c:v>5.4162747745668378</c:v>
                </c:pt>
                <c:pt idx="1167">
                  <c:v>5.4535630228900116</c:v>
                </c:pt>
                <c:pt idx="1168">
                  <c:v>5.4366737004552368</c:v>
                </c:pt>
                <c:pt idx="1169">
                  <c:v>5.4134785721857241</c:v>
                </c:pt>
                <c:pt idx="1170">
                  <c:v>5.3598271327366387</c:v>
                </c:pt>
                <c:pt idx="1171">
                  <c:v>5.3998376903758487</c:v>
                </c:pt>
                <c:pt idx="1172">
                  <c:v>5.4086815485703523</c:v>
                </c:pt>
                <c:pt idx="1173">
                  <c:v>5.3845019701013674</c:v>
                </c:pt>
                <c:pt idx="1174">
                  <c:v>5.3356680141680064</c:v>
                </c:pt>
                <c:pt idx="1175">
                  <c:v>5.4025970873701574</c:v>
                </c:pt>
                <c:pt idx="1176">
                  <c:v>5.4339514062139376</c:v>
                </c:pt>
                <c:pt idx="1177">
                  <c:v>5.4276383380900359</c:v>
                </c:pt>
                <c:pt idx="1178">
                  <c:v>5.4733069673874581</c:v>
                </c:pt>
                <c:pt idx="1179">
                  <c:v>5.527926437005398</c:v>
                </c:pt>
                <c:pt idx="1180">
                  <c:v>5.5527918362455031</c:v>
                </c:pt>
                <c:pt idx="1181">
                  <c:v>5.5028676011375408</c:v>
                </c:pt>
                <c:pt idx="1182">
                  <c:v>5.4610677043951572</c:v>
                </c:pt>
                <c:pt idx="1183">
                  <c:v>5.4909097005128791</c:v>
                </c:pt>
                <c:pt idx="1184">
                  <c:v>5.4495318473219543</c:v>
                </c:pt>
                <c:pt idx="1185">
                  <c:v>5.4922461717591649</c:v>
                </c:pt>
                <c:pt idx="1186">
                  <c:v>5.5550251500386389</c:v>
                </c:pt>
                <c:pt idx="1187">
                  <c:v>5.5419945553873529</c:v>
                </c:pt>
                <c:pt idx="1188">
                  <c:v>5.3670926736036977</c:v>
                </c:pt>
                <c:pt idx="1189">
                  <c:v>5.3653693291019078</c:v>
                </c:pt>
                <c:pt idx="1190">
                  <c:v>5.2925844016232686</c:v>
                </c:pt>
                <c:pt idx="1191">
                  <c:v>5.3123149376539596</c:v>
                </c:pt>
                <c:pt idx="1192">
                  <c:v>5.3039971626606297</c:v>
                </c:pt>
                <c:pt idx="1193">
                  <c:v>5.2563062413458024</c:v>
                </c:pt>
                <c:pt idx="1194">
                  <c:v>5.2623907025459973</c:v>
                </c:pt>
                <c:pt idx="1195">
                  <c:v>5.2643954094154246</c:v>
                </c:pt>
                <c:pt idx="1196">
                  <c:v>5.2429591140309224</c:v>
                </c:pt>
                <c:pt idx="1197">
                  <c:v>5.2383693904088089</c:v>
                </c:pt>
                <c:pt idx="1198">
                  <c:v>5.1850512217411993</c:v>
                </c:pt>
                <c:pt idx="1199">
                  <c:v>5.2293482094963801</c:v>
                </c:pt>
                <c:pt idx="1200">
                  <c:v>5.2926195719192233</c:v>
                </c:pt>
                <c:pt idx="1201">
                  <c:v>5.2375428884538691</c:v>
                </c:pt>
                <c:pt idx="1202">
                  <c:v>5.2913710264128246</c:v>
                </c:pt>
                <c:pt idx="1203">
                  <c:v>5.27950105152805</c:v>
                </c:pt>
                <c:pt idx="1204">
                  <c:v>5.241605057636658</c:v>
                </c:pt>
                <c:pt idx="1205">
                  <c:v>5.2329531648317564</c:v>
                </c:pt>
                <c:pt idx="1206">
                  <c:v>5.2932702223943879</c:v>
                </c:pt>
                <c:pt idx="1207">
                  <c:v>5.2790614228286126</c:v>
                </c:pt>
                <c:pt idx="1208">
                  <c:v>5.3133524613846292</c:v>
                </c:pt>
                <c:pt idx="1209">
                  <c:v>5.3006735696928917</c:v>
                </c:pt>
                <c:pt idx="1210">
                  <c:v>5.292760253103042</c:v>
                </c:pt>
                <c:pt idx="1211">
                  <c:v>5.3210899264947047</c:v>
                </c:pt>
                <c:pt idx="1212">
                  <c:v>5.2623027768061093</c:v>
                </c:pt>
                <c:pt idx="1213">
                  <c:v>5.2773380783268236</c:v>
                </c:pt>
                <c:pt idx="1214">
                  <c:v>5.3142317187835024</c:v>
                </c:pt>
                <c:pt idx="1215">
                  <c:v>5.4114072465068546</c:v>
                </c:pt>
                <c:pt idx="1216">
                  <c:v>5.4409151248130057</c:v>
                </c:pt>
                <c:pt idx="1217">
                  <c:v>5.4611380449870666</c:v>
                </c:pt>
                <c:pt idx="1218">
                  <c:v>5.4693854793884871</c:v>
                </c:pt>
                <c:pt idx="1219">
                  <c:v>5.4899425173741196</c:v>
                </c:pt>
                <c:pt idx="1220">
                  <c:v>5.5047843822670819</c:v>
                </c:pt>
                <c:pt idx="1221">
                  <c:v>5.4960445637222923</c:v>
                </c:pt>
                <c:pt idx="1222">
                  <c:v>5.5019180031467583</c:v>
                </c:pt>
                <c:pt idx="1223">
                  <c:v>5.4957983716506078</c:v>
                </c:pt>
                <c:pt idx="1224">
                  <c:v>5.4568296837325931</c:v>
                </c:pt>
                <c:pt idx="1225">
                  <c:v>5.5166719422998334</c:v>
                </c:pt>
                <c:pt idx="1226">
                  <c:v>5.491226233176473</c:v>
                </c:pt>
                <c:pt idx="1227">
                  <c:v>5.5428738127862252</c:v>
                </c:pt>
                <c:pt idx="1228">
                  <c:v>5.5255172717324879</c:v>
                </c:pt>
                <c:pt idx="1229">
                  <c:v>5.600113469452805</c:v>
                </c:pt>
                <c:pt idx="1230">
                  <c:v>5.6479978273953826</c:v>
                </c:pt>
                <c:pt idx="1231">
                  <c:v>5.6693637821879772</c:v>
                </c:pt>
                <c:pt idx="1232">
                  <c:v>5.6626462556605954</c:v>
                </c:pt>
                <c:pt idx="1233">
                  <c:v>5.6697154851475267</c:v>
                </c:pt>
                <c:pt idx="1234">
                  <c:v>5.5851660936719769</c:v>
                </c:pt>
                <c:pt idx="1235">
                  <c:v>5.5541283074917889</c:v>
                </c:pt>
                <c:pt idx="1236">
                  <c:v>5.5281550439291047</c:v>
                </c:pt>
                <c:pt idx="1237">
                  <c:v>5.4485470790352171</c:v>
                </c:pt>
                <c:pt idx="1238">
                  <c:v>5.4461762237263578</c:v>
                </c:pt>
                <c:pt idx="1239">
                  <c:v>5.3971642632117156</c:v>
                </c:pt>
                <c:pt idx="1240">
                  <c:v>5.1291579349144074</c:v>
                </c:pt>
                <c:pt idx="1241">
                  <c:v>5.1418517457629687</c:v>
                </c:pt>
                <c:pt idx="1242">
                  <c:v>5.2573074619633537</c:v>
                </c:pt>
                <c:pt idx="1243">
                  <c:v>5.1395675268170651</c:v>
                </c:pt>
                <c:pt idx="1244">
                  <c:v>5.3289123227894306</c:v>
                </c:pt>
                <c:pt idx="1245">
                  <c:v>5.3290460967864259</c:v>
                </c:pt>
                <c:pt idx="1246">
                  <c:v>5.336908579618167</c:v>
                </c:pt>
                <c:pt idx="1247">
                  <c:v>5.4197288436797777</c:v>
                </c:pt>
                <c:pt idx="1248">
                  <c:v>5.4135400263285467</c:v>
                </c:pt>
                <c:pt idx="1249">
                  <c:v>5.6186364309749379</c:v>
                </c:pt>
                <c:pt idx="1250">
                  <c:v>5.6475787519599034</c:v>
                </c:pt>
                <c:pt idx="1251">
                  <c:v>5.7060141403575724</c:v>
                </c:pt>
                <c:pt idx="1252">
                  <c:v>5.8040859442799304</c:v>
                </c:pt>
                <c:pt idx="1253">
                  <c:v>5.757277342105767</c:v>
                </c:pt>
                <c:pt idx="1254">
                  <c:v>5.8363407553659732</c:v>
                </c:pt>
                <c:pt idx="1255">
                  <c:v>5.8553467239362558</c:v>
                </c:pt>
                <c:pt idx="1256">
                  <c:v>5.8380915551567281</c:v>
                </c:pt>
                <c:pt idx="1257">
                  <c:v>5.8871102230026953</c:v>
                </c:pt>
                <c:pt idx="1258">
                  <c:v>6.0637196599352308</c:v>
                </c:pt>
                <c:pt idx="1259">
                  <c:v>6.1353224712989576</c:v>
                </c:pt>
                <c:pt idx="1260">
                  <c:v>6.0896077230751544</c:v>
                </c:pt>
                <c:pt idx="1261">
                  <c:v>5.9979380669031368</c:v>
                </c:pt>
                <c:pt idx="1262">
                  <c:v>6.0320890032919916</c:v>
                </c:pt>
                <c:pt idx="1263">
                  <c:v>5.9298610760395958</c:v>
                </c:pt>
                <c:pt idx="1264">
                  <c:v>6.025436448505495</c:v>
                </c:pt>
                <c:pt idx="1265">
                  <c:v>6.1035006557129377</c:v>
                </c:pt>
                <c:pt idx="1266">
                  <c:v>6.019152796941909</c:v>
                </c:pt>
                <c:pt idx="1267">
                  <c:v>5.9629490867280932</c:v>
                </c:pt>
                <c:pt idx="1268">
                  <c:v>5.6689322864941651</c:v>
                </c:pt>
                <c:pt idx="1269">
                  <c:v>5.8858265143128694</c:v>
                </c:pt>
                <c:pt idx="1270">
                  <c:v>6.0967933243872823</c:v>
                </c:pt>
                <c:pt idx="1271">
                  <c:v>6.083176696537163</c:v>
                </c:pt>
                <c:pt idx="1272">
                  <c:v>6.0837645196019539</c:v>
                </c:pt>
                <c:pt idx="1273">
                  <c:v>6.2832416711155181</c:v>
                </c:pt>
                <c:pt idx="1274">
                  <c:v>6.2607016841956513</c:v>
                </c:pt>
                <c:pt idx="1275">
                  <c:v>6.204515818426235</c:v>
                </c:pt>
                <c:pt idx="1276">
                  <c:v>6.1961747366202253</c:v>
                </c:pt>
                <c:pt idx="1277">
                  <c:v>6.1804664048941866</c:v>
                </c:pt>
                <c:pt idx="1278">
                  <c:v>6.2674338263639537</c:v>
                </c:pt>
                <c:pt idx="1279">
                  <c:v>6.3046934811319169</c:v>
                </c:pt>
                <c:pt idx="1280">
                  <c:v>6.2580342316384003</c:v>
                </c:pt>
                <c:pt idx="1281">
                  <c:v>6.2292850207435739</c:v>
                </c:pt>
                <c:pt idx="1282">
                  <c:v>6.1336166230751523</c:v>
                </c:pt>
                <c:pt idx="1283">
                  <c:v>6.0171802019252691</c:v>
                </c:pt>
                <c:pt idx="1284">
                  <c:v>6.0543128351428868</c:v>
                </c:pt>
                <c:pt idx="1285">
                  <c:v>6.0767744792956178</c:v>
                </c:pt>
                <c:pt idx="1286">
                  <c:v>5.9901457819601056</c:v>
                </c:pt>
                <c:pt idx="1287">
                  <c:v>5.9317582093180361</c:v>
                </c:pt>
                <c:pt idx="1288">
                  <c:v>6.0634372165093593</c:v>
                </c:pt>
                <c:pt idx="1289">
                  <c:v>6.0599229536164714</c:v>
                </c:pt>
                <c:pt idx="1290">
                  <c:v>5.9719393597439412</c:v>
                </c:pt>
                <c:pt idx="1291">
                  <c:v>5.998338671957379</c:v>
                </c:pt>
                <c:pt idx="1292">
                  <c:v>6.0298823569598019</c:v>
                </c:pt>
                <c:pt idx="1293">
                  <c:v>6.0719264901241043</c:v>
                </c:pt>
                <c:pt idx="1294">
                  <c:v>6.0680311625801817</c:v>
                </c:pt>
                <c:pt idx="1295">
                  <c:v>6.1613920020839972</c:v>
                </c:pt>
                <c:pt idx="1296">
                  <c:v>6.217620208370195</c:v>
                </c:pt>
                <c:pt idx="1297">
                  <c:v>6.2212403225550368</c:v>
                </c:pt>
                <c:pt idx="1298">
                  <c:v>6.2419871757781067</c:v>
                </c:pt>
                <c:pt idx="1299">
                  <c:v>6.2022929412951919</c:v>
                </c:pt>
                <c:pt idx="1300">
                  <c:v>6.2242888397633251</c:v>
                </c:pt>
                <c:pt idx="1301">
                  <c:v>6.2519371972218254</c:v>
                </c:pt>
                <c:pt idx="1302">
                  <c:v>6.2384729128852197</c:v>
                </c:pt>
                <c:pt idx="1303">
                  <c:v>6.2025681546542737</c:v>
                </c:pt>
                <c:pt idx="1304">
                  <c:v>6.2429610076640873</c:v>
                </c:pt>
                <c:pt idx="1305">
                  <c:v>6.2954209079567081</c:v>
                </c:pt>
                <c:pt idx="1306">
                  <c:v>6.30261879580961</c:v>
                </c:pt>
                <c:pt idx="1307">
                  <c:v>6.2219601113403273</c:v>
                </c:pt>
                <c:pt idx="1308">
                  <c:v>6.1859495018174266</c:v>
                </c:pt>
                <c:pt idx="1309">
                  <c:v>6.1568615667883471</c:v>
                </c:pt>
                <c:pt idx="1310">
                  <c:v>6.1887651461834148</c:v>
                </c:pt>
                <c:pt idx="1311">
                  <c:v>6.1483511229152086</c:v>
                </c:pt>
                <c:pt idx="1312">
                  <c:v>6.0532331519649496</c:v>
                </c:pt>
                <c:pt idx="1313">
                  <c:v>6.170833937326333</c:v>
                </c:pt>
                <c:pt idx="1314">
                  <c:v>6.0917206817195844</c:v>
                </c:pt>
                <c:pt idx="1315">
                  <c:v>6.1422540884986354</c:v>
                </c:pt>
                <c:pt idx="1316">
                  <c:v>6.2090674239802768</c:v>
                </c:pt>
                <c:pt idx="1317">
                  <c:v>6.2075855058929132</c:v>
                </c:pt>
                <c:pt idx="1318">
                  <c:v>6.2000700641641489</c:v>
                </c:pt>
                <c:pt idx="1319">
                  <c:v>6.1563958211037484</c:v>
                </c:pt>
                <c:pt idx="1320">
                  <c:v>6.1385916337970112</c:v>
                </c:pt>
                <c:pt idx="1321">
                  <c:v>6.2076701869264781</c:v>
                </c:pt>
                <c:pt idx="1322">
                  <c:v>6.1492191035092363</c:v>
                </c:pt>
                <c:pt idx="1323">
                  <c:v>6.1070691190529782</c:v>
                </c:pt>
                <c:pt idx="1324">
                  <c:v>6.0600711454252076</c:v>
                </c:pt>
                <c:pt idx="1325">
                  <c:v>5.7936857840926663</c:v>
                </c:pt>
                <c:pt idx="1326">
                  <c:v>5.8720792509141244</c:v>
                </c:pt>
                <c:pt idx="1327">
                  <c:v>5.8214188225847288</c:v>
                </c:pt>
                <c:pt idx="1328">
                  <c:v>5.8813306538309416</c:v>
                </c:pt>
                <c:pt idx="1329">
                  <c:v>5.8372330056027222</c:v>
                </c:pt>
                <c:pt idx="1330">
                  <c:v>5.7863185341726373</c:v>
                </c:pt>
                <c:pt idx="1331">
                  <c:v>5.6736504190163322</c:v>
                </c:pt>
                <c:pt idx="1332">
                  <c:v>5.6057997408735361</c:v>
                </c:pt>
                <c:pt idx="1333">
                  <c:v>5.742305566977981</c:v>
                </c:pt>
                <c:pt idx="1334">
                  <c:v>5.5956380168459097</c:v>
                </c:pt>
                <c:pt idx="1335">
                  <c:v>5.6138232688036824</c:v>
                </c:pt>
                <c:pt idx="1336">
                  <c:v>5.5339690541532542</c:v>
                </c:pt>
                <c:pt idx="1337">
                  <c:v>5.4452021607202612</c:v>
                </c:pt>
                <c:pt idx="1338">
                  <c:v>5.4629640075102159</c:v>
                </c:pt>
                <c:pt idx="1339">
                  <c:v>5.6114310296055123</c:v>
                </c:pt>
                <c:pt idx="1340">
                  <c:v>5.6444354624369071</c:v>
                </c:pt>
                <c:pt idx="1341">
                  <c:v>5.5649411421791228</c:v>
                </c:pt>
                <c:pt idx="1342">
                  <c:v>5.7041355910992104</c:v>
                </c:pt>
                <c:pt idx="1343">
                  <c:v>5.7408024786322276</c:v>
                </c:pt>
                <c:pt idx="1344">
                  <c:v>5.7201403064427208</c:v>
                </c:pt>
                <c:pt idx="1345">
                  <c:v>5.7135775263415463</c:v>
                </c:pt>
                <c:pt idx="1346">
                  <c:v>5.6845107615708574</c:v>
                </c:pt>
                <c:pt idx="1347">
                  <c:v>5.6809753284195788</c:v>
                </c:pt>
                <c:pt idx="1348">
                  <c:v>5.7550712327876861</c:v>
                </c:pt>
                <c:pt idx="1349">
                  <c:v>5.8168460467722971</c:v>
                </c:pt>
                <c:pt idx="1350">
                  <c:v>5.9414330174026722</c:v>
                </c:pt>
                <c:pt idx="1351">
                  <c:v>5.9392313105300198</c:v>
                </c:pt>
                <c:pt idx="1352">
                  <c:v>5.8848025762070471</c:v>
                </c:pt>
                <c:pt idx="1353">
                  <c:v>5.8625102941214422</c:v>
                </c:pt>
                <c:pt idx="1354">
                  <c:v>5.8398157771264101</c:v>
                </c:pt>
                <c:pt idx="1355">
                  <c:v>5.8481568589324207</c:v>
                </c:pt>
                <c:pt idx="1356">
                  <c:v>5.7403367329476289</c:v>
                </c:pt>
                <c:pt idx="1357">
                  <c:v>5.6355862944295163</c:v>
                </c:pt>
                <c:pt idx="1358">
                  <c:v>5.5256491426056336</c:v>
                </c:pt>
                <c:pt idx="1359">
                  <c:v>5.4460066305391148</c:v>
                </c:pt>
                <c:pt idx="1360">
                  <c:v>5.587720340207718</c:v>
                </c:pt>
                <c:pt idx="1361">
                  <c:v>5.4986994036740349</c:v>
                </c:pt>
                <c:pt idx="1362">
                  <c:v>5.6053551654473273</c:v>
                </c:pt>
                <c:pt idx="1363">
                  <c:v>5.6275204259825866</c:v>
                </c:pt>
                <c:pt idx="1364">
                  <c:v>5.6016291999705308</c:v>
                </c:pt>
                <c:pt idx="1365">
                  <c:v>5.5715462627970807</c:v>
                </c:pt>
                <c:pt idx="1366">
                  <c:v>5.4693997660610467</c:v>
                </c:pt>
                <c:pt idx="1367">
                  <c:v>5.4192050834162524</c:v>
                </c:pt>
                <c:pt idx="1368">
                  <c:v>5.337255013185124</c:v>
                </c:pt>
                <c:pt idx="1369">
                  <c:v>5.3575784612403767</c:v>
                </c:pt>
                <c:pt idx="1370">
                  <c:v>5.447700251210386</c:v>
                </c:pt>
                <c:pt idx="1371">
                  <c:v>5.3936525815384497</c:v>
                </c:pt>
                <c:pt idx="1372">
                  <c:v>5.4005964262906607</c:v>
                </c:pt>
                <c:pt idx="1373">
                  <c:v>5.3998554672469794</c:v>
                </c:pt>
                <c:pt idx="1374">
                  <c:v>5.5253739292465527</c:v>
                </c:pt>
                <c:pt idx="1375">
                  <c:v>5.5179643388097421</c:v>
                </c:pt>
                <c:pt idx="1376">
                  <c:v>5.4897655546330801</c:v>
                </c:pt>
                <c:pt idx="1377">
                  <c:v>5.4250057342153539</c:v>
                </c:pt>
                <c:pt idx="1378">
                  <c:v>5.3907310858805069</c:v>
                </c:pt>
                <c:pt idx="1379">
                  <c:v>5.3726305149562981</c:v>
                </c:pt>
                <c:pt idx="1380">
                  <c:v>5.4261489281684616</c:v>
                </c:pt>
                <c:pt idx="1381">
                  <c:v>5.3196201879455147</c:v>
                </c:pt>
                <c:pt idx="1382">
                  <c:v>5.2783593543416742</c:v>
                </c:pt>
                <c:pt idx="1383">
                  <c:v>5.3124434703510044</c:v>
                </c:pt>
                <c:pt idx="1384">
                  <c:v>5.2445081111746452</c:v>
                </c:pt>
                <c:pt idx="1385">
                  <c:v>5.2169867752664896</c:v>
                </c:pt>
                <c:pt idx="1386">
                  <c:v>5.2084128206181806</c:v>
                </c:pt>
                <c:pt idx="1387">
                  <c:v>5.2430685336040641</c:v>
                </c:pt>
                <c:pt idx="1388">
                  <c:v>5.227402542394807</c:v>
                </c:pt>
                <c:pt idx="1389">
                  <c:v>5.1509355690869203</c:v>
                </c:pt>
                <c:pt idx="1390">
                  <c:v>5.2583111196455032</c:v>
                </c:pt>
                <c:pt idx="1391">
                  <c:v>5.3376360778361596</c:v>
                </c:pt>
                <c:pt idx="1392">
                  <c:v>5.3401341683262844</c:v>
                </c:pt>
                <c:pt idx="1393">
                  <c:v>5.4698231712288639</c:v>
                </c:pt>
                <c:pt idx="1394">
                  <c:v>5.418485294630961</c:v>
                </c:pt>
                <c:pt idx="1395">
                  <c:v>5.4664994406614937</c:v>
                </c:pt>
                <c:pt idx="1396">
                  <c:v>5.4333256457629728</c:v>
                </c:pt>
                <c:pt idx="1397">
                  <c:v>5.4780160612261373</c:v>
                </c:pt>
                <c:pt idx="1398">
                  <c:v>5.2788462702846646</c:v>
                </c:pt>
                <c:pt idx="1399">
                  <c:v>5.2646833674211608</c:v>
                </c:pt>
                <c:pt idx="1400">
                  <c:v>5.2742099836970597</c:v>
                </c:pt>
                <c:pt idx="1401">
                  <c:v>4.9930266117492881</c:v>
                </c:pt>
                <c:pt idx="1402">
                  <c:v>5.0328266975241567</c:v>
                </c:pt>
                <c:pt idx="1403">
                  <c:v>4.9306378602713412</c:v>
                </c:pt>
                <c:pt idx="1404">
                  <c:v>4.8324290315960132</c:v>
                </c:pt>
                <c:pt idx="1405">
                  <c:v>4.8744308242435332</c:v>
                </c:pt>
                <c:pt idx="1406">
                  <c:v>4.7697015559838123</c:v>
                </c:pt>
                <c:pt idx="1407">
                  <c:v>4.9000468368965091</c:v>
                </c:pt>
                <c:pt idx="1408">
                  <c:v>5.1081504768789356</c:v>
                </c:pt>
                <c:pt idx="1409">
                  <c:v>4.9952071483635496</c:v>
                </c:pt>
                <c:pt idx="1410">
                  <c:v>5.0056017452334736</c:v>
                </c:pt>
                <c:pt idx="1411">
                  <c:v>5.0111060124151061</c:v>
                </c:pt>
                <c:pt idx="1412">
                  <c:v>5.0033365275856507</c:v>
                </c:pt>
                <c:pt idx="1413">
                  <c:v>4.8705990074747829</c:v>
                </c:pt>
                <c:pt idx="1414">
                  <c:v>4.9087478130951627</c:v>
                </c:pt>
                <c:pt idx="1415">
                  <c:v>4.9833306334062613</c:v>
                </c:pt>
                <c:pt idx="1416">
                  <c:v>5.0008807776123074</c:v>
                </c:pt>
                <c:pt idx="1417">
                  <c:v>5.1527350410501453</c:v>
                </c:pt>
                <c:pt idx="1418">
                  <c:v>5.1332584033305286</c:v>
                </c:pt>
                <c:pt idx="1419">
                  <c:v>5.1269920068468258</c:v>
                </c:pt>
                <c:pt idx="1420">
                  <c:v>5.1143110220706847</c:v>
                </c:pt>
                <c:pt idx="1421">
                  <c:v>5.0910025675823167</c:v>
                </c:pt>
                <c:pt idx="1422">
                  <c:v>5.042395654316838</c:v>
                </c:pt>
                <c:pt idx="1423">
                  <c:v>5.1243033840311831</c:v>
                </c:pt>
                <c:pt idx="1424">
                  <c:v>5.1890208639321278</c:v>
                </c:pt>
                <c:pt idx="1425">
                  <c:v>5.1707297606824003</c:v>
                </c:pt>
                <c:pt idx="1426">
                  <c:v>5.2242270036361731</c:v>
                </c:pt>
                <c:pt idx="1427">
                  <c:v>5.2653184751728874</c:v>
                </c:pt>
                <c:pt idx="1428">
                  <c:v>5.3173973108144716</c:v>
                </c:pt>
                <c:pt idx="1429">
                  <c:v>5.1841728747606144</c:v>
                </c:pt>
                <c:pt idx="1430">
                  <c:v>5.2105086761988781</c:v>
                </c:pt>
                <c:pt idx="1431">
                  <c:v>5.2168809239745357</c:v>
                </c:pt>
                <c:pt idx="1432">
                  <c:v>5.0739393393192609</c:v>
                </c:pt>
                <c:pt idx="1433">
                  <c:v>5.0707426303022363</c:v>
                </c:pt>
                <c:pt idx="1434">
                  <c:v>5.062189845912318</c:v>
                </c:pt>
                <c:pt idx="1435">
                  <c:v>5.1191590112421981</c:v>
                </c:pt>
                <c:pt idx="1436">
                  <c:v>5.0377381974708433</c:v>
                </c:pt>
                <c:pt idx="1437">
                  <c:v>5.0696206066075202</c:v>
                </c:pt>
                <c:pt idx="1438">
                  <c:v>5.2134513421152127</c:v>
                </c:pt>
                <c:pt idx="1439">
                  <c:v>5.2327797880260931</c:v>
                </c:pt>
                <c:pt idx="1440">
                  <c:v>5.1993307797684896</c:v>
                </c:pt>
                <c:pt idx="1441">
                  <c:v>5.121657101732322</c:v>
                </c:pt>
                <c:pt idx="1442">
                  <c:v>5.1271190283971713</c:v>
                </c:pt>
                <c:pt idx="1443">
                  <c:v>5.0673977294764763</c:v>
                </c:pt>
                <c:pt idx="1444">
                  <c:v>5.1047844057947849</c:v>
                </c:pt>
                <c:pt idx="1445">
                  <c:v>5.1250231728164737</c:v>
                </c:pt>
                <c:pt idx="1446">
                  <c:v>5.2109109111083054</c:v>
                </c:pt>
                <c:pt idx="1447">
                  <c:v>5.1298288214712056</c:v>
                </c:pt>
                <c:pt idx="1448">
                  <c:v>5.1230543387861207</c:v>
                </c:pt>
                <c:pt idx="1449">
                  <c:v>5.0753154061146688</c:v>
                </c:pt>
                <c:pt idx="1450">
                  <c:v>5.0135405921300578</c:v>
                </c:pt>
                <c:pt idx="1451">
                  <c:v>5.0039081245622041</c:v>
                </c:pt>
                <c:pt idx="1452">
                  <c:v>4.9520833320213109</c:v>
                </c:pt>
                <c:pt idx="1453">
                  <c:v>4.981213607567172</c:v>
                </c:pt>
                <c:pt idx="1454">
                  <c:v>4.9447160821012819</c:v>
                </c:pt>
                <c:pt idx="1455">
                  <c:v>4.9361632977113636</c:v>
                </c:pt>
                <c:pt idx="1456">
                  <c:v>4.9018039683429526</c:v>
                </c:pt>
                <c:pt idx="1457">
                  <c:v>4.9155434660386383</c:v>
                </c:pt>
                <c:pt idx="1458">
                  <c:v>4.8361549970728088</c:v>
                </c:pt>
                <c:pt idx="1459">
                  <c:v>4.799551620314964</c:v>
                </c:pt>
                <c:pt idx="1460">
                  <c:v>4.8891229835668097</c:v>
                </c:pt>
                <c:pt idx="1461">
                  <c:v>4.9390424528525241</c:v>
                </c:pt>
                <c:pt idx="1462">
                  <c:v>4.9219580543310766</c:v>
                </c:pt>
                <c:pt idx="1463">
                  <c:v>4.965441765065961</c:v>
                </c:pt>
                <c:pt idx="1464">
                  <c:v>4.9580533448875403</c:v>
                </c:pt>
                <c:pt idx="1465">
                  <c:v>4.9758575321942784</c:v>
                </c:pt>
                <c:pt idx="1466">
                  <c:v>4.9380686209665434</c:v>
                </c:pt>
                <c:pt idx="1467">
                  <c:v>5.0083962193410727</c:v>
                </c:pt>
                <c:pt idx="1468">
                  <c:v>5.0175841114827184</c:v>
                </c:pt>
                <c:pt idx="1469">
                  <c:v>4.9837540385740793</c:v>
                </c:pt>
                <c:pt idx="1470">
                  <c:v>5.0490219451931866</c:v>
                </c:pt>
                <c:pt idx="1471">
                  <c:v>5.0810102056218183</c:v>
                </c:pt>
                <c:pt idx="1472">
                  <c:v>5.0261792363894182</c:v>
                </c:pt>
                <c:pt idx="1473">
                  <c:v>5.0341180832860024</c:v>
                </c:pt>
                <c:pt idx="1474">
                  <c:v>5.0501227986295127</c:v>
                </c:pt>
                <c:pt idx="1475">
                  <c:v>5.0805021194204363</c:v>
                </c:pt>
                <c:pt idx="1476">
                  <c:v>5.0611948437679466</c:v>
                </c:pt>
                <c:pt idx="1477">
                  <c:v>5.06390463684198</c:v>
                </c:pt>
                <c:pt idx="1478">
                  <c:v>5.0152553830597206</c:v>
                </c:pt>
                <c:pt idx="1479">
                  <c:v>5.0233212515066494</c:v>
                </c:pt>
                <c:pt idx="1480">
                  <c:v>5.1214453991484126</c:v>
                </c:pt>
                <c:pt idx="1481">
                  <c:v>5.2883021875653959</c:v>
                </c:pt>
                <c:pt idx="1482">
                  <c:v>5.3524719582853209</c:v>
                </c:pt>
                <c:pt idx="1483">
                  <c:v>5.438295805073162</c:v>
                </c:pt>
                <c:pt idx="1484">
                  <c:v>5.450769778392222</c:v>
                </c:pt>
                <c:pt idx="1485">
                  <c:v>5.3982519378437299</c:v>
                </c:pt>
                <c:pt idx="1486">
                  <c:v>5.6217843387624926</c:v>
                </c:pt>
                <c:pt idx="1487">
                  <c:v>5.5671332622771832</c:v>
                </c:pt>
                <c:pt idx="1488">
                  <c:v>5.5320849891693626</c:v>
                </c:pt>
                <c:pt idx="1489">
                  <c:v>5.5545457676703407</c:v>
                </c:pt>
                <c:pt idx="1490">
                  <c:v>5.7279146894202322</c:v>
                </c:pt>
                <c:pt idx="1491">
                  <c:v>6.0580615501177979</c:v>
                </c:pt>
                <c:pt idx="1492">
                  <c:v>6.1162241161670723</c:v>
                </c:pt>
                <c:pt idx="1493">
                  <c:v>5.998668877913464</c:v>
                </c:pt>
                <c:pt idx="1494">
                  <c:v>6.1156477436055532</c:v>
                </c:pt>
                <c:pt idx="1495">
                  <c:v>6.256216902696746</c:v>
                </c:pt>
                <c:pt idx="1496">
                  <c:v>6.3938794346839716</c:v>
                </c:pt>
                <c:pt idx="1497">
                  <c:v>6.5254944378365476</c:v>
                </c:pt>
                <c:pt idx="1498">
                  <c:v>6.5811292924316147</c:v>
                </c:pt>
                <c:pt idx="1499">
                  <c:v>6.5036420282446104</c:v>
                </c:pt>
                <c:pt idx="1500">
                  <c:v>6.2977339168305626</c:v>
                </c:pt>
                <c:pt idx="1501">
                  <c:v>6.6242485346252291</c:v>
                </c:pt>
                <c:pt idx="1502">
                  <c:v>6.8032198853343173</c:v>
                </c:pt>
                <c:pt idx="1503">
                  <c:v>6.5822237428393056</c:v>
                </c:pt>
                <c:pt idx="1504">
                  <c:v>6.4443017336228632</c:v>
                </c:pt>
                <c:pt idx="1505">
                  <c:v>6.5033775104948948</c:v>
                </c:pt>
                <c:pt idx="1506">
                  <c:v>6.6980518357859431</c:v>
                </c:pt>
                <c:pt idx="1507">
                  <c:v>6.6854577665871444</c:v>
                </c:pt>
                <c:pt idx="1508">
                  <c:v>6.6155547325280901</c:v>
                </c:pt>
                <c:pt idx="1509">
                  <c:v>6.6573781226470796</c:v>
                </c:pt>
                <c:pt idx="1510">
                  <c:v>6.6290850236214931</c:v>
                </c:pt>
                <c:pt idx="1511">
                  <c:v>6.5343966544987104</c:v>
                </c:pt>
                <c:pt idx="1512">
                  <c:v>6.3698749419916094</c:v>
                </c:pt>
                <c:pt idx="1513">
                  <c:v>6.4305770537606124</c:v>
                </c:pt>
                <c:pt idx="1514">
                  <c:v>6.384975683950354</c:v>
                </c:pt>
                <c:pt idx="1515">
                  <c:v>6.6625253706898206</c:v>
                </c:pt>
                <c:pt idx="1516">
                  <c:v>6.9170999266842443</c:v>
                </c:pt>
                <c:pt idx="1517">
                  <c:v>6.8801906057466047</c:v>
                </c:pt>
                <c:pt idx="1518">
                  <c:v>6.9119090671815258</c:v>
                </c:pt>
                <c:pt idx="1519">
                  <c:v>6.8810181277208633</c:v>
                </c:pt>
                <c:pt idx="1520">
                  <c:v>6.73244922429007</c:v>
                </c:pt>
                <c:pt idx="1521">
                  <c:v>6.7339471354908254</c:v>
                </c:pt>
                <c:pt idx="1522">
                  <c:v>6.7275241974554589</c:v>
                </c:pt>
                <c:pt idx="1523">
                  <c:v>6.5765614850933067</c:v>
                </c:pt>
                <c:pt idx="1524">
                  <c:v>6.5891851399559087</c:v>
                </c:pt>
                <c:pt idx="1525">
                  <c:v>6.4544783253592577</c:v>
                </c:pt>
                <c:pt idx="1526">
                  <c:v>6.5834875985664096</c:v>
                </c:pt>
                <c:pt idx="1527">
                  <c:v>6.6516707193696449</c:v>
                </c:pt>
                <c:pt idx="1528">
                  <c:v>6.5971390813048787</c:v>
                </c:pt>
                <c:pt idx="1529">
                  <c:v>6.6446262632413244</c:v>
                </c:pt>
                <c:pt idx="1530">
                  <c:v>6.5733136366667972</c:v>
                </c:pt>
                <c:pt idx="1531">
                  <c:v>6.5295524951451629</c:v>
                </c:pt>
                <c:pt idx="1532">
                  <c:v>6.6509085050088226</c:v>
                </c:pt>
                <c:pt idx="1533">
                  <c:v>6.501402503071164</c:v>
                </c:pt>
                <c:pt idx="1534">
                  <c:v>6.5116669751867109</c:v>
                </c:pt>
                <c:pt idx="1535">
                  <c:v>6.4105620234674507</c:v>
                </c:pt>
                <c:pt idx="1536">
                  <c:v>6.40304616909585</c:v>
                </c:pt>
                <c:pt idx="1537">
                  <c:v>5.9067639718719942</c:v>
                </c:pt>
                <c:pt idx="1538">
                  <c:v>5.9978240428470544</c:v>
                </c:pt>
                <c:pt idx="1539">
                  <c:v>5.9001196892407588</c:v>
                </c:pt>
                <c:pt idx="1540">
                  <c:v>5.8464455971201854</c:v>
                </c:pt>
                <c:pt idx="1541">
                  <c:v>6.1276866980901579</c:v>
                </c:pt>
                <c:pt idx="1542">
                  <c:v>6.0213306197752452</c:v>
                </c:pt>
                <c:pt idx="1543">
                  <c:v>5.9879593059224616</c:v>
                </c:pt>
                <c:pt idx="1544">
                  <c:v>6.1295330626646081</c:v>
                </c:pt>
                <c:pt idx="1545">
                  <c:v>6.1598542041557076</c:v>
                </c:pt>
                <c:pt idx="1546">
                  <c:v>5.9635706379067734</c:v>
                </c:pt>
                <c:pt idx="1547">
                  <c:v>5.9108581894363699</c:v>
                </c:pt>
                <c:pt idx="1548">
                  <c:v>5.9930594360561811</c:v>
                </c:pt>
                <c:pt idx="1549">
                  <c:v>5.9667222781376532</c:v>
                </c:pt>
                <c:pt idx="1550">
                  <c:v>5.804995424671259</c:v>
                </c:pt>
                <c:pt idx="1551">
                  <c:v>5.7811566116961988</c:v>
                </c:pt>
                <c:pt idx="1552">
                  <c:v>5.9654788036456141</c:v>
                </c:pt>
                <c:pt idx="1553">
                  <c:v>6.0258278598265536</c:v>
                </c:pt>
                <c:pt idx="1554">
                  <c:v>5.9979351534511176</c:v>
                </c:pt>
                <c:pt idx="1555">
                  <c:v>5.9682475834715598</c:v>
                </c:pt>
                <c:pt idx="1556">
                  <c:v>5.9549484988619596</c:v>
                </c:pt>
                <c:pt idx="1557">
                  <c:v>5.9027677157277711</c:v>
                </c:pt>
                <c:pt idx="1558">
                  <c:v>5.8526410542738567</c:v>
                </c:pt>
                <c:pt idx="1559">
                  <c:v>5.8138301421893326</c:v>
                </c:pt>
                <c:pt idx="1560">
                  <c:v>5.7057760659251224</c:v>
                </c:pt>
                <c:pt idx="1561">
                  <c:v>5.7743188169083783</c:v>
                </c:pt>
                <c:pt idx="1562">
                  <c:v>6.0031437643521199</c:v>
                </c:pt>
                <c:pt idx="1563">
                  <c:v>5.9455492430478873</c:v>
                </c:pt>
                <c:pt idx="1564">
                  <c:v>5.9677891152591256</c:v>
                </c:pt>
                <c:pt idx="1565">
                  <c:v>5.8876531671259169</c:v>
                </c:pt>
                <c:pt idx="1566">
                  <c:v>5.8069178353593394</c:v>
                </c:pt>
                <c:pt idx="1567">
                  <c:v>5.8727744272222351</c:v>
                </c:pt>
                <c:pt idx="1568">
                  <c:v>5.9385856544006321</c:v>
                </c:pt>
                <c:pt idx="1569">
                  <c:v>6.0832323754232442</c:v>
                </c:pt>
                <c:pt idx="1570">
                  <c:v>6.1727699900542454</c:v>
                </c:pt>
                <c:pt idx="1571">
                  <c:v>6.1496438628472676</c:v>
                </c:pt>
                <c:pt idx="1572">
                  <c:v>6.1107496725979633</c:v>
                </c:pt>
                <c:pt idx="1573">
                  <c:v>6.1872463649301874</c:v>
                </c:pt>
                <c:pt idx="1574">
                  <c:v>6.2914047763071093</c:v>
                </c:pt>
                <c:pt idx="1575">
                  <c:v>6.2276459175844661</c:v>
                </c:pt>
                <c:pt idx="1576">
                  <c:v>6.4378553462095187</c:v>
                </c:pt>
                <c:pt idx="1577">
                  <c:v>6.4818049593672384</c:v>
                </c:pt>
                <c:pt idx="1578">
                  <c:v>6.3507729033681386</c:v>
                </c:pt>
                <c:pt idx="1579">
                  <c:v>6.2826794161685777</c:v>
                </c:pt>
                <c:pt idx="1580">
                  <c:v>6.369769310214175</c:v>
                </c:pt>
                <c:pt idx="1581">
                  <c:v>6.2268026165895121</c:v>
                </c:pt>
                <c:pt idx="1582">
                  <c:v>6.2827458195473387</c:v>
                </c:pt>
                <c:pt idx="1583">
                  <c:v>6.2610463787949229</c:v>
                </c:pt>
                <c:pt idx="1584">
                  <c:v>6.2789803315807884</c:v>
                </c:pt>
                <c:pt idx="1585">
                  <c:v>6.2955553162092457</c:v>
                </c:pt>
                <c:pt idx="1586">
                  <c:v>6.4297295888574197</c:v>
                </c:pt>
                <c:pt idx="1587">
                  <c:v>6.4100375901823874</c:v>
                </c:pt>
                <c:pt idx="1588">
                  <c:v>6.4154513283524306</c:v>
                </c:pt>
                <c:pt idx="1589">
                  <c:v>6.3092536977036699</c:v>
                </c:pt>
                <c:pt idx="1590">
                  <c:v>6.3803885911423066</c:v>
                </c:pt>
                <c:pt idx="1591">
                  <c:v>6.2878490178239712</c:v>
                </c:pt>
                <c:pt idx="1592">
                  <c:v>6.3506852421420534</c:v>
                </c:pt>
                <c:pt idx="1593">
                  <c:v>6.4076404939550491</c:v>
                </c:pt>
                <c:pt idx="1594">
                  <c:v>6.4463109289247686</c:v>
                </c:pt>
                <c:pt idx="1595">
                  <c:v>6.4430407268856076</c:v>
                </c:pt>
                <c:pt idx="1596">
                  <c:v>6.4409543897047454</c:v>
                </c:pt>
                <c:pt idx="1597">
                  <c:v>6.5006177159446219</c:v>
                </c:pt>
                <c:pt idx="1598">
                  <c:v>6.4633851442357892</c:v>
                </c:pt>
                <c:pt idx="1599">
                  <c:v>6.4679989737177923</c:v>
                </c:pt>
                <c:pt idx="1600">
                  <c:v>6.4180995739925084</c:v>
                </c:pt>
                <c:pt idx="1601">
                  <c:v>6.3276505017632729</c:v>
                </c:pt>
                <c:pt idx="1602">
                  <c:v>6.263282835825458</c:v>
                </c:pt>
                <c:pt idx="1603">
                  <c:v>6.2450979527799193</c:v>
                </c:pt>
                <c:pt idx="1604">
                  <c:v>6.3827455823587096</c:v>
                </c:pt>
                <c:pt idx="1605">
                  <c:v>6.312306499902137</c:v>
                </c:pt>
                <c:pt idx="1606">
                  <c:v>6.4295974395590934</c:v>
                </c:pt>
                <c:pt idx="1607">
                  <c:v>6.3722417950959471</c:v>
                </c:pt>
                <c:pt idx="1608">
                  <c:v>6.4421075731339146</c:v>
                </c:pt>
                <c:pt idx="1609">
                  <c:v>6.4743033499448774</c:v>
                </c:pt>
                <c:pt idx="1610">
                  <c:v>6.5693669091153124</c:v>
                </c:pt>
                <c:pt idx="1611">
                  <c:v>6.753078978931164</c:v>
                </c:pt>
                <c:pt idx="1612">
                  <c:v>6.7176894845008013</c:v>
                </c:pt>
                <c:pt idx="1613">
                  <c:v>6.6999394011366533</c:v>
                </c:pt>
                <c:pt idx="1614">
                  <c:v>6.7326554473244382</c:v>
                </c:pt>
                <c:pt idx="1615">
                  <c:v>6.7775498293463077</c:v>
                </c:pt>
                <c:pt idx="1616">
                  <c:v>6.7453781593725202</c:v>
                </c:pt>
                <c:pt idx="1617">
                  <c:v>6.8522674370951044</c:v>
                </c:pt>
                <c:pt idx="1618">
                  <c:v>6.8417870992103191</c:v>
                </c:pt>
                <c:pt idx="1619">
                  <c:v>6.8382532560337026</c:v>
                </c:pt>
                <c:pt idx="1620">
                  <c:v>6.8501600612199827</c:v>
                </c:pt>
                <c:pt idx="1621">
                  <c:v>7.054852749734339</c:v>
                </c:pt>
                <c:pt idx="1622">
                  <c:v>7.0812751581952371</c:v>
                </c:pt>
                <c:pt idx="1623">
                  <c:v>7.1027723206684579</c:v>
                </c:pt>
                <c:pt idx="1624">
                  <c:v>7.1581260018808521</c:v>
                </c:pt>
                <c:pt idx="1625">
                  <c:v>7.1662381717429069</c:v>
                </c:pt>
                <c:pt idx="1626">
                  <c:v>7.3032419296160924</c:v>
                </c:pt>
                <c:pt idx="1627">
                  <c:v>7.279995487376314</c:v>
                </c:pt>
                <c:pt idx="1628">
                  <c:v>7.1975194228127206</c:v>
                </c:pt>
                <c:pt idx="1629">
                  <c:v>7.1894438515125563</c:v>
                </c:pt>
                <c:pt idx="1630">
                  <c:v>7.1885396259654728</c:v>
                </c:pt>
                <c:pt idx="1631">
                  <c:v>7.0687689693755908</c:v>
                </c:pt>
                <c:pt idx="1632">
                  <c:v>7.0732151467627036</c:v>
                </c:pt>
                <c:pt idx="1633">
                  <c:v>7.1879895517717793</c:v>
                </c:pt>
                <c:pt idx="1634">
                  <c:v>7.2004177221002088</c:v>
                </c:pt>
                <c:pt idx="1635">
                  <c:v>7.076104460774518</c:v>
                </c:pt>
                <c:pt idx="1636">
                  <c:v>7.1450592195203813</c:v>
                </c:pt>
                <c:pt idx="1637">
                  <c:v>7.0800251091112418</c:v>
                </c:pt>
                <c:pt idx="1638">
                  <c:v>6.8544335459917054</c:v>
                </c:pt>
                <c:pt idx="1639">
                  <c:v>6.9553574772790956</c:v>
                </c:pt>
                <c:pt idx="1640">
                  <c:v>6.9012608580487838</c:v>
                </c:pt>
                <c:pt idx="1641">
                  <c:v>6.8713412049731613</c:v>
                </c:pt>
                <c:pt idx="1642">
                  <c:v>6.8916389427204514</c:v>
                </c:pt>
                <c:pt idx="1643">
                  <c:v>7.1306354413800896</c:v>
                </c:pt>
                <c:pt idx="1644">
                  <c:v>7.1306172516756758</c:v>
                </c:pt>
                <c:pt idx="1645">
                  <c:v>7.1576607399233971</c:v>
                </c:pt>
                <c:pt idx="1646">
                  <c:v>7.1248059698453288</c:v>
                </c:pt>
                <c:pt idx="1647">
                  <c:v>7.1225892365906631</c:v>
                </c:pt>
                <c:pt idx="1648">
                  <c:v>7.1329479445242541</c:v>
                </c:pt>
                <c:pt idx="1649">
                  <c:v>7.0887524416273608</c:v>
                </c:pt>
                <c:pt idx="1650">
                  <c:v>7.05976177839519</c:v>
                </c:pt>
                <c:pt idx="1651">
                  <c:v>7.1516631779876159</c:v>
                </c:pt>
                <c:pt idx="1652">
                  <c:v>7.0638860199294999</c:v>
                </c:pt>
                <c:pt idx="1653">
                  <c:v>7.0693374524267618</c:v>
                </c:pt>
                <c:pt idx="1654">
                  <c:v>7.17896307532164</c:v>
                </c:pt>
                <c:pt idx="1655">
                  <c:v>7.2884521658568886</c:v>
                </c:pt>
                <c:pt idx="1656">
                  <c:v>7.2370033539605236</c:v>
                </c:pt>
                <c:pt idx="1657">
                  <c:v>7.2593830458273709</c:v>
                </c:pt>
                <c:pt idx="1658">
                  <c:v>7.222488846451232</c:v>
                </c:pt>
                <c:pt idx="1659">
                  <c:v>7.289888933352449</c:v>
                </c:pt>
                <c:pt idx="1660">
                  <c:v>7.3555877350083891</c:v>
                </c:pt>
                <c:pt idx="1661">
                  <c:v>7.4396230736309974</c:v>
                </c:pt>
                <c:pt idx="1662">
                  <c:v>7.3871900453187447</c:v>
                </c:pt>
                <c:pt idx="1663">
                  <c:v>7.432208467975526</c:v>
                </c:pt>
                <c:pt idx="1664">
                  <c:v>7.4135857171056863</c:v>
                </c:pt>
                <c:pt idx="1665">
                  <c:v>7.2761668833269804</c:v>
                </c:pt>
                <c:pt idx="1666">
                  <c:v>7.2843226646490136</c:v>
                </c:pt>
                <c:pt idx="1667">
                  <c:v>7.3913642537519237</c:v>
                </c:pt>
                <c:pt idx="1668">
                  <c:v>7.4245556429381647</c:v>
                </c:pt>
                <c:pt idx="1669">
                  <c:v>7.3391635276888003</c:v>
                </c:pt>
                <c:pt idx="1670">
                  <c:v>7.3650507643644394</c:v>
                </c:pt>
                <c:pt idx="1671">
                  <c:v>7.5469206335140813</c:v>
                </c:pt>
                <c:pt idx="1672">
                  <c:v>7.5120632427260654</c:v>
                </c:pt>
                <c:pt idx="1673">
                  <c:v>7.4629168529328638</c:v>
                </c:pt>
                <c:pt idx="1674">
                  <c:v>7.2760695793660242</c:v>
                </c:pt>
                <c:pt idx="1675">
                  <c:v>7.1798966673794622</c:v>
                </c:pt>
                <c:pt idx="1676">
                  <c:v>7.2942827331569751</c:v>
                </c:pt>
                <c:pt idx="1677">
                  <c:v>7.2484836872818921</c:v>
                </c:pt>
                <c:pt idx="1678">
                  <c:v>7.2530804228248087</c:v>
                </c:pt>
                <c:pt idx="1679">
                  <c:v>7.1773121952813641</c:v>
                </c:pt>
                <c:pt idx="1680">
                  <c:v>7.1854486911336588</c:v>
                </c:pt>
                <c:pt idx="1681">
                  <c:v>7.2149081227723268</c:v>
                </c:pt>
                <c:pt idx="1682">
                  <c:v>7.2099675360700859</c:v>
                </c:pt>
                <c:pt idx="1683">
                  <c:v>7.374288285216382</c:v>
                </c:pt>
                <c:pt idx="1684">
                  <c:v>7.4462596859049501</c:v>
                </c:pt>
                <c:pt idx="1685">
                  <c:v>7.388198368571806</c:v>
                </c:pt>
                <c:pt idx="1686">
                  <c:v>7.407120701681797</c:v>
                </c:pt>
                <c:pt idx="1687">
                  <c:v>7.3478904218987884</c:v>
                </c:pt>
                <c:pt idx="1688">
                  <c:v>7.3493942502323044</c:v>
                </c:pt>
                <c:pt idx="1689">
                  <c:v>7.545578978448825</c:v>
                </c:pt>
                <c:pt idx="1690">
                  <c:v>7.6262696029900994</c:v>
                </c:pt>
                <c:pt idx="1691">
                  <c:v>7.6714008894754668</c:v>
                </c:pt>
                <c:pt idx="1692">
                  <c:v>7.5873131732702719</c:v>
                </c:pt>
                <c:pt idx="1693">
                  <c:v>7.5562743054905877</c:v>
                </c:pt>
                <c:pt idx="1694">
                  <c:v>7.4838567091612376</c:v>
                </c:pt>
                <c:pt idx="1695">
                  <c:v>7.3422500794593111</c:v>
                </c:pt>
                <c:pt idx="1696">
                  <c:v>7.4363294222138583</c:v>
                </c:pt>
                <c:pt idx="1697">
                  <c:v>7.4674594576686726</c:v>
                </c:pt>
                <c:pt idx="1698">
                  <c:v>7.4960836969758002</c:v>
                </c:pt>
                <c:pt idx="1699">
                  <c:v>7.3755151040754638</c:v>
                </c:pt>
                <c:pt idx="1700">
                  <c:v>7.4104722095081543</c:v>
                </c:pt>
                <c:pt idx="1701">
                  <c:v>7.4864194851058814</c:v>
                </c:pt>
                <c:pt idx="1702">
                  <c:v>7.5708002089592714</c:v>
                </c:pt>
                <c:pt idx="1703">
                  <c:v>7.5097439458368784</c:v>
                </c:pt>
                <c:pt idx="1704">
                  <c:v>7.6132988096721927</c:v>
                </c:pt>
                <c:pt idx="1705">
                  <c:v>7.7830069986207082</c:v>
                </c:pt>
                <c:pt idx="1706">
                  <c:v>7.6578173441872153</c:v>
                </c:pt>
                <c:pt idx="1707">
                  <c:v>7.8984487247133677</c:v>
                </c:pt>
                <c:pt idx="1708">
                  <c:v>7.9149774680450644</c:v>
                </c:pt>
                <c:pt idx="1709">
                  <c:v>8.0434616505079575</c:v>
                </c:pt>
                <c:pt idx="1710">
                  <c:v>7.9871993606871747</c:v>
                </c:pt>
                <c:pt idx="1711">
                  <c:v>8.0304069215660725</c:v>
                </c:pt>
                <c:pt idx="1712">
                  <c:v>8.0770935373552817</c:v>
                </c:pt>
                <c:pt idx="1713">
                  <c:v>8.1164286635718028</c:v>
                </c:pt>
                <c:pt idx="1714">
                  <c:v>8.3748839820450822</c:v>
                </c:pt>
                <c:pt idx="1715">
                  <c:v>8.3524295589829958</c:v>
                </c:pt>
                <c:pt idx="1716">
                  <c:v>8.3933929924740767</c:v>
                </c:pt>
                <c:pt idx="1717">
                  <c:v>8.0907338432874258</c:v>
                </c:pt>
                <c:pt idx="1718">
                  <c:v>7.4661390604507423</c:v>
                </c:pt>
                <c:pt idx="1719">
                  <c:v>7.8313690395934978</c:v>
                </c:pt>
                <c:pt idx="1720">
                  <c:v>7.9486058484433473</c:v>
                </c:pt>
                <c:pt idx="1721">
                  <c:v>8.2220010505255026</c:v>
                </c:pt>
                <c:pt idx="1722">
                  <c:v>8.2311555123657278</c:v>
                </c:pt>
                <c:pt idx="1723">
                  <c:v>8.3420566061001669</c:v>
                </c:pt>
                <c:pt idx="1724">
                  <c:v>8.3597801719434237</c:v>
                </c:pt>
                <c:pt idx="1725">
                  <c:v>8.5806855850694355</c:v>
                </c:pt>
                <c:pt idx="1726">
                  <c:v>8.5192826217978688</c:v>
                </c:pt>
                <c:pt idx="1727">
                  <c:v>8.59683234460846</c:v>
                </c:pt>
                <c:pt idx="1728">
                  <c:v>8.9601164636851571</c:v>
                </c:pt>
                <c:pt idx="1729">
                  <c:v>9.0353495194433435</c:v>
                </c:pt>
                <c:pt idx="1730">
                  <c:v>8.9624353222682149</c:v>
                </c:pt>
                <c:pt idx="1731">
                  <c:v>9.1377509806964241</c:v>
                </c:pt>
                <c:pt idx="1732">
                  <c:v>9.3054633426800102</c:v>
                </c:pt>
                <c:pt idx="1733">
                  <c:v>9.4689813341484204</c:v>
                </c:pt>
                <c:pt idx="1734">
                  <c:v>9.5766238409561559</c:v>
                </c:pt>
                <c:pt idx="1735">
                  <c:v>9.1198005914306677</c:v>
                </c:pt>
                <c:pt idx="1736">
                  <c:v>9.1793170851168497</c:v>
                </c:pt>
                <c:pt idx="1737">
                  <c:v>8.7283009535134717</c:v>
                </c:pt>
                <c:pt idx="1738">
                  <c:v>9.0018809016296046</c:v>
                </c:pt>
                <c:pt idx="1739">
                  <c:v>9.1349484512984365</c:v>
                </c:pt>
                <c:pt idx="1740">
                  <c:v>9.1131780049528892</c:v>
                </c:pt>
                <c:pt idx="1741">
                  <c:v>9.2735312070065063</c:v>
                </c:pt>
                <c:pt idx="1742">
                  <c:v>9.1695259836221705</c:v>
                </c:pt>
                <c:pt idx="1743">
                  <c:v>8.7629672428286192</c:v>
                </c:pt>
                <c:pt idx="1744">
                  <c:v>8.9634129640921447</c:v>
                </c:pt>
                <c:pt idx="1745">
                  <c:v>8.7615894275076034</c:v>
                </c:pt>
                <c:pt idx="1746">
                  <c:v>8.4996530817464251</c:v>
                </c:pt>
                <c:pt idx="1747">
                  <c:v>8.4265068014752309</c:v>
                </c:pt>
                <c:pt idx="1748">
                  <c:v>7.9184431546183989</c:v>
                </c:pt>
                <c:pt idx="1749">
                  <c:v>7.9315702040718046</c:v>
                </c:pt>
                <c:pt idx="1750">
                  <c:v>7.8824637001364737</c:v>
                </c:pt>
                <c:pt idx="1751">
                  <c:v>7.8682906331027889</c:v>
                </c:pt>
                <c:pt idx="1752">
                  <c:v>7.934697737465509</c:v>
                </c:pt>
                <c:pt idx="1753">
                  <c:v>7.6311286647520804</c:v>
                </c:pt>
                <c:pt idx="1754">
                  <c:v>7.8387678662282738</c:v>
                </c:pt>
                <c:pt idx="1755">
                  <c:v>8.142947061075267</c:v>
                </c:pt>
                <c:pt idx="1756">
                  <c:v>8.1623975530724291</c:v>
                </c:pt>
                <c:pt idx="1757">
                  <c:v>8.0614284762536048</c:v>
                </c:pt>
                <c:pt idx="1758">
                  <c:v>7.8852397120135711</c:v>
                </c:pt>
                <c:pt idx="1759">
                  <c:v>8.0000384430128868</c:v>
                </c:pt>
                <c:pt idx="1760">
                  <c:v>7.9771060471155621</c:v>
                </c:pt>
                <c:pt idx="1761">
                  <c:v>8.2387134441258496</c:v>
                </c:pt>
                <c:pt idx="1762">
                  <c:v>8.263117014549973</c:v>
                </c:pt>
                <c:pt idx="1763">
                  <c:v>8.5513085549832883</c:v>
                </c:pt>
                <c:pt idx="1764">
                  <c:v>8.5016184464352857</c:v>
                </c:pt>
                <c:pt idx="1765">
                  <c:v>8.6654625376647374</c:v>
                </c:pt>
                <c:pt idx="1766">
                  <c:v>8.4534606561192778</c:v>
                </c:pt>
                <c:pt idx="1767">
                  <c:v>8.3429479016164034</c:v>
                </c:pt>
                <c:pt idx="1768">
                  <c:v>8.5946344585174028</c:v>
                </c:pt>
                <c:pt idx="1769">
                  <c:v>8.5433920888084725</c:v>
                </c:pt>
                <c:pt idx="1770">
                  <c:v>8.6573085095672262</c:v>
                </c:pt>
                <c:pt idx="1771">
                  <c:v>8.7110641266280595</c:v>
                </c:pt>
                <c:pt idx="1772">
                  <c:v>8.8189257865010102</c:v>
                </c:pt>
                <c:pt idx="1773">
                  <c:v>8.7261254210350661</c:v>
                </c:pt>
                <c:pt idx="1774">
                  <c:v>8.8435522355924583</c:v>
                </c:pt>
                <c:pt idx="1775">
                  <c:v>8.772651835933603</c:v>
                </c:pt>
                <c:pt idx="1776">
                  <c:v>8.671693278461909</c:v>
                </c:pt>
                <c:pt idx="1777">
                  <c:v>8.8113904275066055</c:v>
                </c:pt>
                <c:pt idx="1778">
                  <c:v>8.9604594382322222</c:v>
                </c:pt>
                <c:pt idx="1779">
                  <c:v>8.9134614059373387</c:v>
                </c:pt>
                <c:pt idx="1780">
                  <c:v>9.028718605149086</c:v>
                </c:pt>
                <c:pt idx="1781">
                  <c:v>9.245879130696677</c:v>
                </c:pt>
                <c:pt idx="1782">
                  <c:v>9.2746868011193921</c:v>
                </c:pt>
                <c:pt idx="1783">
                  <c:v>9.3346109195068774</c:v>
                </c:pt>
                <c:pt idx="1784">
                  <c:v>9.2385304901138365</c:v>
                </c:pt>
                <c:pt idx="1785">
                  <c:v>9.3965944192482009</c:v>
                </c:pt>
                <c:pt idx="1786">
                  <c:v>9.5349100273697722</c:v>
                </c:pt>
                <c:pt idx="1787">
                  <c:v>9.4556002862924284</c:v>
                </c:pt>
                <c:pt idx="1788">
                  <c:v>9.4901600672178805</c:v>
                </c:pt>
                <c:pt idx="1789">
                  <c:v>9.4591773026228925</c:v>
                </c:pt>
                <c:pt idx="1790">
                  <c:v>9.6556381637015871</c:v>
                </c:pt>
                <c:pt idx="1791">
                  <c:v>9.4629449821200975</c:v>
                </c:pt>
                <c:pt idx="1792">
                  <c:v>9.3907500453050066</c:v>
                </c:pt>
                <c:pt idx="1793">
                  <c:v>9.1666353546919641</c:v>
                </c:pt>
                <c:pt idx="1794">
                  <c:v>9.2229934144022447</c:v>
                </c:pt>
                <c:pt idx="1795">
                  <c:v>9.5069498218502524</c:v>
                </c:pt>
                <c:pt idx="1796">
                  <c:v>9.245228684399116</c:v>
                </c:pt>
                <c:pt idx="1797">
                  <c:v>9.160054188143512</c:v>
                </c:pt>
                <c:pt idx="1798">
                  <c:v>9.3906970102632243</c:v>
                </c:pt>
                <c:pt idx="1799">
                  <c:v>9.6442316849631968</c:v>
                </c:pt>
                <c:pt idx="1800">
                  <c:v>9.534393921901188</c:v>
                </c:pt>
                <c:pt idx="1801">
                  <c:v>9.5426218045816764</c:v>
                </c:pt>
                <c:pt idx="1802">
                  <c:v>9.6048275255311317</c:v>
                </c:pt>
                <c:pt idx="1803">
                  <c:v>9.719808372727643</c:v>
                </c:pt>
                <c:pt idx="1804">
                  <c:v>9.5857675642961837</c:v>
                </c:pt>
                <c:pt idx="1805">
                  <c:v>9.7527694320423404</c:v>
                </c:pt>
                <c:pt idx="1806">
                  <c:v>9.8993582875288997</c:v>
                </c:pt>
                <c:pt idx="1807">
                  <c:v>9.8567224969971541</c:v>
                </c:pt>
                <c:pt idx="1808">
                  <c:v>9.9310296310548001</c:v>
                </c:pt>
                <c:pt idx="1809">
                  <c:v>9.9664888161599006</c:v>
                </c:pt>
                <c:pt idx="1810">
                  <c:v>10.178046474442169</c:v>
                </c:pt>
                <c:pt idx="1811">
                  <c:v>10.20652059389962</c:v>
                </c:pt>
                <c:pt idx="1812">
                  <c:v>10.11998954017033</c:v>
                </c:pt>
                <c:pt idx="1813">
                  <c:v>10.44062625360282</c:v>
                </c:pt>
                <c:pt idx="1814">
                  <c:v>10.489546039126591</c:v>
                </c:pt>
                <c:pt idx="1815">
                  <c:v>10.76942378887785</c:v>
                </c:pt>
                <c:pt idx="1816">
                  <c:v>10.72790458321338</c:v>
                </c:pt>
                <c:pt idx="1817">
                  <c:v>10.78032928370915</c:v>
                </c:pt>
                <c:pt idx="1818">
                  <c:v>11.01472641698909</c:v>
                </c:pt>
                <c:pt idx="1819">
                  <c:v>10.82384453549161</c:v>
                </c:pt>
                <c:pt idx="1820">
                  <c:v>10.67648009730725</c:v>
                </c:pt>
                <c:pt idx="1821">
                  <c:v>10.867064807248299</c:v>
                </c:pt>
                <c:pt idx="1822">
                  <c:v>10.98102944168139</c:v>
                </c:pt>
                <c:pt idx="1823">
                  <c:v>11.42694610061025</c:v>
                </c:pt>
                <c:pt idx="1824">
                  <c:v>11.55390695011682</c:v>
                </c:pt>
                <c:pt idx="1825">
                  <c:v>12.065080159816009</c:v>
                </c:pt>
                <c:pt idx="1826">
                  <c:v>12.264732546983449</c:v>
                </c:pt>
                <c:pt idx="1827">
                  <c:v>12.85521922336209</c:v>
                </c:pt>
                <c:pt idx="1828">
                  <c:v>12.710465336490589</c:v>
                </c:pt>
                <c:pt idx="1829">
                  <c:v>12.621165722088421</c:v>
                </c:pt>
                <c:pt idx="1830">
                  <c:v>11.898934303942591</c:v>
                </c:pt>
                <c:pt idx="1831">
                  <c:v>12.00692394920563</c:v>
                </c:pt>
                <c:pt idx="1832">
                  <c:v>12.063533158328649</c:v>
                </c:pt>
                <c:pt idx="1833">
                  <c:v>12.41347392387657</c:v>
                </c:pt>
                <c:pt idx="1834">
                  <c:v>12.645109071075581</c:v>
                </c:pt>
                <c:pt idx="1835">
                  <c:v>12.94303319913517</c:v>
                </c:pt>
                <c:pt idx="1836">
                  <c:v>12.119151357290759</c:v>
                </c:pt>
                <c:pt idx="1837">
                  <c:v>12.19655008363941</c:v>
                </c:pt>
                <c:pt idx="1838">
                  <c:v>12.329773889443739</c:v>
                </c:pt>
                <c:pt idx="1839">
                  <c:v>12.81228406974326</c:v>
                </c:pt>
                <c:pt idx="1840">
                  <c:v>12.77269056206285</c:v>
                </c:pt>
                <c:pt idx="1841">
                  <c:v>13.022019251135189</c:v>
                </c:pt>
                <c:pt idx="1842">
                  <c:v>13.28312391101387</c:v>
                </c:pt>
                <c:pt idx="1843">
                  <c:v>13.072134954935841</c:v>
                </c:pt>
                <c:pt idx="1844">
                  <c:v>13.242987780343981</c:v>
                </c:pt>
                <c:pt idx="1845">
                  <c:v>12.878438490621789</c:v>
                </c:pt>
                <c:pt idx="1846">
                  <c:v>12.640625856820449</c:v>
                </c:pt>
                <c:pt idx="1847">
                  <c:v>12.553059962317199</c:v>
                </c:pt>
                <c:pt idx="1848">
                  <c:v>12.35873759684889</c:v>
                </c:pt>
                <c:pt idx="1849">
                  <c:v>11.985631256542259</c:v>
                </c:pt>
                <c:pt idx="1850">
                  <c:v>11.83175994469855</c:v>
                </c:pt>
                <c:pt idx="1851">
                  <c:v>12.04978963130279</c:v>
                </c:pt>
                <c:pt idx="1852">
                  <c:v>12.09731691825017</c:v>
                </c:pt>
                <c:pt idx="1853">
                  <c:v>12.214313535340541</c:v>
                </c:pt>
                <c:pt idx="1854">
                  <c:v>11.692587667245039</c:v>
                </c:pt>
                <c:pt idx="1855">
                  <c:v>11.593519962420039</c:v>
                </c:pt>
                <c:pt idx="1856">
                  <c:v>11.81179247062054</c:v>
                </c:pt>
                <c:pt idx="1857">
                  <c:v>11.985604739021371</c:v>
                </c:pt>
                <c:pt idx="1858">
                  <c:v>12.01800739632589</c:v>
                </c:pt>
                <c:pt idx="1859">
                  <c:v>11.90546944834735</c:v>
                </c:pt>
                <c:pt idx="1860">
                  <c:v>12.1399106313934</c:v>
                </c:pt>
                <c:pt idx="1861">
                  <c:v>12.49461271643621</c:v>
                </c:pt>
                <c:pt idx="1862">
                  <c:v>12.32397488018505</c:v>
                </c:pt>
                <c:pt idx="1863">
                  <c:v>12.4437350174278</c:v>
                </c:pt>
                <c:pt idx="1864">
                  <c:v>12.448777729458429</c:v>
                </c:pt>
                <c:pt idx="1865">
                  <c:v>12.396053885028641</c:v>
                </c:pt>
                <c:pt idx="1866">
                  <c:v>12.28208223769745</c:v>
                </c:pt>
                <c:pt idx="1867">
                  <c:v>11.74342131648735</c:v>
                </c:pt>
                <c:pt idx="1868">
                  <c:v>11.71809533081173</c:v>
                </c:pt>
                <c:pt idx="1869">
                  <c:v>11.12699765568726</c:v>
                </c:pt>
                <c:pt idx="1870">
                  <c:v>11.10204883243688</c:v>
                </c:pt>
                <c:pt idx="1871">
                  <c:v>11.316737092255771</c:v>
                </c:pt>
                <c:pt idx="1872">
                  <c:v>11.40675224141587</c:v>
                </c:pt>
                <c:pt idx="1873">
                  <c:v>11.53742006502058</c:v>
                </c:pt>
                <c:pt idx="1874">
                  <c:v>11.36198233833505</c:v>
                </c:pt>
                <c:pt idx="1875">
                  <c:v>11.3693498260815</c:v>
                </c:pt>
                <c:pt idx="1876">
                  <c:v>11.5798393323239</c:v>
                </c:pt>
                <c:pt idx="1877">
                  <c:v>11.427714232103829</c:v>
                </c:pt>
                <c:pt idx="1878">
                  <c:v>11.46575569777638</c:v>
                </c:pt>
                <c:pt idx="1879">
                  <c:v>11.695681012760581</c:v>
                </c:pt>
                <c:pt idx="1880">
                  <c:v>11.451347698656789</c:v>
                </c:pt>
                <c:pt idx="1881">
                  <c:v>11.50770247107109</c:v>
                </c:pt>
                <c:pt idx="1882">
                  <c:v>11.455535932886139</c:v>
                </c:pt>
                <c:pt idx="1883">
                  <c:v>11.60403536479526</c:v>
                </c:pt>
                <c:pt idx="1884">
                  <c:v>11.729288135311529</c:v>
                </c:pt>
                <c:pt idx="1885">
                  <c:v>12.245901600701661</c:v>
                </c:pt>
                <c:pt idx="1886">
                  <c:v>12.697788427433141</c:v>
                </c:pt>
                <c:pt idx="1887">
                  <c:v>12.752254100425279</c:v>
                </c:pt>
                <c:pt idx="1888">
                  <c:v>12.714764681324009</c:v>
                </c:pt>
                <c:pt idx="1889">
                  <c:v>12.586859939565549</c:v>
                </c:pt>
                <c:pt idx="1890">
                  <c:v>12.555405338421149</c:v>
                </c:pt>
                <c:pt idx="1891">
                  <c:v>12.3903024319851</c:v>
                </c:pt>
                <c:pt idx="1892">
                  <c:v>12.6344667790756</c:v>
                </c:pt>
                <c:pt idx="1893">
                  <c:v>12.46412063555425</c:v>
                </c:pt>
                <c:pt idx="1894">
                  <c:v>12.32056770748013</c:v>
                </c:pt>
                <c:pt idx="1895">
                  <c:v>11.9340803193175</c:v>
                </c:pt>
                <c:pt idx="1896">
                  <c:v>12.006565633944</c:v>
                </c:pt>
                <c:pt idx="1897">
                  <c:v>12.253630691005711</c:v>
                </c:pt>
                <c:pt idx="1898">
                  <c:v>12.406546714638139</c:v>
                </c:pt>
                <c:pt idx="1899">
                  <c:v>12.641996001784181</c:v>
                </c:pt>
                <c:pt idx="1900">
                  <c:v>12.419759672093109</c:v>
                </c:pt>
                <c:pt idx="1901">
                  <c:v>12.795575401745021</c:v>
                </c:pt>
                <c:pt idx="1902">
                  <c:v>12.94092823394376</c:v>
                </c:pt>
                <c:pt idx="1903">
                  <c:v>12.975672760903191</c:v>
                </c:pt>
                <c:pt idx="1904">
                  <c:v>13.142785081794219</c:v>
                </c:pt>
                <c:pt idx="1905">
                  <c:v>12.89081976219426</c:v>
                </c:pt>
                <c:pt idx="1906">
                  <c:v>13.367944255916081</c:v>
                </c:pt>
                <c:pt idx="1907">
                  <c:v>13.068427104225441</c:v>
                </c:pt>
                <c:pt idx="1908">
                  <c:v>12.567036887357521</c:v>
                </c:pt>
                <c:pt idx="1909">
                  <c:v>12.67894871502874</c:v>
                </c:pt>
                <c:pt idx="1910">
                  <c:v>12.69491730312574</c:v>
                </c:pt>
                <c:pt idx="1911">
                  <c:v>12.73086804855612</c:v>
                </c:pt>
                <c:pt idx="1912">
                  <c:v>12.44667539410381</c:v>
                </c:pt>
                <c:pt idx="1913">
                  <c:v>12.210354754370471</c:v>
                </c:pt>
                <c:pt idx="1914">
                  <c:v>12.322177167591081</c:v>
                </c:pt>
                <c:pt idx="1915">
                  <c:v>12.444114152230631</c:v>
                </c:pt>
                <c:pt idx="1916">
                  <c:v>12.598738474006421</c:v>
                </c:pt>
                <c:pt idx="1917">
                  <c:v>12.52513569790038</c:v>
                </c:pt>
                <c:pt idx="1918">
                  <c:v>12.22782695164792</c:v>
                </c:pt>
                <c:pt idx="1919">
                  <c:v>12.1623516861185</c:v>
                </c:pt>
                <c:pt idx="1920">
                  <c:v>12.22988720961402</c:v>
                </c:pt>
                <c:pt idx="1921">
                  <c:v>12.31123770403466</c:v>
                </c:pt>
                <c:pt idx="1922">
                  <c:v>12.69069093626304</c:v>
                </c:pt>
                <c:pt idx="1923">
                  <c:v>12.61553984375124</c:v>
                </c:pt>
                <c:pt idx="1924">
                  <c:v>12.784212753619681</c:v>
                </c:pt>
                <c:pt idx="1925">
                  <c:v>12.929459954040979</c:v>
                </c:pt>
                <c:pt idx="1926">
                  <c:v>12.95485694530973</c:v>
                </c:pt>
                <c:pt idx="1927">
                  <c:v>13.081835546214579</c:v>
                </c:pt>
                <c:pt idx="1928">
                  <c:v>12.862636020548219</c:v>
                </c:pt>
                <c:pt idx="1929">
                  <c:v>13.061277016319689</c:v>
                </c:pt>
                <c:pt idx="1930">
                  <c:v>12.97264669537868</c:v>
                </c:pt>
                <c:pt idx="1931">
                  <c:v>13.213497667276179</c:v>
                </c:pt>
                <c:pt idx="1932">
                  <c:v>13.402158651610749</c:v>
                </c:pt>
                <c:pt idx="1933">
                  <c:v>13.403097941648269</c:v>
                </c:pt>
                <c:pt idx="1934">
                  <c:v>13.55743692613315</c:v>
                </c:pt>
                <c:pt idx="1935">
                  <c:v>13.557439117663799</c:v>
                </c:pt>
                <c:pt idx="1936">
                  <c:v>14.108656632898549</c:v>
                </c:pt>
                <c:pt idx="1937">
                  <c:v>13.7400558604597</c:v>
                </c:pt>
                <c:pt idx="1938">
                  <c:v>14.00014627995256</c:v>
                </c:pt>
                <c:pt idx="1939">
                  <c:v>14.00692731409649</c:v>
                </c:pt>
                <c:pt idx="1940">
                  <c:v>14.158314964252099</c:v>
                </c:pt>
                <c:pt idx="1941">
                  <c:v>14.17987195551212</c:v>
                </c:pt>
                <c:pt idx="1942">
                  <c:v>13.895470229035601</c:v>
                </c:pt>
                <c:pt idx="1943">
                  <c:v>14.37221646456686</c:v>
                </c:pt>
                <c:pt idx="1944">
                  <c:v>14.826243320980179</c:v>
                </c:pt>
                <c:pt idx="1945">
                  <c:v>15.356970243770251</c:v>
                </c:pt>
                <c:pt idx="1946">
                  <c:v>15.463744466133591</c:v>
                </c:pt>
                <c:pt idx="1947">
                  <c:v>15.68035886224267</c:v>
                </c:pt>
                <c:pt idx="1948">
                  <c:v>16.18455423834536</c:v>
                </c:pt>
                <c:pt idx="1949">
                  <c:v>15.938277694012291</c:v>
                </c:pt>
                <c:pt idx="1950">
                  <c:v>15.659910347186511</c:v>
                </c:pt>
                <c:pt idx="1951">
                  <c:v>16.371894168002811</c:v>
                </c:pt>
                <c:pt idx="1952">
                  <c:v>16.215219230995789</c:v>
                </c:pt>
                <c:pt idx="1953">
                  <c:v>15.937194639564</c:v>
                </c:pt>
                <c:pt idx="1954">
                  <c:v>15.84537717559555</c:v>
                </c:pt>
                <c:pt idx="1955">
                  <c:v>16.275168551985772</c:v>
                </c:pt>
                <c:pt idx="1956">
                  <c:v>15.907500933298611</c:v>
                </c:pt>
                <c:pt idx="1957">
                  <c:v>16.597897958038011</c:v>
                </c:pt>
                <c:pt idx="1958">
                  <c:v>17.163869076776209</c:v>
                </c:pt>
                <c:pt idx="1959">
                  <c:v>17.64298676762618</c:v>
                </c:pt>
                <c:pt idx="1960">
                  <c:v>17.742296855741309</c:v>
                </c:pt>
                <c:pt idx="1961">
                  <c:v>17.000954413696341</c:v>
                </c:pt>
                <c:pt idx="1962">
                  <c:v>17.215489047216511</c:v>
                </c:pt>
                <c:pt idx="1963">
                  <c:v>16.51745892121561</c:v>
                </c:pt>
                <c:pt idx="1964">
                  <c:v>16.378877918732059</c:v>
                </c:pt>
                <c:pt idx="1965">
                  <c:v>16.41995268198027</c:v>
                </c:pt>
                <c:pt idx="1966">
                  <c:v>16.83455872332857</c:v>
                </c:pt>
                <c:pt idx="1967">
                  <c:v>16.747533041131081</c:v>
                </c:pt>
                <c:pt idx="1968">
                  <c:v>16.698064058025889</c:v>
                </c:pt>
                <c:pt idx="1969">
                  <c:v>16.777191902059101</c:v>
                </c:pt>
                <c:pt idx="1970">
                  <c:v>17.190604874120371</c:v>
                </c:pt>
                <c:pt idx="1971">
                  <c:v>17.547785799483851</c:v>
                </c:pt>
                <c:pt idx="1972">
                  <c:v>17.947342818996791</c:v>
                </c:pt>
                <c:pt idx="1973">
                  <c:v>17.3003939852019</c:v>
                </c:pt>
                <c:pt idx="1974">
                  <c:v>16.968944259531622</c:v>
                </c:pt>
                <c:pt idx="1975">
                  <c:v>15.89323779435512</c:v>
                </c:pt>
                <c:pt idx="1976">
                  <c:v>15.731190539107381</c:v>
                </c:pt>
                <c:pt idx="1977">
                  <c:v>15.123901616371651</c:v>
                </c:pt>
                <c:pt idx="1978">
                  <c:v>15.016897283289831</c:v>
                </c:pt>
                <c:pt idx="1979">
                  <c:v>14.64688428849872</c:v>
                </c:pt>
                <c:pt idx="1980">
                  <c:v>15.058838577757911</c:v>
                </c:pt>
                <c:pt idx="1981">
                  <c:v>14.86863760483406</c:v>
                </c:pt>
                <c:pt idx="1982">
                  <c:v>15.041122682271929</c:v>
                </c:pt>
                <c:pt idx="1983">
                  <c:v>14.080938153209971</c:v>
                </c:pt>
                <c:pt idx="1984">
                  <c:v>14.2742390462413</c:v>
                </c:pt>
                <c:pt idx="1985">
                  <c:v>13.45545645791835</c:v>
                </c:pt>
                <c:pt idx="1986">
                  <c:v>12.95276315692465</c:v>
                </c:pt>
                <c:pt idx="1987">
                  <c:v>13.34732786961197</c:v>
                </c:pt>
                <c:pt idx="1988">
                  <c:v>13.764327062432431</c:v>
                </c:pt>
                <c:pt idx="1989">
                  <c:v>13.89848358368233</c:v>
                </c:pt>
                <c:pt idx="1990">
                  <c:v>13.13953394607173</c:v>
                </c:pt>
                <c:pt idx="1991">
                  <c:v>13.22625215651872</c:v>
                </c:pt>
                <c:pt idx="1992">
                  <c:v>13.38543135560197</c:v>
                </c:pt>
                <c:pt idx="1993">
                  <c:v>13.73747840125969</c:v>
                </c:pt>
                <c:pt idx="1994">
                  <c:v>13.221475277156189</c:v>
                </c:pt>
                <c:pt idx="1995">
                  <c:v>13.37366458922436</c:v>
                </c:pt>
                <c:pt idx="1996">
                  <c:v>13.255540648766519</c:v>
                </c:pt>
                <c:pt idx="1997">
                  <c:v>13.09871603021595</c:v>
                </c:pt>
                <c:pt idx="1998">
                  <c:v>13.19235421785022</c:v>
                </c:pt>
                <c:pt idx="1999">
                  <c:v>13.703419823394389</c:v>
                </c:pt>
                <c:pt idx="2000">
                  <c:v>13.661510963579961</c:v>
                </c:pt>
                <c:pt idx="2001">
                  <c:v>13.966298527336001</c:v>
                </c:pt>
                <c:pt idx="2002">
                  <c:v>13.81537153692347</c:v>
                </c:pt>
                <c:pt idx="2003">
                  <c:v>14.19482498830491</c:v>
                </c:pt>
                <c:pt idx="2004">
                  <c:v>14.19609588040958</c:v>
                </c:pt>
                <c:pt idx="2005">
                  <c:v>14.281746305887671</c:v>
                </c:pt>
                <c:pt idx="2006">
                  <c:v>14.3327745494841</c:v>
                </c:pt>
                <c:pt idx="2007">
                  <c:v>14.259601973760921</c:v>
                </c:pt>
                <c:pt idx="2008">
                  <c:v>14.223169733427159</c:v>
                </c:pt>
                <c:pt idx="2009">
                  <c:v>13.998298854665221</c:v>
                </c:pt>
                <c:pt idx="2010">
                  <c:v>13.9101066449778</c:v>
                </c:pt>
                <c:pt idx="2011">
                  <c:v>14.00415266072307</c:v>
                </c:pt>
                <c:pt idx="2012">
                  <c:v>14.00415266072307</c:v>
                </c:pt>
                <c:pt idx="2013">
                  <c:v>14.13771186735887</c:v>
                </c:pt>
                <c:pt idx="2014">
                  <c:v>14.26518619664505</c:v>
                </c:pt>
                <c:pt idx="2015">
                  <c:v>14.259524949996999</c:v>
                </c:pt>
                <c:pt idx="2016">
                  <c:v>14.282131424707259</c:v>
                </c:pt>
                <c:pt idx="2017">
                  <c:v>14.309628908426401</c:v>
                </c:pt>
                <c:pt idx="2018">
                  <c:v>14.28197737717943</c:v>
                </c:pt>
                <c:pt idx="2019">
                  <c:v>14.22463318494162</c:v>
                </c:pt>
                <c:pt idx="2020">
                  <c:v>14.197135701222489</c:v>
                </c:pt>
                <c:pt idx="2021">
                  <c:v>14.28313273363821</c:v>
                </c:pt>
                <c:pt idx="2022">
                  <c:v>14.35865453416093</c:v>
                </c:pt>
                <c:pt idx="2023">
                  <c:v>14.259717509406791</c:v>
                </c:pt>
                <c:pt idx="2024">
                  <c:v>14.29668891608798</c:v>
                </c:pt>
                <c:pt idx="2025">
                  <c:v>14.186159814864009</c:v>
                </c:pt>
                <c:pt idx="2026">
                  <c:v>14.16228244804908</c:v>
                </c:pt>
                <c:pt idx="2027">
                  <c:v>14.08040618700303</c:v>
                </c:pt>
                <c:pt idx="2028">
                  <c:v>14.17884255729169</c:v>
                </c:pt>
                <c:pt idx="2029">
                  <c:v>14.078711664196801</c:v>
                </c:pt>
                <c:pt idx="2030">
                  <c:v>14.21619908279248</c:v>
                </c:pt>
                <c:pt idx="2031">
                  <c:v>14.24777882599933</c:v>
                </c:pt>
                <c:pt idx="2032">
                  <c:v>14.306162839050041</c:v>
                </c:pt>
                <c:pt idx="2033">
                  <c:v>14.200486234952971</c:v>
                </c:pt>
                <c:pt idx="2034">
                  <c:v>14.10963670541034</c:v>
                </c:pt>
                <c:pt idx="2035">
                  <c:v>14.08425737519898</c:v>
                </c:pt>
                <c:pt idx="2036">
                  <c:v>14.16467018473057</c:v>
                </c:pt>
                <c:pt idx="2037">
                  <c:v>14.3866911842275</c:v>
                </c:pt>
                <c:pt idx="2038">
                  <c:v>14.48901725459408</c:v>
                </c:pt>
                <c:pt idx="2039">
                  <c:v>14.54135490217714</c:v>
                </c:pt>
                <c:pt idx="2040">
                  <c:v>14.46352238873685</c:v>
                </c:pt>
                <c:pt idx="2041">
                  <c:v>14.508696826275431</c:v>
                </c:pt>
                <c:pt idx="2042">
                  <c:v>14.50492266184339</c:v>
                </c:pt>
                <c:pt idx="2043">
                  <c:v>14.470107920551939</c:v>
                </c:pt>
                <c:pt idx="2044">
                  <c:v>14.386575648581619</c:v>
                </c:pt>
                <c:pt idx="2045">
                  <c:v>14.3991690339824</c:v>
                </c:pt>
                <c:pt idx="2046">
                  <c:v>14.40806527871506</c:v>
                </c:pt>
                <c:pt idx="2047">
                  <c:v>14.30597027964024</c:v>
                </c:pt>
                <c:pt idx="2048">
                  <c:v>14.295995702212711</c:v>
                </c:pt>
                <c:pt idx="2049">
                  <c:v>14.318332593749259</c:v>
                </c:pt>
                <c:pt idx="2050">
                  <c:v>14.22166777003074</c:v>
                </c:pt>
                <c:pt idx="2051">
                  <c:v>13.995526769401771</c:v>
                </c:pt>
                <c:pt idx="2052">
                  <c:v>13.918409421609461</c:v>
                </c:pt>
                <c:pt idx="2053">
                  <c:v>13.89371829872872</c:v>
                </c:pt>
                <c:pt idx="2054">
                  <c:v>13.86851227198618</c:v>
                </c:pt>
                <c:pt idx="2055">
                  <c:v>13.82668105092052</c:v>
                </c:pt>
                <c:pt idx="2056">
                  <c:v>13.88067856061603</c:v>
                </c:pt>
                <c:pt idx="2057">
                  <c:v>13.93892007970349</c:v>
                </c:pt>
                <c:pt idx="2058">
                  <c:v>14.02332233508727</c:v>
                </c:pt>
                <c:pt idx="2059">
                  <c:v>14.176030034552189</c:v>
                </c:pt>
                <c:pt idx="2060">
                  <c:v>14.17181490907171</c:v>
                </c:pt>
                <c:pt idx="2061">
                  <c:v>14.0991568520915</c:v>
                </c:pt>
                <c:pt idx="2062">
                  <c:v>14.12448149543048</c:v>
                </c:pt>
                <c:pt idx="2063">
                  <c:v>14.109701790490851</c:v>
                </c:pt>
                <c:pt idx="2064">
                  <c:v>13.95528647417985</c:v>
                </c:pt>
                <c:pt idx="2065">
                  <c:v>13.94732760865409</c:v>
                </c:pt>
                <c:pt idx="2066">
                  <c:v>14.02053908137805</c:v>
                </c:pt>
                <c:pt idx="2067">
                  <c:v>14.03063805218431</c:v>
                </c:pt>
                <c:pt idx="2068">
                  <c:v>13.84339212674041</c:v>
                </c:pt>
                <c:pt idx="2069">
                  <c:v>13.88605327886231</c:v>
                </c:pt>
                <c:pt idx="2070">
                  <c:v>13.95419504744512</c:v>
                </c:pt>
                <c:pt idx="2071">
                  <c:v>14.113619604242601</c:v>
                </c:pt>
                <c:pt idx="2072">
                  <c:v>13.994520453926169</c:v>
                </c:pt>
                <c:pt idx="2073">
                  <c:v>14.058489845217469</c:v>
                </c:pt>
                <c:pt idx="2074">
                  <c:v>14.06069580581612</c:v>
                </c:pt>
                <c:pt idx="2075">
                  <c:v>13.97473959599527</c:v>
                </c:pt>
                <c:pt idx="2076">
                  <c:v>13.87581104385516</c:v>
                </c:pt>
                <c:pt idx="2077">
                  <c:v>13.86186049973413</c:v>
                </c:pt>
                <c:pt idx="2078">
                  <c:v>13.99156081579757</c:v>
                </c:pt>
                <c:pt idx="2079">
                  <c:v>13.847676188489601</c:v>
                </c:pt>
                <c:pt idx="2080">
                  <c:v>13.504301938225129</c:v>
                </c:pt>
                <c:pt idx="2081">
                  <c:v>13.109543594574941</c:v>
                </c:pt>
                <c:pt idx="2082">
                  <c:v>12.97842373054246</c:v>
                </c:pt>
                <c:pt idx="2083">
                  <c:v>13.12470610762124</c:v>
                </c:pt>
                <c:pt idx="2084">
                  <c:v>13.247577496775611</c:v>
                </c:pt>
                <c:pt idx="2085">
                  <c:v>13.42851864202391</c:v>
                </c:pt>
                <c:pt idx="2086">
                  <c:v>13.3808182101476</c:v>
                </c:pt>
                <c:pt idx="2087">
                  <c:v>13.463806694344649</c:v>
                </c:pt>
                <c:pt idx="2088">
                  <c:v>13.429466034320111</c:v>
                </c:pt>
                <c:pt idx="2089">
                  <c:v>13.43442135817185</c:v>
                </c:pt>
                <c:pt idx="2090">
                  <c:v>13.71431223709534</c:v>
                </c:pt>
                <c:pt idx="2091">
                  <c:v>13.81015098094583</c:v>
                </c:pt>
                <c:pt idx="2092">
                  <c:v>13.97431442481844</c:v>
                </c:pt>
                <c:pt idx="2093">
                  <c:v>13.972546344317671</c:v>
                </c:pt>
                <c:pt idx="2094">
                  <c:v>14.06980733196893</c:v>
                </c:pt>
                <c:pt idx="2095">
                  <c:v>14.12045084186459</c:v>
                </c:pt>
                <c:pt idx="2096">
                  <c:v>13.94755405852001</c:v>
                </c:pt>
                <c:pt idx="2097">
                  <c:v>14.14502527374299</c:v>
                </c:pt>
                <c:pt idx="2098">
                  <c:v>13.94933292234772</c:v>
                </c:pt>
                <c:pt idx="2099">
                  <c:v>13.97775854242208</c:v>
                </c:pt>
                <c:pt idx="2100">
                  <c:v>14.14889071133528</c:v>
                </c:pt>
                <c:pt idx="2101">
                  <c:v>14.216718222961291</c:v>
                </c:pt>
                <c:pt idx="2102">
                  <c:v>14.31016306822918</c:v>
                </c:pt>
                <c:pt idx="2103">
                  <c:v>14.238059197230371</c:v>
                </c:pt>
                <c:pt idx="2104">
                  <c:v>14.30448526147188</c:v>
                </c:pt>
                <c:pt idx="2105">
                  <c:v>14.3262202122934</c:v>
                </c:pt>
                <c:pt idx="2106">
                  <c:v>14.54500236251754</c:v>
                </c:pt>
                <c:pt idx="2107">
                  <c:v>14.60504970375008</c:v>
                </c:pt>
                <c:pt idx="2108">
                  <c:v>14.84400938428929</c:v>
                </c:pt>
                <c:pt idx="2109">
                  <c:v>14.76474499907774</c:v>
                </c:pt>
                <c:pt idx="2110">
                  <c:v>14.969710626530061</c:v>
                </c:pt>
                <c:pt idx="2111">
                  <c:v>15.254435516877111</c:v>
                </c:pt>
                <c:pt idx="2112">
                  <c:v>15.43790612253251</c:v>
                </c:pt>
                <c:pt idx="2113">
                  <c:v>15.714045559034311</c:v>
                </c:pt>
                <c:pt idx="2114">
                  <c:v>15.57877758019597</c:v>
                </c:pt>
                <c:pt idx="2115">
                  <c:v>15.824337812184231</c:v>
                </c:pt>
                <c:pt idx="2116">
                  <c:v>15.462399294339971</c:v>
                </c:pt>
                <c:pt idx="2117">
                  <c:v>15.47096895831362</c:v>
                </c:pt>
                <c:pt idx="2118">
                  <c:v>15.262452920463449</c:v>
                </c:pt>
                <c:pt idx="2119">
                  <c:v>15.1866515236777</c:v>
                </c:pt>
                <c:pt idx="2120">
                  <c:v>15.36898641393412</c:v>
                </c:pt>
                <c:pt idx="2121">
                  <c:v>15.6266201209167</c:v>
                </c:pt>
                <c:pt idx="2122">
                  <c:v>15.24666035302829</c:v>
                </c:pt>
                <c:pt idx="2123">
                  <c:v>14.82455857318679</c:v>
                </c:pt>
                <c:pt idx="2124">
                  <c:v>15.034698657099201</c:v>
                </c:pt>
                <c:pt idx="2125">
                  <c:v>14.59898485257909</c:v>
                </c:pt>
                <c:pt idx="2126">
                  <c:v>14.759042544715991</c:v>
                </c:pt>
                <c:pt idx="2127">
                  <c:v>14.820258336447189</c:v>
                </c:pt>
                <c:pt idx="2128">
                  <c:v>14.77837242850913</c:v>
                </c:pt>
                <c:pt idx="2129">
                  <c:v>14.526580588900989</c:v>
                </c:pt>
                <c:pt idx="2130">
                  <c:v>14.459269136493241</c:v>
                </c:pt>
                <c:pt idx="2131">
                  <c:v>14.392765663368991</c:v>
                </c:pt>
                <c:pt idx="2132">
                  <c:v>14.358051823208269</c:v>
                </c:pt>
                <c:pt idx="2133">
                  <c:v>14.45319658294585</c:v>
                </c:pt>
                <c:pt idx="2134">
                  <c:v>14.600554596887759</c:v>
                </c:pt>
                <c:pt idx="2135">
                  <c:v>14.52123205873445</c:v>
                </c:pt>
                <c:pt idx="2136">
                  <c:v>14.612578006435539</c:v>
                </c:pt>
                <c:pt idx="2137">
                  <c:v>14.47035208588356</c:v>
                </c:pt>
                <c:pt idx="2138">
                  <c:v>14.49844265258487</c:v>
                </c:pt>
                <c:pt idx="2139">
                  <c:v>14.42121053938433</c:v>
                </c:pt>
                <c:pt idx="2140">
                  <c:v>14.317348230046379</c:v>
                </c:pt>
                <c:pt idx="2141">
                  <c:v>14.02355379149785</c:v>
                </c:pt>
                <c:pt idx="2142">
                  <c:v>14.10807273788396</c:v>
                </c:pt>
                <c:pt idx="2143">
                  <c:v>14.213861796676349</c:v>
                </c:pt>
                <c:pt idx="2144">
                  <c:v>13.909119585443181</c:v>
                </c:pt>
                <c:pt idx="2145">
                  <c:v>14.038929275251389</c:v>
                </c:pt>
                <c:pt idx="2146">
                  <c:v>14.11429702824627</c:v>
                </c:pt>
                <c:pt idx="2147">
                  <c:v>13.88163750647683</c:v>
                </c:pt>
                <c:pt idx="2148">
                  <c:v>13.944459628804561</c:v>
                </c:pt>
                <c:pt idx="2149">
                  <c:v>14.01694207160303</c:v>
                </c:pt>
                <c:pt idx="2150">
                  <c:v>14.0428975395685</c:v>
                </c:pt>
                <c:pt idx="2151">
                  <c:v>14.283018353348799</c:v>
                </c:pt>
                <c:pt idx="2152">
                  <c:v>14.327029732052191</c:v>
                </c:pt>
                <c:pt idx="2153">
                  <c:v>14.411882961573721</c:v>
                </c:pt>
                <c:pt idx="2154">
                  <c:v>14.29709945274967</c:v>
                </c:pt>
                <c:pt idx="2155">
                  <c:v>14.38811612386001</c:v>
                </c:pt>
                <c:pt idx="2156">
                  <c:v>14.2678893456398</c:v>
                </c:pt>
                <c:pt idx="2157">
                  <c:v>14.510932826142</c:v>
                </c:pt>
                <c:pt idx="2158">
                  <c:v>14.502924280288511</c:v>
                </c:pt>
                <c:pt idx="2159">
                  <c:v>14.59192061807124</c:v>
                </c:pt>
                <c:pt idx="2160">
                  <c:v>14.575985171554009</c:v>
                </c:pt>
                <c:pt idx="2161">
                  <c:v>14.519280661675561</c:v>
                </c:pt>
                <c:pt idx="2162">
                  <c:v>14.499365012157799</c:v>
                </c:pt>
                <c:pt idx="2163">
                  <c:v>14.47176739754557</c:v>
                </c:pt>
                <c:pt idx="2164">
                  <c:v>14.531969941662419</c:v>
                </c:pt>
                <c:pt idx="2165">
                  <c:v>14.67727681277116</c:v>
                </c:pt>
                <c:pt idx="2166">
                  <c:v>14.68078254938594</c:v>
                </c:pt>
                <c:pt idx="2167">
                  <c:v>14.82256866424594</c:v>
                </c:pt>
                <c:pt idx="2168">
                  <c:v>14.83362118924952</c:v>
                </c:pt>
                <c:pt idx="2169">
                  <c:v>14.912270924824989</c:v>
                </c:pt>
                <c:pt idx="2170">
                  <c:v>15.029974789658031</c:v>
                </c:pt>
                <c:pt idx="2171">
                  <c:v>15.149581911697521</c:v>
                </c:pt>
                <c:pt idx="2172">
                  <c:v>15.098387681889839</c:v>
                </c:pt>
                <c:pt idx="2173">
                  <c:v>15.23159912623154</c:v>
                </c:pt>
                <c:pt idx="2174">
                  <c:v>15.03336845669631</c:v>
                </c:pt>
                <c:pt idx="2175">
                  <c:v>15.0197348653638</c:v>
                </c:pt>
                <c:pt idx="2176">
                  <c:v>15.249526792402539</c:v>
                </c:pt>
                <c:pt idx="2177">
                  <c:v>15.13684911328404</c:v>
                </c:pt>
                <c:pt idx="2178">
                  <c:v>15.052998348049931</c:v>
                </c:pt>
                <c:pt idx="2179">
                  <c:v>15.352996665663319</c:v>
                </c:pt>
                <c:pt idx="2180">
                  <c:v>15.32366216517471</c:v>
                </c:pt>
                <c:pt idx="2181">
                  <c:v>15.305217669547821</c:v>
                </c:pt>
                <c:pt idx="2182">
                  <c:v>15.19849315714263</c:v>
                </c:pt>
                <c:pt idx="2183">
                  <c:v>15.37992070746008</c:v>
                </c:pt>
                <c:pt idx="2184">
                  <c:v>15.33134721121975</c:v>
                </c:pt>
                <c:pt idx="2185">
                  <c:v>15.29225572543668</c:v>
                </c:pt>
                <c:pt idx="2186">
                  <c:v>15.33810720186011</c:v>
                </c:pt>
                <c:pt idx="2187">
                  <c:v>15.45552877459839</c:v>
                </c:pt>
                <c:pt idx="2188">
                  <c:v>15.64288214819295</c:v>
                </c:pt>
                <c:pt idx="2189">
                  <c:v>15.61609828964653</c:v>
                </c:pt>
                <c:pt idx="2190">
                  <c:v>15.809140638444161</c:v>
                </c:pt>
                <c:pt idx="2191">
                  <c:v>15.9541290162891</c:v>
                </c:pt>
                <c:pt idx="2192">
                  <c:v>16.142616179688559</c:v>
                </c:pt>
                <c:pt idx="2193">
                  <c:v>16.136442339891619</c:v>
                </c:pt>
                <c:pt idx="2194">
                  <c:v>16.09244906177274</c:v>
                </c:pt>
                <c:pt idx="2195">
                  <c:v>15.912441444543139</c:v>
                </c:pt>
                <c:pt idx="2196">
                  <c:v>15.71042582724893</c:v>
                </c:pt>
                <c:pt idx="2197">
                  <c:v>15.83212221888472</c:v>
                </c:pt>
                <c:pt idx="2198">
                  <c:v>15.9983645341455</c:v>
                </c:pt>
                <c:pt idx="2199">
                  <c:v>16.191936036201259</c:v>
                </c:pt>
                <c:pt idx="2200">
                  <c:v>16.144574894005011</c:v>
                </c:pt>
                <c:pt idx="2201">
                  <c:v>15.91585898894823</c:v>
                </c:pt>
                <c:pt idx="2202">
                  <c:v>15.877344796275739</c:v>
                </c:pt>
                <c:pt idx="2203">
                  <c:v>15.27900224637912</c:v>
                </c:pt>
                <c:pt idx="2204">
                  <c:v>15.375541906481271</c:v>
                </c:pt>
                <c:pt idx="2205">
                  <c:v>15.09035063724369</c:v>
                </c:pt>
                <c:pt idx="2206">
                  <c:v>14.975161213183799</c:v>
                </c:pt>
                <c:pt idx="2207">
                  <c:v>15.394532885713179</c:v>
                </c:pt>
                <c:pt idx="2208">
                  <c:v>15.748541036824321</c:v>
                </c:pt>
                <c:pt idx="2209">
                  <c:v>15.850585200214949</c:v>
                </c:pt>
                <c:pt idx="2210">
                  <c:v>16.062668208572219</c:v>
                </c:pt>
                <c:pt idx="2211">
                  <c:v>16.020761119099092</c:v>
                </c:pt>
                <c:pt idx="2212">
                  <c:v>15.70419614522315</c:v>
                </c:pt>
                <c:pt idx="2213">
                  <c:v>15.6332707378123</c:v>
                </c:pt>
                <c:pt idx="2214">
                  <c:v>15.84544964075565</c:v>
                </c:pt>
                <c:pt idx="2215">
                  <c:v>15.721258064287699</c:v>
                </c:pt>
                <c:pt idx="2216">
                  <c:v>16.036208620071889</c:v>
                </c:pt>
                <c:pt idx="2217">
                  <c:v>16.132551869576059</c:v>
                </c:pt>
                <c:pt idx="2218">
                  <c:v>15.926536023102701</c:v>
                </c:pt>
                <c:pt idx="2219">
                  <c:v>15.90996975195897</c:v>
                </c:pt>
                <c:pt idx="2220">
                  <c:v>15.495530296152159</c:v>
                </c:pt>
                <c:pt idx="2221">
                  <c:v>15.475154044526169</c:v>
                </c:pt>
                <c:pt idx="2222">
                  <c:v>15.482782478104721</c:v>
                </c:pt>
                <c:pt idx="2223">
                  <c:v>15.589332146565811</c:v>
                </c:pt>
                <c:pt idx="2224">
                  <c:v>15.62093230107009</c:v>
                </c:pt>
                <c:pt idx="2225">
                  <c:v>15.81696432726425</c:v>
                </c:pt>
                <c:pt idx="2226">
                  <c:v>15.684526971749939</c:v>
                </c:pt>
                <c:pt idx="2227">
                  <c:v>15.45141686096156</c:v>
                </c:pt>
                <c:pt idx="2228">
                  <c:v>14.909662129941051</c:v>
                </c:pt>
                <c:pt idx="2229">
                  <c:v>14.69466454235709</c:v>
                </c:pt>
                <c:pt idx="2230">
                  <c:v>14.947387599271011</c:v>
                </c:pt>
                <c:pt idx="2231">
                  <c:v>15.01363958980606</c:v>
                </c:pt>
                <c:pt idx="2232">
                  <c:v>14.628824628959</c:v>
                </c:pt>
                <c:pt idx="2233">
                  <c:v>13.68158445468727</c:v>
                </c:pt>
                <c:pt idx="2234">
                  <c:v>13.98796342090373</c:v>
                </c:pt>
                <c:pt idx="2235">
                  <c:v>14.35343925510597</c:v>
                </c:pt>
                <c:pt idx="2236">
                  <c:v>14.7157074346598</c:v>
                </c:pt>
                <c:pt idx="2237">
                  <c:v>14.74014900054544</c:v>
                </c:pt>
                <c:pt idx="2238">
                  <c:v>14.94802188996688</c:v>
                </c:pt>
                <c:pt idx="2239">
                  <c:v>15.01485810575126</c:v>
                </c:pt>
                <c:pt idx="2240">
                  <c:v>14.928425889069389</c:v>
                </c:pt>
                <c:pt idx="2241">
                  <c:v>14.866717915486751</c:v>
                </c:pt>
                <c:pt idx="2242">
                  <c:v>14.986387811893829</c:v>
                </c:pt>
                <c:pt idx="2243">
                  <c:v>14.893784451246759</c:v>
                </c:pt>
                <c:pt idx="2244">
                  <c:v>15.22854975541798</c:v>
                </c:pt>
                <c:pt idx="2245">
                  <c:v>15.392688551686129</c:v>
                </c:pt>
                <c:pt idx="2246">
                  <c:v>15.583181028779221</c:v>
                </c:pt>
                <c:pt idx="2247">
                  <c:v>15.20829463231502</c:v>
                </c:pt>
                <c:pt idx="2248">
                  <c:v>14.958091743282161</c:v>
                </c:pt>
                <c:pt idx="2249">
                  <c:v>14.916813971708759</c:v>
                </c:pt>
                <c:pt idx="2250">
                  <c:v>14.140762900424599</c:v>
                </c:pt>
                <c:pt idx="2251">
                  <c:v>14.42869843112576</c:v>
                </c:pt>
                <c:pt idx="2252">
                  <c:v>14.12389636335703</c:v>
                </c:pt>
                <c:pt idx="2253">
                  <c:v>14.057097787718011</c:v>
                </c:pt>
                <c:pt idx="2254">
                  <c:v>13.94366912294641</c:v>
                </c:pt>
                <c:pt idx="2255">
                  <c:v>14.109726406594691</c:v>
                </c:pt>
                <c:pt idx="2256">
                  <c:v>13.97610953798155</c:v>
                </c:pt>
                <c:pt idx="2257">
                  <c:v>13.410994517606969</c:v>
                </c:pt>
                <c:pt idx="2258">
                  <c:v>13.1404719758319</c:v>
                </c:pt>
                <c:pt idx="2259">
                  <c:v>12.957331029699761</c:v>
                </c:pt>
                <c:pt idx="2260">
                  <c:v>12.21662187320292</c:v>
                </c:pt>
                <c:pt idx="2261">
                  <c:v>11.988542773074</c:v>
                </c:pt>
                <c:pt idx="2262">
                  <c:v>12.94671441839882</c:v>
                </c:pt>
                <c:pt idx="2263">
                  <c:v>12.750435624104799</c:v>
                </c:pt>
                <c:pt idx="2264">
                  <c:v>13.4166862550061</c:v>
                </c:pt>
                <c:pt idx="2265">
                  <c:v>13.31442018393359</c:v>
                </c:pt>
                <c:pt idx="2266">
                  <c:v>13.07611412460216</c:v>
                </c:pt>
                <c:pt idx="2267">
                  <c:v>12.996264316237591</c:v>
                </c:pt>
                <c:pt idx="2268">
                  <c:v>13.355643732835469</c:v>
                </c:pt>
                <c:pt idx="2269">
                  <c:v>13.85542583281353</c:v>
                </c:pt>
                <c:pt idx="2270">
                  <c:v>13.82070430989137</c:v>
                </c:pt>
                <c:pt idx="2271">
                  <c:v>13.866537255333441</c:v>
                </c:pt>
                <c:pt idx="2272">
                  <c:v>13.71260190762899</c:v>
                </c:pt>
                <c:pt idx="2273">
                  <c:v>14.049802608460849</c:v>
                </c:pt>
                <c:pt idx="2274">
                  <c:v>14.086880352927579</c:v>
                </c:pt>
                <c:pt idx="2275">
                  <c:v>14.22386583435064</c:v>
                </c:pt>
                <c:pt idx="2276">
                  <c:v>14.389991659211409</c:v>
                </c:pt>
                <c:pt idx="2277">
                  <c:v>14.4212419922351</c:v>
                </c:pt>
                <c:pt idx="2278">
                  <c:v>13.8604394347233</c:v>
                </c:pt>
                <c:pt idx="2279">
                  <c:v>13.860247894896601</c:v>
                </c:pt>
                <c:pt idx="2280">
                  <c:v>13.86563542198275</c:v>
                </c:pt>
                <c:pt idx="2281">
                  <c:v>13.82241197194921</c:v>
                </c:pt>
                <c:pt idx="2282">
                  <c:v>13.99537642586748</c:v>
                </c:pt>
                <c:pt idx="2283">
                  <c:v>14.25328503724192</c:v>
                </c:pt>
                <c:pt idx="2284">
                  <c:v>14.344324198546071</c:v>
                </c:pt>
                <c:pt idx="2285">
                  <c:v>14.70356277703609</c:v>
                </c:pt>
                <c:pt idx="2286">
                  <c:v>15.38672337008822</c:v>
                </c:pt>
                <c:pt idx="2287">
                  <c:v>15.31634422028695</c:v>
                </c:pt>
                <c:pt idx="2288">
                  <c:v>15.36589482231626</c:v>
                </c:pt>
                <c:pt idx="2289">
                  <c:v>14.94706177213464</c:v>
                </c:pt>
                <c:pt idx="2290">
                  <c:v>15.313605858009719</c:v>
                </c:pt>
                <c:pt idx="2291">
                  <c:v>15.369353806245391</c:v>
                </c:pt>
                <c:pt idx="2292">
                  <c:v>15.357268957669969</c:v>
                </c:pt>
                <c:pt idx="2293">
                  <c:v>15.43929354115013</c:v>
                </c:pt>
                <c:pt idx="2294">
                  <c:v>15.507869024250031</c:v>
                </c:pt>
                <c:pt idx="2295">
                  <c:v>15.88302864664349</c:v>
                </c:pt>
                <c:pt idx="2296">
                  <c:v>16.154435886466121</c:v>
                </c:pt>
                <c:pt idx="2297">
                  <c:v>16.02082512083766</c:v>
                </c:pt>
                <c:pt idx="2298">
                  <c:v>15.940655844698419</c:v>
                </c:pt>
                <c:pt idx="2299">
                  <c:v>16.443951620737511</c:v>
                </c:pt>
                <c:pt idx="2300">
                  <c:v>16.795790095579999</c:v>
                </c:pt>
                <c:pt idx="2301">
                  <c:v>16.956697868544421</c:v>
                </c:pt>
                <c:pt idx="2302">
                  <c:v>17.09873568235691</c:v>
                </c:pt>
                <c:pt idx="2303">
                  <c:v>16.546239756446909</c:v>
                </c:pt>
                <c:pt idx="2304">
                  <c:v>16.813178672567389</c:v>
                </c:pt>
                <c:pt idx="2305">
                  <c:v>16.740615593173509</c:v>
                </c:pt>
                <c:pt idx="2306">
                  <c:v>17.122284048721891</c:v>
                </c:pt>
                <c:pt idx="2307">
                  <c:v>17.146910296072399</c:v>
                </c:pt>
                <c:pt idx="2308">
                  <c:v>17.040921873809051</c:v>
                </c:pt>
                <c:pt idx="2309">
                  <c:v>17.23449282074921</c:v>
                </c:pt>
                <c:pt idx="2310">
                  <c:v>16.861579331445999</c:v>
                </c:pt>
                <c:pt idx="2311">
                  <c:v>16.603839725800999</c:v>
                </c:pt>
                <c:pt idx="2312">
                  <c:v>16.241751757658719</c:v>
                </c:pt>
                <c:pt idx="2313">
                  <c:v>16.382618033143959</c:v>
                </c:pt>
                <c:pt idx="2314">
                  <c:v>16.76405387108418</c:v>
                </c:pt>
                <c:pt idx="2315">
                  <c:v>16.51265268448358</c:v>
                </c:pt>
                <c:pt idx="2316">
                  <c:v>16.635841195399951</c:v>
                </c:pt>
                <c:pt idx="2317">
                  <c:v>16.456104541065059</c:v>
                </c:pt>
                <c:pt idx="2318">
                  <c:v>16.584238816869249</c:v>
                </c:pt>
                <c:pt idx="2319">
                  <c:v>16.55665849020631</c:v>
                </c:pt>
                <c:pt idx="2320">
                  <c:v>16.468604627328499</c:v>
                </c:pt>
                <c:pt idx="2321">
                  <c:v>16.248716906283121</c:v>
                </c:pt>
                <c:pt idx="2322">
                  <c:v>16.39238703376574</c:v>
                </c:pt>
                <c:pt idx="2323">
                  <c:v>16.430982778305061</c:v>
                </c:pt>
                <c:pt idx="2324">
                  <c:v>16.35273030881385</c:v>
                </c:pt>
                <c:pt idx="2325">
                  <c:v>16.19923461073612</c:v>
                </c:pt>
                <c:pt idx="2326">
                  <c:v>16.49663680958751</c:v>
                </c:pt>
                <c:pt idx="2327">
                  <c:v>16.195313208352829</c:v>
                </c:pt>
                <c:pt idx="2328">
                  <c:v>15.977548387053311</c:v>
                </c:pt>
                <c:pt idx="2329">
                  <c:v>16.07531444584939</c:v>
                </c:pt>
                <c:pt idx="2330">
                  <c:v>16.35007832724278</c:v>
                </c:pt>
                <c:pt idx="2331">
                  <c:v>16.39839941259044</c:v>
                </c:pt>
                <c:pt idx="2332">
                  <c:v>16.53150527360221</c:v>
                </c:pt>
                <c:pt idx="2333">
                  <c:v>16.365663002798609</c:v>
                </c:pt>
                <c:pt idx="2334">
                  <c:v>16.682423869036221</c:v>
                </c:pt>
                <c:pt idx="2335">
                  <c:v>16.44029546345736</c:v>
                </c:pt>
                <c:pt idx="2336">
                  <c:v>16.62103605877115</c:v>
                </c:pt>
                <c:pt idx="2337">
                  <c:v>16.725957162907061</c:v>
                </c:pt>
                <c:pt idx="2338">
                  <c:v>16.80708249506851</c:v>
                </c:pt>
                <c:pt idx="2339">
                  <c:v>16.91355493096254</c:v>
                </c:pt>
                <c:pt idx="2340">
                  <c:v>16.608708733920022</c:v>
                </c:pt>
                <c:pt idx="2341">
                  <c:v>16.796134679483909</c:v>
                </c:pt>
                <c:pt idx="2342">
                  <c:v>16.848128587954481</c:v>
                </c:pt>
                <c:pt idx="2343">
                  <c:v>16.296525106187978</c:v>
                </c:pt>
                <c:pt idx="2344">
                  <c:v>16.20263467739013</c:v>
                </c:pt>
                <c:pt idx="2345">
                  <c:v>15.97501283165141</c:v>
                </c:pt>
                <c:pt idx="2346">
                  <c:v>15.955824343645521</c:v>
                </c:pt>
                <c:pt idx="2347">
                  <c:v>15.962099150811209</c:v>
                </c:pt>
                <c:pt idx="2348">
                  <c:v>15.624883661978011</c:v>
                </c:pt>
                <c:pt idx="2349">
                  <c:v>15.403676757322311</c:v>
                </c:pt>
                <c:pt idx="2350">
                  <c:v>15.38437207787743</c:v>
                </c:pt>
                <c:pt idx="2351">
                  <c:v>15.50570363834162</c:v>
                </c:pt>
                <c:pt idx="2352">
                  <c:v>15.69840584888644</c:v>
                </c:pt>
                <c:pt idx="2353">
                  <c:v>15.93939088375963</c:v>
                </c:pt>
                <c:pt idx="2354">
                  <c:v>15.771504582550561</c:v>
                </c:pt>
                <c:pt idx="2355">
                  <c:v>15.81886562146296</c:v>
                </c:pt>
                <c:pt idx="2356">
                  <c:v>15.847100375867109</c:v>
                </c:pt>
                <c:pt idx="2357">
                  <c:v>15.58593347486724</c:v>
                </c:pt>
                <c:pt idx="2358">
                  <c:v>14.87854497157968</c:v>
                </c:pt>
                <c:pt idx="2359">
                  <c:v>14.642977274525469</c:v>
                </c:pt>
                <c:pt idx="2360">
                  <c:v>14.51283511676351</c:v>
                </c:pt>
                <c:pt idx="2361">
                  <c:v>14.66899993171544</c:v>
                </c:pt>
                <c:pt idx="2362">
                  <c:v>14.426970347542269</c:v>
                </c:pt>
                <c:pt idx="2363">
                  <c:v>14.439365274685169</c:v>
                </c:pt>
                <c:pt idx="2364">
                  <c:v>14.2671761345507</c:v>
                </c:pt>
                <c:pt idx="2365">
                  <c:v>14.487931418340519</c:v>
                </c:pt>
                <c:pt idx="2366">
                  <c:v>14.65790048043471</c:v>
                </c:pt>
                <c:pt idx="2367">
                  <c:v>14.238616983038099</c:v>
                </c:pt>
                <c:pt idx="2368">
                  <c:v>14.37646721044344</c:v>
                </c:pt>
                <c:pt idx="2369">
                  <c:v>13.992168133770351</c:v>
                </c:pt>
                <c:pt idx="2370">
                  <c:v>13.654855701372909</c:v>
                </c:pt>
                <c:pt idx="2371">
                  <c:v>13.78818361713474</c:v>
                </c:pt>
                <c:pt idx="2372">
                  <c:v>14.20377269623191</c:v>
                </c:pt>
                <c:pt idx="2373">
                  <c:v>14.22716731432914</c:v>
                </c:pt>
                <c:pt idx="2374">
                  <c:v>14.518597507946749</c:v>
                </c:pt>
                <c:pt idx="2375">
                  <c:v>14.495450060728819</c:v>
                </c:pt>
                <c:pt idx="2376">
                  <c:v>14.565952913334829</c:v>
                </c:pt>
                <c:pt idx="2377">
                  <c:v>14.46337911099665</c:v>
                </c:pt>
                <c:pt idx="2378">
                  <c:v>14.258140431010521</c:v>
                </c:pt>
                <c:pt idx="2379">
                  <c:v>14.19558413391054</c:v>
                </c:pt>
                <c:pt idx="2380">
                  <c:v>14.017370878442369</c:v>
                </c:pt>
                <c:pt idx="2381">
                  <c:v>13.92956536009476</c:v>
                </c:pt>
                <c:pt idx="2382">
                  <c:v>14.100702674293681</c:v>
                </c:pt>
                <c:pt idx="2383">
                  <c:v>13.902779360360171</c:v>
                </c:pt>
                <c:pt idx="2384">
                  <c:v>13.37350834262744</c:v>
                </c:pt>
                <c:pt idx="2385">
                  <c:v>13.40257545024906</c:v>
                </c:pt>
                <c:pt idx="2386">
                  <c:v>13.73661809124226</c:v>
                </c:pt>
                <c:pt idx="2387">
                  <c:v>13.969353299217151</c:v>
                </c:pt>
                <c:pt idx="2388">
                  <c:v>14.064139458381019</c:v>
                </c:pt>
                <c:pt idx="2389">
                  <c:v>14.530739395955861</c:v>
                </c:pt>
                <c:pt idx="2390">
                  <c:v>14.551499637245501</c:v>
                </c:pt>
                <c:pt idx="2391">
                  <c:v>14.43674873737125</c:v>
                </c:pt>
                <c:pt idx="2392">
                  <c:v>14.221491773312421</c:v>
                </c:pt>
                <c:pt idx="2393">
                  <c:v>13.92769573421287</c:v>
                </c:pt>
                <c:pt idx="2394">
                  <c:v>14.18207048273084</c:v>
                </c:pt>
                <c:pt idx="2395">
                  <c:v>13.84332009325211</c:v>
                </c:pt>
                <c:pt idx="2396">
                  <c:v>14.169094833123181</c:v>
                </c:pt>
                <c:pt idx="2397">
                  <c:v>13.93140118483077</c:v>
                </c:pt>
                <c:pt idx="2398">
                  <c:v>13.769811520694111</c:v>
                </c:pt>
                <c:pt idx="2399">
                  <c:v>13.773215812491349</c:v>
                </c:pt>
                <c:pt idx="2400">
                  <c:v>13.79045885676728</c:v>
                </c:pt>
                <c:pt idx="2401">
                  <c:v>13.537945753305101</c:v>
                </c:pt>
                <c:pt idx="2402">
                  <c:v>13.63992920924116</c:v>
                </c:pt>
                <c:pt idx="2403">
                  <c:v>13.654078979208039</c:v>
                </c:pt>
                <c:pt idx="2404">
                  <c:v>13.454530158779599</c:v>
                </c:pt>
                <c:pt idx="2405">
                  <c:v>13.405142224764869</c:v>
                </c:pt>
                <c:pt idx="2406">
                  <c:v>13.50737684199329</c:v>
                </c:pt>
                <c:pt idx="2407">
                  <c:v>13.61437084834678</c:v>
                </c:pt>
                <c:pt idx="2408">
                  <c:v>13.80817488235545</c:v>
                </c:pt>
                <c:pt idx="2409">
                  <c:v>13.846829544169889</c:v>
                </c:pt>
                <c:pt idx="2410">
                  <c:v>13.76778345194087</c:v>
                </c:pt>
                <c:pt idx="2411">
                  <c:v>13.88590132151379</c:v>
                </c:pt>
                <c:pt idx="2412">
                  <c:v>14.06385097499007</c:v>
                </c:pt>
                <c:pt idx="2413">
                  <c:v>14.061361191973219</c:v>
                </c:pt>
                <c:pt idx="2414">
                  <c:v>14.132976430901181</c:v>
                </c:pt>
                <c:pt idx="2415">
                  <c:v>14.066543564882251</c:v>
                </c:pt>
                <c:pt idx="2416">
                  <c:v>13.804622475814771</c:v>
                </c:pt>
                <c:pt idx="2417">
                  <c:v>13.733874799631259</c:v>
                </c:pt>
                <c:pt idx="2418">
                  <c:v>13.968497003521341</c:v>
                </c:pt>
                <c:pt idx="2419">
                  <c:v>13.756699492852</c:v>
                </c:pt>
                <c:pt idx="2420">
                  <c:v>13.696050378462671</c:v>
                </c:pt>
                <c:pt idx="2421">
                  <c:v>13.49979317934519</c:v>
                </c:pt>
                <c:pt idx="2422">
                  <c:v>13.43385019521144</c:v>
                </c:pt>
                <c:pt idx="2423">
                  <c:v>13.28637814300704</c:v>
                </c:pt>
                <c:pt idx="2424">
                  <c:v>13.19227129298344</c:v>
                </c:pt>
                <c:pt idx="2425">
                  <c:v>13.595337516989719</c:v>
                </c:pt>
                <c:pt idx="2426">
                  <c:v>13.762759521903201</c:v>
                </c:pt>
                <c:pt idx="2427">
                  <c:v>13.6667250676433</c:v>
                </c:pt>
                <c:pt idx="2428">
                  <c:v>13.747775990337759</c:v>
                </c:pt>
                <c:pt idx="2429">
                  <c:v>13.748099683255671</c:v>
                </c:pt>
                <c:pt idx="2430">
                  <c:v>13.833869621484279</c:v>
                </c:pt>
                <c:pt idx="2431">
                  <c:v>13.615360705514879</c:v>
                </c:pt>
                <c:pt idx="2432">
                  <c:v>13.898977905098761</c:v>
                </c:pt>
                <c:pt idx="2433">
                  <c:v>14.10312743705073</c:v>
                </c:pt>
                <c:pt idx="2434">
                  <c:v>14.16314184103396</c:v>
                </c:pt>
                <c:pt idx="2435">
                  <c:v>14.330910542422959</c:v>
                </c:pt>
                <c:pt idx="2436">
                  <c:v>14.170882772902511</c:v>
                </c:pt>
                <c:pt idx="2437">
                  <c:v>14.216636614274</c:v>
                </c:pt>
                <c:pt idx="2438">
                  <c:v>14.340234494623891</c:v>
                </c:pt>
                <c:pt idx="2439">
                  <c:v>14.50610023844547</c:v>
                </c:pt>
                <c:pt idx="2440">
                  <c:v>14.56611041728546</c:v>
                </c:pt>
                <c:pt idx="2441">
                  <c:v>14.549749019564761</c:v>
                </c:pt>
                <c:pt idx="2442">
                  <c:v>14.609674695540029</c:v>
                </c:pt>
                <c:pt idx="2443">
                  <c:v>14.761384096949691</c:v>
                </c:pt>
                <c:pt idx="2444">
                  <c:v>14.930140308205001</c:v>
                </c:pt>
                <c:pt idx="2445">
                  <c:v>14.830156283940241</c:v>
                </c:pt>
                <c:pt idx="2446">
                  <c:v>14.941349613209869</c:v>
                </c:pt>
                <c:pt idx="2447">
                  <c:v>15.004714496759039</c:v>
                </c:pt>
                <c:pt idx="2448">
                  <c:v>14.875284937317071</c:v>
                </c:pt>
                <c:pt idx="2449">
                  <c:v>14.805345759259881</c:v>
                </c:pt>
                <c:pt idx="2450">
                  <c:v>14.903775770194819</c:v>
                </c:pt>
                <c:pt idx="2451">
                  <c:v>14.822339031486949</c:v>
                </c:pt>
                <c:pt idx="2452">
                  <c:v>14.939854349640401</c:v>
                </c:pt>
                <c:pt idx="2453">
                  <c:v>14.968034829990341</c:v>
                </c:pt>
                <c:pt idx="2454">
                  <c:v>15.0707179653265</c:v>
                </c:pt>
                <c:pt idx="2455">
                  <c:v>15.15241483516704</c:v>
                </c:pt>
                <c:pt idx="2456">
                  <c:v>15.05464633417126</c:v>
                </c:pt>
                <c:pt idx="2457">
                  <c:v>14.90452359815688</c:v>
                </c:pt>
                <c:pt idx="2458">
                  <c:v>14.95788736168879</c:v>
                </c:pt>
                <c:pt idx="2459">
                  <c:v>15.282777413965659</c:v>
                </c:pt>
                <c:pt idx="2460">
                  <c:v>15.46602822246092</c:v>
                </c:pt>
                <c:pt idx="2461">
                  <c:v>15.480889831876929</c:v>
                </c:pt>
                <c:pt idx="2462">
                  <c:v>15.475516534951209</c:v>
                </c:pt>
                <c:pt idx="2463">
                  <c:v>15.44410109051565</c:v>
                </c:pt>
                <c:pt idx="2464">
                  <c:v>15.41706942457961</c:v>
                </c:pt>
                <c:pt idx="2465">
                  <c:v>15.4749060311165</c:v>
                </c:pt>
                <c:pt idx="2466">
                  <c:v>15.56241053447981</c:v>
                </c:pt>
                <c:pt idx="2467">
                  <c:v>15.40773732481748</c:v>
                </c:pt>
                <c:pt idx="2468">
                  <c:v>15.42663162989324</c:v>
                </c:pt>
                <c:pt idx="2469">
                  <c:v>15.620267757114171</c:v>
                </c:pt>
                <c:pt idx="2470">
                  <c:v>15.34846646864221</c:v>
                </c:pt>
                <c:pt idx="2471">
                  <c:v>15.30139735169892</c:v>
                </c:pt>
                <c:pt idx="2472">
                  <c:v>15.26527312242591</c:v>
                </c:pt>
                <c:pt idx="2473">
                  <c:v>15.233821463364031</c:v>
                </c:pt>
                <c:pt idx="2474">
                  <c:v>15.14863875110705</c:v>
                </c:pt>
                <c:pt idx="2475">
                  <c:v>15.01672774101058</c:v>
                </c:pt>
                <c:pt idx="2476">
                  <c:v>14.928600175187389</c:v>
                </c:pt>
                <c:pt idx="2477">
                  <c:v>14.67559533284059</c:v>
                </c:pt>
                <c:pt idx="2478">
                  <c:v>14.448546733526561</c:v>
                </c:pt>
                <c:pt idx="2479">
                  <c:v>14.43944377453904</c:v>
                </c:pt>
                <c:pt idx="2480">
                  <c:v>14.7831890426471</c:v>
                </c:pt>
                <c:pt idx="2481">
                  <c:v>14.793664622671031</c:v>
                </c:pt>
                <c:pt idx="2482">
                  <c:v>14.822139500710669</c:v>
                </c:pt>
                <c:pt idx="2483">
                  <c:v>14.79833329928997</c:v>
                </c:pt>
                <c:pt idx="2484">
                  <c:v>14.992250803440459</c:v>
                </c:pt>
                <c:pt idx="2485">
                  <c:v>14.951064125590831</c:v>
                </c:pt>
                <c:pt idx="2486">
                  <c:v>14.95912048699536</c:v>
                </c:pt>
                <c:pt idx="2487">
                  <c:v>15.04188112533199</c:v>
                </c:pt>
                <c:pt idx="2488">
                  <c:v>15.1154251117889</c:v>
                </c:pt>
                <c:pt idx="2489">
                  <c:v>15.15970330184423</c:v>
                </c:pt>
                <c:pt idx="2490">
                  <c:v>15.15206067256069</c:v>
                </c:pt>
                <c:pt idx="2491">
                  <c:v>15.06723404088671</c:v>
                </c:pt>
                <c:pt idx="2492">
                  <c:v>15.136334903218531</c:v>
                </c:pt>
                <c:pt idx="2493">
                  <c:v>15.04537563254109</c:v>
                </c:pt>
                <c:pt idx="2494">
                  <c:v>15.10967236811894</c:v>
                </c:pt>
                <c:pt idx="2495">
                  <c:v>15.241577037785589</c:v>
                </c:pt>
                <c:pt idx="2496">
                  <c:v>15.28179419801107</c:v>
                </c:pt>
                <c:pt idx="2497">
                  <c:v>15.30555851345135</c:v>
                </c:pt>
                <c:pt idx="2498">
                  <c:v>15.51011643912106</c:v>
                </c:pt>
                <c:pt idx="2499">
                  <c:v>15.638634294430689</c:v>
                </c:pt>
                <c:pt idx="2500">
                  <c:v>15.575883999848459</c:v>
                </c:pt>
                <c:pt idx="2501">
                  <c:v>15.616064321584821</c:v>
                </c:pt>
                <c:pt idx="2502">
                  <c:v>15.40058048781764</c:v>
                </c:pt>
                <c:pt idx="2503">
                  <c:v>15.31640609128776</c:v>
                </c:pt>
                <c:pt idx="2504">
                  <c:v>15.269870160745411</c:v>
                </c:pt>
                <c:pt idx="2505">
                  <c:v>15.347850262274269</c:v>
                </c:pt>
                <c:pt idx="2506">
                  <c:v>15.360988806359959</c:v>
                </c:pt>
                <c:pt idx="2507">
                  <c:v>15.530125167539619</c:v>
                </c:pt>
                <c:pt idx="2508">
                  <c:v>15.715304884614961</c:v>
                </c:pt>
                <c:pt idx="2509">
                  <c:v>15.4875802474441</c:v>
                </c:pt>
                <c:pt idx="2510">
                  <c:v>15.472160239550339</c:v>
                </c:pt>
                <c:pt idx="2511">
                  <c:v>15.244715885509599</c:v>
                </c:pt>
                <c:pt idx="2512">
                  <c:v>15.40703142247702</c:v>
                </c:pt>
                <c:pt idx="2513">
                  <c:v>15.49829393840713</c:v>
                </c:pt>
                <c:pt idx="2514">
                  <c:v>15.384527819867349</c:v>
                </c:pt>
                <c:pt idx="2515">
                  <c:v>15.769850587732449</c:v>
                </c:pt>
                <c:pt idx="2516">
                  <c:v>15.82415842445465</c:v>
                </c:pt>
                <c:pt idx="2517">
                  <c:v>15.8276221805652</c:v>
                </c:pt>
                <c:pt idx="2518">
                  <c:v>15.7284651617534</c:v>
                </c:pt>
                <c:pt idx="2519">
                  <c:v>15.78455339240403</c:v>
                </c:pt>
                <c:pt idx="2520">
                  <c:v>15.766456971712829</c:v>
                </c:pt>
                <c:pt idx="2521">
                  <c:v>15.602180007301669</c:v>
                </c:pt>
                <c:pt idx="2522">
                  <c:v>15.612365291097509</c:v>
                </c:pt>
                <c:pt idx="2523">
                  <c:v>15.654752916399421</c:v>
                </c:pt>
                <c:pt idx="2524">
                  <c:v>15.48770389361229</c:v>
                </c:pt>
                <c:pt idx="2525">
                  <c:v>15.32723667279574</c:v>
                </c:pt>
                <c:pt idx="2526">
                  <c:v>15.38875507720476</c:v>
                </c:pt>
                <c:pt idx="2527">
                  <c:v>15.222365593059139</c:v>
                </c:pt>
                <c:pt idx="2528">
                  <c:v>15.227835965683861</c:v>
                </c:pt>
                <c:pt idx="2529">
                  <c:v>15.37684041045569</c:v>
                </c:pt>
                <c:pt idx="2530">
                  <c:v>15.16303345251179</c:v>
                </c:pt>
                <c:pt idx="2531">
                  <c:v>14.910929173224289</c:v>
                </c:pt>
                <c:pt idx="2532">
                  <c:v>14.607658667927311</c:v>
                </c:pt>
                <c:pt idx="2533">
                  <c:v>14.58628506931208</c:v>
                </c:pt>
                <c:pt idx="2534">
                  <c:v>14.715687160689599</c:v>
                </c:pt>
                <c:pt idx="2535">
                  <c:v>14.771152447528779</c:v>
                </c:pt>
                <c:pt idx="2536">
                  <c:v>14.891381434841501</c:v>
                </c:pt>
                <c:pt idx="2537">
                  <c:v>15.019575619593949</c:v>
                </c:pt>
                <c:pt idx="2538">
                  <c:v>15.37155938835309</c:v>
                </c:pt>
                <c:pt idx="2539">
                  <c:v>15.77946144359001</c:v>
                </c:pt>
                <c:pt idx="2540">
                  <c:v>15.969461523954189</c:v>
                </c:pt>
                <c:pt idx="2541">
                  <c:v>16.094784123482299</c:v>
                </c:pt>
                <c:pt idx="2542">
                  <c:v>15.514595549024721</c:v>
                </c:pt>
                <c:pt idx="2543">
                  <c:v>15.16219315758854</c:v>
                </c:pt>
                <c:pt idx="2544">
                  <c:v>15.206225332374011</c:v>
                </c:pt>
                <c:pt idx="2545">
                  <c:v>15.08082677085021</c:v>
                </c:pt>
                <c:pt idx="2546">
                  <c:v>15.199404000606769</c:v>
                </c:pt>
                <c:pt idx="2547">
                  <c:v>15.381683957999099</c:v>
                </c:pt>
                <c:pt idx="2548">
                  <c:v>15.345694051583299</c:v>
                </c:pt>
                <c:pt idx="2549">
                  <c:v>15.26561985047258</c:v>
                </c:pt>
                <c:pt idx="2550">
                  <c:v>15.00989462364547</c:v>
                </c:pt>
                <c:pt idx="2551">
                  <c:v>14.956331159034431</c:v>
                </c:pt>
                <c:pt idx="2552">
                  <c:v>14.78547461052117</c:v>
                </c:pt>
                <c:pt idx="2553">
                  <c:v>14.899675985751649</c:v>
                </c:pt>
                <c:pt idx="2554">
                  <c:v>14.946479941679531</c:v>
                </c:pt>
                <c:pt idx="2555">
                  <c:v>14.649615749509049</c:v>
                </c:pt>
                <c:pt idx="2556">
                  <c:v>14.956179235043029</c:v>
                </c:pt>
                <c:pt idx="2557">
                  <c:v>14.944249043214541</c:v>
                </c:pt>
                <c:pt idx="2558">
                  <c:v>14.86921439377482</c:v>
                </c:pt>
                <c:pt idx="2559">
                  <c:v>14.71923519580268</c:v>
                </c:pt>
                <c:pt idx="2560">
                  <c:v>14.55029100439288</c:v>
                </c:pt>
                <c:pt idx="2561">
                  <c:v>14.24200728461318</c:v>
                </c:pt>
                <c:pt idx="2562">
                  <c:v>14.224713177847381</c:v>
                </c:pt>
                <c:pt idx="2563">
                  <c:v>14.14675565497453</c:v>
                </c:pt>
                <c:pt idx="2564">
                  <c:v>14.40494936942836</c:v>
                </c:pt>
                <c:pt idx="2565">
                  <c:v>14.26671128999614</c:v>
                </c:pt>
                <c:pt idx="2566">
                  <c:v>14.15701080162774</c:v>
                </c:pt>
                <c:pt idx="2567">
                  <c:v>14.270946032639699</c:v>
                </c:pt>
                <c:pt idx="2568">
                  <c:v>14.38748420955544</c:v>
                </c:pt>
                <c:pt idx="2569">
                  <c:v>14.29714377244907</c:v>
                </c:pt>
                <c:pt idx="2570">
                  <c:v>14.25283602750401</c:v>
                </c:pt>
                <c:pt idx="2571">
                  <c:v>14.284824899168131</c:v>
                </c:pt>
                <c:pt idx="2572">
                  <c:v>14.603486025601409</c:v>
                </c:pt>
                <c:pt idx="2573">
                  <c:v>14.5301425008835</c:v>
                </c:pt>
                <c:pt idx="2574">
                  <c:v>14.42541031516093</c:v>
                </c:pt>
                <c:pt idx="2575">
                  <c:v>14.30719265733293</c:v>
                </c:pt>
                <c:pt idx="2576">
                  <c:v>14.34183992161303</c:v>
                </c:pt>
                <c:pt idx="2577">
                  <c:v>14.05013504601189</c:v>
                </c:pt>
                <c:pt idx="2578">
                  <c:v>14.08871265048561</c:v>
                </c:pt>
                <c:pt idx="2579">
                  <c:v>13.90500937599135</c:v>
                </c:pt>
                <c:pt idx="2580">
                  <c:v>13.754121683639969</c:v>
                </c:pt>
                <c:pt idx="2581">
                  <c:v>13.85068961822603</c:v>
                </c:pt>
                <c:pt idx="2582">
                  <c:v>13.60445409619035</c:v>
                </c:pt>
                <c:pt idx="2583">
                  <c:v>13.38542987986288</c:v>
                </c:pt>
                <c:pt idx="2584">
                  <c:v>13.541266191277259</c:v>
                </c:pt>
                <c:pt idx="2585">
                  <c:v>13.16985722136927</c:v>
                </c:pt>
                <c:pt idx="2586">
                  <c:v>13.419297008902451</c:v>
                </c:pt>
                <c:pt idx="2587">
                  <c:v>13.108967859910051</c:v>
                </c:pt>
                <c:pt idx="2588">
                  <c:v>13.25056406946609</c:v>
                </c:pt>
                <c:pt idx="2589">
                  <c:v>13.65419229212735</c:v>
                </c:pt>
                <c:pt idx="2590">
                  <c:v>13.71375675439878</c:v>
                </c:pt>
                <c:pt idx="2591">
                  <c:v>13.61341234424542</c:v>
                </c:pt>
                <c:pt idx="2592">
                  <c:v>13.541844500485411</c:v>
                </c:pt>
                <c:pt idx="2593">
                  <c:v>13.707364658119291</c:v>
                </c:pt>
                <c:pt idx="2594">
                  <c:v>13.609731434499549</c:v>
                </c:pt>
                <c:pt idx="2595">
                  <c:v>13.62803075253631</c:v>
                </c:pt>
                <c:pt idx="2596">
                  <c:v>13.486137316237389</c:v>
                </c:pt>
                <c:pt idx="2597">
                  <c:v>13.442274380605999</c:v>
                </c:pt>
                <c:pt idx="2598">
                  <c:v>13.560335972283269</c:v>
                </c:pt>
                <c:pt idx="2599">
                  <c:v>13.58090837033579</c:v>
                </c:pt>
                <c:pt idx="2600">
                  <c:v>13.56914262147945</c:v>
                </c:pt>
                <c:pt idx="2601">
                  <c:v>13.678099947477991</c:v>
                </c:pt>
                <c:pt idx="2602">
                  <c:v>13.69103329494302</c:v>
                </c:pt>
                <c:pt idx="2603">
                  <c:v>13.72591858842209</c:v>
                </c:pt>
                <c:pt idx="2604">
                  <c:v>13.741696698939871</c:v>
                </c:pt>
                <c:pt idx="2605">
                  <c:v>13.738350902634391</c:v>
                </c:pt>
                <c:pt idx="2606">
                  <c:v>13.627696957903369</c:v>
                </c:pt>
                <c:pt idx="2607">
                  <c:v>13.721130103043549</c:v>
                </c:pt>
                <c:pt idx="2608">
                  <c:v>13.69662964524608</c:v>
                </c:pt>
                <c:pt idx="2609">
                  <c:v>13.635353073656139</c:v>
                </c:pt>
                <c:pt idx="2610">
                  <c:v>13.67578420454902</c:v>
                </c:pt>
                <c:pt idx="2611">
                  <c:v>13.734236832587859</c:v>
                </c:pt>
                <c:pt idx="2612">
                  <c:v>13.655813182921101</c:v>
                </c:pt>
                <c:pt idx="2613">
                  <c:v>13.465551266052641</c:v>
                </c:pt>
                <c:pt idx="2614">
                  <c:v>13.451371478915309</c:v>
                </c:pt>
                <c:pt idx="2615">
                  <c:v>13.53326788971725</c:v>
                </c:pt>
                <c:pt idx="2616">
                  <c:v>13.49717267601959</c:v>
                </c:pt>
                <c:pt idx="2617">
                  <c:v>13.465331466723789</c:v>
                </c:pt>
                <c:pt idx="2618">
                  <c:v>13.46127234650946</c:v>
                </c:pt>
                <c:pt idx="2619">
                  <c:v>13.278884638206099</c:v>
                </c:pt>
                <c:pt idx="2620">
                  <c:v>13.0748152961068</c:v>
                </c:pt>
                <c:pt idx="2621">
                  <c:v>13.04544887708041</c:v>
                </c:pt>
                <c:pt idx="2622">
                  <c:v>12.75564312068707</c:v>
                </c:pt>
                <c:pt idx="2623">
                  <c:v>12.893774370647609</c:v>
                </c:pt>
                <c:pt idx="2624">
                  <c:v>13.01339571843179</c:v>
                </c:pt>
                <c:pt idx="2625">
                  <c:v>13.003144673646011</c:v>
                </c:pt>
                <c:pt idx="2626">
                  <c:v>13.200434366881501</c:v>
                </c:pt>
                <c:pt idx="2627">
                  <c:v>13.197457519449451</c:v>
                </c:pt>
                <c:pt idx="2628">
                  <c:v>13.21155812421987</c:v>
                </c:pt>
                <c:pt idx="2629">
                  <c:v>13.169305116281331</c:v>
                </c:pt>
                <c:pt idx="2630">
                  <c:v>13.10902105470428</c:v>
                </c:pt>
                <c:pt idx="2631">
                  <c:v>13.15347751678422</c:v>
                </c:pt>
                <c:pt idx="2632">
                  <c:v>13.23654937617089</c:v>
                </c:pt>
                <c:pt idx="2633">
                  <c:v>13.225688422377891</c:v>
                </c:pt>
                <c:pt idx="2634">
                  <c:v>13.2510704666139</c:v>
                </c:pt>
                <c:pt idx="2635">
                  <c:v>13.317463516059121</c:v>
                </c:pt>
                <c:pt idx="2636">
                  <c:v>13.32646129510648</c:v>
                </c:pt>
                <c:pt idx="2637">
                  <c:v>13.369050486801109</c:v>
                </c:pt>
                <c:pt idx="2638">
                  <c:v>13.35179726339622</c:v>
                </c:pt>
                <c:pt idx="2639">
                  <c:v>13.46899467510354</c:v>
                </c:pt>
                <c:pt idx="2640">
                  <c:v>13.41550391452253</c:v>
                </c:pt>
                <c:pt idx="2641">
                  <c:v>13.4945306471304</c:v>
                </c:pt>
                <c:pt idx="2642">
                  <c:v>13.51920278049062</c:v>
                </c:pt>
                <c:pt idx="2643">
                  <c:v>13.55576728623358</c:v>
                </c:pt>
                <c:pt idx="2644">
                  <c:v>13.48794929548718</c:v>
                </c:pt>
                <c:pt idx="2645">
                  <c:v>13.67597669961342</c:v>
                </c:pt>
                <c:pt idx="2646">
                  <c:v>13.71286612610338</c:v>
                </c:pt>
                <c:pt idx="2647">
                  <c:v>13.67093735630522</c:v>
                </c:pt>
                <c:pt idx="2648">
                  <c:v>13.718311620345331</c:v>
                </c:pt>
                <c:pt idx="2649">
                  <c:v>13.661077103804431</c:v>
                </c:pt>
                <c:pt idx="2650">
                  <c:v>13.67414594868181</c:v>
                </c:pt>
                <c:pt idx="2651">
                  <c:v>13.755101386270031</c:v>
                </c:pt>
                <c:pt idx="2652">
                  <c:v>13.74324416812777</c:v>
                </c:pt>
                <c:pt idx="2653">
                  <c:v>13.544548987879541</c:v>
                </c:pt>
                <c:pt idx="2654">
                  <c:v>13.592890505487921</c:v>
                </c:pt>
                <c:pt idx="2655">
                  <c:v>13.459854913881021</c:v>
                </c:pt>
                <c:pt idx="2656">
                  <c:v>13.37825577825831</c:v>
                </c:pt>
                <c:pt idx="2657">
                  <c:v>13.586972647470921</c:v>
                </c:pt>
                <c:pt idx="2658">
                  <c:v>13.69123841822973</c:v>
                </c:pt>
                <c:pt idx="2659">
                  <c:v>13.57129522142831</c:v>
                </c:pt>
                <c:pt idx="2660">
                  <c:v>13.54836100450056</c:v>
                </c:pt>
                <c:pt idx="2661">
                  <c:v>13.474507406096709</c:v>
                </c:pt>
                <c:pt idx="2662">
                  <c:v>13.38389206104813</c:v>
                </c:pt>
                <c:pt idx="2663">
                  <c:v>13.369329672905151</c:v>
                </c:pt>
                <c:pt idx="2664">
                  <c:v>13.275240542811471</c:v>
                </c:pt>
                <c:pt idx="2665">
                  <c:v>13.378288884678961</c:v>
                </c:pt>
                <c:pt idx="2666">
                  <c:v>13.324246577955989</c:v>
                </c:pt>
                <c:pt idx="2667">
                  <c:v>13.33684066993519</c:v>
                </c:pt>
                <c:pt idx="2668">
                  <c:v>13.20647714190838</c:v>
                </c:pt>
                <c:pt idx="2669">
                  <c:v>13.340385104764559</c:v>
                </c:pt>
                <c:pt idx="2670">
                  <c:v>13.41276256637139</c:v>
                </c:pt>
                <c:pt idx="2671">
                  <c:v>13.545474602444511</c:v>
                </c:pt>
                <c:pt idx="2672">
                  <c:v>13.65582785896324</c:v>
                </c:pt>
                <c:pt idx="2673">
                  <c:v>13.68297000434659</c:v>
                </c:pt>
                <c:pt idx="2674">
                  <c:v>13.70292942166212</c:v>
                </c:pt>
                <c:pt idx="2675">
                  <c:v>13.657174300504099</c:v>
                </c:pt>
                <c:pt idx="2676">
                  <c:v>13.483631126063861</c:v>
                </c:pt>
                <c:pt idx="2677">
                  <c:v>13.58945972465933</c:v>
                </c:pt>
                <c:pt idx="2678">
                  <c:v>13.52524623812411</c:v>
                </c:pt>
                <c:pt idx="2679">
                  <c:v>13.52414041541374</c:v>
                </c:pt>
                <c:pt idx="2680">
                  <c:v>13.56821632430786</c:v>
                </c:pt>
                <c:pt idx="2681">
                  <c:v>13.68000817425999</c:v>
                </c:pt>
                <c:pt idx="2682">
                  <c:v>13.70565643507442</c:v>
                </c:pt>
                <c:pt idx="2683">
                  <c:v>13.543414836994801</c:v>
                </c:pt>
                <c:pt idx="2684">
                  <c:v>13.458114949628721</c:v>
                </c:pt>
                <c:pt idx="2685">
                  <c:v>13.37083311396662</c:v>
                </c:pt>
                <c:pt idx="2686">
                  <c:v>12.828471785264</c:v>
                </c:pt>
                <c:pt idx="2687">
                  <c:v>12.95344203845462</c:v>
                </c:pt>
                <c:pt idx="2688">
                  <c:v>13.182343243861199</c:v>
                </c:pt>
                <c:pt idx="2689">
                  <c:v>13.579092295446319</c:v>
                </c:pt>
                <c:pt idx="2690">
                  <c:v>13.635973221762541</c:v>
                </c:pt>
                <c:pt idx="2691">
                  <c:v>13.573536218933331</c:v>
                </c:pt>
                <c:pt idx="2692">
                  <c:v>13.298912316182779</c:v>
                </c:pt>
                <c:pt idx="2693">
                  <c:v>13.11143611689519</c:v>
                </c:pt>
                <c:pt idx="2694">
                  <c:v>13.02956120820151</c:v>
                </c:pt>
                <c:pt idx="2695">
                  <c:v>12.729788109871111</c:v>
                </c:pt>
                <c:pt idx="2696">
                  <c:v>12.79157430871197</c:v>
                </c:pt>
                <c:pt idx="2697">
                  <c:v>13.772965944685129</c:v>
                </c:pt>
                <c:pt idx="2698">
                  <c:v>14.08539671457892</c:v>
                </c:pt>
                <c:pt idx="2699">
                  <c:v>14.233856804682979</c:v>
                </c:pt>
                <c:pt idx="2700">
                  <c:v>14.76624282607515</c:v>
                </c:pt>
                <c:pt idx="2701">
                  <c:v>14.807113246041419</c:v>
                </c:pt>
                <c:pt idx="2702">
                  <c:v>14.677992152222989</c:v>
                </c:pt>
                <c:pt idx="2703">
                  <c:v>14.782422158137569</c:v>
                </c:pt>
                <c:pt idx="2704">
                  <c:v>14.735802491075029</c:v>
                </c:pt>
                <c:pt idx="2705">
                  <c:v>14.752528584608569</c:v>
                </c:pt>
                <c:pt idx="2706">
                  <c:v>15.29337362303885</c:v>
                </c:pt>
                <c:pt idx="2707">
                  <c:v>14.73155038021169</c:v>
                </c:pt>
                <c:pt idx="2708">
                  <c:v>15.29990785313959</c:v>
                </c:pt>
                <c:pt idx="2709">
                  <c:v>15.521589851987381</c:v>
                </c:pt>
                <c:pt idx="2710">
                  <c:v>15.77546799334163</c:v>
                </c:pt>
                <c:pt idx="2711">
                  <c:v>15.798163617136311</c:v>
                </c:pt>
                <c:pt idx="2712">
                  <c:v>15.761613832600951</c:v>
                </c:pt>
                <c:pt idx="2713">
                  <c:v>15.399400502515091</c:v>
                </c:pt>
                <c:pt idx="2714">
                  <c:v>15.741912122504759</c:v>
                </c:pt>
                <c:pt idx="2715">
                  <c:v>16.120562379624339</c:v>
                </c:pt>
                <c:pt idx="2716">
                  <c:v>16.090831686481099</c:v>
                </c:pt>
                <c:pt idx="2717">
                  <c:v>16.076478839096811</c:v>
                </c:pt>
                <c:pt idx="2718">
                  <c:v>16.014369749623391</c:v>
                </c:pt>
                <c:pt idx="2719">
                  <c:v>16.201438590196389</c:v>
                </c:pt>
                <c:pt idx="2720">
                  <c:v>16.486225616735329</c:v>
                </c:pt>
                <c:pt idx="2721">
                  <c:v>16.315894709019069</c:v>
                </c:pt>
                <c:pt idx="2722">
                  <c:v>16.24139415337044</c:v>
                </c:pt>
                <c:pt idx="2723">
                  <c:v>16.154114304020151</c:v>
                </c:pt>
                <c:pt idx="2724">
                  <c:v>16.051854123156311</c:v>
                </c:pt>
                <c:pt idx="2725">
                  <c:v>15.76179142244885</c:v>
                </c:pt>
                <c:pt idx="2726">
                  <c:v>15.61779009321296</c:v>
                </c:pt>
                <c:pt idx="2727">
                  <c:v>15.157116646241031</c:v>
                </c:pt>
                <c:pt idx="2728">
                  <c:v>15.337810549425351</c:v>
                </c:pt>
                <c:pt idx="2729">
                  <c:v>15.451038966309589</c:v>
                </c:pt>
                <c:pt idx="2730">
                  <c:v>15.9132960124505</c:v>
                </c:pt>
                <c:pt idx="2731">
                  <c:v>15.955309139540949</c:v>
                </c:pt>
                <c:pt idx="2732">
                  <c:v>16.08284129290778</c:v>
                </c:pt>
                <c:pt idx="2733">
                  <c:v>15.95746422370244</c:v>
                </c:pt>
                <c:pt idx="2734">
                  <c:v>16.002423244372409</c:v>
                </c:pt>
                <c:pt idx="2735">
                  <c:v>15.95328402127266</c:v>
                </c:pt>
                <c:pt idx="2736">
                  <c:v>16.102999957497129</c:v>
                </c:pt>
                <c:pt idx="2737">
                  <c:v>16.10680017490014</c:v>
                </c:pt>
                <c:pt idx="2738">
                  <c:v>16.35377906110763</c:v>
                </c:pt>
                <c:pt idx="2739">
                  <c:v>16.14817081523034</c:v>
                </c:pt>
                <c:pt idx="2740">
                  <c:v>16.530659704690411</c:v>
                </c:pt>
                <c:pt idx="2741">
                  <c:v>16.60576787550384</c:v>
                </c:pt>
                <c:pt idx="2742">
                  <c:v>16.673555368603441</c:v>
                </c:pt>
                <c:pt idx="2743">
                  <c:v>16.45112681934301</c:v>
                </c:pt>
                <c:pt idx="2744">
                  <c:v>16.17150116160353</c:v>
                </c:pt>
                <c:pt idx="2745">
                  <c:v>16.275838808655049</c:v>
                </c:pt>
                <c:pt idx="2746">
                  <c:v>16.304532634502738</c:v>
                </c:pt>
                <c:pt idx="2747">
                  <c:v>16.323284436654809</c:v>
                </c:pt>
                <c:pt idx="2748">
                  <c:v>16.44526587154844</c:v>
                </c:pt>
                <c:pt idx="2749">
                  <c:v>16.47839579312414</c:v>
                </c:pt>
                <c:pt idx="2750">
                  <c:v>16.764954800844858</c:v>
                </c:pt>
                <c:pt idx="2751">
                  <c:v>16.818524245507941</c:v>
                </c:pt>
                <c:pt idx="2752">
                  <c:v>16.680033837958419</c:v>
                </c:pt>
                <c:pt idx="2753">
                  <c:v>16.924827902045809</c:v>
                </c:pt>
                <c:pt idx="2754">
                  <c:v>16.988414633139289</c:v>
                </c:pt>
                <c:pt idx="2755">
                  <c:v>17.157039872555909</c:v>
                </c:pt>
                <c:pt idx="2756">
                  <c:v>17.140088134738399</c:v>
                </c:pt>
                <c:pt idx="2757">
                  <c:v>17.106038906392619</c:v>
                </c:pt>
                <c:pt idx="2758">
                  <c:v>17.06117423949258</c:v>
                </c:pt>
                <c:pt idx="2759">
                  <c:v>17.155249353738931</c:v>
                </c:pt>
                <c:pt idx="2760">
                  <c:v>17.24286141831255</c:v>
                </c:pt>
                <c:pt idx="2761">
                  <c:v>17.196718386327269</c:v>
                </c:pt>
                <c:pt idx="2762">
                  <c:v>17.113710565445199</c:v>
                </c:pt>
                <c:pt idx="2763">
                  <c:v>16.903388669559469</c:v>
                </c:pt>
                <c:pt idx="2764">
                  <c:v>16.81252011494966</c:v>
                </c:pt>
                <c:pt idx="2765">
                  <c:v>17.074709783422058</c:v>
                </c:pt>
                <c:pt idx="2766">
                  <c:v>16.925982542537781</c:v>
                </c:pt>
                <c:pt idx="2767">
                  <c:v>16.98193028961964</c:v>
                </c:pt>
                <c:pt idx="2768">
                  <c:v>16.846667735553581</c:v>
                </c:pt>
                <c:pt idx="2769">
                  <c:v>16.82865497674344</c:v>
                </c:pt>
                <c:pt idx="2770">
                  <c:v>16.733052579684159</c:v>
                </c:pt>
                <c:pt idx="2771">
                  <c:v>16.960746216160949</c:v>
                </c:pt>
                <c:pt idx="2772">
                  <c:v>16.663164338446219</c:v>
                </c:pt>
                <c:pt idx="2773">
                  <c:v>16.642591912383281</c:v>
                </c:pt>
                <c:pt idx="2774">
                  <c:v>16.699905402749771</c:v>
                </c:pt>
                <c:pt idx="2775">
                  <c:v>16.533697749228121</c:v>
                </c:pt>
                <c:pt idx="2776">
                  <c:v>16.66550519306525</c:v>
                </c:pt>
                <c:pt idx="2777">
                  <c:v>16.4976046787142</c:v>
                </c:pt>
                <c:pt idx="2778">
                  <c:v>16.561287232118779</c:v>
                </c:pt>
                <c:pt idx="2779">
                  <c:v>16.436246825975811</c:v>
                </c:pt>
                <c:pt idx="2780">
                  <c:v>16.477087322944989</c:v>
                </c:pt>
                <c:pt idx="2781">
                  <c:v>16.337469810050361</c:v>
                </c:pt>
                <c:pt idx="2782">
                  <c:v>16.135146690761999</c:v>
                </c:pt>
                <c:pt idx="2783">
                  <c:v>16.14089529515735</c:v>
                </c:pt>
                <c:pt idx="2784">
                  <c:v>15.873853933806901</c:v>
                </c:pt>
                <c:pt idx="2785">
                  <c:v>15.940309827203979</c:v>
                </c:pt>
                <c:pt idx="2786">
                  <c:v>16.052613208676629</c:v>
                </c:pt>
                <c:pt idx="2787">
                  <c:v>15.820150851897679</c:v>
                </c:pt>
                <c:pt idx="2788">
                  <c:v>15.91893447625838</c:v>
                </c:pt>
                <c:pt idx="2789">
                  <c:v>16.267900242245499</c:v>
                </c:pt>
                <c:pt idx="2790">
                  <c:v>16.04851965017566</c:v>
                </c:pt>
                <c:pt idx="2791">
                  <c:v>15.903351785943119</c:v>
                </c:pt>
                <c:pt idx="2792">
                  <c:v>15.72297968573754</c:v>
                </c:pt>
                <c:pt idx="2793">
                  <c:v>15.768590371550051</c:v>
                </c:pt>
                <c:pt idx="2794">
                  <c:v>15.574579929533339</c:v>
                </c:pt>
                <c:pt idx="2795">
                  <c:v>15.74182914587716</c:v>
                </c:pt>
                <c:pt idx="2796">
                  <c:v>15.58133632030405</c:v>
                </c:pt>
                <c:pt idx="2797">
                  <c:v>15.78907578654889</c:v>
                </c:pt>
                <c:pt idx="2798">
                  <c:v>15.730595540225799</c:v>
                </c:pt>
                <c:pt idx="2799">
                  <c:v>15.70981017569375</c:v>
                </c:pt>
                <c:pt idx="2800">
                  <c:v>15.601832749361639</c:v>
                </c:pt>
                <c:pt idx="2801">
                  <c:v>15.47065494254954</c:v>
                </c:pt>
                <c:pt idx="2802">
                  <c:v>15.565635412424911</c:v>
                </c:pt>
                <c:pt idx="2803">
                  <c:v>15.477110649516449</c:v>
                </c:pt>
                <c:pt idx="2804">
                  <c:v>15.40484373872445</c:v>
                </c:pt>
                <c:pt idx="2805">
                  <c:v>15.067344342163549</c:v>
                </c:pt>
                <c:pt idx="2806">
                  <c:v>14.921907734897591</c:v>
                </c:pt>
                <c:pt idx="2807">
                  <c:v>14.936896033175801</c:v>
                </c:pt>
                <c:pt idx="2808">
                  <c:v>15.071158143572349</c:v>
                </c:pt>
                <c:pt idx="2809">
                  <c:v>14.98152279640691</c:v>
                </c:pt>
                <c:pt idx="2810">
                  <c:v>14.93447844728083</c:v>
                </c:pt>
                <c:pt idx="2811">
                  <c:v>15.371590826826081</c:v>
                </c:pt>
                <c:pt idx="2812">
                  <c:v>15.255230967516921</c:v>
                </c:pt>
                <c:pt idx="2813">
                  <c:v>15.1531831432789</c:v>
                </c:pt>
                <c:pt idx="2814">
                  <c:v>14.91447251097278</c:v>
                </c:pt>
                <c:pt idx="2815">
                  <c:v>14.970083594992269</c:v>
                </c:pt>
                <c:pt idx="2816">
                  <c:v>15.02069796769354</c:v>
                </c:pt>
                <c:pt idx="2817">
                  <c:v>15.13872939398521</c:v>
                </c:pt>
                <c:pt idx="2818">
                  <c:v>15.06688836013142</c:v>
                </c:pt>
                <c:pt idx="2819">
                  <c:v>15.06491353939809</c:v>
                </c:pt>
                <c:pt idx="2820">
                  <c:v>15.090717643365849</c:v>
                </c:pt>
                <c:pt idx="2821">
                  <c:v>14.951719120572809</c:v>
                </c:pt>
                <c:pt idx="2822">
                  <c:v>15.033021598025559</c:v>
                </c:pt>
                <c:pt idx="2823">
                  <c:v>14.98079733707077</c:v>
                </c:pt>
                <c:pt idx="2824">
                  <c:v>15.08497050751167</c:v>
                </c:pt>
                <c:pt idx="2825">
                  <c:v>14.870884373481511</c:v>
                </c:pt>
                <c:pt idx="2826">
                  <c:v>14.755196738891209</c:v>
                </c:pt>
                <c:pt idx="2827">
                  <c:v>14.698229824239959</c:v>
                </c:pt>
                <c:pt idx="2828">
                  <c:v>14.7131645207656</c:v>
                </c:pt>
                <c:pt idx="2829">
                  <c:v>14.679487567605481</c:v>
                </c:pt>
                <c:pt idx="2830">
                  <c:v>14.59342518109756</c:v>
                </c:pt>
                <c:pt idx="2831">
                  <c:v>14.542527012815921</c:v>
                </c:pt>
                <c:pt idx="2832">
                  <c:v>14.624632782286611</c:v>
                </c:pt>
                <c:pt idx="2833">
                  <c:v>14.75438793984388</c:v>
                </c:pt>
                <c:pt idx="2834">
                  <c:v>14.61388526376129</c:v>
                </c:pt>
                <c:pt idx="2835">
                  <c:v>14.75034792450651</c:v>
                </c:pt>
                <c:pt idx="2836">
                  <c:v>14.660279509916061</c:v>
                </c:pt>
                <c:pt idx="2837">
                  <c:v>14.73574220344798</c:v>
                </c:pt>
                <c:pt idx="2838">
                  <c:v>14.44835892213024</c:v>
                </c:pt>
                <c:pt idx="2839">
                  <c:v>14.52732895886596</c:v>
                </c:pt>
                <c:pt idx="2840">
                  <c:v>14.66397711556545</c:v>
                </c:pt>
                <c:pt idx="2841">
                  <c:v>14.753902535415991</c:v>
                </c:pt>
                <c:pt idx="2842">
                  <c:v>14.68203814563075</c:v>
                </c:pt>
                <c:pt idx="2843">
                  <c:v>14.74549484191715</c:v>
                </c:pt>
                <c:pt idx="2844">
                  <c:v>14.64021973115296</c:v>
                </c:pt>
                <c:pt idx="2845">
                  <c:v>14.585817382355859</c:v>
                </c:pt>
                <c:pt idx="2846">
                  <c:v>14.504344937671799</c:v>
                </c:pt>
                <c:pt idx="2847">
                  <c:v>14.405252363370471</c:v>
                </c:pt>
                <c:pt idx="2848">
                  <c:v>15.190093292816529</c:v>
                </c:pt>
                <c:pt idx="2849">
                  <c:v>15.30657680794366</c:v>
                </c:pt>
                <c:pt idx="2850">
                  <c:v>15.85071111683807</c:v>
                </c:pt>
                <c:pt idx="2851">
                  <c:v>16.960612058321331</c:v>
                </c:pt>
                <c:pt idx="2852">
                  <c:v>19.46118053822407</c:v>
                </c:pt>
                <c:pt idx="2853">
                  <c:v>22.694659818945691</c:v>
                </c:pt>
                <c:pt idx="2854">
                  <c:v>20.958312542020838</c:v>
                </c:pt>
                <c:pt idx="2855">
                  <c:v>21.35276756246575</c:v>
                </c:pt>
                <c:pt idx="2856">
                  <c:v>20.856738524961589</c:v>
                </c:pt>
                <c:pt idx="2857">
                  <c:v>21.321653526950971</c:v>
                </c:pt>
                <c:pt idx="2858">
                  <c:v>20.79542907600516</c:v>
                </c:pt>
                <c:pt idx="2859">
                  <c:v>20.971695132202029</c:v>
                </c:pt>
                <c:pt idx="2860">
                  <c:v>20.640973110067911</c:v>
                </c:pt>
                <c:pt idx="2861">
                  <c:v>21.03436582890253</c:v>
                </c:pt>
                <c:pt idx="2862">
                  <c:v>21.047908320504121</c:v>
                </c:pt>
                <c:pt idx="2863">
                  <c:v>21.313537950512909</c:v>
                </c:pt>
                <c:pt idx="2864">
                  <c:v>21.335673868884239</c:v>
                </c:pt>
                <c:pt idx="2865">
                  <c:v>21.214996962135022</c:v>
                </c:pt>
                <c:pt idx="2866">
                  <c:v>21.324843676158469</c:v>
                </c:pt>
                <c:pt idx="2867">
                  <c:v>21.50961973229705</c:v>
                </c:pt>
                <c:pt idx="2868">
                  <c:v>21.186566026106259</c:v>
                </c:pt>
                <c:pt idx="2869">
                  <c:v>21.010276332308099</c:v>
                </c:pt>
                <c:pt idx="2870">
                  <c:v>21.015459455740821</c:v>
                </c:pt>
                <c:pt idx="2871">
                  <c:v>21.065570243481009</c:v>
                </c:pt>
                <c:pt idx="2872">
                  <c:v>21.52045049492575</c:v>
                </c:pt>
                <c:pt idx="2873">
                  <c:v>22.212405009324041</c:v>
                </c:pt>
                <c:pt idx="2874">
                  <c:v>21.93329560190276</c:v>
                </c:pt>
                <c:pt idx="2875">
                  <c:v>22.394619699559971</c:v>
                </c:pt>
                <c:pt idx="2876">
                  <c:v>22.36035738229684</c:v>
                </c:pt>
                <c:pt idx="2877">
                  <c:v>22.81215068865264</c:v>
                </c:pt>
                <c:pt idx="2878">
                  <c:v>22.751211255387162</c:v>
                </c:pt>
                <c:pt idx="2879">
                  <c:v>23.122280774340641</c:v>
                </c:pt>
                <c:pt idx="2880">
                  <c:v>22.2843788413388</c:v>
                </c:pt>
                <c:pt idx="2881">
                  <c:v>21.426091977853488</c:v>
                </c:pt>
                <c:pt idx="2882">
                  <c:v>20.72452000890031</c:v>
                </c:pt>
                <c:pt idx="2883">
                  <c:v>21.301106233685299</c:v>
                </c:pt>
                <c:pt idx="2884">
                  <c:v>21.4737957657313</c:v>
                </c:pt>
                <c:pt idx="2885">
                  <c:v>21.268703276525571</c:v>
                </c:pt>
                <c:pt idx="2886">
                  <c:v>20.479445427701791</c:v>
                </c:pt>
                <c:pt idx="2887">
                  <c:v>20.262390809618271</c:v>
                </c:pt>
                <c:pt idx="2888">
                  <c:v>20.191343407783211</c:v>
                </c:pt>
                <c:pt idx="2889">
                  <c:v>20.594694988657821</c:v>
                </c:pt>
                <c:pt idx="2890">
                  <c:v>20.230612694516129</c:v>
                </c:pt>
                <c:pt idx="2891">
                  <c:v>20.59566041730158</c:v>
                </c:pt>
                <c:pt idx="2892">
                  <c:v>21.046357000184599</c:v>
                </c:pt>
                <c:pt idx="2893">
                  <c:v>21.088949442641528</c:v>
                </c:pt>
                <c:pt idx="2894">
                  <c:v>21.015288187641008</c:v>
                </c:pt>
                <c:pt idx="2895">
                  <c:v>20.984887014686031</c:v>
                </c:pt>
                <c:pt idx="2896">
                  <c:v>21.22997000962598</c:v>
                </c:pt>
                <c:pt idx="2897">
                  <c:v>21.160977292918879</c:v>
                </c:pt>
                <c:pt idx="2898">
                  <c:v>21.240276443221429</c:v>
                </c:pt>
                <c:pt idx="2899">
                  <c:v>21.454540709848359</c:v>
                </c:pt>
                <c:pt idx="2900">
                  <c:v>21.647293242803968</c:v>
                </c:pt>
                <c:pt idx="2901">
                  <c:v>21.187203361277739</c:v>
                </c:pt>
                <c:pt idx="2902">
                  <c:v>21.20577110518277</c:v>
                </c:pt>
                <c:pt idx="2903">
                  <c:v>21.11131738928896</c:v>
                </c:pt>
                <c:pt idx="2904">
                  <c:v>21.197772450662921</c:v>
                </c:pt>
                <c:pt idx="2905">
                  <c:v>21.107875026998549</c:v>
                </c:pt>
                <c:pt idx="2906">
                  <c:v>21.02890498215562</c:v>
                </c:pt>
                <c:pt idx="2907">
                  <c:v>20.977207138987922</c:v>
                </c:pt>
                <c:pt idx="2908">
                  <c:v>21.256019178187991</c:v>
                </c:pt>
                <c:pt idx="2909">
                  <c:v>21.253233679864049</c:v>
                </c:pt>
                <c:pt idx="2910">
                  <c:v>21.279181377984209</c:v>
                </c:pt>
                <c:pt idx="2911">
                  <c:v>21.29812851358551</c:v>
                </c:pt>
                <c:pt idx="2912">
                  <c:v>21.36087451233951</c:v>
                </c:pt>
                <c:pt idx="2913">
                  <c:v>21.165798036875071</c:v>
                </c:pt>
                <c:pt idx="2914">
                  <c:v>20.796736570353961</c:v>
                </c:pt>
                <c:pt idx="2915">
                  <c:v>20.45610139632873</c:v>
                </c:pt>
                <c:pt idx="2916">
                  <c:v>20.48104401476439</c:v>
                </c:pt>
                <c:pt idx="2917">
                  <c:v>20.914380073392721</c:v>
                </c:pt>
                <c:pt idx="2918">
                  <c:v>20.69769513227936</c:v>
                </c:pt>
                <c:pt idx="2919">
                  <c:v>20.713361400318249</c:v>
                </c:pt>
                <c:pt idx="2920">
                  <c:v>20.204934210806261</c:v>
                </c:pt>
                <c:pt idx="2921">
                  <c:v>20.185982482966839</c:v>
                </c:pt>
                <c:pt idx="2922">
                  <c:v>21.122613685664689</c:v>
                </c:pt>
                <c:pt idx="2923">
                  <c:v>20.709128879762741</c:v>
                </c:pt>
                <c:pt idx="2924">
                  <c:v>21.066544672271171</c:v>
                </c:pt>
                <c:pt idx="2925">
                  <c:v>21.264036549599819</c:v>
                </c:pt>
                <c:pt idx="2926">
                  <c:v>21.732310557064238</c:v>
                </c:pt>
                <c:pt idx="2927">
                  <c:v>21.989493315268248</c:v>
                </c:pt>
                <c:pt idx="2928">
                  <c:v>22.161465287610309</c:v>
                </c:pt>
                <c:pt idx="2929">
                  <c:v>21.8971521492048</c:v>
                </c:pt>
                <c:pt idx="2930">
                  <c:v>22.251871195354969</c:v>
                </c:pt>
                <c:pt idx="2931">
                  <c:v>21.470910818876959</c:v>
                </c:pt>
                <c:pt idx="2932">
                  <c:v>20.81687989442322</c:v>
                </c:pt>
                <c:pt idx="2933">
                  <c:v>20.878336240251109</c:v>
                </c:pt>
                <c:pt idx="2934">
                  <c:v>21.011476252471901</c:v>
                </c:pt>
                <c:pt idx="2935">
                  <c:v>20.943351307474551</c:v>
                </c:pt>
                <c:pt idx="2936">
                  <c:v>21.02953340065865</c:v>
                </c:pt>
                <c:pt idx="2937">
                  <c:v>21.081392911661201</c:v>
                </c:pt>
                <c:pt idx="2938">
                  <c:v>21.001353707838959</c:v>
                </c:pt>
                <c:pt idx="2939">
                  <c:v>20.975564644910222</c:v>
                </c:pt>
                <c:pt idx="2940">
                  <c:v>20.832028938574219</c:v>
                </c:pt>
                <c:pt idx="2941">
                  <c:v>20.70135459228305</c:v>
                </c:pt>
                <c:pt idx="2942">
                  <c:v>20.80189327584376</c:v>
                </c:pt>
                <c:pt idx="2943">
                  <c:v>20.770024921171309</c:v>
                </c:pt>
                <c:pt idx="2944">
                  <c:v>20.75398230760845</c:v>
                </c:pt>
                <c:pt idx="2945">
                  <c:v>20.802618929242239</c:v>
                </c:pt>
                <c:pt idx="2946">
                  <c:v>20.600327716934078</c:v>
                </c:pt>
                <c:pt idx="2947">
                  <c:v>20.85431830235736</c:v>
                </c:pt>
                <c:pt idx="2948">
                  <c:v>20.899231489339961</c:v>
                </c:pt>
                <c:pt idx="2949">
                  <c:v>20.651758515935139</c:v>
                </c:pt>
                <c:pt idx="2950">
                  <c:v>20.75853342636924</c:v>
                </c:pt>
                <c:pt idx="2951">
                  <c:v>20.807732360756329</c:v>
                </c:pt>
                <c:pt idx="2952">
                  <c:v>20.859147145968642</c:v>
                </c:pt>
                <c:pt idx="2953">
                  <c:v>20.982716860499721</c:v>
                </c:pt>
                <c:pt idx="2954">
                  <c:v>21.050141774160579</c:v>
                </c:pt>
                <c:pt idx="2955">
                  <c:v>21.14106074605489</c:v>
                </c:pt>
                <c:pt idx="2956">
                  <c:v>21.255194678721701</c:v>
                </c:pt>
                <c:pt idx="2957">
                  <c:v>21.234173149470191</c:v>
                </c:pt>
                <c:pt idx="2958">
                  <c:v>21.311860156494479</c:v>
                </c:pt>
                <c:pt idx="2959">
                  <c:v>21.572102982579889</c:v>
                </c:pt>
                <c:pt idx="2960">
                  <c:v>21.570995743472508</c:v>
                </c:pt>
                <c:pt idx="2961">
                  <c:v>21.572846479914389</c:v>
                </c:pt>
                <c:pt idx="2962">
                  <c:v>21.541048128375589</c:v>
                </c:pt>
                <c:pt idx="2963">
                  <c:v>21.43395019694568</c:v>
                </c:pt>
                <c:pt idx="2964">
                  <c:v>21.359218420249739</c:v>
                </c:pt>
                <c:pt idx="2965">
                  <c:v>21.504888535856789</c:v>
                </c:pt>
                <c:pt idx="2966">
                  <c:v>21.628008949229422</c:v>
                </c:pt>
                <c:pt idx="2967">
                  <c:v>21.539608717535991</c:v>
                </c:pt>
                <c:pt idx="2968">
                  <c:v>21.56343769272258</c:v>
                </c:pt>
                <c:pt idx="2969">
                  <c:v>21.369195010636709</c:v>
                </c:pt>
                <c:pt idx="2970">
                  <c:v>21.177952397487658</c:v>
                </c:pt>
                <c:pt idx="2971">
                  <c:v>21.340510654703209</c:v>
                </c:pt>
                <c:pt idx="2972">
                  <c:v>21.500494494615261</c:v>
                </c:pt>
                <c:pt idx="2973">
                  <c:v>20.81913248621952</c:v>
                </c:pt>
                <c:pt idx="2974">
                  <c:v>18.070682729849</c:v>
                </c:pt>
                <c:pt idx="2975">
                  <c:v>18.19561141135987</c:v>
                </c:pt>
                <c:pt idx="2976">
                  <c:v>18.42252099559682</c:v>
                </c:pt>
                <c:pt idx="2977">
                  <c:v>19.07787448939758</c:v>
                </c:pt>
                <c:pt idx="2978">
                  <c:v>19.58865055048172</c:v>
                </c:pt>
                <c:pt idx="2979">
                  <c:v>19.6794237657422</c:v>
                </c:pt>
                <c:pt idx="2980">
                  <c:v>19.757592378404091</c:v>
                </c:pt>
                <c:pt idx="2981">
                  <c:v>19.401481747635689</c:v>
                </c:pt>
                <c:pt idx="2982">
                  <c:v>19.35082223100277</c:v>
                </c:pt>
                <c:pt idx="2983">
                  <c:v>19.461133025915451</c:v>
                </c:pt>
                <c:pt idx="2984">
                  <c:v>19.958061426945498</c:v>
                </c:pt>
                <c:pt idx="2985">
                  <c:v>19.704822478566559</c:v>
                </c:pt>
                <c:pt idx="2986">
                  <c:v>20.150367106091529</c:v>
                </c:pt>
                <c:pt idx="2987">
                  <c:v>19.863968075583159</c:v>
                </c:pt>
                <c:pt idx="2988">
                  <c:v>19.997802677414711</c:v>
                </c:pt>
                <c:pt idx="2989">
                  <c:v>19.85934671631848</c:v>
                </c:pt>
                <c:pt idx="2990">
                  <c:v>19.82526301904571</c:v>
                </c:pt>
                <c:pt idx="2991">
                  <c:v>20.159262237611649</c:v>
                </c:pt>
                <c:pt idx="2992">
                  <c:v>20.619618950144829</c:v>
                </c:pt>
                <c:pt idx="2993">
                  <c:v>20.613829585950281</c:v>
                </c:pt>
                <c:pt idx="2994">
                  <c:v>20.82848543814589</c:v>
                </c:pt>
                <c:pt idx="2995">
                  <c:v>20.562730542964239</c:v>
                </c:pt>
                <c:pt idx="2996">
                  <c:v>21.128220364299299</c:v>
                </c:pt>
                <c:pt idx="2997">
                  <c:v>21.006193870138262</c:v>
                </c:pt>
                <c:pt idx="2998">
                  <c:v>21.149063388818892</c:v>
                </c:pt>
                <c:pt idx="2999">
                  <c:v>20.652421125542741</c:v>
                </c:pt>
                <c:pt idx="3000">
                  <c:v>20.65391983066359</c:v>
                </c:pt>
                <c:pt idx="3001">
                  <c:v>20.55420363789791</c:v>
                </c:pt>
                <c:pt idx="3002">
                  <c:v>20.77392600465075</c:v>
                </c:pt>
                <c:pt idx="3003">
                  <c:v>20.845969862144251</c:v>
                </c:pt>
                <c:pt idx="3004">
                  <c:v>20.573334526676931</c:v>
                </c:pt>
                <c:pt idx="3005">
                  <c:v>20.269628852840249</c:v>
                </c:pt>
                <c:pt idx="3006">
                  <c:v>20.247732747570641</c:v>
                </c:pt>
                <c:pt idx="3007">
                  <c:v>20.0261134282329</c:v>
                </c:pt>
              </c:numCache>
            </c:numRef>
          </c:val>
          <c:smooth val="0"/>
          <c:extLst>
            <c:ext xmlns:c16="http://schemas.microsoft.com/office/drawing/2014/chart" uri="{C3380CC4-5D6E-409C-BE32-E72D297353CC}">
              <c16:uniqueId val="{00000000-14FF-4402-90CA-F0F7D8478B5A}"/>
            </c:ext>
          </c:extLst>
        </c:ser>
        <c:ser>
          <c:idx val="1"/>
          <c:order val="1"/>
          <c:tx>
            <c:strRef>
              <c:f>净值曲线!$C$1</c:f>
              <c:strCache>
                <c:ptCount val="1"/>
                <c:pt idx="0">
                  <c:v>基准净值</c:v>
                </c:pt>
              </c:strCache>
            </c:strRef>
          </c:tx>
          <c:spPr>
            <a:ln w="28575" cap="rnd">
              <a:solidFill>
                <a:schemeClr val="accent2"/>
              </a:solidFill>
              <a:round/>
            </a:ln>
            <a:effectLst/>
          </c:spPr>
          <c:marker>
            <c:symbol val="none"/>
          </c:marker>
          <c:cat>
            <c:numRef>
              <c:f>净值曲线!$A$2:$A$3009</c:f>
              <c:numCache>
                <c:formatCode>m/d/yyyy</c:formatCode>
                <c:ptCount val="3008"/>
                <c:pt idx="0">
                  <c:v>41278</c:v>
                </c:pt>
                <c:pt idx="1">
                  <c:v>41281</c:v>
                </c:pt>
                <c:pt idx="2">
                  <c:v>41282</c:v>
                </c:pt>
                <c:pt idx="3">
                  <c:v>41283</c:v>
                </c:pt>
                <c:pt idx="4">
                  <c:v>41284</c:v>
                </c:pt>
                <c:pt idx="5">
                  <c:v>41285</c:v>
                </c:pt>
                <c:pt idx="6">
                  <c:v>41288</c:v>
                </c:pt>
                <c:pt idx="7">
                  <c:v>41289</c:v>
                </c:pt>
                <c:pt idx="8">
                  <c:v>41290</c:v>
                </c:pt>
                <c:pt idx="9">
                  <c:v>41291</c:v>
                </c:pt>
                <c:pt idx="10">
                  <c:v>41292</c:v>
                </c:pt>
                <c:pt idx="11">
                  <c:v>41295</c:v>
                </c:pt>
                <c:pt idx="12">
                  <c:v>41296</c:v>
                </c:pt>
                <c:pt idx="13">
                  <c:v>41297</c:v>
                </c:pt>
                <c:pt idx="14">
                  <c:v>41298</c:v>
                </c:pt>
                <c:pt idx="15">
                  <c:v>41299</c:v>
                </c:pt>
                <c:pt idx="16">
                  <c:v>41302</c:v>
                </c:pt>
                <c:pt idx="17">
                  <c:v>41303</c:v>
                </c:pt>
                <c:pt idx="18">
                  <c:v>41304</c:v>
                </c:pt>
                <c:pt idx="19">
                  <c:v>41305</c:v>
                </c:pt>
                <c:pt idx="20">
                  <c:v>41306</c:v>
                </c:pt>
                <c:pt idx="21">
                  <c:v>41309</c:v>
                </c:pt>
                <c:pt idx="22">
                  <c:v>41310</c:v>
                </c:pt>
                <c:pt idx="23">
                  <c:v>41311</c:v>
                </c:pt>
                <c:pt idx="24">
                  <c:v>41312</c:v>
                </c:pt>
                <c:pt idx="25">
                  <c:v>41313</c:v>
                </c:pt>
                <c:pt idx="26">
                  <c:v>41323</c:v>
                </c:pt>
                <c:pt idx="27">
                  <c:v>41324</c:v>
                </c:pt>
                <c:pt idx="28">
                  <c:v>41325</c:v>
                </c:pt>
                <c:pt idx="29">
                  <c:v>41326</c:v>
                </c:pt>
                <c:pt idx="30">
                  <c:v>41327</c:v>
                </c:pt>
                <c:pt idx="31">
                  <c:v>41330</c:v>
                </c:pt>
                <c:pt idx="32">
                  <c:v>41331</c:v>
                </c:pt>
                <c:pt idx="33">
                  <c:v>41332</c:v>
                </c:pt>
                <c:pt idx="34">
                  <c:v>41333</c:v>
                </c:pt>
                <c:pt idx="35">
                  <c:v>41334</c:v>
                </c:pt>
                <c:pt idx="36">
                  <c:v>41337</c:v>
                </c:pt>
                <c:pt idx="37">
                  <c:v>41338</c:v>
                </c:pt>
                <c:pt idx="38">
                  <c:v>41339</c:v>
                </c:pt>
                <c:pt idx="39">
                  <c:v>41340</c:v>
                </c:pt>
                <c:pt idx="40">
                  <c:v>41341</c:v>
                </c:pt>
                <c:pt idx="41">
                  <c:v>41344</c:v>
                </c:pt>
                <c:pt idx="42">
                  <c:v>41345</c:v>
                </c:pt>
                <c:pt idx="43">
                  <c:v>41346</c:v>
                </c:pt>
                <c:pt idx="44">
                  <c:v>41347</c:v>
                </c:pt>
                <c:pt idx="45">
                  <c:v>41348</c:v>
                </c:pt>
                <c:pt idx="46">
                  <c:v>41351</c:v>
                </c:pt>
                <c:pt idx="47">
                  <c:v>41352</c:v>
                </c:pt>
                <c:pt idx="48">
                  <c:v>41353</c:v>
                </c:pt>
                <c:pt idx="49">
                  <c:v>41354</c:v>
                </c:pt>
                <c:pt idx="50">
                  <c:v>41355</c:v>
                </c:pt>
                <c:pt idx="51">
                  <c:v>41358</c:v>
                </c:pt>
                <c:pt idx="52">
                  <c:v>41359</c:v>
                </c:pt>
                <c:pt idx="53">
                  <c:v>41360</c:v>
                </c:pt>
                <c:pt idx="54">
                  <c:v>41361</c:v>
                </c:pt>
                <c:pt idx="55">
                  <c:v>41362</c:v>
                </c:pt>
                <c:pt idx="56">
                  <c:v>41365</c:v>
                </c:pt>
                <c:pt idx="57">
                  <c:v>41366</c:v>
                </c:pt>
                <c:pt idx="58">
                  <c:v>41367</c:v>
                </c:pt>
                <c:pt idx="59">
                  <c:v>41372</c:v>
                </c:pt>
                <c:pt idx="60">
                  <c:v>41373</c:v>
                </c:pt>
                <c:pt idx="61">
                  <c:v>41374</c:v>
                </c:pt>
                <c:pt idx="62">
                  <c:v>41375</c:v>
                </c:pt>
                <c:pt idx="63">
                  <c:v>41376</c:v>
                </c:pt>
                <c:pt idx="64">
                  <c:v>41379</c:v>
                </c:pt>
                <c:pt idx="65">
                  <c:v>41380</c:v>
                </c:pt>
                <c:pt idx="66">
                  <c:v>41381</c:v>
                </c:pt>
                <c:pt idx="67">
                  <c:v>41382</c:v>
                </c:pt>
                <c:pt idx="68">
                  <c:v>41383</c:v>
                </c:pt>
                <c:pt idx="69">
                  <c:v>41386</c:v>
                </c:pt>
                <c:pt idx="70">
                  <c:v>41387</c:v>
                </c:pt>
                <c:pt idx="71">
                  <c:v>41388</c:v>
                </c:pt>
                <c:pt idx="72">
                  <c:v>41389</c:v>
                </c:pt>
                <c:pt idx="73">
                  <c:v>41390</c:v>
                </c:pt>
                <c:pt idx="74">
                  <c:v>41396</c:v>
                </c:pt>
                <c:pt idx="75">
                  <c:v>41397</c:v>
                </c:pt>
                <c:pt idx="76">
                  <c:v>41400</c:v>
                </c:pt>
                <c:pt idx="77">
                  <c:v>41401</c:v>
                </c:pt>
                <c:pt idx="78">
                  <c:v>41402</c:v>
                </c:pt>
                <c:pt idx="79">
                  <c:v>41403</c:v>
                </c:pt>
                <c:pt idx="80">
                  <c:v>41404</c:v>
                </c:pt>
                <c:pt idx="81">
                  <c:v>41407</c:v>
                </c:pt>
                <c:pt idx="82">
                  <c:v>41408</c:v>
                </c:pt>
                <c:pt idx="83">
                  <c:v>41409</c:v>
                </c:pt>
                <c:pt idx="84">
                  <c:v>41410</c:v>
                </c:pt>
                <c:pt idx="85">
                  <c:v>41411</c:v>
                </c:pt>
                <c:pt idx="86">
                  <c:v>41414</c:v>
                </c:pt>
                <c:pt idx="87">
                  <c:v>41415</c:v>
                </c:pt>
                <c:pt idx="88">
                  <c:v>41416</c:v>
                </c:pt>
                <c:pt idx="89">
                  <c:v>41417</c:v>
                </c:pt>
                <c:pt idx="90">
                  <c:v>41418</c:v>
                </c:pt>
                <c:pt idx="91">
                  <c:v>41421</c:v>
                </c:pt>
                <c:pt idx="92">
                  <c:v>41422</c:v>
                </c:pt>
                <c:pt idx="93">
                  <c:v>41423</c:v>
                </c:pt>
                <c:pt idx="94">
                  <c:v>41424</c:v>
                </c:pt>
                <c:pt idx="95">
                  <c:v>41425</c:v>
                </c:pt>
                <c:pt idx="96">
                  <c:v>41428</c:v>
                </c:pt>
                <c:pt idx="97">
                  <c:v>41429</c:v>
                </c:pt>
                <c:pt idx="98">
                  <c:v>41430</c:v>
                </c:pt>
                <c:pt idx="99">
                  <c:v>41431</c:v>
                </c:pt>
                <c:pt idx="100">
                  <c:v>41432</c:v>
                </c:pt>
                <c:pt idx="101">
                  <c:v>41438</c:v>
                </c:pt>
                <c:pt idx="102">
                  <c:v>41439</c:v>
                </c:pt>
                <c:pt idx="103">
                  <c:v>41442</c:v>
                </c:pt>
                <c:pt idx="104">
                  <c:v>41443</c:v>
                </c:pt>
                <c:pt idx="105">
                  <c:v>41444</c:v>
                </c:pt>
                <c:pt idx="106">
                  <c:v>41445</c:v>
                </c:pt>
                <c:pt idx="107">
                  <c:v>41446</c:v>
                </c:pt>
                <c:pt idx="108">
                  <c:v>41449</c:v>
                </c:pt>
                <c:pt idx="109">
                  <c:v>41450</c:v>
                </c:pt>
                <c:pt idx="110">
                  <c:v>41451</c:v>
                </c:pt>
                <c:pt idx="111">
                  <c:v>41452</c:v>
                </c:pt>
                <c:pt idx="112">
                  <c:v>41453</c:v>
                </c:pt>
                <c:pt idx="113">
                  <c:v>41456</c:v>
                </c:pt>
                <c:pt idx="114">
                  <c:v>41457</c:v>
                </c:pt>
                <c:pt idx="115">
                  <c:v>41458</c:v>
                </c:pt>
                <c:pt idx="116">
                  <c:v>41459</c:v>
                </c:pt>
                <c:pt idx="117">
                  <c:v>41460</c:v>
                </c:pt>
                <c:pt idx="118">
                  <c:v>41463</c:v>
                </c:pt>
                <c:pt idx="119">
                  <c:v>41464</c:v>
                </c:pt>
                <c:pt idx="120">
                  <c:v>41465</c:v>
                </c:pt>
                <c:pt idx="121">
                  <c:v>41466</c:v>
                </c:pt>
                <c:pt idx="122">
                  <c:v>41467</c:v>
                </c:pt>
                <c:pt idx="123">
                  <c:v>41470</c:v>
                </c:pt>
                <c:pt idx="124">
                  <c:v>41471</c:v>
                </c:pt>
                <c:pt idx="125">
                  <c:v>41472</c:v>
                </c:pt>
                <c:pt idx="126">
                  <c:v>41473</c:v>
                </c:pt>
                <c:pt idx="127">
                  <c:v>41474</c:v>
                </c:pt>
                <c:pt idx="128">
                  <c:v>41477</c:v>
                </c:pt>
                <c:pt idx="129">
                  <c:v>41478</c:v>
                </c:pt>
                <c:pt idx="130">
                  <c:v>41479</c:v>
                </c:pt>
                <c:pt idx="131">
                  <c:v>41480</c:v>
                </c:pt>
                <c:pt idx="132">
                  <c:v>41481</c:v>
                </c:pt>
                <c:pt idx="133">
                  <c:v>41484</c:v>
                </c:pt>
                <c:pt idx="134">
                  <c:v>41485</c:v>
                </c:pt>
                <c:pt idx="135">
                  <c:v>41486</c:v>
                </c:pt>
                <c:pt idx="136">
                  <c:v>41487</c:v>
                </c:pt>
                <c:pt idx="137">
                  <c:v>41488</c:v>
                </c:pt>
                <c:pt idx="138">
                  <c:v>41491</c:v>
                </c:pt>
                <c:pt idx="139">
                  <c:v>41492</c:v>
                </c:pt>
                <c:pt idx="140">
                  <c:v>41493</c:v>
                </c:pt>
                <c:pt idx="141">
                  <c:v>41494</c:v>
                </c:pt>
                <c:pt idx="142">
                  <c:v>41495</c:v>
                </c:pt>
                <c:pt idx="143">
                  <c:v>41498</c:v>
                </c:pt>
                <c:pt idx="144">
                  <c:v>41499</c:v>
                </c:pt>
                <c:pt idx="145">
                  <c:v>41500</c:v>
                </c:pt>
                <c:pt idx="146">
                  <c:v>41501</c:v>
                </c:pt>
                <c:pt idx="147">
                  <c:v>41502</c:v>
                </c:pt>
                <c:pt idx="148">
                  <c:v>41505</c:v>
                </c:pt>
                <c:pt idx="149">
                  <c:v>41506</c:v>
                </c:pt>
                <c:pt idx="150">
                  <c:v>41507</c:v>
                </c:pt>
                <c:pt idx="151">
                  <c:v>41508</c:v>
                </c:pt>
                <c:pt idx="152">
                  <c:v>41509</c:v>
                </c:pt>
                <c:pt idx="153">
                  <c:v>41512</c:v>
                </c:pt>
                <c:pt idx="154">
                  <c:v>41513</c:v>
                </c:pt>
                <c:pt idx="155">
                  <c:v>41514</c:v>
                </c:pt>
                <c:pt idx="156">
                  <c:v>41515</c:v>
                </c:pt>
                <c:pt idx="157">
                  <c:v>41516</c:v>
                </c:pt>
                <c:pt idx="158">
                  <c:v>41519</c:v>
                </c:pt>
                <c:pt idx="159">
                  <c:v>41520</c:v>
                </c:pt>
                <c:pt idx="160">
                  <c:v>41521</c:v>
                </c:pt>
                <c:pt idx="161">
                  <c:v>41522</c:v>
                </c:pt>
                <c:pt idx="162">
                  <c:v>41523</c:v>
                </c:pt>
                <c:pt idx="163">
                  <c:v>41526</c:v>
                </c:pt>
                <c:pt idx="164">
                  <c:v>41527</c:v>
                </c:pt>
                <c:pt idx="165">
                  <c:v>41528</c:v>
                </c:pt>
                <c:pt idx="166">
                  <c:v>41529</c:v>
                </c:pt>
                <c:pt idx="167">
                  <c:v>41530</c:v>
                </c:pt>
                <c:pt idx="168">
                  <c:v>41533</c:v>
                </c:pt>
                <c:pt idx="169">
                  <c:v>41534</c:v>
                </c:pt>
                <c:pt idx="170">
                  <c:v>41535</c:v>
                </c:pt>
                <c:pt idx="171">
                  <c:v>41540</c:v>
                </c:pt>
                <c:pt idx="172">
                  <c:v>41541</c:v>
                </c:pt>
                <c:pt idx="173">
                  <c:v>41542</c:v>
                </c:pt>
                <c:pt idx="174">
                  <c:v>41543</c:v>
                </c:pt>
                <c:pt idx="175">
                  <c:v>41544</c:v>
                </c:pt>
                <c:pt idx="176">
                  <c:v>41547</c:v>
                </c:pt>
                <c:pt idx="177">
                  <c:v>41555</c:v>
                </c:pt>
                <c:pt idx="178">
                  <c:v>41556</c:v>
                </c:pt>
                <c:pt idx="179">
                  <c:v>41557</c:v>
                </c:pt>
                <c:pt idx="180">
                  <c:v>41558</c:v>
                </c:pt>
                <c:pt idx="181">
                  <c:v>41561</c:v>
                </c:pt>
                <c:pt idx="182">
                  <c:v>41562</c:v>
                </c:pt>
                <c:pt idx="183">
                  <c:v>41563</c:v>
                </c:pt>
                <c:pt idx="184">
                  <c:v>41564</c:v>
                </c:pt>
                <c:pt idx="185">
                  <c:v>41565</c:v>
                </c:pt>
                <c:pt idx="186">
                  <c:v>41568</c:v>
                </c:pt>
                <c:pt idx="187">
                  <c:v>41569</c:v>
                </c:pt>
                <c:pt idx="188">
                  <c:v>41570</c:v>
                </c:pt>
                <c:pt idx="189">
                  <c:v>41571</c:v>
                </c:pt>
                <c:pt idx="190">
                  <c:v>41572</c:v>
                </c:pt>
                <c:pt idx="191">
                  <c:v>41575</c:v>
                </c:pt>
                <c:pt idx="192">
                  <c:v>41576</c:v>
                </c:pt>
                <c:pt idx="193">
                  <c:v>41577</c:v>
                </c:pt>
                <c:pt idx="194">
                  <c:v>41578</c:v>
                </c:pt>
                <c:pt idx="195">
                  <c:v>41579</c:v>
                </c:pt>
                <c:pt idx="196">
                  <c:v>41582</c:v>
                </c:pt>
                <c:pt idx="197">
                  <c:v>41583</c:v>
                </c:pt>
                <c:pt idx="198">
                  <c:v>41584</c:v>
                </c:pt>
                <c:pt idx="199">
                  <c:v>41585</c:v>
                </c:pt>
                <c:pt idx="200">
                  <c:v>41586</c:v>
                </c:pt>
                <c:pt idx="201">
                  <c:v>41589</c:v>
                </c:pt>
                <c:pt idx="202">
                  <c:v>41590</c:v>
                </c:pt>
                <c:pt idx="203">
                  <c:v>41591</c:v>
                </c:pt>
                <c:pt idx="204">
                  <c:v>41592</c:v>
                </c:pt>
                <c:pt idx="205">
                  <c:v>41593</c:v>
                </c:pt>
                <c:pt idx="206">
                  <c:v>41596</c:v>
                </c:pt>
                <c:pt idx="207">
                  <c:v>41597</c:v>
                </c:pt>
                <c:pt idx="208">
                  <c:v>41598</c:v>
                </c:pt>
                <c:pt idx="209">
                  <c:v>41599</c:v>
                </c:pt>
                <c:pt idx="210">
                  <c:v>41600</c:v>
                </c:pt>
                <c:pt idx="211">
                  <c:v>41603</c:v>
                </c:pt>
                <c:pt idx="212">
                  <c:v>41604</c:v>
                </c:pt>
                <c:pt idx="213">
                  <c:v>41605</c:v>
                </c:pt>
                <c:pt idx="214">
                  <c:v>41606</c:v>
                </c:pt>
                <c:pt idx="215">
                  <c:v>41607</c:v>
                </c:pt>
                <c:pt idx="216">
                  <c:v>41610</c:v>
                </c:pt>
                <c:pt idx="217">
                  <c:v>41611</c:v>
                </c:pt>
                <c:pt idx="218">
                  <c:v>41612</c:v>
                </c:pt>
                <c:pt idx="219">
                  <c:v>41613</c:v>
                </c:pt>
                <c:pt idx="220">
                  <c:v>41614</c:v>
                </c:pt>
                <c:pt idx="221">
                  <c:v>41617</c:v>
                </c:pt>
                <c:pt idx="222">
                  <c:v>41618</c:v>
                </c:pt>
                <c:pt idx="223">
                  <c:v>41619</c:v>
                </c:pt>
                <c:pt idx="224">
                  <c:v>41620</c:v>
                </c:pt>
                <c:pt idx="225">
                  <c:v>41621</c:v>
                </c:pt>
                <c:pt idx="226">
                  <c:v>41624</c:v>
                </c:pt>
                <c:pt idx="227">
                  <c:v>41625</c:v>
                </c:pt>
                <c:pt idx="228">
                  <c:v>41626</c:v>
                </c:pt>
                <c:pt idx="229">
                  <c:v>41627</c:v>
                </c:pt>
                <c:pt idx="230">
                  <c:v>41628</c:v>
                </c:pt>
                <c:pt idx="231">
                  <c:v>41631</c:v>
                </c:pt>
                <c:pt idx="232">
                  <c:v>41632</c:v>
                </c:pt>
                <c:pt idx="233">
                  <c:v>41633</c:v>
                </c:pt>
                <c:pt idx="234">
                  <c:v>41634</c:v>
                </c:pt>
                <c:pt idx="235">
                  <c:v>41635</c:v>
                </c:pt>
                <c:pt idx="236">
                  <c:v>41638</c:v>
                </c:pt>
                <c:pt idx="237">
                  <c:v>41639</c:v>
                </c:pt>
                <c:pt idx="238">
                  <c:v>41641</c:v>
                </c:pt>
                <c:pt idx="239">
                  <c:v>41642</c:v>
                </c:pt>
                <c:pt idx="240">
                  <c:v>41645</c:v>
                </c:pt>
                <c:pt idx="241">
                  <c:v>41646</c:v>
                </c:pt>
                <c:pt idx="242">
                  <c:v>41647</c:v>
                </c:pt>
                <c:pt idx="243">
                  <c:v>41648</c:v>
                </c:pt>
                <c:pt idx="244">
                  <c:v>41649</c:v>
                </c:pt>
                <c:pt idx="245">
                  <c:v>41652</c:v>
                </c:pt>
                <c:pt idx="246">
                  <c:v>41653</c:v>
                </c:pt>
                <c:pt idx="247">
                  <c:v>41654</c:v>
                </c:pt>
                <c:pt idx="248">
                  <c:v>41655</c:v>
                </c:pt>
                <c:pt idx="249">
                  <c:v>41656</c:v>
                </c:pt>
                <c:pt idx="250">
                  <c:v>41659</c:v>
                </c:pt>
                <c:pt idx="251">
                  <c:v>41660</c:v>
                </c:pt>
                <c:pt idx="252">
                  <c:v>41661</c:v>
                </c:pt>
                <c:pt idx="253">
                  <c:v>41662</c:v>
                </c:pt>
                <c:pt idx="254">
                  <c:v>41663</c:v>
                </c:pt>
                <c:pt idx="255">
                  <c:v>41666</c:v>
                </c:pt>
                <c:pt idx="256">
                  <c:v>41667</c:v>
                </c:pt>
                <c:pt idx="257">
                  <c:v>41668</c:v>
                </c:pt>
                <c:pt idx="258">
                  <c:v>41669</c:v>
                </c:pt>
                <c:pt idx="259">
                  <c:v>41677</c:v>
                </c:pt>
                <c:pt idx="260">
                  <c:v>41680</c:v>
                </c:pt>
                <c:pt idx="261">
                  <c:v>41681</c:v>
                </c:pt>
                <c:pt idx="262">
                  <c:v>41682</c:v>
                </c:pt>
                <c:pt idx="263">
                  <c:v>41683</c:v>
                </c:pt>
                <c:pt idx="264">
                  <c:v>41684</c:v>
                </c:pt>
                <c:pt idx="265">
                  <c:v>41687</c:v>
                </c:pt>
                <c:pt idx="266">
                  <c:v>41688</c:v>
                </c:pt>
                <c:pt idx="267">
                  <c:v>41689</c:v>
                </c:pt>
                <c:pt idx="268">
                  <c:v>41690</c:v>
                </c:pt>
                <c:pt idx="269">
                  <c:v>41691</c:v>
                </c:pt>
                <c:pt idx="270">
                  <c:v>41694</c:v>
                </c:pt>
                <c:pt idx="271">
                  <c:v>41695</c:v>
                </c:pt>
                <c:pt idx="272">
                  <c:v>41696</c:v>
                </c:pt>
                <c:pt idx="273">
                  <c:v>41697</c:v>
                </c:pt>
                <c:pt idx="274">
                  <c:v>41698</c:v>
                </c:pt>
                <c:pt idx="275">
                  <c:v>41701</c:v>
                </c:pt>
                <c:pt idx="276">
                  <c:v>41702</c:v>
                </c:pt>
                <c:pt idx="277">
                  <c:v>41703</c:v>
                </c:pt>
                <c:pt idx="278">
                  <c:v>41704</c:v>
                </c:pt>
                <c:pt idx="279">
                  <c:v>41705</c:v>
                </c:pt>
                <c:pt idx="280">
                  <c:v>41708</c:v>
                </c:pt>
                <c:pt idx="281">
                  <c:v>41709</c:v>
                </c:pt>
                <c:pt idx="282">
                  <c:v>41710</c:v>
                </c:pt>
                <c:pt idx="283">
                  <c:v>41711</c:v>
                </c:pt>
                <c:pt idx="284">
                  <c:v>41712</c:v>
                </c:pt>
                <c:pt idx="285">
                  <c:v>41715</c:v>
                </c:pt>
                <c:pt idx="286">
                  <c:v>41716</c:v>
                </c:pt>
                <c:pt idx="287">
                  <c:v>41717</c:v>
                </c:pt>
                <c:pt idx="288">
                  <c:v>41718</c:v>
                </c:pt>
                <c:pt idx="289">
                  <c:v>41719</c:v>
                </c:pt>
                <c:pt idx="290">
                  <c:v>41722</c:v>
                </c:pt>
                <c:pt idx="291">
                  <c:v>41723</c:v>
                </c:pt>
                <c:pt idx="292">
                  <c:v>41724</c:v>
                </c:pt>
                <c:pt idx="293">
                  <c:v>41725</c:v>
                </c:pt>
                <c:pt idx="294">
                  <c:v>41726</c:v>
                </c:pt>
                <c:pt idx="295">
                  <c:v>41729</c:v>
                </c:pt>
                <c:pt idx="296">
                  <c:v>41730</c:v>
                </c:pt>
                <c:pt idx="297">
                  <c:v>41731</c:v>
                </c:pt>
                <c:pt idx="298">
                  <c:v>41732</c:v>
                </c:pt>
                <c:pt idx="299">
                  <c:v>41733</c:v>
                </c:pt>
                <c:pt idx="300">
                  <c:v>41737</c:v>
                </c:pt>
                <c:pt idx="301">
                  <c:v>41738</c:v>
                </c:pt>
                <c:pt idx="302">
                  <c:v>41739</c:v>
                </c:pt>
                <c:pt idx="303">
                  <c:v>41740</c:v>
                </c:pt>
                <c:pt idx="304">
                  <c:v>41743</c:v>
                </c:pt>
                <c:pt idx="305">
                  <c:v>41744</c:v>
                </c:pt>
                <c:pt idx="306">
                  <c:v>41745</c:v>
                </c:pt>
                <c:pt idx="307">
                  <c:v>41746</c:v>
                </c:pt>
                <c:pt idx="308">
                  <c:v>41747</c:v>
                </c:pt>
                <c:pt idx="309">
                  <c:v>41750</c:v>
                </c:pt>
                <c:pt idx="310">
                  <c:v>41751</c:v>
                </c:pt>
                <c:pt idx="311">
                  <c:v>41752</c:v>
                </c:pt>
                <c:pt idx="312">
                  <c:v>41753</c:v>
                </c:pt>
                <c:pt idx="313">
                  <c:v>41754</c:v>
                </c:pt>
                <c:pt idx="314">
                  <c:v>41757</c:v>
                </c:pt>
                <c:pt idx="315">
                  <c:v>41758</c:v>
                </c:pt>
                <c:pt idx="316">
                  <c:v>41759</c:v>
                </c:pt>
                <c:pt idx="317">
                  <c:v>41764</c:v>
                </c:pt>
                <c:pt idx="318">
                  <c:v>41765</c:v>
                </c:pt>
                <c:pt idx="319">
                  <c:v>41766</c:v>
                </c:pt>
                <c:pt idx="320">
                  <c:v>41767</c:v>
                </c:pt>
                <c:pt idx="321">
                  <c:v>41768</c:v>
                </c:pt>
                <c:pt idx="322">
                  <c:v>41771</c:v>
                </c:pt>
                <c:pt idx="323">
                  <c:v>41772</c:v>
                </c:pt>
                <c:pt idx="324">
                  <c:v>41773</c:v>
                </c:pt>
                <c:pt idx="325">
                  <c:v>41774</c:v>
                </c:pt>
                <c:pt idx="326">
                  <c:v>41775</c:v>
                </c:pt>
                <c:pt idx="327">
                  <c:v>41778</c:v>
                </c:pt>
                <c:pt idx="328">
                  <c:v>41779</c:v>
                </c:pt>
                <c:pt idx="329">
                  <c:v>41780</c:v>
                </c:pt>
                <c:pt idx="330">
                  <c:v>41781</c:v>
                </c:pt>
                <c:pt idx="331">
                  <c:v>41782</c:v>
                </c:pt>
                <c:pt idx="332">
                  <c:v>41785</c:v>
                </c:pt>
                <c:pt idx="333">
                  <c:v>41786</c:v>
                </c:pt>
                <c:pt idx="334">
                  <c:v>41787</c:v>
                </c:pt>
                <c:pt idx="335">
                  <c:v>41788</c:v>
                </c:pt>
                <c:pt idx="336">
                  <c:v>41789</c:v>
                </c:pt>
                <c:pt idx="337">
                  <c:v>41793</c:v>
                </c:pt>
                <c:pt idx="338">
                  <c:v>41794</c:v>
                </c:pt>
                <c:pt idx="339">
                  <c:v>41795</c:v>
                </c:pt>
                <c:pt idx="340">
                  <c:v>41796</c:v>
                </c:pt>
                <c:pt idx="341">
                  <c:v>41799</c:v>
                </c:pt>
                <c:pt idx="342">
                  <c:v>41800</c:v>
                </c:pt>
                <c:pt idx="343">
                  <c:v>41801</c:v>
                </c:pt>
                <c:pt idx="344">
                  <c:v>41802</c:v>
                </c:pt>
                <c:pt idx="345">
                  <c:v>41803</c:v>
                </c:pt>
                <c:pt idx="346">
                  <c:v>41806</c:v>
                </c:pt>
                <c:pt idx="347">
                  <c:v>41807</c:v>
                </c:pt>
                <c:pt idx="348">
                  <c:v>41808</c:v>
                </c:pt>
                <c:pt idx="349">
                  <c:v>41809</c:v>
                </c:pt>
                <c:pt idx="350">
                  <c:v>41810</c:v>
                </c:pt>
                <c:pt idx="351">
                  <c:v>41813</c:v>
                </c:pt>
                <c:pt idx="352">
                  <c:v>41814</c:v>
                </c:pt>
                <c:pt idx="353">
                  <c:v>41815</c:v>
                </c:pt>
                <c:pt idx="354">
                  <c:v>41816</c:v>
                </c:pt>
                <c:pt idx="355">
                  <c:v>41817</c:v>
                </c:pt>
                <c:pt idx="356">
                  <c:v>41820</c:v>
                </c:pt>
                <c:pt idx="357">
                  <c:v>41821</c:v>
                </c:pt>
                <c:pt idx="358">
                  <c:v>41822</c:v>
                </c:pt>
                <c:pt idx="359">
                  <c:v>41823</c:v>
                </c:pt>
                <c:pt idx="360">
                  <c:v>41824</c:v>
                </c:pt>
                <c:pt idx="361">
                  <c:v>41827</c:v>
                </c:pt>
                <c:pt idx="362">
                  <c:v>41828</c:v>
                </c:pt>
                <c:pt idx="363">
                  <c:v>41829</c:v>
                </c:pt>
                <c:pt idx="364">
                  <c:v>41830</c:v>
                </c:pt>
                <c:pt idx="365">
                  <c:v>41831</c:v>
                </c:pt>
                <c:pt idx="366">
                  <c:v>41834</c:v>
                </c:pt>
                <c:pt idx="367">
                  <c:v>41835</c:v>
                </c:pt>
                <c:pt idx="368">
                  <c:v>41836</c:v>
                </c:pt>
                <c:pt idx="369">
                  <c:v>41837</c:v>
                </c:pt>
                <c:pt idx="370">
                  <c:v>41838</c:v>
                </c:pt>
                <c:pt idx="371">
                  <c:v>41841</c:v>
                </c:pt>
                <c:pt idx="372">
                  <c:v>41842</c:v>
                </c:pt>
                <c:pt idx="373">
                  <c:v>41843</c:v>
                </c:pt>
                <c:pt idx="374">
                  <c:v>41844</c:v>
                </c:pt>
                <c:pt idx="375">
                  <c:v>41845</c:v>
                </c:pt>
                <c:pt idx="376">
                  <c:v>41848</c:v>
                </c:pt>
                <c:pt idx="377">
                  <c:v>41849</c:v>
                </c:pt>
                <c:pt idx="378">
                  <c:v>41850</c:v>
                </c:pt>
                <c:pt idx="379">
                  <c:v>41851</c:v>
                </c:pt>
                <c:pt idx="380">
                  <c:v>41852</c:v>
                </c:pt>
                <c:pt idx="381">
                  <c:v>41855</c:v>
                </c:pt>
                <c:pt idx="382">
                  <c:v>41856</c:v>
                </c:pt>
                <c:pt idx="383">
                  <c:v>41857</c:v>
                </c:pt>
                <c:pt idx="384">
                  <c:v>41858</c:v>
                </c:pt>
                <c:pt idx="385">
                  <c:v>41859</c:v>
                </c:pt>
                <c:pt idx="386">
                  <c:v>41862</c:v>
                </c:pt>
                <c:pt idx="387">
                  <c:v>41863</c:v>
                </c:pt>
                <c:pt idx="388">
                  <c:v>41864</c:v>
                </c:pt>
                <c:pt idx="389">
                  <c:v>41865</c:v>
                </c:pt>
                <c:pt idx="390">
                  <c:v>41866</c:v>
                </c:pt>
                <c:pt idx="391">
                  <c:v>41869</c:v>
                </c:pt>
                <c:pt idx="392">
                  <c:v>41870</c:v>
                </c:pt>
                <c:pt idx="393">
                  <c:v>41871</c:v>
                </c:pt>
                <c:pt idx="394">
                  <c:v>41872</c:v>
                </c:pt>
                <c:pt idx="395">
                  <c:v>41873</c:v>
                </c:pt>
                <c:pt idx="396">
                  <c:v>41876</c:v>
                </c:pt>
                <c:pt idx="397">
                  <c:v>41877</c:v>
                </c:pt>
                <c:pt idx="398">
                  <c:v>41878</c:v>
                </c:pt>
                <c:pt idx="399">
                  <c:v>41879</c:v>
                </c:pt>
                <c:pt idx="400">
                  <c:v>41880</c:v>
                </c:pt>
                <c:pt idx="401">
                  <c:v>41883</c:v>
                </c:pt>
                <c:pt idx="402">
                  <c:v>41884</c:v>
                </c:pt>
                <c:pt idx="403">
                  <c:v>41885</c:v>
                </c:pt>
                <c:pt idx="404">
                  <c:v>41886</c:v>
                </c:pt>
                <c:pt idx="405">
                  <c:v>41887</c:v>
                </c:pt>
                <c:pt idx="406">
                  <c:v>41891</c:v>
                </c:pt>
                <c:pt idx="407">
                  <c:v>41892</c:v>
                </c:pt>
                <c:pt idx="408">
                  <c:v>41893</c:v>
                </c:pt>
                <c:pt idx="409">
                  <c:v>41894</c:v>
                </c:pt>
                <c:pt idx="410">
                  <c:v>41897</c:v>
                </c:pt>
                <c:pt idx="411">
                  <c:v>41898</c:v>
                </c:pt>
                <c:pt idx="412">
                  <c:v>41899</c:v>
                </c:pt>
                <c:pt idx="413">
                  <c:v>41900</c:v>
                </c:pt>
                <c:pt idx="414">
                  <c:v>41901</c:v>
                </c:pt>
                <c:pt idx="415">
                  <c:v>41904</c:v>
                </c:pt>
                <c:pt idx="416">
                  <c:v>41905</c:v>
                </c:pt>
                <c:pt idx="417">
                  <c:v>41906</c:v>
                </c:pt>
                <c:pt idx="418">
                  <c:v>41907</c:v>
                </c:pt>
                <c:pt idx="419">
                  <c:v>41908</c:v>
                </c:pt>
                <c:pt idx="420">
                  <c:v>41911</c:v>
                </c:pt>
                <c:pt idx="421">
                  <c:v>41912</c:v>
                </c:pt>
                <c:pt idx="422">
                  <c:v>41920</c:v>
                </c:pt>
                <c:pt idx="423">
                  <c:v>41921</c:v>
                </c:pt>
                <c:pt idx="424">
                  <c:v>41922</c:v>
                </c:pt>
                <c:pt idx="425">
                  <c:v>41925</c:v>
                </c:pt>
                <c:pt idx="426">
                  <c:v>41926</c:v>
                </c:pt>
                <c:pt idx="427">
                  <c:v>41927</c:v>
                </c:pt>
                <c:pt idx="428">
                  <c:v>41928</c:v>
                </c:pt>
                <c:pt idx="429">
                  <c:v>41929</c:v>
                </c:pt>
                <c:pt idx="430">
                  <c:v>41932</c:v>
                </c:pt>
                <c:pt idx="431">
                  <c:v>41933</c:v>
                </c:pt>
                <c:pt idx="432">
                  <c:v>41934</c:v>
                </c:pt>
                <c:pt idx="433">
                  <c:v>41935</c:v>
                </c:pt>
                <c:pt idx="434">
                  <c:v>41936</c:v>
                </c:pt>
                <c:pt idx="435">
                  <c:v>41939</c:v>
                </c:pt>
                <c:pt idx="436">
                  <c:v>41940</c:v>
                </c:pt>
                <c:pt idx="437">
                  <c:v>41941</c:v>
                </c:pt>
                <c:pt idx="438">
                  <c:v>41942</c:v>
                </c:pt>
                <c:pt idx="439">
                  <c:v>41943</c:v>
                </c:pt>
                <c:pt idx="440">
                  <c:v>41946</c:v>
                </c:pt>
                <c:pt idx="441">
                  <c:v>41947</c:v>
                </c:pt>
                <c:pt idx="442">
                  <c:v>41948</c:v>
                </c:pt>
                <c:pt idx="443">
                  <c:v>41949</c:v>
                </c:pt>
                <c:pt idx="444">
                  <c:v>41950</c:v>
                </c:pt>
                <c:pt idx="445">
                  <c:v>41953</c:v>
                </c:pt>
                <c:pt idx="446">
                  <c:v>41954</c:v>
                </c:pt>
                <c:pt idx="447">
                  <c:v>41955</c:v>
                </c:pt>
                <c:pt idx="448">
                  <c:v>41956</c:v>
                </c:pt>
                <c:pt idx="449">
                  <c:v>41957</c:v>
                </c:pt>
                <c:pt idx="450">
                  <c:v>41960</c:v>
                </c:pt>
                <c:pt idx="451">
                  <c:v>41961</c:v>
                </c:pt>
                <c:pt idx="452">
                  <c:v>41962</c:v>
                </c:pt>
                <c:pt idx="453">
                  <c:v>41963</c:v>
                </c:pt>
                <c:pt idx="454">
                  <c:v>41964</c:v>
                </c:pt>
                <c:pt idx="455">
                  <c:v>41967</c:v>
                </c:pt>
                <c:pt idx="456">
                  <c:v>41968</c:v>
                </c:pt>
                <c:pt idx="457">
                  <c:v>41969</c:v>
                </c:pt>
                <c:pt idx="458">
                  <c:v>41970</c:v>
                </c:pt>
                <c:pt idx="459">
                  <c:v>41971</c:v>
                </c:pt>
                <c:pt idx="460">
                  <c:v>41974</c:v>
                </c:pt>
                <c:pt idx="461">
                  <c:v>41975</c:v>
                </c:pt>
                <c:pt idx="462">
                  <c:v>41976</c:v>
                </c:pt>
                <c:pt idx="463">
                  <c:v>41977</c:v>
                </c:pt>
                <c:pt idx="464">
                  <c:v>41978</c:v>
                </c:pt>
                <c:pt idx="465">
                  <c:v>41981</c:v>
                </c:pt>
                <c:pt idx="466">
                  <c:v>41982</c:v>
                </c:pt>
                <c:pt idx="467">
                  <c:v>41983</c:v>
                </c:pt>
                <c:pt idx="468">
                  <c:v>41984</c:v>
                </c:pt>
                <c:pt idx="469">
                  <c:v>41985</c:v>
                </c:pt>
                <c:pt idx="470">
                  <c:v>41988</c:v>
                </c:pt>
                <c:pt idx="471">
                  <c:v>41989</c:v>
                </c:pt>
                <c:pt idx="472">
                  <c:v>41990</c:v>
                </c:pt>
                <c:pt idx="473">
                  <c:v>41991</c:v>
                </c:pt>
                <c:pt idx="474">
                  <c:v>41992</c:v>
                </c:pt>
                <c:pt idx="475">
                  <c:v>41995</c:v>
                </c:pt>
                <c:pt idx="476">
                  <c:v>41996</c:v>
                </c:pt>
                <c:pt idx="477">
                  <c:v>41997</c:v>
                </c:pt>
                <c:pt idx="478">
                  <c:v>41998</c:v>
                </c:pt>
                <c:pt idx="479">
                  <c:v>41999</c:v>
                </c:pt>
                <c:pt idx="480">
                  <c:v>42002</c:v>
                </c:pt>
                <c:pt idx="481">
                  <c:v>42003</c:v>
                </c:pt>
                <c:pt idx="482">
                  <c:v>42004</c:v>
                </c:pt>
                <c:pt idx="483">
                  <c:v>42009</c:v>
                </c:pt>
                <c:pt idx="484">
                  <c:v>42010</c:v>
                </c:pt>
                <c:pt idx="485">
                  <c:v>42011</c:v>
                </c:pt>
                <c:pt idx="486">
                  <c:v>42012</c:v>
                </c:pt>
                <c:pt idx="487">
                  <c:v>42013</c:v>
                </c:pt>
                <c:pt idx="488">
                  <c:v>42016</c:v>
                </c:pt>
                <c:pt idx="489">
                  <c:v>42017</c:v>
                </c:pt>
                <c:pt idx="490">
                  <c:v>42018</c:v>
                </c:pt>
                <c:pt idx="491">
                  <c:v>42019</c:v>
                </c:pt>
                <c:pt idx="492">
                  <c:v>42020</c:v>
                </c:pt>
                <c:pt idx="493">
                  <c:v>42023</c:v>
                </c:pt>
                <c:pt idx="494">
                  <c:v>42024</c:v>
                </c:pt>
                <c:pt idx="495">
                  <c:v>42025</c:v>
                </c:pt>
                <c:pt idx="496">
                  <c:v>42026</c:v>
                </c:pt>
                <c:pt idx="497">
                  <c:v>42027</c:v>
                </c:pt>
                <c:pt idx="498">
                  <c:v>42030</c:v>
                </c:pt>
                <c:pt idx="499">
                  <c:v>42031</c:v>
                </c:pt>
                <c:pt idx="500">
                  <c:v>42032</c:v>
                </c:pt>
                <c:pt idx="501">
                  <c:v>42033</c:v>
                </c:pt>
                <c:pt idx="502">
                  <c:v>42034</c:v>
                </c:pt>
                <c:pt idx="503">
                  <c:v>42037</c:v>
                </c:pt>
                <c:pt idx="504">
                  <c:v>42038</c:v>
                </c:pt>
                <c:pt idx="505">
                  <c:v>42039</c:v>
                </c:pt>
                <c:pt idx="506">
                  <c:v>42040</c:v>
                </c:pt>
                <c:pt idx="507">
                  <c:v>42041</c:v>
                </c:pt>
                <c:pt idx="508">
                  <c:v>42044</c:v>
                </c:pt>
                <c:pt idx="509">
                  <c:v>42045</c:v>
                </c:pt>
                <c:pt idx="510">
                  <c:v>42046</c:v>
                </c:pt>
                <c:pt idx="511">
                  <c:v>42047</c:v>
                </c:pt>
                <c:pt idx="512">
                  <c:v>42048</c:v>
                </c:pt>
                <c:pt idx="513">
                  <c:v>42051</c:v>
                </c:pt>
                <c:pt idx="514">
                  <c:v>42052</c:v>
                </c:pt>
                <c:pt idx="515">
                  <c:v>42060</c:v>
                </c:pt>
                <c:pt idx="516">
                  <c:v>42061</c:v>
                </c:pt>
                <c:pt idx="517">
                  <c:v>42062</c:v>
                </c:pt>
                <c:pt idx="518">
                  <c:v>42065</c:v>
                </c:pt>
                <c:pt idx="519">
                  <c:v>42066</c:v>
                </c:pt>
                <c:pt idx="520">
                  <c:v>42067</c:v>
                </c:pt>
                <c:pt idx="521">
                  <c:v>42068</c:v>
                </c:pt>
                <c:pt idx="522">
                  <c:v>42069</c:v>
                </c:pt>
                <c:pt idx="523">
                  <c:v>42072</c:v>
                </c:pt>
                <c:pt idx="524">
                  <c:v>42073</c:v>
                </c:pt>
                <c:pt idx="525">
                  <c:v>42074</c:v>
                </c:pt>
                <c:pt idx="526">
                  <c:v>42075</c:v>
                </c:pt>
                <c:pt idx="527">
                  <c:v>42076</c:v>
                </c:pt>
                <c:pt idx="528">
                  <c:v>42079</c:v>
                </c:pt>
                <c:pt idx="529">
                  <c:v>42080</c:v>
                </c:pt>
                <c:pt idx="530">
                  <c:v>42081</c:v>
                </c:pt>
                <c:pt idx="531">
                  <c:v>42082</c:v>
                </c:pt>
                <c:pt idx="532">
                  <c:v>42083</c:v>
                </c:pt>
                <c:pt idx="533">
                  <c:v>42086</c:v>
                </c:pt>
                <c:pt idx="534">
                  <c:v>42087</c:v>
                </c:pt>
                <c:pt idx="535">
                  <c:v>42088</c:v>
                </c:pt>
                <c:pt idx="536">
                  <c:v>42089</c:v>
                </c:pt>
                <c:pt idx="537">
                  <c:v>42090</c:v>
                </c:pt>
                <c:pt idx="538">
                  <c:v>42093</c:v>
                </c:pt>
                <c:pt idx="539">
                  <c:v>42094</c:v>
                </c:pt>
                <c:pt idx="540">
                  <c:v>42095</c:v>
                </c:pt>
                <c:pt idx="541">
                  <c:v>42096</c:v>
                </c:pt>
                <c:pt idx="542">
                  <c:v>42097</c:v>
                </c:pt>
                <c:pt idx="543">
                  <c:v>42101</c:v>
                </c:pt>
                <c:pt idx="544">
                  <c:v>42102</c:v>
                </c:pt>
                <c:pt idx="545">
                  <c:v>42103</c:v>
                </c:pt>
                <c:pt idx="546">
                  <c:v>42104</c:v>
                </c:pt>
                <c:pt idx="547">
                  <c:v>42107</c:v>
                </c:pt>
                <c:pt idx="548">
                  <c:v>42108</c:v>
                </c:pt>
                <c:pt idx="549">
                  <c:v>42109</c:v>
                </c:pt>
                <c:pt idx="550">
                  <c:v>42110</c:v>
                </c:pt>
                <c:pt idx="551">
                  <c:v>42111</c:v>
                </c:pt>
                <c:pt idx="552">
                  <c:v>42114</c:v>
                </c:pt>
                <c:pt idx="553">
                  <c:v>42115</c:v>
                </c:pt>
                <c:pt idx="554">
                  <c:v>42116</c:v>
                </c:pt>
                <c:pt idx="555">
                  <c:v>42117</c:v>
                </c:pt>
                <c:pt idx="556">
                  <c:v>42118</c:v>
                </c:pt>
                <c:pt idx="557">
                  <c:v>42121</c:v>
                </c:pt>
                <c:pt idx="558">
                  <c:v>42122</c:v>
                </c:pt>
                <c:pt idx="559">
                  <c:v>42123</c:v>
                </c:pt>
                <c:pt idx="560">
                  <c:v>42124</c:v>
                </c:pt>
                <c:pt idx="561">
                  <c:v>42128</c:v>
                </c:pt>
                <c:pt idx="562">
                  <c:v>42129</c:v>
                </c:pt>
                <c:pt idx="563">
                  <c:v>42130</c:v>
                </c:pt>
                <c:pt idx="564">
                  <c:v>42131</c:v>
                </c:pt>
                <c:pt idx="565">
                  <c:v>42132</c:v>
                </c:pt>
                <c:pt idx="566">
                  <c:v>42135</c:v>
                </c:pt>
                <c:pt idx="567">
                  <c:v>42136</c:v>
                </c:pt>
                <c:pt idx="568">
                  <c:v>42137</c:v>
                </c:pt>
                <c:pt idx="569">
                  <c:v>42138</c:v>
                </c:pt>
                <c:pt idx="570">
                  <c:v>42139</c:v>
                </c:pt>
                <c:pt idx="571">
                  <c:v>42142</c:v>
                </c:pt>
                <c:pt idx="572">
                  <c:v>42143</c:v>
                </c:pt>
                <c:pt idx="573">
                  <c:v>42144</c:v>
                </c:pt>
                <c:pt idx="574">
                  <c:v>42145</c:v>
                </c:pt>
                <c:pt idx="575">
                  <c:v>42146</c:v>
                </c:pt>
                <c:pt idx="576">
                  <c:v>42149</c:v>
                </c:pt>
                <c:pt idx="577">
                  <c:v>42150</c:v>
                </c:pt>
                <c:pt idx="578">
                  <c:v>42151</c:v>
                </c:pt>
                <c:pt idx="579">
                  <c:v>42152</c:v>
                </c:pt>
                <c:pt idx="580">
                  <c:v>42153</c:v>
                </c:pt>
                <c:pt idx="581">
                  <c:v>42156</c:v>
                </c:pt>
                <c:pt idx="582">
                  <c:v>42157</c:v>
                </c:pt>
                <c:pt idx="583">
                  <c:v>42158</c:v>
                </c:pt>
                <c:pt idx="584">
                  <c:v>42159</c:v>
                </c:pt>
                <c:pt idx="585">
                  <c:v>42160</c:v>
                </c:pt>
                <c:pt idx="586">
                  <c:v>42163</c:v>
                </c:pt>
                <c:pt idx="587">
                  <c:v>42164</c:v>
                </c:pt>
                <c:pt idx="588">
                  <c:v>42165</c:v>
                </c:pt>
                <c:pt idx="589">
                  <c:v>42166</c:v>
                </c:pt>
                <c:pt idx="590">
                  <c:v>42167</c:v>
                </c:pt>
                <c:pt idx="591">
                  <c:v>42170</c:v>
                </c:pt>
                <c:pt idx="592">
                  <c:v>42171</c:v>
                </c:pt>
                <c:pt idx="593">
                  <c:v>42172</c:v>
                </c:pt>
                <c:pt idx="594">
                  <c:v>42173</c:v>
                </c:pt>
                <c:pt idx="595">
                  <c:v>42174</c:v>
                </c:pt>
                <c:pt idx="596">
                  <c:v>42178</c:v>
                </c:pt>
                <c:pt idx="597">
                  <c:v>42179</c:v>
                </c:pt>
                <c:pt idx="598">
                  <c:v>42180</c:v>
                </c:pt>
                <c:pt idx="599">
                  <c:v>42181</c:v>
                </c:pt>
                <c:pt idx="600">
                  <c:v>42184</c:v>
                </c:pt>
                <c:pt idx="601">
                  <c:v>42185</c:v>
                </c:pt>
                <c:pt idx="602">
                  <c:v>42186</c:v>
                </c:pt>
                <c:pt idx="603">
                  <c:v>42187</c:v>
                </c:pt>
                <c:pt idx="604">
                  <c:v>42188</c:v>
                </c:pt>
                <c:pt idx="605">
                  <c:v>42191</c:v>
                </c:pt>
                <c:pt idx="606">
                  <c:v>42192</c:v>
                </c:pt>
                <c:pt idx="607">
                  <c:v>42193</c:v>
                </c:pt>
                <c:pt idx="608">
                  <c:v>42194</c:v>
                </c:pt>
                <c:pt idx="609">
                  <c:v>42195</c:v>
                </c:pt>
                <c:pt idx="610">
                  <c:v>42198</c:v>
                </c:pt>
                <c:pt idx="611">
                  <c:v>42199</c:v>
                </c:pt>
                <c:pt idx="612">
                  <c:v>42200</c:v>
                </c:pt>
                <c:pt idx="613">
                  <c:v>42201</c:v>
                </c:pt>
                <c:pt idx="614">
                  <c:v>42202</c:v>
                </c:pt>
                <c:pt idx="615">
                  <c:v>42205</c:v>
                </c:pt>
                <c:pt idx="616">
                  <c:v>42206</c:v>
                </c:pt>
                <c:pt idx="617">
                  <c:v>42207</c:v>
                </c:pt>
                <c:pt idx="618">
                  <c:v>42208</c:v>
                </c:pt>
                <c:pt idx="619">
                  <c:v>42209</c:v>
                </c:pt>
                <c:pt idx="620">
                  <c:v>42212</c:v>
                </c:pt>
                <c:pt idx="621">
                  <c:v>42213</c:v>
                </c:pt>
                <c:pt idx="622">
                  <c:v>42214</c:v>
                </c:pt>
                <c:pt idx="623">
                  <c:v>42215</c:v>
                </c:pt>
                <c:pt idx="624">
                  <c:v>42216</c:v>
                </c:pt>
                <c:pt idx="625">
                  <c:v>42219</c:v>
                </c:pt>
                <c:pt idx="626">
                  <c:v>42220</c:v>
                </c:pt>
                <c:pt idx="627">
                  <c:v>42221</c:v>
                </c:pt>
                <c:pt idx="628">
                  <c:v>42222</c:v>
                </c:pt>
                <c:pt idx="629">
                  <c:v>42223</c:v>
                </c:pt>
                <c:pt idx="630">
                  <c:v>42226</c:v>
                </c:pt>
                <c:pt idx="631">
                  <c:v>42227</c:v>
                </c:pt>
                <c:pt idx="632">
                  <c:v>42228</c:v>
                </c:pt>
                <c:pt idx="633">
                  <c:v>42229</c:v>
                </c:pt>
                <c:pt idx="634">
                  <c:v>42230</c:v>
                </c:pt>
                <c:pt idx="635">
                  <c:v>42233</c:v>
                </c:pt>
                <c:pt idx="636">
                  <c:v>42234</c:v>
                </c:pt>
                <c:pt idx="637">
                  <c:v>42235</c:v>
                </c:pt>
                <c:pt idx="638">
                  <c:v>42236</c:v>
                </c:pt>
                <c:pt idx="639">
                  <c:v>42237</c:v>
                </c:pt>
                <c:pt idx="640">
                  <c:v>42240</c:v>
                </c:pt>
                <c:pt idx="641">
                  <c:v>42241</c:v>
                </c:pt>
                <c:pt idx="642">
                  <c:v>42242</c:v>
                </c:pt>
                <c:pt idx="643">
                  <c:v>42243</c:v>
                </c:pt>
                <c:pt idx="644">
                  <c:v>42244</c:v>
                </c:pt>
                <c:pt idx="645">
                  <c:v>42247</c:v>
                </c:pt>
                <c:pt idx="646">
                  <c:v>42248</c:v>
                </c:pt>
                <c:pt idx="647">
                  <c:v>42249</c:v>
                </c:pt>
                <c:pt idx="648">
                  <c:v>42254</c:v>
                </c:pt>
                <c:pt idx="649">
                  <c:v>42255</c:v>
                </c:pt>
                <c:pt idx="650">
                  <c:v>42256</c:v>
                </c:pt>
                <c:pt idx="651">
                  <c:v>42257</c:v>
                </c:pt>
                <c:pt idx="652">
                  <c:v>42258</c:v>
                </c:pt>
                <c:pt idx="653">
                  <c:v>42261</c:v>
                </c:pt>
                <c:pt idx="654">
                  <c:v>42262</c:v>
                </c:pt>
                <c:pt idx="655">
                  <c:v>42263</c:v>
                </c:pt>
                <c:pt idx="656">
                  <c:v>42264</c:v>
                </c:pt>
                <c:pt idx="657">
                  <c:v>42265</c:v>
                </c:pt>
                <c:pt idx="658">
                  <c:v>42268</c:v>
                </c:pt>
                <c:pt idx="659">
                  <c:v>42269</c:v>
                </c:pt>
                <c:pt idx="660">
                  <c:v>42270</c:v>
                </c:pt>
                <c:pt idx="661">
                  <c:v>42271</c:v>
                </c:pt>
                <c:pt idx="662">
                  <c:v>42272</c:v>
                </c:pt>
                <c:pt idx="663">
                  <c:v>42275</c:v>
                </c:pt>
                <c:pt idx="664">
                  <c:v>42276</c:v>
                </c:pt>
                <c:pt idx="665">
                  <c:v>42277</c:v>
                </c:pt>
                <c:pt idx="666">
                  <c:v>42285</c:v>
                </c:pt>
                <c:pt idx="667">
                  <c:v>42286</c:v>
                </c:pt>
                <c:pt idx="668">
                  <c:v>42289</c:v>
                </c:pt>
                <c:pt idx="669">
                  <c:v>42290</c:v>
                </c:pt>
                <c:pt idx="670">
                  <c:v>42291</c:v>
                </c:pt>
                <c:pt idx="671">
                  <c:v>42292</c:v>
                </c:pt>
                <c:pt idx="672">
                  <c:v>42293</c:v>
                </c:pt>
                <c:pt idx="673">
                  <c:v>42296</c:v>
                </c:pt>
                <c:pt idx="674">
                  <c:v>42297</c:v>
                </c:pt>
                <c:pt idx="675">
                  <c:v>42298</c:v>
                </c:pt>
                <c:pt idx="676">
                  <c:v>42299</c:v>
                </c:pt>
                <c:pt idx="677">
                  <c:v>42300</c:v>
                </c:pt>
                <c:pt idx="678">
                  <c:v>42303</c:v>
                </c:pt>
                <c:pt idx="679">
                  <c:v>42304</c:v>
                </c:pt>
                <c:pt idx="680">
                  <c:v>42305</c:v>
                </c:pt>
                <c:pt idx="681">
                  <c:v>42306</c:v>
                </c:pt>
                <c:pt idx="682">
                  <c:v>42307</c:v>
                </c:pt>
                <c:pt idx="683">
                  <c:v>42310</c:v>
                </c:pt>
                <c:pt idx="684">
                  <c:v>42311</c:v>
                </c:pt>
                <c:pt idx="685">
                  <c:v>42312</c:v>
                </c:pt>
                <c:pt idx="686">
                  <c:v>42313</c:v>
                </c:pt>
                <c:pt idx="687">
                  <c:v>42314</c:v>
                </c:pt>
                <c:pt idx="688">
                  <c:v>42317</c:v>
                </c:pt>
                <c:pt idx="689">
                  <c:v>42318</c:v>
                </c:pt>
                <c:pt idx="690">
                  <c:v>42319</c:v>
                </c:pt>
                <c:pt idx="691">
                  <c:v>42320</c:v>
                </c:pt>
                <c:pt idx="692">
                  <c:v>42321</c:v>
                </c:pt>
                <c:pt idx="693">
                  <c:v>42324</c:v>
                </c:pt>
                <c:pt idx="694">
                  <c:v>42325</c:v>
                </c:pt>
                <c:pt idx="695">
                  <c:v>42326</c:v>
                </c:pt>
                <c:pt idx="696">
                  <c:v>42327</c:v>
                </c:pt>
                <c:pt idx="697">
                  <c:v>42328</c:v>
                </c:pt>
                <c:pt idx="698">
                  <c:v>42331</c:v>
                </c:pt>
                <c:pt idx="699">
                  <c:v>42332</c:v>
                </c:pt>
                <c:pt idx="700">
                  <c:v>42333</c:v>
                </c:pt>
                <c:pt idx="701">
                  <c:v>42334</c:v>
                </c:pt>
                <c:pt idx="702">
                  <c:v>42335</c:v>
                </c:pt>
                <c:pt idx="703">
                  <c:v>42338</c:v>
                </c:pt>
                <c:pt idx="704">
                  <c:v>42339</c:v>
                </c:pt>
                <c:pt idx="705">
                  <c:v>42340</c:v>
                </c:pt>
                <c:pt idx="706">
                  <c:v>42341</c:v>
                </c:pt>
                <c:pt idx="707">
                  <c:v>42342</c:v>
                </c:pt>
                <c:pt idx="708">
                  <c:v>42345</c:v>
                </c:pt>
                <c:pt idx="709">
                  <c:v>42346</c:v>
                </c:pt>
                <c:pt idx="710">
                  <c:v>42347</c:v>
                </c:pt>
                <c:pt idx="711">
                  <c:v>42348</c:v>
                </c:pt>
                <c:pt idx="712">
                  <c:v>42349</c:v>
                </c:pt>
                <c:pt idx="713">
                  <c:v>42352</c:v>
                </c:pt>
                <c:pt idx="714">
                  <c:v>42353</c:v>
                </c:pt>
                <c:pt idx="715">
                  <c:v>42354</c:v>
                </c:pt>
                <c:pt idx="716">
                  <c:v>42355</c:v>
                </c:pt>
                <c:pt idx="717">
                  <c:v>42356</c:v>
                </c:pt>
                <c:pt idx="718">
                  <c:v>42359</c:v>
                </c:pt>
                <c:pt idx="719">
                  <c:v>42360</c:v>
                </c:pt>
                <c:pt idx="720">
                  <c:v>42361</c:v>
                </c:pt>
                <c:pt idx="721">
                  <c:v>42362</c:v>
                </c:pt>
                <c:pt idx="722">
                  <c:v>42363</c:v>
                </c:pt>
                <c:pt idx="723">
                  <c:v>42366</c:v>
                </c:pt>
                <c:pt idx="724">
                  <c:v>42367</c:v>
                </c:pt>
                <c:pt idx="725">
                  <c:v>42368</c:v>
                </c:pt>
                <c:pt idx="726">
                  <c:v>42369</c:v>
                </c:pt>
                <c:pt idx="727">
                  <c:v>42373</c:v>
                </c:pt>
                <c:pt idx="728">
                  <c:v>42374</c:v>
                </c:pt>
                <c:pt idx="729">
                  <c:v>42375</c:v>
                </c:pt>
                <c:pt idx="730">
                  <c:v>42376</c:v>
                </c:pt>
                <c:pt idx="731">
                  <c:v>42377</c:v>
                </c:pt>
                <c:pt idx="732">
                  <c:v>42380</c:v>
                </c:pt>
                <c:pt idx="733">
                  <c:v>42381</c:v>
                </c:pt>
                <c:pt idx="734">
                  <c:v>42382</c:v>
                </c:pt>
                <c:pt idx="735">
                  <c:v>42383</c:v>
                </c:pt>
                <c:pt idx="736">
                  <c:v>42384</c:v>
                </c:pt>
                <c:pt idx="737">
                  <c:v>42387</c:v>
                </c:pt>
                <c:pt idx="738">
                  <c:v>42388</c:v>
                </c:pt>
                <c:pt idx="739">
                  <c:v>42389</c:v>
                </c:pt>
                <c:pt idx="740">
                  <c:v>42390</c:v>
                </c:pt>
                <c:pt idx="741">
                  <c:v>42391</c:v>
                </c:pt>
                <c:pt idx="742">
                  <c:v>42394</c:v>
                </c:pt>
                <c:pt idx="743">
                  <c:v>42395</c:v>
                </c:pt>
                <c:pt idx="744">
                  <c:v>42396</c:v>
                </c:pt>
                <c:pt idx="745">
                  <c:v>42397</c:v>
                </c:pt>
                <c:pt idx="746">
                  <c:v>42398</c:v>
                </c:pt>
                <c:pt idx="747">
                  <c:v>42401</c:v>
                </c:pt>
                <c:pt idx="748">
                  <c:v>42402</c:v>
                </c:pt>
                <c:pt idx="749">
                  <c:v>42403</c:v>
                </c:pt>
                <c:pt idx="750">
                  <c:v>42404</c:v>
                </c:pt>
                <c:pt idx="751">
                  <c:v>42405</c:v>
                </c:pt>
                <c:pt idx="752">
                  <c:v>42415</c:v>
                </c:pt>
                <c:pt idx="753">
                  <c:v>42416</c:v>
                </c:pt>
                <c:pt idx="754">
                  <c:v>42417</c:v>
                </c:pt>
                <c:pt idx="755">
                  <c:v>42418</c:v>
                </c:pt>
                <c:pt idx="756">
                  <c:v>42419</c:v>
                </c:pt>
                <c:pt idx="757">
                  <c:v>42422</c:v>
                </c:pt>
                <c:pt idx="758">
                  <c:v>42423</c:v>
                </c:pt>
                <c:pt idx="759">
                  <c:v>42424</c:v>
                </c:pt>
                <c:pt idx="760">
                  <c:v>42425</c:v>
                </c:pt>
                <c:pt idx="761">
                  <c:v>42426</c:v>
                </c:pt>
                <c:pt idx="762">
                  <c:v>42429</c:v>
                </c:pt>
                <c:pt idx="763">
                  <c:v>42430</c:v>
                </c:pt>
                <c:pt idx="764">
                  <c:v>42431</c:v>
                </c:pt>
                <c:pt idx="765">
                  <c:v>42432</c:v>
                </c:pt>
                <c:pt idx="766">
                  <c:v>42433</c:v>
                </c:pt>
                <c:pt idx="767">
                  <c:v>42436</c:v>
                </c:pt>
                <c:pt idx="768">
                  <c:v>42437</c:v>
                </c:pt>
                <c:pt idx="769">
                  <c:v>42438</c:v>
                </c:pt>
                <c:pt idx="770">
                  <c:v>42439</c:v>
                </c:pt>
                <c:pt idx="771">
                  <c:v>42440</c:v>
                </c:pt>
                <c:pt idx="772">
                  <c:v>42443</c:v>
                </c:pt>
                <c:pt idx="773">
                  <c:v>42444</c:v>
                </c:pt>
                <c:pt idx="774">
                  <c:v>42445</c:v>
                </c:pt>
                <c:pt idx="775">
                  <c:v>42446</c:v>
                </c:pt>
                <c:pt idx="776">
                  <c:v>42447</c:v>
                </c:pt>
                <c:pt idx="777">
                  <c:v>42450</c:v>
                </c:pt>
                <c:pt idx="778">
                  <c:v>42451</c:v>
                </c:pt>
                <c:pt idx="779">
                  <c:v>42452</c:v>
                </c:pt>
                <c:pt idx="780">
                  <c:v>42453</c:v>
                </c:pt>
                <c:pt idx="781">
                  <c:v>42454</c:v>
                </c:pt>
                <c:pt idx="782">
                  <c:v>42457</c:v>
                </c:pt>
                <c:pt idx="783">
                  <c:v>42458</c:v>
                </c:pt>
                <c:pt idx="784">
                  <c:v>42459</c:v>
                </c:pt>
                <c:pt idx="785">
                  <c:v>42460</c:v>
                </c:pt>
                <c:pt idx="786">
                  <c:v>42461</c:v>
                </c:pt>
                <c:pt idx="787">
                  <c:v>42465</c:v>
                </c:pt>
                <c:pt idx="788">
                  <c:v>42466</c:v>
                </c:pt>
                <c:pt idx="789">
                  <c:v>42467</c:v>
                </c:pt>
                <c:pt idx="790">
                  <c:v>42468</c:v>
                </c:pt>
                <c:pt idx="791">
                  <c:v>42471</c:v>
                </c:pt>
                <c:pt idx="792">
                  <c:v>42472</c:v>
                </c:pt>
                <c:pt idx="793">
                  <c:v>42473</c:v>
                </c:pt>
                <c:pt idx="794">
                  <c:v>42474</c:v>
                </c:pt>
                <c:pt idx="795">
                  <c:v>42475</c:v>
                </c:pt>
                <c:pt idx="796">
                  <c:v>42478</c:v>
                </c:pt>
                <c:pt idx="797">
                  <c:v>42479</c:v>
                </c:pt>
                <c:pt idx="798">
                  <c:v>42480</c:v>
                </c:pt>
                <c:pt idx="799">
                  <c:v>42481</c:v>
                </c:pt>
                <c:pt idx="800">
                  <c:v>42482</c:v>
                </c:pt>
                <c:pt idx="801">
                  <c:v>42485</c:v>
                </c:pt>
                <c:pt idx="802">
                  <c:v>42486</c:v>
                </c:pt>
                <c:pt idx="803">
                  <c:v>42487</c:v>
                </c:pt>
                <c:pt idx="804">
                  <c:v>42488</c:v>
                </c:pt>
                <c:pt idx="805">
                  <c:v>42489</c:v>
                </c:pt>
                <c:pt idx="806">
                  <c:v>42493</c:v>
                </c:pt>
                <c:pt idx="807">
                  <c:v>42494</c:v>
                </c:pt>
                <c:pt idx="808">
                  <c:v>42495</c:v>
                </c:pt>
                <c:pt idx="809">
                  <c:v>42496</c:v>
                </c:pt>
                <c:pt idx="810">
                  <c:v>42499</c:v>
                </c:pt>
                <c:pt idx="811">
                  <c:v>42500</c:v>
                </c:pt>
                <c:pt idx="812">
                  <c:v>42501</c:v>
                </c:pt>
                <c:pt idx="813">
                  <c:v>42502</c:v>
                </c:pt>
                <c:pt idx="814">
                  <c:v>42503</c:v>
                </c:pt>
                <c:pt idx="815">
                  <c:v>42506</c:v>
                </c:pt>
                <c:pt idx="816">
                  <c:v>42507</c:v>
                </c:pt>
                <c:pt idx="817">
                  <c:v>42508</c:v>
                </c:pt>
                <c:pt idx="818">
                  <c:v>42509</c:v>
                </c:pt>
                <c:pt idx="819">
                  <c:v>42510</c:v>
                </c:pt>
                <c:pt idx="820">
                  <c:v>42513</c:v>
                </c:pt>
                <c:pt idx="821">
                  <c:v>42514</c:v>
                </c:pt>
                <c:pt idx="822">
                  <c:v>42515</c:v>
                </c:pt>
                <c:pt idx="823">
                  <c:v>42516</c:v>
                </c:pt>
                <c:pt idx="824">
                  <c:v>42517</c:v>
                </c:pt>
                <c:pt idx="825">
                  <c:v>42520</c:v>
                </c:pt>
                <c:pt idx="826">
                  <c:v>42521</c:v>
                </c:pt>
                <c:pt idx="827">
                  <c:v>42522</c:v>
                </c:pt>
                <c:pt idx="828">
                  <c:v>42523</c:v>
                </c:pt>
                <c:pt idx="829">
                  <c:v>42524</c:v>
                </c:pt>
                <c:pt idx="830">
                  <c:v>42527</c:v>
                </c:pt>
                <c:pt idx="831">
                  <c:v>42528</c:v>
                </c:pt>
                <c:pt idx="832">
                  <c:v>42529</c:v>
                </c:pt>
                <c:pt idx="833">
                  <c:v>42534</c:v>
                </c:pt>
                <c:pt idx="834">
                  <c:v>42535</c:v>
                </c:pt>
                <c:pt idx="835">
                  <c:v>42536</c:v>
                </c:pt>
                <c:pt idx="836">
                  <c:v>42537</c:v>
                </c:pt>
                <c:pt idx="837">
                  <c:v>42538</c:v>
                </c:pt>
                <c:pt idx="838">
                  <c:v>42541</c:v>
                </c:pt>
                <c:pt idx="839">
                  <c:v>42542</c:v>
                </c:pt>
                <c:pt idx="840">
                  <c:v>42543</c:v>
                </c:pt>
                <c:pt idx="841">
                  <c:v>42544</c:v>
                </c:pt>
                <c:pt idx="842">
                  <c:v>42545</c:v>
                </c:pt>
                <c:pt idx="843">
                  <c:v>42548</c:v>
                </c:pt>
                <c:pt idx="844">
                  <c:v>42549</c:v>
                </c:pt>
                <c:pt idx="845">
                  <c:v>42550</c:v>
                </c:pt>
                <c:pt idx="846">
                  <c:v>42551</c:v>
                </c:pt>
                <c:pt idx="847">
                  <c:v>42552</c:v>
                </c:pt>
                <c:pt idx="848">
                  <c:v>42555</c:v>
                </c:pt>
                <c:pt idx="849">
                  <c:v>42556</c:v>
                </c:pt>
                <c:pt idx="850">
                  <c:v>42557</c:v>
                </c:pt>
                <c:pt idx="851">
                  <c:v>42558</c:v>
                </c:pt>
                <c:pt idx="852">
                  <c:v>42559</c:v>
                </c:pt>
                <c:pt idx="853">
                  <c:v>42562</c:v>
                </c:pt>
                <c:pt idx="854">
                  <c:v>42563</c:v>
                </c:pt>
                <c:pt idx="855">
                  <c:v>42564</c:v>
                </c:pt>
                <c:pt idx="856">
                  <c:v>42565</c:v>
                </c:pt>
                <c:pt idx="857">
                  <c:v>42566</c:v>
                </c:pt>
                <c:pt idx="858">
                  <c:v>42569</c:v>
                </c:pt>
                <c:pt idx="859">
                  <c:v>42570</c:v>
                </c:pt>
                <c:pt idx="860">
                  <c:v>42571</c:v>
                </c:pt>
                <c:pt idx="861">
                  <c:v>42572</c:v>
                </c:pt>
                <c:pt idx="862">
                  <c:v>42573</c:v>
                </c:pt>
                <c:pt idx="863">
                  <c:v>42576</c:v>
                </c:pt>
                <c:pt idx="864">
                  <c:v>42577</c:v>
                </c:pt>
                <c:pt idx="865">
                  <c:v>42578</c:v>
                </c:pt>
                <c:pt idx="866">
                  <c:v>42579</c:v>
                </c:pt>
                <c:pt idx="867">
                  <c:v>42580</c:v>
                </c:pt>
                <c:pt idx="868">
                  <c:v>42583</c:v>
                </c:pt>
                <c:pt idx="869">
                  <c:v>42584</c:v>
                </c:pt>
                <c:pt idx="870">
                  <c:v>42585</c:v>
                </c:pt>
                <c:pt idx="871">
                  <c:v>42586</c:v>
                </c:pt>
                <c:pt idx="872">
                  <c:v>42587</c:v>
                </c:pt>
                <c:pt idx="873">
                  <c:v>42590</c:v>
                </c:pt>
                <c:pt idx="874">
                  <c:v>42591</c:v>
                </c:pt>
                <c:pt idx="875">
                  <c:v>42592</c:v>
                </c:pt>
                <c:pt idx="876">
                  <c:v>42593</c:v>
                </c:pt>
                <c:pt idx="877">
                  <c:v>42594</c:v>
                </c:pt>
                <c:pt idx="878">
                  <c:v>42597</c:v>
                </c:pt>
                <c:pt idx="879">
                  <c:v>42598</c:v>
                </c:pt>
                <c:pt idx="880">
                  <c:v>42599</c:v>
                </c:pt>
                <c:pt idx="881">
                  <c:v>42600</c:v>
                </c:pt>
                <c:pt idx="882">
                  <c:v>42601</c:v>
                </c:pt>
                <c:pt idx="883">
                  <c:v>42604</c:v>
                </c:pt>
                <c:pt idx="884">
                  <c:v>42605</c:v>
                </c:pt>
                <c:pt idx="885">
                  <c:v>42606</c:v>
                </c:pt>
                <c:pt idx="886">
                  <c:v>42607</c:v>
                </c:pt>
                <c:pt idx="887">
                  <c:v>42608</c:v>
                </c:pt>
                <c:pt idx="888">
                  <c:v>42611</c:v>
                </c:pt>
                <c:pt idx="889">
                  <c:v>42612</c:v>
                </c:pt>
                <c:pt idx="890">
                  <c:v>42613</c:v>
                </c:pt>
                <c:pt idx="891">
                  <c:v>42614</c:v>
                </c:pt>
                <c:pt idx="892">
                  <c:v>42615</c:v>
                </c:pt>
                <c:pt idx="893">
                  <c:v>42618</c:v>
                </c:pt>
                <c:pt idx="894">
                  <c:v>42619</c:v>
                </c:pt>
                <c:pt idx="895">
                  <c:v>42620</c:v>
                </c:pt>
                <c:pt idx="896">
                  <c:v>42621</c:v>
                </c:pt>
                <c:pt idx="897">
                  <c:v>42622</c:v>
                </c:pt>
                <c:pt idx="898">
                  <c:v>42625</c:v>
                </c:pt>
                <c:pt idx="899">
                  <c:v>42626</c:v>
                </c:pt>
                <c:pt idx="900">
                  <c:v>42627</c:v>
                </c:pt>
                <c:pt idx="901">
                  <c:v>42632</c:v>
                </c:pt>
                <c:pt idx="902">
                  <c:v>42633</c:v>
                </c:pt>
                <c:pt idx="903">
                  <c:v>42634</c:v>
                </c:pt>
                <c:pt idx="904">
                  <c:v>42635</c:v>
                </c:pt>
                <c:pt idx="905">
                  <c:v>42636</c:v>
                </c:pt>
                <c:pt idx="906">
                  <c:v>42639</c:v>
                </c:pt>
                <c:pt idx="907">
                  <c:v>42640</c:v>
                </c:pt>
                <c:pt idx="908">
                  <c:v>42641</c:v>
                </c:pt>
                <c:pt idx="909">
                  <c:v>42642</c:v>
                </c:pt>
                <c:pt idx="910">
                  <c:v>42643</c:v>
                </c:pt>
                <c:pt idx="911">
                  <c:v>42653</c:v>
                </c:pt>
                <c:pt idx="912">
                  <c:v>42654</c:v>
                </c:pt>
                <c:pt idx="913">
                  <c:v>42655</c:v>
                </c:pt>
                <c:pt idx="914">
                  <c:v>42656</c:v>
                </c:pt>
                <c:pt idx="915">
                  <c:v>42657</c:v>
                </c:pt>
                <c:pt idx="916">
                  <c:v>42660</c:v>
                </c:pt>
                <c:pt idx="917">
                  <c:v>42661</c:v>
                </c:pt>
                <c:pt idx="918">
                  <c:v>42662</c:v>
                </c:pt>
                <c:pt idx="919">
                  <c:v>42663</c:v>
                </c:pt>
                <c:pt idx="920">
                  <c:v>42664</c:v>
                </c:pt>
                <c:pt idx="921">
                  <c:v>42667</c:v>
                </c:pt>
                <c:pt idx="922">
                  <c:v>42668</c:v>
                </c:pt>
                <c:pt idx="923">
                  <c:v>42669</c:v>
                </c:pt>
                <c:pt idx="924">
                  <c:v>42670</c:v>
                </c:pt>
                <c:pt idx="925">
                  <c:v>42671</c:v>
                </c:pt>
                <c:pt idx="926">
                  <c:v>42674</c:v>
                </c:pt>
                <c:pt idx="927">
                  <c:v>42675</c:v>
                </c:pt>
                <c:pt idx="928">
                  <c:v>42676</c:v>
                </c:pt>
                <c:pt idx="929">
                  <c:v>42677</c:v>
                </c:pt>
                <c:pt idx="930">
                  <c:v>42678</c:v>
                </c:pt>
                <c:pt idx="931">
                  <c:v>42681</c:v>
                </c:pt>
                <c:pt idx="932">
                  <c:v>42682</c:v>
                </c:pt>
                <c:pt idx="933">
                  <c:v>42683</c:v>
                </c:pt>
                <c:pt idx="934">
                  <c:v>42684</c:v>
                </c:pt>
                <c:pt idx="935">
                  <c:v>42685</c:v>
                </c:pt>
                <c:pt idx="936">
                  <c:v>42688</c:v>
                </c:pt>
                <c:pt idx="937">
                  <c:v>42689</c:v>
                </c:pt>
                <c:pt idx="938">
                  <c:v>42690</c:v>
                </c:pt>
                <c:pt idx="939">
                  <c:v>42691</c:v>
                </c:pt>
                <c:pt idx="940">
                  <c:v>42692</c:v>
                </c:pt>
                <c:pt idx="941">
                  <c:v>42695</c:v>
                </c:pt>
                <c:pt idx="942">
                  <c:v>42696</c:v>
                </c:pt>
                <c:pt idx="943">
                  <c:v>42697</c:v>
                </c:pt>
                <c:pt idx="944">
                  <c:v>42698</c:v>
                </c:pt>
                <c:pt idx="945">
                  <c:v>42699</c:v>
                </c:pt>
                <c:pt idx="946">
                  <c:v>42702</c:v>
                </c:pt>
                <c:pt idx="947">
                  <c:v>42703</c:v>
                </c:pt>
                <c:pt idx="948">
                  <c:v>42704</c:v>
                </c:pt>
                <c:pt idx="949">
                  <c:v>42705</c:v>
                </c:pt>
                <c:pt idx="950">
                  <c:v>42706</c:v>
                </c:pt>
                <c:pt idx="951">
                  <c:v>42709</c:v>
                </c:pt>
                <c:pt idx="952">
                  <c:v>42710</c:v>
                </c:pt>
                <c:pt idx="953">
                  <c:v>42711</c:v>
                </c:pt>
                <c:pt idx="954">
                  <c:v>42712</c:v>
                </c:pt>
                <c:pt idx="955">
                  <c:v>42713</c:v>
                </c:pt>
                <c:pt idx="956">
                  <c:v>42716</c:v>
                </c:pt>
                <c:pt idx="957">
                  <c:v>42717</c:v>
                </c:pt>
                <c:pt idx="958">
                  <c:v>42718</c:v>
                </c:pt>
                <c:pt idx="959">
                  <c:v>42719</c:v>
                </c:pt>
                <c:pt idx="960">
                  <c:v>42720</c:v>
                </c:pt>
                <c:pt idx="961">
                  <c:v>42723</c:v>
                </c:pt>
                <c:pt idx="962">
                  <c:v>42724</c:v>
                </c:pt>
                <c:pt idx="963">
                  <c:v>42725</c:v>
                </c:pt>
                <c:pt idx="964">
                  <c:v>42726</c:v>
                </c:pt>
                <c:pt idx="965">
                  <c:v>42727</c:v>
                </c:pt>
                <c:pt idx="966">
                  <c:v>42730</c:v>
                </c:pt>
                <c:pt idx="967">
                  <c:v>42731</c:v>
                </c:pt>
                <c:pt idx="968">
                  <c:v>42732</c:v>
                </c:pt>
                <c:pt idx="969">
                  <c:v>42733</c:v>
                </c:pt>
                <c:pt idx="970">
                  <c:v>42734</c:v>
                </c:pt>
                <c:pt idx="971">
                  <c:v>42738</c:v>
                </c:pt>
                <c:pt idx="972">
                  <c:v>42739</c:v>
                </c:pt>
                <c:pt idx="973">
                  <c:v>42740</c:v>
                </c:pt>
                <c:pt idx="974">
                  <c:v>42741</c:v>
                </c:pt>
                <c:pt idx="975">
                  <c:v>42744</c:v>
                </c:pt>
                <c:pt idx="976">
                  <c:v>42745</c:v>
                </c:pt>
                <c:pt idx="977">
                  <c:v>42746</c:v>
                </c:pt>
                <c:pt idx="978">
                  <c:v>42747</c:v>
                </c:pt>
                <c:pt idx="979">
                  <c:v>42748</c:v>
                </c:pt>
                <c:pt idx="980">
                  <c:v>42751</c:v>
                </c:pt>
                <c:pt idx="981">
                  <c:v>42752</c:v>
                </c:pt>
                <c:pt idx="982">
                  <c:v>42753</c:v>
                </c:pt>
                <c:pt idx="983">
                  <c:v>42754</c:v>
                </c:pt>
                <c:pt idx="984">
                  <c:v>42755</c:v>
                </c:pt>
                <c:pt idx="985">
                  <c:v>42758</c:v>
                </c:pt>
                <c:pt idx="986">
                  <c:v>42759</c:v>
                </c:pt>
                <c:pt idx="987">
                  <c:v>42760</c:v>
                </c:pt>
                <c:pt idx="988">
                  <c:v>42761</c:v>
                </c:pt>
                <c:pt idx="989">
                  <c:v>42769</c:v>
                </c:pt>
                <c:pt idx="990">
                  <c:v>42772</c:v>
                </c:pt>
                <c:pt idx="991">
                  <c:v>42773</c:v>
                </c:pt>
                <c:pt idx="992">
                  <c:v>42774</c:v>
                </c:pt>
                <c:pt idx="993">
                  <c:v>42775</c:v>
                </c:pt>
                <c:pt idx="994">
                  <c:v>42776</c:v>
                </c:pt>
                <c:pt idx="995">
                  <c:v>42779</c:v>
                </c:pt>
                <c:pt idx="996">
                  <c:v>42780</c:v>
                </c:pt>
                <c:pt idx="997">
                  <c:v>42781</c:v>
                </c:pt>
                <c:pt idx="998">
                  <c:v>42782</c:v>
                </c:pt>
                <c:pt idx="999">
                  <c:v>42783</c:v>
                </c:pt>
                <c:pt idx="1000">
                  <c:v>42786</c:v>
                </c:pt>
                <c:pt idx="1001">
                  <c:v>42787</c:v>
                </c:pt>
                <c:pt idx="1002">
                  <c:v>42788</c:v>
                </c:pt>
                <c:pt idx="1003">
                  <c:v>42789</c:v>
                </c:pt>
                <c:pt idx="1004">
                  <c:v>42790</c:v>
                </c:pt>
                <c:pt idx="1005">
                  <c:v>42793</c:v>
                </c:pt>
                <c:pt idx="1006">
                  <c:v>42794</c:v>
                </c:pt>
                <c:pt idx="1007">
                  <c:v>42795</c:v>
                </c:pt>
                <c:pt idx="1008">
                  <c:v>42796</c:v>
                </c:pt>
                <c:pt idx="1009">
                  <c:v>42797</c:v>
                </c:pt>
                <c:pt idx="1010">
                  <c:v>42800</c:v>
                </c:pt>
                <c:pt idx="1011">
                  <c:v>42801</c:v>
                </c:pt>
                <c:pt idx="1012">
                  <c:v>42802</c:v>
                </c:pt>
                <c:pt idx="1013">
                  <c:v>42803</c:v>
                </c:pt>
                <c:pt idx="1014">
                  <c:v>42804</c:v>
                </c:pt>
                <c:pt idx="1015">
                  <c:v>42807</c:v>
                </c:pt>
                <c:pt idx="1016">
                  <c:v>42808</c:v>
                </c:pt>
                <c:pt idx="1017">
                  <c:v>42809</c:v>
                </c:pt>
                <c:pt idx="1018">
                  <c:v>42810</c:v>
                </c:pt>
                <c:pt idx="1019">
                  <c:v>42811</c:v>
                </c:pt>
                <c:pt idx="1020">
                  <c:v>42814</c:v>
                </c:pt>
                <c:pt idx="1021">
                  <c:v>42815</c:v>
                </c:pt>
                <c:pt idx="1022">
                  <c:v>42816</c:v>
                </c:pt>
                <c:pt idx="1023">
                  <c:v>42817</c:v>
                </c:pt>
                <c:pt idx="1024">
                  <c:v>42818</c:v>
                </c:pt>
                <c:pt idx="1025">
                  <c:v>42821</c:v>
                </c:pt>
                <c:pt idx="1026">
                  <c:v>42822</c:v>
                </c:pt>
                <c:pt idx="1027">
                  <c:v>42823</c:v>
                </c:pt>
                <c:pt idx="1028">
                  <c:v>42824</c:v>
                </c:pt>
                <c:pt idx="1029">
                  <c:v>42825</c:v>
                </c:pt>
                <c:pt idx="1030">
                  <c:v>42830</c:v>
                </c:pt>
                <c:pt idx="1031">
                  <c:v>42831</c:v>
                </c:pt>
                <c:pt idx="1032">
                  <c:v>42832</c:v>
                </c:pt>
                <c:pt idx="1033">
                  <c:v>42835</c:v>
                </c:pt>
                <c:pt idx="1034">
                  <c:v>42836</c:v>
                </c:pt>
                <c:pt idx="1035">
                  <c:v>42837</c:v>
                </c:pt>
                <c:pt idx="1036">
                  <c:v>42838</c:v>
                </c:pt>
                <c:pt idx="1037">
                  <c:v>42839</c:v>
                </c:pt>
                <c:pt idx="1038">
                  <c:v>42842</c:v>
                </c:pt>
                <c:pt idx="1039">
                  <c:v>42843</c:v>
                </c:pt>
                <c:pt idx="1040">
                  <c:v>42844</c:v>
                </c:pt>
                <c:pt idx="1041">
                  <c:v>42845</c:v>
                </c:pt>
                <c:pt idx="1042">
                  <c:v>42846</c:v>
                </c:pt>
                <c:pt idx="1043">
                  <c:v>42849</c:v>
                </c:pt>
                <c:pt idx="1044">
                  <c:v>42850</c:v>
                </c:pt>
                <c:pt idx="1045">
                  <c:v>42851</c:v>
                </c:pt>
                <c:pt idx="1046">
                  <c:v>42852</c:v>
                </c:pt>
                <c:pt idx="1047">
                  <c:v>42853</c:v>
                </c:pt>
                <c:pt idx="1048">
                  <c:v>42857</c:v>
                </c:pt>
                <c:pt idx="1049">
                  <c:v>42858</c:v>
                </c:pt>
                <c:pt idx="1050">
                  <c:v>42859</c:v>
                </c:pt>
                <c:pt idx="1051">
                  <c:v>42860</c:v>
                </c:pt>
                <c:pt idx="1052">
                  <c:v>42863</c:v>
                </c:pt>
                <c:pt idx="1053">
                  <c:v>42864</c:v>
                </c:pt>
                <c:pt idx="1054">
                  <c:v>42865</c:v>
                </c:pt>
                <c:pt idx="1055">
                  <c:v>42866</c:v>
                </c:pt>
                <c:pt idx="1056">
                  <c:v>42867</c:v>
                </c:pt>
                <c:pt idx="1057">
                  <c:v>42870</c:v>
                </c:pt>
                <c:pt idx="1058">
                  <c:v>42871</c:v>
                </c:pt>
                <c:pt idx="1059">
                  <c:v>42872</c:v>
                </c:pt>
                <c:pt idx="1060">
                  <c:v>42873</c:v>
                </c:pt>
                <c:pt idx="1061">
                  <c:v>42874</c:v>
                </c:pt>
                <c:pt idx="1062">
                  <c:v>42877</c:v>
                </c:pt>
                <c:pt idx="1063">
                  <c:v>42878</c:v>
                </c:pt>
                <c:pt idx="1064">
                  <c:v>42879</c:v>
                </c:pt>
                <c:pt idx="1065">
                  <c:v>42880</c:v>
                </c:pt>
                <c:pt idx="1066">
                  <c:v>42881</c:v>
                </c:pt>
                <c:pt idx="1067">
                  <c:v>42886</c:v>
                </c:pt>
                <c:pt idx="1068">
                  <c:v>42887</c:v>
                </c:pt>
                <c:pt idx="1069">
                  <c:v>42888</c:v>
                </c:pt>
                <c:pt idx="1070">
                  <c:v>42891</c:v>
                </c:pt>
                <c:pt idx="1071">
                  <c:v>42892</c:v>
                </c:pt>
                <c:pt idx="1072">
                  <c:v>42893</c:v>
                </c:pt>
                <c:pt idx="1073">
                  <c:v>42894</c:v>
                </c:pt>
                <c:pt idx="1074">
                  <c:v>42895</c:v>
                </c:pt>
                <c:pt idx="1075">
                  <c:v>42898</c:v>
                </c:pt>
                <c:pt idx="1076">
                  <c:v>42899</c:v>
                </c:pt>
                <c:pt idx="1077">
                  <c:v>42900</c:v>
                </c:pt>
                <c:pt idx="1078">
                  <c:v>42901</c:v>
                </c:pt>
                <c:pt idx="1079">
                  <c:v>42902</c:v>
                </c:pt>
                <c:pt idx="1080">
                  <c:v>42905</c:v>
                </c:pt>
                <c:pt idx="1081">
                  <c:v>42906</c:v>
                </c:pt>
                <c:pt idx="1082">
                  <c:v>42907</c:v>
                </c:pt>
                <c:pt idx="1083">
                  <c:v>42908</c:v>
                </c:pt>
                <c:pt idx="1084">
                  <c:v>42909</c:v>
                </c:pt>
                <c:pt idx="1085">
                  <c:v>42912</c:v>
                </c:pt>
                <c:pt idx="1086">
                  <c:v>42913</c:v>
                </c:pt>
                <c:pt idx="1087">
                  <c:v>42914</c:v>
                </c:pt>
                <c:pt idx="1088">
                  <c:v>42915</c:v>
                </c:pt>
                <c:pt idx="1089">
                  <c:v>42916</c:v>
                </c:pt>
                <c:pt idx="1090">
                  <c:v>42919</c:v>
                </c:pt>
                <c:pt idx="1091">
                  <c:v>42920</c:v>
                </c:pt>
                <c:pt idx="1092">
                  <c:v>42921</c:v>
                </c:pt>
                <c:pt idx="1093">
                  <c:v>42922</c:v>
                </c:pt>
                <c:pt idx="1094">
                  <c:v>42923</c:v>
                </c:pt>
                <c:pt idx="1095">
                  <c:v>42926</c:v>
                </c:pt>
                <c:pt idx="1096">
                  <c:v>42927</c:v>
                </c:pt>
                <c:pt idx="1097">
                  <c:v>42928</c:v>
                </c:pt>
                <c:pt idx="1098">
                  <c:v>42929</c:v>
                </c:pt>
                <c:pt idx="1099">
                  <c:v>42930</c:v>
                </c:pt>
                <c:pt idx="1100">
                  <c:v>42933</c:v>
                </c:pt>
                <c:pt idx="1101">
                  <c:v>42934</c:v>
                </c:pt>
                <c:pt idx="1102">
                  <c:v>42935</c:v>
                </c:pt>
                <c:pt idx="1103">
                  <c:v>42936</c:v>
                </c:pt>
                <c:pt idx="1104">
                  <c:v>42937</c:v>
                </c:pt>
                <c:pt idx="1105">
                  <c:v>42940</c:v>
                </c:pt>
                <c:pt idx="1106">
                  <c:v>42941</c:v>
                </c:pt>
                <c:pt idx="1107">
                  <c:v>42942</c:v>
                </c:pt>
                <c:pt idx="1108">
                  <c:v>42943</c:v>
                </c:pt>
                <c:pt idx="1109">
                  <c:v>42944</c:v>
                </c:pt>
                <c:pt idx="1110">
                  <c:v>42947</c:v>
                </c:pt>
                <c:pt idx="1111">
                  <c:v>42948</c:v>
                </c:pt>
                <c:pt idx="1112">
                  <c:v>42949</c:v>
                </c:pt>
                <c:pt idx="1113">
                  <c:v>42950</c:v>
                </c:pt>
                <c:pt idx="1114">
                  <c:v>42951</c:v>
                </c:pt>
                <c:pt idx="1115">
                  <c:v>42954</c:v>
                </c:pt>
                <c:pt idx="1116">
                  <c:v>42955</c:v>
                </c:pt>
                <c:pt idx="1117">
                  <c:v>42956</c:v>
                </c:pt>
                <c:pt idx="1118">
                  <c:v>42957</c:v>
                </c:pt>
                <c:pt idx="1119">
                  <c:v>42958</c:v>
                </c:pt>
                <c:pt idx="1120">
                  <c:v>42961</c:v>
                </c:pt>
                <c:pt idx="1121">
                  <c:v>42962</c:v>
                </c:pt>
                <c:pt idx="1122">
                  <c:v>42963</c:v>
                </c:pt>
                <c:pt idx="1123">
                  <c:v>42964</c:v>
                </c:pt>
                <c:pt idx="1124">
                  <c:v>42965</c:v>
                </c:pt>
                <c:pt idx="1125">
                  <c:v>42968</c:v>
                </c:pt>
                <c:pt idx="1126">
                  <c:v>42969</c:v>
                </c:pt>
                <c:pt idx="1127">
                  <c:v>42970</c:v>
                </c:pt>
                <c:pt idx="1128">
                  <c:v>42971</c:v>
                </c:pt>
                <c:pt idx="1129">
                  <c:v>42972</c:v>
                </c:pt>
                <c:pt idx="1130">
                  <c:v>42975</c:v>
                </c:pt>
                <c:pt idx="1131">
                  <c:v>42976</c:v>
                </c:pt>
                <c:pt idx="1132">
                  <c:v>42977</c:v>
                </c:pt>
                <c:pt idx="1133">
                  <c:v>42978</c:v>
                </c:pt>
                <c:pt idx="1134">
                  <c:v>42979</c:v>
                </c:pt>
                <c:pt idx="1135">
                  <c:v>42982</c:v>
                </c:pt>
                <c:pt idx="1136">
                  <c:v>42983</c:v>
                </c:pt>
                <c:pt idx="1137">
                  <c:v>42984</c:v>
                </c:pt>
                <c:pt idx="1138">
                  <c:v>42985</c:v>
                </c:pt>
                <c:pt idx="1139">
                  <c:v>42986</c:v>
                </c:pt>
                <c:pt idx="1140">
                  <c:v>42989</c:v>
                </c:pt>
                <c:pt idx="1141">
                  <c:v>42990</c:v>
                </c:pt>
                <c:pt idx="1142">
                  <c:v>42991</c:v>
                </c:pt>
                <c:pt idx="1143">
                  <c:v>42992</c:v>
                </c:pt>
                <c:pt idx="1144">
                  <c:v>42993</c:v>
                </c:pt>
                <c:pt idx="1145">
                  <c:v>42996</c:v>
                </c:pt>
                <c:pt idx="1146">
                  <c:v>42997</c:v>
                </c:pt>
                <c:pt idx="1147">
                  <c:v>42998</c:v>
                </c:pt>
                <c:pt idx="1148">
                  <c:v>42999</c:v>
                </c:pt>
                <c:pt idx="1149">
                  <c:v>43000</c:v>
                </c:pt>
                <c:pt idx="1150">
                  <c:v>43003</c:v>
                </c:pt>
                <c:pt idx="1151">
                  <c:v>43004</c:v>
                </c:pt>
                <c:pt idx="1152">
                  <c:v>43005</c:v>
                </c:pt>
                <c:pt idx="1153">
                  <c:v>43006</c:v>
                </c:pt>
                <c:pt idx="1154">
                  <c:v>43007</c:v>
                </c:pt>
                <c:pt idx="1155">
                  <c:v>43017</c:v>
                </c:pt>
                <c:pt idx="1156">
                  <c:v>43018</c:v>
                </c:pt>
                <c:pt idx="1157">
                  <c:v>43019</c:v>
                </c:pt>
                <c:pt idx="1158">
                  <c:v>43020</c:v>
                </c:pt>
                <c:pt idx="1159">
                  <c:v>43021</c:v>
                </c:pt>
                <c:pt idx="1160">
                  <c:v>43024</c:v>
                </c:pt>
                <c:pt idx="1161">
                  <c:v>43025</c:v>
                </c:pt>
                <c:pt idx="1162">
                  <c:v>43026</c:v>
                </c:pt>
                <c:pt idx="1163">
                  <c:v>43027</c:v>
                </c:pt>
                <c:pt idx="1164">
                  <c:v>43028</c:v>
                </c:pt>
                <c:pt idx="1165">
                  <c:v>43031</c:v>
                </c:pt>
                <c:pt idx="1166">
                  <c:v>43032</c:v>
                </c:pt>
                <c:pt idx="1167">
                  <c:v>43033</c:v>
                </c:pt>
                <c:pt idx="1168">
                  <c:v>43034</c:v>
                </c:pt>
                <c:pt idx="1169">
                  <c:v>43035</c:v>
                </c:pt>
                <c:pt idx="1170">
                  <c:v>43038</c:v>
                </c:pt>
                <c:pt idx="1171">
                  <c:v>43039</c:v>
                </c:pt>
                <c:pt idx="1172">
                  <c:v>43040</c:v>
                </c:pt>
                <c:pt idx="1173">
                  <c:v>43041</c:v>
                </c:pt>
                <c:pt idx="1174">
                  <c:v>43042</c:v>
                </c:pt>
                <c:pt idx="1175">
                  <c:v>43045</c:v>
                </c:pt>
                <c:pt idx="1176">
                  <c:v>43046</c:v>
                </c:pt>
                <c:pt idx="1177">
                  <c:v>43047</c:v>
                </c:pt>
                <c:pt idx="1178">
                  <c:v>43048</c:v>
                </c:pt>
                <c:pt idx="1179">
                  <c:v>43049</c:v>
                </c:pt>
                <c:pt idx="1180">
                  <c:v>43052</c:v>
                </c:pt>
                <c:pt idx="1181">
                  <c:v>43053</c:v>
                </c:pt>
                <c:pt idx="1182">
                  <c:v>43054</c:v>
                </c:pt>
                <c:pt idx="1183">
                  <c:v>43055</c:v>
                </c:pt>
                <c:pt idx="1184">
                  <c:v>43056</c:v>
                </c:pt>
                <c:pt idx="1185">
                  <c:v>43059</c:v>
                </c:pt>
                <c:pt idx="1186">
                  <c:v>43060</c:v>
                </c:pt>
                <c:pt idx="1187">
                  <c:v>43061</c:v>
                </c:pt>
                <c:pt idx="1188">
                  <c:v>43062</c:v>
                </c:pt>
                <c:pt idx="1189">
                  <c:v>43063</c:v>
                </c:pt>
                <c:pt idx="1190">
                  <c:v>43066</c:v>
                </c:pt>
                <c:pt idx="1191">
                  <c:v>43067</c:v>
                </c:pt>
                <c:pt idx="1192">
                  <c:v>43068</c:v>
                </c:pt>
                <c:pt idx="1193">
                  <c:v>43069</c:v>
                </c:pt>
                <c:pt idx="1194">
                  <c:v>43070</c:v>
                </c:pt>
                <c:pt idx="1195">
                  <c:v>43073</c:v>
                </c:pt>
                <c:pt idx="1196">
                  <c:v>43074</c:v>
                </c:pt>
                <c:pt idx="1197">
                  <c:v>43075</c:v>
                </c:pt>
                <c:pt idx="1198">
                  <c:v>43076</c:v>
                </c:pt>
                <c:pt idx="1199">
                  <c:v>43077</c:v>
                </c:pt>
                <c:pt idx="1200">
                  <c:v>43080</c:v>
                </c:pt>
                <c:pt idx="1201">
                  <c:v>43081</c:v>
                </c:pt>
                <c:pt idx="1202">
                  <c:v>43082</c:v>
                </c:pt>
                <c:pt idx="1203">
                  <c:v>43083</c:v>
                </c:pt>
                <c:pt idx="1204">
                  <c:v>43084</c:v>
                </c:pt>
                <c:pt idx="1205">
                  <c:v>43087</c:v>
                </c:pt>
                <c:pt idx="1206">
                  <c:v>43088</c:v>
                </c:pt>
                <c:pt idx="1207">
                  <c:v>43089</c:v>
                </c:pt>
                <c:pt idx="1208">
                  <c:v>43090</c:v>
                </c:pt>
                <c:pt idx="1209">
                  <c:v>43091</c:v>
                </c:pt>
                <c:pt idx="1210">
                  <c:v>43094</c:v>
                </c:pt>
                <c:pt idx="1211">
                  <c:v>43095</c:v>
                </c:pt>
                <c:pt idx="1212">
                  <c:v>43096</c:v>
                </c:pt>
                <c:pt idx="1213">
                  <c:v>43097</c:v>
                </c:pt>
                <c:pt idx="1214">
                  <c:v>43098</c:v>
                </c:pt>
                <c:pt idx="1215">
                  <c:v>43102</c:v>
                </c:pt>
                <c:pt idx="1216">
                  <c:v>43103</c:v>
                </c:pt>
                <c:pt idx="1217">
                  <c:v>43104</c:v>
                </c:pt>
                <c:pt idx="1218">
                  <c:v>43105</c:v>
                </c:pt>
                <c:pt idx="1219">
                  <c:v>43108</c:v>
                </c:pt>
                <c:pt idx="1220">
                  <c:v>43109</c:v>
                </c:pt>
                <c:pt idx="1221">
                  <c:v>43110</c:v>
                </c:pt>
                <c:pt idx="1222">
                  <c:v>43111</c:v>
                </c:pt>
                <c:pt idx="1223">
                  <c:v>43112</c:v>
                </c:pt>
                <c:pt idx="1224">
                  <c:v>43115</c:v>
                </c:pt>
                <c:pt idx="1225">
                  <c:v>43116</c:v>
                </c:pt>
                <c:pt idx="1226">
                  <c:v>43117</c:v>
                </c:pt>
                <c:pt idx="1227">
                  <c:v>43118</c:v>
                </c:pt>
                <c:pt idx="1228">
                  <c:v>43119</c:v>
                </c:pt>
                <c:pt idx="1229">
                  <c:v>43122</c:v>
                </c:pt>
                <c:pt idx="1230">
                  <c:v>43123</c:v>
                </c:pt>
                <c:pt idx="1231">
                  <c:v>43124</c:v>
                </c:pt>
                <c:pt idx="1232">
                  <c:v>43125</c:v>
                </c:pt>
                <c:pt idx="1233">
                  <c:v>43126</c:v>
                </c:pt>
                <c:pt idx="1234">
                  <c:v>43129</c:v>
                </c:pt>
                <c:pt idx="1235">
                  <c:v>43130</c:v>
                </c:pt>
                <c:pt idx="1236">
                  <c:v>43131</c:v>
                </c:pt>
                <c:pt idx="1237">
                  <c:v>43132</c:v>
                </c:pt>
                <c:pt idx="1238">
                  <c:v>43133</c:v>
                </c:pt>
                <c:pt idx="1239">
                  <c:v>43136</c:v>
                </c:pt>
                <c:pt idx="1240">
                  <c:v>43137</c:v>
                </c:pt>
                <c:pt idx="1241">
                  <c:v>43138</c:v>
                </c:pt>
                <c:pt idx="1242">
                  <c:v>43139</c:v>
                </c:pt>
                <c:pt idx="1243">
                  <c:v>43140</c:v>
                </c:pt>
                <c:pt idx="1244">
                  <c:v>43143</c:v>
                </c:pt>
                <c:pt idx="1245">
                  <c:v>43144</c:v>
                </c:pt>
                <c:pt idx="1246">
                  <c:v>43145</c:v>
                </c:pt>
                <c:pt idx="1247">
                  <c:v>43153</c:v>
                </c:pt>
                <c:pt idx="1248">
                  <c:v>43154</c:v>
                </c:pt>
                <c:pt idx="1249">
                  <c:v>43157</c:v>
                </c:pt>
                <c:pt idx="1250">
                  <c:v>43158</c:v>
                </c:pt>
                <c:pt idx="1251">
                  <c:v>43159</c:v>
                </c:pt>
                <c:pt idx="1252">
                  <c:v>43160</c:v>
                </c:pt>
                <c:pt idx="1253">
                  <c:v>43161</c:v>
                </c:pt>
                <c:pt idx="1254">
                  <c:v>43164</c:v>
                </c:pt>
                <c:pt idx="1255">
                  <c:v>43165</c:v>
                </c:pt>
                <c:pt idx="1256">
                  <c:v>43166</c:v>
                </c:pt>
                <c:pt idx="1257">
                  <c:v>43167</c:v>
                </c:pt>
                <c:pt idx="1258">
                  <c:v>43168</c:v>
                </c:pt>
                <c:pt idx="1259">
                  <c:v>43171</c:v>
                </c:pt>
                <c:pt idx="1260">
                  <c:v>43172</c:v>
                </c:pt>
                <c:pt idx="1261">
                  <c:v>43173</c:v>
                </c:pt>
                <c:pt idx="1262">
                  <c:v>43174</c:v>
                </c:pt>
                <c:pt idx="1263">
                  <c:v>43175</c:v>
                </c:pt>
                <c:pt idx="1264">
                  <c:v>43178</c:v>
                </c:pt>
                <c:pt idx="1265">
                  <c:v>43179</c:v>
                </c:pt>
                <c:pt idx="1266">
                  <c:v>43180</c:v>
                </c:pt>
                <c:pt idx="1267">
                  <c:v>43181</c:v>
                </c:pt>
                <c:pt idx="1268">
                  <c:v>43182</c:v>
                </c:pt>
                <c:pt idx="1269">
                  <c:v>43185</c:v>
                </c:pt>
                <c:pt idx="1270">
                  <c:v>43186</c:v>
                </c:pt>
                <c:pt idx="1271">
                  <c:v>43187</c:v>
                </c:pt>
                <c:pt idx="1272">
                  <c:v>43188</c:v>
                </c:pt>
                <c:pt idx="1273">
                  <c:v>43189</c:v>
                </c:pt>
                <c:pt idx="1274">
                  <c:v>43192</c:v>
                </c:pt>
                <c:pt idx="1275">
                  <c:v>43193</c:v>
                </c:pt>
                <c:pt idx="1276">
                  <c:v>43194</c:v>
                </c:pt>
                <c:pt idx="1277">
                  <c:v>43199</c:v>
                </c:pt>
                <c:pt idx="1278">
                  <c:v>43200</c:v>
                </c:pt>
                <c:pt idx="1279">
                  <c:v>43201</c:v>
                </c:pt>
                <c:pt idx="1280">
                  <c:v>43202</c:v>
                </c:pt>
                <c:pt idx="1281">
                  <c:v>43203</c:v>
                </c:pt>
                <c:pt idx="1282">
                  <c:v>43206</c:v>
                </c:pt>
                <c:pt idx="1283">
                  <c:v>43207</c:v>
                </c:pt>
                <c:pt idx="1284">
                  <c:v>43208</c:v>
                </c:pt>
                <c:pt idx="1285">
                  <c:v>43209</c:v>
                </c:pt>
                <c:pt idx="1286">
                  <c:v>43210</c:v>
                </c:pt>
                <c:pt idx="1287">
                  <c:v>43213</c:v>
                </c:pt>
                <c:pt idx="1288">
                  <c:v>43214</c:v>
                </c:pt>
                <c:pt idx="1289">
                  <c:v>43215</c:v>
                </c:pt>
                <c:pt idx="1290">
                  <c:v>43216</c:v>
                </c:pt>
                <c:pt idx="1291">
                  <c:v>43217</c:v>
                </c:pt>
                <c:pt idx="1292">
                  <c:v>43222</c:v>
                </c:pt>
                <c:pt idx="1293">
                  <c:v>43223</c:v>
                </c:pt>
                <c:pt idx="1294">
                  <c:v>43224</c:v>
                </c:pt>
                <c:pt idx="1295">
                  <c:v>43227</c:v>
                </c:pt>
                <c:pt idx="1296">
                  <c:v>43228</c:v>
                </c:pt>
                <c:pt idx="1297">
                  <c:v>43229</c:v>
                </c:pt>
                <c:pt idx="1298">
                  <c:v>43230</c:v>
                </c:pt>
                <c:pt idx="1299">
                  <c:v>43231</c:v>
                </c:pt>
                <c:pt idx="1300">
                  <c:v>43234</c:v>
                </c:pt>
                <c:pt idx="1301">
                  <c:v>43235</c:v>
                </c:pt>
                <c:pt idx="1302">
                  <c:v>43236</c:v>
                </c:pt>
                <c:pt idx="1303">
                  <c:v>43237</c:v>
                </c:pt>
                <c:pt idx="1304">
                  <c:v>43238</c:v>
                </c:pt>
                <c:pt idx="1305">
                  <c:v>43241</c:v>
                </c:pt>
                <c:pt idx="1306">
                  <c:v>43242</c:v>
                </c:pt>
                <c:pt idx="1307">
                  <c:v>43243</c:v>
                </c:pt>
                <c:pt idx="1308">
                  <c:v>43244</c:v>
                </c:pt>
                <c:pt idx="1309">
                  <c:v>43245</c:v>
                </c:pt>
                <c:pt idx="1310">
                  <c:v>43248</c:v>
                </c:pt>
                <c:pt idx="1311">
                  <c:v>43249</c:v>
                </c:pt>
                <c:pt idx="1312">
                  <c:v>43250</c:v>
                </c:pt>
                <c:pt idx="1313">
                  <c:v>43251</c:v>
                </c:pt>
                <c:pt idx="1314">
                  <c:v>43252</c:v>
                </c:pt>
                <c:pt idx="1315">
                  <c:v>43255</c:v>
                </c:pt>
                <c:pt idx="1316">
                  <c:v>43256</c:v>
                </c:pt>
                <c:pt idx="1317">
                  <c:v>43257</c:v>
                </c:pt>
                <c:pt idx="1318">
                  <c:v>43258</c:v>
                </c:pt>
                <c:pt idx="1319">
                  <c:v>43259</c:v>
                </c:pt>
                <c:pt idx="1320">
                  <c:v>43262</c:v>
                </c:pt>
                <c:pt idx="1321">
                  <c:v>43263</c:v>
                </c:pt>
                <c:pt idx="1322">
                  <c:v>43264</c:v>
                </c:pt>
                <c:pt idx="1323">
                  <c:v>43265</c:v>
                </c:pt>
                <c:pt idx="1324">
                  <c:v>43266</c:v>
                </c:pt>
                <c:pt idx="1325">
                  <c:v>43270</c:v>
                </c:pt>
                <c:pt idx="1326">
                  <c:v>43271</c:v>
                </c:pt>
                <c:pt idx="1327">
                  <c:v>43272</c:v>
                </c:pt>
                <c:pt idx="1328">
                  <c:v>43273</c:v>
                </c:pt>
                <c:pt idx="1329">
                  <c:v>43276</c:v>
                </c:pt>
                <c:pt idx="1330">
                  <c:v>43277</c:v>
                </c:pt>
                <c:pt idx="1331">
                  <c:v>43278</c:v>
                </c:pt>
                <c:pt idx="1332">
                  <c:v>43279</c:v>
                </c:pt>
                <c:pt idx="1333">
                  <c:v>43280</c:v>
                </c:pt>
                <c:pt idx="1334">
                  <c:v>43283</c:v>
                </c:pt>
                <c:pt idx="1335">
                  <c:v>43284</c:v>
                </c:pt>
                <c:pt idx="1336">
                  <c:v>43285</c:v>
                </c:pt>
                <c:pt idx="1337">
                  <c:v>43286</c:v>
                </c:pt>
                <c:pt idx="1338">
                  <c:v>43287</c:v>
                </c:pt>
                <c:pt idx="1339">
                  <c:v>43290</c:v>
                </c:pt>
                <c:pt idx="1340">
                  <c:v>43291</c:v>
                </c:pt>
                <c:pt idx="1341">
                  <c:v>43292</c:v>
                </c:pt>
                <c:pt idx="1342">
                  <c:v>43293</c:v>
                </c:pt>
                <c:pt idx="1343">
                  <c:v>43294</c:v>
                </c:pt>
                <c:pt idx="1344">
                  <c:v>43297</c:v>
                </c:pt>
                <c:pt idx="1345">
                  <c:v>43298</c:v>
                </c:pt>
                <c:pt idx="1346">
                  <c:v>43299</c:v>
                </c:pt>
                <c:pt idx="1347">
                  <c:v>43300</c:v>
                </c:pt>
                <c:pt idx="1348">
                  <c:v>43301</c:v>
                </c:pt>
                <c:pt idx="1349">
                  <c:v>43304</c:v>
                </c:pt>
                <c:pt idx="1350">
                  <c:v>43305</c:v>
                </c:pt>
                <c:pt idx="1351">
                  <c:v>43306</c:v>
                </c:pt>
                <c:pt idx="1352">
                  <c:v>43307</c:v>
                </c:pt>
                <c:pt idx="1353">
                  <c:v>43308</c:v>
                </c:pt>
                <c:pt idx="1354">
                  <c:v>43311</c:v>
                </c:pt>
                <c:pt idx="1355">
                  <c:v>43312</c:v>
                </c:pt>
                <c:pt idx="1356">
                  <c:v>43313</c:v>
                </c:pt>
                <c:pt idx="1357">
                  <c:v>43314</c:v>
                </c:pt>
                <c:pt idx="1358">
                  <c:v>43315</c:v>
                </c:pt>
                <c:pt idx="1359">
                  <c:v>43318</c:v>
                </c:pt>
                <c:pt idx="1360">
                  <c:v>43319</c:v>
                </c:pt>
                <c:pt idx="1361">
                  <c:v>43320</c:v>
                </c:pt>
                <c:pt idx="1362">
                  <c:v>43321</c:v>
                </c:pt>
                <c:pt idx="1363">
                  <c:v>43322</c:v>
                </c:pt>
                <c:pt idx="1364">
                  <c:v>43325</c:v>
                </c:pt>
                <c:pt idx="1365">
                  <c:v>43326</c:v>
                </c:pt>
                <c:pt idx="1366">
                  <c:v>43327</c:v>
                </c:pt>
                <c:pt idx="1367">
                  <c:v>43328</c:v>
                </c:pt>
                <c:pt idx="1368">
                  <c:v>43329</c:v>
                </c:pt>
                <c:pt idx="1369">
                  <c:v>43332</c:v>
                </c:pt>
                <c:pt idx="1370">
                  <c:v>43333</c:v>
                </c:pt>
                <c:pt idx="1371">
                  <c:v>43334</c:v>
                </c:pt>
                <c:pt idx="1372">
                  <c:v>43335</c:v>
                </c:pt>
                <c:pt idx="1373">
                  <c:v>43336</c:v>
                </c:pt>
                <c:pt idx="1374">
                  <c:v>43339</c:v>
                </c:pt>
                <c:pt idx="1375">
                  <c:v>43340</c:v>
                </c:pt>
                <c:pt idx="1376">
                  <c:v>43341</c:v>
                </c:pt>
                <c:pt idx="1377">
                  <c:v>43342</c:v>
                </c:pt>
                <c:pt idx="1378">
                  <c:v>43343</c:v>
                </c:pt>
                <c:pt idx="1379">
                  <c:v>43346</c:v>
                </c:pt>
                <c:pt idx="1380">
                  <c:v>43347</c:v>
                </c:pt>
                <c:pt idx="1381">
                  <c:v>43348</c:v>
                </c:pt>
                <c:pt idx="1382">
                  <c:v>43349</c:v>
                </c:pt>
                <c:pt idx="1383">
                  <c:v>43350</c:v>
                </c:pt>
                <c:pt idx="1384">
                  <c:v>43353</c:v>
                </c:pt>
                <c:pt idx="1385">
                  <c:v>43354</c:v>
                </c:pt>
                <c:pt idx="1386">
                  <c:v>43355</c:v>
                </c:pt>
                <c:pt idx="1387">
                  <c:v>43356</c:v>
                </c:pt>
                <c:pt idx="1388">
                  <c:v>43357</c:v>
                </c:pt>
                <c:pt idx="1389">
                  <c:v>43360</c:v>
                </c:pt>
                <c:pt idx="1390">
                  <c:v>43361</c:v>
                </c:pt>
                <c:pt idx="1391">
                  <c:v>43362</c:v>
                </c:pt>
                <c:pt idx="1392">
                  <c:v>43363</c:v>
                </c:pt>
                <c:pt idx="1393">
                  <c:v>43364</c:v>
                </c:pt>
                <c:pt idx="1394">
                  <c:v>43368</c:v>
                </c:pt>
                <c:pt idx="1395">
                  <c:v>43369</c:v>
                </c:pt>
                <c:pt idx="1396">
                  <c:v>43370</c:v>
                </c:pt>
                <c:pt idx="1397">
                  <c:v>43371</c:v>
                </c:pt>
                <c:pt idx="1398">
                  <c:v>43381</c:v>
                </c:pt>
                <c:pt idx="1399">
                  <c:v>43382</c:v>
                </c:pt>
                <c:pt idx="1400">
                  <c:v>43383</c:v>
                </c:pt>
                <c:pt idx="1401">
                  <c:v>43384</c:v>
                </c:pt>
                <c:pt idx="1402">
                  <c:v>43385</c:v>
                </c:pt>
                <c:pt idx="1403">
                  <c:v>43388</c:v>
                </c:pt>
                <c:pt idx="1404">
                  <c:v>43389</c:v>
                </c:pt>
                <c:pt idx="1405">
                  <c:v>43390</c:v>
                </c:pt>
                <c:pt idx="1406">
                  <c:v>43391</c:v>
                </c:pt>
                <c:pt idx="1407">
                  <c:v>43392</c:v>
                </c:pt>
                <c:pt idx="1408">
                  <c:v>43395</c:v>
                </c:pt>
                <c:pt idx="1409">
                  <c:v>43396</c:v>
                </c:pt>
                <c:pt idx="1410">
                  <c:v>43397</c:v>
                </c:pt>
                <c:pt idx="1411">
                  <c:v>43398</c:v>
                </c:pt>
                <c:pt idx="1412">
                  <c:v>43399</c:v>
                </c:pt>
                <c:pt idx="1413">
                  <c:v>43402</c:v>
                </c:pt>
                <c:pt idx="1414">
                  <c:v>43403</c:v>
                </c:pt>
                <c:pt idx="1415">
                  <c:v>43404</c:v>
                </c:pt>
                <c:pt idx="1416">
                  <c:v>43405</c:v>
                </c:pt>
                <c:pt idx="1417">
                  <c:v>43406</c:v>
                </c:pt>
                <c:pt idx="1418">
                  <c:v>43409</c:v>
                </c:pt>
                <c:pt idx="1419">
                  <c:v>43410</c:v>
                </c:pt>
                <c:pt idx="1420">
                  <c:v>43411</c:v>
                </c:pt>
                <c:pt idx="1421">
                  <c:v>43412</c:v>
                </c:pt>
                <c:pt idx="1422">
                  <c:v>43413</c:v>
                </c:pt>
                <c:pt idx="1423">
                  <c:v>43416</c:v>
                </c:pt>
                <c:pt idx="1424">
                  <c:v>43417</c:v>
                </c:pt>
                <c:pt idx="1425">
                  <c:v>43418</c:v>
                </c:pt>
                <c:pt idx="1426">
                  <c:v>43419</c:v>
                </c:pt>
                <c:pt idx="1427">
                  <c:v>43420</c:v>
                </c:pt>
                <c:pt idx="1428">
                  <c:v>43423</c:v>
                </c:pt>
                <c:pt idx="1429">
                  <c:v>43424</c:v>
                </c:pt>
                <c:pt idx="1430">
                  <c:v>43425</c:v>
                </c:pt>
                <c:pt idx="1431">
                  <c:v>43426</c:v>
                </c:pt>
                <c:pt idx="1432">
                  <c:v>43427</c:v>
                </c:pt>
                <c:pt idx="1433">
                  <c:v>43430</c:v>
                </c:pt>
                <c:pt idx="1434">
                  <c:v>43431</c:v>
                </c:pt>
                <c:pt idx="1435">
                  <c:v>43432</c:v>
                </c:pt>
                <c:pt idx="1436">
                  <c:v>43433</c:v>
                </c:pt>
                <c:pt idx="1437">
                  <c:v>43434</c:v>
                </c:pt>
                <c:pt idx="1438">
                  <c:v>43437</c:v>
                </c:pt>
                <c:pt idx="1439">
                  <c:v>43438</c:v>
                </c:pt>
                <c:pt idx="1440">
                  <c:v>43439</c:v>
                </c:pt>
                <c:pt idx="1441">
                  <c:v>43440</c:v>
                </c:pt>
                <c:pt idx="1442">
                  <c:v>43441</c:v>
                </c:pt>
                <c:pt idx="1443">
                  <c:v>43444</c:v>
                </c:pt>
                <c:pt idx="1444">
                  <c:v>43445</c:v>
                </c:pt>
                <c:pt idx="1445">
                  <c:v>43446</c:v>
                </c:pt>
                <c:pt idx="1446">
                  <c:v>43447</c:v>
                </c:pt>
                <c:pt idx="1447">
                  <c:v>43448</c:v>
                </c:pt>
                <c:pt idx="1448">
                  <c:v>43451</c:v>
                </c:pt>
                <c:pt idx="1449">
                  <c:v>43452</c:v>
                </c:pt>
                <c:pt idx="1450">
                  <c:v>43453</c:v>
                </c:pt>
                <c:pt idx="1451">
                  <c:v>43454</c:v>
                </c:pt>
                <c:pt idx="1452">
                  <c:v>43455</c:v>
                </c:pt>
                <c:pt idx="1453">
                  <c:v>43458</c:v>
                </c:pt>
                <c:pt idx="1454">
                  <c:v>43459</c:v>
                </c:pt>
                <c:pt idx="1455">
                  <c:v>43460</c:v>
                </c:pt>
                <c:pt idx="1456">
                  <c:v>43461</c:v>
                </c:pt>
                <c:pt idx="1457">
                  <c:v>43462</c:v>
                </c:pt>
                <c:pt idx="1458">
                  <c:v>43467</c:v>
                </c:pt>
                <c:pt idx="1459">
                  <c:v>43468</c:v>
                </c:pt>
                <c:pt idx="1460">
                  <c:v>43469</c:v>
                </c:pt>
                <c:pt idx="1461">
                  <c:v>43472</c:v>
                </c:pt>
                <c:pt idx="1462">
                  <c:v>43473</c:v>
                </c:pt>
                <c:pt idx="1463">
                  <c:v>43474</c:v>
                </c:pt>
                <c:pt idx="1464">
                  <c:v>43475</c:v>
                </c:pt>
                <c:pt idx="1465">
                  <c:v>43476</c:v>
                </c:pt>
                <c:pt idx="1466">
                  <c:v>43479</c:v>
                </c:pt>
                <c:pt idx="1467">
                  <c:v>43480</c:v>
                </c:pt>
                <c:pt idx="1468">
                  <c:v>43481</c:v>
                </c:pt>
                <c:pt idx="1469">
                  <c:v>43482</c:v>
                </c:pt>
                <c:pt idx="1470">
                  <c:v>43483</c:v>
                </c:pt>
                <c:pt idx="1471">
                  <c:v>43486</c:v>
                </c:pt>
                <c:pt idx="1472">
                  <c:v>43487</c:v>
                </c:pt>
                <c:pt idx="1473">
                  <c:v>43488</c:v>
                </c:pt>
                <c:pt idx="1474">
                  <c:v>43489</c:v>
                </c:pt>
                <c:pt idx="1475">
                  <c:v>43490</c:v>
                </c:pt>
                <c:pt idx="1476">
                  <c:v>43493</c:v>
                </c:pt>
                <c:pt idx="1477">
                  <c:v>43494</c:v>
                </c:pt>
                <c:pt idx="1478">
                  <c:v>43495</c:v>
                </c:pt>
                <c:pt idx="1479">
                  <c:v>43496</c:v>
                </c:pt>
                <c:pt idx="1480">
                  <c:v>43497</c:v>
                </c:pt>
                <c:pt idx="1481">
                  <c:v>43507</c:v>
                </c:pt>
                <c:pt idx="1482">
                  <c:v>43508</c:v>
                </c:pt>
                <c:pt idx="1483">
                  <c:v>43509</c:v>
                </c:pt>
                <c:pt idx="1484">
                  <c:v>43510</c:v>
                </c:pt>
                <c:pt idx="1485">
                  <c:v>43511</c:v>
                </c:pt>
                <c:pt idx="1486">
                  <c:v>43514</c:v>
                </c:pt>
                <c:pt idx="1487">
                  <c:v>43515</c:v>
                </c:pt>
                <c:pt idx="1488">
                  <c:v>43516</c:v>
                </c:pt>
                <c:pt idx="1489">
                  <c:v>43517</c:v>
                </c:pt>
                <c:pt idx="1490">
                  <c:v>43518</c:v>
                </c:pt>
                <c:pt idx="1491">
                  <c:v>43521</c:v>
                </c:pt>
                <c:pt idx="1492">
                  <c:v>43522</c:v>
                </c:pt>
                <c:pt idx="1493">
                  <c:v>43523</c:v>
                </c:pt>
                <c:pt idx="1494">
                  <c:v>43524</c:v>
                </c:pt>
                <c:pt idx="1495">
                  <c:v>43525</c:v>
                </c:pt>
                <c:pt idx="1496">
                  <c:v>43528</c:v>
                </c:pt>
                <c:pt idx="1497">
                  <c:v>43529</c:v>
                </c:pt>
                <c:pt idx="1498">
                  <c:v>43530</c:v>
                </c:pt>
                <c:pt idx="1499">
                  <c:v>43531</c:v>
                </c:pt>
                <c:pt idx="1500">
                  <c:v>43532</c:v>
                </c:pt>
                <c:pt idx="1501">
                  <c:v>43535</c:v>
                </c:pt>
                <c:pt idx="1502">
                  <c:v>43536</c:v>
                </c:pt>
                <c:pt idx="1503">
                  <c:v>43537</c:v>
                </c:pt>
                <c:pt idx="1504">
                  <c:v>43538</c:v>
                </c:pt>
                <c:pt idx="1505">
                  <c:v>43539</c:v>
                </c:pt>
                <c:pt idx="1506">
                  <c:v>43542</c:v>
                </c:pt>
                <c:pt idx="1507">
                  <c:v>43543</c:v>
                </c:pt>
                <c:pt idx="1508">
                  <c:v>43544</c:v>
                </c:pt>
                <c:pt idx="1509">
                  <c:v>43545</c:v>
                </c:pt>
                <c:pt idx="1510">
                  <c:v>43546</c:v>
                </c:pt>
                <c:pt idx="1511">
                  <c:v>43549</c:v>
                </c:pt>
                <c:pt idx="1512">
                  <c:v>43550</c:v>
                </c:pt>
                <c:pt idx="1513">
                  <c:v>43551</c:v>
                </c:pt>
                <c:pt idx="1514">
                  <c:v>43552</c:v>
                </c:pt>
                <c:pt idx="1515">
                  <c:v>43553</c:v>
                </c:pt>
                <c:pt idx="1516">
                  <c:v>43556</c:v>
                </c:pt>
                <c:pt idx="1517">
                  <c:v>43557</c:v>
                </c:pt>
                <c:pt idx="1518">
                  <c:v>43558</c:v>
                </c:pt>
                <c:pt idx="1519">
                  <c:v>43559</c:v>
                </c:pt>
                <c:pt idx="1520">
                  <c:v>43563</c:v>
                </c:pt>
                <c:pt idx="1521">
                  <c:v>43564</c:v>
                </c:pt>
                <c:pt idx="1522">
                  <c:v>43565</c:v>
                </c:pt>
                <c:pt idx="1523">
                  <c:v>43566</c:v>
                </c:pt>
                <c:pt idx="1524">
                  <c:v>43567</c:v>
                </c:pt>
                <c:pt idx="1525">
                  <c:v>43570</c:v>
                </c:pt>
                <c:pt idx="1526">
                  <c:v>43571</c:v>
                </c:pt>
                <c:pt idx="1527">
                  <c:v>43572</c:v>
                </c:pt>
                <c:pt idx="1528">
                  <c:v>43573</c:v>
                </c:pt>
                <c:pt idx="1529">
                  <c:v>43574</c:v>
                </c:pt>
                <c:pt idx="1530">
                  <c:v>43577</c:v>
                </c:pt>
                <c:pt idx="1531">
                  <c:v>43578</c:v>
                </c:pt>
                <c:pt idx="1532">
                  <c:v>43579</c:v>
                </c:pt>
                <c:pt idx="1533">
                  <c:v>43580</c:v>
                </c:pt>
                <c:pt idx="1534">
                  <c:v>43581</c:v>
                </c:pt>
                <c:pt idx="1535">
                  <c:v>43584</c:v>
                </c:pt>
                <c:pt idx="1536">
                  <c:v>43585</c:v>
                </c:pt>
                <c:pt idx="1537">
                  <c:v>43591</c:v>
                </c:pt>
                <c:pt idx="1538">
                  <c:v>43592</c:v>
                </c:pt>
                <c:pt idx="1539">
                  <c:v>43593</c:v>
                </c:pt>
                <c:pt idx="1540">
                  <c:v>43594</c:v>
                </c:pt>
                <c:pt idx="1541">
                  <c:v>43595</c:v>
                </c:pt>
                <c:pt idx="1542">
                  <c:v>43598</c:v>
                </c:pt>
                <c:pt idx="1543">
                  <c:v>43599</c:v>
                </c:pt>
                <c:pt idx="1544">
                  <c:v>43600</c:v>
                </c:pt>
                <c:pt idx="1545">
                  <c:v>43601</c:v>
                </c:pt>
                <c:pt idx="1546">
                  <c:v>43602</c:v>
                </c:pt>
                <c:pt idx="1547">
                  <c:v>43605</c:v>
                </c:pt>
                <c:pt idx="1548">
                  <c:v>43606</c:v>
                </c:pt>
                <c:pt idx="1549">
                  <c:v>43607</c:v>
                </c:pt>
                <c:pt idx="1550">
                  <c:v>43608</c:v>
                </c:pt>
                <c:pt idx="1551">
                  <c:v>43609</c:v>
                </c:pt>
                <c:pt idx="1552">
                  <c:v>43612</c:v>
                </c:pt>
                <c:pt idx="1553">
                  <c:v>43613</c:v>
                </c:pt>
                <c:pt idx="1554">
                  <c:v>43614</c:v>
                </c:pt>
                <c:pt idx="1555">
                  <c:v>43615</c:v>
                </c:pt>
                <c:pt idx="1556">
                  <c:v>43616</c:v>
                </c:pt>
                <c:pt idx="1557">
                  <c:v>43619</c:v>
                </c:pt>
                <c:pt idx="1558">
                  <c:v>43620</c:v>
                </c:pt>
                <c:pt idx="1559">
                  <c:v>43621</c:v>
                </c:pt>
                <c:pt idx="1560">
                  <c:v>43622</c:v>
                </c:pt>
                <c:pt idx="1561">
                  <c:v>43626</c:v>
                </c:pt>
                <c:pt idx="1562">
                  <c:v>43627</c:v>
                </c:pt>
                <c:pt idx="1563">
                  <c:v>43628</c:v>
                </c:pt>
                <c:pt idx="1564">
                  <c:v>43629</c:v>
                </c:pt>
                <c:pt idx="1565">
                  <c:v>43630</c:v>
                </c:pt>
                <c:pt idx="1566">
                  <c:v>43633</c:v>
                </c:pt>
                <c:pt idx="1567">
                  <c:v>43634</c:v>
                </c:pt>
                <c:pt idx="1568">
                  <c:v>43635</c:v>
                </c:pt>
                <c:pt idx="1569">
                  <c:v>43636</c:v>
                </c:pt>
                <c:pt idx="1570">
                  <c:v>43637</c:v>
                </c:pt>
                <c:pt idx="1571">
                  <c:v>43640</c:v>
                </c:pt>
                <c:pt idx="1572">
                  <c:v>43641</c:v>
                </c:pt>
                <c:pt idx="1573">
                  <c:v>43642</c:v>
                </c:pt>
                <c:pt idx="1574">
                  <c:v>43643</c:v>
                </c:pt>
                <c:pt idx="1575">
                  <c:v>43644</c:v>
                </c:pt>
                <c:pt idx="1576">
                  <c:v>43647</c:v>
                </c:pt>
                <c:pt idx="1577">
                  <c:v>43648</c:v>
                </c:pt>
                <c:pt idx="1578">
                  <c:v>43649</c:v>
                </c:pt>
                <c:pt idx="1579">
                  <c:v>43650</c:v>
                </c:pt>
                <c:pt idx="1580">
                  <c:v>43651</c:v>
                </c:pt>
                <c:pt idx="1581">
                  <c:v>43654</c:v>
                </c:pt>
                <c:pt idx="1582">
                  <c:v>43655</c:v>
                </c:pt>
                <c:pt idx="1583">
                  <c:v>43656</c:v>
                </c:pt>
                <c:pt idx="1584">
                  <c:v>43657</c:v>
                </c:pt>
                <c:pt idx="1585">
                  <c:v>43658</c:v>
                </c:pt>
                <c:pt idx="1586">
                  <c:v>43661</c:v>
                </c:pt>
                <c:pt idx="1587">
                  <c:v>43662</c:v>
                </c:pt>
                <c:pt idx="1588">
                  <c:v>43663</c:v>
                </c:pt>
                <c:pt idx="1589">
                  <c:v>43664</c:v>
                </c:pt>
                <c:pt idx="1590">
                  <c:v>43665</c:v>
                </c:pt>
                <c:pt idx="1591">
                  <c:v>43668</c:v>
                </c:pt>
                <c:pt idx="1592">
                  <c:v>43669</c:v>
                </c:pt>
                <c:pt idx="1593">
                  <c:v>43670</c:v>
                </c:pt>
                <c:pt idx="1594">
                  <c:v>43671</c:v>
                </c:pt>
                <c:pt idx="1595">
                  <c:v>43672</c:v>
                </c:pt>
                <c:pt idx="1596">
                  <c:v>43675</c:v>
                </c:pt>
                <c:pt idx="1597">
                  <c:v>43676</c:v>
                </c:pt>
                <c:pt idx="1598">
                  <c:v>43677</c:v>
                </c:pt>
                <c:pt idx="1599">
                  <c:v>43678</c:v>
                </c:pt>
                <c:pt idx="1600">
                  <c:v>43679</c:v>
                </c:pt>
                <c:pt idx="1601">
                  <c:v>43682</c:v>
                </c:pt>
                <c:pt idx="1602">
                  <c:v>43683</c:v>
                </c:pt>
                <c:pt idx="1603">
                  <c:v>43684</c:v>
                </c:pt>
                <c:pt idx="1604">
                  <c:v>43685</c:v>
                </c:pt>
                <c:pt idx="1605">
                  <c:v>43686</c:v>
                </c:pt>
                <c:pt idx="1606">
                  <c:v>43689</c:v>
                </c:pt>
                <c:pt idx="1607">
                  <c:v>43690</c:v>
                </c:pt>
                <c:pt idx="1608">
                  <c:v>43691</c:v>
                </c:pt>
                <c:pt idx="1609">
                  <c:v>43692</c:v>
                </c:pt>
                <c:pt idx="1610">
                  <c:v>43693</c:v>
                </c:pt>
                <c:pt idx="1611">
                  <c:v>43696</c:v>
                </c:pt>
                <c:pt idx="1612">
                  <c:v>43697</c:v>
                </c:pt>
                <c:pt idx="1613">
                  <c:v>43698</c:v>
                </c:pt>
                <c:pt idx="1614">
                  <c:v>43699</c:v>
                </c:pt>
                <c:pt idx="1615">
                  <c:v>43700</c:v>
                </c:pt>
                <c:pt idx="1616">
                  <c:v>43703</c:v>
                </c:pt>
                <c:pt idx="1617">
                  <c:v>43704</c:v>
                </c:pt>
                <c:pt idx="1618">
                  <c:v>43705</c:v>
                </c:pt>
                <c:pt idx="1619">
                  <c:v>43706</c:v>
                </c:pt>
                <c:pt idx="1620">
                  <c:v>43707</c:v>
                </c:pt>
                <c:pt idx="1621">
                  <c:v>43710</c:v>
                </c:pt>
                <c:pt idx="1622">
                  <c:v>43711</c:v>
                </c:pt>
                <c:pt idx="1623">
                  <c:v>43712</c:v>
                </c:pt>
                <c:pt idx="1624">
                  <c:v>43713</c:v>
                </c:pt>
                <c:pt idx="1625">
                  <c:v>43714</c:v>
                </c:pt>
                <c:pt idx="1626">
                  <c:v>43717</c:v>
                </c:pt>
                <c:pt idx="1627">
                  <c:v>43718</c:v>
                </c:pt>
                <c:pt idx="1628">
                  <c:v>43719</c:v>
                </c:pt>
                <c:pt idx="1629">
                  <c:v>43720</c:v>
                </c:pt>
                <c:pt idx="1630">
                  <c:v>43724</c:v>
                </c:pt>
                <c:pt idx="1631">
                  <c:v>43725</c:v>
                </c:pt>
                <c:pt idx="1632">
                  <c:v>43726</c:v>
                </c:pt>
                <c:pt idx="1633">
                  <c:v>43727</c:v>
                </c:pt>
                <c:pt idx="1634">
                  <c:v>43728</c:v>
                </c:pt>
                <c:pt idx="1635">
                  <c:v>43731</c:v>
                </c:pt>
                <c:pt idx="1636">
                  <c:v>43732</c:v>
                </c:pt>
                <c:pt idx="1637">
                  <c:v>43733</c:v>
                </c:pt>
                <c:pt idx="1638">
                  <c:v>43734</c:v>
                </c:pt>
                <c:pt idx="1639">
                  <c:v>43735</c:v>
                </c:pt>
                <c:pt idx="1640">
                  <c:v>43738</c:v>
                </c:pt>
                <c:pt idx="1641">
                  <c:v>43746</c:v>
                </c:pt>
                <c:pt idx="1642">
                  <c:v>43747</c:v>
                </c:pt>
                <c:pt idx="1643">
                  <c:v>43748</c:v>
                </c:pt>
                <c:pt idx="1644">
                  <c:v>43749</c:v>
                </c:pt>
                <c:pt idx="1645">
                  <c:v>43752</c:v>
                </c:pt>
                <c:pt idx="1646">
                  <c:v>43753</c:v>
                </c:pt>
                <c:pt idx="1647">
                  <c:v>43754</c:v>
                </c:pt>
                <c:pt idx="1648">
                  <c:v>43755</c:v>
                </c:pt>
                <c:pt idx="1649">
                  <c:v>43756</c:v>
                </c:pt>
                <c:pt idx="1650">
                  <c:v>43759</c:v>
                </c:pt>
                <c:pt idx="1651">
                  <c:v>43760</c:v>
                </c:pt>
                <c:pt idx="1652">
                  <c:v>43761</c:v>
                </c:pt>
                <c:pt idx="1653">
                  <c:v>43762</c:v>
                </c:pt>
                <c:pt idx="1654">
                  <c:v>43763</c:v>
                </c:pt>
                <c:pt idx="1655">
                  <c:v>43766</c:v>
                </c:pt>
                <c:pt idx="1656">
                  <c:v>43767</c:v>
                </c:pt>
                <c:pt idx="1657">
                  <c:v>43768</c:v>
                </c:pt>
                <c:pt idx="1658">
                  <c:v>43769</c:v>
                </c:pt>
                <c:pt idx="1659">
                  <c:v>43770</c:v>
                </c:pt>
                <c:pt idx="1660">
                  <c:v>43773</c:v>
                </c:pt>
                <c:pt idx="1661">
                  <c:v>43774</c:v>
                </c:pt>
                <c:pt idx="1662">
                  <c:v>43775</c:v>
                </c:pt>
                <c:pt idx="1663">
                  <c:v>43776</c:v>
                </c:pt>
                <c:pt idx="1664">
                  <c:v>43777</c:v>
                </c:pt>
                <c:pt idx="1665">
                  <c:v>43780</c:v>
                </c:pt>
                <c:pt idx="1666">
                  <c:v>43781</c:v>
                </c:pt>
                <c:pt idx="1667">
                  <c:v>43782</c:v>
                </c:pt>
                <c:pt idx="1668">
                  <c:v>43783</c:v>
                </c:pt>
                <c:pt idx="1669">
                  <c:v>43784</c:v>
                </c:pt>
                <c:pt idx="1670">
                  <c:v>43787</c:v>
                </c:pt>
                <c:pt idx="1671">
                  <c:v>43788</c:v>
                </c:pt>
                <c:pt idx="1672">
                  <c:v>43789</c:v>
                </c:pt>
                <c:pt idx="1673">
                  <c:v>43790</c:v>
                </c:pt>
                <c:pt idx="1674">
                  <c:v>43791</c:v>
                </c:pt>
                <c:pt idx="1675">
                  <c:v>43794</c:v>
                </c:pt>
                <c:pt idx="1676">
                  <c:v>43795</c:v>
                </c:pt>
                <c:pt idx="1677">
                  <c:v>43796</c:v>
                </c:pt>
                <c:pt idx="1678">
                  <c:v>43797</c:v>
                </c:pt>
                <c:pt idx="1679">
                  <c:v>43798</c:v>
                </c:pt>
                <c:pt idx="1680">
                  <c:v>43801</c:v>
                </c:pt>
                <c:pt idx="1681">
                  <c:v>43802</c:v>
                </c:pt>
                <c:pt idx="1682">
                  <c:v>43803</c:v>
                </c:pt>
                <c:pt idx="1683">
                  <c:v>43804</c:v>
                </c:pt>
                <c:pt idx="1684">
                  <c:v>43805</c:v>
                </c:pt>
                <c:pt idx="1685">
                  <c:v>43808</c:v>
                </c:pt>
                <c:pt idx="1686">
                  <c:v>43809</c:v>
                </c:pt>
                <c:pt idx="1687">
                  <c:v>43810</c:v>
                </c:pt>
                <c:pt idx="1688">
                  <c:v>43811</c:v>
                </c:pt>
                <c:pt idx="1689">
                  <c:v>43812</c:v>
                </c:pt>
                <c:pt idx="1690">
                  <c:v>43815</c:v>
                </c:pt>
                <c:pt idx="1691">
                  <c:v>43816</c:v>
                </c:pt>
                <c:pt idx="1692">
                  <c:v>43817</c:v>
                </c:pt>
                <c:pt idx="1693">
                  <c:v>43818</c:v>
                </c:pt>
                <c:pt idx="1694">
                  <c:v>43819</c:v>
                </c:pt>
                <c:pt idx="1695">
                  <c:v>43822</c:v>
                </c:pt>
                <c:pt idx="1696">
                  <c:v>43823</c:v>
                </c:pt>
                <c:pt idx="1697">
                  <c:v>43824</c:v>
                </c:pt>
                <c:pt idx="1698">
                  <c:v>43825</c:v>
                </c:pt>
                <c:pt idx="1699">
                  <c:v>43826</c:v>
                </c:pt>
                <c:pt idx="1700">
                  <c:v>43829</c:v>
                </c:pt>
                <c:pt idx="1701">
                  <c:v>43830</c:v>
                </c:pt>
                <c:pt idx="1702">
                  <c:v>43832</c:v>
                </c:pt>
                <c:pt idx="1703">
                  <c:v>43833</c:v>
                </c:pt>
                <c:pt idx="1704">
                  <c:v>43836</c:v>
                </c:pt>
                <c:pt idx="1705">
                  <c:v>43837</c:v>
                </c:pt>
                <c:pt idx="1706">
                  <c:v>43838</c:v>
                </c:pt>
                <c:pt idx="1707">
                  <c:v>43839</c:v>
                </c:pt>
                <c:pt idx="1708">
                  <c:v>43840</c:v>
                </c:pt>
                <c:pt idx="1709">
                  <c:v>43843</c:v>
                </c:pt>
                <c:pt idx="1710">
                  <c:v>43844</c:v>
                </c:pt>
                <c:pt idx="1711">
                  <c:v>43845</c:v>
                </c:pt>
                <c:pt idx="1712">
                  <c:v>43846</c:v>
                </c:pt>
                <c:pt idx="1713">
                  <c:v>43847</c:v>
                </c:pt>
                <c:pt idx="1714">
                  <c:v>43850</c:v>
                </c:pt>
                <c:pt idx="1715">
                  <c:v>43851</c:v>
                </c:pt>
                <c:pt idx="1716">
                  <c:v>43852</c:v>
                </c:pt>
                <c:pt idx="1717">
                  <c:v>43853</c:v>
                </c:pt>
                <c:pt idx="1718">
                  <c:v>43864</c:v>
                </c:pt>
                <c:pt idx="1719">
                  <c:v>43865</c:v>
                </c:pt>
                <c:pt idx="1720">
                  <c:v>43866</c:v>
                </c:pt>
                <c:pt idx="1721">
                  <c:v>43867</c:v>
                </c:pt>
                <c:pt idx="1722">
                  <c:v>43868</c:v>
                </c:pt>
                <c:pt idx="1723">
                  <c:v>43871</c:v>
                </c:pt>
                <c:pt idx="1724">
                  <c:v>43872</c:v>
                </c:pt>
                <c:pt idx="1725">
                  <c:v>43873</c:v>
                </c:pt>
                <c:pt idx="1726">
                  <c:v>43874</c:v>
                </c:pt>
                <c:pt idx="1727">
                  <c:v>43875</c:v>
                </c:pt>
                <c:pt idx="1728">
                  <c:v>43878</c:v>
                </c:pt>
                <c:pt idx="1729">
                  <c:v>43879</c:v>
                </c:pt>
                <c:pt idx="1730">
                  <c:v>43880</c:v>
                </c:pt>
                <c:pt idx="1731">
                  <c:v>43881</c:v>
                </c:pt>
                <c:pt idx="1732">
                  <c:v>43882</c:v>
                </c:pt>
                <c:pt idx="1733">
                  <c:v>43885</c:v>
                </c:pt>
                <c:pt idx="1734">
                  <c:v>43886</c:v>
                </c:pt>
                <c:pt idx="1735">
                  <c:v>43887</c:v>
                </c:pt>
                <c:pt idx="1736">
                  <c:v>43888</c:v>
                </c:pt>
                <c:pt idx="1737">
                  <c:v>43889</c:v>
                </c:pt>
                <c:pt idx="1738">
                  <c:v>43892</c:v>
                </c:pt>
                <c:pt idx="1739">
                  <c:v>43893</c:v>
                </c:pt>
                <c:pt idx="1740">
                  <c:v>43894</c:v>
                </c:pt>
                <c:pt idx="1741">
                  <c:v>43895</c:v>
                </c:pt>
                <c:pt idx="1742">
                  <c:v>43896</c:v>
                </c:pt>
                <c:pt idx="1743">
                  <c:v>43899</c:v>
                </c:pt>
                <c:pt idx="1744">
                  <c:v>43900</c:v>
                </c:pt>
                <c:pt idx="1745">
                  <c:v>43901</c:v>
                </c:pt>
                <c:pt idx="1746">
                  <c:v>43902</c:v>
                </c:pt>
                <c:pt idx="1747">
                  <c:v>43903</c:v>
                </c:pt>
                <c:pt idx="1748">
                  <c:v>43906</c:v>
                </c:pt>
                <c:pt idx="1749">
                  <c:v>43907</c:v>
                </c:pt>
                <c:pt idx="1750">
                  <c:v>43908</c:v>
                </c:pt>
                <c:pt idx="1751">
                  <c:v>43909</c:v>
                </c:pt>
                <c:pt idx="1752">
                  <c:v>43910</c:v>
                </c:pt>
                <c:pt idx="1753">
                  <c:v>43913</c:v>
                </c:pt>
                <c:pt idx="1754">
                  <c:v>43914</c:v>
                </c:pt>
                <c:pt idx="1755">
                  <c:v>43915</c:v>
                </c:pt>
                <c:pt idx="1756">
                  <c:v>43916</c:v>
                </c:pt>
                <c:pt idx="1757">
                  <c:v>43917</c:v>
                </c:pt>
                <c:pt idx="1758">
                  <c:v>43920</c:v>
                </c:pt>
                <c:pt idx="1759">
                  <c:v>43921</c:v>
                </c:pt>
                <c:pt idx="1760">
                  <c:v>43922</c:v>
                </c:pt>
                <c:pt idx="1761">
                  <c:v>43923</c:v>
                </c:pt>
                <c:pt idx="1762">
                  <c:v>43924</c:v>
                </c:pt>
                <c:pt idx="1763">
                  <c:v>43928</c:v>
                </c:pt>
                <c:pt idx="1764">
                  <c:v>43929</c:v>
                </c:pt>
                <c:pt idx="1765">
                  <c:v>43930</c:v>
                </c:pt>
                <c:pt idx="1766">
                  <c:v>43931</c:v>
                </c:pt>
                <c:pt idx="1767">
                  <c:v>43934</c:v>
                </c:pt>
                <c:pt idx="1768">
                  <c:v>43935</c:v>
                </c:pt>
                <c:pt idx="1769">
                  <c:v>43936</c:v>
                </c:pt>
                <c:pt idx="1770">
                  <c:v>43937</c:v>
                </c:pt>
                <c:pt idx="1771">
                  <c:v>43938</c:v>
                </c:pt>
                <c:pt idx="1772">
                  <c:v>43941</c:v>
                </c:pt>
                <c:pt idx="1773">
                  <c:v>43942</c:v>
                </c:pt>
                <c:pt idx="1774">
                  <c:v>43943</c:v>
                </c:pt>
                <c:pt idx="1775">
                  <c:v>43944</c:v>
                </c:pt>
                <c:pt idx="1776">
                  <c:v>43945</c:v>
                </c:pt>
                <c:pt idx="1777">
                  <c:v>43948</c:v>
                </c:pt>
                <c:pt idx="1778">
                  <c:v>43949</c:v>
                </c:pt>
                <c:pt idx="1779">
                  <c:v>43950</c:v>
                </c:pt>
                <c:pt idx="1780">
                  <c:v>43951</c:v>
                </c:pt>
                <c:pt idx="1781">
                  <c:v>43957</c:v>
                </c:pt>
                <c:pt idx="1782">
                  <c:v>43958</c:v>
                </c:pt>
                <c:pt idx="1783">
                  <c:v>43959</c:v>
                </c:pt>
                <c:pt idx="1784">
                  <c:v>43962</c:v>
                </c:pt>
                <c:pt idx="1785">
                  <c:v>43963</c:v>
                </c:pt>
                <c:pt idx="1786">
                  <c:v>43964</c:v>
                </c:pt>
                <c:pt idx="1787">
                  <c:v>43965</c:v>
                </c:pt>
                <c:pt idx="1788">
                  <c:v>43966</c:v>
                </c:pt>
                <c:pt idx="1789">
                  <c:v>43969</c:v>
                </c:pt>
                <c:pt idx="1790">
                  <c:v>43970</c:v>
                </c:pt>
                <c:pt idx="1791">
                  <c:v>43971</c:v>
                </c:pt>
                <c:pt idx="1792">
                  <c:v>43972</c:v>
                </c:pt>
                <c:pt idx="1793">
                  <c:v>43973</c:v>
                </c:pt>
                <c:pt idx="1794">
                  <c:v>43976</c:v>
                </c:pt>
                <c:pt idx="1795">
                  <c:v>43977</c:v>
                </c:pt>
                <c:pt idx="1796">
                  <c:v>43978</c:v>
                </c:pt>
                <c:pt idx="1797">
                  <c:v>43979</c:v>
                </c:pt>
                <c:pt idx="1798">
                  <c:v>43980</c:v>
                </c:pt>
                <c:pt idx="1799">
                  <c:v>43983</c:v>
                </c:pt>
                <c:pt idx="1800">
                  <c:v>43984</c:v>
                </c:pt>
                <c:pt idx="1801">
                  <c:v>43985</c:v>
                </c:pt>
                <c:pt idx="1802">
                  <c:v>43986</c:v>
                </c:pt>
                <c:pt idx="1803">
                  <c:v>43987</c:v>
                </c:pt>
                <c:pt idx="1804">
                  <c:v>43990</c:v>
                </c:pt>
                <c:pt idx="1805">
                  <c:v>43991</c:v>
                </c:pt>
                <c:pt idx="1806">
                  <c:v>43992</c:v>
                </c:pt>
                <c:pt idx="1807">
                  <c:v>43993</c:v>
                </c:pt>
                <c:pt idx="1808">
                  <c:v>43994</c:v>
                </c:pt>
                <c:pt idx="1809">
                  <c:v>43997</c:v>
                </c:pt>
                <c:pt idx="1810">
                  <c:v>43998</c:v>
                </c:pt>
                <c:pt idx="1811">
                  <c:v>43999</c:v>
                </c:pt>
                <c:pt idx="1812">
                  <c:v>44000</c:v>
                </c:pt>
                <c:pt idx="1813">
                  <c:v>44001</c:v>
                </c:pt>
                <c:pt idx="1814">
                  <c:v>44004</c:v>
                </c:pt>
                <c:pt idx="1815">
                  <c:v>44005</c:v>
                </c:pt>
                <c:pt idx="1816">
                  <c:v>44006</c:v>
                </c:pt>
                <c:pt idx="1817">
                  <c:v>44011</c:v>
                </c:pt>
                <c:pt idx="1818">
                  <c:v>44012</c:v>
                </c:pt>
                <c:pt idx="1819">
                  <c:v>44013</c:v>
                </c:pt>
                <c:pt idx="1820">
                  <c:v>44014</c:v>
                </c:pt>
                <c:pt idx="1821">
                  <c:v>44015</c:v>
                </c:pt>
                <c:pt idx="1822">
                  <c:v>44018</c:v>
                </c:pt>
                <c:pt idx="1823">
                  <c:v>44019</c:v>
                </c:pt>
                <c:pt idx="1824">
                  <c:v>44020</c:v>
                </c:pt>
                <c:pt idx="1825">
                  <c:v>44021</c:v>
                </c:pt>
                <c:pt idx="1826">
                  <c:v>44022</c:v>
                </c:pt>
                <c:pt idx="1827">
                  <c:v>44025</c:v>
                </c:pt>
                <c:pt idx="1828">
                  <c:v>44026</c:v>
                </c:pt>
                <c:pt idx="1829">
                  <c:v>44027</c:v>
                </c:pt>
                <c:pt idx="1830">
                  <c:v>44028</c:v>
                </c:pt>
                <c:pt idx="1831">
                  <c:v>44029</c:v>
                </c:pt>
                <c:pt idx="1832">
                  <c:v>44032</c:v>
                </c:pt>
                <c:pt idx="1833">
                  <c:v>44033</c:v>
                </c:pt>
                <c:pt idx="1834">
                  <c:v>44034</c:v>
                </c:pt>
                <c:pt idx="1835">
                  <c:v>44035</c:v>
                </c:pt>
                <c:pt idx="1836">
                  <c:v>44036</c:v>
                </c:pt>
                <c:pt idx="1837">
                  <c:v>44039</c:v>
                </c:pt>
                <c:pt idx="1838">
                  <c:v>44040</c:v>
                </c:pt>
                <c:pt idx="1839">
                  <c:v>44041</c:v>
                </c:pt>
                <c:pt idx="1840">
                  <c:v>44042</c:v>
                </c:pt>
                <c:pt idx="1841">
                  <c:v>44043</c:v>
                </c:pt>
                <c:pt idx="1842">
                  <c:v>44046</c:v>
                </c:pt>
                <c:pt idx="1843">
                  <c:v>44047</c:v>
                </c:pt>
                <c:pt idx="1844">
                  <c:v>44048</c:v>
                </c:pt>
                <c:pt idx="1845">
                  <c:v>44049</c:v>
                </c:pt>
                <c:pt idx="1846">
                  <c:v>44050</c:v>
                </c:pt>
                <c:pt idx="1847">
                  <c:v>44053</c:v>
                </c:pt>
                <c:pt idx="1848">
                  <c:v>44054</c:v>
                </c:pt>
                <c:pt idx="1849">
                  <c:v>44055</c:v>
                </c:pt>
                <c:pt idx="1850">
                  <c:v>44056</c:v>
                </c:pt>
                <c:pt idx="1851">
                  <c:v>44057</c:v>
                </c:pt>
                <c:pt idx="1852">
                  <c:v>44060</c:v>
                </c:pt>
                <c:pt idx="1853">
                  <c:v>44061</c:v>
                </c:pt>
                <c:pt idx="1854">
                  <c:v>44062</c:v>
                </c:pt>
                <c:pt idx="1855">
                  <c:v>44063</c:v>
                </c:pt>
                <c:pt idx="1856">
                  <c:v>44064</c:v>
                </c:pt>
                <c:pt idx="1857">
                  <c:v>44067</c:v>
                </c:pt>
                <c:pt idx="1858">
                  <c:v>44068</c:v>
                </c:pt>
                <c:pt idx="1859">
                  <c:v>44069</c:v>
                </c:pt>
                <c:pt idx="1860">
                  <c:v>44070</c:v>
                </c:pt>
                <c:pt idx="1861">
                  <c:v>44071</c:v>
                </c:pt>
                <c:pt idx="1862">
                  <c:v>44074</c:v>
                </c:pt>
                <c:pt idx="1863">
                  <c:v>44075</c:v>
                </c:pt>
                <c:pt idx="1864">
                  <c:v>44076</c:v>
                </c:pt>
                <c:pt idx="1865">
                  <c:v>44077</c:v>
                </c:pt>
                <c:pt idx="1866">
                  <c:v>44078</c:v>
                </c:pt>
                <c:pt idx="1867">
                  <c:v>44081</c:v>
                </c:pt>
                <c:pt idx="1868">
                  <c:v>44082</c:v>
                </c:pt>
                <c:pt idx="1869">
                  <c:v>44083</c:v>
                </c:pt>
                <c:pt idx="1870">
                  <c:v>44084</c:v>
                </c:pt>
                <c:pt idx="1871">
                  <c:v>44085</c:v>
                </c:pt>
                <c:pt idx="1872">
                  <c:v>44088</c:v>
                </c:pt>
                <c:pt idx="1873">
                  <c:v>44089</c:v>
                </c:pt>
                <c:pt idx="1874">
                  <c:v>44090</c:v>
                </c:pt>
                <c:pt idx="1875">
                  <c:v>44091</c:v>
                </c:pt>
                <c:pt idx="1876">
                  <c:v>44092</c:v>
                </c:pt>
                <c:pt idx="1877">
                  <c:v>44095</c:v>
                </c:pt>
                <c:pt idx="1878">
                  <c:v>44096</c:v>
                </c:pt>
                <c:pt idx="1879">
                  <c:v>44097</c:v>
                </c:pt>
                <c:pt idx="1880">
                  <c:v>44098</c:v>
                </c:pt>
                <c:pt idx="1881">
                  <c:v>44099</c:v>
                </c:pt>
                <c:pt idx="1882">
                  <c:v>44102</c:v>
                </c:pt>
                <c:pt idx="1883">
                  <c:v>44103</c:v>
                </c:pt>
                <c:pt idx="1884">
                  <c:v>44104</c:v>
                </c:pt>
                <c:pt idx="1885">
                  <c:v>44113</c:v>
                </c:pt>
                <c:pt idx="1886">
                  <c:v>44116</c:v>
                </c:pt>
                <c:pt idx="1887">
                  <c:v>44117</c:v>
                </c:pt>
                <c:pt idx="1888">
                  <c:v>44118</c:v>
                </c:pt>
                <c:pt idx="1889">
                  <c:v>44119</c:v>
                </c:pt>
                <c:pt idx="1890">
                  <c:v>44120</c:v>
                </c:pt>
                <c:pt idx="1891">
                  <c:v>44123</c:v>
                </c:pt>
                <c:pt idx="1892">
                  <c:v>44124</c:v>
                </c:pt>
                <c:pt idx="1893">
                  <c:v>44125</c:v>
                </c:pt>
                <c:pt idx="1894">
                  <c:v>44126</c:v>
                </c:pt>
                <c:pt idx="1895">
                  <c:v>44127</c:v>
                </c:pt>
                <c:pt idx="1896">
                  <c:v>44130</c:v>
                </c:pt>
                <c:pt idx="1897">
                  <c:v>44131</c:v>
                </c:pt>
                <c:pt idx="1898">
                  <c:v>44132</c:v>
                </c:pt>
                <c:pt idx="1899">
                  <c:v>44133</c:v>
                </c:pt>
                <c:pt idx="1900">
                  <c:v>44134</c:v>
                </c:pt>
                <c:pt idx="1901">
                  <c:v>44137</c:v>
                </c:pt>
                <c:pt idx="1902">
                  <c:v>44138</c:v>
                </c:pt>
                <c:pt idx="1903">
                  <c:v>44139</c:v>
                </c:pt>
                <c:pt idx="1904">
                  <c:v>44140</c:v>
                </c:pt>
                <c:pt idx="1905">
                  <c:v>44141</c:v>
                </c:pt>
                <c:pt idx="1906">
                  <c:v>44144</c:v>
                </c:pt>
                <c:pt idx="1907">
                  <c:v>44145</c:v>
                </c:pt>
                <c:pt idx="1908">
                  <c:v>44146</c:v>
                </c:pt>
                <c:pt idx="1909">
                  <c:v>44147</c:v>
                </c:pt>
                <c:pt idx="1910">
                  <c:v>44148</c:v>
                </c:pt>
                <c:pt idx="1911">
                  <c:v>44151</c:v>
                </c:pt>
                <c:pt idx="1912">
                  <c:v>44152</c:v>
                </c:pt>
                <c:pt idx="1913">
                  <c:v>44153</c:v>
                </c:pt>
                <c:pt idx="1914">
                  <c:v>44154</c:v>
                </c:pt>
                <c:pt idx="1915">
                  <c:v>44155</c:v>
                </c:pt>
                <c:pt idx="1916">
                  <c:v>44158</c:v>
                </c:pt>
                <c:pt idx="1917">
                  <c:v>44159</c:v>
                </c:pt>
                <c:pt idx="1918">
                  <c:v>44160</c:v>
                </c:pt>
                <c:pt idx="1919">
                  <c:v>44161</c:v>
                </c:pt>
                <c:pt idx="1920">
                  <c:v>44162</c:v>
                </c:pt>
                <c:pt idx="1921">
                  <c:v>44165</c:v>
                </c:pt>
                <c:pt idx="1922">
                  <c:v>44166</c:v>
                </c:pt>
                <c:pt idx="1923">
                  <c:v>44167</c:v>
                </c:pt>
                <c:pt idx="1924">
                  <c:v>44168</c:v>
                </c:pt>
                <c:pt idx="1925">
                  <c:v>44169</c:v>
                </c:pt>
                <c:pt idx="1926">
                  <c:v>44172</c:v>
                </c:pt>
                <c:pt idx="1927">
                  <c:v>44173</c:v>
                </c:pt>
                <c:pt idx="1928">
                  <c:v>44174</c:v>
                </c:pt>
                <c:pt idx="1929">
                  <c:v>44175</c:v>
                </c:pt>
                <c:pt idx="1930">
                  <c:v>44176</c:v>
                </c:pt>
                <c:pt idx="1931">
                  <c:v>44179</c:v>
                </c:pt>
                <c:pt idx="1932">
                  <c:v>44180</c:v>
                </c:pt>
                <c:pt idx="1933">
                  <c:v>44181</c:v>
                </c:pt>
                <c:pt idx="1934">
                  <c:v>44182</c:v>
                </c:pt>
                <c:pt idx="1935">
                  <c:v>44183</c:v>
                </c:pt>
                <c:pt idx="1936">
                  <c:v>44186</c:v>
                </c:pt>
                <c:pt idx="1937">
                  <c:v>44187</c:v>
                </c:pt>
                <c:pt idx="1938">
                  <c:v>44188</c:v>
                </c:pt>
                <c:pt idx="1939">
                  <c:v>44189</c:v>
                </c:pt>
                <c:pt idx="1940">
                  <c:v>44190</c:v>
                </c:pt>
                <c:pt idx="1941">
                  <c:v>44193</c:v>
                </c:pt>
                <c:pt idx="1942">
                  <c:v>44194</c:v>
                </c:pt>
                <c:pt idx="1943">
                  <c:v>44195</c:v>
                </c:pt>
                <c:pt idx="1944">
                  <c:v>44196</c:v>
                </c:pt>
                <c:pt idx="1945">
                  <c:v>44200</c:v>
                </c:pt>
                <c:pt idx="1946">
                  <c:v>44201</c:v>
                </c:pt>
                <c:pt idx="1947">
                  <c:v>44202</c:v>
                </c:pt>
                <c:pt idx="1948">
                  <c:v>44203</c:v>
                </c:pt>
                <c:pt idx="1949">
                  <c:v>44204</c:v>
                </c:pt>
                <c:pt idx="1950">
                  <c:v>44207</c:v>
                </c:pt>
                <c:pt idx="1951">
                  <c:v>44208</c:v>
                </c:pt>
                <c:pt idx="1952">
                  <c:v>44209</c:v>
                </c:pt>
                <c:pt idx="1953">
                  <c:v>44210</c:v>
                </c:pt>
                <c:pt idx="1954">
                  <c:v>44211</c:v>
                </c:pt>
                <c:pt idx="1955">
                  <c:v>44214</c:v>
                </c:pt>
                <c:pt idx="1956">
                  <c:v>44215</c:v>
                </c:pt>
                <c:pt idx="1957">
                  <c:v>44216</c:v>
                </c:pt>
                <c:pt idx="1958">
                  <c:v>44217</c:v>
                </c:pt>
                <c:pt idx="1959">
                  <c:v>44218</c:v>
                </c:pt>
                <c:pt idx="1960">
                  <c:v>44221</c:v>
                </c:pt>
                <c:pt idx="1961">
                  <c:v>44222</c:v>
                </c:pt>
                <c:pt idx="1962">
                  <c:v>44223</c:v>
                </c:pt>
                <c:pt idx="1963">
                  <c:v>44224</c:v>
                </c:pt>
                <c:pt idx="1964">
                  <c:v>44225</c:v>
                </c:pt>
                <c:pt idx="1965">
                  <c:v>44228</c:v>
                </c:pt>
                <c:pt idx="1966">
                  <c:v>44229</c:v>
                </c:pt>
                <c:pt idx="1967">
                  <c:v>44230</c:v>
                </c:pt>
                <c:pt idx="1968">
                  <c:v>44231</c:v>
                </c:pt>
                <c:pt idx="1969">
                  <c:v>44232</c:v>
                </c:pt>
                <c:pt idx="1970">
                  <c:v>44235</c:v>
                </c:pt>
                <c:pt idx="1971">
                  <c:v>44236</c:v>
                </c:pt>
                <c:pt idx="1972">
                  <c:v>44237</c:v>
                </c:pt>
                <c:pt idx="1973">
                  <c:v>44245</c:v>
                </c:pt>
                <c:pt idx="1974">
                  <c:v>44246</c:v>
                </c:pt>
                <c:pt idx="1975">
                  <c:v>44249</c:v>
                </c:pt>
                <c:pt idx="1976">
                  <c:v>44250</c:v>
                </c:pt>
                <c:pt idx="1977">
                  <c:v>44251</c:v>
                </c:pt>
                <c:pt idx="1978">
                  <c:v>44252</c:v>
                </c:pt>
                <c:pt idx="1979">
                  <c:v>44253</c:v>
                </c:pt>
                <c:pt idx="1980">
                  <c:v>44256</c:v>
                </c:pt>
                <c:pt idx="1981">
                  <c:v>44257</c:v>
                </c:pt>
                <c:pt idx="1982">
                  <c:v>44258</c:v>
                </c:pt>
                <c:pt idx="1983">
                  <c:v>44259</c:v>
                </c:pt>
                <c:pt idx="1984">
                  <c:v>44260</c:v>
                </c:pt>
                <c:pt idx="1985">
                  <c:v>44263</c:v>
                </c:pt>
                <c:pt idx="1986">
                  <c:v>44264</c:v>
                </c:pt>
                <c:pt idx="1987">
                  <c:v>44265</c:v>
                </c:pt>
                <c:pt idx="1988">
                  <c:v>44266</c:v>
                </c:pt>
                <c:pt idx="1989">
                  <c:v>44267</c:v>
                </c:pt>
                <c:pt idx="1990">
                  <c:v>44270</c:v>
                </c:pt>
                <c:pt idx="1991">
                  <c:v>44271</c:v>
                </c:pt>
                <c:pt idx="1992">
                  <c:v>44272</c:v>
                </c:pt>
                <c:pt idx="1993">
                  <c:v>44273</c:v>
                </c:pt>
                <c:pt idx="1994">
                  <c:v>44274</c:v>
                </c:pt>
                <c:pt idx="1995">
                  <c:v>44277</c:v>
                </c:pt>
                <c:pt idx="1996">
                  <c:v>44278</c:v>
                </c:pt>
                <c:pt idx="1997">
                  <c:v>44279</c:v>
                </c:pt>
                <c:pt idx="1998">
                  <c:v>44280</c:v>
                </c:pt>
                <c:pt idx="1999">
                  <c:v>44281</c:v>
                </c:pt>
                <c:pt idx="2000">
                  <c:v>44284</c:v>
                </c:pt>
                <c:pt idx="2001">
                  <c:v>44285</c:v>
                </c:pt>
                <c:pt idx="2002">
                  <c:v>44286</c:v>
                </c:pt>
                <c:pt idx="2003">
                  <c:v>44287</c:v>
                </c:pt>
                <c:pt idx="2004">
                  <c:v>44288</c:v>
                </c:pt>
                <c:pt idx="2005">
                  <c:v>44292</c:v>
                </c:pt>
                <c:pt idx="2006">
                  <c:v>44293</c:v>
                </c:pt>
                <c:pt idx="2007">
                  <c:v>44294</c:v>
                </c:pt>
                <c:pt idx="2008">
                  <c:v>44295</c:v>
                </c:pt>
                <c:pt idx="2009">
                  <c:v>44298</c:v>
                </c:pt>
                <c:pt idx="2010">
                  <c:v>44299</c:v>
                </c:pt>
                <c:pt idx="2011">
                  <c:v>44300</c:v>
                </c:pt>
                <c:pt idx="2012">
                  <c:v>44301</c:v>
                </c:pt>
                <c:pt idx="2013">
                  <c:v>44302</c:v>
                </c:pt>
                <c:pt idx="2014">
                  <c:v>44305</c:v>
                </c:pt>
                <c:pt idx="2015">
                  <c:v>44306</c:v>
                </c:pt>
                <c:pt idx="2016">
                  <c:v>44307</c:v>
                </c:pt>
                <c:pt idx="2017">
                  <c:v>44308</c:v>
                </c:pt>
                <c:pt idx="2018">
                  <c:v>44309</c:v>
                </c:pt>
                <c:pt idx="2019">
                  <c:v>44312</c:v>
                </c:pt>
                <c:pt idx="2020">
                  <c:v>44313</c:v>
                </c:pt>
                <c:pt idx="2021">
                  <c:v>44314</c:v>
                </c:pt>
                <c:pt idx="2022">
                  <c:v>44315</c:v>
                </c:pt>
                <c:pt idx="2023">
                  <c:v>44316</c:v>
                </c:pt>
                <c:pt idx="2024">
                  <c:v>44322</c:v>
                </c:pt>
                <c:pt idx="2025">
                  <c:v>44323</c:v>
                </c:pt>
                <c:pt idx="2026">
                  <c:v>44326</c:v>
                </c:pt>
                <c:pt idx="2027">
                  <c:v>44327</c:v>
                </c:pt>
                <c:pt idx="2028">
                  <c:v>44328</c:v>
                </c:pt>
                <c:pt idx="2029">
                  <c:v>44329</c:v>
                </c:pt>
                <c:pt idx="2030">
                  <c:v>44330</c:v>
                </c:pt>
                <c:pt idx="2031">
                  <c:v>44333</c:v>
                </c:pt>
                <c:pt idx="2032">
                  <c:v>44334</c:v>
                </c:pt>
                <c:pt idx="2033">
                  <c:v>44335</c:v>
                </c:pt>
                <c:pt idx="2034">
                  <c:v>44336</c:v>
                </c:pt>
                <c:pt idx="2035">
                  <c:v>44337</c:v>
                </c:pt>
                <c:pt idx="2036">
                  <c:v>44340</c:v>
                </c:pt>
                <c:pt idx="2037">
                  <c:v>44341</c:v>
                </c:pt>
                <c:pt idx="2038">
                  <c:v>44342</c:v>
                </c:pt>
                <c:pt idx="2039">
                  <c:v>44343</c:v>
                </c:pt>
                <c:pt idx="2040">
                  <c:v>44344</c:v>
                </c:pt>
                <c:pt idx="2041">
                  <c:v>44347</c:v>
                </c:pt>
                <c:pt idx="2042">
                  <c:v>44348</c:v>
                </c:pt>
                <c:pt idx="2043">
                  <c:v>44349</c:v>
                </c:pt>
                <c:pt idx="2044">
                  <c:v>44350</c:v>
                </c:pt>
                <c:pt idx="2045">
                  <c:v>44351</c:v>
                </c:pt>
                <c:pt idx="2046">
                  <c:v>44354</c:v>
                </c:pt>
                <c:pt idx="2047">
                  <c:v>44355</c:v>
                </c:pt>
                <c:pt idx="2048">
                  <c:v>44356</c:v>
                </c:pt>
                <c:pt idx="2049">
                  <c:v>44357</c:v>
                </c:pt>
                <c:pt idx="2050">
                  <c:v>44358</c:v>
                </c:pt>
                <c:pt idx="2051">
                  <c:v>44362</c:v>
                </c:pt>
                <c:pt idx="2052">
                  <c:v>44363</c:v>
                </c:pt>
                <c:pt idx="2053">
                  <c:v>44364</c:v>
                </c:pt>
                <c:pt idx="2054">
                  <c:v>44365</c:v>
                </c:pt>
                <c:pt idx="2055">
                  <c:v>44368</c:v>
                </c:pt>
                <c:pt idx="2056">
                  <c:v>44369</c:v>
                </c:pt>
                <c:pt idx="2057">
                  <c:v>44370</c:v>
                </c:pt>
                <c:pt idx="2058">
                  <c:v>44371</c:v>
                </c:pt>
                <c:pt idx="2059">
                  <c:v>44372</c:v>
                </c:pt>
                <c:pt idx="2060">
                  <c:v>44375</c:v>
                </c:pt>
                <c:pt idx="2061">
                  <c:v>44376</c:v>
                </c:pt>
                <c:pt idx="2062">
                  <c:v>44377</c:v>
                </c:pt>
                <c:pt idx="2063">
                  <c:v>44378</c:v>
                </c:pt>
                <c:pt idx="2064">
                  <c:v>44379</c:v>
                </c:pt>
                <c:pt idx="2065">
                  <c:v>44382</c:v>
                </c:pt>
                <c:pt idx="2066">
                  <c:v>44383</c:v>
                </c:pt>
                <c:pt idx="2067">
                  <c:v>44384</c:v>
                </c:pt>
                <c:pt idx="2068">
                  <c:v>44385</c:v>
                </c:pt>
                <c:pt idx="2069">
                  <c:v>44386</c:v>
                </c:pt>
                <c:pt idx="2070">
                  <c:v>44389</c:v>
                </c:pt>
                <c:pt idx="2071">
                  <c:v>44390</c:v>
                </c:pt>
                <c:pt idx="2072">
                  <c:v>44391</c:v>
                </c:pt>
                <c:pt idx="2073">
                  <c:v>44392</c:v>
                </c:pt>
                <c:pt idx="2074">
                  <c:v>44393</c:v>
                </c:pt>
                <c:pt idx="2075">
                  <c:v>44396</c:v>
                </c:pt>
                <c:pt idx="2076">
                  <c:v>44397</c:v>
                </c:pt>
                <c:pt idx="2077">
                  <c:v>44398</c:v>
                </c:pt>
                <c:pt idx="2078">
                  <c:v>44399</c:v>
                </c:pt>
                <c:pt idx="2079">
                  <c:v>44400</c:v>
                </c:pt>
                <c:pt idx="2080">
                  <c:v>44403</c:v>
                </c:pt>
                <c:pt idx="2081">
                  <c:v>44404</c:v>
                </c:pt>
                <c:pt idx="2082">
                  <c:v>44405</c:v>
                </c:pt>
                <c:pt idx="2083">
                  <c:v>44406</c:v>
                </c:pt>
                <c:pt idx="2084">
                  <c:v>44407</c:v>
                </c:pt>
                <c:pt idx="2085">
                  <c:v>44410</c:v>
                </c:pt>
                <c:pt idx="2086">
                  <c:v>44411</c:v>
                </c:pt>
                <c:pt idx="2087">
                  <c:v>44412</c:v>
                </c:pt>
                <c:pt idx="2088">
                  <c:v>44413</c:v>
                </c:pt>
                <c:pt idx="2089">
                  <c:v>44414</c:v>
                </c:pt>
                <c:pt idx="2090">
                  <c:v>44417</c:v>
                </c:pt>
                <c:pt idx="2091">
                  <c:v>44418</c:v>
                </c:pt>
                <c:pt idx="2092">
                  <c:v>44419</c:v>
                </c:pt>
                <c:pt idx="2093">
                  <c:v>44420</c:v>
                </c:pt>
                <c:pt idx="2094">
                  <c:v>44421</c:v>
                </c:pt>
                <c:pt idx="2095">
                  <c:v>44424</c:v>
                </c:pt>
                <c:pt idx="2096">
                  <c:v>44425</c:v>
                </c:pt>
                <c:pt idx="2097">
                  <c:v>44426</c:v>
                </c:pt>
                <c:pt idx="2098">
                  <c:v>44427</c:v>
                </c:pt>
                <c:pt idx="2099">
                  <c:v>44428</c:v>
                </c:pt>
                <c:pt idx="2100">
                  <c:v>44431</c:v>
                </c:pt>
                <c:pt idx="2101">
                  <c:v>44432</c:v>
                </c:pt>
                <c:pt idx="2102">
                  <c:v>44433</c:v>
                </c:pt>
                <c:pt idx="2103">
                  <c:v>44434</c:v>
                </c:pt>
                <c:pt idx="2104">
                  <c:v>44435</c:v>
                </c:pt>
                <c:pt idx="2105">
                  <c:v>44438</c:v>
                </c:pt>
                <c:pt idx="2106">
                  <c:v>44439</c:v>
                </c:pt>
                <c:pt idx="2107">
                  <c:v>44440</c:v>
                </c:pt>
                <c:pt idx="2108">
                  <c:v>44441</c:v>
                </c:pt>
                <c:pt idx="2109">
                  <c:v>44442</c:v>
                </c:pt>
                <c:pt idx="2110">
                  <c:v>44445</c:v>
                </c:pt>
                <c:pt idx="2111">
                  <c:v>44446</c:v>
                </c:pt>
                <c:pt idx="2112">
                  <c:v>44447</c:v>
                </c:pt>
                <c:pt idx="2113">
                  <c:v>44448</c:v>
                </c:pt>
                <c:pt idx="2114">
                  <c:v>44449</c:v>
                </c:pt>
                <c:pt idx="2115">
                  <c:v>44452</c:v>
                </c:pt>
                <c:pt idx="2116">
                  <c:v>44453</c:v>
                </c:pt>
                <c:pt idx="2117">
                  <c:v>44454</c:v>
                </c:pt>
                <c:pt idx="2118">
                  <c:v>44455</c:v>
                </c:pt>
                <c:pt idx="2119">
                  <c:v>44456</c:v>
                </c:pt>
                <c:pt idx="2120">
                  <c:v>44461</c:v>
                </c:pt>
                <c:pt idx="2121">
                  <c:v>44462</c:v>
                </c:pt>
                <c:pt idx="2122">
                  <c:v>44463</c:v>
                </c:pt>
                <c:pt idx="2123">
                  <c:v>44466</c:v>
                </c:pt>
                <c:pt idx="2124">
                  <c:v>44467</c:v>
                </c:pt>
                <c:pt idx="2125">
                  <c:v>44468</c:v>
                </c:pt>
                <c:pt idx="2126">
                  <c:v>44469</c:v>
                </c:pt>
                <c:pt idx="2127">
                  <c:v>44477</c:v>
                </c:pt>
                <c:pt idx="2128">
                  <c:v>44480</c:v>
                </c:pt>
                <c:pt idx="2129">
                  <c:v>44481</c:v>
                </c:pt>
                <c:pt idx="2130">
                  <c:v>44482</c:v>
                </c:pt>
                <c:pt idx="2131">
                  <c:v>44483</c:v>
                </c:pt>
                <c:pt idx="2132">
                  <c:v>44484</c:v>
                </c:pt>
                <c:pt idx="2133">
                  <c:v>44487</c:v>
                </c:pt>
                <c:pt idx="2134">
                  <c:v>44488</c:v>
                </c:pt>
                <c:pt idx="2135">
                  <c:v>44489</c:v>
                </c:pt>
                <c:pt idx="2136">
                  <c:v>44490</c:v>
                </c:pt>
                <c:pt idx="2137">
                  <c:v>44491</c:v>
                </c:pt>
                <c:pt idx="2138">
                  <c:v>44494</c:v>
                </c:pt>
                <c:pt idx="2139">
                  <c:v>44495</c:v>
                </c:pt>
                <c:pt idx="2140">
                  <c:v>44496</c:v>
                </c:pt>
                <c:pt idx="2141">
                  <c:v>44497</c:v>
                </c:pt>
                <c:pt idx="2142">
                  <c:v>44498</c:v>
                </c:pt>
                <c:pt idx="2143">
                  <c:v>44501</c:v>
                </c:pt>
                <c:pt idx="2144">
                  <c:v>44502</c:v>
                </c:pt>
                <c:pt idx="2145">
                  <c:v>44503</c:v>
                </c:pt>
                <c:pt idx="2146">
                  <c:v>44504</c:v>
                </c:pt>
                <c:pt idx="2147">
                  <c:v>44505</c:v>
                </c:pt>
                <c:pt idx="2148">
                  <c:v>44508</c:v>
                </c:pt>
                <c:pt idx="2149">
                  <c:v>44509</c:v>
                </c:pt>
                <c:pt idx="2150">
                  <c:v>44510</c:v>
                </c:pt>
                <c:pt idx="2151">
                  <c:v>44511</c:v>
                </c:pt>
                <c:pt idx="2152">
                  <c:v>44512</c:v>
                </c:pt>
                <c:pt idx="2153">
                  <c:v>44515</c:v>
                </c:pt>
                <c:pt idx="2154">
                  <c:v>44516</c:v>
                </c:pt>
                <c:pt idx="2155">
                  <c:v>44517</c:v>
                </c:pt>
                <c:pt idx="2156">
                  <c:v>44518</c:v>
                </c:pt>
                <c:pt idx="2157">
                  <c:v>44519</c:v>
                </c:pt>
                <c:pt idx="2158">
                  <c:v>44522</c:v>
                </c:pt>
                <c:pt idx="2159">
                  <c:v>44523</c:v>
                </c:pt>
                <c:pt idx="2160">
                  <c:v>44524</c:v>
                </c:pt>
                <c:pt idx="2161">
                  <c:v>44525</c:v>
                </c:pt>
                <c:pt idx="2162">
                  <c:v>44526</c:v>
                </c:pt>
                <c:pt idx="2163">
                  <c:v>44529</c:v>
                </c:pt>
                <c:pt idx="2164">
                  <c:v>44530</c:v>
                </c:pt>
                <c:pt idx="2165">
                  <c:v>44531</c:v>
                </c:pt>
                <c:pt idx="2166">
                  <c:v>44532</c:v>
                </c:pt>
                <c:pt idx="2167">
                  <c:v>44533</c:v>
                </c:pt>
                <c:pt idx="2168">
                  <c:v>44536</c:v>
                </c:pt>
                <c:pt idx="2169">
                  <c:v>44537</c:v>
                </c:pt>
                <c:pt idx="2170">
                  <c:v>44538</c:v>
                </c:pt>
                <c:pt idx="2171">
                  <c:v>44539</c:v>
                </c:pt>
                <c:pt idx="2172">
                  <c:v>44540</c:v>
                </c:pt>
                <c:pt idx="2173">
                  <c:v>44543</c:v>
                </c:pt>
                <c:pt idx="2174">
                  <c:v>44544</c:v>
                </c:pt>
                <c:pt idx="2175">
                  <c:v>44545</c:v>
                </c:pt>
                <c:pt idx="2176">
                  <c:v>44546</c:v>
                </c:pt>
                <c:pt idx="2177">
                  <c:v>44547</c:v>
                </c:pt>
                <c:pt idx="2178">
                  <c:v>44550</c:v>
                </c:pt>
                <c:pt idx="2179">
                  <c:v>44551</c:v>
                </c:pt>
                <c:pt idx="2180">
                  <c:v>44552</c:v>
                </c:pt>
                <c:pt idx="2181">
                  <c:v>44553</c:v>
                </c:pt>
                <c:pt idx="2182">
                  <c:v>44554</c:v>
                </c:pt>
                <c:pt idx="2183">
                  <c:v>44557</c:v>
                </c:pt>
                <c:pt idx="2184">
                  <c:v>44558</c:v>
                </c:pt>
                <c:pt idx="2185">
                  <c:v>44559</c:v>
                </c:pt>
                <c:pt idx="2186">
                  <c:v>44560</c:v>
                </c:pt>
                <c:pt idx="2187">
                  <c:v>44561</c:v>
                </c:pt>
                <c:pt idx="2188">
                  <c:v>44565</c:v>
                </c:pt>
                <c:pt idx="2189">
                  <c:v>44566</c:v>
                </c:pt>
                <c:pt idx="2190">
                  <c:v>44567</c:v>
                </c:pt>
                <c:pt idx="2191">
                  <c:v>44568</c:v>
                </c:pt>
                <c:pt idx="2192">
                  <c:v>44571</c:v>
                </c:pt>
                <c:pt idx="2193">
                  <c:v>44572</c:v>
                </c:pt>
                <c:pt idx="2194">
                  <c:v>44573</c:v>
                </c:pt>
                <c:pt idx="2195">
                  <c:v>44574</c:v>
                </c:pt>
                <c:pt idx="2196">
                  <c:v>44575</c:v>
                </c:pt>
                <c:pt idx="2197">
                  <c:v>44578</c:v>
                </c:pt>
                <c:pt idx="2198">
                  <c:v>44579</c:v>
                </c:pt>
                <c:pt idx="2199">
                  <c:v>44580</c:v>
                </c:pt>
                <c:pt idx="2200">
                  <c:v>44581</c:v>
                </c:pt>
                <c:pt idx="2201">
                  <c:v>44582</c:v>
                </c:pt>
                <c:pt idx="2202">
                  <c:v>44585</c:v>
                </c:pt>
                <c:pt idx="2203">
                  <c:v>44586</c:v>
                </c:pt>
                <c:pt idx="2204">
                  <c:v>44587</c:v>
                </c:pt>
                <c:pt idx="2205">
                  <c:v>44588</c:v>
                </c:pt>
                <c:pt idx="2206">
                  <c:v>44589</c:v>
                </c:pt>
                <c:pt idx="2207">
                  <c:v>44599</c:v>
                </c:pt>
                <c:pt idx="2208">
                  <c:v>44600</c:v>
                </c:pt>
                <c:pt idx="2209">
                  <c:v>44601</c:v>
                </c:pt>
                <c:pt idx="2210">
                  <c:v>44602</c:v>
                </c:pt>
                <c:pt idx="2211">
                  <c:v>44603</c:v>
                </c:pt>
                <c:pt idx="2212">
                  <c:v>44606</c:v>
                </c:pt>
                <c:pt idx="2213">
                  <c:v>44607</c:v>
                </c:pt>
                <c:pt idx="2214">
                  <c:v>44608</c:v>
                </c:pt>
                <c:pt idx="2215">
                  <c:v>44609</c:v>
                </c:pt>
                <c:pt idx="2216">
                  <c:v>44610</c:v>
                </c:pt>
                <c:pt idx="2217">
                  <c:v>44613</c:v>
                </c:pt>
                <c:pt idx="2218">
                  <c:v>44614</c:v>
                </c:pt>
                <c:pt idx="2219">
                  <c:v>44615</c:v>
                </c:pt>
                <c:pt idx="2220">
                  <c:v>44616</c:v>
                </c:pt>
                <c:pt idx="2221">
                  <c:v>44617</c:v>
                </c:pt>
                <c:pt idx="2222">
                  <c:v>44620</c:v>
                </c:pt>
                <c:pt idx="2223">
                  <c:v>44621</c:v>
                </c:pt>
                <c:pt idx="2224">
                  <c:v>44622</c:v>
                </c:pt>
                <c:pt idx="2225">
                  <c:v>44623</c:v>
                </c:pt>
                <c:pt idx="2226">
                  <c:v>44624</c:v>
                </c:pt>
                <c:pt idx="2227">
                  <c:v>44627</c:v>
                </c:pt>
                <c:pt idx="2228">
                  <c:v>44628</c:v>
                </c:pt>
                <c:pt idx="2229">
                  <c:v>44629</c:v>
                </c:pt>
                <c:pt idx="2230">
                  <c:v>44630</c:v>
                </c:pt>
                <c:pt idx="2231">
                  <c:v>44631</c:v>
                </c:pt>
                <c:pt idx="2232">
                  <c:v>44634</c:v>
                </c:pt>
                <c:pt idx="2233">
                  <c:v>44635</c:v>
                </c:pt>
                <c:pt idx="2234">
                  <c:v>44636</c:v>
                </c:pt>
                <c:pt idx="2235">
                  <c:v>44637</c:v>
                </c:pt>
                <c:pt idx="2236">
                  <c:v>44638</c:v>
                </c:pt>
                <c:pt idx="2237">
                  <c:v>44641</c:v>
                </c:pt>
                <c:pt idx="2238">
                  <c:v>44642</c:v>
                </c:pt>
                <c:pt idx="2239">
                  <c:v>44643</c:v>
                </c:pt>
                <c:pt idx="2240">
                  <c:v>44644</c:v>
                </c:pt>
                <c:pt idx="2241">
                  <c:v>44645</c:v>
                </c:pt>
                <c:pt idx="2242">
                  <c:v>44648</c:v>
                </c:pt>
                <c:pt idx="2243">
                  <c:v>44649</c:v>
                </c:pt>
                <c:pt idx="2244">
                  <c:v>44650</c:v>
                </c:pt>
                <c:pt idx="2245">
                  <c:v>44651</c:v>
                </c:pt>
                <c:pt idx="2246">
                  <c:v>44652</c:v>
                </c:pt>
                <c:pt idx="2247">
                  <c:v>44657</c:v>
                </c:pt>
                <c:pt idx="2248">
                  <c:v>44658</c:v>
                </c:pt>
                <c:pt idx="2249">
                  <c:v>44659</c:v>
                </c:pt>
                <c:pt idx="2250">
                  <c:v>44662</c:v>
                </c:pt>
                <c:pt idx="2251">
                  <c:v>44663</c:v>
                </c:pt>
                <c:pt idx="2252">
                  <c:v>44664</c:v>
                </c:pt>
                <c:pt idx="2253">
                  <c:v>44665</c:v>
                </c:pt>
                <c:pt idx="2254">
                  <c:v>44666</c:v>
                </c:pt>
                <c:pt idx="2255">
                  <c:v>44669</c:v>
                </c:pt>
                <c:pt idx="2256">
                  <c:v>44670</c:v>
                </c:pt>
                <c:pt idx="2257">
                  <c:v>44671</c:v>
                </c:pt>
                <c:pt idx="2258">
                  <c:v>44672</c:v>
                </c:pt>
                <c:pt idx="2259">
                  <c:v>44673</c:v>
                </c:pt>
                <c:pt idx="2260">
                  <c:v>44676</c:v>
                </c:pt>
                <c:pt idx="2261">
                  <c:v>44677</c:v>
                </c:pt>
                <c:pt idx="2262">
                  <c:v>44678</c:v>
                </c:pt>
                <c:pt idx="2263">
                  <c:v>44679</c:v>
                </c:pt>
                <c:pt idx="2264">
                  <c:v>44680</c:v>
                </c:pt>
                <c:pt idx="2265">
                  <c:v>44686</c:v>
                </c:pt>
                <c:pt idx="2266">
                  <c:v>44687</c:v>
                </c:pt>
                <c:pt idx="2267">
                  <c:v>44690</c:v>
                </c:pt>
                <c:pt idx="2268">
                  <c:v>44691</c:v>
                </c:pt>
                <c:pt idx="2269">
                  <c:v>44692</c:v>
                </c:pt>
                <c:pt idx="2270">
                  <c:v>44693</c:v>
                </c:pt>
                <c:pt idx="2271">
                  <c:v>44694</c:v>
                </c:pt>
                <c:pt idx="2272">
                  <c:v>44697</c:v>
                </c:pt>
                <c:pt idx="2273">
                  <c:v>44698</c:v>
                </c:pt>
                <c:pt idx="2274">
                  <c:v>44699</c:v>
                </c:pt>
                <c:pt idx="2275">
                  <c:v>44700</c:v>
                </c:pt>
                <c:pt idx="2276">
                  <c:v>44701</c:v>
                </c:pt>
                <c:pt idx="2277">
                  <c:v>44704</c:v>
                </c:pt>
                <c:pt idx="2278">
                  <c:v>44705</c:v>
                </c:pt>
                <c:pt idx="2279">
                  <c:v>44706</c:v>
                </c:pt>
                <c:pt idx="2280">
                  <c:v>44707</c:v>
                </c:pt>
                <c:pt idx="2281">
                  <c:v>44708</c:v>
                </c:pt>
                <c:pt idx="2282">
                  <c:v>44711</c:v>
                </c:pt>
                <c:pt idx="2283">
                  <c:v>44712</c:v>
                </c:pt>
                <c:pt idx="2284">
                  <c:v>44713</c:v>
                </c:pt>
                <c:pt idx="2285">
                  <c:v>44714</c:v>
                </c:pt>
                <c:pt idx="2286">
                  <c:v>44718</c:v>
                </c:pt>
                <c:pt idx="2287">
                  <c:v>44719</c:v>
                </c:pt>
                <c:pt idx="2288">
                  <c:v>44720</c:v>
                </c:pt>
                <c:pt idx="2289">
                  <c:v>44721</c:v>
                </c:pt>
                <c:pt idx="2290">
                  <c:v>44722</c:v>
                </c:pt>
                <c:pt idx="2291">
                  <c:v>44725</c:v>
                </c:pt>
                <c:pt idx="2292">
                  <c:v>44726</c:v>
                </c:pt>
                <c:pt idx="2293">
                  <c:v>44727</c:v>
                </c:pt>
                <c:pt idx="2294">
                  <c:v>44728</c:v>
                </c:pt>
                <c:pt idx="2295">
                  <c:v>44729</c:v>
                </c:pt>
                <c:pt idx="2296">
                  <c:v>44732</c:v>
                </c:pt>
                <c:pt idx="2297">
                  <c:v>44733</c:v>
                </c:pt>
                <c:pt idx="2298">
                  <c:v>44734</c:v>
                </c:pt>
                <c:pt idx="2299">
                  <c:v>44735</c:v>
                </c:pt>
                <c:pt idx="2300">
                  <c:v>44736</c:v>
                </c:pt>
                <c:pt idx="2301">
                  <c:v>44739</c:v>
                </c:pt>
                <c:pt idx="2302">
                  <c:v>44740</c:v>
                </c:pt>
                <c:pt idx="2303">
                  <c:v>44741</c:v>
                </c:pt>
                <c:pt idx="2304">
                  <c:v>44742</c:v>
                </c:pt>
                <c:pt idx="2305">
                  <c:v>44743</c:v>
                </c:pt>
                <c:pt idx="2306">
                  <c:v>44746</c:v>
                </c:pt>
                <c:pt idx="2307">
                  <c:v>44747</c:v>
                </c:pt>
                <c:pt idx="2308">
                  <c:v>44748</c:v>
                </c:pt>
                <c:pt idx="2309">
                  <c:v>44749</c:v>
                </c:pt>
                <c:pt idx="2310">
                  <c:v>44750</c:v>
                </c:pt>
                <c:pt idx="2311">
                  <c:v>44753</c:v>
                </c:pt>
                <c:pt idx="2312">
                  <c:v>44754</c:v>
                </c:pt>
                <c:pt idx="2313">
                  <c:v>44755</c:v>
                </c:pt>
                <c:pt idx="2314">
                  <c:v>44756</c:v>
                </c:pt>
                <c:pt idx="2315">
                  <c:v>44757</c:v>
                </c:pt>
                <c:pt idx="2316">
                  <c:v>44760</c:v>
                </c:pt>
                <c:pt idx="2317">
                  <c:v>44761</c:v>
                </c:pt>
                <c:pt idx="2318">
                  <c:v>44762</c:v>
                </c:pt>
                <c:pt idx="2319">
                  <c:v>44763</c:v>
                </c:pt>
                <c:pt idx="2320">
                  <c:v>44764</c:v>
                </c:pt>
                <c:pt idx="2321">
                  <c:v>44767</c:v>
                </c:pt>
                <c:pt idx="2322">
                  <c:v>44768</c:v>
                </c:pt>
                <c:pt idx="2323">
                  <c:v>44769</c:v>
                </c:pt>
                <c:pt idx="2324">
                  <c:v>44770</c:v>
                </c:pt>
                <c:pt idx="2325">
                  <c:v>44771</c:v>
                </c:pt>
                <c:pt idx="2326">
                  <c:v>44774</c:v>
                </c:pt>
                <c:pt idx="2327">
                  <c:v>44775</c:v>
                </c:pt>
                <c:pt idx="2328">
                  <c:v>44776</c:v>
                </c:pt>
                <c:pt idx="2329">
                  <c:v>44777</c:v>
                </c:pt>
                <c:pt idx="2330">
                  <c:v>44778</c:v>
                </c:pt>
                <c:pt idx="2331">
                  <c:v>44781</c:v>
                </c:pt>
                <c:pt idx="2332">
                  <c:v>44782</c:v>
                </c:pt>
                <c:pt idx="2333">
                  <c:v>44783</c:v>
                </c:pt>
                <c:pt idx="2334">
                  <c:v>44784</c:v>
                </c:pt>
                <c:pt idx="2335">
                  <c:v>44785</c:v>
                </c:pt>
                <c:pt idx="2336">
                  <c:v>44788</c:v>
                </c:pt>
                <c:pt idx="2337">
                  <c:v>44789</c:v>
                </c:pt>
                <c:pt idx="2338">
                  <c:v>44790</c:v>
                </c:pt>
                <c:pt idx="2339">
                  <c:v>44791</c:v>
                </c:pt>
                <c:pt idx="2340">
                  <c:v>44792</c:v>
                </c:pt>
                <c:pt idx="2341">
                  <c:v>44795</c:v>
                </c:pt>
                <c:pt idx="2342">
                  <c:v>44796</c:v>
                </c:pt>
                <c:pt idx="2343">
                  <c:v>44797</c:v>
                </c:pt>
                <c:pt idx="2344">
                  <c:v>44798</c:v>
                </c:pt>
                <c:pt idx="2345">
                  <c:v>44799</c:v>
                </c:pt>
                <c:pt idx="2346">
                  <c:v>44802</c:v>
                </c:pt>
                <c:pt idx="2347">
                  <c:v>44803</c:v>
                </c:pt>
                <c:pt idx="2348">
                  <c:v>44804</c:v>
                </c:pt>
                <c:pt idx="2349">
                  <c:v>44805</c:v>
                </c:pt>
                <c:pt idx="2350">
                  <c:v>44806</c:v>
                </c:pt>
                <c:pt idx="2351">
                  <c:v>44809</c:v>
                </c:pt>
                <c:pt idx="2352">
                  <c:v>44810</c:v>
                </c:pt>
                <c:pt idx="2353">
                  <c:v>44811</c:v>
                </c:pt>
                <c:pt idx="2354">
                  <c:v>44812</c:v>
                </c:pt>
                <c:pt idx="2355">
                  <c:v>44813</c:v>
                </c:pt>
                <c:pt idx="2356">
                  <c:v>44817</c:v>
                </c:pt>
                <c:pt idx="2357">
                  <c:v>44818</c:v>
                </c:pt>
                <c:pt idx="2358">
                  <c:v>44819</c:v>
                </c:pt>
                <c:pt idx="2359">
                  <c:v>44820</c:v>
                </c:pt>
                <c:pt idx="2360">
                  <c:v>44823</c:v>
                </c:pt>
                <c:pt idx="2361">
                  <c:v>44824</c:v>
                </c:pt>
                <c:pt idx="2362">
                  <c:v>44825</c:v>
                </c:pt>
                <c:pt idx="2363">
                  <c:v>44826</c:v>
                </c:pt>
                <c:pt idx="2364">
                  <c:v>44827</c:v>
                </c:pt>
                <c:pt idx="2365">
                  <c:v>44830</c:v>
                </c:pt>
                <c:pt idx="2366">
                  <c:v>44831</c:v>
                </c:pt>
                <c:pt idx="2367">
                  <c:v>44832</c:v>
                </c:pt>
                <c:pt idx="2368">
                  <c:v>44833</c:v>
                </c:pt>
                <c:pt idx="2369">
                  <c:v>44834</c:v>
                </c:pt>
                <c:pt idx="2370">
                  <c:v>44844</c:v>
                </c:pt>
                <c:pt idx="2371">
                  <c:v>44845</c:v>
                </c:pt>
                <c:pt idx="2372">
                  <c:v>44846</c:v>
                </c:pt>
                <c:pt idx="2373">
                  <c:v>44847</c:v>
                </c:pt>
                <c:pt idx="2374">
                  <c:v>44848</c:v>
                </c:pt>
                <c:pt idx="2375">
                  <c:v>44851</c:v>
                </c:pt>
                <c:pt idx="2376">
                  <c:v>44852</c:v>
                </c:pt>
                <c:pt idx="2377">
                  <c:v>44853</c:v>
                </c:pt>
                <c:pt idx="2378">
                  <c:v>44854</c:v>
                </c:pt>
                <c:pt idx="2379">
                  <c:v>44855</c:v>
                </c:pt>
                <c:pt idx="2380">
                  <c:v>44858</c:v>
                </c:pt>
                <c:pt idx="2381">
                  <c:v>44859</c:v>
                </c:pt>
                <c:pt idx="2382">
                  <c:v>44860</c:v>
                </c:pt>
                <c:pt idx="2383">
                  <c:v>44861</c:v>
                </c:pt>
                <c:pt idx="2384">
                  <c:v>44862</c:v>
                </c:pt>
                <c:pt idx="2385">
                  <c:v>44865</c:v>
                </c:pt>
                <c:pt idx="2386">
                  <c:v>44866</c:v>
                </c:pt>
                <c:pt idx="2387">
                  <c:v>44867</c:v>
                </c:pt>
                <c:pt idx="2388">
                  <c:v>44868</c:v>
                </c:pt>
                <c:pt idx="2389">
                  <c:v>44869</c:v>
                </c:pt>
                <c:pt idx="2390">
                  <c:v>44872</c:v>
                </c:pt>
                <c:pt idx="2391">
                  <c:v>44873</c:v>
                </c:pt>
                <c:pt idx="2392">
                  <c:v>44874</c:v>
                </c:pt>
                <c:pt idx="2393">
                  <c:v>44875</c:v>
                </c:pt>
                <c:pt idx="2394">
                  <c:v>44876</c:v>
                </c:pt>
                <c:pt idx="2395">
                  <c:v>44879</c:v>
                </c:pt>
                <c:pt idx="2396">
                  <c:v>44880</c:v>
                </c:pt>
                <c:pt idx="2397">
                  <c:v>44881</c:v>
                </c:pt>
                <c:pt idx="2398">
                  <c:v>44882</c:v>
                </c:pt>
                <c:pt idx="2399">
                  <c:v>44883</c:v>
                </c:pt>
                <c:pt idx="2400">
                  <c:v>44886</c:v>
                </c:pt>
                <c:pt idx="2401">
                  <c:v>44887</c:v>
                </c:pt>
                <c:pt idx="2402">
                  <c:v>44888</c:v>
                </c:pt>
                <c:pt idx="2403">
                  <c:v>44889</c:v>
                </c:pt>
                <c:pt idx="2404">
                  <c:v>44890</c:v>
                </c:pt>
                <c:pt idx="2405">
                  <c:v>44893</c:v>
                </c:pt>
                <c:pt idx="2406">
                  <c:v>44894</c:v>
                </c:pt>
                <c:pt idx="2407">
                  <c:v>44895</c:v>
                </c:pt>
                <c:pt idx="2408">
                  <c:v>44896</c:v>
                </c:pt>
                <c:pt idx="2409">
                  <c:v>44897</c:v>
                </c:pt>
                <c:pt idx="2410">
                  <c:v>44900</c:v>
                </c:pt>
                <c:pt idx="2411">
                  <c:v>44901</c:v>
                </c:pt>
                <c:pt idx="2412">
                  <c:v>44902</c:v>
                </c:pt>
                <c:pt idx="2413">
                  <c:v>44903</c:v>
                </c:pt>
                <c:pt idx="2414">
                  <c:v>44904</c:v>
                </c:pt>
                <c:pt idx="2415">
                  <c:v>44907</c:v>
                </c:pt>
                <c:pt idx="2416">
                  <c:v>44908</c:v>
                </c:pt>
                <c:pt idx="2417">
                  <c:v>44909</c:v>
                </c:pt>
                <c:pt idx="2418">
                  <c:v>44910</c:v>
                </c:pt>
                <c:pt idx="2419">
                  <c:v>44911</c:v>
                </c:pt>
                <c:pt idx="2420">
                  <c:v>44914</c:v>
                </c:pt>
                <c:pt idx="2421">
                  <c:v>44915</c:v>
                </c:pt>
                <c:pt idx="2422">
                  <c:v>44916</c:v>
                </c:pt>
                <c:pt idx="2423">
                  <c:v>44917</c:v>
                </c:pt>
                <c:pt idx="2424">
                  <c:v>44918</c:v>
                </c:pt>
                <c:pt idx="2425">
                  <c:v>44921</c:v>
                </c:pt>
                <c:pt idx="2426">
                  <c:v>44922</c:v>
                </c:pt>
                <c:pt idx="2427">
                  <c:v>44923</c:v>
                </c:pt>
                <c:pt idx="2428">
                  <c:v>44924</c:v>
                </c:pt>
                <c:pt idx="2429">
                  <c:v>44925</c:v>
                </c:pt>
                <c:pt idx="2430">
                  <c:v>44929</c:v>
                </c:pt>
                <c:pt idx="2431">
                  <c:v>44930</c:v>
                </c:pt>
                <c:pt idx="2432">
                  <c:v>44931</c:v>
                </c:pt>
                <c:pt idx="2433">
                  <c:v>44932</c:v>
                </c:pt>
                <c:pt idx="2434">
                  <c:v>44935</c:v>
                </c:pt>
                <c:pt idx="2435">
                  <c:v>44936</c:v>
                </c:pt>
                <c:pt idx="2436">
                  <c:v>44937</c:v>
                </c:pt>
                <c:pt idx="2437">
                  <c:v>44938</c:v>
                </c:pt>
                <c:pt idx="2438">
                  <c:v>44939</c:v>
                </c:pt>
                <c:pt idx="2439">
                  <c:v>44942</c:v>
                </c:pt>
                <c:pt idx="2440">
                  <c:v>44943</c:v>
                </c:pt>
                <c:pt idx="2441">
                  <c:v>44944</c:v>
                </c:pt>
                <c:pt idx="2442">
                  <c:v>44945</c:v>
                </c:pt>
                <c:pt idx="2443">
                  <c:v>44946</c:v>
                </c:pt>
                <c:pt idx="2444">
                  <c:v>44956</c:v>
                </c:pt>
                <c:pt idx="2445">
                  <c:v>44957</c:v>
                </c:pt>
                <c:pt idx="2446">
                  <c:v>44958</c:v>
                </c:pt>
                <c:pt idx="2447">
                  <c:v>44959</c:v>
                </c:pt>
                <c:pt idx="2448">
                  <c:v>44960</c:v>
                </c:pt>
                <c:pt idx="2449">
                  <c:v>44963</c:v>
                </c:pt>
                <c:pt idx="2450">
                  <c:v>44964</c:v>
                </c:pt>
                <c:pt idx="2451">
                  <c:v>44965</c:v>
                </c:pt>
                <c:pt idx="2452">
                  <c:v>44966</c:v>
                </c:pt>
                <c:pt idx="2453">
                  <c:v>44967</c:v>
                </c:pt>
                <c:pt idx="2454">
                  <c:v>44970</c:v>
                </c:pt>
                <c:pt idx="2455">
                  <c:v>44971</c:v>
                </c:pt>
                <c:pt idx="2456">
                  <c:v>44972</c:v>
                </c:pt>
                <c:pt idx="2457">
                  <c:v>44973</c:v>
                </c:pt>
                <c:pt idx="2458">
                  <c:v>44974</c:v>
                </c:pt>
                <c:pt idx="2459">
                  <c:v>44977</c:v>
                </c:pt>
                <c:pt idx="2460">
                  <c:v>44978</c:v>
                </c:pt>
                <c:pt idx="2461">
                  <c:v>44979</c:v>
                </c:pt>
                <c:pt idx="2462">
                  <c:v>44980</c:v>
                </c:pt>
                <c:pt idx="2463">
                  <c:v>44981</c:v>
                </c:pt>
                <c:pt idx="2464">
                  <c:v>44984</c:v>
                </c:pt>
                <c:pt idx="2465">
                  <c:v>44985</c:v>
                </c:pt>
                <c:pt idx="2466">
                  <c:v>44986</c:v>
                </c:pt>
                <c:pt idx="2467">
                  <c:v>44987</c:v>
                </c:pt>
                <c:pt idx="2468">
                  <c:v>44988</c:v>
                </c:pt>
                <c:pt idx="2469">
                  <c:v>44991</c:v>
                </c:pt>
                <c:pt idx="2470">
                  <c:v>44992</c:v>
                </c:pt>
                <c:pt idx="2471">
                  <c:v>44993</c:v>
                </c:pt>
                <c:pt idx="2472">
                  <c:v>44994</c:v>
                </c:pt>
                <c:pt idx="2473">
                  <c:v>44995</c:v>
                </c:pt>
                <c:pt idx="2474">
                  <c:v>44998</c:v>
                </c:pt>
                <c:pt idx="2475">
                  <c:v>44999</c:v>
                </c:pt>
                <c:pt idx="2476">
                  <c:v>45000</c:v>
                </c:pt>
                <c:pt idx="2477">
                  <c:v>45001</c:v>
                </c:pt>
                <c:pt idx="2478">
                  <c:v>45002</c:v>
                </c:pt>
                <c:pt idx="2479">
                  <c:v>45005</c:v>
                </c:pt>
                <c:pt idx="2480">
                  <c:v>45006</c:v>
                </c:pt>
                <c:pt idx="2481">
                  <c:v>45007</c:v>
                </c:pt>
                <c:pt idx="2482">
                  <c:v>45008</c:v>
                </c:pt>
                <c:pt idx="2483">
                  <c:v>45009</c:v>
                </c:pt>
                <c:pt idx="2484">
                  <c:v>45012</c:v>
                </c:pt>
                <c:pt idx="2485">
                  <c:v>45013</c:v>
                </c:pt>
                <c:pt idx="2486">
                  <c:v>45014</c:v>
                </c:pt>
                <c:pt idx="2487">
                  <c:v>45015</c:v>
                </c:pt>
                <c:pt idx="2488">
                  <c:v>45016</c:v>
                </c:pt>
                <c:pt idx="2489">
                  <c:v>45019</c:v>
                </c:pt>
                <c:pt idx="2490">
                  <c:v>45020</c:v>
                </c:pt>
                <c:pt idx="2491">
                  <c:v>45022</c:v>
                </c:pt>
                <c:pt idx="2492">
                  <c:v>45023</c:v>
                </c:pt>
                <c:pt idx="2493">
                  <c:v>45026</c:v>
                </c:pt>
                <c:pt idx="2494">
                  <c:v>45027</c:v>
                </c:pt>
                <c:pt idx="2495">
                  <c:v>45028</c:v>
                </c:pt>
                <c:pt idx="2496">
                  <c:v>45029</c:v>
                </c:pt>
                <c:pt idx="2497">
                  <c:v>45030</c:v>
                </c:pt>
                <c:pt idx="2498">
                  <c:v>45033</c:v>
                </c:pt>
                <c:pt idx="2499">
                  <c:v>45034</c:v>
                </c:pt>
                <c:pt idx="2500">
                  <c:v>45035</c:v>
                </c:pt>
                <c:pt idx="2501">
                  <c:v>45036</c:v>
                </c:pt>
                <c:pt idx="2502">
                  <c:v>45037</c:v>
                </c:pt>
                <c:pt idx="2503">
                  <c:v>45040</c:v>
                </c:pt>
                <c:pt idx="2504">
                  <c:v>45041</c:v>
                </c:pt>
                <c:pt idx="2505">
                  <c:v>45042</c:v>
                </c:pt>
                <c:pt idx="2506">
                  <c:v>45043</c:v>
                </c:pt>
                <c:pt idx="2507">
                  <c:v>45044</c:v>
                </c:pt>
                <c:pt idx="2508">
                  <c:v>45050</c:v>
                </c:pt>
                <c:pt idx="2509">
                  <c:v>45051</c:v>
                </c:pt>
                <c:pt idx="2510">
                  <c:v>45054</c:v>
                </c:pt>
                <c:pt idx="2511">
                  <c:v>45055</c:v>
                </c:pt>
                <c:pt idx="2512">
                  <c:v>45056</c:v>
                </c:pt>
                <c:pt idx="2513">
                  <c:v>45057</c:v>
                </c:pt>
                <c:pt idx="2514">
                  <c:v>45058</c:v>
                </c:pt>
                <c:pt idx="2515">
                  <c:v>45061</c:v>
                </c:pt>
                <c:pt idx="2516">
                  <c:v>45062</c:v>
                </c:pt>
                <c:pt idx="2517">
                  <c:v>45063</c:v>
                </c:pt>
                <c:pt idx="2518">
                  <c:v>45064</c:v>
                </c:pt>
                <c:pt idx="2519">
                  <c:v>45065</c:v>
                </c:pt>
                <c:pt idx="2520">
                  <c:v>45068</c:v>
                </c:pt>
                <c:pt idx="2521">
                  <c:v>45069</c:v>
                </c:pt>
                <c:pt idx="2522">
                  <c:v>45070</c:v>
                </c:pt>
                <c:pt idx="2523">
                  <c:v>45071</c:v>
                </c:pt>
                <c:pt idx="2524">
                  <c:v>45072</c:v>
                </c:pt>
                <c:pt idx="2525">
                  <c:v>45075</c:v>
                </c:pt>
                <c:pt idx="2526">
                  <c:v>45076</c:v>
                </c:pt>
                <c:pt idx="2527">
                  <c:v>45077</c:v>
                </c:pt>
                <c:pt idx="2528">
                  <c:v>45078</c:v>
                </c:pt>
                <c:pt idx="2529">
                  <c:v>45079</c:v>
                </c:pt>
                <c:pt idx="2530">
                  <c:v>45082</c:v>
                </c:pt>
                <c:pt idx="2531">
                  <c:v>45083</c:v>
                </c:pt>
                <c:pt idx="2532">
                  <c:v>45084</c:v>
                </c:pt>
                <c:pt idx="2533">
                  <c:v>45085</c:v>
                </c:pt>
                <c:pt idx="2534">
                  <c:v>45086</c:v>
                </c:pt>
                <c:pt idx="2535">
                  <c:v>45089</c:v>
                </c:pt>
                <c:pt idx="2536">
                  <c:v>45090</c:v>
                </c:pt>
                <c:pt idx="2537">
                  <c:v>45091</c:v>
                </c:pt>
                <c:pt idx="2538">
                  <c:v>45092</c:v>
                </c:pt>
                <c:pt idx="2539">
                  <c:v>45093</c:v>
                </c:pt>
                <c:pt idx="2540">
                  <c:v>45096</c:v>
                </c:pt>
                <c:pt idx="2541">
                  <c:v>45097</c:v>
                </c:pt>
                <c:pt idx="2542">
                  <c:v>45098</c:v>
                </c:pt>
                <c:pt idx="2543">
                  <c:v>45103</c:v>
                </c:pt>
                <c:pt idx="2544">
                  <c:v>45104</c:v>
                </c:pt>
                <c:pt idx="2545">
                  <c:v>45105</c:v>
                </c:pt>
                <c:pt idx="2546">
                  <c:v>45106</c:v>
                </c:pt>
                <c:pt idx="2547">
                  <c:v>45107</c:v>
                </c:pt>
                <c:pt idx="2548">
                  <c:v>45110</c:v>
                </c:pt>
                <c:pt idx="2549">
                  <c:v>45111</c:v>
                </c:pt>
                <c:pt idx="2550">
                  <c:v>45112</c:v>
                </c:pt>
                <c:pt idx="2551">
                  <c:v>45113</c:v>
                </c:pt>
                <c:pt idx="2552">
                  <c:v>45114</c:v>
                </c:pt>
                <c:pt idx="2553">
                  <c:v>45117</c:v>
                </c:pt>
                <c:pt idx="2554">
                  <c:v>45118</c:v>
                </c:pt>
                <c:pt idx="2555">
                  <c:v>45119</c:v>
                </c:pt>
                <c:pt idx="2556">
                  <c:v>45120</c:v>
                </c:pt>
                <c:pt idx="2557">
                  <c:v>45121</c:v>
                </c:pt>
                <c:pt idx="2558">
                  <c:v>45124</c:v>
                </c:pt>
                <c:pt idx="2559">
                  <c:v>45125</c:v>
                </c:pt>
                <c:pt idx="2560">
                  <c:v>45126</c:v>
                </c:pt>
                <c:pt idx="2561">
                  <c:v>45127</c:v>
                </c:pt>
                <c:pt idx="2562">
                  <c:v>45128</c:v>
                </c:pt>
                <c:pt idx="2563">
                  <c:v>45131</c:v>
                </c:pt>
                <c:pt idx="2564">
                  <c:v>45132</c:v>
                </c:pt>
                <c:pt idx="2565">
                  <c:v>45133</c:v>
                </c:pt>
                <c:pt idx="2566">
                  <c:v>45134</c:v>
                </c:pt>
                <c:pt idx="2567">
                  <c:v>45135</c:v>
                </c:pt>
                <c:pt idx="2568">
                  <c:v>45138</c:v>
                </c:pt>
                <c:pt idx="2569">
                  <c:v>45139</c:v>
                </c:pt>
                <c:pt idx="2570">
                  <c:v>45140</c:v>
                </c:pt>
                <c:pt idx="2571">
                  <c:v>45141</c:v>
                </c:pt>
                <c:pt idx="2572">
                  <c:v>45142</c:v>
                </c:pt>
                <c:pt idx="2573">
                  <c:v>45145</c:v>
                </c:pt>
                <c:pt idx="2574">
                  <c:v>45146</c:v>
                </c:pt>
                <c:pt idx="2575">
                  <c:v>45147</c:v>
                </c:pt>
                <c:pt idx="2576">
                  <c:v>45148</c:v>
                </c:pt>
                <c:pt idx="2577">
                  <c:v>45149</c:v>
                </c:pt>
                <c:pt idx="2578">
                  <c:v>45152</c:v>
                </c:pt>
                <c:pt idx="2579">
                  <c:v>45153</c:v>
                </c:pt>
                <c:pt idx="2580">
                  <c:v>45154</c:v>
                </c:pt>
                <c:pt idx="2581">
                  <c:v>45155</c:v>
                </c:pt>
                <c:pt idx="2582">
                  <c:v>45156</c:v>
                </c:pt>
                <c:pt idx="2583">
                  <c:v>45159</c:v>
                </c:pt>
                <c:pt idx="2584">
                  <c:v>45160</c:v>
                </c:pt>
                <c:pt idx="2585">
                  <c:v>45161</c:v>
                </c:pt>
                <c:pt idx="2586">
                  <c:v>45162</c:v>
                </c:pt>
                <c:pt idx="2587">
                  <c:v>45163</c:v>
                </c:pt>
                <c:pt idx="2588">
                  <c:v>45166</c:v>
                </c:pt>
                <c:pt idx="2589">
                  <c:v>45167</c:v>
                </c:pt>
                <c:pt idx="2590">
                  <c:v>45168</c:v>
                </c:pt>
                <c:pt idx="2591">
                  <c:v>45169</c:v>
                </c:pt>
                <c:pt idx="2592">
                  <c:v>45170</c:v>
                </c:pt>
                <c:pt idx="2593">
                  <c:v>45173</c:v>
                </c:pt>
                <c:pt idx="2594">
                  <c:v>45174</c:v>
                </c:pt>
                <c:pt idx="2595">
                  <c:v>45175</c:v>
                </c:pt>
                <c:pt idx="2596">
                  <c:v>45176</c:v>
                </c:pt>
                <c:pt idx="2597">
                  <c:v>45177</c:v>
                </c:pt>
                <c:pt idx="2598">
                  <c:v>45180</c:v>
                </c:pt>
                <c:pt idx="2599">
                  <c:v>45181</c:v>
                </c:pt>
                <c:pt idx="2600">
                  <c:v>45182</c:v>
                </c:pt>
                <c:pt idx="2601">
                  <c:v>45183</c:v>
                </c:pt>
                <c:pt idx="2602">
                  <c:v>45184</c:v>
                </c:pt>
                <c:pt idx="2603">
                  <c:v>45187</c:v>
                </c:pt>
                <c:pt idx="2604">
                  <c:v>45188</c:v>
                </c:pt>
                <c:pt idx="2605">
                  <c:v>45189</c:v>
                </c:pt>
                <c:pt idx="2606">
                  <c:v>45190</c:v>
                </c:pt>
                <c:pt idx="2607">
                  <c:v>45191</c:v>
                </c:pt>
                <c:pt idx="2608">
                  <c:v>45194</c:v>
                </c:pt>
                <c:pt idx="2609">
                  <c:v>45195</c:v>
                </c:pt>
                <c:pt idx="2610">
                  <c:v>45196</c:v>
                </c:pt>
                <c:pt idx="2611">
                  <c:v>45197</c:v>
                </c:pt>
                <c:pt idx="2612">
                  <c:v>45208</c:v>
                </c:pt>
                <c:pt idx="2613">
                  <c:v>45209</c:v>
                </c:pt>
                <c:pt idx="2614">
                  <c:v>45210</c:v>
                </c:pt>
                <c:pt idx="2615">
                  <c:v>45211</c:v>
                </c:pt>
                <c:pt idx="2616">
                  <c:v>45212</c:v>
                </c:pt>
                <c:pt idx="2617">
                  <c:v>45215</c:v>
                </c:pt>
                <c:pt idx="2618">
                  <c:v>45216</c:v>
                </c:pt>
                <c:pt idx="2619">
                  <c:v>45217</c:v>
                </c:pt>
                <c:pt idx="2620">
                  <c:v>45218</c:v>
                </c:pt>
                <c:pt idx="2621">
                  <c:v>45219</c:v>
                </c:pt>
                <c:pt idx="2622">
                  <c:v>45222</c:v>
                </c:pt>
                <c:pt idx="2623">
                  <c:v>45223</c:v>
                </c:pt>
                <c:pt idx="2624">
                  <c:v>45224</c:v>
                </c:pt>
                <c:pt idx="2625">
                  <c:v>45225</c:v>
                </c:pt>
                <c:pt idx="2626">
                  <c:v>45226</c:v>
                </c:pt>
                <c:pt idx="2627">
                  <c:v>45229</c:v>
                </c:pt>
                <c:pt idx="2628">
                  <c:v>45230</c:v>
                </c:pt>
                <c:pt idx="2629">
                  <c:v>45231</c:v>
                </c:pt>
                <c:pt idx="2630">
                  <c:v>45232</c:v>
                </c:pt>
                <c:pt idx="2631">
                  <c:v>45233</c:v>
                </c:pt>
                <c:pt idx="2632">
                  <c:v>45236</c:v>
                </c:pt>
                <c:pt idx="2633">
                  <c:v>45237</c:v>
                </c:pt>
                <c:pt idx="2634">
                  <c:v>45238</c:v>
                </c:pt>
                <c:pt idx="2635">
                  <c:v>45239</c:v>
                </c:pt>
                <c:pt idx="2636">
                  <c:v>45240</c:v>
                </c:pt>
                <c:pt idx="2637">
                  <c:v>45243</c:v>
                </c:pt>
                <c:pt idx="2638">
                  <c:v>45244</c:v>
                </c:pt>
                <c:pt idx="2639">
                  <c:v>45245</c:v>
                </c:pt>
                <c:pt idx="2640">
                  <c:v>45246</c:v>
                </c:pt>
                <c:pt idx="2641">
                  <c:v>45247</c:v>
                </c:pt>
                <c:pt idx="2642">
                  <c:v>45250</c:v>
                </c:pt>
                <c:pt idx="2643">
                  <c:v>45251</c:v>
                </c:pt>
                <c:pt idx="2644">
                  <c:v>45252</c:v>
                </c:pt>
                <c:pt idx="2645">
                  <c:v>45253</c:v>
                </c:pt>
                <c:pt idx="2646">
                  <c:v>45254</c:v>
                </c:pt>
                <c:pt idx="2647">
                  <c:v>45257</c:v>
                </c:pt>
                <c:pt idx="2648">
                  <c:v>45258</c:v>
                </c:pt>
                <c:pt idx="2649">
                  <c:v>45259</c:v>
                </c:pt>
                <c:pt idx="2650">
                  <c:v>45260</c:v>
                </c:pt>
                <c:pt idx="2651">
                  <c:v>45261</c:v>
                </c:pt>
                <c:pt idx="2652">
                  <c:v>45264</c:v>
                </c:pt>
                <c:pt idx="2653">
                  <c:v>45265</c:v>
                </c:pt>
                <c:pt idx="2654">
                  <c:v>45266</c:v>
                </c:pt>
                <c:pt idx="2655">
                  <c:v>45267</c:v>
                </c:pt>
                <c:pt idx="2656">
                  <c:v>45268</c:v>
                </c:pt>
                <c:pt idx="2657">
                  <c:v>45271</c:v>
                </c:pt>
                <c:pt idx="2658">
                  <c:v>45272</c:v>
                </c:pt>
                <c:pt idx="2659">
                  <c:v>45273</c:v>
                </c:pt>
                <c:pt idx="2660">
                  <c:v>45274</c:v>
                </c:pt>
                <c:pt idx="2661">
                  <c:v>45275</c:v>
                </c:pt>
                <c:pt idx="2662">
                  <c:v>45278</c:v>
                </c:pt>
                <c:pt idx="2663">
                  <c:v>45279</c:v>
                </c:pt>
                <c:pt idx="2664">
                  <c:v>45280</c:v>
                </c:pt>
                <c:pt idx="2665">
                  <c:v>45281</c:v>
                </c:pt>
                <c:pt idx="2666">
                  <c:v>45282</c:v>
                </c:pt>
                <c:pt idx="2667">
                  <c:v>45285</c:v>
                </c:pt>
                <c:pt idx="2668">
                  <c:v>45286</c:v>
                </c:pt>
                <c:pt idx="2669">
                  <c:v>45287</c:v>
                </c:pt>
                <c:pt idx="2670">
                  <c:v>45288</c:v>
                </c:pt>
                <c:pt idx="2671">
                  <c:v>45289</c:v>
                </c:pt>
                <c:pt idx="2672">
                  <c:v>45293</c:v>
                </c:pt>
                <c:pt idx="2673">
                  <c:v>45294</c:v>
                </c:pt>
                <c:pt idx="2674">
                  <c:v>45295</c:v>
                </c:pt>
                <c:pt idx="2675">
                  <c:v>45296</c:v>
                </c:pt>
                <c:pt idx="2676">
                  <c:v>45299</c:v>
                </c:pt>
                <c:pt idx="2677">
                  <c:v>45300</c:v>
                </c:pt>
                <c:pt idx="2678">
                  <c:v>45301</c:v>
                </c:pt>
                <c:pt idx="2679">
                  <c:v>45302</c:v>
                </c:pt>
                <c:pt idx="2680">
                  <c:v>45303</c:v>
                </c:pt>
                <c:pt idx="2681">
                  <c:v>45306</c:v>
                </c:pt>
                <c:pt idx="2682">
                  <c:v>45307</c:v>
                </c:pt>
                <c:pt idx="2683">
                  <c:v>45308</c:v>
                </c:pt>
                <c:pt idx="2684">
                  <c:v>45309</c:v>
                </c:pt>
                <c:pt idx="2685">
                  <c:v>45310</c:v>
                </c:pt>
                <c:pt idx="2686">
                  <c:v>45313</c:v>
                </c:pt>
                <c:pt idx="2687">
                  <c:v>45314</c:v>
                </c:pt>
                <c:pt idx="2688">
                  <c:v>45315</c:v>
                </c:pt>
                <c:pt idx="2689">
                  <c:v>45316</c:v>
                </c:pt>
                <c:pt idx="2690">
                  <c:v>45317</c:v>
                </c:pt>
                <c:pt idx="2691">
                  <c:v>45320</c:v>
                </c:pt>
                <c:pt idx="2692">
                  <c:v>45321</c:v>
                </c:pt>
                <c:pt idx="2693">
                  <c:v>45322</c:v>
                </c:pt>
                <c:pt idx="2694">
                  <c:v>45323</c:v>
                </c:pt>
                <c:pt idx="2695">
                  <c:v>45324</c:v>
                </c:pt>
                <c:pt idx="2696">
                  <c:v>45327</c:v>
                </c:pt>
                <c:pt idx="2697">
                  <c:v>45328</c:v>
                </c:pt>
                <c:pt idx="2698">
                  <c:v>45329</c:v>
                </c:pt>
                <c:pt idx="2699">
                  <c:v>45330</c:v>
                </c:pt>
                <c:pt idx="2700">
                  <c:v>45341</c:v>
                </c:pt>
                <c:pt idx="2701">
                  <c:v>45342</c:v>
                </c:pt>
                <c:pt idx="2702">
                  <c:v>45343</c:v>
                </c:pt>
                <c:pt idx="2703">
                  <c:v>45344</c:v>
                </c:pt>
                <c:pt idx="2704">
                  <c:v>45345</c:v>
                </c:pt>
                <c:pt idx="2705">
                  <c:v>45348</c:v>
                </c:pt>
                <c:pt idx="2706">
                  <c:v>45349</c:v>
                </c:pt>
                <c:pt idx="2707">
                  <c:v>45350</c:v>
                </c:pt>
                <c:pt idx="2708">
                  <c:v>45351</c:v>
                </c:pt>
                <c:pt idx="2709">
                  <c:v>45352</c:v>
                </c:pt>
                <c:pt idx="2710">
                  <c:v>45355</c:v>
                </c:pt>
                <c:pt idx="2711">
                  <c:v>45356</c:v>
                </c:pt>
                <c:pt idx="2712">
                  <c:v>45357</c:v>
                </c:pt>
                <c:pt idx="2713">
                  <c:v>45358</c:v>
                </c:pt>
                <c:pt idx="2714">
                  <c:v>45359</c:v>
                </c:pt>
                <c:pt idx="2715">
                  <c:v>45362</c:v>
                </c:pt>
                <c:pt idx="2716">
                  <c:v>45363</c:v>
                </c:pt>
                <c:pt idx="2717">
                  <c:v>45364</c:v>
                </c:pt>
                <c:pt idx="2718">
                  <c:v>45365</c:v>
                </c:pt>
                <c:pt idx="2719">
                  <c:v>45366</c:v>
                </c:pt>
                <c:pt idx="2720">
                  <c:v>45369</c:v>
                </c:pt>
                <c:pt idx="2721">
                  <c:v>45370</c:v>
                </c:pt>
                <c:pt idx="2722">
                  <c:v>45371</c:v>
                </c:pt>
                <c:pt idx="2723">
                  <c:v>45372</c:v>
                </c:pt>
                <c:pt idx="2724">
                  <c:v>45373</c:v>
                </c:pt>
                <c:pt idx="2725">
                  <c:v>45376</c:v>
                </c:pt>
                <c:pt idx="2726">
                  <c:v>45377</c:v>
                </c:pt>
                <c:pt idx="2727">
                  <c:v>45378</c:v>
                </c:pt>
                <c:pt idx="2728">
                  <c:v>45379</c:v>
                </c:pt>
                <c:pt idx="2729">
                  <c:v>45380</c:v>
                </c:pt>
                <c:pt idx="2730">
                  <c:v>45383</c:v>
                </c:pt>
                <c:pt idx="2731">
                  <c:v>45384</c:v>
                </c:pt>
                <c:pt idx="2732">
                  <c:v>45385</c:v>
                </c:pt>
                <c:pt idx="2733">
                  <c:v>45390</c:v>
                </c:pt>
                <c:pt idx="2734">
                  <c:v>45391</c:v>
                </c:pt>
                <c:pt idx="2735">
                  <c:v>45392</c:v>
                </c:pt>
                <c:pt idx="2736">
                  <c:v>45393</c:v>
                </c:pt>
                <c:pt idx="2737">
                  <c:v>45394</c:v>
                </c:pt>
                <c:pt idx="2738">
                  <c:v>45397</c:v>
                </c:pt>
                <c:pt idx="2739">
                  <c:v>45398</c:v>
                </c:pt>
                <c:pt idx="2740">
                  <c:v>45399</c:v>
                </c:pt>
                <c:pt idx="2741">
                  <c:v>45400</c:v>
                </c:pt>
                <c:pt idx="2742">
                  <c:v>45401</c:v>
                </c:pt>
                <c:pt idx="2743">
                  <c:v>45404</c:v>
                </c:pt>
                <c:pt idx="2744">
                  <c:v>45405</c:v>
                </c:pt>
                <c:pt idx="2745">
                  <c:v>45406</c:v>
                </c:pt>
                <c:pt idx="2746">
                  <c:v>45407</c:v>
                </c:pt>
                <c:pt idx="2747">
                  <c:v>45408</c:v>
                </c:pt>
                <c:pt idx="2748">
                  <c:v>45411</c:v>
                </c:pt>
                <c:pt idx="2749">
                  <c:v>45412</c:v>
                </c:pt>
                <c:pt idx="2750">
                  <c:v>45418</c:v>
                </c:pt>
                <c:pt idx="2751">
                  <c:v>45419</c:v>
                </c:pt>
                <c:pt idx="2752">
                  <c:v>45420</c:v>
                </c:pt>
                <c:pt idx="2753">
                  <c:v>45421</c:v>
                </c:pt>
                <c:pt idx="2754">
                  <c:v>45422</c:v>
                </c:pt>
                <c:pt idx="2755">
                  <c:v>45425</c:v>
                </c:pt>
                <c:pt idx="2756">
                  <c:v>45426</c:v>
                </c:pt>
                <c:pt idx="2757">
                  <c:v>45427</c:v>
                </c:pt>
                <c:pt idx="2758">
                  <c:v>45428</c:v>
                </c:pt>
                <c:pt idx="2759">
                  <c:v>45429</c:v>
                </c:pt>
                <c:pt idx="2760">
                  <c:v>45432</c:v>
                </c:pt>
                <c:pt idx="2761">
                  <c:v>45433</c:v>
                </c:pt>
                <c:pt idx="2762">
                  <c:v>45434</c:v>
                </c:pt>
                <c:pt idx="2763">
                  <c:v>45435</c:v>
                </c:pt>
                <c:pt idx="2764">
                  <c:v>45436</c:v>
                </c:pt>
                <c:pt idx="2765">
                  <c:v>45439</c:v>
                </c:pt>
                <c:pt idx="2766">
                  <c:v>45440</c:v>
                </c:pt>
                <c:pt idx="2767">
                  <c:v>45441</c:v>
                </c:pt>
                <c:pt idx="2768">
                  <c:v>45442</c:v>
                </c:pt>
                <c:pt idx="2769">
                  <c:v>45443</c:v>
                </c:pt>
                <c:pt idx="2770">
                  <c:v>45446</c:v>
                </c:pt>
                <c:pt idx="2771">
                  <c:v>45447</c:v>
                </c:pt>
                <c:pt idx="2772">
                  <c:v>45448</c:v>
                </c:pt>
                <c:pt idx="2773">
                  <c:v>45449</c:v>
                </c:pt>
                <c:pt idx="2774">
                  <c:v>45450</c:v>
                </c:pt>
                <c:pt idx="2775">
                  <c:v>45454</c:v>
                </c:pt>
                <c:pt idx="2776">
                  <c:v>45455</c:v>
                </c:pt>
                <c:pt idx="2777">
                  <c:v>45456</c:v>
                </c:pt>
                <c:pt idx="2778">
                  <c:v>45457</c:v>
                </c:pt>
                <c:pt idx="2779">
                  <c:v>45460</c:v>
                </c:pt>
                <c:pt idx="2780">
                  <c:v>45461</c:v>
                </c:pt>
                <c:pt idx="2781">
                  <c:v>45462</c:v>
                </c:pt>
                <c:pt idx="2782">
                  <c:v>45463</c:v>
                </c:pt>
                <c:pt idx="2783">
                  <c:v>45464</c:v>
                </c:pt>
                <c:pt idx="2784">
                  <c:v>45467</c:v>
                </c:pt>
                <c:pt idx="2785">
                  <c:v>45468</c:v>
                </c:pt>
                <c:pt idx="2786">
                  <c:v>45469</c:v>
                </c:pt>
                <c:pt idx="2787">
                  <c:v>45470</c:v>
                </c:pt>
                <c:pt idx="2788">
                  <c:v>45471</c:v>
                </c:pt>
                <c:pt idx="2789">
                  <c:v>45474</c:v>
                </c:pt>
                <c:pt idx="2790">
                  <c:v>45475</c:v>
                </c:pt>
                <c:pt idx="2791">
                  <c:v>45476</c:v>
                </c:pt>
                <c:pt idx="2792">
                  <c:v>45477</c:v>
                </c:pt>
                <c:pt idx="2793">
                  <c:v>45478</c:v>
                </c:pt>
                <c:pt idx="2794">
                  <c:v>45481</c:v>
                </c:pt>
                <c:pt idx="2795">
                  <c:v>45482</c:v>
                </c:pt>
                <c:pt idx="2796">
                  <c:v>45483</c:v>
                </c:pt>
                <c:pt idx="2797">
                  <c:v>45484</c:v>
                </c:pt>
                <c:pt idx="2798">
                  <c:v>45485</c:v>
                </c:pt>
                <c:pt idx="2799">
                  <c:v>45488</c:v>
                </c:pt>
                <c:pt idx="2800">
                  <c:v>45489</c:v>
                </c:pt>
                <c:pt idx="2801">
                  <c:v>45490</c:v>
                </c:pt>
                <c:pt idx="2802">
                  <c:v>45491</c:v>
                </c:pt>
                <c:pt idx="2803">
                  <c:v>45492</c:v>
                </c:pt>
                <c:pt idx="2804">
                  <c:v>45495</c:v>
                </c:pt>
                <c:pt idx="2805">
                  <c:v>45496</c:v>
                </c:pt>
                <c:pt idx="2806">
                  <c:v>45497</c:v>
                </c:pt>
                <c:pt idx="2807">
                  <c:v>45498</c:v>
                </c:pt>
                <c:pt idx="2808">
                  <c:v>45499</c:v>
                </c:pt>
                <c:pt idx="2809">
                  <c:v>45502</c:v>
                </c:pt>
                <c:pt idx="2810">
                  <c:v>45503</c:v>
                </c:pt>
                <c:pt idx="2811">
                  <c:v>45504</c:v>
                </c:pt>
                <c:pt idx="2812">
                  <c:v>45505</c:v>
                </c:pt>
                <c:pt idx="2813">
                  <c:v>45506</c:v>
                </c:pt>
                <c:pt idx="2814">
                  <c:v>45509</c:v>
                </c:pt>
                <c:pt idx="2815">
                  <c:v>45510</c:v>
                </c:pt>
                <c:pt idx="2816">
                  <c:v>45511</c:v>
                </c:pt>
                <c:pt idx="2817">
                  <c:v>45512</c:v>
                </c:pt>
                <c:pt idx="2818">
                  <c:v>45513</c:v>
                </c:pt>
                <c:pt idx="2819">
                  <c:v>45516</c:v>
                </c:pt>
                <c:pt idx="2820">
                  <c:v>45517</c:v>
                </c:pt>
                <c:pt idx="2821">
                  <c:v>45518</c:v>
                </c:pt>
                <c:pt idx="2822">
                  <c:v>45519</c:v>
                </c:pt>
                <c:pt idx="2823">
                  <c:v>45520</c:v>
                </c:pt>
                <c:pt idx="2824">
                  <c:v>45523</c:v>
                </c:pt>
                <c:pt idx="2825">
                  <c:v>45524</c:v>
                </c:pt>
                <c:pt idx="2826">
                  <c:v>45525</c:v>
                </c:pt>
                <c:pt idx="2827">
                  <c:v>45526</c:v>
                </c:pt>
                <c:pt idx="2828">
                  <c:v>45527</c:v>
                </c:pt>
                <c:pt idx="2829">
                  <c:v>45530</c:v>
                </c:pt>
                <c:pt idx="2830">
                  <c:v>45531</c:v>
                </c:pt>
                <c:pt idx="2831">
                  <c:v>45532</c:v>
                </c:pt>
                <c:pt idx="2832">
                  <c:v>45533</c:v>
                </c:pt>
                <c:pt idx="2833">
                  <c:v>45534</c:v>
                </c:pt>
                <c:pt idx="2834">
                  <c:v>45537</c:v>
                </c:pt>
                <c:pt idx="2835">
                  <c:v>45538</c:v>
                </c:pt>
                <c:pt idx="2836">
                  <c:v>45539</c:v>
                </c:pt>
                <c:pt idx="2837">
                  <c:v>45540</c:v>
                </c:pt>
                <c:pt idx="2838">
                  <c:v>45541</c:v>
                </c:pt>
                <c:pt idx="2839">
                  <c:v>45544</c:v>
                </c:pt>
                <c:pt idx="2840">
                  <c:v>45545</c:v>
                </c:pt>
                <c:pt idx="2841">
                  <c:v>45546</c:v>
                </c:pt>
                <c:pt idx="2842">
                  <c:v>45547</c:v>
                </c:pt>
                <c:pt idx="2843">
                  <c:v>45548</c:v>
                </c:pt>
                <c:pt idx="2844">
                  <c:v>45553</c:v>
                </c:pt>
                <c:pt idx="2845">
                  <c:v>45554</c:v>
                </c:pt>
                <c:pt idx="2846">
                  <c:v>45555</c:v>
                </c:pt>
                <c:pt idx="2847">
                  <c:v>45558</c:v>
                </c:pt>
                <c:pt idx="2848">
                  <c:v>45559</c:v>
                </c:pt>
                <c:pt idx="2849">
                  <c:v>45560</c:v>
                </c:pt>
                <c:pt idx="2850">
                  <c:v>45561</c:v>
                </c:pt>
                <c:pt idx="2851">
                  <c:v>45562</c:v>
                </c:pt>
                <c:pt idx="2852">
                  <c:v>45565</c:v>
                </c:pt>
                <c:pt idx="2853">
                  <c:v>45573</c:v>
                </c:pt>
                <c:pt idx="2854">
                  <c:v>45574</c:v>
                </c:pt>
                <c:pt idx="2855">
                  <c:v>45575</c:v>
                </c:pt>
                <c:pt idx="2856">
                  <c:v>45576</c:v>
                </c:pt>
                <c:pt idx="2857">
                  <c:v>45579</c:v>
                </c:pt>
                <c:pt idx="2858">
                  <c:v>45580</c:v>
                </c:pt>
                <c:pt idx="2859">
                  <c:v>45581</c:v>
                </c:pt>
                <c:pt idx="2860">
                  <c:v>45582</c:v>
                </c:pt>
                <c:pt idx="2861">
                  <c:v>45583</c:v>
                </c:pt>
                <c:pt idx="2862">
                  <c:v>45586</c:v>
                </c:pt>
                <c:pt idx="2863">
                  <c:v>45587</c:v>
                </c:pt>
                <c:pt idx="2864">
                  <c:v>45588</c:v>
                </c:pt>
                <c:pt idx="2865">
                  <c:v>45589</c:v>
                </c:pt>
                <c:pt idx="2866">
                  <c:v>45590</c:v>
                </c:pt>
                <c:pt idx="2867">
                  <c:v>45593</c:v>
                </c:pt>
                <c:pt idx="2868">
                  <c:v>45594</c:v>
                </c:pt>
                <c:pt idx="2869">
                  <c:v>45595</c:v>
                </c:pt>
                <c:pt idx="2870">
                  <c:v>45596</c:v>
                </c:pt>
                <c:pt idx="2871">
                  <c:v>45597</c:v>
                </c:pt>
                <c:pt idx="2872">
                  <c:v>45600</c:v>
                </c:pt>
                <c:pt idx="2873">
                  <c:v>45601</c:v>
                </c:pt>
                <c:pt idx="2874">
                  <c:v>45602</c:v>
                </c:pt>
                <c:pt idx="2875">
                  <c:v>45603</c:v>
                </c:pt>
                <c:pt idx="2876">
                  <c:v>45604</c:v>
                </c:pt>
                <c:pt idx="2877">
                  <c:v>45607</c:v>
                </c:pt>
                <c:pt idx="2878">
                  <c:v>45608</c:v>
                </c:pt>
                <c:pt idx="2879">
                  <c:v>45609</c:v>
                </c:pt>
                <c:pt idx="2880">
                  <c:v>45610</c:v>
                </c:pt>
                <c:pt idx="2881">
                  <c:v>45611</c:v>
                </c:pt>
                <c:pt idx="2882">
                  <c:v>45614</c:v>
                </c:pt>
                <c:pt idx="2883">
                  <c:v>45615</c:v>
                </c:pt>
                <c:pt idx="2884">
                  <c:v>45616</c:v>
                </c:pt>
                <c:pt idx="2885">
                  <c:v>45617</c:v>
                </c:pt>
                <c:pt idx="2886">
                  <c:v>45618</c:v>
                </c:pt>
                <c:pt idx="2887">
                  <c:v>45621</c:v>
                </c:pt>
                <c:pt idx="2888">
                  <c:v>45622</c:v>
                </c:pt>
                <c:pt idx="2889">
                  <c:v>45623</c:v>
                </c:pt>
                <c:pt idx="2890">
                  <c:v>45624</c:v>
                </c:pt>
                <c:pt idx="2891">
                  <c:v>45625</c:v>
                </c:pt>
                <c:pt idx="2892">
                  <c:v>45628</c:v>
                </c:pt>
                <c:pt idx="2893">
                  <c:v>45629</c:v>
                </c:pt>
                <c:pt idx="2894">
                  <c:v>45630</c:v>
                </c:pt>
                <c:pt idx="2895">
                  <c:v>45631</c:v>
                </c:pt>
                <c:pt idx="2896">
                  <c:v>45632</c:v>
                </c:pt>
                <c:pt idx="2897">
                  <c:v>45635</c:v>
                </c:pt>
                <c:pt idx="2898">
                  <c:v>45636</c:v>
                </c:pt>
                <c:pt idx="2899">
                  <c:v>45637</c:v>
                </c:pt>
                <c:pt idx="2900">
                  <c:v>45638</c:v>
                </c:pt>
                <c:pt idx="2901">
                  <c:v>45639</c:v>
                </c:pt>
                <c:pt idx="2902">
                  <c:v>45642</c:v>
                </c:pt>
                <c:pt idx="2903">
                  <c:v>45643</c:v>
                </c:pt>
                <c:pt idx="2904">
                  <c:v>45644</c:v>
                </c:pt>
                <c:pt idx="2905">
                  <c:v>45645</c:v>
                </c:pt>
                <c:pt idx="2906">
                  <c:v>45646</c:v>
                </c:pt>
                <c:pt idx="2907">
                  <c:v>45649</c:v>
                </c:pt>
                <c:pt idx="2908">
                  <c:v>45650</c:v>
                </c:pt>
                <c:pt idx="2909">
                  <c:v>45651</c:v>
                </c:pt>
                <c:pt idx="2910">
                  <c:v>45652</c:v>
                </c:pt>
                <c:pt idx="2911">
                  <c:v>45653</c:v>
                </c:pt>
                <c:pt idx="2912">
                  <c:v>45656</c:v>
                </c:pt>
                <c:pt idx="2913">
                  <c:v>45657</c:v>
                </c:pt>
                <c:pt idx="2914">
                  <c:v>45659</c:v>
                </c:pt>
                <c:pt idx="2915">
                  <c:v>45660</c:v>
                </c:pt>
                <c:pt idx="2916">
                  <c:v>45663</c:v>
                </c:pt>
                <c:pt idx="2917">
                  <c:v>45664</c:v>
                </c:pt>
                <c:pt idx="2918">
                  <c:v>45665</c:v>
                </c:pt>
                <c:pt idx="2919">
                  <c:v>45666</c:v>
                </c:pt>
                <c:pt idx="2920">
                  <c:v>45667</c:v>
                </c:pt>
                <c:pt idx="2921">
                  <c:v>45670</c:v>
                </c:pt>
                <c:pt idx="2922">
                  <c:v>45671</c:v>
                </c:pt>
                <c:pt idx="2923">
                  <c:v>45672</c:v>
                </c:pt>
                <c:pt idx="2924">
                  <c:v>45673</c:v>
                </c:pt>
                <c:pt idx="2925">
                  <c:v>45674</c:v>
                </c:pt>
                <c:pt idx="2926">
                  <c:v>45677</c:v>
                </c:pt>
                <c:pt idx="2927">
                  <c:v>45678</c:v>
                </c:pt>
                <c:pt idx="2928">
                  <c:v>45679</c:v>
                </c:pt>
                <c:pt idx="2929">
                  <c:v>45680</c:v>
                </c:pt>
                <c:pt idx="2930">
                  <c:v>45681</c:v>
                </c:pt>
                <c:pt idx="2931">
                  <c:v>45684</c:v>
                </c:pt>
                <c:pt idx="2932">
                  <c:v>45693</c:v>
                </c:pt>
                <c:pt idx="2933">
                  <c:v>45694</c:v>
                </c:pt>
                <c:pt idx="2934">
                  <c:v>45695</c:v>
                </c:pt>
                <c:pt idx="2935">
                  <c:v>45698</c:v>
                </c:pt>
                <c:pt idx="2936">
                  <c:v>45699</c:v>
                </c:pt>
                <c:pt idx="2937">
                  <c:v>45700</c:v>
                </c:pt>
                <c:pt idx="2938">
                  <c:v>45701</c:v>
                </c:pt>
                <c:pt idx="2939">
                  <c:v>45702</c:v>
                </c:pt>
                <c:pt idx="2940">
                  <c:v>45705</c:v>
                </c:pt>
                <c:pt idx="2941">
                  <c:v>45706</c:v>
                </c:pt>
                <c:pt idx="2942">
                  <c:v>45707</c:v>
                </c:pt>
                <c:pt idx="2943">
                  <c:v>45708</c:v>
                </c:pt>
                <c:pt idx="2944">
                  <c:v>45709</c:v>
                </c:pt>
                <c:pt idx="2945">
                  <c:v>45712</c:v>
                </c:pt>
                <c:pt idx="2946">
                  <c:v>45713</c:v>
                </c:pt>
                <c:pt idx="2947">
                  <c:v>45714</c:v>
                </c:pt>
                <c:pt idx="2948">
                  <c:v>45715</c:v>
                </c:pt>
                <c:pt idx="2949">
                  <c:v>45716</c:v>
                </c:pt>
                <c:pt idx="2950">
                  <c:v>45719</c:v>
                </c:pt>
                <c:pt idx="2951">
                  <c:v>45720</c:v>
                </c:pt>
                <c:pt idx="2952">
                  <c:v>45721</c:v>
                </c:pt>
                <c:pt idx="2953">
                  <c:v>45722</c:v>
                </c:pt>
                <c:pt idx="2954">
                  <c:v>45723</c:v>
                </c:pt>
                <c:pt idx="2955">
                  <c:v>45726</c:v>
                </c:pt>
                <c:pt idx="2956">
                  <c:v>45727</c:v>
                </c:pt>
                <c:pt idx="2957">
                  <c:v>45728</c:v>
                </c:pt>
                <c:pt idx="2958">
                  <c:v>45729</c:v>
                </c:pt>
                <c:pt idx="2959">
                  <c:v>45730</c:v>
                </c:pt>
                <c:pt idx="2960">
                  <c:v>45733</c:v>
                </c:pt>
                <c:pt idx="2961">
                  <c:v>45734</c:v>
                </c:pt>
                <c:pt idx="2962">
                  <c:v>45735</c:v>
                </c:pt>
                <c:pt idx="2963">
                  <c:v>45736</c:v>
                </c:pt>
                <c:pt idx="2964">
                  <c:v>45737</c:v>
                </c:pt>
                <c:pt idx="2965">
                  <c:v>45740</c:v>
                </c:pt>
                <c:pt idx="2966">
                  <c:v>45741</c:v>
                </c:pt>
                <c:pt idx="2967">
                  <c:v>45742</c:v>
                </c:pt>
                <c:pt idx="2968">
                  <c:v>45743</c:v>
                </c:pt>
                <c:pt idx="2969">
                  <c:v>45744</c:v>
                </c:pt>
                <c:pt idx="2970">
                  <c:v>45747</c:v>
                </c:pt>
                <c:pt idx="2971">
                  <c:v>45748</c:v>
                </c:pt>
                <c:pt idx="2972">
                  <c:v>45749</c:v>
                </c:pt>
                <c:pt idx="2973">
                  <c:v>45750</c:v>
                </c:pt>
                <c:pt idx="2974">
                  <c:v>45754</c:v>
                </c:pt>
                <c:pt idx="2975">
                  <c:v>45755</c:v>
                </c:pt>
                <c:pt idx="2976">
                  <c:v>45756</c:v>
                </c:pt>
                <c:pt idx="2977">
                  <c:v>45757</c:v>
                </c:pt>
                <c:pt idx="2978">
                  <c:v>45758</c:v>
                </c:pt>
                <c:pt idx="2979">
                  <c:v>45761</c:v>
                </c:pt>
                <c:pt idx="2980">
                  <c:v>45762</c:v>
                </c:pt>
                <c:pt idx="2981">
                  <c:v>45763</c:v>
                </c:pt>
                <c:pt idx="2982">
                  <c:v>45764</c:v>
                </c:pt>
                <c:pt idx="2983">
                  <c:v>45765</c:v>
                </c:pt>
                <c:pt idx="2984">
                  <c:v>45768</c:v>
                </c:pt>
                <c:pt idx="2985">
                  <c:v>45769</c:v>
                </c:pt>
                <c:pt idx="2986">
                  <c:v>45770</c:v>
                </c:pt>
                <c:pt idx="2987">
                  <c:v>45771</c:v>
                </c:pt>
                <c:pt idx="2988">
                  <c:v>45772</c:v>
                </c:pt>
                <c:pt idx="2989">
                  <c:v>45775</c:v>
                </c:pt>
                <c:pt idx="2990">
                  <c:v>45776</c:v>
                </c:pt>
                <c:pt idx="2991">
                  <c:v>45777</c:v>
                </c:pt>
                <c:pt idx="2992">
                  <c:v>45783</c:v>
                </c:pt>
                <c:pt idx="2993">
                  <c:v>45784</c:v>
                </c:pt>
                <c:pt idx="2994">
                  <c:v>45785</c:v>
                </c:pt>
                <c:pt idx="2995">
                  <c:v>45786</c:v>
                </c:pt>
                <c:pt idx="2996">
                  <c:v>45789</c:v>
                </c:pt>
                <c:pt idx="2997">
                  <c:v>45790</c:v>
                </c:pt>
                <c:pt idx="2998">
                  <c:v>45791</c:v>
                </c:pt>
                <c:pt idx="2999">
                  <c:v>45792</c:v>
                </c:pt>
                <c:pt idx="3000">
                  <c:v>45793</c:v>
                </c:pt>
                <c:pt idx="3001">
                  <c:v>45796</c:v>
                </c:pt>
                <c:pt idx="3002">
                  <c:v>45797</c:v>
                </c:pt>
                <c:pt idx="3003">
                  <c:v>45798</c:v>
                </c:pt>
                <c:pt idx="3004">
                  <c:v>45799</c:v>
                </c:pt>
                <c:pt idx="3005">
                  <c:v>45800</c:v>
                </c:pt>
                <c:pt idx="3006">
                  <c:v>45803</c:v>
                </c:pt>
                <c:pt idx="3007">
                  <c:v>45804</c:v>
                </c:pt>
              </c:numCache>
            </c:numRef>
          </c:cat>
          <c:val>
            <c:numRef>
              <c:f>净值曲线!$C$2:$C$3009</c:f>
              <c:numCache>
                <c:formatCode>0.00</c:formatCode>
                <c:ptCount val="3008"/>
                <c:pt idx="0">
                  <c:v>1</c:v>
                </c:pt>
                <c:pt idx="1">
                  <c:v>1.014047125522672</c:v>
                </c:pt>
                <c:pt idx="2">
                  <c:v>1.0283381988947231</c:v>
                </c:pt>
                <c:pt idx="3">
                  <c:v>1.0324877624817219</c:v>
                </c:pt>
                <c:pt idx="4">
                  <c:v>1.03812888292183</c:v>
                </c:pt>
                <c:pt idx="5">
                  <c:v>1.019161694915043</c:v>
                </c:pt>
                <c:pt idx="6">
                  <c:v>1.0577844126111571</c:v>
                </c:pt>
                <c:pt idx="7">
                  <c:v>1.075538214172183</c:v>
                </c:pt>
                <c:pt idx="8">
                  <c:v>1.070447396131295</c:v>
                </c:pt>
                <c:pt idx="9">
                  <c:v>1.066093685134204</c:v>
                </c:pt>
                <c:pt idx="10">
                  <c:v>1.0925848088730941</c:v>
                </c:pt>
                <c:pt idx="11">
                  <c:v>1.0996318111305901</c:v>
                </c:pt>
                <c:pt idx="12">
                  <c:v>1.0814895403288021</c:v>
                </c:pt>
                <c:pt idx="13">
                  <c:v>1.084212746625969</c:v>
                </c:pt>
                <c:pt idx="14">
                  <c:v>1.0600004904282421</c:v>
                </c:pt>
                <c:pt idx="15">
                  <c:v>1.064909351066661</c:v>
                </c:pt>
                <c:pt idx="16">
                  <c:v>1.0961431552851191</c:v>
                </c:pt>
                <c:pt idx="17">
                  <c:v>1.104562046776816</c:v>
                </c:pt>
                <c:pt idx="18">
                  <c:v>1.1009926861257679</c:v>
                </c:pt>
                <c:pt idx="19">
                  <c:v>1.0900565331189589</c:v>
                </c:pt>
                <c:pt idx="20">
                  <c:v>1.10246874030332</c:v>
                </c:pt>
                <c:pt idx="21">
                  <c:v>1.087571510418808</c:v>
                </c:pt>
                <c:pt idx="22">
                  <c:v>1.1031404938135909</c:v>
                </c:pt>
                <c:pt idx="23">
                  <c:v>1.1127398568289391</c:v>
                </c:pt>
                <c:pt idx="24">
                  <c:v>1.1255027829636479</c:v>
                </c:pt>
                <c:pt idx="25">
                  <c:v>1.1426867236657721</c:v>
                </c:pt>
                <c:pt idx="26">
                  <c:v>1.14679765122443</c:v>
                </c:pt>
                <c:pt idx="27">
                  <c:v>1.125930743146387</c:v>
                </c:pt>
                <c:pt idx="28">
                  <c:v>1.1587847594670699</c:v>
                </c:pt>
                <c:pt idx="29">
                  <c:v>1.1408366130334231</c:v>
                </c:pt>
                <c:pt idx="30">
                  <c:v>1.1416817644225581</c:v>
                </c:pt>
                <c:pt idx="31">
                  <c:v>1.1588760648168119</c:v>
                </c:pt>
                <c:pt idx="32">
                  <c:v>1.1488086354783571</c:v>
                </c:pt>
                <c:pt idx="33">
                  <c:v>1.146126186403045</c:v>
                </c:pt>
                <c:pt idx="34">
                  <c:v>1.1702413054168579</c:v>
                </c:pt>
                <c:pt idx="35">
                  <c:v>1.190428443254143</c:v>
                </c:pt>
                <c:pt idx="36">
                  <c:v>1.1529279232601499</c:v>
                </c:pt>
                <c:pt idx="37">
                  <c:v>1.185045760253038</c:v>
                </c:pt>
                <c:pt idx="38">
                  <c:v>1.2008958133457781</c:v>
                </c:pt>
                <c:pt idx="39">
                  <c:v>1.1763931409020909</c:v>
                </c:pt>
                <c:pt idx="40">
                  <c:v>1.160026392822239</c:v>
                </c:pt>
                <c:pt idx="41">
                  <c:v>1.1620465055580409</c:v>
                </c:pt>
                <c:pt idx="42">
                  <c:v>1.1349027929277999</c:v>
                </c:pt>
                <c:pt idx="43">
                  <c:v>1.1277372299224131</c:v>
                </c:pt>
                <c:pt idx="44">
                  <c:v>1.137664149048494</c:v>
                </c:pt>
                <c:pt idx="45">
                  <c:v>1.1478314294712471</c:v>
                </c:pt>
                <c:pt idx="46">
                  <c:v>1.1425916554396669</c:v>
                </c:pt>
                <c:pt idx="47">
                  <c:v>1.137142095004835</c:v>
                </c:pt>
                <c:pt idx="48">
                  <c:v>1.169480705412927</c:v>
                </c:pt>
                <c:pt idx="49">
                  <c:v>1.187954897067093</c:v>
                </c:pt>
                <c:pt idx="50">
                  <c:v>1.190295887542993</c:v>
                </c:pt>
                <c:pt idx="51">
                  <c:v>1.189399613223368</c:v>
                </c:pt>
                <c:pt idx="52">
                  <c:v>1.183646453387825</c:v>
                </c:pt>
                <c:pt idx="53">
                  <c:v>1.187362189943779</c:v>
                </c:pt>
                <c:pt idx="54">
                  <c:v>1.167799682057598</c:v>
                </c:pt>
                <c:pt idx="55">
                  <c:v>1.1669973285067401</c:v>
                </c:pt>
                <c:pt idx="56">
                  <c:v>1.1789902453673351</c:v>
                </c:pt>
                <c:pt idx="57">
                  <c:v>1.14544459760708</c:v>
                </c:pt>
                <c:pt idx="58">
                  <c:v>1.134831569092088</c:v>
                </c:pt>
                <c:pt idx="59">
                  <c:v>1.151340527396026</c:v>
                </c:pt>
                <c:pt idx="60">
                  <c:v>1.1594564911280041</c:v>
                </c:pt>
                <c:pt idx="61">
                  <c:v>1.1488830268981529</c:v>
                </c:pt>
                <c:pt idx="62">
                  <c:v>1.1466185619967979</c:v>
                </c:pt>
                <c:pt idx="63">
                  <c:v>1.1427665298765219</c:v>
                </c:pt>
                <c:pt idx="64">
                  <c:v>1.133058699320959</c:v>
                </c:pt>
                <c:pt idx="65">
                  <c:v>1.147221036458014</c:v>
                </c:pt>
                <c:pt idx="66">
                  <c:v>1.1682434658700649</c:v>
                </c:pt>
                <c:pt idx="67">
                  <c:v>1.17248098383404</c:v>
                </c:pt>
                <c:pt idx="68">
                  <c:v>1.1982581233556739</c:v>
                </c:pt>
                <c:pt idx="69">
                  <c:v>1.2136487152936219</c:v>
                </c:pt>
                <c:pt idx="70">
                  <c:v>1.179606206735285</c:v>
                </c:pt>
                <c:pt idx="71">
                  <c:v>1.2093188306133691</c:v>
                </c:pt>
                <c:pt idx="72">
                  <c:v>1.1884176855605071</c:v>
                </c:pt>
                <c:pt idx="73">
                  <c:v>1.1694079439480409</c:v>
                </c:pt>
                <c:pt idx="74">
                  <c:v>1.1879790404759389</c:v>
                </c:pt>
                <c:pt idx="75">
                  <c:v>1.212963105510348</c:v>
                </c:pt>
                <c:pt idx="76">
                  <c:v>1.2339849221555561</c:v>
                </c:pt>
                <c:pt idx="77">
                  <c:v>1.2337403284684509</c:v>
                </c:pt>
                <c:pt idx="78">
                  <c:v>1.248974494054097</c:v>
                </c:pt>
                <c:pt idx="79">
                  <c:v>1.2483452932589929</c:v>
                </c:pt>
                <c:pt idx="80">
                  <c:v>1.2483800924141519</c:v>
                </c:pt>
                <c:pt idx="81">
                  <c:v>1.24968062962754</c:v>
                </c:pt>
                <c:pt idx="82">
                  <c:v>1.2321486621152331</c:v>
                </c:pt>
                <c:pt idx="83">
                  <c:v>1.2597131234937471</c:v>
                </c:pt>
                <c:pt idx="84">
                  <c:v>1.271398364756533</c:v>
                </c:pt>
                <c:pt idx="85">
                  <c:v>1.2892208079042691</c:v>
                </c:pt>
                <c:pt idx="86">
                  <c:v>1.306876382639234</c:v>
                </c:pt>
                <c:pt idx="87">
                  <c:v>1.3220388351239409</c:v>
                </c:pt>
                <c:pt idx="88">
                  <c:v>1.3040328280439379</c:v>
                </c:pt>
                <c:pt idx="89">
                  <c:v>1.3029172064435319</c:v>
                </c:pt>
                <c:pt idx="90">
                  <c:v>1.3257100042070189</c:v>
                </c:pt>
                <c:pt idx="91">
                  <c:v>1.34007293040395</c:v>
                </c:pt>
                <c:pt idx="92">
                  <c:v>1.3306456157523661</c:v>
                </c:pt>
                <c:pt idx="93">
                  <c:v>1.3335962049044121</c:v>
                </c:pt>
                <c:pt idx="94">
                  <c:v>1.334022183984777</c:v>
                </c:pt>
                <c:pt idx="95">
                  <c:v>1.330583181287307</c:v>
                </c:pt>
                <c:pt idx="96">
                  <c:v>1.3172364397929239</c:v>
                </c:pt>
                <c:pt idx="97">
                  <c:v>1.2865434264550619</c:v>
                </c:pt>
                <c:pt idx="98">
                  <c:v>1.294291517984663</c:v>
                </c:pt>
                <c:pt idx="99">
                  <c:v>1.279555514979577</c:v>
                </c:pt>
                <c:pt idx="100">
                  <c:v>1.276388628945067</c:v>
                </c:pt>
                <c:pt idx="101">
                  <c:v>1.263791241130261</c:v>
                </c:pt>
                <c:pt idx="102">
                  <c:v>1.298624842861718</c:v>
                </c:pt>
                <c:pt idx="103">
                  <c:v>1.309736680448077</c:v>
                </c:pt>
                <c:pt idx="104">
                  <c:v>1.316747071482955</c:v>
                </c:pt>
                <c:pt idx="105">
                  <c:v>1.3103286207690239</c:v>
                </c:pt>
                <c:pt idx="106">
                  <c:v>1.2686649838705379</c:v>
                </c:pt>
                <c:pt idx="107">
                  <c:v>1.2642673679916721</c:v>
                </c:pt>
                <c:pt idx="108">
                  <c:v>1.1996577618368269</c:v>
                </c:pt>
                <c:pt idx="109">
                  <c:v>1.2037783853296871</c:v>
                </c:pt>
                <c:pt idx="110">
                  <c:v>1.246240310241977</c:v>
                </c:pt>
                <c:pt idx="111">
                  <c:v>1.22644596105118</c:v>
                </c:pt>
                <c:pt idx="112">
                  <c:v>1.2235376507021141</c:v>
                </c:pt>
                <c:pt idx="113">
                  <c:v>1.2602006752848851</c:v>
                </c:pt>
                <c:pt idx="114">
                  <c:v>1.2830241117853729</c:v>
                </c:pt>
                <c:pt idx="115">
                  <c:v>1.290321387043162</c:v>
                </c:pt>
                <c:pt idx="116">
                  <c:v>1.286273673592794</c:v>
                </c:pt>
                <c:pt idx="117">
                  <c:v>1.27137606834302</c:v>
                </c:pt>
                <c:pt idx="118">
                  <c:v>1.2404368044398</c:v>
                </c:pt>
                <c:pt idx="119">
                  <c:v>1.2534624062923101</c:v>
                </c:pt>
                <c:pt idx="120">
                  <c:v>1.2796410861739109</c:v>
                </c:pt>
                <c:pt idx="121">
                  <c:v>1.310372081164566</c:v>
                </c:pt>
                <c:pt idx="122">
                  <c:v>1.3116171875739939</c:v>
                </c:pt>
                <c:pt idx="123">
                  <c:v>1.3471283351651391</c:v>
                </c:pt>
                <c:pt idx="124">
                  <c:v>1.349177499121244</c:v>
                </c:pt>
                <c:pt idx="125">
                  <c:v>1.3297855972125729</c:v>
                </c:pt>
                <c:pt idx="126">
                  <c:v>1.318969007480252</c:v>
                </c:pt>
                <c:pt idx="127">
                  <c:v>1.2949687834886601</c:v>
                </c:pt>
                <c:pt idx="128">
                  <c:v>1.322699772084525</c:v>
                </c:pt>
                <c:pt idx="129">
                  <c:v>1.352157729727701</c:v>
                </c:pt>
                <c:pt idx="130">
                  <c:v>1.364676177753785</c:v>
                </c:pt>
                <c:pt idx="131">
                  <c:v>1.33145237341127</c:v>
                </c:pt>
                <c:pt idx="132">
                  <c:v>1.337128702913214</c:v>
                </c:pt>
                <c:pt idx="133">
                  <c:v>1.3161156345056839</c:v>
                </c:pt>
                <c:pt idx="134">
                  <c:v>1.311594807597998</c:v>
                </c:pt>
                <c:pt idx="135">
                  <c:v>1.321979087024342</c:v>
                </c:pt>
                <c:pt idx="136">
                  <c:v>1.369527281217273</c:v>
                </c:pt>
                <c:pt idx="137">
                  <c:v>1.3673769078076661</c:v>
                </c:pt>
                <c:pt idx="138">
                  <c:v>1.3846430051871821</c:v>
                </c:pt>
                <c:pt idx="139">
                  <c:v>1.3978134290795019</c:v>
                </c:pt>
                <c:pt idx="140">
                  <c:v>1.3758415665388399</c:v>
                </c:pt>
                <c:pt idx="141">
                  <c:v>1.380287080862743</c:v>
                </c:pt>
                <c:pt idx="142">
                  <c:v>1.3745733169452381</c:v>
                </c:pt>
                <c:pt idx="143">
                  <c:v>1.380026237093529</c:v>
                </c:pt>
                <c:pt idx="144">
                  <c:v>1.38881437107562</c:v>
                </c:pt>
                <c:pt idx="145">
                  <c:v>1.38769934079364</c:v>
                </c:pt>
                <c:pt idx="146">
                  <c:v>1.3672209876402099</c:v>
                </c:pt>
                <c:pt idx="147">
                  <c:v>1.339165429280593</c:v>
                </c:pt>
                <c:pt idx="148">
                  <c:v>1.369555971142286</c:v>
                </c:pt>
                <c:pt idx="149">
                  <c:v>1.363861288646091</c:v>
                </c:pt>
                <c:pt idx="150">
                  <c:v>1.365703986788809</c:v>
                </c:pt>
                <c:pt idx="151">
                  <c:v>1.376166098088945</c:v>
                </c:pt>
                <c:pt idx="152">
                  <c:v>1.3923994667563271</c:v>
                </c:pt>
                <c:pt idx="153">
                  <c:v>1.4168136067321579</c:v>
                </c:pt>
                <c:pt idx="154">
                  <c:v>1.431356002417099</c:v>
                </c:pt>
                <c:pt idx="155">
                  <c:v>1.412531383790895</c:v>
                </c:pt>
                <c:pt idx="156">
                  <c:v>1.41701448571413</c:v>
                </c:pt>
                <c:pt idx="157">
                  <c:v>1.3908631268216971</c:v>
                </c:pt>
                <c:pt idx="158">
                  <c:v>1.402357570666753</c:v>
                </c:pt>
                <c:pt idx="159">
                  <c:v>1.431415857389353</c:v>
                </c:pt>
                <c:pt idx="160">
                  <c:v>1.4312721544711109</c:v>
                </c:pt>
                <c:pt idx="161">
                  <c:v>1.4485041041446309</c:v>
                </c:pt>
                <c:pt idx="162">
                  <c:v>1.4606230558571429</c:v>
                </c:pt>
                <c:pt idx="163">
                  <c:v>1.4695140346683211</c:v>
                </c:pt>
                <c:pt idx="164">
                  <c:v>1.46369641882631</c:v>
                </c:pt>
                <c:pt idx="165">
                  <c:v>1.4385411804070001</c:v>
                </c:pt>
                <c:pt idx="166">
                  <c:v>1.441984166415375</c:v>
                </c:pt>
                <c:pt idx="167">
                  <c:v>1.464315663900621</c:v>
                </c:pt>
                <c:pt idx="168">
                  <c:v>1.4803175655178551</c:v>
                </c:pt>
                <c:pt idx="169">
                  <c:v>1.458950384005445</c:v>
                </c:pt>
                <c:pt idx="170">
                  <c:v>1.4754611710306731</c:v>
                </c:pt>
                <c:pt idx="171">
                  <c:v>1.505022756388595</c:v>
                </c:pt>
                <c:pt idx="172">
                  <c:v>1.497776372578344</c:v>
                </c:pt>
                <c:pt idx="173">
                  <c:v>1.4918912479953039</c:v>
                </c:pt>
                <c:pt idx="174">
                  <c:v>1.4693593584120319</c:v>
                </c:pt>
                <c:pt idx="175">
                  <c:v>1.4846999909526091</c:v>
                </c:pt>
                <c:pt idx="176">
                  <c:v>1.516401998577922</c:v>
                </c:pt>
                <c:pt idx="177">
                  <c:v>1.54538076235449</c:v>
                </c:pt>
                <c:pt idx="178">
                  <c:v>1.567385248184451</c:v>
                </c:pt>
                <c:pt idx="179">
                  <c:v>1.541930713027603</c:v>
                </c:pt>
                <c:pt idx="180">
                  <c:v>1.5569586048542561</c:v>
                </c:pt>
                <c:pt idx="181">
                  <c:v>1.56590017366229</c:v>
                </c:pt>
                <c:pt idx="182">
                  <c:v>1.5648425016308329</c:v>
                </c:pt>
                <c:pt idx="183">
                  <c:v>1.5219218693369041</c:v>
                </c:pt>
                <c:pt idx="184">
                  <c:v>1.510777857306004</c:v>
                </c:pt>
                <c:pt idx="185">
                  <c:v>1.527193971409174</c:v>
                </c:pt>
                <c:pt idx="186">
                  <c:v>1.5714378574828629</c:v>
                </c:pt>
                <c:pt idx="187">
                  <c:v>1.5327107087965499</c:v>
                </c:pt>
                <c:pt idx="188">
                  <c:v>1.497955540664246</c:v>
                </c:pt>
                <c:pt idx="189">
                  <c:v>1.484304522367105</c:v>
                </c:pt>
                <c:pt idx="190">
                  <c:v>1.457212683221595</c:v>
                </c:pt>
                <c:pt idx="191">
                  <c:v>1.458765423536885</c:v>
                </c:pt>
                <c:pt idx="192">
                  <c:v>1.4440781885269081</c:v>
                </c:pt>
                <c:pt idx="193">
                  <c:v>1.4604757421016441</c:v>
                </c:pt>
                <c:pt idx="194">
                  <c:v>1.4343096879037669</c:v>
                </c:pt>
                <c:pt idx="195">
                  <c:v>1.4240281089676829</c:v>
                </c:pt>
                <c:pt idx="196">
                  <c:v>1.4216031464317409</c:v>
                </c:pt>
                <c:pt idx="197">
                  <c:v>1.451729063730288</c:v>
                </c:pt>
                <c:pt idx="198">
                  <c:v>1.4308702710292911</c:v>
                </c:pt>
                <c:pt idx="199">
                  <c:v>1.4155575923038259</c:v>
                </c:pt>
                <c:pt idx="200">
                  <c:v>1.3983822084085651</c:v>
                </c:pt>
                <c:pt idx="201">
                  <c:v>1.40366199095896</c:v>
                </c:pt>
                <c:pt idx="202">
                  <c:v>1.4203036025052169</c:v>
                </c:pt>
                <c:pt idx="203">
                  <c:v>1.3967706375516911</c:v>
                </c:pt>
                <c:pt idx="204">
                  <c:v>1.4262960120264401</c:v>
                </c:pt>
                <c:pt idx="205">
                  <c:v>1.4493614816918099</c:v>
                </c:pt>
                <c:pt idx="206">
                  <c:v>1.4784057113047131</c:v>
                </c:pt>
                <c:pt idx="207">
                  <c:v>1.4805133335173151</c:v>
                </c:pt>
                <c:pt idx="208">
                  <c:v>1.4817877042354219</c:v>
                </c:pt>
                <c:pt idx="209">
                  <c:v>1.4762874448642831</c:v>
                </c:pt>
                <c:pt idx="210">
                  <c:v>1.4745143932278999</c:v>
                </c:pt>
                <c:pt idx="211">
                  <c:v>1.470391544975036</c:v>
                </c:pt>
                <c:pt idx="212">
                  <c:v>1.46640916721346</c:v>
                </c:pt>
                <c:pt idx="213">
                  <c:v>1.4952823015106711</c:v>
                </c:pt>
                <c:pt idx="214">
                  <c:v>1.511607835625157</c:v>
                </c:pt>
                <c:pt idx="215">
                  <c:v>1.532258268336639</c:v>
                </c:pt>
                <c:pt idx="216">
                  <c:v>1.4476816842571649</c:v>
                </c:pt>
                <c:pt idx="217">
                  <c:v>1.467445320387885</c:v>
                </c:pt>
                <c:pt idx="218">
                  <c:v>1.466373576011673</c:v>
                </c:pt>
                <c:pt idx="219">
                  <c:v>1.4346496393110391</c:v>
                </c:pt>
                <c:pt idx="220">
                  <c:v>1.4331276866025671</c:v>
                </c:pt>
                <c:pt idx="221">
                  <c:v>1.4539823604655351</c:v>
                </c:pt>
                <c:pt idx="222">
                  <c:v>1.4504922652161201</c:v>
                </c:pt>
                <c:pt idx="223">
                  <c:v>1.4500124014557489</c:v>
                </c:pt>
                <c:pt idx="224">
                  <c:v>1.471201505070278</c:v>
                </c:pt>
                <c:pt idx="225">
                  <c:v>1.4705214816181329</c:v>
                </c:pt>
                <c:pt idx="226">
                  <c:v>1.4610749856547141</c:v>
                </c:pt>
                <c:pt idx="227">
                  <c:v>1.442918017563223</c:v>
                </c:pt>
                <c:pt idx="228">
                  <c:v>1.441799261232606</c:v>
                </c:pt>
                <c:pt idx="229">
                  <c:v>1.437483041882601</c:v>
                </c:pt>
                <c:pt idx="230">
                  <c:v>1.419420011292611</c:v>
                </c:pt>
                <c:pt idx="231">
                  <c:v>1.4243400318382149</c:v>
                </c:pt>
                <c:pt idx="232">
                  <c:v>1.4337110051889861</c:v>
                </c:pt>
                <c:pt idx="233">
                  <c:v>1.45754185252349</c:v>
                </c:pt>
                <c:pt idx="234">
                  <c:v>1.4335248069019091</c:v>
                </c:pt>
                <c:pt idx="235">
                  <c:v>1.455884154822038</c:v>
                </c:pt>
                <c:pt idx="236">
                  <c:v>1.4636419985975899</c:v>
                </c:pt>
                <c:pt idx="237">
                  <c:v>1.471481916346346</c:v>
                </c:pt>
                <c:pt idx="238">
                  <c:v>1.489715445211542</c:v>
                </c:pt>
                <c:pt idx="239">
                  <c:v>1.492892830827242</c:v>
                </c:pt>
                <c:pt idx="240">
                  <c:v>1.4606468780938611</c:v>
                </c:pt>
                <c:pt idx="241">
                  <c:v>1.485332722297781</c:v>
                </c:pt>
                <c:pt idx="242">
                  <c:v>1.51349747692591</c:v>
                </c:pt>
                <c:pt idx="243">
                  <c:v>1.4967977596498541</c:v>
                </c:pt>
                <c:pt idx="244">
                  <c:v>1.470691063859098</c:v>
                </c:pt>
                <c:pt idx="245">
                  <c:v>1.471417910418048</c:v>
                </c:pt>
                <c:pt idx="246">
                  <c:v>1.502871063818664</c:v>
                </c:pt>
                <c:pt idx="247">
                  <c:v>1.511660804866531</c:v>
                </c:pt>
                <c:pt idx="248">
                  <c:v>1.497937940937685</c:v>
                </c:pt>
                <c:pt idx="249">
                  <c:v>1.49037109531329</c:v>
                </c:pt>
                <c:pt idx="250">
                  <c:v>1.469377599999844</c:v>
                </c:pt>
                <c:pt idx="251">
                  <c:v>1.494979358451491</c:v>
                </c:pt>
                <c:pt idx="252">
                  <c:v>1.5272257998390271</c:v>
                </c:pt>
                <c:pt idx="253">
                  <c:v>1.5448808131272771</c:v>
                </c:pt>
                <c:pt idx="254">
                  <c:v>1.5685805814415219</c:v>
                </c:pt>
                <c:pt idx="255">
                  <c:v>1.556275910458105</c:v>
                </c:pt>
                <c:pt idx="256">
                  <c:v>1.552459562987293</c:v>
                </c:pt>
                <c:pt idx="257">
                  <c:v>1.571277464354536</c:v>
                </c:pt>
                <c:pt idx="258">
                  <c:v>1.560961002730622</c:v>
                </c:pt>
                <c:pt idx="259">
                  <c:v>1.591050238648231</c:v>
                </c:pt>
                <c:pt idx="260">
                  <c:v>1.620506833821463</c:v>
                </c:pt>
                <c:pt idx="261">
                  <c:v>1.6211585749925841</c:v>
                </c:pt>
                <c:pt idx="262">
                  <c:v>1.633796416436869</c:v>
                </c:pt>
                <c:pt idx="263">
                  <c:v>1.5907369820600239</c:v>
                </c:pt>
                <c:pt idx="264">
                  <c:v>1.6187445635330691</c:v>
                </c:pt>
                <c:pt idx="265">
                  <c:v>1.6483497162370451</c:v>
                </c:pt>
                <c:pt idx="266">
                  <c:v>1.634551241534635</c:v>
                </c:pt>
                <c:pt idx="267">
                  <c:v>1.647634246221013</c:v>
                </c:pt>
                <c:pt idx="268">
                  <c:v>1.6269731446924811</c:v>
                </c:pt>
                <c:pt idx="269">
                  <c:v>1.6209821255885331</c:v>
                </c:pt>
                <c:pt idx="270">
                  <c:v>1.610317382608395</c:v>
                </c:pt>
                <c:pt idx="271">
                  <c:v>1.5537407950650699</c:v>
                </c:pt>
                <c:pt idx="272">
                  <c:v>1.554286422088931</c:v>
                </c:pt>
                <c:pt idx="273">
                  <c:v>1.5137472013183659</c:v>
                </c:pt>
                <c:pt idx="274">
                  <c:v>1.5324952624520409</c:v>
                </c:pt>
                <c:pt idx="275">
                  <c:v>1.553948194972341</c:v>
                </c:pt>
                <c:pt idx="276">
                  <c:v>1.5510098770040419</c:v>
                </c:pt>
                <c:pt idx="277">
                  <c:v>1.5514937531040871</c:v>
                </c:pt>
                <c:pt idx="278">
                  <c:v>1.5510046915922411</c:v>
                </c:pt>
                <c:pt idx="279">
                  <c:v>1.539968071997132</c:v>
                </c:pt>
                <c:pt idx="280">
                  <c:v>1.48866409141911</c:v>
                </c:pt>
                <c:pt idx="281">
                  <c:v>1.484361185844582</c:v>
                </c:pt>
                <c:pt idx="282">
                  <c:v>1.4958963084302741</c:v>
                </c:pt>
                <c:pt idx="283">
                  <c:v>1.5286707546702949</c:v>
                </c:pt>
                <c:pt idx="284">
                  <c:v>1.522889899986237</c:v>
                </c:pt>
                <c:pt idx="285">
                  <c:v>1.5622682670963861</c:v>
                </c:pt>
                <c:pt idx="286">
                  <c:v>1.565470534746481</c:v>
                </c:pt>
                <c:pt idx="287">
                  <c:v>1.5534447131261471</c:v>
                </c:pt>
                <c:pt idx="288">
                  <c:v>1.511021113413568</c:v>
                </c:pt>
                <c:pt idx="289">
                  <c:v>1.5273364465518851</c:v>
                </c:pt>
                <c:pt idx="290">
                  <c:v>1.519007007162005</c:v>
                </c:pt>
                <c:pt idx="291">
                  <c:v>1.5122500684065909</c:v>
                </c:pt>
                <c:pt idx="292">
                  <c:v>1.526022286931721</c:v>
                </c:pt>
                <c:pt idx="293">
                  <c:v>1.490940008723534</c:v>
                </c:pt>
                <c:pt idx="294">
                  <c:v>1.460059602139097</c:v>
                </c:pt>
                <c:pt idx="295">
                  <c:v>1.4572889194184979</c:v>
                </c:pt>
                <c:pt idx="296">
                  <c:v>1.483371536545502</c:v>
                </c:pt>
                <c:pt idx="297">
                  <c:v>1.472620833737861</c:v>
                </c:pt>
                <c:pt idx="298">
                  <c:v>1.4610322959904141</c:v>
                </c:pt>
                <c:pt idx="299">
                  <c:v>1.479328890230232</c:v>
                </c:pt>
                <c:pt idx="300">
                  <c:v>1.4882596527043011</c:v>
                </c:pt>
                <c:pt idx="301">
                  <c:v>1.5030709592117051</c:v>
                </c:pt>
                <c:pt idx="302">
                  <c:v>1.5131759912741169</c:v>
                </c:pt>
                <c:pt idx="303">
                  <c:v>1.501993267525618</c:v>
                </c:pt>
                <c:pt idx="304">
                  <c:v>1.5079104218099659</c:v>
                </c:pt>
                <c:pt idx="305">
                  <c:v>1.4951565989338771</c:v>
                </c:pt>
                <c:pt idx="306">
                  <c:v>1.4905612800072241</c:v>
                </c:pt>
                <c:pt idx="307">
                  <c:v>1.4883720678641741</c:v>
                </c:pt>
                <c:pt idx="308">
                  <c:v>1.4898881407597599</c:v>
                </c:pt>
                <c:pt idx="309">
                  <c:v>1.471450571605357</c:v>
                </c:pt>
                <c:pt idx="310">
                  <c:v>1.452788079404004</c:v>
                </c:pt>
                <c:pt idx="311">
                  <c:v>1.444688774858689</c:v>
                </c:pt>
                <c:pt idx="312">
                  <c:v>1.43770272363795</c:v>
                </c:pt>
                <c:pt idx="313">
                  <c:v>1.410203288174483</c:v>
                </c:pt>
                <c:pt idx="314">
                  <c:v>1.3851674129003719</c:v>
                </c:pt>
                <c:pt idx="315">
                  <c:v>1.39262324340007</c:v>
                </c:pt>
                <c:pt idx="316">
                  <c:v>1.4067915521246781</c:v>
                </c:pt>
                <c:pt idx="317">
                  <c:v>1.41591048500019</c:v>
                </c:pt>
                <c:pt idx="318">
                  <c:v>1.4217379359621349</c:v>
                </c:pt>
                <c:pt idx="319">
                  <c:v>1.3948864853083771</c:v>
                </c:pt>
                <c:pt idx="320">
                  <c:v>1.3921697024686801</c:v>
                </c:pt>
                <c:pt idx="321">
                  <c:v>1.36776675797236</c:v>
                </c:pt>
                <c:pt idx="322">
                  <c:v>1.391203191679552</c:v>
                </c:pt>
                <c:pt idx="323">
                  <c:v>1.389093618009694</c:v>
                </c:pt>
                <c:pt idx="324">
                  <c:v>1.390840211293245</c:v>
                </c:pt>
                <c:pt idx="325">
                  <c:v>1.3695971917944789</c:v>
                </c:pt>
                <c:pt idx="326">
                  <c:v>1.3529015832590969</c:v>
                </c:pt>
                <c:pt idx="327">
                  <c:v>1.3493401740798521</c:v>
                </c:pt>
                <c:pt idx="328">
                  <c:v>1.360190709452997</c:v>
                </c:pt>
                <c:pt idx="329">
                  <c:v>1.372738622334488</c:v>
                </c:pt>
                <c:pt idx="330">
                  <c:v>1.382802487662131</c:v>
                </c:pt>
                <c:pt idx="331">
                  <c:v>1.4076178115625799</c:v>
                </c:pt>
                <c:pt idx="332">
                  <c:v>1.4272748242999509</c:v>
                </c:pt>
                <c:pt idx="333">
                  <c:v>1.4169564008486539</c:v>
                </c:pt>
                <c:pt idx="334">
                  <c:v>1.443483331319626</c:v>
                </c:pt>
                <c:pt idx="335">
                  <c:v>1.4221455151096341</c:v>
                </c:pt>
                <c:pt idx="336">
                  <c:v>1.4212116561670289</c:v>
                </c:pt>
                <c:pt idx="337">
                  <c:v>1.4200220617844539</c:v>
                </c:pt>
                <c:pt idx="338">
                  <c:v>1.4092885594811091</c:v>
                </c:pt>
                <c:pt idx="339">
                  <c:v>1.4347486689907549</c:v>
                </c:pt>
                <c:pt idx="340">
                  <c:v>1.432278468755299</c:v>
                </c:pt>
                <c:pt idx="341">
                  <c:v>1.415980245394455</c:v>
                </c:pt>
                <c:pt idx="342">
                  <c:v>1.435068122158218</c:v>
                </c:pt>
                <c:pt idx="343">
                  <c:v>1.442405681405575</c:v>
                </c:pt>
                <c:pt idx="344">
                  <c:v>1.435185721418307</c:v>
                </c:pt>
                <c:pt idx="345">
                  <c:v>1.4505747259910859</c:v>
                </c:pt>
                <c:pt idx="346">
                  <c:v>1.4611558241640641</c:v>
                </c:pt>
                <c:pt idx="347">
                  <c:v>1.4478317896284121</c:v>
                </c:pt>
                <c:pt idx="348">
                  <c:v>1.4351995068345711</c:v>
                </c:pt>
                <c:pt idx="349">
                  <c:v>1.398774948850007</c:v>
                </c:pt>
                <c:pt idx="350">
                  <c:v>1.409500322992421</c:v>
                </c:pt>
                <c:pt idx="351">
                  <c:v>1.427310359312965</c:v>
                </c:pt>
                <c:pt idx="352">
                  <c:v>1.4322164510265349</c:v>
                </c:pt>
                <c:pt idx="353">
                  <c:v>1.42706475815562</c:v>
                </c:pt>
                <c:pt idx="354">
                  <c:v>1.4473394171647269</c:v>
                </c:pt>
                <c:pt idx="355">
                  <c:v>1.450386631378453</c:v>
                </c:pt>
                <c:pt idx="356">
                  <c:v>1.471131153546563</c:v>
                </c:pt>
                <c:pt idx="357">
                  <c:v>1.4789080175798051</c:v>
                </c:pt>
                <c:pt idx="358">
                  <c:v>1.4891864005023401</c:v>
                </c:pt>
                <c:pt idx="359">
                  <c:v>1.4954401783676561</c:v>
                </c:pt>
                <c:pt idx="360">
                  <c:v>1.491525219953489</c:v>
                </c:pt>
                <c:pt idx="361">
                  <c:v>1.483635651380963</c:v>
                </c:pt>
                <c:pt idx="362">
                  <c:v>1.495033009844396</c:v>
                </c:pt>
                <c:pt idx="363">
                  <c:v>1.475045867602707</c:v>
                </c:pt>
                <c:pt idx="364">
                  <c:v>1.4652500655180241</c:v>
                </c:pt>
                <c:pt idx="365">
                  <c:v>1.465964796395169</c:v>
                </c:pt>
                <c:pt idx="366">
                  <c:v>1.4785530091817229</c:v>
                </c:pt>
                <c:pt idx="367">
                  <c:v>1.4653459596809499</c:v>
                </c:pt>
                <c:pt idx="368">
                  <c:v>1.451892983135272</c:v>
                </c:pt>
                <c:pt idx="369">
                  <c:v>1.4401305799844619</c:v>
                </c:pt>
                <c:pt idx="370">
                  <c:v>1.4443003009480411</c:v>
                </c:pt>
                <c:pt idx="371">
                  <c:v>1.447739642075333</c:v>
                </c:pt>
                <c:pt idx="372">
                  <c:v>1.468381246590905</c:v>
                </c:pt>
                <c:pt idx="373">
                  <c:v>1.4488486976885171</c:v>
                </c:pt>
                <c:pt idx="374">
                  <c:v>1.4509737264251781</c:v>
                </c:pt>
                <c:pt idx="375">
                  <c:v>1.4667407368860499</c:v>
                </c:pt>
                <c:pt idx="376">
                  <c:v>1.494309438698374</c:v>
                </c:pt>
                <c:pt idx="377">
                  <c:v>1.509328084082616</c:v>
                </c:pt>
                <c:pt idx="378">
                  <c:v>1.512530189086619</c:v>
                </c:pt>
                <c:pt idx="379">
                  <c:v>1.5202824000219499</c:v>
                </c:pt>
                <c:pt idx="380">
                  <c:v>1.5033831775900399</c:v>
                </c:pt>
                <c:pt idx="381">
                  <c:v>1.516074380075134</c:v>
                </c:pt>
                <c:pt idx="382">
                  <c:v>1.531112921383287</c:v>
                </c:pt>
                <c:pt idx="383">
                  <c:v>1.5346745728484441</c:v>
                </c:pt>
                <c:pt idx="384">
                  <c:v>1.5253411806046899</c:v>
                </c:pt>
                <c:pt idx="385">
                  <c:v>1.5358069014238001</c:v>
                </c:pt>
                <c:pt idx="386">
                  <c:v>1.5580244473718889</c:v>
                </c:pt>
                <c:pt idx="387">
                  <c:v>1.5544956278197211</c:v>
                </c:pt>
                <c:pt idx="388">
                  <c:v>1.5471030235158421</c:v>
                </c:pt>
                <c:pt idx="389">
                  <c:v>1.5356693470450451</c:v>
                </c:pt>
                <c:pt idx="390">
                  <c:v>1.5461033914723861</c:v>
                </c:pt>
                <c:pt idx="391">
                  <c:v>1.574086547314647</c:v>
                </c:pt>
                <c:pt idx="392">
                  <c:v>1.57851505895264</c:v>
                </c:pt>
                <c:pt idx="393">
                  <c:v>1.5728113903706691</c:v>
                </c:pt>
                <c:pt idx="394">
                  <c:v>1.581721470235647</c:v>
                </c:pt>
                <c:pt idx="395">
                  <c:v>1.59617012155458</c:v>
                </c:pt>
                <c:pt idx="396">
                  <c:v>1.582148836652848</c:v>
                </c:pt>
                <c:pt idx="397">
                  <c:v>1.5514988348633501</c:v>
                </c:pt>
                <c:pt idx="398">
                  <c:v>1.554009348266018</c:v>
                </c:pt>
                <c:pt idx="399">
                  <c:v>1.536667247158223</c:v>
                </c:pt>
                <c:pt idx="400">
                  <c:v>1.557507771351669</c:v>
                </c:pt>
                <c:pt idx="401">
                  <c:v>1.580582023159476</c:v>
                </c:pt>
                <c:pt idx="402">
                  <c:v>1.5967409812302289</c:v>
                </c:pt>
                <c:pt idx="403">
                  <c:v>1.607670054137827</c:v>
                </c:pt>
                <c:pt idx="404">
                  <c:v>1.6255462529217619</c:v>
                </c:pt>
                <c:pt idx="405">
                  <c:v>1.63157118176456</c:v>
                </c:pt>
                <c:pt idx="406">
                  <c:v>1.632321575154021</c:v>
                </c:pt>
                <c:pt idx="407">
                  <c:v>1.6381579477220409</c:v>
                </c:pt>
                <c:pt idx="408">
                  <c:v>1.638876738518291</c:v>
                </c:pt>
                <c:pt idx="409">
                  <c:v>1.6506904250472629</c:v>
                </c:pt>
                <c:pt idx="410">
                  <c:v>1.657085957900128</c:v>
                </c:pt>
                <c:pt idx="411">
                  <c:v>1.6111156114792371</c:v>
                </c:pt>
                <c:pt idx="412">
                  <c:v>1.621769564151532</c:v>
                </c:pt>
                <c:pt idx="413">
                  <c:v>1.632644891728912</c:v>
                </c:pt>
                <c:pt idx="414">
                  <c:v>1.643676052807387</c:v>
                </c:pt>
                <c:pt idx="415">
                  <c:v>1.627639171525028</c:v>
                </c:pt>
                <c:pt idx="416">
                  <c:v>1.645953090746612</c:v>
                </c:pt>
                <c:pt idx="417">
                  <c:v>1.6650260166444111</c:v>
                </c:pt>
                <c:pt idx="418">
                  <c:v>1.6597912279880229</c:v>
                </c:pt>
                <c:pt idx="419">
                  <c:v>1.6654868777805509</c:v>
                </c:pt>
                <c:pt idx="420">
                  <c:v>1.6808713579557051</c:v>
                </c:pt>
                <c:pt idx="421">
                  <c:v>1.691823152826339</c:v>
                </c:pt>
                <c:pt idx="422">
                  <c:v>1.715313665060846</c:v>
                </c:pt>
                <c:pt idx="423">
                  <c:v>1.7166726483182559</c:v>
                </c:pt>
                <c:pt idx="424">
                  <c:v>1.7104417527719309</c:v>
                </c:pt>
                <c:pt idx="425">
                  <c:v>1.7124252271616049</c:v>
                </c:pt>
                <c:pt idx="426">
                  <c:v>1.705706878456168</c:v>
                </c:pt>
                <c:pt idx="427">
                  <c:v>1.71291698359055</c:v>
                </c:pt>
                <c:pt idx="428">
                  <c:v>1.691638826088387</c:v>
                </c:pt>
                <c:pt idx="429">
                  <c:v>1.678468200726797</c:v>
                </c:pt>
                <c:pt idx="430">
                  <c:v>1.7023608520417699</c:v>
                </c:pt>
                <c:pt idx="431">
                  <c:v>1.6863484986794539</c:v>
                </c:pt>
                <c:pt idx="432">
                  <c:v>1.6725390454959339</c:v>
                </c:pt>
                <c:pt idx="433">
                  <c:v>1.6497861829528011</c:v>
                </c:pt>
                <c:pt idx="434">
                  <c:v>1.6470307934278161</c:v>
                </c:pt>
                <c:pt idx="435">
                  <c:v>1.6497852539897291</c:v>
                </c:pt>
                <c:pt idx="436">
                  <c:v>1.6900867432177851</c:v>
                </c:pt>
                <c:pt idx="437">
                  <c:v>1.7060522200852311</c:v>
                </c:pt>
                <c:pt idx="438">
                  <c:v>1.70117372269236</c:v>
                </c:pt>
                <c:pt idx="439">
                  <c:v>1.70160029364871</c:v>
                </c:pt>
                <c:pt idx="440">
                  <c:v>1.717976285375082</c:v>
                </c:pt>
                <c:pt idx="441">
                  <c:v>1.7096581093202059</c:v>
                </c:pt>
                <c:pt idx="442">
                  <c:v>1.7009792044058449</c:v>
                </c:pt>
                <c:pt idx="443">
                  <c:v>1.714409514239323</c:v>
                </c:pt>
                <c:pt idx="444">
                  <c:v>1.701535369758175</c:v>
                </c:pt>
                <c:pt idx="445">
                  <c:v>1.718464771612682</c:v>
                </c:pt>
                <c:pt idx="446">
                  <c:v>1.672774388837857</c:v>
                </c:pt>
                <c:pt idx="447">
                  <c:v>1.692509103009185</c:v>
                </c:pt>
                <c:pt idx="448">
                  <c:v>1.6659536755452959</c:v>
                </c:pt>
                <c:pt idx="449">
                  <c:v>1.664892314163573</c:v>
                </c:pt>
                <c:pt idx="450">
                  <c:v>1.6871699532691939</c:v>
                </c:pt>
                <c:pt idx="451">
                  <c:v>1.68664801592351</c:v>
                </c:pt>
                <c:pt idx="452">
                  <c:v>1.694746770120737</c:v>
                </c:pt>
                <c:pt idx="453">
                  <c:v>1.687677746237688</c:v>
                </c:pt>
                <c:pt idx="454">
                  <c:v>1.702700703093563</c:v>
                </c:pt>
                <c:pt idx="455">
                  <c:v>1.7269622868604559</c:v>
                </c:pt>
                <c:pt idx="456">
                  <c:v>1.7553802654659389</c:v>
                </c:pt>
                <c:pt idx="457">
                  <c:v>1.771408689504538</c:v>
                </c:pt>
                <c:pt idx="458">
                  <c:v>1.7837639132111911</c:v>
                </c:pt>
                <c:pt idx="459">
                  <c:v>1.806191101047079</c:v>
                </c:pt>
                <c:pt idx="460">
                  <c:v>1.7993612504228551</c:v>
                </c:pt>
                <c:pt idx="461">
                  <c:v>1.825507033345741</c:v>
                </c:pt>
                <c:pt idx="462">
                  <c:v>1.8431427178779769</c:v>
                </c:pt>
                <c:pt idx="463">
                  <c:v>1.8807138896063389</c:v>
                </c:pt>
                <c:pt idx="464">
                  <c:v>1.848352889693001</c:v>
                </c:pt>
                <c:pt idx="465">
                  <c:v>1.85989947903764</c:v>
                </c:pt>
                <c:pt idx="466">
                  <c:v>1.775736053911062</c:v>
                </c:pt>
                <c:pt idx="467">
                  <c:v>1.8476157717261821</c:v>
                </c:pt>
                <c:pt idx="468">
                  <c:v>1.864704385806871</c:v>
                </c:pt>
                <c:pt idx="469">
                  <c:v>1.8869869589552439</c:v>
                </c:pt>
                <c:pt idx="470">
                  <c:v>1.913321525456857</c:v>
                </c:pt>
                <c:pt idx="471">
                  <c:v>1.921562270284509</c:v>
                </c:pt>
                <c:pt idx="472">
                  <c:v>1.931015353994977</c:v>
                </c:pt>
                <c:pt idx="473">
                  <c:v>1.9236428296463619</c:v>
                </c:pt>
                <c:pt idx="474">
                  <c:v>1.909515989572383</c:v>
                </c:pt>
                <c:pt idx="475">
                  <c:v>1.857819290560383</c:v>
                </c:pt>
                <c:pt idx="476">
                  <c:v>1.827445294609984</c:v>
                </c:pt>
                <c:pt idx="477">
                  <c:v>1.8315503590085549</c:v>
                </c:pt>
                <c:pt idx="478">
                  <c:v>1.8629403570294369</c:v>
                </c:pt>
                <c:pt idx="479">
                  <c:v>1.8857976811256869</c:v>
                </c:pt>
                <c:pt idx="480">
                  <c:v>1.8707631786803529</c:v>
                </c:pt>
                <c:pt idx="481">
                  <c:v>1.85435195565018</c:v>
                </c:pt>
                <c:pt idx="482">
                  <c:v>1.8796192737172399</c:v>
                </c:pt>
                <c:pt idx="483">
                  <c:v>1.8993784695213081</c:v>
                </c:pt>
                <c:pt idx="484">
                  <c:v>1.9369011639283991</c:v>
                </c:pt>
                <c:pt idx="485">
                  <c:v>1.927114278839261</c:v>
                </c:pt>
                <c:pt idx="486">
                  <c:v>1.918872317144473</c:v>
                </c:pt>
                <c:pt idx="487">
                  <c:v>1.926087922199395</c:v>
                </c:pt>
                <c:pt idx="488">
                  <c:v>1.925313683731285</c:v>
                </c:pt>
                <c:pt idx="489">
                  <c:v>1.9407936217172159</c:v>
                </c:pt>
                <c:pt idx="490">
                  <c:v>1.931956617878114</c:v>
                </c:pt>
                <c:pt idx="491">
                  <c:v>1.953175038495861</c:v>
                </c:pt>
                <c:pt idx="492">
                  <c:v>1.989133232142795</c:v>
                </c:pt>
                <c:pt idx="493">
                  <c:v>1.9175440941364079</c:v>
                </c:pt>
                <c:pt idx="494">
                  <c:v>1.9846359918365439</c:v>
                </c:pt>
                <c:pt idx="495">
                  <c:v>2.035644240780762</c:v>
                </c:pt>
                <c:pt idx="496">
                  <c:v>2.0519919267381841</c:v>
                </c:pt>
                <c:pt idx="497">
                  <c:v>2.0255094317824831</c:v>
                </c:pt>
                <c:pt idx="498">
                  <c:v>2.0689486096339458</c:v>
                </c:pt>
                <c:pt idx="499">
                  <c:v>2.0730031088915739</c:v>
                </c:pt>
                <c:pt idx="500">
                  <c:v>2.0564503778756138</c:v>
                </c:pt>
                <c:pt idx="501">
                  <c:v>2.035757855395032</c:v>
                </c:pt>
                <c:pt idx="502">
                  <c:v>2.0117518993085119</c:v>
                </c:pt>
                <c:pt idx="503">
                  <c:v>2.0089990769298711</c:v>
                </c:pt>
                <c:pt idx="504">
                  <c:v>2.0550031982416819</c:v>
                </c:pt>
                <c:pt idx="505">
                  <c:v>2.0499081836781832</c:v>
                </c:pt>
                <c:pt idx="506">
                  <c:v>2.0487632331758441</c:v>
                </c:pt>
                <c:pt idx="507">
                  <c:v>2.0078259065009489</c:v>
                </c:pt>
                <c:pt idx="508">
                  <c:v>1.994750362658309</c:v>
                </c:pt>
                <c:pt idx="509">
                  <c:v>2.032704861029234</c:v>
                </c:pt>
                <c:pt idx="510">
                  <c:v>2.0513667121228321</c:v>
                </c:pt>
                <c:pt idx="511">
                  <c:v>2.0591124283600468</c:v>
                </c:pt>
                <c:pt idx="512">
                  <c:v>2.0931991449788212</c:v>
                </c:pt>
                <c:pt idx="513">
                  <c:v>2.1405360345931408</c:v>
                </c:pt>
                <c:pt idx="514">
                  <c:v>2.1490958736381871</c:v>
                </c:pt>
                <c:pt idx="515">
                  <c:v>2.1344096853280381</c:v>
                </c:pt>
                <c:pt idx="516">
                  <c:v>2.1505657633277329</c:v>
                </c:pt>
                <c:pt idx="517">
                  <c:v>2.1809494286369269</c:v>
                </c:pt>
                <c:pt idx="518">
                  <c:v>2.2230806811177311</c:v>
                </c:pt>
                <c:pt idx="519">
                  <c:v>2.1869486154465632</c:v>
                </c:pt>
                <c:pt idx="520">
                  <c:v>2.2265149909616579</c:v>
                </c:pt>
                <c:pt idx="521">
                  <c:v>2.21650289154613</c:v>
                </c:pt>
                <c:pt idx="522">
                  <c:v>2.1813040226042451</c:v>
                </c:pt>
                <c:pt idx="523">
                  <c:v>2.2319637178024738</c:v>
                </c:pt>
                <c:pt idx="524">
                  <c:v>2.2593746783100541</c:v>
                </c:pt>
                <c:pt idx="525">
                  <c:v>2.248533505711499</c:v>
                </c:pt>
                <c:pt idx="526">
                  <c:v>2.25614821870071</c:v>
                </c:pt>
                <c:pt idx="527">
                  <c:v>2.2899817214688678</c:v>
                </c:pt>
                <c:pt idx="528">
                  <c:v>2.352610854567128</c:v>
                </c:pt>
                <c:pt idx="529">
                  <c:v>2.368844363455572</c:v>
                </c:pt>
                <c:pt idx="530">
                  <c:v>2.409654686445093</c:v>
                </c:pt>
                <c:pt idx="531">
                  <c:v>2.417867572640612</c:v>
                </c:pt>
                <c:pt idx="532">
                  <c:v>2.4521923127334748</c:v>
                </c:pt>
                <c:pt idx="533">
                  <c:v>2.5271916200235678</c:v>
                </c:pt>
                <c:pt idx="534">
                  <c:v>2.5553511029868812</c:v>
                </c:pt>
                <c:pt idx="535">
                  <c:v>2.5813820262425708</c:v>
                </c:pt>
                <c:pt idx="536">
                  <c:v>2.5374649361206401</c:v>
                </c:pt>
                <c:pt idx="537">
                  <c:v>2.571123787709277</c:v>
                </c:pt>
                <c:pt idx="538">
                  <c:v>2.591282234117021</c:v>
                </c:pt>
                <c:pt idx="539">
                  <c:v>2.614640713416013</c:v>
                </c:pt>
                <c:pt idx="540">
                  <c:v>2.6779798703326558</c:v>
                </c:pt>
                <c:pt idx="541">
                  <c:v>2.7300908261196088</c:v>
                </c:pt>
                <c:pt idx="542">
                  <c:v>2.7734486580054898</c:v>
                </c:pt>
                <c:pt idx="543">
                  <c:v>2.832002183116781</c:v>
                </c:pt>
                <c:pt idx="544">
                  <c:v>2.801927606338205</c:v>
                </c:pt>
                <c:pt idx="545">
                  <c:v>2.798676065727526</c:v>
                </c:pt>
                <c:pt idx="546">
                  <c:v>2.86383798103728</c:v>
                </c:pt>
                <c:pt idx="547">
                  <c:v>2.9215522583802418</c:v>
                </c:pt>
                <c:pt idx="548">
                  <c:v>2.9121043382753049</c:v>
                </c:pt>
                <c:pt idx="549">
                  <c:v>2.8217889700179728</c:v>
                </c:pt>
                <c:pt idx="550">
                  <c:v>2.8704230814186231</c:v>
                </c:pt>
                <c:pt idx="551">
                  <c:v>2.880954738462179</c:v>
                </c:pt>
                <c:pt idx="552">
                  <c:v>2.829576518077638</c:v>
                </c:pt>
                <c:pt idx="553">
                  <c:v>2.943224455950689</c:v>
                </c:pt>
                <c:pt idx="554">
                  <c:v>3.023827274710214</c:v>
                </c:pt>
                <c:pt idx="555">
                  <c:v>3.0644731450196359</c:v>
                </c:pt>
                <c:pt idx="556">
                  <c:v>3.0787861002195922</c:v>
                </c:pt>
                <c:pt idx="557">
                  <c:v>3.1085205465449728</c:v>
                </c:pt>
                <c:pt idx="558">
                  <c:v>3.0288524045638181</c:v>
                </c:pt>
                <c:pt idx="559">
                  <c:v>3.0893687047139879</c:v>
                </c:pt>
                <c:pt idx="560">
                  <c:v>3.1278059574381598</c:v>
                </c:pt>
                <c:pt idx="561">
                  <c:v>3.126479831030927</c:v>
                </c:pt>
                <c:pt idx="562">
                  <c:v>3.027822012016252</c:v>
                </c:pt>
                <c:pt idx="563">
                  <c:v>3.037393462908367</c:v>
                </c:pt>
                <c:pt idx="564">
                  <c:v>2.9819820649675561</c:v>
                </c:pt>
                <c:pt idx="565">
                  <c:v>3.1170158155296281</c:v>
                </c:pt>
                <c:pt idx="566">
                  <c:v>3.2668387179091982</c:v>
                </c:pt>
                <c:pt idx="567">
                  <c:v>3.357242967096826</c:v>
                </c:pt>
                <c:pt idx="568">
                  <c:v>3.3277666919948108</c:v>
                </c:pt>
                <c:pt idx="569">
                  <c:v>3.3056497107655991</c:v>
                </c:pt>
                <c:pt idx="570">
                  <c:v>3.2933164811873681</c:v>
                </c:pt>
                <c:pt idx="571">
                  <c:v>3.3787901468436159</c:v>
                </c:pt>
                <c:pt idx="572">
                  <c:v>3.4534934183205981</c:v>
                </c:pt>
                <c:pt idx="573">
                  <c:v>3.5296506131590362</c:v>
                </c:pt>
                <c:pt idx="574">
                  <c:v>3.6485847987725841</c:v>
                </c:pt>
                <c:pt idx="575">
                  <c:v>3.6663121151549869</c:v>
                </c:pt>
                <c:pt idx="576">
                  <c:v>3.6961744441738662</c:v>
                </c:pt>
                <c:pt idx="577">
                  <c:v>3.8262972295815638</c:v>
                </c:pt>
                <c:pt idx="578">
                  <c:v>3.828977591886527</c:v>
                </c:pt>
                <c:pt idx="579">
                  <c:v>3.61606355871097</c:v>
                </c:pt>
                <c:pt idx="580">
                  <c:v>3.6921455105654841</c:v>
                </c:pt>
                <c:pt idx="581">
                  <c:v>3.8820920652984112</c:v>
                </c:pt>
                <c:pt idx="582">
                  <c:v>4.025408623415589</c:v>
                </c:pt>
                <c:pt idx="583">
                  <c:v>4.0956173593579397</c:v>
                </c:pt>
                <c:pt idx="584">
                  <c:v>4.1108086411961162</c:v>
                </c:pt>
                <c:pt idx="585">
                  <c:v>4.0972257571149084</c:v>
                </c:pt>
                <c:pt idx="586">
                  <c:v>4.0147575836630116</c:v>
                </c:pt>
                <c:pt idx="587">
                  <c:v>3.9894536794939639</c:v>
                </c:pt>
                <c:pt idx="588">
                  <c:v>4.0674781592503271</c:v>
                </c:pt>
                <c:pt idx="589">
                  <c:v>4.0810928596540146</c:v>
                </c:pt>
                <c:pt idx="590">
                  <c:v>4.1075819080423086</c:v>
                </c:pt>
                <c:pt idx="591">
                  <c:v>3.937676644743457</c:v>
                </c:pt>
                <c:pt idx="592">
                  <c:v>3.8033711220006232</c:v>
                </c:pt>
                <c:pt idx="593">
                  <c:v>3.933056414698139</c:v>
                </c:pt>
                <c:pt idx="594">
                  <c:v>3.749250809899368</c:v>
                </c:pt>
                <c:pt idx="595">
                  <c:v>3.558298175241299</c:v>
                </c:pt>
                <c:pt idx="596">
                  <c:v>3.6424121702713572</c:v>
                </c:pt>
                <c:pt idx="597">
                  <c:v>3.6681813768556522</c:v>
                </c:pt>
                <c:pt idx="598">
                  <c:v>3.5047413078267788</c:v>
                </c:pt>
                <c:pt idx="599">
                  <c:v>3.2247541623128448</c:v>
                </c:pt>
                <c:pt idx="600">
                  <c:v>3.047775575705765</c:v>
                </c:pt>
                <c:pt idx="601">
                  <c:v>3.2414336273809461</c:v>
                </c:pt>
                <c:pt idx="602">
                  <c:v>3.1108582395200801</c:v>
                </c:pt>
                <c:pt idx="603">
                  <c:v>2.9837464104379832</c:v>
                </c:pt>
                <c:pt idx="604">
                  <c:v>2.8780014218523591</c:v>
                </c:pt>
                <c:pt idx="605">
                  <c:v>2.8226597966475229</c:v>
                </c:pt>
                <c:pt idx="606">
                  <c:v>2.6833114610093078</c:v>
                </c:pt>
                <c:pt idx="607">
                  <c:v>2.634626925203468</c:v>
                </c:pt>
                <c:pt idx="608">
                  <c:v>2.7643960780833541</c:v>
                </c:pt>
                <c:pt idx="609">
                  <c:v>2.92052658292755</c:v>
                </c:pt>
                <c:pt idx="610">
                  <c:v>3.081438248679286</c:v>
                </c:pt>
                <c:pt idx="611">
                  <c:v>3.0760073800262648</c:v>
                </c:pt>
                <c:pt idx="612">
                  <c:v>2.9316796468769168</c:v>
                </c:pt>
                <c:pt idx="613">
                  <c:v>2.97604745694245</c:v>
                </c:pt>
                <c:pt idx="614">
                  <c:v>3.1384634812660148</c:v>
                </c:pt>
                <c:pt idx="615">
                  <c:v>3.1722491793054819</c:v>
                </c:pt>
                <c:pt idx="616">
                  <c:v>3.198629521648896</c:v>
                </c:pt>
                <c:pt idx="617">
                  <c:v>3.1987397087031462</c:v>
                </c:pt>
                <c:pt idx="618">
                  <c:v>3.2724155138118158</c:v>
                </c:pt>
                <c:pt idx="619">
                  <c:v>3.200286604180071</c:v>
                </c:pt>
                <c:pt idx="620">
                  <c:v>2.942028747055347</c:v>
                </c:pt>
                <c:pt idx="621">
                  <c:v>2.873763326131856</c:v>
                </c:pt>
                <c:pt idx="622">
                  <c:v>2.9952700235031871</c:v>
                </c:pt>
                <c:pt idx="623">
                  <c:v>2.8686117397703881</c:v>
                </c:pt>
                <c:pt idx="624">
                  <c:v>2.8654026222978191</c:v>
                </c:pt>
                <c:pt idx="625">
                  <c:v>2.7746570706036859</c:v>
                </c:pt>
                <c:pt idx="626">
                  <c:v>2.92005349673251</c:v>
                </c:pt>
                <c:pt idx="627">
                  <c:v>2.876346608103888</c:v>
                </c:pt>
                <c:pt idx="628">
                  <c:v>2.8557243574785369</c:v>
                </c:pt>
                <c:pt idx="629">
                  <c:v>2.954619019416576</c:v>
                </c:pt>
                <c:pt idx="630">
                  <c:v>3.1109049510129689</c:v>
                </c:pt>
                <c:pt idx="631">
                  <c:v>3.1005069734111119</c:v>
                </c:pt>
                <c:pt idx="632">
                  <c:v>3.0219680928974508</c:v>
                </c:pt>
                <c:pt idx="633">
                  <c:v>3.0861902608894241</c:v>
                </c:pt>
                <c:pt idx="634">
                  <c:v>3.0764481972922462</c:v>
                </c:pt>
                <c:pt idx="635">
                  <c:v>3.075456790034548</c:v>
                </c:pt>
                <c:pt idx="636">
                  <c:v>2.8575380475334802</c:v>
                </c:pt>
                <c:pt idx="637">
                  <c:v>2.9290379137331759</c:v>
                </c:pt>
                <c:pt idx="638">
                  <c:v>2.8448461018795781</c:v>
                </c:pt>
                <c:pt idx="639">
                  <c:v>2.6666311529749209</c:v>
                </c:pt>
                <c:pt idx="640">
                  <c:v>2.4346243192331318</c:v>
                </c:pt>
                <c:pt idx="641">
                  <c:v>2.2456560563697918</c:v>
                </c:pt>
                <c:pt idx="642">
                  <c:v>2.1835213275980681</c:v>
                </c:pt>
                <c:pt idx="643">
                  <c:v>2.287988399398591</c:v>
                </c:pt>
                <c:pt idx="644">
                  <c:v>2.420114407762918</c:v>
                </c:pt>
                <c:pt idx="645">
                  <c:v>2.331682054234435</c:v>
                </c:pt>
                <c:pt idx="646">
                  <c:v>2.243080694924799</c:v>
                </c:pt>
                <c:pt idx="647">
                  <c:v>2.2231927724099241</c:v>
                </c:pt>
                <c:pt idx="648">
                  <c:v>2.2160763850013279</c:v>
                </c:pt>
                <c:pt idx="649">
                  <c:v>2.3096382782387841</c:v>
                </c:pt>
                <c:pt idx="650">
                  <c:v>2.3743622833160729</c:v>
                </c:pt>
                <c:pt idx="651">
                  <c:v>2.3348670913781691</c:v>
                </c:pt>
                <c:pt idx="652">
                  <c:v>2.3452336294159428</c:v>
                </c:pt>
                <c:pt idx="653">
                  <c:v>2.214388956082423</c:v>
                </c:pt>
                <c:pt idx="654">
                  <c:v>2.1099050999729192</c:v>
                </c:pt>
                <c:pt idx="655">
                  <c:v>2.2450406639453422</c:v>
                </c:pt>
                <c:pt idx="656">
                  <c:v>2.224176866115219</c:v>
                </c:pt>
                <c:pt idx="657">
                  <c:v>2.2573430988999088</c:v>
                </c:pt>
                <c:pt idx="658">
                  <c:v>2.340663544684074</c:v>
                </c:pt>
                <c:pt idx="659">
                  <c:v>2.3446556331261812</c:v>
                </c:pt>
                <c:pt idx="660">
                  <c:v>2.3221367626786482</c:v>
                </c:pt>
                <c:pt idx="661">
                  <c:v>2.3483281397642162</c:v>
                </c:pt>
                <c:pt idx="662">
                  <c:v>2.2910087268293591</c:v>
                </c:pt>
                <c:pt idx="663">
                  <c:v>2.359390891923494</c:v>
                </c:pt>
                <c:pt idx="664">
                  <c:v>2.3372327449580288</c:v>
                </c:pt>
                <c:pt idx="665">
                  <c:v>2.332449711917119</c:v>
                </c:pt>
                <c:pt idx="666">
                  <c:v>2.4306103583491852</c:v>
                </c:pt>
                <c:pt idx="667">
                  <c:v>2.445541285191577</c:v>
                </c:pt>
                <c:pt idx="668">
                  <c:v>2.5450133590083448</c:v>
                </c:pt>
                <c:pt idx="669">
                  <c:v>2.5612999894213591</c:v>
                </c:pt>
                <c:pt idx="670">
                  <c:v>2.5285453375696578</c:v>
                </c:pt>
                <c:pt idx="671">
                  <c:v>2.6228244787463981</c:v>
                </c:pt>
                <c:pt idx="672">
                  <c:v>2.6790332714670169</c:v>
                </c:pt>
                <c:pt idx="673">
                  <c:v>2.679238018738141</c:v>
                </c:pt>
                <c:pt idx="674">
                  <c:v>2.7462443236049081</c:v>
                </c:pt>
                <c:pt idx="675">
                  <c:v>2.5902256037042259</c:v>
                </c:pt>
                <c:pt idx="676">
                  <c:v>2.6870315528383051</c:v>
                </c:pt>
                <c:pt idx="677">
                  <c:v>2.7430350811842419</c:v>
                </c:pt>
                <c:pt idx="678">
                  <c:v>2.749146953563343</c:v>
                </c:pt>
                <c:pt idx="679">
                  <c:v>2.786927103930545</c:v>
                </c:pt>
                <c:pt idx="680">
                  <c:v>2.7178910197944322</c:v>
                </c:pt>
                <c:pt idx="681">
                  <c:v>2.7214373363210829</c:v>
                </c:pt>
                <c:pt idx="682">
                  <c:v>2.7010920616099998</c:v>
                </c:pt>
                <c:pt idx="683">
                  <c:v>2.6588084974226258</c:v>
                </c:pt>
                <c:pt idx="684">
                  <c:v>2.653324032693646</c:v>
                </c:pt>
                <c:pt idx="685">
                  <c:v>2.800676946282429</c:v>
                </c:pt>
                <c:pt idx="686">
                  <c:v>2.8024576189966601</c:v>
                </c:pt>
                <c:pt idx="687">
                  <c:v>2.8936334639477499</c:v>
                </c:pt>
                <c:pt idx="688">
                  <c:v>2.949873312603732</c:v>
                </c:pt>
                <c:pt idx="689">
                  <c:v>2.9586399590416801</c:v>
                </c:pt>
                <c:pt idx="690">
                  <c:v>2.9873288092993771</c:v>
                </c:pt>
                <c:pt idx="691">
                  <c:v>2.9591465911940329</c:v>
                </c:pt>
                <c:pt idx="692">
                  <c:v>2.8943537142051259</c:v>
                </c:pt>
                <c:pt idx="693">
                  <c:v>2.9635660759167521</c:v>
                </c:pt>
                <c:pt idx="694">
                  <c:v>2.9123202665121219</c:v>
                </c:pt>
                <c:pt idx="695">
                  <c:v>2.87551761172843</c:v>
                </c:pt>
                <c:pt idx="696">
                  <c:v>2.9627835816605699</c:v>
                </c:pt>
                <c:pt idx="697">
                  <c:v>2.96863732464131</c:v>
                </c:pt>
                <c:pt idx="698">
                  <c:v>2.9381236299259679</c:v>
                </c:pt>
                <c:pt idx="699">
                  <c:v>2.970143509647996</c:v>
                </c:pt>
                <c:pt idx="700">
                  <c:v>3.0308415255303651</c:v>
                </c:pt>
                <c:pt idx="701">
                  <c:v>2.989878066545153</c:v>
                </c:pt>
                <c:pt idx="702">
                  <c:v>2.828923521636491</c:v>
                </c:pt>
                <c:pt idx="703">
                  <c:v>2.8441976263415092</c:v>
                </c:pt>
                <c:pt idx="704">
                  <c:v>2.8399475249457979</c:v>
                </c:pt>
                <c:pt idx="705">
                  <c:v>2.8437613455333199</c:v>
                </c:pt>
                <c:pt idx="706">
                  <c:v>2.919676029533433</c:v>
                </c:pt>
                <c:pt idx="707">
                  <c:v>2.8952396069837412</c:v>
                </c:pt>
                <c:pt idx="708">
                  <c:v>2.9245212615916749</c:v>
                </c:pt>
                <c:pt idx="709">
                  <c:v>2.8761018436227008</c:v>
                </c:pt>
                <c:pt idx="710">
                  <c:v>2.8762386301176401</c:v>
                </c:pt>
                <c:pt idx="711">
                  <c:v>2.8825000810847081</c:v>
                </c:pt>
                <c:pt idx="712">
                  <c:v>2.853648055622505</c:v>
                </c:pt>
                <c:pt idx="713">
                  <c:v>2.902552433860258</c:v>
                </c:pt>
                <c:pt idx="714">
                  <c:v>2.9235574099399142</c:v>
                </c:pt>
                <c:pt idx="715">
                  <c:v>2.9366170726376422</c:v>
                </c:pt>
                <c:pt idx="716">
                  <c:v>3.0007447073381819</c:v>
                </c:pt>
                <c:pt idx="717">
                  <c:v>2.997244144765947</c:v>
                </c:pt>
                <c:pt idx="718">
                  <c:v>3.027864454286</c:v>
                </c:pt>
                <c:pt idx="719">
                  <c:v>3.0418572637350278</c:v>
                </c:pt>
                <c:pt idx="720">
                  <c:v>3.001451886561779</c:v>
                </c:pt>
                <c:pt idx="721">
                  <c:v>3.0040400445866018</c:v>
                </c:pt>
                <c:pt idx="722">
                  <c:v>3.0010774893177881</c:v>
                </c:pt>
                <c:pt idx="723">
                  <c:v>2.9349299707180978</c:v>
                </c:pt>
                <c:pt idx="724">
                  <c:v>2.9487574615749468</c:v>
                </c:pt>
                <c:pt idx="725">
                  <c:v>2.9719534163592991</c:v>
                </c:pt>
                <c:pt idx="726">
                  <c:v>2.933451439260248</c:v>
                </c:pt>
                <c:pt idx="727">
                  <c:v>2.7101470204107541</c:v>
                </c:pt>
                <c:pt idx="728">
                  <c:v>2.6760077149141019</c:v>
                </c:pt>
                <c:pt idx="729">
                  <c:v>2.7284422651199178</c:v>
                </c:pt>
                <c:pt idx="730">
                  <c:v>2.51599230354058</c:v>
                </c:pt>
                <c:pt idx="731">
                  <c:v>2.5447147559900372</c:v>
                </c:pt>
                <c:pt idx="732">
                  <c:v>2.4042460525634688</c:v>
                </c:pt>
                <c:pt idx="733">
                  <c:v>2.4327679347137918</c:v>
                </c:pt>
                <c:pt idx="734">
                  <c:v>2.3594554397552798</c:v>
                </c:pt>
                <c:pt idx="735">
                  <c:v>2.4480874816088871</c:v>
                </c:pt>
                <c:pt idx="736">
                  <c:v>2.3693894205980079</c:v>
                </c:pt>
                <c:pt idx="737">
                  <c:v>2.408294526901293</c:v>
                </c:pt>
                <c:pt idx="738">
                  <c:v>2.4859822606127211</c:v>
                </c:pt>
                <c:pt idx="739">
                  <c:v>2.4475055319973258</c:v>
                </c:pt>
                <c:pt idx="740">
                  <c:v>2.3643439856350832</c:v>
                </c:pt>
                <c:pt idx="741">
                  <c:v>2.3897855634642209</c:v>
                </c:pt>
                <c:pt idx="742">
                  <c:v>2.4031190414475709</c:v>
                </c:pt>
                <c:pt idx="743">
                  <c:v>2.242324958331964</c:v>
                </c:pt>
                <c:pt idx="744">
                  <c:v>2.2287406314209299</c:v>
                </c:pt>
                <c:pt idx="745">
                  <c:v>2.1569191234580058</c:v>
                </c:pt>
                <c:pt idx="746">
                  <c:v>2.234515351052726</c:v>
                </c:pt>
                <c:pt idx="747">
                  <c:v>2.2204361855040631</c:v>
                </c:pt>
                <c:pt idx="748">
                  <c:v>2.29262450880988</c:v>
                </c:pt>
                <c:pt idx="749">
                  <c:v>2.3043877978122289</c:v>
                </c:pt>
                <c:pt idx="750">
                  <c:v>2.3383896709223242</c:v>
                </c:pt>
                <c:pt idx="751">
                  <c:v>2.31344021960073</c:v>
                </c:pt>
                <c:pt idx="752">
                  <c:v>2.3138488622103339</c:v>
                </c:pt>
                <c:pt idx="753">
                  <c:v>2.399905169199406</c:v>
                </c:pt>
                <c:pt idx="754">
                  <c:v>2.418698953377302</c:v>
                </c:pt>
                <c:pt idx="755">
                  <c:v>2.4009695500629449</c:v>
                </c:pt>
                <c:pt idx="756">
                  <c:v>2.4088646362152581</c:v>
                </c:pt>
                <c:pt idx="757">
                  <c:v>2.4511822184112639</c:v>
                </c:pt>
                <c:pt idx="758">
                  <c:v>2.4262054809279161</c:v>
                </c:pt>
                <c:pt idx="759">
                  <c:v>2.4288759570349319</c:v>
                </c:pt>
                <c:pt idx="760">
                  <c:v>2.2679813692225008</c:v>
                </c:pt>
                <c:pt idx="761">
                  <c:v>2.2770589265895649</c:v>
                </c:pt>
                <c:pt idx="762">
                  <c:v>2.1654021450870879</c:v>
                </c:pt>
                <c:pt idx="763">
                  <c:v>2.2082135670339151</c:v>
                </c:pt>
                <c:pt idx="764">
                  <c:v>2.2939939805317899</c:v>
                </c:pt>
                <c:pt idx="765">
                  <c:v>2.287478377682826</c:v>
                </c:pt>
                <c:pt idx="766">
                  <c:v>2.229801766920251</c:v>
                </c:pt>
                <c:pt idx="767">
                  <c:v>2.2643051716401801</c:v>
                </c:pt>
                <c:pt idx="768">
                  <c:v>2.2874726174320439</c:v>
                </c:pt>
                <c:pt idx="769">
                  <c:v>2.2576916882825331</c:v>
                </c:pt>
                <c:pt idx="770">
                  <c:v>2.2243764036655942</c:v>
                </c:pt>
                <c:pt idx="771">
                  <c:v>2.2259719219315741</c:v>
                </c:pt>
                <c:pt idx="772">
                  <c:v>2.2946773472834581</c:v>
                </c:pt>
                <c:pt idx="773">
                  <c:v>2.2904901893432998</c:v>
                </c:pt>
                <c:pt idx="774">
                  <c:v>2.269372911798015</c:v>
                </c:pt>
                <c:pt idx="775">
                  <c:v>2.3521771621725298</c:v>
                </c:pt>
                <c:pt idx="776">
                  <c:v>2.4315156331198229</c:v>
                </c:pt>
                <c:pt idx="777">
                  <c:v>2.476879682593931</c:v>
                </c:pt>
                <c:pt idx="778">
                  <c:v>2.4639298048915719</c:v>
                </c:pt>
                <c:pt idx="779">
                  <c:v>2.493438994143196</c:v>
                </c:pt>
                <c:pt idx="780">
                  <c:v>2.4673148396365479</c:v>
                </c:pt>
                <c:pt idx="781">
                  <c:v>2.4695226080873902</c:v>
                </c:pt>
                <c:pt idx="782">
                  <c:v>2.4555995012657821</c:v>
                </c:pt>
                <c:pt idx="783">
                  <c:v>2.411086881693977</c:v>
                </c:pt>
                <c:pt idx="784">
                  <c:v>2.4930952537380779</c:v>
                </c:pt>
                <c:pt idx="785">
                  <c:v>2.4875443842278542</c:v>
                </c:pt>
                <c:pt idx="786">
                  <c:v>2.4660657363780478</c:v>
                </c:pt>
                <c:pt idx="787">
                  <c:v>2.5265754503001969</c:v>
                </c:pt>
                <c:pt idx="788">
                  <c:v>2.532426197174523</c:v>
                </c:pt>
                <c:pt idx="789">
                  <c:v>2.49593757304272</c:v>
                </c:pt>
                <c:pt idx="790">
                  <c:v>2.477654200863495</c:v>
                </c:pt>
                <c:pt idx="791">
                  <c:v>2.5323319176522312</c:v>
                </c:pt>
                <c:pt idx="792">
                  <c:v>2.520587666002835</c:v>
                </c:pt>
                <c:pt idx="793">
                  <c:v>2.5536023923057369</c:v>
                </c:pt>
                <c:pt idx="794">
                  <c:v>2.5729092590190219</c:v>
                </c:pt>
                <c:pt idx="795">
                  <c:v>2.5659892111991498</c:v>
                </c:pt>
                <c:pt idx="796">
                  <c:v>2.5321173325521</c:v>
                </c:pt>
                <c:pt idx="797">
                  <c:v>2.5337064680707231</c:v>
                </c:pt>
                <c:pt idx="798">
                  <c:v>2.4313195470412552</c:v>
                </c:pt>
                <c:pt idx="799">
                  <c:v>2.4031158437714102</c:v>
                </c:pt>
                <c:pt idx="800">
                  <c:v>2.4321438479339541</c:v>
                </c:pt>
                <c:pt idx="801">
                  <c:v>2.4289319782630669</c:v>
                </c:pt>
                <c:pt idx="802">
                  <c:v>2.451075358969014</c:v>
                </c:pt>
                <c:pt idx="803">
                  <c:v>2.4527403848252471</c:v>
                </c:pt>
                <c:pt idx="804">
                  <c:v>2.4545958419531799</c:v>
                </c:pt>
                <c:pt idx="805">
                  <c:v>2.4514702438825662</c:v>
                </c:pt>
                <c:pt idx="806">
                  <c:v>2.5263345445359482</c:v>
                </c:pt>
                <c:pt idx="807">
                  <c:v>2.5204865901289821</c:v>
                </c:pt>
                <c:pt idx="808">
                  <c:v>2.5286756891718492</c:v>
                </c:pt>
                <c:pt idx="809">
                  <c:v>2.4404246010672681</c:v>
                </c:pt>
                <c:pt idx="810">
                  <c:v>2.3780825073266332</c:v>
                </c:pt>
                <c:pt idx="811">
                  <c:v>2.3848793450332302</c:v>
                </c:pt>
                <c:pt idx="812">
                  <c:v>2.3780453558462291</c:v>
                </c:pt>
                <c:pt idx="813">
                  <c:v>2.3878009600264178</c:v>
                </c:pt>
                <c:pt idx="814">
                  <c:v>2.3850424960987109</c:v>
                </c:pt>
                <c:pt idx="815">
                  <c:v>2.4199701176361068</c:v>
                </c:pt>
                <c:pt idx="816">
                  <c:v>2.4149019704384949</c:v>
                </c:pt>
                <c:pt idx="817">
                  <c:v>2.3643509703070138</c:v>
                </c:pt>
                <c:pt idx="818">
                  <c:v>2.372405027924962</c:v>
                </c:pt>
                <c:pt idx="819">
                  <c:v>2.394029617126419</c:v>
                </c:pt>
                <c:pt idx="820">
                  <c:v>2.421605956470438</c:v>
                </c:pt>
                <c:pt idx="821">
                  <c:v>2.399000343097029</c:v>
                </c:pt>
                <c:pt idx="822">
                  <c:v>2.384560722335888</c:v>
                </c:pt>
                <c:pt idx="823">
                  <c:v>2.3945299220801228</c:v>
                </c:pt>
                <c:pt idx="824">
                  <c:v>2.387239841185484</c:v>
                </c:pt>
                <c:pt idx="825">
                  <c:v>2.3820052068136608</c:v>
                </c:pt>
                <c:pt idx="826">
                  <c:v>2.4761981415826262</c:v>
                </c:pt>
                <c:pt idx="827">
                  <c:v>2.492053360349626</c:v>
                </c:pt>
                <c:pt idx="828">
                  <c:v>2.505235451274809</c:v>
                </c:pt>
                <c:pt idx="829">
                  <c:v>2.52225025675587</c:v>
                </c:pt>
                <c:pt idx="830">
                  <c:v>2.5248803074377708</c:v>
                </c:pt>
                <c:pt idx="831">
                  <c:v>2.5193325087132208</c:v>
                </c:pt>
                <c:pt idx="832">
                  <c:v>2.5105532364060248</c:v>
                </c:pt>
                <c:pt idx="833">
                  <c:v>2.397614479924504</c:v>
                </c:pt>
                <c:pt idx="834">
                  <c:v>2.4089891646614459</c:v>
                </c:pt>
                <c:pt idx="835">
                  <c:v>2.4789826797750552</c:v>
                </c:pt>
                <c:pt idx="836">
                  <c:v>2.450816020077438</c:v>
                </c:pt>
                <c:pt idx="837">
                  <c:v>2.4735136837037022</c:v>
                </c:pt>
                <c:pt idx="838">
                  <c:v>2.4844379980259288</c:v>
                </c:pt>
                <c:pt idx="839">
                  <c:v>2.453287386777693</c:v>
                </c:pt>
                <c:pt idx="840">
                  <c:v>2.4932958302331909</c:v>
                </c:pt>
                <c:pt idx="841">
                  <c:v>2.4830661278744879</c:v>
                </c:pt>
                <c:pt idx="842">
                  <c:v>2.4664121233033409</c:v>
                </c:pt>
                <c:pt idx="843">
                  <c:v>2.5237007081801299</c:v>
                </c:pt>
                <c:pt idx="844">
                  <c:v>2.5461773078565191</c:v>
                </c:pt>
                <c:pt idx="845">
                  <c:v>2.542303905543279</c:v>
                </c:pt>
                <c:pt idx="846">
                  <c:v>2.55541848520103</c:v>
                </c:pt>
                <c:pt idx="847">
                  <c:v>2.5538829974070878</c:v>
                </c:pt>
                <c:pt idx="848">
                  <c:v>2.5949117418363339</c:v>
                </c:pt>
                <c:pt idx="849">
                  <c:v>2.5956258303934638</c:v>
                </c:pt>
                <c:pt idx="850">
                  <c:v>2.598172956932157</c:v>
                </c:pt>
                <c:pt idx="851">
                  <c:v>2.5981712183849242</c:v>
                </c:pt>
                <c:pt idx="852">
                  <c:v>2.596639820025322</c:v>
                </c:pt>
                <c:pt idx="853">
                  <c:v>2.594793658206779</c:v>
                </c:pt>
                <c:pt idx="854">
                  <c:v>2.6361813161456449</c:v>
                </c:pt>
                <c:pt idx="855">
                  <c:v>2.6693021754827471</c:v>
                </c:pt>
                <c:pt idx="856">
                  <c:v>2.6669545709911948</c:v>
                </c:pt>
                <c:pt idx="857">
                  <c:v>2.6643885244231029</c:v>
                </c:pt>
                <c:pt idx="858">
                  <c:v>2.6480301897490701</c:v>
                </c:pt>
                <c:pt idx="859">
                  <c:v>2.6439116351860452</c:v>
                </c:pt>
                <c:pt idx="860">
                  <c:v>2.6388530826096681</c:v>
                </c:pt>
                <c:pt idx="861">
                  <c:v>2.6416144842689508</c:v>
                </c:pt>
                <c:pt idx="862">
                  <c:v>2.6170151867376519</c:v>
                </c:pt>
                <c:pt idx="863">
                  <c:v>2.6151216513628599</c:v>
                </c:pt>
                <c:pt idx="864">
                  <c:v>2.6597068402841648</c:v>
                </c:pt>
                <c:pt idx="865">
                  <c:v>2.565326597869019</c:v>
                </c:pt>
                <c:pt idx="866">
                  <c:v>2.57919212719277</c:v>
                </c:pt>
                <c:pt idx="867">
                  <c:v>2.5707307293696569</c:v>
                </c:pt>
                <c:pt idx="868">
                  <c:v>2.5424044047371108</c:v>
                </c:pt>
                <c:pt idx="869">
                  <c:v>2.550431027057861</c:v>
                </c:pt>
                <c:pt idx="870">
                  <c:v>2.5558691436392622</c:v>
                </c:pt>
                <c:pt idx="871">
                  <c:v>2.574436871292813</c:v>
                </c:pt>
                <c:pt idx="872">
                  <c:v>2.556047788350932</c:v>
                </c:pt>
                <c:pt idx="873">
                  <c:v>2.5780695493412389</c:v>
                </c:pt>
                <c:pt idx="874">
                  <c:v>2.6000042467901832</c:v>
                </c:pt>
                <c:pt idx="875">
                  <c:v>2.5848184314679701</c:v>
                </c:pt>
                <c:pt idx="876">
                  <c:v>2.5543997799330329</c:v>
                </c:pt>
                <c:pt idx="877">
                  <c:v>2.5829675054337251</c:v>
                </c:pt>
                <c:pt idx="878">
                  <c:v>2.6500720522745831</c:v>
                </c:pt>
                <c:pt idx="879">
                  <c:v>2.6561465314912138</c:v>
                </c:pt>
                <c:pt idx="880">
                  <c:v>2.6678534829595599</c:v>
                </c:pt>
                <c:pt idx="881">
                  <c:v>2.6560602440599199</c:v>
                </c:pt>
                <c:pt idx="882">
                  <c:v>2.660236134688772</c:v>
                </c:pt>
                <c:pt idx="883">
                  <c:v>2.6316924789844411</c:v>
                </c:pt>
                <c:pt idx="884">
                  <c:v>2.6375164265256772</c:v>
                </c:pt>
                <c:pt idx="885">
                  <c:v>2.6435065561022002</c:v>
                </c:pt>
                <c:pt idx="886">
                  <c:v>2.6311828514059981</c:v>
                </c:pt>
                <c:pt idx="887">
                  <c:v>2.6448736794129961</c:v>
                </c:pt>
                <c:pt idx="888">
                  <c:v>2.646377333316182</c:v>
                </c:pt>
                <c:pt idx="889">
                  <c:v>2.6488109807271241</c:v>
                </c:pt>
                <c:pt idx="890">
                  <c:v>2.646189172918735</c:v>
                </c:pt>
                <c:pt idx="891">
                  <c:v>2.6387776463963299</c:v>
                </c:pt>
                <c:pt idx="892">
                  <c:v>2.6234601060753109</c:v>
                </c:pt>
                <c:pt idx="893">
                  <c:v>2.6373773410964452</c:v>
                </c:pt>
                <c:pt idx="894">
                  <c:v>2.6779155663274352</c:v>
                </c:pt>
                <c:pt idx="895">
                  <c:v>2.6728900780121498</c:v>
                </c:pt>
                <c:pt idx="896">
                  <c:v>2.6827833845326872</c:v>
                </c:pt>
                <c:pt idx="897">
                  <c:v>2.665717520835067</c:v>
                </c:pt>
                <c:pt idx="898">
                  <c:v>2.6060717926183088</c:v>
                </c:pt>
                <c:pt idx="899">
                  <c:v>2.6015168584542372</c:v>
                </c:pt>
                <c:pt idx="900">
                  <c:v>2.5898759538958762</c:v>
                </c:pt>
                <c:pt idx="901">
                  <c:v>2.6143521831455412</c:v>
                </c:pt>
                <c:pt idx="902">
                  <c:v>2.6094360741828799</c:v>
                </c:pt>
                <c:pt idx="903">
                  <c:v>2.6152975865345778</c:v>
                </c:pt>
                <c:pt idx="904">
                  <c:v>2.629130722938271</c:v>
                </c:pt>
                <c:pt idx="905">
                  <c:v>2.6169600761335858</c:v>
                </c:pt>
                <c:pt idx="906">
                  <c:v>2.5744385277550599</c:v>
                </c:pt>
                <c:pt idx="907">
                  <c:v>2.5932091159804078</c:v>
                </c:pt>
                <c:pt idx="908">
                  <c:v>2.594528852509165</c:v>
                </c:pt>
                <c:pt idx="909">
                  <c:v>2.6051365310845451</c:v>
                </c:pt>
                <c:pt idx="910">
                  <c:v>2.6175884094352151</c:v>
                </c:pt>
                <c:pt idx="911">
                  <c:v>2.671478026754353</c:v>
                </c:pt>
                <c:pt idx="912">
                  <c:v>2.6790688380081762</c:v>
                </c:pt>
                <c:pt idx="913">
                  <c:v>2.678806170866852</c:v>
                </c:pt>
                <c:pt idx="914">
                  <c:v>2.6799535564997412</c:v>
                </c:pt>
                <c:pt idx="915">
                  <c:v>2.666884707620278</c:v>
                </c:pt>
                <c:pt idx="916">
                  <c:v>2.639314930966012</c:v>
                </c:pt>
                <c:pt idx="917">
                  <c:v>2.670922680216488</c:v>
                </c:pt>
                <c:pt idx="918">
                  <c:v>2.6579900819933422</c:v>
                </c:pt>
                <c:pt idx="919">
                  <c:v>2.6649952481951331</c:v>
                </c:pt>
                <c:pt idx="920">
                  <c:v>2.6547422355346249</c:v>
                </c:pt>
                <c:pt idx="921">
                  <c:v>2.6773600870282062</c:v>
                </c:pt>
                <c:pt idx="922">
                  <c:v>2.6802917275839762</c:v>
                </c:pt>
                <c:pt idx="923">
                  <c:v>2.6664890669009331</c:v>
                </c:pt>
                <c:pt idx="924">
                  <c:v>2.6599216709985001</c:v>
                </c:pt>
                <c:pt idx="925">
                  <c:v>2.6450129338465338</c:v>
                </c:pt>
                <c:pt idx="926">
                  <c:v>2.6401291659883919</c:v>
                </c:pt>
                <c:pt idx="927">
                  <c:v>2.662335631982645</c:v>
                </c:pt>
                <c:pt idx="928">
                  <c:v>2.6312866921498772</c:v>
                </c:pt>
                <c:pt idx="929">
                  <c:v>2.641584389124537</c:v>
                </c:pt>
                <c:pt idx="930">
                  <c:v>2.621834112891364</c:v>
                </c:pt>
                <c:pt idx="931">
                  <c:v>2.6098788613211981</c:v>
                </c:pt>
                <c:pt idx="932">
                  <c:v>2.63195895047616</c:v>
                </c:pt>
                <c:pt idx="933">
                  <c:v>2.6073627126017609</c:v>
                </c:pt>
                <c:pt idx="934">
                  <c:v>2.631610430256615</c:v>
                </c:pt>
                <c:pt idx="935">
                  <c:v>2.6328901142133612</c:v>
                </c:pt>
                <c:pt idx="936">
                  <c:v>2.6377841631040702</c:v>
                </c:pt>
                <c:pt idx="937">
                  <c:v>2.6548329811808329</c:v>
                </c:pt>
                <c:pt idx="938">
                  <c:v>2.661605869548485</c:v>
                </c:pt>
                <c:pt idx="939">
                  <c:v>2.6474543579136851</c:v>
                </c:pt>
                <c:pt idx="940">
                  <c:v>2.64379655959796</c:v>
                </c:pt>
                <c:pt idx="941">
                  <c:v>2.6407947001838439</c:v>
                </c:pt>
                <c:pt idx="942">
                  <c:v>2.6565485870308612</c:v>
                </c:pt>
                <c:pt idx="943">
                  <c:v>2.6476186980866769</c:v>
                </c:pt>
                <c:pt idx="944">
                  <c:v>2.6411733559063788</c:v>
                </c:pt>
                <c:pt idx="945">
                  <c:v>2.6588412990725199</c:v>
                </c:pt>
                <c:pt idx="946">
                  <c:v>2.658820157363182</c:v>
                </c:pt>
                <c:pt idx="947">
                  <c:v>2.6555569624621151</c:v>
                </c:pt>
                <c:pt idx="948">
                  <c:v>2.6567201491878758</c:v>
                </c:pt>
                <c:pt idx="949">
                  <c:v>2.6583544619882109</c:v>
                </c:pt>
                <c:pt idx="950">
                  <c:v>2.6279518162628999</c:v>
                </c:pt>
                <c:pt idx="951">
                  <c:v>2.6293730950044512</c:v>
                </c:pt>
                <c:pt idx="952">
                  <c:v>2.6237798442875531</c:v>
                </c:pt>
                <c:pt idx="953">
                  <c:v>2.6391765333664381</c:v>
                </c:pt>
                <c:pt idx="954">
                  <c:v>2.6247631972295471</c:v>
                </c:pt>
                <c:pt idx="955">
                  <c:v>2.6128887311606959</c:v>
                </c:pt>
                <c:pt idx="956">
                  <c:v>2.5178696556428388</c:v>
                </c:pt>
                <c:pt idx="957">
                  <c:v>2.522744715151779</c:v>
                </c:pt>
                <c:pt idx="958">
                  <c:v>2.4999621316420648</c:v>
                </c:pt>
                <c:pt idx="959">
                  <c:v>2.498716135444456</c:v>
                </c:pt>
                <c:pt idx="960">
                  <c:v>2.520794654865262</c:v>
                </c:pt>
                <c:pt idx="961">
                  <c:v>2.5103562443240079</c:v>
                </c:pt>
                <c:pt idx="962">
                  <c:v>2.5080576662638419</c:v>
                </c:pt>
                <c:pt idx="963">
                  <c:v>2.5268775649636912</c:v>
                </c:pt>
                <c:pt idx="964">
                  <c:v>2.529017759327493</c:v>
                </c:pt>
                <c:pt idx="965">
                  <c:v>2.506959885800057</c:v>
                </c:pt>
                <c:pt idx="966">
                  <c:v>2.5207662361555929</c:v>
                </c:pt>
                <c:pt idx="967">
                  <c:v>2.5184395180674861</c:v>
                </c:pt>
                <c:pt idx="968">
                  <c:v>2.5067872619093658</c:v>
                </c:pt>
                <c:pt idx="969">
                  <c:v>2.5014199573934288</c:v>
                </c:pt>
                <c:pt idx="970">
                  <c:v>2.5088422732063358</c:v>
                </c:pt>
                <c:pt idx="971">
                  <c:v>2.5164720795069351</c:v>
                </c:pt>
                <c:pt idx="972">
                  <c:v>2.550680083374345</c:v>
                </c:pt>
                <c:pt idx="973">
                  <c:v>2.538832396423627</c:v>
                </c:pt>
                <c:pt idx="974">
                  <c:v>2.5193129345072549</c:v>
                </c:pt>
                <c:pt idx="975">
                  <c:v>2.529893357023083</c:v>
                </c:pt>
                <c:pt idx="976">
                  <c:v>2.5232986535560489</c:v>
                </c:pt>
                <c:pt idx="977">
                  <c:v>2.499465910575728</c:v>
                </c:pt>
                <c:pt idx="978">
                  <c:v>2.4831862534975229</c:v>
                </c:pt>
                <c:pt idx="979">
                  <c:v>2.4656744126695922</c:v>
                </c:pt>
                <c:pt idx="980">
                  <c:v>2.4238095689812682</c:v>
                </c:pt>
                <c:pt idx="981">
                  <c:v>2.4499622516630661</c:v>
                </c:pt>
                <c:pt idx="982">
                  <c:v>2.4412079208758422</c:v>
                </c:pt>
                <c:pt idx="983">
                  <c:v>2.4360279425386722</c:v>
                </c:pt>
                <c:pt idx="984">
                  <c:v>2.4722065046389359</c:v>
                </c:pt>
                <c:pt idx="985">
                  <c:v>2.4818315740572872</c:v>
                </c:pt>
                <c:pt idx="986">
                  <c:v>2.4699317838289612</c:v>
                </c:pt>
                <c:pt idx="987">
                  <c:v>2.4821277814463949</c:v>
                </c:pt>
                <c:pt idx="988">
                  <c:v>2.500035182063399</c:v>
                </c:pt>
                <c:pt idx="989">
                  <c:v>2.494541926389247</c:v>
                </c:pt>
                <c:pt idx="990">
                  <c:v>2.516411621245576</c:v>
                </c:pt>
                <c:pt idx="991">
                  <c:v>2.5105363465297361</c:v>
                </c:pt>
                <c:pt idx="992">
                  <c:v>2.5227468776992819</c:v>
                </c:pt>
                <c:pt idx="993">
                  <c:v>2.536926742386024</c:v>
                </c:pt>
                <c:pt idx="994">
                  <c:v>2.5311284483945751</c:v>
                </c:pt>
                <c:pt idx="995">
                  <c:v>2.5426981652481149</c:v>
                </c:pt>
                <c:pt idx="996">
                  <c:v>2.54325374693228</c:v>
                </c:pt>
                <c:pt idx="997">
                  <c:v>2.5256389989862962</c:v>
                </c:pt>
                <c:pt idx="998">
                  <c:v>2.537361984281258</c:v>
                </c:pt>
                <c:pt idx="999">
                  <c:v>2.5228371188471961</c:v>
                </c:pt>
                <c:pt idx="1000">
                  <c:v>2.5536548526306619</c:v>
                </c:pt>
                <c:pt idx="1001">
                  <c:v>2.5723389231774152</c:v>
                </c:pt>
                <c:pt idx="1002">
                  <c:v>2.5805772641207181</c:v>
                </c:pt>
                <c:pt idx="1003">
                  <c:v>2.584756958410221</c:v>
                </c:pt>
                <c:pt idx="1004">
                  <c:v>2.5864404684374871</c:v>
                </c:pt>
                <c:pt idx="1005">
                  <c:v>2.5739315770465878</c:v>
                </c:pt>
                <c:pt idx="1006">
                  <c:v>2.5825410082870128</c:v>
                </c:pt>
                <c:pt idx="1007">
                  <c:v>2.5906714855083348</c:v>
                </c:pt>
                <c:pt idx="1008">
                  <c:v>2.5841371598860512</c:v>
                </c:pt>
                <c:pt idx="1009">
                  <c:v>2.6054483556608901</c:v>
                </c:pt>
                <c:pt idx="1010">
                  <c:v>2.6392138357451049</c:v>
                </c:pt>
                <c:pt idx="1011">
                  <c:v>2.6458842648920502</c:v>
                </c:pt>
                <c:pt idx="1012">
                  <c:v>2.6420023916710811</c:v>
                </c:pt>
                <c:pt idx="1013">
                  <c:v>2.6275303161727241</c:v>
                </c:pt>
                <c:pt idx="1014">
                  <c:v>2.634016480544195</c:v>
                </c:pt>
                <c:pt idx="1015">
                  <c:v>2.6760788499666801</c:v>
                </c:pt>
                <c:pt idx="1016">
                  <c:v>2.6755879629253818</c:v>
                </c:pt>
                <c:pt idx="1017">
                  <c:v>2.685269908489841</c:v>
                </c:pt>
                <c:pt idx="1018">
                  <c:v>2.6989768326675518</c:v>
                </c:pt>
                <c:pt idx="1019">
                  <c:v>2.674990512704845</c:v>
                </c:pt>
                <c:pt idx="1020">
                  <c:v>2.686792161715355</c:v>
                </c:pt>
                <c:pt idx="1021">
                  <c:v>2.719680188377414</c:v>
                </c:pt>
                <c:pt idx="1022">
                  <c:v>2.7199730662666251</c:v>
                </c:pt>
                <c:pt idx="1023">
                  <c:v>2.7261724018227662</c:v>
                </c:pt>
                <c:pt idx="1024">
                  <c:v>2.749648285783032</c:v>
                </c:pt>
                <c:pt idx="1025">
                  <c:v>2.7257480913658632</c:v>
                </c:pt>
                <c:pt idx="1026">
                  <c:v>2.7200203794042879</c:v>
                </c:pt>
                <c:pt idx="1027">
                  <c:v>2.7077814710819599</c:v>
                </c:pt>
                <c:pt idx="1028">
                  <c:v>2.6778663413995289</c:v>
                </c:pt>
                <c:pt idx="1029">
                  <c:v>2.7093504178558101</c:v>
                </c:pt>
                <c:pt idx="1030">
                  <c:v>2.764039281003932</c:v>
                </c:pt>
                <c:pt idx="1031">
                  <c:v>2.7698036071617151</c:v>
                </c:pt>
                <c:pt idx="1032">
                  <c:v>2.781568367706448</c:v>
                </c:pt>
                <c:pt idx="1033">
                  <c:v>2.7657443508957451</c:v>
                </c:pt>
                <c:pt idx="1034">
                  <c:v>2.7643105223586359</c:v>
                </c:pt>
                <c:pt idx="1035">
                  <c:v>2.7397832480923299</c:v>
                </c:pt>
                <c:pt idx="1036">
                  <c:v>2.768362903621548</c:v>
                </c:pt>
                <c:pt idx="1037">
                  <c:v>2.727305956482875</c:v>
                </c:pt>
                <c:pt idx="1038">
                  <c:v>2.7154852787087549</c:v>
                </c:pt>
                <c:pt idx="1039">
                  <c:v>2.7076870219377089</c:v>
                </c:pt>
                <c:pt idx="1040">
                  <c:v>2.711701638257598</c:v>
                </c:pt>
                <c:pt idx="1041">
                  <c:v>2.7296706793625951</c:v>
                </c:pt>
                <c:pt idx="1042">
                  <c:v>2.7041481803575071</c:v>
                </c:pt>
                <c:pt idx="1043">
                  <c:v>2.660559970236879</c:v>
                </c:pt>
                <c:pt idx="1044">
                  <c:v>2.6792473647584671</c:v>
                </c:pt>
                <c:pt idx="1045">
                  <c:v>2.6846512942856462</c:v>
                </c:pt>
                <c:pt idx="1046">
                  <c:v>2.7018342799664432</c:v>
                </c:pt>
                <c:pt idx="1047">
                  <c:v>2.711343069560165</c:v>
                </c:pt>
                <c:pt idx="1048">
                  <c:v>2.7135998982464589</c:v>
                </c:pt>
                <c:pt idx="1049">
                  <c:v>2.6949861374839621</c:v>
                </c:pt>
                <c:pt idx="1050">
                  <c:v>2.6947697241006932</c:v>
                </c:pt>
                <c:pt idx="1051">
                  <c:v>2.6653523914308419</c:v>
                </c:pt>
                <c:pt idx="1052">
                  <c:v>2.6109392983723958</c:v>
                </c:pt>
                <c:pt idx="1053">
                  <c:v>2.6241678835944491</c:v>
                </c:pt>
                <c:pt idx="1054">
                  <c:v>2.592255896830892</c:v>
                </c:pt>
                <c:pt idx="1055">
                  <c:v>2.611165356444046</c:v>
                </c:pt>
                <c:pt idx="1056">
                  <c:v>2.62093973981592</c:v>
                </c:pt>
                <c:pt idx="1057">
                  <c:v>2.6310381800550289</c:v>
                </c:pt>
                <c:pt idx="1058">
                  <c:v>2.6908328845206531</c:v>
                </c:pt>
                <c:pt idx="1059">
                  <c:v>2.6809889790491508</c:v>
                </c:pt>
                <c:pt idx="1060">
                  <c:v>2.659030093506034</c:v>
                </c:pt>
                <c:pt idx="1061">
                  <c:v>2.654240976212872</c:v>
                </c:pt>
                <c:pt idx="1062">
                  <c:v>2.6450316010598551</c:v>
                </c:pt>
                <c:pt idx="1063">
                  <c:v>2.616883411907613</c:v>
                </c:pt>
                <c:pt idx="1064">
                  <c:v>2.624458020021653</c:v>
                </c:pt>
                <c:pt idx="1065">
                  <c:v>2.626200731173201</c:v>
                </c:pt>
                <c:pt idx="1066">
                  <c:v>2.6046341395317629</c:v>
                </c:pt>
                <c:pt idx="1067">
                  <c:v>2.6070175573017691</c:v>
                </c:pt>
                <c:pt idx="1068">
                  <c:v>2.5788181742478091</c:v>
                </c:pt>
                <c:pt idx="1069">
                  <c:v>2.5903021472302119</c:v>
                </c:pt>
                <c:pt idx="1070">
                  <c:v>2.6061201619365342</c:v>
                </c:pt>
                <c:pt idx="1071">
                  <c:v>2.622825646808554</c:v>
                </c:pt>
                <c:pt idx="1072">
                  <c:v>2.6715823789657942</c:v>
                </c:pt>
                <c:pt idx="1073">
                  <c:v>2.682480727991337</c:v>
                </c:pt>
                <c:pt idx="1074">
                  <c:v>2.6885367950374719</c:v>
                </c:pt>
                <c:pt idx="1075">
                  <c:v>2.678106842456248</c:v>
                </c:pt>
                <c:pt idx="1076">
                  <c:v>2.6984720210491639</c:v>
                </c:pt>
                <c:pt idx="1077">
                  <c:v>2.6767725402126699</c:v>
                </c:pt>
                <c:pt idx="1078">
                  <c:v>2.6896805719727692</c:v>
                </c:pt>
                <c:pt idx="1079">
                  <c:v>2.6931516244821849</c:v>
                </c:pt>
                <c:pt idx="1080">
                  <c:v>2.705169625165762</c:v>
                </c:pt>
                <c:pt idx="1081">
                  <c:v>2.719700562662748</c:v>
                </c:pt>
                <c:pt idx="1082">
                  <c:v>2.7452104182830879</c:v>
                </c:pt>
                <c:pt idx="1083">
                  <c:v>2.7228911373032809</c:v>
                </c:pt>
                <c:pt idx="1084">
                  <c:v>2.746533065686859</c:v>
                </c:pt>
                <c:pt idx="1085">
                  <c:v>2.780766830204398</c:v>
                </c:pt>
                <c:pt idx="1086">
                  <c:v>2.7813134565711248</c:v>
                </c:pt>
                <c:pt idx="1087">
                  <c:v>2.7640763785951812</c:v>
                </c:pt>
                <c:pt idx="1088">
                  <c:v>2.7728768921892022</c:v>
                </c:pt>
                <c:pt idx="1089">
                  <c:v>2.7875062920128109</c:v>
                </c:pt>
                <c:pt idx="1090">
                  <c:v>2.7936478703867058</c:v>
                </c:pt>
                <c:pt idx="1091">
                  <c:v>2.7705427088500731</c:v>
                </c:pt>
                <c:pt idx="1092">
                  <c:v>2.795543148221848</c:v>
                </c:pt>
                <c:pt idx="1093">
                  <c:v>2.7955265952766708</c:v>
                </c:pt>
                <c:pt idx="1094">
                  <c:v>2.792372453646188</c:v>
                </c:pt>
                <c:pt idx="1095">
                  <c:v>2.75845655713854</c:v>
                </c:pt>
                <c:pt idx="1096">
                  <c:v>2.750588640045736</c:v>
                </c:pt>
                <c:pt idx="1097">
                  <c:v>2.7544106758350719</c:v>
                </c:pt>
                <c:pt idx="1098">
                  <c:v>2.7480378527907341</c:v>
                </c:pt>
                <c:pt idx="1099">
                  <c:v>2.7257434365600108</c:v>
                </c:pt>
                <c:pt idx="1100">
                  <c:v>2.655316068759185</c:v>
                </c:pt>
                <c:pt idx="1101">
                  <c:v>2.6676060759416922</c:v>
                </c:pt>
                <c:pt idx="1102">
                  <c:v>2.7110467426206859</c:v>
                </c:pt>
                <c:pt idx="1103">
                  <c:v>2.7314500064093998</c:v>
                </c:pt>
                <c:pt idx="1104">
                  <c:v>2.737802091388208</c:v>
                </c:pt>
                <c:pt idx="1105">
                  <c:v>2.744293975618973</c:v>
                </c:pt>
                <c:pt idx="1106">
                  <c:v>2.7306038603914491</c:v>
                </c:pt>
                <c:pt idx="1107">
                  <c:v>2.7138843490085089</c:v>
                </c:pt>
                <c:pt idx="1108">
                  <c:v>2.7495658130729539</c:v>
                </c:pt>
                <c:pt idx="1109">
                  <c:v>2.7566919514221349</c:v>
                </c:pt>
                <c:pt idx="1110">
                  <c:v>2.760521254862375</c:v>
                </c:pt>
                <c:pt idx="1111">
                  <c:v>2.7627110631390099</c:v>
                </c:pt>
                <c:pt idx="1112">
                  <c:v>2.742421062795747</c:v>
                </c:pt>
                <c:pt idx="1113">
                  <c:v>2.7263889018624261</c:v>
                </c:pt>
                <c:pt idx="1114">
                  <c:v>2.7007245843968759</c:v>
                </c:pt>
                <c:pt idx="1115">
                  <c:v>2.7203808286591489</c:v>
                </c:pt>
                <c:pt idx="1116">
                  <c:v>2.7254836187461109</c:v>
                </c:pt>
                <c:pt idx="1117">
                  <c:v>2.7417288626175771</c:v>
                </c:pt>
                <c:pt idx="1118">
                  <c:v>2.735057540250792</c:v>
                </c:pt>
                <c:pt idx="1119">
                  <c:v>2.7073471828493059</c:v>
                </c:pt>
                <c:pt idx="1120">
                  <c:v>2.765132744875217</c:v>
                </c:pt>
                <c:pt idx="1121">
                  <c:v>2.783030104692124</c:v>
                </c:pt>
                <c:pt idx="1122">
                  <c:v>2.7907963301526042</c:v>
                </c:pt>
                <c:pt idx="1123">
                  <c:v>2.797371117080508</c:v>
                </c:pt>
                <c:pt idx="1124">
                  <c:v>2.791385674427163</c:v>
                </c:pt>
                <c:pt idx="1125">
                  <c:v>2.8035090128477802</c:v>
                </c:pt>
                <c:pt idx="1126">
                  <c:v>2.794404449022347</c:v>
                </c:pt>
                <c:pt idx="1127">
                  <c:v>2.7954478295991159</c:v>
                </c:pt>
                <c:pt idx="1128">
                  <c:v>2.784190990703395</c:v>
                </c:pt>
                <c:pt idx="1129">
                  <c:v>2.8054444837019541</c:v>
                </c:pt>
                <c:pt idx="1130">
                  <c:v>2.8354270105735222</c:v>
                </c:pt>
                <c:pt idx="1131">
                  <c:v>2.829862142958135</c:v>
                </c:pt>
                <c:pt idx="1132">
                  <c:v>2.8333976708184569</c:v>
                </c:pt>
                <c:pt idx="1133">
                  <c:v>2.828850838804311</c:v>
                </c:pt>
                <c:pt idx="1134">
                  <c:v>2.8494334739387082</c:v>
                </c:pt>
                <c:pt idx="1135">
                  <c:v>2.871947113322411</c:v>
                </c:pt>
                <c:pt idx="1136">
                  <c:v>2.8809963016956242</c:v>
                </c:pt>
                <c:pt idx="1137">
                  <c:v>2.8892815416566009</c:v>
                </c:pt>
                <c:pt idx="1138">
                  <c:v>2.8698791798736392</c:v>
                </c:pt>
                <c:pt idx="1139">
                  <c:v>2.8657564164994151</c:v>
                </c:pt>
                <c:pt idx="1140">
                  <c:v>2.8904756548079891</c:v>
                </c:pt>
                <c:pt idx="1141">
                  <c:v>2.8811984888190669</c:v>
                </c:pt>
                <c:pt idx="1142">
                  <c:v>2.8936272678148431</c:v>
                </c:pt>
                <c:pt idx="1143">
                  <c:v>2.8830691588549322</c:v>
                </c:pt>
                <c:pt idx="1144">
                  <c:v>2.8849104943914852</c:v>
                </c:pt>
                <c:pt idx="1145">
                  <c:v>2.9052873732593172</c:v>
                </c:pt>
                <c:pt idx="1146">
                  <c:v>2.8881925486792821</c:v>
                </c:pt>
                <c:pt idx="1147">
                  <c:v>2.9040255369970831</c:v>
                </c:pt>
                <c:pt idx="1148">
                  <c:v>2.8836956393903699</c:v>
                </c:pt>
                <c:pt idx="1149">
                  <c:v>2.8812328829902598</c:v>
                </c:pt>
                <c:pt idx="1150">
                  <c:v>2.8610000186343649</c:v>
                </c:pt>
                <c:pt idx="1151">
                  <c:v>2.8577799104800148</c:v>
                </c:pt>
                <c:pt idx="1152">
                  <c:v>2.87794204864249</c:v>
                </c:pt>
                <c:pt idx="1153">
                  <c:v>2.8818381366307571</c:v>
                </c:pt>
                <c:pt idx="1154">
                  <c:v>2.8992392380058378</c:v>
                </c:pt>
                <c:pt idx="1155">
                  <c:v>2.932210441368817</c:v>
                </c:pt>
                <c:pt idx="1156">
                  <c:v>2.9465836606235638</c:v>
                </c:pt>
                <c:pt idx="1157">
                  <c:v>2.941425584239068</c:v>
                </c:pt>
                <c:pt idx="1158">
                  <c:v>2.9485533256321048</c:v>
                </c:pt>
                <c:pt idx="1159">
                  <c:v>2.9910929958088519</c:v>
                </c:pt>
                <c:pt idx="1160">
                  <c:v>2.9614643113013761</c:v>
                </c:pt>
                <c:pt idx="1161">
                  <c:v>2.9653457183852758</c:v>
                </c:pt>
                <c:pt idx="1162">
                  <c:v>2.9762406702046782</c:v>
                </c:pt>
                <c:pt idx="1163">
                  <c:v>2.9717320596382728</c:v>
                </c:pt>
                <c:pt idx="1164">
                  <c:v>2.9849532193063002</c:v>
                </c:pt>
                <c:pt idx="1165">
                  <c:v>3.0129981753944111</c:v>
                </c:pt>
                <c:pt idx="1166">
                  <c:v>3.02236642020143</c:v>
                </c:pt>
                <c:pt idx="1167">
                  <c:v>3.0412156415193459</c:v>
                </c:pt>
                <c:pt idx="1168">
                  <c:v>3.036172468703402</c:v>
                </c:pt>
                <c:pt idx="1169">
                  <c:v>3.0317929308414961</c:v>
                </c:pt>
                <c:pt idx="1170">
                  <c:v>3.007712580558362</c:v>
                </c:pt>
                <c:pt idx="1171">
                  <c:v>3.017571847741285</c:v>
                </c:pt>
                <c:pt idx="1172">
                  <c:v>3.0145118766868739</c:v>
                </c:pt>
                <c:pt idx="1173">
                  <c:v>2.9841583176036499</c:v>
                </c:pt>
                <c:pt idx="1174">
                  <c:v>2.9564791325544362</c:v>
                </c:pt>
                <c:pt idx="1175">
                  <c:v>2.9969053281754019</c:v>
                </c:pt>
                <c:pt idx="1176">
                  <c:v>3.0081514607616309</c:v>
                </c:pt>
                <c:pt idx="1177">
                  <c:v>3.0147214778034841</c:v>
                </c:pt>
                <c:pt idx="1178">
                  <c:v>3.0474639681828188</c:v>
                </c:pt>
                <c:pt idx="1179">
                  <c:v>3.080214840015449</c:v>
                </c:pt>
                <c:pt idx="1180">
                  <c:v>3.1013282786123662</c:v>
                </c:pt>
                <c:pt idx="1181">
                  <c:v>3.0727097367035752</c:v>
                </c:pt>
                <c:pt idx="1182">
                  <c:v>3.0329673602305949</c:v>
                </c:pt>
                <c:pt idx="1183">
                  <c:v>3.044887182554243</c:v>
                </c:pt>
                <c:pt idx="1184">
                  <c:v>2.9882838434544992</c:v>
                </c:pt>
                <c:pt idx="1185">
                  <c:v>3.028594301878119</c:v>
                </c:pt>
                <c:pt idx="1186">
                  <c:v>3.0404109929913532</c:v>
                </c:pt>
                <c:pt idx="1187">
                  <c:v>3.0254270492369</c:v>
                </c:pt>
                <c:pt idx="1188">
                  <c:v>2.920683626550467</c:v>
                </c:pt>
                <c:pt idx="1189">
                  <c:v>2.9156766193632802</c:v>
                </c:pt>
                <c:pt idx="1190">
                  <c:v>2.871583697205343</c:v>
                </c:pt>
                <c:pt idx="1191">
                  <c:v>2.9039937869213408</c:v>
                </c:pt>
                <c:pt idx="1192">
                  <c:v>2.8980820476506359</c:v>
                </c:pt>
                <c:pt idx="1193">
                  <c:v>2.8701437584789868</c:v>
                </c:pt>
                <c:pt idx="1194">
                  <c:v>2.8988848093164208</c:v>
                </c:pt>
                <c:pt idx="1195">
                  <c:v>2.8965020298290951</c:v>
                </c:pt>
                <c:pt idx="1196">
                  <c:v>2.856043183551745</c:v>
                </c:pt>
                <c:pt idx="1197">
                  <c:v>2.8716834857913129</c:v>
                </c:pt>
                <c:pt idx="1198">
                  <c:v>2.849903837726774</c:v>
                </c:pt>
                <c:pt idx="1199">
                  <c:v>2.8825922082057169</c:v>
                </c:pt>
                <c:pt idx="1200">
                  <c:v>2.9221280391735078</c:v>
                </c:pt>
                <c:pt idx="1201">
                  <c:v>2.8930400679537591</c:v>
                </c:pt>
                <c:pt idx="1202">
                  <c:v>2.9177743487034031</c:v>
                </c:pt>
                <c:pt idx="1203">
                  <c:v>2.9067328065555351</c:v>
                </c:pt>
                <c:pt idx="1204">
                  <c:v>2.8814910061799139</c:v>
                </c:pt>
                <c:pt idx="1205">
                  <c:v>2.8808893265532531</c:v>
                </c:pt>
                <c:pt idx="1206">
                  <c:v>2.908386151893537</c:v>
                </c:pt>
                <c:pt idx="1207">
                  <c:v>2.8944957102457609</c:v>
                </c:pt>
                <c:pt idx="1208">
                  <c:v>2.9200152426516368</c:v>
                </c:pt>
                <c:pt idx="1209">
                  <c:v>2.9144669222349542</c:v>
                </c:pt>
                <c:pt idx="1210">
                  <c:v>2.894686914131249</c:v>
                </c:pt>
                <c:pt idx="1211">
                  <c:v>2.9031257641823789</c:v>
                </c:pt>
                <c:pt idx="1212">
                  <c:v>2.8700238479618831</c:v>
                </c:pt>
                <c:pt idx="1213">
                  <c:v>2.8697065283872352</c:v>
                </c:pt>
                <c:pt idx="1214">
                  <c:v>2.888587637279477</c:v>
                </c:pt>
                <c:pt idx="1215">
                  <c:v>2.9264248847554568</c:v>
                </c:pt>
                <c:pt idx="1216">
                  <c:v>2.959165527668528</c:v>
                </c:pt>
                <c:pt idx="1217">
                  <c:v>2.9623951950760961</c:v>
                </c:pt>
                <c:pt idx="1218">
                  <c:v>2.962817059402751</c:v>
                </c:pt>
                <c:pt idx="1219">
                  <c:v>2.959208543927478</c:v>
                </c:pt>
                <c:pt idx="1220">
                  <c:v>2.9636479594081711</c:v>
                </c:pt>
                <c:pt idx="1221">
                  <c:v>2.9460883941496179</c:v>
                </c:pt>
                <c:pt idx="1222">
                  <c:v>2.9481143415445512</c:v>
                </c:pt>
                <c:pt idx="1223">
                  <c:v>2.9249855423470241</c:v>
                </c:pt>
                <c:pt idx="1224">
                  <c:v>2.880978619894579</c:v>
                </c:pt>
                <c:pt idx="1225">
                  <c:v>2.8819724258332609</c:v>
                </c:pt>
                <c:pt idx="1226">
                  <c:v>2.8917433878725372</c:v>
                </c:pt>
                <c:pt idx="1227">
                  <c:v>2.9041904121006441</c:v>
                </c:pt>
                <c:pt idx="1228">
                  <c:v>2.8901295864084529</c:v>
                </c:pt>
                <c:pt idx="1229">
                  <c:v>2.9335986523372481</c:v>
                </c:pt>
                <c:pt idx="1230">
                  <c:v>2.9398881958605272</c:v>
                </c:pt>
                <c:pt idx="1231">
                  <c:v>2.9574922297514519</c:v>
                </c:pt>
                <c:pt idx="1232">
                  <c:v>2.9536309904332052</c:v>
                </c:pt>
                <c:pt idx="1233">
                  <c:v>2.9524786927330302</c:v>
                </c:pt>
                <c:pt idx="1234">
                  <c:v>2.9114573722800978</c:v>
                </c:pt>
                <c:pt idx="1235">
                  <c:v>2.9007128742088262</c:v>
                </c:pt>
                <c:pt idx="1236">
                  <c:v>2.8668352919716789</c:v>
                </c:pt>
                <c:pt idx="1237">
                  <c:v>2.808345389958363</c:v>
                </c:pt>
                <c:pt idx="1238">
                  <c:v>2.805169296784098</c:v>
                </c:pt>
                <c:pt idx="1239">
                  <c:v>2.7970927933615348</c:v>
                </c:pt>
                <c:pt idx="1240">
                  <c:v>2.6787475480009508</c:v>
                </c:pt>
                <c:pt idx="1241">
                  <c:v>2.6612036528639771</c:v>
                </c:pt>
                <c:pt idx="1242">
                  <c:v>2.6901607063655519</c:v>
                </c:pt>
                <c:pt idx="1243">
                  <c:v>2.6099069010489502</c:v>
                </c:pt>
                <c:pt idx="1244">
                  <c:v>2.6830133293503948</c:v>
                </c:pt>
                <c:pt idx="1245">
                  <c:v>2.6951571957716052</c:v>
                </c:pt>
                <c:pt idx="1246">
                  <c:v>2.7027713798743558</c:v>
                </c:pt>
                <c:pt idx="1247">
                  <c:v>2.7521455681492411</c:v>
                </c:pt>
                <c:pt idx="1248">
                  <c:v>2.7535824963180082</c:v>
                </c:pt>
                <c:pt idx="1249">
                  <c:v>2.8285639479722131</c:v>
                </c:pt>
                <c:pt idx="1250">
                  <c:v>2.8246022869842911</c:v>
                </c:pt>
                <c:pt idx="1251">
                  <c:v>2.8357599516906311</c:v>
                </c:pt>
                <c:pt idx="1252">
                  <c:v>2.8714535042013769</c:v>
                </c:pt>
                <c:pt idx="1253">
                  <c:v>2.8519427191815101</c:v>
                </c:pt>
                <c:pt idx="1254">
                  <c:v>2.8677305251315302</c:v>
                </c:pt>
                <c:pt idx="1255">
                  <c:v>2.8871843810876512</c:v>
                </c:pt>
                <c:pt idx="1256">
                  <c:v>2.8743833833879919</c:v>
                </c:pt>
                <c:pt idx="1257">
                  <c:v>2.90124240623908</c:v>
                </c:pt>
                <c:pt idx="1258">
                  <c:v>2.9615974130408751</c:v>
                </c:pt>
                <c:pt idx="1259">
                  <c:v>2.9871941148378052</c:v>
                </c:pt>
                <c:pt idx="1260">
                  <c:v>2.9672538908562078</c:v>
                </c:pt>
                <c:pt idx="1261">
                  <c:v>2.9320060615128618</c:v>
                </c:pt>
                <c:pt idx="1262">
                  <c:v>2.9404869112521852</c:v>
                </c:pt>
                <c:pt idx="1263">
                  <c:v>2.904826723985249</c:v>
                </c:pt>
                <c:pt idx="1264">
                  <c:v>2.9310654057326242</c:v>
                </c:pt>
                <c:pt idx="1265">
                  <c:v>2.9540555799998272</c:v>
                </c:pt>
                <c:pt idx="1266">
                  <c:v>2.9256372921979961</c:v>
                </c:pt>
                <c:pt idx="1267">
                  <c:v>2.901376067300669</c:v>
                </c:pt>
                <c:pt idx="1268">
                  <c:v>2.776343807698558</c:v>
                </c:pt>
                <c:pt idx="1269">
                  <c:v>2.828926862806814</c:v>
                </c:pt>
                <c:pt idx="1270">
                  <c:v>2.8961110332824478</c:v>
                </c:pt>
                <c:pt idx="1271">
                  <c:v>2.874788192356331</c:v>
                </c:pt>
                <c:pt idx="1272">
                  <c:v>2.8958537902670729</c:v>
                </c:pt>
                <c:pt idx="1273">
                  <c:v>2.954330791155507</c:v>
                </c:pt>
                <c:pt idx="1274">
                  <c:v>2.9474450185522429</c:v>
                </c:pt>
                <c:pt idx="1275">
                  <c:v>2.9110076425791962</c:v>
                </c:pt>
                <c:pt idx="1276">
                  <c:v>2.8821298975114131</c:v>
                </c:pt>
                <c:pt idx="1277">
                  <c:v>2.8840574444837102</c:v>
                </c:pt>
                <c:pt idx="1278">
                  <c:v>2.9052872232894549</c:v>
                </c:pt>
                <c:pt idx="1279">
                  <c:v>2.9078185125921219</c:v>
                </c:pt>
                <c:pt idx="1280">
                  <c:v>2.8968736528229049</c:v>
                </c:pt>
                <c:pt idx="1281">
                  <c:v>2.883768146087982</c:v>
                </c:pt>
                <c:pt idx="1282">
                  <c:v>2.8703582145286028</c:v>
                </c:pt>
                <c:pt idx="1283">
                  <c:v>2.7978496540170128</c:v>
                </c:pt>
                <c:pt idx="1284">
                  <c:v>2.8281836012818231</c:v>
                </c:pt>
                <c:pt idx="1285">
                  <c:v>2.835498077805958</c:v>
                </c:pt>
                <c:pt idx="1286">
                  <c:v>2.7833371732093788</c:v>
                </c:pt>
                <c:pt idx="1287">
                  <c:v>2.747494685826354</c:v>
                </c:pt>
                <c:pt idx="1288">
                  <c:v>2.8212716613103268</c:v>
                </c:pt>
                <c:pt idx="1289">
                  <c:v>2.8418070514419309</c:v>
                </c:pt>
                <c:pt idx="1290">
                  <c:v>2.7909166858970091</c:v>
                </c:pt>
                <c:pt idx="1291">
                  <c:v>2.8274933017739632</c:v>
                </c:pt>
                <c:pt idx="1292">
                  <c:v>2.837469812863795</c:v>
                </c:pt>
                <c:pt idx="1293">
                  <c:v>2.8609791167322629</c:v>
                </c:pt>
                <c:pt idx="1294">
                  <c:v>2.8539630703618091</c:v>
                </c:pt>
                <c:pt idx="1295">
                  <c:v>2.9063043865169691</c:v>
                </c:pt>
                <c:pt idx="1296">
                  <c:v>2.9182806711232159</c:v>
                </c:pt>
                <c:pt idx="1297">
                  <c:v>2.9180176619706319</c:v>
                </c:pt>
                <c:pt idx="1298">
                  <c:v>2.9337637566575778</c:v>
                </c:pt>
                <c:pt idx="1299">
                  <c:v>2.8918224827014178</c:v>
                </c:pt>
                <c:pt idx="1300">
                  <c:v>2.8927751577634839</c:v>
                </c:pt>
                <c:pt idx="1301">
                  <c:v>2.9188427605784129</c:v>
                </c:pt>
                <c:pt idx="1302">
                  <c:v>2.9045564869828491</c:v>
                </c:pt>
                <c:pt idx="1303">
                  <c:v>2.8772289057784461</c:v>
                </c:pt>
                <c:pt idx="1304">
                  <c:v>2.8886118882211349</c:v>
                </c:pt>
                <c:pt idx="1305">
                  <c:v>2.9238359391109592</c:v>
                </c:pt>
                <c:pt idx="1306">
                  <c:v>2.9306143977808108</c:v>
                </c:pt>
                <c:pt idx="1307">
                  <c:v>2.8898478032524011</c:v>
                </c:pt>
                <c:pt idx="1308">
                  <c:v>2.8734318980620031</c:v>
                </c:pt>
                <c:pt idx="1309">
                  <c:v>2.8368621176959681</c:v>
                </c:pt>
                <c:pt idx="1310">
                  <c:v>2.8400861633940808</c:v>
                </c:pt>
                <c:pt idx="1311">
                  <c:v>2.8141282334151789</c:v>
                </c:pt>
                <c:pt idx="1312">
                  <c:v>2.7552435636534569</c:v>
                </c:pt>
                <c:pt idx="1313">
                  <c:v>2.7931257988820399</c:v>
                </c:pt>
                <c:pt idx="1314">
                  <c:v>2.7411028689747732</c:v>
                </c:pt>
                <c:pt idx="1315">
                  <c:v>2.7384158083989072</c:v>
                </c:pt>
                <c:pt idx="1316">
                  <c:v>2.7865713684301872</c:v>
                </c:pt>
                <c:pt idx="1317">
                  <c:v>2.7934830410259841</c:v>
                </c:pt>
                <c:pt idx="1318">
                  <c:v>2.7783179449809818</c:v>
                </c:pt>
                <c:pt idx="1319">
                  <c:v>2.759649975239391</c:v>
                </c:pt>
                <c:pt idx="1320">
                  <c:v>2.7346155272554529</c:v>
                </c:pt>
                <c:pt idx="1321">
                  <c:v>2.780068462950084</c:v>
                </c:pt>
                <c:pt idx="1322">
                  <c:v>2.7463480089652661</c:v>
                </c:pt>
                <c:pt idx="1323">
                  <c:v>2.732616191083125</c:v>
                </c:pt>
                <c:pt idx="1324">
                  <c:v>2.701220428815688</c:v>
                </c:pt>
                <c:pt idx="1325">
                  <c:v>2.5603891972628712</c:v>
                </c:pt>
                <c:pt idx="1326">
                  <c:v>2.6066153102908398</c:v>
                </c:pt>
                <c:pt idx="1327">
                  <c:v>2.5657569287157118</c:v>
                </c:pt>
                <c:pt idx="1328">
                  <c:v>2.6064424289588231</c:v>
                </c:pt>
                <c:pt idx="1329">
                  <c:v>2.589226793405508</c:v>
                </c:pt>
                <c:pt idx="1330">
                  <c:v>2.6014175021905479</c:v>
                </c:pt>
                <c:pt idx="1331">
                  <c:v>2.5568872965052658</c:v>
                </c:pt>
                <c:pt idx="1332">
                  <c:v>2.5417184674838889</c:v>
                </c:pt>
                <c:pt idx="1333">
                  <c:v>2.6335478639509668</c:v>
                </c:pt>
                <c:pt idx="1334">
                  <c:v>2.588529131776244</c:v>
                </c:pt>
                <c:pt idx="1335">
                  <c:v>2.603567454821047</c:v>
                </c:pt>
                <c:pt idx="1336">
                  <c:v>2.5468499607637241</c:v>
                </c:pt>
                <c:pt idx="1337">
                  <c:v>2.5006255756468501</c:v>
                </c:pt>
                <c:pt idx="1338">
                  <c:v>2.5155398038827101</c:v>
                </c:pt>
                <c:pt idx="1339">
                  <c:v>2.5875168126695369</c:v>
                </c:pt>
                <c:pt idx="1340">
                  <c:v>2.6076795056441422</c:v>
                </c:pt>
                <c:pt idx="1341">
                  <c:v>2.5707583915683929</c:v>
                </c:pt>
                <c:pt idx="1342">
                  <c:v>2.647238686977039</c:v>
                </c:pt>
                <c:pt idx="1343">
                  <c:v>2.6607775855673159</c:v>
                </c:pt>
                <c:pt idx="1344">
                  <c:v>2.6585421150851318</c:v>
                </c:pt>
                <c:pt idx="1345">
                  <c:v>2.656275651065632</c:v>
                </c:pt>
                <c:pt idx="1346">
                  <c:v>2.6330256526312219</c:v>
                </c:pt>
                <c:pt idx="1347">
                  <c:v>2.6180410874076769</c:v>
                </c:pt>
                <c:pt idx="1348">
                  <c:v>2.654729017332718</c:v>
                </c:pt>
                <c:pt idx="1349">
                  <c:v>2.671650080037292</c:v>
                </c:pt>
                <c:pt idx="1350">
                  <c:v>2.7029854359459362</c:v>
                </c:pt>
                <c:pt idx="1351">
                  <c:v>2.7074637774687589</c:v>
                </c:pt>
                <c:pt idx="1352">
                  <c:v>2.665629609351281</c:v>
                </c:pt>
                <c:pt idx="1353">
                  <c:v>2.6536172826934381</c:v>
                </c:pt>
                <c:pt idx="1354">
                  <c:v>2.6168320377504841</c:v>
                </c:pt>
                <c:pt idx="1355">
                  <c:v>2.615942555640236</c:v>
                </c:pt>
                <c:pt idx="1356">
                  <c:v>2.576846897981929</c:v>
                </c:pt>
                <c:pt idx="1357">
                  <c:v>2.5319906531794332</c:v>
                </c:pt>
                <c:pt idx="1358">
                  <c:v>2.4737235083912492</c:v>
                </c:pt>
                <c:pt idx="1359">
                  <c:v>2.4203482061059769</c:v>
                </c:pt>
                <c:pt idx="1360">
                  <c:v>2.487795967451929</c:v>
                </c:pt>
                <c:pt idx="1361">
                  <c:v>2.44248488764919</c:v>
                </c:pt>
                <c:pt idx="1362">
                  <c:v>2.513570716692402</c:v>
                </c:pt>
                <c:pt idx="1363">
                  <c:v>2.529434735154577</c:v>
                </c:pt>
                <c:pt idx="1364">
                  <c:v>2.5423909344958449</c:v>
                </c:pt>
                <c:pt idx="1365">
                  <c:v>2.5209529209608239</c:v>
                </c:pt>
                <c:pt idx="1366">
                  <c:v>2.460938905906795</c:v>
                </c:pt>
                <c:pt idx="1367">
                  <c:v>2.4459448482447739</c:v>
                </c:pt>
                <c:pt idx="1368">
                  <c:v>2.396294968798705</c:v>
                </c:pt>
                <c:pt idx="1369">
                  <c:v>2.4080721384465069</c:v>
                </c:pt>
                <c:pt idx="1370">
                  <c:v>2.4518642095983481</c:v>
                </c:pt>
                <c:pt idx="1371">
                  <c:v>2.4234298420034519</c:v>
                </c:pt>
                <c:pt idx="1372">
                  <c:v>2.4450476582761191</c:v>
                </c:pt>
                <c:pt idx="1373">
                  <c:v>2.4400328087457992</c:v>
                </c:pt>
                <c:pt idx="1374">
                  <c:v>2.5089109876101219</c:v>
                </c:pt>
                <c:pt idx="1375">
                  <c:v>2.5060180773956251</c:v>
                </c:pt>
                <c:pt idx="1376">
                  <c:v>2.4875148620189931</c:v>
                </c:pt>
                <c:pt idx="1377">
                  <c:v>2.450639347100608</c:v>
                </c:pt>
                <c:pt idx="1378">
                  <c:v>2.42293014289322</c:v>
                </c:pt>
                <c:pt idx="1379">
                  <c:v>2.4312863286316762</c:v>
                </c:pt>
                <c:pt idx="1380">
                  <c:v>2.4554230991080002</c:v>
                </c:pt>
                <c:pt idx="1381">
                  <c:v>2.404834602717739</c:v>
                </c:pt>
                <c:pt idx="1382">
                  <c:v>2.38506256034609</c:v>
                </c:pt>
                <c:pt idx="1383">
                  <c:v>2.394517403246557</c:v>
                </c:pt>
                <c:pt idx="1384">
                  <c:v>2.35068515226728</c:v>
                </c:pt>
                <c:pt idx="1385">
                  <c:v>2.3468185023869599</c:v>
                </c:pt>
                <c:pt idx="1386">
                  <c:v>2.3280163029368302</c:v>
                </c:pt>
                <c:pt idx="1387">
                  <c:v>2.3356230376903562</c:v>
                </c:pt>
                <c:pt idx="1388">
                  <c:v>2.3048584915767538</c:v>
                </c:pt>
                <c:pt idx="1389">
                  <c:v>2.2735170965741922</c:v>
                </c:pt>
                <c:pt idx="1390">
                  <c:v>2.3241767888482641</c:v>
                </c:pt>
                <c:pt idx="1391">
                  <c:v>2.3579750765996819</c:v>
                </c:pt>
                <c:pt idx="1392">
                  <c:v>2.3529488186554688</c:v>
                </c:pt>
                <c:pt idx="1393">
                  <c:v>2.4075234057924551</c:v>
                </c:pt>
                <c:pt idx="1394">
                  <c:v>2.3898477528983522</c:v>
                </c:pt>
                <c:pt idx="1395">
                  <c:v>2.4157136683572191</c:v>
                </c:pt>
                <c:pt idx="1396">
                  <c:v>2.401233906657565</c:v>
                </c:pt>
                <c:pt idx="1397">
                  <c:v>2.4238084181839761</c:v>
                </c:pt>
                <c:pt idx="1398">
                  <c:v>2.325688244632059</c:v>
                </c:pt>
                <c:pt idx="1399">
                  <c:v>2.311848653977477</c:v>
                </c:pt>
                <c:pt idx="1400">
                  <c:v>2.3087597344732651</c:v>
                </c:pt>
                <c:pt idx="1401">
                  <c:v>2.1822547400728491</c:v>
                </c:pt>
                <c:pt idx="1402">
                  <c:v>2.2102457297551532</c:v>
                </c:pt>
                <c:pt idx="1403">
                  <c:v>2.1728350778180721</c:v>
                </c:pt>
                <c:pt idx="1404">
                  <c:v>2.11821015277016</c:v>
                </c:pt>
                <c:pt idx="1405">
                  <c:v>2.1311322461096398</c:v>
                </c:pt>
                <c:pt idx="1406">
                  <c:v>2.0749302533675551</c:v>
                </c:pt>
                <c:pt idx="1407">
                  <c:v>2.153667517492988</c:v>
                </c:pt>
                <c:pt idx="1408">
                  <c:v>2.263497827567305</c:v>
                </c:pt>
                <c:pt idx="1409">
                  <c:v>2.2103907364618678</c:v>
                </c:pt>
                <c:pt idx="1410">
                  <c:v>2.197469825257313</c:v>
                </c:pt>
                <c:pt idx="1411">
                  <c:v>2.186861981189248</c:v>
                </c:pt>
                <c:pt idx="1412">
                  <c:v>2.1685601652900051</c:v>
                </c:pt>
                <c:pt idx="1413">
                  <c:v>2.1233250268168402</c:v>
                </c:pt>
                <c:pt idx="1414">
                  <c:v>2.1483843508829641</c:v>
                </c:pt>
                <c:pt idx="1415">
                  <c:v>2.178362702178585</c:v>
                </c:pt>
                <c:pt idx="1416">
                  <c:v>2.1892762177023961</c:v>
                </c:pt>
                <c:pt idx="1417">
                  <c:v>2.2830329182512239</c:v>
                </c:pt>
                <c:pt idx="1418">
                  <c:v>2.2746342287429711</c:v>
                </c:pt>
                <c:pt idx="1419">
                  <c:v>2.277082931475765</c:v>
                </c:pt>
                <c:pt idx="1420">
                  <c:v>2.2765611869629292</c:v>
                </c:pt>
                <c:pt idx="1421">
                  <c:v>2.2559092663961922</c:v>
                </c:pt>
                <c:pt idx="1422">
                  <c:v>2.23919640049786</c:v>
                </c:pt>
                <c:pt idx="1423">
                  <c:v>2.2954126189829691</c:v>
                </c:pt>
                <c:pt idx="1424">
                  <c:v>2.3254148307411122</c:v>
                </c:pt>
                <c:pt idx="1425">
                  <c:v>2.309247896688345</c:v>
                </c:pt>
                <c:pt idx="1426">
                  <c:v>2.3412709736377768</c:v>
                </c:pt>
                <c:pt idx="1427">
                  <c:v>2.3466674328337831</c:v>
                </c:pt>
                <c:pt idx="1428">
                  <c:v>2.3538380576282338</c:v>
                </c:pt>
                <c:pt idx="1429">
                  <c:v>2.2939054516731412</c:v>
                </c:pt>
                <c:pt idx="1430">
                  <c:v>2.3124730275355252</c:v>
                </c:pt>
                <c:pt idx="1431">
                  <c:v>2.3057458071563608</c:v>
                </c:pt>
                <c:pt idx="1432">
                  <c:v>2.2398733130620938</c:v>
                </c:pt>
                <c:pt idx="1433">
                  <c:v>2.2305054389408161</c:v>
                </c:pt>
                <c:pt idx="1434">
                  <c:v>2.2413736284891339</c:v>
                </c:pt>
                <c:pt idx="1435">
                  <c:v>2.2700238880113499</c:v>
                </c:pt>
                <c:pt idx="1436">
                  <c:v>2.2269144501067708</c:v>
                </c:pt>
                <c:pt idx="1437">
                  <c:v>2.248270578606391</c:v>
                </c:pt>
                <c:pt idx="1438">
                  <c:v>2.3183761907101328</c:v>
                </c:pt>
                <c:pt idx="1439">
                  <c:v>2.3329731576060722</c:v>
                </c:pt>
                <c:pt idx="1440">
                  <c:v>2.325247869851979</c:v>
                </c:pt>
                <c:pt idx="1441">
                  <c:v>2.2731136687319031</c:v>
                </c:pt>
                <c:pt idx="1442">
                  <c:v>2.2610779349677639</c:v>
                </c:pt>
                <c:pt idx="1443">
                  <c:v>2.2328522454556539</c:v>
                </c:pt>
                <c:pt idx="1444">
                  <c:v>2.2524185870062161</c:v>
                </c:pt>
                <c:pt idx="1445">
                  <c:v>2.2544799733925132</c:v>
                </c:pt>
                <c:pt idx="1446">
                  <c:v>2.2867699194486151</c:v>
                </c:pt>
                <c:pt idx="1447">
                  <c:v>2.2356925216907282</c:v>
                </c:pt>
                <c:pt idx="1448">
                  <c:v>2.2171262950002961</c:v>
                </c:pt>
                <c:pt idx="1449">
                  <c:v>2.2010198434783681</c:v>
                </c:pt>
                <c:pt idx="1450">
                  <c:v>2.161960262586974</c:v>
                </c:pt>
                <c:pt idx="1451">
                  <c:v>2.1640869444755921</c:v>
                </c:pt>
                <c:pt idx="1452">
                  <c:v>2.1471427267201082</c:v>
                </c:pt>
                <c:pt idx="1453">
                  <c:v>2.1697370175064461</c:v>
                </c:pt>
                <c:pt idx="1454">
                  <c:v>2.160550151032318</c:v>
                </c:pt>
                <c:pt idx="1455">
                  <c:v>2.150595923700616</c:v>
                </c:pt>
                <c:pt idx="1456">
                  <c:v>2.1346030531340401</c:v>
                </c:pt>
                <c:pt idx="1457">
                  <c:v>2.1471038481241571</c:v>
                </c:pt>
                <c:pt idx="1458">
                  <c:v>2.0972203609267148</c:v>
                </c:pt>
                <c:pt idx="1459">
                  <c:v>2.0760385189517181</c:v>
                </c:pt>
                <c:pt idx="1460">
                  <c:v>2.123482530984516</c:v>
                </c:pt>
                <c:pt idx="1461">
                  <c:v>2.1492317719524578</c:v>
                </c:pt>
                <c:pt idx="1462">
                  <c:v>2.1442729488794239</c:v>
                </c:pt>
                <c:pt idx="1463">
                  <c:v>2.1539987041510078</c:v>
                </c:pt>
                <c:pt idx="1464">
                  <c:v>2.1433402902689469</c:v>
                </c:pt>
                <c:pt idx="1465">
                  <c:v>2.145343616418963</c:v>
                </c:pt>
                <c:pt idx="1466">
                  <c:v>2.1224725207103661</c:v>
                </c:pt>
                <c:pt idx="1467">
                  <c:v>2.1602269518396362</c:v>
                </c:pt>
                <c:pt idx="1468">
                  <c:v>2.167157953420408</c:v>
                </c:pt>
                <c:pt idx="1469">
                  <c:v>2.1489692333396162</c:v>
                </c:pt>
                <c:pt idx="1470">
                  <c:v>2.1796180815613422</c:v>
                </c:pt>
                <c:pt idx="1471">
                  <c:v>2.193694067445914</c:v>
                </c:pt>
                <c:pt idx="1472">
                  <c:v>2.1634462913774679</c:v>
                </c:pt>
                <c:pt idx="1473">
                  <c:v>2.1663094333180299</c:v>
                </c:pt>
                <c:pt idx="1474">
                  <c:v>2.178201592744673</c:v>
                </c:pt>
                <c:pt idx="1475">
                  <c:v>2.1897870775447021</c:v>
                </c:pt>
                <c:pt idx="1476">
                  <c:v>2.184498073177588</c:v>
                </c:pt>
                <c:pt idx="1477">
                  <c:v>2.1796659035677228</c:v>
                </c:pt>
                <c:pt idx="1478">
                  <c:v>2.15777327154106</c:v>
                </c:pt>
                <c:pt idx="1479">
                  <c:v>2.1600544583434331</c:v>
                </c:pt>
                <c:pt idx="1480">
                  <c:v>2.2211297035938462</c:v>
                </c:pt>
                <c:pt idx="1481">
                  <c:v>2.278470396802299</c:v>
                </c:pt>
                <c:pt idx="1482">
                  <c:v>2.302416001391963</c:v>
                </c:pt>
                <c:pt idx="1483">
                  <c:v>2.3390863142000908</c:v>
                </c:pt>
                <c:pt idx="1484">
                  <c:v>2.345137854874042</c:v>
                </c:pt>
                <c:pt idx="1485">
                  <c:v>2.316819124283088</c:v>
                </c:pt>
                <c:pt idx="1486">
                  <c:v>2.3996020100959119</c:v>
                </c:pt>
                <c:pt idx="1487">
                  <c:v>2.3848957374525299</c:v>
                </c:pt>
                <c:pt idx="1488">
                  <c:v>2.3805504562709889</c:v>
                </c:pt>
                <c:pt idx="1489">
                  <c:v>2.3796642662662042</c:v>
                </c:pt>
                <c:pt idx="1490">
                  <c:v>2.431012313786292</c:v>
                </c:pt>
                <c:pt idx="1491">
                  <c:v>2.5607994531121321</c:v>
                </c:pt>
                <c:pt idx="1492">
                  <c:v>2.5667323244769968</c:v>
                </c:pt>
                <c:pt idx="1493">
                  <c:v>2.5374674000751698</c:v>
                </c:pt>
                <c:pt idx="1494">
                  <c:v>2.5681039038598801</c:v>
                </c:pt>
                <c:pt idx="1495">
                  <c:v>2.6161451329064871</c:v>
                </c:pt>
                <c:pt idx="1496">
                  <c:v>2.6651717209806258</c:v>
                </c:pt>
                <c:pt idx="1497">
                  <c:v>2.7143069640509201</c:v>
                </c:pt>
                <c:pt idx="1498">
                  <c:v>2.7400230536207428</c:v>
                </c:pt>
                <c:pt idx="1499">
                  <c:v>2.713366193825014</c:v>
                </c:pt>
                <c:pt idx="1500">
                  <c:v>2.6157575174777881</c:v>
                </c:pt>
                <c:pt idx="1501">
                  <c:v>2.7247758144429919</c:v>
                </c:pt>
                <c:pt idx="1502">
                  <c:v>2.780065091561823</c:v>
                </c:pt>
                <c:pt idx="1503">
                  <c:v>2.7161321489058161</c:v>
                </c:pt>
                <c:pt idx="1504">
                  <c:v>2.6692206066806721</c:v>
                </c:pt>
                <c:pt idx="1505">
                  <c:v>2.702669406644937</c:v>
                </c:pt>
                <c:pt idx="1506">
                  <c:v>2.7814902920369109</c:v>
                </c:pt>
                <c:pt idx="1507">
                  <c:v>2.7708235230694611</c:v>
                </c:pt>
                <c:pt idx="1508">
                  <c:v>2.752269831921939</c:v>
                </c:pt>
                <c:pt idx="1509">
                  <c:v>2.7620537744275051</c:v>
                </c:pt>
                <c:pt idx="1510">
                  <c:v>2.7659214473683562</c:v>
                </c:pt>
                <c:pt idx="1511">
                  <c:v>2.7188000359438158</c:v>
                </c:pt>
                <c:pt idx="1512">
                  <c:v>2.6597522885726659</c:v>
                </c:pt>
                <c:pt idx="1513">
                  <c:v>2.690384918726338</c:v>
                </c:pt>
                <c:pt idx="1514">
                  <c:v>2.670213705442126</c:v>
                </c:pt>
                <c:pt idx="1515">
                  <c:v>2.768617589277627</c:v>
                </c:pt>
                <c:pt idx="1516">
                  <c:v>2.8694932420104609</c:v>
                </c:pt>
                <c:pt idx="1517">
                  <c:v>2.8623998303890672</c:v>
                </c:pt>
                <c:pt idx="1518">
                  <c:v>2.886146740694715</c:v>
                </c:pt>
                <c:pt idx="1519">
                  <c:v>2.8957248602345151</c:v>
                </c:pt>
                <c:pt idx="1520">
                  <c:v>2.8668551843728158</c:v>
                </c:pt>
                <c:pt idx="1521">
                  <c:v>2.8714193963895052</c:v>
                </c:pt>
                <c:pt idx="1522">
                  <c:v>2.8682175248918851</c:v>
                </c:pt>
                <c:pt idx="1523">
                  <c:v>2.8002765103918721</c:v>
                </c:pt>
                <c:pt idx="1524">
                  <c:v>2.8014962987124621</c:v>
                </c:pt>
                <c:pt idx="1525">
                  <c:v>2.7649137727928079</c:v>
                </c:pt>
                <c:pt idx="1526">
                  <c:v>2.822125191872078</c:v>
                </c:pt>
                <c:pt idx="1527">
                  <c:v>2.8380364452801832</c:v>
                </c:pt>
                <c:pt idx="1528">
                  <c:v>2.818252092912827</c:v>
                </c:pt>
                <c:pt idx="1529">
                  <c:v>2.839723364049394</c:v>
                </c:pt>
                <c:pt idx="1530">
                  <c:v>2.792792410783175</c:v>
                </c:pt>
                <c:pt idx="1531">
                  <c:v>2.7725794252779501</c:v>
                </c:pt>
                <c:pt idx="1532">
                  <c:v>2.8020190532104929</c:v>
                </c:pt>
                <c:pt idx="1533">
                  <c:v>2.7321741296882971</c:v>
                </c:pt>
                <c:pt idx="1534">
                  <c:v>2.7134922066143181</c:v>
                </c:pt>
                <c:pt idx="1535">
                  <c:v>2.6871620437427288</c:v>
                </c:pt>
                <c:pt idx="1536">
                  <c:v>2.6974889138728479</c:v>
                </c:pt>
                <c:pt idx="1537">
                  <c:v>2.5119115899032698</c:v>
                </c:pt>
                <c:pt idx="1538">
                  <c:v>2.5461840400150071</c:v>
                </c:pt>
                <c:pt idx="1539">
                  <c:v>2.5141236860606102</c:v>
                </c:pt>
                <c:pt idx="1540">
                  <c:v>2.4830447314512938</c:v>
                </c:pt>
                <c:pt idx="1541">
                  <c:v>2.577743779621994</c:v>
                </c:pt>
                <c:pt idx="1542">
                  <c:v>2.542701743548875</c:v>
                </c:pt>
                <c:pt idx="1543">
                  <c:v>2.526465380479868</c:v>
                </c:pt>
                <c:pt idx="1544">
                  <c:v>2.580914367312102</c:v>
                </c:pt>
                <c:pt idx="1545">
                  <c:v>2.5942783589678071</c:v>
                </c:pt>
                <c:pt idx="1546">
                  <c:v>2.5214018705434409</c:v>
                </c:pt>
                <c:pt idx="1547">
                  <c:v>2.4944058153723998</c:v>
                </c:pt>
                <c:pt idx="1548">
                  <c:v>2.5299455914519018</c:v>
                </c:pt>
                <c:pt idx="1549">
                  <c:v>2.5163313628186121</c:v>
                </c:pt>
                <c:pt idx="1550">
                  <c:v>2.4622008482559932</c:v>
                </c:pt>
                <c:pt idx="1551">
                  <c:v>2.4540312142728751</c:v>
                </c:pt>
                <c:pt idx="1552">
                  <c:v>2.5105991433223922</c:v>
                </c:pt>
                <c:pt idx="1553">
                  <c:v>2.5299271899246749</c:v>
                </c:pt>
                <c:pt idx="1554">
                  <c:v>2.5231660126959068</c:v>
                </c:pt>
                <c:pt idx="1555">
                  <c:v>2.5131632241855102</c:v>
                </c:pt>
                <c:pt idx="1556">
                  <c:v>2.5092896789703381</c:v>
                </c:pt>
                <c:pt idx="1557">
                  <c:v>2.4894113875149042</c:v>
                </c:pt>
                <c:pt idx="1558">
                  <c:v>2.467315735163111</c:v>
                </c:pt>
                <c:pt idx="1559">
                  <c:v>2.4595202962064708</c:v>
                </c:pt>
                <c:pt idx="1560">
                  <c:v>2.421155809888484</c:v>
                </c:pt>
                <c:pt idx="1561">
                  <c:v>2.4520746192136</c:v>
                </c:pt>
                <c:pt idx="1562">
                  <c:v>2.5373722023721221</c:v>
                </c:pt>
                <c:pt idx="1563">
                  <c:v>2.5157846317270169</c:v>
                </c:pt>
                <c:pt idx="1564">
                  <c:v>2.5175283114435429</c:v>
                </c:pt>
                <c:pt idx="1565">
                  <c:v>2.485516939430557</c:v>
                </c:pt>
                <c:pt idx="1566">
                  <c:v>2.4682565296679519</c:v>
                </c:pt>
                <c:pt idx="1567">
                  <c:v>2.483098853607745</c:v>
                </c:pt>
                <c:pt idx="1568">
                  <c:v>2.511610302900217</c:v>
                </c:pt>
                <c:pt idx="1569">
                  <c:v>2.5695131364337769</c:v>
                </c:pt>
                <c:pt idx="1570">
                  <c:v>2.597707126671573</c:v>
                </c:pt>
                <c:pt idx="1571">
                  <c:v>2.595592176689776</c:v>
                </c:pt>
                <c:pt idx="1572">
                  <c:v>2.5755956672508771</c:v>
                </c:pt>
                <c:pt idx="1573">
                  <c:v>2.5912703813135689</c:v>
                </c:pt>
                <c:pt idx="1574">
                  <c:v>2.625313472591265</c:v>
                </c:pt>
                <c:pt idx="1575">
                  <c:v>2.6040766060009388</c:v>
                </c:pt>
                <c:pt idx="1576">
                  <c:v>2.680197261463539</c:v>
                </c:pt>
                <c:pt idx="1577">
                  <c:v>2.693694398109574</c:v>
                </c:pt>
                <c:pt idx="1578">
                  <c:v>2.6611746661993769</c:v>
                </c:pt>
                <c:pt idx="1579">
                  <c:v>2.6440454269301958</c:v>
                </c:pt>
                <c:pt idx="1580">
                  <c:v>2.6685005610165291</c:v>
                </c:pt>
                <c:pt idx="1581">
                  <c:v>2.606059021285509</c:v>
                </c:pt>
                <c:pt idx="1582">
                  <c:v>2.616248185847398</c:v>
                </c:pt>
                <c:pt idx="1583">
                  <c:v>2.6018750111605691</c:v>
                </c:pt>
                <c:pt idx="1584">
                  <c:v>2.6095400864311542</c:v>
                </c:pt>
                <c:pt idx="1585">
                  <c:v>2.6228226124260532</c:v>
                </c:pt>
                <c:pt idx="1586">
                  <c:v>2.6521171485586899</c:v>
                </c:pt>
                <c:pt idx="1587">
                  <c:v>2.6478552445937358</c:v>
                </c:pt>
                <c:pt idx="1588">
                  <c:v>2.6456153345536002</c:v>
                </c:pt>
                <c:pt idx="1589">
                  <c:v>2.6067278589107139</c:v>
                </c:pt>
                <c:pt idx="1590">
                  <c:v>2.630352213343071</c:v>
                </c:pt>
                <c:pt idx="1591">
                  <c:v>2.5961899553137768</c:v>
                </c:pt>
                <c:pt idx="1592">
                  <c:v>2.618288013358848</c:v>
                </c:pt>
                <c:pt idx="1593">
                  <c:v>2.639640816128797</c:v>
                </c:pt>
                <c:pt idx="1594">
                  <c:v>2.6546491742347071</c:v>
                </c:pt>
                <c:pt idx="1595">
                  <c:v>2.657565164059347</c:v>
                </c:pt>
                <c:pt idx="1596">
                  <c:v>2.6610915677559741</c:v>
                </c:pt>
                <c:pt idx="1597">
                  <c:v>2.6826728348935331</c:v>
                </c:pt>
                <c:pt idx="1598">
                  <c:v>2.666416859646707</c:v>
                </c:pt>
                <c:pt idx="1599">
                  <c:v>2.6546043918848552</c:v>
                </c:pt>
                <c:pt idx="1600">
                  <c:v>2.6255162600897468</c:v>
                </c:pt>
                <c:pt idx="1601">
                  <c:v>2.584394592058378</c:v>
                </c:pt>
                <c:pt idx="1602">
                  <c:v>2.551389903916454</c:v>
                </c:pt>
                <c:pt idx="1603">
                  <c:v>2.545063441252712</c:v>
                </c:pt>
                <c:pt idx="1604">
                  <c:v>2.5826687240705559</c:v>
                </c:pt>
                <c:pt idx="1605">
                  <c:v>2.5591517519663598</c:v>
                </c:pt>
                <c:pt idx="1606">
                  <c:v>2.6041344397320829</c:v>
                </c:pt>
                <c:pt idx="1607">
                  <c:v>2.587131257490074</c:v>
                </c:pt>
                <c:pt idx="1608">
                  <c:v>2.6065607398551669</c:v>
                </c:pt>
                <c:pt idx="1609">
                  <c:v>2.6198439866268921</c:v>
                </c:pt>
                <c:pt idx="1610">
                  <c:v>2.6437203236993749</c:v>
                </c:pt>
                <c:pt idx="1611">
                  <c:v>2.7119882607749282</c:v>
                </c:pt>
                <c:pt idx="1612">
                  <c:v>2.7027191735453209</c:v>
                </c:pt>
                <c:pt idx="1613">
                  <c:v>2.6984887229008572</c:v>
                </c:pt>
                <c:pt idx="1614">
                  <c:v>2.712073096371876</c:v>
                </c:pt>
                <c:pt idx="1615">
                  <c:v>2.724439422790633</c:v>
                </c:pt>
                <c:pt idx="1616">
                  <c:v>2.7096159459843872</c:v>
                </c:pt>
                <c:pt idx="1617">
                  <c:v>2.7507731536379869</c:v>
                </c:pt>
                <c:pt idx="1618">
                  <c:v>2.7397352794603922</c:v>
                </c:pt>
                <c:pt idx="1619">
                  <c:v>2.731177313139058</c:v>
                </c:pt>
                <c:pt idx="1620">
                  <c:v>2.719981370698942</c:v>
                </c:pt>
                <c:pt idx="1621">
                  <c:v>2.782214701452367</c:v>
                </c:pt>
                <c:pt idx="1622">
                  <c:v>2.7903190548119352</c:v>
                </c:pt>
                <c:pt idx="1623">
                  <c:v>2.806844105941892</c:v>
                </c:pt>
                <c:pt idx="1624">
                  <c:v>2.8265462542447439</c:v>
                </c:pt>
                <c:pt idx="1625">
                  <c:v>2.8336385135353601</c:v>
                </c:pt>
                <c:pt idx="1626">
                  <c:v>2.8760435999516201</c:v>
                </c:pt>
                <c:pt idx="1627">
                  <c:v>2.871608456966245</c:v>
                </c:pt>
                <c:pt idx="1628">
                  <c:v>2.845266657637743</c:v>
                </c:pt>
                <c:pt idx="1629">
                  <c:v>2.851053524830462</c:v>
                </c:pt>
                <c:pt idx="1630">
                  <c:v>2.8500273529610829</c:v>
                </c:pt>
                <c:pt idx="1631">
                  <c:v>2.8058380255547841</c:v>
                </c:pt>
                <c:pt idx="1632">
                  <c:v>2.8149525001497602</c:v>
                </c:pt>
                <c:pt idx="1633">
                  <c:v>2.8458280131781271</c:v>
                </c:pt>
                <c:pt idx="1634">
                  <c:v>2.853684485497689</c:v>
                </c:pt>
                <c:pt idx="1635">
                  <c:v>2.8080041768458219</c:v>
                </c:pt>
                <c:pt idx="1636">
                  <c:v>2.8226889220743039</c:v>
                </c:pt>
                <c:pt idx="1637">
                  <c:v>2.7942801844233789</c:v>
                </c:pt>
                <c:pt idx="1638">
                  <c:v>2.732913631372603</c:v>
                </c:pt>
                <c:pt idx="1639">
                  <c:v>2.757098514458769</c:v>
                </c:pt>
                <c:pt idx="1640">
                  <c:v>2.7381985419351929</c:v>
                </c:pt>
                <c:pt idx="1641">
                  <c:v>2.7384677941138551</c:v>
                </c:pt>
                <c:pt idx="1642">
                  <c:v>2.7494357719260001</c:v>
                </c:pt>
                <c:pt idx="1643">
                  <c:v>2.8089662197814951</c:v>
                </c:pt>
                <c:pt idx="1644">
                  <c:v>2.814453210412132</c:v>
                </c:pt>
                <c:pt idx="1645">
                  <c:v>2.8375877137554282</c:v>
                </c:pt>
                <c:pt idx="1646">
                  <c:v>2.8240720536106521</c:v>
                </c:pt>
                <c:pt idx="1647">
                  <c:v>2.820847499453389</c:v>
                </c:pt>
                <c:pt idx="1648">
                  <c:v>2.820441652918896</c:v>
                </c:pt>
                <c:pt idx="1649">
                  <c:v>2.7953033964372338</c:v>
                </c:pt>
                <c:pt idx="1650">
                  <c:v>2.7942812778141808</c:v>
                </c:pt>
                <c:pt idx="1651">
                  <c:v>2.820637932507847</c:v>
                </c:pt>
                <c:pt idx="1652">
                  <c:v>2.7928390048130241</c:v>
                </c:pt>
                <c:pt idx="1653">
                  <c:v>2.7932434168133549</c:v>
                </c:pt>
                <c:pt idx="1654">
                  <c:v>2.823723175400239</c:v>
                </c:pt>
                <c:pt idx="1655">
                  <c:v>2.850739569714408</c:v>
                </c:pt>
                <c:pt idx="1656">
                  <c:v>2.8312799517056071</c:v>
                </c:pt>
                <c:pt idx="1657">
                  <c:v>2.8248570425182509</c:v>
                </c:pt>
                <c:pt idx="1658">
                  <c:v>2.8132383739969731</c:v>
                </c:pt>
                <c:pt idx="1659">
                  <c:v>2.8414134962056878</c:v>
                </c:pt>
                <c:pt idx="1660">
                  <c:v>2.861759680521974</c:v>
                </c:pt>
                <c:pt idx="1661">
                  <c:v>2.8890503793246349</c:v>
                </c:pt>
                <c:pt idx="1662">
                  <c:v>2.869385987189637</c:v>
                </c:pt>
                <c:pt idx="1663">
                  <c:v>2.886045594063769</c:v>
                </c:pt>
                <c:pt idx="1664">
                  <c:v>2.8769878366498891</c:v>
                </c:pt>
                <c:pt idx="1665">
                  <c:v>2.8191856437231202</c:v>
                </c:pt>
                <c:pt idx="1666">
                  <c:v>2.8211804375949581</c:v>
                </c:pt>
                <c:pt idx="1667">
                  <c:v>2.8360281488979919</c:v>
                </c:pt>
                <c:pt idx="1668">
                  <c:v>2.8458625545460152</c:v>
                </c:pt>
                <c:pt idx="1669">
                  <c:v>2.8135922029692089</c:v>
                </c:pt>
                <c:pt idx="1670">
                  <c:v>2.827308401958704</c:v>
                </c:pt>
                <c:pt idx="1671">
                  <c:v>2.880099870780954</c:v>
                </c:pt>
                <c:pt idx="1672">
                  <c:v>2.865251202497332</c:v>
                </c:pt>
                <c:pt idx="1673">
                  <c:v>2.8487824885981281</c:v>
                </c:pt>
                <c:pt idx="1674">
                  <c:v>2.8027326267863319</c:v>
                </c:pt>
                <c:pt idx="1675">
                  <c:v>2.7922452559975528</c:v>
                </c:pt>
                <c:pt idx="1676">
                  <c:v>2.8114181015312498</c:v>
                </c:pt>
                <c:pt idx="1677">
                  <c:v>2.801861356997787</c:v>
                </c:pt>
                <c:pt idx="1678">
                  <c:v>2.7964514103192268</c:v>
                </c:pt>
                <c:pt idx="1679">
                  <c:v>2.777021219341937</c:v>
                </c:pt>
                <c:pt idx="1680">
                  <c:v>2.7810389332046932</c:v>
                </c:pt>
                <c:pt idx="1681">
                  <c:v>2.790340999335533</c:v>
                </c:pt>
                <c:pt idx="1682">
                  <c:v>2.78524782230655</c:v>
                </c:pt>
                <c:pt idx="1683">
                  <c:v>2.8252451612279801</c:v>
                </c:pt>
                <c:pt idx="1684">
                  <c:v>2.8466444779706022</c:v>
                </c:pt>
                <c:pt idx="1685">
                  <c:v>2.8407780079521481</c:v>
                </c:pt>
                <c:pt idx="1686">
                  <c:v>2.8454713732954509</c:v>
                </c:pt>
                <c:pt idx="1687">
                  <c:v>2.832352978877827</c:v>
                </c:pt>
                <c:pt idx="1688">
                  <c:v>2.8306809474118571</c:v>
                </c:pt>
                <c:pt idx="1689">
                  <c:v>2.8904284356848211</c:v>
                </c:pt>
                <c:pt idx="1690">
                  <c:v>2.9254356785494271</c:v>
                </c:pt>
                <c:pt idx="1691">
                  <c:v>2.9506549849407659</c:v>
                </c:pt>
                <c:pt idx="1692">
                  <c:v>2.930742475923847</c:v>
                </c:pt>
                <c:pt idx="1693">
                  <c:v>2.930332178820831</c:v>
                </c:pt>
                <c:pt idx="1694">
                  <c:v>2.9081327186228418</c:v>
                </c:pt>
                <c:pt idx="1695">
                  <c:v>2.8625364280826311</c:v>
                </c:pt>
                <c:pt idx="1696">
                  <c:v>2.8959918576156038</c:v>
                </c:pt>
                <c:pt idx="1697">
                  <c:v>2.9004424941187139</c:v>
                </c:pt>
                <c:pt idx="1698">
                  <c:v>2.9169701893849882</c:v>
                </c:pt>
                <c:pt idx="1699">
                  <c:v>2.8900608992198209</c:v>
                </c:pt>
                <c:pt idx="1700">
                  <c:v>2.9121993890053042</c:v>
                </c:pt>
                <c:pt idx="1701">
                  <c:v>2.9337270684791048</c:v>
                </c:pt>
                <c:pt idx="1702">
                  <c:v>2.974748483039904</c:v>
                </c:pt>
                <c:pt idx="1703">
                  <c:v>2.9649581647576908</c:v>
                </c:pt>
                <c:pt idx="1704">
                  <c:v>2.9849293281439579</c:v>
                </c:pt>
                <c:pt idx="1705">
                  <c:v>3.032220832708354</c:v>
                </c:pt>
                <c:pt idx="1706">
                  <c:v>2.9845956846941251</c:v>
                </c:pt>
                <c:pt idx="1707">
                  <c:v>3.0535388673738919</c:v>
                </c:pt>
                <c:pt idx="1708">
                  <c:v>3.0559289147610902</c:v>
                </c:pt>
                <c:pt idx="1709">
                  <c:v>3.0901581691658331</c:v>
                </c:pt>
                <c:pt idx="1710">
                  <c:v>3.0809070613476561</c:v>
                </c:pt>
                <c:pt idx="1711">
                  <c:v>3.0797740576395878</c:v>
                </c:pt>
                <c:pt idx="1712">
                  <c:v>3.0844191241537531</c:v>
                </c:pt>
                <c:pt idx="1713">
                  <c:v>3.0849070071554698</c:v>
                </c:pt>
                <c:pt idx="1714">
                  <c:v>3.1414490559339399</c:v>
                </c:pt>
                <c:pt idx="1715">
                  <c:v>3.117406496580414</c:v>
                </c:pt>
                <c:pt idx="1716">
                  <c:v>3.125677075970509</c:v>
                </c:pt>
                <c:pt idx="1717">
                  <c:v>3.015599831414729</c:v>
                </c:pt>
                <c:pt idx="1718">
                  <c:v>2.7736947739157372</c:v>
                </c:pt>
                <c:pt idx="1719">
                  <c:v>2.870260812038282</c:v>
                </c:pt>
                <c:pt idx="1720">
                  <c:v>2.9165720697287769</c:v>
                </c:pt>
                <c:pt idx="1721">
                  <c:v>3.000299676361438</c:v>
                </c:pt>
                <c:pt idx="1722">
                  <c:v>3.0081740617981798</c:v>
                </c:pt>
                <c:pt idx="1723">
                  <c:v>3.0462059373029269</c:v>
                </c:pt>
                <c:pt idx="1724">
                  <c:v>3.0462839479434551</c:v>
                </c:pt>
                <c:pt idx="1725">
                  <c:v>3.1032555528977421</c:v>
                </c:pt>
                <c:pt idx="1726">
                  <c:v>3.0818122493965312</c:v>
                </c:pt>
                <c:pt idx="1727">
                  <c:v>3.107069359324834</c:v>
                </c:pt>
                <c:pt idx="1728">
                  <c:v>3.2150468250675082</c:v>
                </c:pt>
                <c:pt idx="1729">
                  <c:v>3.226794479581641</c:v>
                </c:pt>
                <c:pt idx="1730">
                  <c:v>3.203328408581291</c:v>
                </c:pt>
                <c:pt idx="1731">
                  <c:v>3.2610508512355358</c:v>
                </c:pt>
                <c:pt idx="1732">
                  <c:v>3.3004931653241871</c:v>
                </c:pt>
                <c:pt idx="1733">
                  <c:v>3.3333150793361361</c:v>
                </c:pt>
                <c:pt idx="1734">
                  <c:v>3.3433081260409931</c:v>
                </c:pt>
                <c:pt idx="1735">
                  <c:v>3.2454232624809869</c:v>
                </c:pt>
                <c:pt idx="1736">
                  <c:v>3.2703726948860181</c:v>
                </c:pt>
                <c:pt idx="1737">
                  <c:v>3.1287760966121279</c:v>
                </c:pt>
                <c:pt idx="1738">
                  <c:v>3.2369008963605652</c:v>
                </c:pt>
                <c:pt idx="1739">
                  <c:v>3.2701814222640571</c:v>
                </c:pt>
                <c:pt idx="1740">
                  <c:v>3.2878678131057582</c:v>
                </c:pt>
                <c:pt idx="1741">
                  <c:v>3.3434182336665832</c:v>
                </c:pt>
                <c:pt idx="1742">
                  <c:v>3.300188465396968</c:v>
                </c:pt>
                <c:pt idx="1743">
                  <c:v>3.1641416330559902</c:v>
                </c:pt>
                <c:pt idx="1744">
                  <c:v>3.2281007527732211</c:v>
                </c:pt>
                <c:pt idx="1745">
                  <c:v>3.1719285199724809</c:v>
                </c:pt>
                <c:pt idx="1746">
                  <c:v>3.0936254761308142</c:v>
                </c:pt>
                <c:pt idx="1747">
                  <c:v>3.0587032055936838</c:v>
                </c:pt>
                <c:pt idx="1748">
                  <c:v>2.9095136525962468</c:v>
                </c:pt>
                <c:pt idx="1749">
                  <c:v>2.907859535031299</c:v>
                </c:pt>
                <c:pt idx="1750">
                  <c:v>2.876354996113204</c:v>
                </c:pt>
                <c:pt idx="1751">
                  <c:v>2.87032963649103</c:v>
                </c:pt>
                <c:pt idx="1752">
                  <c:v>2.9086537614977921</c:v>
                </c:pt>
                <c:pt idx="1753">
                  <c:v>2.8068599257222679</c:v>
                </c:pt>
                <c:pt idx="1754">
                  <c:v>2.876818188470736</c:v>
                </c:pt>
                <c:pt idx="1755">
                  <c:v>2.9663964101211202</c:v>
                </c:pt>
                <c:pt idx="1756">
                  <c:v>2.9611824544608298</c:v>
                </c:pt>
                <c:pt idx="1757">
                  <c:v>2.9515202473134639</c:v>
                </c:pt>
                <c:pt idx="1758">
                  <c:v>2.9045152720935898</c:v>
                </c:pt>
                <c:pt idx="1759">
                  <c:v>2.927785981983571</c:v>
                </c:pt>
                <c:pt idx="1760">
                  <c:v>2.9134142443405948</c:v>
                </c:pt>
                <c:pt idx="1761">
                  <c:v>2.979157151155563</c:v>
                </c:pt>
                <c:pt idx="1762">
                  <c:v>2.975863137764589</c:v>
                </c:pt>
                <c:pt idx="1763">
                  <c:v>3.0692056635681331</c:v>
                </c:pt>
                <c:pt idx="1764">
                  <c:v>3.0589765741963109</c:v>
                </c:pt>
                <c:pt idx="1765">
                  <c:v>3.0935168242113771</c:v>
                </c:pt>
                <c:pt idx="1766">
                  <c:v>3.0385871266939448</c:v>
                </c:pt>
                <c:pt idx="1767">
                  <c:v>3.022207212953878</c:v>
                </c:pt>
                <c:pt idx="1768">
                  <c:v>3.0925521880842122</c:v>
                </c:pt>
                <c:pt idx="1769">
                  <c:v>3.074085742648482</c:v>
                </c:pt>
                <c:pt idx="1770">
                  <c:v>3.1001247214320742</c:v>
                </c:pt>
                <c:pt idx="1771">
                  <c:v>3.1149521517168379</c:v>
                </c:pt>
                <c:pt idx="1772">
                  <c:v>3.1499020932436879</c:v>
                </c:pt>
                <c:pt idx="1773">
                  <c:v>3.1246277896381418</c:v>
                </c:pt>
                <c:pt idx="1774">
                  <c:v>3.1568689314129581</c:v>
                </c:pt>
                <c:pt idx="1775">
                  <c:v>3.1385861390775558</c:v>
                </c:pt>
                <c:pt idx="1776">
                  <c:v>3.1016844178929639</c:v>
                </c:pt>
                <c:pt idx="1777">
                  <c:v>3.134477471176627</c:v>
                </c:pt>
                <c:pt idx="1778">
                  <c:v>3.151704482679897</c:v>
                </c:pt>
                <c:pt idx="1779">
                  <c:v>3.1510815228828761</c:v>
                </c:pt>
                <c:pt idx="1780">
                  <c:v>3.1896922313566529</c:v>
                </c:pt>
                <c:pt idx="1781">
                  <c:v>3.2422085758520822</c:v>
                </c:pt>
                <c:pt idx="1782">
                  <c:v>3.249911447831503</c:v>
                </c:pt>
                <c:pt idx="1783">
                  <c:v>3.2741657493463729</c:v>
                </c:pt>
                <c:pt idx="1784">
                  <c:v>3.2569889498676461</c:v>
                </c:pt>
                <c:pt idx="1785">
                  <c:v>3.280567062695888</c:v>
                </c:pt>
                <c:pt idx="1786">
                  <c:v>3.3110891039999171</c:v>
                </c:pt>
                <c:pt idx="1787">
                  <c:v>3.2734816693934601</c:v>
                </c:pt>
                <c:pt idx="1788">
                  <c:v>3.278401007930849</c:v>
                </c:pt>
                <c:pt idx="1789">
                  <c:v>3.2748224493042781</c:v>
                </c:pt>
                <c:pt idx="1790">
                  <c:v>3.3195708585564199</c:v>
                </c:pt>
                <c:pt idx="1791">
                  <c:v>3.2713464997950581</c:v>
                </c:pt>
                <c:pt idx="1792">
                  <c:v>3.2466831185209228</c:v>
                </c:pt>
                <c:pt idx="1793">
                  <c:v>3.1765160215811288</c:v>
                </c:pt>
                <c:pt idx="1794">
                  <c:v>3.1945029888896039</c:v>
                </c:pt>
                <c:pt idx="1795">
                  <c:v>3.2660267618151249</c:v>
                </c:pt>
                <c:pt idx="1796">
                  <c:v>3.2117813824741281</c:v>
                </c:pt>
                <c:pt idx="1797">
                  <c:v>3.1983013182096478</c:v>
                </c:pt>
                <c:pt idx="1798">
                  <c:v>3.2480430880544029</c:v>
                </c:pt>
                <c:pt idx="1799">
                  <c:v>3.3315584956238342</c:v>
                </c:pt>
                <c:pt idx="1800">
                  <c:v>3.3169163093996379</c:v>
                </c:pt>
                <c:pt idx="1801">
                  <c:v>3.312940406922718</c:v>
                </c:pt>
                <c:pt idx="1802">
                  <c:v>3.3252134335300352</c:v>
                </c:pt>
                <c:pt idx="1803">
                  <c:v>3.3430603016830811</c:v>
                </c:pt>
                <c:pt idx="1804">
                  <c:v>3.32788434894118</c:v>
                </c:pt>
                <c:pt idx="1805">
                  <c:v>3.3703532828119811</c:v>
                </c:pt>
                <c:pt idx="1806">
                  <c:v>3.4024290466752198</c:v>
                </c:pt>
                <c:pt idx="1807">
                  <c:v>3.3799123001654561</c:v>
                </c:pt>
                <c:pt idx="1808">
                  <c:v>3.395156548688707</c:v>
                </c:pt>
                <c:pt idx="1809">
                  <c:v>3.3941570598785362</c:v>
                </c:pt>
                <c:pt idx="1810">
                  <c:v>3.4583599511039571</c:v>
                </c:pt>
                <c:pt idx="1811">
                  <c:v>3.468663458950302</c:v>
                </c:pt>
                <c:pt idx="1812">
                  <c:v>3.464237431632327</c:v>
                </c:pt>
                <c:pt idx="1813">
                  <c:v>3.52398303461255</c:v>
                </c:pt>
                <c:pt idx="1814">
                  <c:v>3.5275490025304079</c:v>
                </c:pt>
                <c:pt idx="1815">
                  <c:v>3.574985917159053</c:v>
                </c:pt>
                <c:pt idx="1816">
                  <c:v>3.5810534090204911</c:v>
                </c:pt>
                <c:pt idx="1817">
                  <c:v>3.5759826794632841</c:v>
                </c:pt>
                <c:pt idx="1818">
                  <c:v>3.6331146618206591</c:v>
                </c:pt>
                <c:pt idx="1819">
                  <c:v>3.641069192315753</c:v>
                </c:pt>
                <c:pt idx="1820">
                  <c:v>3.6560784169334331</c:v>
                </c:pt>
                <c:pt idx="1821">
                  <c:v>3.7159855364718881</c:v>
                </c:pt>
                <c:pt idx="1822">
                  <c:v>3.8427881509250241</c:v>
                </c:pt>
                <c:pt idx="1823">
                  <c:v>3.9124054422616581</c:v>
                </c:pt>
                <c:pt idx="1824">
                  <c:v>3.96358392342959</c:v>
                </c:pt>
                <c:pt idx="1825">
                  <c:v>4.0890451949576248</c:v>
                </c:pt>
                <c:pt idx="1826">
                  <c:v>4.0877953147205739</c:v>
                </c:pt>
                <c:pt idx="1827">
                  <c:v>4.2380192214765016</c:v>
                </c:pt>
                <c:pt idx="1828">
                  <c:v>4.2053616480123033</c:v>
                </c:pt>
                <c:pt idx="1829">
                  <c:v>4.1476442555289346</c:v>
                </c:pt>
                <c:pt idx="1830">
                  <c:v>3.9567276952568169</c:v>
                </c:pt>
                <c:pt idx="1831">
                  <c:v>3.9865234280966422</c:v>
                </c:pt>
                <c:pt idx="1832">
                  <c:v>4.0819615498482218</c:v>
                </c:pt>
                <c:pt idx="1833">
                  <c:v>4.1408084289509439</c:v>
                </c:pt>
                <c:pt idx="1834">
                  <c:v>4.1808299805958491</c:v>
                </c:pt>
                <c:pt idx="1835">
                  <c:v>4.2216400351539072</c:v>
                </c:pt>
                <c:pt idx="1836">
                  <c:v>4.0119233490632302</c:v>
                </c:pt>
                <c:pt idx="1837">
                  <c:v>4.0296604066736732</c:v>
                </c:pt>
                <c:pt idx="1838">
                  <c:v>4.074343335976538</c:v>
                </c:pt>
                <c:pt idx="1839">
                  <c:v>4.1911101673604207</c:v>
                </c:pt>
                <c:pt idx="1840">
                  <c:v>4.196910353070459</c:v>
                </c:pt>
                <c:pt idx="1841">
                  <c:v>4.253422876810685</c:v>
                </c:pt>
                <c:pt idx="1842">
                  <c:v>4.3415842728848606</c:v>
                </c:pt>
                <c:pt idx="1843">
                  <c:v>4.3131059538062946</c:v>
                </c:pt>
                <c:pt idx="1844">
                  <c:v>4.3447868644598886</c:v>
                </c:pt>
                <c:pt idx="1845">
                  <c:v>4.2828892765474107</c:v>
                </c:pt>
                <c:pt idx="1846">
                  <c:v>4.2378773301952153</c:v>
                </c:pt>
                <c:pt idx="1847">
                  <c:v>4.2476606742563838</c:v>
                </c:pt>
                <c:pt idx="1848">
                  <c:v>4.1812248324377466</c:v>
                </c:pt>
                <c:pt idx="1849">
                  <c:v>4.1070052425238437</c:v>
                </c:pt>
                <c:pt idx="1850">
                  <c:v>4.0827615076113002</c:v>
                </c:pt>
                <c:pt idx="1851">
                  <c:v>4.1440649304026174</c:v>
                </c:pt>
                <c:pt idx="1852">
                  <c:v>4.1999428939786219</c:v>
                </c:pt>
                <c:pt idx="1853">
                  <c:v>4.2259051401325163</c:v>
                </c:pt>
                <c:pt idx="1854">
                  <c:v>4.1230007025335969</c:v>
                </c:pt>
                <c:pt idx="1855">
                  <c:v>4.0757882397479852</c:v>
                </c:pt>
                <c:pt idx="1856">
                  <c:v>4.122772091452469</c:v>
                </c:pt>
                <c:pt idx="1857">
                  <c:v>4.1527862156340341</c:v>
                </c:pt>
                <c:pt idx="1858">
                  <c:v>4.1506333104325792</c:v>
                </c:pt>
                <c:pt idx="1859">
                  <c:v>4.1009933056989016</c:v>
                </c:pt>
                <c:pt idx="1860">
                  <c:v>4.1406833596251431</c:v>
                </c:pt>
                <c:pt idx="1861">
                  <c:v>4.2326075287824239</c:v>
                </c:pt>
                <c:pt idx="1862">
                  <c:v>4.1987802356724631</c:v>
                </c:pt>
                <c:pt idx="1863">
                  <c:v>4.2164771250448521</c:v>
                </c:pt>
                <c:pt idx="1864">
                  <c:v>4.2187482728044614</c:v>
                </c:pt>
                <c:pt idx="1865">
                  <c:v>4.2020054349166296</c:v>
                </c:pt>
                <c:pt idx="1866">
                  <c:v>4.1714212719491677</c:v>
                </c:pt>
                <c:pt idx="1867">
                  <c:v>4.045032050735383</c:v>
                </c:pt>
                <c:pt idx="1868">
                  <c:v>4.0470156927798646</c:v>
                </c:pt>
                <c:pt idx="1869">
                  <c:v>3.8950861837985462</c:v>
                </c:pt>
                <c:pt idx="1870">
                  <c:v>3.8725480264431389</c:v>
                </c:pt>
                <c:pt idx="1871">
                  <c:v>3.926178486167871</c:v>
                </c:pt>
                <c:pt idx="1872">
                  <c:v>3.9510430247428339</c:v>
                </c:pt>
                <c:pt idx="1873">
                  <c:v>3.990283823737609</c:v>
                </c:pt>
                <c:pt idx="1874">
                  <c:v>3.9606263508457031</c:v>
                </c:pt>
                <c:pt idx="1875">
                  <c:v>3.962713929514313</c:v>
                </c:pt>
                <c:pt idx="1876">
                  <c:v>4.0335395141421699</c:v>
                </c:pt>
                <c:pt idx="1877">
                  <c:v>3.9955983858135409</c:v>
                </c:pt>
                <c:pt idx="1878">
                  <c:v>3.970492780297973</c:v>
                </c:pt>
                <c:pt idx="1879">
                  <c:v>4.0099233510360097</c:v>
                </c:pt>
                <c:pt idx="1880">
                  <c:v>3.9282383982720188</c:v>
                </c:pt>
                <c:pt idx="1881">
                  <c:v>3.933041614688614</c:v>
                </c:pt>
                <c:pt idx="1882">
                  <c:v>3.922709280468875</c:v>
                </c:pt>
                <c:pt idx="1883">
                  <c:v>3.9538391171305141</c:v>
                </c:pt>
                <c:pt idx="1884">
                  <c:v>3.9653980087451939</c:v>
                </c:pt>
                <c:pt idx="1885">
                  <c:v>4.0962491301119961</c:v>
                </c:pt>
                <c:pt idx="1886">
                  <c:v>4.2169913805870678</c:v>
                </c:pt>
                <c:pt idx="1887">
                  <c:v>4.2294872183121281</c:v>
                </c:pt>
                <c:pt idx="1888">
                  <c:v>4.2079437598216236</c:v>
                </c:pt>
                <c:pt idx="1889">
                  <c:v>4.1832795871445434</c:v>
                </c:pt>
                <c:pt idx="1890">
                  <c:v>4.1777480951702604</c:v>
                </c:pt>
                <c:pt idx="1891">
                  <c:v>4.1368581728667486</c:v>
                </c:pt>
                <c:pt idx="1892">
                  <c:v>4.1856780061947552</c:v>
                </c:pt>
                <c:pt idx="1893">
                  <c:v>4.1477394209800584</c:v>
                </c:pt>
                <c:pt idx="1894">
                  <c:v>4.1172571348169811</c:v>
                </c:pt>
                <c:pt idx="1895">
                  <c:v>4.0346928128319286</c:v>
                </c:pt>
                <c:pt idx="1896">
                  <c:v>4.0406513601629426</c:v>
                </c:pt>
                <c:pt idx="1897">
                  <c:v>4.079152072695102</c:v>
                </c:pt>
                <c:pt idx="1898">
                  <c:v>4.1040830787716054</c:v>
                </c:pt>
                <c:pt idx="1899">
                  <c:v>4.1478189019944756</c:v>
                </c:pt>
                <c:pt idx="1900">
                  <c:v>4.0730743937291836</c:v>
                </c:pt>
                <c:pt idx="1901">
                  <c:v>4.1472407855644757</c:v>
                </c:pt>
                <c:pt idx="1902">
                  <c:v>4.1952975332812574</c:v>
                </c:pt>
                <c:pt idx="1903">
                  <c:v>4.2097443570659356</c:v>
                </c:pt>
                <c:pt idx="1904">
                  <c:v>4.2735126005651409</c:v>
                </c:pt>
                <c:pt idx="1905">
                  <c:v>4.2255320355278281</c:v>
                </c:pt>
                <c:pt idx="1906">
                  <c:v>4.3312803828711921</c:v>
                </c:pt>
                <c:pt idx="1907">
                  <c:v>4.2763745674931801</c:v>
                </c:pt>
                <c:pt idx="1908">
                  <c:v>4.200851717529769</c:v>
                </c:pt>
                <c:pt idx="1909">
                  <c:v>4.2272532001779108</c:v>
                </c:pt>
                <c:pt idx="1910">
                  <c:v>4.2062896812711337</c:v>
                </c:pt>
                <c:pt idx="1911">
                  <c:v>4.2535213803719314</c:v>
                </c:pt>
                <c:pt idx="1912">
                  <c:v>4.2044562269292616</c:v>
                </c:pt>
                <c:pt idx="1913">
                  <c:v>4.1699665386639246</c:v>
                </c:pt>
                <c:pt idx="1914">
                  <c:v>4.1897689057427314</c:v>
                </c:pt>
                <c:pt idx="1915">
                  <c:v>4.2184760686636089</c:v>
                </c:pt>
                <c:pt idx="1916">
                  <c:v>4.271740862500466</c:v>
                </c:pt>
                <c:pt idx="1917">
                  <c:v>4.2471328834535811</c:v>
                </c:pt>
                <c:pt idx="1918">
                  <c:v>4.1668785067918694</c:v>
                </c:pt>
                <c:pt idx="1919">
                  <c:v>4.153213900926839</c:v>
                </c:pt>
                <c:pt idx="1920">
                  <c:v>4.1789310661972419</c:v>
                </c:pt>
                <c:pt idx="1921">
                  <c:v>4.177950278847324</c:v>
                </c:pt>
                <c:pt idx="1922">
                  <c:v>4.2748005419677932</c:v>
                </c:pt>
                <c:pt idx="1923">
                  <c:v>4.2647124485040688</c:v>
                </c:pt>
                <c:pt idx="1924">
                  <c:v>4.2815510608420331</c:v>
                </c:pt>
                <c:pt idx="1925">
                  <c:v>4.3006483116538732</c:v>
                </c:pt>
                <c:pt idx="1926">
                  <c:v>4.2832294986585229</c:v>
                </c:pt>
                <c:pt idx="1927">
                  <c:v>4.2993457184362276</c:v>
                </c:pt>
                <c:pt idx="1928">
                  <c:v>4.2358806385472896</c:v>
                </c:pt>
                <c:pt idx="1929">
                  <c:v>4.2757439563978927</c:v>
                </c:pt>
                <c:pt idx="1930">
                  <c:v>4.2379705699841166</c:v>
                </c:pt>
                <c:pt idx="1931">
                  <c:v>4.2854640027111834</c:v>
                </c:pt>
                <c:pt idx="1932">
                  <c:v>4.3136936158725678</c:v>
                </c:pt>
                <c:pt idx="1933">
                  <c:v>4.3053960878645574</c:v>
                </c:pt>
                <c:pt idx="1934">
                  <c:v>4.3455350507622912</c:v>
                </c:pt>
                <c:pt idx="1935">
                  <c:v>4.3342830765913094</c:v>
                </c:pt>
                <c:pt idx="1936">
                  <c:v>4.4391394797747683</c:v>
                </c:pt>
                <c:pt idx="1937">
                  <c:v>4.3395110130683214</c:v>
                </c:pt>
                <c:pt idx="1938">
                  <c:v>4.3814896557842768</c:v>
                </c:pt>
                <c:pt idx="1939">
                  <c:v>4.3575999130592908</c:v>
                </c:pt>
                <c:pt idx="1940">
                  <c:v>4.3967088300824484</c:v>
                </c:pt>
                <c:pt idx="1941">
                  <c:v>4.3984711124878766</c:v>
                </c:pt>
                <c:pt idx="1942">
                  <c:v>4.3521164358246107</c:v>
                </c:pt>
                <c:pt idx="1943">
                  <c:v>4.4356271286832163</c:v>
                </c:pt>
                <c:pt idx="1944">
                  <c:v>4.5423313588544616</c:v>
                </c:pt>
                <c:pt idx="1945">
                  <c:v>4.6370355786140642</c:v>
                </c:pt>
                <c:pt idx="1946">
                  <c:v>4.6667861321444537</c:v>
                </c:pt>
                <c:pt idx="1947">
                  <c:v>4.7101796102236531</c:v>
                </c:pt>
                <c:pt idx="1948">
                  <c:v>4.7806653272372772</c:v>
                </c:pt>
                <c:pt idx="1949">
                  <c:v>4.7454866448253954</c:v>
                </c:pt>
                <c:pt idx="1950">
                  <c:v>4.685991541272319</c:v>
                </c:pt>
                <c:pt idx="1951">
                  <c:v>4.8284044677519606</c:v>
                </c:pt>
                <c:pt idx="1952">
                  <c:v>4.796729030993756</c:v>
                </c:pt>
                <c:pt idx="1953">
                  <c:v>4.7600478576961951</c:v>
                </c:pt>
                <c:pt idx="1954">
                  <c:v>4.7539916068544201</c:v>
                </c:pt>
                <c:pt idx="1955">
                  <c:v>4.8518412183079711</c:v>
                </c:pt>
                <c:pt idx="1956">
                  <c:v>4.7941515012956142</c:v>
                </c:pt>
                <c:pt idx="1957">
                  <c:v>4.9094359367560054</c:v>
                </c:pt>
                <c:pt idx="1958">
                  <c:v>5.0196336837461866</c:v>
                </c:pt>
                <c:pt idx="1959">
                  <c:v>5.0896984308210564</c:v>
                </c:pt>
                <c:pt idx="1960">
                  <c:v>5.0898124749320646</c:v>
                </c:pt>
                <c:pt idx="1961">
                  <c:v>4.9510902705604218</c:v>
                </c:pt>
                <c:pt idx="1962">
                  <c:v>5.0030143768734998</c:v>
                </c:pt>
                <c:pt idx="1963">
                  <c:v>4.8466868728798023</c:v>
                </c:pt>
                <c:pt idx="1964">
                  <c:v>4.813950771804147</c:v>
                </c:pt>
                <c:pt idx="1965">
                  <c:v>4.8554700985145436</c:v>
                </c:pt>
                <c:pt idx="1966">
                  <c:v>4.9429680176231372</c:v>
                </c:pt>
                <c:pt idx="1967">
                  <c:v>4.9223656696653517</c:v>
                </c:pt>
                <c:pt idx="1968">
                  <c:v>4.878691169152102</c:v>
                </c:pt>
                <c:pt idx="1969">
                  <c:v>4.883385483253285</c:v>
                </c:pt>
                <c:pt idx="1970">
                  <c:v>4.9748042414567406</c:v>
                </c:pt>
                <c:pt idx="1971">
                  <c:v>5.0726214290674427</c:v>
                </c:pt>
                <c:pt idx="1972">
                  <c:v>5.1496024460370968</c:v>
                </c:pt>
                <c:pt idx="1973">
                  <c:v>5.101453591762537</c:v>
                </c:pt>
                <c:pt idx="1974">
                  <c:v>5.0923141716870557</c:v>
                </c:pt>
                <c:pt idx="1975">
                  <c:v>4.9399808115560164</c:v>
                </c:pt>
                <c:pt idx="1976">
                  <c:v>4.9012604947193923</c:v>
                </c:pt>
                <c:pt idx="1977">
                  <c:v>4.7827139790002811</c:v>
                </c:pt>
                <c:pt idx="1978">
                  <c:v>4.7991214514921463</c:v>
                </c:pt>
                <c:pt idx="1979">
                  <c:v>4.6931533286774396</c:v>
                </c:pt>
                <c:pt idx="1980">
                  <c:v>4.8124666668677989</c:v>
                </c:pt>
                <c:pt idx="1981">
                  <c:v>4.7671161524868264</c:v>
                </c:pt>
                <c:pt idx="1982">
                  <c:v>4.8440709166580156</c:v>
                </c:pt>
                <c:pt idx="1983">
                  <c:v>4.6599504100640106</c:v>
                </c:pt>
                <c:pt idx="1984">
                  <c:v>4.6769148287729356</c:v>
                </c:pt>
                <c:pt idx="1985">
                  <c:v>4.5193759811657452</c:v>
                </c:pt>
                <c:pt idx="1986">
                  <c:v>4.3854115236555709</c:v>
                </c:pt>
                <c:pt idx="1987">
                  <c:v>4.4376749267434663</c:v>
                </c:pt>
                <c:pt idx="1988">
                  <c:v>4.5569690420421596</c:v>
                </c:pt>
                <c:pt idx="1989">
                  <c:v>4.6048987298074016</c:v>
                </c:pt>
                <c:pt idx="1990">
                  <c:v>4.4678529973694143</c:v>
                </c:pt>
                <c:pt idx="1991">
                  <c:v>4.5107593134844137</c:v>
                </c:pt>
                <c:pt idx="1992">
                  <c:v>4.525281299181918</c:v>
                </c:pt>
                <c:pt idx="1993">
                  <c:v>4.5990432639327352</c:v>
                </c:pt>
                <c:pt idx="1994">
                  <c:v>4.4736450356406898</c:v>
                </c:pt>
                <c:pt idx="1995">
                  <c:v>4.5307476777519584</c:v>
                </c:pt>
                <c:pt idx="1996">
                  <c:v>4.4841888296675956</c:v>
                </c:pt>
                <c:pt idx="1997">
                  <c:v>4.413891939033185</c:v>
                </c:pt>
                <c:pt idx="1998">
                  <c:v>4.4253654557295024</c:v>
                </c:pt>
                <c:pt idx="1999">
                  <c:v>4.5342329863976536</c:v>
                </c:pt>
                <c:pt idx="2000">
                  <c:v>4.540177709579968</c:v>
                </c:pt>
                <c:pt idx="2001">
                  <c:v>4.6001419321663883</c:v>
                </c:pt>
                <c:pt idx="2002">
                  <c:v>4.5811778057530086</c:v>
                </c:pt>
                <c:pt idx="2003">
                  <c:v>4.6539207296464866</c:v>
                </c:pt>
                <c:pt idx="2004">
                  <c:v>4.6957518412199057</c:v>
                </c:pt>
                <c:pt idx="2005">
                  <c:v>4.6990566801537366</c:v>
                </c:pt>
                <c:pt idx="2006">
                  <c:v>4.6820327328682882</c:v>
                </c:pt>
                <c:pt idx="2007">
                  <c:v>4.6958660718520138</c:v>
                </c:pt>
                <c:pt idx="2008">
                  <c:v>4.6535606691062341</c:v>
                </c:pt>
                <c:pt idx="2009">
                  <c:v>4.5407595550902107</c:v>
                </c:pt>
                <c:pt idx="2010">
                  <c:v>4.5417877555727229</c:v>
                </c:pt>
                <c:pt idx="2011">
                  <c:v>4.6106244310874622</c:v>
                </c:pt>
                <c:pt idx="2012">
                  <c:v>4.6009817298100533</c:v>
                </c:pt>
                <c:pt idx="2013">
                  <c:v>4.6055156539355604</c:v>
                </c:pt>
                <c:pt idx="2014">
                  <c:v>4.7206754951571526</c:v>
                </c:pt>
                <c:pt idx="2015">
                  <c:v>4.731076324791248</c:v>
                </c:pt>
                <c:pt idx="2016">
                  <c:v>4.7574157522573763</c:v>
                </c:pt>
                <c:pt idx="2017">
                  <c:v>4.7711764700125476</c:v>
                </c:pt>
                <c:pt idx="2018">
                  <c:v>4.8498292088891786</c:v>
                </c:pt>
                <c:pt idx="2019">
                  <c:v>4.8301104425875927</c:v>
                </c:pt>
                <c:pt idx="2020">
                  <c:v>4.8685378825157279</c:v>
                </c:pt>
                <c:pt idx="2021">
                  <c:v>4.948885628205776</c:v>
                </c:pt>
                <c:pt idx="2022">
                  <c:v>4.9560305358276153</c:v>
                </c:pt>
                <c:pt idx="2023">
                  <c:v>4.9884189518539159</c:v>
                </c:pt>
                <c:pt idx="2024">
                  <c:v>4.9122035914318714</c:v>
                </c:pt>
                <c:pt idx="2025">
                  <c:v>4.7818914830661363</c:v>
                </c:pt>
                <c:pt idx="2026">
                  <c:v>4.7863889294615021</c:v>
                </c:pt>
                <c:pt idx="2027">
                  <c:v>4.7734160468611222</c:v>
                </c:pt>
                <c:pt idx="2028">
                  <c:v>4.8279455325494034</c:v>
                </c:pt>
                <c:pt idx="2029">
                  <c:v>4.7958044996557874</c:v>
                </c:pt>
                <c:pt idx="2030">
                  <c:v>4.8915381786891192</c:v>
                </c:pt>
                <c:pt idx="2031">
                  <c:v>4.9841446627931631</c:v>
                </c:pt>
                <c:pt idx="2032">
                  <c:v>4.9730279425758557</c:v>
                </c:pt>
                <c:pt idx="2033">
                  <c:v>4.9811151806753413</c:v>
                </c:pt>
                <c:pt idx="2034">
                  <c:v>4.9937821773625446</c:v>
                </c:pt>
                <c:pt idx="2035">
                  <c:v>4.9733798626857997</c:v>
                </c:pt>
                <c:pt idx="2036">
                  <c:v>4.9914228188958978</c:v>
                </c:pt>
                <c:pt idx="2037">
                  <c:v>5.10987355085663</c:v>
                </c:pt>
                <c:pt idx="2038">
                  <c:v>5.1004210044924907</c:v>
                </c:pt>
                <c:pt idx="2039">
                  <c:v>5.1477359266200162</c:v>
                </c:pt>
                <c:pt idx="2040">
                  <c:v>5.129442817055188</c:v>
                </c:pt>
                <c:pt idx="2041">
                  <c:v>5.2031705741515317</c:v>
                </c:pt>
                <c:pt idx="2042">
                  <c:v>5.2033329375561213</c:v>
                </c:pt>
                <c:pt idx="2043">
                  <c:v>5.1352148505428872</c:v>
                </c:pt>
                <c:pt idx="2044">
                  <c:v>5.088447382545116</c:v>
                </c:pt>
                <c:pt idx="2045">
                  <c:v>5.1116107468785641</c:v>
                </c:pt>
                <c:pt idx="2046">
                  <c:v>5.109620019650241</c:v>
                </c:pt>
                <c:pt idx="2047">
                  <c:v>5.0783630047945589</c:v>
                </c:pt>
                <c:pt idx="2048">
                  <c:v>5.0893149276201637</c:v>
                </c:pt>
                <c:pt idx="2049">
                  <c:v>5.1651479460358782</c:v>
                </c:pt>
                <c:pt idx="2050">
                  <c:v>5.1597470307148674</c:v>
                </c:pt>
                <c:pt idx="2051">
                  <c:v>5.0973716447939221</c:v>
                </c:pt>
                <c:pt idx="2052">
                  <c:v>4.9478293347405087</c:v>
                </c:pt>
                <c:pt idx="2053">
                  <c:v>5.0149994842543197</c:v>
                </c:pt>
                <c:pt idx="2054">
                  <c:v>5.0788646121650904</c:v>
                </c:pt>
                <c:pt idx="2055">
                  <c:v>5.1009472860487746</c:v>
                </c:pt>
                <c:pt idx="2056">
                  <c:v>5.1156291513089851</c:v>
                </c:pt>
                <c:pt idx="2057">
                  <c:v>5.1675833384963381</c:v>
                </c:pt>
                <c:pt idx="2058">
                  <c:v>5.1469691444987902</c:v>
                </c:pt>
                <c:pt idx="2059">
                  <c:v>5.2535400440980906</c:v>
                </c:pt>
                <c:pt idx="2060">
                  <c:v>5.3131203659732327</c:v>
                </c:pt>
                <c:pt idx="2061">
                  <c:v>5.3026868120964927</c:v>
                </c:pt>
                <c:pt idx="2062">
                  <c:v>5.3881788122189924</c:v>
                </c:pt>
                <c:pt idx="2063">
                  <c:v>5.3634686985043416</c:v>
                </c:pt>
                <c:pt idx="2064">
                  <c:v>5.2385938740646694</c:v>
                </c:pt>
                <c:pt idx="2065">
                  <c:v>5.262019723058164</c:v>
                </c:pt>
                <c:pt idx="2066">
                  <c:v>5.2226595801224764</c:v>
                </c:pt>
                <c:pt idx="2067">
                  <c:v>5.3449063359851419</c:v>
                </c:pt>
                <c:pt idx="2068">
                  <c:v>5.3378001620498452</c:v>
                </c:pt>
                <c:pt idx="2069">
                  <c:v>5.322629213484209</c:v>
                </c:pt>
                <c:pt idx="2070">
                  <c:v>5.4377275860700918</c:v>
                </c:pt>
                <c:pt idx="2071">
                  <c:v>5.42038148463112</c:v>
                </c:pt>
                <c:pt idx="2072">
                  <c:v>5.3810433039629926</c:v>
                </c:pt>
                <c:pt idx="2073">
                  <c:v>5.441718241587532</c:v>
                </c:pt>
                <c:pt idx="2074">
                  <c:v>5.3399124957236683</c:v>
                </c:pt>
                <c:pt idx="2075">
                  <c:v>5.3272907799377958</c:v>
                </c:pt>
                <c:pt idx="2076">
                  <c:v>5.3288238354899589</c:v>
                </c:pt>
                <c:pt idx="2077">
                  <c:v>5.4308031040051592</c:v>
                </c:pt>
                <c:pt idx="2078">
                  <c:v>5.4520571069008561</c:v>
                </c:pt>
                <c:pt idx="2079">
                  <c:v>5.3559325346103428</c:v>
                </c:pt>
                <c:pt idx="2080">
                  <c:v>5.205099478170002</c:v>
                </c:pt>
                <c:pt idx="2081">
                  <c:v>4.99202670560366</c:v>
                </c:pt>
                <c:pt idx="2082">
                  <c:v>5.012844339105305</c:v>
                </c:pt>
                <c:pt idx="2083">
                  <c:v>5.1838635369365864</c:v>
                </c:pt>
                <c:pt idx="2084">
                  <c:v>5.1777898522576713</c:v>
                </c:pt>
                <c:pt idx="2085">
                  <c:v>5.2620985998778691</c:v>
                </c:pt>
                <c:pt idx="2086">
                  <c:v>5.2139546540948016</c:v>
                </c:pt>
                <c:pt idx="2087">
                  <c:v>5.3320108478504293</c:v>
                </c:pt>
                <c:pt idx="2088">
                  <c:v>5.2934048438443924</c:v>
                </c:pt>
                <c:pt idx="2089">
                  <c:v>5.277671779353069</c:v>
                </c:pt>
                <c:pt idx="2090">
                  <c:v>5.2940293432158239</c:v>
                </c:pt>
                <c:pt idx="2091">
                  <c:v>5.310208900896642</c:v>
                </c:pt>
                <c:pt idx="2092">
                  <c:v>5.3260354757458286</c:v>
                </c:pt>
                <c:pt idx="2093">
                  <c:v>5.27669533607936</c:v>
                </c:pt>
                <c:pt idx="2094">
                  <c:v>5.2696795838118824</c:v>
                </c:pt>
                <c:pt idx="2095">
                  <c:v>5.2310355163699889</c:v>
                </c:pt>
                <c:pt idx="2096">
                  <c:v>5.1457893102247976</c:v>
                </c:pt>
                <c:pt idx="2097">
                  <c:v>5.2075505906220734</c:v>
                </c:pt>
                <c:pt idx="2098">
                  <c:v>5.1995720881922551</c:v>
                </c:pt>
                <c:pt idx="2099">
                  <c:v>5.1421589449860541</c:v>
                </c:pt>
                <c:pt idx="2100">
                  <c:v>5.2453730170658472</c:v>
                </c:pt>
                <c:pt idx="2101">
                  <c:v>5.3075482454318319</c:v>
                </c:pt>
                <c:pt idx="2102">
                  <c:v>5.3441074110630256</c:v>
                </c:pt>
                <c:pt idx="2103">
                  <c:v>5.261224519375423</c:v>
                </c:pt>
                <c:pt idx="2104">
                  <c:v>5.2786836219131397</c:v>
                </c:pt>
                <c:pt idx="2105">
                  <c:v>5.2780161297914736</c:v>
                </c:pt>
                <c:pt idx="2106">
                  <c:v>5.2735019185841576</c:v>
                </c:pt>
                <c:pt idx="2107">
                  <c:v>5.2553404159440849</c:v>
                </c:pt>
                <c:pt idx="2108">
                  <c:v>5.2674301915123287</c:v>
                </c:pt>
                <c:pt idx="2109">
                  <c:v>5.2059302882926231</c:v>
                </c:pt>
                <c:pt idx="2110">
                  <c:v>5.3560018045784119</c:v>
                </c:pt>
                <c:pt idx="2111">
                  <c:v>5.4528755851899753</c:v>
                </c:pt>
                <c:pt idx="2112">
                  <c:v>5.4487194318919867</c:v>
                </c:pt>
                <c:pt idx="2113">
                  <c:v>5.5121824973096167</c:v>
                </c:pt>
                <c:pt idx="2114">
                  <c:v>5.5018397936530548</c:v>
                </c:pt>
                <c:pt idx="2115">
                  <c:v>5.4957163452152837</c:v>
                </c:pt>
                <c:pt idx="2116">
                  <c:v>5.4801850334093656</c:v>
                </c:pt>
                <c:pt idx="2117">
                  <c:v>5.4669706127278781</c:v>
                </c:pt>
                <c:pt idx="2118">
                  <c:v>5.3354833295833526</c:v>
                </c:pt>
                <c:pt idx="2119">
                  <c:v>5.3584635634137854</c:v>
                </c:pt>
                <c:pt idx="2120">
                  <c:v>5.3670668338537384</c:v>
                </c:pt>
                <c:pt idx="2121">
                  <c:v>5.4224288951016497</c:v>
                </c:pt>
                <c:pt idx="2122">
                  <c:v>5.3748083488615137</c:v>
                </c:pt>
                <c:pt idx="2123">
                  <c:v>5.2925316068839443</c:v>
                </c:pt>
                <c:pt idx="2124">
                  <c:v>5.318567804630348</c:v>
                </c:pt>
                <c:pt idx="2125">
                  <c:v>5.2031593930388196</c:v>
                </c:pt>
                <c:pt idx="2126">
                  <c:v>5.3133550567692138</c:v>
                </c:pt>
                <c:pt idx="2127">
                  <c:v>5.3038892846575401</c:v>
                </c:pt>
                <c:pt idx="2128">
                  <c:v>5.2590300291108711</c:v>
                </c:pt>
                <c:pt idx="2129">
                  <c:v>5.1413521244756701</c:v>
                </c:pt>
                <c:pt idx="2130">
                  <c:v>5.20887944625518</c:v>
                </c:pt>
                <c:pt idx="2131">
                  <c:v>5.2299193863641307</c:v>
                </c:pt>
                <c:pt idx="2132">
                  <c:v>5.3021567532258054</c:v>
                </c:pt>
                <c:pt idx="2133">
                  <c:v>5.3521404724005244</c:v>
                </c:pt>
                <c:pt idx="2134">
                  <c:v>5.3813339802615578</c:v>
                </c:pt>
                <c:pt idx="2135">
                  <c:v>5.3769951698101472</c:v>
                </c:pt>
                <c:pt idx="2136">
                  <c:v>5.3835993947553042</c:v>
                </c:pt>
                <c:pt idx="2137">
                  <c:v>5.3561541283475318</c:v>
                </c:pt>
                <c:pt idx="2138">
                  <c:v>5.4296000343623554</c:v>
                </c:pt>
                <c:pt idx="2139">
                  <c:v>5.4036717199491822</c:v>
                </c:pt>
                <c:pt idx="2140">
                  <c:v>5.3928682768279703</c:v>
                </c:pt>
                <c:pt idx="2141">
                  <c:v>5.2990934341836073</c:v>
                </c:pt>
                <c:pt idx="2142">
                  <c:v>5.3665699551155299</c:v>
                </c:pt>
                <c:pt idx="2143">
                  <c:v>5.3494144160833628</c:v>
                </c:pt>
                <c:pt idx="2144">
                  <c:v>5.3047128424955394</c:v>
                </c:pt>
                <c:pt idx="2145">
                  <c:v>5.2948197910407258</c:v>
                </c:pt>
                <c:pt idx="2146">
                  <c:v>5.3391994785067274</c:v>
                </c:pt>
                <c:pt idx="2147">
                  <c:v>5.27508399377062</c:v>
                </c:pt>
                <c:pt idx="2148">
                  <c:v>5.3575344152174118</c:v>
                </c:pt>
                <c:pt idx="2149">
                  <c:v>5.4013695987954442</c:v>
                </c:pt>
                <c:pt idx="2150">
                  <c:v>5.377060491691326</c:v>
                </c:pt>
                <c:pt idx="2151">
                  <c:v>5.4588778967365847</c:v>
                </c:pt>
                <c:pt idx="2152">
                  <c:v>5.4692943815811486</c:v>
                </c:pt>
                <c:pt idx="2153">
                  <c:v>5.422977126141884</c:v>
                </c:pt>
                <c:pt idx="2154">
                  <c:v>5.3583046978171431</c:v>
                </c:pt>
                <c:pt idx="2155">
                  <c:v>5.4147963697358961</c:v>
                </c:pt>
                <c:pt idx="2156">
                  <c:v>5.369964920217754</c:v>
                </c:pt>
                <c:pt idx="2157">
                  <c:v>5.4408923577688064</c:v>
                </c:pt>
                <c:pt idx="2158">
                  <c:v>5.5548509133271802</c:v>
                </c:pt>
                <c:pt idx="2159">
                  <c:v>5.5582927852621999</c:v>
                </c:pt>
                <c:pt idx="2160">
                  <c:v>5.524155953210057</c:v>
                </c:pt>
                <c:pt idx="2161">
                  <c:v>5.5143656157106236</c:v>
                </c:pt>
                <c:pt idx="2162">
                  <c:v>5.5232342779638621</c:v>
                </c:pt>
                <c:pt idx="2163">
                  <c:v>5.5735091268166252</c:v>
                </c:pt>
                <c:pt idx="2164">
                  <c:v>5.5786584211870469</c:v>
                </c:pt>
                <c:pt idx="2165">
                  <c:v>5.577250713308791</c:v>
                </c:pt>
                <c:pt idx="2166">
                  <c:v>5.5885387476738604</c:v>
                </c:pt>
                <c:pt idx="2167">
                  <c:v>5.6166455625703477</c:v>
                </c:pt>
                <c:pt idx="2168">
                  <c:v>5.5535068057061991</c:v>
                </c:pt>
                <c:pt idx="2169">
                  <c:v>5.512169977806737</c:v>
                </c:pt>
                <c:pt idx="2170">
                  <c:v>5.5865043872366096</c:v>
                </c:pt>
                <c:pt idx="2171">
                  <c:v>5.6194514836638891</c:v>
                </c:pt>
                <c:pt idx="2172">
                  <c:v>5.6307215219271276</c:v>
                </c:pt>
                <c:pt idx="2173">
                  <c:v>5.6664086063170744</c:v>
                </c:pt>
                <c:pt idx="2174">
                  <c:v>5.6183488816190508</c:v>
                </c:pt>
                <c:pt idx="2175">
                  <c:v>5.5993507920588268</c:v>
                </c:pt>
                <c:pt idx="2176">
                  <c:v>5.6609852470219586</c:v>
                </c:pt>
                <c:pt idx="2177">
                  <c:v>5.5739593641094416</c:v>
                </c:pt>
                <c:pt idx="2178">
                  <c:v>5.4630036875211756</c:v>
                </c:pt>
                <c:pt idx="2179">
                  <c:v>5.5195445058675796</c:v>
                </c:pt>
                <c:pt idx="2180">
                  <c:v>5.5289582291906179</c:v>
                </c:pt>
                <c:pt idx="2181">
                  <c:v>5.5288596441289393</c:v>
                </c:pt>
                <c:pt idx="2182">
                  <c:v>5.4226802063123287</c:v>
                </c:pt>
                <c:pt idx="2183">
                  <c:v>5.4501846435101502</c:v>
                </c:pt>
                <c:pt idx="2184">
                  <c:v>5.4883470903152229</c:v>
                </c:pt>
                <c:pt idx="2185">
                  <c:v>5.4457828766080123</c:v>
                </c:pt>
                <c:pt idx="2186">
                  <c:v>5.4853940157494074</c:v>
                </c:pt>
                <c:pt idx="2187">
                  <c:v>5.5159352490359774</c:v>
                </c:pt>
                <c:pt idx="2188">
                  <c:v>5.4673549562026871</c:v>
                </c:pt>
                <c:pt idx="2189">
                  <c:v>5.3738646373541776</c:v>
                </c:pt>
                <c:pt idx="2190">
                  <c:v>5.3885446838415216</c:v>
                </c:pt>
                <c:pt idx="2191">
                  <c:v>5.3820145713838716</c:v>
                </c:pt>
                <c:pt idx="2192">
                  <c:v>5.4013528205401844</c:v>
                </c:pt>
                <c:pt idx="2193">
                  <c:v>5.3719267921727418</c:v>
                </c:pt>
                <c:pt idx="2194">
                  <c:v>5.444282683303121</c:v>
                </c:pt>
                <c:pt idx="2195">
                  <c:v>5.3658716038783627</c:v>
                </c:pt>
                <c:pt idx="2196">
                  <c:v>5.3624171182107174</c:v>
                </c:pt>
                <c:pt idx="2197">
                  <c:v>5.4268750652646016</c:v>
                </c:pt>
                <c:pt idx="2198">
                  <c:v>5.4496822414474337</c:v>
                </c:pt>
                <c:pt idx="2199">
                  <c:v>5.4211936032675698</c:v>
                </c:pt>
                <c:pt idx="2200">
                  <c:v>5.4008362259567404</c:v>
                </c:pt>
                <c:pt idx="2201">
                  <c:v>5.3537047584572672</c:v>
                </c:pt>
                <c:pt idx="2202">
                  <c:v>5.3806728646981226</c:v>
                </c:pt>
                <c:pt idx="2203">
                  <c:v>5.2179327277542953</c:v>
                </c:pt>
                <c:pt idx="2204">
                  <c:v>5.2738149271718822</c:v>
                </c:pt>
                <c:pt idx="2205">
                  <c:v>5.1350008138757248</c:v>
                </c:pt>
                <c:pt idx="2206">
                  <c:v>5.1057234540914518</c:v>
                </c:pt>
                <c:pt idx="2207">
                  <c:v>5.2055382742010421</c:v>
                </c:pt>
                <c:pt idx="2208">
                  <c:v>5.1982741168677498</c:v>
                </c:pt>
                <c:pt idx="2209">
                  <c:v>5.2473793444182331</c:v>
                </c:pt>
                <c:pt idx="2210">
                  <c:v>5.2343724656261621</c:v>
                </c:pt>
                <c:pt idx="2211">
                  <c:v>5.1712041586354527</c:v>
                </c:pt>
                <c:pt idx="2212">
                  <c:v>5.0750614823901206</c:v>
                </c:pt>
                <c:pt idx="2213">
                  <c:v>5.1404622997198519</c:v>
                </c:pt>
                <c:pt idx="2214">
                  <c:v>5.1827149395353151</c:v>
                </c:pt>
                <c:pt idx="2215">
                  <c:v>5.1947942545690946</c:v>
                </c:pt>
                <c:pt idx="2216">
                  <c:v>5.2279614322804218</c:v>
                </c:pt>
                <c:pt idx="2217">
                  <c:v>5.2258996062143694</c:v>
                </c:pt>
                <c:pt idx="2218">
                  <c:v>5.1719230297388297</c:v>
                </c:pt>
                <c:pt idx="2219">
                  <c:v>5.2507961343175289</c:v>
                </c:pt>
                <c:pt idx="2220">
                  <c:v>5.1505877899524446</c:v>
                </c:pt>
                <c:pt idx="2221">
                  <c:v>5.1975990563233916</c:v>
                </c:pt>
                <c:pt idx="2222">
                  <c:v>5.2272214013848437</c:v>
                </c:pt>
                <c:pt idx="2223">
                  <c:v>5.2467930872538133</c:v>
                </c:pt>
                <c:pt idx="2224">
                  <c:v>5.2009284504924107</c:v>
                </c:pt>
                <c:pt idx="2225">
                  <c:v>5.1753576826752212</c:v>
                </c:pt>
                <c:pt idx="2226">
                  <c:v>5.1101667100414359</c:v>
                </c:pt>
                <c:pt idx="2227">
                  <c:v>4.9767652018359154</c:v>
                </c:pt>
                <c:pt idx="2228">
                  <c:v>4.8598859301960067</c:v>
                </c:pt>
                <c:pt idx="2229">
                  <c:v>4.8176312683799427</c:v>
                </c:pt>
                <c:pt idx="2230">
                  <c:v>4.933325152637221</c:v>
                </c:pt>
                <c:pt idx="2231">
                  <c:v>4.9501874374931756</c:v>
                </c:pt>
                <c:pt idx="2232">
                  <c:v>4.7986615874095477</c:v>
                </c:pt>
                <c:pt idx="2233">
                  <c:v>4.6085163089457968</c:v>
                </c:pt>
                <c:pt idx="2234">
                  <c:v>4.8044084717883537</c:v>
                </c:pt>
                <c:pt idx="2235">
                  <c:v>4.9124703046731693</c:v>
                </c:pt>
                <c:pt idx="2236">
                  <c:v>4.9587024960526147</c:v>
                </c:pt>
                <c:pt idx="2237">
                  <c:v>4.9744968457548637</c:v>
                </c:pt>
                <c:pt idx="2238">
                  <c:v>4.9760786692754726</c:v>
                </c:pt>
                <c:pt idx="2239">
                  <c:v>5.0000255721539313</c:v>
                </c:pt>
                <c:pt idx="2240">
                  <c:v>4.9628308485291299</c:v>
                </c:pt>
                <c:pt idx="2241">
                  <c:v>4.8891220390057963</c:v>
                </c:pt>
                <c:pt idx="2242">
                  <c:v>4.8688656941896387</c:v>
                </c:pt>
                <c:pt idx="2243">
                  <c:v>4.8531451535390229</c:v>
                </c:pt>
                <c:pt idx="2244">
                  <c:v>5.0109148446859653</c:v>
                </c:pt>
                <c:pt idx="2245">
                  <c:v>4.9817633929120504</c:v>
                </c:pt>
                <c:pt idx="2246">
                  <c:v>5.0227183516991367</c:v>
                </c:pt>
                <c:pt idx="2247">
                  <c:v>5.0195125976060044</c:v>
                </c:pt>
                <c:pt idx="2248">
                  <c:v>4.9295443247039561</c:v>
                </c:pt>
                <c:pt idx="2249">
                  <c:v>4.9553756383675927</c:v>
                </c:pt>
                <c:pt idx="2250">
                  <c:v>4.7727243708860714</c:v>
                </c:pt>
                <c:pt idx="2251">
                  <c:v>4.8171207004598742</c:v>
                </c:pt>
                <c:pt idx="2252">
                  <c:v>4.7418569967837563</c:v>
                </c:pt>
                <c:pt idx="2253">
                  <c:v>4.7814134268240158</c:v>
                </c:pt>
                <c:pt idx="2254">
                  <c:v>4.7443146956648707</c:v>
                </c:pt>
                <c:pt idx="2255">
                  <c:v>4.7343499296068163</c:v>
                </c:pt>
                <c:pt idx="2256">
                  <c:v>4.722585693246061</c:v>
                </c:pt>
                <c:pt idx="2257">
                  <c:v>4.5560304388773423</c:v>
                </c:pt>
                <c:pt idx="2258">
                  <c:v>4.4443345378766859</c:v>
                </c:pt>
                <c:pt idx="2259">
                  <c:v>4.4392023123799644</c:v>
                </c:pt>
                <c:pt idx="2260">
                  <c:v>4.1838683980092028</c:v>
                </c:pt>
                <c:pt idx="2261">
                  <c:v>4.1139947349224659</c:v>
                </c:pt>
                <c:pt idx="2262">
                  <c:v>4.3083031008162864</c:v>
                </c:pt>
                <c:pt idx="2263">
                  <c:v>4.2904385458289003</c:v>
                </c:pt>
                <c:pt idx="2264">
                  <c:v>4.4521692224739171</c:v>
                </c:pt>
                <c:pt idx="2265">
                  <c:v>4.4599609864273422</c:v>
                </c:pt>
                <c:pt idx="2266">
                  <c:v>4.3636408671334159</c:v>
                </c:pt>
                <c:pt idx="2267">
                  <c:v>4.3565455160343891</c:v>
                </c:pt>
                <c:pt idx="2268">
                  <c:v>4.4263294679310006</c:v>
                </c:pt>
                <c:pt idx="2269">
                  <c:v>4.5017751707542386</c:v>
                </c:pt>
                <c:pt idx="2270">
                  <c:v>4.4848085617898592</c:v>
                </c:pt>
                <c:pt idx="2271">
                  <c:v>4.5446966585818398</c:v>
                </c:pt>
                <c:pt idx="2272">
                  <c:v>4.5420798876731254</c:v>
                </c:pt>
                <c:pt idx="2273">
                  <c:v>4.5908136368058896</c:v>
                </c:pt>
                <c:pt idx="2274">
                  <c:v>4.5832948296404066</c:v>
                </c:pt>
                <c:pt idx="2275">
                  <c:v>4.6094450698880012</c:v>
                </c:pt>
                <c:pt idx="2276">
                  <c:v>4.6599727341913848</c:v>
                </c:pt>
                <c:pt idx="2277">
                  <c:v>4.6620201161648129</c:v>
                </c:pt>
                <c:pt idx="2278">
                  <c:v>4.4991335761520101</c:v>
                </c:pt>
                <c:pt idx="2279">
                  <c:v>4.5272756082160051</c:v>
                </c:pt>
                <c:pt idx="2280">
                  <c:v>4.5577023566421726</c:v>
                </c:pt>
                <c:pt idx="2281">
                  <c:v>4.5532480025768383</c:v>
                </c:pt>
                <c:pt idx="2282">
                  <c:v>4.5808147573324138</c:v>
                </c:pt>
                <c:pt idx="2283">
                  <c:v>4.6312971324966643</c:v>
                </c:pt>
                <c:pt idx="2284">
                  <c:v>4.6588259458992489</c:v>
                </c:pt>
                <c:pt idx="2285">
                  <c:v>4.700311912643083</c:v>
                </c:pt>
                <c:pt idx="2286">
                  <c:v>4.8313106555882888</c:v>
                </c:pt>
                <c:pt idx="2287">
                  <c:v>4.833647458484533</c:v>
                </c:pt>
                <c:pt idx="2288">
                  <c:v>4.8489045226606251</c:v>
                </c:pt>
                <c:pt idx="2289">
                  <c:v>4.7771862731162411</c:v>
                </c:pt>
                <c:pt idx="2290">
                  <c:v>4.8537492773320849</c:v>
                </c:pt>
                <c:pt idx="2291">
                  <c:v>4.8428465404758514</c:v>
                </c:pt>
                <c:pt idx="2292">
                  <c:v>4.862458549230702</c:v>
                </c:pt>
                <c:pt idx="2293">
                  <c:v>4.8959820304369366</c:v>
                </c:pt>
                <c:pt idx="2294">
                  <c:v>4.8962587134967244</c:v>
                </c:pt>
                <c:pt idx="2295">
                  <c:v>4.9555286835411057</c:v>
                </c:pt>
                <c:pt idx="2296">
                  <c:v>5.0068964852609081</c:v>
                </c:pt>
                <c:pt idx="2297">
                  <c:v>4.9833703887229053</c:v>
                </c:pt>
                <c:pt idx="2298">
                  <c:v>4.9331948190717254</c:v>
                </c:pt>
                <c:pt idx="2299">
                  <c:v>5.0413064025969643</c:v>
                </c:pt>
                <c:pt idx="2300">
                  <c:v>5.1120247517964863</c:v>
                </c:pt>
                <c:pt idx="2301">
                  <c:v>5.1526723356680906</c:v>
                </c:pt>
                <c:pt idx="2302">
                  <c:v>5.1922335147626892</c:v>
                </c:pt>
                <c:pt idx="2303">
                  <c:v>5.0926110838015139</c:v>
                </c:pt>
                <c:pt idx="2304">
                  <c:v>5.1523257469443653</c:v>
                </c:pt>
                <c:pt idx="2305">
                  <c:v>5.1423770686974617</c:v>
                </c:pt>
                <c:pt idx="2306">
                  <c:v>5.2094011534019202</c:v>
                </c:pt>
                <c:pt idx="2307">
                  <c:v>5.2116946798495807</c:v>
                </c:pt>
                <c:pt idx="2308">
                  <c:v>5.1415877403982284</c:v>
                </c:pt>
                <c:pt idx="2309">
                  <c:v>5.1719675089570849</c:v>
                </c:pt>
                <c:pt idx="2310">
                  <c:v>5.1103074086857063</c:v>
                </c:pt>
                <c:pt idx="2311">
                  <c:v>5.0498232519148498</c:v>
                </c:pt>
                <c:pt idx="2312">
                  <c:v>4.9882188885682064</c:v>
                </c:pt>
                <c:pt idx="2313">
                  <c:v>5.0092422642796688</c:v>
                </c:pt>
                <c:pt idx="2314">
                  <c:v>5.0511448883519758</c:v>
                </c:pt>
                <c:pt idx="2315">
                  <c:v>4.9558263028184584</c:v>
                </c:pt>
                <c:pt idx="2316">
                  <c:v>5.0283909330865004</c:v>
                </c:pt>
                <c:pt idx="2317">
                  <c:v>5.0118454346563306</c:v>
                </c:pt>
                <c:pt idx="2318">
                  <c:v>5.0460371431010076</c:v>
                </c:pt>
                <c:pt idx="2319">
                  <c:v>5.018209917229683</c:v>
                </c:pt>
                <c:pt idx="2320">
                  <c:v>4.9959431888976003</c:v>
                </c:pt>
                <c:pt idx="2321">
                  <c:v>4.958152337758591</c:v>
                </c:pt>
                <c:pt idx="2322">
                  <c:v>5.0047160700652693</c:v>
                </c:pt>
                <c:pt idx="2323">
                  <c:v>5.0142204729656594</c:v>
                </c:pt>
                <c:pt idx="2324">
                  <c:v>5.0140814980019623</c:v>
                </c:pt>
                <c:pt idx="2325">
                  <c:v>4.9676650748349349</c:v>
                </c:pt>
                <c:pt idx="2326">
                  <c:v>5.01031234441656</c:v>
                </c:pt>
                <c:pt idx="2327">
                  <c:v>4.8839311839269737</c:v>
                </c:pt>
                <c:pt idx="2328">
                  <c:v>4.8297067650037073</c:v>
                </c:pt>
                <c:pt idx="2329">
                  <c:v>4.866976049708855</c:v>
                </c:pt>
                <c:pt idx="2330">
                  <c:v>4.9358865464805923</c:v>
                </c:pt>
                <c:pt idx="2331">
                  <c:v>4.9581630718306204</c:v>
                </c:pt>
                <c:pt idx="2332">
                  <c:v>4.9897711893803791</c:v>
                </c:pt>
                <c:pt idx="2333">
                  <c:v>4.9580144176974299</c:v>
                </c:pt>
                <c:pt idx="2334">
                  <c:v>5.0521958232360564</c:v>
                </c:pt>
                <c:pt idx="2335">
                  <c:v>5.0295583349810453</c:v>
                </c:pt>
                <c:pt idx="2336">
                  <c:v>5.0597959628629621</c:v>
                </c:pt>
                <c:pt idx="2337">
                  <c:v>5.0790557165941692</c:v>
                </c:pt>
                <c:pt idx="2338">
                  <c:v>5.0974207782875407</c:v>
                </c:pt>
                <c:pt idx="2339">
                  <c:v>5.0932680383986639</c:v>
                </c:pt>
                <c:pt idx="2340">
                  <c:v>5.0457853992385902</c:v>
                </c:pt>
                <c:pt idx="2341">
                  <c:v>5.1046568149123903</c:v>
                </c:pt>
                <c:pt idx="2342">
                  <c:v>5.1146396316717766</c:v>
                </c:pt>
                <c:pt idx="2343">
                  <c:v>4.9807228208178804</c:v>
                </c:pt>
                <c:pt idx="2344">
                  <c:v>4.997178295037104</c:v>
                </c:pt>
                <c:pt idx="2345">
                  <c:v>4.946814166952068</c:v>
                </c:pt>
                <c:pt idx="2346">
                  <c:v>4.9490661807893774</c:v>
                </c:pt>
                <c:pt idx="2347">
                  <c:v>4.9351711941431979</c:v>
                </c:pt>
                <c:pt idx="2348">
                  <c:v>4.8546408123912252</c:v>
                </c:pt>
                <c:pt idx="2349">
                  <c:v>4.830175425525784</c:v>
                </c:pt>
                <c:pt idx="2350">
                  <c:v>4.8266327307595569</c:v>
                </c:pt>
                <c:pt idx="2351">
                  <c:v>4.8693544249707106</c:v>
                </c:pt>
                <c:pt idx="2352">
                  <c:v>4.9256842419885132</c:v>
                </c:pt>
                <c:pt idx="2353">
                  <c:v>4.950807525121137</c:v>
                </c:pt>
                <c:pt idx="2354">
                  <c:v>4.9142448432031172</c:v>
                </c:pt>
                <c:pt idx="2355">
                  <c:v>4.9560159439007272</c:v>
                </c:pt>
                <c:pt idx="2356">
                  <c:v>4.9482179149845633</c:v>
                </c:pt>
                <c:pt idx="2357">
                  <c:v>4.8885325973031382</c:v>
                </c:pt>
                <c:pt idx="2358">
                  <c:v>4.7546794838718824</c:v>
                </c:pt>
                <c:pt idx="2359">
                  <c:v>4.6457836321881878</c:v>
                </c:pt>
                <c:pt idx="2360">
                  <c:v>4.6175086394301994</c:v>
                </c:pt>
                <c:pt idx="2361">
                  <c:v>4.6452643882755904</c:v>
                </c:pt>
                <c:pt idx="2362">
                  <c:v>4.6165111118090456</c:v>
                </c:pt>
                <c:pt idx="2363">
                  <c:v>4.6101986168179474</c:v>
                </c:pt>
                <c:pt idx="2364">
                  <c:v>4.559321537074835</c:v>
                </c:pt>
                <c:pt idx="2365">
                  <c:v>4.5448010634607554</c:v>
                </c:pt>
                <c:pt idx="2366">
                  <c:v>4.6118058826254877</c:v>
                </c:pt>
                <c:pt idx="2367">
                  <c:v>4.5118835464858176</c:v>
                </c:pt>
                <c:pt idx="2368">
                  <c:v>4.5286788324485059</c:v>
                </c:pt>
                <c:pt idx="2369">
                  <c:v>4.4676528696193776</c:v>
                </c:pt>
                <c:pt idx="2370">
                  <c:v>4.396769936989493</c:v>
                </c:pt>
                <c:pt idx="2371">
                  <c:v>4.4157056253381368</c:v>
                </c:pt>
                <c:pt idx="2372">
                  <c:v>4.5128648997892746</c:v>
                </c:pt>
                <c:pt idx="2373">
                  <c:v>4.5055204855849169</c:v>
                </c:pt>
                <c:pt idx="2374">
                  <c:v>4.6001186844026822</c:v>
                </c:pt>
                <c:pt idx="2375">
                  <c:v>4.608387391279372</c:v>
                </c:pt>
                <c:pt idx="2376">
                  <c:v>4.6195688687636931</c:v>
                </c:pt>
                <c:pt idx="2377">
                  <c:v>4.5738560657694052</c:v>
                </c:pt>
                <c:pt idx="2378">
                  <c:v>4.5289743924248889</c:v>
                </c:pt>
                <c:pt idx="2379">
                  <c:v>4.5200187585245173</c:v>
                </c:pt>
                <c:pt idx="2380">
                  <c:v>4.4501886007275804</c:v>
                </c:pt>
                <c:pt idx="2381">
                  <c:v>4.4181448065689253</c:v>
                </c:pt>
                <c:pt idx="2382">
                  <c:v>4.4618387891439797</c:v>
                </c:pt>
                <c:pt idx="2383">
                  <c:v>4.437816246100633</c:v>
                </c:pt>
                <c:pt idx="2384">
                  <c:v>4.2870133341714229</c:v>
                </c:pt>
                <c:pt idx="2385">
                  <c:v>4.2909033198637161</c:v>
                </c:pt>
                <c:pt idx="2386">
                  <c:v>4.3891394154503658</c:v>
                </c:pt>
                <c:pt idx="2387">
                  <c:v>4.44531912359529</c:v>
                </c:pt>
                <c:pt idx="2388">
                  <c:v>4.4445097030111889</c:v>
                </c:pt>
                <c:pt idx="2389">
                  <c:v>4.5667317623523722</c:v>
                </c:pt>
                <c:pt idx="2390">
                  <c:v>4.5866241908890633</c:v>
                </c:pt>
                <c:pt idx="2391">
                  <c:v>4.5675763607876476</c:v>
                </c:pt>
                <c:pt idx="2392">
                  <c:v>4.5335514164503339</c:v>
                </c:pt>
                <c:pt idx="2393">
                  <c:v>4.4847037538254133</c:v>
                </c:pt>
                <c:pt idx="2394">
                  <c:v>4.5676687053544001</c:v>
                </c:pt>
                <c:pt idx="2395">
                  <c:v>4.5362517720545892</c:v>
                </c:pt>
                <c:pt idx="2396">
                  <c:v>4.6172782392448131</c:v>
                </c:pt>
                <c:pt idx="2397">
                  <c:v>4.5648756595576687</c:v>
                </c:pt>
                <c:pt idx="2398">
                  <c:v>4.5435764524780291</c:v>
                </c:pt>
                <c:pt idx="2399">
                  <c:v>4.5344442991648064</c:v>
                </c:pt>
                <c:pt idx="2400">
                  <c:v>4.5379498903652884</c:v>
                </c:pt>
                <c:pt idx="2401">
                  <c:v>4.4885506393604029</c:v>
                </c:pt>
                <c:pt idx="2402">
                  <c:v>4.492826219982474</c:v>
                </c:pt>
                <c:pt idx="2403">
                  <c:v>4.5108785064865353</c:v>
                </c:pt>
                <c:pt idx="2404">
                  <c:v>4.4895646803011697</c:v>
                </c:pt>
                <c:pt idx="2405">
                  <c:v>4.4702615877445293</c:v>
                </c:pt>
                <c:pt idx="2406">
                  <c:v>4.5634900018798046</c:v>
                </c:pt>
                <c:pt idx="2407">
                  <c:v>4.5727117253364842</c:v>
                </c:pt>
                <c:pt idx="2408">
                  <c:v>4.6055768090338987</c:v>
                </c:pt>
                <c:pt idx="2409">
                  <c:v>4.6070927876451684</c:v>
                </c:pt>
                <c:pt idx="2410">
                  <c:v>4.6273895307013886</c:v>
                </c:pt>
                <c:pt idx="2411">
                  <c:v>4.6301181210019298</c:v>
                </c:pt>
                <c:pt idx="2412">
                  <c:v>4.6563412132873987</c:v>
                </c:pt>
                <c:pt idx="2413">
                  <c:v>4.6632886234335018</c:v>
                </c:pt>
                <c:pt idx="2414">
                  <c:v>4.6894460993917493</c:v>
                </c:pt>
                <c:pt idx="2415">
                  <c:v>4.6374420155023302</c:v>
                </c:pt>
                <c:pt idx="2416">
                  <c:v>4.6039391419889029</c:v>
                </c:pt>
                <c:pt idx="2417">
                  <c:v>4.5769544094185974</c:v>
                </c:pt>
                <c:pt idx="2418">
                  <c:v>4.5984536329539001</c:v>
                </c:pt>
                <c:pt idx="2419">
                  <c:v>4.5751610731697614</c:v>
                </c:pt>
                <c:pt idx="2420">
                  <c:v>4.5170484011256384</c:v>
                </c:pt>
                <c:pt idx="2421">
                  <c:v>4.4593378294763433</c:v>
                </c:pt>
                <c:pt idx="2422">
                  <c:v>4.4460863871506291</c:v>
                </c:pt>
                <c:pt idx="2423">
                  <c:v>4.3940117383331376</c:v>
                </c:pt>
                <c:pt idx="2424">
                  <c:v>4.3783083685795434</c:v>
                </c:pt>
                <c:pt idx="2425">
                  <c:v>4.4494180518822439</c:v>
                </c:pt>
                <c:pt idx="2426">
                  <c:v>4.498375209439585</c:v>
                </c:pt>
                <c:pt idx="2427">
                  <c:v>4.4691221123770886</c:v>
                </c:pt>
                <c:pt idx="2428">
                  <c:v>4.4525289940443393</c:v>
                </c:pt>
                <c:pt idx="2429">
                  <c:v>4.4718032873749589</c:v>
                </c:pt>
                <c:pt idx="2430">
                  <c:v>4.5018395940887022</c:v>
                </c:pt>
                <c:pt idx="2431">
                  <c:v>4.4809129081694259</c:v>
                </c:pt>
                <c:pt idx="2432">
                  <c:v>4.5347179136982447</c:v>
                </c:pt>
                <c:pt idx="2433">
                  <c:v>4.5630193349963157</c:v>
                </c:pt>
                <c:pt idx="2434">
                  <c:v>4.5772635605798797</c:v>
                </c:pt>
                <c:pt idx="2435">
                  <c:v>4.5907886902856427</c:v>
                </c:pt>
                <c:pt idx="2436">
                  <c:v>4.5785821659651331</c:v>
                </c:pt>
                <c:pt idx="2437">
                  <c:v>4.5809608915482496</c:v>
                </c:pt>
                <c:pt idx="2438">
                  <c:v>4.618730738332852</c:v>
                </c:pt>
                <c:pt idx="2439">
                  <c:v>4.6597254667371057</c:v>
                </c:pt>
                <c:pt idx="2440">
                  <c:v>4.6608870098513044</c:v>
                </c:pt>
                <c:pt idx="2441">
                  <c:v>4.6626556429578612</c:v>
                </c:pt>
                <c:pt idx="2442">
                  <c:v>4.6832868710537827</c:v>
                </c:pt>
                <c:pt idx="2443">
                  <c:v>4.737747992140446</c:v>
                </c:pt>
                <c:pt idx="2444">
                  <c:v>4.7597441858398302</c:v>
                </c:pt>
                <c:pt idx="2445">
                  <c:v>4.7592427354123608</c:v>
                </c:pt>
                <c:pt idx="2446">
                  <c:v>4.7908346086553513</c:v>
                </c:pt>
                <c:pt idx="2447">
                  <c:v>4.7885098664098882</c:v>
                </c:pt>
                <c:pt idx="2448">
                  <c:v>4.7477579242447874</c:v>
                </c:pt>
                <c:pt idx="2449">
                  <c:v>4.7145650441871174</c:v>
                </c:pt>
                <c:pt idx="2450">
                  <c:v>4.7167017878796766</c:v>
                </c:pt>
                <c:pt idx="2451">
                  <c:v>4.6944422820965874</c:v>
                </c:pt>
                <c:pt idx="2452">
                  <c:v>4.7568732586820293</c:v>
                </c:pt>
                <c:pt idx="2453">
                  <c:v>4.7349533252738327</c:v>
                </c:pt>
                <c:pt idx="2454">
                  <c:v>4.7813909222161328</c:v>
                </c:pt>
                <c:pt idx="2455">
                  <c:v>4.7880039212875118</c:v>
                </c:pt>
                <c:pt idx="2456">
                  <c:v>4.7584305202829213</c:v>
                </c:pt>
                <c:pt idx="2457">
                  <c:v>4.7053009786098059</c:v>
                </c:pt>
                <c:pt idx="2458">
                  <c:v>4.6575954249024116</c:v>
                </c:pt>
                <c:pt idx="2459">
                  <c:v>4.7308706275846166</c:v>
                </c:pt>
                <c:pt idx="2460">
                  <c:v>4.7497307128147046</c:v>
                </c:pt>
                <c:pt idx="2461">
                  <c:v>4.7403598132218869</c:v>
                </c:pt>
                <c:pt idx="2462">
                  <c:v>4.7528031311964654</c:v>
                </c:pt>
                <c:pt idx="2463">
                  <c:v>4.7294352894650693</c:v>
                </c:pt>
                <c:pt idx="2464">
                  <c:v>4.7174829232070739</c:v>
                </c:pt>
                <c:pt idx="2465">
                  <c:v>4.7387367997054266</c:v>
                </c:pt>
                <c:pt idx="2466">
                  <c:v>4.7511884716385104</c:v>
                </c:pt>
                <c:pt idx="2467">
                  <c:v>4.7321069518856236</c:v>
                </c:pt>
                <c:pt idx="2468">
                  <c:v>4.743392852166437</c:v>
                </c:pt>
                <c:pt idx="2469">
                  <c:v>4.7581545692184744</c:v>
                </c:pt>
                <c:pt idx="2470">
                  <c:v>4.6899951972826539</c:v>
                </c:pt>
                <c:pt idx="2471">
                  <c:v>4.6819099320508659</c:v>
                </c:pt>
                <c:pt idx="2472">
                  <c:v>4.6708550884878361</c:v>
                </c:pt>
                <c:pt idx="2473">
                  <c:v>4.6224619742585604</c:v>
                </c:pt>
                <c:pt idx="2474">
                  <c:v>4.6302783114964727</c:v>
                </c:pt>
                <c:pt idx="2475">
                  <c:v>4.5817721671677658</c:v>
                </c:pt>
                <c:pt idx="2476">
                  <c:v>4.6017607105939806</c:v>
                </c:pt>
                <c:pt idx="2477">
                  <c:v>4.530804633611881</c:v>
                </c:pt>
                <c:pt idx="2478">
                  <c:v>4.5145496195944652</c:v>
                </c:pt>
                <c:pt idx="2479">
                  <c:v>4.5039129773714084</c:v>
                </c:pt>
                <c:pt idx="2480">
                  <c:v>4.5692816869236701</c:v>
                </c:pt>
                <c:pt idx="2481">
                  <c:v>4.5979660139723357</c:v>
                </c:pt>
                <c:pt idx="2482">
                  <c:v>4.6077310066758974</c:v>
                </c:pt>
                <c:pt idx="2483">
                  <c:v>4.5872832524153733</c:v>
                </c:pt>
                <c:pt idx="2484">
                  <c:v>4.6096486016271001</c:v>
                </c:pt>
                <c:pt idx="2485">
                  <c:v>4.5930513593774238</c:v>
                </c:pt>
                <c:pt idx="2486">
                  <c:v>4.5805383499703716</c:v>
                </c:pt>
                <c:pt idx="2487">
                  <c:v>4.6113962432794278</c:v>
                </c:pt>
                <c:pt idx="2488">
                  <c:v>4.6302271579771688</c:v>
                </c:pt>
                <c:pt idx="2489">
                  <c:v>4.6555809217165276</c:v>
                </c:pt>
                <c:pt idx="2490">
                  <c:v>4.6321883430385391</c:v>
                </c:pt>
                <c:pt idx="2491">
                  <c:v>4.6232541633932378</c:v>
                </c:pt>
                <c:pt idx="2492">
                  <c:v>4.6553585170554133</c:v>
                </c:pt>
                <c:pt idx="2493">
                  <c:v>4.6618556532001136</c:v>
                </c:pt>
                <c:pt idx="2494">
                  <c:v>4.6622697371581321</c:v>
                </c:pt>
                <c:pt idx="2495">
                  <c:v>4.6623491382872473</c:v>
                </c:pt>
                <c:pt idx="2496">
                  <c:v>4.6567188273291809</c:v>
                </c:pt>
                <c:pt idx="2497">
                  <c:v>4.692637525737803</c:v>
                </c:pt>
                <c:pt idx="2498">
                  <c:v>4.7274667628326723</c:v>
                </c:pt>
                <c:pt idx="2499">
                  <c:v>4.7509942661753506</c:v>
                </c:pt>
                <c:pt idx="2500">
                  <c:v>4.7318602617852434</c:v>
                </c:pt>
                <c:pt idx="2501">
                  <c:v>4.7047442347806481</c:v>
                </c:pt>
                <c:pt idx="2502">
                  <c:v>4.6427074843171212</c:v>
                </c:pt>
                <c:pt idx="2503">
                  <c:v>4.5911698813949204</c:v>
                </c:pt>
                <c:pt idx="2504">
                  <c:v>4.5562742395318221</c:v>
                </c:pt>
                <c:pt idx="2505">
                  <c:v>4.6240257122808064</c:v>
                </c:pt>
                <c:pt idx="2506">
                  <c:v>4.6458360410767066</c:v>
                </c:pt>
                <c:pt idx="2507">
                  <c:v>4.6703311057031067</c:v>
                </c:pt>
                <c:pt idx="2508">
                  <c:v>4.6733870332531406</c:v>
                </c:pt>
                <c:pt idx="2509">
                  <c:v>4.6550049768535544</c:v>
                </c:pt>
                <c:pt idx="2510">
                  <c:v>4.6972308829865543</c:v>
                </c:pt>
                <c:pt idx="2511">
                  <c:v>4.6576763740999771</c:v>
                </c:pt>
                <c:pt idx="2512">
                  <c:v>4.6526235880913607</c:v>
                </c:pt>
                <c:pt idx="2513">
                  <c:v>4.6570906004546124</c:v>
                </c:pt>
                <c:pt idx="2514">
                  <c:v>4.6115918771785784</c:v>
                </c:pt>
                <c:pt idx="2515">
                  <c:v>4.6664671021922279</c:v>
                </c:pt>
                <c:pt idx="2516">
                  <c:v>4.6540755119557264</c:v>
                </c:pt>
                <c:pt idx="2517">
                  <c:v>4.6585315764886799</c:v>
                </c:pt>
                <c:pt idx="2518">
                  <c:v>4.6531262804269744</c:v>
                </c:pt>
                <c:pt idx="2519">
                  <c:v>4.6378158561753304</c:v>
                </c:pt>
                <c:pt idx="2520">
                  <c:v>4.6295112220259877</c:v>
                </c:pt>
                <c:pt idx="2521">
                  <c:v>4.5844098461482066</c:v>
                </c:pt>
                <c:pt idx="2522">
                  <c:v>4.5581612335884811</c:v>
                </c:pt>
                <c:pt idx="2523">
                  <c:v>4.5457970247322459</c:v>
                </c:pt>
                <c:pt idx="2524">
                  <c:v>4.5337993193183426</c:v>
                </c:pt>
                <c:pt idx="2525">
                  <c:v>4.5150229233612276</c:v>
                </c:pt>
                <c:pt idx="2526">
                  <c:v>4.5399316320265317</c:v>
                </c:pt>
                <c:pt idx="2527">
                  <c:v>4.4995711729693113</c:v>
                </c:pt>
                <c:pt idx="2528">
                  <c:v>4.4952555557494431</c:v>
                </c:pt>
                <c:pt idx="2529">
                  <c:v>4.5452498802779706</c:v>
                </c:pt>
                <c:pt idx="2530">
                  <c:v>4.521163252879445</c:v>
                </c:pt>
                <c:pt idx="2531">
                  <c:v>4.458940776360734</c:v>
                </c:pt>
                <c:pt idx="2532">
                  <c:v>4.4222255207550738</c:v>
                </c:pt>
                <c:pt idx="2533">
                  <c:v>4.4281631487289683</c:v>
                </c:pt>
                <c:pt idx="2534">
                  <c:v>4.4486133442447944</c:v>
                </c:pt>
                <c:pt idx="2535">
                  <c:v>4.4595513740487167</c:v>
                </c:pt>
                <c:pt idx="2536">
                  <c:v>4.4645633548024719</c:v>
                </c:pt>
                <c:pt idx="2537">
                  <c:v>4.4805668961087406</c:v>
                </c:pt>
                <c:pt idx="2538">
                  <c:v>4.5473588237692191</c:v>
                </c:pt>
                <c:pt idx="2539">
                  <c:v>4.6145371486390783</c:v>
                </c:pt>
                <c:pt idx="2540">
                  <c:v>4.6274171376949544</c:v>
                </c:pt>
                <c:pt idx="2541">
                  <c:v>4.6323750287760461</c:v>
                </c:pt>
                <c:pt idx="2542">
                  <c:v>4.532800096150905</c:v>
                </c:pt>
                <c:pt idx="2543">
                  <c:v>4.4533697788471036</c:v>
                </c:pt>
                <c:pt idx="2544">
                  <c:v>4.4965805761416666</c:v>
                </c:pt>
                <c:pt idx="2545">
                  <c:v>4.4913844236162124</c:v>
                </c:pt>
                <c:pt idx="2546">
                  <c:v>4.5134499305507436</c:v>
                </c:pt>
                <c:pt idx="2547">
                  <c:v>4.5663081520112732</c:v>
                </c:pt>
                <c:pt idx="2548">
                  <c:v>4.576603763668988</c:v>
                </c:pt>
                <c:pt idx="2549">
                  <c:v>4.5598777377416226</c:v>
                </c:pt>
                <c:pt idx="2550">
                  <c:v>4.5163678228685704</c:v>
                </c:pt>
                <c:pt idx="2551">
                  <c:v>4.4961334385233744</c:v>
                </c:pt>
                <c:pt idx="2552">
                  <c:v>4.4738116868084701</c:v>
                </c:pt>
                <c:pt idx="2553">
                  <c:v>4.4984796751386149</c:v>
                </c:pt>
                <c:pt idx="2554">
                  <c:v>4.5087895565707496</c:v>
                </c:pt>
                <c:pt idx="2555">
                  <c:v>4.4540532022235446</c:v>
                </c:pt>
                <c:pt idx="2556">
                  <c:v>4.5183405555758824</c:v>
                </c:pt>
                <c:pt idx="2557">
                  <c:v>4.5179657588118038</c:v>
                </c:pt>
                <c:pt idx="2558">
                  <c:v>4.4972443266456184</c:v>
                </c:pt>
                <c:pt idx="2559">
                  <c:v>4.4746015218652806</c:v>
                </c:pt>
                <c:pt idx="2560">
                  <c:v>4.454421505737816</c:v>
                </c:pt>
                <c:pt idx="2561">
                  <c:v>4.3982033995002006</c:v>
                </c:pt>
                <c:pt idx="2562">
                  <c:v>4.3939226948361174</c:v>
                </c:pt>
                <c:pt idx="2563">
                  <c:v>4.38004065422375</c:v>
                </c:pt>
                <c:pt idx="2564">
                  <c:v>4.4640851394483807</c:v>
                </c:pt>
                <c:pt idx="2565">
                  <c:v>4.4503963202665586</c:v>
                </c:pt>
                <c:pt idx="2566">
                  <c:v>4.420038877130315</c:v>
                </c:pt>
                <c:pt idx="2567">
                  <c:v>4.4712983185758759</c:v>
                </c:pt>
                <c:pt idx="2568">
                  <c:v>4.4998244186568339</c:v>
                </c:pt>
                <c:pt idx="2569">
                  <c:v>4.4774915622765228</c:v>
                </c:pt>
                <c:pt idx="2570">
                  <c:v>4.4564928295132988</c:v>
                </c:pt>
                <c:pt idx="2571">
                  <c:v>4.4734572215461528</c:v>
                </c:pt>
                <c:pt idx="2572">
                  <c:v>4.5163472910495273</c:v>
                </c:pt>
                <c:pt idx="2573">
                  <c:v>4.4831490572695998</c:v>
                </c:pt>
                <c:pt idx="2574">
                  <c:v>4.4699236395548212</c:v>
                </c:pt>
                <c:pt idx="2575">
                  <c:v>4.4407832393797939</c:v>
                </c:pt>
                <c:pt idx="2576">
                  <c:v>4.4570765465575004</c:v>
                </c:pt>
                <c:pt idx="2577">
                  <c:v>4.3802467426727549</c:v>
                </c:pt>
                <c:pt idx="2578">
                  <c:v>4.3847208333594354</c:v>
                </c:pt>
                <c:pt idx="2579">
                  <c:v>4.3580633040619752</c:v>
                </c:pt>
                <c:pt idx="2580">
                  <c:v>4.3300148139909211</c:v>
                </c:pt>
                <c:pt idx="2581">
                  <c:v>4.3470447935439864</c:v>
                </c:pt>
                <c:pt idx="2582">
                  <c:v>4.2860768298389846</c:v>
                </c:pt>
                <c:pt idx="2583">
                  <c:v>4.2290009074080128</c:v>
                </c:pt>
                <c:pt idx="2584">
                  <c:v>4.2592740008574417</c:v>
                </c:pt>
                <c:pt idx="2585">
                  <c:v>4.184420696980359</c:v>
                </c:pt>
                <c:pt idx="2586">
                  <c:v>4.2187762740914554</c:v>
                </c:pt>
                <c:pt idx="2587">
                  <c:v>4.1633451094287892</c:v>
                </c:pt>
                <c:pt idx="2588">
                  <c:v>4.221591256087005</c:v>
                </c:pt>
                <c:pt idx="2589">
                  <c:v>4.3176100249297633</c:v>
                </c:pt>
                <c:pt idx="2590">
                  <c:v>4.3176725949294141</c:v>
                </c:pt>
                <c:pt idx="2591">
                  <c:v>4.28371827802167</c:v>
                </c:pt>
                <c:pt idx="2592">
                  <c:v>4.2988555326863072</c:v>
                </c:pt>
                <c:pt idx="2593">
                  <c:v>4.3353695572052162</c:v>
                </c:pt>
                <c:pt idx="2594">
                  <c:v>4.3006510977876857</c:v>
                </c:pt>
                <c:pt idx="2595">
                  <c:v>4.28835443142244</c:v>
                </c:pt>
                <c:pt idx="2596">
                  <c:v>4.2171643114680926</c:v>
                </c:pt>
                <c:pt idx="2597">
                  <c:v>4.1862357301654392</c:v>
                </c:pt>
                <c:pt idx="2598">
                  <c:v>4.2218179630412163</c:v>
                </c:pt>
                <c:pt idx="2599">
                  <c:v>4.2124083530086311</c:v>
                </c:pt>
                <c:pt idx="2600">
                  <c:v>4.1839804982151332</c:v>
                </c:pt>
                <c:pt idx="2601">
                  <c:v>4.1836306394754637</c:v>
                </c:pt>
                <c:pt idx="2602">
                  <c:v>4.1733890674206746</c:v>
                </c:pt>
                <c:pt idx="2603">
                  <c:v>4.1733776522564554</c:v>
                </c:pt>
                <c:pt idx="2604">
                  <c:v>4.1602828805452354</c:v>
                </c:pt>
                <c:pt idx="2605">
                  <c:v>4.1431220542940546</c:v>
                </c:pt>
                <c:pt idx="2606">
                  <c:v>4.1120920160127126</c:v>
                </c:pt>
                <c:pt idx="2607">
                  <c:v>4.1851314639233346</c:v>
                </c:pt>
                <c:pt idx="2608">
                  <c:v>4.1755840863128642</c:v>
                </c:pt>
                <c:pt idx="2609">
                  <c:v>4.1673470161125312</c:v>
                </c:pt>
                <c:pt idx="2610">
                  <c:v>4.1861031269651576</c:v>
                </c:pt>
                <c:pt idx="2611">
                  <c:v>4.2002481054936736</c:v>
                </c:pt>
                <c:pt idx="2612">
                  <c:v>4.1752758519894604</c:v>
                </c:pt>
                <c:pt idx="2613">
                  <c:v>4.1337786456950383</c:v>
                </c:pt>
                <c:pt idx="2614">
                  <c:v>4.144412116566075</c:v>
                </c:pt>
                <c:pt idx="2615">
                  <c:v>4.1543652996794016</c:v>
                </c:pt>
                <c:pt idx="2616">
                  <c:v>4.1179629319218893</c:v>
                </c:pt>
                <c:pt idx="2617">
                  <c:v>4.0795732386082877</c:v>
                </c:pt>
                <c:pt idx="2618">
                  <c:v>4.0822275290176684</c:v>
                </c:pt>
                <c:pt idx="2619">
                  <c:v>4.0254670007461426</c:v>
                </c:pt>
                <c:pt idx="2620">
                  <c:v>3.9674481333618652</c:v>
                </c:pt>
                <c:pt idx="2621">
                  <c:v>3.9383947286399801</c:v>
                </c:pt>
                <c:pt idx="2622">
                  <c:v>3.85863870021632</c:v>
                </c:pt>
                <c:pt idx="2623">
                  <c:v>3.8957977940360702</c:v>
                </c:pt>
                <c:pt idx="2624">
                  <c:v>3.890661583721942</c:v>
                </c:pt>
                <c:pt idx="2625">
                  <c:v>3.898945126531506</c:v>
                </c:pt>
                <c:pt idx="2626">
                  <c:v>3.9667634944402108</c:v>
                </c:pt>
                <c:pt idx="2627">
                  <c:v>4.0146610124879496</c:v>
                </c:pt>
                <c:pt idx="2628">
                  <c:v>3.9996224194714101</c:v>
                </c:pt>
                <c:pt idx="2629">
                  <c:v>3.976282090021213</c:v>
                </c:pt>
                <c:pt idx="2630">
                  <c:v>3.948618447122493</c:v>
                </c:pt>
                <c:pt idx="2631">
                  <c:v>3.992023224496879</c:v>
                </c:pt>
                <c:pt idx="2632">
                  <c:v>4.0706236191714158</c:v>
                </c:pt>
                <c:pt idx="2633">
                  <c:v>4.0810749229763976</c:v>
                </c:pt>
                <c:pt idx="2634">
                  <c:v>4.0810526078310856</c:v>
                </c:pt>
                <c:pt idx="2635">
                  <c:v>4.0931974392408872</c:v>
                </c:pt>
                <c:pt idx="2636">
                  <c:v>4.0766237132979253</c:v>
                </c:pt>
                <c:pt idx="2637">
                  <c:v>4.0930477913452448</c:v>
                </c:pt>
                <c:pt idx="2638">
                  <c:v>4.08927066961264</c:v>
                </c:pt>
                <c:pt idx="2639">
                  <c:v>4.1183761090627451</c:v>
                </c:pt>
                <c:pt idx="2640">
                  <c:v>4.0730306630699671</c:v>
                </c:pt>
                <c:pt idx="2641">
                  <c:v>4.1011775267650101</c:v>
                </c:pt>
                <c:pt idx="2642">
                  <c:v>4.1100104933484349</c:v>
                </c:pt>
                <c:pt idx="2643">
                  <c:v>4.1051109348566346</c:v>
                </c:pt>
                <c:pt idx="2644">
                  <c:v>4.0524331774229339</c:v>
                </c:pt>
                <c:pt idx="2645">
                  <c:v>4.0971490036024303</c:v>
                </c:pt>
                <c:pt idx="2646">
                  <c:v>4.0699338062547437</c:v>
                </c:pt>
                <c:pt idx="2647">
                  <c:v>4.0655709680402463</c:v>
                </c:pt>
                <c:pt idx="2648">
                  <c:v>4.0779019197256741</c:v>
                </c:pt>
                <c:pt idx="2649">
                  <c:v>4.0607364671272981</c:v>
                </c:pt>
                <c:pt idx="2650">
                  <c:v>4.0697264114510663</c:v>
                </c:pt>
                <c:pt idx="2651">
                  <c:v>4.1100537133815216</c:v>
                </c:pt>
                <c:pt idx="2652">
                  <c:v>4.0985207185349424</c:v>
                </c:pt>
                <c:pt idx="2653">
                  <c:v>4.0252756964509304</c:v>
                </c:pt>
                <c:pt idx="2654">
                  <c:v>4.0325083780085329</c:v>
                </c:pt>
                <c:pt idx="2655">
                  <c:v>4.0162542592804709</c:v>
                </c:pt>
                <c:pt idx="2656">
                  <c:v>4.0542776209923339</c:v>
                </c:pt>
                <c:pt idx="2657">
                  <c:v>4.1160561717934652</c:v>
                </c:pt>
                <c:pt idx="2658">
                  <c:v>4.1293762264932674</c:v>
                </c:pt>
                <c:pt idx="2659">
                  <c:v>4.0905726137488783</c:v>
                </c:pt>
                <c:pt idx="2660">
                  <c:v>4.0694895351412397</c:v>
                </c:pt>
                <c:pt idx="2661">
                  <c:v>4.0269411547189353</c:v>
                </c:pt>
                <c:pt idx="2662">
                  <c:v>4.0012079367377309</c:v>
                </c:pt>
                <c:pt idx="2663">
                  <c:v>4.0041088707142292</c:v>
                </c:pt>
                <c:pt idx="2664">
                  <c:v>3.9603600751356329</c:v>
                </c:pt>
                <c:pt idx="2665">
                  <c:v>3.9964913003094851</c:v>
                </c:pt>
                <c:pt idx="2666">
                  <c:v>3.961803569136745</c:v>
                </c:pt>
                <c:pt idx="2667">
                  <c:v>3.9739823396914091</c:v>
                </c:pt>
                <c:pt idx="2668">
                  <c:v>3.925680246085288</c:v>
                </c:pt>
                <c:pt idx="2669">
                  <c:v>3.9647250067474209</c:v>
                </c:pt>
                <c:pt idx="2670">
                  <c:v>4.0147437673863973</c:v>
                </c:pt>
                <c:pt idx="2671">
                  <c:v>4.064908999239071</c:v>
                </c:pt>
                <c:pt idx="2672">
                  <c:v>4.045581018426704</c:v>
                </c:pt>
                <c:pt idx="2673">
                  <c:v>4.0142856854417426</c:v>
                </c:pt>
                <c:pt idx="2674">
                  <c:v>3.9921086859951651</c:v>
                </c:pt>
                <c:pt idx="2675">
                  <c:v>3.9457455073727088</c:v>
                </c:pt>
                <c:pt idx="2676">
                  <c:v>3.8868832931018171</c:v>
                </c:pt>
                <c:pt idx="2677">
                  <c:v>3.9120727583895891</c:v>
                </c:pt>
                <c:pt idx="2678">
                  <c:v>3.87732675327053</c:v>
                </c:pt>
                <c:pt idx="2679">
                  <c:v>3.9024917487835702</c:v>
                </c:pt>
                <c:pt idx="2680">
                  <c:v>3.8875415700843399</c:v>
                </c:pt>
                <c:pt idx="2681">
                  <c:v>3.9011337694233101</c:v>
                </c:pt>
                <c:pt idx="2682">
                  <c:v>3.9014678196888291</c:v>
                </c:pt>
                <c:pt idx="2683">
                  <c:v>3.8323692354935219</c:v>
                </c:pt>
                <c:pt idx="2684">
                  <c:v>3.8606241396241141</c:v>
                </c:pt>
                <c:pt idx="2685">
                  <c:v>3.8344787963437961</c:v>
                </c:pt>
                <c:pt idx="2686">
                  <c:v>3.6931434385343</c:v>
                </c:pt>
                <c:pt idx="2687">
                  <c:v>3.7413363456998439</c:v>
                </c:pt>
                <c:pt idx="2688">
                  <c:v>3.788360375616405</c:v>
                </c:pt>
                <c:pt idx="2689">
                  <c:v>3.875287980166676</c:v>
                </c:pt>
                <c:pt idx="2690">
                  <c:v>3.851412983000484</c:v>
                </c:pt>
                <c:pt idx="2691">
                  <c:v>3.7647064969680168</c:v>
                </c:pt>
                <c:pt idx="2692">
                  <c:v>3.6822773097275219</c:v>
                </c:pt>
                <c:pt idx="2693">
                  <c:v>3.6300427551020249</c:v>
                </c:pt>
                <c:pt idx="2694">
                  <c:v>3.649160866124955</c:v>
                </c:pt>
                <c:pt idx="2695">
                  <c:v>3.583517583360226</c:v>
                </c:pt>
                <c:pt idx="2696">
                  <c:v>3.5727838159068739</c:v>
                </c:pt>
                <c:pt idx="2697">
                  <c:v>3.7799872059385611</c:v>
                </c:pt>
                <c:pt idx="2698">
                  <c:v>3.875963370380298</c:v>
                </c:pt>
                <c:pt idx="2699">
                  <c:v>3.920509895301278</c:v>
                </c:pt>
                <c:pt idx="2700">
                  <c:v>4.0237537570071904</c:v>
                </c:pt>
                <c:pt idx="2701">
                  <c:v>4.0450458616455398</c:v>
                </c:pt>
                <c:pt idx="2702">
                  <c:v>4.0346225204912924</c:v>
                </c:pt>
                <c:pt idx="2703">
                  <c:v>4.074298367691509</c:v>
                </c:pt>
                <c:pt idx="2704">
                  <c:v>4.0680943158596543</c:v>
                </c:pt>
                <c:pt idx="2705">
                  <c:v>4.0532248997011573</c:v>
                </c:pt>
                <c:pt idx="2706">
                  <c:v>4.1510202629974469</c:v>
                </c:pt>
                <c:pt idx="2707">
                  <c:v>4.0344921228634636</c:v>
                </c:pt>
                <c:pt idx="2708">
                  <c:v>4.15253628682105</c:v>
                </c:pt>
                <c:pt idx="2709">
                  <c:v>4.189336362978767</c:v>
                </c:pt>
                <c:pt idx="2710">
                  <c:v>4.2436834809908568</c:v>
                </c:pt>
                <c:pt idx="2711">
                  <c:v>4.2492686486723494</c:v>
                </c:pt>
                <c:pt idx="2712">
                  <c:v>4.2482511220707533</c:v>
                </c:pt>
                <c:pt idx="2713">
                  <c:v>4.2064877766374824</c:v>
                </c:pt>
                <c:pt idx="2714">
                  <c:v>4.2680833087269594</c:v>
                </c:pt>
                <c:pt idx="2715">
                  <c:v>4.3232822735406273</c:v>
                </c:pt>
                <c:pt idx="2716">
                  <c:v>4.2985876147942399</c:v>
                </c:pt>
                <c:pt idx="2717">
                  <c:v>4.2881148692408964</c:v>
                </c:pt>
                <c:pt idx="2718">
                  <c:v>4.2837276278362193</c:v>
                </c:pt>
                <c:pt idx="2719">
                  <c:v>4.3157156965520036</c:v>
                </c:pt>
                <c:pt idx="2720">
                  <c:v>4.3632414828283581</c:v>
                </c:pt>
                <c:pt idx="2721">
                  <c:v>4.3205913699476266</c:v>
                </c:pt>
                <c:pt idx="2722">
                  <c:v>4.3157551079721301</c:v>
                </c:pt>
                <c:pt idx="2723">
                  <c:v>4.2994804175749142</c:v>
                </c:pt>
                <c:pt idx="2724">
                  <c:v>4.2705032511248264</c:v>
                </c:pt>
                <c:pt idx="2725">
                  <c:v>4.2275658244932011</c:v>
                </c:pt>
                <c:pt idx="2726">
                  <c:v>4.2109319972059724</c:v>
                </c:pt>
                <c:pt idx="2727">
                  <c:v>4.1268569637372767</c:v>
                </c:pt>
                <c:pt idx="2728">
                  <c:v>4.1693327642622542</c:v>
                </c:pt>
                <c:pt idx="2729">
                  <c:v>4.2155239606037549</c:v>
                </c:pt>
                <c:pt idx="2730">
                  <c:v>4.3002035120957842</c:v>
                </c:pt>
                <c:pt idx="2731">
                  <c:v>4.2828632310095642</c:v>
                </c:pt>
                <c:pt idx="2732">
                  <c:v>4.2658760379074998</c:v>
                </c:pt>
                <c:pt idx="2733">
                  <c:v>4.2311634640645313</c:v>
                </c:pt>
                <c:pt idx="2734">
                  <c:v>4.2419039815398563</c:v>
                </c:pt>
                <c:pt idx="2735">
                  <c:v>4.1837307720882881</c:v>
                </c:pt>
                <c:pt idx="2736">
                  <c:v>4.1982740620276688</c:v>
                </c:pt>
                <c:pt idx="2737">
                  <c:v>4.2151249230065737</c:v>
                </c:pt>
                <c:pt idx="2738">
                  <c:v>4.269328072534595</c:v>
                </c:pt>
                <c:pt idx="2739">
                  <c:v>4.1997158680629738</c:v>
                </c:pt>
                <c:pt idx="2740">
                  <c:v>4.3103625239432466</c:v>
                </c:pt>
                <c:pt idx="2741">
                  <c:v>4.3079897839945911</c:v>
                </c:pt>
                <c:pt idx="2742">
                  <c:v>4.2845674503502877</c:v>
                </c:pt>
                <c:pt idx="2743">
                  <c:v>4.2279008199842361</c:v>
                </c:pt>
                <c:pt idx="2744">
                  <c:v>4.1980681856616036</c:v>
                </c:pt>
                <c:pt idx="2745">
                  <c:v>4.2509976241158292</c:v>
                </c:pt>
                <c:pt idx="2746">
                  <c:v>4.2445243581818684</c:v>
                </c:pt>
                <c:pt idx="2747">
                  <c:v>4.3294126667279036</c:v>
                </c:pt>
                <c:pt idx="2748">
                  <c:v>4.409696891914102</c:v>
                </c:pt>
                <c:pt idx="2749">
                  <c:v>4.3916748993854791</c:v>
                </c:pt>
                <c:pt idx="2750">
                  <c:v>4.4665406449438168</c:v>
                </c:pt>
                <c:pt idx="2751">
                  <c:v>4.4599425744313272</c:v>
                </c:pt>
                <c:pt idx="2752">
                  <c:v>4.4085870139097629</c:v>
                </c:pt>
                <c:pt idx="2753">
                  <c:v>4.4565327188316228</c:v>
                </c:pt>
                <c:pt idx="2754">
                  <c:v>4.4472883085411663</c:v>
                </c:pt>
                <c:pt idx="2755">
                  <c:v>4.4515005704140753</c:v>
                </c:pt>
                <c:pt idx="2756">
                  <c:v>4.4392649253386178</c:v>
                </c:pt>
                <c:pt idx="2757">
                  <c:v>4.426619274554084</c:v>
                </c:pt>
                <c:pt idx="2758">
                  <c:v>4.4293066307617996</c:v>
                </c:pt>
                <c:pt idx="2759">
                  <c:v>4.4474288357433016</c:v>
                </c:pt>
                <c:pt idx="2760">
                  <c:v>4.4766959871942094</c:v>
                </c:pt>
                <c:pt idx="2761">
                  <c:v>4.4560874428809143</c:v>
                </c:pt>
                <c:pt idx="2762">
                  <c:v>4.4467749191058203</c:v>
                </c:pt>
                <c:pt idx="2763">
                  <c:v>4.3985333276214451</c:v>
                </c:pt>
                <c:pt idx="2764">
                  <c:v>4.3379157970800417</c:v>
                </c:pt>
                <c:pt idx="2765">
                  <c:v>4.3989940287559346</c:v>
                </c:pt>
                <c:pt idx="2766">
                  <c:v>4.3441124287695061</c:v>
                </c:pt>
                <c:pt idx="2767">
                  <c:v>4.3559221015444587</c:v>
                </c:pt>
                <c:pt idx="2768">
                  <c:v>4.3394661707908444</c:v>
                </c:pt>
                <c:pt idx="2769">
                  <c:v>4.326328398736587</c:v>
                </c:pt>
                <c:pt idx="2770">
                  <c:v>4.3425502062233337</c:v>
                </c:pt>
                <c:pt idx="2771">
                  <c:v>4.3975607349180974</c:v>
                </c:pt>
                <c:pt idx="2772">
                  <c:v>4.341703262891536</c:v>
                </c:pt>
                <c:pt idx="2773">
                  <c:v>4.3383501497914514</c:v>
                </c:pt>
                <c:pt idx="2774">
                  <c:v>4.2976061247207822</c:v>
                </c:pt>
                <c:pt idx="2775">
                  <c:v>4.2967323184643602</c:v>
                </c:pt>
                <c:pt idx="2776">
                  <c:v>4.3067165140789267</c:v>
                </c:pt>
                <c:pt idx="2777">
                  <c:v>4.3020463657153254</c:v>
                </c:pt>
                <c:pt idx="2778">
                  <c:v>4.3524169017037204</c:v>
                </c:pt>
                <c:pt idx="2779">
                  <c:v>4.3572796616575893</c:v>
                </c:pt>
                <c:pt idx="2780">
                  <c:v>4.3769732108414869</c:v>
                </c:pt>
                <c:pt idx="2781">
                  <c:v>4.3378629636916948</c:v>
                </c:pt>
                <c:pt idx="2782">
                  <c:v>4.2871297510562272</c:v>
                </c:pt>
                <c:pt idx="2783">
                  <c:v>4.2805447174290094</c:v>
                </c:pt>
                <c:pt idx="2784">
                  <c:v>4.2133160033328032</c:v>
                </c:pt>
                <c:pt idx="2785">
                  <c:v>4.1768143941915223</c:v>
                </c:pt>
                <c:pt idx="2786">
                  <c:v>4.2310896769666986</c:v>
                </c:pt>
                <c:pt idx="2787">
                  <c:v>4.1653999647850144</c:v>
                </c:pt>
                <c:pt idx="2788">
                  <c:v>4.1780501030005457</c:v>
                </c:pt>
                <c:pt idx="2789">
                  <c:v>4.2456842880817334</c:v>
                </c:pt>
                <c:pt idx="2790">
                  <c:v>4.1980715200295924</c:v>
                </c:pt>
                <c:pt idx="2791">
                  <c:v>4.1581089459984781</c:v>
                </c:pt>
                <c:pt idx="2792">
                  <c:v>4.1285026970779102</c:v>
                </c:pt>
                <c:pt idx="2793">
                  <c:v>4.1393459672414341</c:v>
                </c:pt>
                <c:pt idx="2794">
                  <c:v>4.0984220334258934</c:v>
                </c:pt>
                <c:pt idx="2795">
                  <c:v>4.1709260393736676</c:v>
                </c:pt>
                <c:pt idx="2796">
                  <c:v>4.1625563626434543</c:v>
                </c:pt>
                <c:pt idx="2797">
                  <c:v>4.2041618266510188</c:v>
                </c:pt>
                <c:pt idx="2798">
                  <c:v>4.1835252354632662</c:v>
                </c:pt>
                <c:pt idx="2799">
                  <c:v>4.1718461518974301</c:v>
                </c:pt>
                <c:pt idx="2800">
                  <c:v>4.1817630582811134</c:v>
                </c:pt>
                <c:pt idx="2801">
                  <c:v>4.1408304625175338</c:v>
                </c:pt>
                <c:pt idx="2802">
                  <c:v>4.1671018198893313</c:v>
                </c:pt>
                <c:pt idx="2803">
                  <c:v>4.1490555283903312</c:v>
                </c:pt>
                <c:pt idx="2804">
                  <c:v>4.1368926710059721</c:v>
                </c:pt>
                <c:pt idx="2805">
                  <c:v>4.026918958478868</c:v>
                </c:pt>
                <c:pt idx="2806">
                  <c:v>3.9810587508187472</c:v>
                </c:pt>
                <c:pt idx="2807">
                  <c:v>3.939875799405637</c:v>
                </c:pt>
                <c:pt idx="2808">
                  <c:v>3.977780948053387</c:v>
                </c:pt>
                <c:pt idx="2809">
                  <c:v>3.9555597259205402</c:v>
                </c:pt>
                <c:pt idx="2810">
                  <c:v>3.935906816497396</c:v>
                </c:pt>
                <c:pt idx="2811">
                  <c:v>4.0479495341592724</c:v>
                </c:pt>
                <c:pt idx="2812">
                  <c:v>4.017020738580519</c:v>
                </c:pt>
                <c:pt idx="2813">
                  <c:v>3.946712959419556</c:v>
                </c:pt>
                <c:pt idx="2814">
                  <c:v>3.8544319127529358</c:v>
                </c:pt>
                <c:pt idx="2815">
                  <c:v>3.8934519927551499</c:v>
                </c:pt>
                <c:pt idx="2816">
                  <c:v>3.8965000460091752</c:v>
                </c:pt>
                <c:pt idx="2817">
                  <c:v>3.901123205283703</c:v>
                </c:pt>
                <c:pt idx="2818">
                  <c:v>3.8886710282662569</c:v>
                </c:pt>
                <c:pt idx="2819">
                  <c:v>3.8869372332022358</c:v>
                </c:pt>
                <c:pt idx="2820">
                  <c:v>3.9043261718005229</c:v>
                </c:pt>
                <c:pt idx="2821">
                  <c:v>3.8597409390862851</c:v>
                </c:pt>
                <c:pt idx="2822">
                  <c:v>3.8754570489760138</c:v>
                </c:pt>
                <c:pt idx="2823">
                  <c:v>3.8849288990491111</c:v>
                </c:pt>
                <c:pt idx="2824">
                  <c:v>3.900447530768234</c:v>
                </c:pt>
                <c:pt idx="2825">
                  <c:v>3.8507584368236492</c:v>
                </c:pt>
                <c:pt idx="2826">
                  <c:v>3.8263141129452198</c:v>
                </c:pt>
                <c:pt idx="2827">
                  <c:v>3.8110000559101169</c:v>
                </c:pt>
                <c:pt idx="2828">
                  <c:v>3.8115267961532928</c:v>
                </c:pt>
                <c:pt idx="2829">
                  <c:v>3.7909780759015641</c:v>
                </c:pt>
                <c:pt idx="2830">
                  <c:v>3.7681517370843718</c:v>
                </c:pt>
                <c:pt idx="2831">
                  <c:v>3.7577774206339729</c:v>
                </c:pt>
                <c:pt idx="2832">
                  <c:v>3.7632965153002309</c:v>
                </c:pt>
                <c:pt idx="2833">
                  <c:v>3.8318985040838638</c:v>
                </c:pt>
                <c:pt idx="2834">
                  <c:v>3.7567334661322112</c:v>
                </c:pt>
                <c:pt idx="2835">
                  <c:v>3.783303045439419</c:v>
                </c:pt>
                <c:pt idx="2836">
                  <c:v>3.7640821613069302</c:v>
                </c:pt>
                <c:pt idx="2837">
                  <c:v>3.7826953040451872</c:v>
                </c:pt>
                <c:pt idx="2838">
                  <c:v>3.725162603701559</c:v>
                </c:pt>
                <c:pt idx="2839">
                  <c:v>3.7112256461777711</c:v>
                </c:pt>
                <c:pt idx="2840">
                  <c:v>3.7230598859951569</c:v>
                </c:pt>
                <c:pt idx="2841">
                  <c:v>3.7232936798795211</c:v>
                </c:pt>
                <c:pt idx="2842">
                  <c:v>3.7098812037704718</c:v>
                </c:pt>
                <c:pt idx="2843">
                  <c:v>3.704839368806049</c:v>
                </c:pt>
                <c:pt idx="2844">
                  <c:v>3.71311900626712</c:v>
                </c:pt>
                <c:pt idx="2845">
                  <c:v>3.7289369184627841</c:v>
                </c:pt>
                <c:pt idx="2846">
                  <c:v>3.7189934550463151</c:v>
                </c:pt>
                <c:pt idx="2847">
                  <c:v>3.715362659278306</c:v>
                </c:pt>
                <c:pt idx="2848">
                  <c:v>3.887962665921195</c:v>
                </c:pt>
                <c:pt idx="2849">
                  <c:v>3.9196859218243159</c:v>
                </c:pt>
                <c:pt idx="2850">
                  <c:v>4.0663146850876206</c:v>
                </c:pt>
                <c:pt idx="2851">
                  <c:v>4.2704340639148848</c:v>
                </c:pt>
                <c:pt idx="2852">
                  <c:v>4.7472694573240446</c:v>
                </c:pt>
                <c:pt idx="2853">
                  <c:v>5.2128934941762832</c:v>
                </c:pt>
                <c:pt idx="2854">
                  <c:v>4.7505710029111832</c:v>
                </c:pt>
                <c:pt idx="2855">
                  <c:v>4.7600210025222154</c:v>
                </c:pt>
                <c:pt idx="2856">
                  <c:v>4.6132450338084023</c:v>
                </c:pt>
                <c:pt idx="2857">
                  <c:v>4.7425772016524004</c:v>
                </c:pt>
                <c:pt idx="2858">
                  <c:v>4.6093558888142123</c:v>
                </c:pt>
                <c:pt idx="2859">
                  <c:v>4.5585861275395194</c:v>
                </c:pt>
                <c:pt idx="2860">
                  <c:v>4.5253313725200064</c:v>
                </c:pt>
                <c:pt idx="2861">
                  <c:v>4.7528704520259044</c:v>
                </c:pt>
                <c:pt idx="2862">
                  <c:v>4.7877877503261104</c:v>
                </c:pt>
                <c:pt idx="2863">
                  <c:v>4.8276108867280074</c:v>
                </c:pt>
                <c:pt idx="2864">
                  <c:v>4.7809308580450001</c:v>
                </c:pt>
                <c:pt idx="2865">
                  <c:v>4.7607313809507197</c:v>
                </c:pt>
                <c:pt idx="2866">
                  <c:v>4.8071080331482987</c:v>
                </c:pt>
                <c:pt idx="2867">
                  <c:v>4.8062202819024504</c:v>
                </c:pt>
                <c:pt idx="2868">
                  <c:v>4.7179799471076347</c:v>
                </c:pt>
                <c:pt idx="2869">
                  <c:v>4.6907089364215864</c:v>
                </c:pt>
                <c:pt idx="2870">
                  <c:v>4.684130053316867</c:v>
                </c:pt>
                <c:pt idx="2871">
                  <c:v>4.6185579000802992</c:v>
                </c:pt>
                <c:pt idx="2872">
                  <c:v>4.6987392175646434</c:v>
                </c:pt>
                <c:pt idx="2873">
                  <c:v>4.810855687959231</c:v>
                </c:pt>
                <c:pt idx="2874">
                  <c:v>4.7843772586291298</c:v>
                </c:pt>
                <c:pt idx="2875">
                  <c:v>4.8857811919614607</c:v>
                </c:pt>
                <c:pt idx="2876">
                  <c:v>4.853735371147172</c:v>
                </c:pt>
                <c:pt idx="2877">
                  <c:v>4.9054537990752856</c:v>
                </c:pt>
                <c:pt idx="2878">
                  <c:v>4.8837039153211466</c:v>
                </c:pt>
                <c:pt idx="2879">
                  <c:v>4.9307500961356947</c:v>
                </c:pt>
                <c:pt idx="2880">
                  <c:v>4.8038228893523556</c:v>
                </c:pt>
                <c:pt idx="2881">
                  <c:v>4.6913263592167258</c:v>
                </c:pt>
                <c:pt idx="2882">
                  <c:v>4.615813735971213</c:v>
                </c:pt>
                <c:pt idx="2883">
                  <c:v>4.7135460529256994</c:v>
                </c:pt>
                <c:pt idx="2884">
                  <c:v>4.7514293489666608</c:v>
                </c:pt>
                <c:pt idx="2885">
                  <c:v>4.7318376755786327</c:v>
                </c:pt>
                <c:pt idx="2886">
                  <c:v>4.5802692322653762</c:v>
                </c:pt>
                <c:pt idx="2887">
                  <c:v>4.568579539083796</c:v>
                </c:pt>
                <c:pt idx="2888">
                  <c:v>4.547275157290791</c:v>
                </c:pt>
                <c:pt idx="2889">
                  <c:v>4.6190720456380419</c:v>
                </c:pt>
                <c:pt idx="2890">
                  <c:v>4.5584465551296898</c:v>
                </c:pt>
                <c:pt idx="2891">
                  <c:v>4.6218110298794191</c:v>
                </c:pt>
                <c:pt idx="2892">
                  <c:v>4.6888462264651576</c:v>
                </c:pt>
                <c:pt idx="2893">
                  <c:v>4.6787156155983212</c:v>
                </c:pt>
                <c:pt idx="2894">
                  <c:v>4.6407192114750044</c:v>
                </c:pt>
                <c:pt idx="2895">
                  <c:v>4.651974769599196</c:v>
                </c:pt>
                <c:pt idx="2896">
                  <c:v>4.7189511182745116</c:v>
                </c:pt>
                <c:pt idx="2897">
                  <c:v>4.6812691212990813</c:v>
                </c:pt>
                <c:pt idx="2898">
                  <c:v>4.697930811127625</c:v>
                </c:pt>
                <c:pt idx="2899">
                  <c:v>4.7516578460352061</c:v>
                </c:pt>
                <c:pt idx="2900">
                  <c:v>4.8175645513834811</c:v>
                </c:pt>
                <c:pt idx="2901">
                  <c:v>4.7210505868451023</c:v>
                </c:pt>
                <c:pt idx="2902">
                  <c:v>4.6905118606976739</c:v>
                </c:pt>
                <c:pt idx="2903">
                  <c:v>4.6791339260942424</c:v>
                </c:pt>
                <c:pt idx="2904">
                  <c:v>4.6864102300406998</c:v>
                </c:pt>
                <c:pt idx="2905">
                  <c:v>4.7010910740093799</c:v>
                </c:pt>
                <c:pt idx="2906">
                  <c:v>4.7010157541517872</c:v>
                </c:pt>
                <c:pt idx="2907">
                  <c:v>4.668544902326599</c:v>
                </c:pt>
                <c:pt idx="2908">
                  <c:v>4.7197295757985316</c:v>
                </c:pt>
                <c:pt idx="2909">
                  <c:v>4.7067123389858594</c:v>
                </c:pt>
                <c:pt idx="2910">
                  <c:v>4.750770792709222</c:v>
                </c:pt>
                <c:pt idx="2911">
                  <c:v>4.7404377632384902</c:v>
                </c:pt>
                <c:pt idx="2912">
                  <c:v>4.7319150761135873</c:v>
                </c:pt>
                <c:pt idx="2913">
                  <c:v>4.6321406692954721</c:v>
                </c:pt>
                <c:pt idx="2914">
                  <c:v>4.5147267321107609</c:v>
                </c:pt>
                <c:pt idx="2915">
                  <c:v>4.454862075745103</c:v>
                </c:pt>
                <c:pt idx="2916">
                  <c:v>4.4559025967638428</c:v>
                </c:pt>
                <c:pt idx="2917">
                  <c:v>4.5002809614157284</c:v>
                </c:pt>
                <c:pt idx="2918">
                  <c:v>4.4775848071764539</c:v>
                </c:pt>
                <c:pt idx="2919">
                  <c:v>4.4558139825347869</c:v>
                </c:pt>
                <c:pt idx="2920">
                  <c:v>4.3727165751723724</c:v>
                </c:pt>
                <c:pt idx="2921">
                  <c:v>4.3581687618997176</c:v>
                </c:pt>
                <c:pt idx="2922">
                  <c:v>4.5071880396905097</c:v>
                </c:pt>
                <c:pt idx="2923">
                  <c:v>4.4565503854517532</c:v>
                </c:pt>
                <c:pt idx="2924">
                  <c:v>4.5149190619437753</c:v>
                </c:pt>
                <c:pt idx="2925">
                  <c:v>4.5497370589921831</c:v>
                </c:pt>
                <c:pt idx="2926">
                  <c:v>4.6010711572281888</c:v>
                </c:pt>
                <c:pt idx="2927">
                  <c:v>4.6186784470942808</c:v>
                </c:pt>
                <c:pt idx="2928">
                  <c:v>4.6223680522442194</c:v>
                </c:pt>
                <c:pt idx="2929">
                  <c:v>4.599240638887669</c:v>
                </c:pt>
                <c:pt idx="2930">
                  <c:v>4.6538431861763954</c:v>
                </c:pt>
                <c:pt idx="2931">
                  <c:v>4.5950689604841566</c:v>
                </c:pt>
                <c:pt idx="2932">
                  <c:v>4.4750652926631886</c:v>
                </c:pt>
                <c:pt idx="2933">
                  <c:v>4.5453085545708767</c:v>
                </c:pt>
                <c:pt idx="2934">
                  <c:v>4.618129209173218</c:v>
                </c:pt>
                <c:pt idx="2935">
                  <c:v>4.6217167384588906</c:v>
                </c:pt>
                <c:pt idx="2936">
                  <c:v>4.6099620465255704</c:v>
                </c:pt>
                <c:pt idx="2937">
                  <c:v>4.6499658319720094</c:v>
                </c:pt>
                <c:pt idx="2938">
                  <c:v>4.6032812467256434</c:v>
                </c:pt>
                <c:pt idx="2939">
                  <c:v>4.6132387702842852</c:v>
                </c:pt>
                <c:pt idx="2940">
                  <c:v>4.647088938200568</c:v>
                </c:pt>
                <c:pt idx="2941">
                  <c:v>4.5908707630702779</c:v>
                </c:pt>
                <c:pt idx="2942">
                  <c:v>4.644348793947696</c:v>
                </c:pt>
                <c:pt idx="2943">
                  <c:v>4.6408396635614819</c:v>
                </c:pt>
                <c:pt idx="2944">
                  <c:v>4.7018045861852382</c:v>
                </c:pt>
                <c:pt idx="2945">
                  <c:v>4.6863827827941824</c:v>
                </c:pt>
                <c:pt idx="2946">
                  <c:v>4.6262229770236294</c:v>
                </c:pt>
                <c:pt idx="2947">
                  <c:v>4.6749090274877041</c:v>
                </c:pt>
                <c:pt idx="2948">
                  <c:v>4.6485394588152786</c:v>
                </c:pt>
                <c:pt idx="2949">
                  <c:v>4.5146588599243618</c:v>
                </c:pt>
                <c:pt idx="2950">
                  <c:v>4.5497979926433318</c:v>
                </c:pt>
                <c:pt idx="2951">
                  <c:v>4.5605460306983794</c:v>
                </c:pt>
                <c:pt idx="2952">
                  <c:v>4.5829473567825154</c:v>
                </c:pt>
                <c:pt idx="2953">
                  <c:v>4.6314659032784737</c:v>
                </c:pt>
                <c:pt idx="2954">
                  <c:v>4.6108912575665029</c:v>
                </c:pt>
                <c:pt idx="2955">
                  <c:v>4.620344874478981</c:v>
                </c:pt>
                <c:pt idx="2956">
                  <c:v>4.6330660921707656</c:v>
                </c:pt>
                <c:pt idx="2957">
                  <c:v>4.6235918261017606</c:v>
                </c:pt>
                <c:pt idx="2958">
                  <c:v>4.6025542030858446</c:v>
                </c:pt>
                <c:pt idx="2959">
                  <c:v>4.6921630329789226</c:v>
                </c:pt>
                <c:pt idx="2960">
                  <c:v>4.6983366025023328</c:v>
                </c:pt>
                <c:pt idx="2961">
                  <c:v>4.7106749321721848</c:v>
                </c:pt>
                <c:pt idx="2962">
                  <c:v>4.6861250973006481</c:v>
                </c:pt>
                <c:pt idx="2963">
                  <c:v>4.6602427828315669</c:v>
                </c:pt>
                <c:pt idx="2964">
                  <c:v>4.5936328259334163</c:v>
                </c:pt>
                <c:pt idx="2965">
                  <c:v>4.6251937172573578</c:v>
                </c:pt>
                <c:pt idx="2966">
                  <c:v>4.6007520803603068</c:v>
                </c:pt>
                <c:pt idx="2967">
                  <c:v>4.5965565686690661</c:v>
                </c:pt>
                <c:pt idx="2968">
                  <c:v>4.6002519415158236</c:v>
                </c:pt>
                <c:pt idx="2969">
                  <c:v>4.5622668591104834</c:v>
                </c:pt>
                <c:pt idx="2970">
                  <c:v>4.5337373714080673</c:v>
                </c:pt>
                <c:pt idx="2971">
                  <c:v>4.5308830086979386</c:v>
                </c:pt>
                <c:pt idx="2972">
                  <c:v>4.5520143738668946</c:v>
                </c:pt>
                <c:pt idx="2973">
                  <c:v>4.4538473661914981</c:v>
                </c:pt>
                <c:pt idx="2974">
                  <c:v>3.982080641856661</c:v>
                </c:pt>
                <c:pt idx="2975">
                  <c:v>4.0223046939943998</c:v>
                </c:pt>
                <c:pt idx="2976">
                  <c:v>4.056071185088725</c:v>
                </c:pt>
                <c:pt idx="2977">
                  <c:v>4.1641100533900746</c:v>
                </c:pt>
                <c:pt idx="2978">
                  <c:v>4.2115389999363453</c:v>
                </c:pt>
                <c:pt idx="2979">
                  <c:v>4.2371485381879328</c:v>
                </c:pt>
                <c:pt idx="2980">
                  <c:v>4.2539548937389844</c:v>
                </c:pt>
                <c:pt idx="2981">
                  <c:v>4.2081937818127564</c:v>
                </c:pt>
                <c:pt idx="2982">
                  <c:v>4.2058193913616844</c:v>
                </c:pt>
                <c:pt idx="2983">
                  <c:v>4.2179079554195402</c:v>
                </c:pt>
                <c:pt idx="2984">
                  <c:v>4.2804895583714924</c:v>
                </c:pt>
                <c:pt idx="2985">
                  <c:v>4.2561730792933883</c:v>
                </c:pt>
                <c:pt idx="2986">
                  <c:v>4.3145506857579043</c:v>
                </c:pt>
                <c:pt idx="2987">
                  <c:v>4.2893731351157909</c:v>
                </c:pt>
                <c:pt idx="2988">
                  <c:v>4.3019821834086844</c:v>
                </c:pt>
                <c:pt idx="2989">
                  <c:v>4.269186265116403</c:v>
                </c:pt>
                <c:pt idx="2990">
                  <c:v>4.267253546389294</c:v>
                </c:pt>
                <c:pt idx="2991">
                  <c:v>4.2893525788524034</c:v>
                </c:pt>
                <c:pt idx="2992">
                  <c:v>4.3544555492249923</c:v>
                </c:pt>
                <c:pt idx="2993">
                  <c:v>4.3675371203885867</c:v>
                </c:pt>
                <c:pt idx="2994">
                  <c:v>4.3991292988895312</c:v>
                </c:pt>
                <c:pt idx="2995">
                  <c:v>4.3725553493301907</c:v>
                </c:pt>
                <c:pt idx="2996">
                  <c:v>4.4489004700898853</c:v>
                </c:pt>
                <c:pt idx="2997">
                  <c:v>4.4485140849597489</c:v>
                </c:pt>
                <c:pt idx="2998">
                  <c:v>4.4753113479113216</c:v>
                </c:pt>
                <c:pt idx="2999">
                  <c:v>4.4079325358218568</c:v>
                </c:pt>
                <c:pt idx="3000">
                  <c:v>4.4062387111478181</c:v>
                </c:pt>
                <c:pt idx="3001">
                  <c:v>4.3985016292121406</c:v>
                </c:pt>
                <c:pt idx="3002">
                  <c:v>4.4330607207530814</c:v>
                </c:pt>
                <c:pt idx="3003">
                  <c:v>4.4568531723216562</c:v>
                </c:pt>
                <c:pt idx="3004">
                  <c:v>4.4199598980083792</c:v>
                </c:pt>
                <c:pt idx="3005">
                  <c:v>4.3775370548297463</c:v>
                </c:pt>
                <c:pt idx="3006">
                  <c:v>4.3665853164272619</c:v>
                </c:pt>
                <c:pt idx="3007">
                  <c:v>4.3352238744352203</c:v>
                </c:pt>
              </c:numCache>
            </c:numRef>
          </c:val>
          <c:smooth val="0"/>
          <c:extLst>
            <c:ext xmlns:c16="http://schemas.microsoft.com/office/drawing/2014/chart" uri="{C3380CC4-5D6E-409C-BE32-E72D297353CC}">
              <c16:uniqueId val="{00000001-14FF-4402-90CA-F0F7D8478B5A}"/>
            </c:ext>
          </c:extLst>
        </c:ser>
        <c:dLbls>
          <c:showLegendKey val="0"/>
          <c:showVal val="0"/>
          <c:showCatName val="0"/>
          <c:showSerName val="0"/>
          <c:showPercent val="0"/>
          <c:showBubbleSize val="0"/>
        </c:dLbls>
        <c:marker val="1"/>
        <c:smooth val="0"/>
        <c:axId val="2064881392"/>
        <c:axId val="2064886192"/>
      </c:lineChart>
      <c:dateAx>
        <c:axId val="206488139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6192"/>
        <c:crosses val="autoZero"/>
        <c:auto val="1"/>
        <c:lblOffset val="100"/>
        <c:baseTimeUnit val="days"/>
        <c:majorUnit val="2"/>
        <c:majorTimeUnit val="years"/>
      </c:dateAx>
      <c:valAx>
        <c:axId val="206488619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1392"/>
        <c:crosses val="autoZero"/>
        <c:crossBetween val="between"/>
      </c:valAx>
      <c:valAx>
        <c:axId val="206489003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2064884752"/>
        <c:crosses val="max"/>
        <c:crossBetween val="between"/>
      </c:valAx>
      <c:dateAx>
        <c:axId val="2064884752"/>
        <c:scaling>
          <c:orientation val="minMax"/>
        </c:scaling>
        <c:delete val="1"/>
        <c:axPos val="b"/>
        <c:numFmt formatCode="m/d/yyyy" sourceLinked="1"/>
        <c:majorTickMark val="out"/>
        <c:minorTickMark val="none"/>
        <c:tickLblPos val="nextTo"/>
        <c:crossAx val="2064890032"/>
        <c:auto val="1"/>
        <c:lblOffset val="100"/>
        <c:baseTimeUnit val="day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投票决策!$C$1</c:f>
              <c:strCache>
                <c:ptCount val="1"/>
                <c:pt idx="0">
                  <c:v>vote_result</c:v>
                </c:pt>
              </c:strCache>
            </c:strRef>
          </c:tx>
          <c:spPr>
            <a:solidFill>
              <a:schemeClr val="accent1"/>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投票决策!$C$2:$C$151</c:f>
              <c:numCache>
                <c:formatCode>General</c:formatCode>
                <c:ptCount val="150"/>
                <c:pt idx="0">
                  <c:v>-1</c:v>
                </c:pt>
                <c:pt idx="1">
                  <c:v>-1</c:v>
                </c:pt>
                <c:pt idx="2">
                  <c:v>-1</c:v>
                </c:pt>
                <c:pt idx="3">
                  <c:v>1</c:v>
                </c:pt>
                <c:pt idx="4">
                  <c:v>-1</c:v>
                </c:pt>
                <c:pt idx="5">
                  <c:v>-3</c:v>
                </c:pt>
                <c:pt idx="6">
                  <c:v>-5</c:v>
                </c:pt>
                <c:pt idx="7">
                  <c:v>-5</c:v>
                </c:pt>
                <c:pt idx="8">
                  <c:v>1</c:v>
                </c:pt>
                <c:pt idx="9">
                  <c:v>1</c:v>
                </c:pt>
                <c:pt idx="10">
                  <c:v>1</c:v>
                </c:pt>
                <c:pt idx="11">
                  <c:v>1</c:v>
                </c:pt>
                <c:pt idx="12">
                  <c:v>3</c:v>
                </c:pt>
                <c:pt idx="13">
                  <c:v>-1</c:v>
                </c:pt>
                <c:pt idx="14">
                  <c:v>1</c:v>
                </c:pt>
                <c:pt idx="15">
                  <c:v>9</c:v>
                </c:pt>
                <c:pt idx="16">
                  <c:v>3</c:v>
                </c:pt>
                <c:pt idx="17">
                  <c:v>3</c:v>
                </c:pt>
                <c:pt idx="18">
                  <c:v>5</c:v>
                </c:pt>
                <c:pt idx="19">
                  <c:v>-1</c:v>
                </c:pt>
                <c:pt idx="20">
                  <c:v>3</c:v>
                </c:pt>
                <c:pt idx="21">
                  <c:v>3</c:v>
                </c:pt>
                <c:pt idx="22">
                  <c:v>1</c:v>
                </c:pt>
                <c:pt idx="23">
                  <c:v>5</c:v>
                </c:pt>
                <c:pt idx="24">
                  <c:v>-1</c:v>
                </c:pt>
                <c:pt idx="25">
                  <c:v>-3</c:v>
                </c:pt>
                <c:pt idx="26">
                  <c:v>-7</c:v>
                </c:pt>
                <c:pt idx="27">
                  <c:v>-3</c:v>
                </c:pt>
                <c:pt idx="28">
                  <c:v>-1</c:v>
                </c:pt>
                <c:pt idx="29">
                  <c:v>-1</c:v>
                </c:pt>
                <c:pt idx="30">
                  <c:v>-1</c:v>
                </c:pt>
                <c:pt idx="31">
                  <c:v>7</c:v>
                </c:pt>
                <c:pt idx="32">
                  <c:v>-1</c:v>
                </c:pt>
                <c:pt idx="33">
                  <c:v>-5</c:v>
                </c:pt>
                <c:pt idx="34">
                  <c:v>-5</c:v>
                </c:pt>
                <c:pt idx="35">
                  <c:v>-3</c:v>
                </c:pt>
                <c:pt idx="36">
                  <c:v>-1</c:v>
                </c:pt>
                <c:pt idx="37">
                  <c:v>-3</c:v>
                </c:pt>
                <c:pt idx="38">
                  <c:v>-5</c:v>
                </c:pt>
                <c:pt idx="39">
                  <c:v>-1</c:v>
                </c:pt>
                <c:pt idx="40">
                  <c:v>-3</c:v>
                </c:pt>
                <c:pt idx="41">
                  <c:v>-5</c:v>
                </c:pt>
                <c:pt idx="42">
                  <c:v>-7</c:v>
                </c:pt>
                <c:pt idx="43">
                  <c:v>-7</c:v>
                </c:pt>
                <c:pt idx="44">
                  <c:v>-5</c:v>
                </c:pt>
                <c:pt idx="45">
                  <c:v>-3</c:v>
                </c:pt>
                <c:pt idx="46">
                  <c:v>-3</c:v>
                </c:pt>
                <c:pt idx="47">
                  <c:v>5</c:v>
                </c:pt>
                <c:pt idx="48">
                  <c:v>3</c:v>
                </c:pt>
                <c:pt idx="49">
                  <c:v>1</c:v>
                </c:pt>
                <c:pt idx="50">
                  <c:v>3</c:v>
                </c:pt>
                <c:pt idx="51">
                  <c:v>-1</c:v>
                </c:pt>
                <c:pt idx="52">
                  <c:v>7</c:v>
                </c:pt>
                <c:pt idx="53">
                  <c:v>-1</c:v>
                </c:pt>
                <c:pt idx="54">
                  <c:v>1</c:v>
                </c:pt>
                <c:pt idx="55">
                  <c:v>9</c:v>
                </c:pt>
                <c:pt idx="56">
                  <c:v>1</c:v>
                </c:pt>
                <c:pt idx="57">
                  <c:v>-3</c:v>
                </c:pt>
                <c:pt idx="58">
                  <c:v>5</c:v>
                </c:pt>
                <c:pt idx="59">
                  <c:v>3</c:v>
                </c:pt>
                <c:pt idx="60">
                  <c:v>7</c:v>
                </c:pt>
                <c:pt idx="61">
                  <c:v>-1</c:v>
                </c:pt>
                <c:pt idx="62">
                  <c:v>-1</c:v>
                </c:pt>
                <c:pt idx="63">
                  <c:v>5</c:v>
                </c:pt>
                <c:pt idx="64">
                  <c:v>9</c:v>
                </c:pt>
                <c:pt idx="65">
                  <c:v>7</c:v>
                </c:pt>
                <c:pt idx="66">
                  <c:v>7</c:v>
                </c:pt>
                <c:pt idx="67">
                  <c:v>5</c:v>
                </c:pt>
                <c:pt idx="68">
                  <c:v>5</c:v>
                </c:pt>
                <c:pt idx="69">
                  <c:v>9</c:v>
                </c:pt>
                <c:pt idx="70">
                  <c:v>9</c:v>
                </c:pt>
                <c:pt idx="71">
                  <c:v>5</c:v>
                </c:pt>
                <c:pt idx="72">
                  <c:v>5</c:v>
                </c:pt>
                <c:pt idx="73">
                  <c:v>-1</c:v>
                </c:pt>
                <c:pt idx="74">
                  <c:v>-3</c:v>
                </c:pt>
                <c:pt idx="75">
                  <c:v>-1</c:v>
                </c:pt>
                <c:pt idx="76">
                  <c:v>-7</c:v>
                </c:pt>
                <c:pt idx="77">
                  <c:v>-5</c:v>
                </c:pt>
                <c:pt idx="78">
                  <c:v>-9</c:v>
                </c:pt>
                <c:pt idx="79">
                  <c:v>-13</c:v>
                </c:pt>
                <c:pt idx="80">
                  <c:v>-9</c:v>
                </c:pt>
                <c:pt idx="81">
                  <c:v>-7</c:v>
                </c:pt>
                <c:pt idx="82">
                  <c:v>-11</c:v>
                </c:pt>
                <c:pt idx="83">
                  <c:v>-9</c:v>
                </c:pt>
                <c:pt idx="84">
                  <c:v>-9</c:v>
                </c:pt>
                <c:pt idx="85">
                  <c:v>-9</c:v>
                </c:pt>
                <c:pt idx="86">
                  <c:v>-1</c:v>
                </c:pt>
                <c:pt idx="87">
                  <c:v>-7</c:v>
                </c:pt>
                <c:pt idx="88">
                  <c:v>-7</c:v>
                </c:pt>
                <c:pt idx="89">
                  <c:v>-9</c:v>
                </c:pt>
                <c:pt idx="90">
                  <c:v>-3</c:v>
                </c:pt>
                <c:pt idx="91">
                  <c:v>-5</c:v>
                </c:pt>
                <c:pt idx="92">
                  <c:v>-5</c:v>
                </c:pt>
                <c:pt idx="93">
                  <c:v>-7</c:v>
                </c:pt>
                <c:pt idx="94">
                  <c:v>-9</c:v>
                </c:pt>
                <c:pt idx="95">
                  <c:v>-9</c:v>
                </c:pt>
                <c:pt idx="96">
                  <c:v>-7</c:v>
                </c:pt>
                <c:pt idx="97">
                  <c:v>-1</c:v>
                </c:pt>
                <c:pt idx="98">
                  <c:v>-3</c:v>
                </c:pt>
                <c:pt idx="99">
                  <c:v>7</c:v>
                </c:pt>
                <c:pt idx="100">
                  <c:v>3</c:v>
                </c:pt>
                <c:pt idx="101">
                  <c:v>1</c:v>
                </c:pt>
                <c:pt idx="102">
                  <c:v>7</c:v>
                </c:pt>
                <c:pt idx="103">
                  <c:v>3</c:v>
                </c:pt>
                <c:pt idx="104">
                  <c:v>7</c:v>
                </c:pt>
                <c:pt idx="105">
                  <c:v>9</c:v>
                </c:pt>
                <c:pt idx="106">
                  <c:v>9</c:v>
                </c:pt>
                <c:pt idx="107">
                  <c:v>9</c:v>
                </c:pt>
                <c:pt idx="108">
                  <c:v>5</c:v>
                </c:pt>
                <c:pt idx="109">
                  <c:v>3</c:v>
                </c:pt>
                <c:pt idx="110">
                  <c:v>3</c:v>
                </c:pt>
                <c:pt idx="111">
                  <c:v>-1</c:v>
                </c:pt>
                <c:pt idx="112">
                  <c:v>-5</c:v>
                </c:pt>
                <c:pt idx="113">
                  <c:v>-3</c:v>
                </c:pt>
                <c:pt idx="114">
                  <c:v>-3</c:v>
                </c:pt>
                <c:pt idx="115">
                  <c:v>-3</c:v>
                </c:pt>
                <c:pt idx="116">
                  <c:v>-5</c:v>
                </c:pt>
                <c:pt idx="117">
                  <c:v>-5</c:v>
                </c:pt>
                <c:pt idx="118">
                  <c:v>-5</c:v>
                </c:pt>
                <c:pt idx="119">
                  <c:v>-7</c:v>
                </c:pt>
                <c:pt idx="120">
                  <c:v>-1</c:v>
                </c:pt>
                <c:pt idx="121">
                  <c:v>1</c:v>
                </c:pt>
                <c:pt idx="122">
                  <c:v>-1</c:v>
                </c:pt>
                <c:pt idx="123">
                  <c:v>3</c:v>
                </c:pt>
                <c:pt idx="124">
                  <c:v>-1</c:v>
                </c:pt>
                <c:pt idx="125">
                  <c:v>-5</c:v>
                </c:pt>
                <c:pt idx="126">
                  <c:v>-1</c:v>
                </c:pt>
                <c:pt idx="127">
                  <c:v>-1</c:v>
                </c:pt>
                <c:pt idx="128">
                  <c:v>5</c:v>
                </c:pt>
                <c:pt idx="129">
                  <c:v>7</c:v>
                </c:pt>
                <c:pt idx="130">
                  <c:v>7</c:v>
                </c:pt>
                <c:pt idx="131">
                  <c:v>3</c:v>
                </c:pt>
                <c:pt idx="132">
                  <c:v>5</c:v>
                </c:pt>
                <c:pt idx="133">
                  <c:v>-3</c:v>
                </c:pt>
                <c:pt idx="134">
                  <c:v>-3</c:v>
                </c:pt>
                <c:pt idx="135">
                  <c:v>1</c:v>
                </c:pt>
                <c:pt idx="136">
                  <c:v>3</c:v>
                </c:pt>
                <c:pt idx="137">
                  <c:v>9</c:v>
                </c:pt>
                <c:pt idx="138">
                  <c:v>7</c:v>
                </c:pt>
                <c:pt idx="139">
                  <c:v>3</c:v>
                </c:pt>
                <c:pt idx="140">
                  <c:v>-1</c:v>
                </c:pt>
                <c:pt idx="141">
                  <c:v>5</c:v>
                </c:pt>
                <c:pt idx="142">
                  <c:v>-1</c:v>
                </c:pt>
                <c:pt idx="143">
                  <c:v>1</c:v>
                </c:pt>
                <c:pt idx="144">
                  <c:v>-1</c:v>
                </c:pt>
                <c:pt idx="145">
                  <c:v>3</c:v>
                </c:pt>
                <c:pt idx="146">
                  <c:v>3</c:v>
                </c:pt>
                <c:pt idx="147">
                  <c:v>-5</c:v>
                </c:pt>
                <c:pt idx="148">
                  <c:v>-3</c:v>
                </c:pt>
                <c:pt idx="149">
                  <c:v>-7</c:v>
                </c:pt>
              </c:numCache>
            </c:numRef>
          </c:val>
          <c:extLst>
            <c:ext xmlns:c16="http://schemas.microsoft.com/office/drawing/2014/chart" uri="{C3380CC4-5D6E-409C-BE32-E72D297353CC}">
              <c16:uniqueId val="{00000000-162E-4EE1-8F50-BB6B23719E1A}"/>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t>成长</a:t>
                </a:r>
                <a:r>
                  <a:rPr lang="en-US" altLang="zh-CN">
                    <a:solidFill>
                      <a:schemeClr val="bg1"/>
                    </a:solidFill>
                  </a:rPr>
                  <a:t>-----------------------------------------</a:t>
                </a:r>
                <a:r>
                  <a:rPr lang="zh-CN" altLang="en-US">
                    <a:solidFill>
                      <a:sysClr val="windowText" lastClr="000000"/>
                    </a:solidFill>
                  </a:rPr>
                  <a:t>价值</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barChart>
        <c:barDir val="col"/>
        <c:grouping val="clustered"/>
        <c:varyColors val="0"/>
        <c:ser>
          <c:idx val="0"/>
          <c:order val="0"/>
          <c:tx>
            <c:strRef>
              <c:f>投票决策!$G$1</c:f>
              <c:strCache>
                <c:ptCount val="1"/>
                <c:pt idx="0">
                  <c:v>vote_result</c:v>
                </c:pt>
              </c:strCache>
            </c:strRef>
          </c:tx>
          <c:spPr>
            <a:solidFill>
              <a:schemeClr val="accent2"/>
            </a:solidFill>
            <a:ln>
              <a:noFill/>
            </a:ln>
            <a:effectLst/>
          </c:spPr>
          <c:invertIfNegative val="0"/>
          <c:cat>
            <c:numRef>
              <c:f>投票决策!$A$2:$A$151</c:f>
              <c:numCache>
                <c:formatCode>m/d/yyyy</c:formatCode>
                <c:ptCount val="150"/>
                <c:pt idx="0">
                  <c:v>41243</c:v>
                </c:pt>
                <c:pt idx="1">
                  <c:v>41274</c:v>
                </c:pt>
                <c:pt idx="2">
                  <c:v>41305</c:v>
                </c:pt>
                <c:pt idx="3">
                  <c:v>41333</c:v>
                </c:pt>
                <c:pt idx="4">
                  <c:v>41364</c:v>
                </c:pt>
                <c:pt idx="5">
                  <c:v>41394</c:v>
                </c:pt>
                <c:pt idx="6">
                  <c:v>41425</c:v>
                </c:pt>
                <c:pt idx="7">
                  <c:v>41455</c:v>
                </c:pt>
                <c:pt idx="8">
                  <c:v>41486</c:v>
                </c:pt>
                <c:pt idx="9">
                  <c:v>41517</c:v>
                </c:pt>
                <c:pt idx="10">
                  <c:v>41547</c:v>
                </c:pt>
                <c:pt idx="11">
                  <c:v>41578</c:v>
                </c:pt>
                <c:pt idx="12">
                  <c:v>41608</c:v>
                </c:pt>
                <c:pt idx="13">
                  <c:v>41639</c:v>
                </c:pt>
                <c:pt idx="14">
                  <c:v>41670</c:v>
                </c:pt>
                <c:pt idx="15">
                  <c:v>41698</c:v>
                </c:pt>
                <c:pt idx="16">
                  <c:v>41729</c:v>
                </c:pt>
                <c:pt idx="17">
                  <c:v>41759</c:v>
                </c:pt>
                <c:pt idx="18">
                  <c:v>41790</c:v>
                </c:pt>
                <c:pt idx="19">
                  <c:v>41820</c:v>
                </c:pt>
                <c:pt idx="20">
                  <c:v>41851</c:v>
                </c:pt>
                <c:pt idx="21">
                  <c:v>41882</c:v>
                </c:pt>
                <c:pt idx="22">
                  <c:v>41912</c:v>
                </c:pt>
                <c:pt idx="23">
                  <c:v>41943</c:v>
                </c:pt>
                <c:pt idx="24">
                  <c:v>41973</c:v>
                </c:pt>
                <c:pt idx="25">
                  <c:v>42004</c:v>
                </c:pt>
                <c:pt idx="26">
                  <c:v>42035</c:v>
                </c:pt>
                <c:pt idx="27">
                  <c:v>42063</c:v>
                </c:pt>
                <c:pt idx="28">
                  <c:v>42094</c:v>
                </c:pt>
                <c:pt idx="29">
                  <c:v>42124</c:v>
                </c:pt>
                <c:pt idx="30">
                  <c:v>42155</c:v>
                </c:pt>
                <c:pt idx="31">
                  <c:v>42185</c:v>
                </c:pt>
                <c:pt idx="32">
                  <c:v>42216</c:v>
                </c:pt>
                <c:pt idx="33">
                  <c:v>42247</c:v>
                </c:pt>
                <c:pt idx="34">
                  <c:v>42277</c:v>
                </c:pt>
                <c:pt idx="35">
                  <c:v>42308</c:v>
                </c:pt>
                <c:pt idx="36">
                  <c:v>42338</c:v>
                </c:pt>
                <c:pt idx="37">
                  <c:v>42369</c:v>
                </c:pt>
                <c:pt idx="38">
                  <c:v>42400</c:v>
                </c:pt>
                <c:pt idx="39">
                  <c:v>42429</c:v>
                </c:pt>
                <c:pt idx="40">
                  <c:v>42460</c:v>
                </c:pt>
                <c:pt idx="41">
                  <c:v>42490</c:v>
                </c:pt>
                <c:pt idx="42">
                  <c:v>42521</c:v>
                </c:pt>
                <c:pt idx="43">
                  <c:v>42551</c:v>
                </c:pt>
                <c:pt idx="44">
                  <c:v>42582</c:v>
                </c:pt>
                <c:pt idx="45">
                  <c:v>42613</c:v>
                </c:pt>
                <c:pt idx="46">
                  <c:v>42643</c:v>
                </c:pt>
                <c:pt idx="47">
                  <c:v>42674</c:v>
                </c:pt>
                <c:pt idx="48">
                  <c:v>42704</c:v>
                </c:pt>
                <c:pt idx="49">
                  <c:v>42735</c:v>
                </c:pt>
                <c:pt idx="50">
                  <c:v>42766</c:v>
                </c:pt>
                <c:pt idx="51">
                  <c:v>42794</c:v>
                </c:pt>
                <c:pt idx="52">
                  <c:v>42825</c:v>
                </c:pt>
                <c:pt idx="53">
                  <c:v>42855</c:v>
                </c:pt>
                <c:pt idx="54">
                  <c:v>42886</c:v>
                </c:pt>
                <c:pt idx="55">
                  <c:v>42916</c:v>
                </c:pt>
                <c:pt idx="56">
                  <c:v>42947</c:v>
                </c:pt>
                <c:pt idx="57">
                  <c:v>42978</c:v>
                </c:pt>
                <c:pt idx="58">
                  <c:v>43008</c:v>
                </c:pt>
                <c:pt idx="59">
                  <c:v>43039</c:v>
                </c:pt>
                <c:pt idx="60">
                  <c:v>43069</c:v>
                </c:pt>
                <c:pt idx="61">
                  <c:v>43100</c:v>
                </c:pt>
                <c:pt idx="62">
                  <c:v>43131</c:v>
                </c:pt>
                <c:pt idx="63">
                  <c:v>43159</c:v>
                </c:pt>
                <c:pt idx="64">
                  <c:v>43190</c:v>
                </c:pt>
                <c:pt idx="65">
                  <c:v>43220</c:v>
                </c:pt>
                <c:pt idx="66">
                  <c:v>43251</c:v>
                </c:pt>
                <c:pt idx="67">
                  <c:v>43281</c:v>
                </c:pt>
                <c:pt idx="68">
                  <c:v>43312</c:v>
                </c:pt>
                <c:pt idx="69">
                  <c:v>43343</c:v>
                </c:pt>
                <c:pt idx="70">
                  <c:v>43373</c:v>
                </c:pt>
                <c:pt idx="71">
                  <c:v>43404</c:v>
                </c:pt>
                <c:pt idx="72">
                  <c:v>43434</c:v>
                </c:pt>
                <c:pt idx="73">
                  <c:v>43465</c:v>
                </c:pt>
                <c:pt idx="74">
                  <c:v>43496</c:v>
                </c:pt>
                <c:pt idx="75">
                  <c:v>43524</c:v>
                </c:pt>
                <c:pt idx="76">
                  <c:v>43555</c:v>
                </c:pt>
                <c:pt idx="77">
                  <c:v>43585</c:v>
                </c:pt>
                <c:pt idx="78">
                  <c:v>43616</c:v>
                </c:pt>
                <c:pt idx="79">
                  <c:v>43646</c:v>
                </c:pt>
                <c:pt idx="80">
                  <c:v>43677</c:v>
                </c:pt>
                <c:pt idx="81">
                  <c:v>43708</c:v>
                </c:pt>
                <c:pt idx="82">
                  <c:v>43738</c:v>
                </c:pt>
                <c:pt idx="83">
                  <c:v>43769</c:v>
                </c:pt>
                <c:pt idx="84">
                  <c:v>43799</c:v>
                </c:pt>
                <c:pt idx="85">
                  <c:v>43830</c:v>
                </c:pt>
                <c:pt idx="86">
                  <c:v>43861</c:v>
                </c:pt>
                <c:pt idx="87">
                  <c:v>43890</c:v>
                </c:pt>
                <c:pt idx="88">
                  <c:v>43921</c:v>
                </c:pt>
                <c:pt idx="89">
                  <c:v>43951</c:v>
                </c:pt>
                <c:pt idx="90">
                  <c:v>43982</c:v>
                </c:pt>
                <c:pt idx="91">
                  <c:v>44012</c:v>
                </c:pt>
                <c:pt idx="92">
                  <c:v>44043</c:v>
                </c:pt>
                <c:pt idx="93">
                  <c:v>44074</c:v>
                </c:pt>
                <c:pt idx="94">
                  <c:v>44104</c:v>
                </c:pt>
                <c:pt idx="95">
                  <c:v>44135</c:v>
                </c:pt>
                <c:pt idx="96">
                  <c:v>44165</c:v>
                </c:pt>
                <c:pt idx="97">
                  <c:v>44196</c:v>
                </c:pt>
                <c:pt idx="98">
                  <c:v>44227</c:v>
                </c:pt>
                <c:pt idx="99">
                  <c:v>44255</c:v>
                </c:pt>
                <c:pt idx="100">
                  <c:v>44286</c:v>
                </c:pt>
                <c:pt idx="101">
                  <c:v>44316</c:v>
                </c:pt>
                <c:pt idx="102">
                  <c:v>44347</c:v>
                </c:pt>
                <c:pt idx="103">
                  <c:v>44377</c:v>
                </c:pt>
                <c:pt idx="104">
                  <c:v>44408</c:v>
                </c:pt>
                <c:pt idx="105">
                  <c:v>44439</c:v>
                </c:pt>
                <c:pt idx="106">
                  <c:v>44469</c:v>
                </c:pt>
                <c:pt idx="107">
                  <c:v>44500</c:v>
                </c:pt>
                <c:pt idx="108">
                  <c:v>44530</c:v>
                </c:pt>
                <c:pt idx="109">
                  <c:v>44561</c:v>
                </c:pt>
                <c:pt idx="110">
                  <c:v>44592</c:v>
                </c:pt>
                <c:pt idx="111">
                  <c:v>44620</c:v>
                </c:pt>
                <c:pt idx="112">
                  <c:v>44651</c:v>
                </c:pt>
                <c:pt idx="113">
                  <c:v>44681</c:v>
                </c:pt>
                <c:pt idx="114">
                  <c:v>44712</c:v>
                </c:pt>
                <c:pt idx="115">
                  <c:v>44742</c:v>
                </c:pt>
                <c:pt idx="116">
                  <c:v>44773</c:v>
                </c:pt>
                <c:pt idx="117">
                  <c:v>44804</c:v>
                </c:pt>
                <c:pt idx="118">
                  <c:v>44834</c:v>
                </c:pt>
                <c:pt idx="119">
                  <c:v>44865</c:v>
                </c:pt>
                <c:pt idx="120">
                  <c:v>44895</c:v>
                </c:pt>
                <c:pt idx="121">
                  <c:v>44926</c:v>
                </c:pt>
                <c:pt idx="122">
                  <c:v>44957</c:v>
                </c:pt>
                <c:pt idx="123">
                  <c:v>44985</c:v>
                </c:pt>
                <c:pt idx="124">
                  <c:v>45016</c:v>
                </c:pt>
                <c:pt idx="125">
                  <c:v>45046</c:v>
                </c:pt>
                <c:pt idx="126">
                  <c:v>45077</c:v>
                </c:pt>
                <c:pt idx="127">
                  <c:v>45107</c:v>
                </c:pt>
                <c:pt idx="128">
                  <c:v>45138</c:v>
                </c:pt>
                <c:pt idx="129">
                  <c:v>45169</c:v>
                </c:pt>
                <c:pt idx="130">
                  <c:v>45199</c:v>
                </c:pt>
                <c:pt idx="131">
                  <c:v>45230</c:v>
                </c:pt>
                <c:pt idx="132">
                  <c:v>45260</c:v>
                </c:pt>
                <c:pt idx="133">
                  <c:v>45291</c:v>
                </c:pt>
                <c:pt idx="134">
                  <c:v>45322</c:v>
                </c:pt>
                <c:pt idx="135">
                  <c:v>45351</c:v>
                </c:pt>
                <c:pt idx="136">
                  <c:v>45382</c:v>
                </c:pt>
                <c:pt idx="137">
                  <c:v>45412</c:v>
                </c:pt>
                <c:pt idx="138">
                  <c:v>45443</c:v>
                </c:pt>
                <c:pt idx="139">
                  <c:v>45473</c:v>
                </c:pt>
                <c:pt idx="140">
                  <c:v>45504</c:v>
                </c:pt>
                <c:pt idx="141">
                  <c:v>45535</c:v>
                </c:pt>
                <c:pt idx="142">
                  <c:v>45565</c:v>
                </c:pt>
                <c:pt idx="143">
                  <c:v>45596</c:v>
                </c:pt>
                <c:pt idx="144">
                  <c:v>45626</c:v>
                </c:pt>
                <c:pt idx="145">
                  <c:v>45657</c:v>
                </c:pt>
                <c:pt idx="146">
                  <c:v>45688</c:v>
                </c:pt>
                <c:pt idx="147">
                  <c:v>45716</c:v>
                </c:pt>
                <c:pt idx="148">
                  <c:v>45747</c:v>
                </c:pt>
                <c:pt idx="149">
                  <c:v>45777</c:v>
                </c:pt>
              </c:numCache>
            </c:numRef>
          </c:cat>
          <c:val>
            <c:numRef>
              <c:f>投票决策!$G$2:$G$151</c:f>
              <c:numCache>
                <c:formatCode>General</c:formatCode>
                <c:ptCount val="150"/>
                <c:pt idx="0">
                  <c:v>-5</c:v>
                </c:pt>
                <c:pt idx="1">
                  <c:v>-5</c:v>
                </c:pt>
                <c:pt idx="2">
                  <c:v>-5</c:v>
                </c:pt>
                <c:pt idx="3">
                  <c:v>-1</c:v>
                </c:pt>
                <c:pt idx="4">
                  <c:v>-5</c:v>
                </c:pt>
                <c:pt idx="5">
                  <c:v>-5</c:v>
                </c:pt>
                <c:pt idx="6">
                  <c:v>-1</c:v>
                </c:pt>
                <c:pt idx="7">
                  <c:v>-5</c:v>
                </c:pt>
                <c:pt idx="8">
                  <c:v>-1</c:v>
                </c:pt>
                <c:pt idx="9">
                  <c:v>3</c:v>
                </c:pt>
                <c:pt idx="10">
                  <c:v>1</c:v>
                </c:pt>
                <c:pt idx="11">
                  <c:v>3</c:v>
                </c:pt>
                <c:pt idx="12">
                  <c:v>3</c:v>
                </c:pt>
                <c:pt idx="13">
                  <c:v>1</c:v>
                </c:pt>
                <c:pt idx="14">
                  <c:v>-3</c:v>
                </c:pt>
                <c:pt idx="15">
                  <c:v>-3</c:v>
                </c:pt>
                <c:pt idx="16">
                  <c:v>-5</c:v>
                </c:pt>
                <c:pt idx="17">
                  <c:v>-7</c:v>
                </c:pt>
                <c:pt idx="18">
                  <c:v>-3</c:v>
                </c:pt>
                <c:pt idx="19">
                  <c:v>-1</c:v>
                </c:pt>
                <c:pt idx="20">
                  <c:v>5</c:v>
                </c:pt>
                <c:pt idx="21">
                  <c:v>3</c:v>
                </c:pt>
                <c:pt idx="22">
                  <c:v>-3</c:v>
                </c:pt>
                <c:pt idx="23">
                  <c:v>-1</c:v>
                </c:pt>
                <c:pt idx="24">
                  <c:v>-1</c:v>
                </c:pt>
                <c:pt idx="25">
                  <c:v>-5</c:v>
                </c:pt>
                <c:pt idx="26">
                  <c:v>-5</c:v>
                </c:pt>
                <c:pt idx="27">
                  <c:v>-5</c:v>
                </c:pt>
                <c:pt idx="28">
                  <c:v>-7</c:v>
                </c:pt>
                <c:pt idx="29">
                  <c:v>-3</c:v>
                </c:pt>
                <c:pt idx="30">
                  <c:v>3</c:v>
                </c:pt>
                <c:pt idx="31">
                  <c:v>1</c:v>
                </c:pt>
                <c:pt idx="32">
                  <c:v>-7</c:v>
                </c:pt>
                <c:pt idx="33">
                  <c:v>-5</c:v>
                </c:pt>
                <c:pt idx="34">
                  <c:v>-5</c:v>
                </c:pt>
                <c:pt idx="35">
                  <c:v>-7</c:v>
                </c:pt>
                <c:pt idx="36">
                  <c:v>1</c:v>
                </c:pt>
                <c:pt idx="37">
                  <c:v>-5</c:v>
                </c:pt>
                <c:pt idx="38">
                  <c:v>-5</c:v>
                </c:pt>
                <c:pt idx="39">
                  <c:v>-3</c:v>
                </c:pt>
                <c:pt idx="40">
                  <c:v>7</c:v>
                </c:pt>
                <c:pt idx="41">
                  <c:v>-1</c:v>
                </c:pt>
                <c:pt idx="42">
                  <c:v>3</c:v>
                </c:pt>
                <c:pt idx="43">
                  <c:v>3</c:v>
                </c:pt>
                <c:pt idx="44">
                  <c:v>-5</c:v>
                </c:pt>
                <c:pt idx="45">
                  <c:v>1</c:v>
                </c:pt>
                <c:pt idx="46">
                  <c:v>1</c:v>
                </c:pt>
                <c:pt idx="47">
                  <c:v>5</c:v>
                </c:pt>
                <c:pt idx="48">
                  <c:v>3</c:v>
                </c:pt>
                <c:pt idx="49">
                  <c:v>3</c:v>
                </c:pt>
                <c:pt idx="50">
                  <c:v>3</c:v>
                </c:pt>
                <c:pt idx="51">
                  <c:v>5</c:v>
                </c:pt>
                <c:pt idx="52">
                  <c:v>9</c:v>
                </c:pt>
                <c:pt idx="53">
                  <c:v>3</c:v>
                </c:pt>
                <c:pt idx="54">
                  <c:v>1</c:v>
                </c:pt>
                <c:pt idx="55">
                  <c:v>7</c:v>
                </c:pt>
                <c:pt idx="56">
                  <c:v>-3</c:v>
                </c:pt>
                <c:pt idx="57">
                  <c:v>-3</c:v>
                </c:pt>
                <c:pt idx="58">
                  <c:v>5</c:v>
                </c:pt>
                <c:pt idx="59">
                  <c:v>3</c:v>
                </c:pt>
                <c:pt idx="60">
                  <c:v>5</c:v>
                </c:pt>
                <c:pt idx="61">
                  <c:v>-1</c:v>
                </c:pt>
                <c:pt idx="62">
                  <c:v>-1</c:v>
                </c:pt>
                <c:pt idx="63">
                  <c:v>1</c:v>
                </c:pt>
                <c:pt idx="64">
                  <c:v>-3</c:v>
                </c:pt>
                <c:pt idx="65">
                  <c:v>-1</c:v>
                </c:pt>
                <c:pt idx="66">
                  <c:v>3</c:v>
                </c:pt>
                <c:pt idx="67">
                  <c:v>-1</c:v>
                </c:pt>
                <c:pt idx="68">
                  <c:v>-5</c:v>
                </c:pt>
                <c:pt idx="69">
                  <c:v>-5</c:v>
                </c:pt>
                <c:pt idx="70">
                  <c:v>-5</c:v>
                </c:pt>
                <c:pt idx="71">
                  <c:v>-1</c:v>
                </c:pt>
                <c:pt idx="72">
                  <c:v>-1</c:v>
                </c:pt>
                <c:pt idx="73">
                  <c:v>-9</c:v>
                </c:pt>
                <c:pt idx="74">
                  <c:v>-7</c:v>
                </c:pt>
                <c:pt idx="75">
                  <c:v>-1</c:v>
                </c:pt>
                <c:pt idx="76">
                  <c:v>-3</c:v>
                </c:pt>
                <c:pt idx="77">
                  <c:v>1</c:v>
                </c:pt>
                <c:pt idx="78">
                  <c:v>-5</c:v>
                </c:pt>
                <c:pt idx="79">
                  <c:v>-3</c:v>
                </c:pt>
                <c:pt idx="80">
                  <c:v>-5</c:v>
                </c:pt>
                <c:pt idx="81">
                  <c:v>-9</c:v>
                </c:pt>
                <c:pt idx="82">
                  <c:v>-5</c:v>
                </c:pt>
                <c:pt idx="83">
                  <c:v>-3</c:v>
                </c:pt>
                <c:pt idx="84">
                  <c:v>-1</c:v>
                </c:pt>
                <c:pt idx="85">
                  <c:v>-3</c:v>
                </c:pt>
                <c:pt idx="86">
                  <c:v>-1</c:v>
                </c:pt>
                <c:pt idx="87">
                  <c:v>-3</c:v>
                </c:pt>
                <c:pt idx="88">
                  <c:v>-5</c:v>
                </c:pt>
                <c:pt idx="89">
                  <c:v>-5</c:v>
                </c:pt>
                <c:pt idx="90">
                  <c:v>1</c:v>
                </c:pt>
                <c:pt idx="91">
                  <c:v>9</c:v>
                </c:pt>
                <c:pt idx="92">
                  <c:v>9</c:v>
                </c:pt>
                <c:pt idx="93">
                  <c:v>7</c:v>
                </c:pt>
                <c:pt idx="94">
                  <c:v>7</c:v>
                </c:pt>
                <c:pt idx="95">
                  <c:v>5</c:v>
                </c:pt>
                <c:pt idx="96">
                  <c:v>9</c:v>
                </c:pt>
                <c:pt idx="97">
                  <c:v>5</c:v>
                </c:pt>
                <c:pt idx="98">
                  <c:v>-1</c:v>
                </c:pt>
                <c:pt idx="99">
                  <c:v>3</c:v>
                </c:pt>
                <c:pt idx="100">
                  <c:v>1</c:v>
                </c:pt>
                <c:pt idx="101">
                  <c:v>-5</c:v>
                </c:pt>
                <c:pt idx="102">
                  <c:v>-3</c:v>
                </c:pt>
                <c:pt idx="103">
                  <c:v>-7</c:v>
                </c:pt>
                <c:pt idx="104">
                  <c:v>-3</c:v>
                </c:pt>
                <c:pt idx="105">
                  <c:v>-3</c:v>
                </c:pt>
                <c:pt idx="106">
                  <c:v>-3</c:v>
                </c:pt>
                <c:pt idx="107">
                  <c:v>-1</c:v>
                </c:pt>
                <c:pt idx="108">
                  <c:v>-5</c:v>
                </c:pt>
                <c:pt idx="109">
                  <c:v>-3</c:v>
                </c:pt>
                <c:pt idx="110">
                  <c:v>-5</c:v>
                </c:pt>
                <c:pt idx="111">
                  <c:v>3</c:v>
                </c:pt>
                <c:pt idx="112">
                  <c:v>-3</c:v>
                </c:pt>
                <c:pt idx="113">
                  <c:v>-1</c:v>
                </c:pt>
                <c:pt idx="114">
                  <c:v>-5</c:v>
                </c:pt>
                <c:pt idx="115">
                  <c:v>1</c:v>
                </c:pt>
                <c:pt idx="116">
                  <c:v>-3</c:v>
                </c:pt>
                <c:pt idx="117">
                  <c:v>-5</c:v>
                </c:pt>
                <c:pt idx="118">
                  <c:v>3</c:v>
                </c:pt>
                <c:pt idx="119">
                  <c:v>-3</c:v>
                </c:pt>
                <c:pt idx="120">
                  <c:v>1</c:v>
                </c:pt>
                <c:pt idx="121">
                  <c:v>-1</c:v>
                </c:pt>
                <c:pt idx="122">
                  <c:v>-1</c:v>
                </c:pt>
                <c:pt idx="123">
                  <c:v>1</c:v>
                </c:pt>
                <c:pt idx="124">
                  <c:v>-5</c:v>
                </c:pt>
                <c:pt idx="125">
                  <c:v>-7</c:v>
                </c:pt>
                <c:pt idx="126">
                  <c:v>-7</c:v>
                </c:pt>
                <c:pt idx="127">
                  <c:v>-5</c:v>
                </c:pt>
                <c:pt idx="128">
                  <c:v>-1</c:v>
                </c:pt>
                <c:pt idx="129">
                  <c:v>1</c:v>
                </c:pt>
                <c:pt idx="130">
                  <c:v>5</c:v>
                </c:pt>
                <c:pt idx="131">
                  <c:v>5</c:v>
                </c:pt>
                <c:pt idx="132">
                  <c:v>5</c:v>
                </c:pt>
                <c:pt idx="133">
                  <c:v>-1</c:v>
                </c:pt>
                <c:pt idx="134">
                  <c:v>-1</c:v>
                </c:pt>
                <c:pt idx="135">
                  <c:v>-1</c:v>
                </c:pt>
                <c:pt idx="136">
                  <c:v>1</c:v>
                </c:pt>
                <c:pt idx="137">
                  <c:v>-1</c:v>
                </c:pt>
                <c:pt idx="138">
                  <c:v>-3</c:v>
                </c:pt>
                <c:pt idx="139">
                  <c:v>-1</c:v>
                </c:pt>
                <c:pt idx="140">
                  <c:v>-3</c:v>
                </c:pt>
                <c:pt idx="141">
                  <c:v>1</c:v>
                </c:pt>
                <c:pt idx="142">
                  <c:v>-3</c:v>
                </c:pt>
                <c:pt idx="143">
                  <c:v>-1</c:v>
                </c:pt>
                <c:pt idx="144">
                  <c:v>-1</c:v>
                </c:pt>
                <c:pt idx="145">
                  <c:v>3</c:v>
                </c:pt>
                <c:pt idx="146">
                  <c:v>-1</c:v>
                </c:pt>
                <c:pt idx="147">
                  <c:v>3</c:v>
                </c:pt>
                <c:pt idx="148">
                  <c:v>5</c:v>
                </c:pt>
                <c:pt idx="149">
                  <c:v>-3</c:v>
                </c:pt>
              </c:numCache>
            </c:numRef>
          </c:val>
          <c:extLst>
            <c:ext xmlns:c16="http://schemas.microsoft.com/office/drawing/2014/chart" uri="{C3380CC4-5D6E-409C-BE32-E72D297353CC}">
              <c16:uniqueId val="{00000000-86B5-4760-844E-2EC63DF4FC58}"/>
            </c:ext>
          </c:extLst>
        </c:ser>
        <c:dLbls>
          <c:showLegendKey val="0"/>
          <c:showVal val="0"/>
          <c:showCatName val="0"/>
          <c:showSerName val="0"/>
          <c:showPercent val="0"/>
          <c:showBubbleSize val="0"/>
        </c:dLbls>
        <c:gapWidth val="150"/>
        <c:axId val="141229199"/>
        <c:axId val="681361151"/>
      </c:barChart>
      <c:dateAx>
        <c:axId val="141229199"/>
        <c:scaling>
          <c:orientation val="minMax"/>
        </c:scaling>
        <c:delete val="0"/>
        <c:axPos val="b"/>
        <c:numFmt formatCode="m/d/yyyy" sourceLinked="1"/>
        <c:majorTickMark val="out"/>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681361151"/>
        <c:crosses val="autoZero"/>
        <c:auto val="1"/>
        <c:lblOffset val="100"/>
        <c:baseTimeUnit val="months"/>
        <c:majorUnit val="12"/>
        <c:majorTimeUnit val="months"/>
      </c:dateAx>
      <c:valAx>
        <c:axId val="681361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r>
                  <a:rPr lang="zh-CN" altLang="en-US"/>
                  <a:t>小盘</a:t>
                </a:r>
                <a:r>
                  <a:rPr lang="en-US" altLang="zh-CN">
                    <a:solidFill>
                      <a:schemeClr val="bg1"/>
                    </a:solidFill>
                  </a:rPr>
                  <a:t>-----------------------------------------</a:t>
                </a:r>
                <a:r>
                  <a:rPr lang="zh-CN" altLang="en-US">
                    <a:solidFill>
                      <a:sysClr val="windowText" lastClr="000000"/>
                    </a:solidFill>
                  </a:rPr>
                  <a:t>大盘</a:t>
                </a:r>
                <a:r>
                  <a:rPr lang="zh-CN"/>
                  <a: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华文楷体" panose="02010600040101010101" pitchFamily="2" charset="-122"/>
                <a:ea typeface="华文楷体" panose="02010600040101010101" pitchFamily="2" charset="-122"/>
                <a:cs typeface="+mn-cs"/>
              </a:defRPr>
            </a:pPr>
            <a:endParaRPr lang="zh-CN"/>
          </a:p>
        </c:txPr>
        <c:crossAx val="14122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华文楷体" panose="02010600040101010101" pitchFamily="2" charset="-122"/>
          <a:ea typeface="华文楷体" panose="02010600040101010101" pitchFamily="2"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xdr:col>
      <xdr:colOff>381000</xdr:colOff>
      <xdr:row>4</xdr:row>
      <xdr:rowOff>114300</xdr:rowOff>
    </xdr:from>
    <xdr:to>
      <xdr:col>13</xdr:col>
      <xdr:colOff>587800</xdr:colOff>
      <xdr:row>18</xdr:row>
      <xdr:rowOff>22400</xdr:rowOff>
    </xdr:to>
    <xdr:graphicFrame macro="">
      <xdr:nvGraphicFramePr>
        <xdr:cNvPr id="2" name="图表 1">
          <a:extLst>
            <a:ext uri="{FF2B5EF4-FFF2-40B4-BE49-F238E27FC236}">
              <a16:creationId xmlns:a16="http://schemas.microsoft.com/office/drawing/2014/main" id="{1E55B6EE-6A74-4498-2433-D34263497D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2</xdr:row>
      <xdr:rowOff>146050</xdr:rowOff>
    </xdr:from>
    <xdr:to>
      <xdr:col>22</xdr:col>
      <xdr:colOff>279400</xdr:colOff>
      <xdr:row>19</xdr:row>
      <xdr:rowOff>3450</xdr:rowOff>
    </xdr:to>
    <xdr:graphicFrame macro="">
      <xdr:nvGraphicFramePr>
        <xdr:cNvPr id="3" name="图表 2">
          <a:extLst>
            <a:ext uri="{FF2B5EF4-FFF2-40B4-BE49-F238E27FC236}">
              <a16:creationId xmlns:a16="http://schemas.microsoft.com/office/drawing/2014/main" id="{A228BE44-04A7-06E3-DCED-9685E21B8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21</xdr:row>
      <xdr:rowOff>0</xdr:rowOff>
    </xdr:from>
    <xdr:to>
      <xdr:col>22</xdr:col>
      <xdr:colOff>254000</xdr:colOff>
      <xdr:row>37</xdr:row>
      <xdr:rowOff>35200</xdr:rowOff>
    </xdr:to>
    <xdr:graphicFrame macro="">
      <xdr:nvGraphicFramePr>
        <xdr:cNvPr id="5" name="图表 4">
          <a:extLst>
            <a:ext uri="{FF2B5EF4-FFF2-40B4-BE49-F238E27FC236}">
              <a16:creationId xmlns:a16="http://schemas.microsoft.com/office/drawing/2014/main" id="{88EC48FA-44DD-4D91-B25C-71BA3E6D24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E:\iFinD\ThsFunc.xla" TargetMode="External"/><Relationship Id="rId1" Type="http://schemas.openxmlformats.org/officeDocument/2006/relationships/externalLinkPath" Target="/iFinD/ThsFunc.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s>
    <definedNames>
      <definedName name="hxAD2"/>
      <definedName name="THS_DateSerial"/>
      <definedName name="thsMEDB"/>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tint="0.39997558519241921"/>
  </sheetPr>
  <dimension ref="A1:G31"/>
  <sheetViews>
    <sheetView showGridLines="0" zoomScaleNormal="100" workbookViewId="0">
      <pane ySplit="1" topLeftCell="A2" activePane="bottomLeft" state="frozen"/>
      <selection pane="bottomLeft" activeCell="I8" sqref="I8"/>
    </sheetView>
  </sheetViews>
  <sheetFormatPr defaultRowHeight="15.5"/>
  <cols>
    <col min="1" max="1" width="8.83203125" style="2" bestFit="1" customWidth="1"/>
    <col min="2" max="2" width="33" style="2" bestFit="1" customWidth="1"/>
    <col min="3" max="3" width="5" style="2" bestFit="1" customWidth="1"/>
    <col min="4" max="5" width="6.6640625" style="2" customWidth="1"/>
    <col min="6" max="6" width="8.83203125" style="2" bestFit="1" customWidth="1"/>
    <col min="7" max="7" width="94.33203125" style="2" customWidth="1"/>
    <col min="8" max="16384" width="8.6640625" style="2"/>
  </cols>
  <sheetData>
    <row r="1" spans="1:7" s="1" customFormat="1" ht="63.5" customHeight="1">
      <c r="A1" s="1" t="s">
        <v>0</v>
      </c>
      <c r="B1" s="1" t="s">
        <v>1</v>
      </c>
      <c r="C1" s="1" t="s">
        <v>2</v>
      </c>
      <c r="F1" s="1" t="s">
        <v>3</v>
      </c>
      <c r="G1" s="1" t="s">
        <v>65</v>
      </c>
    </row>
    <row r="2" spans="1:7">
      <c r="A2" s="2" t="s">
        <v>34</v>
      </c>
      <c r="B2" s="2" t="s">
        <v>4</v>
      </c>
      <c r="C2" s="2" t="s">
        <v>5</v>
      </c>
      <c r="F2" s="2">
        <v>15</v>
      </c>
      <c r="G2" s="3" t="s">
        <v>40</v>
      </c>
    </row>
    <row r="3" spans="1:7">
      <c r="A3" s="2" t="s">
        <v>34</v>
      </c>
      <c r="B3" s="2" t="s">
        <v>6</v>
      </c>
      <c r="C3" s="2" t="s">
        <v>5</v>
      </c>
      <c r="F3" s="2">
        <v>15</v>
      </c>
      <c r="G3" s="3" t="s">
        <v>41</v>
      </c>
    </row>
    <row r="4" spans="1:7">
      <c r="A4" s="2" t="s">
        <v>34</v>
      </c>
      <c r="B4" s="2" t="s">
        <v>7</v>
      </c>
      <c r="C4" s="2" t="s">
        <v>5</v>
      </c>
      <c r="F4" s="2">
        <v>11</v>
      </c>
      <c r="G4" s="3" t="s">
        <v>42</v>
      </c>
    </row>
    <row r="5" spans="1:7" ht="31">
      <c r="A5" s="2" t="s">
        <v>34</v>
      </c>
      <c r="B5" s="2" t="s">
        <v>8</v>
      </c>
      <c r="C5" s="2" t="s">
        <v>5</v>
      </c>
      <c r="F5" s="2">
        <v>9</v>
      </c>
      <c r="G5" s="3" t="s">
        <v>43</v>
      </c>
    </row>
    <row r="6" spans="1:7" ht="31">
      <c r="A6" s="2" t="s">
        <v>34</v>
      </c>
      <c r="B6" s="2" t="s">
        <v>9</v>
      </c>
      <c r="C6" s="2" t="s">
        <v>5</v>
      </c>
      <c r="F6" s="2">
        <v>1</v>
      </c>
      <c r="G6" s="3" t="s">
        <v>297</v>
      </c>
    </row>
    <row r="7" spans="1:7">
      <c r="A7" s="2" t="s">
        <v>34</v>
      </c>
      <c r="B7" s="2" t="s">
        <v>75</v>
      </c>
      <c r="C7" s="2" t="s">
        <v>5</v>
      </c>
      <c r="G7" s="3"/>
    </row>
    <row r="8" spans="1:7">
      <c r="A8" s="2" t="s">
        <v>35</v>
      </c>
      <c r="B8" s="2" t="s">
        <v>10</v>
      </c>
      <c r="C8" s="2" t="s">
        <v>5</v>
      </c>
      <c r="F8" s="2">
        <v>9</v>
      </c>
      <c r="G8" s="3" t="s">
        <v>298</v>
      </c>
    </row>
    <row r="9" spans="1:7" ht="31">
      <c r="A9" s="2" t="s">
        <v>35</v>
      </c>
      <c r="B9" s="2" t="s">
        <v>11</v>
      </c>
      <c r="C9" s="2" t="s">
        <v>5</v>
      </c>
      <c r="F9" s="2">
        <v>9</v>
      </c>
      <c r="G9" s="3" t="s">
        <v>44</v>
      </c>
    </row>
    <row r="10" spans="1:7" ht="31">
      <c r="A10" s="2" t="s">
        <v>35</v>
      </c>
      <c r="B10" s="2" t="s">
        <v>12</v>
      </c>
      <c r="C10" s="2" t="s">
        <v>5</v>
      </c>
      <c r="G10" s="3" t="s">
        <v>45</v>
      </c>
    </row>
    <row r="11" spans="1:7">
      <c r="A11" s="2" t="s">
        <v>35</v>
      </c>
      <c r="B11" s="2" t="s">
        <v>13</v>
      </c>
      <c r="C11" s="2" t="s">
        <v>5</v>
      </c>
      <c r="F11" s="2">
        <v>9</v>
      </c>
      <c r="G11" s="3" t="s">
        <v>46</v>
      </c>
    </row>
    <row r="12" spans="1:7">
      <c r="A12" s="2" t="s">
        <v>35</v>
      </c>
      <c r="B12" s="2" t="s">
        <v>14</v>
      </c>
      <c r="C12" s="2" t="s">
        <v>5</v>
      </c>
      <c r="F12" s="2">
        <v>10</v>
      </c>
      <c r="G12" s="3" t="s">
        <v>47</v>
      </c>
    </row>
    <row r="13" spans="1:7">
      <c r="A13" s="2" t="s">
        <v>35</v>
      </c>
      <c r="B13" s="2" t="s">
        <v>15</v>
      </c>
      <c r="C13" s="2" t="s">
        <v>5</v>
      </c>
      <c r="F13" s="2">
        <v>20</v>
      </c>
      <c r="G13" s="3" t="s">
        <v>48</v>
      </c>
    </row>
    <row r="14" spans="1:7">
      <c r="A14" s="2" t="s">
        <v>36</v>
      </c>
      <c r="B14" s="2" t="s">
        <v>16</v>
      </c>
      <c r="C14" s="2" t="s">
        <v>5</v>
      </c>
      <c r="F14" s="2">
        <v>15</v>
      </c>
      <c r="G14" s="3" t="s">
        <v>49</v>
      </c>
    </row>
    <row r="15" spans="1:7">
      <c r="A15" s="2" t="s">
        <v>36</v>
      </c>
      <c r="B15" s="2" t="s">
        <v>17</v>
      </c>
      <c r="C15" s="2" t="s">
        <v>5</v>
      </c>
      <c r="F15" s="2">
        <v>15</v>
      </c>
      <c r="G15" s="3" t="s">
        <v>50</v>
      </c>
    </row>
    <row r="16" spans="1:7" ht="31">
      <c r="A16" s="2" t="s">
        <v>36</v>
      </c>
      <c r="B16" s="2" t="s">
        <v>18</v>
      </c>
      <c r="C16" s="2" t="s">
        <v>5</v>
      </c>
      <c r="F16" s="2">
        <v>15</v>
      </c>
      <c r="G16" s="3" t="s">
        <v>299</v>
      </c>
    </row>
    <row r="17" spans="1:7">
      <c r="A17" s="2" t="s">
        <v>36</v>
      </c>
      <c r="B17" s="2" t="s">
        <v>19</v>
      </c>
      <c r="C17" s="2" t="s">
        <v>5</v>
      </c>
      <c r="F17" s="2">
        <v>15</v>
      </c>
      <c r="G17" s="3" t="s">
        <v>51</v>
      </c>
    </row>
    <row r="18" spans="1:7">
      <c r="A18" s="2" t="s">
        <v>36</v>
      </c>
      <c r="B18" s="2" t="s">
        <v>20</v>
      </c>
      <c r="C18" s="2" t="s">
        <v>5</v>
      </c>
      <c r="F18" s="2">
        <v>15</v>
      </c>
      <c r="G18" s="3" t="s">
        <v>52</v>
      </c>
    </row>
    <row r="19" spans="1:7">
      <c r="A19" s="2" t="s">
        <v>36</v>
      </c>
      <c r="B19" s="2" t="s">
        <v>66</v>
      </c>
      <c r="G19" s="3"/>
    </row>
    <row r="20" spans="1:7">
      <c r="A20" s="2" t="s">
        <v>37</v>
      </c>
      <c r="B20" s="2" t="s">
        <v>21</v>
      </c>
      <c r="C20" s="2" t="s">
        <v>22</v>
      </c>
      <c r="G20" s="3" t="s">
        <v>53</v>
      </c>
    </row>
    <row r="21" spans="1:7" ht="31">
      <c r="A21" s="2" t="s">
        <v>37</v>
      </c>
      <c r="B21" s="2" t="s">
        <v>23</v>
      </c>
      <c r="C21" s="2" t="s">
        <v>22</v>
      </c>
      <c r="G21" s="3" t="s">
        <v>54</v>
      </c>
    </row>
    <row r="22" spans="1:7" ht="31">
      <c r="A22" s="2" t="s">
        <v>37</v>
      </c>
      <c r="B22" s="2" t="s">
        <v>24</v>
      </c>
      <c r="C22" s="2" t="s">
        <v>22</v>
      </c>
      <c r="G22" s="3" t="s">
        <v>55</v>
      </c>
    </row>
    <row r="23" spans="1:7" ht="31">
      <c r="A23" s="2" t="s">
        <v>37</v>
      </c>
      <c r="B23" s="2" t="s">
        <v>25</v>
      </c>
      <c r="C23" s="2" t="s">
        <v>22</v>
      </c>
      <c r="G23" s="3" t="s">
        <v>56</v>
      </c>
    </row>
    <row r="24" spans="1:7">
      <c r="A24" s="2" t="s">
        <v>37</v>
      </c>
      <c r="B24" s="2" t="s">
        <v>26</v>
      </c>
      <c r="C24" s="2" t="s">
        <v>22</v>
      </c>
      <c r="G24" s="3" t="s">
        <v>57</v>
      </c>
    </row>
    <row r="25" spans="1:7">
      <c r="A25" s="2" t="s">
        <v>37</v>
      </c>
      <c r="B25" s="2" t="s">
        <v>27</v>
      </c>
      <c r="C25" s="2" t="s">
        <v>22</v>
      </c>
      <c r="G25" s="3" t="s">
        <v>58</v>
      </c>
    </row>
    <row r="26" spans="1:7">
      <c r="A26" s="2" t="s">
        <v>37</v>
      </c>
      <c r="B26" s="2" t="s">
        <v>28</v>
      </c>
      <c r="C26" s="2" t="s">
        <v>22</v>
      </c>
      <c r="G26" s="3" t="s">
        <v>59</v>
      </c>
    </row>
    <row r="27" spans="1:7">
      <c r="A27" s="2" t="s">
        <v>37</v>
      </c>
      <c r="B27" s="2" t="s">
        <v>29</v>
      </c>
      <c r="C27" s="2" t="s">
        <v>22</v>
      </c>
      <c r="G27" s="3" t="s">
        <v>60</v>
      </c>
    </row>
    <row r="28" spans="1:7" ht="31">
      <c r="A28" s="2" t="s">
        <v>38</v>
      </c>
      <c r="B28" s="2" t="s">
        <v>30</v>
      </c>
      <c r="C28" s="2" t="s">
        <v>22</v>
      </c>
      <c r="G28" s="3" t="s">
        <v>61</v>
      </c>
    </row>
    <row r="29" spans="1:7">
      <c r="A29" s="2" t="s">
        <v>39</v>
      </c>
      <c r="B29" s="2" t="s">
        <v>31</v>
      </c>
      <c r="C29" s="2" t="s">
        <v>5</v>
      </c>
      <c r="G29" s="3" t="s">
        <v>62</v>
      </c>
    </row>
    <row r="30" spans="1:7">
      <c r="A30" s="2" t="s">
        <v>39</v>
      </c>
      <c r="B30" s="2" t="s">
        <v>32</v>
      </c>
      <c r="C30" s="2" t="s">
        <v>5</v>
      </c>
      <c r="G30" s="3" t="s">
        <v>63</v>
      </c>
    </row>
    <row r="31" spans="1:7">
      <c r="A31" s="2" t="s">
        <v>39</v>
      </c>
      <c r="B31" s="2" t="s">
        <v>33</v>
      </c>
      <c r="C31" s="2" t="s">
        <v>5</v>
      </c>
      <c r="G31" s="3" t="s">
        <v>64</v>
      </c>
    </row>
  </sheetData>
  <autoFilter ref="A1:F31" xr:uid="{00000000-0001-0000-0000-000000000000}"/>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1B102-7FF0-4F83-B957-2F18162AAB3B}">
  <sheetPr>
    <tabColor theme="0" tint="-0.249977111117893"/>
  </sheetPr>
  <dimension ref="A1:E41"/>
  <sheetViews>
    <sheetView workbookViewId="0">
      <selection activeCell="B20" sqref="B20"/>
    </sheetView>
  </sheetViews>
  <sheetFormatPr defaultRowHeight="15.5"/>
  <cols>
    <col min="1" max="1" width="51.33203125" style="4" customWidth="1"/>
    <col min="2" max="2" width="26.33203125" style="4" customWidth="1"/>
    <col min="3" max="3" width="32.75" style="4" customWidth="1"/>
    <col min="4" max="4" width="12.58203125" style="4" customWidth="1"/>
    <col min="5" max="16384" width="8.6640625" style="4"/>
  </cols>
  <sheetData>
    <row r="1" spans="1:5" s="5" customFormat="1">
      <c r="A1" s="25" t="s">
        <v>219</v>
      </c>
      <c r="B1" s="25" t="s">
        <v>220</v>
      </c>
      <c r="C1" s="25" t="s">
        <v>221</v>
      </c>
      <c r="D1" s="25" t="s">
        <v>294</v>
      </c>
      <c r="E1" s="5" t="s">
        <v>258</v>
      </c>
    </row>
    <row r="2" spans="1:5">
      <c r="A2" s="27" t="s">
        <v>93</v>
      </c>
      <c r="B2" s="27" t="s">
        <v>87</v>
      </c>
      <c r="C2" s="27" t="s">
        <v>89</v>
      </c>
      <c r="D2" s="27" t="s">
        <v>295</v>
      </c>
      <c r="E2" s="4">
        <v>-1</v>
      </c>
    </row>
    <row r="3" spans="1:5">
      <c r="A3" s="27" t="s">
        <v>88</v>
      </c>
      <c r="B3" s="27" t="s">
        <v>87</v>
      </c>
      <c r="C3" s="27" t="s">
        <v>90</v>
      </c>
      <c r="D3" s="27" t="s">
        <v>295</v>
      </c>
      <c r="E3" s="4">
        <v>-1</v>
      </c>
    </row>
    <row r="4" spans="1:5">
      <c r="A4" s="27" t="s">
        <v>94</v>
      </c>
      <c r="B4" s="27" t="s">
        <v>87</v>
      </c>
      <c r="C4" s="27" t="s">
        <v>91</v>
      </c>
      <c r="D4" s="27" t="s">
        <v>295</v>
      </c>
      <c r="E4" s="4">
        <v>-1</v>
      </c>
    </row>
    <row r="5" spans="1:5">
      <c r="A5" s="27" t="s">
        <v>104</v>
      </c>
      <c r="B5" s="27" t="s">
        <v>87</v>
      </c>
      <c r="C5" s="27" t="s">
        <v>106</v>
      </c>
      <c r="D5" s="27" t="s">
        <v>295</v>
      </c>
      <c r="E5" s="4">
        <v>1</v>
      </c>
    </row>
    <row r="6" spans="1:5">
      <c r="A6" s="27" t="s">
        <v>92</v>
      </c>
      <c r="B6" s="27" t="s">
        <v>87</v>
      </c>
      <c r="C6" s="27" t="s">
        <v>107</v>
      </c>
      <c r="D6" s="27" t="s">
        <v>295</v>
      </c>
      <c r="E6" s="4">
        <v>-1</v>
      </c>
    </row>
    <row r="7" spans="1:5">
      <c r="A7" s="27" t="s">
        <v>83</v>
      </c>
      <c r="B7" s="27" t="s">
        <v>87</v>
      </c>
      <c r="C7" s="27" t="s">
        <v>108</v>
      </c>
      <c r="D7" s="27" t="s">
        <v>295</v>
      </c>
      <c r="E7" s="4">
        <v>1</v>
      </c>
    </row>
    <row r="8" spans="1:5">
      <c r="A8" s="27" t="s">
        <v>84</v>
      </c>
      <c r="B8" s="27" t="s">
        <v>87</v>
      </c>
      <c r="C8" s="27" t="s">
        <v>110</v>
      </c>
      <c r="D8" s="27" t="s">
        <v>295</v>
      </c>
      <c r="E8" s="4">
        <v>1</v>
      </c>
    </row>
    <row r="9" spans="1:5">
      <c r="A9" s="27" t="s">
        <v>85</v>
      </c>
      <c r="B9" s="27" t="s">
        <v>87</v>
      </c>
      <c r="C9" s="27" t="s">
        <v>109</v>
      </c>
      <c r="D9" s="27" t="s">
        <v>295</v>
      </c>
      <c r="E9" s="4">
        <v>-1</v>
      </c>
    </row>
    <row r="10" spans="1:5">
      <c r="A10" s="27" t="s">
        <v>283</v>
      </c>
      <c r="B10" s="27" t="s">
        <v>87</v>
      </c>
      <c r="C10" s="27" t="s">
        <v>284</v>
      </c>
      <c r="D10" s="27" t="s">
        <v>295</v>
      </c>
      <c r="E10" s="4">
        <v>-1</v>
      </c>
    </row>
    <row r="11" spans="1:5">
      <c r="A11" s="27" t="s">
        <v>293</v>
      </c>
      <c r="B11" s="27" t="s">
        <v>87</v>
      </c>
      <c r="C11" s="27" t="s">
        <v>177</v>
      </c>
      <c r="D11" s="27" t="s">
        <v>295</v>
      </c>
      <c r="E11" s="4">
        <v>1</v>
      </c>
    </row>
    <row r="12" spans="1:5">
      <c r="A12" s="27" t="s">
        <v>113</v>
      </c>
      <c r="B12" s="27" t="s">
        <v>111</v>
      </c>
      <c r="C12" s="27" t="s">
        <v>113</v>
      </c>
      <c r="D12" s="27" t="s">
        <v>295</v>
      </c>
      <c r="E12" s="4">
        <v>-1</v>
      </c>
    </row>
    <row r="13" spans="1:5">
      <c r="A13" s="27" t="s">
        <v>279</v>
      </c>
      <c r="B13" s="27" t="s">
        <v>111</v>
      </c>
      <c r="C13" s="27" t="s">
        <v>280</v>
      </c>
      <c r="D13" s="27" t="s">
        <v>295</v>
      </c>
      <c r="E13" s="4">
        <v>-1</v>
      </c>
    </row>
    <row r="14" spans="1:5">
      <c r="A14" s="27" t="s">
        <v>114</v>
      </c>
      <c r="B14" s="27" t="s">
        <v>111</v>
      </c>
      <c r="C14" s="27" t="s">
        <v>114</v>
      </c>
      <c r="D14" s="27" t="s">
        <v>295</v>
      </c>
      <c r="E14" s="4">
        <v>1</v>
      </c>
    </row>
    <row r="15" spans="1:5">
      <c r="A15" s="27" t="s">
        <v>115</v>
      </c>
      <c r="B15" s="27" t="s">
        <v>111</v>
      </c>
      <c r="C15" s="27" t="s">
        <v>188</v>
      </c>
      <c r="D15" s="27" t="s">
        <v>295</v>
      </c>
      <c r="E15" s="4">
        <v>-1</v>
      </c>
    </row>
    <row r="16" spans="1:5">
      <c r="A16" s="27" t="s">
        <v>281</v>
      </c>
      <c r="B16" s="27" t="s">
        <v>111</v>
      </c>
      <c r="C16" s="27" t="s">
        <v>282</v>
      </c>
      <c r="D16" s="27" t="s">
        <v>295</v>
      </c>
      <c r="E16" s="4">
        <v>-1</v>
      </c>
    </row>
    <row r="17" spans="1:5">
      <c r="A17" s="27" t="s">
        <v>116</v>
      </c>
      <c r="B17" s="27" t="s">
        <v>111</v>
      </c>
      <c r="C17" s="27" t="s">
        <v>112</v>
      </c>
      <c r="D17" s="27" t="s">
        <v>295</v>
      </c>
      <c r="E17" s="4">
        <v>1</v>
      </c>
    </row>
    <row r="18" spans="1:5">
      <c r="A18" s="27" t="s">
        <v>180</v>
      </c>
      <c r="B18" s="27" t="s">
        <v>111</v>
      </c>
      <c r="C18" s="27" t="s">
        <v>179</v>
      </c>
      <c r="D18" s="27" t="s">
        <v>295</v>
      </c>
      <c r="E18" s="4">
        <v>-1</v>
      </c>
    </row>
    <row r="19" spans="1:5">
      <c r="A19" s="27" t="s">
        <v>182</v>
      </c>
      <c r="B19" s="27" t="s">
        <v>181</v>
      </c>
      <c r="C19" s="27" t="s">
        <v>185</v>
      </c>
      <c r="D19" s="27" t="s">
        <v>295</v>
      </c>
      <c r="E19" s="4">
        <v>-1</v>
      </c>
    </row>
    <row r="20" spans="1:5">
      <c r="A20" s="27" t="s">
        <v>183</v>
      </c>
      <c r="B20" s="27" t="s">
        <v>181</v>
      </c>
      <c r="C20" s="27" t="s">
        <v>186</v>
      </c>
      <c r="D20" s="27" t="s">
        <v>295</v>
      </c>
      <c r="E20" s="4">
        <v>-1</v>
      </c>
    </row>
    <row r="21" spans="1:5">
      <c r="A21" s="27" t="s">
        <v>184</v>
      </c>
      <c r="B21" s="27" t="s">
        <v>181</v>
      </c>
      <c r="C21" s="27" t="s">
        <v>187</v>
      </c>
      <c r="D21" s="27" t="s">
        <v>295</v>
      </c>
      <c r="E21" s="4">
        <v>1</v>
      </c>
    </row>
    <row r="22" spans="1:5">
      <c r="A22" s="27" t="s">
        <v>191</v>
      </c>
      <c r="B22" s="27" t="s">
        <v>181</v>
      </c>
      <c r="C22" s="27" t="s">
        <v>192</v>
      </c>
      <c r="D22" s="27" t="s">
        <v>295</v>
      </c>
      <c r="E22" s="4">
        <v>-1</v>
      </c>
    </row>
    <row r="23" spans="1:5">
      <c r="A23" s="27" t="s">
        <v>194</v>
      </c>
      <c r="B23" s="27" t="s">
        <v>181</v>
      </c>
      <c r="C23" s="27" t="s">
        <v>193</v>
      </c>
      <c r="D23" s="27" t="s">
        <v>295</v>
      </c>
      <c r="E23" s="4">
        <v>-1</v>
      </c>
    </row>
    <row r="24" spans="1:5">
      <c r="A24" s="27" t="s">
        <v>198</v>
      </c>
      <c r="B24" s="27" t="s">
        <v>181</v>
      </c>
      <c r="C24" s="27" t="s">
        <v>196</v>
      </c>
      <c r="D24" s="27" t="s">
        <v>295</v>
      </c>
      <c r="E24" s="4">
        <v>-1</v>
      </c>
    </row>
    <row r="25" spans="1:5">
      <c r="A25" s="27" t="s">
        <v>200</v>
      </c>
      <c r="B25" s="27" t="s">
        <v>181</v>
      </c>
      <c r="C25" s="27" t="s">
        <v>197</v>
      </c>
      <c r="D25" s="27" t="s">
        <v>295</v>
      </c>
      <c r="E25" s="4">
        <v>-1</v>
      </c>
    </row>
    <row r="26" spans="1:5">
      <c r="A26" s="27" t="s">
        <v>202</v>
      </c>
      <c r="B26" s="27" t="s">
        <v>210</v>
      </c>
      <c r="C26" s="27" t="s">
        <v>214</v>
      </c>
      <c r="D26" s="27" t="s">
        <v>295</v>
      </c>
      <c r="E26" s="4">
        <v>1</v>
      </c>
    </row>
    <row r="27" spans="1:5">
      <c r="A27" s="27" t="s">
        <v>205</v>
      </c>
      <c r="B27" s="27" t="s">
        <v>210</v>
      </c>
      <c r="C27" s="27" t="s">
        <v>262</v>
      </c>
      <c r="D27" s="27" t="s">
        <v>295</v>
      </c>
      <c r="E27" s="4">
        <v>1</v>
      </c>
    </row>
    <row r="28" spans="1:5">
      <c r="A28" s="27" t="s">
        <v>204</v>
      </c>
      <c r="B28" s="27" t="s">
        <v>210</v>
      </c>
      <c r="C28" s="27" t="s">
        <v>215</v>
      </c>
      <c r="D28" s="27" t="s">
        <v>295</v>
      </c>
      <c r="E28" s="4">
        <v>-1</v>
      </c>
    </row>
    <row r="29" spans="1:5">
      <c r="A29" s="27" t="s">
        <v>313</v>
      </c>
      <c r="B29" s="27" t="s">
        <v>210</v>
      </c>
      <c r="C29" s="27" t="s">
        <v>314</v>
      </c>
      <c r="D29" s="26" t="s">
        <v>295</v>
      </c>
      <c r="E29" s="4">
        <v>-1</v>
      </c>
    </row>
    <row r="30" spans="1:5">
      <c r="A30" s="27" t="s">
        <v>207</v>
      </c>
      <c r="B30" s="27" t="s">
        <v>210</v>
      </c>
      <c r="C30" s="27" t="s">
        <v>216</v>
      </c>
      <c r="D30" s="27" t="s">
        <v>295</v>
      </c>
      <c r="E30" s="4">
        <v>1</v>
      </c>
    </row>
    <row r="31" spans="1:5">
      <c r="A31" s="27" t="s">
        <v>208</v>
      </c>
      <c r="B31" s="27" t="s">
        <v>210</v>
      </c>
      <c r="C31" s="27" t="s">
        <v>217</v>
      </c>
      <c r="D31" s="27" t="s">
        <v>295</v>
      </c>
      <c r="E31" s="4">
        <v>1</v>
      </c>
    </row>
    <row r="32" spans="1:5">
      <c r="A32" s="27" t="s">
        <v>209</v>
      </c>
      <c r="B32" s="27" t="s">
        <v>210</v>
      </c>
      <c r="C32" s="27" t="s">
        <v>218</v>
      </c>
      <c r="D32" s="27" t="s">
        <v>295</v>
      </c>
      <c r="E32" s="4">
        <v>-1</v>
      </c>
    </row>
    <row r="33" spans="1:5">
      <c r="A33" s="27" t="s">
        <v>232</v>
      </c>
      <c r="B33" s="26" t="s">
        <v>254</v>
      </c>
      <c r="C33" s="26" t="s">
        <v>222</v>
      </c>
      <c r="D33" s="27" t="s">
        <v>296</v>
      </c>
      <c r="E33" s="4">
        <v>-1</v>
      </c>
    </row>
    <row r="34" spans="1:5">
      <c r="A34" s="27" t="s">
        <v>233</v>
      </c>
      <c r="B34" s="26" t="s">
        <v>254</v>
      </c>
      <c r="C34" s="26" t="s">
        <v>223</v>
      </c>
      <c r="D34" s="27" t="s">
        <v>296</v>
      </c>
      <c r="E34" s="4">
        <v>-1</v>
      </c>
    </row>
    <row r="35" spans="1:5">
      <c r="A35" s="27" t="s">
        <v>256</v>
      </c>
      <c r="B35" s="26" t="s">
        <v>254</v>
      </c>
      <c r="C35" s="26" t="s">
        <v>224</v>
      </c>
      <c r="D35" s="27" t="s">
        <v>86</v>
      </c>
      <c r="E35" s="4">
        <v>1</v>
      </c>
    </row>
    <row r="36" spans="1:5">
      <c r="A36" s="27" t="s">
        <v>235</v>
      </c>
      <c r="B36" s="26" t="s">
        <v>254</v>
      </c>
      <c r="C36" s="26" t="s">
        <v>225</v>
      </c>
      <c r="D36" s="27" t="s">
        <v>86</v>
      </c>
      <c r="E36" s="4">
        <v>1</v>
      </c>
    </row>
    <row r="37" spans="1:5">
      <c r="A37" s="27" t="s">
        <v>236</v>
      </c>
      <c r="B37" s="26" t="s">
        <v>254</v>
      </c>
      <c r="C37" s="26" t="s">
        <v>226</v>
      </c>
      <c r="D37" s="27" t="s">
        <v>86</v>
      </c>
      <c r="E37" s="4">
        <v>1</v>
      </c>
    </row>
    <row r="38" spans="1:5">
      <c r="A38" s="27" t="s">
        <v>285</v>
      </c>
      <c r="B38" s="26" t="s">
        <v>286</v>
      </c>
      <c r="C38" s="26" t="s">
        <v>287</v>
      </c>
      <c r="D38" s="27" t="s">
        <v>86</v>
      </c>
      <c r="E38" s="4">
        <v>-1</v>
      </c>
    </row>
    <row r="39" spans="1:5">
      <c r="A39" s="27" t="s">
        <v>237</v>
      </c>
      <c r="B39" s="26" t="s">
        <v>254</v>
      </c>
      <c r="C39" s="26" t="s">
        <v>227</v>
      </c>
      <c r="D39" s="27" t="s">
        <v>86</v>
      </c>
      <c r="E39" s="4">
        <v>1</v>
      </c>
    </row>
    <row r="40" spans="1:5">
      <c r="A40" s="27" t="s">
        <v>228</v>
      </c>
      <c r="B40" s="26" t="s">
        <v>254</v>
      </c>
      <c r="C40" s="26" t="s">
        <v>228</v>
      </c>
      <c r="D40" s="27" t="s">
        <v>86</v>
      </c>
      <c r="E40" s="4">
        <v>1</v>
      </c>
    </row>
    <row r="41" spans="1:5">
      <c r="A41" s="27" t="s">
        <v>255</v>
      </c>
      <c r="B41" s="26" t="s">
        <v>254</v>
      </c>
      <c r="C41" s="26" t="s">
        <v>229</v>
      </c>
      <c r="D41" s="27" t="s">
        <v>86</v>
      </c>
      <c r="E41" s="4">
        <v>1</v>
      </c>
    </row>
  </sheetData>
  <autoFilter ref="A1:C41" xr:uid="{CAF1B102-7FF0-4F83-B957-2F18162AAB3B}"/>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E30B9-C8CE-4472-973A-7637D6A203D2}">
  <sheetPr>
    <tabColor theme="0" tint="-0.249977111117893"/>
  </sheetPr>
  <dimension ref="C1:K6"/>
  <sheetViews>
    <sheetView workbookViewId="0">
      <pane ySplit="1" topLeftCell="A2" activePane="bottomLeft" state="frozen"/>
      <selection pane="bottomLeft" activeCell="E22" sqref="E22"/>
    </sheetView>
  </sheetViews>
  <sheetFormatPr defaultRowHeight="15.5"/>
  <cols>
    <col min="1" max="2" width="8.6640625" style="4"/>
    <col min="3" max="3" width="15.1640625" style="4" bestFit="1" customWidth="1"/>
    <col min="4" max="4" width="15.6640625" style="4" customWidth="1"/>
    <col min="5" max="5" width="33.58203125" style="4" customWidth="1"/>
    <col min="6" max="6" width="16.58203125" style="4" bestFit="1" customWidth="1"/>
    <col min="7" max="7" width="8.6640625" style="4"/>
    <col min="8" max="8" width="11.9140625" style="4" bestFit="1" customWidth="1"/>
    <col min="9" max="9" width="4.83203125" style="4" bestFit="1" customWidth="1"/>
    <col min="10" max="10" width="11.83203125" style="4" customWidth="1"/>
    <col min="11" max="11" width="4.83203125" style="4" bestFit="1" customWidth="1"/>
    <col min="12" max="16384" width="8.6640625" style="4"/>
  </cols>
  <sheetData>
    <row r="1" spans="3:11" s="5" customFormat="1">
      <c r="C1" s="25" t="s">
        <v>348</v>
      </c>
      <c r="D1" s="25" t="s">
        <v>67</v>
      </c>
      <c r="E1" s="25" t="s">
        <v>68</v>
      </c>
      <c r="F1" s="25" t="s">
        <v>69</v>
      </c>
      <c r="H1" s="5" t="s">
        <v>350</v>
      </c>
      <c r="J1" s="5" t="s">
        <v>351</v>
      </c>
    </row>
    <row r="2" spans="3:11">
      <c r="C2" s="33" t="s">
        <v>333</v>
      </c>
      <c r="D2" s="26" t="s">
        <v>70</v>
      </c>
      <c r="E2" s="26" t="s">
        <v>76</v>
      </c>
      <c r="F2" s="26" t="s">
        <v>80</v>
      </c>
      <c r="H2" s="4">
        <v>-1</v>
      </c>
      <c r="I2" s="4" t="s">
        <v>353</v>
      </c>
      <c r="J2" s="4">
        <v>-1</v>
      </c>
      <c r="K2" s="4" t="s">
        <v>356</v>
      </c>
    </row>
    <row r="3" spans="3:11">
      <c r="C3" s="33" t="s">
        <v>337</v>
      </c>
      <c r="D3" s="26" t="s">
        <v>71</v>
      </c>
      <c r="E3" s="26" t="s">
        <v>77</v>
      </c>
      <c r="F3" s="26" t="s">
        <v>78</v>
      </c>
      <c r="H3" s="4">
        <v>1</v>
      </c>
      <c r="I3" s="4" t="s">
        <v>355</v>
      </c>
      <c r="J3" s="4">
        <v>1</v>
      </c>
      <c r="K3" s="4" t="s">
        <v>357</v>
      </c>
    </row>
    <row r="4" spans="3:11">
      <c r="C4" s="33" t="s">
        <v>329</v>
      </c>
      <c r="D4" s="26" t="s">
        <v>72</v>
      </c>
      <c r="E4" s="26" t="s">
        <v>79</v>
      </c>
      <c r="F4" s="26" t="s">
        <v>80</v>
      </c>
    </row>
    <row r="5" spans="3:11">
      <c r="C5" s="33" t="s">
        <v>335</v>
      </c>
      <c r="D5" s="26" t="s">
        <v>73</v>
      </c>
      <c r="E5" s="26" t="s">
        <v>81</v>
      </c>
      <c r="F5" s="26" t="s">
        <v>80</v>
      </c>
    </row>
    <row r="6" spans="3:11">
      <c r="C6" s="33" t="s">
        <v>349</v>
      </c>
      <c r="D6" s="26" t="s">
        <v>74</v>
      </c>
      <c r="E6" s="26" t="s">
        <v>82</v>
      </c>
      <c r="F6" s="26" t="s">
        <v>80</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10116-E348-4EB3-ACCF-C81206668D3C}">
  <dimension ref="A1:W69"/>
  <sheetViews>
    <sheetView topLeftCell="C1" workbookViewId="0">
      <selection activeCell="M2" sqref="M2"/>
    </sheetView>
  </sheetViews>
  <sheetFormatPr defaultRowHeight="14"/>
  <cols>
    <col min="1" max="1" width="26" bestFit="1" customWidth="1"/>
    <col min="2" max="2" width="18.1640625" bestFit="1" customWidth="1"/>
    <col min="3" max="3" width="8.25" bestFit="1" customWidth="1"/>
    <col min="4" max="4" width="8.08203125" bestFit="1" customWidth="1"/>
    <col min="5" max="5" width="8.58203125" bestFit="1" customWidth="1"/>
    <col min="6" max="7" width="9" customWidth="1"/>
    <col min="8" max="8" width="7.75" style="41" customWidth="1"/>
    <col min="9" max="9" width="5.83203125" style="41" customWidth="1"/>
    <col min="10" max="10" width="41.75" bestFit="1" customWidth="1"/>
    <col min="11" max="11" width="9.1640625" bestFit="1" customWidth="1"/>
    <col min="12" max="12" width="9.83203125" customWidth="1"/>
    <col min="13" max="15" width="10.25" customWidth="1"/>
    <col min="16" max="16" width="7.9140625" bestFit="1" customWidth="1"/>
    <col min="17" max="17" width="9.83203125" customWidth="1"/>
    <col min="18" max="18" width="10.08203125" customWidth="1"/>
    <col min="19" max="19" width="8.6640625" customWidth="1"/>
    <col min="20" max="20" width="10.25" customWidth="1"/>
    <col min="21" max="21" width="9.08203125" customWidth="1"/>
    <col min="22" max="22" width="8.33203125" bestFit="1" customWidth="1"/>
    <col min="23" max="23" width="8.1640625" bestFit="1" customWidth="1"/>
  </cols>
  <sheetData>
    <row r="1" spans="1:23" ht="46.5">
      <c r="A1" s="31" t="s">
        <v>316</v>
      </c>
      <c r="B1" s="31" t="s">
        <v>317</v>
      </c>
      <c r="C1" s="31" t="s">
        <v>318</v>
      </c>
      <c r="D1" s="31" t="s">
        <v>319</v>
      </c>
      <c r="E1" s="34" t="s">
        <v>320</v>
      </c>
      <c r="F1" s="31" t="s">
        <v>321</v>
      </c>
      <c r="G1" s="31" t="s">
        <v>322</v>
      </c>
      <c r="H1" s="31" t="s">
        <v>323</v>
      </c>
      <c r="I1" s="43" t="s">
        <v>366</v>
      </c>
      <c r="J1" s="47" t="s">
        <v>219</v>
      </c>
      <c r="K1" s="47" t="s">
        <v>358</v>
      </c>
      <c r="L1" s="47" t="s">
        <v>69</v>
      </c>
      <c r="M1" s="47" t="s">
        <v>359</v>
      </c>
      <c r="N1" s="48" t="s">
        <v>360</v>
      </c>
      <c r="O1" s="47" t="s">
        <v>361</v>
      </c>
      <c r="P1" s="47" t="s">
        <v>362</v>
      </c>
      <c r="Q1" s="47" t="s">
        <v>363</v>
      </c>
      <c r="R1" s="47" t="s">
        <v>324</v>
      </c>
      <c r="S1" s="49" t="s">
        <v>325</v>
      </c>
      <c r="T1" s="50" t="s">
        <v>364</v>
      </c>
      <c r="U1" s="51" t="s">
        <v>365</v>
      </c>
      <c r="V1" s="35" t="s">
        <v>326</v>
      </c>
      <c r="W1" s="31" t="s">
        <v>327</v>
      </c>
    </row>
    <row r="2" spans="1:23" ht="15.5">
      <c r="A2" s="32" t="s">
        <v>328</v>
      </c>
      <c r="B2" s="32" t="s">
        <v>329</v>
      </c>
      <c r="C2" s="4">
        <v>3</v>
      </c>
      <c r="D2" s="4">
        <v>-1</v>
      </c>
      <c r="E2" s="4">
        <v>-1</v>
      </c>
      <c r="F2" s="26" t="s">
        <v>330</v>
      </c>
      <c r="G2" s="26" t="s">
        <v>331</v>
      </c>
      <c r="H2" s="36">
        <v>19.008147463614911</v>
      </c>
      <c r="I2" s="46">
        <f>COUNTIF(A$2:A2,A2)</f>
        <v>1</v>
      </c>
      <c r="J2" s="52" t="str">
        <f>_xlfn.XLOOKUP(A2,Memo!$C:$C,Memo!$A:$A)</f>
        <v>中长期贷款增量_MA12_当月同比</v>
      </c>
      <c r="K2" s="52" t="str">
        <f>_xlfn.XLOOKUP(B2,事件定义!$C:$C,事件定义!$D:$D)</f>
        <v>超预期</v>
      </c>
      <c r="L2" s="45">
        <f>C2</f>
        <v>3</v>
      </c>
      <c r="M2" s="45" t="str">
        <f>_xlfn.XLOOKUP(D2,事件定义!$H:$H,事件定义!$I:$I)</f>
        <v>成长</v>
      </c>
      <c r="N2" s="53">
        <v>0.28531827567639317</v>
      </c>
      <c r="O2" s="54">
        <v>1.2179122810734679</v>
      </c>
      <c r="P2" s="53">
        <v>0.57718120805369133</v>
      </c>
      <c r="Q2" s="55">
        <v>2.2957409944222729E-2</v>
      </c>
      <c r="R2" s="54">
        <v>3.748648606714069</v>
      </c>
      <c r="S2" s="56">
        <v>2.5435694950416162E-4</v>
      </c>
      <c r="T2" s="57">
        <v>-0.51657908871240055</v>
      </c>
      <c r="U2" s="44">
        <v>18</v>
      </c>
      <c r="V2" s="32">
        <v>3008</v>
      </c>
      <c r="W2" s="32">
        <v>149</v>
      </c>
    </row>
    <row r="3" spans="1:23" ht="15.5">
      <c r="A3" s="32" t="s">
        <v>332</v>
      </c>
      <c r="B3" s="32" t="s">
        <v>333</v>
      </c>
      <c r="C3" s="4">
        <v>12</v>
      </c>
      <c r="D3" s="4">
        <v>-1</v>
      </c>
      <c r="E3" s="4">
        <v>-1</v>
      </c>
      <c r="F3" s="26" t="s">
        <v>330</v>
      </c>
      <c r="G3" s="26" t="s">
        <v>331</v>
      </c>
      <c r="H3" s="36">
        <v>16.291322145661329</v>
      </c>
      <c r="I3" s="46">
        <f>COUNTIF(A$2:A3,A3)</f>
        <v>1</v>
      </c>
      <c r="J3" s="52" t="str">
        <f>_xlfn.XLOOKUP(A3,Memo!$C:$C,Memo!$A:$A)</f>
        <v>社融规模增量_MA12_当月同比</v>
      </c>
      <c r="K3" s="52" t="str">
        <f>_xlfn.XLOOKUP(B3,事件定义!$C:$C,事件定义!$D:$D)</f>
        <v>历史高位</v>
      </c>
      <c r="L3" s="45">
        <f t="shared" ref="L3:L51" si="0">C3</f>
        <v>12</v>
      </c>
      <c r="M3" s="45" t="str">
        <f>_xlfn.XLOOKUP(D3,事件定义!$H:$H,事件定义!$I:$I)</f>
        <v>成长</v>
      </c>
      <c r="N3" s="53">
        <v>0.26969974649397921</v>
      </c>
      <c r="O3" s="54">
        <v>1.150962472559256</v>
      </c>
      <c r="P3" s="53">
        <v>0.60402684563758391</v>
      </c>
      <c r="Q3" s="55">
        <v>2.2021017150008471E-2</v>
      </c>
      <c r="R3" s="54">
        <v>3.5851658496554402</v>
      </c>
      <c r="S3" s="56">
        <v>4.567755564547141E-4</v>
      </c>
      <c r="T3" s="57">
        <v>-0.3823526659112339</v>
      </c>
      <c r="U3" s="44">
        <v>23</v>
      </c>
      <c r="V3" s="32">
        <v>3008</v>
      </c>
      <c r="W3" s="32">
        <v>149</v>
      </c>
    </row>
    <row r="4" spans="1:23" ht="15.5">
      <c r="A4" s="32" t="s">
        <v>334</v>
      </c>
      <c r="B4" s="32" t="s">
        <v>335</v>
      </c>
      <c r="C4" s="4">
        <v>3</v>
      </c>
      <c r="D4" s="4">
        <v>1</v>
      </c>
      <c r="E4" s="4">
        <v>1</v>
      </c>
      <c r="F4" s="26" t="s">
        <v>330</v>
      </c>
      <c r="G4" s="26" t="s">
        <v>331</v>
      </c>
      <c r="H4" s="36">
        <v>12.905208949969399</v>
      </c>
      <c r="I4" s="46">
        <f>COUNTIF(A$2:A4,A4)</f>
        <v>1</v>
      </c>
      <c r="J4" s="52" t="str">
        <f>_xlfn.XLOOKUP(A4,Memo!$C:$C,Memo!$A:$A)</f>
        <v>M2-M1</v>
      </c>
      <c r="K4" s="52" t="str">
        <f>_xlfn.XLOOKUP(B4,事件定义!$C:$C,事件定义!$D:$D)</f>
        <v>历史新高</v>
      </c>
      <c r="L4" s="45">
        <f t="shared" si="0"/>
        <v>3</v>
      </c>
      <c r="M4" s="45" t="str">
        <f>_xlfn.XLOOKUP(D4,事件定义!$H:$H,事件定义!$I:$I)</f>
        <v>价值</v>
      </c>
      <c r="N4" s="53">
        <v>0.2467274476272252</v>
      </c>
      <c r="O4" s="54">
        <v>1.0525732880968339</v>
      </c>
      <c r="P4" s="53">
        <v>0.57718120805369133</v>
      </c>
      <c r="Q4" s="55">
        <v>2.0595393329785189E-2</v>
      </c>
      <c r="R4" s="54">
        <v>3.3104336335455309</v>
      </c>
      <c r="S4" s="56">
        <v>1.1702300712238009E-3</v>
      </c>
      <c r="T4" s="57">
        <v>-0.39796412473750159</v>
      </c>
      <c r="U4" s="44">
        <v>41</v>
      </c>
      <c r="V4" s="32">
        <v>3008</v>
      </c>
      <c r="W4" s="32">
        <v>149</v>
      </c>
    </row>
    <row r="5" spans="1:23" ht="15.5">
      <c r="A5" s="32" t="s">
        <v>328</v>
      </c>
      <c r="B5" s="32" t="s">
        <v>333</v>
      </c>
      <c r="C5" s="4">
        <v>3</v>
      </c>
      <c r="D5" s="4">
        <v>-1</v>
      </c>
      <c r="E5" s="4">
        <v>-1</v>
      </c>
      <c r="F5" s="26" t="s">
        <v>330</v>
      </c>
      <c r="G5" s="26" t="s">
        <v>331</v>
      </c>
      <c r="H5" s="36">
        <v>12.75247958966094</v>
      </c>
      <c r="I5" s="46">
        <f>COUNTIF(A$2:A5,A5)</f>
        <v>2</v>
      </c>
      <c r="J5" s="52" t="str">
        <f>_xlfn.XLOOKUP(A5,Memo!$C:$C,Memo!$A:$A)</f>
        <v>中长期贷款增量_MA12_当月同比</v>
      </c>
      <c r="K5" s="52" t="str">
        <f>_xlfn.XLOOKUP(B5,事件定义!$C:$C,事件定义!$D:$D)</f>
        <v>历史高位</v>
      </c>
      <c r="L5" s="45">
        <f t="shared" si="0"/>
        <v>3</v>
      </c>
      <c r="M5" s="45" t="str">
        <f>_xlfn.XLOOKUP(D5,事件定义!$H:$H,事件定义!$I:$I)</f>
        <v>成长</v>
      </c>
      <c r="N5" s="53">
        <v>0.24557443413603749</v>
      </c>
      <c r="O5" s="54">
        <v>1.0476358239346439</v>
      </c>
      <c r="P5" s="53">
        <v>0.59060402684563762</v>
      </c>
      <c r="Q5" s="55">
        <v>2.053633950020908E-2</v>
      </c>
      <c r="R5" s="54">
        <v>3.296128460255495</v>
      </c>
      <c r="S5" s="56">
        <v>1.2271316491244901E-3</v>
      </c>
      <c r="T5" s="57">
        <v>-0.5277461676168268</v>
      </c>
      <c r="U5" s="44">
        <v>24</v>
      </c>
      <c r="V5" s="32">
        <v>3008</v>
      </c>
      <c r="W5" s="32">
        <v>149</v>
      </c>
    </row>
    <row r="6" spans="1:23" ht="15.5">
      <c r="A6" s="32" t="s">
        <v>332</v>
      </c>
      <c r="B6" s="32" t="s">
        <v>333</v>
      </c>
      <c r="C6" s="4">
        <v>6</v>
      </c>
      <c r="D6" s="4">
        <v>-1</v>
      </c>
      <c r="E6" s="4">
        <v>-1</v>
      </c>
      <c r="F6" s="26" t="s">
        <v>330</v>
      </c>
      <c r="G6" s="26" t="s">
        <v>331</v>
      </c>
      <c r="H6" s="36">
        <v>12.48364747147996</v>
      </c>
      <c r="I6" s="46">
        <f>COUNTIF(A$2:A6,A6)</f>
        <v>2</v>
      </c>
      <c r="J6" s="52" t="str">
        <f>_xlfn.XLOOKUP(A6,Memo!$C:$C,Memo!$A:$A)</f>
        <v>社融规模增量_MA12_当月同比</v>
      </c>
      <c r="K6" s="52" t="str">
        <f>_xlfn.XLOOKUP(B6,事件定义!$C:$C,事件定义!$D:$D)</f>
        <v>历史高位</v>
      </c>
      <c r="L6" s="45">
        <f t="shared" si="0"/>
        <v>6</v>
      </c>
      <c r="M6" s="45" t="str">
        <f>_xlfn.XLOOKUP(D6,事件定义!$H:$H,事件定义!$I:$I)</f>
        <v>成长</v>
      </c>
      <c r="N6" s="53">
        <v>0.24351611262861669</v>
      </c>
      <c r="O6" s="54">
        <v>1.038821296903591</v>
      </c>
      <c r="P6" s="53">
        <v>0.64429530201342278</v>
      </c>
      <c r="Q6" s="55">
        <v>2.0413104634005069E-2</v>
      </c>
      <c r="R6" s="54">
        <v>3.2986932432993941</v>
      </c>
      <c r="S6" s="56">
        <v>1.216743447138886E-3</v>
      </c>
      <c r="T6" s="57">
        <v>-0.37244654386200537</v>
      </c>
      <c r="U6" s="44">
        <v>33</v>
      </c>
      <c r="V6" s="32">
        <v>3008</v>
      </c>
      <c r="W6" s="32">
        <v>149</v>
      </c>
    </row>
    <row r="7" spans="1:23" ht="15.5">
      <c r="A7" s="32" t="s">
        <v>328</v>
      </c>
      <c r="B7" s="32" t="s">
        <v>333</v>
      </c>
      <c r="C7" s="4">
        <v>6</v>
      </c>
      <c r="D7" s="4">
        <v>-1</v>
      </c>
      <c r="E7" s="4">
        <v>-1</v>
      </c>
      <c r="F7" s="26" t="s">
        <v>330</v>
      </c>
      <c r="G7" s="26" t="s">
        <v>331</v>
      </c>
      <c r="H7" s="36">
        <v>11.854623731246701</v>
      </c>
      <c r="I7" s="46">
        <f>COUNTIF(A$2:A7,A7)</f>
        <v>3</v>
      </c>
      <c r="J7" s="52" t="str">
        <f>_xlfn.XLOOKUP(A7,Memo!$C:$C,Memo!$A:$A)</f>
        <v>中长期贷款增量_MA12_当月同比</v>
      </c>
      <c r="K7" s="52" t="str">
        <f>_xlfn.XLOOKUP(B7,事件定义!$C:$C,事件定义!$D:$D)</f>
        <v>历史高位</v>
      </c>
      <c r="L7" s="45">
        <f t="shared" si="0"/>
        <v>6</v>
      </c>
      <c r="M7" s="45" t="str">
        <f>_xlfn.XLOOKUP(D7,事件定义!$H:$H,事件定义!$I:$I)</f>
        <v>成长</v>
      </c>
      <c r="N7" s="53">
        <v>0.23854907243979651</v>
      </c>
      <c r="O7" s="54">
        <v>1.017563990487933</v>
      </c>
      <c r="P7" s="53">
        <v>0.57046979865771807</v>
      </c>
      <c r="Q7" s="55">
        <v>1.9908827083823029E-2</v>
      </c>
      <c r="R7" s="54">
        <v>3.2729245040004979</v>
      </c>
      <c r="S7" s="56">
        <v>1.324947809613136E-3</v>
      </c>
      <c r="T7" s="57">
        <v>-0.49196608461565239</v>
      </c>
      <c r="U7" s="44">
        <v>16</v>
      </c>
      <c r="V7" s="32">
        <v>3008</v>
      </c>
      <c r="W7" s="32">
        <v>149</v>
      </c>
    </row>
    <row r="8" spans="1:23" ht="15.5">
      <c r="A8" s="32" t="s">
        <v>336</v>
      </c>
      <c r="B8" s="32" t="s">
        <v>333</v>
      </c>
      <c r="C8" s="4">
        <v>36</v>
      </c>
      <c r="D8" s="4">
        <v>1</v>
      </c>
      <c r="E8" s="4">
        <v>1</v>
      </c>
      <c r="F8" s="26" t="s">
        <v>330</v>
      </c>
      <c r="G8" s="26" t="s">
        <v>331</v>
      </c>
      <c r="H8" s="36">
        <v>10.62270594637735</v>
      </c>
      <c r="I8" s="46">
        <f>COUNTIF(A$2:A8,A8)</f>
        <v>1</v>
      </c>
      <c r="J8" s="52" t="str">
        <f>_xlfn.XLOOKUP(A8,Memo!$C:$C,Memo!$A:$A)</f>
        <v>美国:国债收益率:10年</v>
      </c>
      <c r="K8" s="52" t="str">
        <f>_xlfn.XLOOKUP(B8,事件定义!$C:$C,事件定义!$D:$D)</f>
        <v>历史高位</v>
      </c>
      <c r="L8" s="45">
        <f t="shared" si="0"/>
        <v>36</v>
      </c>
      <c r="M8" s="45" t="str">
        <f>_xlfn.XLOOKUP(D8,事件定义!$H:$H,事件定义!$I:$I)</f>
        <v>价值</v>
      </c>
      <c r="N8" s="53">
        <v>0.2281398260024283</v>
      </c>
      <c r="O8" s="54">
        <v>0.97302171355515965</v>
      </c>
      <c r="P8" s="53">
        <v>0.63087248322147649</v>
      </c>
      <c r="Q8" s="55">
        <v>1.921635875666108E-2</v>
      </c>
      <c r="R8" s="54">
        <v>3.1943472195515619</v>
      </c>
      <c r="S8" s="56">
        <v>1.7127973319279761E-3</v>
      </c>
      <c r="T8" s="57">
        <v>-0.36279185351116222</v>
      </c>
      <c r="U8" s="44">
        <v>14</v>
      </c>
      <c r="V8" s="32">
        <v>3008</v>
      </c>
      <c r="W8" s="32">
        <v>149</v>
      </c>
    </row>
    <row r="9" spans="1:23" ht="15.5">
      <c r="A9" s="32" t="s">
        <v>332</v>
      </c>
      <c r="B9" s="32" t="s">
        <v>337</v>
      </c>
      <c r="C9" s="4">
        <v>9</v>
      </c>
      <c r="D9" s="4">
        <v>-1</v>
      </c>
      <c r="E9" s="4">
        <v>-1</v>
      </c>
      <c r="F9" s="26" t="s">
        <v>330</v>
      </c>
      <c r="G9" s="26" t="s">
        <v>331</v>
      </c>
      <c r="H9" s="36">
        <v>10.29724958779361</v>
      </c>
      <c r="I9" s="46">
        <f>COUNTIF(A$2:A9,A9)</f>
        <v>3</v>
      </c>
      <c r="J9" s="52" t="str">
        <f>_xlfn.XLOOKUP(A9,Memo!$C:$C,Memo!$A:$A)</f>
        <v>社融规模增量_MA12_当月同比</v>
      </c>
      <c r="K9" s="52" t="str">
        <f>_xlfn.XLOOKUP(B9,事件定义!$C:$C,事件定义!$D:$D)</f>
        <v>边际改善</v>
      </c>
      <c r="L9" s="45">
        <f t="shared" si="0"/>
        <v>9</v>
      </c>
      <c r="M9" s="45" t="str">
        <f>_xlfn.XLOOKUP(D9,事件定义!$H:$H,事件定义!$I:$I)</f>
        <v>成长</v>
      </c>
      <c r="N9" s="53">
        <v>0.2252211080364612</v>
      </c>
      <c r="O9" s="54">
        <v>0.96053213634529744</v>
      </c>
      <c r="P9" s="53">
        <v>0.57718120805369133</v>
      </c>
      <c r="Q9" s="55">
        <v>1.9127328075437849E-2</v>
      </c>
      <c r="R9" s="54">
        <v>3.0924708356632769</v>
      </c>
      <c r="S9" s="56">
        <v>2.3730261440266381E-3</v>
      </c>
      <c r="T9" s="57">
        <v>-0.45372572436907832</v>
      </c>
      <c r="U9" s="44">
        <v>16</v>
      </c>
      <c r="V9" s="32">
        <v>3008</v>
      </c>
      <c r="W9" s="32">
        <v>149</v>
      </c>
    </row>
    <row r="10" spans="1:23" ht="15.5">
      <c r="A10" s="32" t="s">
        <v>338</v>
      </c>
      <c r="B10" s="32" t="s">
        <v>329</v>
      </c>
      <c r="C10" s="4">
        <v>24</v>
      </c>
      <c r="D10" s="4">
        <v>1</v>
      </c>
      <c r="E10" s="4">
        <v>1</v>
      </c>
      <c r="F10" s="26" t="s">
        <v>330</v>
      </c>
      <c r="G10" s="26" t="s">
        <v>331</v>
      </c>
      <c r="H10" s="36">
        <v>10.25504844396235</v>
      </c>
      <c r="I10" s="46">
        <f>COUNTIF(A$2:A10,A10)</f>
        <v>1</v>
      </c>
      <c r="J10" s="52" t="str">
        <f>_xlfn.XLOOKUP(A10,Memo!$C:$C,Memo!$A:$A)</f>
        <v>美国:国债收益率:5年</v>
      </c>
      <c r="K10" s="52" t="str">
        <f>_xlfn.XLOOKUP(B10,事件定义!$C:$C,事件定义!$D:$D)</f>
        <v>超预期</v>
      </c>
      <c r="L10" s="45">
        <f t="shared" si="0"/>
        <v>24</v>
      </c>
      <c r="M10" s="45" t="str">
        <f>_xlfn.XLOOKUP(D10,事件定义!$H:$H,事件定义!$I:$I)</f>
        <v>价值</v>
      </c>
      <c r="N10" s="53">
        <v>0.2248370180187369</v>
      </c>
      <c r="O10" s="54">
        <v>0.95888962510001652</v>
      </c>
      <c r="P10" s="53">
        <v>0.63758389261744963</v>
      </c>
      <c r="Q10" s="55">
        <v>1.9003132372589E-2</v>
      </c>
      <c r="R10" s="54">
        <v>3.1557301473989359</v>
      </c>
      <c r="S10" s="56">
        <v>1.9398851189780079E-3</v>
      </c>
      <c r="T10" s="57">
        <v>-0.38239722385386521</v>
      </c>
      <c r="U10" s="44">
        <v>19</v>
      </c>
      <c r="V10" s="32">
        <v>3008</v>
      </c>
      <c r="W10" s="32">
        <v>149</v>
      </c>
    </row>
    <row r="11" spans="1:23" ht="15.5">
      <c r="A11" s="32" t="s">
        <v>328</v>
      </c>
      <c r="B11" s="32" t="s">
        <v>339</v>
      </c>
      <c r="C11" s="4">
        <v>3</v>
      </c>
      <c r="D11" s="4">
        <v>-1</v>
      </c>
      <c r="E11" s="4">
        <v>-1</v>
      </c>
      <c r="F11" s="26" t="s">
        <v>330</v>
      </c>
      <c r="G11" s="26" t="s">
        <v>331</v>
      </c>
      <c r="H11" s="36">
        <v>9.910001256755848</v>
      </c>
      <c r="I11" s="46">
        <f>COUNTIF(A$2:A11,A11)</f>
        <v>4</v>
      </c>
      <c r="J11" s="52" t="str">
        <f>_xlfn.XLOOKUP(A11,Memo!$C:$C,Memo!$A:$A)</f>
        <v>中长期贷款增量_MA12_当月同比</v>
      </c>
      <c r="K11" s="52" t="str">
        <f>_xlfn.XLOOKUP(B11,事件定义!$C:$C,事件定义!$D:$D)</f>
        <v>历史新低</v>
      </c>
      <c r="L11" s="45">
        <f t="shared" si="0"/>
        <v>3</v>
      </c>
      <c r="M11" s="45" t="str">
        <f>_xlfn.XLOOKUP(D11,事件定义!$H:$H,事件定义!$I:$I)</f>
        <v>成长</v>
      </c>
      <c r="N11" s="53">
        <v>0.2216461447091829</v>
      </c>
      <c r="O11" s="54">
        <v>0.94523959720806894</v>
      </c>
      <c r="P11" s="53">
        <v>0.59060402684563762</v>
      </c>
      <c r="Q11" s="55">
        <v>1.8747226217691301E-2</v>
      </c>
      <c r="R11" s="54">
        <v>3.1366855009740102</v>
      </c>
      <c r="S11" s="56">
        <v>2.0618803742674611E-3</v>
      </c>
      <c r="T11" s="57">
        <v>-0.54492700005111161</v>
      </c>
      <c r="U11" s="44">
        <v>29</v>
      </c>
      <c r="V11" s="32">
        <v>3008</v>
      </c>
      <c r="W11" s="32">
        <v>149</v>
      </c>
    </row>
    <row r="12" spans="1:23" ht="15.5">
      <c r="A12" s="32" t="s">
        <v>336</v>
      </c>
      <c r="B12" s="32" t="s">
        <v>329</v>
      </c>
      <c r="C12" s="4">
        <v>36</v>
      </c>
      <c r="D12" s="4">
        <v>1</v>
      </c>
      <c r="E12" s="4">
        <v>1</v>
      </c>
      <c r="F12" s="26" t="s">
        <v>330</v>
      </c>
      <c r="G12" s="26" t="s">
        <v>331</v>
      </c>
      <c r="H12" s="36">
        <v>9.3194703372764636</v>
      </c>
      <c r="I12" s="46">
        <f>COUNTIF(A$2:A12,A12)</f>
        <v>2</v>
      </c>
      <c r="J12" s="52" t="str">
        <f>_xlfn.XLOOKUP(A12,Memo!$C:$C,Memo!$A:$A)</f>
        <v>美国:国债收益率:10年</v>
      </c>
      <c r="K12" s="52" t="str">
        <f>_xlfn.XLOOKUP(B12,事件定义!$C:$C,事件定义!$D:$D)</f>
        <v>超预期</v>
      </c>
      <c r="L12" s="45">
        <f t="shared" si="0"/>
        <v>36</v>
      </c>
      <c r="M12" s="45" t="str">
        <f>_xlfn.XLOOKUP(D12,事件定义!$H:$H,事件定义!$I:$I)</f>
        <v>价值</v>
      </c>
      <c r="N12" s="53">
        <v>0.21596413850446969</v>
      </c>
      <c r="O12" s="54">
        <v>0.92094099755361936</v>
      </c>
      <c r="P12" s="53">
        <v>0.63087248322147649</v>
      </c>
      <c r="Q12" s="55">
        <v>1.8542292249170811E-2</v>
      </c>
      <c r="R12" s="54">
        <v>3.010315545019965</v>
      </c>
      <c r="S12" s="56">
        <v>3.0691795194590591E-3</v>
      </c>
      <c r="T12" s="57">
        <v>-0.35190461079712648</v>
      </c>
      <c r="U12" s="44">
        <v>8</v>
      </c>
      <c r="V12" s="32">
        <v>3008</v>
      </c>
      <c r="W12" s="32">
        <v>149</v>
      </c>
    </row>
    <row r="13" spans="1:23" ht="15.5">
      <c r="A13" s="32" t="s">
        <v>334</v>
      </c>
      <c r="B13" s="32" t="s">
        <v>335</v>
      </c>
      <c r="C13" s="4">
        <v>6</v>
      </c>
      <c r="D13" s="4">
        <v>1</v>
      </c>
      <c r="E13" s="4">
        <v>1</v>
      </c>
      <c r="F13" s="26" t="s">
        <v>330</v>
      </c>
      <c r="G13" s="26" t="s">
        <v>331</v>
      </c>
      <c r="H13" s="36">
        <v>8.7873218115996696</v>
      </c>
      <c r="I13" s="46">
        <f>COUNTIF(A$2:A13,A13)</f>
        <v>2</v>
      </c>
      <c r="J13" s="52" t="str">
        <f>_xlfn.XLOOKUP(A13,Memo!$C:$C,Memo!$A:$A)</f>
        <v>M2-M1</v>
      </c>
      <c r="K13" s="52" t="str">
        <f>_xlfn.XLOOKUP(B13,事件定义!$C:$C,事件定义!$D:$D)</f>
        <v>历史新高</v>
      </c>
      <c r="L13" s="45">
        <f t="shared" si="0"/>
        <v>6</v>
      </c>
      <c r="M13" s="45" t="str">
        <f>_xlfn.XLOOKUP(D13,事件定义!$H:$H,事件定义!$I:$I)</f>
        <v>价值</v>
      </c>
      <c r="N13" s="53">
        <v>0.2105826530105499</v>
      </c>
      <c r="O13" s="54">
        <v>0.89792917981082387</v>
      </c>
      <c r="P13" s="53">
        <v>0.56375838926174493</v>
      </c>
      <c r="Q13" s="55">
        <v>1.8225880643710529E-2</v>
      </c>
      <c r="R13" s="54">
        <v>2.9217298276244081</v>
      </c>
      <c r="S13" s="56">
        <v>4.0271522711897824E-3</v>
      </c>
      <c r="T13" s="57">
        <v>-0.45885754138657181</v>
      </c>
      <c r="U13" s="44">
        <v>29</v>
      </c>
      <c r="V13" s="32">
        <v>3008</v>
      </c>
      <c r="W13" s="32">
        <v>149</v>
      </c>
    </row>
    <row r="14" spans="1:23" ht="15.5">
      <c r="A14" s="32" t="s">
        <v>332</v>
      </c>
      <c r="B14" s="32" t="s">
        <v>329</v>
      </c>
      <c r="C14" s="4">
        <v>3</v>
      </c>
      <c r="D14" s="4">
        <v>-1</v>
      </c>
      <c r="E14" s="4">
        <v>-1</v>
      </c>
      <c r="F14" s="26" t="s">
        <v>330</v>
      </c>
      <c r="G14" s="26" t="s">
        <v>331</v>
      </c>
      <c r="H14" s="36">
        <v>8.5953033725789645</v>
      </c>
      <c r="I14" s="46">
        <f>COUNTIF(A$2:A14,A14)</f>
        <v>4</v>
      </c>
      <c r="J14" s="52" t="str">
        <f>_xlfn.XLOOKUP(A14,Memo!$C:$C,Memo!$A:$A)</f>
        <v>社融规模增量_MA12_当月同比</v>
      </c>
      <c r="K14" s="52" t="str">
        <f>_xlfn.XLOOKUP(B14,事件定义!$C:$C,事件定义!$D:$D)</f>
        <v>超预期</v>
      </c>
      <c r="L14" s="45">
        <f t="shared" si="0"/>
        <v>3</v>
      </c>
      <c r="M14" s="45" t="str">
        <f>_xlfn.XLOOKUP(D14,事件定义!$H:$H,事件定义!$I:$I)</f>
        <v>成长</v>
      </c>
      <c r="N14" s="53">
        <v>0.208574802890271</v>
      </c>
      <c r="O14" s="54">
        <v>0.88934113566050166</v>
      </c>
      <c r="P14" s="53">
        <v>0.59731543624161076</v>
      </c>
      <c r="Q14" s="55">
        <v>1.80001002110457E-2</v>
      </c>
      <c r="R14" s="54">
        <v>2.94882356170866</v>
      </c>
      <c r="S14" s="56">
        <v>3.708435386122005E-3</v>
      </c>
      <c r="T14" s="57">
        <v>-0.33620938827621583</v>
      </c>
      <c r="U14" s="44">
        <v>37</v>
      </c>
      <c r="V14" s="32">
        <v>3008</v>
      </c>
      <c r="W14" s="32">
        <v>149</v>
      </c>
    </row>
    <row r="15" spans="1:23" ht="15.5">
      <c r="A15" s="32" t="s">
        <v>328</v>
      </c>
      <c r="B15" s="32" t="s">
        <v>329</v>
      </c>
      <c r="C15" s="4">
        <v>6</v>
      </c>
      <c r="D15" s="4">
        <v>-1</v>
      </c>
      <c r="E15" s="4">
        <v>-1</v>
      </c>
      <c r="F15" s="26" t="s">
        <v>330</v>
      </c>
      <c r="G15" s="26" t="s">
        <v>331</v>
      </c>
      <c r="H15" s="36">
        <v>8.3060803922182913</v>
      </c>
      <c r="I15" s="46">
        <f>COUNTIF(A$2:A15,A15)</f>
        <v>5</v>
      </c>
      <c r="J15" s="52" t="str">
        <f>_xlfn.XLOOKUP(A15,Memo!$C:$C,Memo!$A:$A)</f>
        <v>中长期贷款增量_MA12_当月同比</v>
      </c>
      <c r="K15" s="52" t="str">
        <f>_xlfn.XLOOKUP(B15,事件定义!$C:$C,事件定义!$D:$D)</f>
        <v>超预期</v>
      </c>
      <c r="L15" s="45">
        <f t="shared" si="0"/>
        <v>6</v>
      </c>
      <c r="M15" s="45" t="str">
        <f>_xlfn.XLOOKUP(D15,事件定义!$H:$H,事件定义!$I:$I)</f>
        <v>成长</v>
      </c>
      <c r="N15" s="53">
        <v>0.205479930977394</v>
      </c>
      <c r="O15" s="54">
        <v>0.87611293221710529</v>
      </c>
      <c r="P15" s="53">
        <v>0.56375838926174493</v>
      </c>
      <c r="Q15" s="55">
        <v>1.7770725227801539E-2</v>
      </c>
      <c r="R15" s="54">
        <v>2.8926797860114322</v>
      </c>
      <c r="S15" s="56">
        <v>4.3966355979118731E-3</v>
      </c>
      <c r="T15" s="57">
        <v>-0.50785810937573017</v>
      </c>
      <c r="U15" s="44">
        <v>14</v>
      </c>
      <c r="V15" s="32">
        <v>3008</v>
      </c>
      <c r="W15" s="32">
        <v>149</v>
      </c>
    </row>
    <row r="16" spans="1:23" ht="15.5">
      <c r="A16" s="32" t="s">
        <v>340</v>
      </c>
      <c r="B16" s="32" t="s">
        <v>335</v>
      </c>
      <c r="C16" s="4">
        <v>3</v>
      </c>
      <c r="D16" s="4">
        <v>1</v>
      </c>
      <c r="E16" s="4">
        <v>1</v>
      </c>
      <c r="F16" s="26" t="s">
        <v>330</v>
      </c>
      <c r="G16" s="26" t="s">
        <v>331</v>
      </c>
      <c r="H16" s="36">
        <v>8.1892599401790154</v>
      </c>
      <c r="I16" s="46">
        <f>COUNTIF(A$2:A16,A16)</f>
        <v>1</v>
      </c>
      <c r="J16" s="52" t="str">
        <f>_xlfn.XLOOKUP(A16,Memo!$C:$C,Memo!$A:$A)</f>
        <v>房屋新开工面积_当月同比（2月累计填充）</v>
      </c>
      <c r="K16" s="52" t="str">
        <f>_xlfn.XLOOKUP(B16,事件定义!$C:$C,事件定义!$D:$D)</f>
        <v>历史新高</v>
      </c>
      <c r="L16" s="45">
        <f t="shared" si="0"/>
        <v>3</v>
      </c>
      <c r="M16" s="45" t="str">
        <f>_xlfn.XLOOKUP(D16,事件定义!$H:$H,事件定义!$I:$I)</f>
        <v>价值</v>
      </c>
      <c r="N16" s="53">
        <v>0.2042048280881614</v>
      </c>
      <c r="O16" s="54">
        <v>0.87065930046405748</v>
      </c>
      <c r="P16" s="53">
        <v>0.53691275167785235</v>
      </c>
      <c r="Q16" s="55">
        <v>1.768782434679874E-2</v>
      </c>
      <c r="R16" s="54">
        <v>2.868329413393568</v>
      </c>
      <c r="S16" s="56">
        <v>4.7299816303748212E-3</v>
      </c>
      <c r="T16" s="57">
        <v>-0.40137796116595709</v>
      </c>
      <c r="U16" s="44">
        <v>57</v>
      </c>
      <c r="V16" s="32">
        <v>3008</v>
      </c>
      <c r="W16" s="32">
        <v>149</v>
      </c>
    </row>
    <row r="17" spans="1:23" ht="15.5">
      <c r="A17" s="32" t="s">
        <v>328</v>
      </c>
      <c r="B17" s="32" t="s">
        <v>335</v>
      </c>
      <c r="C17" s="4">
        <v>3</v>
      </c>
      <c r="D17" s="4">
        <v>-1</v>
      </c>
      <c r="E17" s="4">
        <v>-1</v>
      </c>
      <c r="F17" s="26" t="s">
        <v>330</v>
      </c>
      <c r="G17" s="26" t="s">
        <v>331</v>
      </c>
      <c r="H17" s="36">
        <v>7.4631471606035458</v>
      </c>
      <c r="I17" s="46">
        <f>COUNTIF(A$2:A17,A17)</f>
        <v>6</v>
      </c>
      <c r="J17" s="52" t="str">
        <f>_xlfn.XLOOKUP(A17,Memo!$C:$C,Memo!$A:$A)</f>
        <v>中长期贷款增量_MA12_当月同比</v>
      </c>
      <c r="K17" s="52" t="str">
        <f>_xlfn.XLOOKUP(B17,事件定义!$C:$C,事件定义!$D:$D)</f>
        <v>历史新高</v>
      </c>
      <c r="L17" s="45">
        <f t="shared" si="0"/>
        <v>3</v>
      </c>
      <c r="M17" s="45" t="str">
        <f>_xlfn.XLOOKUP(D17,事件定义!$H:$H,事件定义!$I:$I)</f>
        <v>成长</v>
      </c>
      <c r="N17" s="53">
        <v>0.19592918509928189</v>
      </c>
      <c r="O17" s="54">
        <v>0.83528965354146378</v>
      </c>
      <c r="P17" s="53">
        <v>0.57046979865771807</v>
      </c>
      <c r="Q17" s="55">
        <v>1.709772986436452E-2</v>
      </c>
      <c r="R17" s="54">
        <v>2.8145178158118078</v>
      </c>
      <c r="S17" s="56">
        <v>5.5500661680730912E-3</v>
      </c>
      <c r="T17" s="57">
        <v>-0.36895812357319369</v>
      </c>
      <c r="U17" s="44">
        <v>31</v>
      </c>
      <c r="V17" s="32">
        <v>3008</v>
      </c>
      <c r="W17" s="32">
        <v>149</v>
      </c>
    </row>
    <row r="18" spans="1:23" ht="15.5">
      <c r="A18" s="32" t="s">
        <v>341</v>
      </c>
      <c r="B18" s="32" t="s">
        <v>333</v>
      </c>
      <c r="C18" s="4">
        <v>24</v>
      </c>
      <c r="D18" s="4">
        <v>-1</v>
      </c>
      <c r="E18" s="4">
        <v>-1</v>
      </c>
      <c r="F18" s="26" t="s">
        <v>330</v>
      </c>
      <c r="G18" s="26" t="s">
        <v>331</v>
      </c>
      <c r="H18" s="36">
        <v>6.7974569668290812</v>
      </c>
      <c r="I18" s="46">
        <f>COUNTIF(A$2:A18,A18)</f>
        <v>1</v>
      </c>
      <c r="J18" s="52" t="str">
        <f>_xlfn.XLOOKUP(A18,Memo!$C:$C,Memo!$A:$A)</f>
        <v>M2_当月同比</v>
      </c>
      <c r="K18" s="52" t="str">
        <f>_xlfn.XLOOKUP(B18,事件定义!$C:$C,事件定义!$D:$D)</f>
        <v>历史高位</v>
      </c>
      <c r="L18" s="45">
        <f t="shared" si="0"/>
        <v>24</v>
      </c>
      <c r="M18" s="45" t="str">
        <f>_xlfn.XLOOKUP(D18,事件定义!$H:$H,事件定义!$I:$I)</f>
        <v>成长</v>
      </c>
      <c r="N18" s="53">
        <v>0.1877493044946166</v>
      </c>
      <c r="O18" s="54">
        <v>0.80033694432826075</v>
      </c>
      <c r="P18" s="53">
        <v>0.58389261744966447</v>
      </c>
      <c r="Q18" s="55">
        <v>1.662236084723729E-2</v>
      </c>
      <c r="R18" s="54">
        <v>2.699895397896499</v>
      </c>
      <c r="S18" s="56">
        <v>7.7441545439201802E-3</v>
      </c>
      <c r="T18" s="57">
        <v>-0.49308724246855801</v>
      </c>
      <c r="U18" s="44">
        <v>16</v>
      </c>
      <c r="V18" s="32">
        <v>3008</v>
      </c>
      <c r="W18" s="32">
        <v>149</v>
      </c>
    </row>
    <row r="19" spans="1:23" ht="15.5">
      <c r="A19" s="32" t="s">
        <v>338</v>
      </c>
      <c r="B19" s="32" t="s">
        <v>329</v>
      </c>
      <c r="C19" s="4">
        <v>12</v>
      </c>
      <c r="D19" s="4">
        <v>1</v>
      </c>
      <c r="E19" s="4">
        <v>1</v>
      </c>
      <c r="F19" s="26" t="s">
        <v>330</v>
      </c>
      <c r="G19" s="26" t="s">
        <v>331</v>
      </c>
      <c r="H19" s="36">
        <v>6.4850814095272833</v>
      </c>
      <c r="I19" s="46">
        <f>COUNTIF(A$2:A19,A19)</f>
        <v>2</v>
      </c>
      <c r="J19" s="52" t="str">
        <f>_xlfn.XLOOKUP(A19,Memo!$C:$C,Memo!$A:$A)</f>
        <v>美国:国债收益率:5年</v>
      </c>
      <c r="K19" s="52" t="str">
        <f>_xlfn.XLOOKUP(B19,事件定义!$C:$C,事件定义!$D:$D)</f>
        <v>超预期</v>
      </c>
      <c r="L19" s="45">
        <f t="shared" si="0"/>
        <v>12</v>
      </c>
      <c r="M19" s="45" t="str">
        <f>_xlfn.XLOOKUP(D19,事件定义!$H:$H,事件定义!$I:$I)</f>
        <v>价值</v>
      </c>
      <c r="N19" s="53">
        <v>0.18368790270668001</v>
      </c>
      <c r="O19" s="54">
        <v>0.78298404873548566</v>
      </c>
      <c r="P19" s="53">
        <v>0.61073825503355705</v>
      </c>
      <c r="Q19" s="55">
        <v>1.6246140700181828E-2</v>
      </c>
      <c r="R19" s="54">
        <v>2.680975509161462</v>
      </c>
      <c r="S19" s="56">
        <v>8.1739028551184312E-3</v>
      </c>
      <c r="T19" s="57">
        <v>-0.48942520850747301</v>
      </c>
      <c r="U19" s="44">
        <v>25</v>
      </c>
      <c r="V19" s="32">
        <v>3008</v>
      </c>
      <c r="W19" s="32">
        <v>149</v>
      </c>
    </row>
    <row r="20" spans="1:23" ht="15.5">
      <c r="A20" s="32" t="s">
        <v>342</v>
      </c>
      <c r="B20" s="32" t="s">
        <v>339</v>
      </c>
      <c r="C20" s="4">
        <v>3</v>
      </c>
      <c r="D20" s="4">
        <v>-1</v>
      </c>
      <c r="E20" s="4">
        <v>-1</v>
      </c>
      <c r="F20" s="26" t="s">
        <v>330</v>
      </c>
      <c r="G20" s="26" t="s">
        <v>331</v>
      </c>
      <c r="H20" s="36">
        <v>6.2064861650204346</v>
      </c>
      <c r="I20" s="46">
        <f>COUNTIF(A$2:A20,A20)</f>
        <v>1</v>
      </c>
      <c r="J20" s="52" t="str">
        <f>_xlfn.XLOOKUP(A20,Memo!$C:$C,Memo!$A:$A)</f>
        <v>非制造业PMI:商务活动</v>
      </c>
      <c r="K20" s="52" t="str">
        <f>_xlfn.XLOOKUP(B20,事件定义!$C:$C,事件定义!$D:$D)</f>
        <v>历史新低</v>
      </c>
      <c r="L20" s="45">
        <f t="shared" si="0"/>
        <v>3</v>
      </c>
      <c r="M20" s="45" t="str">
        <f>_xlfn.XLOOKUP(D20,事件定义!$H:$H,事件定义!$I:$I)</f>
        <v>成长</v>
      </c>
      <c r="N20" s="53">
        <v>0.1799324897689607</v>
      </c>
      <c r="O20" s="54">
        <v>0.76694306311338556</v>
      </c>
      <c r="P20" s="53">
        <v>0.5436241610738255</v>
      </c>
      <c r="Q20" s="55">
        <v>1.6101615079550789E-2</v>
      </c>
      <c r="R20" s="54">
        <v>2.5916834008739742</v>
      </c>
      <c r="S20" s="56">
        <v>1.050734081665384E-2</v>
      </c>
      <c r="T20" s="57">
        <v>-0.54125177594358587</v>
      </c>
      <c r="U20" s="44">
        <v>55</v>
      </c>
      <c r="V20" s="32">
        <v>3008</v>
      </c>
      <c r="W20" s="32">
        <v>149</v>
      </c>
    </row>
    <row r="21" spans="1:23" ht="15.5">
      <c r="A21" s="32" t="s">
        <v>332</v>
      </c>
      <c r="B21" s="32" t="s">
        <v>339</v>
      </c>
      <c r="C21" s="4">
        <v>3</v>
      </c>
      <c r="D21" s="4">
        <v>-1</v>
      </c>
      <c r="E21" s="4">
        <v>-1</v>
      </c>
      <c r="F21" s="26" t="s">
        <v>330</v>
      </c>
      <c r="G21" s="26" t="s">
        <v>331</v>
      </c>
      <c r="H21" s="36">
        <v>6.1314995764929998</v>
      </c>
      <c r="I21" s="46">
        <f>COUNTIF(A$2:A21,A21)</f>
        <v>5</v>
      </c>
      <c r="J21" s="52" t="str">
        <f>_xlfn.XLOOKUP(A21,Memo!$C:$C,Memo!$A:$A)</f>
        <v>社融规模增量_MA12_当月同比</v>
      </c>
      <c r="K21" s="52" t="str">
        <f>_xlfn.XLOOKUP(B21,事件定义!$C:$C,事件定义!$D:$D)</f>
        <v>历史新低</v>
      </c>
      <c r="L21" s="45">
        <f t="shared" si="0"/>
        <v>3</v>
      </c>
      <c r="M21" s="45" t="str">
        <f>_xlfn.XLOOKUP(D21,事件定义!$H:$H,事件定义!$I:$I)</f>
        <v>成长</v>
      </c>
      <c r="N21" s="53">
        <v>0.1788989694865766</v>
      </c>
      <c r="O21" s="54">
        <v>0.76252666919142897</v>
      </c>
      <c r="P21" s="53">
        <v>0.57718120805369133</v>
      </c>
      <c r="Q21" s="55">
        <v>1.60301343398494E-2</v>
      </c>
      <c r="R21" s="54">
        <v>2.6042026176832</v>
      </c>
      <c r="S21" s="56">
        <v>1.0147626782260321E-2</v>
      </c>
      <c r="T21" s="57">
        <v>-0.53939370456909752</v>
      </c>
      <c r="U21" s="44">
        <v>35</v>
      </c>
      <c r="V21" s="32">
        <v>3008</v>
      </c>
      <c r="W21" s="32">
        <v>149</v>
      </c>
    </row>
    <row r="22" spans="1:23" ht="15.5">
      <c r="A22" s="32" t="s">
        <v>334</v>
      </c>
      <c r="B22" s="32" t="s">
        <v>337</v>
      </c>
      <c r="C22" s="4">
        <v>3</v>
      </c>
      <c r="D22" s="4">
        <v>1</v>
      </c>
      <c r="E22" s="4">
        <v>1</v>
      </c>
      <c r="F22" s="26" t="s">
        <v>330</v>
      </c>
      <c r="G22" s="26" t="s">
        <v>331</v>
      </c>
      <c r="H22" s="36">
        <v>5.8224597456046574</v>
      </c>
      <c r="I22" s="46">
        <f>COUNTIF(A$2:A22,A22)</f>
        <v>3</v>
      </c>
      <c r="J22" s="52" t="str">
        <f>_xlfn.XLOOKUP(A22,Memo!$C:$C,Memo!$A:$A)</f>
        <v>M2-M1</v>
      </c>
      <c r="K22" s="52" t="str">
        <f>_xlfn.XLOOKUP(B22,事件定义!$C:$C,事件定义!$D:$D)</f>
        <v>边际改善</v>
      </c>
      <c r="L22" s="45">
        <f t="shared" si="0"/>
        <v>3</v>
      </c>
      <c r="M22" s="45" t="str">
        <f>_xlfn.XLOOKUP(D22,事件定义!$H:$H,事件定义!$I:$I)</f>
        <v>价值</v>
      </c>
      <c r="N22" s="53">
        <v>0.17453168339679109</v>
      </c>
      <c r="O22" s="54">
        <v>0.74387648366525005</v>
      </c>
      <c r="P22" s="53">
        <v>0.55704697986577179</v>
      </c>
      <c r="Q22" s="55">
        <v>1.5700203486110821E-2</v>
      </c>
      <c r="R22" s="54">
        <v>2.5456955935284831</v>
      </c>
      <c r="S22" s="56">
        <v>1.192909543759744E-2</v>
      </c>
      <c r="T22" s="57">
        <v>-0.41747166864851271</v>
      </c>
      <c r="U22" s="44">
        <v>19</v>
      </c>
      <c r="V22" s="32">
        <v>3008</v>
      </c>
      <c r="W22" s="32">
        <v>149</v>
      </c>
    </row>
    <row r="23" spans="1:23" ht="15.5">
      <c r="A23" s="32" t="s">
        <v>332</v>
      </c>
      <c r="B23" s="32" t="s">
        <v>333</v>
      </c>
      <c r="C23" s="4">
        <v>9</v>
      </c>
      <c r="D23" s="4">
        <v>-1</v>
      </c>
      <c r="E23" s="4">
        <v>-1</v>
      </c>
      <c r="F23" s="26" t="s">
        <v>330</v>
      </c>
      <c r="G23" s="26" t="s">
        <v>331</v>
      </c>
      <c r="H23" s="36">
        <v>5.6909030994885583</v>
      </c>
      <c r="I23" s="46">
        <f>COUNTIF(A$2:A23,A23)</f>
        <v>6</v>
      </c>
      <c r="J23" s="52" t="str">
        <f>_xlfn.XLOOKUP(A23,Memo!$C:$C,Memo!$A:$A)</f>
        <v>社融规模增量_MA12_当月同比</v>
      </c>
      <c r="K23" s="52" t="str">
        <f>_xlfn.XLOOKUP(B23,事件定义!$C:$C,事件定义!$D:$D)</f>
        <v>历史高位</v>
      </c>
      <c r="L23" s="45">
        <f t="shared" si="0"/>
        <v>9</v>
      </c>
      <c r="M23" s="45" t="str">
        <f>_xlfn.XLOOKUP(D23,事件定义!$H:$H,事件定义!$I:$I)</f>
        <v>成长</v>
      </c>
      <c r="N23" s="53">
        <v>0.17261731133558439</v>
      </c>
      <c r="O23" s="54">
        <v>0.73570052276254627</v>
      </c>
      <c r="P23" s="53">
        <v>0.57718120805369133</v>
      </c>
      <c r="Q23" s="55">
        <v>1.549784364313609E-2</v>
      </c>
      <c r="R23" s="54">
        <v>2.552906309812196</v>
      </c>
      <c r="S23" s="56">
        <v>1.1695352530800269E-2</v>
      </c>
      <c r="T23" s="57">
        <v>-0.36175043162626203</v>
      </c>
      <c r="U23" s="44">
        <v>23</v>
      </c>
      <c r="V23" s="32">
        <v>3008</v>
      </c>
      <c r="W23" s="32">
        <v>149</v>
      </c>
    </row>
    <row r="24" spans="1:23" ht="15.5">
      <c r="A24" s="32" t="s">
        <v>332</v>
      </c>
      <c r="B24" s="32" t="s">
        <v>333</v>
      </c>
      <c r="C24" s="4">
        <v>36</v>
      </c>
      <c r="D24" s="4">
        <v>-1</v>
      </c>
      <c r="E24" s="4">
        <v>-1</v>
      </c>
      <c r="F24" s="26" t="s">
        <v>330</v>
      </c>
      <c r="G24" s="26" t="s">
        <v>331</v>
      </c>
      <c r="H24" s="36">
        <v>5.6207133303545724</v>
      </c>
      <c r="I24" s="46">
        <f>COUNTIF(A$2:A24,A24)</f>
        <v>7</v>
      </c>
      <c r="J24" s="52" t="str">
        <f>_xlfn.XLOOKUP(A24,Memo!$C:$C,Memo!$A:$A)</f>
        <v>社融规模增量_MA12_当月同比</v>
      </c>
      <c r="K24" s="52" t="str">
        <f>_xlfn.XLOOKUP(B24,事件定义!$C:$C,事件定义!$D:$D)</f>
        <v>历史高位</v>
      </c>
      <c r="L24" s="45">
        <f t="shared" si="0"/>
        <v>36</v>
      </c>
      <c r="M24" s="45" t="str">
        <f>_xlfn.XLOOKUP(D24,事件定义!$H:$H,事件定义!$I:$I)</f>
        <v>成长</v>
      </c>
      <c r="N24" s="53">
        <v>0.17158177768265889</v>
      </c>
      <c r="O24" s="54">
        <v>0.73127694712246072</v>
      </c>
      <c r="P24" s="53">
        <v>0.5436241610738255</v>
      </c>
      <c r="Q24" s="55">
        <v>1.5648732316784209E-2</v>
      </c>
      <c r="R24" s="54">
        <v>2.474222214797356</v>
      </c>
      <c r="S24" s="56">
        <v>1.448220952730281E-2</v>
      </c>
      <c r="T24" s="57">
        <v>-0.61211536933581956</v>
      </c>
      <c r="U24" s="44">
        <v>15</v>
      </c>
      <c r="V24" s="32">
        <v>3008</v>
      </c>
      <c r="W24" s="32">
        <v>149</v>
      </c>
    </row>
    <row r="25" spans="1:23" ht="15.5">
      <c r="A25" s="32" t="s">
        <v>343</v>
      </c>
      <c r="B25" s="32" t="s">
        <v>329</v>
      </c>
      <c r="C25" s="4">
        <v>9</v>
      </c>
      <c r="D25" s="4">
        <v>-1</v>
      </c>
      <c r="E25" s="4">
        <v>-1</v>
      </c>
      <c r="F25" s="26" t="s">
        <v>330</v>
      </c>
      <c r="G25" s="26" t="s">
        <v>331</v>
      </c>
      <c r="H25" s="36">
        <v>5.5809439827323697</v>
      </c>
      <c r="I25" s="46">
        <f>COUNTIF(A$2:A25,A25)</f>
        <v>1</v>
      </c>
      <c r="J25" s="52" t="str">
        <f>_xlfn.XLOOKUP(A25,Memo!$C:$C,Memo!$A:$A)</f>
        <v>M1_当月同比</v>
      </c>
      <c r="K25" s="52" t="str">
        <f>_xlfn.XLOOKUP(B25,事件定义!$C:$C,事件定义!$D:$D)</f>
        <v>超预期</v>
      </c>
      <c r="L25" s="45">
        <f t="shared" si="0"/>
        <v>9</v>
      </c>
      <c r="M25" s="45" t="str">
        <f>_xlfn.XLOOKUP(D25,事件定义!$H:$H,事件定义!$I:$I)</f>
        <v>成长</v>
      </c>
      <c r="N25" s="53">
        <v>0.17099057412578689</v>
      </c>
      <c r="O25" s="54">
        <v>0.72875398017500348</v>
      </c>
      <c r="P25" s="53">
        <v>0.57046979865771807</v>
      </c>
      <c r="Q25" s="55">
        <v>1.5393451844628059E-2</v>
      </c>
      <c r="R25" s="54">
        <v>2.5413574916530961</v>
      </c>
      <c r="S25" s="56">
        <v>1.2071727070054491E-2</v>
      </c>
      <c r="T25" s="57">
        <v>-0.48942520850747351</v>
      </c>
      <c r="U25" s="44">
        <v>23</v>
      </c>
      <c r="V25" s="32">
        <v>3008</v>
      </c>
      <c r="W25" s="32">
        <v>149</v>
      </c>
    </row>
    <row r="26" spans="1:23" ht="15.5">
      <c r="A26" s="32" t="s">
        <v>334</v>
      </c>
      <c r="B26" s="32" t="s">
        <v>333</v>
      </c>
      <c r="C26" s="4">
        <v>12</v>
      </c>
      <c r="D26" s="4">
        <v>1</v>
      </c>
      <c r="E26" s="4">
        <v>1</v>
      </c>
      <c r="F26" s="26" t="s">
        <v>330</v>
      </c>
      <c r="G26" s="26" t="s">
        <v>331</v>
      </c>
      <c r="H26" s="36">
        <v>5.5758228769507499</v>
      </c>
      <c r="I26" s="46">
        <f>COUNTIF(A$2:A26,A26)</f>
        <v>4</v>
      </c>
      <c r="J26" s="52" t="str">
        <f>_xlfn.XLOOKUP(A26,Memo!$C:$C,Memo!$A:$A)</f>
        <v>M2-M1</v>
      </c>
      <c r="K26" s="52" t="str">
        <f>_xlfn.XLOOKUP(B26,事件定义!$C:$C,事件定义!$D:$D)</f>
        <v>历史高位</v>
      </c>
      <c r="L26" s="45">
        <f t="shared" si="0"/>
        <v>12</v>
      </c>
      <c r="M26" s="45" t="str">
        <f>_xlfn.XLOOKUP(D26,事件定义!$H:$H,事件定义!$I:$I)</f>
        <v>价值</v>
      </c>
      <c r="N26" s="53">
        <v>0.17091420698485171</v>
      </c>
      <c r="O26" s="54">
        <v>0.72842829372589502</v>
      </c>
      <c r="P26" s="53">
        <v>0.57718120805369133</v>
      </c>
      <c r="Q26" s="55">
        <v>1.5424307314083339E-2</v>
      </c>
      <c r="R26" s="54">
        <v>2.5371393450456039</v>
      </c>
      <c r="S26" s="56">
        <v>1.22118769126428E-2</v>
      </c>
      <c r="T26" s="57">
        <v>-0.52744620495921812</v>
      </c>
      <c r="U26" s="44">
        <v>25</v>
      </c>
      <c r="V26" s="32">
        <v>3008</v>
      </c>
      <c r="W26" s="32">
        <v>149</v>
      </c>
    </row>
    <row r="27" spans="1:23" ht="15.5">
      <c r="A27" s="32" t="s">
        <v>344</v>
      </c>
      <c r="B27" s="32" t="s">
        <v>333</v>
      </c>
      <c r="C27" s="4">
        <v>36</v>
      </c>
      <c r="D27" s="4">
        <v>1</v>
      </c>
      <c r="E27" s="4">
        <v>1</v>
      </c>
      <c r="F27" s="26" t="s">
        <v>330</v>
      </c>
      <c r="G27" s="26" t="s">
        <v>331</v>
      </c>
      <c r="H27" s="36">
        <v>5.5539310272468434</v>
      </c>
      <c r="I27" s="46">
        <f>COUNTIF(A$2:A27,A27)</f>
        <v>1</v>
      </c>
      <c r="J27" s="52" t="str">
        <f>_xlfn.XLOOKUP(A27,Memo!$C:$C,Memo!$A:$A)</f>
        <v>固定资产投资完成额_当月同比（2月累计填充）</v>
      </c>
      <c r="K27" s="52" t="str">
        <f>_xlfn.XLOOKUP(B27,事件定义!$C:$C,事件定义!$D:$D)</f>
        <v>历史高位</v>
      </c>
      <c r="L27" s="45">
        <f t="shared" si="0"/>
        <v>36</v>
      </c>
      <c r="M27" s="45" t="str">
        <f>_xlfn.XLOOKUP(D27,事件定义!$H:$H,事件定义!$I:$I)</f>
        <v>价值</v>
      </c>
      <c r="N27" s="53">
        <v>0.17058713496620689</v>
      </c>
      <c r="O27" s="54">
        <v>0.72702944627310706</v>
      </c>
      <c r="P27" s="53">
        <v>0.59731543624161076</v>
      </c>
      <c r="Q27" s="55">
        <v>1.5418607093280421E-2</v>
      </c>
      <c r="R27" s="54">
        <v>2.5387700447694059</v>
      </c>
      <c r="S27" s="56">
        <v>1.2157524404471371E-2</v>
      </c>
      <c r="T27" s="57">
        <v>-0.49958122558877799</v>
      </c>
      <c r="U27" s="44">
        <v>18</v>
      </c>
      <c r="V27" s="32">
        <v>3008</v>
      </c>
      <c r="W27" s="32">
        <v>149</v>
      </c>
    </row>
    <row r="28" spans="1:23" ht="15.5">
      <c r="A28" s="32" t="s">
        <v>338</v>
      </c>
      <c r="B28" s="32" t="s">
        <v>333</v>
      </c>
      <c r="C28" s="4">
        <v>36</v>
      </c>
      <c r="D28" s="4">
        <v>1</v>
      </c>
      <c r="E28" s="4">
        <v>1</v>
      </c>
      <c r="F28" s="26" t="s">
        <v>330</v>
      </c>
      <c r="G28" s="26" t="s">
        <v>331</v>
      </c>
      <c r="H28" s="36">
        <v>5.5021939337206014</v>
      </c>
      <c r="I28" s="46">
        <f>COUNTIF(A$2:A28,A28)</f>
        <v>3</v>
      </c>
      <c r="J28" s="52" t="str">
        <f>_xlfn.XLOOKUP(A28,Memo!$C:$C,Memo!$A:$A)</f>
        <v>美国:国债收益率:5年</v>
      </c>
      <c r="K28" s="52" t="str">
        <f>_xlfn.XLOOKUP(B28,事件定义!$C:$C,事件定义!$D:$D)</f>
        <v>历史高位</v>
      </c>
      <c r="L28" s="45">
        <f t="shared" si="0"/>
        <v>36</v>
      </c>
      <c r="M28" s="45" t="str">
        <f>_xlfn.XLOOKUP(D28,事件定义!$H:$H,事件定义!$I:$I)</f>
        <v>价值</v>
      </c>
      <c r="N28" s="53">
        <v>0.1698101684832358</v>
      </c>
      <c r="O28" s="54">
        <v>0.72371326289071503</v>
      </c>
      <c r="P28" s="53">
        <v>0.59060402684563762</v>
      </c>
      <c r="Q28" s="55">
        <v>1.5446773836856061E-2</v>
      </c>
      <c r="R28" s="54">
        <v>2.480478843424661</v>
      </c>
      <c r="S28" s="56">
        <v>1.4240703424366801E-2</v>
      </c>
      <c r="T28" s="57">
        <v>-0.3852552411489587</v>
      </c>
      <c r="U28" s="44">
        <v>15</v>
      </c>
      <c r="V28" s="32">
        <v>3008</v>
      </c>
      <c r="W28" s="32">
        <v>149</v>
      </c>
    </row>
    <row r="29" spans="1:23" ht="15.5">
      <c r="A29" s="32" t="s">
        <v>338</v>
      </c>
      <c r="B29" s="32" t="s">
        <v>333</v>
      </c>
      <c r="C29" s="4">
        <v>24</v>
      </c>
      <c r="D29" s="4">
        <v>1</v>
      </c>
      <c r="E29" s="4">
        <v>1</v>
      </c>
      <c r="F29" s="26" t="s">
        <v>330</v>
      </c>
      <c r="G29" s="26" t="s">
        <v>331</v>
      </c>
      <c r="H29" s="36">
        <v>5.3437852630595746</v>
      </c>
      <c r="I29" s="46">
        <f>COUNTIF(A$2:A29,A29)</f>
        <v>4</v>
      </c>
      <c r="J29" s="52" t="str">
        <f>_xlfn.XLOOKUP(A29,Memo!$C:$C,Memo!$A:$A)</f>
        <v>美国:国债收益率:5年</v>
      </c>
      <c r="K29" s="52" t="str">
        <f>_xlfn.XLOOKUP(B29,事件定义!$C:$C,事件定义!$D:$D)</f>
        <v>历史高位</v>
      </c>
      <c r="L29" s="45">
        <f t="shared" si="0"/>
        <v>24</v>
      </c>
      <c r="M29" s="45" t="str">
        <f>_xlfn.XLOOKUP(D29,事件定义!$H:$H,事件定义!$I:$I)</f>
        <v>价值</v>
      </c>
      <c r="N29" s="53">
        <v>0.16739552376339331</v>
      </c>
      <c r="O29" s="54">
        <v>0.71340168086648503</v>
      </c>
      <c r="P29" s="53">
        <v>0.6174496644295302</v>
      </c>
      <c r="Q29" s="55">
        <v>1.5198268791561069E-2</v>
      </c>
      <c r="R29" s="54">
        <v>2.4837896577779279</v>
      </c>
      <c r="S29" s="56">
        <v>1.41143635592709E-2</v>
      </c>
      <c r="T29" s="57">
        <v>-0.36279185351116222</v>
      </c>
      <c r="U29" s="44">
        <v>17</v>
      </c>
      <c r="V29" s="32">
        <v>3008</v>
      </c>
      <c r="W29" s="32">
        <v>149</v>
      </c>
    </row>
    <row r="30" spans="1:23" ht="15.5">
      <c r="A30" s="32" t="s">
        <v>345</v>
      </c>
      <c r="B30" s="32" t="s">
        <v>329</v>
      </c>
      <c r="C30" s="4">
        <v>36</v>
      </c>
      <c r="D30" s="4">
        <v>-1</v>
      </c>
      <c r="E30" s="4">
        <v>-1</v>
      </c>
      <c r="F30" s="26" t="s">
        <v>330</v>
      </c>
      <c r="G30" s="26" t="s">
        <v>331</v>
      </c>
      <c r="H30" s="36">
        <v>5.3102151193280616</v>
      </c>
      <c r="I30" s="46">
        <f>COUNTIF(A$2:A30,A30)</f>
        <v>1</v>
      </c>
      <c r="J30" s="52" t="str">
        <f>_xlfn.XLOOKUP(A30,Memo!$C:$C,Memo!$A:$A)</f>
        <v>CPI-PPI</v>
      </c>
      <c r="K30" s="52" t="str">
        <f>_xlfn.XLOOKUP(B30,事件定义!$C:$C,事件定义!$D:$D)</f>
        <v>超预期</v>
      </c>
      <c r="L30" s="45">
        <f t="shared" si="0"/>
        <v>36</v>
      </c>
      <c r="M30" s="45" t="str">
        <f>_xlfn.XLOOKUP(D30,事件定义!$H:$H,事件定义!$I:$I)</f>
        <v>成长</v>
      </c>
      <c r="N30" s="53">
        <v>0.16687672302615339</v>
      </c>
      <c r="O30" s="54">
        <v>0.71118638448539151</v>
      </c>
      <c r="P30" s="53">
        <v>0.58389261744966447</v>
      </c>
      <c r="Q30" s="55">
        <v>1.5248205418614319E-2</v>
      </c>
      <c r="R30" s="54">
        <v>2.4485769211071569</v>
      </c>
      <c r="S30" s="56">
        <v>1.5510673977635329E-2</v>
      </c>
      <c r="T30" s="57">
        <v>-0.5279778530320226</v>
      </c>
      <c r="U30" s="44">
        <v>7</v>
      </c>
      <c r="V30" s="32">
        <v>3008</v>
      </c>
      <c r="W30" s="32">
        <v>149</v>
      </c>
    </row>
    <row r="31" spans="1:23" ht="15.5">
      <c r="A31" s="32" t="s">
        <v>341</v>
      </c>
      <c r="B31" s="32" t="s">
        <v>333</v>
      </c>
      <c r="C31" s="4">
        <v>12</v>
      </c>
      <c r="D31" s="4">
        <v>-1</v>
      </c>
      <c r="E31" s="4">
        <v>-1</v>
      </c>
      <c r="F31" s="26" t="s">
        <v>330</v>
      </c>
      <c r="G31" s="26" t="s">
        <v>331</v>
      </c>
      <c r="H31" s="36">
        <v>5.2511225522305569</v>
      </c>
      <c r="I31" s="46">
        <f>COUNTIF(A$2:A31,A31)</f>
        <v>2</v>
      </c>
      <c r="J31" s="52" t="str">
        <f>_xlfn.XLOOKUP(A31,Memo!$C:$C,Memo!$A:$A)</f>
        <v>M2_当月同比</v>
      </c>
      <c r="K31" s="52" t="str">
        <f>_xlfn.XLOOKUP(B31,事件定义!$C:$C,事件定义!$D:$D)</f>
        <v>历史高位</v>
      </c>
      <c r="L31" s="45">
        <f t="shared" si="0"/>
        <v>12</v>
      </c>
      <c r="M31" s="45" t="str">
        <f>_xlfn.XLOOKUP(D31,事件定义!$H:$H,事件定义!$I:$I)</f>
        <v>成长</v>
      </c>
      <c r="N31" s="53">
        <v>0.16595731836584579</v>
      </c>
      <c r="O31" s="54">
        <v>0.70726182440633034</v>
      </c>
      <c r="P31" s="53">
        <v>0.60402684563758391</v>
      </c>
      <c r="Q31" s="55">
        <v>1.5103654263784259E-2</v>
      </c>
      <c r="R31" s="54">
        <v>2.4697123036724942</v>
      </c>
      <c r="S31" s="56">
        <v>1.465854808297359E-2</v>
      </c>
      <c r="T31" s="57">
        <v>-0.49308724246855762</v>
      </c>
      <c r="U31" s="44">
        <v>22</v>
      </c>
      <c r="V31" s="32">
        <v>3008</v>
      </c>
      <c r="W31" s="32">
        <v>149</v>
      </c>
    </row>
    <row r="32" spans="1:23" ht="15.5">
      <c r="A32" s="32" t="s">
        <v>332</v>
      </c>
      <c r="B32" s="32" t="s">
        <v>329</v>
      </c>
      <c r="C32" s="4">
        <v>9</v>
      </c>
      <c r="D32" s="4">
        <v>-1</v>
      </c>
      <c r="E32" s="4">
        <v>-1</v>
      </c>
      <c r="F32" s="26" t="s">
        <v>330</v>
      </c>
      <c r="G32" s="26" t="s">
        <v>331</v>
      </c>
      <c r="H32" s="36">
        <v>5.0199265165870406</v>
      </c>
      <c r="I32" s="46">
        <f>COUNTIF(A$2:A32,A32)</f>
        <v>8</v>
      </c>
      <c r="J32" s="52" t="str">
        <f>_xlfn.XLOOKUP(A32,Memo!$C:$C,Memo!$A:$A)</f>
        <v>社融规模增量_MA12_当月同比</v>
      </c>
      <c r="K32" s="52" t="str">
        <f>_xlfn.XLOOKUP(B32,事件定义!$C:$C,事件定义!$D:$D)</f>
        <v>超预期</v>
      </c>
      <c r="L32" s="45">
        <f t="shared" si="0"/>
        <v>9</v>
      </c>
      <c r="M32" s="45" t="str">
        <f>_xlfn.XLOOKUP(D32,事件定义!$H:$H,事件定义!$I:$I)</f>
        <v>成长</v>
      </c>
      <c r="N32" s="53">
        <v>0.16228195700609141</v>
      </c>
      <c r="O32" s="54">
        <v>0.69157059296182799</v>
      </c>
      <c r="P32" s="53">
        <v>0.58389261744966447</v>
      </c>
      <c r="Q32" s="55">
        <v>1.4846720132569539E-2</v>
      </c>
      <c r="R32" s="54">
        <v>2.430996893401522</v>
      </c>
      <c r="S32" s="56">
        <v>1.6252709685314969E-2</v>
      </c>
      <c r="T32" s="57">
        <v>-0.38235266591123379</v>
      </c>
      <c r="U32" s="44">
        <v>21</v>
      </c>
      <c r="V32" s="32">
        <v>3008</v>
      </c>
      <c r="W32" s="32">
        <v>149</v>
      </c>
    </row>
    <row r="33" spans="1:23" ht="15.5">
      <c r="A33" s="32" t="s">
        <v>328</v>
      </c>
      <c r="B33" s="32" t="s">
        <v>335</v>
      </c>
      <c r="C33" s="4">
        <v>12</v>
      </c>
      <c r="D33" s="4">
        <v>-1</v>
      </c>
      <c r="E33" s="4">
        <v>-1</v>
      </c>
      <c r="F33" s="26" t="s">
        <v>330</v>
      </c>
      <c r="G33" s="26" t="s">
        <v>331</v>
      </c>
      <c r="H33" s="36">
        <v>4.9613046428560432</v>
      </c>
      <c r="I33" s="46">
        <f>COUNTIF(A$2:A33,A33)</f>
        <v>7</v>
      </c>
      <c r="J33" s="52" t="str">
        <f>_xlfn.XLOOKUP(A33,Memo!$C:$C,Memo!$A:$A)</f>
        <v>中长期贷款增量_MA12_当月同比</v>
      </c>
      <c r="K33" s="52" t="str">
        <f>_xlfn.XLOOKUP(B33,事件定义!$C:$C,事件定义!$D:$D)</f>
        <v>历史新高</v>
      </c>
      <c r="L33" s="45">
        <f t="shared" si="0"/>
        <v>12</v>
      </c>
      <c r="M33" s="45" t="str">
        <f>_xlfn.XLOOKUP(D33,事件定义!$H:$H,事件定义!$I:$I)</f>
        <v>成长</v>
      </c>
      <c r="N33" s="53">
        <v>0.16132949446022821</v>
      </c>
      <c r="O33" s="54">
        <v>0.68750415423321787</v>
      </c>
      <c r="P33" s="53">
        <v>0.52348993288590606</v>
      </c>
      <c r="Q33" s="55">
        <v>1.480952712498518E-2</v>
      </c>
      <c r="R33" s="54">
        <v>2.3930589730633498</v>
      </c>
      <c r="S33" s="56">
        <v>1.7962286795867779E-2</v>
      </c>
      <c r="T33" s="57">
        <v>-0.49308724246855767</v>
      </c>
      <c r="U33" s="44">
        <v>21</v>
      </c>
      <c r="V33" s="32">
        <v>3008</v>
      </c>
      <c r="W33" s="32">
        <v>149</v>
      </c>
    </row>
    <row r="34" spans="1:23" ht="15.5">
      <c r="A34" s="32" t="s">
        <v>343</v>
      </c>
      <c r="B34" s="32" t="s">
        <v>337</v>
      </c>
      <c r="C34" s="4">
        <v>3</v>
      </c>
      <c r="D34" s="4">
        <v>-1</v>
      </c>
      <c r="E34" s="4">
        <v>-1</v>
      </c>
      <c r="F34" s="26" t="s">
        <v>330</v>
      </c>
      <c r="G34" s="26" t="s">
        <v>331</v>
      </c>
      <c r="H34" s="36">
        <v>4.8208979554396256</v>
      </c>
      <c r="I34" s="46">
        <f>COUNTIF(A$2:A34,A34)</f>
        <v>2</v>
      </c>
      <c r="J34" s="52" t="str">
        <f>_xlfn.XLOOKUP(A34,Memo!$C:$C,Memo!$A:$A)</f>
        <v>M1_当月同比</v>
      </c>
      <c r="K34" s="52" t="str">
        <f>_xlfn.XLOOKUP(B34,事件定义!$C:$C,事件定义!$D:$D)</f>
        <v>边际改善</v>
      </c>
      <c r="L34" s="45">
        <f t="shared" si="0"/>
        <v>3</v>
      </c>
      <c r="M34" s="45" t="str">
        <f>_xlfn.XLOOKUP(D34,事件定义!$H:$H,事件定义!$I:$I)</f>
        <v>成长</v>
      </c>
      <c r="N34" s="53">
        <v>0.1590128654019218</v>
      </c>
      <c r="O34" s="54">
        <v>0.67761493869055023</v>
      </c>
      <c r="P34" s="53">
        <v>0.5436241610738255</v>
      </c>
      <c r="Q34" s="55">
        <v>1.4643597827405871E-2</v>
      </c>
      <c r="R34" s="54">
        <v>2.3619423475522359</v>
      </c>
      <c r="S34" s="56">
        <v>1.9481328373932991E-2</v>
      </c>
      <c r="T34" s="57">
        <v>-0.36462446817733241</v>
      </c>
      <c r="U34" s="44">
        <v>19</v>
      </c>
      <c r="V34" s="32">
        <v>3008</v>
      </c>
      <c r="W34" s="32">
        <v>149</v>
      </c>
    </row>
    <row r="35" spans="1:23" ht="15.5">
      <c r="A35" s="32" t="s">
        <v>341</v>
      </c>
      <c r="B35" s="32" t="s">
        <v>339</v>
      </c>
      <c r="C35" s="4">
        <v>6</v>
      </c>
      <c r="D35" s="4">
        <v>-1</v>
      </c>
      <c r="E35" s="4">
        <v>-1</v>
      </c>
      <c r="F35" s="26" t="s">
        <v>330</v>
      </c>
      <c r="G35" s="26" t="s">
        <v>331</v>
      </c>
      <c r="H35" s="36">
        <v>4.5474940527292702</v>
      </c>
      <c r="I35" s="46">
        <f>COUNTIF(A$2:A35,A35)</f>
        <v>3</v>
      </c>
      <c r="J35" s="52" t="str">
        <f>_xlfn.XLOOKUP(A35,Memo!$C:$C,Memo!$A:$A)</f>
        <v>M2_当月同比</v>
      </c>
      <c r="K35" s="52" t="str">
        <f>_xlfn.XLOOKUP(B35,事件定义!$C:$C,事件定义!$D:$D)</f>
        <v>历史新低</v>
      </c>
      <c r="L35" s="45">
        <f t="shared" si="0"/>
        <v>6</v>
      </c>
      <c r="M35" s="45" t="str">
        <f>_xlfn.XLOOKUP(D35,事件定义!$H:$H,事件定义!$I:$I)</f>
        <v>成长</v>
      </c>
      <c r="N35" s="53">
        <v>0.15435104545442371</v>
      </c>
      <c r="O35" s="54">
        <v>0.65771443592263279</v>
      </c>
      <c r="P35" s="53">
        <v>0.55704697986577179</v>
      </c>
      <c r="Q35" s="55">
        <v>1.4223960705048741E-2</v>
      </c>
      <c r="R35" s="54">
        <v>2.3407661743514829</v>
      </c>
      <c r="S35" s="56">
        <v>2.0578888614179679E-2</v>
      </c>
      <c r="T35" s="57">
        <v>-0.52412174012341073</v>
      </c>
      <c r="U35" s="44">
        <v>31</v>
      </c>
      <c r="V35" s="32">
        <v>3008</v>
      </c>
      <c r="W35" s="32">
        <v>149</v>
      </c>
    </row>
    <row r="36" spans="1:23" ht="15.5">
      <c r="A36" s="32" t="s">
        <v>343</v>
      </c>
      <c r="B36" s="32" t="s">
        <v>339</v>
      </c>
      <c r="C36" s="4">
        <v>3</v>
      </c>
      <c r="D36" s="4">
        <v>-1</v>
      </c>
      <c r="E36" s="4">
        <v>-1</v>
      </c>
      <c r="F36" s="26" t="s">
        <v>330</v>
      </c>
      <c r="G36" s="26" t="s">
        <v>331</v>
      </c>
      <c r="H36" s="36">
        <v>4.4797162380616076</v>
      </c>
      <c r="I36" s="46">
        <f>COUNTIF(A$2:A36,A36)</f>
        <v>3</v>
      </c>
      <c r="J36" s="52" t="str">
        <f>_xlfn.XLOOKUP(A36,Memo!$C:$C,Memo!$A:$A)</f>
        <v>M1_当月同比</v>
      </c>
      <c r="K36" s="52" t="str">
        <f>_xlfn.XLOOKUP(B36,事件定义!$C:$C,事件定义!$D:$D)</f>
        <v>历史新低</v>
      </c>
      <c r="L36" s="45">
        <f t="shared" si="0"/>
        <v>3</v>
      </c>
      <c r="M36" s="45" t="str">
        <f>_xlfn.XLOOKUP(D36,事件定义!$H:$H,事件定义!$I:$I)</f>
        <v>成长</v>
      </c>
      <c r="N36" s="53">
        <v>0.15316283227166599</v>
      </c>
      <c r="O36" s="54">
        <v>0.652644972105901</v>
      </c>
      <c r="P36" s="53">
        <v>0.56375838926174493</v>
      </c>
      <c r="Q36" s="55">
        <v>1.432540905087887E-2</v>
      </c>
      <c r="R36" s="54">
        <v>2.2954045547270172</v>
      </c>
      <c r="S36" s="56">
        <v>2.3114860006864892E-2</v>
      </c>
      <c r="T36" s="57">
        <v>-0.50283384464064551</v>
      </c>
      <c r="U36" s="44">
        <v>43</v>
      </c>
      <c r="V36" s="32">
        <v>3008</v>
      </c>
      <c r="W36" s="32">
        <v>149</v>
      </c>
    </row>
    <row r="37" spans="1:23" ht="15.5">
      <c r="A37" s="32" t="s">
        <v>328</v>
      </c>
      <c r="B37" s="32" t="s">
        <v>335</v>
      </c>
      <c r="C37" s="4">
        <v>6</v>
      </c>
      <c r="D37" s="4">
        <v>-1</v>
      </c>
      <c r="E37" s="4">
        <v>-1</v>
      </c>
      <c r="F37" s="26" t="s">
        <v>330</v>
      </c>
      <c r="G37" s="26" t="s">
        <v>331</v>
      </c>
      <c r="H37" s="36">
        <v>4.4664521315493513</v>
      </c>
      <c r="I37" s="46">
        <f>COUNTIF(A$2:A37,A37)</f>
        <v>8</v>
      </c>
      <c r="J37" s="52" t="str">
        <f>_xlfn.XLOOKUP(A37,Memo!$C:$C,Memo!$A:$A)</f>
        <v>中长期贷款增量_MA12_当月同比</v>
      </c>
      <c r="K37" s="52" t="str">
        <f>_xlfn.XLOOKUP(B37,事件定义!$C:$C,事件定义!$D:$D)</f>
        <v>历史新高</v>
      </c>
      <c r="L37" s="45">
        <f t="shared" si="0"/>
        <v>6</v>
      </c>
      <c r="M37" s="45" t="str">
        <f>_xlfn.XLOOKUP(D37,事件定义!$H:$H,事件定义!$I:$I)</f>
        <v>成长</v>
      </c>
      <c r="N37" s="53">
        <v>0.15292872476350719</v>
      </c>
      <c r="O37" s="54">
        <v>0.65164515974444737</v>
      </c>
      <c r="P37" s="53">
        <v>0.5436241610738255</v>
      </c>
      <c r="Q37" s="55">
        <v>1.4223297642896831E-2</v>
      </c>
      <c r="R37" s="54">
        <v>2.2997953248465119</v>
      </c>
      <c r="S37" s="56">
        <v>2.2857941363974101E-2</v>
      </c>
      <c r="T37" s="57">
        <v>-0.47007702540036639</v>
      </c>
      <c r="U37" s="44">
        <v>27</v>
      </c>
      <c r="V37" s="32">
        <v>3008</v>
      </c>
      <c r="W37" s="32">
        <v>149</v>
      </c>
    </row>
    <row r="38" spans="1:23" ht="15.5">
      <c r="A38" s="32" t="s">
        <v>334</v>
      </c>
      <c r="B38" s="32" t="s">
        <v>337</v>
      </c>
      <c r="C38" s="4">
        <v>9</v>
      </c>
      <c r="D38" s="4">
        <v>1</v>
      </c>
      <c r="E38" s="4">
        <v>1</v>
      </c>
      <c r="F38" s="26" t="s">
        <v>330</v>
      </c>
      <c r="G38" s="26" t="s">
        <v>331</v>
      </c>
      <c r="H38" s="36">
        <v>4.3903858467837109</v>
      </c>
      <c r="I38" s="46">
        <f>COUNTIF(A$2:A38,A38)</f>
        <v>5</v>
      </c>
      <c r="J38" s="52" t="str">
        <f>_xlfn.XLOOKUP(A38,Memo!$C:$C,Memo!$A:$A)</f>
        <v>M2-M1</v>
      </c>
      <c r="K38" s="52" t="str">
        <f>_xlfn.XLOOKUP(B38,事件定义!$C:$C,事件定义!$D:$D)</f>
        <v>边际改善</v>
      </c>
      <c r="L38" s="45">
        <f t="shared" si="0"/>
        <v>9</v>
      </c>
      <c r="M38" s="45" t="str">
        <f>_xlfn.XLOOKUP(D38,事件定义!$H:$H,事件定义!$I:$I)</f>
        <v>价值</v>
      </c>
      <c r="N38" s="53">
        <v>0.15157604116475579</v>
      </c>
      <c r="O38" s="54">
        <v>0.6458708810200624</v>
      </c>
      <c r="P38" s="53">
        <v>0.55033557046979864</v>
      </c>
      <c r="Q38" s="55">
        <v>1.395519750633741E-2</v>
      </c>
      <c r="R38" s="54">
        <v>2.3402689771567182</v>
      </c>
      <c r="S38" s="56">
        <v>2.0605300014345091E-2</v>
      </c>
      <c r="T38" s="57">
        <v>-0.35570367664592578</v>
      </c>
      <c r="U38" s="44">
        <v>17</v>
      </c>
      <c r="V38" s="32">
        <v>3008</v>
      </c>
      <c r="W38" s="32">
        <v>149</v>
      </c>
    </row>
    <row r="39" spans="1:23" ht="15.5">
      <c r="A39" s="32" t="s">
        <v>334</v>
      </c>
      <c r="B39" s="32" t="s">
        <v>335</v>
      </c>
      <c r="C39" s="4">
        <v>9</v>
      </c>
      <c r="D39" s="4">
        <v>1</v>
      </c>
      <c r="E39" s="4">
        <v>1</v>
      </c>
      <c r="F39" s="26" t="s">
        <v>330</v>
      </c>
      <c r="G39" s="26" t="s">
        <v>331</v>
      </c>
      <c r="H39" s="36">
        <v>4.2842448630044148</v>
      </c>
      <c r="I39" s="46">
        <f>COUNTIF(A$2:A39,A39)</f>
        <v>6</v>
      </c>
      <c r="J39" s="52" t="str">
        <f>_xlfn.XLOOKUP(A39,Memo!$C:$C,Memo!$A:$A)</f>
        <v>M2-M1</v>
      </c>
      <c r="K39" s="52" t="str">
        <f>_xlfn.XLOOKUP(B39,事件定义!$C:$C,事件定义!$D:$D)</f>
        <v>历史新高</v>
      </c>
      <c r="L39" s="45">
        <f t="shared" si="0"/>
        <v>9</v>
      </c>
      <c r="M39" s="45" t="str">
        <f>_xlfn.XLOOKUP(D39,事件定义!$H:$H,事件定义!$I:$I)</f>
        <v>价值</v>
      </c>
      <c r="N39" s="53">
        <v>0.14965901450708199</v>
      </c>
      <c r="O39" s="54">
        <v>0.63769121820206587</v>
      </c>
      <c r="P39" s="53">
        <v>0.53691275167785235</v>
      </c>
      <c r="Q39" s="55">
        <v>1.3984870369294531E-2</v>
      </c>
      <c r="R39" s="54">
        <v>2.2783954870085008</v>
      </c>
      <c r="S39" s="56">
        <v>2.4134181870626659E-2</v>
      </c>
      <c r="T39" s="57">
        <v>-0.50009513805596684</v>
      </c>
      <c r="U39" s="44">
        <v>25</v>
      </c>
      <c r="V39" s="32">
        <v>3008</v>
      </c>
      <c r="W39" s="32">
        <v>149</v>
      </c>
    </row>
    <row r="40" spans="1:23" ht="15.5">
      <c r="A40" s="32" t="s">
        <v>332</v>
      </c>
      <c r="B40" s="32" t="s">
        <v>329</v>
      </c>
      <c r="C40" s="4">
        <v>12</v>
      </c>
      <c r="D40" s="4">
        <v>-1</v>
      </c>
      <c r="E40" s="4">
        <v>-1</v>
      </c>
      <c r="F40" s="26" t="s">
        <v>330</v>
      </c>
      <c r="G40" s="26" t="s">
        <v>331</v>
      </c>
      <c r="H40" s="36">
        <v>4.2326734533233701</v>
      </c>
      <c r="I40" s="46">
        <f>COUNTIF(A$2:A40,A40)</f>
        <v>9</v>
      </c>
      <c r="J40" s="52" t="str">
        <f>_xlfn.XLOOKUP(A40,Memo!$C:$C,Memo!$A:$A)</f>
        <v>社融规模增量_MA12_当月同比</v>
      </c>
      <c r="K40" s="52" t="str">
        <f>_xlfn.XLOOKUP(B40,事件定义!$C:$C,事件定义!$D:$D)</f>
        <v>超预期</v>
      </c>
      <c r="L40" s="45">
        <f t="shared" si="0"/>
        <v>12</v>
      </c>
      <c r="M40" s="45" t="str">
        <f>_xlfn.XLOOKUP(D40,事件定义!$H:$H,事件定义!$I:$I)</f>
        <v>成长</v>
      </c>
      <c r="N40" s="53">
        <v>0.1487148072503246</v>
      </c>
      <c r="O40" s="54">
        <v>0.63366134502917393</v>
      </c>
      <c r="P40" s="53">
        <v>0.56375838926174493</v>
      </c>
      <c r="Q40" s="55">
        <v>1.394105744404834E-2</v>
      </c>
      <c r="R40" s="54">
        <v>2.2625789884900058</v>
      </c>
      <c r="S40" s="56">
        <v>2.511714216688913E-2</v>
      </c>
      <c r="T40" s="57">
        <v>-0.38235266591123418</v>
      </c>
      <c r="U40" s="44">
        <v>23</v>
      </c>
      <c r="V40" s="32">
        <v>3008</v>
      </c>
      <c r="W40" s="32">
        <v>149</v>
      </c>
    </row>
    <row r="41" spans="1:23" ht="15.5">
      <c r="A41" s="32" t="s">
        <v>328</v>
      </c>
      <c r="B41" s="32" t="s">
        <v>335</v>
      </c>
      <c r="C41" s="4">
        <v>9</v>
      </c>
      <c r="D41" s="4">
        <v>-1</v>
      </c>
      <c r="E41" s="4">
        <v>-1</v>
      </c>
      <c r="F41" s="26" t="s">
        <v>330</v>
      </c>
      <c r="G41" s="26" t="s">
        <v>331</v>
      </c>
      <c r="H41" s="36">
        <v>4.2153351808699453</v>
      </c>
      <c r="I41" s="46">
        <f>COUNTIF(A$2:A41,A41)</f>
        <v>9</v>
      </c>
      <c r="J41" s="52" t="str">
        <f>_xlfn.XLOOKUP(A41,Memo!$C:$C,Memo!$A:$A)</f>
        <v>中长期贷款增量_MA12_当月同比</v>
      </c>
      <c r="K41" s="52" t="str">
        <f>_xlfn.XLOOKUP(B41,事件定义!$C:$C,事件定义!$D:$D)</f>
        <v>历史新高</v>
      </c>
      <c r="L41" s="45">
        <f t="shared" si="0"/>
        <v>9</v>
      </c>
      <c r="M41" s="45" t="str">
        <f>_xlfn.XLOOKUP(D41,事件定义!$H:$H,事件定义!$I:$I)</f>
        <v>成长</v>
      </c>
      <c r="N41" s="53">
        <v>0.1483954496575246</v>
      </c>
      <c r="O41" s="54">
        <v>0.63229825407777607</v>
      </c>
      <c r="P41" s="53">
        <v>0.52348993288590606</v>
      </c>
      <c r="Q41" s="55">
        <v>1.391909604203698E-2</v>
      </c>
      <c r="R41" s="54">
        <v>2.242877851613494</v>
      </c>
      <c r="S41" s="56">
        <v>2.6390353020943641E-2</v>
      </c>
      <c r="T41" s="57">
        <v>-0.49308724246855767</v>
      </c>
      <c r="U41" s="44">
        <v>23</v>
      </c>
      <c r="V41" s="32">
        <v>3008</v>
      </c>
      <c r="W41" s="32">
        <v>149</v>
      </c>
    </row>
    <row r="42" spans="1:23" ht="15.5">
      <c r="A42" s="32" t="s">
        <v>343</v>
      </c>
      <c r="B42" s="32" t="s">
        <v>333</v>
      </c>
      <c r="C42" s="4">
        <v>12</v>
      </c>
      <c r="D42" s="4">
        <v>-1</v>
      </c>
      <c r="E42" s="4">
        <v>-1</v>
      </c>
      <c r="F42" s="26" t="s">
        <v>330</v>
      </c>
      <c r="G42" s="26" t="s">
        <v>331</v>
      </c>
      <c r="H42" s="36">
        <v>4.2108804253588383</v>
      </c>
      <c r="I42" s="46">
        <f>COUNTIF(A$2:A42,A42)</f>
        <v>4</v>
      </c>
      <c r="J42" s="52" t="str">
        <f>_xlfn.XLOOKUP(A42,Memo!$C:$C,Memo!$A:$A)</f>
        <v>M1_当月同比</v>
      </c>
      <c r="K42" s="52" t="str">
        <f>_xlfn.XLOOKUP(B42,事件定义!$C:$C,事件定义!$D:$D)</f>
        <v>历史高位</v>
      </c>
      <c r="L42" s="45">
        <f t="shared" si="0"/>
        <v>12</v>
      </c>
      <c r="M42" s="45" t="str">
        <f>_xlfn.XLOOKUP(D42,事件定义!$H:$H,事件定义!$I:$I)</f>
        <v>成长</v>
      </c>
      <c r="N42" s="53">
        <v>0.14831323943555999</v>
      </c>
      <c r="O42" s="54">
        <v>0.63194766963298354</v>
      </c>
      <c r="P42" s="53">
        <v>0.5436241610738255</v>
      </c>
      <c r="Q42" s="55">
        <v>1.3857113687534129E-2</v>
      </c>
      <c r="R42" s="54">
        <v>2.2656692133474312</v>
      </c>
      <c r="S42" s="56">
        <v>2.492238446327456E-2</v>
      </c>
      <c r="T42" s="57">
        <v>-0.48942520850747312</v>
      </c>
      <c r="U42" s="44">
        <v>23</v>
      </c>
      <c r="V42" s="32">
        <v>3008</v>
      </c>
      <c r="W42" s="32">
        <v>149</v>
      </c>
    </row>
    <row r="43" spans="1:23" ht="15.5">
      <c r="A43" s="32" t="s">
        <v>341</v>
      </c>
      <c r="B43" s="32" t="s">
        <v>329</v>
      </c>
      <c r="C43" s="4">
        <v>12</v>
      </c>
      <c r="D43" s="4">
        <v>-1</v>
      </c>
      <c r="E43" s="4">
        <v>-1</v>
      </c>
      <c r="F43" s="26" t="s">
        <v>330</v>
      </c>
      <c r="G43" s="26" t="s">
        <v>331</v>
      </c>
      <c r="H43" s="36">
        <v>4.0981430461266308</v>
      </c>
      <c r="I43" s="46">
        <f>COUNTIF(A$2:A43,A43)</f>
        <v>4</v>
      </c>
      <c r="J43" s="52" t="str">
        <f>_xlfn.XLOOKUP(A43,Memo!$C:$C,Memo!$A:$A)</f>
        <v>M2_当月同比</v>
      </c>
      <c r="K43" s="52" t="str">
        <f>_xlfn.XLOOKUP(B43,事件定义!$C:$C,事件定义!$D:$D)</f>
        <v>超预期</v>
      </c>
      <c r="L43" s="45">
        <f t="shared" si="0"/>
        <v>12</v>
      </c>
      <c r="M43" s="45" t="str">
        <f>_xlfn.XLOOKUP(D43,事件定义!$H:$H,事件定义!$I:$I)</f>
        <v>成长</v>
      </c>
      <c r="N43" s="53">
        <v>0.14621099623526451</v>
      </c>
      <c r="O43" s="54">
        <v>0.62297634231111298</v>
      </c>
      <c r="P43" s="53">
        <v>0.59731543624161076</v>
      </c>
      <c r="Q43" s="55">
        <v>1.374658784589E-2</v>
      </c>
      <c r="R43" s="54">
        <v>2.236454863538635</v>
      </c>
      <c r="S43" s="56">
        <v>2.6817450510130271E-2</v>
      </c>
      <c r="T43" s="57">
        <v>-0.49308724246855767</v>
      </c>
      <c r="U43" s="44">
        <v>16</v>
      </c>
      <c r="V43" s="32">
        <v>3008</v>
      </c>
      <c r="W43" s="32">
        <v>149</v>
      </c>
    </row>
    <row r="44" spans="1:23" ht="15.5">
      <c r="A44" s="32" t="s">
        <v>343</v>
      </c>
      <c r="B44" s="32" t="s">
        <v>333</v>
      </c>
      <c r="C44" s="4">
        <v>9</v>
      </c>
      <c r="D44" s="4">
        <v>-1</v>
      </c>
      <c r="E44" s="4">
        <v>-1</v>
      </c>
      <c r="F44" s="26" t="s">
        <v>330</v>
      </c>
      <c r="G44" s="26" t="s">
        <v>331</v>
      </c>
      <c r="H44" s="36">
        <v>4.08298876047155</v>
      </c>
      <c r="I44" s="46">
        <f>COUNTIF(A$2:A44,A44)</f>
        <v>5</v>
      </c>
      <c r="J44" s="52" t="str">
        <f>_xlfn.XLOOKUP(A44,Memo!$C:$C,Memo!$A:$A)</f>
        <v>M1_当月同比</v>
      </c>
      <c r="K44" s="52" t="str">
        <f>_xlfn.XLOOKUP(B44,事件定义!$C:$C,事件定义!$D:$D)</f>
        <v>历史高位</v>
      </c>
      <c r="L44" s="45">
        <f t="shared" si="0"/>
        <v>9</v>
      </c>
      <c r="M44" s="45" t="str">
        <f>_xlfn.XLOOKUP(D44,事件定义!$H:$H,事件定义!$I:$I)</f>
        <v>成长</v>
      </c>
      <c r="N44" s="53">
        <v>0.1459251694989725</v>
      </c>
      <c r="O44" s="54">
        <v>0.62175719669112883</v>
      </c>
      <c r="P44" s="53">
        <v>0.57718120805369133</v>
      </c>
      <c r="Q44" s="55">
        <v>1.367385334965456E-2</v>
      </c>
      <c r="R44" s="54">
        <v>2.2478489410784288</v>
      </c>
      <c r="S44" s="56">
        <v>2.6063886986750481E-2</v>
      </c>
      <c r="T44" s="57">
        <v>-0.48942520850747351</v>
      </c>
      <c r="U44" s="44">
        <v>25</v>
      </c>
      <c r="V44" s="32">
        <v>3008</v>
      </c>
      <c r="W44" s="32">
        <v>149</v>
      </c>
    </row>
    <row r="45" spans="1:23" ht="15.5">
      <c r="A45" s="32" t="s">
        <v>346</v>
      </c>
      <c r="B45" s="32" t="s">
        <v>337</v>
      </c>
      <c r="C45" s="4">
        <v>3</v>
      </c>
      <c r="D45" s="4">
        <v>-1</v>
      </c>
      <c r="E45" s="4">
        <v>-1</v>
      </c>
      <c r="F45" s="26" t="s">
        <v>330</v>
      </c>
      <c r="G45" s="26" t="s">
        <v>331</v>
      </c>
      <c r="H45" s="36">
        <v>4.0181818718218159</v>
      </c>
      <c r="I45" s="46">
        <f>COUNTIF(A$2:A45,A45)</f>
        <v>1</v>
      </c>
      <c r="J45" s="52" t="str">
        <f>_xlfn.XLOOKUP(A45,Memo!$C:$C,Memo!$A:$A)</f>
        <v>商品房销售面积_当月同比（2月累计填充）</v>
      </c>
      <c r="K45" s="52" t="str">
        <f>_xlfn.XLOOKUP(B45,事件定义!$C:$C,事件定义!$D:$D)</f>
        <v>边际改善</v>
      </c>
      <c r="L45" s="45">
        <f t="shared" si="0"/>
        <v>3</v>
      </c>
      <c r="M45" s="45" t="str">
        <f>_xlfn.XLOOKUP(D45,事件定义!$H:$H,事件定义!$I:$I)</f>
        <v>成长</v>
      </c>
      <c r="N45" s="53">
        <v>0.14469396278796889</v>
      </c>
      <c r="O45" s="54">
        <v>0.616502316507202</v>
      </c>
      <c r="P45" s="53">
        <v>0.56375838926174493</v>
      </c>
      <c r="Q45" s="55">
        <v>1.359361084772686E-2</v>
      </c>
      <c r="R45" s="54">
        <v>2.2242546901817559</v>
      </c>
      <c r="S45" s="56">
        <v>2.764532705377298E-2</v>
      </c>
      <c r="T45" s="57">
        <v>-0.39746096193431918</v>
      </c>
      <c r="U45" s="44">
        <v>19</v>
      </c>
      <c r="V45" s="32">
        <v>3008</v>
      </c>
      <c r="W45" s="32">
        <v>149</v>
      </c>
    </row>
    <row r="46" spans="1:23" ht="15.5">
      <c r="A46" s="32" t="s">
        <v>347</v>
      </c>
      <c r="B46" s="32" t="s">
        <v>329</v>
      </c>
      <c r="C46" s="4">
        <v>36</v>
      </c>
      <c r="D46" s="4">
        <v>1</v>
      </c>
      <c r="E46" s="4">
        <v>1</v>
      </c>
      <c r="F46" s="26" t="s">
        <v>330</v>
      </c>
      <c r="G46" s="26" t="s">
        <v>331</v>
      </c>
      <c r="H46" s="36">
        <v>3.9314498068522901</v>
      </c>
      <c r="I46" s="46">
        <f>COUNTIF(A$2:A46,A46)</f>
        <v>1</v>
      </c>
      <c r="J46" s="33" t="str">
        <f>_xlfn.XLOOKUP(A46,Memo!$C:$C,Memo!$A:$A)</f>
        <v>制造业PMI</v>
      </c>
      <c r="K46" s="33" t="str">
        <f>_xlfn.XLOOKUP(B46,事件定义!$C:$C,事件定义!$D:$D)</f>
        <v>超预期</v>
      </c>
      <c r="L46" s="26">
        <f t="shared" si="0"/>
        <v>36</v>
      </c>
      <c r="M46" s="26" t="str">
        <f>_xlfn.XLOOKUP(D46,事件定义!$H:$H,事件定义!$I:$I)</f>
        <v>价值</v>
      </c>
      <c r="N46" s="36">
        <v>0.14302322363728021</v>
      </c>
      <c r="O46" s="37">
        <v>0.60937295681720749</v>
      </c>
      <c r="P46" s="36">
        <v>0.59731543624161076</v>
      </c>
      <c r="Q46" s="38">
        <v>1.366011729024549E-2</v>
      </c>
      <c r="R46" s="37">
        <v>2.1786650947878239</v>
      </c>
      <c r="S46" s="39">
        <v>3.0939071942741259E-2</v>
      </c>
      <c r="T46" s="40">
        <v>-0.4811525235920755</v>
      </c>
      <c r="U46" s="26">
        <v>26</v>
      </c>
      <c r="V46" s="32">
        <v>3008</v>
      </c>
      <c r="W46" s="32">
        <v>149</v>
      </c>
    </row>
    <row r="47" spans="1:23" ht="15.5">
      <c r="A47" s="32" t="s">
        <v>328</v>
      </c>
      <c r="B47" s="32" t="s">
        <v>333</v>
      </c>
      <c r="C47" s="4">
        <v>12</v>
      </c>
      <c r="D47" s="4">
        <v>-1</v>
      </c>
      <c r="E47" s="4">
        <v>-1</v>
      </c>
      <c r="F47" s="26" t="s">
        <v>330</v>
      </c>
      <c r="G47" s="26" t="s">
        <v>331</v>
      </c>
      <c r="H47" s="36">
        <v>3.896337134530353</v>
      </c>
      <c r="I47" s="46">
        <f>COUNTIF(A$2:A47,A47)</f>
        <v>10</v>
      </c>
      <c r="J47" s="52" t="str">
        <f>_xlfn.XLOOKUP(A47,Memo!$C:$C,Memo!$A:$A)</f>
        <v>中长期贷款增量_MA12_当月同比</v>
      </c>
      <c r="K47" s="52" t="str">
        <f>_xlfn.XLOOKUP(B47,事件定义!$C:$C,事件定义!$D:$D)</f>
        <v>历史高位</v>
      </c>
      <c r="L47" s="45">
        <f t="shared" si="0"/>
        <v>12</v>
      </c>
      <c r="M47" s="45" t="str">
        <f>_xlfn.XLOOKUP(D47,事件定义!$H:$H,事件定义!$I:$I)</f>
        <v>成长</v>
      </c>
      <c r="N47" s="53">
        <v>0.14233917375575419</v>
      </c>
      <c r="O47" s="54">
        <v>0.60645554359255616</v>
      </c>
      <c r="P47" s="53">
        <v>0.53691275167785235</v>
      </c>
      <c r="Q47" s="55">
        <v>1.340768406808022E-2</v>
      </c>
      <c r="R47" s="54">
        <v>2.186997821767791</v>
      </c>
      <c r="S47" s="56">
        <v>3.0312789356989119E-2</v>
      </c>
      <c r="T47" s="57">
        <v>-0.45923786971115049</v>
      </c>
      <c r="U47" s="44">
        <v>16</v>
      </c>
      <c r="V47" s="32">
        <v>3008</v>
      </c>
      <c r="W47" s="32">
        <v>149</v>
      </c>
    </row>
    <row r="48" spans="1:23" ht="15.5">
      <c r="A48" s="32" t="s">
        <v>328</v>
      </c>
      <c r="B48" s="32" t="s">
        <v>329</v>
      </c>
      <c r="C48" s="4">
        <v>9</v>
      </c>
      <c r="D48" s="4">
        <v>-1</v>
      </c>
      <c r="E48" s="4">
        <v>-1</v>
      </c>
      <c r="F48" s="26" t="s">
        <v>330</v>
      </c>
      <c r="G48" s="26" t="s">
        <v>331</v>
      </c>
      <c r="H48" s="36">
        <v>3.8211162597131101</v>
      </c>
      <c r="I48" s="46">
        <f>COUNTIF(A$2:A48,A48)</f>
        <v>11</v>
      </c>
      <c r="J48" s="52" t="str">
        <f>_xlfn.XLOOKUP(A48,Memo!$C:$C,Memo!$A:$A)</f>
        <v>中长期贷款增量_MA12_当月同比</v>
      </c>
      <c r="K48" s="52" t="str">
        <f>_xlfn.XLOOKUP(B48,事件定义!$C:$C,事件定义!$D:$D)</f>
        <v>超预期</v>
      </c>
      <c r="L48" s="45">
        <f t="shared" si="0"/>
        <v>9</v>
      </c>
      <c r="M48" s="45" t="str">
        <f>_xlfn.XLOOKUP(D48,事件定义!$H:$H,事件定义!$I:$I)</f>
        <v>成长</v>
      </c>
      <c r="N48" s="53">
        <v>0.14085849533023029</v>
      </c>
      <c r="O48" s="54">
        <v>0.60013806176590012</v>
      </c>
      <c r="P48" s="53">
        <v>0.53691275167785235</v>
      </c>
      <c r="Q48" s="55">
        <v>1.3289210785230701E-2</v>
      </c>
      <c r="R48" s="54">
        <v>2.179089516916823</v>
      </c>
      <c r="S48" s="56">
        <v>3.090690352586321E-2</v>
      </c>
      <c r="T48" s="57">
        <v>-0.51368912190600891</v>
      </c>
      <c r="U48" s="44">
        <v>12</v>
      </c>
      <c r="V48" s="32">
        <v>3008</v>
      </c>
      <c r="W48" s="32">
        <v>149</v>
      </c>
    </row>
    <row r="49" spans="1:23" ht="15.5">
      <c r="A49" s="32" t="s">
        <v>344</v>
      </c>
      <c r="B49" s="32" t="s">
        <v>329</v>
      </c>
      <c r="C49" s="4">
        <v>3</v>
      </c>
      <c r="D49" s="4">
        <v>1</v>
      </c>
      <c r="E49" s="4">
        <v>1</v>
      </c>
      <c r="F49" s="26" t="s">
        <v>330</v>
      </c>
      <c r="G49" s="26" t="s">
        <v>331</v>
      </c>
      <c r="H49" s="36">
        <v>3.8126448740947718</v>
      </c>
      <c r="I49" s="46">
        <f>COUNTIF(A$2:A49,A49)</f>
        <v>2</v>
      </c>
      <c r="J49" s="52" t="str">
        <f>_xlfn.XLOOKUP(A49,Memo!$C:$C,Memo!$A:$A)</f>
        <v>固定资产投资完成额_当月同比（2月累计填充）</v>
      </c>
      <c r="K49" s="52" t="str">
        <f>_xlfn.XLOOKUP(B49,事件定义!$C:$C,事件定义!$D:$D)</f>
        <v>超预期</v>
      </c>
      <c r="L49" s="45">
        <f t="shared" si="0"/>
        <v>3</v>
      </c>
      <c r="M49" s="45" t="str">
        <f>_xlfn.XLOOKUP(D49,事件定义!$H:$H,事件定义!$I:$I)</f>
        <v>价值</v>
      </c>
      <c r="N49" s="53">
        <v>0.14069041721044401</v>
      </c>
      <c r="O49" s="54">
        <v>0.59941956537656593</v>
      </c>
      <c r="P49" s="53">
        <v>0.56375838926174493</v>
      </c>
      <c r="Q49" s="55">
        <v>1.323042485444241E-2</v>
      </c>
      <c r="R49" s="54">
        <v>2.2114403963278439</v>
      </c>
      <c r="S49" s="56">
        <v>2.8538764906300279E-2</v>
      </c>
      <c r="T49" s="57">
        <v>-0.57715101344406072</v>
      </c>
      <c r="U49" s="44">
        <v>56</v>
      </c>
      <c r="V49" s="32">
        <v>3008</v>
      </c>
      <c r="W49" s="32">
        <v>149</v>
      </c>
    </row>
    <row r="50" spans="1:23" ht="15.5">
      <c r="A50" s="32" t="s">
        <v>343</v>
      </c>
      <c r="B50" s="32" t="s">
        <v>339</v>
      </c>
      <c r="C50" s="4">
        <v>6</v>
      </c>
      <c r="D50" s="4">
        <v>-1</v>
      </c>
      <c r="E50" s="4">
        <v>-1</v>
      </c>
      <c r="F50" s="26" t="s">
        <v>330</v>
      </c>
      <c r="G50" s="26" t="s">
        <v>331</v>
      </c>
      <c r="H50" s="36">
        <v>3.8036193462778312</v>
      </c>
      <c r="I50" s="46">
        <f>COUNTIF(A$2:A50,A50)</f>
        <v>6</v>
      </c>
      <c r="J50" s="52" t="str">
        <f>_xlfn.XLOOKUP(A50,Memo!$C:$C,Memo!$A:$A)</f>
        <v>M1_当月同比</v>
      </c>
      <c r="K50" s="52" t="str">
        <f>_xlfn.XLOOKUP(B50,事件定义!$C:$C,事件定义!$D:$D)</f>
        <v>历史新低</v>
      </c>
      <c r="L50" s="45">
        <f t="shared" si="0"/>
        <v>6</v>
      </c>
      <c r="M50" s="45" t="str">
        <f>_xlfn.XLOOKUP(D50,事件定义!$H:$H,事件定义!$I:$I)</f>
        <v>成长</v>
      </c>
      <c r="N50" s="53">
        <v>0.14051104601673761</v>
      </c>
      <c r="O50" s="54">
        <v>0.59865582601948852</v>
      </c>
      <c r="P50" s="53">
        <v>0.55704697986577179</v>
      </c>
      <c r="Q50" s="55">
        <v>1.3450256332434549E-2</v>
      </c>
      <c r="R50" s="54">
        <v>2.148379007272446</v>
      </c>
      <c r="S50" s="56">
        <v>3.3310776298555438E-2</v>
      </c>
      <c r="T50" s="57">
        <v>-0.54930202813437945</v>
      </c>
      <c r="U50" s="44">
        <v>37</v>
      </c>
      <c r="V50" s="32">
        <v>3008</v>
      </c>
      <c r="W50" s="32">
        <v>149</v>
      </c>
    </row>
    <row r="51" spans="1:23" ht="15.5">
      <c r="A51" s="32" t="s">
        <v>343</v>
      </c>
      <c r="B51" s="32" t="s">
        <v>337</v>
      </c>
      <c r="C51" s="4">
        <v>9</v>
      </c>
      <c r="D51" s="4">
        <v>-1</v>
      </c>
      <c r="E51" s="4">
        <v>-1</v>
      </c>
      <c r="F51" s="26" t="s">
        <v>330</v>
      </c>
      <c r="G51" s="26" t="s">
        <v>331</v>
      </c>
      <c r="H51" s="36">
        <v>3.7723322065087328</v>
      </c>
      <c r="I51" s="46">
        <f>COUNTIF(A$2:A51,A51)</f>
        <v>7</v>
      </c>
      <c r="J51" s="58" t="str">
        <f>_xlfn.XLOOKUP(A51,Memo!$C:$C,Memo!$A:$A)</f>
        <v>M1_当月同比</v>
      </c>
      <c r="K51" s="58" t="str">
        <f>_xlfn.XLOOKUP(B51,事件定义!$C:$C,事件定义!$D:$D)</f>
        <v>边际改善</v>
      </c>
      <c r="L51" s="42">
        <f t="shared" si="0"/>
        <v>9</v>
      </c>
      <c r="M51" s="42" t="str">
        <f>_xlfn.XLOOKUP(D51,事件定义!$H:$H,事件定义!$I:$I)</f>
        <v>成长</v>
      </c>
      <c r="N51" s="59">
        <v>0.139886853155053</v>
      </c>
      <c r="O51" s="60">
        <v>0.59599241514751511</v>
      </c>
      <c r="P51" s="59">
        <v>0.53691275167785235</v>
      </c>
      <c r="Q51" s="61">
        <v>1.3228059213986079E-2</v>
      </c>
      <c r="R51" s="60">
        <v>2.1762498230273</v>
      </c>
      <c r="S51" s="62">
        <v>3.1122686978493689E-2</v>
      </c>
      <c r="T51" s="63">
        <v>-0.38144117119658238</v>
      </c>
      <c r="U51" s="26">
        <v>15</v>
      </c>
      <c r="V51" s="32">
        <v>3008</v>
      </c>
      <c r="W51" s="32">
        <v>149</v>
      </c>
    </row>
    <row r="56" spans="1:23" ht="31">
      <c r="I56" s="47" t="s">
        <v>382</v>
      </c>
      <c r="J56" s="47" t="s">
        <v>219</v>
      </c>
      <c r="K56" s="47" t="s">
        <v>358</v>
      </c>
      <c r="L56" s="47" t="s">
        <v>69</v>
      </c>
      <c r="M56" s="47" t="s">
        <v>359</v>
      </c>
      <c r="N56" s="48" t="s">
        <v>360</v>
      </c>
      <c r="O56" s="47" t="s">
        <v>361</v>
      </c>
      <c r="P56" s="47" t="s">
        <v>362</v>
      </c>
      <c r="Q56" s="47" t="s">
        <v>363</v>
      </c>
      <c r="R56" s="47" t="s">
        <v>324</v>
      </c>
      <c r="S56" s="49" t="s">
        <v>325</v>
      </c>
      <c r="T56" s="50" t="s">
        <v>364</v>
      </c>
      <c r="U56" s="51" t="s">
        <v>365</v>
      </c>
    </row>
    <row r="57" spans="1:23" ht="15.5">
      <c r="I57" s="45">
        <v>1</v>
      </c>
      <c r="J57" s="45" t="s">
        <v>367</v>
      </c>
      <c r="K57" s="45" t="s">
        <v>368</v>
      </c>
      <c r="L57" s="45">
        <v>3</v>
      </c>
      <c r="M57" s="45" t="s">
        <v>352</v>
      </c>
      <c r="N57" s="53">
        <v>0.28531827567639317</v>
      </c>
      <c r="O57" s="54">
        <v>1.2179122810734679</v>
      </c>
      <c r="P57" s="53">
        <v>0.57718120805369133</v>
      </c>
      <c r="Q57" s="55">
        <v>2.2957409944222729E-2</v>
      </c>
      <c r="R57" s="54">
        <v>3.748648606714069</v>
      </c>
      <c r="S57" s="55">
        <v>2.5435694950416162E-4</v>
      </c>
      <c r="T57" s="57">
        <v>-0.51657908871240055</v>
      </c>
      <c r="U57" s="44">
        <v>18</v>
      </c>
    </row>
    <row r="58" spans="1:23" ht="15.5">
      <c r="I58" s="45">
        <v>2</v>
      </c>
      <c r="J58" s="45" t="s">
        <v>369</v>
      </c>
      <c r="K58" s="45" t="s">
        <v>370</v>
      </c>
      <c r="L58" s="45">
        <v>12</v>
      </c>
      <c r="M58" s="45" t="s">
        <v>352</v>
      </c>
      <c r="N58" s="53">
        <v>0.26969974649397921</v>
      </c>
      <c r="O58" s="54">
        <v>1.150962472559256</v>
      </c>
      <c r="P58" s="53">
        <v>0.60402684563758391</v>
      </c>
      <c r="Q58" s="55">
        <v>2.2021017150008471E-2</v>
      </c>
      <c r="R58" s="54">
        <v>3.5851658496554402</v>
      </c>
      <c r="S58" s="55">
        <v>4.567755564547141E-4</v>
      </c>
      <c r="T58" s="57">
        <v>-0.3823526659112339</v>
      </c>
      <c r="U58" s="44">
        <v>23</v>
      </c>
    </row>
    <row r="59" spans="1:23" ht="15.5">
      <c r="I59" s="45">
        <v>3</v>
      </c>
      <c r="J59" s="45" t="s">
        <v>371</v>
      </c>
      <c r="K59" s="45" t="s">
        <v>372</v>
      </c>
      <c r="L59" s="45">
        <v>3</v>
      </c>
      <c r="M59" s="45" t="s">
        <v>354</v>
      </c>
      <c r="N59" s="53">
        <v>0.2467274476272252</v>
      </c>
      <c r="O59" s="54">
        <v>1.0525732880968339</v>
      </c>
      <c r="P59" s="53">
        <v>0.57718120805369133</v>
      </c>
      <c r="Q59" s="55">
        <v>2.0595393329785189E-2</v>
      </c>
      <c r="R59" s="54">
        <v>3.3104336335455309</v>
      </c>
      <c r="S59" s="55">
        <v>1.1702300712238009E-3</v>
      </c>
      <c r="T59" s="57">
        <v>-0.39796412473750159</v>
      </c>
      <c r="U59" s="44">
        <v>41</v>
      </c>
    </row>
    <row r="60" spans="1:23" ht="15.5">
      <c r="I60" s="45">
        <v>4</v>
      </c>
      <c r="J60" s="45" t="s">
        <v>373</v>
      </c>
      <c r="K60" s="45" t="s">
        <v>370</v>
      </c>
      <c r="L60" s="45">
        <v>36</v>
      </c>
      <c r="M60" s="45" t="s">
        <v>354</v>
      </c>
      <c r="N60" s="53">
        <v>0.2281398260024283</v>
      </c>
      <c r="O60" s="54">
        <v>0.97302171355515965</v>
      </c>
      <c r="P60" s="53">
        <v>0.63087248322147649</v>
      </c>
      <c r="Q60" s="55">
        <v>1.921635875666108E-2</v>
      </c>
      <c r="R60" s="54">
        <v>3.1943472195515619</v>
      </c>
      <c r="S60" s="55">
        <v>1.7127973319279761E-3</v>
      </c>
      <c r="T60" s="57">
        <v>-0.36279185351116222</v>
      </c>
      <c r="U60" s="44">
        <v>14</v>
      </c>
    </row>
    <row r="61" spans="1:23" ht="15.5">
      <c r="I61" s="45">
        <v>5</v>
      </c>
      <c r="J61" s="45" t="s">
        <v>374</v>
      </c>
      <c r="K61" s="45" t="s">
        <v>368</v>
      </c>
      <c r="L61" s="45">
        <v>24</v>
      </c>
      <c r="M61" s="45" t="s">
        <v>354</v>
      </c>
      <c r="N61" s="53">
        <v>0.2248370180187369</v>
      </c>
      <c r="O61" s="54">
        <v>0.95888962510001652</v>
      </c>
      <c r="P61" s="53">
        <v>0.63758389261744963</v>
      </c>
      <c r="Q61" s="55">
        <v>1.9003132372589E-2</v>
      </c>
      <c r="R61" s="54">
        <v>3.1557301473989359</v>
      </c>
      <c r="S61" s="55">
        <v>1.9398851189780079E-3</v>
      </c>
      <c r="T61" s="57">
        <v>-0.38239722385386521</v>
      </c>
      <c r="U61" s="44">
        <v>19</v>
      </c>
    </row>
    <row r="62" spans="1:23" ht="15.5">
      <c r="I62" s="45">
        <v>6</v>
      </c>
      <c r="J62" s="45" t="s">
        <v>375</v>
      </c>
      <c r="K62" s="45" t="s">
        <v>372</v>
      </c>
      <c r="L62" s="45">
        <v>3</v>
      </c>
      <c r="M62" s="45" t="s">
        <v>354</v>
      </c>
      <c r="N62" s="53">
        <v>0.2042048280881614</v>
      </c>
      <c r="O62" s="54">
        <v>0.87065930046405748</v>
      </c>
      <c r="P62" s="53">
        <v>0.53691275167785235</v>
      </c>
      <c r="Q62" s="55">
        <v>1.768782434679874E-2</v>
      </c>
      <c r="R62" s="54">
        <v>2.868329413393568</v>
      </c>
      <c r="S62" s="55">
        <v>4.7299816303748212E-3</v>
      </c>
      <c r="T62" s="57">
        <v>-0.40137796116595709</v>
      </c>
      <c r="U62" s="44">
        <v>57</v>
      </c>
    </row>
    <row r="63" spans="1:23" ht="15.5">
      <c r="I63" s="45">
        <v>7</v>
      </c>
      <c r="J63" s="45" t="s">
        <v>183</v>
      </c>
      <c r="K63" s="45" t="s">
        <v>370</v>
      </c>
      <c r="L63" s="45">
        <v>24</v>
      </c>
      <c r="M63" s="45" t="s">
        <v>352</v>
      </c>
      <c r="N63" s="53">
        <v>0.1877493044946166</v>
      </c>
      <c r="O63" s="54">
        <v>0.80033694432826075</v>
      </c>
      <c r="P63" s="53">
        <v>0.58389261744966447</v>
      </c>
      <c r="Q63" s="55">
        <v>1.662236084723729E-2</v>
      </c>
      <c r="R63" s="54">
        <v>2.699895397896499</v>
      </c>
      <c r="S63" s="55">
        <v>7.7441545439201802E-3</v>
      </c>
      <c r="T63" s="57">
        <v>-0.49308724246855801</v>
      </c>
      <c r="U63" s="44">
        <v>16</v>
      </c>
    </row>
    <row r="64" spans="1:23" ht="15.5">
      <c r="I64" s="45">
        <v>8</v>
      </c>
      <c r="J64" s="45" t="s">
        <v>85</v>
      </c>
      <c r="K64" s="45" t="s">
        <v>376</v>
      </c>
      <c r="L64" s="45">
        <v>3</v>
      </c>
      <c r="M64" s="45" t="s">
        <v>352</v>
      </c>
      <c r="N64" s="53">
        <v>0.1799324897689607</v>
      </c>
      <c r="O64" s="54">
        <v>0.76694306311338556</v>
      </c>
      <c r="P64" s="53">
        <v>0.5436241610738255</v>
      </c>
      <c r="Q64" s="55">
        <v>1.6101615079550789E-2</v>
      </c>
      <c r="R64" s="54">
        <v>2.5916834008739742</v>
      </c>
      <c r="S64" s="55">
        <v>1.050734081665384E-2</v>
      </c>
      <c r="T64" s="57">
        <v>-0.54125177594358587</v>
      </c>
      <c r="U64" s="44">
        <v>55</v>
      </c>
    </row>
    <row r="65" spans="9:21" ht="15.5">
      <c r="I65" s="45">
        <v>9</v>
      </c>
      <c r="J65" s="45" t="s">
        <v>377</v>
      </c>
      <c r="K65" s="45" t="s">
        <v>368</v>
      </c>
      <c r="L65" s="45">
        <v>9</v>
      </c>
      <c r="M65" s="45" t="s">
        <v>352</v>
      </c>
      <c r="N65" s="53">
        <v>0.17099057412578689</v>
      </c>
      <c r="O65" s="54">
        <v>0.72875398017500348</v>
      </c>
      <c r="P65" s="53">
        <v>0.57046979865771807</v>
      </c>
      <c r="Q65" s="55">
        <v>1.5393451844628059E-2</v>
      </c>
      <c r="R65" s="54">
        <v>2.5413574916530961</v>
      </c>
      <c r="S65" s="55">
        <v>1.2071727070054491E-2</v>
      </c>
      <c r="T65" s="57">
        <v>-0.48942520850747351</v>
      </c>
      <c r="U65" s="44">
        <v>23</v>
      </c>
    </row>
    <row r="66" spans="9:21" ht="15.5">
      <c r="I66" s="45">
        <v>10</v>
      </c>
      <c r="J66" s="45" t="s">
        <v>378</v>
      </c>
      <c r="K66" s="45" t="s">
        <v>370</v>
      </c>
      <c r="L66" s="45">
        <v>36</v>
      </c>
      <c r="M66" s="45" t="s">
        <v>354</v>
      </c>
      <c r="N66" s="53">
        <v>0.17058713496620689</v>
      </c>
      <c r="O66" s="54">
        <v>0.72702944627310706</v>
      </c>
      <c r="P66" s="53">
        <v>0.59731543624161076</v>
      </c>
      <c r="Q66" s="55">
        <v>1.5418607093280421E-2</v>
      </c>
      <c r="R66" s="54">
        <v>2.5387700447694059</v>
      </c>
      <c r="S66" s="55">
        <v>1.2157524404471371E-2</v>
      </c>
      <c r="T66" s="57">
        <v>-0.49958122558877799</v>
      </c>
      <c r="U66" s="44">
        <v>18</v>
      </c>
    </row>
    <row r="67" spans="9:21" ht="15.5">
      <c r="I67" s="45">
        <v>11</v>
      </c>
      <c r="J67" s="45" t="s">
        <v>379</v>
      </c>
      <c r="K67" s="45" t="s">
        <v>368</v>
      </c>
      <c r="L67" s="45">
        <v>36</v>
      </c>
      <c r="M67" s="45" t="s">
        <v>352</v>
      </c>
      <c r="N67" s="53">
        <v>0.16687672302615339</v>
      </c>
      <c r="O67" s="54">
        <v>0.71118638448539151</v>
      </c>
      <c r="P67" s="53">
        <v>0.58389261744966447</v>
      </c>
      <c r="Q67" s="55">
        <v>1.5248205418614319E-2</v>
      </c>
      <c r="R67" s="54">
        <v>2.4485769211071569</v>
      </c>
      <c r="S67" s="55">
        <v>1.5510673977635329E-2</v>
      </c>
      <c r="T67" s="57">
        <v>-0.5279778530320226</v>
      </c>
      <c r="U67" s="44">
        <v>7</v>
      </c>
    </row>
    <row r="68" spans="9:21" ht="15.5">
      <c r="I68" s="45">
        <v>12</v>
      </c>
      <c r="J68" s="45" t="s">
        <v>380</v>
      </c>
      <c r="K68" s="45" t="s">
        <v>381</v>
      </c>
      <c r="L68" s="45">
        <v>3</v>
      </c>
      <c r="M68" s="45" t="s">
        <v>352</v>
      </c>
      <c r="N68" s="53">
        <v>0.14469396278796889</v>
      </c>
      <c r="O68" s="54">
        <v>0.616502316507202</v>
      </c>
      <c r="P68" s="53">
        <v>0.56375838926174493</v>
      </c>
      <c r="Q68" s="55">
        <v>1.359361084772686E-2</v>
      </c>
      <c r="R68" s="54">
        <v>2.2242546901817559</v>
      </c>
      <c r="S68" s="55">
        <v>2.764532705377298E-2</v>
      </c>
      <c r="T68" s="57">
        <v>-0.39746096193431918</v>
      </c>
      <c r="U68" s="44">
        <v>19</v>
      </c>
    </row>
    <row r="69" spans="9:21" ht="15.5">
      <c r="I69" s="26">
        <v>13</v>
      </c>
      <c r="J69" s="26" t="s">
        <v>83</v>
      </c>
      <c r="K69" s="26" t="s">
        <v>368</v>
      </c>
      <c r="L69" s="26">
        <v>36</v>
      </c>
      <c r="M69" s="26" t="s">
        <v>354</v>
      </c>
      <c r="N69" s="36">
        <v>0.14302322363728021</v>
      </c>
      <c r="O69" s="37">
        <v>0.60937295681720749</v>
      </c>
      <c r="P69" s="36">
        <v>0.59731543624161076</v>
      </c>
      <c r="Q69" s="38">
        <v>1.366011729024549E-2</v>
      </c>
      <c r="R69" s="37">
        <v>2.1786650947878239</v>
      </c>
      <c r="S69" s="38">
        <v>3.0939071942741259E-2</v>
      </c>
      <c r="T69" s="40">
        <v>-0.4811525235920755</v>
      </c>
      <c r="U69" s="26">
        <v>26</v>
      </c>
    </row>
  </sheetData>
  <autoFilter ref="A1:W51" xr:uid="{10C10116-E348-4EB3-ACCF-C81206668D3C}"/>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2A54B-A8F1-4233-9549-FB638712FF1C}">
  <dimension ref="A1:O66"/>
  <sheetViews>
    <sheetView workbookViewId="0">
      <selection sqref="A1:O32"/>
    </sheetView>
  </sheetViews>
  <sheetFormatPr defaultRowHeight="15.5"/>
  <cols>
    <col min="1" max="1" width="12.25" style="15" customWidth="1"/>
    <col min="2" max="2" width="8.75" style="15" bestFit="1" customWidth="1"/>
    <col min="3" max="16384" width="8.6640625" style="15"/>
  </cols>
  <sheetData>
    <row r="1" spans="1:15">
      <c r="A1" s="107" t="s">
        <v>556</v>
      </c>
      <c r="B1" s="107"/>
      <c r="C1" s="107"/>
      <c r="D1" s="107"/>
      <c r="E1" s="107"/>
      <c r="F1" s="107"/>
      <c r="G1" s="107"/>
      <c r="H1" s="107"/>
      <c r="I1" s="107"/>
      <c r="J1" s="107"/>
      <c r="K1" s="107"/>
      <c r="L1" s="107"/>
      <c r="M1" s="107"/>
      <c r="N1" s="107"/>
      <c r="O1" s="107"/>
    </row>
    <row r="2" spans="1:15" ht="31">
      <c r="A2" s="90" t="s">
        <v>537</v>
      </c>
      <c r="B2" s="90" t="s">
        <v>538</v>
      </c>
      <c r="C2" s="90" t="s">
        <v>539</v>
      </c>
      <c r="D2" s="90" t="s">
        <v>540</v>
      </c>
      <c r="E2" s="90" t="s">
        <v>541</v>
      </c>
      <c r="F2" s="90" t="s">
        <v>542</v>
      </c>
      <c r="G2" s="90" t="s">
        <v>543</v>
      </c>
      <c r="H2" s="90" t="s">
        <v>544</v>
      </c>
      <c r="I2" s="90" t="s">
        <v>545</v>
      </c>
      <c r="J2" s="90" t="s">
        <v>546</v>
      </c>
      <c r="K2" s="90" t="s">
        <v>547</v>
      </c>
      <c r="L2" s="90" t="s">
        <v>548</v>
      </c>
      <c r="M2" s="90" t="s">
        <v>549</v>
      </c>
      <c r="N2" s="90" t="s">
        <v>550</v>
      </c>
      <c r="O2" s="90" t="s">
        <v>551</v>
      </c>
    </row>
    <row r="3" spans="1:15">
      <c r="A3" s="99">
        <v>2013</v>
      </c>
      <c r="B3" s="40">
        <v>0.66194845994527696</v>
      </c>
      <c r="C3" s="40">
        <v>0.45109815837000289</v>
      </c>
      <c r="D3" s="40">
        <v>0.2108503015752741</v>
      </c>
      <c r="E3" s="40">
        <v>0.66194845994527696</v>
      </c>
      <c r="F3" s="40">
        <v>0.45109815837000289</v>
      </c>
      <c r="G3" s="40">
        <v>0.26882551200421029</v>
      </c>
      <c r="H3" s="40">
        <v>0.2404502286383785</v>
      </c>
      <c r="I3" s="91">
        <v>2.462372172232334</v>
      </c>
      <c r="J3" s="91">
        <v>1.876056267130547</v>
      </c>
      <c r="K3" s="40">
        <v>-9.4159099771600197E-2</v>
      </c>
      <c r="L3" s="40">
        <v>-0.1111512104022709</v>
      </c>
      <c r="M3" s="40">
        <v>-8.2303081526523547E-2</v>
      </c>
      <c r="N3" s="40">
        <v>0.66666666666666663</v>
      </c>
      <c r="O3" s="26">
        <v>237</v>
      </c>
    </row>
    <row r="4" spans="1:15">
      <c r="A4" s="99">
        <v>2014</v>
      </c>
      <c r="B4" s="40">
        <v>0.52669341515509083</v>
      </c>
      <c r="C4" s="40">
        <v>0.26173040613828608</v>
      </c>
      <c r="D4" s="40">
        <v>0.2649630090168047</v>
      </c>
      <c r="E4" s="40">
        <v>0.52669341515509083</v>
      </c>
      <c r="F4" s="40">
        <v>0.26173040613828608</v>
      </c>
      <c r="G4" s="40">
        <v>0.1996774708589352</v>
      </c>
      <c r="H4" s="40">
        <v>0.19528694215228409</v>
      </c>
      <c r="I4" s="91">
        <v>2.63772078487102</v>
      </c>
      <c r="J4" s="91">
        <v>1.340235057468357</v>
      </c>
      <c r="K4" s="40">
        <v>-0.1075857028419579</v>
      </c>
      <c r="L4" s="40">
        <v>-0.18139933486917539</v>
      </c>
      <c r="M4" s="40">
        <v>-0.11527827948930849</v>
      </c>
      <c r="N4" s="40">
        <v>0.58333333333333337</v>
      </c>
      <c r="O4" s="26">
        <v>245</v>
      </c>
    </row>
    <row r="5" spans="1:15">
      <c r="A5" s="99">
        <v>2015</v>
      </c>
      <c r="B5" s="40">
        <v>1.0109757481580739</v>
      </c>
      <c r="C5" s="40">
        <v>0.54442702512024965</v>
      </c>
      <c r="D5" s="40">
        <v>0.46654872303782419</v>
      </c>
      <c r="E5" s="40">
        <v>1.0109757481580739</v>
      </c>
      <c r="F5" s="40">
        <v>0.54442702512024965</v>
      </c>
      <c r="G5" s="40">
        <v>0.50641450906252028</v>
      </c>
      <c r="H5" s="40">
        <v>0.4350592856901952</v>
      </c>
      <c r="I5" s="91">
        <v>1.996340409025015</v>
      </c>
      <c r="J5" s="91">
        <v>1.251385829534817</v>
      </c>
      <c r="K5" s="40">
        <v>-0.5414212631383003</v>
      </c>
      <c r="L5" s="40">
        <v>-0.48674207823037863</v>
      </c>
      <c r="M5" s="40">
        <v>-0.1751264203274191</v>
      </c>
      <c r="N5" s="40">
        <v>0.83333333333333337</v>
      </c>
      <c r="O5" s="26">
        <v>244</v>
      </c>
    </row>
    <row r="6" spans="1:15">
      <c r="A6" s="99">
        <v>2016</v>
      </c>
      <c r="B6" s="40">
        <v>-0.1276573442690597</v>
      </c>
      <c r="C6" s="40">
        <v>-7.4278164870152819E-2</v>
      </c>
      <c r="D6" s="40">
        <v>-5.3379179398906913E-2</v>
      </c>
      <c r="E6" s="40">
        <v>-0.1276573442690597</v>
      </c>
      <c r="F6" s="40">
        <v>-7.4278164870152819E-2</v>
      </c>
      <c r="G6" s="40">
        <v>0.30752795434225821</v>
      </c>
      <c r="H6" s="40">
        <v>0.2703063908629616</v>
      </c>
      <c r="I6" s="91">
        <v>-0.41510809819580041</v>
      </c>
      <c r="J6" s="91">
        <v>-0.27479248505008502</v>
      </c>
      <c r="K6" s="40">
        <v>-0.20823677380033229</v>
      </c>
      <c r="L6" s="40">
        <v>-0.20946865871717199</v>
      </c>
      <c r="M6" s="40">
        <v>-8.347845030681178E-2</v>
      </c>
      <c r="N6" s="40">
        <v>0.41666666666666669</v>
      </c>
      <c r="O6" s="26">
        <v>244</v>
      </c>
    </row>
    <row r="7" spans="1:15">
      <c r="A7" s="99">
        <v>2017</v>
      </c>
      <c r="B7" s="40">
        <v>0.2199026253960441</v>
      </c>
      <c r="C7" s="40">
        <v>0.14787191990043791</v>
      </c>
      <c r="D7" s="40">
        <v>7.2030705495606195E-2</v>
      </c>
      <c r="E7" s="40">
        <v>0.2199026253960441</v>
      </c>
      <c r="F7" s="40">
        <v>0.14787191990043791</v>
      </c>
      <c r="G7" s="40">
        <v>0.1199044351249058</v>
      </c>
      <c r="H7" s="40">
        <v>0.12835334385670319</v>
      </c>
      <c r="I7" s="91">
        <v>1.833982414136468</v>
      </c>
      <c r="J7" s="91">
        <v>1.152069088792308</v>
      </c>
      <c r="K7" s="40">
        <v>-7.3630466829558872E-2</v>
      </c>
      <c r="L7" s="40">
        <v>-8.1069921755618668E-2</v>
      </c>
      <c r="M7" s="40">
        <v>-5.5558478345604227E-2</v>
      </c>
      <c r="N7" s="40">
        <v>0.66666666666666663</v>
      </c>
      <c r="O7" s="26">
        <v>244</v>
      </c>
    </row>
    <row r="8" spans="1:15">
      <c r="A8" s="99">
        <v>2018</v>
      </c>
      <c r="B8" s="40">
        <v>-9.1633055484468096E-2</v>
      </c>
      <c r="C8" s="40">
        <v>-0.26630481468736689</v>
      </c>
      <c r="D8" s="40">
        <v>0.17467175920289879</v>
      </c>
      <c r="E8" s="40">
        <v>-9.1633055484468096E-2</v>
      </c>
      <c r="F8" s="40">
        <v>-0.26630481468736689</v>
      </c>
      <c r="G8" s="40">
        <v>0.23163861305870539</v>
      </c>
      <c r="H8" s="40">
        <v>0.24275775306206929</v>
      </c>
      <c r="I8" s="91">
        <v>-0.39558627240288752</v>
      </c>
      <c r="J8" s="91">
        <v>-1.096998185756304</v>
      </c>
      <c r="K8" s="40">
        <v>-0.24346812890141001</v>
      </c>
      <c r="L8" s="40">
        <v>-0.30539155689243919</v>
      </c>
      <c r="M8" s="40">
        <v>-5.1970944566812838E-2</v>
      </c>
      <c r="N8" s="40">
        <v>0.66666666666666663</v>
      </c>
      <c r="O8" s="26">
        <v>243</v>
      </c>
    </row>
    <row r="9" spans="1:15">
      <c r="A9" s="99">
        <v>2019</v>
      </c>
      <c r="B9" s="40">
        <v>0.54801065921939984</v>
      </c>
      <c r="C9" s="40">
        <v>0.39886447944971959</v>
      </c>
      <c r="D9" s="40">
        <v>0.14914617976968031</v>
      </c>
      <c r="E9" s="40">
        <v>0.54801065921939984</v>
      </c>
      <c r="F9" s="40">
        <v>0.39886447944971959</v>
      </c>
      <c r="G9" s="40">
        <v>0.25407481799393838</v>
      </c>
      <c r="H9" s="40">
        <v>0.2197639563759865</v>
      </c>
      <c r="I9" s="91">
        <v>2.1568869498608629</v>
      </c>
      <c r="J9" s="91">
        <v>1.814967686363073</v>
      </c>
      <c r="K9" s="40">
        <v>-0.17512019106246721</v>
      </c>
      <c r="L9" s="40">
        <v>-0.16388609873232121</v>
      </c>
      <c r="M9" s="40">
        <v>-4.6720611728545143E-2</v>
      </c>
      <c r="N9" s="40">
        <v>0.75</v>
      </c>
      <c r="O9" s="26">
        <v>244</v>
      </c>
    </row>
    <row r="10" spans="1:15">
      <c r="A10" s="99">
        <v>2020</v>
      </c>
      <c r="B10" s="40">
        <v>0.95834560571745686</v>
      </c>
      <c r="C10" s="40">
        <v>0.52696316503795226</v>
      </c>
      <c r="D10" s="40">
        <v>0.4313824406795046</v>
      </c>
      <c r="E10" s="40">
        <v>0.95834560571745686</v>
      </c>
      <c r="F10" s="40">
        <v>0.52696316503795226</v>
      </c>
      <c r="G10" s="40">
        <v>0.33247033256954822</v>
      </c>
      <c r="H10" s="40">
        <v>0.25794094652098232</v>
      </c>
      <c r="I10" s="91">
        <v>2.882499615261112</v>
      </c>
      <c r="J10" s="91">
        <v>2.0429604998564521</v>
      </c>
      <c r="K10" s="40">
        <v>-0.2031504221648355</v>
      </c>
      <c r="L10" s="40">
        <v>-0.16048195901470991</v>
      </c>
      <c r="M10" s="40">
        <v>-7.4998662760862866E-2</v>
      </c>
      <c r="N10" s="40">
        <v>0.75</v>
      </c>
      <c r="O10" s="26">
        <v>243</v>
      </c>
    </row>
    <row r="11" spans="1:15">
      <c r="A11" s="99">
        <v>2021</v>
      </c>
      <c r="B11" s="40">
        <v>6.4178369342187116E-3</v>
      </c>
      <c r="C11" s="40">
        <v>0.18953912591815761</v>
      </c>
      <c r="D11" s="40">
        <v>-0.1831212889839389</v>
      </c>
      <c r="E11" s="40">
        <v>6.4178369342187116E-3</v>
      </c>
      <c r="F11" s="40">
        <v>0.18953912591815761</v>
      </c>
      <c r="G11" s="40">
        <v>0.25379697468509671</v>
      </c>
      <c r="H11" s="40">
        <v>0.21499971877536889</v>
      </c>
      <c r="I11" s="91">
        <v>2.5287286982761569E-2</v>
      </c>
      <c r="J11" s="91">
        <v>0.88157848297554076</v>
      </c>
      <c r="K11" s="40">
        <v>-0.27829075938670489</v>
      </c>
      <c r="L11" s="40">
        <v>-0.14839804244881361</v>
      </c>
      <c r="M11" s="40">
        <v>-0.27561610903025269</v>
      </c>
      <c r="N11" s="40">
        <v>0.33333333333333331</v>
      </c>
      <c r="O11" s="26">
        <v>243</v>
      </c>
    </row>
    <row r="12" spans="1:15">
      <c r="A12" s="99">
        <v>2022</v>
      </c>
      <c r="B12" s="40">
        <v>-0.12112745253637169</v>
      </c>
      <c r="C12" s="40">
        <v>-0.18209018379139311</v>
      </c>
      <c r="D12" s="40">
        <v>6.0962731255021392E-2</v>
      </c>
      <c r="E12" s="40">
        <v>-0.12112745253637169</v>
      </c>
      <c r="F12" s="40">
        <v>-0.18209018379139311</v>
      </c>
      <c r="G12" s="40">
        <v>0.28346183689737808</v>
      </c>
      <c r="H12" s="40">
        <v>0.2190174109810778</v>
      </c>
      <c r="I12" s="91">
        <v>-0.42731485078262421</v>
      </c>
      <c r="J12" s="91">
        <v>-0.83139592864206102</v>
      </c>
      <c r="K12" s="40">
        <v>-0.2595979414524292</v>
      </c>
      <c r="L12" s="40">
        <v>-0.2475347278751022</v>
      </c>
      <c r="M12" s="40">
        <v>-0.1117582273985511</v>
      </c>
      <c r="N12" s="40">
        <v>0.5</v>
      </c>
      <c r="O12" s="26">
        <v>242</v>
      </c>
    </row>
    <row r="13" spans="1:15">
      <c r="A13" s="99">
        <v>2023</v>
      </c>
      <c r="B13" s="40">
        <v>-2.084702450801568E-2</v>
      </c>
      <c r="C13" s="40">
        <v>-9.7056011374409001E-2</v>
      </c>
      <c r="D13" s="40">
        <v>7.6208986866393325E-2</v>
      </c>
      <c r="E13" s="40">
        <v>-2.084702450801568E-2</v>
      </c>
      <c r="F13" s="40">
        <v>-9.7056011374409001E-2</v>
      </c>
      <c r="G13" s="40">
        <v>0.15958467656685271</v>
      </c>
      <c r="H13" s="40">
        <v>0.1294703397704198</v>
      </c>
      <c r="I13" s="91">
        <v>-0.13063299657898239</v>
      </c>
      <c r="J13" s="91">
        <v>-0.74963896400141716</v>
      </c>
      <c r="K13" s="40">
        <v>-0.2074672749368178</v>
      </c>
      <c r="L13" s="40">
        <v>-0.19457902110728029</v>
      </c>
      <c r="M13" s="40">
        <v>-9.6606959376649093E-2</v>
      </c>
      <c r="N13" s="40">
        <v>0.58333333333333337</v>
      </c>
      <c r="O13" s="26">
        <v>242</v>
      </c>
    </row>
    <row r="14" spans="1:15">
      <c r="A14" s="99">
        <v>2024</v>
      </c>
      <c r="B14" s="40">
        <v>0.54994616624304782</v>
      </c>
      <c r="C14" s="40">
        <v>0.14498774049935231</v>
      </c>
      <c r="D14" s="40">
        <v>0.40495842574369562</v>
      </c>
      <c r="E14" s="40">
        <v>0.54994616624304782</v>
      </c>
      <c r="F14" s="40">
        <v>0.14498774049935231</v>
      </c>
      <c r="G14" s="40">
        <v>0.34025173990936131</v>
      </c>
      <c r="H14" s="40">
        <v>0.28022020658272229</v>
      </c>
      <c r="I14" s="91">
        <v>1.6162920030608701</v>
      </c>
      <c r="J14" s="91">
        <v>0.51740644355192555</v>
      </c>
      <c r="K14" s="40">
        <v>-0.1645671786196943</v>
      </c>
      <c r="L14" s="40">
        <v>-0.1724165814690326</v>
      </c>
      <c r="M14" s="40">
        <v>-5.421631410896921E-2</v>
      </c>
      <c r="N14" s="40">
        <v>0.66666666666666663</v>
      </c>
      <c r="O14" s="26">
        <v>242</v>
      </c>
    </row>
    <row r="15" spans="1:15">
      <c r="A15" s="27" t="s">
        <v>552</v>
      </c>
      <c r="B15" s="40">
        <v>-3.7055003294101607E-2</v>
      </c>
      <c r="C15" s="40">
        <v>-3.9759407008809089E-2</v>
      </c>
      <c r="D15" s="40">
        <v>2.7044037147074822E-3</v>
      </c>
      <c r="E15" s="40">
        <v>-3.7055003294101607E-2</v>
      </c>
      <c r="F15" s="40">
        <v>-3.9759407008809089E-2</v>
      </c>
      <c r="G15" s="40">
        <v>0.30783705085859209</v>
      </c>
      <c r="H15" s="40">
        <v>0.24461398097450021</v>
      </c>
      <c r="I15" s="91">
        <v>-0.12037213581260291</v>
      </c>
      <c r="J15" s="91">
        <v>-0.1625393890014562</v>
      </c>
      <c r="K15" s="40">
        <v>-0.1879027803458965</v>
      </c>
      <c r="L15" s="40">
        <v>-0.1546687684474877</v>
      </c>
      <c r="M15" s="40">
        <v>-7.9332277080969682E-2</v>
      </c>
      <c r="N15" s="40">
        <v>0.6</v>
      </c>
      <c r="O15" s="26">
        <v>94</v>
      </c>
    </row>
    <row r="16" spans="1:15" s="98" customFormat="1">
      <c r="A16" s="25" t="s">
        <v>553</v>
      </c>
      <c r="B16" s="92">
        <v>19.026113428233149</v>
      </c>
      <c r="C16" s="92">
        <v>3.3352238744351572</v>
      </c>
      <c r="D16" s="93">
        <v>15.690889553797991</v>
      </c>
      <c r="E16" s="94">
        <v>0.2855222602949028</v>
      </c>
      <c r="F16" s="93">
        <v>0.1307963679291875</v>
      </c>
      <c r="G16" s="95">
        <v>0.28850612040146489</v>
      </c>
      <c r="H16" s="93">
        <v>0.24803540222494991</v>
      </c>
      <c r="I16" s="96">
        <v>0.98965755006372125</v>
      </c>
      <c r="J16" s="97">
        <v>0.52732943263705878</v>
      </c>
      <c r="K16" s="93">
        <v>-0.54142126313830041</v>
      </c>
      <c r="L16" s="93">
        <v>-0.49525009931773212</v>
      </c>
      <c r="M16" s="93">
        <v>-0.27561610903025269</v>
      </c>
      <c r="N16" s="93">
        <v>0.6174496644295302</v>
      </c>
      <c r="O16" s="25">
        <v>3007</v>
      </c>
    </row>
    <row r="17" spans="1:15">
      <c r="A17" s="107" t="s">
        <v>557</v>
      </c>
      <c r="B17" s="107"/>
      <c r="C17" s="107"/>
      <c r="D17" s="107"/>
      <c r="E17" s="107"/>
      <c r="F17" s="107"/>
      <c r="G17" s="107"/>
      <c r="H17" s="107"/>
      <c r="I17" s="107"/>
      <c r="J17" s="107"/>
      <c r="K17" s="107"/>
      <c r="L17" s="107"/>
      <c r="M17" s="107"/>
      <c r="N17" s="107"/>
      <c r="O17" s="107"/>
    </row>
    <row r="18" spans="1:15" ht="31">
      <c r="A18" s="90" t="s">
        <v>537</v>
      </c>
      <c r="B18" s="90" t="s">
        <v>538</v>
      </c>
      <c r="C18" s="90" t="s">
        <v>539</v>
      </c>
      <c r="D18" s="90" t="s">
        <v>540</v>
      </c>
      <c r="E18" s="90" t="s">
        <v>541</v>
      </c>
      <c r="F18" s="90" t="s">
        <v>542</v>
      </c>
      <c r="G18" s="90" t="s">
        <v>543</v>
      </c>
      <c r="H18" s="90" t="s">
        <v>544</v>
      </c>
      <c r="I18" s="90" t="s">
        <v>545</v>
      </c>
      <c r="J18" s="90" t="s">
        <v>546</v>
      </c>
      <c r="K18" s="90" t="s">
        <v>547</v>
      </c>
      <c r="L18" s="90" t="s">
        <v>548</v>
      </c>
      <c r="M18" s="90" t="s">
        <v>549</v>
      </c>
      <c r="N18" s="90" t="s">
        <v>550</v>
      </c>
      <c r="O18" s="90" t="s">
        <v>551</v>
      </c>
    </row>
    <row r="19" spans="1:15">
      <c r="A19" s="26">
        <v>2013</v>
      </c>
      <c r="B19" s="40">
        <v>0.26811303446467782</v>
      </c>
      <c r="C19" s="40">
        <v>0.11534389948518831</v>
      </c>
      <c r="D19" s="40">
        <v>0.15276913497948949</v>
      </c>
      <c r="E19" s="40">
        <v>0.26811303446467782</v>
      </c>
      <c r="F19" s="40">
        <v>0.11534389948518831</v>
      </c>
      <c r="G19" s="40">
        <v>0.22586947285908801</v>
      </c>
      <c r="H19" s="40">
        <v>0.21705089839160299</v>
      </c>
      <c r="I19" s="91">
        <v>1.187026431995722</v>
      </c>
      <c r="J19" s="91">
        <v>0.53141406158607529</v>
      </c>
      <c r="K19" s="40">
        <v>-0.14675435001133391</v>
      </c>
      <c r="L19" s="40">
        <v>-0.15858148381597539</v>
      </c>
      <c r="M19" s="40">
        <v>-4.6564611895770443E-2</v>
      </c>
      <c r="N19" s="40">
        <v>0.75</v>
      </c>
      <c r="O19" s="26">
        <v>237</v>
      </c>
    </row>
    <row r="20" spans="1:15">
      <c r="A20" s="26">
        <v>2014</v>
      </c>
      <c r="B20" s="40">
        <v>8.4291915615985591E-2</v>
      </c>
      <c r="C20" s="40">
        <v>0.46796595009445419</v>
      </c>
      <c r="D20" s="40">
        <v>-0.3836740344784686</v>
      </c>
      <c r="E20" s="40">
        <v>8.4291915615985591E-2</v>
      </c>
      <c r="F20" s="40">
        <v>0.46796595009445419</v>
      </c>
      <c r="G20" s="40">
        <v>0.19702368156312991</v>
      </c>
      <c r="H20" s="40">
        <v>0.17974768257451371</v>
      </c>
      <c r="I20" s="91">
        <v>0.42782631482285521</v>
      </c>
      <c r="J20" s="91">
        <v>2.6034602693720998</v>
      </c>
      <c r="K20" s="40">
        <v>-0.15681267662433221</v>
      </c>
      <c r="L20" s="40">
        <v>-0.10625629416785411</v>
      </c>
      <c r="M20" s="40">
        <v>-0.26136439639746528</v>
      </c>
      <c r="N20" s="40">
        <v>0.33333333333333331</v>
      </c>
      <c r="O20" s="26">
        <v>245</v>
      </c>
    </row>
    <row r="21" spans="1:15">
      <c r="A21" s="26">
        <v>2015</v>
      </c>
      <c r="B21" s="40">
        <v>1.020060368061444</v>
      </c>
      <c r="C21" s="40">
        <v>0.35697736410159991</v>
      </c>
      <c r="D21" s="40">
        <v>0.66308300395984365</v>
      </c>
      <c r="E21" s="40">
        <v>1.020060368061444</v>
      </c>
      <c r="F21" s="40">
        <v>0.35697736410159991</v>
      </c>
      <c r="G21" s="40">
        <v>0.43469222156237169</v>
      </c>
      <c r="H21" s="40">
        <v>0.40361440102157048</v>
      </c>
      <c r="I21" s="91">
        <v>2.3466266877174391</v>
      </c>
      <c r="J21" s="91">
        <v>0.88445150420319563</v>
      </c>
      <c r="K21" s="40">
        <v>-0.48701351947652199</v>
      </c>
      <c r="L21" s="40">
        <v>-0.46908206819465309</v>
      </c>
      <c r="M21" s="40">
        <v>-9.5793613583793014E-2</v>
      </c>
      <c r="N21" s="40">
        <v>0.83333333333333337</v>
      </c>
      <c r="O21" s="26">
        <v>244</v>
      </c>
    </row>
    <row r="22" spans="1:15">
      <c r="A22" s="26">
        <v>2016</v>
      </c>
      <c r="B22" s="40">
        <v>9.5197384208398184E-2</v>
      </c>
      <c r="C22" s="40">
        <v>-7.135756733332943E-2</v>
      </c>
      <c r="D22" s="40">
        <v>0.16655495154172761</v>
      </c>
      <c r="E22" s="40">
        <v>9.5197384208398184E-2</v>
      </c>
      <c r="F22" s="40">
        <v>-7.135756733332943E-2</v>
      </c>
      <c r="G22" s="40">
        <v>0.28452350829732581</v>
      </c>
      <c r="H22" s="40">
        <v>0.2681714021773059</v>
      </c>
      <c r="I22" s="91">
        <v>0.33458530290902128</v>
      </c>
      <c r="J22" s="91">
        <v>-0.26608939936910281</v>
      </c>
      <c r="K22" s="40">
        <v>-0.1937910889151441</v>
      </c>
      <c r="L22" s="40">
        <v>-0.23103275547615959</v>
      </c>
      <c r="M22" s="40">
        <v>-5.8213001540391773E-2</v>
      </c>
      <c r="N22" s="40">
        <v>0.83333333333333337</v>
      </c>
      <c r="O22" s="26">
        <v>244</v>
      </c>
    </row>
    <row r="23" spans="1:15">
      <c r="A23" s="26">
        <v>2017</v>
      </c>
      <c r="B23" s="40">
        <v>0.16254235463750019</v>
      </c>
      <c r="C23" s="40">
        <v>1.3526764176993391E-2</v>
      </c>
      <c r="D23" s="40">
        <v>0.1490155904605068</v>
      </c>
      <c r="E23" s="40">
        <v>0.16254235463750019</v>
      </c>
      <c r="F23" s="40">
        <v>1.3526764176993391E-2</v>
      </c>
      <c r="G23" s="40">
        <v>0.1129198299931562</v>
      </c>
      <c r="H23" s="40">
        <v>0.1139050025214878</v>
      </c>
      <c r="I23" s="91">
        <v>1.439449161828809</v>
      </c>
      <c r="J23" s="91">
        <v>0.1187547858088288</v>
      </c>
      <c r="K23" s="40">
        <v>-6.0668933430878091E-2</v>
      </c>
      <c r="L23" s="40">
        <v>-9.5074548975187745E-2</v>
      </c>
      <c r="M23" s="40">
        <v>-5.5841061723722163E-2</v>
      </c>
      <c r="N23" s="40">
        <v>0.75</v>
      </c>
      <c r="O23" s="26">
        <v>244</v>
      </c>
    </row>
    <row r="24" spans="1:15">
      <c r="A24" s="26">
        <v>2018</v>
      </c>
      <c r="B24" s="40">
        <v>-0.24730566501332729</v>
      </c>
      <c r="C24" s="40">
        <v>-0.30636612297717108</v>
      </c>
      <c r="D24" s="40">
        <v>5.9060457963843849E-2</v>
      </c>
      <c r="E24" s="40">
        <v>-0.24730566501332729</v>
      </c>
      <c r="F24" s="40">
        <v>-0.30636612297717108</v>
      </c>
      <c r="G24" s="40">
        <v>0.2432354314179157</v>
      </c>
      <c r="H24" s="40">
        <v>0.22024521701924021</v>
      </c>
      <c r="I24" s="91">
        <v>-1.0167337199670481</v>
      </c>
      <c r="J24" s="91">
        <v>-1.391022820488345</v>
      </c>
      <c r="K24" s="40">
        <v>-0.36457176752736808</v>
      </c>
      <c r="L24" s="40">
        <v>-0.34856448550521058</v>
      </c>
      <c r="M24" s="40">
        <v>-9.6485374473863184E-2</v>
      </c>
      <c r="N24" s="40">
        <v>0.58333333333333337</v>
      </c>
      <c r="O24" s="26">
        <v>243</v>
      </c>
    </row>
    <row r="25" spans="1:15">
      <c r="A25" s="26">
        <v>2019</v>
      </c>
      <c r="B25" s="40">
        <v>0.32821170414165679</v>
      </c>
      <c r="C25" s="40">
        <v>0.34454333509123591</v>
      </c>
      <c r="D25" s="40">
        <v>-1.633163094957912E-2</v>
      </c>
      <c r="E25" s="40">
        <v>0.32821170414165679</v>
      </c>
      <c r="F25" s="40">
        <v>0.34454333509123591</v>
      </c>
      <c r="G25" s="40">
        <v>0.2465443636312479</v>
      </c>
      <c r="H25" s="40">
        <v>0.2141010533312496</v>
      </c>
      <c r="I25" s="91">
        <v>1.3312480533221891</v>
      </c>
      <c r="J25" s="91">
        <v>1.609255674974053</v>
      </c>
      <c r="K25" s="40">
        <v>-0.1823740740358529</v>
      </c>
      <c r="L25" s="40">
        <v>-0.161323918505765</v>
      </c>
      <c r="M25" s="40">
        <v>-5.9737130583535691E-2</v>
      </c>
      <c r="N25" s="40">
        <v>0.58333333333333337</v>
      </c>
      <c r="O25" s="26">
        <v>244</v>
      </c>
    </row>
    <row r="26" spans="1:15">
      <c r="A26" s="26">
        <v>2020</v>
      </c>
      <c r="B26" s="40">
        <v>0.39326316634547642</v>
      </c>
      <c r="C26" s="40">
        <v>0.23437872496019671</v>
      </c>
      <c r="D26" s="40">
        <v>0.15888444138527971</v>
      </c>
      <c r="E26" s="40">
        <v>0.39326316634547642</v>
      </c>
      <c r="F26" s="40">
        <v>0.23437872496019671</v>
      </c>
      <c r="G26" s="40">
        <v>0.25722704345143232</v>
      </c>
      <c r="H26" s="40">
        <v>0.24307581858988511</v>
      </c>
      <c r="I26" s="91">
        <v>1.5288562239363821</v>
      </c>
      <c r="J26" s="91">
        <v>0.96422065477289631</v>
      </c>
      <c r="K26" s="40">
        <v>-0.1566153582934843</v>
      </c>
      <c r="L26" s="40">
        <v>-0.1510407099113491</v>
      </c>
      <c r="M26" s="40">
        <v>-4.3073042075259187E-2</v>
      </c>
      <c r="N26" s="40">
        <v>0.75</v>
      </c>
      <c r="O26" s="26">
        <v>243</v>
      </c>
    </row>
    <row r="27" spans="1:15">
      <c r="A27" s="26">
        <v>2021</v>
      </c>
      <c r="B27" s="40">
        <v>0.23510126307864551</v>
      </c>
      <c r="C27" s="40">
        <v>7.201860284262418E-2</v>
      </c>
      <c r="D27" s="40">
        <v>0.16308266023602139</v>
      </c>
      <c r="E27" s="40">
        <v>0.23510126307864551</v>
      </c>
      <c r="F27" s="40">
        <v>7.201860284262418E-2</v>
      </c>
      <c r="G27" s="40">
        <v>0.19879602725282711</v>
      </c>
      <c r="H27" s="40">
        <v>0.1680717035574314</v>
      </c>
      <c r="I27" s="91">
        <v>1.182625560115675</v>
      </c>
      <c r="J27" s="91">
        <v>0.42849927333553128</v>
      </c>
      <c r="K27" s="40">
        <v>-0.12685826501388339</v>
      </c>
      <c r="L27" s="40">
        <v>-0.1021514904666587</v>
      </c>
      <c r="M27" s="40">
        <v>-5.1264892860849232E-2</v>
      </c>
      <c r="N27" s="40">
        <v>0.5</v>
      </c>
      <c r="O27" s="26">
        <v>243</v>
      </c>
    </row>
    <row r="28" spans="1:15">
      <c r="A28" s="26">
        <v>2022</v>
      </c>
      <c r="B28" s="40">
        <v>-7.2772345132082306E-2</v>
      </c>
      <c r="C28" s="40">
        <v>-0.19811160497031069</v>
      </c>
      <c r="D28" s="40">
        <v>0.12533925983822841</v>
      </c>
      <c r="E28" s="40">
        <v>-7.2772345132082306E-2</v>
      </c>
      <c r="F28" s="40">
        <v>-0.19811160497031069</v>
      </c>
      <c r="G28" s="40">
        <v>0.22865933254813739</v>
      </c>
      <c r="H28" s="40">
        <v>0.21480541292971531</v>
      </c>
      <c r="I28" s="91">
        <v>-0.31825661485634849</v>
      </c>
      <c r="J28" s="91">
        <v>-0.92228404428119859</v>
      </c>
      <c r="K28" s="40">
        <v>-0.24896012481753729</v>
      </c>
      <c r="L28" s="40">
        <v>-0.28573371633415617</v>
      </c>
      <c r="M28" s="40">
        <v>-4.2058092096991517E-2</v>
      </c>
      <c r="N28" s="40">
        <v>0.66666666666666663</v>
      </c>
      <c r="O28" s="26">
        <v>242</v>
      </c>
    </row>
    <row r="29" spans="1:15">
      <c r="A29" s="26">
        <v>2023</v>
      </c>
      <c r="B29" s="40">
        <v>-9.205944935052468E-2</v>
      </c>
      <c r="C29" s="40">
        <v>-8.3255073216041975E-2</v>
      </c>
      <c r="D29" s="40">
        <v>-8.8043761344827054E-3</v>
      </c>
      <c r="E29" s="40">
        <v>-9.205944935052468E-2</v>
      </c>
      <c r="F29" s="40">
        <v>-8.3255073216041975E-2</v>
      </c>
      <c r="G29" s="40">
        <v>0.14101501319926521</v>
      </c>
      <c r="H29" s="40">
        <v>0.13393754333607991</v>
      </c>
      <c r="I29" s="91">
        <v>-0.65283438452356513</v>
      </c>
      <c r="J29" s="91">
        <v>-0.62159623913017403</v>
      </c>
      <c r="K29" s="40">
        <v>-0.21070477305253971</v>
      </c>
      <c r="L29" s="40">
        <v>-0.1833939173989968</v>
      </c>
      <c r="M29" s="40">
        <v>-7.1202501001396579E-2</v>
      </c>
      <c r="N29" s="40">
        <v>0.5</v>
      </c>
      <c r="O29" s="26">
        <v>242</v>
      </c>
    </row>
    <row r="30" spans="1:15">
      <c r="A30" s="26">
        <v>2024</v>
      </c>
      <c r="B30" s="40">
        <v>0.20383594421425899</v>
      </c>
      <c r="C30" s="40">
        <v>0.1188832831595097</v>
      </c>
      <c r="D30" s="40">
        <v>8.4952661054749301E-2</v>
      </c>
      <c r="E30" s="40">
        <v>0.20383594421425899</v>
      </c>
      <c r="F30" s="40">
        <v>0.1188832831595097</v>
      </c>
      <c r="G30" s="40">
        <v>0.31372376876619518</v>
      </c>
      <c r="H30" s="40">
        <v>0.26268333469933891</v>
      </c>
      <c r="I30" s="91">
        <v>0.64973063729248115</v>
      </c>
      <c r="J30" s="91">
        <v>0.45257261293557383</v>
      </c>
      <c r="K30" s="40">
        <v>-0.18190466389303611</v>
      </c>
      <c r="L30" s="40">
        <v>-0.16334426275594899</v>
      </c>
      <c r="M30" s="40">
        <v>-5.9089622761747229E-2</v>
      </c>
      <c r="N30" s="40">
        <v>0.5</v>
      </c>
      <c r="O30" s="26">
        <v>242</v>
      </c>
    </row>
    <row r="31" spans="1:15">
      <c r="A31" s="27" t="s">
        <v>552</v>
      </c>
      <c r="B31" s="40">
        <v>2.7427924831190609E-2</v>
      </c>
      <c r="C31" s="40">
        <v>2.4930205584708709E-2</v>
      </c>
      <c r="D31" s="40">
        <v>2.4977192464818998E-3</v>
      </c>
      <c r="E31" s="40">
        <v>2.7427924831190609E-2</v>
      </c>
      <c r="F31" s="40">
        <v>2.4930205584708709E-2</v>
      </c>
      <c r="G31" s="40">
        <v>0.20228907692144699</v>
      </c>
      <c r="H31" s="40">
        <v>0.22170324030345531</v>
      </c>
      <c r="I31" s="91">
        <v>0.13558776998048899</v>
      </c>
      <c r="J31" s="91">
        <v>0.1124485395458614</v>
      </c>
      <c r="K31" s="40">
        <v>-0.12592977729621621</v>
      </c>
      <c r="L31" s="40">
        <v>-0.1371492948729707</v>
      </c>
      <c r="M31" s="40">
        <v>-3.0801729554996719E-2</v>
      </c>
      <c r="N31" s="40">
        <v>0.6</v>
      </c>
      <c r="O31" s="26">
        <v>94</v>
      </c>
    </row>
    <row r="32" spans="1:15">
      <c r="A32" s="25" t="s">
        <v>553</v>
      </c>
      <c r="B32" s="92">
        <v>5.0369615106143124</v>
      </c>
      <c r="C32" s="92">
        <v>1.107668472154391</v>
      </c>
      <c r="D32" s="93">
        <v>3.9292930384599201</v>
      </c>
      <c r="E32" s="94">
        <v>0.16261537515307989</v>
      </c>
      <c r="F32" s="93">
        <v>6.4476493806131296E-2</v>
      </c>
      <c r="G32" s="95">
        <v>0.25180275382442618</v>
      </c>
      <c r="H32" s="93">
        <v>0.23107506783006551</v>
      </c>
      <c r="I32" s="96">
        <v>0.64580459380704891</v>
      </c>
      <c r="J32" s="97">
        <v>0.27902834525422637</v>
      </c>
      <c r="K32" s="93">
        <v>-0.48701351947652211</v>
      </c>
      <c r="L32" s="93">
        <v>-0.57267143539704068</v>
      </c>
      <c r="M32" s="93">
        <v>-0.30698285680790732</v>
      </c>
      <c r="N32" s="93">
        <v>0.63087248322147649</v>
      </c>
      <c r="O32" s="25">
        <v>3007</v>
      </c>
    </row>
    <row r="35" spans="1:15">
      <c r="A35" s="101" t="s">
        <v>554</v>
      </c>
      <c r="B35" s="101"/>
      <c r="C35" s="101"/>
      <c r="D35" s="101"/>
      <c r="E35" s="101"/>
      <c r="F35" s="101"/>
      <c r="G35" s="101"/>
      <c r="H35" s="101"/>
      <c r="I35" s="101"/>
      <c r="J35" s="101"/>
      <c r="K35" s="101"/>
      <c r="L35" s="101"/>
      <c r="M35" s="101"/>
      <c r="N35" s="101"/>
      <c r="O35" s="101"/>
    </row>
    <row r="36" spans="1:15" ht="31">
      <c r="A36" s="100" t="s">
        <v>537</v>
      </c>
      <c r="B36" s="100" t="s">
        <v>538</v>
      </c>
      <c r="C36" s="100" t="s">
        <v>539</v>
      </c>
      <c r="D36" s="100" t="s">
        <v>540</v>
      </c>
      <c r="E36" s="100" t="s">
        <v>541</v>
      </c>
      <c r="F36" s="100" t="s">
        <v>542</v>
      </c>
      <c r="G36" s="100" t="s">
        <v>543</v>
      </c>
      <c r="H36" s="100" t="s">
        <v>544</v>
      </c>
      <c r="I36" s="100" t="s">
        <v>545</v>
      </c>
      <c r="J36" s="100" t="s">
        <v>546</v>
      </c>
      <c r="K36" s="100" t="s">
        <v>547</v>
      </c>
      <c r="L36" s="100" t="s">
        <v>548</v>
      </c>
      <c r="M36" s="100" t="s">
        <v>549</v>
      </c>
      <c r="N36" s="100" t="s">
        <v>550</v>
      </c>
      <c r="O36" s="100" t="s">
        <v>551</v>
      </c>
    </row>
    <row r="37" spans="1:15">
      <c r="A37" s="26">
        <v>2013</v>
      </c>
      <c r="B37" s="40">
        <v>0.49498582283425319</v>
      </c>
      <c r="C37" s="40">
        <v>0.45109815837000289</v>
      </c>
      <c r="D37" s="40">
        <v>4.3887664464250298E-2</v>
      </c>
      <c r="E37" s="40">
        <v>0.49498582283425319</v>
      </c>
      <c r="F37" s="40">
        <v>0.45109815837000289</v>
      </c>
      <c r="G37" s="40">
        <v>0.24526806423480799</v>
      </c>
      <c r="H37" s="40">
        <v>0.2404502286383785</v>
      </c>
      <c r="I37" s="91">
        <v>2.0181421677482532</v>
      </c>
      <c r="J37" s="91">
        <v>1.876056267130547</v>
      </c>
      <c r="K37" s="40">
        <v>-0.10780986735386811</v>
      </c>
      <c r="L37" s="40">
        <v>-0.1111512104022709</v>
      </c>
      <c r="M37" s="40">
        <v>-1.7703677743102549E-2</v>
      </c>
      <c r="N37" s="40">
        <v>0.58333333333333337</v>
      </c>
      <c r="O37" s="26">
        <v>237</v>
      </c>
    </row>
    <row r="38" spans="1:15">
      <c r="A38" s="26">
        <v>2014</v>
      </c>
      <c r="B38" s="40">
        <v>0.35261265644642542</v>
      </c>
      <c r="C38" s="40">
        <v>0.26173040613828608</v>
      </c>
      <c r="D38" s="40">
        <v>9.0882250308139234E-2</v>
      </c>
      <c r="E38" s="40">
        <v>0.35261265644642542</v>
      </c>
      <c r="F38" s="40">
        <v>0.26173040613828608</v>
      </c>
      <c r="G38" s="40">
        <v>0.18907217795508119</v>
      </c>
      <c r="H38" s="40">
        <v>0.19528694215228409</v>
      </c>
      <c r="I38" s="91">
        <v>1.864963212780028</v>
      </c>
      <c r="J38" s="91">
        <v>1.340235057468357</v>
      </c>
      <c r="K38" s="40">
        <v>-0.16062287621396931</v>
      </c>
      <c r="L38" s="40">
        <v>-0.18139933486917539</v>
      </c>
      <c r="M38" s="40">
        <v>-2.4930396741737141E-2</v>
      </c>
      <c r="N38" s="40">
        <v>0.58333333333333337</v>
      </c>
      <c r="O38" s="26">
        <v>245</v>
      </c>
    </row>
    <row r="39" spans="1:15">
      <c r="A39" s="26">
        <v>2015</v>
      </c>
      <c r="B39" s="40">
        <v>0.67095413035897522</v>
      </c>
      <c r="C39" s="40">
        <v>0.54442702512024965</v>
      </c>
      <c r="D39" s="40">
        <v>0.1265271052387256</v>
      </c>
      <c r="E39" s="40">
        <v>0.67095413035897522</v>
      </c>
      <c r="F39" s="40">
        <v>0.54442702512024965</v>
      </c>
      <c r="G39" s="40">
        <v>0.44138230033760789</v>
      </c>
      <c r="H39" s="40">
        <v>0.4350592856901952</v>
      </c>
      <c r="I39" s="91">
        <v>1.520120153992969</v>
      </c>
      <c r="J39" s="91">
        <v>1.251385829534817</v>
      </c>
      <c r="K39" s="40">
        <v>-0.47996419486120889</v>
      </c>
      <c r="L39" s="40">
        <v>-0.48674207823037863</v>
      </c>
      <c r="M39" s="40">
        <v>-2.6471378267025059E-2</v>
      </c>
      <c r="N39" s="40">
        <v>0.83333333333333337</v>
      </c>
      <c r="O39" s="26">
        <v>244</v>
      </c>
    </row>
    <row r="40" spans="1:15">
      <c r="A40" s="26">
        <v>2016</v>
      </c>
      <c r="B40" s="40">
        <v>-9.4281699254274653E-2</v>
      </c>
      <c r="C40" s="40">
        <v>-7.4278164870152819E-2</v>
      </c>
      <c r="D40" s="40">
        <v>-2.0003534384121831E-2</v>
      </c>
      <c r="E40" s="40">
        <v>-9.4281699254274653E-2</v>
      </c>
      <c r="F40" s="40">
        <v>-7.4278164870152819E-2</v>
      </c>
      <c r="G40" s="40">
        <v>0.27945950804339381</v>
      </c>
      <c r="H40" s="40">
        <v>0.2703063908629616</v>
      </c>
      <c r="I40" s="91">
        <v>-0.33737159245136439</v>
      </c>
      <c r="J40" s="91">
        <v>-0.27479248505008502</v>
      </c>
      <c r="K40" s="40">
        <v>-0.20874382526740889</v>
      </c>
      <c r="L40" s="40">
        <v>-0.20946865871717199</v>
      </c>
      <c r="M40" s="40">
        <v>-2.8345558692513321E-2</v>
      </c>
      <c r="N40" s="40">
        <v>0.33333333333333331</v>
      </c>
      <c r="O40" s="26">
        <v>244</v>
      </c>
    </row>
    <row r="41" spans="1:15">
      <c r="A41" s="26">
        <v>2017</v>
      </c>
      <c r="B41" s="40">
        <v>0.1615419599560157</v>
      </c>
      <c r="C41" s="40">
        <v>0.14787191990043791</v>
      </c>
      <c r="D41" s="40">
        <v>1.3670040055577809E-2</v>
      </c>
      <c r="E41" s="40">
        <v>0.1615419599560157</v>
      </c>
      <c r="F41" s="40">
        <v>0.14787191990043791</v>
      </c>
      <c r="G41" s="40">
        <v>0.1223257022374678</v>
      </c>
      <c r="H41" s="40">
        <v>0.12835334385670319</v>
      </c>
      <c r="I41" s="91">
        <v>1.3205888623669479</v>
      </c>
      <c r="J41" s="91">
        <v>1.152069088792308</v>
      </c>
      <c r="K41" s="40">
        <v>-7.5691946560602186E-2</v>
      </c>
      <c r="L41" s="40">
        <v>-8.1069921755618668E-2</v>
      </c>
      <c r="M41" s="40">
        <v>-2.3257929616644971E-2</v>
      </c>
      <c r="N41" s="40">
        <v>0.5</v>
      </c>
      <c r="O41" s="26">
        <v>244</v>
      </c>
    </row>
    <row r="42" spans="1:15">
      <c r="A42" s="26">
        <v>2018</v>
      </c>
      <c r="B42" s="40">
        <v>-0.20930845866652589</v>
      </c>
      <c r="C42" s="40">
        <v>-0.26630481468736689</v>
      </c>
      <c r="D42" s="40">
        <v>5.6996356020840973E-2</v>
      </c>
      <c r="E42" s="40">
        <v>-0.20930845866652589</v>
      </c>
      <c r="F42" s="40">
        <v>-0.26630481468736689</v>
      </c>
      <c r="G42" s="40">
        <v>0.22700711126118209</v>
      </c>
      <c r="H42" s="40">
        <v>0.24275775306206929</v>
      </c>
      <c r="I42" s="91">
        <v>-0.92203480985098718</v>
      </c>
      <c r="J42" s="91">
        <v>-1.096998185756304</v>
      </c>
      <c r="K42" s="40">
        <v>-0.26779766862279669</v>
      </c>
      <c r="L42" s="40">
        <v>-0.30539155689243919</v>
      </c>
      <c r="M42" s="40">
        <v>-2.8344369187826349E-2</v>
      </c>
      <c r="N42" s="40">
        <v>0.66666666666666663</v>
      </c>
      <c r="O42" s="26">
        <v>243</v>
      </c>
    </row>
    <row r="43" spans="1:15">
      <c r="A43" s="26">
        <v>2019</v>
      </c>
      <c r="B43" s="40">
        <v>0.49173813405455769</v>
      </c>
      <c r="C43" s="40">
        <v>0.39886447944971959</v>
      </c>
      <c r="D43" s="40">
        <v>9.2873654604838096E-2</v>
      </c>
      <c r="E43" s="40">
        <v>0.49173813405455769</v>
      </c>
      <c r="F43" s="40">
        <v>0.39886447944971959</v>
      </c>
      <c r="G43" s="40">
        <v>0.23382259403430841</v>
      </c>
      <c r="H43" s="40">
        <v>0.2197639563759865</v>
      </c>
      <c r="I43" s="91">
        <v>2.1030394264739272</v>
      </c>
      <c r="J43" s="91">
        <v>1.814967686363073</v>
      </c>
      <c r="K43" s="40">
        <v>-0.16273883576187931</v>
      </c>
      <c r="L43" s="40">
        <v>-0.16388609873232121</v>
      </c>
      <c r="M43" s="40">
        <v>-2.263630870626954E-2</v>
      </c>
      <c r="N43" s="40">
        <v>0.75</v>
      </c>
      <c r="O43" s="26">
        <v>244</v>
      </c>
    </row>
    <row r="44" spans="1:15">
      <c r="A44" s="26">
        <v>2020</v>
      </c>
      <c r="B44" s="40">
        <v>0.80298656508395316</v>
      </c>
      <c r="C44" s="40">
        <v>0.52696316503795226</v>
      </c>
      <c r="D44" s="40">
        <v>0.2760234000460009</v>
      </c>
      <c r="E44" s="40">
        <v>0.80298656508395316</v>
      </c>
      <c r="F44" s="40">
        <v>0.52696316503795226</v>
      </c>
      <c r="G44" s="40">
        <v>0.29030678943866789</v>
      </c>
      <c r="H44" s="40">
        <v>0.25794094652098232</v>
      </c>
      <c r="I44" s="91">
        <v>2.7659930607775101</v>
      </c>
      <c r="J44" s="91">
        <v>2.0429604998564521</v>
      </c>
      <c r="K44" s="40">
        <v>-0.17717472317001981</v>
      </c>
      <c r="L44" s="40">
        <v>-0.16048195901470991</v>
      </c>
      <c r="M44" s="40">
        <v>-3.5093381722765549E-2</v>
      </c>
      <c r="N44" s="40">
        <v>0.66666666666666663</v>
      </c>
      <c r="O44" s="26">
        <v>243</v>
      </c>
    </row>
    <row r="45" spans="1:15">
      <c r="A45" s="26">
        <v>2021</v>
      </c>
      <c r="B45" s="40">
        <v>0.15388840670403739</v>
      </c>
      <c r="C45" s="40">
        <v>0.18953912591815761</v>
      </c>
      <c r="D45" s="40">
        <v>-3.5650719214120219E-2</v>
      </c>
      <c r="E45" s="40">
        <v>0.15388840670403739</v>
      </c>
      <c r="F45" s="40">
        <v>0.18953912591815761</v>
      </c>
      <c r="G45" s="40">
        <v>0.21260209582578801</v>
      </c>
      <c r="H45" s="40">
        <v>0.21499971877536889</v>
      </c>
      <c r="I45" s="91">
        <v>0.72383297119581413</v>
      </c>
      <c r="J45" s="91">
        <v>0.88157848297554076</v>
      </c>
      <c r="K45" s="40">
        <v>-0.16683187229933771</v>
      </c>
      <c r="L45" s="40">
        <v>-0.14839804244881361</v>
      </c>
      <c r="M45" s="40">
        <v>-0.1030175128620817</v>
      </c>
      <c r="N45" s="40">
        <v>0.33333333333333331</v>
      </c>
      <c r="O45" s="26">
        <v>243</v>
      </c>
    </row>
    <row r="46" spans="1:15">
      <c r="A46" s="26">
        <v>2022</v>
      </c>
      <c r="B46" s="40">
        <v>-0.1570408869086157</v>
      </c>
      <c r="C46" s="40">
        <v>-0.18209018379139311</v>
      </c>
      <c r="D46" s="40">
        <v>2.504929688277735E-2</v>
      </c>
      <c r="E46" s="40">
        <v>-0.1570408869086157</v>
      </c>
      <c r="F46" s="40">
        <v>-0.18209018379139311</v>
      </c>
      <c r="G46" s="40">
        <v>0.22978875246378971</v>
      </c>
      <c r="H46" s="40">
        <v>0.2190174109810778</v>
      </c>
      <c r="I46" s="91">
        <v>-0.68341415854704368</v>
      </c>
      <c r="J46" s="91">
        <v>-0.83139592864206102</v>
      </c>
      <c r="K46" s="40">
        <v>-0.23964167774953091</v>
      </c>
      <c r="L46" s="40">
        <v>-0.2475347278751022</v>
      </c>
      <c r="M46" s="40">
        <v>-3.7471318864313097E-2</v>
      </c>
      <c r="N46" s="40">
        <v>0.5</v>
      </c>
      <c r="O46" s="26">
        <v>242</v>
      </c>
    </row>
    <row r="47" spans="1:15">
      <c r="A47" s="26">
        <v>2023</v>
      </c>
      <c r="B47" s="40">
        <v>-7.0383903575246154E-2</v>
      </c>
      <c r="C47" s="40">
        <v>-9.7056011374409001E-2</v>
      </c>
      <c r="D47" s="40">
        <v>2.6672107799162851E-2</v>
      </c>
      <c r="E47" s="40">
        <v>-7.0383903575246154E-2</v>
      </c>
      <c r="F47" s="40">
        <v>-9.7056011374409001E-2</v>
      </c>
      <c r="G47" s="40">
        <v>0.12896092223363989</v>
      </c>
      <c r="H47" s="40">
        <v>0.1294703397704198</v>
      </c>
      <c r="I47" s="91">
        <v>-0.54577698698316424</v>
      </c>
      <c r="J47" s="91">
        <v>-0.74963896400141716</v>
      </c>
      <c r="K47" s="40">
        <v>-0.1765363891968191</v>
      </c>
      <c r="L47" s="40">
        <v>-0.19457902110728029</v>
      </c>
      <c r="M47" s="40">
        <v>-1.8985227721778571E-2</v>
      </c>
      <c r="N47" s="40">
        <v>0.58333333333333337</v>
      </c>
      <c r="O47" s="26">
        <v>242</v>
      </c>
    </row>
    <row r="48" spans="1:15">
      <c r="A48" s="26">
        <v>2024</v>
      </c>
      <c r="B48" s="40">
        <v>0.22330225742949869</v>
      </c>
      <c r="C48" s="40">
        <v>0.14498774049935231</v>
      </c>
      <c r="D48" s="40">
        <v>7.8314516930146461E-2</v>
      </c>
      <c r="E48" s="40">
        <v>0.22330225742949869</v>
      </c>
      <c r="F48" s="40">
        <v>0.14498774049935231</v>
      </c>
      <c r="G48" s="40">
        <v>0.28082638263499299</v>
      </c>
      <c r="H48" s="40">
        <v>0.28022020658272229</v>
      </c>
      <c r="I48" s="91">
        <v>0.79516124993048876</v>
      </c>
      <c r="J48" s="91">
        <v>0.51740644355192555</v>
      </c>
      <c r="K48" s="40">
        <v>-0.17294032051815811</v>
      </c>
      <c r="L48" s="40">
        <v>-0.1724165814690326</v>
      </c>
      <c r="M48" s="40">
        <v>-2.4516106412085129E-2</v>
      </c>
      <c r="N48" s="40">
        <v>0.75</v>
      </c>
      <c r="O48" s="26">
        <v>242</v>
      </c>
    </row>
    <row r="49" spans="1:15">
      <c r="A49" s="27" t="s">
        <v>552</v>
      </c>
      <c r="B49" s="40">
        <v>-3.8992902472790969E-2</v>
      </c>
      <c r="C49" s="40">
        <v>-3.9759407008809089E-2</v>
      </c>
      <c r="D49" s="40">
        <v>7.6650453601811996E-4</v>
      </c>
      <c r="E49" s="40">
        <v>-3.8992902472790969E-2</v>
      </c>
      <c r="F49" s="40">
        <v>-3.9759407008809089E-2</v>
      </c>
      <c r="G49" s="40">
        <v>0.26158522703935039</v>
      </c>
      <c r="H49" s="40">
        <v>0.24461398097450021</v>
      </c>
      <c r="I49" s="91">
        <v>-0.1490638554558941</v>
      </c>
      <c r="J49" s="91">
        <v>-0.1625393890014562</v>
      </c>
      <c r="K49" s="40">
        <v>-0.1612952037763653</v>
      </c>
      <c r="L49" s="40">
        <v>-0.1546687684474877</v>
      </c>
      <c r="M49" s="40">
        <v>-1.6282667070680708E-2</v>
      </c>
      <c r="N49" s="40">
        <v>0.6</v>
      </c>
      <c r="O49" s="26">
        <v>94</v>
      </c>
    </row>
    <row r="50" spans="1:15">
      <c r="A50" s="25" t="s">
        <v>553</v>
      </c>
      <c r="B50" s="92">
        <v>6.9742314395337024</v>
      </c>
      <c r="C50" s="92">
        <v>3.3352238744351572</v>
      </c>
      <c r="D50" s="93">
        <v>3.6390075650985452</v>
      </c>
      <c r="E50" s="94">
        <v>0.19005091513336181</v>
      </c>
      <c r="F50" s="93">
        <v>0.1307963679291875</v>
      </c>
      <c r="G50" s="95">
        <v>0.2534563875483149</v>
      </c>
      <c r="H50" s="93">
        <v>0.24803540222494991</v>
      </c>
      <c r="I50" s="96">
        <v>0.74983675484261969</v>
      </c>
      <c r="J50" s="97">
        <v>0.52732943263705878</v>
      </c>
      <c r="K50" s="93">
        <v>-0.47996419486120889</v>
      </c>
      <c r="L50" s="93">
        <v>-0.49525009931773212</v>
      </c>
      <c r="M50" s="93">
        <v>-0.10301751286208161</v>
      </c>
      <c r="N50" s="93">
        <v>0.59060402684563762</v>
      </c>
      <c r="O50" s="25">
        <v>3007</v>
      </c>
    </row>
    <row r="51" spans="1:15">
      <c r="A51" s="101" t="s">
        <v>555</v>
      </c>
      <c r="B51" s="101"/>
      <c r="C51" s="101"/>
      <c r="D51" s="101"/>
      <c r="E51" s="101"/>
      <c r="F51" s="101"/>
      <c r="G51" s="101"/>
      <c r="H51" s="101"/>
      <c r="I51" s="101"/>
      <c r="J51" s="101"/>
      <c r="K51" s="101"/>
      <c r="L51" s="101"/>
      <c r="M51" s="101"/>
      <c r="N51" s="101"/>
      <c r="O51" s="101"/>
    </row>
    <row r="52" spans="1:15" ht="31">
      <c r="A52" s="100" t="s">
        <v>537</v>
      </c>
      <c r="B52" s="100" t="s">
        <v>538</v>
      </c>
      <c r="C52" s="100" t="s">
        <v>539</v>
      </c>
      <c r="D52" s="100" t="s">
        <v>540</v>
      </c>
      <c r="E52" s="100" t="s">
        <v>541</v>
      </c>
      <c r="F52" s="100" t="s">
        <v>542</v>
      </c>
      <c r="G52" s="100" t="s">
        <v>543</v>
      </c>
      <c r="H52" s="100" t="s">
        <v>544</v>
      </c>
      <c r="I52" s="100" t="s">
        <v>545</v>
      </c>
      <c r="J52" s="100" t="s">
        <v>546</v>
      </c>
      <c r="K52" s="100" t="s">
        <v>547</v>
      </c>
      <c r="L52" s="100" t="s">
        <v>548</v>
      </c>
      <c r="M52" s="100" t="s">
        <v>549</v>
      </c>
      <c r="N52" s="100" t="s">
        <v>550</v>
      </c>
      <c r="O52" s="100" t="s">
        <v>551</v>
      </c>
    </row>
    <row r="53" spans="1:15">
      <c r="A53" s="26">
        <v>2013</v>
      </c>
      <c r="B53" s="40">
        <v>0.1615978037162262</v>
      </c>
      <c r="C53" s="40">
        <v>0.11534389948518831</v>
      </c>
      <c r="D53" s="40">
        <v>4.6253904231037923E-2</v>
      </c>
      <c r="E53" s="40">
        <v>0.1615978037162262</v>
      </c>
      <c r="F53" s="40">
        <v>0.11534389948518831</v>
      </c>
      <c r="G53" s="40">
        <v>0.2178052567090065</v>
      </c>
      <c r="H53" s="40">
        <v>0.21705089839160299</v>
      </c>
      <c r="I53" s="91">
        <v>0.74193711464055756</v>
      </c>
      <c r="J53" s="91">
        <v>0.53141406158607529</v>
      </c>
      <c r="K53" s="40">
        <v>-0.15430832587936849</v>
      </c>
      <c r="L53" s="40">
        <v>-0.15858148381597539</v>
      </c>
      <c r="M53" s="40">
        <v>-1.3323989142792651E-2</v>
      </c>
      <c r="N53" s="40">
        <v>0.83333333333333337</v>
      </c>
      <c r="O53" s="26">
        <v>237</v>
      </c>
    </row>
    <row r="54" spans="1:15">
      <c r="A54" s="26">
        <v>2014</v>
      </c>
      <c r="B54" s="40">
        <v>0.40276592729493732</v>
      </c>
      <c r="C54" s="40">
        <v>0.46796595009445419</v>
      </c>
      <c r="D54" s="40">
        <v>-6.5200022799516866E-2</v>
      </c>
      <c r="E54" s="40">
        <v>0.40276592729493732</v>
      </c>
      <c r="F54" s="40">
        <v>0.46796595009445419</v>
      </c>
      <c r="G54" s="40">
        <v>0.18023460399020361</v>
      </c>
      <c r="H54" s="40">
        <v>0.17974768257451371</v>
      </c>
      <c r="I54" s="91">
        <v>2.2346759078341529</v>
      </c>
      <c r="J54" s="91">
        <v>2.6034602693720998</v>
      </c>
      <c r="K54" s="40">
        <v>-0.1149535337247488</v>
      </c>
      <c r="L54" s="40">
        <v>-0.10625629416785411</v>
      </c>
      <c r="M54" s="40">
        <v>-4.4415214668515952E-2</v>
      </c>
      <c r="N54" s="40">
        <v>0.33333333333333331</v>
      </c>
      <c r="O54" s="26">
        <v>245</v>
      </c>
    </row>
    <row r="55" spans="1:15">
      <c r="A55" s="26">
        <v>2015</v>
      </c>
      <c r="B55" s="40">
        <v>0.59000230569894119</v>
      </c>
      <c r="C55" s="40">
        <v>0.35697736410159991</v>
      </c>
      <c r="D55" s="40">
        <v>0.2330249415973413</v>
      </c>
      <c r="E55" s="40">
        <v>0.59000230569894119</v>
      </c>
      <c r="F55" s="40">
        <v>0.35697736410159991</v>
      </c>
      <c r="G55" s="40">
        <v>0.41463439777551081</v>
      </c>
      <c r="H55" s="40">
        <v>0.40361440102157048</v>
      </c>
      <c r="I55" s="91">
        <v>1.422945874399878</v>
      </c>
      <c r="J55" s="91">
        <v>0.88445150420319563</v>
      </c>
      <c r="K55" s="40">
        <v>-0.46793549189793621</v>
      </c>
      <c r="L55" s="40">
        <v>-0.46908206819465309</v>
      </c>
      <c r="M55" s="40">
        <v>-2.145154447777942E-2</v>
      </c>
      <c r="N55" s="40">
        <v>0.83333333333333337</v>
      </c>
      <c r="O55" s="26">
        <v>244</v>
      </c>
    </row>
    <row r="56" spans="1:15">
      <c r="A56" s="26">
        <v>2016</v>
      </c>
      <c r="B56" s="40">
        <v>-4.4753393927465468E-2</v>
      </c>
      <c r="C56" s="40">
        <v>-7.135756733332943E-2</v>
      </c>
      <c r="D56" s="40">
        <v>2.6604173405863959E-2</v>
      </c>
      <c r="E56" s="40">
        <v>-4.4753393927465468E-2</v>
      </c>
      <c r="F56" s="40">
        <v>-7.135756733332943E-2</v>
      </c>
      <c r="G56" s="40">
        <v>0.27394891107534508</v>
      </c>
      <c r="H56" s="40">
        <v>0.2681714021773059</v>
      </c>
      <c r="I56" s="91">
        <v>-0.1633640146689862</v>
      </c>
      <c r="J56" s="91">
        <v>-0.26608939936910281</v>
      </c>
      <c r="K56" s="40">
        <v>-0.22800327402526699</v>
      </c>
      <c r="L56" s="40">
        <v>-0.23103275547615959</v>
      </c>
      <c r="M56" s="40">
        <v>-2.2896307406617081E-2</v>
      </c>
      <c r="N56" s="40">
        <v>0.58333333333333337</v>
      </c>
      <c r="O56" s="26">
        <v>244</v>
      </c>
    </row>
    <row r="57" spans="1:15">
      <c r="A57" s="26">
        <v>2017</v>
      </c>
      <c r="B57" s="40">
        <v>7.9115963015619517E-2</v>
      </c>
      <c r="C57" s="40">
        <v>1.3526764176993391E-2</v>
      </c>
      <c r="D57" s="40">
        <v>6.5589198838626128E-2</v>
      </c>
      <c r="E57" s="40">
        <v>7.9115963015619517E-2</v>
      </c>
      <c r="F57" s="40">
        <v>1.3526764176993391E-2</v>
      </c>
      <c r="G57" s="40">
        <v>0.1083406475615717</v>
      </c>
      <c r="H57" s="40">
        <v>0.1139050025214878</v>
      </c>
      <c r="I57" s="91">
        <v>0.73025189341476526</v>
      </c>
      <c r="J57" s="91">
        <v>0.1187547858088288</v>
      </c>
      <c r="K57" s="40">
        <v>-7.0450301860435771E-2</v>
      </c>
      <c r="L57" s="40">
        <v>-9.5074548975187745E-2</v>
      </c>
      <c r="M57" s="40">
        <v>-1.467421386120449E-2</v>
      </c>
      <c r="N57" s="40">
        <v>0.66666666666666663</v>
      </c>
      <c r="O57" s="26">
        <v>244</v>
      </c>
    </row>
    <row r="58" spans="1:15">
      <c r="A58" s="26">
        <v>2018</v>
      </c>
      <c r="B58" s="40">
        <v>-0.29391190186632909</v>
      </c>
      <c r="C58" s="40">
        <v>-0.30636612297717108</v>
      </c>
      <c r="D58" s="40">
        <v>1.2454221110842051E-2</v>
      </c>
      <c r="E58" s="40">
        <v>-0.29391190186632909</v>
      </c>
      <c r="F58" s="40">
        <v>-0.30636612297717108</v>
      </c>
      <c r="G58" s="40">
        <v>0.22273040097907479</v>
      </c>
      <c r="H58" s="40">
        <v>0.22024521701924021</v>
      </c>
      <c r="I58" s="91">
        <v>-1.3195859234947529</v>
      </c>
      <c r="J58" s="91">
        <v>-1.391022820488345</v>
      </c>
      <c r="K58" s="40">
        <v>-0.35560989944277999</v>
      </c>
      <c r="L58" s="40">
        <v>-0.34856448550521058</v>
      </c>
      <c r="M58" s="40">
        <v>-2.7951860701563299E-2</v>
      </c>
      <c r="N58" s="40">
        <v>0.58333333333333337</v>
      </c>
      <c r="O58" s="26">
        <v>243</v>
      </c>
    </row>
    <row r="59" spans="1:15">
      <c r="A59" s="26">
        <v>2019</v>
      </c>
      <c r="B59" s="40">
        <v>0.37094860988570599</v>
      </c>
      <c r="C59" s="40">
        <v>0.34454333509123591</v>
      </c>
      <c r="D59" s="40">
        <v>2.6405274794470079E-2</v>
      </c>
      <c r="E59" s="40">
        <v>0.37094860988570599</v>
      </c>
      <c r="F59" s="40">
        <v>0.34454333509123591</v>
      </c>
      <c r="G59" s="40">
        <v>0.223280155274971</v>
      </c>
      <c r="H59" s="40">
        <v>0.2141010533312496</v>
      </c>
      <c r="I59" s="91">
        <v>1.661359512352901</v>
      </c>
      <c r="J59" s="91">
        <v>1.609255674974053</v>
      </c>
      <c r="K59" s="40">
        <v>-0.16410563969523051</v>
      </c>
      <c r="L59" s="40">
        <v>-0.161323918505765</v>
      </c>
      <c r="M59" s="40">
        <v>-2.4402929854364212E-2</v>
      </c>
      <c r="N59" s="40">
        <v>0.5</v>
      </c>
      <c r="O59" s="26">
        <v>244</v>
      </c>
    </row>
    <row r="60" spans="1:15">
      <c r="A60" s="26">
        <v>2020</v>
      </c>
      <c r="B60" s="40">
        <v>0.31174223049226701</v>
      </c>
      <c r="C60" s="40">
        <v>0.23437872496019671</v>
      </c>
      <c r="D60" s="40">
        <v>7.7363505532070276E-2</v>
      </c>
      <c r="E60" s="40">
        <v>0.31174223049226701</v>
      </c>
      <c r="F60" s="40">
        <v>0.23437872496019671</v>
      </c>
      <c r="G60" s="40">
        <v>0.2427467955435105</v>
      </c>
      <c r="H60" s="40">
        <v>0.24307581858988511</v>
      </c>
      <c r="I60" s="91">
        <v>1.2842279948300681</v>
      </c>
      <c r="J60" s="91">
        <v>0.96422065477289631</v>
      </c>
      <c r="K60" s="40">
        <v>-0.1523542283198811</v>
      </c>
      <c r="L60" s="40">
        <v>-0.1510407099113491</v>
      </c>
      <c r="M60" s="40">
        <v>-1.0809935669719221E-2</v>
      </c>
      <c r="N60" s="40">
        <v>0.83333333333333337</v>
      </c>
      <c r="O60" s="26">
        <v>243</v>
      </c>
    </row>
    <row r="61" spans="1:15">
      <c r="A61" s="26">
        <v>2021</v>
      </c>
      <c r="B61" s="40">
        <v>0.13994655029559461</v>
      </c>
      <c r="C61" s="40">
        <v>7.201860284262418E-2</v>
      </c>
      <c r="D61" s="40">
        <v>6.7927947452970372E-2</v>
      </c>
      <c r="E61" s="40">
        <v>0.13994655029559461</v>
      </c>
      <c r="F61" s="40">
        <v>7.201860284262418E-2</v>
      </c>
      <c r="G61" s="40">
        <v>0.17530629667406969</v>
      </c>
      <c r="H61" s="40">
        <v>0.1680717035574314</v>
      </c>
      <c r="I61" s="91">
        <v>0.79829733985986717</v>
      </c>
      <c r="J61" s="91">
        <v>0.42849927333553128</v>
      </c>
      <c r="K61" s="40">
        <v>-0.111869972949277</v>
      </c>
      <c r="L61" s="40">
        <v>-0.1021514904666587</v>
      </c>
      <c r="M61" s="40">
        <v>-2.1391282134096249E-2</v>
      </c>
      <c r="N61" s="40">
        <v>0.41666666666666669</v>
      </c>
      <c r="O61" s="26">
        <v>243</v>
      </c>
    </row>
    <row r="62" spans="1:15">
      <c r="A62" s="26">
        <v>2022</v>
      </c>
      <c r="B62" s="40">
        <v>-0.16379797263785159</v>
      </c>
      <c r="C62" s="40">
        <v>-0.19811160497031069</v>
      </c>
      <c r="D62" s="40">
        <v>3.4313632332459099E-2</v>
      </c>
      <c r="E62" s="40">
        <v>-0.16379797263785159</v>
      </c>
      <c r="F62" s="40">
        <v>-0.19811160497031069</v>
      </c>
      <c r="G62" s="40">
        <v>0.216844129566861</v>
      </c>
      <c r="H62" s="40">
        <v>0.21480541292971531</v>
      </c>
      <c r="I62" s="91">
        <v>-0.75537194834387544</v>
      </c>
      <c r="J62" s="91">
        <v>-0.92228404428119859</v>
      </c>
      <c r="K62" s="40">
        <v>-0.28098909824950452</v>
      </c>
      <c r="L62" s="40">
        <v>-0.28573371633415617</v>
      </c>
      <c r="M62" s="40">
        <v>-1.6530515859696671E-2</v>
      </c>
      <c r="N62" s="40">
        <v>0.66666666666666663</v>
      </c>
      <c r="O62" s="26">
        <v>242</v>
      </c>
    </row>
    <row r="63" spans="1:15">
      <c r="A63" s="26">
        <v>2023</v>
      </c>
      <c r="B63" s="40">
        <v>-9.9713023033762616E-2</v>
      </c>
      <c r="C63" s="40">
        <v>-8.3255073216041975E-2</v>
      </c>
      <c r="D63" s="40">
        <v>-1.6457949817720641E-2</v>
      </c>
      <c r="E63" s="40">
        <v>-9.9713023033762616E-2</v>
      </c>
      <c r="F63" s="40">
        <v>-8.3255073216041975E-2</v>
      </c>
      <c r="G63" s="40">
        <v>0.1341222634580968</v>
      </c>
      <c r="H63" s="40">
        <v>0.13393754333607991</v>
      </c>
      <c r="I63" s="91">
        <v>-0.74344870465830992</v>
      </c>
      <c r="J63" s="91">
        <v>-0.62159623913017403</v>
      </c>
      <c r="K63" s="40">
        <v>-0.1976858949654208</v>
      </c>
      <c r="L63" s="40">
        <v>-0.1833939173989968</v>
      </c>
      <c r="M63" s="40">
        <v>-3.4310452278721537E-2</v>
      </c>
      <c r="N63" s="40">
        <v>0.41666666666666669</v>
      </c>
      <c r="O63" s="26">
        <v>242</v>
      </c>
    </row>
    <row r="64" spans="1:15">
      <c r="A64" s="26">
        <v>2024</v>
      </c>
      <c r="B64" s="40">
        <v>0.1602578497302993</v>
      </c>
      <c r="C64" s="40">
        <v>0.1188832831595097</v>
      </c>
      <c r="D64" s="40">
        <v>4.1374566570789639E-2</v>
      </c>
      <c r="E64" s="40">
        <v>0.1602578497302993</v>
      </c>
      <c r="F64" s="40">
        <v>0.1188832831595097</v>
      </c>
      <c r="G64" s="40">
        <v>0.26655525132534508</v>
      </c>
      <c r="H64" s="40">
        <v>0.26268333469933891</v>
      </c>
      <c r="I64" s="91">
        <v>0.60121812995046187</v>
      </c>
      <c r="J64" s="91">
        <v>0.45257261293557383</v>
      </c>
      <c r="K64" s="40">
        <v>-0.1645597028705055</v>
      </c>
      <c r="L64" s="40">
        <v>-0.16334426275594899</v>
      </c>
      <c r="M64" s="40">
        <v>-8.248170665741017E-3</v>
      </c>
      <c r="N64" s="40">
        <v>0.5</v>
      </c>
      <c r="O64" s="26">
        <v>242</v>
      </c>
    </row>
    <row r="65" spans="1:15">
      <c r="A65" s="27" t="s">
        <v>552</v>
      </c>
      <c r="B65" s="40">
        <v>2.5967759485028049E-2</v>
      </c>
      <c r="C65" s="40">
        <v>2.4930205584708709E-2</v>
      </c>
      <c r="D65" s="40">
        <v>1.037553900319343E-3</v>
      </c>
      <c r="E65" s="40">
        <v>2.5967759485028049E-2</v>
      </c>
      <c r="F65" s="40">
        <v>2.4930205584708709E-2</v>
      </c>
      <c r="G65" s="40">
        <v>0.21287982468526359</v>
      </c>
      <c r="H65" s="40">
        <v>0.22170324030345531</v>
      </c>
      <c r="I65" s="91">
        <v>0.12198318710296099</v>
      </c>
      <c r="J65" s="91">
        <v>0.1124485395458614</v>
      </c>
      <c r="K65" s="40">
        <v>-0.1326886235911329</v>
      </c>
      <c r="L65" s="40">
        <v>-0.1371492948729707</v>
      </c>
      <c r="M65" s="40">
        <v>-7.2607819783343519E-3</v>
      </c>
      <c r="N65" s="40">
        <v>0.6</v>
      </c>
      <c r="O65" s="26">
        <v>94</v>
      </c>
    </row>
    <row r="66" spans="1:15">
      <c r="A66" s="25" t="s">
        <v>553</v>
      </c>
      <c r="B66" s="92">
        <v>2.3367935575835772</v>
      </c>
      <c r="C66" s="92">
        <v>1.107668472154391</v>
      </c>
      <c r="D66" s="93">
        <v>1.2291250854291851</v>
      </c>
      <c r="E66" s="94">
        <v>0.1062603085617342</v>
      </c>
      <c r="F66" s="93">
        <v>6.4476493806131296E-2</v>
      </c>
      <c r="G66" s="95">
        <v>0.23466791028846931</v>
      </c>
      <c r="H66" s="93">
        <v>0.23107506783006551</v>
      </c>
      <c r="I66" s="96">
        <v>0.45281141520846191</v>
      </c>
      <c r="J66" s="97">
        <v>0.27902834525422637</v>
      </c>
      <c r="K66" s="93">
        <v>-0.50727067327657305</v>
      </c>
      <c r="L66" s="93">
        <v>-0.57267143539704068</v>
      </c>
      <c r="M66" s="93">
        <v>-5.5148950274363062E-2</v>
      </c>
      <c r="N66" s="93">
        <v>0.59731543624161076</v>
      </c>
      <c r="O66" s="25">
        <v>3007</v>
      </c>
    </row>
  </sheetData>
  <mergeCells count="4">
    <mergeCell ref="A1:O1"/>
    <mergeCell ref="A17:O17"/>
    <mergeCell ref="A51:O51"/>
    <mergeCell ref="A35:O35"/>
  </mergeCells>
  <phoneticPr fontId="2" type="noConversion"/>
  <conditionalFormatting sqref="D3:D15">
    <cfRule type="dataBar" priority="16">
      <dataBar>
        <cfvo type="min"/>
        <cfvo type="max"/>
        <color rgb="FFFFB628"/>
      </dataBar>
      <extLst>
        <ext xmlns:x14="http://schemas.microsoft.com/office/spreadsheetml/2009/9/main" uri="{B025F937-C7B1-47D3-B67F-A62EFF666E3E}">
          <x14:id>{4FEC89C9-5A59-41B8-8869-B509529AA197}</x14:id>
        </ext>
      </extLst>
    </cfRule>
  </conditionalFormatting>
  <conditionalFormatting sqref="D19:D31">
    <cfRule type="dataBar" priority="15">
      <dataBar>
        <cfvo type="min"/>
        <cfvo type="max"/>
        <color rgb="FFFFB628"/>
      </dataBar>
      <extLst>
        <ext xmlns:x14="http://schemas.microsoft.com/office/spreadsheetml/2009/9/main" uri="{B025F937-C7B1-47D3-B67F-A62EFF666E3E}">
          <x14:id>{E9077749-15C1-4DE8-8175-44D4C2A0341E}</x14:id>
        </ext>
      </extLst>
    </cfRule>
  </conditionalFormatting>
  <conditionalFormatting sqref="D37:D49">
    <cfRule type="dataBar" priority="14">
      <dataBar>
        <cfvo type="min"/>
        <cfvo type="max"/>
        <color rgb="FFFFB628"/>
      </dataBar>
      <extLst>
        <ext xmlns:x14="http://schemas.microsoft.com/office/spreadsheetml/2009/9/main" uri="{B025F937-C7B1-47D3-B67F-A62EFF666E3E}">
          <x14:id>{6B7A6762-868B-462F-93B2-46AF2F70877B}</x14:id>
        </ext>
      </extLst>
    </cfRule>
  </conditionalFormatting>
  <conditionalFormatting sqref="D53:D65">
    <cfRule type="dataBar" priority="13">
      <dataBar>
        <cfvo type="min"/>
        <cfvo type="max"/>
        <color rgb="FFFFB628"/>
      </dataBar>
      <extLst>
        <ext xmlns:x14="http://schemas.microsoft.com/office/spreadsheetml/2009/9/main" uri="{B025F937-C7B1-47D3-B67F-A62EFF666E3E}">
          <x14:id>{5DB38390-5AB3-4324-9B27-859D127716A8}</x14:id>
        </ext>
      </extLst>
    </cfRule>
  </conditionalFormatting>
  <conditionalFormatting sqref="B3:B14">
    <cfRule type="dataBar" priority="12">
      <dataBar>
        <cfvo type="min"/>
        <cfvo type="max"/>
        <color rgb="FFFFB628"/>
      </dataBar>
      <extLst>
        <ext xmlns:x14="http://schemas.microsoft.com/office/spreadsheetml/2009/9/main" uri="{B025F937-C7B1-47D3-B67F-A62EFF666E3E}">
          <x14:id>{E7B44445-8D34-4EC6-A9E9-4D5C51B91B3F}</x14:id>
        </ext>
      </extLst>
    </cfRule>
  </conditionalFormatting>
  <conditionalFormatting sqref="B19:B30">
    <cfRule type="dataBar" priority="11">
      <dataBar>
        <cfvo type="min"/>
        <cfvo type="max"/>
        <color rgb="FFFFB628"/>
      </dataBar>
      <extLst>
        <ext xmlns:x14="http://schemas.microsoft.com/office/spreadsheetml/2009/9/main" uri="{B025F937-C7B1-47D3-B67F-A62EFF666E3E}">
          <x14:id>{7E2B679B-2A63-494E-84E8-8DF2DEBF0FBD}</x14:id>
        </ext>
      </extLst>
    </cfRule>
  </conditionalFormatting>
  <conditionalFormatting sqref="B37:B48">
    <cfRule type="dataBar" priority="10">
      <dataBar>
        <cfvo type="min"/>
        <cfvo type="max"/>
        <color rgb="FFFFB628"/>
      </dataBar>
      <extLst>
        <ext xmlns:x14="http://schemas.microsoft.com/office/spreadsheetml/2009/9/main" uri="{B025F937-C7B1-47D3-B67F-A62EFF666E3E}">
          <x14:id>{2FED6DC2-DDBB-427B-BF4A-98CD51D8DF6F}</x14:id>
        </ext>
      </extLst>
    </cfRule>
  </conditionalFormatting>
  <conditionalFormatting sqref="B53:B64">
    <cfRule type="dataBar" priority="9">
      <dataBar>
        <cfvo type="min"/>
        <cfvo type="max"/>
        <color rgb="FFFFB628"/>
      </dataBar>
      <extLst>
        <ext xmlns:x14="http://schemas.microsoft.com/office/spreadsheetml/2009/9/main" uri="{B025F937-C7B1-47D3-B67F-A62EFF666E3E}">
          <x14:id>{887E7129-1FE5-46E1-9A5E-E3C438DF4ED4}</x14:id>
        </ext>
      </extLst>
    </cfRule>
  </conditionalFormatting>
  <conditionalFormatting sqref="M3:M15">
    <cfRule type="colorScale" priority="8">
      <colorScale>
        <cfvo type="min"/>
        <cfvo type="percentile" val="50"/>
        <cfvo type="max"/>
        <color rgb="FF5A8AC6"/>
        <color rgb="FFFCFCFF"/>
        <color rgb="FFF8696B"/>
      </colorScale>
    </cfRule>
  </conditionalFormatting>
  <conditionalFormatting sqref="M19:M31">
    <cfRule type="colorScale" priority="7">
      <colorScale>
        <cfvo type="min"/>
        <cfvo type="percentile" val="50"/>
        <cfvo type="max"/>
        <color rgb="FF5A8AC6"/>
        <color rgb="FFFCFCFF"/>
        <color rgb="FFF8696B"/>
      </colorScale>
    </cfRule>
  </conditionalFormatting>
  <conditionalFormatting sqref="M37:M49">
    <cfRule type="colorScale" priority="6">
      <colorScale>
        <cfvo type="min"/>
        <cfvo type="percentile" val="50"/>
        <cfvo type="max"/>
        <color rgb="FF5A8AC6"/>
        <color rgb="FFFCFCFF"/>
        <color rgb="FFF8696B"/>
      </colorScale>
    </cfRule>
  </conditionalFormatting>
  <conditionalFormatting sqref="M53:M65">
    <cfRule type="colorScale" priority="5">
      <colorScale>
        <cfvo type="min"/>
        <cfvo type="percentile" val="50"/>
        <cfvo type="max"/>
        <color rgb="FF5A8AC6"/>
        <color rgb="FFFCFCFF"/>
        <color rgb="FFF8696B"/>
      </colorScale>
    </cfRule>
  </conditionalFormatting>
  <conditionalFormatting sqref="K53:K65">
    <cfRule type="colorScale" priority="4">
      <colorScale>
        <cfvo type="min"/>
        <cfvo type="percentile" val="50"/>
        <cfvo type="max"/>
        <color rgb="FF5A8AC6"/>
        <color rgb="FFFCFCFF"/>
        <color rgb="FFF8696B"/>
      </colorScale>
    </cfRule>
  </conditionalFormatting>
  <conditionalFormatting sqref="K37:K49">
    <cfRule type="colorScale" priority="3">
      <colorScale>
        <cfvo type="min"/>
        <cfvo type="percentile" val="50"/>
        <cfvo type="max"/>
        <color rgb="FF5A8AC6"/>
        <color rgb="FFFCFCFF"/>
        <color rgb="FFF8696B"/>
      </colorScale>
    </cfRule>
  </conditionalFormatting>
  <conditionalFormatting sqref="K19:K31">
    <cfRule type="colorScale" priority="2">
      <colorScale>
        <cfvo type="min"/>
        <cfvo type="percentile" val="50"/>
        <cfvo type="max"/>
        <color rgb="FF5A8AC6"/>
        <color rgb="FFFCFCFF"/>
        <color rgb="FFF8696B"/>
      </colorScale>
    </cfRule>
  </conditionalFormatting>
  <conditionalFormatting sqref="K3:K15">
    <cfRule type="colorScale" priority="1">
      <colorScale>
        <cfvo type="min"/>
        <cfvo type="percentile" val="50"/>
        <cfvo type="max"/>
        <color rgb="FF5A8AC6"/>
        <color rgb="FFFCFCFF"/>
        <color rgb="FFF8696B"/>
      </colorScale>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FEC89C9-5A59-41B8-8869-B509529AA197}">
            <x14:dataBar minLength="0" maxLength="100" border="1" negativeBarBorderColorSameAsPositive="0">
              <x14:cfvo type="autoMin"/>
              <x14:cfvo type="autoMax"/>
              <x14:borderColor rgb="FFFFB628"/>
              <x14:negativeFillColor rgb="FFFF0000"/>
              <x14:negativeBorderColor rgb="FFFF0000"/>
              <x14:axisColor rgb="FF000000"/>
            </x14:dataBar>
          </x14:cfRule>
          <xm:sqref>D3:D15</xm:sqref>
        </x14:conditionalFormatting>
        <x14:conditionalFormatting xmlns:xm="http://schemas.microsoft.com/office/excel/2006/main">
          <x14:cfRule type="dataBar" id="{E9077749-15C1-4DE8-8175-44D4C2A0341E}">
            <x14:dataBar minLength="0" maxLength="100" border="1" negativeBarBorderColorSameAsPositive="0">
              <x14:cfvo type="autoMin"/>
              <x14:cfvo type="autoMax"/>
              <x14:borderColor rgb="FFFFB628"/>
              <x14:negativeFillColor rgb="FFFF0000"/>
              <x14:negativeBorderColor rgb="FFFF0000"/>
              <x14:axisColor rgb="FF000000"/>
            </x14:dataBar>
          </x14:cfRule>
          <xm:sqref>D19:D31</xm:sqref>
        </x14:conditionalFormatting>
        <x14:conditionalFormatting xmlns:xm="http://schemas.microsoft.com/office/excel/2006/main">
          <x14:cfRule type="dataBar" id="{6B7A6762-868B-462F-93B2-46AF2F70877B}">
            <x14:dataBar minLength="0" maxLength="100" border="1" negativeBarBorderColorSameAsPositive="0">
              <x14:cfvo type="autoMin"/>
              <x14:cfvo type="autoMax"/>
              <x14:borderColor rgb="FFFFB628"/>
              <x14:negativeFillColor rgb="FFFF0000"/>
              <x14:negativeBorderColor rgb="FFFF0000"/>
              <x14:axisColor rgb="FF000000"/>
            </x14:dataBar>
          </x14:cfRule>
          <xm:sqref>D37:D49</xm:sqref>
        </x14:conditionalFormatting>
        <x14:conditionalFormatting xmlns:xm="http://schemas.microsoft.com/office/excel/2006/main">
          <x14:cfRule type="dataBar" id="{5DB38390-5AB3-4324-9B27-859D127716A8}">
            <x14:dataBar minLength="0" maxLength="100" border="1" negativeBarBorderColorSameAsPositive="0">
              <x14:cfvo type="autoMin"/>
              <x14:cfvo type="autoMax"/>
              <x14:borderColor rgb="FFFFB628"/>
              <x14:negativeFillColor rgb="FFFF0000"/>
              <x14:negativeBorderColor rgb="FFFF0000"/>
              <x14:axisColor rgb="FF000000"/>
            </x14:dataBar>
          </x14:cfRule>
          <xm:sqref>D53:D65</xm:sqref>
        </x14:conditionalFormatting>
        <x14:conditionalFormatting xmlns:xm="http://schemas.microsoft.com/office/excel/2006/main">
          <x14:cfRule type="dataBar" id="{E7B44445-8D34-4EC6-A9E9-4D5C51B91B3F}">
            <x14:dataBar minLength="0" maxLength="100" border="1" negativeBarBorderColorSameAsPositive="0">
              <x14:cfvo type="autoMin"/>
              <x14:cfvo type="autoMax"/>
              <x14:borderColor rgb="FFFFB628"/>
              <x14:negativeFillColor rgb="FFFF0000"/>
              <x14:negativeBorderColor rgb="FFFF0000"/>
              <x14:axisColor rgb="FF000000"/>
            </x14:dataBar>
          </x14:cfRule>
          <xm:sqref>B3:B14</xm:sqref>
        </x14:conditionalFormatting>
        <x14:conditionalFormatting xmlns:xm="http://schemas.microsoft.com/office/excel/2006/main">
          <x14:cfRule type="dataBar" id="{7E2B679B-2A63-494E-84E8-8DF2DEBF0FBD}">
            <x14:dataBar minLength="0" maxLength="100" border="1" negativeBarBorderColorSameAsPositive="0">
              <x14:cfvo type="autoMin"/>
              <x14:cfvo type="autoMax"/>
              <x14:borderColor rgb="FFFFB628"/>
              <x14:negativeFillColor rgb="FFFF0000"/>
              <x14:negativeBorderColor rgb="FFFF0000"/>
              <x14:axisColor rgb="FF000000"/>
            </x14:dataBar>
          </x14:cfRule>
          <xm:sqref>B19:B30</xm:sqref>
        </x14:conditionalFormatting>
        <x14:conditionalFormatting xmlns:xm="http://schemas.microsoft.com/office/excel/2006/main">
          <x14:cfRule type="dataBar" id="{2FED6DC2-DDBB-427B-BF4A-98CD51D8DF6F}">
            <x14:dataBar minLength="0" maxLength="100" border="1" negativeBarBorderColorSameAsPositive="0">
              <x14:cfvo type="autoMin"/>
              <x14:cfvo type="autoMax"/>
              <x14:borderColor rgb="FFFFB628"/>
              <x14:negativeFillColor rgb="FFFF0000"/>
              <x14:negativeBorderColor rgb="FFFF0000"/>
              <x14:axisColor rgb="FF000000"/>
            </x14:dataBar>
          </x14:cfRule>
          <xm:sqref>B37:B48</xm:sqref>
        </x14:conditionalFormatting>
        <x14:conditionalFormatting xmlns:xm="http://schemas.microsoft.com/office/excel/2006/main">
          <x14:cfRule type="dataBar" id="{887E7129-1FE5-46E1-9A5E-E3C438DF4ED4}">
            <x14:dataBar minLength="0" maxLength="100" border="1" negativeBarBorderColorSameAsPositive="0">
              <x14:cfvo type="autoMin"/>
              <x14:cfvo type="autoMax"/>
              <x14:borderColor rgb="FFFFB628"/>
              <x14:negativeFillColor rgb="FFFF0000"/>
              <x14:negativeBorderColor rgb="FFFF0000"/>
              <x14:axisColor rgb="FF000000"/>
            </x14:dataBar>
          </x14:cfRule>
          <xm:sqref>B53:B64</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C81D7-0DC7-4EAE-8753-36E39AC1EEB3}">
  <dimension ref="A1:D3009"/>
  <sheetViews>
    <sheetView workbookViewId="0">
      <selection activeCell="G29" sqref="G29"/>
    </sheetView>
  </sheetViews>
  <sheetFormatPr defaultRowHeight="15.5"/>
  <cols>
    <col min="1" max="1" width="10.58203125" style="21" bestFit="1" customWidth="1"/>
    <col min="2" max="16384" width="8.6640625" style="15"/>
  </cols>
  <sheetData>
    <row r="1" spans="1:4" s="106" customFormat="1" ht="57.5" customHeight="1">
      <c r="A1" s="104" t="s">
        <v>558</v>
      </c>
      <c r="B1" s="105" t="s">
        <v>561</v>
      </c>
      <c r="C1" s="105" t="s">
        <v>559</v>
      </c>
      <c r="D1" s="105" t="s">
        <v>560</v>
      </c>
    </row>
    <row r="2" spans="1:4">
      <c r="A2" s="21">
        <v>41278</v>
      </c>
      <c r="B2" s="103">
        <v>1</v>
      </c>
      <c r="C2" s="103">
        <v>1</v>
      </c>
      <c r="D2" s="103">
        <v>1</v>
      </c>
    </row>
    <row r="3" spans="1:4">
      <c r="A3" s="21">
        <v>41281</v>
      </c>
      <c r="B3" s="103">
        <v>1.020133461593969</v>
      </c>
      <c r="C3" s="103">
        <v>1.014047125522672</v>
      </c>
      <c r="D3" s="103">
        <v>1.0060020248744941</v>
      </c>
    </row>
    <row r="4" spans="1:4">
      <c r="A4" s="21">
        <v>41282</v>
      </c>
      <c r="B4" s="103">
        <v>1.042612079542822</v>
      </c>
      <c r="C4" s="103">
        <v>1.0283381988947231</v>
      </c>
      <c r="D4" s="103">
        <v>1.0138805313888379</v>
      </c>
    </row>
    <row r="5" spans="1:4">
      <c r="A5" s="21">
        <v>41283</v>
      </c>
      <c r="B5" s="103">
        <v>1.0475280638618809</v>
      </c>
      <c r="C5" s="103">
        <v>1.0324877624817219</v>
      </c>
      <c r="D5" s="103">
        <v>1.0145670505033471</v>
      </c>
    </row>
    <row r="6" spans="1:4">
      <c r="A6" s="21">
        <v>41284</v>
      </c>
      <c r="B6" s="103">
        <v>1.0564058843076061</v>
      </c>
      <c r="C6" s="103">
        <v>1.03812888292183</v>
      </c>
      <c r="D6" s="103">
        <v>1.0176057151346509</v>
      </c>
    </row>
    <row r="7" spans="1:4">
      <c r="A7" s="21">
        <v>41285</v>
      </c>
      <c r="B7" s="103">
        <v>1.040149824583209</v>
      </c>
      <c r="C7" s="103">
        <v>1.019161694915043</v>
      </c>
      <c r="D7" s="103">
        <v>1.0205935228657861</v>
      </c>
    </row>
    <row r="8" spans="1:4">
      <c r="A8" s="21">
        <v>41288</v>
      </c>
      <c r="B8" s="103">
        <v>1.081729690197152</v>
      </c>
      <c r="C8" s="103">
        <v>1.0577844126111571</v>
      </c>
      <c r="D8" s="103">
        <v>1.0226372002654931</v>
      </c>
    </row>
    <row r="9" spans="1:4">
      <c r="A9" s="21">
        <v>41289</v>
      </c>
      <c r="B9" s="103">
        <v>1.108721637613715</v>
      </c>
      <c r="C9" s="103">
        <v>1.075538214172183</v>
      </c>
      <c r="D9" s="103">
        <v>1.0308528539518911</v>
      </c>
    </row>
    <row r="10" spans="1:4">
      <c r="A10" s="21">
        <v>41290</v>
      </c>
      <c r="B10" s="103">
        <v>1.1019077314353769</v>
      </c>
      <c r="C10" s="103">
        <v>1.070447396131295</v>
      </c>
      <c r="D10" s="103">
        <v>1.029389893812422</v>
      </c>
    </row>
    <row r="11" spans="1:4">
      <c r="A11" s="21">
        <v>41291</v>
      </c>
      <c r="B11" s="103">
        <v>1.1004829290264331</v>
      </c>
      <c r="C11" s="103">
        <v>1.066093685134204</v>
      </c>
      <c r="D11" s="103">
        <v>1.032257243778627</v>
      </c>
    </row>
    <row r="12" spans="1:4">
      <c r="A12" s="21">
        <v>41292</v>
      </c>
      <c r="B12" s="103">
        <v>1.134861744039912</v>
      </c>
      <c r="C12" s="103">
        <v>1.0925848088730941</v>
      </c>
      <c r="D12" s="103">
        <v>1.0386944197132151</v>
      </c>
    </row>
    <row r="13" spans="1:4">
      <c r="A13" s="21">
        <v>41295</v>
      </c>
      <c r="B13" s="103">
        <v>1.1442547983464439</v>
      </c>
      <c r="C13" s="103">
        <v>1.0996318111305901</v>
      </c>
      <c r="D13" s="103">
        <v>1.040579934814704</v>
      </c>
    </row>
    <row r="14" spans="1:4">
      <c r="A14" s="21">
        <v>41296</v>
      </c>
      <c r="B14" s="103">
        <v>1.1194451991369629</v>
      </c>
      <c r="C14" s="103">
        <v>1.0814895403288021</v>
      </c>
      <c r="D14" s="103">
        <v>1.0350957243623651</v>
      </c>
    </row>
    <row r="15" spans="1:4">
      <c r="A15" s="21">
        <v>41297</v>
      </c>
      <c r="B15" s="103">
        <v>1.1249147311585519</v>
      </c>
      <c r="C15" s="103">
        <v>1.084212746625969</v>
      </c>
      <c r="D15" s="103">
        <v>1.0375405884677571</v>
      </c>
    </row>
    <row r="16" spans="1:4">
      <c r="A16" s="21">
        <v>41298</v>
      </c>
      <c r="B16" s="103">
        <v>1.0934907042710691</v>
      </c>
      <c r="C16" s="103">
        <v>1.0600004904282421</v>
      </c>
      <c r="D16" s="103">
        <v>1.0315945267433759</v>
      </c>
    </row>
    <row r="17" spans="1:4">
      <c r="A17" s="21">
        <v>41299</v>
      </c>
      <c r="B17" s="103">
        <v>1.105635781224882</v>
      </c>
      <c r="C17" s="103">
        <v>1.064909351066661</v>
      </c>
      <c r="D17" s="103">
        <v>1.0382440346846691</v>
      </c>
    </row>
    <row r="18" spans="1:4">
      <c r="A18" s="21">
        <v>41302</v>
      </c>
      <c r="B18" s="103">
        <v>1.140545032374169</v>
      </c>
      <c r="C18" s="103">
        <v>1.0961431552851191</v>
      </c>
      <c r="D18" s="103">
        <v>1.040507370661363</v>
      </c>
    </row>
    <row r="19" spans="1:4">
      <c r="A19" s="21">
        <v>41303</v>
      </c>
      <c r="B19" s="103">
        <v>1.152458377352308</v>
      </c>
      <c r="C19" s="103">
        <v>1.104562046776816</v>
      </c>
      <c r="D19" s="103">
        <v>1.0433622816529471</v>
      </c>
    </row>
    <row r="20" spans="1:4">
      <c r="A20" s="21">
        <v>41304</v>
      </c>
      <c r="B20" s="103">
        <v>1.1396399834213029</v>
      </c>
      <c r="C20" s="103">
        <v>1.1009926861257679</v>
      </c>
      <c r="D20" s="103">
        <v>1.0351022289090119</v>
      </c>
    </row>
    <row r="21" spans="1:4">
      <c r="A21" s="21">
        <v>41305</v>
      </c>
      <c r="B21" s="103">
        <v>1.1245108436903111</v>
      </c>
      <c r="C21" s="103">
        <v>1.0900565331189589</v>
      </c>
      <c r="D21" s="103">
        <v>1.031607819892395</v>
      </c>
    </row>
    <row r="22" spans="1:4">
      <c r="A22" s="21">
        <v>41306</v>
      </c>
      <c r="B22" s="103">
        <v>1.134461759858495</v>
      </c>
      <c r="C22" s="103">
        <v>1.10246874030332</v>
      </c>
      <c r="D22" s="103">
        <v>1.0290194346429931</v>
      </c>
    </row>
    <row r="23" spans="1:4">
      <c r="A23" s="21">
        <v>41309</v>
      </c>
      <c r="B23" s="103">
        <v>1.109437993464049</v>
      </c>
      <c r="C23" s="103">
        <v>1.087571510418808</v>
      </c>
      <c r="D23" s="103">
        <v>1.0201057887557401</v>
      </c>
    </row>
    <row r="24" spans="1:4">
      <c r="A24" s="21">
        <v>41310</v>
      </c>
      <c r="B24" s="103">
        <v>1.1263948986095571</v>
      </c>
      <c r="C24" s="103">
        <v>1.1031404938135909</v>
      </c>
      <c r="D24" s="103">
        <v>1.021080184189028</v>
      </c>
    </row>
    <row r="25" spans="1:4">
      <c r="A25" s="21">
        <v>41311</v>
      </c>
      <c r="B25" s="103">
        <v>1.143365773413173</v>
      </c>
      <c r="C25" s="103">
        <v>1.1127398568289391</v>
      </c>
      <c r="D25" s="103">
        <v>1.0275229797838921</v>
      </c>
    </row>
    <row r="26" spans="1:4">
      <c r="A26" s="21">
        <v>41312</v>
      </c>
      <c r="B26" s="103">
        <v>1.172523531426851</v>
      </c>
      <c r="C26" s="103">
        <v>1.1255027829636479</v>
      </c>
      <c r="D26" s="103">
        <v>1.041777549709286</v>
      </c>
    </row>
    <row r="27" spans="1:4">
      <c r="A27" s="21">
        <v>41313</v>
      </c>
      <c r="B27" s="103">
        <v>1.196087263112861</v>
      </c>
      <c r="C27" s="103">
        <v>1.1426867236657721</v>
      </c>
      <c r="D27" s="103">
        <v>1.04673244060785</v>
      </c>
    </row>
    <row r="28" spans="1:4">
      <c r="A28" s="21">
        <v>41323</v>
      </c>
      <c r="B28" s="103">
        <v>1.20924380494454</v>
      </c>
      <c r="C28" s="103">
        <v>1.14679765122443</v>
      </c>
      <c r="D28" s="103">
        <v>1.054452634824842</v>
      </c>
    </row>
    <row r="29" spans="1:4">
      <c r="A29" s="21">
        <v>41324</v>
      </c>
      <c r="B29" s="103">
        <v>1.189648688778101</v>
      </c>
      <c r="C29" s="103">
        <v>1.125930743146387</v>
      </c>
      <c r="D29" s="103">
        <v>1.0565913543258061</v>
      </c>
    </row>
    <row r="30" spans="1:4">
      <c r="A30" s="21">
        <v>41325</v>
      </c>
      <c r="B30" s="103">
        <v>1.237319428045218</v>
      </c>
      <c r="C30" s="103">
        <v>1.1587847594670699</v>
      </c>
      <c r="D30" s="103">
        <v>1.067773301242128</v>
      </c>
    </row>
    <row r="31" spans="1:4">
      <c r="A31" s="21">
        <v>41326</v>
      </c>
      <c r="B31" s="103">
        <v>1.2243601049162409</v>
      </c>
      <c r="C31" s="103">
        <v>1.1408366130334231</v>
      </c>
      <c r="D31" s="103">
        <v>1.0732124924188171</v>
      </c>
    </row>
    <row r="32" spans="1:4">
      <c r="A32" s="21">
        <v>41327</v>
      </c>
      <c r="B32" s="103">
        <v>1.2270876806618329</v>
      </c>
      <c r="C32" s="103">
        <v>1.1416817644225581</v>
      </c>
      <c r="D32" s="103">
        <v>1.0748071125428471</v>
      </c>
    </row>
    <row r="33" spans="1:4">
      <c r="A33" s="21">
        <v>41330</v>
      </c>
      <c r="B33" s="103">
        <v>1.2554995000197731</v>
      </c>
      <c r="C33" s="103">
        <v>1.1588760648168119</v>
      </c>
      <c r="D33" s="103">
        <v>1.0833768494633931</v>
      </c>
    </row>
    <row r="34" spans="1:4">
      <c r="A34" s="21">
        <v>41331</v>
      </c>
      <c r="B34" s="103">
        <v>1.2477987259877239</v>
      </c>
      <c r="C34" s="103">
        <v>1.1488086354783571</v>
      </c>
      <c r="D34" s="103">
        <v>1.08616760655542</v>
      </c>
    </row>
    <row r="35" spans="1:4">
      <c r="A35" s="21">
        <v>41332</v>
      </c>
      <c r="B35" s="103">
        <v>1.2394441514126051</v>
      </c>
      <c r="C35" s="103">
        <v>1.146126186403045</v>
      </c>
      <c r="D35" s="103">
        <v>1.081420323622851</v>
      </c>
    </row>
    <row r="36" spans="1:4">
      <c r="A36" s="21">
        <v>41333</v>
      </c>
      <c r="B36" s="103">
        <v>1.262465531666185</v>
      </c>
      <c r="C36" s="103">
        <v>1.1702413054168579</v>
      </c>
      <c r="D36" s="103">
        <v>1.078807871353058</v>
      </c>
    </row>
    <row r="37" spans="1:4">
      <c r="A37" s="21">
        <v>41334</v>
      </c>
      <c r="B37" s="103">
        <v>1.2999687223463681</v>
      </c>
      <c r="C37" s="103">
        <v>1.190428443254143</v>
      </c>
      <c r="D37" s="103">
        <v>1.0920175250456781</v>
      </c>
    </row>
    <row r="38" spans="1:4">
      <c r="A38" s="21">
        <v>41337</v>
      </c>
      <c r="B38" s="103">
        <v>1.2724078195161259</v>
      </c>
      <c r="C38" s="103">
        <v>1.1529279232601499</v>
      </c>
      <c r="D38" s="103">
        <v>1.1036317135230109</v>
      </c>
    </row>
    <row r="39" spans="1:4">
      <c r="A39" s="21">
        <v>41338</v>
      </c>
      <c r="B39" s="103">
        <v>1.306899008102915</v>
      </c>
      <c r="C39" s="103">
        <v>1.185045760253038</v>
      </c>
      <c r="D39" s="103">
        <v>1.102825774275467</v>
      </c>
    </row>
    <row r="40" spans="1:4">
      <c r="A40" s="21">
        <v>41339</v>
      </c>
      <c r="B40" s="103">
        <v>1.3277414298458661</v>
      </c>
      <c r="C40" s="103">
        <v>1.2008958133457781</v>
      </c>
      <c r="D40" s="103">
        <v>1.1056258295602579</v>
      </c>
    </row>
    <row r="41" spans="1:4">
      <c r="A41" s="21">
        <v>41340</v>
      </c>
      <c r="B41" s="103">
        <v>1.284169963488861</v>
      </c>
      <c r="C41" s="103">
        <v>1.1763931409020909</v>
      </c>
      <c r="D41" s="103">
        <v>1.0916163303231461</v>
      </c>
    </row>
    <row r="42" spans="1:4">
      <c r="A42" s="21">
        <v>41341</v>
      </c>
      <c r="B42" s="103">
        <v>1.261875929919567</v>
      </c>
      <c r="C42" s="103">
        <v>1.160026392822239</v>
      </c>
      <c r="D42" s="103">
        <v>1.0877993274355919</v>
      </c>
    </row>
    <row r="43" spans="1:4">
      <c r="A43" s="21">
        <v>41344</v>
      </c>
      <c r="B43" s="103">
        <v>1.268023606667841</v>
      </c>
      <c r="C43" s="103">
        <v>1.1620465055580409</v>
      </c>
      <c r="D43" s="103">
        <v>1.0911986745822251</v>
      </c>
    </row>
    <row r="44" spans="1:4">
      <c r="A44" s="21">
        <v>41345</v>
      </c>
      <c r="B44" s="103">
        <v>1.2322740189525121</v>
      </c>
      <c r="C44" s="103">
        <v>1.1349027929277999</v>
      </c>
      <c r="D44" s="103">
        <v>1.085796974535163</v>
      </c>
    </row>
    <row r="45" spans="1:4">
      <c r="A45" s="21">
        <v>41346</v>
      </c>
      <c r="B45" s="103">
        <v>1.2271028829368329</v>
      </c>
      <c r="C45" s="103">
        <v>1.1277372299224131</v>
      </c>
      <c r="D45" s="103">
        <v>1.0881106434885151</v>
      </c>
    </row>
    <row r="46" spans="1:4">
      <c r="A46" s="21">
        <v>41347</v>
      </c>
      <c r="B46" s="103">
        <v>1.2432534511989</v>
      </c>
      <c r="C46" s="103">
        <v>1.137664149048494</v>
      </c>
      <c r="D46" s="103">
        <v>1.0928123666714089</v>
      </c>
    </row>
    <row r="47" spans="1:4">
      <c r="A47" s="21">
        <v>41348</v>
      </c>
      <c r="B47" s="103">
        <v>1.263298780685099</v>
      </c>
      <c r="C47" s="103">
        <v>1.1478314294712471</v>
      </c>
      <c r="D47" s="103">
        <v>1.1005960877609371</v>
      </c>
    </row>
    <row r="48" spans="1:4">
      <c r="A48" s="21">
        <v>41351</v>
      </c>
      <c r="B48" s="103">
        <v>1.2678084123021329</v>
      </c>
      <c r="C48" s="103">
        <v>1.1425916554396669</v>
      </c>
      <c r="D48" s="103">
        <v>1.109590120202901</v>
      </c>
    </row>
    <row r="49" spans="1:4">
      <c r="A49" s="21">
        <v>41352</v>
      </c>
      <c r="B49" s="103">
        <v>1.2532936293736709</v>
      </c>
      <c r="C49" s="103">
        <v>1.137142095004835</v>
      </c>
      <c r="D49" s="103">
        <v>1.1021433775770499</v>
      </c>
    </row>
    <row r="50" spans="1:4">
      <c r="A50" s="21">
        <v>41353</v>
      </c>
      <c r="B50" s="103">
        <v>1.2888209351761639</v>
      </c>
      <c r="C50" s="103">
        <v>1.169480705412927</v>
      </c>
      <c r="D50" s="103">
        <v>1.1020454884042741</v>
      </c>
    </row>
    <row r="51" spans="1:4">
      <c r="A51" s="21">
        <v>41354</v>
      </c>
      <c r="B51" s="103">
        <v>1.3217648814094149</v>
      </c>
      <c r="C51" s="103">
        <v>1.187954897067093</v>
      </c>
      <c r="D51" s="103">
        <v>1.1126389433409309</v>
      </c>
    </row>
    <row r="52" spans="1:4">
      <c r="A52" s="21">
        <v>41355</v>
      </c>
      <c r="B52" s="103">
        <v>1.319787250324461</v>
      </c>
      <c r="C52" s="103">
        <v>1.190295887542993</v>
      </c>
      <c r="D52" s="103">
        <v>1.1087892213496291</v>
      </c>
    </row>
    <row r="53" spans="1:4">
      <c r="A53" s="21">
        <v>41358</v>
      </c>
      <c r="B53" s="103">
        <v>1.3218458232519821</v>
      </c>
      <c r="C53" s="103">
        <v>1.189399613223368</v>
      </c>
      <c r="D53" s="103">
        <v>1.1113555179908581</v>
      </c>
    </row>
    <row r="54" spans="1:4">
      <c r="A54" s="21">
        <v>41359</v>
      </c>
      <c r="B54" s="103">
        <v>1.3169897235702539</v>
      </c>
      <c r="C54" s="103">
        <v>1.183646453387825</v>
      </c>
      <c r="D54" s="103">
        <v>1.112654644299212</v>
      </c>
    </row>
    <row r="55" spans="1:4">
      <c r="A55" s="21">
        <v>41360</v>
      </c>
      <c r="B55" s="103">
        <v>1.3241448591914959</v>
      </c>
      <c r="C55" s="103">
        <v>1.187362189943779</v>
      </c>
      <c r="D55" s="103">
        <v>1.1151987745661609</v>
      </c>
    </row>
    <row r="56" spans="1:4">
      <c r="A56" s="21">
        <v>41361</v>
      </c>
      <c r="B56" s="103">
        <v>1.315431593100838</v>
      </c>
      <c r="C56" s="103">
        <v>1.167799682057598</v>
      </c>
      <c r="D56" s="103">
        <v>1.126418865590989</v>
      </c>
    </row>
    <row r="57" spans="1:4">
      <c r="A57" s="21">
        <v>41362</v>
      </c>
      <c r="B57" s="103">
        <v>1.320086468074966</v>
      </c>
      <c r="C57" s="103">
        <v>1.1669973285067401</v>
      </c>
      <c r="D57" s="103">
        <v>1.1311820822795839</v>
      </c>
    </row>
    <row r="58" spans="1:4">
      <c r="A58" s="21">
        <v>41365</v>
      </c>
      <c r="B58" s="103">
        <v>1.341838663802202</v>
      </c>
      <c r="C58" s="103">
        <v>1.1789902453673351</v>
      </c>
      <c r="D58" s="103">
        <v>1.138125331464577</v>
      </c>
    </row>
    <row r="59" spans="1:4">
      <c r="A59" s="21">
        <v>41366</v>
      </c>
      <c r="B59" s="103">
        <v>1.3262065673631931</v>
      </c>
      <c r="C59" s="103">
        <v>1.14544459760708</v>
      </c>
      <c r="D59" s="103">
        <v>1.157809439351094</v>
      </c>
    </row>
    <row r="60" spans="1:4">
      <c r="A60" s="21">
        <v>41367</v>
      </c>
      <c r="B60" s="103">
        <v>1.3217560411919329</v>
      </c>
      <c r="C60" s="103">
        <v>1.134831569092088</v>
      </c>
      <c r="D60" s="103">
        <v>1.164715608193198</v>
      </c>
    </row>
    <row r="61" spans="1:4">
      <c r="A61" s="21">
        <v>41372</v>
      </c>
      <c r="B61" s="103">
        <v>1.3246694781889199</v>
      </c>
      <c r="C61" s="103">
        <v>1.151340527396026</v>
      </c>
      <c r="D61" s="103">
        <v>1.150545339687564</v>
      </c>
    </row>
    <row r="62" spans="1:4">
      <c r="A62" s="21">
        <v>41373</v>
      </c>
      <c r="B62" s="103">
        <v>1.3323850630637011</v>
      </c>
      <c r="C62" s="103">
        <v>1.1594564911280041</v>
      </c>
      <c r="D62" s="103">
        <v>1.149146236412425</v>
      </c>
    </row>
    <row r="63" spans="1:4">
      <c r="A63" s="21">
        <v>41374</v>
      </c>
      <c r="B63" s="103">
        <v>1.3315009856301321</v>
      </c>
      <c r="C63" s="103">
        <v>1.1488830268981529</v>
      </c>
      <c r="D63" s="103">
        <v>1.1589526126302221</v>
      </c>
    </row>
    <row r="64" spans="1:4">
      <c r="A64" s="21">
        <v>41375</v>
      </c>
      <c r="B64" s="103">
        <v>1.3287683826536481</v>
      </c>
      <c r="C64" s="103">
        <v>1.1466185619967979</v>
      </c>
      <c r="D64" s="103">
        <v>1.1588582521633359</v>
      </c>
    </row>
    <row r="65" spans="1:4">
      <c r="A65" s="21">
        <v>41376</v>
      </c>
      <c r="B65" s="103">
        <v>1.3191741332325331</v>
      </c>
      <c r="C65" s="103">
        <v>1.1427665298765219</v>
      </c>
      <c r="D65" s="103">
        <v>1.154368892283774</v>
      </c>
    </row>
    <row r="66" spans="1:4">
      <c r="A66" s="21">
        <v>41379</v>
      </c>
      <c r="B66" s="103">
        <v>1.306877419838351</v>
      </c>
      <c r="C66" s="103">
        <v>1.133058699320959</v>
      </c>
      <c r="D66" s="103">
        <v>1.1534066334088089</v>
      </c>
    </row>
    <row r="67" spans="1:4">
      <c r="A67" s="21">
        <v>41380</v>
      </c>
      <c r="B67" s="103">
        <v>1.3180589901060999</v>
      </c>
      <c r="C67" s="103">
        <v>1.147221036458014</v>
      </c>
      <c r="D67" s="103">
        <v>1.1489145929327971</v>
      </c>
    </row>
    <row r="68" spans="1:4">
      <c r="A68" s="21">
        <v>41381</v>
      </c>
      <c r="B68" s="103">
        <v>1.325282304591735</v>
      </c>
      <c r="C68" s="103">
        <v>1.1682434658700649</v>
      </c>
      <c r="D68" s="103">
        <v>1.1344230404958551</v>
      </c>
    </row>
    <row r="69" spans="1:4">
      <c r="A69" s="21">
        <v>41382</v>
      </c>
      <c r="B69" s="103">
        <v>1.3296524600872159</v>
      </c>
      <c r="C69" s="103">
        <v>1.17248098383404</v>
      </c>
      <c r="D69" s="103">
        <v>1.134050341472679</v>
      </c>
    </row>
    <row r="70" spans="1:4">
      <c r="A70" s="21">
        <v>41383</v>
      </c>
      <c r="B70" s="103">
        <v>1.3580835866440251</v>
      </c>
      <c r="C70" s="103">
        <v>1.1982581233556739</v>
      </c>
      <c r="D70" s="103">
        <v>1.1333814978368491</v>
      </c>
    </row>
    <row r="71" spans="1:4">
      <c r="A71" s="21">
        <v>41386</v>
      </c>
      <c r="B71" s="103">
        <v>1.3520457396261309</v>
      </c>
      <c r="C71" s="103">
        <v>1.2136487152936219</v>
      </c>
      <c r="D71" s="103">
        <v>1.1140338407551691</v>
      </c>
    </row>
    <row r="72" spans="1:4">
      <c r="A72" s="21">
        <v>41387</v>
      </c>
      <c r="B72" s="103">
        <v>1.3125435524807689</v>
      </c>
      <c r="C72" s="103">
        <v>1.179606206735285</v>
      </c>
      <c r="D72" s="103">
        <v>1.1126963769658389</v>
      </c>
    </row>
    <row r="73" spans="1:4">
      <c r="A73" s="21">
        <v>41388</v>
      </c>
      <c r="B73" s="103">
        <v>1.33288737978732</v>
      </c>
      <c r="C73" s="103">
        <v>1.2093188306133691</v>
      </c>
      <c r="D73" s="103">
        <v>1.1021802902972051</v>
      </c>
    </row>
    <row r="74" spans="1:4">
      <c r="A74" s="21">
        <v>41389</v>
      </c>
      <c r="B74" s="103">
        <v>1.316873522638361</v>
      </c>
      <c r="C74" s="103">
        <v>1.1884176855605071</v>
      </c>
      <c r="D74" s="103">
        <v>1.108089805998864</v>
      </c>
    </row>
    <row r="75" spans="1:4">
      <c r="A75" s="21">
        <v>41390</v>
      </c>
      <c r="B75" s="103">
        <v>1.3017437429229699</v>
      </c>
      <c r="C75" s="103">
        <v>1.1694079439480409</v>
      </c>
      <c r="D75" s="103">
        <v>1.1131647853598039</v>
      </c>
    </row>
    <row r="76" spans="1:4">
      <c r="A76" s="21">
        <v>41396</v>
      </c>
      <c r="B76" s="103">
        <v>1.301291657871714</v>
      </c>
      <c r="C76" s="103">
        <v>1.1879790404759389</v>
      </c>
      <c r="D76" s="103">
        <v>1.0953826738815</v>
      </c>
    </row>
    <row r="77" spans="1:4">
      <c r="A77" s="21">
        <v>41397</v>
      </c>
      <c r="B77" s="103">
        <v>1.329694017528307</v>
      </c>
      <c r="C77" s="103">
        <v>1.212963105510348</v>
      </c>
      <c r="D77" s="103">
        <v>1.0962361604303239</v>
      </c>
    </row>
    <row r="78" spans="1:4">
      <c r="A78" s="21">
        <v>41400</v>
      </c>
      <c r="B78" s="103">
        <v>1.35411949229107</v>
      </c>
      <c r="C78" s="103">
        <v>1.2339849221555561</v>
      </c>
      <c r="D78" s="103">
        <v>1.097354974099408</v>
      </c>
    </row>
    <row r="79" spans="1:4">
      <c r="A79" s="21">
        <v>41401</v>
      </c>
      <c r="B79" s="103">
        <v>1.3487664478179231</v>
      </c>
      <c r="C79" s="103">
        <v>1.2337403284684509</v>
      </c>
      <c r="D79" s="103">
        <v>1.0932336543559891</v>
      </c>
    </row>
    <row r="80" spans="1:4">
      <c r="A80" s="21">
        <v>41402</v>
      </c>
      <c r="B80" s="103">
        <v>1.373757231365849</v>
      </c>
      <c r="C80" s="103">
        <v>1.248974494054097</v>
      </c>
      <c r="D80" s="103">
        <v>1.099908154974979</v>
      </c>
    </row>
    <row r="81" spans="1:4">
      <c r="A81" s="21">
        <v>41403</v>
      </c>
      <c r="B81" s="103">
        <v>1.3814961399853729</v>
      </c>
      <c r="C81" s="103">
        <v>1.2483452932589929</v>
      </c>
      <c r="D81" s="103">
        <v>1.106661872676886</v>
      </c>
    </row>
    <row r="82" spans="1:4">
      <c r="A82" s="21">
        <v>41404</v>
      </c>
      <c r="B82" s="103">
        <v>1.3759874998192929</v>
      </c>
      <c r="C82" s="103">
        <v>1.2483800924141519</v>
      </c>
      <c r="D82" s="103">
        <v>1.1022183934048251</v>
      </c>
    </row>
    <row r="83" spans="1:4">
      <c r="A83" s="21">
        <v>41407</v>
      </c>
      <c r="B83" s="103">
        <v>1.3807464603087081</v>
      </c>
      <c r="C83" s="103">
        <v>1.24968062962754</v>
      </c>
      <c r="D83" s="103">
        <v>1.1048794608589161</v>
      </c>
    </row>
    <row r="84" spans="1:4">
      <c r="A84" s="21">
        <v>41408</v>
      </c>
      <c r="B84" s="103">
        <v>1.3612853742741611</v>
      </c>
      <c r="C84" s="103">
        <v>1.2321486621152331</v>
      </c>
      <c r="D84" s="103">
        <v>1.104806113198417</v>
      </c>
    </row>
    <row r="85" spans="1:4">
      <c r="A85" s="21">
        <v>41409</v>
      </c>
      <c r="B85" s="103">
        <v>1.4090401983548031</v>
      </c>
      <c r="C85" s="103">
        <v>1.2597131234937471</v>
      </c>
      <c r="D85" s="103">
        <v>1.1185405407597131</v>
      </c>
    </row>
    <row r="86" spans="1:4">
      <c r="A86" s="21">
        <v>41410</v>
      </c>
      <c r="B86" s="103">
        <v>1.411785466636968</v>
      </c>
      <c r="C86" s="103">
        <v>1.271398364756533</v>
      </c>
      <c r="D86" s="103">
        <v>1.110419445055145</v>
      </c>
    </row>
    <row r="87" spans="1:4">
      <c r="A87" s="21">
        <v>41411</v>
      </c>
      <c r="B87" s="103">
        <v>1.429231907643121</v>
      </c>
      <c r="C87" s="103">
        <v>1.2892208079042691</v>
      </c>
      <c r="D87" s="103">
        <v>1.1086013341395351</v>
      </c>
    </row>
    <row r="88" spans="1:4">
      <c r="A88" s="21">
        <v>41414</v>
      </c>
      <c r="B88" s="103">
        <v>1.459232910616324</v>
      </c>
      <c r="C88" s="103">
        <v>1.306876382639234</v>
      </c>
      <c r="D88" s="103">
        <v>1.1165806728172769</v>
      </c>
    </row>
    <row r="89" spans="1:4">
      <c r="A89" s="21">
        <v>41415</v>
      </c>
      <c r="B89" s="103">
        <v>1.4847805228412241</v>
      </c>
      <c r="C89" s="103">
        <v>1.3220388351239409</v>
      </c>
      <c r="D89" s="103">
        <v>1.123099022051063</v>
      </c>
    </row>
    <row r="90" spans="1:4">
      <c r="A90" s="21">
        <v>41416</v>
      </c>
      <c r="B90" s="103">
        <v>1.4473205501008151</v>
      </c>
      <c r="C90" s="103">
        <v>1.3040328280439379</v>
      </c>
      <c r="D90" s="103">
        <v>1.1098804562089211</v>
      </c>
    </row>
    <row r="91" spans="1:4">
      <c r="A91" s="21">
        <v>41417</v>
      </c>
      <c r="B91" s="103">
        <v>1.4581327833226321</v>
      </c>
      <c r="C91" s="103">
        <v>1.3029172064435319</v>
      </c>
      <c r="D91" s="103">
        <v>1.1191292709248799</v>
      </c>
    </row>
    <row r="92" spans="1:4">
      <c r="A92" s="21">
        <v>41418</v>
      </c>
      <c r="B92" s="103">
        <v>1.4967722533580881</v>
      </c>
      <c r="C92" s="103">
        <v>1.3257100042070189</v>
      </c>
      <c r="D92" s="103">
        <v>1.1290344408718489</v>
      </c>
    </row>
    <row r="93" spans="1:4">
      <c r="A93" s="21">
        <v>41421</v>
      </c>
      <c r="B93" s="103">
        <v>1.5222252504433169</v>
      </c>
      <c r="C93" s="103">
        <v>1.34007293040395</v>
      </c>
      <c r="D93" s="103">
        <v>1.1359271692656749</v>
      </c>
    </row>
    <row r="94" spans="1:4">
      <c r="A94" s="21">
        <v>41422</v>
      </c>
      <c r="B94" s="103">
        <v>1.48297340225815</v>
      </c>
      <c r="C94" s="103">
        <v>1.3306456157523661</v>
      </c>
      <c r="D94" s="103">
        <v>1.1144766004580831</v>
      </c>
    </row>
    <row r="95" spans="1:4">
      <c r="A95" s="21">
        <v>41423</v>
      </c>
      <c r="B95" s="103">
        <v>1.4866034602553011</v>
      </c>
      <c r="C95" s="103">
        <v>1.3335962049044121</v>
      </c>
      <c r="D95" s="103">
        <v>1.114732821515382</v>
      </c>
    </row>
    <row r="96" spans="1:4">
      <c r="A96" s="21">
        <v>41424</v>
      </c>
      <c r="B96" s="103">
        <v>1.4849122027234241</v>
      </c>
      <c r="C96" s="103">
        <v>1.334022183984777</v>
      </c>
      <c r="D96" s="103">
        <v>1.11310907760764</v>
      </c>
    </row>
    <row r="97" spans="1:4">
      <c r="A97" s="21">
        <v>41425</v>
      </c>
      <c r="B97" s="103">
        <v>1.4865412410345511</v>
      </c>
      <c r="C97" s="103">
        <v>1.330583181287307</v>
      </c>
      <c r="D97" s="103">
        <v>1.1172103044293391</v>
      </c>
    </row>
    <row r="98" spans="1:4">
      <c r="A98" s="21">
        <v>41428</v>
      </c>
      <c r="B98" s="103">
        <v>1.4586395888895081</v>
      </c>
      <c r="C98" s="103">
        <v>1.3172364397929239</v>
      </c>
      <c r="D98" s="103">
        <v>1.107348342958697</v>
      </c>
    </row>
    <row r="99" spans="1:4">
      <c r="A99" s="21">
        <v>41429</v>
      </c>
      <c r="B99" s="103">
        <v>1.4157320518183949</v>
      </c>
      <c r="C99" s="103">
        <v>1.2865434264550619</v>
      </c>
      <c r="D99" s="103">
        <v>1.1004152854127121</v>
      </c>
    </row>
    <row r="100" spans="1:4">
      <c r="A100" s="21">
        <v>41430</v>
      </c>
      <c r="B100" s="103">
        <v>1.4315700354501479</v>
      </c>
      <c r="C100" s="103">
        <v>1.294291517984663</v>
      </c>
      <c r="D100" s="103">
        <v>1.1060646041158031</v>
      </c>
    </row>
    <row r="101" spans="1:4">
      <c r="A101" s="21">
        <v>41431</v>
      </c>
      <c r="B101" s="103">
        <v>1.4190189989213331</v>
      </c>
      <c r="C101" s="103">
        <v>1.279555514979577</v>
      </c>
      <c r="D101" s="103">
        <v>1.108993695317692</v>
      </c>
    </row>
    <row r="102" spans="1:4">
      <c r="A102" s="21">
        <v>41432</v>
      </c>
      <c r="B102" s="103">
        <v>1.4322656901679069</v>
      </c>
      <c r="C102" s="103">
        <v>1.276388628945067</v>
      </c>
      <c r="D102" s="103">
        <v>1.1221235113569381</v>
      </c>
    </row>
    <row r="103" spans="1:4">
      <c r="A103" s="21">
        <v>41438</v>
      </c>
      <c r="B103" s="103">
        <v>1.437659038975476</v>
      </c>
      <c r="C103" s="103">
        <v>1.263791241130261</v>
      </c>
      <c r="D103" s="103">
        <v>1.137576359280444</v>
      </c>
    </row>
    <row r="104" spans="1:4">
      <c r="A104" s="21">
        <v>41439</v>
      </c>
      <c r="B104" s="103">
        <v>1.493521513458649</v>
      </c>
      <c r="C104" s="103">
        <v>1.298624842861718</v>
      </c>
      <c r="D104" s="103">
        <v>1.150079271675911</v>
      </c>
    </row>
    <row r="105" spans="1:4">
      <c r="A105" s="21">
        <v>41442</v>
      </c>
      <c r="B105" s="103">
        <v>1.51456085243731</v>
      </c>
      <c r="C105" s="103">
        <v>1.309736680448077</v>
      </c>
      <c r="D105" s="103">
        <v>1.156385764441719</v>
      </c>
    </row>
    <row r="106" spans="1:4">
      <c r="A106" s="21">
        <v>41443</v>
      </c>
      <c r="B106" s="103">
        <v>1.5227465388915931</v>
      </c>
      <c r="C106" s="103">
        <v>1.316747071482955</v>
      </c>
      <c r="D106" s="103">
        <v>1.156445738038844</v>
      </c>
    </row>
    <row r="107" spans="1:4">
      <c r="A107" s="21">
        <v>41444</v>
      </c>
      <c r="B107" s="103">
        <v>1.517506784852553</v>
      </c>
      <c r="C107" s="103">
        <v>1.3103286207690239</v>
      </c>
      <c r="D107" s="103">
        <v>1.1581116071187829</v>
      </c>
    </row>
    <row r="108" spans="1:4">
      <c r="A108" s="21">
        <v>41445</v>
      </c>
      <c r="B108" s="103">
        <v>1.4683492174826549</v>
      </c>
      <c r="C108" s="103">
        <v>1.2686649838705379</v>
      </c>
      <c r="D108" s="103">
        <v>1.1573971349023171</v>
      </c>
    </row>
    <row r="109" spans="1:4">
      <c r="A109" s="21">
        <v>41446</v>
      </c>
      <c r="B109" s="103">
        <v>1.4619806562334661</v>
      </c>
      <c r="C109" s="103">
        <v>1.2642673679916721</v>
      </c>
      <c r="D109" s="103">
        <v>1.156385661172183</v>
      </c>
    </row>
    <row r="110" spans="1:4">
      <c r="A110" s="21">
        <v>41449</v>
      </c>
      <c r="B110" s="103">
        <v>1.3925728763569629</v>
      </c>
      <c r="C110" s="103">
        <v>1.1996577618368269</v>
      </c>
      <c r="D110" s="103">
        <v>1.160808457759452</v>
      </c>
    </row>
    <row r="111" spans="1:4">
      <c r="A111" s="21">
        <v>41450</v>
      </c>
      <c r="B111" s="103">
        <v>1.4032677220137499</v>
      </c>
      <c r="C111" s="103">
        <v>1.2037783853296871</v>
      </c>
      <c r="D111" s="103">
        <v>1.165719321027207</v>
      </c>
    </row>
    <row r="112" spans="1:4">
      <c r="A112" s="21">
        <v>41451</v>
      </c>
      <c r="B112" s="103">
        <v>1.477147567932992</v>
      </c>
      <c r="C112" s="103">
        <v>1.246240310241977</v>
      </c>
      <c r="D112" s="103">
        <v>1.185283091706592</v>
      </c>
    </row>
    <row r="113" spans="1:4">
      <c r="A113" s="21">
        <v>41452</v>
      </c>
      <c r="B113" s="103">
        <v>1.448333875388224</v>
      </c>
      <c r="C113" s="103">
        <v>1.22644596105118</v>
      </c>
      <c r="D113" s="103">
        <v>1.1809194382660491</v>
      </c>
    </row>
    <row r="114" spans="1:4">
      <c r="A114" s="21">
        <v>41453</v>
      </c>
      <c r="B114" s="103">
        <v>1.4279721828076879</v>
      </c>
      <c r="C114" s="103">
        <v>1.2235376507021141</v>
      </c>
      <c r="D114" s="103">
        <v>1.167084790556516</v>
      </c>
    </row>
    <row r="115" spans="1:4">
      <c r="A115" s="21">
        <v>41456</v>
      </c>
      <c r="B115" s="103">
        <v>1.4931118003664201</v>
      </c>
      <c r="C115" s="103">
        <v>1.2602006752848851</v>
      </c>
      <c r="D115" s="103">
        <v>1.184820663604931</v>
      </c>
    </row>
    <row r="116" spans="1:4">
      <c r="A116" s="21">
        <v>41457</v>
      </c>
      <c r="B116" s="103">
        <v>1.538878182000148</v>
      </c>
      <c r="C116" s="103">
        <v>1.2830241117853729</v>
      </c>
      <c r="D116" s="103">
        <v>1.1994148573394661</v>
      </c>
    </row>
    <row r="117" spans="1:4">
      <c r="A117" s="21">
        <v>41458</v>
      </c>
      <c r="B117" s="103">
        <v>1.5657501203340931</v>
      </c>
      <c r="C117" s="103">
        <v>1.290321387043162</v>
      </c>
      <c r="D117" s="103">
        <v>1.213457465757497</v>
      </c>
    </row>
    <row r="118" spans="1:4">
      <c r="A118" s="21">
        <v>41459</v>
      </c>
      <c r="B118" s="103">
        <v>1.5404896884022119</v>
      </c>
      <c r="C118" s="103">
        <v>1.286273673592794</v>
      </c>
      <c r="D118" s="103">
        <v>1.197637579022625</v>
      </c>
    </row>
    <row r="119" spans="1:4">
      <c r="A119" s="21">
        <v>41460</v>
      </c>
      <c r="B119" s="103">
        <v>1.500921980007569</v>
      </c>
      <c r="C119" s="103">
        <v>1.27137606834302</v>
      </c>
      <c r="D119" s="103">
        <v>1.1805491839749009</v>
      </c>
    </row>
    <row r="120" spans="1:4">
      <c r="A120" s="21">
        <v>41463</v>
      </c>
      <c r="B120" s="103">
        <v>1.474208305265762</v>
      </c>
      <c r="C120" s="103">
        <v>1.2404368044398</v>
      </c>
      <c r="D120" s="103">
        <v>1.188459017008558</v>
      </c>
    </row>
    <row r="121" spans="1:4">
      <c r="A121" s="21">
        <v>41464</v>
      </c>
      <c r="B121" s="103">
        <v>1.502810376234289</v>
      </c>
      <c r="C121" s="103">
        <v>1.2534624062923101</v>
      </c>
      <c r="D121" s="103">
        <v>1.198927362073458</v>
      </c>
    </row>
    <row r="122" spans="1:4">
      <c r="A122" s="21">
        <v>41465</v>
      </c>
      <c r="B122" s="103">
        <v>1.5205428541480861</v>
      </c>
      <c r="C122" s="103">
        <v>1.2796410861739109</v>
      </c>
      <c r="D122" s="103">
        <v>1.188257293843592</v>
      </c>
    </row>
    <row r="123" spans="1:4">
      <c r="A123" s="21">
        <v>41466</v>
      </c>
      <c r="B123" s="103">
        <v>1.533072166354801</v>
      </c>
      <c r="C123" s="103">
        <v>1.310372081164566</v>
      </c>
      <c r="D123" s="103">
        <v>1.169951793380942</v>
      </c>
    </row>
    <row r="124" spans="1:4">
      <c r="A124" s="21">
        <v>41467</v>
      </c>
      <c r="B124" s="103">
        <v>1.560270541212927</v>
      </c>
      <c r="C124" s="103">
        <v>1.3116171875739939</v>
      </c>
      <c r="D124" s="103">
        <v>1.189577687754191</v>
      </c>
    </row>
    <row r="125" spans="1:4">
      <c r="A125" s="21">
        <v>41470</v>
      </c>
      <c r="B125" s="103">
        <v>1.624460863065176</v>
      </c>
      <c r="C125" s="103">
        <v>1.3471283351651391</v>
      </c>
      <c r="D125" s="103">
        <v>1.205869419164165</v>
      </c>
    </row>
    <row r="126" spans="1:4">
      <c r="A126" s="21">
        <v>41471</v>
      </c>
      <c r="B126" s="103">
        <v>1.6213809639969849</v>
      </c>
      <c r="C126" s="103">
        <v>1.349177499121244</v>
      </c>
      <c r="D126" s="103">
        <v>1.2017551175090271</v>
      </c>
    </row>
    <row r="127" spans="1:4">
      <c r="A127" s="21">
        <v>41472</v>
      </c>
      <c r="B127" s="103">
        <v>1.595292149361885</v>
      </c>
      <c r="C127" s="103">
        <v>1.3297855972125729</v>
      </c>
      <c r="D127" s="103">
        <v>1.1996611729784501</v>
      </c>
    </row>
    <row r="128" spans="1:4">
      <c r="A128" s="21">
        <v>41473</v>
      </c>
      <c r="B128" s="103">
        <v>1.5873789697549909</v>
      </c>
      <c r="C128" s="103">
        <v>1.318969007480252</v>
      </c>
      <c r="D128" s="103">
        <v>1.203499825054652</v>
      </c>
    </row>
    <row r="129" spans="1:4">
      <c r="A129" s="21">
        <v>41474</v>
      </c>
      <c r="B129" s="103">
        <v>1.5707216552208949</v>
      </c>
      <c r="C129" s="103">
        <v>1.2949687834886601</v>
      </c>
      <c r="D129" s="103">
        <v>1.21294171353641</v>
      </c>
    </row>
    <row r="130" spans="1:4">
      <c r="A130" s="21">
        <v>41477</v>
      </c>
      <c r="B130" s="103">
        <v>1.623172267749057</v>
      </c>
      <c r="C130" s="103">
        <v>1.322699772084525</v>
      </c>
      <c r="D130" s="103">
        <v>1.2271660599071541</v>
      </c>
    </row>
    <row r="131" spans="1:4">
      <c r="A131" s="21">
        <v>41478</v>
      </c>
      <c r="B131" s="103">
        <v>1.656182184615169</v>
      </c>
      <c r="C131" s="103">
        <v>1.352157729727701</v>
      </c>
      <c r="D131" s="103">
        <v>1.2248439277484979</v>
      </c>
    </row>
    <row r="132" spans="1:4">
      <c r="A132" s="21">
        <v>41479</v>
      </c>
      <c r="B132" s="103">
        <v>1.694723418790606</v>
      </c>
      <c r="C132" s="103">
        <v>1.364676177753785</v>
      </c>
      <c r="D132" s="103">
        <v>1.241850225289393</v>
      </c>
    </row>
    <row r="133" spans="1:4">
      <c r="A133" s="21">
        <v>41480</v>
      </c>
      <c r="B133" s="103">
        <v>1.6281367517593881</v>
      </c>
      <c r="C133" s="103">
        <v>1.33145237341127</v>
      </c>
      <c r="D133" s="103">
        <v>1.2228276311438711</v>
      </c>
    </row>
    <row r="134" spans="1:4">
      <c r="A134" s="21">
        <v>41481</v>
      </c>
      <c r="B134" s="103">
        <v>1.6442566751678629</v>
      </c>
      <c r="C134" s="103">
        <v>1.337128702913214</v>
      </c>
      <c r="D134" s="103">
        <v>1.2296921542298109</v>
      </c>
    </row>
    <row r="135" spans="1:4">
      <c r="A135" s="21">
        <v>41484</v>
      </c>
      <c r="B135" s="103">
        <v>1.6261702241988021</v>
      </c>
      <c r="C135" s="103">
        <v>1.3161156345056839</v>
      </c>
      <c r="D135" s="103">
        <v>1.235583091306085</v>
      </c>
    </row>
    <row r="136" spans="1:4">
      <c r="A136" s="21">
        <v>41485</v>
      </c>
      <c r="B136" s="103">
        <v>1.610584071195599</v>
      </c>
      <c r="C136" s="103">
        <v>1.311594807597998</v>
      </c>
      <c r="D136" s="103">
        <v>1.227958559964992</v>
      </c>
    </row>
    <row r="137" spans="1:4">
      <c r="A137" s="21">
        <v>41486</v>
      </c>
      <c r="B137" s="103">
        <v>1.625468090297258</v>
      </c>
      <c r="C137" s="103">
        <v>1.321979087024342</v>
      </c>
      <c r="D137" s="103">
        <v>1.2295717127840831</v>
      </c>
    </row>
    <row r="138" spans="1:4">
      <c r="A138" s="21">
        <v>41487</v>
      </c>
      <c r="B138" s="103">
        <v>1.703656974561379</v>
      </c>
      <c r="C138" s="103">
        <v>1.369527281217273</v>
      </c>
      <c r="D138" s="103">
        <v>1.2439744705539</v>
      </c>
    </row>
    <row r="139" spans="1:4">
      <c r="A139" s="21">
        <v>41488</v>
      </c>
      <c r="B139" s="103">
        <v>1.691657240346899</v>
      </c>
      <c r="C139" s="103">
        <v>1.3673769078076661</v>
      </c>
      <c r="D139" s="103">
        <v>1.237155045318965</v>
      </c>
    </row>
    <row r="140" spans="1:4">
      <c r="A140" s="21">
        <v>41491</v>
      </c>
      <c r="B140" s="103">
        <v>1.7116893520934771</v>
      </c>
      <c r="C140" s="103">
        <v>1.3846430051871821</v>
      </c>
      <c r="D140" s="103">
        <v>1.2361954277608791</v>
      </c>
    </row>
    <row r="141" spans="1:4">
      <c r="A141" s="21">
        <v>41492</v>
      </c>
      <c r="B141" s="103">
        <v>1.7313811161271611</v>
      </c>
      <c r="C141" s="103">
        <v>1.3978134290795019</v>
      </c>
      <c r="D141" s="103">
        <v>1.2386353429637049</v>
      </c>
    </row>
    <row r="142" spans="1:4">
      <c r="A142" s="21">
        <v>41493</v>
      </c>
      <c r="B142" s="103">
        <v>1.683181610418278</v>
      </c>
      <c r="C142" s="103">
        <v>1.3758415665388399</v>
      </c>
      <c r="D142" s="103">
        <v>1.223383310516343</v>
      </c>
    </row>
    <row r="143" spans="1:4">
      <c r="A143" s="21">
        <v>41494</v>
      </c>
      <c r="B143" s="103">
        <v>1.6962696569442559</v>
      </c>
      <c r="C143" s="103">
        <v>1.380287080862743</v>
      </c>
      <c r="D143" s="103">
        <v>1.2289252579861929</v>
      </c>
    </row>
    <row r="144" spans="1:4">
      <c r="A144" s="21">
        <v>41495</v>
      </c>
      <c r="B144" s="103">
        <v>1.6780774428281311</v>
      </c>
      <c r="C144" s="103">
        <v>1.3745733169452381</v>
      </c>
      <c r="D144" s="103">
        <v>1.220798790534783</v>
      </c>
    </row>
    <row r="145" spans="1:4">
      <c r="A145" s="21">
        <v>41498</v>
      </c>
      <c r="B145" s="103">
        <v>1.6509556747900409</v>
      </c>
      <c r="C145" s="103">
        <v>1.380026237093529</v>
      </c>
      <c r="D145" s="103">
        <v>1.1963219469414701</v>
      </c>
    </row>
    <row r="146" spans="1:4">
      <c r="A146" s="21">
        <v>41499</v>
      </c>
      <c r="B146" s="103">
        <v>1.6602580676259351</v>
      </c>
      <c r="C146" s="103">
        <v>1.38881437107562</v>
      </c>
      <c r="D146" s="103">
        <v>1.195449947958189</v>
      </c>
    </row>
    <row r="147" spans="1:4">
      <c r="A147" s="21">
        <v>41500</v>
      </c>
      <c r="B147" s="103">
        <v>1.6660166327782751</v>
      </c>
      <c r="C147" s="103">
        <v>1.38769934079364</v>
      </c>
      <c r="D147" s="103">
        <v>1.2005602249731291</v>
      </c>
    </row>
    <row r="148" spans="1:4">
      <c r="A148" s="21">
        <v>41501</v>
      </c>
      <c r="B148" s="103">
        <v>1.641824408631738</v>
      </c>
      <c r="C148" s="103">
        <v>1.3672209876402099</v>
      </c>
      <c r="D148" s="103">
        <v>1.2008478683943311</v>
      </c>
    </row>
    <row r="149" spans="1:4">
      <c r="A149" s="21">
        <v>41502</v>
      </c>
      <c r="B149" s="103">
        <v>1.5892075288138221</v>
      </c>
      <c r="C149" s="103">
        <v>1.339165429280593</v>
      </c>
      <c r="D149" s="103">
        <v>1.186714870370835</v>
      </c>
    </row>
    <row r="150" spans="1:4">
      <c r="A150" s="21">
        <v>41505</v>
      </c>
      <c r="B150" s="103">
        <v>1.6427221567142929</v>
      </c>
      <c r="C150" s="103">
        <v>1.369555971142286</v>
      </c>
      <c r="D150" s="103">
        <v>1.1994560217529271</v>
      </c>
    </row>
    <row r="151" spans="1:4">
      <c r="A151" s="21">
        <v>41506</v>
      </c>
      <c r="B151" s="103">
        <v>1.6428937598024571</v>
      </c>
      <c r="C151" s="103">
        <v>1.363861288646091</v>
      </c>
      <c r="D151" s="103">
        <v>1.204590066071427</v>
      </c>
    </row>
    <row r="152" spans="1:4">
      <c r="A152" s="21">
        <v>41507</v>
      </c>
      <c r="B152" s="103">
        <v>1.646517052769481</v>
      </c>
      <c r="C152" s="103">
        <v>1.365703986788809</v>
      </c>
      <c r="D152" s="103">
        <v>1.2056178122764001</v>
      </c>
    </row>
    <row r="153" spans="1:4">
      <c r="A153" s="21">
        <v>41508</v>
      </c>
      <c r="B153" s="103">
        <v>1.6753246472589221</v>
      </c>
      <c r="C153" s="103">
        <v>1.376166098088945</v>
      </c>
      <c r="D153" s="103">
        <v>1.217385495533869</v>
      </c>
    </row>
    <row r="154" spans="1:4">
      <c r="A154" s="21">
        <v>41509</v>
      </c>
      <c r="B154" s="103">
        <v>1.721585257220416</v>
      </c>
      <c r="C154" s="103">
        <v>1.3923994667563271</v>
      </c>
      <c r="D154" s="103">
        <v>1.236416199749736</v>
      </c>
    </row>
    <row r="155" spans="1:4">
      <c r="A155" s="21">
        <v>41512</v>
      </c>
      <c r="B155" s="103">
        <v>1.746444265604028</v>
      </c>
      <c r="C155" s="103">
        <v>1.4168136067321579</v>
      </c>
      <c r="D155" s="103">
        <v>1.2326563334129419</v>
      </c>
    </row>
    <row r="156" spans="1:4">
      <c r="A156" s="21">
        <v>41513</v>
      </c>
      <c r="B156" s="103">
        <v>1.7668763716671581</v>
      </c>
      <c r="C156" s="103">
        <v>1.431356002417099</v>
      </c>
      <c r="D156" s="103">
        <v>1.234407351269337</v>
      </c>
    </row>
    <row r="157" spans="1:4">
      <c r="A157" s="21">
        <v>41514</v>
      </c>
      <c r="B157" s="103">
        <v>1.7346447191120531</v>
      </c>
      <c r="C157" s="103">
        <v>1.412531383790895</v>
      </c>
      <c r="D157" s="103">
        <v>1.2280397724379639</v>
      </c>
    </row>
    <row r="158" spans="1:4">
      <c r="A158" s="21">
        <v>41515</v>
      </c>
      <c r="B158" s="103">
        <v>1.737529099281347</v>
      </c>
      <c r="C158" s="103">
        <v>1.41701448571413</v>
      </c>
      <c r="D158" s="103">
        <v>1.226190075541598</v>
      </c>
    </row>
    <row r="159" spans="1:4">
      <c r="A159" s="21">
        <v>41516</v>
      </c>
      <c r="B159" s="103">
        <v>1.6806298601106049</v>
      </c>
      <c r="C159" s="103">
        <v>1.3908631268216971</v>
      </c>
      <c r="D159" s="103">
        <v>1.208335908617451</v>
      </c>
    </row>
    <row r="160" spans="1:4">
      <c r="A160" s="21">
        <v>41519</v>
      </c>
      <c r="B160" s="103">
        <v>1.7143628729434439</v>
      </c>
      <c r="C160" s="103">
        <v>1.402357570666753</v>
      </c>
      <c r="D160" s="103">
        <v>1.222486267983955</v>
      </c>
    </row>
    <row r="161" spans="1:4">
      <c r="A161" s="21">
        <v>41520</v>
      </c>
      <c r="B161" s="103">
        <v>1.743111343258662</v>
      </c>
      <c r="C161" s="103">
        <v>1.431415857389353</v>
      </c>
      <c r="D161" s="103">
        <v>1.2177532715319961</v>
      </c>
    </row>
    <row r="162" spans="1:4">
      <c r="A162" s="21">
        <v>41521</v>
      </c>
      <c r="B162" s="103">
        <v>1.7425134768406021</v>
      </c>
      <c r="C162" s="103">
        <v>1.4312721544711109</v>
      </c>
      <c r="D162" s="103">
        <v>1.217457819882273</v>
      </c>
    </row>
    <row r="163" spans="1:4">
      <c r="A163" s="21">
        <v>41522</v>
      </c>
      <c r="B163" s="103">
        <v>1.7422717861609609</v>
      </c>
      <c r="C163" s="103">
        <v>1.4485041041446309</v>
      </c>
      <c r="D163" s="103">
        <v>1.202807628349666</v>
      </c>
    </row>
    <row r="164" spans="1:4">
      <c r="A164" s="21">
        <v>41523</v>
      </c>
      <c r="B164" s="103">
        <v>1.750820003883008</v>
      </c>
      <c r="C164" s="103">
        <v>1.4606230558571429</v>
      </c>
      <c r="D164" s="103">
        <v>1.1986802459828121</v>
      </c>
    </row>
    <row r="165" spans="1:4">
      <c r="A165" s="21">
        <v>41526</v>
      </c>
      <c r="B165" s="103">
        <v>1.7854580944442191</v>
      </c>
      <c r="C165" s="103">
        <v>1.4695140346683211</v>
      </c>
      <c r="D165" s="103">
        <v>1.214999008054529</v>
      </c>
    </row>
    <row r="166" spans="1:4">
      <c r="A166" s="21">
        <v>41527</v>
      </c>
      <c r="B166" s="103">
        <v>1.795049398257349</v>
      </c>
      <c r="C166" s="103">
        <v>1.46369641882631</v>
      </c>
      <c r="D166" s="103">
        <v>1.2263809456449579</v>
      </c>
    </row>
    <row r="167" spans="1:4">
      <c r="A167" s="21">
        <v>41528</v>
      </c>
      <c r="B167" s="103">
        <v>1.794896751512312</v>
      </c>
      <c r="C167" s="103">
        <v>1.4385411804070001</v>
      </c>
      <c r="D167" s="103">
        <v>1.247720104199235</v>
      </c>
    </row>
    <row r="168" spans="1:4">
      <c r="A168" s="21">
        <v>41529</v>
      </c>
      <c r="B168" s="103">
        <v>1.80534033298523</v>
      </c>
      <c r="C168" s="103">
        <v>1.441984166415375</v>
      </c>
      <c r="D168" s="103">
        <v>1.251983464889993</v>
      </c>
    </row>
    <row r="169" spans="1:4">
      <c r="A169" s="21">
        <v>41530</v>
      </c>
      <c r="B169" s="103">
        <v>1.806599668631782</v>
      </c>
      <c r="C169" s="103">
        <v>1.464315663900621</v>
      </c>
      <c r="D169" s="103">
        <v>1.233750149076047</v>
      </c>
    </row>
    <row r="170" spans="1:4">
      <c r="A170" s="21">
        <v>41533</v>
      </c>
      <c r="B170" s="103">
        <v>1.804666143194652</v>
      </c>
      <c r="C170" s="103">
        <v>1.4803175655178551</v>
      </c>
      <c r="D170" s="103">
        <v>1.2191074302109841</v>
      </c>
    </row>
    <row r="171" spans="1:4">
      <c r="A171" s="21">
        <v>41534</v>
      </c>
      <c r="B171" s="103">
        <v>1.7631335079826229</v>
      </c>
      <c r="C171" s="103">
        <v>1.458950384005445</v>
      </c>
      <c r="D171" s="103">
        <v>1.2084944952974099</v>
      </c>
    </row>
    <row r="172" spans="1:4">
      <c r="A172" s="21">
        <v>41535</v>
      </c>
      <c r="B172" s="103">
        <v>1.7791486956493749</v>
      </c>
      <c r="C172" s="103">
        <v>1.4754611710306731</v>
      </c>
      <c r="D172" s="103">
        <v>1.2058254941446971</v>
      </c>
    </row>
    <row r="173" spans="1:4">
      <c r="A173" s="21">
        <v>41540</v>
      </c>
      <c r="B173" s="103">
        <v>1.8026054121366579</v>
      </c>
      <c r="C173" s="103">
        <v>1.505022756388595</v>
      </c>
      <c r="D173" s="103">
        <v>1.1977263496414721</v>
      </c>
    </row>
    <row r="174" spans="1:4">
      <c r="A174" s="21">
        <v>41541</v>
      </c>
      <c r="B174" s="103">
        <v>1.788167574168618</v>
      </c>
      <c r="C174" s="103">
        <v>1.497776372578344</v>
      </c>
      <c r="D174" s="103">
        <v>1.193881547944557</v>
      </c>
    </row>
    <row r="175" spans="1:4">
      <c r="A175" s="21">
        <v>41542</v>
      </c>
      <c r="B175" s="103">
        <v>1.785152800954146</v>
      </c>
      <c r="C175" s="103">
        <v>1.4918912479953039</v>
      </c>
      <c r="D175" s="103">
        <v>1.1965703286703411</v>
      </c>
    </row>
    <row r="176" spans="1:4">
      <c r="A176" s="21">
        <v>41543</v>
      </c>
      <c r="B176" s="103">
        <v>1.7536566892282699</v>
      </c>
      <c r="C176" s="103">
        <v>1.4693593584120319</v>
      </c>
      <c r="D176" s="103">
        <v>1.1934838670939449</v>
      </c>
    </row>
    <row r="177" spans="1:4">
      <c r="A177" s="21">
        <v>41544</v>
      </c>
      <c r="B177" s="103">
        <v>1.7602459403890149</v>
      </c>
      <c r="C177" s="103">
        <v>1.4846999909526091</v>
      </c>
      <c r="D177" s="103">
        <v>1.185590322028365</v>
      </c>
    </row>
    <row r="178" spans="1:4">
      <c r="A178" s="21">
        <v>41547</v>
      </c>
      <c r="B178" s="103">
        <v>1.7743912054290689</v>
      </c>
      <c r="C178" s="103">
        <v>1.516401998577922</v>
      </c>
      <c r="D178" s="103">
        <v>1.170132462957111</v>
      </c>
    </row>
    <row r="179" spans="1:4">
      <c r="A179" s="21">
        <v>41555</v>
      </c>
      <c r="B179" s="103">
        <v>1.7993107865562861</v>
      </c>
      <c r="C179" s="103">
        <v>1.54538076235449</v>
      </c>
      <c r="D179" s="103">
        <v>1.164315507470739</v>
      </c>
    </row>
    <row r="180" spans="1:4">
      <c r="A180" s="21">
        <v>41556</v>
      </c>
      <c r="B180" s="103">
        <v>1.8053530535473159</v>
      </c>
      <c r="C180" s="103">
        <v>1.567385248184451</v>
      </c>
      <c r="D180" s="103">
        <v>1.1518247065541229</v>
      </c>
    </row>
    <row r="181" spans="1:4">
      <c r="A181" s="21">
        <v>41557</v>
      </c>
      <c r="B181" s="103">
        <v>1.7910933034484851</v>
      </c>
      <c r="C181" s="103">
        <v>1.541930713027603</v>
      </c>
      <c r="D181" s="103">
        <v>1.1615913012924211</v>
      </c>
    </row>
    <row r="182" spans="1:4">
      <c r="A182" s="21">
        <v>41558</v>
      </c>
      <c r="B182" s="103">
        <v>1.819765450391184</v>
      </c>
      <c r="C182" s="103">
        <v>1.5569586048542561</v>
      </c>
      <c r="D182" s="103">
        <v>1.1687950114521699</v>
      </c>
    </row>
    <row r="183" spans="1:4">
      <c r="A183" s="21">
        <v>41561</v>
      </c>
      <c r="B183" s="103">
        <v>1.826774480100779</v>
      </c>
      <c r="C183" s="103">
        <v>1.56590017366229</v>
      </c>
      <c r="D183" s="103">
        <v>1.1665970224834721</v>
      </c>
    </row>
    <row r="184" spans="1:4">
      <c r="A184" s="21">
        <v>41562</v>
      </c>
      <c r="B184" s="103">
        <v>1.817997292261178</v>
      </c>
      <c r="C184" s="103">
        <v>1.5648425016308329</v>
      </c>
      <c r="D184" s="103">
        <v>1.1617765304601031</v>
      </c>
    </row>
    <row r="185" spans="1:4">
      <c r="A185" s="21">
        <v>41563</v>
      </c>
      <c r="B185" s="103">
        <v>1.7840206709284581</v>
      </c>
      <c r="C185" s="103">
        <v>1.5219218693369041</v>
      </c>
      <c r="D185" s="103">
        <v>1.172215674715122</v>
      </c>
    </row>
    <row r="186" spans="1:4">
      <c r="A186" s="21">
        <v>41564</v>
      </c>
      <c r="B186" s="103">
        <v>1.779403106891102</v>
      </c>
      <c r="C186" s="103">
        <v>1.510777857306004</v>
      </c>
      <c r="D186" s="103">
        <v>1.1778059218210319</v>
      </c>
    </row>
    <row r="187" spans="1:4">
      <c r="A187" s="21">
        <v>41565</v>
      </c>
      <c r="B187" s="103">
        <v>1.779186857335634</v>
      </c>
      <c r="C187" s="103">
        <v>1.527193971409174</v>
      </c>
      <c r="D187" s="103">
        <v>1.1650038506201941</v>
      </c>
    </row>
    <row r="188" spans="1:4">
      <c r="A188" s="21">
        <v>41568</v>
      </c>
      <c r="B188" s="103">
        <v>1.8080116510233699</v>
      </c>
      <c r="C188" s="103">
        <v>1.5714378574828629</v>
      </c>
      <c r="D188" s="103">
        <v>1.150546069902791</v>
      </c>
    </row>
    <row r="189" spans="1:4">
      <c r="A189" s="21">
        <v>41569</v>
      </c>
      <c r="B189" s="103">
        <v>1.793014108323528</v>
      </c>
      <c r="C189" s="103">
        <v>1.5327107087965499</v>
      </c>
      <c r="D189" s="103">
        <v>1.169832048561442</v>
      </c>
    </row>
    <row r="190" spans="1:4">
      <c r="A190" s="21">
        <v>41570</v>
      </c>
      <c r="B190" s="103">
        <v>1.7710584181624369</v>
      </c>
      <c r="C190" s="103">
        <v>1.497955540664246</v>
      </c>
      <c r="D190" s="103">
        <v>1.1823170782339021</v>
      </c>
    </row>
    <row r="191" spans="1:4">
      <c r="A191" s="21">
        <v>41571</v>
      </c>
      <c r="B191" s="103">
        <v>1.764545490374211</v>
      </c>
      <c r="C191" s="103">
        <v>1.484304522367105</v>
      </c>
      <c r="D191" s="103">
        <v>1.188802879587129</v>
      </c>
    </row>
    <row r="192" spans="1:4">
      <c r="A192" s="21">
        <v>41572</v>
      </c>
      <c r="B192" s="103">
        <v>1.7394478213777851</v>
      </c>
      <c r="C192" s="103">
        <v>1.457212683221595</v>
      </c>
      <c r="D192" s="103">
        <v>1.1936814998976171</v>
      </c>
    </row>
    <row r="193" spans="1:4">
      <c r="A193" s="21">
        <v>41575</v>
      </c>
      <c r="B193" s="103">
        <v>1.7260021872524809</v>
      </c>
      <c r="C193" s="103">
        <v>1.458765423536885</v>
      </c>
      <c r="D193" s="103">
        <v>1.183193787982485</v>
      </c>
    </row>
    <row r="194" spans="1:4">
      <c r="A194" s="21">
        <v>41576</v>
      </c>
      <c r="B194" s="103">
        <v>1.6972028346889181</v>
      </c>
      <c r="C194" s="103">
        <v>1.4440781885269081</v>
      </c>
      <c r="D194" s="103">
        <v>1.175284585123622</v>
      </c>
    </row>
    <row r="195" spans="1:4">
      <c r="A195" s="21">
        <v>41577</v>
      </c>
      <c r="B195" s="103">
        <v>1.7228983701034051</v>
      </c>
      <c r="C195" s="103">
        <v>1.4604757421016441</v>
      </c>
      <c r="D195" s="103">
        <v>1.1796829761952301</v>
      </c>
    </row>
    <row r="196" spans="1:4">
      <c r="A196" s="21">
        <v>41578</v>
      </c>
      <c r="B196" s="103">
        <v>1.712518391440919</v>
      </c>
      <c r="C196" s="103">
        <v>1.4343096879037669</v>
      </c>
      <c r="D196" s="103">
        <v>1.1939669695348381</v>
      </c>
    </row>
    <row r="197" spans="1:4">
      <c r="A197" s="21">
        <v>41579</v>
      </c>
      <c r="B197" s="103">
        <v>1.7123657446958831</v>
      </c>
      <c r="C197" s="103">
        <v>1.4240281089676829</v>
      </c>
      <c r="D197" s="103">
        <v>1.202480297904529</v>
      </c>
    </row>
    <row r="198" spans="1:4">
      <c r="A198" s="21">
        <v>41582</v>
      </c>
      <c r="B198" s="103">
        <v>1.716245516132229</v>
      </c>
      <c r="C198" s="103">
        <v>1.4216031464317409</v>
      </c>
      <c r="D198" s="103">
        <v>1.2072606341931971</v>
      </c>
    </row>
    <row r="199" spans="1:4">
      <c r="A199" s="21">
        <v>41583</v>
      </c>
      <c r="B199" s="103">
        <v>1.7272106406506871</v>
      </c>
      <c r="C199" s="103">
        <v>1.451729063730288</v>
      </c>
      <c r="D199" s="103">
        <v>1.189761012438874</v>
      </c>
    </row>
    <row r="200" spans="1:4">
      <c r="A200" s="21">
        <v>41584</v>
      </c>
      <c r="B200" s="103">
        <v>1.710050602396161</v>
      </c>
      <c r="C200" s="103">
        <v>1.4308702710292911</v>
      </c>
      <c r="D200" s="103">
        <v>1.195112259314776</v>
      </c>
    </row>
    <row r="201" spans="1:4">
      <c r="A201" s="21">
        <v>41585</v>
      </c>
      <c r="B201" s="103">
        <v>1.6944933549645189</v>
      </c>
      <c r="C201" s="103">
        <v>1.4155575923038259</v>
      </c>
      <c r="D201" s="103">
        <v>1.197050098263204</v>
      </c>
    </row>
    <row r="202" spans="1:4">
      <c r="A202" s="21">
        <v>41586</v>
      </c>
      <c r="B202" s="103">
        <v>1.6694211270922661</v>
      </c>
      <c r="C202" s="103">
        <v>1.3983822084085651</v>
      </c>
      <c r="D202" s="103">
        <v>1.193823203022697</v>
      </c>
    </row>
    <row r="203" spans="1:4">
      <c r="A203" s="21">
        <v>41589</v>
      </c>
      <c r="B203" s="103">
        <v>1.677791256945103</v>
      </c>
      <c r="C203" s="103">
        <v>1.40366199095896</v>
      </c>
      <c r="D203" s="103">
        <v>1.195295781856188</v>
      </c>
    </row>
    <row r="204" spans="1:4">
      <c r="A204" s="21">
        <v>41590</v>
      </c>
      <c r="B204" s="103">
        <v>1.69519298587927</v>
      </c>
      <c r="C204" s="103">
        <v>1.4203036025052169</v>
      </c>
      <c r="D204" s="103">
        <v>1.19354269248433</v>
      </c>
    </row>
    <row r="205" spans="1:4">
      <c r="A205" s="21">
        <v>41591</v>
      </c>
      <c r="B205" s="103">
        <v>1.659575412037408</v>
      </c>
      <c r="C205" s="103">
        <v>1.3967706375516911</v>
      </c>
      <c r="D205" s="103">
        <v>1.1881517032362381</v>
      </c>
    </row>
    <row r="206" spans="1:4">
      <c r="A206" s="21">
        <v>41592</v>
      </c>
      <c r="B206" s="103">
        <v>1.672512223679256</v>
      </c>
      <c r="C206" s="103">
        <v>1.4262960120264401</v>
      </c>
      <c r="D206" s="103">
        <v>1.172626305883727</v>
      </c>
    </row>
    <row r="207" spans="1:4">
      <c r="A207" s="21">
        <v>41593</v>
      </c>
      <c r="B207" s="103">
        <v>1.703308704490381</v>
      </c>
      <c r="C207" s="103">
        <v>1.4493614816918099</v>
      </c>
      <c r="D207" s="103">
        <v>1.175213172149534</v>
      </c>
    </row>
    <row r="208" spans="1:4">
      <c r="A208" s="21">
        <v>41596</v>
      </c>
      <c r="B208" s="103">
        <v>1.745502808930901</v>
      </c>
      <c r="C208" s="103">
        <v>1.4784057113047131</v>
      </c>
      <c r="D208" s="103">
        <v>1.1806656289162141</v>
      </c>
    </row>
    <row r="209" spans="1:4">
      <c r="A209" s="21">
        <v>41597</v>
      </c>
      <c r="B209" s="103">
        <v>1.7426534030235521</v>
      </c>
      <c r="C209" s="103">
        <v>1.4805133335173151</v>
      </c>
      <c r="D209" s="103">
        <v>1.1770602557718679</v>
      </c>
    </row>
    <row r="210" spans="1:4">
      <c r="A210" s="21">
        <v>41598</v>
      </c>
      <c r="B210" s="103">
        <v>1.751850369412004</v>
      </c>
      <c r="C210" s="103">
        <v>1.4817877042354219</v>
      </c>
      <c r="D210" s="103">
        <v>1.182254626897401</v>
      </c>
    </row>
    <row r="211" spans="1:4">
      <c r="A211" s="21">
        <v>41599</v>
      </c>
      <c r="B211" s="103">
        <v>1.7391552484497981</v>
      </c>
      <c r="C211" s="103">
        <v>1.4762874448642831</v>
      </c>
      <c r="D211" s="103">
        <v>1.1780600414234921</v>
      </c>
    </row>
    <row r="212" spans="1:4">
      <c r="A212" s="21">
        <v>41600</v>
      </c>
      <c r="B212" s="103">
        <v>1.731459308387538</v>
      </c>
      <c r="C212" s="103">
        <v>1.4745143932278999</v>
      </c>
      <c r="D212" s="103">
        <v>1.174257312332607</v>
      </c>
    </row>
    <row r="213" spans="1:4">
      <c r="A213" s="21">
        <v>41603</v>
      </c>
      <c r="B213" s="103">
        <v>1.723737927201106</v>
      </c>
      <c r="C213" s="103">
        <v>1.470391544975036</v>
      </c>
      <c r="D213" s="103">
        <v>1.1722985847489831</v>
      </c>
    </row>
    <row r="214" spans="1:4">
      <c r="A214" s="21">
        <v>41604</v>
      </c>
      <c r="B214" s="103">
        <v>1.7194256566538231</v>
      </c>
      <c r="C214" s="103">
        <v>1.46640916721346</v>
      </c>
      <c r="D214" s="103">
        <v>1.1725415355396041</v>
      </c>
    </row>
    <row r="215" spans="1:4">
      <c r="A215" s="21">
        <v>41605</v>
      </c>
      <c r="B215" s="103">
        <v>1.736382165914967</v>
      </c>
      <c r="C215" s="103">
        <v>1.4952823015106711</v>
      </c>
      <c r="D215" s="103">
        <v>1.161240365221146</v>
      </c>
    </row>
    <row r="216" spans="1:4">
      <c r="A216" s="21">
        <v>41606</v>
      </c>
      <c r="B216" s="103">
        <v>1.756862270874038</v>
      </c>
      <c r="C216" s="103">
        <v>1.511607835625157</v>
      </c>
      <c r="D216" s="103">
        <v>1.1622473960962569</v>
      </c>
    </row>
    <row r="217" spans="1:4">
      <c r="A217" s="21">
        <v>41607</v>
      </c>
      <c r="B217" s="103">
        <v>1.76047491050657</v>
      </c>
      <c r="C217" s="103">
        <v>1.532258268336639</v>
      </c>
      <c r="D217" s="103">
        <v>1.1489413677092919</v>
      </c>
    </row>
    <row r="218" spans="1:4">
      <c r="A218" s="21">
        <v>41610</v>
      </c>
      <c r="B218" s="103">
        <v>1.710355895886235</v>
      </c>
      <c r="C218" s="103">
        <v>1.4476816842571649</v>
      </c>
      <c r="D218" s="103">
        <v>1.1814447295185979</v>
      </c>
    </row>
    <row r="219" spans="1:4">
      <c r="A219" s="21">
        <v>41611</v>
      </c>
      <c r="B219" s="103">
        <v>1.747627142799326</v>
      </c>
      <c r="C219" s="103">
        <v>1.467445320387885</v>
      </c>
      <c r="D219" s="103">
        <v>1.190931695047678</v>
      </c>
    </row>
    <row r="220" spans="1:4">
      <c r="A220" s="21">
        <v>41612</v>
      </c>
      <c r="B220" s="103">
        <v>1.7811712650211089</v>
      </c>
      <c r="C220" s="103">
        <v>1.466373576011673</v>
      </c>
      <c r="D220" s="103">
        <v>1.214677687977467</v>
      </c>
    </row>
    <row r="221" spans="1:4">
      <c r="A221" s="21">
        <v>41613</v>
      </c>
      <c r="B221" s="103">
        <v>1.7808786920931221</v>
      </c>
      <c r="C221" s="103">
        <v>1.4346496393110391</v>
      </c>
      <c r="D221" s="103">
        <v>1.241333523736396</v>
      </c>
    </row>
    <row r="222" spans="1:4">
      <c r="A222" s="21">
        <v>41614</v>
      </c>
      <c r="B222" s="103">
        <v>1.780140899492112</v>
      </c>
      <c r="C222" s="103">
        <v>1.4331276866025671</v>
      </c>
      <c r="D222" s="103">
        <v>1.242136982024393</v>
      </c>
    </row>
    <row r="223" spans="1:4">
      <c r="A223" s="21">
        <v>41617</v>
      </c>
      <c r="B223" s="103">
        <v>1.787213532012139</v>
      </c>
      <c r="C223" s="103">
        <v>1.4539823604655351</v>
      </c>
      <c r="D223" s="103">
        <v>1.229185154240737</v>
      </c>
    </row>
    <row r="224" spans="1:4">
      <c r="A224" s="21">
        <v>41618</v>
      </c>
      <c r="B224" s="103">
        <v>1.794362487904684</v>
      </c>
      <c r="C224" s="103">
        <v>1.4504922652161201</v>
      </c>
      <c r="D224" s="103">
        <v>1.237071393577772</v>
      </c>
    </row>
    <row r="225" spans="1:4">
      <c r="A225" s="21">
        <v>41619</v>
      </c>
      <c r="B225" s="103">
        <v>1.7772406113364181</v>
      </c>
      <c r="C225" s="103">
        <v>1.4500124014557489</v>
      </c>
      <c r="D225" s="103">
        <v>1.2256726973866889</v>
      </c>
    </row>
    <row r="226" spans="1:4">
      <c r="A226" s="21">
        <v>41620</v>
      </c>
      <c r="B226" s="103">
        <v>1.7796320770086571</v>
      </c>
      <c r="C226" s="103">
        <v>1.471201505070278</v>
      </c>
      <c r="D226" s="103">
        <v>1.20964536188647</v>
      </c>
    </row>
    <row r="227" spans="1:4">
      <c r="A227" s="21">
        <v>41621</v>
      </c>
      <c r="B227" s="103">
        <v>1.7779529628132551</v>
      </c>
      <c r="C227" s="103">
        <v>1.4705214816181329</v>
      </c>
      <c r="D227" s="103">
        <v>1.20906289710017</v>
      </c>
    </row>
    <row r="228" spans="1:4">
      <c r="A228" s="21">
        <v>41624</v>
      </c>
      <c r="B228" s="103">
        <v>1.752715367633878</v>
      </c>
      <c r="C228" s="103">
        <v>1.4610749856547141</v>
      </c>
      <c r="D228" s="103">
        <v>1.199606717548777</v>
      </c>
    </row>
    <row r="229" spans="1:4">
      <c r="A229" s="21">
        <v>41625</v>
      </c>
      <c r="B229" s="103">
        <v>1.736712900529213</v>
      </c>
      <c r="C229" s="103">
        <v>1.442918017563223</v>
      </c>
      <c r="D229" s="103">
        <v>1.203611625463064</v>
      </c>
    </row>
    <row r="230" spans="1:4">
      <c r="A230" s="21">
        <v>41626</v>
      </c>
      <c r="B230" s="103">
        <v>1.735160991954674</v>
      </c>
      <c r="C230" s="103">
        <v>1.441799261232606</v>
      </c>
      <c r="D230" s="103">
        <v>1.203469192008928</v>
      </c>
    </row>
    <row r="231" spans="1:4">
      <c r="A231" s="21">
        <v>41627</v>
      </c>
      <c r="B231" s="103">
        <v>1.711373540853145</v>
      </c>
      <c r="C231" s="103">
        <v>1.437483041882601</v>
      </c>
      <c r="D231" s="103">
        <v>1.1905347687523631</v>
      </c>
    </row>
    <row r="232" spans="1:4">
      <c r="A232" s="21">
        <v>41628</v>
      </c>
      <c r="B232" s="103">
        <v>1.673262736842352</v>
      </c>
      <c r="C232" s="103">
        <v>1.419420011292611</v>
      </c>
      <c r="D232" s="103">
        <v>1.1788355268561961</v>
      </c>
    </row>
    <row r="233" spans="1:4">
      <c r="A233" s="21">
        <v>41631</v>
      </c>
      <c r="B233" s="103">
        <v>1.675934054880492</v>
      </c>
      <c r="C233" s="103">
        <v>1.4243400318382149</v>
      </c>
      <c r="D233" s="103">
        <v>1.1766390169611229</v>
      </c>
    </row>
    <row r="234" spans="1:4">
      <c r="A234" s="21">
        <v>41632</v>
      </c>
      <c r="B234" s="103">
        <v>1.6810986030875621</v>
      </c>
      <c r="C234" s="103">
        <v>1.4337110051889861</v>
      </c>
      <c r="D234" s="103">
        <v>1.1725505328502139</v>
      </c>
    </row>
    <row r="235" spans="1:4">
      <c r="A235" s="21">
        <v>41633</v>
      </c>
      <c r="B235" s="103">
        <v>1.694582398899124</v>
      </c>
      <c r="C235" s="103">
        <v>1.45754185252349</v>
      </c>
      <c r="D235" s="103">
        <v>1.162630353265834</v>
      </c>
    </row>
    <row r="236" spans="1:4">
      <c r="A236" s="21">
        <v>41634</v>
      </c>
      <c r="B236" s="103">
        <v>1.6547670395687559</v>
      </c>
      <c r="C236" s="103">
        <v>1.4335248069019091</v>
      </c>
      <c r="D236" s="103">
        <v>1.1543344290950841</v>
      </c>
    </row>
    <row r="237" spans="1:4">
      <c r="A237" s="21">
        <v>41635</v>
      </c>
      <c r="B237" s="103">
        <v>1.6812766909567709</v>
      </c>
      <c r="C237" s="103">
        <v>1.455884154822038</v>
      </c>
      <c r="D237" s="103">
        <v>1.1548148837173691</v>
      </c>
    </row>
    <row r="238" spans="1:4">
      <c r="A238" s="21">
        <v>41638</v>
      </c>
      <c r="B238" s="103">
        <v>1.6824597032308051</v>
      </c>
      <c r="C238" s="103">
        <v>1.4636419985975899</v>
      </c>
      <c r="D238" s="103">
        <v>1.149502203983541</v>
      </c>
    </row>
    <row r="239" spans="1:4">
      <c r="A239" s="21">
        <v>41639</v>
      </c>
      <c r="B239" s="103">
        <v>1.695409235434739</v>
      </c>
      <c r="C239" s="103">
        <v>1.471481916346346</v>
      </c>
      <c r="D239" s="103">
        <v>1.152178097875914</v>
      </c>
    </row>
    <row r="240" spans="1:4">
      <c r="A240" s="21">
        <v>41641</v>
      </c>
      <c r="B240" s="103">
        <v>1.695803572859417</v>
      </c>
      <c r="C240" s="103">
        <v>1.489715445211542</v>
      </c>
      <c r="D240" s="103">
        <v>1.138340599414682</v>
      </c>
    </row>
    <row r="241" spans="1:4">
      <c r="A241" s="21">
        <v>41642</v>
      </c>
      <c r="B241" s="103">
        <v>1.670960315104717</v>
      </c>
      <c r="C241" s="103">
        <v>1.492892830827242</v>
      </c>
      <c r="D241" s="103">
        <v>1.119276803130473</v>
      </c>
    </row>
    <row r="242" spans="1:4">
      <c r="A242" s="21">
        <v>41645</v>
      </c>
      <c r="B242" s="103">
        <v>1.6261203337502299</v>
      </c>
      <c r="C242" s="103">
        <v>1.4606468780938611</v>
      </c>
      <c r="D242" s="103">
        <v>1.113287789224122</v>
      </c>
    </row>
    <row r="243" spans="1:4">
      <c r="A243" s="21">
        <v>41646</v>
      </c>
      <c r="B243" s="103">
        <v>1.629860179003626</v>
      </c>
      <c r="C243" s="103">
        <v>1.485332722297781</v>
      </c>
      <c r="D243" s="103">
        <v>1.0973030853869989</v>
      </c>
    </row>
    <row r="244" spans="1:4">
      <c r="A244" s="21">
        <v>41647</v>
      </c>
      <c r="B244" s="103">
        <v>1.6218589454512931</v>
      </c>
      <c r="C244" s="103">
        <v>1.51349747692591</v>
      </c>
      <c r="D244" s="103">
        <v>1.071596728886181</v>
      </c>
    </row>
    <row r="245" spans="1:4">
      <c r="A245" s="21">
        <v>41648</v>
      </c>
      <c r="B245" s="103">
        <v>1.6094945591033321</v>
      </c>
      <c r="C245" s="103">
        <v>1.4967977596498541</v>
      </c>
      <c r="D245" s="103">
        <v>1.0752919348836021</v>
      </c>
    </row>
    <row r="246" spans="1:4">
      <c r="A246" s="21">
        <v>41649</v>
      </c>
      <c r="B246" s="103">
        <v>1.5870173258967</v>
      </c>
      <c r="C246" s="103">
        <v>1.470691063859098</v>
      </c>
      <c r="D246" s="103">
        <v>1.0790963274995089</v>
      </c>
    </row>
    <row r="247" spans="1:4">
      <c r="A247" s="21">
        <v>41652</v>
      </c>
      <c r="B247" s="103">
        <v>1.576192127561191</v>
      </c>
      <c r="C247" s="103">
        <v>1.471417910418048</v>
      </c>
      <c r="D247" s="103">
        <v>1.07120629455528</v>
      </c>
    </row>
    <row r="248" spans="1:4">
      <c r="A248" s="21">
        <v>41653</v>
      </c>
      <c r="B248" s="103">
        <v>1.600768253512076</v>
      </c>
      <c r="C248" s="103">
        <v>1.502871063818664</v>
      </c>
      <c r="D248" s="103">
        <v>1.065140112182787</v>
      </c>
    </row>
    <row r="249" spans="1:4">
      <c r="A249" s="21">
        <v>41654</v>
      </c>
      <c r="B249" s="103">
        <v>1.5995725206759559</v>
      </c>
      <c r="C249" s="103">
        <v>1.511660804866531</v>
      </c>
      <c r="D249" s="103">
        <v>1.058155715572177</v>
      </c>
    </row>
    <row r="250" spans="1:4">
      <c r="A250" s="21">
        <v>41655</v>
      </c>
      <c r="B250" s="103">
        <v>1.604876995065976</v>
      </c>
      <c r="C250" s="103">
        <v>1.497937940937685</v>
      </c>
      <c r="D250" s="103">
        <v>1.0713908441769959</v>
      </c>
    </row>
    <row r="251" spans="1:4">
      <c r="A251" s="21">
        <v>41656</v>
      </c>
      <c r="B251" s="103">
        <v>1.586661150158281</v>
      </c>
      <c r="C251" s="103">
        <v>1.49037109531329</v>
      </c>
      <c r="D251" s="103">
        <v>1.064608106764678</v>
      </c>
    </row>
    <row r="252" spans="1:4">
      <c r="A252" s="21">
        <v>41659</v>
      </c>
      <c r="B252" s="103">
        <v>1.576713670606732</v>
      </c>
      <c r="C252" s="103">
        <v>1.469377599999844</v>
      </c>
      <c r="D252" s="103">
        <v>1.073048664010462</v>
      </c>
    </row>
    <row r="253" spans="1:4">
      <c r="A253" s="21">
        <v>41660</v>
      </c>
      <c r="B253" s="103">
        <v>1.595896278232992</v>
      </c>
      <c r="C253" s="103">
        <v>1.494979358451491</v>
      </c>
      <c r="D253" s="103">
        <v>1.067503888405545</v>
      </c>
    </row>
    <row r="254" spans="1:4">
      <c r="A254" s="21">
        <v>41661</v>
      </c>
      <c r="B254" s="103">
        <v>1.6421609625411551</v>
      </c>
      <c r="C254" s="103">
        <v>1.5272257998390271</v>
      </c>
      <c r="D254" s="103">
        <v>1.075257478438514</v>
      </c>
    </row>
    <row r="255" spans="1:4">
      <c r="A255" s="21">
        <v>41662</v>
      </c>
      <c r="B255" s="103">
        <v>1.6407998623979121</v>
      </c>
      <c r="C255" s="103">
        <v>1.5448808131272771</v>
      </c>
      <c r="D255" s="103">
        <v>1.0620883167527131</v>
      </c>
    </row>
    <row r="256" spans="1:4">
      <c r="A256" s="21">
        <v>41663</v>
      </c>
      <c r="B256" s="103">
        <v>1.6612672467948959</v>
      </c>
      <c r="C256" s="103">
        <v>1.5685805814415219</v>
      </c>
      <c r="D256" s="103">
        <v>1.0590895147179471</v>
      </c>
    </row>
    <row r="257" spans="1:4">
      <c r="A257" s="21">
        <v>41666</v>
      </c>
      <c r="B257" s="103">
        <v>1.6457608816116001</v>
      </c>
      <c r="C257" s="103">
        <v>1.556275910458105</v>
      </c>
      <c r="D257" s="103">
        <v>1.057499425745885</v>
      </c>
    </row>
    <row r="258" spans="1:4">
      <c r="A258" s="21">
        <v>41667</v>
      </c>
      <c r="B258" s="103">
        <v>1.64899190438154</v>
      </c>
      <c r="C258" s="103">
        <v>1.552459562987293</v>
      </c>
      <c r="D258" s="103">
        <v>1.062180261370864</v>
      </c>
    </row>
    <row r="259" spans="1:4">
      <c r="A259" s="21">
        <v>41668</v>
      </c>
      <c r="B259" s="103">
        <v>1.6551995386796929</v>
      </c>
      <c r="C259" s="103">
        <v>1.571277464354536</v>
      </c>
      <c r="D259" s="103">
        <v>1.053410092252314</v>
      </c>
    </row>
    <row r="260" spans="1:4">
      <c r="A260" s="21">
        <v>41669</v>
      </c>
      <c r="B260" s="103">
        <v>1.6378359714317849</v>
      </c>
      <c r="C260" s="103">
        <v>1.560961002730622</v>
      </c>
      <c r="D260" s="103">
        <v>1.0492484876730961</v>
      </c>
    </row>
    <row r="261" spans="1:4">
      <c r="A261" s="21">
        <v>41677</v>
      </c>
      <c r="B261" s="103">
        <v>1.6518031486026299</v>
      </c>
      <c r="C261" s="103">
        <v>1.591050238648231</v>
      </c>
      <c r="D261" s="103">
        <v>1.038184155646785</v>
      </c>
    </row>
    <row r="262" spans="1:4">
      <c r="A262" s="21">
        <v>41680</v>
      </c>
      <c r="B262" s="103">
        <v>1.674075754656883</v>
      </c>
      <c r="C262" s="103">
        <v>1.620506833821463</v>
      </c>
      <c r="D262" s="103">
        <v>1.033056892891401</v>
      </c>
    </row>
    <row r="263" spans="1:4">
      <c r="A263" s="21">
        <v>41681</v>
      </c>
      <c r="B263" s="103">
        <v>1.666135408432794</v>
      </c>
      <c r="C263" s="103">
        <v>1.6211585749925841</v>
      </c>
      <c r="D263" s="103">
        <v>1.027743636023031</v>
      </c>
    </row>
    <row r="264" spans="1:4">
      <c r="A264" s="21">
        <v>41682</v>
      </c>
      <c r="B264" s="103">
        <v>1.677404825281664</v>
      </c>
      <c r="C264" s="103">
        <v>1.633796416436869</v>
      </c>
      <c r="D264" s="103">
        <v>1.026691458253961</v>
      </c>
    </row>
    <row r="265" spans="1:4">
      <c r="A265" s="21">
        <v>41683</v>
      </c>
      <c r="B265" s="103">
        <v>1.6167942484863509</v>
      </c>
      <c r="C265" s="103">
        <v>1.5907369820600239</v>
      </c>
      <c r="D265" s="103">
        <v>1.0163806252826171</v>
      </c>
    </row>
    <row r="266" spans="1:4">
      <c r="A266" s="21">
        <v>41684</v>
      </c>
      <c r="B266" s="103">
        <v>1.6513964916525861</v>
      </c>
      <c r="C266" s="103">
        <v>1.6187445635330691</v>
      </c>
      <c r="D266" s="103">
        <v>1.0201711430296641</v>
      </c>
    </row>
    <row r="267" spans="1:4">
      <c r="A267" s="21">
        <v>41687</v>
      </c>
      <c r="B267" s="103">
        <v>1.6910042065423649</v>
      </c>
      <c r="C267" s="103">
        <v>1.6483497162370451</v>
      </c>
      <c r="D267" s="103">
        <v>1.02587708778371</v>
      </c>
    </row>
    <row r="268" spans="1:4">
      <c r="A268" s="21">
        <v>41688</v>
      </c>
      <c r="B268" s="103">
        <v>1.6747738409205839</v>
      </c>
      <c r="C268" s="103">
        <v>1.634551241534635</v>
      </c>
      <c r="D268" s="103">
        <v>1.024607732302222</v>
      </c>
    </row>
    <row r="269" spans="1:4">
      <c r="A269" s="21">
        <v>41689</v>
      </c>
      <c r="B269" s="103">
        <v>1.6791652319476591</v>
      </c>
      <c r="C269" s="103">
        <v>1.647634246221013</v>
      </c>
      <c r="D269" s="103">
        <v>1.019137126943656</v>
      </c>
    </row>
    <row r="270" spans="1:4">
      <c r="A270" s="21">
        <v>41690</v>
      </c>
      <c r="B270" s="103">
        <v>1.6569108270996411</v>
      </c>
      <c r="C270" s="103">
        <v>1.6269731446924811</v>
      </c>
      <c r="D270" s="103">
        <v>1.018400846077161</v>
      </c>
    </row>
    <row r="271" spans="1:4">
      <c r="A271" s="21">
        <v>41691</v>
      </c>
      <c r="B271" s="103">
        <v>1.664025538607113</v>
      </c>
      <c r="C271" s="103">
        <v>1.6209821255885331</v>
      </c>
      <c r="D271" s="103">
        <v>1.026553909718747</v>
      </c>
    </row>
    <row r="272" spans="1:4">
      <c r="A272" s="21">
        <v>41694</v>
      </c>
      <c r="B272" s="103">
        <v>1.677955901802709</v>
      </c>
      <c r="C272" s="103">
        <v>1.610317382608395</v>
      </c>
      <c r="D272" s="103">
        <v>1.0420032224236151</v>
      </c>
    </row>
    <row r="273" spans="1:4">
      <c r="A273" s="21">
        <v>41695</v>
      </c>
      <c r="B273" s="103">
        <v>1.608276574001458</v>
      </c>
      <c r="C273" s="103">
        <v>1.5537407950650699</v>
      </c>
      <c r="D273" s="103">
        <v>1.035099663412071</v>
      </c>
    </row>
    <row r="274" spans="1:4">
      <c r="A274" s="21">
        <v>41696</v>
      </c>
      <c r="B274" s="103">
        <v>1.601736670587774</v>
      </c>
      <c r="C274" s="103">
        <v>1.554286422088931</v>
      </c>
      <c r="D274" s="103">
        <v>1.030528638624451</v>
      </c>
    </row>
    <row r="275" spans="1:4">
      <c r="A275" s="21">
        <v>41697</v>
      </c>
      <c r="B275" s="103">
        <v>1.5382223013517931</v>
      </c>
      <c r="C275" s="103">
        <v>1.5137472013183659</v>
      </c>
      <c r="D275" s="103">
        <v>1.01616855179789</v>
      </c>
    </row>
    <row r="276" spans="1:4">
      <c r="A276" s="21">
        <v>41698</v>
      </c>
      <c r="B276" s="103">
        <v>1.560866282017852</v>
      </c>
      <c r="C276" s="103">
        <v>1.5324952624520409</v>
      </c>
      <c r="D276" s="103">
        <v>1.01851295743676</v>
      </c>
    </row>
    <row r="277" spans="1:4">
      <c r="A277" s="21">
        <v>41701</v>
      </c>
      <c r="B277" s="103">
        <v>1.5865866165606011</v>
      </c>
      <c r="C277" s="103">
        <v>1.553948194972341</v>
      </c>
      <c r="D277" s="103">
        <v>1.021003545481026</v>
      </c>
    </row>
    <row r="278" spans="1:4">
      <c r="A278" s="21">
        <v>41702</v>
      </c>
      <c r="B278" s="103">
        <v>1.586317263645483</v>
      </c>
      <c r="C278" s="103">
        <v>1.5510098770040419</v>
      </c>
      <c r="D278" s="103">
        <v>1.0227641275306649</v>
      </c>
    </row>
    <row r="279" spans="1:4">
      <c r="A279" s="21">
        <v>41703</v>
      </c>
      <c r="B279" s="103">
        <v>1.57872640876488</v>
      </c>
      <c r="C279" s="103">
        <v>1.5514937531040871</v>
      </c>
      <c r="D279" s="103">
        <v>1.017552539677526</v>
      </c>
    </row>
    <row r="280" spans="1:4">
      <c r="A280" s="21">
        <v>41704</v>
      </c>
      <c r="B280" s="103">
        <v>1.591643105376229</v>
      </c>
      <c r="C280" s="103">
        <v>1.5510046915922411</v>
      </c>
      <c r="D280" s="103">
        <v>1.026201348070888</v>
      </c>
    </row>
    <row r="281" spans="1:4">
      <c r="A281" s="21">
        <v>41705</v>
      </c>
      <c r="B281" s="103">
        <v>1.5821300501468281</v>
      </c>
      <c r="C281" s="103">
        <v>1.539968071997132</v>
      </c>
      <c r="D281" s="103">
        <v>1.0273784755128179</v>
      </c>
    </row>
    <row r="282" spans="1:4">
      <c r="A282" s="21">
        <v>41708</v>
      </c>
      <c r="B282" s="103">
        <v>1.5269616758048981</v>
      </c>
      <c r="C282" s="103">
        <v>1.48866409141911</v>
      </c>
      <c r="D282" s="103">
        <v>1.025726142389368</v>
      </c>
    </row>
    <row r="283" spans="1:4">
      <c r="A283" s="21">
        <v>41709</v>
      </c>
      <c r="B283" s="103">
        <v>1.535176939716002</v>
      </c>
      <c r="C283" s="103">
        <v>1.484361185844582</v>
      </c>
      <c r="D283" s="103">
        <v>1.034234089624559</v>
      </c>
    </row>
    <row r="284" spans="1:4">
      <c r="A284" s="21">
        <v>41710</v>
      </c>
      <c r="B284" s="103">
        <v>1.5494036709599699</v>
      </c>
      <c r="C284" s="103">
        <v>1.4958963084302741</v>
      </c>
      <c r="D284" s="103">
        <v>1.035769432833112</v>
      </c>
    </row>
    <row r="285" spans="1:4">
      <c r="A285" s="21">
        <v>41711</v>
      </c>
      <c r="B285" s="103">
        <v>1.564683327235765</v>
      </c>
      <c r="C285" s="103">
        <v>1.5286707546702949</v>
      </c>
      <c r="D285" s="103">
        <v>1.023558096114187</v>
      </c>
    </row>
    <row r="286" spans="1:4">
      <c r="A286" s="21">
        <v>41712</v>
      </c>
      <c r="B286" s="103">
        <v>1.552391039654917</v>
      </c>
      <c r="C286" s="103">
        <v>1.522889899986237</v>
      </c>
      <c r="D286" s="103">
        <v>1.0193718138579471</v>
      </c>
    </row>
    <row r="287" spans="1:4">
      <c r="A287" s="21">
        <v>41715</v>
      </c>
      <c r="B287" s="103">
        <v>1.5764491523006989</v>
      </c>
      <c r="C287" s="103">
        <v>1.5622682670963861</v>
      </c>
      <c r="D287" s="103">
        <v>1.0090771127488041</v>
      </c>
    </row>
    <row r="288" spans="1:4">
      <c r="A288" s="21">
        <v>41716</v>
      </c>
      <c r="B288" s="103">
        <v>1.576608315386905</v>
      </c>
      <c r="C288" s="103">
        <v>1.565470534746481</v>
      </c>
      <c r="D288" s="103">
        <v>1.0071146536413269</v>
      </c>
    </row>
    <row r="289" spans="1:4">
      <c r="A289" s="21">
        <v>41717</v>
      </c>
      <c r="B289" s="103">
        <v>1.571943612629632</v>
      </c>
      <c r="C289" s="103">
        <v>1.5534447131261471</v>
      </c>
      <c r="D289" s="103">
        <v>1.011908308900326</v>
      </c>
    </row>
    <row r="290" spans="1:4">
      <c r="A290" s="21">
        <v>41718</v>
      </c>
      <c r="B290" s="103">
        <v>1.543159580654959</v>
      </c>
      <c r="C290" s="103">
        <v>1.511021113413568</v>
      </c>
      <c r="D290" s="103">
        <v>1.0212693700677591</v>
      </c>
    </row>
    <row r="291" spans="1:4">
      <c r="A291" s="21">
        <v>41719</v>
      </c>
      <c r="B291" s="103">
        <v>1.591679835319199</v>
      </c>
      <c r="C291" s="103">
        <v>1.5273364465518851</v>
      </c>
      <c r="D291" s="103">
        <v>1.042127842174247</v>
      </c>
    </row>
    <row r="292" spans="1:4">
      <c r="A292" s="21">
        <v>41722</v>
      </c>
      <c r="B292" s="103">
        <v>1.617047982597601</v>
      </c>
      <c r="C292" s="103">
        <v>1.519007007162005</v>
      </c>
      <c r="D292" s="103">
        <v>1.064542806565961</v>
      </c>
    </row>
    <row r="293" spans="1:4">
      <c r="A293" s="21">
        <v>41723</v>
      </c>
      <c r="B293" s="103">
        <v>1.6127505792700341</v>
      </c>
      <c r="C293" s="103">
        <v>1.5122500684065909</v>
      </c>
      <c r="D293" s="103">
        <v>1.06645760047433</v>
      </c>
    </row>
    <row r="294" spans="1:4">
      <c r="A294" s="21">
        <v>41724</v>
      </c>
      <c r="B294" s="103">
        <v>1.6115874644092969</v>
      </c>
      <c r="C294" s="103">
        <v>1.526022286931721</v>
      </c>
      <c r="D294" s="103">
        <v>1.05607072597191</v>
      </c>
    </row>
    <row r="295" spans="1:4">
      <c r="A295" s="21">
        <v>41725</v>
      </c>
      <c r="B295" s="103">
        <v>1.602796764724985</v>
      </c>
      <c r="C295" s="103">
        <v>1.490940008723534</v>
      </c>
      <c r="D295" s="103">
        <v>1.07502431710664</v>
      </c>
    </row>
    <row r="296" spans="1:4">
      <c r="A296" s="21">
        <v>41726</v>
      </c>
      <c r="B296" s="103">
        <v>1.591030939660051</v>
      </c>
      <c r="C296" s="103">
        <v>1.460059602139097</v>
      </c>
      <c r="D296" s="103">
        <v>1.089702733593253</v>
      </c>
    </row>
    <row r="297" spans="1:4">
      <c r="A297" s="21">
        <v>41729</v>
      </c>
      <c r="B297" s="103">
        <v>1.5830115687781241</v>
      </c>
      <c r="C297" s="103">
        <v>1.4572889194184979</v>
      </c>
      <c r="D297" s="103">
        <v>1.086271601797256</v>
      </c>
    </row>
    <row r="298" spans="1:4">
      <c r="A298" s="21">
        <v>41730</v>
      </c>
      <c r="B298" s="103">
        <v>1.6034823903271049</v>
      </c>
      <c r="C298" s="103">
        <v>1.483371536545502</v>
      </c>
      <c r="D298" s="103">
        <v>1.0809715238714359</v>
      </c>
    </row>
    <row r="299" spans="1:4">
      <c r="A299" s="21">
        <v>41731</v>
      </c>
      <c r="B299" s="103">
        <v>1.6213208992965209</v>
      </c>
      <c r="C299" s="103">
        <v>1.472620833737861</v>
      </c>
      <c r="D299" s="103">
        <v>1.1009764782297859</v>
      </c>
    </row>
    <row r="300" spans="1:4">
      <c r="A300" s="21">
        <v>41732</v>
      </c>
      <c r="B300" s="103">
        <v>1.6069962215379641</v>
      </c>
      <c r="C300" s="103">
        <v>1.4610322959904141</v>
      </c>
      <c r="D300" s="103">
        <v>1.0999046536809121</v>
      </c>
    </row>
    <row r="301" spans="1:4">
      <c r="A301" s="21">
        <v>41733</v>
      </c>
      <c r="B301" s="103">
        <v>1.6198149716347241</v>
      </c>
      <c r="C301" s="103">
        <v>1.479328890230232</v>
      </c>
      <c r="D301" s="103">
        <v>1.0949660905916789</v>
      </c>
    </row>
    <row r="302" spans="1:4">
      <c r="A302" s="21">
        <v>41737</v>
      </c>
      <c r="B302" s="103">
        <v>1.639012488494056</v>
      </c>
      <c r="C302" s="103">
        <v>1.4882596527043011</v>
      </c>
      <c r="D302" s="103">
        <v>1.1012947139404221</v>
      </c>
    </row>
    <row r="303" spans="1:4">
      <c r="A303" s="21">
        <v>41738</v>
      </c>
      <c r="B303" s="103">
        <v>1.641228528386619</v>
      </c>
      <c r="C303" s="103">
        <v>1.5030709592117051</v>
      </c>
      <c r="D303" s="103">
        <v>1.0919168641561481</v>
      </c>
    </row>
    <row r="304" spans="1:4">
      <c r="A304" s="21">
        <v>41739</v>
      </c>
      <c r="B304" s="103">
        <v>1.648452083837515</v>
      </c>
      <c r="C304" s="103">
        <v>1.5131759912741169</v>
      </c>
      <c r="D304" s="103">
        <v>1.089398783316337</v>
      </c>
    </row>
    <row r="305" spans="1:4">
      <c r="A305" s="21">
        <v>41740</v>
      </c>
      <c r="B305" s="103">
        <v>1.649749875155812</v>
      </c>
      <c r="C305" s="103">
        <v>1.501993267525618</v>
      </c>
      <c r="D305" s="103">
        <v>1.098373681710044</v>
      </c>
    </row>
    <row r="306" spans="1:4">
      <c r="A306" s="21">
        <v>41743</v>
      </c>
      <c r="B306" s="103">
        <v>1.659422093471419</v>
      </c>
      <c r="C306" s="103">
        <v>1.5079104218099659</v>
      </c>
      <c r="D306" s="103">
        <v>1.1004778993964319</v>
      </c>
    </row>
    <row r="307" spans="1:4">
      <c r="A307" s="21">
        <v>41744</v>
      </c>
      <c r="B307" s="103">
        <v>1.635474170654549</v>
      </c>
      <c r="C307" s="103">
        <v>1.4951565989338771</v>
      </c>
      <c r="D307" s="103">
        <v>1.0938480770647869</v>
      </c>
    </row>
    <row r="308" spans="1:4">
      <c r="A308" s="21">
        <v>41745</v>
      </c>
      <c r="B308" s="103">
        <v>1.6382901329489661</v>
      </c>
      <c r="C308" s="103">
        <v>1.4905612800072241</v>
      </c>
      <c r="D308" s="103">
        <v>1.0991095468017431</v>
      </c>
    </row>
    <row r="309" spans="1:4">
      <c r="A309" s="21">
        <v>41746</v>
      </c>
      <c r="B309" s="103">
        <v>1.62662225439862</v>
      </c>
      <c r="C309" s="103">
        <v>1.4883720678641741</v>
      </c>
      <c r="D309" s="103">
        <v>1.0928868456479679</v>
      </c>
    </row>
    <row r="310" spans="1:4">
      <c r="A310" s="21">
        <v>41747</v>
      </c>
      <c r="B310" s="103">
        <v>1.623647129017997</v>
      </c>
      <c r="C310" s="103">
        <v>1.4898881407597599</v>
      </c>
      <c r="D310" s="103">
        <v>1.0897778729818111</v>
      </c>
    </row>
    <row r="311" spans="1:4">
      <c r="A311" s="21">
        <v>41750</v>
      </c>
      <c r="B311" s="103">
        <v>1.5974586796799159</v>
      </c>
      <c r="C311" s="103">
        <v>1.471450571605357</v>
      </c>
      <c r="D311" s="103">
        <v>1.0856352979203949</v>
      </c>
    </row>
    <row r="312" spans="1:4">
      <c r="A312" s="21">
        <v>41751</v>
      </c>
      <c r="B312" s="103">
        <v>1.5976668160234171</v>
      </c>
      <c r="C312" s="103">
        <v>1.452788079404004</v>
      </c>
      <c r="D312" s="103">
        <v>1.099724618251857</v>
      </c>
    </row>
    <row r="313" spans="1:4">
      <c r="A313" s="21">
        <v>41752</v>
      </c>
      <c r="B313" s="103">
        <v>1.595499749388148</v>
      </c>
      <c r="C313" s="103">
        <v>1.444688774858689</v>
      </c>
      <c r="D313" s="103">
        <v>1.104389940002275</v>
      </c>
    </row>
    <row r="314" spans="1:4">
      <c r="A314" s="21">
        <v>41753</v>
      </c>
      <c r="B314" s="103">
        <v>1.5876395415924269</v>
      </c>
      <c r="C314" s="103">
        <v>1.43770272363795</v>
      </c>
      <c r="D314" s="103">
        <v>1.104289165965463</v>
      </c>
    </row>
    <row r="315" spans="1:4">
      <c r="A315" s="21">
        <v>41754</v>
      </c>
      <c r="B315" s="103">
        <v>1.559443188705284</v>
      </c>
      <c r="C315" s="103">
        <v>1.410203288174483</v>
      </c>
      <c r="D315" s="103">
        <v>1.1058286431341351</v>
      </c>
    </row>
    <row r="316" spans="1:4">
      <c r="A316" s="21">
        <v>41757</v>
      </c>
      <c r="B316" s="103">
        <v>1.533291469310174</v>
      </c>
      <c r="C316" s="103">
        <v>1.3851674129003719</v>
      </c>
      <c r="D316" s="103">
        <v>1.1069358512410059</v>
      </c>
    </row>
    <row r="317" spans="1:4">
      <c r="A317" s="21">
        <v>41758</v>
      </c>
      <c r="B317" s="103">
        <v>1.547946716555467</v>
      </c>
      <c r="C317" s="103">
        <v>1.39262324340007</v>
      </c>
      <c r="D317" s="103">
        <v>1.111533017915296</v>
      </c>
    </row>
    <row r="318" spans="1:4">
      <c r="A318" s="21">
        <v>41759</v>
      </c>
      <c r="B318" s="103">
        <v>1.555978330751719</v>
      </c>
      <c r="C318" s="103">
        <v>1.4067915521246781</v>
      </c>
      <c r="D318" s="103">
        <v>1.1060475366103271</v>
      </c>
    </row>
    <row r="319" spans="1:4">
      <c r="A319" s="21">
        <v>41764</v>
      </c>
      <c r="B319" s="103">
        <v>1.5513870878803859</v>
      </c>
      <c r="C319" s="103">
        <v>1.41591048500019</v>
      </c>
      <c r="D319" s="103">
        <v>1.095681615692095</v>
      </c>
    </row>
    <row r="320" spans="1:4">
      <c r="A320" s="21">
        <v>41765</v>
      </c>
      <c r="B320" s="103">
        <v>1.5514360611376801</v>
      </c>
      <c r="C320" s="103">
        <v>1.4217379359621349</v>
      </c>
      <c r="D320" s="103">
        <v>1.091225057652959</v>
      </c>
    </row>
    <row r="321" spans="1:4">
      <c r="A321" s="21">
        <v>41766</v>
      </c>
      <c r="B321" s="103">
        <v>1.5273779484918979</v>
      </c>
      <c r="C321" s="103">
        <v>1.3948864853083771</v>
      </c>
      <c r="D321" s="103">
        <v>1.094983688335206</v>
      </c>
    </row>
    <row r="322" spans="1:4">
      <c r="A322" s="21">
        <v>41767</v>
      </c>
      <c r="B322" s="103">
        <v>1.534099528055529</v>
      </c>
      <c r="C322" s="103">
        <v>1.3921697024686801</v>
      </c>
      <c r="D322" s="103">
        <v>1.10194865276494</v>
      </c>
    </row>
    <row r="323" spans="1:4">
      <c r="A323" s="21">
        <v>41768</v>
      </c>
      <c r="B323" s="103">
        <v>1.520031959897767</v>
      </c>
      <c r="C323" s="103">
        <v>1.36776675797236</v>
      </c>
      <c r="D323" s="103">
        <v>1.111323952741132</v>
      </c>
    </row>
    <row r="324" spans="1:4">
      <c r="A324" s="21">
        <v>41771</v>
      </c>
      <c r="B324" s="103">
        <v>1.551129978279592</v>
      </c>
      <c r="C324" s="103">
        <v>1.391203191679552</v>
      </c>
      <c r="D324" s="103">
        <v>1.114955735838246</v>
      </c>
    </row>
    <row r="325" spans="1:4">
      <c r="A325" s="21">
        <v>41772</v>
      </c>
      <c r="B325" s="103">
        <v>1.550738192221238</v>
      </c>
      <c r="C325" s="103">
        <v>1.389093618009694</v>
      </c>
      <c r="D325" s="103">
        <v>1.1163669403673091</v>
      </c>
    </row>
    <row r="326" spans="1:4">
      <c r="A326" s="21">
        <v>41773</v>
      </c>
      <c r="B326" s="103">
        <v>1.5505055692490901</v>
      </c>
      <c r="C326" s="103">
        <v>1.390840211293245</v>
      </c>
      <c r="D326" s="103">
        <v>1.1147977723532909</v>
      </c>
    </row>
    <row r="327" spans="1:4">
      <c r="A327" s="21">
        <v>41774</v>
      </c>
      <c r="B327" s="103">
        <v>1.5277452479216049</v>
      </c>
      <c r="C327" s="103">
        <v>1.3695971917944789</v>
      </c>
      <c r="D327" s="103">
        <v>1.1154704880198509</v>
      </c>
    </row>
    <row r="328" spans="1:4">
      <c r="A328" s="21">
        <v>41775</v>
      </c>
      <c r="B328" s="103">
        <v>1.527328975234604</v>
      </c>
      <c r="C328" s="103">
        <v>1.3529015832590969</v>
      </c>
      <c r="D328" s="103">
        <v>1.1289283670991921</v>
      </c>
    </row>
    <row r="329" spans="1:4">
      <c r="A329" s="21">
        <v>41778</v>
      </c>
      <c r="B329" s="103">
        <v>1.513432813477372</v>
      </c>
      <c r="C329" s="103">
        <v>1.3493401740798521</v>
      </c>
      <c r="D329" s="103">
        <v>1.121609541129551</v>
      </c>
    </row>
    <row r="330" spans="1:4">
      <c r="A330" s="21">
        <v>41779</v>
      </c>
      <c r="B330" s="103">
        <v>1.51335935359143</v>
      </c>
      <c r="C330" s="103">
        <v>1.360190709452997</v>
      </c>
      <c r="D330" s="103">
        <v>1.112608212270491</v>
      </c>
    </row>
    <row r="331" spans="1:4">
      <c r="A331" s="21">
        <v>41780</v>
      </c>
      <c r="B331" s="103">
        <v>1.5293001488406961</v>
      </c>
      <c r="C331" s="103">
        <v>1.372738622334488</v>
      </c>
      <c r="D331" s="103">
        <v>1.114050500189147</v>
      </c>
    </row>
    <row r="332" spans="1:4">
      <c r="A332" s="21">
        <v>41781</v>
      </c>
      <c r="B332" s="103">
        <v>1.52952052849852</v>
      </c>
      <c r="C332" s="103">
        <v>1.382802487662131</v>
      </c>
      <c r="D332" s="103">
        <v>1.106101950311386</v>
      </c>
    </row>
    <row r="333" spans="1:4">
      <c r="A333" s="21">
        <v>41782</v>
      </c>
      <c r="B333" s="103">
        <v>1.546097976092611</v>
      </c>
      <c r="C333" s="103">
        <v>1.4076178115625799</v>
      </c>
      <c r="D333" s="103">
        <v>1.0983790936662741</v>
      </c>
    </row>
    <row r="334" spans="1:4">
      <c r="A334" s="21">
        <v>41785</v>
      </c>
      <c r="B334" s="103">
        <v>1.5572516354413679</v>
      </c>
      <c r="C334" s="103">
        <v>1.4272748242999509</v>
      </c>
      <c r="D334" s="103">
        <v>1.091066421777017</v>
      </c>
    </row>
    <row r="335" spans="1:4">
      <c r="A335" s="21">
        <v>41786</v>
      </c>
      <c r="B335" s="103">
        <v>1.5540438870885971</v>
      </c>
      <c r="C335" s="103">
        <v>1.4169564008486539</v>
      </c>
      <c r="D335" s="103">
        <v>1.0967478506451129</v>
      </c>
    </row>
    <row r="336" spans="1:4">
      <c r="A336" s="21">
        <v>41787</v>
      </c>
      <c r="B336" s="103">
        <v>1.56700955695724</v>
      </c>
      <c r="C336" s="103">
        <v>1.443483331319626</v>
      </c>
      <c r="D336" s="103">
        <v>1.08557509668275</v>
      </c>
    </row>
    <row r="337" spans="1:4">
      <c r="A337" s="21">
        <v>41788</v>
      </c>
      <c r="B337" s="103">
        <v>1.554117346974538</v>
      </c>
      <c r="C337" s="103">
        <v>1.4221455151096341</v>
      </c>
      <c r="D337" s="103">
        <v>1.092797699295019</v>
      </c>
    </row>
    <row r="338" spans="1:4">
      <c r="A338" s="21">
        <v>41789</v>
      </c>
      <c r="B338" s="103">
        <v>1.552244119883035</v>
      </c>
      <c r="C338" s="103">
        <v>1.4212116561670289</v>
      </c>
      <c r="D338" s="103">
        <v>1.09219771252749</v>
      </c>
    </row>
    <row r="339" spans="1:4">
      <c r="A339" s="21">
        <v>41793</v>
      </c>
      <c r="B339" s="103">
        <v>1.5513136279944451</v>
      </c>
      <c r="C339" s="103">
        <v>1.4200220617844539</v>
      </c>
      <c r="D339" s="103">
        <v>1.0924574129820239</v>
      </c>
    </row>
    <row r="340" spans="1:4">
      <c r="A340" s="21">
        <v>41794</v>
      </c>
      <c r="B340" s="103">
        <v>1.5331323062239679</v>
      </c>
      <c r="C340" s="103">
        <v>1.4092885594811091</v>
      </c>
      <c r="D340" s="103">
        <v>1.0878767842892709</v>
      </c>
    </row>
    <row r="341" spans="1:4">
      <c r="A341" s="21">
        <v>41795</v>
      </c>
      <c r="B341" s="103">
        <v>1.549097588101882</v>
      </c>
      <c r="C341" s="103">
        <v>1.4347486689907549</v>
      </c>
      <c r="D341" s="103">
        <v>1.0796996167918129</v>
      </c>
    </row>
    <row r="342" spans="1:4">
      <c r="A342" s="21">
        <v>41796</v>
      </c>
      <c r="B342" s="103">
        <v>1.543686043170871</v>
      </c>
      <c r="C342" s="103">
        <v>1.432278468755299</v>
      </c>
      <c r="D342" s="103">
        <v>1.0777834596036271</v>
      </c>
    </row>
    <row r="343" spans="1:4">
      <c r="A343" s="21">
        <v>41799</v>
      </c>
      <c r="B343" s="103">
        <v>1.5430004175687519</v>
      </c>
      <c r="C343" s="103">
        <v>1.415980245394455</v>
      </c>
      <c r="D343" s="103">
        <v>1.089704762893011</v>
      </c>
    </row>
    <row r="344" spans="1:4">
      <c r="A344" s="21">
        <v>41800</v>
      </c>
      <c r="B344" s="103">
        <v>1.5587453197888419</v>
      </c>
      <c r="C344" s="103">
        <v>1.435068122158218</v>
      </c>
      <c r="D344" s="103">
        <v>1.086182109212086</v>
      </c>
    </row>
    <row r="345" spans="1:4">
      <c r="A345" s="21">
        <v>41801</v>
      </c>
      <c r="B345" s="103">
        <v>1.562063257970524</v>
      </c>
      <c r="C345" s="103">
        <v>1.442405681405575</v>
      </c>
      <c r="D345" s="103">
        <v>1.082956950397163</v>
      </c>
    </row>
    <row r="346" spans="1:4">
      <c r="A346" s="21">
        <v>41802</v>
      </c>
      <c r="B346" s="103">
        <v>1.552280849826005</v>
      </c>
      <c r="C346" s="103">
        <v>1.435185721418307</v>
      </c>
      <c r="D346" s="103">
        <v>1.0815888331804051</v>
      </c>
    </row>
    <row r="347" spans="1:4">
      <c r="A347" s="21">
        <v>41803</v>
      </c>
      <c r="B347" s="103">
        <v>1.5689807305633321</v>
      </c>
      <c r="C347" s="103">
        <v>1.4505747259910859</v>
      </c>
      <c r="D347" s="103">
        <v>1.081626959611713</v>
      </c>
    </row>
    <row r="348" spans="1:4">
      <c r="A348" s="21">
        <v>41806</v>
      </c>
      <c r="B348" s="103">
        <v>1.579118194823234</v>
      </c>
      <c r="C348" s="103">
        <v>1.4611558241640641</v>
      </c>
      <c r="D348" s="103">
        <v>1.0807322317773029</v>
      </c>
    </row>
    <row r="349" spans="1:4">
      <c r="A349" s="21">
        <v>41807</v>
      </c>
      <c r="B349" s="103">
        <v>1.565821955467855</v>
      </c>
      <c r="C349" s="103">
        <v>1.4478317896284121</v>
      </c>
      <c r="D349" s="103">
        <v>1.0814943881496939</v>
      </c>
    </row>
    <row r="350" spans="1:4">
      <c r="A350" s="21">
        <v>41808</v>
      </c>
      <c r="B350" s="103">
        <v>1.5530032053710949</v>
      </c>
      <c r="C350" s="103">
        <v>1.4351995068345711</v>
      </c>
      <c r="D350" s="103">
        <v>1.0820817579545781</v>
      </c>
    </row>
    <row r="351" spans="1:4">
      <c r="A351" s="21">
        <v>41809</v>
      </c>
      <c r="B351" s="103">
        <v>1.5231172751073021</v>
      </c>
      <c r="C351" s="103">
        <v>1.398774948850007</v>
      </c>
      <c r="D351" s="103">
        <v>1.0888937325904511</v>
      </c>
    </row>
    <row r="352" spans="1:4">
      <c r="A352" s="21">
        <v>41810</v>
      </c>
      <c r="B352" s="103">
        <v>1.5330343597093801</v>
      </c>
      <c r="C352" s="103">
        <v>1.409500322992421</v>
      </c>
      <c r="D352" s="103">
        <v>1.087643851300929</v>
      </c>
    </row>
    <row r="353" spans="1:4">
      <c r="A353" s="21">
        <v>41813</v>
      </c>
      <c r="B353" s="103">
        <v>1.5333037126244979</v>
      </c>
      <c r="C353" s="103">
        <v>1.427310359312965</v>
      </c>
      <c r="D353" s="103">
        <v>1.074260901015637</v>
      </c>
    </row>
    <row r="354" spans="1:4">
      <c r="A354" s="21">
        <v>41814</v>
      </c>
      <c r="B354" s="103">
        <v>1.540147725331364</v>
      </c>
      <c r="C354" s="103">
        <v>1.4322164510265349</v>
      </c>
      <c r="D354" s="103">
        <v>1.075359610781925</v>
      </c>
    </row>
    <row r="355" spans="1:4">
      <c r="A355" s="21">
        <v>41815</v>
      </c>
      <c r="B355" s="103">
        <v>1.5376868191523301</v>
      </c>
      <c r="C355" s="103">
        <v>1.42706475815562</v>
      </c>
      <c r="D355" s="103">
        <v>1.077517197705647</v>
      </c>
    </row>
    <row r="356" spans="1:4">
      <c r="A356" s="21">
        <v>41816</v>
      </c>
      <c r="B356" s="103">
        <v>1.552268606511682</v>
      </c>
      <c r="C356" s="103">
        <v>1.4473394171647269</v>
      </c>
      <c r="D356" s="103">
        <v>1.0724979836122379</v>
      </c>
    </row>
    <row r="357" spans="1:4">
      <c r="A357" s="21">
        <v>41817</v>
      </c>
      <c r="B357" s="103">
        <v>1.559357485505019</v>
      </c>
      <c r="C357" s="103">
        <v>1.450386631378453</v>
      </c>
      <c r="D357" s="103">
        <v>1.0751322797446079</v>
      </c>
    </row>
    <row r="358" spans="1:4">
      <c r="A358" s="21">
        <v>41820</v>
      </c>
      <c r="B358" s="103">
        <v>1.570254035252981</v>
      </c>
      <c r="C358" s="103">
        <v>1.471131153546563</v>
      </c>
      <c r="D358" s="103">
        <v>1.0673786844004061</v>
      </c>
    </row>
    <row r="359" spans="1:4">
      <c r="A359" s="21">
        <v>41821</v>
      </c>
      <c r="B359" s="103">
        <v>1.5705968480540411</v>
      </c>
      <c r="C359" s="103">
        <v>1.4789080175798051</v>
      </c>
      <c r="D359" s="103">
        <v>1.061997655962595</v>
      </c>
    </row>
    <row r="360" spans="1:4">
      <c r="A360" s="21">
        <v>41822</v>
      </c>
      <c r="B360" s="103">
        <v>1.580281309683971</v>
      </c>
      <c r="C360" s="103">
        <v>1.4891864005023401</v>
      </c>
      <c r="D360" s="103">
        <v>1.0611709247082179</v>
      </c>
    </row>
    <row r="361" spans="1:4">
      <c r="A361" s="21">
        <v>41823</v>
      </c>
      <c r="B361" s="103">
        <v>1.5921083513205241</v>
      </c>
      <c r="C361" s="103">
        <v>1.4954401783676561</v>
      </c>
      <c r="D361" s="103">
        <v>1.064641952484108</v>
      </c>
    </row>
    <row r="362" spans="1:4">
      <c r="A362" s="21">
        <v>41824</v>
      </c>
      <c r="B362" s="103">
        <v>1.592867436808584</v>
      </c>
      <c r="C362" s="103">
        <v>1.491525219953489</v>
      </c>
      <c r="D362" s="103">
        <v>1.0679453592197761</v>
      </c>
    </row>
    <row r="363" spans="1:4">
      <c r="A363" s="21">
        <v>41827</v>
      </c>
      <c r="B363" s="103">
        <v>1.5978137357952999</v>
      </c>
      <c r="C363" s="103">
        <v>1.483635651380963</v>
      </c>
      <c r="D363" s="103">
        <v>1.0769583046269211</v>
      </c>
    </row>
    <row r="364" spans="1:4">
      <c r="A364" s="21">
        <v>41828</v>
      </c>
      <c r="B364" s="103">
        <v>1.6051229944464609</v>
      </c>
      <c r="C364" s="103">
        <v>1.495033009844396</v>
      </c>
      <c r="D364" s="103">
        <v>1.073637159766474</v>
      </c>
    </row>
    <row r="365" spans="1:4">
      <c r="A365" s="21">
        <v>41829</v>
      </c>
      <c r="B365" s="103">
        <v>1.5853500418139219</v>
      </c>
      <c r="C365" s="103">
        <v>1.475045867602707</v>
      </c>
      <c r="D365" s="103">
        <v>1.07478016557579</v>
      </c>
    </row>
    <row r="366" spans="1:4">
      <c r="A366" s="21">
        <v>41830</v>
      </c>
      <c r="B366" s="103">
        <v>1.586574373246278</v>
      </c>
      <c r="C366" s="103">
        <v>1.4652500655180241</v>
      </c>
      <c r="D366" s="103">
        <v>1.0828010935357719</v>
      </c>
    </row>
    <row r="367" spans="1:4">
      <c r="A367" s="21">
        <v>41831</v>
      </c>
      <c r="B367" s="103">
        <v>1.6008868076905109</v>
      </c>
      <c r="C367" s="103">
        <v>1.465964796395169</v>
      </c>
      <c r="D367" s="103">
        <v>1.0920363242194611</v>
      </c>
    </row>
    <row r="368" spans="1:4">
      <c r="A368" s="21">
        <v>41834</v>
      </c>
      <c r="B368" s="103">
        <v>1.623867508675821</v>
      </c>
      <c r="C368" s="103">
        <v>1.4785530091817229</v>
      </c>
      <c r="D368" s="103">
        <v>1.098281562170381</v>
      </c>
    </row>
    <row r="369" spans="1:4">
      <c r="A369" s="21">
        <v>41835</v>
      </c>
      <c r="B369" s="103">
        <v>1.6270507703999439</v>
      </c>
      <c r="C369" s="103">
        <v>1.4653459596809499</v>
      </c>
      <c r="D369" s="103">
        <v>1.1103526506151511</v>
      </c>
    </row>
    <row r="370" spans="1:4">
      <c r="A370" s="21">
        <v>41836</v>
      </c>
      <c r="B370" s="103">
        <v>1.628715861147948</v>
      </c>
      <c r="C370" s="103">
        <v>1.451892983135272</v>
      </c>
      <c r="D370" s="103">
        <v>1.1217878177431759</v>
      </c>
    </row>
    <row r="371" spans="1:4">
      <c r="A371" s="21">
        <v>41837</v>
      </c>
      <c r="B371" s="103">
        <v>1.618553910259398</v>
      </c>
      <c r="C371" s="103">
        <v>1.4401305799844619</v>
      </c>
      <c r="D371" s="103">
        <v>1.123893855706378</v>
      </c>
    </row>
    <row r="372" spans="1:4">
      <c r="A372" s="21">
        <v>41838</v>
      </c>
      <c r="B372" s="103">
        <v>1.6294137300643901</v>
      </c>
      <c r="C372" s="103">
        <v>1.4443003009480411</v>
      </c>
      <c r="D372" s="103">
        <v>1.128168241047129</v>
      </c>
    </row>
    <row r="373" spans="1:4">
      <c r="A373" s="21">
        <v>41841</v>
      </c>
      <c r="B373" s="103">
        <v>1.631764446414512</v>
      </c>
      <c r="C373" s="103">
        <v>1.447739642075333</v>
      </c>
      <c r="D373" s="103">
        <v>1.1271118086366549</v>
      </c>
    </row>
    <row r="374" spans="1:4">
      <c r="A374" s="21">
        <v>41842</v>
      </c>
      <c r="B374" s="103">
        <v>1.650864016759255</v>
      </c>
      <c r="C374" s="103">
        <v>1.468381246590905</v>
      </c>
      <c r="D374" s="103">
        <v>1.124274789392752</v>
      </c>
    </row>
    <row r="375" spans="1:4">
      <c r="A375" s="21">
        <v>41843</v>
      </c>
      <c r="B375" s="103">
        <v>1.6510231798454611</v>
      </c>
      <c r="C375" s="103">
        <v>1.4488486976885171</v>
      </c>
      <c r="D375" s="103">
        <v>1.1395414735020239</v>
      </c>
    </row>
    <row r="376" spans="1:4">
      <c r="A376" s="21">
        <v>41844</v>
      </c>
      <c r="B376" s="103">
        <v>1.6829292569726411</v>
      </c>
      <c r="C376" s="103">
        <v>1.4509737264251781</v>
      </c>
      <c r="D376" s="103">
        <v>1.1598619784239239</v>
      </c>
    </row>
    <row r="377" spans="1:4">
      <c r="A377" s="21">
        <v>41845</v>
      </c>
      <c r="B377" s="103">
        <v>1.698025263533582</v>
      </c>
      <c r="C377" s="103">
        <v>1.4667407368860499</v>
      </c>
      <c r="D377" s="103">
        <v>1.1576860319149229</v>
      </c>
    </row>
    <row r="378" spans="1:4">
      <c r="A378" s="21">
        <v>41848</v>
      </c>
      <c r="B378" s="103">
        <v>1.729466094716466</v>
      </c>
      <c r="C378" s="103">
        <v>1.494309438698374</v>
      </c>
      <c r="D378" s="103">
        <v>1.157368112606534</v>
      </c>
    </row>
    <row r="379" spans="1:4">
      <c r="A379" s="21">
        <v>41849</v>
      </c>
      <c r="B379" s="103">
        <v>1.74026469794984</v>
      </c>
      <c r="C379" s="103">
        <v>1.509328084082616</v>
      </c>
      <c r="D379" s="103">
        <v>1.1530062392018561</v>
      </c>
    </row>
    <row r="380" spans="1:4">
      <c r="A380" s="21">
        <v>41850</v>
      </c>
      <c r="B380" s="103">
        <v>1.7307026694631451</v>
      </c>
      <c r="C380" s="103">
        <v>1.512530189086619</v>
      </c>
      <c r="D380" s="103">
        <v>1.144243388958917</v>
      </c>
    </row>
    <row r="381" spans="1:4">
      <c r="A381" s="21">
        <v>41851</v>
      </c>
      <c r="B381" s="103">
        <v>1.7480514458596199</v>
      </c>
      <c r="C381" s="103">
        <v>1.5202824000219499</v>
      </c>
      <c r="D381" s="103">
        <v>1.1498202214498969</v>
      </c>
    </row>
    <row r="382" spans="1:4">
      <c r="A382" s="21">
        <v>41852</v>
      </c>
      <c r="B382" s="103">
        <v>1.7338492012442981</v>
      </c>
      <c r="C382" s="103">
        <v>1.5033831775900399</v>
      </c>
      <c r="D382" s="103">
        <v>1.1532982589466649</v>
      </c>
    </row>
    <row r="383" spans="1:4">
      <c r="A383" s="21">
        <v>41855</v>
      </c>
      <c r="B383" s="103">
        <v>1.7334081608410321</v>
      </c>
      <c r="C383" s="103">
        <v>1.516074380075134</v>
      </c>
      <c r="D383" s="103">
        <v>1.14335298031692</v>
      </c>
    </row>
    <row r="384" spans="1:4">
      <c r="A384" s="21">
        <v>41856</v>
      </c>
      <c r="B384" s="103">
        <v>1.765500425220021</v>
      </c>
      <c r="C384" s="103">
        <v>1.531112921383287</v>
      </c>
      <c r="D384" s="103">
        <v>1.1530830943709729</v>
      </c>
    </row>
    <row r="385" spans="1:4">
      <c r="A385" s="21">
        <v>41857</v>
      </c>
      <c r="B385" s="103">
        <v>1.775086969291739</v>
      </c>
      <c r="C385" s="103">
        <v>1.5346745728484441</v>
      </c>
      <c r="D385" s="103">
        <v>1.156653665015819</v>
      </c>
    </row>
    <row r="386" spans="1:4">
      <c r="A386" s="21">
        <v>41858</v>
      </c>
      <c r="B386" s="103">
        <v>1.7754863751956469</v>
      </c>
      <c r="C386" s="103">
        <v>1.5253411806046899</v>
      </c>
      <c r="D386" s="103">
        <v>1.163992946477582</v>
      </c>
    </row>
    <row r="387" spans="1:4">
      <c r="A387" s="21">
        <v>41859</v>
      </c>
      <c r="B387" s="103">
        <v>1.7967861214711851</v>
      </c>
      <c r="C387" s="103">
        <v>1.5358069014238001</v>
      </c>
      <c r="D387" s="103">
        <v>1.1699297091355949</v>
      </c>
    </row>
    <row r="388" spans="1:4">
      <c r="A388" s="21">
        <v>41862</v>
      </c>
      <c r="B388" s="103">
        <v>1.8216486932239251</v>
      </c>
      <c r="C388" s="103">
        <v>1.5580244473718889</v>
      </c>
      <c r="D388" s="103">
        <v>1.1692041779554381</v>
      </c>
    </row>
    <row r="389" spans="1:4">
      <c r="A389" s="21">
        <v>41863</v>
      </c>
      <c r="B389" s="103">
        <v>1.815321140852507</v>
      </c>
      <c r="C389" s="103">
        <v>1.5544956278197211</v>
      </c>
      <c r="D389" s="103">
        <v>1.167787871747578</v>
      </c>
    </row>
    <row r="390" spans="1:4">
      <c r="A390" s="21">
        <v>41864</v>
      </c>
      <c r="B390" s="103">
        <v>1.7932741132630059</v>
      </c>
      <c r="C390" s="103">
        <v>1.5471030235158421</v>
      </c>
      <c r="D390" s="103">
        <v>1.1591174511363389</v>
      </c>
    </row>
    <row r="391" spans="1:4">
      <c r="A391" s="21">
        <v>41865</v>
      </c>
      <c r="B391" s="103">
        <v>1.784409174411429</v>
      </c>
      <c r="C391" s="103">
        <v>1.5356693470450451</v>
      </c>
      <c r="D391" s="103">
        <v>1.161974859916955</v>
      </c>
    </row>
    <row r="392" spans="1:4">
      <c r="A392" s="21">
        <v>41866</v>
      </c>
      <c r="B392" s="103">
        <v>1.7954249318861699</v>
      </c>
      <c r="C392" s="103">
        <v>1.5461033914723861</v>
      </c>
      <c r="D392" s="103">
        <v>1.161257999813551</v>
      </c>
    </row>
    <row r="393" spans="1:4">
      <c r="A393" s="21">
        <v>41869</v>
      </c>
      <c r="B393" s="103">
        <v>1.845021694922538</v>
      </c>
      <c r="C393" s="103">
        <v>1.574086547314647</v>
      </c>
      <c r="D393" s="103">
        <v>1.1721221416129239</v>
      </c>
    </row>
    <row r="394" spans="1:4">
      <c r="A394" s="21">
        <v>41870</v>
      </c>
      <c r="B394" s="103">
        <v>1.857587200796303</v>
      </c>
      <c r="C394" s="103">
        <v>1.57851505895264</v>
      </c>
      <c r="D394" s="103">
        <v>1.1767940953498599</v>
      </c>
    </row>
    <row r="395" spans="1:4">
      <c r="A395" s="21">
        <v>41871</v>
      </c>
      <c r="B395" s="103">
        <v>1.848079646374331</v>
      </c>
      <c r="C395" s="103">
        <v>1.5728113903706691</v>
      </c>
      <c r="D395" s="103">
        <v>1.175016697926373</v>
      </c>
    </row>
    <row r="396" spans="1:4">
      <c r="A396" s="21">
        <v>41872</v>
      </c>
      <c r="B396" s="103">
        <v>1.873418741465551</v>
      </c>
      <c r="C396" s="103">
        <v>1.581721470235647</v>
      </c>
      <c r="D396" s="103">
        <v>1.1844175960932271</v>
      </c>
    </row>
    <row r="397" spans="1:4">
      <c r="A397" s="21">
        <v>41873</v>
      </c>
      <c r="B397" s="103">
        <v>1.8960330502529461</v>
      </c>
      <c r="C397" s="103">
        <v>1.59617012155458</v>
      </c>
      <c r="D397" s="103">
        <v>1.1878640156516129</v>
      </c>
    </row>
    <row r="398" spans="1:4">
      <c r="A398" s="21">
        <v>41876</v>
      </c>
      <c r="B398" s="103">
        <v>1.877159249078129</v>
      </c>
      <c r="C398" s="103">
        <v>1.582148836652848</v>
      </c>
      <c r="D398" s="103">
        <v>1.1864618584490429</v>
      </c>
    </row>
    <row r="399" spans="1:4">
      <c r="A399" s="21">
        <v>41877</v>
      </c>
      <c r="B399" s="103">
        <v>1.8316220726119501</v>
      </c>
      <c r="C399" s="103">
        <v>1.5514988348633501</v>
      </c>
      <c r="D399" s="103">
        <v>1.180550079351669</v>
      </c>
    </row>
    <row r="400" spans="1:4">
      <c r="A400" s="21">
        <v>41878</v>
      </c>
      <c r="B400" s="103">
        <v>1.8329195177279249</v>
      </c>
      <c r="C400" s="103">
        <v>1.554009348266018</v>
      </c>
      <c r="D400" s="103">
        <v>1.179477793858267</v>
      </c>
    </row>
    <row r="401" spans="1:4">
      <c r="A401" s="21">
        <v>41879</v>
      </c>
      <c r="B401" s="103">
        <v>1.805871714254051</v>
      </c>
      <c r="C401" s="103">
        <v>1.536667247158223</v>
      </c>
      <c r="D401" s="103">
        <v>1.1751872226037681</v>
      </c>
    </row>
    <row r="402" spans="1:4">
      <c r="A402" s="21">
        <v>41880</v>
      </c>
      <c r="B402" s="103">
        <v>1.835063204102805</v>
      </c>
      <c r="C402" s="103">
        <v>1.557507771351669</v>
      </c>
      <c r="D402" s="103">
        <v>1.1782048461371479</v>
      </c>
    </row>
    <row r="403" spans="1:4">
      <c r="A403" s="21">
        <v>41883</v>
      </c>
      <c r="B403" s="103">
        <v>1.86562381816279</v>
      </c>
      <c r="C403" s="103">
        <v>1.580582023159476</v>
      </c>
      <c r="D403" s="103">
        <v>1.180339767773352</v>
      </c>
    </row>
    <row r="404" spans="1:4">
      <c r="A404" s="21">
        <v>41884</v>
      </c>
      <c r="B404" s="103">
        <v>1.8926720723130619</v>
      </c>
      <c r="C404" s="103">
        <v>1.5967409812302289</v>
      </c>
      <c r="D404" s="103">
        <v>1.1853344371826851</v>
      </c>
    </row>
    <row r="405" spans="1:4">
      <c r="A405" s="21">
        <v>41885</v>
      </c>
      <c r="B405" s="103">
        <v>1.9033861578042759</v>
      </c>
      <c r="C405" s="103">
        <v>1.607670054137827</v>
      </c>
      <c r="D405" s="103">
        <v>1.1839407923941441</v>
      </c>
    </row>
    <row r="406" spans="1:4">
      <c r="A406" s="21">
        <v>41886</v>
      </c>
      <c r="B406" s="103">
        <v>1.922248080764855</v>
      </c>
      <c r="C406" s="103">
        <v>1.6255462529217619</v>
      </c>
      <c r="D406" s="103">
        <v>1.1825243836093859</v>
      </c>
    </row>
    <row r="407" spans="1:4">
      <c r="A407" s="21">
        <v>41887</v>
      </c>
      <c r="B407" s="103">
        <v>1.941790059451223</v>
      </c>
      <c r="C407" s="103">
        <v>1.63157118176456</v>
      </c>
      <c r="D407" s="103">
        <v>1.190135055800114</v>
      </c>
    </row>
    <row r="408" spans="1:4">
      <c r="A408" s="21">
        <v>41891</v>
      </c>
      <c r="B408" s="103">
        <v>1.9470636991361201</v>
      </c>
      <c r="C408" s="103">
        <v>1.632321575154021</v>
      </c>
      <c r="D408" s="103">
        <v>1.192818699925841</v>
      </c>
    </row>
    <row r="409" spans="1:4">
      <c r="A409" s="21">
        <v>41892</v>
      </c>
      <c r="B409" s="103">
        <v>1.944215163831869</v>
      </c>
      <c r="C409" s="103">
        <v>1.6381579477220409</v>
      </c>
      <c r="D409" s="103">
        <v>1.1868301017831759</v>
      </c>
    </row>
    <row r="410" spans="1:4">
      <c r="A410" s="21">
        <v>41893</v>
      </c>
      <c r="B410" s="103">
        <v>1.9366832258877471</v>
      </c>
      <c r="C410" s="103">
        <v>1.638876738518291</v>
      </c>
      <c r="D410" s="103">
        <v>1.181713780158173</v>
      </c>
    </row>
    <row r="411" spans="1:4">
      <c r="A411" s="21">
        <v>41894</v>
      </c>
      <c r="B411" s="103">
        <v>1.9511568647309669</v>
      </c>
      <c r="C411" s="103">
        <v>1.6506904250472629</v>
      </c>
      <c r="D411" s="103">
        <v>1.182024706222611</v>
      </c>
    </row>
    <row r="412" spans="1:4">
      <c r="A412" s="21">
        <v>41897</v>
      </c>
      <c r="B412" s="103">
        <v>1.961421856818357</v>
      </c>
      <c r="C412" s="103">
        <v>1.657085957900128</v>
      </c>
      <c r="D412" s="103">
        <v>1.183657279495558</v>
      </c>
    </row>
    <row r="413" spans="1:4">
      <c r="A413" s="21">
        <v>41898</v>
      </c>
      <c r="B413" s="103">
        <v>1.912175557279103</v>
      </c>
      <c r="C413" s="103">
        <v>1.6111156114792371</v>
      </c>
      <c r="D413" s="103">
        <v>1.1868642719708049</v>
      </c>
    </row>
    <row r="414" spans="1:4">
      <c r="A414" s="21">
        <v>41899</v>
      </c>
      <c r="B414" s="103">
        <v>1.9287535195002381</v>
      </c>
      <c r="C414" s="103">
        <v>1.621769564151532</v>
      </c>
      <c r="D414" s="103">
        <v>1.189289503351429</v>
      </c>
    </row>
    <row r="415" spans="1:4">
      <c r="A415" s="21">
        <v>41900</v>
      </c>
      <c r="B415" s="103">
        <v>1.93679870704873</v>
      </c>
      <c r="C415" s="103">
        <v>1.632644891728912</v>
      </c>
      <c r="D415" s="103">
        <v>1.1862951440700189</v>
      </c>
    </row>
    <row r="416" spans="1:4">
      <c r="A416" s="21">
        <v>41901</v>
      </c>
      <c r="B416" s="103">
        <v>1.951682945575445</v>
      </c>
      <c r="C416" s="103">
        <v>1.643676052807387</v>
      </c>
      <c r="D416" s="103">
        <v>1.187389049224137</v>
      </c>
    </row>
    <row r="417" spans="1:4">
      <c r="A417" s="21">
        <v>41904</v>
      </c>
      <c r="B417" s="103">
        <v>1.9264054025602479</v>
      </c>
      <c r="C417" s="103">
        <v>1.627639171525028</v>
      </c>
      <c r="D417" s="103">
        <v>1.1835580245683619</v>
      </c>
    </row>
    <row r="418" spans="1:4">
      <c r="A418" s="21">
        <v>41905</v>
      </c>
      <c r="B418" s="103">
        <v>1.94671725565317</v>
      </c>
      <c r="C418" s="103">
        <v>1.645953090746612</v>
      </c>
      <c r="D418" s="103">
        <v>1.1827294876126331</v>
      </c>
    </row>
    <row r="419" spans="1:4">
      <c r="A419" s="21">
        <v>41906</v>
      </c>
      <c r="B419" s="103">
        <v>1.97044221861515</v>
      </c>
      <c r="C419" s="103">
        <v>1.6650260166444111</v>
      </c>
      <c r="D419" s="103">
        <v>1.183430288126222</v>
      </c>
    </row>
    <row r="420" spans="1:4">
      <c r="A420" s="21">
        <v>41907</v>
      </c>
      <c r="B420" s="103">
        <v>1.968029945474614</v>
      </c>
      <c r="C420" s="103">
        <v>1.6597912279880229</v>
      </c>
      <c r="D420" s="103">
        <v>1.1857093303597179</v>
      </c>
    </row>
    <row r="421" spans="1:4">
      <c r="A421" s="21">
        <v>41908</v>
      </c>
      <c r="B421" s="103">
        <v>1.971263417982142</v>
      </c>
      <c r="C421" s="103">
        <v>1.6654868777805509</v>
      </c>
      <c r="D421" s="103">
        <v>1.183595886752991</v>
      </c>
    </row>
    <row r="422" spans="1:4">
      <c r="A422" s="21">
        <v>41911</v>
      </c>
      <c r="B422" s="103">
        <v>1.9852623009413199</v>
      </c>
      <c r="C422" s="103">
        <v>1.6808713579557051</v>
      </c>
      <c r="D422" s="103">
        <v>1.1810911593828439</v>
      </c>
    </row>
    <row r="423" spans="1:4">
      <c r="A423" s="21">
        <v>41912</v>
      </c>
      <c r="B423" s="103">
        <v>1.991665089755829</v>
      </c>
      <c r="C423" s="103">
        <v>1.691823152826339</v>
      </c>
      <c r="D423" s="103">
        <v>1.177230070665825</v>
      </c>
    </row>
    <row r="424" spans="1:4">
      <c r="A424" s="21">
        <v>41920</v>
      </c>
      <c r="B424" s="103">
        <v>2.0187518376264291</v>
      </c>
      <c r="C424" s="103">
        <v>1.715313665060846</v>
      </c>
      <c r="D424" s="103">
        <v>1.176899524994351</v>
      </c>
    </row>
    <row r="425" spans="1:4">
      <c r="A425" s="21">
        <v>41921</v>
      </c>
      <c r="B425" s="103">
        <v>2.0198553242758241</v>
      </c>
      <c r="C425" s="103">
        <v>1.7166726483182559</v>
      </c>
      <c r="D425" s="103">
        <v>1.176610652155833</v>
      </c>
    </row>
    <row r="426" spans="1:4">
      <c r="A426" s="21">
        <v>41922</v>
      </c>
      <c r="B426" s="103">
        <v>2.0155696900793378</v>
      </c>
      <c r="C426" s="103">
        <v>1.7104417527719309</v>
      </c>
      <c r="D426" s="103">
        <v>1.1783913055284809</v>
      </c>
    </row>
    <row r="427" spans="1:4">
      <c r="A427" s="21">
        <v>41925</v>
      </c>
      <c r="B427" s="103">
        <v>2.017032451451791</v>
      </c>
      <c r="C427" s="103">
        <v>1.7124252271616049</v>
      </c>
      <c r="D427" s="103">
        <v>1.17788059849777</v>
      </c>
    </row>
    <row r="428" spans="1:4">
      <c r="A428" s="21">
        <v>41926</v>
      </c>
      <c r="B428" s="103">
        <v>2.010770806278483</v>
      </c>
      <c r="C428" s="103">
        <v>1.705706878456168</v>
      </c>
      <c r="D428" s="103">
        <v>1.1788489755628051</v>
      </c>
    </row>
    <row r="429" spans="1:4">
      <c r="A429" s="21">
        <v>41927</v>
      </c>
      <c r="B429" s="103">
        <v>2.0195217120329829</v>
      </c>
      <c r="C429" s="103">
        <v>1.71291698359055</v>
      </c>
      <c r="D429" s="103">
        <v>1.178995673100129</v>
      </c>
    </row>
    <row r="430" spans="1:4">
      <c r="A430" s="21">
        <v>41928</v>
      </c>
      <c r="B430" s="103">
        <v>1.996669273398431</v>
      </c>
      <c r="C430" s="103">
        <v>1.691638826088387</v>
      </c>
      <c r="D430" s="103">
        <v>1.180316532468916</v>
      </c>
    </row>
    <row r="431" spans="1:4">
      <c r="A431" s="21">
        <v>41929</v>
      </c>
      <c r="B431" s="103">
        <v>1.984094658091379</v>
      </c>
      <c r="C431" s="103">
        <v>1.678468200726797</v>
      </c>
      <c r="D431" s="103">
        <v>1.1820865341578961</v>
      </c>
    </row>
    <row r="432" spans="1:4">
      <c r="A432" s="21">
        <v>41932</v>
      </c>
      <c r="B432" s="103">
        <v>2.0091284075445008</v>
      </c>
      <c r="C432" s="103">
        <v>1.7023608520417699</v>
      </c>
      <c r="D432" s="103">
        <v>1.1802012511829101</v>
      </c>
    </row>
    <row r="433" spans="1:4">
      <c r="A433" s="21">
        <v>41933</v>
      </c>
      <c r="B433" s="103">
        <v>1.990997865270149</v>
      </c>
      <c r="C433" s="103">
        <v>1.6863484986794539</v>
      </c>
      <c r="D433" s="103">
        <v>1.180656232581379</v>
      </c>
    </row>
    <row r="434" spans="1:4">
      <c r="A434" s="21">
        <v>41934</v>
      </c>
      <c r="B434" s="103">
        <v>1.9727903355551411</v>
      </c>
      <c r="C434" s="103">
        <v>1.6725390454959339</v>
      </c>
      <c r="D434" s="103">
        <v>1.1795182545171481</v>
      </c>
    </row>
    <row r="435" spans="1:4">
      <c r="A435" s="21">
        <v>41935</v>
      </c>
      <c r="B435" s="103">
        <v>1.948026042144313</v>
      </c>
      <c r="C435" s="103">
        <v>1.6497861829528011</v>
      </c>
      <c r="D435" s="103">
        <v>1.180774855719618</v>
      </c>
    </row>
    <row r="436" spans="1:4">
      <c r="A436" s="21">
        <v>41936</v>
      </c>
      <c r="B436" s="103">
        <v>1.951015721089765</v>
      </c>
      <c r="C436" s="103">
        <v>1.6470307934278161</v>
      </c>
      <c r="D436" s="103">
        <v>1.184565418494266</v>
      </c>
    </row>
    <row r="437" spans="1:4">
      <c r="A437" s="21">
        <v>41939</v>
      </c>
      <c r="B437" s="103">
        <v>1.9432528208236759</v>
      </c>
      <c r="C437" s="103">
        <v>1.6497852539897291</v>
      </c>
      <c r="D437" s="103">
        <v>1.177882282632994</v>
      </c>
    </row>
    <row r="438" spans="1:4">
      <c r="A438" s="21">
        <v>41940</v>
      </c>
      <c r="B438" s="103">
        <v>1.9922168330805261</v>
      </c>
      <c r="C438" s="103">
        <v>1.6900867432177851</v>
      </c>
      <c r="D438" s="103">
        <v>1.1787660255162471</v>
      </c>
    </row>
    <row r="439" spans="1:4">
      <c r="A439" s="21">
        <v>41941</v>
      </c>
      <c r="B439" s="103">
        <v>2.0204712238010671</v>
      </c>
      <c r="C439" s="103">
        <v>1.7060522200852311</v>
      </c>
      <c r="D439" s="103">
        <v>1.184296236665094</v>
      </c>
    </row>
    <row r="440" spans="1:4">
      <c r="A440" s="21">
        <v>41942</v>
      </c>
      <c r="B440" s="103">
        <v>2.0245772206360231</v>
      </c>
      <c r="C440" s="103">
        <v>1.70117372269236</v>
      </c>
      <c r="D440" s="103">
        <v>1.1901060977075459</v>
      </c>
    </row>
    <row r="441" spans="1:4">
      <c r="A441" s="21">
        <v>41943</v>
      </c>
      <c r="B441" s="103">
        <v>2.045055879850366</v>
      </c>
      <c r="C441" s="103">
        <v>1.70160029364871</v>
      </c>
      <c r="D441" s="103">
        <v>1.201842693306775</v>
      </c>
    </row>
    <row r="442" spans="1:4">
      <c r="A442" s="21">
        <v>41946</v>
      </c>
      <c r="B442" s="103">
        <v>2.0612104111478962</v>
      </c>
      <c r="C442" s="103">
        <v>1.717976285375082</v>
      </c>
      <c r="D442" s="103">
        <v>1.199789792615138</v>
      </c>
    </row>
    <row r="443" spans="1:4">
      <c r="A443" s="21">
        <v>41947</v>
      </c>
      <c r="B443" s="103">
        <v>2.0592728938914009</v>
      </c>
      <c r="C443" s="103">
        <v>1.7096581093202059</v>
      </c>
      <c r="D443" s="103">
        <v>1.204493976114446</v>
      </c>
    </row>
    <row r="444" spans="1:4">
      <c r="A444" s="21">
        <v>41948</v>
      </c>
      <c r="B444" s="103">
        <v>2.049893257371548</v>
      </c>
      <c r="C444" s="103">
        <v>1.7009792044058449</v>
      </c>
      <c r="D444" s="103">
        <v>1.205125407801549</v>
      </c>
    </row>
    <row r="445" spans="1:4">
      <c r="A445" s="21">
        <v>41949</v>
      </c>
      <c r="B445" s="103">
        <v>2.0542045540482521</v>
      </c>
      <c r="C445" s="103">
        <v>1.714409514239323</v>
      </c>
      <c r="D445" s="103">
        <v>1.198199459922908</v>
      </c>
    </row>
    <row r="446" spans="1:4">
      <c r="A446" s="21">
        <v>41950</v>
      </c>
      <c r="B446" s="103">
        <v>2.0390251969990238</v>
      </c>
      <c r="C446" s="103">
        <v>1.701535369758175</v>
      </c>
      <c r="D446" s="103">
        <v>1.1983442914200559</v>
      </c>
    </row>
    <row r="447" spans="1:4">
      <c r="A447" s="21">
        <v>41953</v>
      </c>
      <c r="B447" s="103">
        <v>2.0883356527388242</v>
      </c>
      <c r="C447" s="103">
        <v>1.718464771612682</v>
      </c>
      <c r="D447" s="103">
        <v>1.215233321762563</v>
      </c>
    </row>
    <row r="448" spans="1:4">
      <c r="A448" s="21">
        <v>41954</v>
      </c>
      <c r="B448" s="103">
        <v>2.0508299378995232</v>
      </c>
      <c r="C448" s="103">
        <v>1.672774388837857</v>
      </c>
      <c r="D448" s="103">
        <v>1.2260051036077351</v>
      </c>
    </row>
    <row r="449" spans="1:4">
      <c r="A449" s="21">
        <v>41955</v>
      </c>
      <c r="B449" s="103">
        <v>2.081201483238087</v>
      </c>
      <c r="C449" s="103">
        <v>1.692509103009185</v>
      </c>
      <c r="D449" s="103">
        <v>1.2296545286154319</v>
      </c>
    </row>
    <row r="450" spans="1:4">
      <c r="A450" s="21">
        <v>41956</v>
      </c>
      <c r="B450" s="103">
        <v>2.0676773561629509</v>
      </c>
      <c r="C450" s="103">
        <v>1.6659536755452959</v>
      </c>
      <c r="D450" s="103">
        <v>1.2411373656510369</v>
      </c>
    </row>
    <row r="451" spans="1:4">
      <c r="A451" s="21">
        <v>41957</v>
      </c>
      <c r="B451" s="103">
        <v>2.0652779142625239</v>
      </c>
      <c r="C451" s="103">
        <v>1.664892314163573</v>
      </c>
      <c r="D451" s="103">
        <v>1.240487385696234</v>
      </c>
    </row>
    <row r="452" spans="1:4">
      <c r="A452" s="21">
        <v>41960</v>
      </c>
      <c r="B452" s="103">
        <v>2.0756583875108969</v>
      </c>
      <c r="C452" s="103">
        <v>1.6871699532691939</v>
      </c>
      <c r="D452" s="103">
        <v>1.230260403517107</v>
      </c>
    </row>
    <row r="453" spans="1:4">
      <c r="A453" s="21">
        <v>41961</v>
      </c>
      <c r="B453" s="103">
        <v>2.0644567148955328</v>
      </c>
      <c r="C453" s="103">
        <v>1.68664801592351</v>
      </c>
      <c r="D453" s="103">
        <v>1.2239997292886009</v>
      </c>
    </row>
    <row r="454" spans="1:4">
      <c r="A454" s="21">
        <v>41962</v>
      </c>
      <c r="B454" s="103">
        <v>2.0633788907263568</v>
      </c>
      <c r="C454" s="103">
        <v>1.694746770120737</v>
      </c>
      <c r="D454" s="103">
        <v>1.217514573330243</v>
      </c>
    </row>
    <row r="455" spans="1:4">
      <c r="A455" s="21">
        <v>41963</v>
      </c>
      <c r="B455" s="103">
        <v>2.059555181173804</v>
      </c>
      <c r="C455" s="103">
        <v>1.687677746237688</v>
      </c>
      <c r="D455" s="103">
        <v>1.2203486037338209</v>
      </c>
    </row>
    <row r="456" spans="1:4">
      <c r="A456" s="21">
        <v>41964</v>
      </c>
      <c r="B456" s="103">
        <v>2.085949042078505</v>
      </c>
      <c r="C456" s="103">
        <v>1.702700703093563</v>
      </c>
      <c r="D456" s="103">
        <v>1.225082622147647</v>
      </c>
    </row>
    <row r="457" spans="1:4">
      <c r="A457" s="21">
        <v>41967</v>
      </c>
      <c r="B457" s="103">
        <v>2.1388907387692191</v>
      </c>
      <c r="C457" s="103">
        <v>1.7269622868604559</v>
      </c>
      <c r="D457" s="103">
        <v>1.238527763485578</v>
      </c>
    </row>
    <row r="458" spans="1:4">
      <c r="A458" s="21">
        <v>41968</v>
      </c>
      <c r="B458" s="103">
        <v>2.17117413888406</v>
      </c>
      <c r="C458" s="103">
        <v>1.7553802654659389</v>
      </c>
      <c r="D458" s="103">
        <v>1.236868262448966</v>
      </c>
    </row>
    <row r="459" spans="1:4">
      <c r="A459" s="21">
        <v>41969</v>
      </c>
      <c r="B459" s="103">
        <v>2.1892148624776482</v>
      </c>
      <c r="C459" s="103">
        <v>1.771408689504538</v>
      </c>
      <c r="D459" s="103">
        <v>1.235860970677507</v>
      </c>
    </row>
    <row r="460" spans="1:4">
      <c r="A460" s="21">
        <v>41970</v>
      </c>
      <c r="B460" s="103">
        <v>2.2024567022703812</v>
      </c>
      <c r="C460" s="103">
        <v>1.7837639132111911</v>
      </c>
      <c r="D460" s="103">
        <v>1.234724329805196</v>
      </c>
    </row>
    <row r="461" spans="1:4">
      <c r="A461" s="21">
        <v>41971</v>
      </c>
      <c r="B461" s="103">
        <v>2.2499964468751061</v>
      </c>
      <c r="C461" s="103">
        <v>1.806191101047079</v>
      </c>
      <c r="D461" s="103">
        <v>1.24571339409808</v>
      </c>
    </row>
    <row r="462" spans="1:4">
      <c r="A462" s="21">
        <v>41974</v>
      </c>
      <c r="B462" s="103">
        <v>2.245659487718183</v>
      </c>
      <c r="C462" s="103">
        <v>1.7993612504228551</v>
      </c>
      <c r="D462" s="103">
        <v>1.248031481833038</v>
      </c>
    </row>
    <row r="463" spans="1:4">
      <c r="A463" s="21">
        <v>41975</v>
      </c>
      <c r="B463" s="103">
        <v>2.2993453963352319</v>
      </c>
      <c r="C463" s="103">
        <v>1.825507033345741</v>
      </c>
      <c r="D463" s="103">
        <v>1.259565345043373</v>
      </c>
    </row>
    <row r="464" spans="1:4">
      <c r="A464" s="21">
        <v>41976</v>
      </c>
      <c r="B464" s="103">
        <v>2.317552926050241</v>
      </c>
      <c r="C464" s="103">
        <v>1.8431427178779769</v>
      </c>
      <c r="D464" s="103">
        <v>1.257392009620641</v>
      </c>
    </row>
    <row r="465" spans="1:4">
      <c r="A465" s="21">
        <v>41977</v>
      </c>
      <c r="B465" s="103">
        <v>2.3908321383140949</v>
      </c>
      <c r="C465" s="103">
        <v>1.8807138896063389</v>
      </c>
      <c r="D465" s="103">
        <v>1.2712364977612469</v>
      </c>
    </row>
    <row r="466" spans="1:4">
      <c r="A466" s="21">
        <v>41978</v>
      </c>
      <c r="B466" s="103">
        <v>2.3573426016289858</v>
      </c>
      <c r="C466" s="103">
        <v>1.848352889693001</v>
      </c>
      <c r="D466" s="103">
        <v>1.2753747483904569</v>
      </c>
    </row>
    <row r="467" spans="1:4">
      <c r="A467" s="21">
        <v>41981</v>
      </c>
      <c r="B467" s="103">
        <v>2.4306346451329501</v>
      </c>
      <c r="C467" s="103">
        <v>1.85989947903764</v>
      </c>
      <c r="D467" s="103">
        <v>1.3068634474754639</v>
      </c>
    </row>
    <row r="468" spans="1:4">
      <c r="A468" s="21">
        <v>41982</v>
      </c>
      <c r="B468" s="103">
        <v>2.319593093227609</v>
      </c>
      <c r="C468" s="103">
        <v>1.775736053911062</v>
      </c>
      <c r="D468" s="103">
        <v>1.306271327948036</v>
      </c>
    </row>
    <row r="469" spans="1:4">
      <c r="A469" s="21">
        <v>41983</v>
      </c>
      <c r="B469" s="103">
        <v>2.4202798343647949</v>
      </c>
      <c r="C469" s="103">
        <v>1.8476157717261821</v>
      </c>
      <c r="D469" s="103">
        <v>1.30994759375949</v>
      </c>
    </row>
    <row r="470" spans="1:4">
      <c r="A470" s="21">
        <v>41984</v>
      </c>
      <c r="B470" s="103">
        <v>2.4435557039229518</v>
      </c>
      <c r="C470" s="103">
        <v>1.864704385806871</v>
      </c>
      <c r="D470" s="103">
        <v>1.310425246233123</v>
      </c>
    </row>
    <row r="471" spans="1:4">
      <c r="A471" s="21">
        <v>41985</v>
      </c>
      <c r="B471" s="103">
        <v>2.4423880610730109</v>
      </c>
      <c r="C471" s="103">
        <v>1.8869869589552439</v>
      </c>
      <c r="D471" s="103">
        <v>1.294332241927773</v>
      </c>
    </row>
    <row r="472" spans="1:4">
      <c r="A472" s="21">
        <v>41988</v>
      </c>
      <c r="B472" s="103">
        <v>2.4512544479884939</v>
      </c>
      <c r="C472" s="103">
        <v>1.913321525456857</v>
      </c>
      <c r="D472" s="103">
        <v>1.281151346166552</v>
      </c>
    </row>
    <row r="473" spans="1:4">
      <c r="A473" s="21">
        <v>41989</v>
      </c>
      <c r="B473" s="103">
        <v>2.4775713214525399</v>
      </c>
      <c r="C473" s="103">
        <v>1.921562270284509</v>
      </c>
      <c r="D473" s="103">
        <v>1.2893526063486389</v>
      </c>
    </row>
    <row r="474" spans="1:4">
      <c r="A474" s="21">
        <v>41990</v>
      </c>
      <c r="B474" s="103">
        <v>2.4995768982398818</v>
      </c>
      <c r="C474" s="103">
        <v>1.931015353994977</v>
      </c>
      <c r="D474" s="103">
        <v>1.2944365735200589</v>
      </c>
    </row>
    <row r="475" spans="1:4">
      <c r="A475" s="21">
        <v>41991</v>
      </c>
      <c r="B475" s="103">
        <v>2.4924812224594741</v>
      </c>
      <c r="C475" s="103">
        <v>1.9236428296463619</v>
      </c>
      <c r="D475" s="103">
        <v>1.295708945572648</v>
      </c>
    </row>
    <row r="476" spans="1:4">
      <c r="A476" s="21">
        <v>41992</v>
      </c>
      <c r="B476" s="103">
        <v>2.5048762004049969</v>
      </c>
      <c r="C476" s="103">
        <v>1.909515989572383</v>
      </c>
      <c r="D476" s="103">
        <v>1.311785925901537</v>
      </c>
    </row>
    <row r="477" spans="1:4">
      <c r="A477" s="21">
        <v>41995</v>
      </c>
      <c r="B477" s="103">
        <v>2.486373552167477</v>
      </c>
      <c r="C477" s="103">
        <v>1.857819290560383</v>
      </c>
      <c r="D477" s="103">
        <v>1.3383290639734391</v>
      </c>
    </row>
    <row r="478" spans="1:4">
      <c r="A478" s="21">
        <v>41996</v>
      </c>
      <c r="B478" s="103">
        <v>2.4281582157918669</v>
      </c>
      <c r="C478" s="103">
        <v>1.827445294609984</v>
      </c>
      <c r="D478" s="103">
        <v>1.328717320815936</v>
      </c>
    </row>
    <row r="479" spans="1:4">
      <c r="A479" s="21">
        <v>41997</v>
      </c>
      <c r="B479" s="103">
        <v>2.4119523595338999</v>
      </c>
      <c r="C479" s="103">
        <v>1.8315503590085549</v>
      </c>
      <c r="D479" s="103">
        <v>1.316891095934444</v>
      </c>
    </row>
    <row r="480" spans="1:4">
      <c r="A480" s="21">
        <v>41998</v>
      </c>
      <c r="B480" s="103">
        <v>2.477417346571229</v>
      </c>
      <c r="C480" s="103">
        <v>1.8629403570294369</v>
      </c>
      <c r="D480" s="103">
        <v>1.329842545534635</v>
      </c>
    </row>
    <row r="481" spans="1:4">
      <c r="A481" s="21">
        <v>41999</v>
      </c>
      <c r="B481" s="103">
        <v>2.5229297552386938</v>
      </c>
      <c r="C481" s="103">
        <v>1.8857976811256869</v>
      </c>
      <c r="D481" s="103">
        <v>1.3378581278839441</v>
      </c>
    </row>
    <row r="482" spans="1:4">
      <c r="A482" s="21">
        <v>42002</v>
      </c>
      <c r="B482" s="103">
        <v>2.5339389592524202</v>
      </c>
      <c r="C482" s="103">
        <v>1.8707631786803529</v>
      </c>
      <c r="D482" s="103">
        <v>1.354494779526223</v>
      </c>
    </row>
    <row r="483" spans="1:4">
      <c r="A483" s="21">
        <v>42003</v>
      </c>
      <c r="B483" s="103">
        <v>2.535773826588041</v>
      </c>
      <c r="C483" s="103">
        <v>1.85435195565018</v>
      </c>
      <c r="D483" s="103">
        <v>1.367471702910324</v>
      </c>
    </row>
    <row r="484" spans="1:4">
      <c r="A484" s="21">
        <v>42004</v>
      </c>
      <c r="B484" s="103">
        <v>2.5889721480809391</v>
      </c>
      <c r="C484" s="103">
        <v>1.8796192737172399</v>
      </c>
      <c r="D484" s="103">
        <v>1.377391785816733</v>
      </c>
    </row>
    <row r="485" spans="1:4">
      <c r="A485" s="21">
        <v>42009</v>
      </c>
      <c r="B485" s="103">
        <v>2.674505194649115</v>
      </c>
      <c r="C485" s="103">
        <v>1.8993784695213081</v>
      </c>
      <c r="D485" s="103">
        <v>1.408094930823955</v>
      </c>
    </row>
    <row r="486" spans="1:4">
      <c r="A486" s="21">
        <v>42010</v>
      </c>
      <c r="B486" s="103">
        <v>2.7922518939850298</v>
      </c>
      <c r="C486" s="103">
        <v>1.9369011639283991</v>
      </c>
      <c r="D486" s="103">
        <v>1.441607835229868</v>
      </c>
    </row>
    <row r="487" spans="1:4">
      <c r="A487" s="21">
        <v>42011</v>
      </c>
      <c r="B487" s="103">
        <v>2.7712801673391159</v>
      </c>
      <c r="C487" s="103">
        <v>1.927114278839261</v>
      </c>
      <c r="D487" s="103">
        <v>1.438046616004689</v>
      </c>
    </row>
    <row r="488" spans="1:4">
      <c r="A488" s="21">
        <v>42012</v>
      </c>
      <c r="B488" s="103">
        <v>2.813638817771599</v>
      </c>
      <c r="C488" s="103">
        <v>1.918872317144473</v>
      </c>
      <c r="D488" s="103">
        <v>1.46629809218294</v>
      </c>
    </row>
    <row r="489" spans="1:4">
      <c r="A489" s="21">
        <v>42013</v>
      </c>
      <c r="B489" s="103">
        <v>2.85315709524623</v>
      </c>
      <c r="C489" s="103">
        <v>1.926087922199395</v>
      </c>
      <c r="D489" s="103">
        <v>1.481322354167621</v>
      </c>
    </row>
    <row r="490" spans="1:4">
      <c r="A490" s="21">
        <v>42016</v>
      </c>
      <c r="B490" s="103">
        <v>2.902867504774894</v>
      </c>
      <c r="C490" s="103">
        <v>1.925313683731285</v>
      </c>
      <c r="D490" s="103">
        <v>1.507737429647878</v>
      </c>
    </row>
    <row r="491" spans="1:4">
      <c r="A491" s="21">
        <v>42017</v>
      </c>
      <c r="B491" s="103">
        <v>2.9236145486788589</v>
      </c>
      <c r="C491" s="103">
        <v>1.9407936217172159</v>
      </c>
      <c r="D491" s="103">
        <v>1.506401564784638</v>
      </c>
    </row>
    <row r="492" spans="1:4">
      <c r="A492" s="21">
        <v>42018</v>
      </c>
      <c r="B492" s="103">
        <v>2.8967769975913278</v>
      </c>
      <c r="C492" s="103">
        <v>1.931956617878114</v>
      </c>
      <c r="D492" s="103">
        <v>1.4994006442923571</v>
      </c>
    </row>
    <row r="493" spans="1:4">
      <c r="A493" s="21">
        <v>42019</v>
      </c>
      <c r="B493" s="103">
        <v>2.8849467264446358</v>
      </c>
      <c r="C493" s="103">
        <v>1.953175038495861</v>
      </c>
      <c r="D493" s="103">
        <v>1.477054882222093</v>
      </c>
    </row>
    <row r="494" spans="1:4">
      <c r="A494" s="21">
        <v>42020</v>
      </c>
      <c r="B494" s="103">
        <v>2.9730114895433499</v>
      </c>
      <c r="C494" s="103">
        <v>1.989133232142795</v>
      </c>
      <c r="D494" s="103">
        <v>1.4946266250555129</v>
      </c>
    </row>
    <row r="495" spans="1:4">
      <c r="A495" s="21">
        <v>42023</v>
      </c>
      <c r="B495" s="103">
        <v>2.9641726309627212</v>
      </c>
      <c r="C495" s="103">
        <v>1.9175440941364079</v>
      </c>
      <c r="D495" s="103">
        <v>1.5458171939966141</v>
      </c>
    </row>
    <row r="496" spans="1:4">
      <c r="A496" s="21">
        <v>42024</v>
      </c>
      <c r="B496" s="103">
        <v>3.0889124512162782</v>
      </c>
      <c r="C496" s="103">
        <v>1.9846359918365439</v>
      </c>
      <c r="D496" s="103">
        <v>1.5564125935042921</v>
      </c>
    </row>
    <row r="497" spans="1:4">
      <c r="A497" s="21">
        <v>42025</v>
      </c>
      <c r="B497" s="103">
        <v>3.129144639983878</v>
      </c>
      <c r="C497" s="103">
        <v>2.035644240780762</v>
      </c>
      <c r="D497" s="103">
        <v>1.537176574028333</v>
      </c>
    </row>
    <row r="498" spans="1:4">
      <c r="A498" s="21">
        <v>42026</v>
      </c>
      <c r="B498" s="103">
        <v>3.1621774035189372</v>
      </c>
      <c r="C498" s="103">
        <v>2.0519919267381841</v>
      </c>
      <c r="D498" s="103">
        <v>1.541028189397162</v>
      </c>
    </row>
    <row r="499" spans="1:4">
      <c r="A499" s="21">
        <v>42027</v>
      </c>
      <c r="B499" s="103">
        <v>3.0868385363216908</v>
      </c>
      <c r="C499" s="103">
        <v>2.0255094317824831</v>
      </c>
      <c r="D499" s="103">
        <v>1.523981319408235</v>
      </c>
    </row>
    <row r="500" spans="1:4">
      <c r="A500" s="21">
        <v>42030</v>
      </c>
      <c r="B500" s="103">
        <v>3.1753064599855971</v>
      </c>
      <c r="C500" s="103">
        <v>2.0689486096339458</v>
      </c>
      <c r="D500" s="103">
        <v>1.534743997603399</v>
      </c>
    </row>
    <row r="501" spans="1:4">
      <c r="A501" s="21">
        <v>42031</v>
      </c>
      <c r="B501" s="103">
        <v>3.1923071521335258</v>
      </c>
      <c r="C501" s="103">
        <v>2.0730031088915739</v>
      </c>
      <c r="D501" s="103">
        <v>1.5399432535537489</v>
      </c>
    </row>
    <row r="502" spans="1:4">
      <c r="A502" s="21">
        <v>42032</v>
      </c>
      <c r="B502" s="103">
        <v>3.1818282130770981</v>
      </c>
      <c r="C502" s="103">
        <v>2.0564503778756138</v>
      </c>
      <c r="D502" s="103">
        <v>1.5472428838103249</v>
      </c>
    </row>
    <row r="503" spans="1:4">
      <c r="A503" s="21">
        <v>42033</v>
      </c>
      <c r="B503" s="103">
        <v>3.151880954477571</v>
      </c>
      <c r="C503" s="103">
        <v>2.035757855395032</v>
      </c>
      <c r="D503" s="103">
        <v>1.54825926183935</v>
      </c>
    </row>
    <row r="504" spans="1:4">
      <c r="A504" s="21">
        <v>42034</v>
      </c>
      <c r="B504" s="103">
        <v>3.1008005755805099</v>
      </c>
      <c r="C504" s="103">
        <v>2.0117518993085119</v>
      </c>
      <c r="D504" s="103">
        <v>1.5413434313875041</v>
      </c>
    </row>
    <row r="505" spans="1:4">
      <c r="A505" s="21">
        <v>42037</v>
      </c>
      <c r="B505" s="103">
        <v>3.1444512812047472</v>
      </c>
      <c r="C505" s="103">
        <v>2.0089990769298711</v>
      </c>
      <c r="D505" s="103">
        <v>1.5651830393123229</v>
      </c>
    </row>
    <row r="506" spans="1:4">
      <c r="A506" s="21">
        <v>42038</v>
      </c>
      <c r="B506" s="103">
        <v>3.238697667069014</v>
      </c>
      <c r="C506" s="103">
        <v>2.0550031982416819</v>
      </c>
      <c r="D506" s="103">
        <v>1.5760061443408631</v>
      </c>
    </row>
    <row r="507" spans="1:4">
      <c r="A507" s="21">
        <v>42039</v>
      </c>
      <c r="B507" s="103">
        <v>3.2472977355235511</v>
      </c>
      <c r="C507" s="103">
        <v>2.0499081836781832</v>
      </c>
      <c r="D507" s="103">
        <v>1.5841186260824971</v>
      </c>
    </row>
    <row r="508" spans="1:4">
      <c r="A508" s="21">
        <v>42040</v>
      </c>
      <c r="B508" s="103">
        <v>3.2757496114039029</v>
      </c>
      <c r="C508" s="103">
        <v>2.0487632331758441</v>
      </c>
      <c r="D508" s="103">
        <v>1.598891252224433</v>
      </c>
    </row>
    <row r="509" spans="1:4">
      <c r="A509" s="21">
        <v>42041</v>
      </c>
      <c r="B509" s="103">
        <v>3.2099778803154848</v>
      </c>
      <c r="C509" s="103">
        <v>2.0078259065009489</v>
      </c>
      <c r="D509" s="103">
        <v>1.5987331719957401</v>
      </c>
    </row>
    <row r="510" spans="1:4">
      <c r="A510" s="21">
        <v>42044</v>
      </c>
      <c r="B510" s="103">
        <v>3.1712412036926012</v>
      </c>
      <c r="C510" s="103">
        <v>1.994750362658309</v>
      </c>
      <c r="D510" s="103">
        <v>1.5897935215644921</v>
      </c>
    </row>
    <row r="511" spans="1:4">
      <c r="A511" s="21">
        <v>42045</v>
      </c>
      <c r="B511" s="103">
        <v>3.2267126029733761</v>
      </c>
      <c r="C511" s="103">
        <v>2.032704861029234</v>
      </c>
      <c r="D511" s="103">
        <v>1.587398478173349</v>
      </c>
    </row>
    <row r="512" spans="1:4">
      <c r="A512" s="21">
        <v>42046</v>
      </c>
      <c r="B512" s="103">
        <v>3.2690646527031859</v>
      </c>
      <c r="C512" s="103">
        <v>2.0513667121228321</v>
      </c>
      <c r="D512" s="103">
        <v>1.593603246744818</v>
      </c>
    </row>
    <row r="513" spans="1:4">
      <c r="A513" s="21">
        <v>42047</v>
      </c>
      <c r="B513" s="103">
        <v>3.2874113704941319</v>
      </c>
      <c r="C513" s="103">
        <v>2.0591124283600468</v>
      </c>
      <c r="D513" s="103">
        <v>1.5965186384273089</v>
      </c>
    </row>
    <row r="514" spans="1:4">
      <c r="A514" s="21">
        <v>42048</v>
      </c>
      <c r="B514" s="103">
        <v>3.3456162372345721</v>
      </c>
      <c r="C514" s="103">
        <v>2.0931991449788212</v>
      </c>
      <c r="D514" s="103">
        <v>1.598326774239353</v>
      </c>
    </row>
    <row r="515" spans="1:4">
      <c r="A515" s="21">
        <v>42051</v>
      </c>
      <c r="B515" s="103">
        <v>3.475687742715444</v>
      </c>
      <c r="C515" s="103">
        <v>2.1405360345931408</v>
      </c>
      <c r="D515" s="103">
        <v>1.623746429186407</v>
      </c>
    </row>
    <row r="516" spans="1:4">
      <c r="A516" s="21">
        <v>42052</v>
      </c>
      <c r="B516" s="103">
        <v>3.4750591228550469</v>
      </c>
      <c r="C516" s="103">
        <v>2.1490958736381871</v>
      </c>
      <c r="D516" s="103">
        <v>1.616986550242707</v>
      </c>
    </row>
    <row r="517" spans="1:4">
      <c r="A517" s="21">
        <v>42060</v>
      </c>
      <c r="B517" s="103">
        <v>3.445866026892237</v>
      </c>
      <c r="C517" s="103">
        <v>2.1344096853280381</v>
      </c>
      <c r="D517" s="103">
        <v>1.6144351529976499</v>
      </c>
    </row>
    <row r="518" spans="1:4">
      <c r="A518" s="21">
        <v>42061</v>
      </c>
      <c r="B518" s="103">
        <v>3.4303859554442888</v>
      </c>
      <c r="C518" s="103">
        <v>2.1505657633277329</v>
      </c>
      <c r="D518" s="103">
        <v>1.5951086053449459</v>
      </c>
    </row>
    <row r="519" spans="1:4">
      <c r="A519" s="21">
        <v>42062</v>
      </c>
      <c r="B519" s="103">
        <v>3.527361667150859</v>
      </c>
      <c r="C519" s="103">
        <v>2.1809494286369269</v>
      </c>
      <c r="D519" s="103">
        <v>1.6173514254089909</v>
      </c>
    </row>
    <row r="520" spans="1:4">
      <c r="A520" s="21">
        <v>42065</v>
      </c>
      <c r="B520" s="103">
        <v>3.630834929372464</v>
      </c>
      <c r="C520" s="103">
        <v>2.2230806811177311</v>
      </c>
      <c r="D520" s="103">
        <v>1.633244785136154</v>
      </c>
    </row>
    <row r="521" spans="1:4">
      <c r="A521" s="21">
        <v>42066</v>
      </c>
      <c r="B521" s="103">
        <v>3.571984358600004</v>
      </c>
      <c r="C521" s="103">
        <v>2.1869486154465632</v>
      </c>
      <c r="D521" s="103">
        <v>1.633318832171383</v>
      </c>
    </row>
    <row r="522" spans="1:4">
      <c r="A522" s="21">
        <v>42067</v>
      </c>
      <c r="B522" s="103">
        <v>3.6646807441661209</v>
      </c>
      <c r="C522" s="103">
        <v>2.2265149909616579</v>
      </c>
      <c r="D522" s="103">
        <v>1.645926822429927</v>
      </c>
    </row>
    <row r="523" spans="1:4">
      <c r="A523" s="21">
        <v>42068</v>
      </c>
      <c r="B523" s="103">
        <v>3.662378134337763</v>
      </c>
      <c r="C523" s="103">
        <v>2.21650289154613</v>
      </c>
      <c r="D523" s="103">
        <v>1.652322741516054</v>
      </c>
    </row>
    <row r="524" spans="1:4">
      <c r="A524" s="21">
        <v>42069</v>
      </c>
      <c r="B524" s="103">
        <v>3.5710536595231832</v>
      </c>
      <c r="C524" s="103">
        <v>2.1813040226042451</v>
      </c>
      <c r="D524" s="103">
        <v>1.6371187246332239</v>
      </c>
    </row>
    <row r="525" spans="1:4">
      <c r="A525" s="21">
        <v>42072</v>
      </c>
      <c r="B525" s="103">
        <v>3.6585684934913991</v>
      </c>
      <c r="C525" s="103">
        <v>2.2319637178024738</v>
      </c>
      <c r="D525" s="103">
        <v>1.6391702357480611</v>
      </c>
    </row>
    <row r="526" spans="1:4">
      <c r="A526" s="21">
        <v>42073</v>
      </c>
      <c r="B526" s="103">
        <v>3.746040487605014</v>
      </c>
      <c r="C526" s="103">
        <v>2.2593746783100541</v>
      </c>
      <c r="D526" s="103">
        <v>1.6579987921290431</v>
      </c>
    </row>
    <row r="527" spans="1:4">
      <c r="A527" s="21">
        <v>42074</v>
      </c>
      <c r="B527" s="103">
        <v>3.715601411943616</v>
      </c>
      <c r="C527" s="103">
        <v>2.248533505711499</v>
      </c>
      <c r="D527" s="103">
        <v>1.6524554348448079</v>
      </c>
    </row>
    <row r="528" spans="1:4">
      <c r="A528" s="21">
        <v>42075</v>
      </c>
      <c r="B528" s="103">
        <v>3.683671483457033</v>
      </c>
      <c r="C528" s="103">
        <v>2.25614821870071</v>
      </c>
      <c r="D528" s="103">
        <v>1.632725834643266</v>
      </c>
    </row>
    <row r="529" spans="1:4">
      <c r="A529" s="21">
        <v>42076</v>
      </c>
      <c r="B529" s="103">
        <v>3.77902135149749</v>
      </c>
      <c r="C529" s="103">
        <v>2.2899817214688678</v>
      </c>
      <c r="D529" s="103">
        <v>1.6502408364523999</v>
      </c>
    </row>
    <row r="530" spans="1:4">
      <c r="A530" s="21">
        <v>42079</v>
      </c>
      <c r="B530" s="103">
        <v>3.898328405174964</v>
      </c>
      <c r="C530" s="103">
        <v>2.352610854567128</v>
      </c>
      <c r="D530" s="103">
        <v>1.657022196257885</v>
      </c>
    </row>
    <row r="531" spans="1:4">
      <c r="A531" s="21">
        <v>42080</v>
      </c>
      <c r="B531" s="103">
        <v>3.8996055764293178</v>
      </c>
      <c r="C531" s="103">
        <v>2.368844363455572</v>
      </c>
      <c r="D531" s="103">
        <v>1.646205903852938</v>
      </c>
    </row>
    <row r="532" spans="1:4">
      <c r="A532" s="21">
        <v>42081</v>
      </c>
      <c r="B532" s="103">
        <v>3.9486924136937458</v>
      </c>
      <c r="C532" s="103">
        <v>2.409654686445093</v>
      </c>
      <c r="D532" s="103">
        <v>1.638696380815942</v>
      </c>
    </row>
    <row r="533" spans="1:4">
      <c r="A533" s="21">
        <v>42082</v>
      </c>
      <c r="B533" s="103">
        <v>3.9506296552153488</v>
      </c>
      <c r="C533" s="103">
        <v>2.417867572640612</v>
      </c>
      <c r="D533" s="103">
        <v>1.633931361633991</v>
      </c>
    </row>
    <row r="534" spans="1:4">
      <c r="A534" s="21">
        <v>42083</v>
      </c>
      <c r="B534" s="103">
        <v>4.0232043810993341</v>
      </c>
      <c r="C534" s="103">
        <v>2.4521923127334748</v>
      </c>
      <c r="D534" s="103">
        <v>1.6406561427535999</v>
      </c>
    </row>
    <row r="535" spans="1:4">
      <c r="A535" s="21">
        <v>42086</v>
      </c>
      <c r="B535" s="103">
        <v>4.1682580579657813</v>
      </c>
      <c r="C535" s="103">
        <v>2.5271916200235678</v>
      </c>
      <c r="D535" s="103">
        <v>1.649363675053223</v>
      </c>
    </row>
    <row r="536" spans="1:4">
      <c r="A536" s="21">
        <v>42087</v>
      </c>
      <c r="B536" s="103">
        <v>4.2617020054659429</v>
      </c>
      <c r="C536" s="103">
        <v>2.5553511029868812</v>
      </c>
      <c r="D536" s="103">
        <v>1.6677559496558241</v>
      </c>
    </row>
    <row r="537" spans="1:4">
      <c r="A537" s="21">
        <v>42088</v>
      </c>
      <c r="B537" s="103">
        <v>4.3445164920036348</v>
      </c>
      <c r="C537" s="103">
        <v>2.5813820262425708</v>
      </c>
      <c r="D537" s="103">
        <v>1.683019579371388</v>
      </c>
    </row>
    <row r="538" spans="1:4">
      <c r="A538" s="21">
        <v>42089</v>
      </c>
      <c r="B538" s="103">
        <v>4.199420104708131</v>
      </c>
      <c r="C538" s="103">
        <v>2.5374649361206401</v>
      </c>
      <c r="D538" s="103">
        <v>1.654966752418791</v>
      </c>
    </row>
    <row r="539" spans="1:4">
      <c r="A539" s="21">
        <v>42090</v>
      </c>
      <c r="B539" s="103">
        <v>4.2524896247693764</v>
      </c>
      <c r="C539" s="103">
        <v>2.571123787709277</v>
      </c>
      <c r="D539" s="103">
        <v>1.65394200197498</v>
      </c>
    </row>
    <row r="540" spans="1:4">
      <c r="A540" s="21">
        <v>42093</v>
      </c>
      <c r="B540" s="103">
        <v>4.1977608692520274</v>
      </c>
      <c r="C540" s="103">
        <v>2.591282234117021</v>
      </c>
      <c r="D540" s="103">
        <v>1.6199550994422709</v>
      </c>
    </row>
    <row r="541" spans="1:4">
      <c r="A541" s="21">
        <v>42094</v>
      </c>
      <c r="B541" s="103">
        <v>4.3139570505876206</v>
      </c>
      <c r="C541" s="103">
        <v>2.614640713416013</v>
      </c>
      <c r="D541" s="103">
        <v>1.6499234592547369</v>
      </c>
    </row>
    <row r="542" spans="1:4">
      <c r="A542" s="21">
        <v>42095</v>
      </c>
      <c r="B542" s="103">
        <v>4.4561335976421201</v>
      </c>
      <c r="C542" s="103">
        <v>2.6779798703326558</v>
      </c>
      <c r="D542" s="103">
        <v>1.663990699485199</v>
      </c>
    </row>
    <row r="543" spans="1:4">
      <c r="A543" s="21">
        <v>42096</v>
      </c>
      <c r="B543" s="103">
        <v>4.5918435268862634</v>
      </c>
      <c r="C543" s="103">
        <v>2.7300908261196088</v>
      </c>
      <c r="D543" s="103">
        <v>1.6819380084188771</v>
      </c>
    </row>
    <row r="544" spans="1:4">
      <c r="A544" s="21">
        <v>42097</v>
      </c>
      <c r="B544" s="103">
        <v>4.6900618532273146</v>
      </c>
      <c r="C544" s="103">
        <v>2.7734486580054898</v>
      </c>
      <c r="D544" s="103">
        <v>1.6910577521201151</v>
      </c>
    </row>
    <row r="545" spans="1:4">
      <c r="A545" s="21">
        <v>42101</v>
      </c>
      <c r="B545" s="103">
        <v>4.7862309849524154</v>
      </c>
      <c r="C545" s="103">
        <v>2.832002183116781</v>
      </c>
      <c r="D545" s="103">
        <v>1.690052011077511</v>
      </c>
    </row>
    <row r="546" spans="1:4">
      <c r="A546" s="21">
        <v>42102</v>
      </c>
      <c r="B546" s="103">
        <v>4.6720842570838572</v>
      </c>
      <c r="C546" s="103">
        <v>2.801927606338205</v>
      </c>
      <c r="D546" s="103">
        <v>1.667453593916985</v>
      </c>
    </row>
    <row r="547" spans="1:4">
      <c r="A547" s="21">
        <v>42103</v>
      </c>
      <c r="B547" s="103">
        <v>4.7090500040073762</v>
      </c>
      <c r="C547" s="103">
        <v>2.798676065727526</v>
      </c>
      <c r="D547" s="103">
        <v>1.6825991623947529</v>
      </c>
    </row>
    <row r="548" spans="1:4">
      <c r="A548" s="21">
        <v>42104</v>
      </c>
      <c r="B548" s="103">
        <v>4.818250605340018</v>
      </c>
      <c r="C548" s="103">
        <v>2.86383798103728</v>
      </c>
      <c r="D548" s="103">
        <v>1.6824452490831381</v>
      </c>
    </row>
    <row r="549" spans="1:4">
      <c r="A549" s="21">
        <v>42107</v>
      </c>
      <c r="B549" s="103">
        <v>4.8942689566359006</v>
      </c>
      <c r="C549" s="103">
        <v>2.9215522583802418</v>
      </c>
      <c r="D549" s="103">
        <v>1.6752289617949081</v>
      </c>
    </row>
    <row r="550" spans="1:4">
      <c r="A550" s="21">
        <v>42108</v>
      </c>
      <c r="B550" s="103">
        <v>4.8624030937929046</v>
      </c>
      <c r="C550" s="103">
        <v>2.9121043382753049</v>
      </c>
      <c r="D550" s="103">
        <v>1.66972145533517</v>
      </c>
    </row>
    <row r="551" spans="1:4">
      <c r="A551" s="21">
        <v>42109</v>
      </c>
      <c r="B551" s="103">
        <v>4.6505116076436606</v>
      </c>
      <c r="C551" s="103">
        <v>2.8217889700179728</v>
      </c>
      <c r="D551" s="103">
        <v>1.6480720766351431</v>
      </c>
    </row>
    <row r="552" spans="1:4">
      <c r="A552" s="21">
        <v>42110</v>
      </c>
      <c r="B552" s="103">
        <v>4.7362130603345394</v>
      </c>
      <c r="C552" s="103">
        <v>2.8704230814186231</v>
      </c>
      <c r="D552" s="103">
        <v>1.6500052173471951</v>
      </c>
    </row>
    <row r="553" spans="1:4">
      <c r="A553" s="21">
        <v>42111</v>
      </c>
      <c r="B553" s="103">
        <v>4.7125738732556854</v>
      </c>
      <c r="C553" s="103">
        <v>2.880954738462179</v>
      </c>
      <c r="D553" s="103">
        <v>1.635768105045345</v>
      </c>
    </row>
    <row r="554" spans="1:4">
      <c r="A554" s="21">
        <v>42114</v>
      </c>
      <c r="B554" s="103">
        <v>4.6281300485622294</v>
      </c>
      <c r="C554" s="103">
        <v>2.829576518077638</v>
      </c>
      <c r="D554" s="103">
        <v>1.63562639815321</v>
      </c>
    </row>
    <row r="555" spans="1:4">
      <c r="A555" s="21">
        <v>42115</v>
      </c>
      <c r="B555" s="103">
        <v>4.8932757450220059</v>
      </c>
      <c r="C555" s="103">
        <v>2.943224455950689</v>
      </c>
      <c r="D555" s="103">
        <v>1.6625560905246799</v>
      </c>
    </row>
    <row r="556" spans="1:4">
      <c r="A556" s="21">
        <v>42116</v>
      </c>
      <c r="B556" s="103">
        <v>5.0424679330385587</v>
      </c>
      <c r="C556" s="103">
        <v>3.023827274710214</v>
      </c>
      <c r="D556" s="103">
        <v>1.6675780310638939</v>
      </c>
    </row>
    <row r="557" spans="1:4">
      <c r="A557" s="21">
        <v>42117</v>
      </c>
      <c r="B557" s="103">
        <v>5.195041492781022</v>
      </c>
      <c r="C557" s="103">
        <v>3.0644731450196359</v>
      </c>
      <c r="D557" s="103">
        <v>1.695247844225352</v>
      </c>
    </row>
    <row r="558" spans="1:4">
      <c r="A558" s="21">
        <v>42118</v>
      </c>
      <c r="B558" s="103">
        <v>5.2635076048152412</v>
      </c>
      <c r="C558" s="103">
        <v>3.0787861002195922</v>
      </c>
      <c r="D558" s="103">
        <v>1.709604835633052</v>
      </c>
    </row>
    <row r="559" spans="1:4">
      <c r="A559" s="21">
        <v>42121</v>
      </c>
      <c r="B559" s="103">
        <v>5.2702236256461816</v>
      </c>
      <c r="C559" s="103">
        <v>3.1085205465449728</v>
      </c>
      <c r="D559" s="103">
        <v>1.6954121894107721</v>
      </c>
    </row>
    <row r="560" spans="1:4">
      <c r="A560" s="21">
        <v>42122</v>
      </c>
      <c r="B560" s="103">
        <v>5.0996753171221982</v>
      </c>
      <c r="C560" s="103">
        <v>3.0288524045638181</v>
      </c>
      <c r="D560" s="103">
        <v>1.6836988522247249</v>
      </c>
    </row>
    <row r="561" spans="1:4">
      <c r="A561" s="21">
        <v>42123</v>
      </c>
      <c r="B561" s="103">
        <v>5.2625995552083742</v>
      </c>
      <c r="C561" s="103">
        <v>3.0893687047139879</v>
      </c>
      <c r="D561" s="103">
        <v>1.703454672528504</v>
      </c>
    </row>
    <row r="562" spans="1:4">
      <c r="A562" s="21">
        <v>42124</v>
      </c>
      <c r="B562" s="103">
        <v>5.3745008793384041</v>
      </c>
      <c r="C562" s="103">
        <v>3.1278059574381598</v>
      </c>
      <c r="D562" s="103">
        <v>1.7182974111796909</v>
      </c>
    </row>
    <row r="563" spans="1:4">
      <c r="A563" s="21">
        <v>42128</v>
      </c>
      <c r="B563" s="103">
        <v>5.3626258269539742</v>
      </c>
      <c r="C563" s="103">
        <v>3.126479831030927</v>
      </c>
      <c r="D563" s="103">
        <v>1.715228025375011</v>
      </c>
    </row>
    <row r="564" spans="1:4">
      <c r="A564" s="21">
        <v>42129</v>
      </c>
      <c r="B564" s="103">
        <v>5.2373134280999638</v>
      </c>
      <c r="C564" s="103">
        <v>3.027822012016252</v>
      </c>
      <c r="D564" s="103">
        <v>1.729729623245718</v>
      </c>
    </row>
    <row r="565" spans="1:4">
      <c r="A565" s="21">
        <v>42130</v>
      </c>
      <c r="B565" s="103">
        <v>5.3506639300304606</v>
      </c>
      <c r="C565" s="103">
        <v>3.037393462908367</v>
      </c>
      <c r="D565" s="103">
        <v>1.761597236370914</v>
      </c>
    </row>
    <row r="566" spans="1:4">
      <c r="A566" s="21">
        <v>42131</v>
      </c>
      <c r="B566" s="103">
        <v>5.2640520980729493</v>
      </c>
      <c r="C566" s="103">
        <v>2.9819820649675561</v>
      </c>
      <c r="D566" s="103">
        <v>1.765286304004053</v>
      </c>
    </row>
    <row r="567" spans="1:4">
      <c r="A567" s="21">
        <v>42132</v>
      </c>
      <c r="B567" s="103">
        <v>5.601762942926559</v>
      </c>
      <c r="C567" s="103">
        <v>3.1170158155296281</v>
      </c>
      <c r="D567" s="103">
        <v>1.79715576514479</v>
      </c>
    </row>
    <row r="568" spans="1:4">
      <c r="A568" s="21">
        <v>42135</v>
      </c>
      <c r="B568" s="103">
        <v>5.9581922157294542</v>
      </c>
      <c r="C568" s="103">
        <v>3.2668387179091982</v>
      </c>
      <c r="D568" s="103">
        <v>1.8238403331838631</v>
      </c>
    </row>
    <row r="569" spans="1:4">
      <c r="A569" s="21">
        <v>42136</v>
      </c>
      <c r="B569" s="103">
        <v>6.2016552510378267</v>
      </c>
      <c r="C569" s="103">
        <v>3.357242967096826</v>
      </c>
      <c r="D569" s="103">
        <v>1.847246479274244</v>
      </c>
    </row>
    <row r="570" spans="1:4">
      <c r="A570" s="21">
        <v>42137</v>
      </c>
      <c r="B570" s="103">
        <v>6.0825318522052996</v>
      </c>
      <c r="C570" s="103">
        <v>3.3277666919948108</v>
      </c>
      <c r="D570" s="103">
        <v>1.827811987792678</v>
      </c>
    </row>
    <row r="571" spans="1:4">
      <c r="A571" s="21">
        <v>42138</v>
      </c>
      <c r="B571" s="103">
        <v>6.0330232170975462</v>
      </c>
      <c r="C571" s="103">
        <v>3.3056497107655991</v>
      </c>
      <c r="D571" s="103">
        <v>1.82506428235564</v>
      </c>
    </row>
    <row r="572" spans="1:4">
      <c r="A572" s="21">
        <v>42139</v>
      </c>
      <c r="B572" s="103">
        <v>6.059028173669545</v>
      </c>
      <c r="C572" s="103">
        <v>3.2933164811873681</v>
      </c>
      <c r="D572" s="103">
        <v>1.8397952970147069</v>
      </c>
    </row>
    <row r="573" spans="1:4">
      <c r="A573" s="21">
        <v>42142</v>
      </c>
      <c r="B573" s="103">
        <v>6.3417718611563396</v>
      </c>
      <c r="C573" s="103">
        <v>3.3787901468436159</v>
      </c>
      <c r="D573" s="103">
        <v>1.8769357034738221</v>
      </c>
    </row>
    <row r="574" spans="1:4">
      <c r="A574" s="21">
        <v>42143</v>
      </c>
      <c r="B574" s="103">
        <v>6.4247608133254541</v>
      </c>
      <c r="C574" s="103">
        <v>3.4534934183205981</v>
      </c>
      <c r="D574" s="103">
        <v>1.860365732635378</v>
      </c>
    </row>
    <row r="575" spans="1:4">
      <c r="A575" s="21">
        <v>42144</v>
      </c>
      <c r="B575" s="103">
        <v>6.6165233919621791</v>
      </c>
      <c r="C575" s="103">
        <v>3.5296506131590362</v>
      </c>
      <c r="D575" s="103">
        <v>1.87455476961228</v>
      </c>
    </row>
    <row r="576" spans="1:4">
      <c r="A576" s="21">
        <v>42145</v>
      </c>
      <c r="B576" s="103">
        <v>6.8786227994258322</v>
      </c>
      <c r="C576" s="103">
        <v>3.6485847987725841</v>
      </c>
      <c r="D576" s="103">
        <v>1.8852851663855701</v>
      </c>
    </row>
    <row r="577" spans="1:4">
      <c r="A577" s="21">
        <v>42146</v>
      </c>
      <c r="B577" s="103">
        <v>6.8101345556238293</v>
      </c>
      <c r="C577" s="103">
        <v>3.6663121151549869</v>
      </c>
      <c r="D577" s="103">
        <v>1.8574890357734699</v>
      </c>
    </row>
    <row r="578" spans="1:4">
      <c r="A578" s="21">
        <v>42149</v>
      </c>
      <c r="B578" s="103">
        <v>6.7375961983173136</v>
      </c>
      <c r="C578" s="103">
        <v>3.6961744441738662</v>
      </c>
      <c r="D578" s="103">
        <v>1.8228566589808879</v>
      </c>
    </row>
    <row r="579" spans="1:4">
      <c r="A579" s="21">
        <v>42150</v>
      </c>
      <c r="B579" s="103">
        <v>7.0847002313504994</v>
      </c>
      <c r="C579" s="103">
        <v>3.8262972295815638</v>
      </c>
      <c r="D579" s="103">
        <v>1.851581256306444</v>
      </c>
    </row>
    <row r="580" spans="1:4">
      <c r="A580" s="21">
        <v>42151</v>
      </c>
      <c r="B580" s="103">
        <v>7.1245963019839742</v>
      </c>
      <c r="C580" s="103">
        <v>3.828977591886527</v>
      </c>
      <c r="D580" s="103">
        <v>1.8607046217979311</v>
      </c>
    </row>
    <row r="581" spans="1:4">
      <c r="A581" s="21">
        <v>42152</v>
      </c>
      <c r="B581" s="103">
        <v>6.7495245740252949</v>
      </c>
      <c r="C581" s="103">
        <v>3.61606355871097</v>
      </c>
      <c r="D581" s="103">
        <v>1.8665392530963469</v>
      </c>
    </row>
    <row r="582" spans="1:4">
      <c r="A582" s="21">
        <v>42153</v>
      </c>
      <c r="B582" s="103">
        <v>6.9847134343953918</v>
      </c>
      <c r="C582" s="103">
        <v>3.6921455105654841</v>
      </c>
      <c r="D582" s="103">
        <v>1.891776316618037</v>
      </c>
    </row>
    <row r="583" spans="1:4">
      <c r="A583" s="21">
        <v>42156</v>
      </c>
      <c r="B583" s="103">
        <v>7.3431318483624741</v>
      </c>
      <c r="C583" s="103">
        <v>3.8820920652984112</v>
      </c>
      <c r="D583" s="103">
        <v>1.8915398514120549</v>
      </c>
    </row>
    <row r="584" spans="1:4">
      <c r="A584" s="21">
        <v>42157</v>
      </c>
      <c r="B584" s="103">
        <v>7.6851240901652167</v>
      </c>
      <c r="C584" s="103">
        <v>4.025408623415589</v>
      </c>
      <c r="D584" s="103">
        <v>1.90915378018054</v>
      </c>
    </row>
    <row r="585" spans="1:4">
      <c r="A585" s="21">
        <v>42158</v>
      </c>
      <c r="B585" s="103">
        <v>7.9285458387255003</v>
      </c>
      <c r="C585" s="103">
        <v>4.0956173593579397</v>
      </c>
      <c r="D585" s="103">
        <v>1.935860980911664</v>
      </c>
    </row>
    <row r="586" spans="1:4">
      <c r="A586" s="21">
        <v>42159</v>
      </c>
      <c r="B586" s="103">
        <v>7.9430424054752482</v>
      </c>
      <c r="C586" s="103">
        <v>4.1108086411961162</v>
      </c>
      <c r="D586" s="103">
        <v>1.932233557620447</v>
      </c>
    </row>
    <row r="587" spans="1:4">
      <c r="A587" s="21">
        <v>42160</v>
      </c>
      <c r="B587" s="103">
        <v>7.7297061419939874</v>
      </c>
      <c r="C587" s="103">
        <v>4.0972257571149084</v>
      </c>
      <c r="D587" s="103">
        <v>1.8865707188751339</v>
      </c>
    </row>
    <row r="588" spans="1:4">
      <c r="A588" s="21">
        <v>42163</v>
      </c>
      <c r="B588" s="103">
        <v>7.3241568989877566</v>
      </c>
      <c r="C588" s="103">
        <v>4.0147575836630116</v>
      </c>
      <c r="D588" s="103">
        <v>1.8243086279459231</v>
      </c>
    </row>
    <row r="589" spans="1:4">
      <c r="A589" s="21">
        <v>42164</v>
      </c>
      <c r="B589" s="103">
        <v>7.2998819736436644</v>
      </c>
      <c r="C589" s="103">
        <v>3.9894536794939639</v>
      </c>
      <c r="D589" s="103">
        <v>1.829794894264722</v>
      </c>
    </row>
    <row r="590" spans="1:4">
      <c r="A590" s="21">
        <v>42165</v>
      </c>
      <c r="B590" s="103">
        <v>7.5193753984629286</v>
      </c>
      <c r="C590" s="103">
        <v>4.0674781592503271</v>
      </c>
      <c r="D590" s="103">
        <v>1.8486578425411431</v>
      </c>
    </row>
    <row r="591" spans="1:4">
      <c r="A591" s="21">
        <v>42166</v>
      </c>
      <c r="B591" s="103">
        <v>7.4864906977486028</v>
      </c>
      <c r="C591" s="103">
        <v>4.0810928596540146</v>
      </c>
      <c r="D591" s="103">
        <v>1.834432823560719</v>
      </c>
    </row>
    <row r="592" spans="1:4">
      <c r="A592" s="21">
        <v>42167</v>
      </c>
      <c r="B592" s="103">
        <v>7.4865847901180711</v>
      </c>
      <c r="C592" s="103">
        <v>4.1075819080423086</v>
      </c>
      <c r="D592" s="103">
        <v>1.822625807037457</v>
      </c>
    </row>
    <row r="593" spans="1:4">
      <c r="A593" s="21">
        <v>42170</v>
      </c>
      <c r="B593" s="103">
        <v>7.0071644949931988</v>
      </c>
      <c r="C593" s="103">
        <v>3.937676644743457</v>
      </c>
      <c r="D593" s="103">
        <v>1.779517499068215</v>
      </c>
    </row>
    <row r="594" spans="1:4">
      <c r="A594" s="21">
        <v>42171</v>
      </c>
      <c r="B594" s="103">
        <v>6.7867645736735778</v>
      </c>
      <c r="C594" s="103">
        <v>3.8033711220006232</v>
      </c>
      <c r="D594" s="103">
        <v>1.78440766256427</v>
      </c>
    </row>
    <row r="595" spans="1:4">
      <c r="A595" s="21">
        <v>42172</v>
      </c>
      <c r="B595" s="103">
        <v>7.1497321660374276</v>
      </c>
      <c r="C595" s="103">
        <v>3.933056414698139</v>
      </c>
      <c r="D595" s="103">
        <v>1.8178564994181929</v>
      </c>
    </row>
    <row r="596" spans="1:4">
      <c r="A596" s="21">
        <v>42173</v>
      </c>
      <c r="B596" s="103">
        <v>6.6936374599016952</v>
      </c>
      <c r="C596" s="103">
        <v>3.749250809899368</v>
      </c>
      <c r="D596" s="103">
        <v>1.785326669058279</v>
      </c>
    </row>
    <row r="597" spans="1:4">
      <c r="A597" s="21">
        <v>42174</v>
      </c>
      <c r="B597" s="103">
        <v>6.3858126553659664</v>
      </c>
      <c r="C597" s="103">
        <v>3.558298175241299</v>
      </c>
      <c r="D597" s="103">
        <v>1.794625503786772</v>
      </c>
    </row>
    <row r="598" spans="1:4">
      <c r="A598" s="21">
        <v>42178</v>
      </c>
      <c r="B598" s="103">
        <v>6.5313397708672358</v>
      </c>
      <c r="C598" s="103">
        <v>3.6424121702713572</v>
      </c>
      <c r="D598" s="103">
        <v>1.79313583019921</v>
      </c>
    </row>
    <row r="599" spans="1:4">
      <c r="A599" s="21">
        <v>42179</v>
      </c>
      <c r="B599" s="103">
        <v>6.4696166001768169</v>
      </c>
      <c r="C599" s="103">
        <v>3.6681813768556522</v>
      </c>
      <c r="D599" s="103">
        <v>1.7637122965065981</v>
      </c>
    </row>
    <row r="600" spans="1:4">
      <c r="A600" s="21">
        <v>42180</v>
      </c>
      <c r="B600" s="103">
        <v>6.0940274288988334</v>
      </c>
      <c r="C600" s="103">
        <v>3.5047413078267788</v>
      </c>
      <c r="D600" s="103">
        <v>1.738795218719758</v>
      </c>
    </row>
    <row r="601" spans="1:4">
      <c r="A601" s="21">
        <v>42181</v>
      </c>
      <c r="B601" s="103">
        <v>5.5510503914215601</v>
      </c>
      <c r="C601" s="103">
        <v>3.2247541623128448</v>
      </c>
      <c r="D601" s="103">
        <v>1.7213871544987041</v>
      </c>
    </row>
    <row r="602" spans="1:4">
      <c r="A602" s="21">
        <v>42184</v>
      </c>
      <c r="B602" s="103">
        <v>5.1156492764407</v>
      </c>
      <c r="C602" s="103">
        <v>3.047775575705765</v>
      </c>
      <c r="D602" s="103">
        <v>1.6784862104737099</v>
      </c>
    </row>
    <row r="603" spans="1:4">
      <c r="A603" s="21">
        <v>42185</v>
      </c>
      <c r="B603" s="103">
        <v>5.4849516019869977</v>
      </c>
      <c r="C603" s="103">
        <v>3.2414336273809461</v>
      </c>
      <c r="D603" s="103">
        <v>1.69213756396388</v>
      </c>
    </row>
    <row r="604" spans="1:4">
      <c r="A604" s="21">
        <v>42186</v>
      </c>
      <c r="B604" s="103">
        <v>5.3155968558168514</v>
      </c>
      <c r="C604" s="103">
        <v>3.1108582395200801</v>
      </c>
      <c r="D604" s="103">
        <v>1.708723588972316</v>
      </c>
    </row>
    <row r="605" spans="1:4">
      <c r="A605" s="21">
        <v>42187</v>
      </c>
      <c r="B605" s="103">
        <v>5.1288364449759856</v>
      </c>
      <c r="C605" s="103">
        <v>2.9837464104379832</v>
      </c>
      <c r="D605" s="103">
        <v>1.718925049070483</v>
      </c>
    </row>
    <row r="606" spans="1:4">
      <c r="A606" s="21">
        <v>42188</v>
      </c>
      <c r="B606" s="103">
        <v>5.0449266300712887</v>
      </c>
      <c r="C606" s="103">
        <v>2.8780014218523591</v>
      </c>
      <c r="D606" s="103">
        <v>1.752927080496103</v>
      </c>
    </row>
    <row r="607" spans="1:4">
      <c r="A607" s="21">
        <v>42191</v>
      </c>
      <c r="B607" s="103">
        <v>4.7930769490281246</v>
      </c>
      <c r="C607" s="103">
        <v>2.8226597966475229</v>
      </c>
      <c r="D607" s="103">
        <v>1.69807107279484</v>
      </c>
    </row>
    <row r="608" spans="1:4">
      <c r="A608" s="21">
        <v>42192</v>
      </c>
      <c r="B608" s="103">
        <v>4.5131230291120241</v>
      </c>
      <c r="C608" s="103">
        <v>2.6833114610093078</v>
      </c>
      <c r="D608" s="103">
        <v>1.68192291304657</v>
      </c>
    </row>
    <row r="609" spans="1:4">
      <c r="A609" s="21">
        <v>42193</v>
      </c>
      <c r="B609" s="103">
        <v>4.5311636554947272</v>
      </c>
      <c r="C609" s="103">
        <v>2.634626925203468</v>
      </c>
      <c r="D609" s="103">
        <v>1.7198502042731501</v>
      </c>
    </row>
    <row r="610" spans="1:4">
      <c r="A610" s="21">
        <v>42194</v>
      </c>
      <c r="B610" s="103">
        <v>4.7218199045933256</v>
      </c>
      <c r="C610" s="103">
        <v>2.7643960780833541</v>
      </c>
      <c r="D610" s="103">
        <v>1.708083708419641</v>
      </c>
    </row>
    <row r="611" spans="1:4">
      <c r="A611" s="21">
        <v>42195</v>
      </c>
      <c r="B611" s="103">
        <v>4.9926339221167151</v>
      </c>
      <c r="C611" s="103">
        <v>2.92052658292755</v>
      </c>
      <c r="D611" s="103">
        <v>1.7094978526482281</v>
      </c>
    </row>
    <row r="612" spans="1:4">
      <c r="A612" s="21">
        <v>42198</v>
      </c>
      <c r="B612" s="103">
        <v>5.3359276671758211</v>
      </c>
      <c r="C612" s="103">
        <v>3.081438248679286</v>
      </c>
      <c r="D612" s="103">
        <v>1.7316354366221089</v>
      </c>
    </row>
    <row r="613" spans="1:4">
      <c r="A613" s="21">
        <v>42199</v>
      </c>
      <c r="B613" s="103">
        <v>5.3766463665580471</v>
      </c>
      <c r="C613" s="103">
        <v>3.0760073800262648</v>
      </c>
      <c r="D613" s="103">
        <v>1.747930255782461</v>
      </c>
    </row>
    <row r="614" spans="1:4">
      <c r="A614" s="21">
        <v>42200</v>
      </c>
      <c r="B614" s="103">
        <v>5.1101758702442401</v>
      </c>
      <c r="C614" s="103">
        <v>2.9316796468769168</v>
      </c>
      <c r="D614" s="103">
        <v>1.743088087979888</v>
      </c>
    </row>
    <row r="615" spans="1:4">
      <c r="A615" s="21">
        <v>42201</v>
      </c>
      <c r="B615" s="103">
        <v>5.1799626405151269</v>
      </c>
      <c r="C615" s="103">
        <v>2.97604745694245</v>
      </c>
      <c r="D615" s="103">
        <v>1.740551088468512</v>
      </c>
    </row>
    <row r="616" spans="1:4">
      <c r="A616" s="21">
        <v>42202</v>
      </c>
      <c r="B616" s="103">
        <v>5.5143336592420003</v>
      </c>
      <c r="C616" s="103">
        <v>3.1384634812660148</v>
      </c>
      <c r="D616" s="103">
        <v>1.757016990051957</v>
      </c>
    </row>
    <row r="617" spans="1:4">
      <c r="A617" s="21">
        <v>42205</v>
      </c>
      <c r="B617" s="103">
        <v>5.5797580121740857</v>
      </c>
      <c r="C617" s="103">
        <v>3.1722491793054819</v>
      </c>
      <c r="D617" s="103">
        <v>1.7589280339559239</v>
      </c>
    </row>
    <row r="618" spans="1:4">
      <c r="A618" s="21">
        <v>42206</v>
      </c>
      <c r="B618" s="103">
        <v>5.6358330521855384</v>
      </c>
      <c r="C618" s="103">
        <v>3.198629521648896</v>
      </c>
      <c r="D618" s="103">
        <v>1.761952428076216</v>
      </c>
    </row>
    <row r="619" spans="1:4">
      <c r="A619" s="21">
        <v>42207</v>
      </c>
      <c r="B619" s="103">
        <v>5.6408401381520168</v>
      </c>
      <c r="C619" s="103">
        <v>3.1987397087031462</v>
      </c>
      <c r="D619" s="103">
        <v>1.7634570649197849</v>
      </c>
    </row>
    <row r="620" spans="1:4">
      <c r="A620" s="21">
        <v>42208</v>
      </c>
      <c r="B620" s="103">
        <v>5.7679052177038859</v>
      </c>
      <c r="C620" s="103">
        <v>3.2724155138118158</v>
      </c>
      <c r="D620" s="103">
        <v>1.7625833862965781</v>
      </c>
    </row>
    <row r="621" spans="1:4">
      <c r="A621" s="21">
        <v>42209</v>
      </c>
      <c r="B621" s="103">
        <v>5.6275087895622766</v>
      </c>
      <c r="C621" s="103">
        <v>3.200286604180071</v>
      </c>
      <c r="D621" s="103">
        <v>1.758439004247893</v>
      </c>
    </row>
    <row r="622" spans="1:4">
      <c r="A622" s="21">
        <v>42212</v>
      </c>
      <c r="B622" s="103">
        <v>5.1824153839728968</v>
      </c>
      <c r="C622" s="103">
        <v>2.942028747055347</v>
      </c>
      <c r="D622" s="103">
        <v>1.761510790525054</v>
      </c>
    </row>
    <row r="623" spans="1:4">
      <c r="A623" s="21">
        <v>42213</v>
      </c>
      <c r="B623" s="103">
        <v>4.9541351296411262</v>
      </c>
      <c r="C623" s="103">
        <v>2.873763326131856</v>
      </c>
      <c r="D623" s="103">
        <v>1.72391897571798</v>
      </c>
    </row>
    <row r="624" spans="1:4">
      <c r="A624" s="21">
        <v>42214</v>
      </c>
      <c r="B624" s="103">
        <v>5.1712218864957862</v>
      </c>
      <c r="C624" s="103">
        <v>2.9952700235031871</v>
      </c>
      <c r="D624" s="103">
        <v>1.726462671451459</v>
      </c>
    </row>
    <row r="625" spans="1:4">
      <c r="A625" s="21">
        <v>42215</v>
      </c>
      <c r="B625" s="103">
        <v>4.9050728832297921</v>
      </c>
      <c r="C625" s="103">
        <v>2.8686117397703881</v>
      </c>
      <c r="D625" s="103">
        <v>1.709911737174445</v>
      </c>
    </row>
    <row r="626" spans="1:4">
      <c r="A626" s="21">
        <v>42216</v>
      </c>
      <c r="B626" s="103">
        <v>4.8637778519063781</v>
      </c>
      <c r="C626" s="103">
        <v>2.8654026222978191</v>
      </c>
      <c r="D626" s="103">
        <v>1.6974151604586809</v>
      </c>
    </row>
    <row r="627" spans="1:4">
      <c r="A627" s="21">
        <v>42219</v>
      </c>
      <c r="B627" s="103">
        <v>4.5576014110811727</v>
      </c>
      <c r="C627" s="103">
        <v>2.7746570706036859</v>
      </c>
      <c r="D627" s="103">
        <v>1.642581874123122</v>
      </c>
    </row>
    <row r="628" spans="1:4">
      <c r="A628" s="21">
        <v>42220</v>
      </c>
      <c r="B628" s="103">
        <v>4.7344187296199571</v>
      </c>
      <c r="C628" s="103">
        <v>2.92005349673251</v>
      </c>
      <c r="D628" s="103">
        <v>1.6213465729027541</v>
      </c>
    </row>
    <row r="629" spans="1:4">
      <c r="A629" s="21">
        <v>42221</v>
      </c>
      <c r="B629" s="103">
        <v>4.6806917647279516</v>
      </c>
      <c r="C629" s="103">
        <v>2.876346608103888</v>
      </c>
      <c r="D629" s="103">
        <v>1.627304495063445</v>
      </c>
    </row>
    <row r="630" spans="1:4">
      <c r="A630" s="21">
        <v>42222</v>
      </c>
      <c r="B630" s="103">
        <v>4.656519943014839</v>
      </c>
      <c r="C630" s="103">
        <v>2.8557243574785369</v>
      </c>
      <c r="D630" s="103">
        <v>1.630591527792379</v>
      </c>
    </row>
    <row r="631" spans="1:4">
      <c r="A631" s="21">
        <v>42223</v>
      </c>
      <c r="B631" s="103">
        <v>4.7534197293988374</v>
      </c>
      <c r="C631" s="103">
        <v>2.954619019416576</v>
      </c>
      <c r="D631" s="103">
        <v>1.608809697007046</v>
      </c>
    </row>
    <row r="632" spans="1:4">
      <c r="A632" s="21">
        <v>42226</v>
      </c>
      <c r="B632" s="103">
        <v>4.9676192571950448</v>
      </c>
      <c r="C632" s="103">
        <v>3.1109049510129689</v>
      </c>
      <c r="D632" s="103">
        <v>1.596840577073078</v>
      </c>
    </row>
    <row r="633" spans="1:4">
      <c r="A633" s="21">
        <v>42227</v>
      </c>
      <c r="B633" s="103">
        <v>4.9550109516567762</v>
      </c>
      <c r="C633" s="103">
        <v>3.1005069734111119</v>
      </c>
      <c r="D633" s="103">
        <v>1.5981292718091771</v>
      </c>
    </row>
    <row r="634" spans="1:4">
      <c r="A634" s="21">
        <v>42228</v>
      </c>
      <c r="B634" s="103">
        <v>4.8795027847815264</v>
      </c>
      <c r="C634" s="103">
        <v>3.0219680928974508</v>
      </c>
      <c r="D634" s="103">
        <v>1.6146771358208081</v>
      </c>
    </row>
    <row r="635" spans="1:4">
      <c r="A635" s="21">
        <v>42229</v>
      </c>
      <c r="B635" s="103">
        <v>4.9595796915849686</v>
      </c>
      <c r="C635" s="103">
        <v>3.0861902608894241</v>
      </c>
      <c r="D635" s="103">
        <v>1.60702331105006</v>
      </c>
    </row>
    <row r="636" spans="1:4">
      <c r="A636" s="21">
        <v>42230</v>
      </c>
      <c r="B636" s="103">
        <v>4.9673359244863207</v>
      </c>
      <c r="C636" s="103">
        <v>3.0764481972922462</v>
      </c>
      <c r="D636" s="103">
        <v>1.6146333713203269</v>
      </c>
    </row>
    <row r="637" spans="1:4">
      <c r="A637" s="21">
        <v>42233</v>
      </c>
      <c r="B637" s="103">
        <v>5.032502447493103</v>
      </c>
      <c r="C637" s="103">
        <v>3.075456790034548</v>
      </c>
      <c r="D637" s="103">
        <v>1.6363430836680919</v>
      </c>
    </row>
    <row r="638" spans="1:4">
      <c r="A638" s="21">
        <v>42234</v>
      </c>
      <c r="B638" s="103">
        <v>4.679027185064192</v>
      </c>
      <c r="C638" s="103">
        <v>2.8575380475334802</v>
      </c>
      <c r="D638" s="103">
        <v>1.637433030542832</v>
      </c>
    </row>
    <row r="639" spans="1:4">
      <c r="A639" s="21">
        <v>42235</v>
      </c>
      <c r="B639" s="103">
        <v>4.7652665782824073</v>
      </c>
      <c r="C639" s="103">
        <v>2.9290379137331759</v>
      </c>
      <c r="D639" s="103">
        <v>1.626905051634816</v>
      </c>
    </row>
    <row r="640" spans="1:4">
      <c r="A640" s="21">
        <v>42236</v>
      </c>
      <c r="B640" s="103">
        <v>4.6074325512282073</v>
      </c>
      <c r="C640" s="103">
        <v>2.8448461018795781</v>
      </c>
      <c r="D640" s="103">
        <v>1.6195718102937431</v>
      </c>
    </row>
    <row r="641" spans="1:4">
      <c r="A641" s="21">
        <v>42237</v>
      </c>
      <c r="B641" s="103">
        <v>4.3606851785171994</v>
      </c>
      <c r="C641" s="103">
        <v>2.6666311529749209</v>
      </c>
      <c r="D641" s="103">
        <v>1.635278719988092</v>
      </c>
    </row>
    <row r="642" spans="1:4">
      <c r="A642" s="21">
        <v>42240</v>
      </c>
      <c r="B642" s="103">
        <v>3.9828433031379249</v>
      </c>
      <c r="C642" s="103">
        <v>2.4346243192331318</v>
      </c>
      <c r="D642" s="103">
        <v>1.6359169961764191</v>
      </c>
    </row>
    <row r="643" spans="1:4">
      <c r="A643" s="21">
        <v>42241</v>
      </c>
      <c r="B643" s="103">
        <v>3.6924626932832441</v>
      </c>
      <c r="C643" s="103">
        <v>2.2456560563697918</v>
      </c>
      <c r="D643" s="103">
        <v>1.6442690245505731</v>
      </c>
    </row>
    <row r="644" spans="1:4">
      <c r="A644" s="21">
        <v>42242</v>
      </c>
      <c r="B644" s="103">
        <v>3.693472066058078</v>
      </c>
      <c r="C644" s="103">
        <v>2.1835213275980681</v>
      </c>
      <c r="D644" s="103">
        <v>1.691520948009698</v>
      </c>
    </row>
    <row r="645" spans="1:4">
      <c r="A645" s="21">
        <v>42243</v>
      </c>
      <c r="B645" s="103">
        <v>3.8933278754750749</v>
      </c>
      <c r="C645" s="103">
        <v>2.287988399398591</v>
      </c>
      <c r="D645" s="103">
        <v>1.701637943836803</v>
      </c>
    </row>
    <row r="646" spans="1:4">
      <c r="A646" s="21">
        <v>42244</v>
      </c>
      <c r="B646" s="103">
        <v>4.0868441155343476</v>
      </c>
      <c r="C646" s="103">
        <v>2.420114407762918</v>
      </c>
      <c r="D646" s="103">
        <v>1.6886987253268351</v>
      </c>
    </row>
    <row r="647" spans="1:4">
      <c r="A647" s="21">
        <v>42247</v>
      </c>
      <c r="B647" s="103">
        <v>4.0051557539500298</v>
      </c>
      <c r="C647" s="103">
        <v>2.331682054234435</v>
      </c>
      <c r="D647" s="103">
        <v>1.717710931761256</v>
      </c>
    </row>
    <row r="648" spans="1:4">
      <c r="A648" s="21">
        <v>42248</v>
      </c>
      <c r="B648" s="103">
        <v>3.8642508562421569</v>
      </c>
      <c r="C648" s="103">
        <v>2.243080694924799</v>
      </c>
      <c r="D648" s="103">
        <v>1.722742683749819</v>
      </c>
    </row>
    <row r="649" spans="1:4">
      <c r="A649" s="21">
        <v>42249</v>
      </c>
      <c r="B649" s="103">
        <v>3.7880419105030212</v>
      </c>
      <c r="C649" s="103">
        <v>2.2231927724099241</v>
      </c>
      <c r="D649" s="103">
        <v>1.7038746965684011</v>
      </c>
    </row>
    <row r="650" spans="1:4">
      <c r="A650" s="21">
        <v>42254</v>
      </c>
      <c r="B650" s="103">
        <v>3.8494431457381459</v>
      </c>
      <c r="C650" s="103">
        <v>2.2160763850013279</v>
      </c>
      <c r="D650" s="103">
        <v>1.737053457088231</v>
      </c>
    </row>
    <row r="651" spans="1:4">
      <c r="A651" s="21">
        <v>42255</v>
      </c>
      <c r="B651" s="103">
        <v>4.049214758436853</v>
      </c>
      <c r="C651" s="103">
        <v>2.3096382782387841</v>
      </c>
      <c r="D651" s="103">
        <v>1.7531813516377051</v>
      </c>
    </row>
    <row r="652" spans="1:4">
      <c r="A652" s="21">
        <v>42256</v>
      </c>
      <c r="B652" s="103">
        <v>4.176630998250479</v>
      </c>
      <c r="C652" s="103">
        <v>2.3743622833160729</v>
      </c>
      <c r="D652" s="103">
        <v>1.7590538005082059</v>
      </c>
    </row>
    <row r="653" spans="1:4">
      <c r="A653" s="21">
        <v>42257</v>
      </c>
      <c r="B653" s="103">
        <v>4.0977486829157277</v>
      </c>
      <c r="C653" s="103">
        <v>2.3348670913781691</v>
      </c>
      <c r="D653" s="103">
        <v>1.755024385776498</v>
      </c>
    </row>
    <row r="654" spans="1:4">
      <c r="A654" s="21">
        <v>42258</v>
      </c>
      <c r="B654" s="103">
        <v>4.1358039328834897</v>
      </c>
      <c r="C654" s="103">
        <v>2.3452336294159428</v>
      </c>
      <c r="D654" s="103">
        <v>1.7634933598975679</v>
      </c>
    </row>
    <row r="655" spans="1:4">
      <c r="A655" s="21">
        <v>42261</v>
      </c>
      <c r="B655" s="103">
        <v>3.8460197538192329</v>
      </c>
      <c r="C655" s="103">
        <v>2.214388956082423</v>
      </c>
      <c r="D655" s="103">
        <v>1.7368311665640721</v>
      </c>
    </row>
    <row r="656" spans="1:4">
      <c r="A656" s="21">
        <v>42262</v>
      </c>
      <c r="B656" s="103">
        <v>3.642510353141752</v>
      </c>
      <c r="C656" s="103">
        <v>2.1099050999729192</v>
      </c>
      <c r="D656" s="103">
        <v>1.726385870714519</v>
      </c>
    </row>
    <row r="657" spans="1:4">
      <c r="A657" s="21">
        <v>42263</v>
      </c>
      <c r="B657" s="103">
        <v>3.883753872715825</v>
      </c>
      <c r="C657" s="103">
        <v>2.2450406639453422</v>
      </c>
      <c r="D657" s="103">
        <v>1.7299258472631289</v>
      </c>
    </row>
    <row r="658" spans="1:4">
      <c r="A658" s="21">
        <v>42264</v>
      </c>
      <c r="B658" s="103">
        <v>3.8959823604844441</v>
      </c>
      <c r="C658" s="103">
        <v>2.224176866115219</v>
      </c>
      <c r="D658" s="103">
        <v>1.751651327661377</v>
      </c>
    </row>
    <row r="659" spans="1:4">
      <c r="A659" s="21">
        <v>42265</v>
      </c>
      <c r="B659" s="103">
        <v>3.9869520149465369</v>
      </c>
      <c r="C659" s="103">
        <v>2.2573430988999088</v>
      </c>
      <c r="D659" s="103">
        <v>1.7662144566723299</v>
      </c>
    </row>
    <row r="660" spans="1:4">
      <c r="A660" s="21">
        <v>42268</v>
      </c>
      <c r="B660" s="103">
        <v>4.1730941142260924</v>
      </c>
      <c r="C660" s="103">
        <v>2.340663544684074</v>
      </c>
      <c r="D660" s="103">
        <v>1.7828679921570469</v>
      </c>
    </row>
    <row r="661" spans="1:4">
      <c r="A661" s="21">
        <v>42269</v>
      </c>
      <c r="B661" s="103">
        <v>4.1646603037870964</v>
      </c>
      <c r="C661" s="103">
        <v>2.3446556331261812</v>
      </c>
      <c r="D661" s="103">
        <v>1.776235386104126</v>
      </c>
    </row>
    <row r="662" spans="1:4">
      <c r="A662" s="21">
        <v>42270</v>
      </c>
      <c r="B662" s="103">
        <v>4.1575154598742889</v>
      </c>
      <c r="C662" s="103">
        <v>2.3221367626786482</v>
      </c>
      <c r="D662" s="103">
        <v>1.79038354962284</v>
      </c>
    </row>
    <row r="663" spans="1:4">
      <c r="A663" s="21">
        <v>42271</v>
      </c>
      <c r="B663" s="103">
        <v>4.2062315162547517</v>
      </c>
      <c r="C663" s="103">
        <v>2.3483281397642162</v>
      </c>
      <c r="D663" s="103">
        <v>1.7911600363810649</v>
      </c>
    </row>
    <row r="664" spans="1:4">
      <c r="A664" s="21">
        <v>42272</v>
      </c>
      <c r="B664" s="103">
        <v>4.0650684018674497</v>
      </c>
      <c r="C664" s="103">
        <v>2.2910087268293591</v>
      </c>
      <c r="D664" s="103">
        <v>1.774357449739312</v>
      </c>
    </row>
    <row r="665" spans="1:4">
      <c r="A665" s="21">
        <v>42275</v>
      </c>
      <c r="B665" s="103">
        <v>4.2494834722894614</v>
      </c>
      <c r="C665" s="103">
        <v>2.359390891923494</v>
      </c>
      <c r="D665" s="103">
        <v>1.801093446124592</v>
      </c>
    </row>
    <row r="666" spans="1:4">
      <c r="A666" s="21">
        <v>42276</v>
      </c>
      <c r="B666" s="103">
        <v>4.2195867570856738</v>
      </c>
      <c r="C666" s="103">
        <v>2.3372327449580288</v>
      </c>
      <c r="D666" s="103">
        <v>1.8053772206419469</v>
      </c>
    </row>
    <row r="667" spans="1:4">
      <c r="A667" s="21">
        <v>42277</v>
      </c>
      <c r="B667" s="103">
        <v>4.1804756866215307</v>
      </c>
      <c r="C667" s="103">
        <v>2.332449711917119</v>
      </c>
      <c r="D667" s="103">
        <v>1.7923111762120081</v>
      </c>
    </row>
    <row r="668" spans="1:4">
      <c r="A668" s="21">
        <v>42285</v>
      </c>
      <c r="B668" s="103">
        <v>4.3859808001183787</v>
      </c>
      <c r="C668" s="103">
        <v>2.4306103583491852</v>
      </c>
      <c r="D668" s="103">
        <v>1.8044771285749139</v>
      </c>
    </row>
    <row r="669" spans="1:4">
      <c r="A669" s="21">
        <v>42286</v>
      </c>
      <c r="B669" s="103">
        <v>4.4085605703756787</v>
      </c>
      <c r="C669" s="103">
        <v>2.445541285191577</v>
      </c>
      <c r="D669" s="103">
        <v>1.8026931694307189</v>
      </c>
    </row>
    <row r="670" spans="1:4">
      <c r="A670" s="21">
        <v>42289</v>
      </c>
      <c r="B670" s="103">
        <v>4.6101019147695954</v>
      </c>
      <c r="C670" s="103">
        <v>2.5450133590083448</v>
      </c>
      <c r="D670" s="103">
        <v>1.8114254286531151</v>
      </c>
    </row>
    <row r="671" spans="1:4">
      <c r="A671" s="21">
        <v>42290</v>
      </c>
      <c r="B671" s="103">
        <v>4.6464193885213403</v>
      </c>
      <c r="C671" s="103">
        <v>2.5612999894213591</v>
      </c>
      <c r="D671" s="103">
        <v>1.8140863654050321</v>
      </c>
    </row>
    <row r="672" spans="1:4">
      <c r="A672" s="21">
        <v>42291</v>
      </c>
      <c r="B672" s="103">
        <v>4.6023781464803788</v>
      </c>
      <c r="C672" s="103">
        <v>2.5285453375696578</v>
      </c>
      <c r="D672" s="103">
        <v>1.8201683308174379</v>
      </c>
    </row>
    <row r="673" spans="1:4">
      <c r="A673" s="21">
        <v>42292</v>
      </c>
      <c r="B673" s="103">
        <v>4.8229668193487107</v>
      </c>
      <c r="C673" s="103">
        <v>2.6228244787463981</v>
      </c>
      <c r="D673" s="103">
        <v>1.838844672386881</v>
      </c>
    </row>
    <row r="674" spans="1:4">
      <c r="A674" s="21">
        <v>42293</v>
      </c>
      <c r="B674" s="103">
        <v>4.963065801949079</v>
      </c>
      <c r="C674" s="103">
        <v>2.6790332714670169</v>
      </c>
      <c r="D674" s="103">
        <v>1.852558478764746</v>
      </c>
    </row>
    <row r="675" spans="1:4">
      <c r="A675" s="21">
        <v>42296</v>
      </c>
      <c r="B675" s="103">
        <v>4.9369608981126563</v>
      </c>
      <c r="C675" s="103">
        <v>2.679238018738141</v>
      </c>
      <c r="D675" s="103">
        <v>1.8426735002953749</v>
      </c>
    </row>
    <row r="676" spans="1:4">
      <c r="A676" s="21">
        <v>42297</v>
      </c>
      <c r="B676" s="103">
        <v>5.1141917176407921</v>
      </c>
      <c r="C676" s="103">
        <v>2.7462443236049081</v>
      </c>
      <c r="D676" s="103">
        <v>1.862249354029635</v>
      </c>
    </row>
    <row r="677" spans="1:4">
      <c r="A677" s="21">
        <v>42298</v>
      </c>
      <c r="B677" s="103">
        <v>4.7551842325466946</v>
      </c>
      <c r="C677" s="103">
        <v>2.5902256037042259</v>
      </c>
      <c r="D677" s="103">
        <v>1.835818557945843</v>
      </c>
    </row>
    <row r="678" spans="1:4">
      <c r="A678" s="21">
        <v>42299</v>
      </c>
      <c r="B678" s="103">
        <v>4.9770769182430756</v>
      </c>
      <c r="C678" s="103">
        <v>2.6870315528383051</v>
      </c>
      <c r="D678" s="103">
        <v>1.8522584571014069</v>
      </c>
    </row>
    <row r="679" spans="1:4">
      <c r="A679" s="21">
        <v>42300</v>
      </c>
      <c r="B679" s="103">
        <v>5.0763416705708062</v>
      </c>
      <c r="C679" s="103">
        <v>2.7430350811842419</v>
      </c>
      <c r="D679" s="103">
        <v>1.850629510862549</v>
      </c>
    </row>
    <row r="680" spans="1:4">
      <c r="A680" s="21">
        <v>42303</v>
      </c>
      <c r="B680" s="103">
        <v>5.0731396742364359</v>
      </c>
      <c r="C680" s="103">
        <v>2.749146953563343</v>
      </c>
      <c r="D680" s="103">
        <v>1.8453504886891621</v>
      </c>
    </row>
    <row r="681" spans="1:4">
      <c r="A681" s="21">
        <v>42304</v>
      </c>
      <c r="B681" s="103">
        <v>5.2020002157307124</v>
      </c>
      <c r="C681" s="103">
        <v>2.786927103930545</v>
      </c>
      <c r="D681" s="103">
        <v>1.8665720421585721</v>
      </c>
    </row>
    <row r="682" spans="1:4">
      <c r="A682" s="21">
        <v>42305</v>
      </c>
      <c r="B682" s="103">
        <v>5.0547330316251218</v>
      </c>
      <c r="C682" s="103">
        <v>2.7178910197944322</v>
      </c>
      <c r="D682" s="103">
        <v>1.859799747234691</v>
      </c>
    </row>
    <row r="683" spans="1:4">
      <c r="A683" s="21">
        <v>42306</v>
      </c>
      <c r="B683" s="103">
        <v>5.0411154119493471</v>
      </c>
      <c r="C683" s="103">
        <v>2.7214373363210829</v>
      </c>
      <c r="D683" s="103">
        <v>1.85237240066827</v>
      </c>
    </row>
    <row r="684" spans="1:4">
      <c r="A684" s="21">
        <v>42307</v>
      </c>
      <c r="B684" s="103">
        <v>4.980242086962412</v>
      </c>
      <c r="C684" s="103">
        <v>2.7010920616099998</v>
      </c>
      <c r="D684" s="103">
        <v>1.8437883542532469</v>
      </c>
    </row>
    <row r="685" spans="1:4">
      <c r="A685" s="21">
        <v>42310</v>
      </c>
      <c r="B685" s="103">
        <v>4.9043784896755387</v>
      </c>
      <c r="C685" s="103">
        <v>2.6588084974226258</v>
      </c>
      <c r="D685" s="103">
        <v>1.8445775596210501</v>
      </c>
    </row>
    <row r="686" spans="1:4">
      <c r="A686" s="21">
        <v>42311</v>
      </c>
      <c r="B686" s="103">
        <v>4.8948318260911989</v>
      </c>
      <c r="C686" s="103">
        <v>2.653324032693646</v>
      </c>
      <c r="D686" s="103">
        <v>1.844792330592951</v>
      </c>
    </row>
    <row r="687" spans="1:4">
      <c r="A687" s="21">
        <v>42312</v>
      </c>
      <c r="B687" s="103">
        <v>5.2197491200034829</v>
      </c>
      <c r="C687" s="103">
        <v>2.800676946282429</v>
      </c>
      <c r="D687" s="103">
        <v>1.863745523000105</v>
      </c>
    </row>
    <row r="688" spans="1:4">
      <c r="A688" s="21">
        <v>42313</v>
      </c>
      <c r="B688" s="103">
        <v>5.2025802864920241</v>
      </c>
      <c r="C688" s="103">
        <v>2.8024576189966601</v>
      </c>
      <c r="D688" s="103">
        <v>1.856434955956501</v>
      </c>
    </row>
    <row r="689" spans="1:4">
      <c r="A689" s="21">
        <v>42314</v>
      </c>
      <c r="B689" s="103">
        <v>5.4351786309104666</v>
      </c>
      <c r="C689" s="103">
        <v>2.8936334639477499</v>
      </c>
      <c r="D689" s="103">
        <v>1.878323118193179</v>
      </c>
    </row>
    <row r="690" spans="1:4">
      <c r="A690" s="21">
        <v>42317</v>
      </c>
      <c r="B690" s="103">
        <v>5.5680533824434404</v>
      </c>
      <c r="C690" s="103">
        <v>2.949873312603732</v>
      </c>
      <c r="D690" s="103">
        <v>1.887556783761926</v>
      </c>
    </row>
    <row r="691" spans="1:4">
      <c r="A691" s="21">
        <v>42318</v>
      </c>
      <c r="B691" s="103">
        <v>5.6047753867681056</v>
      </c>
      <c r="C691" s="103">
        <v>2.9586399590416801</v>
      </c>
      <c r="D691" s="103">
        <v>1.894375613240729</v>
      </c>
    </row>
    <row r="692" spans="1:4">
      <c r="A692" s="21">
        <v>42319</v>
      </c>
      <c r="B692" s="103">
        <v>5.6812391165521081</v>
      </c>
      <c r="C692" s="103">
        <v>2.9873288092993771</v>
      </c>
      <c r="D692" s="103">
        <v>1.901778973532056</v>
      </c>
    </row>
    <row r="693" spans="1:4">
      <c r="A693" s="21">
        <v>42320</v>
      </c>
      <c r="B693" s="103">
        <v>5.6095136821716549</v>
      </c>
      <c r="C693" s="103">
        <v>2.9591465911940329</v>
      </c>
      <c r="D693" s="103">
        <v>1.895652516460222</v>
      </c>
    </row>
    <row r="694" spans="1:4">
      <c r="A694" s="21">
        <v>42321</v>
      </c>
      <c r="B694" s="103">
        <v>5.4622039385265113</v>
      </c>
      <c r="C694" s="103">
        <v>2.8943537142051259</v>
      </c>
      <c r="D694" s="103">
        <v>1.8871929549310771</v>
      </c>
    </row>
    <row r="695" spans="1:4">
      <c r="A695" s="21">
        <v>42324</v>
      </c>
      <c r="B695" s="103">
        <v>5.6500815212522761</v>
      </c>
      <c r="C695" s="103">
        <v>2.9635660759167521</v>
      </c>
      <c r="D695" s="103">
        <v>1.9065144412224639</v>
      </c>
    </row>
    <row r="696" spans="1:4">
      <c r="A696" s="21">
        <v>42325</v>
      </c>
      <c r="B696" s="103">
        <v>5.4655106857814637</v>
      </c>
      <c r="C696" s="103">
        <v>2.9123202665121219</v>
      </c>
      <c r="D696" s="103">
        <v>1.876686004842151</v>
      </c>
    </row>
    <row r="697" spans="1:4">
      <c r="A697" s="21">
        <v>42326</v>
      </c>
      <c r="B697" s="103">
        <v>5.370051358141831</v>
      </c>
      <c r="C697" s="103">
        <v>2.87551761172843</v>
      </c>
      <c r="D697" s="103">
        <v>1.867507726692021</v>
      </c>
    </row>
    <row r="698" spans="1:4">
      <c r="A698" s="21">
        <v>42327</v>
      </c>
      <c r="B698" s="103">
        <v>5.5848397532913756</v>
      </c>
      <c r="C698" s="103">
        <v>2.9627835816605699</v>
      </c>
      <c r="D698" s="103">
        <v>1.8849975367290259</v>
      </c>
    </row>
    <row r="699" spans="1:4">
      <c r="A699" s="21">
        <v>42328</v>
      </c>
      <c r="B699" s="103">
        <v>5.5780921317477281</v>
      </c>
      <c r="C699" s="103">
        <v>2.96863732464131</v>
      </c>
      <c r="D699" s="103">
        <v>1.879007612498341</v>
      </c>
    </row>
    <row r="700" spans="1:4">
      <c r="A700" s="21">
        <v>42331</v>
      </c>
      <c r="B700" s="103">
        <v>5.5081440238624717</v>
      </c>
      <c r="C700" s="103">
        <v>2.9381236299259679</v>
      </c>
      <c r="D700" s="103">
        <v>1.874714858067855</v>
      </c>
    </row>
    <row r="701" spans="1:4">
      <c r="A701" s="21">
        <v>42332</v>
      </c>
      <c r="B701" s="103">
        <v>5.612181606438976</v>
      </c>
      <c r="C701" s="103">
        <v>2.970143509647996</v>
      </c>
      <c r="D701" s="103">
        <v>1.8895321347971159</v>
      </c>
    </row>
    <row r="702" spans="1:4">
      <c r="A702" s="21">
        <v>42333</v>
      </c>
      <c r="B702" s="103">
        <v>5.7864303922361549</v>
      </c>
      <c r="C702" s="103">
        <v>3.0308415255303651</v>
      </c>
      <c r="D702" s="103">
        <v>1.90918276112229</v>
      </c>
    </row>
    <row r="703" spans="1:4">
      <c r="A703" s="21">
        <v>42334</v>
      </c>
      <c r="B703" s="103">
        <v>5.6657975984944198</v>
      </c>
      <c r="C703" s="103">
        <v>2.989878066545153</v>
      </c>
      <c r="D703" s="103">
        <v>1.8949928633850039</v>
      </c>
    </row>
    <row r="704" spans="1:4">
      <c r="A704" s="21">
        <v>42335</v>
      </c>
      <c r="B704" s="103">
        <v>5.340606605186359</v>
      </c>
      <c r="C704" s="103">
        <v>2.828923521636491</v>
      </c>
      <c r="D704" s="103">
        <v>1.8878582486729421</v>
      </c>
    </row>
    <row r="705" spans="1:4">
      <c r="A705" s="21">
        <v>42338</v>
      </c>
      <c r="B705" s="103">
        <v>5.3604552567085157</v>
      </c>
      <c r="C705" s="103">
        <v>2.8441976263415092</v>
      </c>
      <c r="D705" s="103">
        <v>1.884698590232518</v>
      </c>
    </row>
    <row r="706" spans="1:4">
      <c r="A706" s="21">
        <v>42339</v>
      </c>
      <c r="B706" s="103">
        <v>5.2878346390163227</v>
      </c>
      <c r="C706" s="103">
        <v>2.8399475249457979</v>
      </c>
      <c r="D706" s="103">
        <v>1.861948008746128</v>
      </c>
    </row>
    <row r="707" spans="1:4">
      <c r="A707" s="21">
        <v>42340</v>
      </c>
      <c r="B707" s="103">
        <v>5.2084017723315306</v>
      </c>
      <c r="C707" s="103">
        <v>2.8437613455333199</v>
      </c>
      <c r="D707" s="103">
        <v>1.831518590866402</v>
      </c>
    </row>
    <row r="708" spans="1:4">
      <c r="A708" s="21">
        <v>42341</v>
      </c>
      <c r="B708" s="103">
        <v>5.4028786630540182</v>
      </c>
      <c r="C708" s="103">
        <v>2.919676029533433</v>
      </c>
      <c r="D708" s="103">
        <v>1.850506223431031</v>
      </c>
    </row>
    <row r="709" spans="1:4">
      <c r="A709" s="21">
        <v>42342</v>
      </c>
      <c r="B709" s="103">
        <v>5.3784469079846629</v>
      </c>
      <c r="C709" s="103">
        <v>2.8952396069837412</v>
      </c>
      <c r="D709" s="103">
        <v>1.8576862844135811</v>
      </c>
    </row>
    <row r="710" spans="1:4">
      <c r="A710" s="21">
        <v>42345</v>
      </c>
      <c r="B710" s="103">
        <v>5.4498014868487434</v>
      </c>
      <c r="C710" s="103">
        <v>2.9245212615916749</v>
      </c>
      <c r="D710" s="103">
        <v>1.863484994423559</v>
      </c>
    </row>
    <row r="711" spans="1:4">
      <c r="A711" s="21">
        <v>42346</v>
      </c>
      <c r="B711" s="103">
        <v>5.3665008607967124</v>
      </c>
      <c r="C711" s="103">
        <v>2.8761018436227008</v>
      </c>
      <c r="D711" s="103">
        <v>1.865893891308499</v>
      </c>
    </row>
    <row r="712" spans="1:4">
      <c r="A712" s="21">
        <v>42347</v>
      </c>
      <c r="B712" s="103">
        <v>5.3249504265554366</v>
      </c>
      <c r="C712" s="103">
        <v>2.8762386301176401</v>
      </c>
      <c r="D712" s="103">
        <v>1.85135905303436</v>
      </c>
    </row>
    <row r="713" spans="1:4">
      <c r="A713" s="21">
        <v>42348</v>
      </c>
      <c r="B713" s="103">
        <v>5.3843305852051992</v>
      </c>
      <c r="C713" s="103">
        <v>2.8825000810847081</v>
      </c>
      <c r="D713" s="103">
        <v>1.8679377046813579</v>
      </c>
    </row>
    <row r="714" spans="1:4">
      <c r="A714" s="21">
        <v>42349</v>
      </c>
      <c r="B714" s="103">
        <v>5.332232693358586</v>
      </c>
      <c r="C714" s="103">
        <v>2.853648055622505</v>
      </c>
      <c r="D714" s="103">
        <v>1.86856703749874</v>
      </c>
    </row>
    <row r="715" spans="1:4">
      <c r="A715" s="21">
        <v>42352</v>
      </c>
      <c r="B715" s="103">
        <v>5.4041799532179224</v>
      </c>
      <c r="C715" s="103">
        <v>2.902552433860258</v>
      </c>
      <c r="D715" s="103">
        <v>1.8618716031360769</v>
      </c>
    </row>
    <row r="716" spans="1:4">
      <c r="A716" s="21">
        <v>42353</v>
      </c>
      <c r="B716" s="103">
        <v>5.4667840328133366</v>
      </c>
      <c r="C716" s="103">
        <v>2.9235574099399142</v>
      </c>
      <c r="D716" s="103">
        <v>1.8699082201110919</v>
      </c>
    </row>
    <row r="717" spans="1:4">
      <c r="A717" s="21">
        <v>42354</v>
      </c>
      <c r="B717" s="103">
        <v>5.4972811671104793</v>
      </c>
      <c r="C717" s="103">
        <v>2.9366170726376422</v>
      </c>
      <c r="D717" s="103">
        <v>1.87197752758853</v>
      </c>
    </row>
    <row r="718" spans="1:4">
      <c r="A718" s="21">
        <v>42355</v>
      </c>
      <c r="B718" s="103">
        <v>5.6164027389528073</v>
      </c>
      <c r="C718" s="103">
        <v>3.0007447073381819</v>
      </c>
      <c r="D718" s="103">
        <v>1.8716696309479961</v>
      </c>
    </row>
    <row r="719" spans="1:4">
      <c r="A719" s="21">
        <v>42356</v>
      </c>
      <c r="B719" s="103">
        <v>5.592747946251988</v>
      </c>
      <c r="C719" s="103">
        <v>2.997244144765947</v>
      </c>
      <c r="D719" s="103">
        <v>1.8659634237733149</v>
      </c>
    </row>
    <row r="720" spans="1:4">
      <c r="A720" s="21">
        <v>42359</v>
      </c>
      <c r="B720" s="103">
        <v>5.5796583801225168</v>
      </c>
      <c r="C720" s="103">
        <v>3.027864454286</v>
      </c>
      <c r="D720" s="103">
        <v>1.8427701980596931</v>
      </c>
    </row>
    <row r="721" spans="1:4">
      <c r="A721" s="21">
        <v>42360</v>
      </c>
      <c r="B721" s="103">
        <v>5.608362568430147</v>
      </c>
      <c r="C721" s="103">
        <v>3.0418572637350278</v>
      </c>
      <c r="D721" s="103">
        <v>1.843729696094867</v>
      </c>
    </row>
    <row r="722" spans="1:4">
      <c r="A722" s="21">
        <v>42361</v>
      </c>
      <c r="B722" s="103">
        <v>5.4961882324028384</v>
      </c>
      <c r="C722" s="103">
        <v>3.001451886561779</v>
      </c>
      <c r="D722" s="103">
        <v>1.8311765239384961</v>
      </c>
    </row>
    <row r="723" spans="1:4">
      <c r="A723" s="21">
        <v>42362</v>
      </c>
      <c r="B723" s="103">
        <v>5.5309788647608622</v>
      </c>
      <c r="C723" s="103">
        <v>3.0040400445866018</v>
      </c>
      <c r="D723" s="103">
        <v>1.8411801383033839</v>
      </c>
    </row>
    <row r="724" spans="1:4">
      <c r="A724" s="21">
        <v>42363</v>
      </c>
      <c r="B724" s="103">
        <v>5.5060169066735076</v>
      </c>
      <c r="C724" s="103">
        <v>3.0010774893177881</v>
      </c>
      <c r="D724" s="103">
        <v>1.834680019516973</v>
      </c>
    </row>
    <row r="725" spans="1:4">
      <c r="A725" s="21">
        <v>42366</v>
      </c>
      <c r="B725" s="103">
        <v>5.4035266571208798</v>
      </c>
      <c r="C725" s="103">
        <v>2.9349299707180978</v>
      </c>
      <c r="D725" s="103">
        <v>1.8411092295325819</v>
      </c>
    </row>
    <row r="726" spans="1:4">
      <c r="A726" s="21">
        <v>42367</v>
      </c>
      <c r="B726" s="103">
        <v>5.4035475786453739</v>
      </c>
      <c r="C726" s="103">
        <v>2.9487574615749468</v>
      </c>
      <c r="D726" s="103">
        <v>1.8324828844211929</v>
      </c>
    </row>
    <row r="727" spans="1:4">
      <c r="A727" s="21">
        <v>42368</v>
      </c>
      <c r="B727" s="103">
        <v>5.4655863471851136</v>
      </c>
      <c r="C727" s="103">
        <v>2.9719534163592991</v>
      </c>
      <c r="D727" s="103">
        <v>1.8390551874398371</v>
      </c>
    </row>
    <row r="728" spans="1:4">
      <c r="A728" s="21">
        <v>42369</v>
      </c>
      <c r="B728" s="103">
        <v>5.3783650847621551</v>
      </c>
      <c r="C728" s="103">
        <v>2.933451439260248</v>
      </c>
      <c r="D728" s="103">
        <v>1.83345973032997</v>
      </c>
    </row>
    <row r="729" spans="1:4">
      <c r="A729" s="21">
        <v>42373</v>
      </c>
      <c r="B729" s="103">
        <v>4.9538458580623166</v>
      </c>
      <c r="C729" s="103">
        <v>2.7101470204107541</v>
      </c>
      <c r="D729" s="103">
        <v>1.827888236598878</v>
      </c>
    </row>
    <row r="730" spans="1:4">
      <c r="A730" s="21">
        <v>42374</v>
      </c>
      <c r="B730" s="103">
        <v>4.8287759815505016</v>
      </c>
      <c r="C730" s="103">
        <v>2.6760077149141019</v>
      </c>
      <c r="D730" s="103">
        <v>1.804470127136947</v>
      </c>
    </row>
    <row r="731" spans="1:4">
      <c r="A731" s="21">
        <v>42375</v>
      </c>
      <c r="B731" s="103">
        <v>4.935440505134018</v>
      </c>
      <c r="C731" s="103">
        <v>2.7284422651199178</v>
      </c>
      <c r="D731" s="103">
        <v>1.808885813061945</v>
      </c>
    </row>
    <row r="732" spans="1:4">
      <c r="A732" s="21">
        <v>42376</v>
      </c>
      <c r="B732" s="103">
        <v>4.5338102860192739</v>
      </c>
      <c r="C732" s="103">
        <v>2.51599230354058</v>
      </c>
      <c r="D732" s="103">
        <v>1.801996881961506</v>
      </c>
    </row>
    <row r="733" spans="1:4">
      <c r="A733" s="21">
        <v>42377</v>
      </c>
      <c r="B733" s="103">
        <v>4.5540681969520804</v>
      </c>
      <c r="C733" s="103">
        <v>2.5447147559900372</v>
      </c>
      <c r="D733" s="103">
        <v>1.789618339828541</v>
      </c>
    </row>
    <row r="734" spans="1:4">
      <c r="A734" s="21">
        <v>42380</v>
      </c>
      <c r="B734" s="103">
        <v>4.3074269240585608</v>
      </c>
      <c r="C734" s="103">
        <v>2.4042460525634688</v>
      </c>
      <c r="D734" s="103">
        <v>1.7915915550597961</v>
      </c>
    </row>
    <row r="735" spans="1:4">
      <c r="A735" s="21">
        <v>42381</v>
      </c>
      <c r="B735" s="103">
        <v>4.3970445608247584</v>
      </c>
      <c r="C735" s="103">
        <v>2.4327679347137918</v>
      </c>
      <c r="D735" s="103">
        <v>1.8074245792548469</v>
      </c>
    </row>
    <row r="736" spans="1:4">
      <c r="A736" s="21">
        <v>42382</v>
      </c>
      <c r="B736" s="103">
        <v>4.2359946776172483</v>
      </c>
      <c r="C736" s="103">
        <v>2.3594554397552798</v>
      </c>
      <c r="D736" s="103">
        <v>1.7953272633352211</v>
      </c>
    </row>
    <row r="737" spans="1:4">
      <c r="A737" s="21">
        <v>42383</v>
      </c>
      <c r="B737" s="103">
        <v>4.4558836257999364</v>
      </c>
      <c r="C737" s="103">
        <v>2.4480874816088871</v>
      </c>
      <c r="D737" s="103">
        <v>1.8201488546771709</v>
      </c>
    </row>
    <row r="738" spans="1:4">
      <c r="A738" s="21">
        <v>42384</v>
      </c>
      <c r="B738" s="103">
        <v>4.3277071894969907</v>
      </c>
      <c r="C738" s="103">
        <v>2.3693894205980079</v>
      </c>
      <c r="D738" s="103">
        <v>1.8265073490556589</v>
      </c>
    </row>
    <row r="739" spans="1:4">
      <c r="A739" s="21">
        <v>42387</v>
      </c>
      <c r="B739" s="103">
        <v>4.4401039241956326</v>
      </c>
      <c r="C739" s="103">
        <v>2.408294526901293</v>
      </c>
      <c r="D739" s="103">
        <v>1.8436714756432351</v>
      </c>
    </row>
    <row r="740" spans="1:4">
      <c r="A740" s="21">
        <v>42388</v>
      </c>
      <c r="B740" s="103">
        <v>4.5810920715869949</v>
      </c>
      <c r="C740" s="103">
        <v>2.4859822606127211</v>
      </c>
      <c r="D740" s="103">
        <v>1.84276941318877</v>
      </c>
    </row>
    <row r="741" spans="1:4">
      <c r="A741" s="21">
        <v>42389</v>
      </c>
      <c r="B741" s="103">
        <v>4.5044589634334598</v>
      </c>
      <c r="C741" s="103">
        <v>2.4475055319973258</v>
      </c>
      <c r="D741" s="103">
        <v>1.8404285116191439</v>
      </c>
    </row>
    <row r="742" spans="1:4">
      <c r="A742" s="21">
        <v>42390</v>
      </c>
      <c r="B742" s="103">
        <v>4.3202455134564008</v>
      </c>
      <c r="C742" s="103">
        <v>2.3643439856350832</v>
      </c>
      <c r="D742" s="103">
        <v>1.827249139594189</v>
      </c>
    </row>
    <row r="743" spans="1:4">
      <c r="A743" s="21">
        <v>42391</v>
      </c>
      <c r="B743" s="103">
        <v>4.3784868820023704</v>
      </c>
      <c r="C743" s="103">
        <v>2.3897855634642209</v>
      </c>
      <c r="D743" s="103">
        <v>1.8321672659430319</v>
      </c>
    </row>
    <row r="744" spans="1:4">
      <c r="A744" s="21">
        <v>42394</v>
      </c>
      <c r="B744" s="103">
        <v>4.3995928311677472</v>
      </c>
      <c r="C744" s="103">
        <v>2.4031190414475709</v>
      </c>
      <c r="D744" s="103">
        <v>1.8307843911542381</v>
      </c>
    </row>
    <row r="745" spans="1:4">
      <c r="A745" s="21">
        <v>42395</v>
      </c>
      <c r="B745" s="103">
        <v>4.0896716847780326</v>
      </c>
      <c r="C745" s="103">
        <v>2.242324958331964</v>
      </c>
      <c r="D745" s="103">
        <v>1.823853259797048</v>
      </c>
    </row>
    <row r="746" spans="1:4">
      <c r="A746" s="21">
        <v>42396</v>
      </c>
      <c r="B746" s="103">
        <v>4.084164021805937</v>
      </c>
      <c r="C746" s="103">
        <v>2.2287406314209299</v>
      </c>
      <c r="D746" s="103">
        <v>1.8324985708193799</v>
      </c>
    </row>
    <row r="747" spans="1:4">
      <c r="A747" s="21">
        <v>42397</v>
      </c>
      <c r="B747" s="103">
        <v>3.9402432785325932</v>
      </c>
      <c r="C747" s="103">
        <v>2.1569191234580058</v>
      </c>
      <c r="D747" s="103">
        <v>1.826792314871563</v>
      </c>
    </row>
    <row r="748" spans="1:4">
      <c r="A748" s="21">
        <v>42398</v>
      </c>
      <c r="B748" s="103">
        <v>4.0926965646447702</v>
      </c>
      <c r="C748" s="103">
        <v>2.234515351052726</v>
      </c>
      <c r="D748" s="103">
        <v>1.8315813148102189</v>
      </c>
    </row>
    <row r="749" spans="1:4">
      <c r="A749" s="21">
        <v>42401</v>
      </c>
      <c r="B749" s="103">
        <v>4.0834514002901248</v>
      </c>
      <c r="C749" s="103">
        <v>2.2204361855040631</v>
      </c>
      <c r="D749" s="103">
        <v>1.839031189884494</v>
      </c>
    </row>
    <row r="750" spans="1:4">
      <c r="A750" s="21">
        <v>42402</v>
      </c>
      <c r="B750" s="103">
        <v>4.2379003992216697</v>
      </c>
      <c r="C750" s="103">
        <v>2.29262450880988</v>
      </c>
      <c r="D750" s="103">
        <v>1.848493018781169</v>
      </c>
    </row>
    <row r="751" spans="1:4">
      <c r="A751" s="21">
        <v>42403</v>
      </c>
      <c r="B751" s="103">
        <v>4.2689569693518559</v>
      </c>
      <c r="C751" s="103">
        <v>2.3043877978122289</v>
      </c>
      <c r="D751" s="103">
        <v>1.852534097518125</v>
      </c>
    </row>
    <row r="752" spans="1:4">
      <c r="A752" s="21">
        <v>42404</v>
      </c>
      <c r="B752" s="103">
        <v>4.3367895671953001</v>
      </c>
      <c r="C752" s="103">
        <v>2.3383896709223242</v>
      </c>
      <c r="D752" s="103">
        <v>1.8546051674461741</v>
      </c>
    </row>
    <row r="753" spans="1:4">
      <c r="A753" s="21">
        <v>42405</v>
      </c>
      <c r="B753" s="103">
        <v>4.2762283454984189</v>
      </c>
      <c r="C753" s="103">
        <v>2.31344021960073</v>
      </c>
      <c r="D753" s="103">
        <v>1.8484282884285821</v>
      </c>
    </row>
    <row r="754" spans="1:4">
      <c r="A754" s="21">
        <v>42415</v>
      </c>
      <c r="B754" s="103">
        <v>4.3011143555858968</v>
      </c>
      <c r="C754" s="103">
        <v>2.3138488622103339</v>
      </c>
      <c r="D754" s="103">
        <v>1.858857086921919</v>
      </c>
    </row>
    <row r="755" spans="1:4">
      <c r="A755" s="21">
        <v>42416</v>
      </c>
      <c r="B755" s="103">
        <v>4.4718923177887691</v>
      </c>
      <c r="C755" s="103">
        <v>2.399905169199406</v>
      </c>
      <c r="D755" s="103">
        <v>1.863362092461581</v>
      </c>
    </row>
    <row r="756" spans="1:4">
      <c r="A756" s="21">
        <v>42417</v>
      </c>
      <c r="B756" s="103">
        <v>4.5022349767201266</v>
      </c>
      <c r="C756" s="103">
        <v>2.418698953377302</v>
      </c>
      <c r="D756" s="103">
        <v>1.8614284222654169</v>
      </c>
    </row>
    <row r="757" spans="1:4">
      <c r="A757" s="21">
        <v>42418</v>
      </c>
      <c r="B757" s="103">
        <v>4.4540494099538881</v>
      </c>
      <c r="C757" s="103">
        <v>2.4009695500629449</v>
      </c>
      <c r="D757" s="103">
        <v>1.8551044971966091</v>
      </c>
    </row>
    <row r="758" spans="1:4">
      <c r="A758" s="21">
        <v>42419</v>
      </c>
      <c r="B758" s="103">
        <v>4.4779482393410994</v>
      </c>
      <c r="C758" s="103">
        <v>2.4088646362152581</v>
      </c>
      <c r="D758" s="103">
        <v>1.858945567973769</v>
      </c>
    </row>
    <row r="759" spans="1:4">
      <c r="A759" s="21">
        <v>42422</v>
      </c>
      <c r="B759" s="103">
        <v>4.5316727080680632</v>
      </c>
      <c r="C759" s="103">
        <v>2.4511822184112639</v>
      </c>
      <c r="D759" s="103">
        <v>1.848770227700685</v>
      </c>
    </row>
    <row r="760" spans="1:4">
      <c r="A760" s="21">
        <v>42423</v>
      </c>
      <c r="B760" s="103">
        <v>4.4703610341535454</v>
      </c>
      <c r="C760" s="103">
        <v>2.4262054809279161</v>
      </c>
      <c r="D760" s="103">
        <v>1.8425319163172571</v>
      </c>
    </row>
    <row r="761" spans="1:4">
      <c r="A761" s="21">
        <v>42424</v>
      </c>
      <c r="B761" s="103">
        <v>4.458953644572258</v>
      </c>
      <c r="C761" s="103">
        <v>2.4288759570349319</v>
      </c>
      <c r="D761" s="103">
        <v>1.835809536364944</v>
      </c>
    </row>
    <row r="762" spans="1:4">
      <c r="A762" s="21">
        <v>42425</v>
      </c>
      <c r="B762" s="103">
        <v>4.1681456004908144</v>
      </c>
      <c r="C762" s="103">
        <v>2.2679813692225008</v>
      </c>
      <c r="D762" s="103">
        <v>1.837821799179822</v>
      </c>
    </row>
    <row r="763" spans="1:4">
      <c r="A763" s="21">
        <v>42426</v>
      </c>
      <c r="B763" s="103">
        <v>4.1753469038601327</v>
      </c>
      <c r="C763" s="103">
        <v>2.2770589265895649</v>
      </c>
      <c r="D763" s="103">
        <v>1.833657818470998</v>
      </c>
    </row>
    <row r="764" spans="1:4">
      <c r="A764" s="21">
        <v>42429</v>
      </c>
      <c r="B764" s="103">
        <v>3.922272978675279</v>
      </c>
      <c r="C764" s="103">
        <v>2.1654021450870879</v>
      </c>
      <c r="D764" s="103">
        <v>1.811336978479595</v>
      </c>
    </row>
    <row r="765" spans="1:4">
      <c r="A765" s="21">
        <v>42430</v>
      </c>
      <c r="B765" s="103">
        <v>3.997113427435528</v>
      </c>
      <c r="C765" s="103">
        <v>2.2082135670339151</v>
      </c>
      <c r="D765" s="103">
        <v>1.810111796751831</v>
      </c>
    </row>
    <row r="766" spans="1:4">
      <c r="A766" s="21">
        <v>42431</v>
      </c>
      <c r="B766" s="103">
        <v>4.1352447836466713</v>
      </c>
      <c r="C766" s="103">
        <v>2.2939939805317899</v>
      </c>
      <c r="D766" s="103">
        <v>1.8026397709587909</v>
      </c>
    </row>
    <row r="767" spans="1:4">
      <c r="A767" s="21">
        <v>42432</v>
      </c>
      <c r="B767" s="103">
        <v>4.1064005930826664</v>
      </c>
      <c r="C767" s="103">
        <v>2.287478377682826</v>
      </c>
      <c r="D767" s="103">
        <v>1.795164768832646</v>
      </c>
    </row>
    <row r="768" spans="1:4">
      <c r="A768" s="21">
        <v>42433</v>
      </c>
      <c r="B768" s="103">
        <v>3.9265766509021809</v>
      </c>
      <c r="C768" s="103">
        <v>2.229801766920251</v>
      </c>
      <c r="D768" s="103">
        <v>1.7609532421913341</v>
      </c>
    </row>
    <row r="769" spans="1:4">
      <c r="A769" s="21">
        <v>42436</v>
      </c>
      <c r="B769" s="103">
        <v>3.997565819578182</v>
      </c>
      <c r="C769" s="103">
        <v>2.2643051716401801</v>
      </c>
      <c r="D769" s="103">
        <v>1.7654713108668529</v>
      </c>
    </row>
    <row r="770" spans="1:4">
      <c r="A770" s="21">
        <v>42437</v>
      </c>
      <c r="B770" s="103">
        <v>4.0715152406719692</v>
      </c>
      <c r="C770" s="103">
        <v>2.2874726174320439</v>
      </c>
      <c r="D770" s="103">
        <v>1.779918679526193</v>
      </c>
    </row>
    <row r="771" spans="1:4">
      <c r="A771" s="21">
        <v>42438</v>
      </c>
      <c r="B771" s="103">
        <v>4.0156735423258372</v>
      </c>
      <c r="C771" s="103">
        <v>2.2576916882825331</v>
      </c>
      <c r="D771" s="103">
        <v>1.778663385779053</v>
      </c>
    </row>
    <row r="772" spans="1:4">
      <c r="A772" s="21">
        <v>42439</v>
      </c>
      <c r="B772" s="103">
        <v>3.9525488606859911</v>
      </c>
      <c r="C772" s="103">
        <v>2.2243764036655942</v>
      </c>
      <c r="D772" s="103">
        <v>1.7769244693355439</v>
      </c>
    </row>
    <row r="773" spans="1:4">
      <c r="A773" s="21">
        <v>42440</v>
      </c>
      <c r="B773" s="103">
        <v>3.9494464565401368</v>
      </c>
      <c r="C773" s="103">
        <v>2.2259719219315741</v>
      </c>
      <c r="D773" s="103">
        <v>1.774257086366583</v>
      </c>
    </row>
    <row r="774" spans="1:4">
      <c r="A774" s="21">
        <v>42443</v>
      </c>
      <c r="B774" s="103">
        <v>4.0974798556557914</v>
      </c>
      <c r="C774" s="103">
        <v>2.2946773472834581</v>
      </c>
      <c r="D774" s="103">
        <v>1.7856453154542939</v>
      </c>
    </row>
    <row r="775" spans="1:4">
      <c r="A775" s="21">
        <v>42444</v>
      </c>
      <c r="B775" s="103">
        <v>4.0687378366463358</v>
      </c>
      <c r="C775" s="103">
        <v>2.2904901893432998</v>
      </c>
      <c r="D775" s="103">
        <v>1.7763611717598631</v>
      </c>
    </row>
    <row r="776" spans="1:4">
      <c r="A776" s="21">
        <v>42445</v>
      </c>
      <c r="B776" s="103">
        <v>4.0181761005707894</v>
      </c>
      <c r="C776" s="103">
        <v>2.269372911798015</v>
      </c>
      <c r="D776" s="103">
        <v>1.770610761977943</v>
      </c>
    </row>
    <row r="777" spans="1:4">
      <c r="A777" s="21">
        <v>42446</v>
      </c>
      <c r="B777" s="103">
        <v>4.2356374354216086</v>
      </c>
      <c r="C777" s="103">
        <v>2.3521771621725298</v>
      </c>
      <c r="D777" s="103">
        <v>1.8007306182283771</v>
      </c>
    </row>
    <row r="778" spans="1:4">
      <c r="A778" s="21">
        <v>42447</v>
      </c>
      <c r="B778" s="103">
        <v>4.4209836569817149</v>
      </c>
      <c r="C778" s="103">
        <v>2.4315156331198229</v>
      </c>
      <c r="D778" s="103">
        <v>1.8182007949129451</v>
      </c>
    </row>
    <row r="779" spans="1:4">
      <c r="A779" s="21">
        <v>42450</v>
      </c>
      <c r="B779" s="103">
        <v>4.5111122948187719</v>
      </c>
      <c r="C779" s="103">
        <v>2.476879682593931</v>
      </c>
      <c r="D779" s="103">
        <v>1.8212884245126011</v>
      </c>
    </row>
    <row r="780" spans="1:4">
      <c r="A780" s="21">
        <v>42451</v>
      </c>
      <c r="B780" s="103">
        <v>4.480708304295062</v>
      </c>
      <c r="C780" s="103">
        <v>2.4639298048915719</v>
      </c>
      <c r="D780" s="103">
        <v>1.8185210858684511</v>
      </c>
    </row>
    <row r="781" spans="1:4">
      <c r="A781" s="21">
        <v>42452</v>
      </c>
      <c r="B781" s="103">
        <v>4.5723796896163824</v>
      </c>
      <c r="C781" s="103">
        <v>2.493438994143196</v>
      </c>
      <c r="D781" s="103">
        <v>1.833764411463999</v>
      </c>
    </row>
    <row r="782" spans="1:4">
      <c r="A782" s="21">
        <v>42453</v>
      </c>
      <c r="B782" s="103">
        <v>4.5280045629721926</v>
      </c>
      <c r="C782" s="103">
        <v>2.4673148396365479</v>
      </c>
      <c r="D782" s="103">
        <v>1.835195286078366</v>
      </c>
    </row>
    <row r="783" spans="1:4">
      <c r="A783" s="21">
        <v>42454</v>
      </c>
      <c r="B783" s="103">
        <v>4.5149721727897987</v>
      </c>
      <c r="C783" s="103">
        <v>2.4695226080873902</v>
      </c>
      <c r="D783" s="103">
        <v>1.8282773188647099</v>
      </c>
    </row>
    <row r="784" spans="1:4">
      <c r="A784" s="21">
        <v>42457</v>
      </c>
      <c r="B784" s="103">
        <v>4.4819898193193746</v>
      </c>
      <c r="C784" s="103">
        <v>2.4555995012657821</v>
      </c>
      <c r="D784" s="103">
        <v>1.8252120579960429</v>
      </c>
    </row>
    <row r="785" spans="1:4">
      <c r="A785" s="21">
        <v>42458</v>
      </c>
      <c r="B785" s="103">
        <v>4.3943135853877289</v>
      </c>
      <c r="C785" s="103">
        <v>2.411086881693977</v>
      </c>
      <c r="D785" s="103">
        <v>1.8225446866934889</v>
      </c>
    </row>
    <row r="786" spans="1:4">
      <c r="A786" s="21">
        <v>42459</v>
      </c>
      <c r="B786" s="103">
        <v>4.5594415895923222</v>
      </c>
      <c r="C786" s="103">
        <v>2.4930952537380779</v>
      </c>
      <c r="D786" s="103">
        <v>1.8288276722503971</v>
      </c>
    </row>
    <row r="787" spans="1:4">
      <c r="A787" s="21">
        <v>42460</v>
      </c>
      <c r="B787" s="103">
        <v>4.5327119059833398</v>
      </c>
      <c r="C787" s="103">
        <v>2.4875443842278542</v>
      </c>
      <c r="D787" s="103">
        <v>1.82216322841223</v>
      </c>
    </row>
    <row r="788" spans="1:4">
      <c r="A788" s="21">
        <v>42461</v>
      </c>
      <c r="B788" s="103">
        <v>4.4687545190090114</v>
      </c>
      <c r="C788" s="103">
        <v>2.4660657363780478</v>
      </c>
      <c r="D788" s="103">
        <v>1.812098701623561</v>
      </c>
    </row>
    <row r="789" spans="1:4">
      <c r="A789" s="21">
        <v>42465</v>
      </c>
      <c r="B789" s="103">
        <v>4.5952456262052861</v>
      </c>
      <c r="C789" s="103">
        <v>2.5265754503001969</v>
      </c>
      <c r="D789" s="103">
        <v>1.818764456711276</v>
      </c>
    </row>
    <row r="790" spans="1:4">
      <c r="A790" s="21">
        <v>42466</v>
      </c>
      <c r="B790" s="103">
        <v>4.6083212924177994</v>
      </c>
      <c r="C790" s="103">
        <v>2.532426197174523</v>
      </c>
      <c r="D790" s="103">
        <v>1.819725801904668</v>
      </c>
    </row>
    <row r="791" spans="1:4">
      <c r="A791" s="21">
        <v>42467</v>
      </c>
      <c r="B791" s="103">
        <v>4.5372805364211271</v>
      </c>
      <c r="C791" s="103">
        <v>2.49593757304272</v>
      </c>
      <c r="D791" s="103">
        <v>1.817866194020979</v>
      </c>
    </row>
    <row r="792" spans="1:4">
      <c r="A792" s="21">
        <v>42468</v>
      </c>
      <c r="B792" s="103">
        <v>4.5025261584856864</v>
      </c>
      <c r="C792" s="103">
        <v>2.477654200863495</v>
      </c>
      <c r="D792" s="103">
        <v>1.81725365747831</v>
      </c>
    </row>
    <row r="793" spans="1:4">
      <c r="A793" s="21">
        <v>42471</v>
      </c>
      <c r="B793" s="103">
        <v>4.605592323154351</v>
      </c>
      <c r="C793" s="103">
        <v>2.5323319176522312</v>
      </c>
      <c r="D793" s="103">
        <v>1.8187159001748381</v>
      </c>
    </row>
    <row r="794" spans="1:4">
      <c r="A794" s="21">
        <v>42472</v>
      </c>
      <c r="B794" s="103">
        <v>4.5836068101715481</v>
      </c>
      <c r="C794" s="103">
        <v>2.520587666002835</v>
      </c>
      <c r="D794" s="103">
        <v>1.818467523266216</v>
      </c>
    </row>
    <row r="795" spans="1:4">
      <c r="A795" s="21">
        <v>42473</v>
      </c>
      <c r="B795" s="103">
        <v>4.6434582763148757</v>
      </c>
      <c r="C795" s="103">
        <v>2.5536023923057369</v>
      </c>
      <c r="D795" s="103">
        <v>1.818395177849961</v>
      </c>
    </row>
    <row r="796" spans="1:4">
      <c r="A796" s="21">
        <v>42474</v>
      </c>
      <c r="B796" s="103">
        <v>4.6854930581779977</v>
      </c>
      <c r="C796" s="103">
        <v>2.5729092590190219</v>
      </c>
      <c r="D796" s="103">
        <v>1.821087565274045</v>
      </c>
    </row>
    <row r="797" spans="1:4">
      <c r="A797" s="21">
        <v>42475</v>
      </c>
      <c r="B797" s="103">
        <v>4.6651880021660226</v>
      </c>
      <c r="C797" s="103">
        <v>2.5659892111991498</v>
      </c>
      <c r="D797" s="103">
        <v>1.8180855873458119</v>
      </c>
    </row>
    <row r="798" spans="1:4">
      <c r="A798" s="21">
        <v>42478</v>
      </c>
      <c r="B798" s="103">
        <v>4.6003360050724078</v>
      </c>
      <c r="C798" s="103">
        <v>2.5321173325521</v>
      </c>
      <c r="D798" s="103">
        <v>1.816794169026823</v>
      </c>
    </row>
    <row r="799" spans="1:4">
      <c r="A799" s="21">
        <v>42479</v>
      </c>
      <c r="B799" s="103">
        <v>4.598913771301155</v>
      </c>
      <c r="C799" s="103">
        <v>2.5337064680707231</v>
      </c>
      <c r="D799" s="103">
        <v>1.8150933540470351</v>
      </c>
    </row>
    <row r="800" spans="1:4">
      <c r="A800" s="21">
        <v>42480</v>
      </c>
      <c r="B800" s="103">
        <v>4.3759337395235391</v>
      </c>
      <c r="C800" s="103">
        <v>2.4313195470412552</v>
      </c>
      <c r="D800" s="103">
        <v>1.799818433923563</v>
      </c>
    </row>
    <row r="801" spans="1:4">
      <c r="A801" s="21">
        <v>42481</v>
      </c>
      <c r="B801" s="103">
        <v>4.3152093012759822</v>
      </c>
      <c r="C801" s="103">
        <v>2.4031158437714102</v>
      </c>
      <c r="D801" s="103">
        <v>1.7956726108150349</v>
      </c>
    </row>
    <row r="802" spans="1:4">
      <c r="A802" s="21">
        <v>42482</v>
      </c>
      <c r="B802" s="103">
        <v>4.3827487111802848</v>
      </c>
      <c r="C802" s="103">
        <v>2.4321438479339541</v>
      </c>
      <c r="D802" s="103">
        <v>1.8020104834273361</v>
      </c>
    </row>
    <row r="803" spans="1:4">
      <c r="A803" s="21">
        <v>42485</v>
      </c>
      <c r="B803" s="103">
        <v>4.382196296954775</v>
      </c>
      <c r="C803" s="103">
        <v>2.4289319782630669</v>
      </c>
      <c r="D803" s="103">
        <v>1.804165919907107</v>
      </c>
    </row>
    <row r="804" spans="1:4">
      <c r="A804" s="21">
        <v>42486</v>
      </c>
      <c r="B804" s="103">
        <v>4.4262641924447497</v>
      </c>
      <c r="C804" s="103">
        <v>2.451075358969014</v>
      </c>
      <c r="D804" s="103">
        <v>1.8058458203857719</v>
      </c>
    </row>
    <row r="805" spans="1:4">
      <c r="A805" s="21">
        <v>42487</v>
      </c>
      <c r="B805" s="103">
        <v>4.4365009797411652</v>
      </c>
      <c r="C805" s="103">
        <v>2.4527403848252471</v>
      </c>
      <c r="D805" s="103">
        <v>1.808793546675042</v>
      </c>
    </row>
    <row r="806" spans="1:4">
      <c r="A806" s="21">
        <v>42488</v>
      </c>
      <c r="B806" s="103">
        <v>4.4551422013634152</v>
      </c>
      <c r="C806" s="103">
        <v>2.4545958419531799</v>
      </c>
      <c r="D806" s="103">
        <v>1.8150206747756701</v>
      </c>
    </row>
    <row r="807" spans="1:4">
      <c r="A807" s="21">
        <v>42489</v>
      </c>
      <c r="B807" s="103">
        <v>4.4427292889234007</v>
      </c>
      <c r="C807" s="103">
        <v>2.4514702438825662</v>
      </c>
      <c r="D807" s="103">
        <v>1.8122713502274199</v>
      </c>
    </row>
    <row r="808" spans="1:4">
      <c r="A808" s="21">
        <v>42493</v>
      </c>
      <c r="B808" s="103">
        <v>4.5992260178893227</v>
      </c>
      <c r="C808" s="103">
        <v>2.5263345445359482</v>
      </c>
      <c r="D808" s="103">
        <v>1.8205134501432929</v>
      </c>
    </row>
    <row r="809" spans="1:4">
      <c r="A809" s="21">
        <v>42494</v>
      </c>
      <c r="B809" s="103">
        <v>4.5752105438381516</v>
      </c>
      <c r="C809" s="103">
        <v>2.5204865901289821</v>
      </c>
      <c r="D809" s="103">
        <v>1.8152092384685219</v>
      </c>
    </row>
    <row r="810" spans="1:4">
      <c r="A810" s="21">
        <v>42495</v>
      </c>
      <c r="B810" s="103">
        <v>4.5946497926515466</v>
      </c>
      <c r="C810" s="103">
        <v>2.5286756891718492</v>
      </c>
      <c r="D810" s="103">
        <v>1.8170182172140521</v>
      </c>
    </row>
    <row r="811" spans="1:4">
      <c r="A811" s="21">
        <v>42496</v>
      </c>
      <c r="B811" s="103">
        <v>4.4159954496691416</v>
      </c>
      <c r="C811" s="103">
        <v>2.4404246010672681</v>
      </c>
      <c r="D811" s="103">
        <v>1.8095193138677179</v>
      </c>
    </row>
    <row r="812" spans="1:4">
      <c r="A812" s="21">
        <v>42499</v>
      </c>
      <c r="B812" s="103">
        <v>4.2976211774859667</v>
      </c>
      <c r="C812" s="103">
        <v>2.3780825073266332</v>
      </c>
      <c r="D812" s="103">
        <v>1.80717917239853</v>
      </c>
    </row>
    <row r="813" spans="1:4">
      <c r="A813" s="21">
        <v>42500</v>
      </c>
      <c r="B813" s="103">
        <v>4.3041227561696402</v>
      </c>
      <c r="C813" s="103">
        <v>2.3848793450332302</v>
      </c>
      <c r="D813" s="103">
        <v>1.804754930321085</v>
      </c>
    </row>
    <row r="814" spans="1:4">
      <c r="A814" s="21">
        <v>42501</v>
      </c>
      <c r="B814" s="103">
        <v>4.254673300046985</v>
      </c>
      <c r="C814" s="103">
        <v>2.3780453558462291</v>
      </c>
      <c r="D814" s="103">
        <v>1.789147246324474</v>
      </c>
    </row>
    <row r="815" spans="1:4">
      <c r="A815" s="21">
        <v>42502</v>
      </c>
      <c r="B815" s="103">
        <v>4.2743247733656906</v>
      </c>
      <c r="C815" s="103">
        <v>2.3878009600264178</v>
      </c>
      <c r="D815" s="103">
        <v>1.790067449055051</v>
      </c>
    </row>
    <row r="816" spans="1:4">
      <c r="A816" s="21">
        <v>42503</v>
      </c>
      <c r="B816" s="103">
        <v>4.2662413268129136</v>
      </c>
      <c r="C816" s="103">
        <v>2.3850424960987109</v>
      </c>
      <c r="D816" s="103">
        <v>1.788748558481176</v>
      </c>
    </row>
    <row r="817" spans="1:4">
      <c r="A817" s="21">
        <v>42506</v>
      </c>
      <c r="B817" s="103">
        <v>4.3309538948426081</v>
      </c>
      <c r="C817" s="103">
        <v>2.4199701176361068</v>
      </c>
      <c r="D817" s="103">
        <v>1.789672468796103</v>
      </c>
    </row>
    <row r="818" spans="1:4">
      <c r="A818" s="21">
        <v>42507</v>
      </c>
      <c r="B818" s="103">
        <v>4.3474086738571236</v>
      </c>
      <c r="C818" s="103">
        <v>2.4149019704384949</v>
      </c>
      <c r="D818" s="103">
        <v>1.800242298476292</v>
      </c>
    </row>
    <row r="819" spans="1:4">
      <c r="A819" s="21">
        <v>42508</v>
      </c>
      <c r="B819" s="103">
        <v>4.2321111554575808</v>
      </c>
      <c r="C819" s="103">
        <v>2.3643509703070138</v>
      </c>
      <c r="D819" s="103">
        <v>1.7899673984983859</v>
      </c>
    </row>
    <row r="820" spans="1:4">
      <c r="A820" s="21">
        <v>42509</v>
      </c>
      <c r="B820" s="103">
        <v>4.2608468693500647</v>
      </c>
      <c r="C820" s="103">
        <v>2.372405027924962</v>
      </c>
      <c r="D820" s="103">
        <v>1.7960031357195529</v>
      </c>
    </row>
    <row r="821" spans="1:4">
      <c r="A821" s="21">
        <v>42510</v>
      </c>
      <c r="B821" s="103">
        <v>4.3173187927970504</v>
      </c>
      <c r="C821" s="103">
        <v>2.394029617126419</v>
      </c>
      <c r="D821" s="103">
        <v>1.803368998408289</v>
      </c>
    </row>
    <row r="822" spans="1:4">
      <c r="A822" s="21">
        <v>42513</v>
      </c>
      <c r="B822" s="103">
        <v>4.3823592269092249</v>
      </c>
      <c r="C822" s="103">
        <v>2.421605956470438</v>
      </c>
      <c r="D822" s="103">
        <v>1.8096912981237641</v>
      </c>
    </row>
    <row r="823" spans="1:4">
      <c r="A823" s="21">
        <v>42514</v>
      </c>
      <c r="B823" s="103">
        <v>4.3397531154696827</v>
      </c>
      <c r="C823" s="103">
        <v>2.399000343097029</v>
      </c>
      <c r="D823" s="103">
        <v>1.8089839494842279</v>
      </c>
    </row>
    <row r="824" spans="1:4">
      <c r="A824" s="21">
        <v>42515</v>
      </c>
      <c r="B824" s="103">
        <v>4.3064206847092672</v>
      </c>
      <c r="C824" s="103">
        <v>2.384560722335888</v>
      </c>
      <c r="D824" s="103">
        <v>1.805959749471487</v>
      </c>
    </row>
    <row r="825" spans="1:4">
      <c r="A825" s="21">
        <v>42516</v>
      </c>
      <c r="B825" s="103">
        <v>4.3372832291944876</v>
      </c>
      <c r="C825" s="103">
        <v>2.3945299220801228</v>
      </c>
      <c r="D825" s="103">
        <v>1.8113297266407511</v>
      </c>
    </row>
    <row r="826" spans="1:4">
      <c r="A826" s="21">
        <v>42517</v>
      </c>
      <c r="B826" s="103">
        <v>4.3126184713934403</v>
      </c>
      <c r="C826" s="103">
        <v>2.387239841185484</v>
      </c>
      <c r="D826" s="103">
        <v>1.806529196183249</v>
      </c>
    </row>
    <row r="827" spans="1:4">
      <c r="A827" s="21">
        <v>42520</v>
      </c>
      <c r="B827" s="103">
        <v>4.2937852302998074</v>
      </c>
      <c r="C827" s="103">
        <v>2.3820052068136608</v>
      </c>
      <c r="D827" s="103">
        <v>1.802592713910764</v>
      </c>
    </row>
    <row r="828" spans="1:4">
      <c r="A828" s="21">
        <v>42521</v>
      </c>
      <c r="B828" s="103">
        <v>4.4887653839950516</v>
      </c>
      <c r="C828" s="103">
        <v>2.4761981415826262</v>
      </c>
      <c r="D828" s="103">
        <v>1.8127650241777999</v>
      </c>
    </row>
    <row r="829" spans="1:4">
      <c r="A829" s="21">
        <v>42522</v>
      </c>
      <c r="B829" s="103">
        <v>4.5403484057217547</v>
      </c>
      <c r="C829" s="103">
        <v>2.492053360349626</v>
      </c>
      <c r="D829" s="103">
        <v>1.821930652835122</v>
      </c>
    </row>
    <row r="830" spans="1:4">
      <c r="A830" s="21">
        <v>42523</v>
      </c>
      <c r="B830" s="103">
        <v>4.5813216351639756</v>
      </c>
      <c r="C830" s="103">
        <v>2.505235451274809</v>
      </c>
      <c r="D830" s="103">
        <v>1.8286990282022131</v>
      </c>
    </row>
    <row r="831" spans="1:4">
      <c r="A831" s="21">
        <v>42524</v>
      </c>
      <c r="B831" s="103">
        <v>4.6092952896916719</v>
      </c>
      <c r="C831" s="103">
        <v>2.52225025675587</v>
      </c>
      <c r="D831" s="103">
        <v>1.827453591230938</v>
      </c>
    </row>
    <row r="832" spans="1:4">
      <c r="A832" s="21">
        <v>42527</v>
      </c>
      <c r="B832" s="103">
        <v>4.6085673352777716</v>
      </c>
      <c r="C832" s="103">
        <v>2.5248803074377708</v>
      </c>
      <c r="D832" s="103">
        <v>1.8252617051596041</v>
      </c>
    </row>
    <row r="833" spans="1:4">
      <c r="A833" s="21">
        <v>42528</v>
      </c>
      <c r="B833" s="103">
        <v>4.59704788657214</v>
      </c>
      <c r="C833" s="103">
        <v>2.5193325087132208</v>
      </c>
      <c r="D833" s="103">
        <v>1.8247086760771161</v>
      </c>
    </row>
    <row r="834" spans="1:4">
      <c r="A834" s="21">
        <v>42529</v>
      </c>
      <c r="B834" s="103">
        <v>4.5829080885726938</v>
      </c>
      <c r="C834" s="103">
        <v>2.5105532364060248</v>
      </c>
      <c r="D834" s="103">
        <v>1.82545744185586</v>
      </c>
    </row>
    <row r="835" spans="1:4">
      <c r="A835" s="21">
        <v>42534</v>
      </c>
      <c r="B835" s="103">
        <v>4.3170920951823284</v>
      </c>
      <c r="C835" s="103">
        <v>2.397614479924504</v>
      </c>
      <c r="D835" s="103">
        <v>1.8005780876491311</v>
      </c>
    </row>
    <row r="836" spans="1:4">
      <c r="A836" s="21">
        <v>42535</v>
      </c>
      <c r="B836" s="103">
        <v>4.3393329654024466</v>
      </c>
      <c r="C836" s="103">
        <v>2.4089891646614459</v>
      </c>
      <c r="D836" s="103">
        <v>1.801308627310612</v>
      </c>
    </row>
    <row r="837" spans="1:4">
      <c r="A837" s="21">
        <v>42536</v>
      </c>
      <c r="B837" s="103">
        <v>4.5074599125153281</v>
      </c>
      <c r="C837" s="103">
        <v>2.4789826797750552</v>
      </c>
      <c r="D837" s="103">
        <v>1.8182700303998649</v>
      </c>
    </row>
    <row r="838" spans="1:4">
      <c r="A838" s="21">
        <v>42537</v>
      </c>
      <c r="B838" s="103">
        <v>4.4379130393463946</v>
      </c>
      <c r="C838" s="103">
        <v>2.450816020077438</v>
      </c>
      <c r="D838" s="103">
        <v>1.81078995852417</v>
      </c>
    </row>
    <row r="839" spans="1:4">
      <c r="A839" s="21">
        <v>42538</v>
      </c>
      <c r="B839" s="103">
        <v>4.4862950678255187</v>
      </c>
      <c r="C839" s="103">
        <v>2.4735136837037022</v>
      </c>
      <c r="D839" s="103">
        <v>1.8137336766651679</v>
      </c>
    </row>
    <row r="840" spans="1:4">
      <c r="A840" s="21">
        <v>42541</v>
      </c>
      <c r="B840" s="103">
        <v>4.5040028455398673</v>
      </c>
      <c r="C840" s="103">
        <v>2.4844379980259288</v>
      </c>
      <c r="D840" s="103">
        <v>1.8128859923727749</v>
      </c>
    </row>
    <row r="841" spans="1:4">
      <c r="A841" s="21">
        <v>42542</v>
      </c>
      <c r="B841" s="103">
        <v>4.4177988564208999</v>
      </c>
      <c r="C841" s="103">
        <v>2.453287386777693</v>
      </c>
      <c r="D841" s="103">
        <v>1.8007669546711871</v>
      </c>
    </row>
    <row r="842" spans="1:4">
      <c r="A842" s="21">
        <v>42543</v>
      </c>
      <c r="B842" s="103">
        <v>4.5126249496993074</v>
      </c>
      <c r="C842" s="103">
        <v>2.4932958302331909</v>
      </c>
      <c r="D842" s="103">
        <v>1.809903540117521</v>
      </c>
    </row>
    <row r="843" spans="1:4">
      <c r="A843" s="21">
        <v>42544</v>
      </c>
      <c r="B843" s="103">
        <v>4.4956133142177803</v>
      </c>
      <c r="C843" s="103">
        <v>2.4830661278744879</v>
      </c>
      <c r="D843" s="103">
        <v>1.8105088961388389</v>
      </c>
    </row>
    <row r="844" spans="1:4">
      <c r="A844" s="21">
        <v>42545</v>
      </c>
      <c r="B844" s="103">
        <v>4.4787273511813286</v>
      </c>
      <c r="C844" s="103">
        <v>2.4664121233033409</v>
      </c>
      <c r="D844" s="103">
        <v>1.8158876648655271</v>
      </c>
    </row>
    <row r="845" spans="1:4">
      <c r="A845" s="21">
        <v>42548</v>
      </c>
      <c r="B845" s="103">
        <v>4.6051865028984116</v>
      </c>
      <c r="C845" s="103">
        <v>2.5237007081801299</v>
      </c>
      <c r="D845" s="103">
        <v>1.8247752152113419</v>
      </c>
    </row>
    <row r="846" spans="1:4">
      <c r="A846" s="21">
        <v>42549</v>
      </c>
      <c r="B846" s="103">
        <v>4.6518255964294513</v>
      </c>
      <c r="C846" s="103">
        <v>2.5461773078565191</v>
      </c>
      <c r="D846" s="103">
        <v>1.826984154668144</v>
      </c>
    </row>
    <row r="847" spans="1:4">
      <c r="A847" s="21">
        <v>42550</v>
      </c>
      <c r="B847" s="103">
        <v>4.6408427991569017</v>
      </c>
      <c r="C847" s="103">
        <v>2.542303905543279</v>
      </c>
      <c r="D847" s="103">
        <v>1.8254476929520249</v>
      </c>
    </row>
    <row r="848" spans="1:4">
      <c r="A848" s="21">
        <v>42551</v>
      </c>
      <c r="B848" s="103">
        <v>4.6870548643112837</v>
      </c>
      <c r="C848" s="103">
        <v>2.55541848520103</v>
      </c>
      <c r="D848" s="103">
        <v>1.83416332450243</v>
      </c>
    </row>
    <row r="849" spans="1:4">
      <c r="A849" s="21">
        <v>42552</v>
      </c>
      <c r="B849" s="103">
        <v>4.6732624209376832</v>
      </c>
      <c r="C849" s="103">
        <v>2.5538829974070878</v>
      </c>
      <c r="D849" s="103">
        <v>1.8298655129003021</v>
      </c>
    </row>
    <row r="850" spans="1:4">
      <c r="A850" s="21">
        <v>42555</v>
      </c>
      <c r="B850" s="103">
        <v>4.7541255460880532</v>
      </c>
      <c r="C850" s="103">
        <v>2.5949117418363339</v>
      </c>
      <c r="D850" s="103">
        <v>1.832095276860443</v>
      </c>
    </row>
    <row r="851" spans="1:4">
      <c r="A851" s="21">
        <v>42556</v>
      </c>
      <c r="B851" s="103">
        <v>4.7517694385145601</v>
      </c>
      <c r="C851" s="103">
        <v>2.5956258303934638</v>
      </c>
      <c r="D851" s="103">
        <v>1.8306835225916409</v>
      </c>
    </row>
    <row r="852" spans="1:4">
      <c r="A852" s="21">
        <v>42557</v>
      </c>
      <c r="B852" s="103">
        <v>4.7378332671336469</v>
      </c>
      <c r="C852" s="103">
        <v>2.598172956932157</v>
      </c>
      <c r="D852" s="103">
        <v>1.823524971458381</v>
      </c>
    </row>
    <row r="853" spans="1:4">
      <c r="A853" s="21">
        <v>42558</v>
      </c>
      <c r="B853" s="103">
        <v>4.7241859847484866</v>
      </c>
      <c r="C853" s="103">
        <v>2.5981712183849242</v>
      </c>
      <c r="D853" s="103">
        <v>1.8182735422976239</v>
      </c>
    </row>
    <row r="854" spans="1:4">
      <c r="A854" s="21">
        <v>42559</v>
      </c>
      <c r="B854" s="103">
        <v>4.7401896613033667</v>
      </c>
      <c r="C854" s="103">
        <v>2.596639820025322</v>
      </c>
      <c r="D854" s="103">
        <v>1.825509115568112</v>
      </c>
    </row>
    <row r="855" spans="1:4">
      <c r="A855" s="21">
        <v>42562</v>
      </c>
      <c r="B855" s="103">
        <v>4.7202550309134264</v>
      </c>
      <c r="C855" s="103">
        <v>2.594793658206779</v>
      </c>
      <c r="D855" s="103">
        <v>1.8191253921036321</v>
      </c>
    </row>
    <row r="856" spans="1:4">
      <c r="A856" s="21">
        <v>42563</v>
      </c>
      <c r="B856" s="103">
        <v>4.7712869280976369</v>
      </c>
      <c r="C856" s="103">
        <v>2.6361813161456449</v>
      </c>
      <c r="D856" s="103">
        <v>1.8099236569485</v>
      </c>
    </row>
    <row r="857" spans="1:4">
      <c r="A857" s="21">
        <v>42564</v>
      </c>
      <c r="B857" s="103">
        <v>4.8574725750581438</v>
      </c>
      <c r="C857" s="103">
        <v>2.6693021754827471</v>
      </c>
      <c r="D857" s="103">
        <v>1.819753724278018</v>
      </c>
    </row>
    <row r="858" spans="1:4">
      <c r="A858" s="21">
        <v>42565</v>
      </c>
      <c r="B858" s="103">
        <v>4.8638497709797583</v>
      </c>
      <c r="C858" s="103">
        <v>2.6669545709911948</v>
      </c>
      <c r="D858" s="103">
        <v>1.823746764899737</v>
      </c>
    </row>
    <row r="859" spans="1:4">
      <c r="A859" s="21">
        <v>42566</v>
      </c>
      <c r="B859" s="103">
        <v>4.840697094866794</v>
      </c>
      <c r="C859" s="103">
        <v>2.6643885244231029</v>
      </c>
      <c r="D859" s="103">
        <v>1.8168135204361411</v>
      </c>
    </row>
    <row r="860" spans="1:4">
      <c r="A860" s="21">
        <v>42569</v>
      </c>
      <c r="B860" s="103">
        <v>4.7918956328110003</v>
      </c>
      <c r="C860" s="103">
        <v>2.6480301897490701</v>
      </c>
      <c r="D860" s="103">
        <v>1.809607628856031</v>
      </c>
    </row>
    <row r="861" spans="1:4">
      <c r="A861" s="21">
        <v>42570</v>
      </c>
      <c r="B861" s="103">
        <v>4.8053923088794264</v>
      </c>
      <c r="C861" s="103">
        <v>2.6439116351860452</v>
      </c>
      <c r="D861" s="103">
        <v>1.817531359568787</v>
      </c>
    </row>
    <row r="862" spans="1:4">
      <c r="A862" s="21">
        <v>42571</v>
      </c>
      <c r="B862" s="103">
        <v>4.7947259138403204</v>
      </c>
      <c r="C862" s="103">
        <v>2.6388530826096681</v>
      </c>
      <c r="D862" s="103">
        <v>1.8169734213087081</v>
      </c>
    </row>
    <row r="863" spans="1:4">
      <c r="A863" s="21">
        <v>42572</v>
      </c>
      <c r="B863" s="103">
        <v>4.7832035991724284</v>
      </c>
      <c r="C863" s="103">
        <v>2.6416144842689508</v>
      </c>
      <c r="D863" s="103">
        <v>1.810712209391957</v>
      </c>
    </row>
    <row r="864" spans="1:4">
      <c r="A864" s="21">
        <v>42573</v>
      </c>
      <c r="B864" s="103">
        <v>4.7420869283191216</v>
      </c>
      <c r="C864" s="103">
        <v>2.6170151867376519</v>
      </c>
      <c r="D864" s="103">
        <v>1.8120211729571829</v>
      </c>
    </row>
    <row r="865" spans="1:4">
      <c r="A865" s="21">
        <v>42576</v>
      </c>
      <c r="B865" s="103">
        <v>4.7228239361846844</v>
      </c>
      <c r="C865" s="103">
        <v>2.6151216513628599</v>
      </c>
      <c r="D865" s="103">
        <v>1.8059672037526071</v>
      </c>
    </row>
    <row r="866" spans="1:4">
      <c r="A866" s="21">
        <v>42577</v>
      </c>
      <c r="B866" s="103">
        <v>4.81239715053586</v>
      </c>
      <c r="C866" s="103">
        <v>2.6597068402841648</v>
      </c>
      <c r="D866" s="103">
        <v>1.809371272670675</v>
      </c>
    </row>
    <row r="867" spans="1:4">
      <c r="A867" s="21">
        <v>42578</v>
      </c>
      <c r="B867" s="103">
        <v>4.5849707216108202</v>
      </c>
      <c r="C867" s="103">
        <v>2.565326597869019</v>
      </c>
      <c r="D867" s="103">
        <v>1.7872853793429231</v>
      </c>
    </row>
    <row r="868" spans="1:4">
      <c r="A868" s="21">
        <v>42579</v>
      </c>
      <c r="B868" s="103">
        <v>4.5706287299739703</v>
      </c>
      <c r="C868" s="103">
        <v>2.57919212719277</v>
      </c>
      <c r="D868" s="103">
        <v>1.7721164242807721</v>
      </c>
    </row>
    <row r="869" spans="1:4">
      <c r="A869" s="21">
        <v>42580</v>
      </c>
      <c r="B869" s="103">
        <v>4.5497219651856247</v>
      </c>
      <c r="C869" s="103">
        <v>2.5707307293696569</v>
      </c>
      <c r="D869" s="103">
        <v>1.7698166179781949</v>
      </c>
    </row>
    <row r="870" spans="1:4">
      <c r="A870" s="21">
        <v>42583</v>
      </c>
      <c r="B870" s="103">
        <v>4.5125094514202528</v>
      </c>
      <c r="C870" s="103">
        <v>2.5424044047371108</v>
      </c>
      <c r="D870" s="103">
        <v>1.7748983769113851</v>
      </c>
    </row>
    <row r="871" spans="1:4">
      <c r="A871" s="21">
        <v>42584</v>
      </c>
      <c r="B871" s="103">
        <v>4.5296726963053056</v>
      </c>
      <c r="C871" s="103">
        <v>2.550431027057861</v>
      </c>
      <c r="D871" s="103">
        <v>1.776042029072501</v>
      </c>
    </row>
    <row r="872" spans="1:4">
      <c r="A872" s="21">
        <v>42585</v>
      </c>
      <c r="B872" s="103">
        <v>4.5265070976916304</v>
      </c>
      <c r="C872" s="103">
        <v>2.5558691436392622</v>
      </c>
      <c r="D872" s="103">
        <v>1.771024588233187</v>
      </c>
    </row>
    <row r="873" spans="1:4">
      <c r="A873" s="21">
        <v>42586</v>
      </c>
      <c r="B873" s="103">
        <v>4.5790050778696632</v>
      </c>
      <c r="C873" s="103">
        <v>2.574436871292813</v>
      </c>
      <c r="D873" s="103">
        <v>1.778643372043615</v>
      </c>
    </row>
    <row r="874" spans="1:4">
      <c r="A874" s="21">
        <v>42587</v>
      </c>
      <c r="B874" s="103">
        <v>4.5352879761602454</v>
      </c>
      <c r="C874" s="103">
        <v>2.556047788350932</v>
      </c>
      <c r="D874" s="103">
        <v>1.7743361438035741</v>
      </c>
    </row>
    <row r="875" spans="1:4">
      <c r="A875" s="21">
        <v>42590</v>
      </c>
      <c r="B875" s="103">
        <v>4.5637846688002917</v>
      </c>
      <c r="C875" s="103">
        <v>2.5780695493412389</v>
      </c>
      <c r="D875" s="103">
        <v>1.7702333398904819</v>
      </c>
    </row>
    <row r="876" spans="1:4">
      <c r="A876" s="21">
        <v>42591</v>
      </c>
      <c r="B876" s="103">
        <v>4.6105392606103868</v>
      </c>
      <c r="C876" s="103">
        <v>2.6000042467901832</v>
      </c>
      <c r="D876" s="103">
        <v>1.773281434560076</v>
      </c>
    </row>
    <row r="877" spans="1:4">
      <c r="A877" s="21">
        <v>42592</v>
      </c>
      <c r="B877" s="103">
        <v>4.5832895481494269</v>
      </c>
      <c r="C877" s="103">
        <v>2.5848184314679701</v>
      </c>
      <c r="D877" s="103">
        <v>1.773157252498577</v>
      </c>
    </row>
    <row r="878" spans="1:4">
      <c r="A878" s="21">
        <v>42593</v>
      </c>
      <c r="B878" s="103">
        <v>4.5134854548677081</v>
      </c>
      <c r="C878" s="103">
        <v>2.5543997799330329</v>
      </c>
      <c r="D878" s="103">
        <v>1.7669456012034399</v>
      </c>
    </row>
    <row r="879" spans="1:4">
      <c r="A879" s="21">
        <v>42594</v>
      </c>
      <c r="B879" s="103">
        <v>4.5504222630637203</v>
      </c>
      <c r="C879" s="103">
        <v>2.5829675054337251</v>
      </c>
      <c r="D879" s="103">
        <v>1.761703255457574</v>
      </c>
    </row>
    <row r="880" spans="1:4">
      <c r="A880" s="21">
        <v>42597</v>
      </c>
      <c r="B880" s="103">
        <v>4.6784026675481192</v>
      </c>
      <c r="C880" s="103">
        <v>2.6500720522745831</v>
      </c>
      <c r="D880" s="103">
        <v>1.7653869688307531</v>
      </c>
    </row>
    <row r="881" spans="1:4">
      <c r="A881" s="21">
        <v>42598</v>
      </c>
      <c r="B881" s="103">
        <v>4.6972376282191082</v>
      </c>
      <c r="C881" s="103">
        <v>2.6561465314912138</v>
      </c>
      <c r="D881" s="103">
        <v>1.768440698782527</v>
      </c>
    </row>
    <row r="882" spans="1:4">
      <c r="A882" s="21">
        <v>42599</v>
      </c>
      <c r="B882" s="103">
        <v>4.7299093113806094</v>
      </c>
      <c r="C882" s="103">
        <v>2.6678534829595599</v>
      </c>
      <c r="D882" s="103">
        <v>1.7729269398008789</v>
      </c>
    </row>
    <row r="883" spans="1:4">
      <c r="A883" s="21">
        <v>42600</v>
      </c>
      <c r="B883" s="103">
        <v>4.706139020400733</v>
      </c>
      <c r="C883" s="103">
        <v>2.6560602440599199</v>
      </c>
      <c r="D883" s="103">
        <v>1.77184950187996</v>
      </c>
    </row>
    <row r="884" spans="1:4">
      <c r="A884" s="21">
        <v>42601</v>
      </c>
      <c r="B884" s="103">
        <v>4.7185943490821884</v>
      </c>
      <c r="C884" s="103">
        <v>2.660236134688772</v>
      </c>
      <c r="D884" s="103">
        <v>1.7737501898996759</v>
      </c>
    </row>
    <row r="885" spans="1:4">
      <c r="A885" s="21">
        <v>42604</v>
      </c>
      <c r="B885" s="103">
        <v>4.6464089277590928</v>
      </c>
      <c r="C885" s="103">
        <v>2.6316924789844411</v>
      </c>
      <c r="D885" s="103">
        <v>1.765559222767594</v>
      </c>
    </row>
    <row r="886" spans="1:4">
      <c r="A886" s="21">
        <v>42605</v>
      </c>
      <c r="B886" s="103">
        <v>4.6582350344264851</v>
      </c>
      <c r="C886" s="103">
        <v>2.6375164265256772</v>
      </c>
      <c r="D886" s="103">
        <v>1.7661444636243051</v>
      </c>
    </row>
    <row r="887" spans="1:4">
      <c r="A887" s="21">
        <v>42606</v>
      </c>
      <c r="B887" s="103">
        <v>4.6807302587971309</v>
      </c>
      <c r="C887" s="103">
        <v>2.6435065561022002</v>
      </c>
      <c r="D887" s="103">
        <v>1.7706520333729669</v>
      </c>
    </row>
    <row r="888" spans="1:4">
      <c r="A888" s="21">
        <v>42607</v>
      </c>
      <c r="B888" s="103">
        <v>4.6660844751607788</v>
      </c>
      <c r="C888" s="103">
        <v>2.6311828514059981</v>
      </c>
      <c r="D888" s="103">
        <v>1.7733790233040669</v>
      </c>
    </row>
    <row r="889" spans="1:4">
      <c r="A889" s="21">
        <v>42608</v>
      </c>
      <c r="B889" s="103">
        <v>4.704036550487201</v>
      </c>
      <c r="C889" s="103">
        <v>2.6448736794129961</v>
      </c>
      <c r="D889" s="103">
        <v>1.778548664574112</v>
      </c>
    </row>
    <row r="890" spans="1:4">
      <c r="A890" s="21">
        <v>42611</v>
      </c>
      <c r="B890" s="103">
        <v>4.7110035614418102</v>
      </c>
      <c r="C890" s="103">
        <v>2.646377333316182</v>
      </c>
      <c r="D890" s="103">
        <v>1.780170764816233</v>
      </c>
    </row>
    <row r="891" spans="1:4">
      <c r="A891" s="21">
        <v>42612</v>
      </c>
      <c r="B891" s="103">
        <v>4.7155880979701381</v>
      </c>
      <c r="C891" s="103">
        <v>2.6488109807271241</v>
      </c>
      <c r="D891" s="103">
        <v>1.78026598812863</v>
      </c>
    </row>
    <row r="892" spans="1:4">
      <c r="A892" s="21">
        <v>42613</v>
      </c>
      <c r="B892" s="103">
        <v>4.6988733761786898</v>
      </c>
      <c r="C892" s="103">
        <v>2.646189172918735</v>
      </c>
      <c r="D892" s="103">
        <v>1.7757133255124959</v>
      </c>
    </row>
    <row r="893" spans="1:4">
      <c r="A893" s="21">
        <v>42614</v>
      </c>
      <c r="B893" s="103">
        <v>4.6998839144713713</v>
      </c>
      <c r="C893" s="103">
        <v>2.6387776463963299</v>
      </c>
      <c r="D893" s="103">
        <v>1.781083722946422</v>
      </c>
    </row>
    <row r="894" spans="1:4">
      <c r="A894" s="21">
        <v>42615</v>
      </c>
      <c r="B894" s="103">
        <v>4.6575304376049997</v>
      </c>
      <c r="C894" s="103">
        <v>2.6234601060753109</v>
      </c>
      <c r="D894" s="103">
        <v>1.775338769901347</v>
      </c>
    </row>
    <row r="895" spans="1:4">
      <c r="A895" s="21">
        <v>42618</v>
      </c>
      <c r="B895" s="103">
        <v>4.6827619394428552</v>
      </c>
      <c r="C895" s="103">
        <v>2.6373773410964452</v>
      </c>
      <c r="D895" s="103">
        <v>1.7755373364571621</v>
      </c>
    </row>
    <row r="896" spans="1:4">
      <c r="A896" s="21">
        <v>42619</v>
      </c>
      <c r="B896" s="103">
        <v>4.7761884400518611</v>
      </c>
      <c r="C896" s="103">
        <v>2.6779155663274352</v>
      </c>
      <c r="D896" s="103">
        <v>1.7835470617925619</v>
      </c>
    </row>
    <row r="897" spans="1:4">
      <c r="A897" s="21">
        <v>42620</v>
      </c>
      <c r="B897" s="103">
        <v>4.75798155501003</v>
      </c>
      <c r="C897" s="103">
        <v>2.6728900780121498</v>
      </c>
      <c r="D897" s="103">
        <v>1.7800887489352271</v>
      </c>
    </row>
    <row r="898" spans="1:4">
      <c r="A898" s="21">
        <v>42621</v>
      </c>
      <c r="B898" s="103">
        <v>4.7757473684601317</v>
      </c>
      <c r="C898" s="103">
        <v>2.6827833845326872</v>
      </c>
      <c r="D898" s="103">
        <v>1.7801464687735189</v>
      </c>
    </row>
    <row r="899" spans="1:4">
      <c r="A899" s="21">
        <v>42622</v>
      </c>
      <c r="B899" s="103">
        <v>4.743039287577937</v>
      </c>
      <c r="C899" s="103">
        <v>2.665717520835067</v>
      </c>
      <c r="D899" s="103">
        <v>1.779273028933736</v>
      </c>
    </row>
    <row r="900" spans="1:4">
      <c r="A900" s="21">
        <v>42625</v>
      </c>
      <c r="B900" s="103">
        <v>4.6193238648299388</v>
      </c>
      <c r="C900" s="103">
        <v>2.6060717926183088</v>
      </c>
      <c r="D900" s="103">
        <v>1.7725236418713259</v>
      </c>
    </row>
    <row r="901" spans="1:4">
      <c r="A901" s="21">
        <v>42626</v>
      </c>
      <c r="B901" s="103">
        <v>4.5930631959447146</v>
      </c>
      <c r="C901" s="103">
        <v>2.6015168584542372</v>
      </c>
      <c r="D901" s="103">
        <v>1.765532743337213</v>
      </c>
    </row>
    <row r="902" spans="1:4">
      <c r="A902" s="21">
        <v>42627</v>
      </c>
      <c r="B902" s="103">
        <v>4.5813395474280973</v>
      </c>
      <c r="C902" s="103">
        <v>2.5898759538958762</v>
      </c>
      <c r="D902" s="103">
        <v>1.7689416902521991</v>
      </c>
    </row>
    <row r="903" spans="1:4">
      <c r="A903" s="21">
        <v>42632</v>
      </c>
      <c r="B903" s="103">
        <v>4.6292074222778758</v>
      </c>
      <c r="C903" s="103">
        <v>2.6143521831455412</v>
      </c>
      <c r="D903" s="103">
        <v>1.7706900593278521</v>
      </c>
    </row>
    <row r="904" spans="1:4">
      <c r="A904" s="21">
        <v>42633</v>
      </c>
      <c r="B904" s="103">
        <v>4.6113901648052167</v>
      </c>
      <c r="C904" s="103">
        <v>2.6094360741828799</v>
      </c>
      <c r="D904" s="103">
        <v>1.7671979821345991</v>
      </c>
    </row>
    <row r="905" spans="1:4">
      <c r="A905" s="21">
        <v>42634</v>
      </c>
      <c r="B905" s="103">
        <v>4.627137767632215</v>
      </c>
      <c r="C905" s="103">
        <v>2.6152975865345778</v>
      </c>
      <c r="D905" s="103">
        <v>1.769258608066641</v>
      </c>
    </row>
    <row r="906" spans="1:4">
      <c r="A906" s="21">
        <v>42635</v>
      </c>
      <c r="B906" s="103">
        <v>4.6414811922501951</v>
      </c>
      <c r="C906" s="103">
        <v>2.629130722938271</v>
      </c>
      <c r="D906" s="103">
        <v>1.7654052541986029</v>
      </c>
    </row>
    <row r="907" spans="1:4">
      <c r="A907" s="21">
        <v>42636</v>
      </c>
      <c r="B907" s="103">
        <v>4.6135426457601767</v>
      </c>
      <c r="C907" s="103">
        <v>2.6169600761335858</v>
      </c>
      <c r="D907" s="103">
        <v>1.7629396366552259</v>
      </c>
    </row>
    <row r="908" spans="1:4">
      <c r="A908" s="21">
        <v>42639</v>
      </c>
      <c r="B908" s="103">
        <v>4.5416306372366329</v>
      </c>
      <c r="C908" s="103">
        <v>2.5744385277550599</v>
      </c>
      <c r="D908" s="103">
        <v>1.764124716233558</v>
      </c>
    </row>
    <row r="909" spans="1:4">
      <c r="A909" s="21">
        <v>42640</v>
      </c>
      <c r="B909" s="103">
        <v>4.5769771229748768</v>
      </c>
      <c r="C909" s="103">
        <v>2.5932091159804078</v>
      </c>
      <c r="D909" s="103">
        <v>1.764985744793848</v>
      </c>
    </row>
    <row r="910" spans="1:4">
      <c r="A910" s="21">
        <v>42641</v>
      </c>
      <c r="B910" s="103">
        <v>4.5918470248599181</v>
      </c>
      <c r="C910" s="103">
        <v>2.594528852509165</v>
      </c>
      <c r="D910" s="103">
        <v>1.769819218012993</v>
      </c>
    </row>
    <row r="911" spans="1:4">
      <c r="A911" s="21">
        <v>42642</v>
      </c>
      <c r="B911" s="103">
        <v>4.6090859311486199</v>
      </c>
      <c r="C911" s="103">
        <v>2.6051365310845451</v>
      </c>
      <c r="D911" s="103">
        <v>1.7692300868506921</v>
      </c>
    </row>
    <row r="912" spans="1:4">
      <c r="A912" s="21">
        <v>42643</v>
      </c>
      <c r="B912" s="103">
        <v>4.6326270884458518</v>
      </c>
      <c r="C912" s="103">
        <v>2.6175884094352151</v>
      </c>
      <c r="D912" s="103">
        <v>1.769807304978636</v>
      </c>
    </row>
    <row r="913" spans="1:4">
      <c r="A913" s="21">
        <v>42653</v>
      </c>
      <c r="B913" s="103">
        <v>4.7584080101942359</v>
      </c>
      <c r="C913" s="103">
        <v>2.671478026754353</v>
      </c>
      <c r="D913" s="103">
        <v>1.781189275202592</v>
      </c>
    </row>
    <row r="914" spans="1:4">
      <c r="A914" s="21">
        <v>42654</v>
      </c>
      <c r="B914" s="103">
        <v>4.7753743634720642</v>
      </c>
      <c r="C914" s="103">
        <v>2.6790688380081762</v>
      </c>
      <c r="D914" s="103">
        <v>1.782475424193446</v>
      </c>
    </row>
    <row r="915" spans="1:4">
      <c r="A915" s="21">
        <v>42655</v>
      </c>
      <c r="B915" s="103">
        <v>4.7667501098409293</v>
      </c>
      <c r="C915" s="103">
        <v>2.678806170866852</v>
      </c>
      <c r="D915" s="103">
        <v>1.7794307634801461</v>
      </c>
    </row>
    <row r="916" spans="1:4">
      <c r="A916" s="21">
        <v>42656</v>
      </c>
      <c r="B916" s="103">
        <v>4.7684524914230426</v>
      </c>
      <c r="C916" s="103">
        <v>2.6799535564997412</v>
      </c>
      <c r="D916" s="103">
        <v>1.779304152438772</v>
      </c>
    </row>
    <row r="917" spans="1:4">
      <c r="A917" s="21">
        <v>42657</v>
      </c>
      <c r="B917" s="103">
        <v>4.7270502274305812</v>
      </c>
      <c r="C917" s="103">
        <v>2.666884707620278</v>
      </c>
      <c r="D917" s="103">
        <v>1.7724989062795431</v>
      </c>
    </row>
    <row r="918" spans="1:4">
      <c r="A918" s="21">
        <v>42660</v>
      </c>
      <c r="B918" s="103">
        <v>4.6679909132557658</v>
      </c>
      <c r="C918" s="103">
        <v>2.639314930966012</v>
      </c>
      <c r="D918" s="103">
        <v>1.768637330273898</v>
      </c>
    </row>
    <row r="919" spans="1:4">
      <c r="A919" s="21">
        <v>42661</v>
      </c>
      <c r="B919" s="103">
        <v>4.7323337721539902</v>
      </c>
      <c r="C919" s="103">
        <v>2.670922680216488</v>
      </c>
      <c r="D919" s="103">
        <v>1.771797366957256</v>
      </c>
    </row>
    <row r="920" spans="1:4">
      <c r="A920" s="21">
        <v>42662</v>
      </c>
      <c r="B920" s="103">
        <v>4.7056874880467578</v>
      </c>
      <c r="C920" s="103">
        <v>2.6579900819933422</v>
      </c>
      <c r="D920" s="103">
        <v>1.770393170360425</v>
      </c>
    </row>
    <row r="921" spans="1:4">
      <c r="A921" s="21">
        <v>42663</v>
      </c>
      <c r="B921" s="103">
        <v>4.7223992005778337</v>
      </c>
      <c r="C921" s="103">
        <v>2.6649952481951331</v>
      </c>
      <c r="D921" s="103">
        <v>1.7720103642871701</v>
      </c>
    </row>
    <row r="922" spans="1:4">
      <c r="A922" s="21">
        <v>42664</v>
      </c>
      <c r="B922" s="103">
        <v>4.6894629890997876</v>
      </c>
      <c r="C922" s="103">
        <v>2.6547422355346249</v>
      </c>
      <c r="D922" s="103">
        <v>1.7664475768418251</v>
      </c>
    </row>
    <row r="923" spans="1:4">
      <c r="A923" s="21">
        <v>42667</v>
      </c>
      <c r="B923" s="103">
        <v>4.7282689778814122</v>
      </c>
      <c r="C923" s="103">
        <v>2.6773600870282062</v>
      </c>
      <c r="D923" s="103">
        <v>1.7660190725893941</v>
      </c>
    </row>
    <row r="924" spans="1:4">
      <c r="A924" s="21">
        <v>42668</v>
      </c>
      <c r="B924" s="103">
        <v>4.7265208842012614</v>
      </c>
      <c r="C924" s="103">
        <v>2.6802917275839762</v>
      </c>
      <c r="D924" s="103">
        <v>1.7634352393654411</v>
      </c>
    </row>
    <row r="925" spans="1:4">
      <c r="A925" s="21">
        <v>42669</v>
      </c>
      <c r="B925" s="103">
        <v>4.6953062562524659</v>
      </c>
      <c r="C925" s="103">
        <v>2.6664890669009331</v>
      </c>
      <c r="D925" s="103">
        <v>1.76085711902411</v>
      </c>
    </row>
    <row r="926" spans="1:4">
      <c r="A926" s="21">
        <v>42670</v>
      </c>
      <c r="B926" s="103">
        <v>4.6844084347609094</v>
      </c>
      <c r="C926" s="103">
        <v>2.6599216709985001</v>
      </c>
      <c r="D926" s="103">
        <v>1.761107661866766</v>
      </c>
    </row>
    <row r="927" spans="1:4">
      <c r="A927" s="21">
        <v>42671</v>
      </c>
      <c r="B927" s="103">
        <v>4.6469452925959498</v>
      </c>
      <c r="C927" s="103">
        <v>2.6450129338465338</v>
      </c>
      <c r="D927" s="103">
        <v>1.756870536673742</v>
      </c>
    </row>
    <row r="928" spans="1:4">
      <c r="A928" s="21">
        <v>42674</v>
      </c>
      <c r="B928" s="103">
        <v>4.6407475059117766</v>
      </c>
      <c r="C928" s="103">
        <v>2.6401291659883919</v>
      </c>
      <c r="D928" s="103">
        <v>1.757772902059664</v>
      </c>
    </row>
    <row r="929" spans="1:4">
      <c r="A929" s="21">
        <v>42675</v>
      </c>
      <c r="B929" s="103">
        <v>4.6792518521655948</v>
      </c>
      <c r="C929" s="103">
        <v>2.662335631982645</v>
      </c>
      <c r="D929" s="103">
        <v>1.7575739872740801</v>
      </c>
    </row>
    <row r="930" spans="1:4">
      <c r="A930" s="21">
        <v>42676</v>
      </c>
      <c r="B930" s="103">
        <v>4.605210290385167</v>
      </c>
      <c r="C930" s="103">
        <v>2.6312866921498772</v>
      </c>
      <c r="D930" s="103">
        <v>1.7501742794216419</v>
      </c>
    </row>
    <row r="931" spans="1:4">
      <c r="A931" s="21">
        <v>42677</v>
      </c>
      <c r="B931" s="103">
        <v>4.6111021355981432</v>
      </c>
      <c r="C931" s="103">
        <v>2.641584389124537</v>
      </c>
      <c r="D931" s="103">
        <v>1.7455819903320731</v>
      </c>
    </row>
    <row r="932" spans="1:4">
      <c r="A932" s="21">
        <v>42678</v>
      </c>
      <c r="B932" s="103">
        <v>4.5639187958340326</v>
      </c>
      <c r="C932" s="103">
        <v>2.621834112891364</v>
      </c>
      <c r="D932" s="103">
        <v>1.7407351492581411</v>
      </c>
    </row>
    <row r="933" spans="1:4">
      <c r="A933" s="21">
        <v>42681</v>
      </c>
      <c r="B933" s="103">
        <v>4.5257034818740811</v>
      </c>
      <c r="C933" s="103">
        <v>2.6098788613211981</v>
      </c>
      <c r="D933" s="103">
        <v>1.734066492106471</v>
      </c>
    </row>
    <row r="934" spans="1:4">
      <c r="A934" s="21">
        <v>42682</v>
      </c>
      <c r="B934" s="103">
        <v>4.5777132453812168</v>
      </c>
      <c r="C934" s="103">
        <v>2.63195895047616</v>
      </c>
      <c r="D934" s="103">
        <v>1.7392798791763231</v>
      </c>
    </row>
    <row r="935" spans="1:4">
      <c r="A935" s="21">
        <v>42683</v>
      </c>
      <c r="B935" s="103">
        <v>4.527970458021306</v>
      </c>
      <c r="C935" s="103">
        <v>2.6073627126017609</v>
      </c>
      <c r="D935" s="103">
        <v>1.7366093471142201</v>
      </c>
    </row>
    <row r="936" spans="1:4">
      <c r="A936" s="21">
        <v>42684</v>
      </c>
      <c r="B936" s="103">
        <v>4.5615487883435826</v>
      </c>
      <c r="C936" s="103">
        <v>2.631610430256615</v>
      </c>
      <c r="D936" s="103">
        <v>1.7333678024291661</v>
      </c>
    </row>
    <row r="937" spans="1:4">
      <c r="A937" s="21">
        <v>42685</v>
      </c>
      <c r="B937" s="103">
        <v>4.5508475718630237</v>
      </c>
      <c r="C937" s="103">
        <v>2.6328901142133612</v>
      </c>
      <c r="D937" s="103">
        <v>1.728460883078935</v>
      </c>
    </row>
    <row r="938" spans="1:4">
      <c r="A938" s="21">
        <v>42688</v>
      </c>
      <c r="B938" s="103">
        <v>4.5718972048700026</v>
      </c>
      <c r="C938" s="103">
        <v>2.6377841631040702</v>
      </c>
      <c r="D938" s="103">
        <v>1.733234003304472</v>
      </c>
    </row>
    <row r="939" spans="1:4">
      <c r="A939" s="21">
        <v>42689</v>
      </c>
      <c r="B939" s="103">
        <v>4.6062398873268737</v>
      </c>
      <c r="C939" s="103">
        <v>2.6548329811808329</v>
      </c>
      <c r="D939" s="103">
        <v>1.735039424317413</v>
      </c>
    </row>
    <row r="940" spans="1:4">
      <c r="A940" s="21">
        <v>42690</v>
      </c>
      <c r="B940" s="103">
        <v>4.6262941716411463</v>
      </c>
      <c r="C940" s="103">
        <v>2.661605869548485</v>
      </c>
      <c r="D940" s="103">
        <v>1.7381589906194299</v>
      </c>
    </row>
    <row r="941" spans="1:4">
      <c r="A941" s="21">
        <v>42691</v>
      </c>
      <c r="B941" s="103">
        <v>4.5769954651333373</v>
      </c>
      <c r="C941" s="103">
        <v>2.6474543579136851</v>
      </c>
      <c r="D941" s="103">
        <v>1.728828847021264</v>
      </c>
    </row>
    <row r="942" spans="1:4">
      <c r="A942" s="21">
        <v>42692</v>
      </c>
      <c r="B942" s="103">
        <v>4.5754723494905534</v>
      </c>
      <c r="C942" s="103">
        <v>2.64379655959796</v>
      </c>
      <c r="D942" s="103">
        <v>1.7306446416536461</v>
      </c>
    </row>
    <row r="943" spans="1:4">
      <c r="A943" s="21">
        <v>42695</v>
      </c>
      <c r="B943" s="103">
        <v>4.5551280297956236</v>
      </c>
      <c r="C943" s="103">
        <v>2.6407947001838439</v>
      </c>
      <c r="D943" s="103">
        <v>1.7249080473686611</v>
      </c>
    </row>
    <row r="944" spans="1:4">
      <c r="A944" s="21">
        <v>42696</v>
      </c>
      <c r="B944" s="103">
        <v>4.588505026269174</v>
      </c>
      <c r="C944" s="103">
        <v>2.6565485870308612</v>
      </c>
      <c r="D944" s="103">
        <v>1.7272430282924349</v>
      </c>
    </row>
    <row r="945" spans="1:4">
      <c r="A945" s="21">
        <v>42697</v>
      </c>
      <c r="B945" s="103">
        <v>4.5600324077121073</v>
      </c>
      <c r="C945" s="103">
        <v>2.6476186980866769</v>
      </c>
      <c r="D945" s="103">
        <v>1.72231462597218</v>
      </c>
    </row>
    <row r="946" spans="1:4">
      <c r="A946" s="21">
        <v>42698</v>
      </c>
      <c r="B946" s="103">
        <v>4.5221579999629169</v>
      </c>
      <c r="C946" s="103">
        <v>2.6411733559063788</v>
      </c>
      <c r="D946" s="103">
        <v>1.7121776538636311</v>
      </c>
    </row>
    <row r="947" spans="1:4">
      <c r="A947" s="21">
        <v>42699</v>
      </c>
      <c r="B947" s="103">
        <v>4.5557225736663476</v>
      </c>
      <c r="C947" s="103">
        <v>2.6588412990725199</v>
      </c>
      <c r="D947" s="103">
        <v>1.71342402995452</v>
      </c>
    </row>
    <row r="948" spans="1:4">
      <c r="A948" s="21">
        <v>42702</v>
      </c>
      <c r="B948" s="103">
        <v>4.5492748750731504</v>
      </c>
      <c r="C948" s="103">
        <v>2.658820157363182</v>
      </c>
      <c r="D948" s="103">
        <v>1.711012631852761</v>
      </c>
    </row>
    <row r="949" spans="1:4">
      <c r="A949" s="21">
        <v>42703</v>
      </c>
      <c r="B949" s="103">
        <v>4.539588065934324</v>
      </c>
      <c r="C949" s="103">
        <v>2.6555569624621151</v>
      </c>
      <c r="D949" s="103">
        <v>1.709467403676183</v>
      </c>
    </row>
    <row r="950" spans="1:4">
      <c r="A950" s="21">
        <v>42704</v>
      </c>
      <c r="B950" s="103">
        <v>4.5701737584652831</v>
      </c>
      <c r="C950" s="103">
        <v>2.6567201491878758</v>
      </c>
      <c r="D950" s="103">
        <v>1.7202315267802391</v>
      </c>
    </row>
    <row r="951" spans="1:4">
      <c r="A951" s="21">
        <v>42705</v>
      </c>
      <c r="B951" s="103">
        <v>4.5593255181208141</v>
      </c>
      <c r="C951" s="103">
        <v>2.6583544619882109</v>
      </c>
      <c r="D951" s="103">
        <v>1.71509314627322</v>
      </c>
    </row>
    <row r="952" spans="1:4">
      <c r="A952" s="21">
        <v>42706</v>
      </c>
      <c r="B952" s="103">
        <v>4.5128518299829992</v>
      </c>
      <c r="C952" s="103">
        <v>2.6279518162628999</v>
      </c>
      <c r="D952" s="103">
        <v>1.7172505987573761</v>
      </c>
    </row>
    <row r="953" spans="1:4">
      <c r="A953" s="21">
        <v>42709</v>
      </c>
      <c r="B953" s="103">
        <v>4.490473642628257</v>
      </c>
      <c r="C953" s="103">
        <v>2.6293730950044512</v>
      </c>
      <c r="D953" s="103">
        <v>1.707811512622424</v>
      </c>
    </row>
    <row r="954" spans="1:4">
      <c r="A954" s="21">
        <v>42710</v>
      </c>
      <c r="B954" s="103">
        <v>4.4923148858916218</v>
      </c>
      <c r="C954" s="103">
        <v>2.6237798442875531</v>
      </c>
      <c r="D954" s="103">
        <v>1.712153897238067</v>
      </c>
    </row>
    <row r="955" spans="1:4">
      <c r="A955" s="21">
        <v>42711</v>
      </c>
      <c r="B955" s="103">
        <v>4.518588010918867</v>
      </c>
      <c r="C955" s="103">
        <v>2.6391765333664381</v>
      </c>
      <c r="D955" s="103">
        <v>1.712120410965885</v>
      </c>
    </row>
    <row r="956" spans="1:4">
      <c r="A956" s="21">
        <v>42712</v>
      </c>
      <c r="B956" s="103">
        <v>4.5047078693950393</v>
      </c>
      <c r="C956" s="103">
        <v>2.6247631972295471</v>
      </c>
      <c r="D956" s="103">
        <v>1.716234010805159</v>
      </c>
    </row>
    <row r="957" spans="1:4">
      <c r="A957" s="21">
        <v>42713</v>
      </c>
      <c r="B957" s="103">
        <v>4.5089037795240534</v>
      </c>
      <c r="C957" s="103">
        <v>2.6128887311606959</v>
      </c>
      <c r="D957" s="103">
        <v>1.7256394142436791</v>
      </c>
    </row>
    <row r="958" spans="1:4">
      <c r="A958" s="21">
        <v>42716</v>
      </c>
      <c r="B958" s="103">
        <v>4.3786889314274324</v>
      </c>
      <c r="C958" s="103">
        <v>2.5178696556428388</v>
      </c>
      <c r="D958" s="103">
        <v>1.7390451176113431</v>
      </c>
    </row>
    <row r="959" spans="1:4">
      <c r="A959" s="21">
        <v>42717</v>
      </c>
      <c r="B959" s="103">
        <v>4.3778922396307838</v>
      </c>
      <c r="C959" s="103">
        <v>2.522744715151779</v>
      </c>
      <c r="D959" s="103">
        <v>1.735368709063926</v>
      </c>
    </row>
    <row r="960" spans="1:4">
      <c r="A960" s="21">
        <v>42718</v>
      </c>
      <c r="B960" s="103">
        <v>4.3540977113042221</v>
      </c>
      <c r="C960" s="103">
        <v>2.4999621316420648</v>
      </c>
      <c r="D960" s="103">
        <v>1.7416654661261981</v>
      </c>
    </row>
    <row r="961" spans="1:4">
      <c r="A961" s="21">
        <v>42719</v>
      </c>
      <c r="B961" s="103">
        <v>4.3272757541503966</v>
      </c>
      <c r="C961" s="103">
        <v>2.498716135444456</v>
      </c>
      <c r="D961" s="103">
        <v>1.7317996601405421</v>
      </c>
    </row>
    <row r="962" spans="1:4">
      <c r="A962" s="21">
        <v>42720</v>
      </c>
      <c r="B962" s="103">
        <v>4.3461484975998879</v>
      </c>
      <c r="C962" s="103">
        <v>2.520794654865262</v>
      </c>
      <c r="D962" s="103">
        <v>1.7241184200432991</v>
      </c>
    </row>
    <row r="963" spans="1:4">
      <c r="A963" s="21">
        <v>42723</v>
      </c>
      <c r="B963" s="103">
        <v>4.3369953940695067</v>
      </c>
      <c r="C963" s="103">
        <v>2.5103562443240079</v>
      </c>
      <c r="D963" s="103">
        <v>1.727641407021647</v>
      </c>
    </row>
    <row r="964" spans="1:4">
      <c r="A964" s="21">
        <v>42724</v>
      </c>
      <c r="B964" s="103">
        <v>4.3192734276596187</v>
      </c>
      <c r="C964" s="103">
        <v>2.5080576662638419</v>
      </c>
      <c r="D964" s="103">
        <v>1.722158738915232</v>
      </c>
    </row>
    <row r="965" spans="1:4">
      <c r="A965" s="21">
        <v>42725</v>
      </c>
      <c r="B965" s="103">
        <v>4.3555140522760416</v>
      </c>
      <c r="C965" s="103">
        <v>2.5268775649636912</v>
      </c>
      <c r="D965" s="103">
        <v>1.72367435314921</v>
      </c>
    </row>
    <row r="966" spans="1:4">
      <c r="A966" s="21">
        <v>42726</v>
      </c>
      <c r="B966" s="103">
        <v>4.3576031552094747</v>
      </c>
      <c r="C966" s="103">
        <v>2.529017759327493</v>
      </c>
      <c r="D966" s="103">
        <v>1.7230417378991569</v>
      </c>
    </row>
    <row r="967" spans="1:4">
      <c r="A967" s="21">
        <v>42727</v>
      </c>
      <c r="B967" s="103">
        <v>4.320725177155734</v>
      </c>
      <c r="C967" s="103">
        <v>2.506959885800057</v>
      </c>
      <c r="D967" s="103">
        <v>1.7234919480081119</v>
      </c>
    </row>
    <row r="968" spans="1:4">
      <c r="A968" s="21">
        <v>42730</v>
      </c>
      <c r="B968" s="103">
        <v>4.3290638846273204</v>
      </c>
      <c r="C968" s="103">
        <v>2.5207662361555929</v>
      </c>
      <c r="D968" s="103">
        <v>1.7173603099466901</v>
      </c>
    </row>
    <row r="969" spans="1:4">
      <c r="A969" s="21">
        <v>42731</v>
      </c>
      <c r="B969" s="103">
        <v>4.3286566865979212</v>
      </c>
      <c r="C969" s="103">
        <v>2.5184395180674861</v>
      </c>
      <c r="D969" s="103">
        <v>1.7187852460000701</v>
      </c>
    </row>
    <row r="970" spans="1:4">
      <c r="A970" s="21">
        <v>42732</v>
      </c>
      <c r="B970" s="103">
        <v>4.311713707722534</v>
      </c>
      <c r="C970" s="103">
        <v>2.5067872619093658</v>
      </c>
      <c r="D970" s="103">
        <v>1.720015803989045</v>
      </c>
    </row>
    <row r="971" spans="1:4">
      <c r="A971" s="21">
        <v>42733</v>
      </c>
      <c r="B971" s="103">
        <v>4.3035343386102793</v>
      </c>
      <c r="C971" s="103">
        <v>2.5014199573934288</v>
      </c>
      <c r="D971" s="103">
        <v>1.7204365568006099</v>
      </c>
    </row>
    <row r="972" spans="1:4">
      <c r="A972" s="21">
        <v>42734</v>
      </c>
      <c r="B972" s="103">
        <v>4.3214510519037912</v>
      </c>
      <c r="C972" s="103">
        <v>2.5088422732063358</v>
      </c>
      <c r="D972" s="103">
        <v>1.722488136482536</v>
      </c>
    </row>
    <row r="973" spans="1:4">
      <c r="A973" s="21">
        <v>42738</v>
      </c>
      <c r="B973" s="103">
        <v>4.3562753355483936</v>
      </c>
      <c r="C973" s="103">
        <v>2.5164720795069351</v>
      </c>
      <c r="D973" s="103">
        <v>1.7311041799446241</v>
      </c>
    </row>
    <row r="974" spans="1:4">
      <c r="A974" s="21">
        <v>42739</v>
      </c>
      <c r="B974" s="103">
        <v>4.3988894945380022</v>
      </c>
      <c r="C974" s="103">
        <v>2.550680083374345</v>
      </c>
      <c r="D974" s="103">
        <v>1.7245947554185721</v>
      </c>
    </row>
    <row r="975" spans="1:4">
      <c r="A975" s="21">
        <v>42740</v>
      </c>
      <c r="B975" s="103">
        <v>4.3866558493939136</v>
      </c>
      <c r="C975" s="103">
        <v>2.538832396423627</v>
      </c>
      <c r="D975" s="103">
        <v>1.7278241192972239</v>
      </c>
    </row>
    <row r="976" spans="1:4">
      <c r="A976" s="21">
        <v>42741</v>
      </c>
      <c r="B976" s="103">
        <v>4.3664021734969003</v>
      </c>
      <c r="C976" s="103">
        <v>2.5193129345072549</v>
      </c>
      <c r="D976" s="103">
        <v>1.733171815890713</v>
      </c>
    </row>
    <row r="977" spans="1:4">
      <c r="A977" s="21">
        <v>42744</v>
      </c>
      <c r="B977" s="103">
        <v>4.3998101161696841</v>
      </c>
      <c r="C977" s="103">
        <v>2.529893357023083</v>
      </c>
      <c r="D977" s="103">
        <v>1.739128688549515</v>
      </c>
    </row>
    <row r="978" spans="1:4">
      <c r="A978" s="21">
        <v>42745</v>
      </c>
      <c r="B978" s="103">
        <v>4.38824923298721</v>
      </c>
      <c r="C978" s="103">
        <v>2.5232986535560489</v>
      </c>
      <c r="D978" s="103">
        <v>1.739092289691081</v>
      </c>
    </row>
    <row r="979" spans="1:4">
      <c r="A979" s="21">
        <v>42746</v>
      </c>
      <c r="B979" s="103">
        <v>4.3488926582327858</v>
      </c>
      <c r="C979" s="103">
        <v>2.499465910575728</v>
      </c>
      <c r="D979" s="103">
        <v>1.7399287743160541</v>
      </c>
    </row>
    <row r="980" spans="1:4">
      <c r="A980" s="21">
        <v>42747</v>
      </c>
      <c r="B980" s="103">
        <v>4.3147765450740927</v>
      </c>
      <c r="C980" s="103">
        <v>2.4831862534975229</v>
      </c>
      <c r="D980" s="103">
        <v>1.7375968230320249</v>
      </c>
    </row>
    <row r="981" spans="1:4">
      <c r="A981" s="21">
        <v>42748</v>
      </c>
      <c r="B981" s="103">
        <v>4.2944343478663409</v>
      </c>
      <c r="C981" s="103">
        <v>2.4656744126695922</v>
      </c>
      <c r="D981" s="103">
        <v>1.741687517946356</v>
      </c>
    </row>
    <row r="982" spans="1:4">
      <c r="A982" s="21">
        <v>42751</v>
      </c>
      <c r="B982" s="103">
        <v>4.2708345664234049</v>
      </c>
      <c r="C982" s="103">
        <v>2.4238095689812682</v>
      </c>
      <c r="D982" s="103">
        <v>1.7620338747232711</v>
      </c>
    </row>
    <row r="983" spans="1:4">
      <c r="A983" s="21">
        <v>42752</v>
      </c>
      <c r="B983" s="103">
        <v>4.2893178161056449</v>
      </c>
      <c r="C983" s="103">
        <v>2.4499622516630661</v>
      </c>
      <c r="D983" s="103">
        <v>1.7507689407026581</v>
      </c>
    </row>
    <row r="984" spans="1:4">
      <c r="A984" s="21">
        <v>42753</v>
      </c>
      <c r="B984" s="103">
        <v>4.3013567143661069</v>
      </c>
      <c r="C984" s="103">
        <v>2.4412079208758422</v>
      </c>
      <c r="D984" s="103">
        <v>1.761978845629377</v>
      </c>
    </row>
    <row r="985" spans="1:4">
      <c r="A985" s="21">
        <v>42754</v>
      </c>
      <c r="B985" s="103">
        <v>4.2948592501578862</v>
      </c>
      <c r="C985" s="103">
        <v>2.4360279425386722</v>
      </c>
      <c r="D985" s="103">
        <v>1.763058286466969</v>
      </c>
    </row>
    <row r="986" spans="1:4">
      <c r="A986" s="21">
        <v>42755</v>
      </c>
      <c r="B986" s="103">
        <v>4.3384117350413236</v>
      </c>
      <c r="C986" s="103">
        <v>2.4722065046389359</v>
      </c>
      <c r="D986" s="103">
        <v>1.7548743306437291</v>
      </c>
    </row>
    <row r="987" spans="1:4">
      <c r="A987" s="21">
        <v>42758</v>
      </c>
      <c r="B987" s="103">
        <v>4.3491051093785593</v>
      </c>
      <c r="C987" s="103">
        <v>2.4818315740572872</v>
      </c>
      <c r="D987" s="103">
        <v>1.7523772180352519</v>
      </c>
    </row>
    <row r="988" spans="1:4">
      <c r="A988" s="21">
        <v>42759</v>
      </c>
      <c r="B988" s="103">
        <v>4.3601702732208967</v>
      </c>
      <c r="C988" s="103">
        <v>2.4699317838289612</v>
      </c>
      <c r="D988" s="103">
        <v>1.7652998766069701</v>
      </c>
    </row>
    <row r="989" spans="1:4">
      <c r="A989" s="21">
        <v>42760</v>
      </c>
      <c r="B989" s="103">
        <v>4.3821412625462406</v>
      </c>
      <c r="C989" s="103">
        <v>2.4821277814463949</v>
      </c>
      <c r="D989" s="103">
        <v>1.765477706386519</v>
      </c>
    </row>
    <row r="990" spans="1:4">
      <c r="A990" s="21">
        <v>42761</v>
      </c>
      <c r="B990" s="103">
        <v>4.4027313194240616</v>
      </c>
      <c r="C990" s="103">
        <v>2.500035182063399</v>
      </c>
      <c r="D990" s="103">
        <v>1.7610677445708089</v>
      </c>
    </row>
    <row r="991" spans="1:4">
      <c r="A991" s="21">
        <v>42769</v>
      </c>
      <c r="B991" s="103">
        <v>4.385257212684242</v>
      </c>
      <c r="C991" s="103">
        <v>2.494541926389247</v>
      </c>
      <c r="D991" s="103">
        <v>1.757940873349735</v>
      </c>
    </row>
    <row r="992" spans="1:4">
      <c r="A992" s="21">
        <v>42772</v>
      </c>
      <c r="B992" s="103">
        <v>4.4089809239622131</v>
      </c>
      <c r="C992" s="103">
        <v>2.516411621245576</v>
      </c>
      <c r="D992" s="103">
        <v>1.7520905112414999</v>
      </c>
    </row>
    <row r="993" spans="1:4">
      <c r="A993" s="21">
        <v>42773</v>
      </c>
      <c r="B993" s="103">
        <v>4.4059180866106544</v>
      </c>
      <c r="C993" s="103">
        <v>2.5105363465297361</v>
      </c>
      <c r="D993" s="103">
        <v>1.75497084226678</v>
      </c>
    </row>
    <row r="994" spans="1:4">
      <c r="A994" s="21">
        <v>42774</v>
      </c>
      <c r="B994" s="103">
        <v>4.4262071710319626</v>
      </c>
      <c r="C994" s="103">
        <v>2.5227468776992819</v>
      </c>
      <c r="D994" s="103">
        <v>1.7545189373373109</v>
      </c>
    </row>
    <row r="995" spans="1:4">
      <c r="A995" s="21">
        <v>42775</v>
      </c>
      <c r="B995" s="103">
        <v>4.4487801052703304</v>
      </c>
      <c r="C995" s="103">
        <v>2.536926742386024</v>
      </c>
      <c r="D995" s="103">
        <v>1.7536100002186801</v>
      </c>
    </row>
    <row r="996" spans="1:4">
      <c r="A996" s="21">
        <v>42776</v>
      </c>
      <c r="B996" s="103">
        <v>4.4622353445026119</v>
      </c>
      <c r="C996" s="103">
        <v>2.5311284483945751</v>
      </c>
      <c r="D996" s="103">
        <v>1.7629430649135509</v>
      </c>
    </row>
    <row r="997" spans="1:4">
      <c r="A997" s="21">
        <v>42779</v>
      </c>
      <c r="B997" s="103">
        <v>4.4927751967074618</v>
      </c>
      <c r="C997" s="103">
        <v>2.5426981652481149</v>
      </c>
      <c r="D997" s="103">
        <v>1.766932173905533</v>
      </c>
    </row>
    <row r="998" spans="1:4">
      <c r="A998" s="21">
        <v>42780</v>
      </c>
      <c r="B998" s="103">
        <v>4.4917483495028936</v>
      </c>
      <c r="C998" s="103">
        <v>2.54325374693228</v>
      </c>
      <c r="D998" s="103">
        <v>1.766142428737566</v>
      </c>
    </row>
    <row r="999" spans="1:4">
      <c r="A999" s="21">
        <v>42781</v>
      </c>
      <c r="B999" s="103">
        <v>4.462518612696976</v>
      </c>
      <c r="C999" s="103">
        <v>2.5256389989862962</v>
      </c>
      <c r="D999" s="103">
        <v>1.766886959889389</v>
      </c>
    </row>
    <row r="1000" spans="1:4">
      <c r="A1000" s="21">
        <v>42782</v>
      </c>
      <c r="B1000" s="103">
        <v>4.4884376524812666</v>
      </c>
      <c r="C1000" s="103">
        <v>2.537361984281258</v>
      </c>
      <c r="D1000" s="103">
        <v>1.7689386379581451</v>
      </c>
    </row>
    <row r="1001" spans="1:4">
      <c r="A1001" s="21">
        <v>42783</v>
      </c>
      <c r="B1001" s="103">
        <v>4.4644306730089323</v>
      </c>
      <c r="C1001" s="103">
        <v>2.5228371188471961</v>
      </c>
      <c r="D1001" s="103">
        <v>1.769607177434009</v>
      </c>
    </row>
    <row r="1002" spans="1:4">
      <c r="A1002" s="21">
        <v>42786</v>
      </c>
      <c r="B1002" s="103">
        <v>4.5480301988705563</v>
      </c>
      <c r="C1002" s="103">
        <v>2.5536548526306619</v>
      </c>
      <c r="D1002" s="103">
        <v>1.780988607048982</v>
      </c>
    </row>
    <row r="1003" spans="1:4">
      <c r="A1003" s="21">
        <v>42787</v>
      </c>
      <c r="B1003" s="103">
        <v>4.565504305610375</v>
      </c>
      <c r="C1003" s="103">
        <v>2.5723389231774152</v>
      </c>
      <c r="D1003" s="103">
        <v>1.7748455557213101</v>
      </c>
    </row>
    <row r="1004" spans="1:4">
      <c r="A1004" s="21">
        <v>42788</v>
      </c>
      <c r="B1004" s="103">
        <v>4.5940258719303824</v>
      </c>
      <c r="C1004" s="103">
        <v>2.5805772641207181</v>
      </c>
      <c r="D1004" s="103">
        <v>1.780231863546123</v>
      </c>
    </row>
    <row r="1005" spans="1:4">
      <c r="A1005" s="21">
        <v>42789</v>
      </c>
      <c r="B1005" s="103">
        <v>4.5960618620773719</v>
      </c>
      <c r="C1005" s="103">
        <v>2.584756958410221</v>
      </c>
      <c r="D1005" s="103">
        <v>1.7781408217599779</v>
      </c>
    </row>
    <row r="1006" spans="1:4">
      <c r="A1006" s="21">
        <v>42790</v>
      </c>
      <c r="B1006" s="103">
        <v>4.5830492293987843</v>
      </c>
      <c r="C1006" s="103">
        <v>2.5864404684374871</v>
      </c>
      <c r="D1006" s="103">
        <v>1.7719523357780911</v>
      </c>
    </row>
    <row r="1007" spans="1:4">
      <c r="A1007" s="21">
        <v>42793</v>
      </c>
      <c r="B1007" s="103">
        <v>4.5474282539575333</v>
      </c>
      <c r="C1007" s="103">
        <v>2.5739315770465878</v>
      </c>
      <c r="D1007" s="103">
        <v>1.766724607021372</v>
      </c>
    </row>
    <row r="1008" spans="1:4">
      <c r="A1008" s="21">
        <v>42794</v>
      </c>
      <c r="B1008" s="103">
        <v>4.5702667521281164</v>
      </c>
      <c r="C1008" s="103">
        <v>2.5825410082870128</v>
      </c>
      <c r="D1008" s="103">
        <v>1.7696782887329841</v>
      </c>
    </row>
    <row r="1009" spans="1:4">
      <c r="A1009" s="21">
        <v>42795</v>
      </c>
      <c r="B1009" s="103">
        <v>4.5748698602865288</v>
      </c>
      <c r="C1009" s="103">
        <v>2.5906714855083348</v>
      </c>
      <c r="D1009" s="103">
        <v>1.7659011904355211</v>
      </c>
    </row>
    <row r="1010" spans="1:4">
      <c r="A1010" s="21">
        <v>42796</v>
      </c>
      <c r="B1010" s="103">
        <v>4.5525624899803772</v>
      </c>
      <c r="C1010" s="103">
        <v>2.5841371598860512</v>
      </c>
      <c r="D1010" s="103">
        <v>1.761734075361977</v>
      </c>
    </row>
    <row r="1011" spans="1:4">
      <c r="A1011" s="21">
        <v>42797</v>
      </c>
      <c r="B1011" s="103">
        <v>4.571984065556447</v>
      </c>
      <c r="C1011" s="103">
        <v>2.6054483556608901</v>
      </c>
      <c r="D1011" s="103">
        <v>1.7547782344727121</v>
      </c>
    </row>
    <row r="1012" spans="1:4">
      <c r="A1012" s="21">
        <v>42800</v>
      </c>
      <c r="B1012" s="103">
        <v>4.6054274167535274</v>
      </c>
      <c r="C1012" s="103">
        <v>2.6392138357451049</v>
      </c>
      <c r="D1012" s="103">
        <v>1.744999724682528</v>
      </c>
    </row>
    <row r="1013" spans="1:4">
      <c r="A1013" s="21">
        <v>42801</v>
      </c>
      <c r="B1013" s="103">
        <v>4.6094462842610628</v>
      </c>
      <c r="C1013" s="103">
        <v>2.6458842648920502</v>
      </c>
      <c r="D1013" s="103">
        <v>1.7421193910192161</v>
      </c>
    </row>
    <row r="1014" spans="1:4">
      <c r="A1014" s="21">
        <v>42802</v>
      </c>
      <c r="B1014" s="103">
        <v>4.5913702326082211</v>
      </c>
      <c r="C1014" s="103">
        <v>2.6420023916710811</v>
      </c>
      <c r="D1014" s="103">
        <v>1.7378372733811771</v>
      </c>
    </row>
    <row r="1015" spans="1:4">
      <c r="A1015" s="21">
        <v>42803</v>
      </c>
      <c r="B1015" s="103">
        <v>4.5592901095965184</v>
      </c>
      <c r="C1015" s="103">
        <v>2.6275303161727241</v>
      </c>
      <c r="D1015" s="103">
        <v>1.735199811600121</v>
      </c>
    </row>
    <row r="1016" spans="1:4">
      <c r="A1016" s="21">
        <v>42804</v>
      </c>
      <c r="B1016" s="103">
        <v>4.5835449487389202</v>
      </c>
      <c r="C1016" s="103">
        <v>2.634016480544195</v>
      </c>
      <c r="D1016" s="103">
        <v>1.7401352583002621</v>
      </c>
    </row>
    <row r="1017" spans="1:4">
      <c r="A1017" s="21">
        <v>42807</v>
      </c>
      <c r="B1017" s="103">
        <v>4.6396320512229581</v>
      </c>
      <c r="C1017" s="103">
        <v>2.6760788499666801</v>
      </c>
      <c r="D1017" s="103">
        <v>1.7337426553334661</v>
      </c>
    </row>
    <row r="1018" spans="1:4">
      <c r="A1018" s="21">
        <v>42808</v>
      </c>
      <c r="B1018" s="103">
        <v>4.6378793292703318</v>
      </c>
      <c r="C1018" s="103">
        <v>2.6755879629253818</v>
      </c>
      <c r="D1018" s="103">
        <v>1.7334056639272131</v>
      </c>
    </row>
    <row r="1019" spans="1:4">
      <c r="A1019" s="21">
        <v>42809</v>
      </c>
      <c r="B1019" s="103">
        <v>4.6483248439374982</v>
      </c>
      <c r="C1019" s="103">
        <v>2.685269908489841</v>
      </c>
      <c r="D1019" s="103">
        <v>1.731045668534547</v>
      </c>
    </row>
    <row r="1020" spans="1:4">
      <c r="A1020" s="21">
        <v>42810</v>
      </c>
      <c r="B1020" s="103">
        <v>4.6622935067720643</v>
      </c>
      <c r="C1020" s="103">
        <v>2.6989768326675518</v>
      </c>
      <c r="D1020" s="103">
        <v>1.7274299839632401</v>
      </c>
    </row>
    <row r="1021" spans="1:4">
      <c r="A1021" s="21">
        <v>42811</v>
      </c>
      <c r="B1021" s="103">
        <v>4.6173246809168074</v>
      </c>
      <c r="C1021" s="103">
        <v>2.674990512704845</v>
      </c>
      <c r="D1021" s="103">
        <v>1.7261088063628121</v>
      </c>
    </row>
    <row r="1022" spans="1:4">
      <c r="A1022" s="21">
        <v>42814</v>
      </c>
      <c r="B1022" s="103">
        <v>4.6351528728995799</v>
      </c>
      <c r="C1022" s="103">
        <v>2.686792161715355</v>
      </c>
      <c r="D1022" s="103">
        <v>1.7251624219196451</v>
      </c>
    </row>
    <row r="1023" spans="1:4">
      <c r="A1023" s="21">
        <v>42815</v>
      </c>
      <c r="B1023" s="103">
        <v>4.6878407570512524</v>
      </c>
      <c r="C1023" s="103">
        <v>2.719680188377414</v>
      </c>
      <c r="D1023" s="103">
        <v>1.7236735323089809</v>
      </c>
    </row>
    <row r="1024" spans="1:4">
      <c r="A1024" s="21">
        <v>42816</v>
      </c>
      <c r="B1024" s="103">
        <v>4.689859042936094</v>
      </c>
      <c r="C1024" s="103">
        <v>2.7199730662666251</v>
      </c>
      <c r="D1024" s="103">
        <v>1.7242299569433941</v>
      </c>
    </row>
    <row r="1025" spans="1:4">
      <c r="A1025" s="21">
        <v>42817</v>
      </c>
      <c r="B1025" s="103">
        <v>4.7107854807947218</v>
      </c>
      <c r="C1025" s="103">
        <v>2.7261724018227662</v>
      </c>
      <c r="D1025" s="103">
        <v>1.727985169846562</v>
      </c>
    </row>
    <row r="1026" spans="1:4">
      <c r="A1026" s="21">
        <v>42818</v>
      </c>
      <c r="B1026" s="103">
        <v>4.7458930326336883</v>
      </c>
      <c r="C1026" s="103">
        <v>2.749648285783032</v>
      </c>
      <c r="D1026" s="103">
        <v>1.726000033230495</v>
      </c>
    </row>
    <row r="1027" spans="1:4">
      <c r="A1027" s="21">
        <v>42821</v>
      </c>
      <c r="B1027" s="103">
        <v>4.7199385843251029</v>
      </c>
      <c r="C1027" s="103">
        <v>2.7257480913658632</v>
      </c>
      <c r="D1027" s="103">
        <v>1.7316121762227701</v>
      </c>
    </row>
    <row r="1028" spans="1:4">
      <c r="A1028" s="21">
        <v>42822</v>
      </c>
      <c r="B1028" s="103">
        <v>4.7040932697028763</v>
      </c>
      <c r="C1028" s="103">
        <v>2.7200203794042879</v>
      </c>
      <c r="D1028" s="103">
        <v>1.729433097384778</v>
      </c>
    </row>
    <row r="1029" spans="1:4">
      <c r="A1029" s="21">
        <v>42823</v>
      </c>
      <c r="B1029" s="103">
        <v>4.6957899707555866</v>
      </c>
      <c r="C1029" s="103">
        <v>2.7077814710819599</v>
      </c>
      <c r="D1029" s="103">
        <v>1.7341835081245569</v>
      </c>
    </row>
    <row r="1030" spans="1:4">
      <c r="A1030" s="21">
        <v>42824</v>
      </c>
      <c r="B1030" s="103">
        <v>4.6544859271649113</v>
      </c>
      <c r="C1030" s="103">
        <v>2.6778663413995289</v>
      </c>
      <c r="D1030" s="103">
        <v>1.738132279123515</v>
      </c>
    </row>
    <row r="1031" spans="1:4">
      <c r="A1031" s="21">
        <v>42825</v>
      </c>
      <c r="B1031" s="103">
        <v>4.6959493091149156</v>
      </c>
      <c r="C1031" s="103">
        <v>2.7093504178558101</v>
      </c>
      <c r="D1031" s="103">
        <v>1.733238077351142</v>
      </c>
    </row>
    <row r="1032" spans="1:4">
      <c r="A1032" s="21">
        <v>42830</v>
      </c>
      <c r="B1032" s="103">
        <v>4.7703780271840106</v>
      </c>
      <c r="C1032" s="103">
        <v>2.764039281003932</v>
      </c>
      <c r="D1032" s="103">
        <v>1.7258720091168001</v>
      </c>
    </row>
    <row r="1033" spans="1:4">
      <c r="A1033" s="21">
        <v>42831</v>
      </c>
      <c r="B1033" s="103">
        <v>4.7639980299144842</v>
      </c>
      <c r="C1033" s="103">
        <v>2.7698036071617151</v>
      </c>
      <c r="D1033" s="103">
        <v>1.7199768307025449</v>
      </c>
    </row>
    <row r="1034" spans="1:4">
      <c r="A1034" s="21">
        <v>42832</v>
      </c>
      <c r="B1034" s="103">
        <v>4.7878195247187074</v>
      </c>
      <c r="C1034" s="103">
        <v>2.781568367706448</v>
      </c>
      <c r="D1034" s="103">
        <v>1.721266167786673</v>
      </c>
    </row>
    <row r="1035" spans="1:4">
      <c r="A1035" s="21">
        <v>42835</v>
      </c>
      <c r="B1035" s="103">
        <v>4.7376413627604892</v>
      </c>
      <c r="C1035" s="103">
        <v>2.7657443508957451</v>
      </c>
      <c r="D1035" s="103">
        <v>1.7129715409980331</v>
      </c>
    </row>
    <row r="1036" spans="1:4">
      <c r="A1036" s="21">
        <v>42836</v>
      </c>
      <c r="B1036" s="103">
        <v>4.718674141051288</v>
      </c>
      <c r="C1036" s="103">
        <v>2.7643105223586359</v>
      </c>
      <c r="D1036" s="103">
        <v>1.7069985817024269</v>
      </c>
    </row>
    <row r="1037" spans="1:4">
      <c r="A1037" s="21">
        <v>42837</v>
      </c>
      <c r="B1037" s="103">
        <v>4.6572242195059488</v>
      </c>
      <c r="C1037" s="103">
        <v>2.7397832480923299</v>
      </c>
      <c r="D1037" s="103">
        <v>1.6998513377832729</v>
      </c>
    </row>
    <row r="1038" spans="1:4">
      <c r="A1038" s="21">
        <v>42838</v>
      </c>
      <c r="B1038" s="103">
        <v>4.7267684710647027</v>
      </c>
      <c r="C1038" s="103">
        <v>2.768362903621548</v>
      </c>
      <c r="D1038" s="103">
        <v>1.707423714167382</v>
      </c>
    </row>
    <row r="1039" spans="1:4">
      <c r="A1039" s="21">
        <v>42839</v>
      </c>
      <c r="B1039" s="103">
        <v>4.6432474236109602</v>
      </c>
      <c r="C1039" s="103">
        <v>2.727305956482875</v>
      </c>
      <c r="D1039" s="103">
        <v>1.702503311949231</v>
      </c>
    </row>
    <row r="1040" spans="1:4">
      <c r="A1040" s="21">
        <v>42842</v>
      </c>
      <c r="B1040" s="103">
        <v>4.6231624999636347</v>
      </c>
      <c r="C1040" s="103">
        <v>2.7154852787087549</v>
      </c>
      <c r="D1040" s="103">
        <v>1.7025179757785329</v>
      </c>
    </row>
    <row r="1041" spans="1:4">
      <c r="A1041" s="21">
        <v>42843</v>
      </c>
      <c r="B1041" s="103">
        <v>4.5865207081886989</v>
      </c>
      <c r="C1041" s="103">
        <v>2.7076870219377089</v>
      </c>
      <c r="D1041" s="103">
        <v>1.693888795502825</v>
      </c>
    </row>
    <row r="1042" spans="1:4">
      <c r="A1042" s="21">
        <v>42844</v>
      </c>
      <c r="B1042" s="103">
        <v>4.6042839155636193</v>
      </c>
      <c r="C1042" s="103">
        <v>2.711701638257598</v>
      </c>
      <c r="D1042" s="103">
        <v>1.6979316052344531</v>
      </c>
    </row>
    <row r="1043" spans="1:4">
      <c r="A1043" s="21">
        <v>42845</v>
      </c>
      <c r="B1043" s="103">
        <v>4.6359506840731513</v>
      </c>
      <c r="C1043" s="103">
        <v>2.7296706793625951</v>
      </c>
      <c r="D1043" s="103">
        <v>1.6983553067858319</v>
      </c>
    </row>
    <row r="1044" spans="1:4">
      <c r="A1044" s="21">
        <v>42846</v>
      </c>
      <c r="B1044" s="103">
        <v>4.56090539767645</v>
      </c>
      <c r="C1044" s="103">
        <v>2.7041481803575071</v>
      </c>
      <c r="D1044" s="103">
        <v>1.6866329407560301</v>
      </c>
    </row>
    <row r="1045" spans="1:4">
      <c r="A1045" s="21">
        <v>42849</v>
      </c>
      <c r="B1045" s="103">
        <v>4.4855232895048438</v>
      </c>
      <c r="C1045" s="103">
        <v>2.660559970236879</v>
      </c>
      <c r="D1045" s="103">
        <v>1.685932036745438</v>
      </c>
    </row>
    <row r="1046" spans="1:4">
      <c r="A1046" s="21">
        <v>42850</v>
      </c>
      <c r="B1046" s="103">
        <v>4.5196485082342299</v>
      </c>
      <c r="C1046" s="103">
        <v>2.6792473647584671</v>
      </c>
      <c r="D1046" s="103">
        <v>1.6869097522250149</v>
      </c>
    </row>
    <row r="1047" spans="1:4">
      <c r="A1047" s="21">
        <v>42851</v>
      </c>
      <c r="B1047" s="103">
        <v>4.5156897625761117</v>
      </c>
      <c r="C1047" s="103">
        <v>2.6846512942856462</v>
      </c>
      <c r="D1047" s="103">
        <v>1.682039590090483</v>
      </c>
    </row>
    <row r="1048" spans="1:4">
      <c r="A1048" s="21">
        <v>42852</v>
      </c>
      <c r="B1048" s="103">
        <v>4.5647698390498777</v>
      </c>
      <c r="C1048" s="103">
        <v>2.7018342799664432</v>
      </c>
      <c r="D1048" s="103">
        <v>1.6895077070036191</v>
      </c>
    </row>
    <row r="1049" spans="1:4">
      <c r="A1049" s="21">
        <v>42853</v>
      </c>
      <c r="B1049" s="103">
        <v>4.6085047951656239</v>
      </c>
      <c r="C1049" s="103">
        <v>2.711343069560165</v>
      </c>
      <c r="D1049" s="103">
        <v>1.6997129012940511</v>
      </c>
    </row>
    <row r="1050" spans="1:4">
      <c r="A1050" s="21">
        <v>42857</v>
      </c>
      <c r="B1050" s="103">
        <v>4.626053819927856</v>
      </c>
      <c r="C1050" s="103">
        <v>2.7135998982464589</v>
      </c>
      <c r="D1050" s="103">
        <v>1.7047663595938489</v>
      </c>
    </row>
    <row r="1051" spans="1:4">
      <c r="A1051" s="21">
        <v>42858</v>
      </c>
      <c r="B1051" s="103">
        <v>4.5945591642613479</v>
      </c>
      <c r="C1051" s="103">
        <v>2.6949861374839621</v>
      </c>
      <c r="D1051" s="103">
        <v>1.704854470439253</v>
      </c>
    </row>
    <row r="1052" spans="1:4">
      <c r="A1052" s="21">
        <v>42859</v>
      </c>
      <c r="B1052" s="103">
        <v>4.5892927881767616</v>
      </c>
      <c r="C1052" s="103">
        <v>2.6947697241006932</v>
      </c>
      <c r="D1052" s="103">
        <v>1.703037089637897</v>
      </c>
    </row>
    <row r="1053" spans="1:4">
      <c r="A1053" s="21">
        <v>42860</v>
      </c>
      <c r="B1053" s="103">
        <v>4.5480251198418067</v>
      </c>
      <c r="C1053" s="103">
        <v>2.6653523914308419</v>
      </c>
      <c r="D1053" s="103">
        <v>1.70635040021867</v>
      </c>
    </row>
    <row r="1054" spans="1:4">
      <c r="A1054" s="21">
        <v>42863</v>
      </c>
      <c r="B1054" s="103">
        <v>4.4800629681403938</v>
      </c>
      <c r="C1054" s="103">
        <v>2.6109392983723958</v>
      </c>
      <c r="D1054" s="103">
        <v>1.715881702394678</v>
      </c>
    </row>
    <row r="1055" spans="1:4">
      <c r="A1055" s="21">
        <v>42864</v>
      </c>
      <c r="B1055" s="103">
        <v>4.4833436614389894</v>
      </c>
      <c r="C1055" s="103">
        <v>2.6241678835944491</v>
      </c>
      <c r="D1055" s="103">
        <v>1.7084820256613831</v>
      </c>
    </row>
    <row r="1056" spans="1:4">
      <c r="A1056" s="21">
        <v>42865</v>
      </c>
      <c r="B1056" s="103">
        <v>4.4352901380179928</v>
      </c>
      <c r="C1056" s="103">
        <v>2.592255896830892</v>
      </c>
      <c r="D1056" s="103">
        <v>1.7109769693031709</v>
      </c>
    </row>
    <row r="1057" spans="1:4">
      <c r="A1057" s="21">
        <v>42866</v>
      </c>
      <c r="B1057" s="103">
        <v>4.4635041003859071</v>
      </c>
      <c r="C1057" s="103">
        <v>2.611165356444046</v>
      </c>
      <c r="D1057" s="103">
        <v>1.709391589992763</v>
      </c>
    </row>
    <row r="1058" spans="1:4">
      <c r="A1058" s="21">
        <v>42867</v>
      </c>
      <c r="B1058" s="103">
        <v>4.4866761551580856</v>
      </c>
      <c r="C1058" s="103">
        <v>2.62093973981592</v>
      </c>
      <c r="D1058" s="103">
        <v>1.7118578069533199</v>
      </c>
    </row>
    <row r="1059" spans="1:4">
      <c r="A1059" s="21">
        <v>42870</v>
      </c>
      <c r="B1059" s="103">
        <v>4.5192586196551821</v>
      </c>
      <c r="C1059" s="103">
        <v>2.6310381800550289</v>
      </c>
      <c r="D1059" s="103">
        <v>1.717671242444935</v>
      </c>
    </row>
    <row r="1060" spans="1:4">
      <c r="A1060" s="21">
        <v>42871</v>
      </c>
      <c r="B1060" s="103">
        <v>4.5990830676520416</v>
      </c>
      <c r="C1060" s="103">
        <v>2.6908328845206531</v>
      </c>
      <c r="D1060" s="103">
        <v>1.709167111086249</v>
      </c>
    </row>
    <row r="1061" spans="1:4">
      <c r="A1061" s="21">
        <v>42872</v>
      </c>
      <c r="B1061" s="103">
        <v>4.5751685401859694</v>
      </c>
      <c r="C1061" s="103">
        <v>2.6809889790491508</v>
      </c>
      <c r="D1061" s="103">
        <v>1.706522695892847</v>
      </c>
    </row>
    <row r="1062" spans="1:4">
      <c r="A1062" s="21">
        <v>42873</v>
      </c>
      <c r="B1062" s="103">
        <v>4.5467991765565436</v>
      </c>
      <c r="C1062" s="103">
        <v>2.659030093506034</v>
      </c>
      <c r="D1062" s="103">
        <v>1.7099464905120401</v>
      </c>
    </row>
    <row r="1063" spans="1:4">
      <c r="A1063" s="21">
        <v>42874</v>
      </c>
      <c r="B1063" s="103">
        <v>4.5550181766098641</v>
      </c>
      <c r="C1063" s="103">
        <v>2.654240976212872</v>
      </c>
      <c r="D1063" s="103">
        <v>1.7161283460814709</v>
      </c>
    </row>
    <row r="1064" spans="1:4">
      <c r="A1064" s="21">
        <v>42877</v>
      </c>
      <c r="B1064" s="103">
        <v>4.5462466387378324</v>
      </c>
      <c r="C1064" s="103">
        <v>2.6450316010598551</v>
      </c>
      <c r="D1064" s="103">
        <v>1.7187872677650311</v>
      </c>
    </row>
    <row r="1065" spans="1:4">
      <c r="A1065" s="21">
        <v>42878</v>
      </c>
      <c r="B1065" s="103">
        <v>4.5344361428628916</v>
      </c>
      <c r="C1065" s="103">
        <v>2.616883411907613</v>
      </c>
      <c r="D1065" s="103">
        <v>1.7327620031637001</v>
      </c>
    </row>
    <row r="1066" spans="1:4">
      <c r="A1066" s="21">
        <v>42879</v>
      </c>
      <c r="B1066" s="103">
        <v>4.5359383550575103</v>
      </c>
      <c r="C1066" s="103">
        <v>2.624458020021653</v>
      </c>
      <c r="D1066" s="103">
        <v>1.7283333627184809</v>
      </c>
    </row>
    <row r="1067" spans="1:4">
      <c r="A1067" s="21">
        <v>42880</v>
      </c>
      <c r="B1067" s="103">
        <v>4.5755484099363333</v>
      </c>
      <c r="C1067" s="103">
        <v>2.626200731173201</v>
      </c>
      <c r="D1067" s="103">
        <v>1.7422691097539611</v>
      </c>
    </row>
    <row r="1068" spans="1:4">
      <c r="A1068" s="21">
        <v>42881</v>
      </c>
      <c r="B1068" s="103">
        <v>4.5714561767165067</v>
      </c>
      <c r="C1068" s="103">
        <v>2.6046341395317629</v>
      </c>
      <c r="D1068" s="103">
        <v>1.7551241102669111</v>
      </c>
    </row>
    <row r="1069" spans="1:4">
      <c r="A1069" s="21">
        <v>42886</v>
      </c>
      <c r="B1069" s="103">
        <v>4.5780520969273661</v>
      </c>
      <c r="C1069" s="103">
        <v>2.6070175573017691</v>
      </c>
      <c r="D1069" s="103">
        <v>1.7560495839796311</v>
      </c>
    </row>
    <row r="1070" spans="1:4">
      <c r="A1070" s="21">
        <v>42887</v>
      </c>
      <c r="B1070" s="103">
        <v>4.5659998657567398</v>
      </c>
      <c r="C1070" s="103">
        <v>2.5788181742478091</v>
      </c>
      <c r="D1070" s="103">
        <v>1.770578442231024</v>
      </c>
    </row>
    <row r="1071" spans="1:4">
      <c r="A1071" s="21">
        <v>42888</v>
      </c>
      <c r="B1071" s="103">
        <v>4.5935609093568086</v>
      </c>
      <c r="C1071" s="103">
        <v>2.5903021472302119</v>
      </c>
      <c r="D1071" s="103">
        <v>1.773368760964301</v>
      </c>
    </row>
    <row r="1072" spans="1:4">
      <c r="A1072" s="21">
        <v>42891</v>
      </c>
      <c r="B1072" s="103">
        <v>4.6408552435810932</v>
      </c>
      <c r="C1072" s="103">
        <v>2.6061201619365342</v>
      </c>
      <c r="D1072" s="103">
        <v>1.780752595894352</v>
      </c>
    </row>
    <row r="1073" spans="1:4">
      <c r="A1073" s="21">
        <v>42892</v>
      </c>
      <c r="B1073" s="103">
        <v>4.659728525998549</v>
      </c>
      <c r="C1073" s="103">
        <v>2.622825646808554</v>
      </c>
      <c r="D1073" s="103">
        <v>1.7766062840160539</v>
      </c>
    </row>
    <row r="1074" spans="1:4">
      <c r="A1074" s="21">
        <v>42893</v>
      </c>
      <c r="B1074" s="103">
        <v>4.7420610971886692</v>
      </c>
      <c r="C1074" s="103">
        <v>2.6715823789657942</v>
      </c>
      <c r="D1074" s="103">
        <v>1.775000888808222</v>
      </c>
    </row>
    <row r="1075" spans="1:4">
      <c r="A1075" s="21">
        <v>42894</v>
      </c>
      <c r="B1075" s="103">
        <v>4.7365199026002234</v>
      </c>
      <c r="C1075" s="103">
        <v>2.682480727991337</v>
      </c>
      <c r="D1075" s="103">
        <v>1.7657237396620431</v>
      </c>
    </row>
    <row r="1076" spans="1:4">
      <c r="A1076" s="21">
        <v>42895</v>
      </c>
      <c r="B1076" s="103">
        <v>4.7361746758880079</v>
      </c>
      <c r="C1076" s="103">
        <v>2.6885367950374719</v>
      </c>
      <c r="D1076" s="103">
        <v>1.7616179494474791</v>
      </c>
    </row>
    <row r="1077" spans="1:4">
      <c r="A1077" s="21">
        <v>42898</v>
      </c>
      <c r="B1077" s="103">
        <v>4.6994650459892453</v>
      </c>
      <c r="C1077" s="103">
        <v>2.678106842456248</v>
      </c>
      <c r="D1077" s="103">
        <v>1.754771307659664</v>
      </c>
    </row>
    <row r="1078" spans="1:4">
      <c r="A1078" s="21">
        <v>42899</v>
      </c>
      <c r="B1078" s="103">
        <v>4.7364088528445452</v>
      </c>
      <c r="C1078" s="103">
        <v>2.6984720210491639</v>
      </c>
      <c r="D1078" s="103">
        <v>1.755218811200804</v>
      </c>
    </row>
    <row r="1079" spans="1:4">
      <c r="A1079" s="21">
        <v>42900</v>
      </c>
      <c r="B1079" s="103">
        <v>4.717963927606128</v>
      </c>
      <c r="C1079" s="103">
        <v>2.6767725402126699</v>
      </c>
      <c r="D1079" s="103">
        <v>1.762556906397166</v>
      </c>
    </row>
    <row r="1080" spans="1:4">
      <c r="A1080" s="21">
        <v>42901</v>
      </c>
      <c r="B1080" s="103">
        <v>4.770182879314941</v>
      </c>
      <c r="C1080" s="103">
        <v>2.6896805719727692</v>
      </c>
      <c r="D1080" s="103">
        <v>1.773512784016658</v>
      </c>
    </row>
    <row r="1081" spans="1:4">
      <c r="A1081" s="21">
        <v>42902</v>
      </c>
      <c r="B1081" s="103">
        <v>4.792040231791419</v>
      </c>
      <c r="C1081" s="103">
        <v>2.6931516244821849</v>
      </c>
      <c r="D1081" s="103">
        <v>1.779342903767176</v>
      </c>
    </row>
    <row r="1082" spans="1:4">
      <c r="A1082" s="21">
        <v>42905</v>
      </c>
      <c r="B1082" s="103">
        <v>4.8000124435596172</v>
      </c>
      <c r="C1082" s="103">
        <v>2.705169625165762</v>
      </c>
      <c r="D1082" s="103">
        <v>1.7743850141247579</v>
      </c>
    </row>
    <row r="1083" spans="1:4">
      <c r="A1083" s="21">
        <v>42906</v>
      </c>
      <c r="B1083" s="103">
        <v>4.857391287659059</v>
      </c>
      <c r="C1083" s="103">
        <v>2.719700562662748</v>
      </c>
      <c r="D1083" s="103">
        <v>1.786002236548933</v>
      </c>
    </row>
    <row r="1084" spans="1:4">
      <c r="A1084" s="21">
        <v>42907</v>
      </c>
      <c r="B1084" s="103">
        <v>4.8855133834852058</v>
      </c>
      <c r="C1084" s="103">
        <v>2.7452104182830879</v>
      </c>
      <c r="D1084" s="103">
        <v>1.779649877090554</v>
      </c>
    </row>
    <row r="1085" spans="1:4">
      <c r="A1085" s="21">
        <v>42908</v>
      </c>
      <c r="B1085" s="103">
        <v>4.8329473228649276</v>
      </c>
      <c r="C1085" s="103">
        <v>2.7228911373032809</v>
      </c>
      <c r="D1085" s="103">
        <v>1.7749322610273071</v>
      </c>
    </row>
    <row r="1086" spans="1:4">
      <c r="A1086" s="21">
        <v>42909</v>
      </c>
      <c r="B1086" s="103">
        <v>4.8767635097273807</v>
      </c>
      <c r="C1086" s="103">
        <v>2.746533065686859</v>
      </c>
      <c r="D1086" s="103">
        <v>1.7756070628291489</v>
      </c>
    </row>
    <row r="1087" spans="1:4">
      <c r="A1087" s="21">
        <v>42912</v>
      </c>
      <c r="B1087" s="103">
        <v>4.908065110634551</v>
      </c>
      <c r="C1087" s="103">
        <v>2.780766830204398</v>
      </c>
      <c r="D1087" s="103">
        <v>1.7650041914063641</v>
      </c>
    </row>
    <row r="1088" spans="1:4">
      <c r="A1088" s="21">
        <v>42913</v>
      </c>
      <c r="B1088" s="103">
        <v>4.9040955524188474</v>
      </c>
      <c r="C1088" s="103">
        <v>2.7813134565711248</v>
      </c>
      <c r="D1088" s="103">
        <v>1.7632300813964139</v>
      </c>
    </row>
    <row r="1089" spans="1:4">
      <c r="A1089" s="21">
        <v>42914</v>
      </c>
      <c r="B1089" s="103">
        <v>4.8726861956046843</v>
      </c>
      <c r="C1089" s="103">
        <v>2.7640763785951812</v>
      </c>
      <c r="D1089" s="103">
        <v>1.762862355518984</v>
      </c>
    </row>
    <row r="1090" spans="1:4">
      <c r="A1090" s="21">
        <v>42915</v>
      </c>
      <c r="B1090" s="103">
        <v>4.8772593123794996</v>
      </c>
      <c r="C1090" s="103">
        <v>2.7728768921892022</v>
      </c>
      <c r="D1090" s="103">
        <v>1.7589166421769551</v>
      </c>
    </row>
    <row r="1091" spans="1:4">
      <c r="A1091" s="21">
        <v>42916</v>
      </c>
      <c r="B1091" s="103">
        <v>4.9168912134619518</v>
      </c>
      <c r="C1091" s="103">
        <v>2.7875062920128109</v>
      </c>
      <c r="D1091" s="103">
        <v>1.7639031802549039</v>
      </c>
    </row>
    <row r="1092" spans="1:4">
      <c r="A1092" s="21">
        <v>42919</v>
      </c>
      <c r="B1092" s="103">
        <v>4.9505018022975777</v>
      </c>
      <c r="C1092" s="103">
        <v>2.7936478703867058</v>
      </c>
      <c r="D1092" s="103">
        <v>1.772056476685558</v>
      </c>
    </row>
    <row r="1093" spans="1:4">
      <c r="A1093" s="21">
        <v>42920</v>
      </c>
      <c r="B1093" s="103">
        <v>4.8967641906741912</v>
      </c>
      <c r="C1093" s="103">
        <v>2.7705427088500731</v>
      </c>
      <c r="D1093" s="103">
        <v>1.7674386231377091</v>
      </c>
    </row>
    <row r="1094" spans="1:4">
      <c r="A1094" s="21">
        <v>42921</v>
      </c>
      <c r="B1094" s="103">
        <v>4.9550159692218463</v>
      </c>
      <c r="C1094" s="103">
        <v>2.795543148221848</v>
      </c>
      <c r="D1094" s="103">
        <v>1.7724698588084991</v>
      </c>
    </row>
    <row r="1095" spans="1:4">
      <c r="A1095" s="21">
        <v>42922</v>
      </c>
      <c r="B1095" s="103">
        <v>4.9507958284957096</v>
      </c>
      <c r="C1095" s="103">
        <v>2.7955265952766708</v>
      </c>
      <c r="D1095" s="103">
        <v>1.770970749074821</v>
      </c>
    </row>
    <row r="1096" spans="1:4">
      <c r="A1096" s="21">
        <v>42923</v>
      </c>
      <c r="B1096" s="103">
        <v>4.9424074340195778</v>
      </c>
      <c r="C1096" s="103">
        <v>2.792372453646188</v>
      </c>
      <c r="D1096" s="103">
        <v>1.769967121529918</v>
      </c>
    </row>
    <row r="1097" spans="1:4">
      <c r="A1097" s="21">
        <v>42926</v>
      </c>
      <c r="B1097" s="103">
        <v>4.9267894542011303</v>
      </c>
      <c r="C1097" s="103">
        <v>2.75845655713854</v>
      </c>
      <c r="D1097" s="103">
        <v>1.7860674446553151</v>
      </c>
    </row>
    <row r="1098" spans="1:4">
      <c r="A1098" s="21">
        <v>42927</v>
      </c>
      <c r="B1098" s="103">
        <v>4.9435489474946808</v>
      </c>
      <c r="C1098" s="103">
        <v>2.750588640045736</v>
      </c>
      <c r="D1098" s="103">
        <v>1.7972694555346089</v>
      </c>
    </row>
    <row r="1099" spans="1:4">
      <c r="A1099" s="21">
        <v>42928</v>
      </c>
      <c r="B1099" s="103">
        <v>4.9382564759282959</v>
      </c>
      <c r="C1099" s="103">
        <v>2.7544106758350719</v>
      </c>
      <c r="D1099" s="103">
        <v>1.7928541009706671</v>
      </c>
    </row>
    <row r="1100" spans="1:4">
      <c r="A1100" s="21">
        <v>42929</v>
      </c>
      <c r="B1100" s="103">
        <v>4.943670017105676</v>
      </c>
      <c r="C1100" s="103">
        <v>2.7480378527907341</v>
      </c>
      <c r="D1100" s="103">
        <v>1.7989817760644009</v>
      </c>
    </row>
    <row r="1101" spans="1:4">
      <c r="A1101" s="21">
        <v>42930</v>
      </c>
      <c r="B1101" s="103">
        <v>4.967762869693825</v>
      </c>
      <c r="C1101" s="103">
        <v>2.7257434365600108</v>
      </c>
      <c r="D1101" s="103">
        <v>1.822535020377166</v>
      </c>
    </row>
    <row r="1102" spans="1:4">
      <c r="A1102" s="21">
        <v>42933</v>
      </c>
      <c r="B1102" s="103">
        <v>4.8781367662395638</v>
      </c>
      <c r="C1102" s="103">
        <v>2.655316068759185</v>
      </c>
      <c r="D1102" s="103">
        <v>1.837120945273792</v>
      </c>
    </row>
    <row r="1103" spans="1:4">
      <c r="A1103" s="21">
        <v>42934</v>
      </c>
      <c r="B1103" s="103">
        <v>4.8887390050310469</v>
      </c>
      <c r="C1103" s="103">
        <v>2.6676060759416922</v>
      </c>
      <c r="D1103" s="103">
        <v>1.8326315302401881</v>
      </c>
    </row>
    <row r="1104" spans="1:4">
      <c r="A1104" s="21">
        <v>42935</v>
      </c>
      <c r="B1104" s="103">
        <v>4.9673304782259828</v>
      </c>
      <c r="C1104" s="103">
        <v>2.7110467426206859</v>
      </c>
      <c r="D1104" s="103">
        <v>1.83225556392444</v>
      </c>
    </row>
    <row r="1105" spans="1:4">
      <c r="A1105" s="21">
        <v>42936</v>
      </c>
      <c r="B1105" s="103">
        <v>5.0100680509074724</v>
      </c>
      <c r="C1105" s="103">
        <v>2.7314500064093998</v>
      </c>
      <c r="D1105" s="103">
        <v>1.834215540885336</v>
      </c>
    </row>
    <row r="1106" spans="1:4">
      <c r="A1106" s="21">
        <v>42937</v>
      </c>
      <c r="B1106" s="103">
        <v>5.0247866564728092</v>
      </c>
      <c r="C1106" s="103">
        <v>2.737802091388208</v>
      </c>
      <c r="D1106" s="103">
        <v>1.8353359697833309</v>
      </c>
    </row>
    <row r="1107" spans="1:4">
      <c r="A1107" s="21">
        <v>42940</v>
      </c>
      <c r="B1107" s="103">
        <v>5.0595163391698668</v>
      </c>
      <c r="C1107" s="103">
        <v>2.744293975618973</v>
      </c>
      <c r="D1107" s="103">
        <v>1.843649544881101</v>
      </c>
    </row>
    <row r="1108" spans="1:4">
      <c r="A1108" s="21">
        <v>42941</v>
      </c>
      <c r="B1108" s="103">
        <v>5.0255130741387832</v>
      </c>
      <c r="C1108" s="103">
        <v>2.7306038603914491</v>
      </c>
      <c r="D1108" s="103">
        <v>1.840440185057947</v>
      </c>
    </row>
    <row r="1109" spans="1:4">
      <c r="A1109" s="21">
        <v>42942</v>
      </c>
      <c r="B1109" s="103">
        <v>5.0009186474479366</v>
      </c>
      <c r="C1109" s="103">
        <v>2.7138843490085089</v>
      </c>
      <c r="D1109" s="103">
        <v>1.842716197274572</v>
      </c>
    </row>
    <row r="1110" spans="1:4">
      <c r="A1110" s="21">
        <v>42943</v>
      </c>
      <c r="B1110" s="103">
        <v>5.0199438720329796</v>
      </c>
      <c r="C1110" s="103">
        <v>2.7495658130729539</v>
      </c>
      <c r="D1110" s="103">
        <v>1.825722391573751</v>
      </c>
    </row>
    <row r="1111" spans="1:4">
      <c r="A1111" s="21">
        <v>42944</v>
      </c>
      <c r="B1111" s="103">
        <v>5.0551578331740208</v>
      </c>
      <c r="C1111" s="103">
        <v>2.7566919514221349</v>
      </c>
      <c r="D1111" s="103">
        <v>1.833776831889447</v>
      </c>
    </row>
    <row r="1112" spans="1:4">
      <c r="A1112" s="21">
        <v>42947</v>
      </c>
      <c r="B1112" s="103">
        <v>5.0879849934125749</v>
      </c>
      <c r="C1112" s="103">
        <v>2.760521254862375</v>
      </c>
      <c r="D1112" s="103">
        <v>1.8431247303206271</v>
      </c>
    </row>
    <row r="1113" spans="1:4">
      <c r="A1113" s="21">
        <v>42948</v>
      </c>
      <c r="B1113" s="103">
        <v>5.0974976057050956</v>
      </c>
      <c r="C1113" s="103">
        <v>2.7627110631390099</v>
      </c>
      <c r="D1113" s="103">
        <v>1.845107030451923</v>
      </c>
    </row>
    <row r="1114" spans="1:4">
      <c r="A1114" s="21">
        <v>42949</v>
      </c>
      <c r="B1114" s="103">
        <v>5.0791123204924604</v>
      </c>
      <c r="C1114" s="103">
        <v>2.742421062795747</v>
      </c>
      <c r="D1114" s="103">
        <v>1.8520541536807571</v>
      </c>
    </row>
    <row r="1115" spans="1:4">
      <c r="A1115" s="21">
        <v>42950</v>
      </c>
      <c r="B1115" s="103">
        <v>5.043448672224863</v>
      </c>
      <c r="C1115" s="103">
        <v>2.7263889018624261</v>
      </c>
      <c r="D1115" s="103">
        <v>1.849863997311473</v>
      </c>
    </row>
    <row r="1116" spans="1:4">
      <c r="A1116" s="21">
        <v>42951</v>
      </c>
      <c r="B1116" s="103">
        <v>4.9851795980184948</v>
      </c>
      <c r="C1116" s="103">
        <v>2.7007245843968759</v>
      </c>
      <c r="D1116" s="103">
        <v>1.8458674486172311</v>
      </c>
    </row>
    <row r="1117" spans="1:4">
      <c r="A1117" s="21">
        <v>42954</v>
      </c>
      <c r="B1117" s="103">
        <v>5.0203070808659671</v>
      </c>
      <c r="C1117" s="103">
        <v>2.7203808286591489</v>
      </c>
      <c r="D1117" s="103">
        <v>1.8454427512417191</v>
      </c>
    </row>
    <row r="1118" spans="1:4">
      <c r="A1118" s="21">
        <v>42955</v>
      </c>
      <c r="B1118" s="103">
        <v>5.0310476849271586</v>
      </c>
      <c r="C1118" s="103">
        <v>2.7254836187461109</v>
      </c>
      <c r="D1118" s="103">
        <v>1.8459284254446371</v>
      </c>
    </row>
    <row r="1119" spans="1:4">
      <c r="A1119" s="21">
        <v>42956</v>
      </c>
      <c r="B1119" s="103">
        <v>5.0514565622092951</v>
      </c>
      <c r="C1119" s="103">
        <v>2.7417288626175771</v>
      </c>
      <c r="D1119" s="103">
        <v>1.842434761177143</v>
      </c>
    </row>
    <row r="1120" spans="1:4">
      <c r="A1120" s="21">
        <v>42957</v>
      </c>
      <c r="B1120" s="103">
        <v>5.034420338376326</v>
      </c>
      <c r="C1120" s="103">
        <v>2.735057540250792</v>
      </c>
      <c r="D1120" s="103">
        <v>1.840699972226066</v>
      </c>
    </row>
    <row r="1121" spans="1:4">
      <c r="A1121" s="21">
        <v>42958</v>
      </c>
      <c r="B1121" s="103">
        <v>4.9443099564780821</v>
      </c>
      <c r="C1121" s="103">
        <v>2.7073471828493059</v>
      </c>
      <c r="D1121" s="103">
        <v>1.826256339711303</v>
      </c>
    </row>
    <row r="1122" spans="1:4">
      <c r="A1122" s="21">
        <v>42961</v>
      </c>
      <c r="B1122" s="103">
        <v>5.0161561227746851</v>
      </c>
      <c r="C1122" s="103">
        <v>2.765132744875217</v>
      </c>
      <c r="D1122" s="103">
        <v>1.814074254507825</v>
      </c>
    </row>
    <row r="1123" spans="1:4">
      <c r="A1123" s="21">
        <v>42962</v>
      </c>
      <c r="B1123" s="103">
        <v>5.0493983788223673</v>
      </c>
      <c r="C1123" s="103">
        <v>2.783030104692124</v>
      </c>
      <c r="D1123" s="103">
        <v>1.8143527697775159</v>
      </c>
    </row>
    <row r="1124" spans="1:4">
      <c r="A1124" s="21">
        <v>42963</v>
      </c>
      <c r="B1124" s="103">
        <v>5.0299753540869112</v>
      </c>
      <c r="C1124" s="103">
        <v>2.7907963301526042</v>
      </c>
      <c r="D1124" s="103">
        <v>1.802344119397586</v>
      </c>
    </row>
    <row r="1125" spans="1:4">
      <c r="A1125" s="21">
        <v>42964</v>
      </c>
      <c r="B1125" s="103">
        <v>5.046043021031914</v>
      </c>
      <c r="C1125" s="103">
        <v>2.797371117080508</v>
      </c>
      <c r="D1125" s="103">
        <v>1.8038518343959471</v>
      </c>
    </row>
    <row r="1126" spans="1:4">
      <c r="A1126" s="21">
        <v>42965</v>
      </c>
      <c r="B1126" s="103">
        <v>5.0386923660786032</v>
      </c>
      <c r="C1126" s="103">
        <v>2.791385674427163</v>
      </c>
      <c r="D1126" s="103">
        <v>1.8050864172012431</v>
      </c>
    </row>
    <row r="1127" spans="1:4">
      <c r="A1127" s="21">
        <v>42968</v>
      </c>
      <c r="B1127" s="103">
        <v>5.070032099667781</v>
      </c>
      <c r="C1127" s="103">
        <v>2.8035090128477802</v>
      </c>
      <c r="D1127" s="103">
        <v>1.8084593544850729</v>
      </c>
    </row>
    <row r="1128" spans="1:4">
      <c r="A1128" s="21">
        <v>42969</v>
      </c>
      <c r="B1128" s="103">
        <v>5.0639267321418542</v>
      </c>
      <c r="C1128" s="103">
        <v>2.794404449022347</v>
      </c>
      <c r="D1128" s="103">
        <v>1.812166715492284</v>
      </c>
    </row>
    <row r="1129" spans="1:4">
      <c r="A1129" s="21">
        <v>42970</v>
      </c>
      <c r="B1129" s="103">
        <v>5.0604503047404048</v>
      </c>
      <c r="C1129" s="103">
        <v>2.7954478295991159</v>
      </c>
      <c r="D1129" s="103">
        <v>1.8102467344082409</v>
      </c>
    </row>
    <row r="1130" spans="1:4">
      <c r="A1130" s="21">
        <v>42971</v>
      </c>
      <c r="B1130" s="103">
        <v>5.0311514588794406</v>
      </c>
      <c r="C1130" s="103">
        <v>2.784190990703395</v>
      </c>
      <c r="D1130" s="103">
        <v>1.8070425037933111</v>
      </c>
    </row>
    <row r="1131" spans="1:4">
      <c r="A1131" s="21">
        <v>42972</v>
      </c>
      <c r="B1131" s="103">
        <v>5.0937271521055152</v>
      </c>
      <c r="C1131" s="103">
        <v>2.8054444837019541</v>
      </c>
      <c r="D1131" s="103">
        <v>1.815657797435376</v>
      </c>
    </row>
    <row r="1132" spans="1:4">
      <c r="A1132" s="21">
        <v>42975</v>
      </c>
      <c r="B1132" s="103">
        <v>5.1316046446884611</v>
      </c>
      <c r="C1132" s="103">
        <v>2.8354270105735222</v>
      </c>
      <c r="D1132" s="103">
        <v>1.809817225254722</v>
      </c>
    </row>
    <row r="1133" spans="1:4">
      <c r="A1133" s="21">
        <v>42976</v>
      </c>
      <c r="B1133" s="103">
        <v>5.1256203467735304</v>
      </c>
      <c r="C1133" s="103">
        <v>2.829862142958135</v>
      </c>
      <c r="D1133" s="103">
        <v>1.811261498913715</v>
      </c>
    </row>
    <row r="1134" spans="1:4">
      <c r="A1134" s="21">
        <v>42977</v>
      </c>
      <c r="B1134" s="103">
        <v>5.1265889036614958</v>
      </c>
      <c r="C1134" s="103">
        <v>2.8333976708184569</v>
      </c>
      <c r="D1134" s="103">
        <v>1.8093432335534561</v>
      </c>
    </row>
    <row r="1135" spans="1:4">
      <c r="A1135" s="21">
        <v>42978</v>
      </c>
      <c r="B1135" s="103">
        <v>5.1052806521262486</v>
      </c>
      <c r="C1135" s="103">
        <v>2.828850838804311</v>
      </c>
      <c r="D1135" s="103">
        <v>1.804718927592567</v>
      </c>
    </row>
    <row r="1136" spans="1:4">
      <c r="A1136" s="21">
        <v>42979</v>
      </c>
      <c r="B1136" s="103">
        <v>5.116747673853415</v>
      </c>
      <c r="C1136" s="103">
        <v>2.8494334739387082</v>
      </c>
      <c r="D1136" s="103">
        <v>1.795707013570192</v>
      </c>
    </row>
    <row r="1137" spans="1:4">
      <c r="A1137" s="21">
        <v>42982</v>
      </c>
      <c r="B1137" s="103">
        <v>5.1373640990401146</v>
      </c>
      <c r="C1137" s="103">
        <v>2.871947113322411</v>
      </c>
      <c r="D1137" s="103">
        <v>1.7888087406654769</v>
      </c>
    </row>
    <row r="1138" spans="1:4">
      <c r="A1138" s="21">
        <v>42983</v>
      </c>
      <c r="B1138" s="103">
        <v>5.1487446424737122</v>
      </c>
      <c r="C1138" s="103">
        <v>2.8809963016956242</v>
      </c>
      <c r="D1138" s="103">
        <v>1.787140316509048</v>
      </c>
    </row>
    <row r="1139" spans="1:4">
      <c r="A1139" s="21">
        <v>42984</v>
      </c>
      <c r="B1139" s="103">
        <v>5.1408751177589904</v>
      </c>
      <c r="C1139" s="103">
        <v>2.8892815416566009</v>
      </c>
      <c r="D1139" s="103">
        <v>1.77929185634551</v>
      </c>
    </row>
    <row r="1140" spans="1:4">
      <c r="A1140" s="21">
        <v>42985</v>
      </c>
      <c r="B1140" s="103">
        <v>5.1182351005027913</v>
      </c>
      <c r="C1140" s="103">
        <v>2.8698791798736392</v>
      </c>
      <c r="D1140" s="103">
        <v>1.7834322561022049</v>
      </c>
    </row>
    <row r="1141" spans="1:4">
      <c r="A1141" s="21">
        <v>42986</v>
      </c>
      <c r="B1141" s="103">
        <v>5.1183907614312139</v>
      </c>
      <c r="C1141" s="103">
        <v>2.8657564164994151</v>
      </c>
      <c r="D1141" s="103">
        <v>1.786052272957463</v>
      </c>
    </row>
    <row r="1142" spans="1:4">
      <c r="A1142" s="21">
        <v>42989</v>
      </c>
      <c r="B1142" s="103">
        <v>5.1377100122143879</v>
      </c>
      <c r="C1142" s="103">
        <v>2.8904756548079891</v>
      </c>
      <c r="D1142" s="103">
        <v>1.777461783381006</v>
      </c>
    </row>
    <row r="1143" spans="1:4">
      <c r="A1143" s="21">
        <v>42990</v>
      </c>
      <c r="B1143" s="103">
        <v>5.1459600414208104</v>
      </c>
      <c r="C1143" s="103">
        <v>2.8811984888190669</v>
      </c>
      <c r="D1143" s="103">
        <v>1.786048431369966</v>
      </c>
    </row>
    <row r="1144" spans="1:4">
      <c r="A1144" s="21">
        <v>42991</v>
      </c>
      <c r="B1144" s="103">
        <v>5.1551613318564851</v>
      </c>
      <c r="C1144" s="103">
        <v>2.8936272678148431</v>
      </c>
      <c r="D1144" s="103">
        <v>1.781556798692137</v>
      </c>
    </row>
    <row r="1145" spans="1:4">
      <c r="A1145" s="21">
        <v>42992</v>
      </c>
      <c r="B1145" s="103">
        <v>5.1531031484695582</v>
      </c>
      <c r="C1145" s="103">
        <v>2.8830691588549322</v>
      </c>
      <c r="D1145" s="103">
        <v>1.7873671648293781</v>
      </c>
    </row>
    <row r="1146" spans="1:4">
      <c r="A1146" s="21">
        <v>42993</v>
      </c>
      <c r="B1146" s="103">
        <v>5.1542619576033744</v>
      </c>
      <c r="C1146" s="103">
        <v>2.8849104943914852</v>
      </c>
      <c r="D1146" s="103">
        <v>1.7866280314844101</v>
      </c>
    </row>
    <row r="1147" spans="1:4">
      <c r="A1147" s="21">
        <v>42996</v>
      </c>
      <c r="B1147" s="103">
        <v>5.1632211088170576</v>
      </c>
      <c r="C1147" s="103">
        <v>2.9052873732593172</v>
      </c>
      <c r="D1147" s="103">
        <v>1.77718085871301</v>
      </c>
    </row>
    <row r="1148" spans="1:4">
      <c r="A1148" s="21">
        <v>42997</v>
      </c>
      <c r="B1148" s="103">
        <v>5.1362225855650117</v>
      </c>
      <c r="C1148" s="103">
        <v>2.8881925486792821</v>
      </c>
      <c r="D1148" s="103">
        <v>1.7783518581244571</v>
      </c>
    </row>
    <row r="1149" spans="1:4">
      <c r="A1149" s="21">
        <v>42998</v>
      </c>
      <c r="B1149" s="103">
        <v>5.1552824014674803</v>
      </c>
      <c r="C1149" s="103">
        <v>2.9040255369970831</v>
      </c>
      <c r="D1149" s="103">
        <v>1.7752193759281869</v>
      </c>
    </row>
    <row r="1150" spans="1:4">
      <c r="A1150" s="21">
        <v>42999</v>
      </c>
      <c r="B1150" s="103">
        <v>5.146340545912512</v>
      </c>
      <c r="C1150" s="103">
        <v>2.8836956393903699</v>
      </c>
      <c r="D1150" s="103">
        <v>1.784633744149392</v>
      </c>
    </row>
    <row r="1151" spans="1:4">
      <c r="A1151" s="21">
        <v>43000</v>
      </c>
      <c r="B1151" s="103">
        <v>5.1369144119135584</v>
      </c>
      <c r="C1151" s="103">
        <v>2.8812328829902598</v>
      </c>
      <c r="D1151" s="103">
        <v>1.782887611147302</v>
      </c>
    </row>
    <row r="1152" spans="1:4">
      <c r="A1152" s="21">
        <v>43003</v>
      </c>
      <c r="B1152" s="103">
        <v>5.1078231139571582</v>
      </c>
      <c r="C1152" s="103">
        <v>2.8610000186343649</v>
      </c>
      <c r="D1152" s="103">
        <v>1.785327885595493</v>
      </c>
    </row>
    <row r="1153" spans="1:4">
      <c r="A1153" s="21">
        <v>43004</v>
      </c>
      <c r="B1153" s="103">
        <v>5.1078750009332996</v>
      </c>
      <c r="C1153" s="103">
        <v>2.8577799104800148</v>
      </c>
      <c r="D1153" s="103">
        <v>1.787357725555339</v>
      </c>
    </row>
    <row r="1154" spans="1:4">
      <c r="A1154" s="21">
        <v>43005</v>
      </c>
      <c r="B1154" s="103">
        <v>5.1195841618824574</v>
      </c>
      <c r="C1154" s="103">
        <v>2.87794204864249</v>
      </c>
      <c r="D1154" s="103">
        <v>1.778904535029584</v>
      </c>
    </row>
    <row r="1155" spans="1:4">
      <c r="A1155" s="21">
        <v>43006</v>
      </c>
      <c r="B1155" s="103">
        <v>5.1189615181687644</v>
      </c>
      <c r="C1155" s="103">
        <v>2.8818381366307571</v>
      </c>
      <c r="D1155" s="103">
        <v>1.7762834952810691</v>
      </c>
    </row>
    <row r="1156" spans="1:4">
      <c r="A1156" s="21">
        <v>43007</v>
      </c>
      <c r="B1156" s="103">
        <v>5.1465307981583619</v>
      </c>
      <c r="C1156" s="103">
        <v>2.8992392380058378</v>
      </c>
      <c r="D1156" s="103">
        <v>1.7751314657628121</v>
      </c>
    </row>
    <row r="1157" spans="1:4">
      <c r="A1157" s="21">
        <v>43017</v>
      </c>
      <c r="B1157" s="103">
        <v>5.2181002339155462</v>
      </c>
      <c r="C1157" s="103">
        <v>2.932210441368817</v>
      </c>
      <c r="D1157" s="103">
        <v>1.7795790371306459</v>
      </c>
    </row>
    <row r="1158" spans="1:4">
      <c r="A1158" s="21">
        <v>43018</v>
      </c>
      <c r="B1158" s="103">
        <v>5.2424194564733497</v>
      </c>
      <c r="C1158" s="103">
        <v>2.9465836606235638</v>
      </c>
      <c r="D1158" s="103">
        <v>1.7791517432645829</v>
      </c>
    </row>
    <row r="1159" spans="1:4">
      <c r="A1159" s="21">
        <v>43019</v>
      </c>
      <c r="B1159" s="103">
        <v>5.2032106227333639</v>
      </c>
      <c r="C1159" s="103">
        <v>2.941425584239068</v>
      </c>
      <c r="D1159" s="103">
        <v>1.768941784763665</v>
      </c>
    </row>
    <row r="1160" spans="1:4">
      <c r="A1160" s="21">
        <v>43020</v>
      </c>
      <c r="B1160" s="103">
        <v>5.2113658165895904</v>
      </c>
      <c r="C1160" s="103">
        <v>2.9485533256321048</v>
      </c>
      <c r="D1160" s="103">
        <v>1.767431428587912</v>
      </c>
    </row>
    <row r="1161" spans="1:4">
      <c r="A1161" s="21">
        <v>43021</v>
      </c>
      <c r="B1161" s="103">
        <v>5.3434504632619477</v>
      </c>
      <c r="C1161" s="103">
        <v>2.9910929958088519</v>
      </c>
      <c r="D1161" s="103">
        <v>1.7864541392558639</v>
      </c>
    </row>
    <row r="1162" spans="1:4">
      <c r="A1162" s="21">
        <v>43024</v>
      </c>
      <c r="B1162" s="103">
        <v>5.2814053424676271</v>
      </c>
      <c r="C1162" s="103">
        <v>2.9614643113013761</v>
      </c>
      <c r="D1162" s="103">
        <v>1.7833763257970121</v>
      </c>
    </row>
    <row r="1163" spans="1:4">
      <c r="A1163" s="21">
        <v>43025</v>
      </c>
      <c r="B1163" s="103">
        <v>5.2854648625514944</v>
      </c>
      <c r="C1163" s="103">
        <v>2.9653457183852758</v>
      </c>
      <c r="D1163" s="103">
        <v>1.78241101190373</v>
      </c>
    </row>
    <row r="1164" spans="1:4">
      <c r="A1164" s="21">
        <v>43026</v>
      </c>
      <c r="B1164" s="103">
        <v>5.2960366450596519</v>
      </c>
      <c r="C1164" s="103">
        <v>2.9762406702046782</v>
      </c>
      <c r="D1164" s="103">
        <v>1.7794383021771689</v>
      </c>
    </row>
    <row r="1165" spans="1:4">
      <c r="A1165" s="21">
        <v>43027</v>
      </c>
      <c r="B1165" s="103">
        <v>5.2912596011142377</v>
      </c>
      <c r="C1165" s="103">
        <v>2.9717320596382728</v>
      </c>
      <c r="D1165" s="103">
        <v>1.780530510465437</v>
      </c>
    </row>
    <row r="1166" spans="1:4">
      <c r="A1166" s="21">
        <v>43028</v>
      </c>
      <c r="B1166" s="103">
        <v>5.3372344073732076</v>
      </c>
      <c r="C1166" s="103">
        <v>2.9849532193063002</v>
      </c>
      <c r="D1166" s="103">
        <v>1.788046249050957</v>
      </c>
    </row>
    <row r="1167" spans="1:4">
      <c r="A1167" s="21">
        <v>43031</v>
      </c>
      <c r="B1167" s="103">
        <v>5.4106127580973791</v>
      </c>
      <c r="C1167" s="103">
        <v>3.0129981753944111</v>
      </c>
      <c r="D1167" s="103">
        <v>1.795757064270082</v>
      </c>
    </row>
    <row r="1168" spans="1:4">
      <c r="A1168" s="21">
        <v>43032</v>
      </c>
      <c r="B1168" s="103">
        <v>5.4162747745668378</v>
      </c>
      <c r="C1168" s="103">
        <v>3.02236642020143</v>
      </c>
      <c r="D1168" s="103">
        <v>1.7920642376002389</v>
      </c>
    </row>
    <row r="1169" spans="1:4">
      <c r="A1169" s="21">
        <v>43033</v>
      </c>
      <c r="B1169" s="103">
        <v>5.4535630228900116</v>
      </c>
      <c r="C1169" s="103">
        <v>3.0412156415193459</v>
      </c>
      <c r="D1169" s="103">
        <v>1.7932181291049429</v>
      </c>
    </row>
    <row r="1170" spans="1:4">
      <c r="A1170" s="21">
        <v>43034</v>
      </c>
      <c r="B1170" s="103">
        <v>5.4366737004552368</v>
      </c>
      <c r="C1170" s="103">
        <v>3.036172468703402</v>
      </c>
      <c r="D1170" s="103">
        <v>1.790634015852522</v>
      </c>
    </row>
    <row r="1171" spans="1:4">
      <c r="A1171" s="21">
        <v>43035</v>
      </c>
      <c r="B1171" s="103">
        <v>5.4134785721857241</v>
      </c>
      <c r="C1171" s="103">
        <v>3.0317929308414961</v>
      </c>
      <c r="D1171" s="103">
        <v>1.7855700226476801</v>
      </c>
    </row>
    <row r="1172" spans="1:4">
      <c r="A1172" s="21">
        <v>43038</v>
      </c>
      <c r="B1172" s="103">
        <v>5.3598271327366387</v>
      </c>
      <c r="C1172" s="103">
        <v>3.007712580558362</v>
      </c>
      <c r="D1172" s="103">
        <v>1.782027700180588</v>
      </c>
    </row>
    <row r="1173" spans="1:4">
      <c r="A1173" s="21">
        <v>43039</v>
      </c>
      <c r="B1173" s="103">
        <v>5.3998376903758487</v>
      </c>
      <c r="C1173" s="103">
        <v>3.017571847741285</v>
      </c>
      <c r="D1173" s="103">
        <v>1.789464497562085</v>
      </c>
    </row>
    <row r="1174" spans="1:4">
      <c r="A1174" s="21">
        <v>43040</v>
      </c>
      <c r="B1174" s="103">
        <v>5.4086815485703523</v>
      </c>
      <c r="C1174" s="103">
        <v>3.0145118766868739</v>
      </c>
      <c r="D1174" s="103">
        <v>1.7942147086561859</v>
      </c>
    </row>
    <row r="1175" spans="1:4">
      <c r="A1175" s="21">
        <v>43041</v>
      </c>
      <c r="B1175" s="103">
        <v>5.3845019701013674</v>
      </c>
      <c r="C1175" s="103">
        <v>2.9841583176036499</v>
      </c>
      <c r="D1175" s="103">
        <v>1.8043620334544621</v>
      </c>
    </row>
    <row r="1176" spans="1:4">
      <c r="A1176" s="21">
        <v>43042</v>
      </c>
      <c r="B1176" s="103">
        <v>5.3356680141680064</v>
      </c>
      <c r="C1176" s="103">
        <v>2.9564791325544362</v>
      </c>
      <c r="D1176" s="103">
        <v>1.804737248240923</v>
      </c>
    </row>
    <row r="1177" spans="1:4">
      <c r="A1177" s="21">
        <v>43045</v>
      </c>
      <c r="B1177" s="103">
        <v>5.4025970873701574</v>
      </c>
      <c r="C1177" s="103">
        <v>2.9969053281754019</v>
      </c>
      <c r="D1177" s="103">
        <v>1.802725310198372</v>
      </c>
    </row>
    <row r="1178" spans="1:4">
      <c r="A1178" s="21">
        <v>43046</v>
      </c>
      <c r="B1178" s="103">
        <v>5.4339514062139376</v>
      </c>
      <c r="C1178" s="103">
        <v>3.0081514607616309</v>
      </c>
      <c r="D1178" s="103">
        <v>1.80640884513113</v>
      </c>
    </row>
    <row r="1179" spans="1:4">
      <c r="A1179" s="21">
        <v>43047</v>
      </c>
      <c r="B1179" s="103">
        <v>5.4276383380900359</v>
      </c>
      <c r="C1179" s="103">
        <v>3.0147214778034841</v>
      </c>
      <c r="D1179" s="103">
        <v>1.8003780375905889</v>
      </c>
    </row>
    <row r="1180" spans="1:4">
      <c r="A1180" s="21">
        <v>43048</v>
      </c>
      <c r="B1180" s="103">
        <v>5.4733069673874581</v>
      </c>
      <c r="C1180" s="103">
        <v>3.0474639681828188</v>
      </c>
      <c r="D1180" s="103">
        <v>1.7960202399541909</v>
      </c>
    </row>
    <row r="1181" spans="1:4">
      <c r="A1181" s="21">
        <v>43049</v>
      </c>
      <c r="B1181" s="103">
        <v>5.527926437005398</v>
      </c>
      <c r="C1181" s="103">
        <v>3.080214840015449</v>
      </c>
      <c r="D1181" s="103">
        <v>1.7946561276153301</v>
      </c>
    </row>
    <row r="1182" spans="1:4">
      <c r="A1182" s="21">
        <v>43052</v>
      </c>
      <c r="B1182" s="103">
        <v>5.5527918362455031</v>
      </c>
      <c r="C1182" s="103">
        <v>3.1013282786123662</v>
      </c>
      <c r="D1182" s="103">
        <v>1.7904560038158881</v>
      </c>
    </row>
    <row r="1183" spans="1:4">
      <c r="A1183" s="21">
        <v>43053</v>
      </c>
      <c r="B1183" s="103">
        <v>5.5028676011375408</v>
      </c>
      <c r="C1183" s="103">
        <v>3.0727097367035752</v>
      </c>
      <c r="D1183" s="103">
        <v>1.790884291934798</v>
      </c>
    </row>
    <row r="1184" spans="1:4">
      <c r="A1184" s="21">
        <v>43054</v>
      </c>
      <c r="B1184" s="103">
        <v>5.4610677043951572</v>
      </c>
      <c r="C1184" s="103">
        <v>3.0329673602305949</v>
      </c>
      <c r="D1184" s="103">
        <v>1.800569229989984</v>
      </c>
    </row>
    <row r="1185" spans="1:4">
      <c r="A1185" s="21">
        <v>43055</v>
      </c>
      <c r="B1185" s="103">
        <v>5.4909097005128791</v>
      </c>
      <c r="C1185" s="103">
        <v>3.044887182554243</v>
      </c>
      <c r="D1185" s="103">
        <v>1.803321230413127</v>
      </c>
    </row>
    <row r="1186" spans="1:4">
      <c r="A1186" s="21">
        <v>43056</v>
      </c>
      <c r="B1186" s="103">
        <v>5.4495318473219543</v>
      </c>
      <c r="C1186" s="103">
        <v>2.9882838434544992</v>
      </c>
      <c r="D1186" s="103">
        <v>1.823632604131145</v>
      </c>
    </row>
    <row r="1187" spans="1:4">
      <c r="A1187" s="21">
        <v>43059</v>
      </c>
      <c r="B1187" s="103">
        <v>5.4922461717591649</v>
      </c>
      <c r="C1187" s="103">
        <v>3.028594301878119</v>
      </c>
      <c r="D1187" s="103">
        <v>1.81346381334511</v>
      </c>
    </row>
    <row r="1188" spans="1:4">
      <c r="A1188" s="21">
        <v>43060</v>
      </c>
      <c r="B1188" s="103">
        <v>5.5550251500386389</v>
      </c>
      <c r="C1188" s="103">
        <v>3.0404109929913532</v>
      </c>
      <c r="D1188" s="103">
        <v>1.8270638945997379</v>
      </c>
    </row>
    <row r="1189" spans="1:4">
      <c r="A1189" s="21">
        <v>43061</v>
      </c>
      <c r="B1189" s="103">
        <v>5.5419945553873529</v>
      </c>
      <c r="C1189" s="103">
        <v>3.0254270492369</v>
      </c>
      <c r="D1189" s="103">
        <v>1.831805713770293</v>
      </c>
    </row>
    <row r="1190" spans="1:4">
      <c r="A1190" s="21">
        <v>43062</v>
      </c>
      <c r="B1190" s="103">
        <v>5.3670926736036977</v>
      </c>
      <c r="C1190" s="103">
        <v>2.920683626550467</v>
      </c>
      <c r="D1190" s="103">
        <v>1.837615216113843</v>
      </c>
    </row>
    <row r="1191" spans="1:4">
      <c r="A1191" s="21">
        <v>43063</v>
      </c>
      <c r="B1191" s="103">
        <v>5.3653693291019078</v>
      </c>
      <c r="C1191" s="103">
        <v>2.9156766193632802</v>
      </c>
      <c r="D1191" s="103">
        <v>1.8401798380074079</v>
      </c>
    </row>
    <row r="1192" spans="1:4">
      <c r="A1192" s="21">
        <v>43066</v>
      </c>
      <c r="B1192" s="103">
        <v>5.2925844016232686</v>
      </c>
      <c r="C1192" s="103">
        <v>2.871583697205343</v>
      </c>
      <c r="D1192" s="103">
        <v>1.843089026718626</v>
      </c>
    </row>
    <row r="1193" spans="1:4">
      <c r="A1193" s="21">
        <v>43067</v>
      </c>
      <c r="B1193" s="103">
        <v>5.3123149376539596</v>
      </c>
      <c r="C1193" s="103">
        <v>2.9039937869213408</v>
      </c>
      <c r="D1193" s="103">
        <v>1.8293134653314089</v>
      </c>
    </row>
    <row r="1194" spans="1:4">
      <c r="A1194" s="21">
        <v>43068</v>
      </c>
      <c r="B1194" s="103">
        <v>5.3039971626606297</v>
      </c>
      <c r="C1194" s="103">
        <v>2.8980820476506359</v>
      </c>
      <c r="D1194" s="103">
        <v>1.830174948621754</v>
      </c>
    </row>
    <row r="1195" spans="1:4">
      <c r="A1195" s="21">
        <v>43069</v>
      </c>
      <c r="B1195" s="103">
        <v>5.2563062413458024</v>
      </c>
      <c r="C1195" s="103">
        <v>2.8701437584789868</v>
      </c>
      <c r="D1195" s="103">
        <v>1.83137385568845</v>
      </c>
    </row>
    <row r="1196" spans="1:4">
      <c r="A1196" s="21">
        <v>43070</v>
      </c>
      <c r="B1196" s="103">
        <v>5.2623907025459973</v>
      </c>
      <c r="C1196" s="103">
        <v>2.8988848093164208</v>
      </c>
      <c r="D1196" s="103">
        <v>1.8153155605333999</v>
      </c>
    </row>
    <row r="1197" spans="1:4">
      <c r="A1197" s="21">
        <v>43073</v>
      </c>
      <c r="B1197" s="103">
        <v>5.2643954094154246</v>
      </c>
      <c r="C1197" s="103">
        <v>2.8965020298290951</v>
      </c>
      <c r="D1197" s="103">
        <v>1.8175010254441439</v>
      </c>
    </row>
    <row r="1198" spans="1:4">
      <c r="A1198" s="21">
        <v>43074</v>
      </c>
      <c r="B1198" s="103">
        <v>5.2429591140309224</v>
      </c>
      <c r="C1198" s="103">
        <v>2.856043183551745</v>
      </c>
      <c r="D1198" s="103">
        <v>1.8357422409526849</v>
      </c>
    </row>
    <row r="1199" spans="1:4">
      <c r="A1199" s="21">
        <v>43075</v>
      </c>
      <c r="B1199" s="103">
        <v>5.2383693904088089</v>
      </c>
      <c r="C1199" s="103">
        <v>2.8716834857913129</v>
      </c>
      <c r="D1199" s="103">
        <v>1.824145807268637</v>
      </c>
    </row>
    <row r="1200" spans="1:4">
      <c r="A1200" s="21">
        <v>43076</v>
      </c>
      <c r="B1200" s="103">
        <v>5.1850512217411993</v>
      </c>
      <c r="C1200" s="103">
        <v>2.849903837726774</v>
      </c>
      <c r="D1200" s="103">
        <v>1.819377606044791</v>
      </c>
    </row>
    <row r="1201" spans="1:4">
      <c r="A1201" s="21">
        <v>43077</v>
      </c>
      <c r="B1201" s="103">
        <v>5.2293482094963801</v>
      </c>
      <c r="C1201" s="103">
        <v>2.8825922082057169</v>
      </c>
      <c r="D1201" s="103">
        <v>1.8141130731604289</v>
      </c>
    </row>
    <row r="1202" spans="1:4">
      <c r="A1202" s="21">
        <v>43080</v>
      </c>
      <c r="B1202" s="103">
        <v>5.2926195719192233</v>
      </c>
      <c r="C1202" s="103">
        <v>2.9221280391735078</v>
      </c>
      <c r="D1202" s="103">
        <v>1.8112209666952801</v>
      </c>
    </row>
    <row r="1203" spans="1:4">
      <c r="A1203" s="21">
        <v>43081</v>
      </c>
      <c r="B1203" s="103">
        <v>5.2375428884538691</v>
      </c>
      <c r="C1203" s="103">
        <v>2.8930400679537591</v>
      </c>
      <c r="D1203" s="103">
        <v>1.810394175480041</v>
      </c>
    </row>
    <row r="1204" spans="1:4">
      <c r="A1204" s="21">
        <v>43082</v>
      </c>
      <c r="B1204" s="103">
        <v>5.2913710264128246</v>
      </c>
      <c r="C1204" s="103">
        <v>2.9177743487034031</v>
      </c>
      <c r="D1204" s="103">
        <v>1.813495628530766</v>
      </c>
    </row>
    <row r="1205" spans="1:4">
      <c r="A1205" s="21">
        <v>43083</v>
      </c>
      <c r="B1205" s="103">
        <v>5.27950105152805</v>
      </c>
      <c r="C1205" s="103">
        <v>2.9067328065555351</v>
      </c>
      <c r="D1205" s="103">
        <v>1.8163007757786429</v>
      </c>
    </row>
    <row r="1206" spans="1:4">
      <c r="A1206" s="21">
        <v>43084</v>
      </c>
      <c r="B1206" s="103">
        <v>5.241605057636658</v>
      </c>
      <c r="C1206" s="103">
        <v>2.8814910061799139</v>
      </c>
      <c r="D1206" s="103">
        <v>1.8190600096946421</v>
      </c>
    </row>
    <row r="1207" spans="1:4">
      <c r="A1207" s="21">
        <v>43087</v>
      </c>
      <c r="B1207" s="103">
        <v>5.2329531648317564</v>
      </c>
      <c r="C1207" s="103">
        <v>2.8808893265532531</v>
      </c>
      <c r="D1207" s="103">
        <v>1.8164367220217219</v>
      </c>
    </row>
    <row r="1208" spans="1:4">
      <c r="A1208" s="21">
        <v>43088</v>
      </c>
      <c r="B1208" s="103">
        <v>5.2932702223943879</v>
      </c>
      <c r="C1208" s="103">
        <v>2.908386151893537</v>
      </c>
      <c r="D1208" s="103">
        <v>1.8200025532882369</v>
      </c>
    </row>
    <row r="1209" spans="1:4">
      <c r="A1209" s="21">
        <v>43089</v>
      </c>
      <c r="B1209" s="103">
        <v>5.2790614228286126</v>
      </c>
      <c r="C1209" s="103">
        <v>2.8944957102457609</v>
      </c>
      <c r="D1209" s="103">
        <v>1.8238276892731651</v>
      </c>
    </row>
    <row r="1210" spans="1:4">
      <c r="A1210" s="21">
        <v>43090</v>
      </c>
      <c r="B1210" s="103">
        <v>5.3133524613846292</v>
      </c>
      <c r="C1210" s="103">
        <v>2.9200152426516368</v>
      </c>
      <c r="D1210" s="103">
        <v>1.8196317552642729</v>
      </c>
    </row>
    <row r="1211" spans="1:4">
      <c r="A1211" s="21">
        <v>43091</v>
      </c>
      <c r="B1211" s="103">
        <v>5.3006735696928917</v>
      </c>
      <c r="C1211" s="103">
        <v>2.9144669222349542</v>
      </c>
      <c r="D1211" s="103">
        <v>1.818745489699392</v>
      </c>
    </row>
    <row r="1212" spans="1:4">
      <c r="A1212" s="21">
        <v>43094</v>
      </c>
      <c r="B1212" s="103">
        <v>5.292760253103042</v>
      </c>
      <c r="C1212" s="103">
        <v>2.894686914131249</v>
      </c>
      <c r="D1212" s="103">
        <v>1.828439624079863</v>
      </c>
    </row>
    <row r="1213" spans="1:4">
      <c r="A1213" s="21">
        <v>43095</v>
      </c>
      <c r="B1213" s="103">
        <v>5.3210899264947047</v>
      </c>
      <c r="C1213" s="103">
        <v>2.9031257641823789</v>
      </c>
      <c r="D1213" s="103">
        <v>1.832883022893536</v>
      </c>
    </row>
    <row r="1214" spans="1:4">
      <c r="A1214" s="21">
        <v>43096</v>
      </c>
      <c r="B1214" s="103">
        <v>5.2623027768061093</v>
      </c>
      <c r="C1214" s="103">
        <v>2.8700238479618831</v>
      </c>
      <c r="D1214" s="103">
        <v>1.8335397388920931</v>
      </c>
    </row>
    <row r="1215" spans="1:4">
      <c r="A1215" s="21">
        <v>43097</v>
      </c>
      <c r="B1215" s="103">
        <v>5.2773380783268236</v>
      </c>
      <c r="C1215" s="103">
        <v>2.8697065283872352</v>
      </c>
      <c r="D1215" s="103">
        <v>1.838981800446567</v>
      </c>
    </row>
    <row r="1216" spans="1:4">
      <c r="A1216" s="21">
        <v>43098</v>
      </c>
      <c r="B1216" s="103">
        <v>5.3142317187835024</v>
      </c>
      <c r="C1216" s="103">
        <v>2.888587637279477</v>
      </c>
      <c r="D1216" s="103">
        <v>1.839733595131128</v>
      </c>
    </row>
    <row r="1217" spans="1:4">
      <c r="A1217" s="21">
        <v>43102</v>
      </c>
      <c r="B1217" s="103">
        <v>5.4114072465068546</v>
      </c>
      <c r="C1217" s="103">
        <v>2.9264248847554568</v>
      </c>
      <c r="D1217" s="103">
        <v>1.8491529629536529</v>
      </c>
    </row>
    <row r="1218" spans="1:4">
      <c r="A1218" s="21">
        <v>43103</v>
      </c>
      <c r="B1218" s="103">
        <v>5.4409151248130057</v>
      </c>
      <c r="C1218" s="103">
        <v>2.959165527668528</v>
      </c>
      <c r="D1218" s="103">
        <v>1.838665351410673</v>
      </c>
    </row>
    <row r="1219" spans="1:4">
      <c r="A1219" s="21">
        <v>43104</v>
      </c>
      <c r="B1219" s="103">
        <v>5.4611380449870666</v>
      </c>
      <c r="C1219" s="103">
        <v>2.9623951950760961</v>
      </c>
      <c r="D1219" s="103">
        <v>1.843487342291205</v>
      </c>
    </row>
    <row r="1220" spans="1:4">
      <c r="A1220" s="21">
        <v>43105</v>
      </c>
      <c r="B1220" s="103">
        <v>5.4693854793884871</v>
      </c>
      <c r="C1220" s="103">
        <v>2.962817059402751</v>
      </c>
      <c r="D1220" s="103">
        <v>1.8460085012778391</v>
      </c>
    </row>
    <row r="1221" spans="1:4">
      <c r="A1221" s="21">
        <v>43108</v>
      </c>
      <c r="B1221" s="103">
        <v>5.4899425173741196</v>
      </c>
      <c r="C1221" s="103">
        <v>2.959208543927478</v>
      </c>
      <c r="D1221" s="103">
        <v>1.855206362065932</v>
      </c>
    </row>
    <row r="1222" spans="1:4">
      <c r="A1222" s="21">
        <v>43109</v>
      </c>
      <c r="B1222" s="103">
        <v>5.5047843822670819</v>
      </c>
      <c r="C1222" s="103">
        <v>2.9636479594081711</v>
      </c>
      <c r="D1222" s="103">
        <v>1.857435315416601</v>
      </c>
    </row>
    <row r="1223" spans="1:4">
      <c r="A1223" s="21">
        <v>43110</v>
      </c>
      <c r="B1223" s="103">
        <v>5.4960445637222923</v>
      </c>
      <c r="C1223" s="103">
        <v>2.9460883941496179</v>
      </c>
      <c r="D1223" s="103">
        <v>1.865539599774539</v>
      </c>
    </row>
    <row r="1224" spans="1:4">
      <c r="A1224" s="21">
        <v>43111</v>
      </c>
      <c r="B1224" s="103">
        <v>5.5019180031467583</v>
      </c>
      <c r="C1224" s="103">
        <v>2.9481143415445512</v>
      </c>
      <c r="D1224" s="103">
        <v>1.8662498688108</v>
      </c>
    </row>
    <row r="1225" spans="1:4">
      <c r="A1225" s="21">
        <v>43112</v>
      </c>
      <c r="B1225" s="103">
        <v>5.4957983716506078</v>
      </c>
      <c r="C1225" s="103">
        <v>2.9249855423470241</v>
      </c>
      <c r="D1225" s="103">
        <v>1.8789147132811981</v>
      </c>
    </row>
    <row r="1226" spans="1:4">
      <c r="A1226" s="21">
        <v>43115</v>
      </c>
      <c r="B1226" s="103">
        <v>5.4568296837325931</v>
      </c>
      <c r="C1226" s="103">
        <v>2.880978619894579</v>
      </c>
      <c r="D1226" s="103">
        <v>1.894088920358691</v>
      </c>
    </row>
    <row r="1227" spans="1:4">
      <c r="A1227" s="21">
        <v>43116</v>
      </c>
      <c r="B1227" s="103">
        <v>5.5166719422998334</v>
      </c>
      <c r="C1227" s="103">
        <v>2.8819724258332609</v>
      </c>
      <c r="D1227" s="103">
        <v>1.9142001126901149</v>
      </c>
    </row>
    <row r="1228" spans="1:4">
      <c r="A1228" s="21">
        <v>43117</v>
      </c>
      <c r="B1228" s="103">
        <v>5.491226233176473</v>
      </c>
      <c r="C1228" s="103">
        <v>2.8917433878725372</v>
      </c>
      <c r="D1228" s="103">
        <v>1.8989327532331219</v>
      </c>
    </row>
    <row r="1229" spans="1:4">
      <c r="A1229" s="21">
        <v>43118</v>
      </c>
      <c r="B1229" s="103">
        <v>5.5428738127862252</v>
      </c>
      <c r="C1229" s="103">
        <v>2.9041904121006441</v>
      </c>
      <c r="D1229" s="103">
        <v>1.908577960209221</v>
      </c>
    </row>
    <row r="1230" spans="1:4">
      <c r="A1230" s="21">
        <v>43119</v>
      </c>
      <c r="B1230" s="103">
        <v>5.5255172717324879</v>
      </c>
      <c r="C1230" s="103">
        <v>2.8901295864084529</v>
      </c>
      <c r="D1230" s="103">
        <v>1.9118579657180761</v>
      </c>
    </row>
    <row r="1231" spans="1:4">
      <c r="A1231" s="21">
        <v>43122</v>
      </c>
      <c r="B1231" s="103">
        <v>5.600113469452805</v>
      </c>
      <c r="C1231" s="103">
        <v>2.9335986523372481</v>
      </c>
      <c r="D1231" s="103">
        <v>1.9089569273530651</v>
      </c>
    </row>
    <row r="1232" spans="1:4">
      <c r="A1232" s="21">
        <v>43123</v>
      </c>
      <c r="B1232" s="103">
        <v>5.6479978273953826</v>
      </c>
      <c r="C1232" s="103">
        <v>2.9398881958605272</v>
      </c>
      <c r="D1232" s="103">
        <v>1.9211607554831429</v>
      </c>
    </row>
    <row r="1233" spans="1:4">
      <c r="A1233" s="21">
        <v>43124</v>
      </c>
      <c r="B1233" s="103">
        <v>5.6693637821879772</v>
      </c>
      <c r="C1233" s="103">
        <v>2.9574922297514519</v>
      </c>
      <c r="D1233" s="103">
        <v>1.916949679581891</v>
      </c>
    </row>
    <row r="1234" spans="1:4">
      <c r="A1234" s="21">
        <v>43125</v>
      </c>
      <c r="B1234" s="103">
        <v>5.6626462556605954</v>
      </c>
      <c r="C1234" s="103">
        <v>2.9536309904332052</v>
      </c>
      <c r="D1234" s="103">
        <v>1.917181352038178</v>
      </c>
    </row>
    <row r="1235" spans="1:4">
      <c r="A1235" s="21">
        <v>43126</v>
      </c>
      <c r="B1235" s="103">
        <v>5.6697154851475267</v>
      </c>
      <c r="C1235" s="103">
        <v>2.9524786927330302</v>
      </c>
      <c r="D1235" s="103">
        <v>1.9203239295519601</v>
      </c>
    </row>
    <row r="1236" spans="1:4">
      <c r="A1236" s="21">
        <v>43129</v>
      </c>
      <c r="B1236" s="103">
        <v>5.5851660936719769</v>
      </c>
      <c r="C1236" s="103">
        <v>2.9114573722800978</v>
      </c>
      <c r="D1236" s="103">
        <v>1.918340329090229</v>
      </c>
    </row>
    <row r="1237" spans="1:4">
      <c r="A1237" s="21">
        <v>43130</v>
      </c>
      <c r="B1237" s="103">
        <v>5.5541283074917889</v>
      </c>
      <c r="C1237" s="103">
        <v>2.9007128742088262</v>
      </c>
      <c r="D1237" s="103">
        <v>1.914745977402774</v>
      </c>
    </row>
    <row r="1238" spans="1:4">
      <c r="A1238" s="21">
        <v>43131</v>
      </c>
      <c r="B1238" s="103">
        <v>5.5281550439291047</v>
      </c>
      <c r="C1238" s="103">
        <v>2.8668352919716789</v>
      </c>
      <c r="D1238" s="103">
        <v>1.928312749396597</v>
      </c>
    </row>
    <row r="1239" spans="1:4">
      <c r="A1239" s="21">
        <v>43132</v>
      </c>
      <c r="B1239" s="103">
        <v>5.4485470790352171</v>
      </c>
      <c r="C1239" s="103">
        <v>2.808345389958363</v>
      </c>
      <c r="D1239" s="103">
        <v>1.9401271291335001</v>
      </c>
    </row>
    <row r="1240" spans="1:4">
      <c r="A1240" s="21">
        <v>43133</v>
      </c>
      <c r="B1240" s="103">
        <v>5.4461762237263578</v>
      </c>
      <c r="C1240" s="103">
        <v>2.805169296784098</v>
      </c>
      <c r="D1240" s="103">
        <v>1.941478623044236</v>
      </c>
    </row>
    <row r="1241" spans="1:4">
      <c r="A1241" s="21">
        <v>43136</v>
      </c>
      <c r="B1241" s="103">
        <v>5.3971642632117156</v>
      </c>
      <c r="C1241" s="103">
        <v>2.7970927933615348</v>
      </c>
      <c r="D1241" s="103">
        <v>1.929562106777811</v>
      </c>
    </row>
    <row r="1242" spans="1:4">
      <c r="A1242" s="21">
        <v>43137</v>
      </c>
      <c r="B1242" s="103">
        <v>5.1291579349144074</v>
      </c>
      <c r="C1242" s="103">
        <v>2.6787475480009508</v>
      </c>
      <c r="D1242" s="103">
        <v>1.914759731181874</v>
      </c>
    </row>
    <row r="1243" spans="1:4">
      <c r="A1243" s="21">
        <v>43138</v>
      </c>
      <c r="B1243" s="103">
        <v>5.1418517457629687</v>
      </c>
      <c r="C1243" s="103">
        <v>2.6612036528639771</v>
      </c>
      <c r="D1243" s="103">
        <v>1.932152670927431</v>
      </c>
    </row>
    <row r="1244" spans="1:4">
      <c r="A1244" s="21">
        <v>43139</v>
      </c>
      <c r="B1244" s="103">
        <v>5.2573074619633537</v>
      </c>
      <c r="C1244" s="103">
        <v>2.6901607063655519</v>
      </c>
      <c r="D1244" s="103">
        <v>1.9542726386283651</v>
      </c>
    </row>
    <row r="1245" spans="1:4">
      <c r="A1245" s="21">
        <v>43140</v>
      </c>
      <c r="B1245" s="103">
        <v>5.1395675268170651</v>
      </c>
      <c r="C1245" s="103">
        <v>2.6099069010489502</v>
      </c>
      <c r="D1245" s="103">
        <v>1.9692532039175099</v>
      </c>
    </row>
    <row r="1246" spans="1:4">
      <c r="A1246" s="21">
        <v>43143</v>
      </c>
      <c r="B1246" s="103">
        <v>5.3289123227894306</v>
      </c>
      <c r="C1246" s="103">
        <v>2.6830133293503948</v>
      </c>
      <c r="D1246" s="103">
        <v>1.986166920788148</v>
      </c>
    </row>
    <row r="1247" spans="1:4">
      <c r="A1247" s="21">
        <v>43144</v>
      </c>
      <c r="B1247" s="103">
        <v>5.3290460967864259</v>
      </c>
      <c r="C1247" s="103">
        <v>2.6951571957716052</v>
      </c>
      <c r="D1247" s="103">
        <v>1.977267264836015</v>
      </c>
    </row>
    <row r="1248" spans="1:4">
      <c r="A1248" s="21">
        <v>43145</v>
      </c>
      <c r="B1248" s="103">
        <v>5.336908579618167</v>
      </c>
      <c r="C1248" s="103">
        <v>2.7027713798743558</v>
      </c>
      <c r="D1248" s="103">
        <v>1.974605998627329</v>
      </c>
    </row>
    <row r="1249" spans="1:4">
      <c r="A1249" s="21">
        <v>43153</v>
      </c>
      <c r="B1249" s="103">
        <v>5.4197288436797777</v>
      </c>
      <c r="C1249" s="103">
        <v>2.7521455681492411</v>
      </c>
      <c r="D1249" s="103">
        <v>1.969274048001912</v>
      </c>
    </row>
    <row r="1250" spans="1:4">
      <c r="A1250" s="21">
        <v>43154</v>
      </c>
      <c r="B1250" s="103">
        <v>5.4135400263285467</v>
      </c>
      <c r="C1250" s="103">
        <v>2.7535824963180082</v>
      </c>
      <c r="D1250" s="103">
        <v>1.9659988518838061</v>
      </c>
    </row>
    <row r="1251" spans="1:4">
      <c r="A1251" s="21">
        <v>43157</v>
      </c>
      <c r="B1251" s="103">
        <v>5.6186364309749379</v>
      </c>
      <c r="C1251" s="103">
        <v>2.8285639479722131</v>
      </c>
      <c r="D1251" s="103">
        <v>1.9863918703350929</v>
      </c>
    </row>
    <row r="1252" spans="1:4">
      <c r="A1252" s="21">
        <v>43158</v>
      </c>
      <c r="B1252" s="103">
        <v>5.6475787519599034</v>
      </c>
      <c r="C1252" s="103">
        <v>2.8246022869842911</v>
      </c>
      <c r="D1252" s="103">
        <v>1.999424406750582</v>
      </c>
    </row>
    <row r="1253" spans="1:4">
      <c r="A1253" s="21">
        <v>43159</v>
      </c>
      <c r="B1253" s="103">
        <v>5.7060141403575724</v>
      </c>
      <c r="C1253" s="103">
        <v>2.8357599516906311</v>
      </c>
      <c r="D1253" s="103">
        <v>2.0121640186630558</v>
      </c>
    </row>
    <row r="1254" spans="1:4">
      <c r="A1254" s="21">
        <v>43160</v>
      </c>
      <c r="B1254" s="103">
        <v>5.8040859442799304</v>
      </c>
      <c r="C1254" s="103">
        <v>2.8714535042013769</v>
      </c>
      <c r="D1254" s="103">
        <v>2.021305912071242</v>
      </c>
    </row>
    <row r="1255" spans="1:4">
      <c r="A1255" s="21">
        <v>43161</v>
      </c>
      <c r="B1255" s="103">
        <v>5.757277342105767</v>
      </c>
      <c r="C1255" s="103">
        <v>2.8519427191815101</v>
      </c>
      <c r="D1255" s="103">
        <v>2.0187212398705081</v>
      </c>
    </row>
    <row r="1256" spans="1:4">
      <c r="A1256" s="21">
        <v>43164</v>
      </c>
      <c r="B1256" s="103">
        <v>5.8363407553659732</v>
      </c>
      <c r="C1256" s="103">
        <v>2.8677305251315302</v>
      </c>
      <c r="D1256" s="103">
        <v>2.0351775399462562</v>
      </c>
    </row>
    <row r="1257" spans="1:4">
      <c r="A1257" s="21">
        <v>43165</v>
      </c>
      <c r="B1257" s="103">
        <v>5.8553467239362558</v>
      </c>
      <c r="C1257" s="103">
        <v>2.8871843810876512</v>
      </c>
      <c r="D1257" s="103">
        <v>2.0280473814874438</v>
      </c>
    </row>
    <row r="1258" spans="1:4">
      <c r="A1258" s="21">
        <v>43166</v>
      </c>
      <c r="B1258" s="103">
        <v>5.8380915551567281</v>
      </c>
      <c r="C1258" s="103">
        <v>2.8743833833879919</v>
      </c>
      <c r="D1258" s="103">
        <v>2.0310761566800659</v>
      </c>
    </row>
    <row r="1259" spans="1:4">
      <c r="A1259" s="21">
        <v>43167</v>
      </c>
      <c r="B1259" s="103">
        <v>5.8871102230026953</v>
      </c>
      <c r="C1259" s="103">
        <v>2.90124240623908</v>
      </c>
      <c r="D1259" s="103">
        <v>2.0291686797154731</v>
      </c>
    </row>
    <row r="1260" spans="1:4">
      <c r="A1260" s="21">
        <v>43168</v>
      </c>
      <c r="B1260" s="103">
        <v>6.0637196599352308</v>
      </c>
      <c r="C1260" s="103">
        <v>2.9615974130408751</v>
      </c>
      <c r="D1260" s="103">
        <v>2.0474489993929308</v>
      </c>
    </row>
    <row r="1261" spans="1:4">
      <c r="A1261" s="21">
        <v>43171</v>
      </c>
      <c r="B1261" s="103">
        <v>6.1353224712989576</v>
      </c>
      <c r="C1261" s="103">
        <v>2.9871941148378052</v>
      </c>
      <c r="D1261" s="103">
        <v>2.0538747183599368</v>
      </c>
    </row>
    <row r="1262" spans="1:4">
      <c r="A1262" s="21">
        <v>43172</v>
      </c>
      <c r="B1262" s="103">
        <v>6.0896077230751544</v>
      </c>
      <c r="C1262" s="103">
        <v>2.9672538908562078</v>
      </c>
      <c r="D1262" s="103">
        <v>2.052270532643226</v>
      </c>
    </row>
    <row r="1263" spans="1:4">
      <c r="A1263" s="21">
        <v>43173</v>
      </c>
      <c r="B1263" s="103">
        <v>5.9979380669031368</v>
      </c>
      <c r="C1263" s="103">
        <v>2.9320060615128618</v>
      </c>
      <c r="D1263" s="103">
        <v>2.0456772397695211</v>
      </c>
    </row>
    <row r="1264" spans="1:4">
      <c r="A1264" s="21">
        <v>43174</v>
      </c>
      <c r="B1264" s="103">
        <v>6.0320890032919916</v>
      </c>
      <c r="C1264" s="103">
        <v>2.9404869112521852</v>
      </c>
      <c r="D1264" s="103">
        <v>2.0513912101459661</v>
      </c>
    </row>
    <row r="1265" spans="1:4">
      <c r="A1265" s="21">
        <v>43175</v>
      </c>
      <c r="B1265" s="103">
        <v>5.9298610760395958</v>
      </c>
      <c r="C1265" s="103">
        <v>2.904826723985249</v>
      </c>
      <c r="D1265" s="103">
        <v>2.041382030493089</v>
      </c>
    </row>
    <row r="1266" spans="1:4">
      <c r="A1266" s="21">
        <v>43178</v>
      </c>
      <c r="B1266" s="103">
        <v>6.025436448505495</v>
      </c>
      <c r="C1266" s="103">
        <v>2.9310654057326242</v>
      </c>
      <c r="D1266" s="103">
        <v>2.0557154530638759</v>
      </c>
    </row>
    <row r="1267" spans="1:4">
      <c r="A1267" s="21">
        <v>43179</v>
      </c>
      <c r="B1267" s="103">
        <v>6.1035006557129377</v>
      </c>
      <c r="C1267" s="103">
        <v>2.9540555799998272</v>
      </c>
      <c r="D1267" s="103">
        <v>2.066142796038148</v>
      </c>
    </row>
    <row r="1268" spans="1:4">
      <c r="A1268" s="21">
        <v>43180</v>
      </c>
      <c r="B1268" s="103">
        <v>6.019152796941909</v>
      </c>
      <c r="C1268" s="103">
        <v>2.9256372921979961</v>
      </c>
      <c r="D1268" s="103">
        <v>2.057381758495358</v>
      </c>
    </row>
    <row r="1269" spans="1:4">
      <c r="A1269" s="21">
        <v>43181</v>
      </c>
      <c r="B1269" s="103">
        <v>5.9629490867280932</v>
      </c>
      <c r="C1269" s="103">
        <v>2.901376067300669</v>
      </c>
      <c r="D1269" s="103">
        <v>2.0552141288860208</v>
      </c>
    </row>
    <row r="1270" spans="1:4">
      <c r="A1270" s="21">
        <v>43182</v>
      </c>
      <c r="B1270" s="103">
        <v>5.6689322864941651</v>
      </c>
      <c r="C1270" s="103">
        <v>2.776343807698558</v>
      </c>
      <c r="D1270" s="103">
        <v>2.0418696959557789</v>
      </c>
    </row>
    <row r="1271" spans="1:4">
      <c r="A1271" s="21">
        <v>43185</v>
      </c>
      <c r="B1271" s="103">
        <v>5.8858265143128694</v>
      </c>
      <c r="C1271" s="103">
        <v>2.828926862806814</v>
      </c>
      <c r="D1271" s="103">
        <v>2.0805863140883929</v>
      </c>
    </row>
    <row r="1272" spans="1:4">
      <c r="A1272" s="21">
        <v>43186</v>
      </c>
      <c r="B1272" s="103">
        <v>6.0967933243872823</v>
      </c>
      <c r="C1272" s="103">
        <v>2.8961110332824478</v>
      </c>
      <c r="D1272" s="103">
        <v>2.1051656011534838</v>
      </c>
    </row>
    <row r="1273" spans="1:4">
      <c r="A1273" s="21">
        <v>43187</v>
      </c>
      <c r="B1273" s="103">
        <v>6.083176696537163</v>
      </c>
      <c r="C1273" s="103">
        <v>2.874788192356331</v>
      </c>
      <c r="D1273" s="103">
        <v>2.1160434402477022</v>
      </c>
    </row>
    <row r="1274" spans="1:4">
      <c r="A1274" s="21">
        <v>43188</v>
      </c>
      <c r="B1274" s="103">
        <v>6.0837645196019539</v>
      </c>
      <c r="C1274" s="103">
        <v>2.8958537902670729</v>
      </c>
      <c r="D1274" s="103">
        <v>2.1008534823302911</v>
      </c>
    </row>
    <row r="1275" spans="1:4">
      <c r="A1275" s="21">
        <v>43189</v>
      </c>
      <c r="B1275" s="103">
        <v>6.2832416711155181</v>
      </c>
      <c r="C1275" s="103">
        <v>2.954330791155507</v>
      </c>
      <c r="D1275" s="103">
        <v>2.1267901651114691</v>
      </c>
    </row>
    <row r="1276" spans="1:4">
      <c r="A1276" s="21">
        <v>43192</v>
      </c>
      <c r="B1276" s="103">
        <v>6.2607016841956513</v>
      </c>
      <c r="C1276" s="103">
        <v>2.9474450185522429</v>
      </c>
      <c r="D1276" s="103">
        <v>2.124111440514961</v>
      </c>
    </row>
    <row r="1277" spans="1:4">
      <c r="A1277" s="21">
        <v>43193</v>
      </c>
      <c r="B1277" s="103">
        <v>6.204515818426235</v>
      </c>
      <c r="C1277" s="103">
        <v>2.9110076425791962</v>
      </c>
      <c r="D1277" s="103">
        <v>2.1313979831839061</v>
      </c>
    </row>
    <row r="1278" spans="1:4">
      <c r="A1278" s="21">
        <v>43194</v>
      </c>
      <c r="B1278" s="103">
        <v>6.1961747366202253</v>
      </c>
      <c r="C1278" s="103">
        <v>2.8821298975114131</v>
      </c>
      <c r="D1278" s="103">
        <v>2.1498596374751671</v>
      </c>
    </row>
    <row r="1279" spans="1:4">
      <c r="A1279" s="21">
        <v>43199</v>
      </c>
      <c r="B1279" s="103">
        <v>6.1804664048941866</v>
      </c>
      <c r="C1279" s="103">
        <v>2.8840574444837102</v>
      </c>
      <c r="D1279" s="103">
        <v>2.142976179866134</v>
      </c>
    </row>
    <row r="1280" spans="1:4">
      <c r="A1280" s="21">
        <v>43200</v>
      </c>
      <c r="B1280" s="103">
        <v>6.2674338263639537</v>
      </c>
      <c r="C1280" s="103">
        <v>2.9052872232894549</v>
      </c>
      <c r="D1280" s="103">
        <v>2.1572510201823598</v>
      </c>
    </row>
    <row r="1281" spans="1:4">
      <c r="A1281" s="21">
        <v>43201</v>
      </c>
      <c r="B1281" s="103">
        <v>6.3046934811319169</v>
      </c>
      <c r="C1281" s="103">
        <v>2.9078185125921219</v>
      </c>
      <c r="D1281" s="103">
        <v>2.16818671929828</v>
      </c>
    </row>
    <row r="1282" spans="1:4">
      <c r="A1282" s="21">
        <v>43202</v>
      </c>
      <c r="B1282" s="103">
        <v>6.2580342316384003</v>
      </c>
      <c r="C1282" s="103">
        <v>2.8968736528229049</v>
      </c>
      <c r="D1282" s="103">
        <v>2.1602717210466391</v>
      </c>
    </row>
    <row r="1283" spans="1:4">
      <c r="A1283" s="21">
        <v>43203</v>
      </c>
      <c r="B1283" s="103">
        <v>6.2292850207435739</v>
      </c>
      <c r="C1283" s="103">
        <v>2.883768146087982</v>
      </c>
      <c r="D1283" s="103">
        <v>2.160119921289096</v>
      </c>
    </row>
    <row r="1284" spans="1:4">
      <c r="A1284" s="21">
        <v>43206</v>
      </c>
      <c r="B1284" s="103">
        <v>6.1336166230751523</v>
      </c>
      <c r="C1284" s="103">
        <v>2.8703582145286028</v>
      </c>
      <c r="D1284" s="103">
        <v>2.1368819376025061</v>
      </c>
    </row>
    <row r="1285" spans="1:4">
      <c r="A1285" s="21">
        <v>43207</v>
      </c>
      <c r="B1285" s="103">
        <v>6.0171802019252691</v>
      </c>
      <c r="C1285" s="103">
        <v>2.7978496540170128</v>
      </c>
      <c r="D1285" s="103">
        <v>2.150644582808837</v>
      </c>
    </row>
    <row r="1286" spans="1:4">
      <c r="A1286" s="21">
        <v>43208</v>
      </c>
      <c r="B1286" s="103">
        <v>6.0543128351428868</v>
      </c>
      <c r="C1286" s="103">
        <v>2.8281836012818231</v>
      </c>
      <c r="D1286" s="103">
        <v>2.140707142350617</v>
      </c>
    </row>
    <row r="1287" spans="1:4">
      <c r="A1287" s="21">
        <v>43209</v>
      </c>
      <c r="B1287" s="103">
        <v>6.0767744792956178</v>
      </c>
      <c r="C1287" s="103">
        <v>2.835498077805958</v>
      </c>
      <c r="D1287" s="103">
        <v>2.1431065416195532</v>
      </c>
    </row>
    <row r="1288" spans="1:4">
      <c r="A1288" s="21">
        <v>43210</v>
      </c>
      <c r="B1288" s="103">
        <v>5.9901457819601056</v>
      </c>
      <c r="C1288" s="103">
        <v>2.7833371732093788</v>
      </c>
      <c r="D1288" s="103">
        <v>2.15214521604404</v>
      </c>
    </row>
    <row r="1289" spans="1:4">
      <c r="A1289" s="21">
        <v>43213</v>
      </c>
      <c r="B1289" s="103">
        <v>5.9317582093180361</v>
      </c>
      <c r="C1289" s="103">
        <v>2.747494685826354</v>
      </c>
      <c r="D1289" s="103">
        <v>2.1589698571278451</v>
      </c>
    </row>
    <row r="1290" spans="1:4">
      <c r="A1290" s="21">
        <v>43214</v>
      </c>
      <c r="B1290" s="103">
        <v>6.0634372165093593</v>
      </c>
      <c r="C1290" s="103">
        <v>2.8212716613103268</v>
      </c>
      <c r="D1290" s="103">
        <v>2.14918587942475</v>
      </c>
    </row>
    <row r="1291" spans="1:4">
      <c r="A1291" s="21">
        <v>43215</v>
      </c>
      <c r="B1291" s="103">
        <v>6.0599229536164714</v>
      </c>
      <c r="C1291" s="103">
        <v>2.8418070514419309</v>
      </c>
      <c r="D1291" s="103">
        <v>2.132418860225457</v>
      </c>
    </row>
    <row r="1292" spans="1:4">
      <c r="A1292" s="21">
        <v>43216</v>
      </c>
      <c r="B1292" s="103">
        <v>5.9719393597439412</v>
      </c>
      <c r="C1292" s="103">
        <v>2.7909166858970091</v>
      </c>
      <c r="D1292" s="103">
        <v>2.139777009439658</v>
      </c>
    </row>
    <row r="1293" spans="1:4">
      <c r="A1293" s="21">
        <v>43217</v>
      </c>
      <c r="B1293" s="103">
        <v>5.998338671957379</v>
      </c>
      <c r="C1293" s="103">
        <v>2.8274933017739632</v>
      </c>
      <c r="D1293" s="103">
        <v>2.1214333799461289</v>
      </c>
    </row>
    <row r="1294" spans="1:4">
      <c r="A1294" s="21">
        <v>43222</v>
      </c>
      <c r="B1294" s="103">
        <v>6.0298823569598019</v>
      </c>
      <c r="C1294" s="103">
        <v>2.837469812863795</v>
      </c>
      <c r="D1294" s="103">
        <v>2.125091280133824</v>
      </c>
    </row>
    <row r="1295" spans="1:4">
      <c r="A1295" s="21">
        <v>43223</v>
      </c>
      <c r="B1295" s="103">
        <v>6.0719264901241043</v>
      </c>
      <c r="C1295" s="103">
        <v>2.8609791167322629</v>
      </c>
      <c r="D1295" s="103">
        <v>2.1223246456476419</v>
      </c>
    </row>
    <row r="1296" spans="1:4">
      <c r="A1296" s="21">
        <v>43224</v>
      </c>
      <c r="B1296" s="103">
        <v>6.0680311625801817</v>
      </c>
      <c r="C1296" s="103">
        <v>2.8539630703618091</v>
      </c>
      <c r="D1296" s="103">
        <v>2.1261771834387861</v>
      </c>
    </row>
    <row r="1297" spans="1:4">
      <c r="A1297" s="21">
        <v>43227</v>
      </c>
      <c r="B1297" s="103">
        <v>6.1613920020839972</v>
      </c>
      <c r="C1297" s="103">
        <v>2.9063043865169691</v>
      </c>
      <c r="D1297" s="103">
        <v>2.1200091878428662</v>
      </c>
    </row>
    <row r="1298" spans="1:4">
      <c r="A1298" s="21">
        <v>43228</v>
      </c>
      <c r="B1298" s="103">
        <v>6.217620208370195</v>
      </c>
      <c r="C1298" s="103">
        <v>2.9182806711232159</v>
      </c>
      <c r="D1298" s="103">
        <v>2.1305764965976</v>
      </c>
    </row>
    <row r="1299" spans="1:4">
      <c r="A1299" s="21">
        <v>43229</v>
      </c>
      <c r="B1299" s="103">
        <v>6.2212403225550368</v>
      </c>
      <c r="C1299" s="103">
        <v>2.9180176619706319</v>
      </c>
      <c r="D1299" s="103">
        <v>2.132009138818451</v>
      </c>
    </row>
    <row r="1300" spans="1:4">
      <c r="A1300" s="21">
        <v>43230</v>
      </c>
      <c r="B1300" s="103">
        <v>6.2419871757781067</v>
      </c>
      <c r="C1300" s="103">
        <v>2.9337637566575778</v>
      </c>
      <c r="D1300" s="103">
        <v>2.1276379741256228</v>
      </c>
    </row>
    <row r="1301" spans="1:4">
      <c r="A1301" s="21">
        <v>43231</v>
      </c>
      <c r="B1301" s="103">
        <v>6.2022929412951919</v>
      </c>
      <c r="C1301" s="103">
        <v>2.8918224827014178</v>
      </c>
      <c r="D1301" s="103">
        <v>2.1447695971646481</v>
      </c>
    </row>
    <row r="1302" spans="1:4">
      <c r="A1302" s="21">
        <v>43234</v>
      </c>
      <c r="B1302" s="103">
        <v>6.2242888397633251</v>
      </c>
      <c r="C1302" s="103">
        <v>2.8927751577634839</v>
      </c>
      <c r="D1302" s="103">
        <v>2.1516669980585572</v>
      </c>
    </row>
    <row r="1303" spans="1:4">
      <c r="A1303" s="21">
        <v>43235</v>
      </c>
      <c r="B1303" s="103">
        <v>6.2519371972218254</v>
      </c>
      <c r="C1303" s="103">
        <v>2.9188427605784129</v>
      </c>
      <c r="D1303" s="103">
        <v>2.1419232586488861</v>
      </c>
    </row>
    <row r="1304" spans="1:4">
      <c r="A1304" s="21">
        <v>43236</v>
      </c>
      <c r="B1304" s="103">
        <v>6.2384729128852197</v>
      </c>
      <c r="C1304" s="103">
        <v>2.9045564869828491</v>
      </c>
      <c r="D1304" s="103">
        <v>2.14782289166823</v>
      </c>
    </row>
    <row r="1305" spans="1:4">
      <c r="A1305" s="21">
        <v>43237</v>
      </c>
      <c r="B1305" s="103">
        <v>6.2025681546542737</v>
      </c>
      <c r="C1305" s="103">
        <v>2.8772289057784461</v>
      </c>
      <c r="D1305" s="103">
        <v>2.1557437234824892</v>
      </c>
    </row>
    <row r="1306" spans="1:4">
      <c r="A1306" s="21">
        <v>43238</v>
      </c>
      <c r="B1306" s="103">
        <v>6.2429610076640873</v>
      </c>
      <c r="C1306" s="103">
        <v>2.8886118882211349</v>
      </c>
      <c r="D1306" s="103">
        <v>2.161232193608615</v>
      </c>
    </row>
    <row r="1307" spans="1:4">
      <c r="A1307" s="21">
        <v>43241</v>
      </c>
      <c r="B1307" s="103">
        <v>6.2954209079567081</v>
      </c>
      <c r="C1307" s="103">
        <v>2.9238359391109592</v>
      </c>
      <c r="D1307" s="103">
        <v>2.1531375354360458</v>
      </c>
    </row>
    <row r="1308" spans="1:4">
      <c r="A1308" s="21">
        <v>43242</v>
      </c>
      <c r="B1308" s="103">
        <v>6.30261879580961</v>
      </c>
      <c r="C1308" s="103">
        <v>2.9306143977808108</v>
      </c>
      <c r="D1308" s="103">
        <v>2.1506134688283209</v>
      </c>
    </row>
    <row r="1309" spans="1:4">
      <c r="A1309" s="21">
        <v>43243</v>
      </c>
      <c r="B1309" s="103">
        <v>6.2219601113403273</v>
      </c>
      <c r="C1309" s="103">
        <v>2.8898478032524011</v>
      </c>
      <c r="D1309" s="103">
        <v>2.15304076025657</v>
      </c>
    </row>
    <row r="1310" spans="1:4">
      <c r="A1310" s="21">
        <v>43244</v>
      </c>
      <c r="B1310" s="103">
        <v>6.1859495018174266</v>
      </c>
      <c r="C1310" s="103">
        <v>2.8734318980620031</v>
      </c>
      <c r="D1310" s="103">
        <v>2.1528088088635631</v>
      </c>
    </row>
    <row r="1311" spans="1:4">
      <c r="A1311" s="21">
        <v>43245</v>
      </c>
      <c r="B1311" s="103">
        <v>6.1568615667883471</v>
      </c>
      <c r="C1311" s="103">
        <v>2.8368621176959681</v>
      </c>
      <c r="D1311" s="103">
        <v>2.1703069487877702</v>
      </c>
    </row>
    <row r="1312" spans="1:4">
      <c r="A1312" s="21">
        <v>43248</v>
      </c>
      <c r="B1312" s="103">
        <v>6.1887651461834148</v>
      </c>
      <c r="C1312" s="103">
        <v>2.8400861633940808</v>
      </c>
      <c r="D1312" s="103">
        <v>2.1790765456170011</v>
      </c>
    </row>
    <row r="1313" spans="1:4">
      <c r="A1313" s="21">
        <v>43249</v>
      </c>
      <c r="B1313" s="103">
        <v>6.1483511229152086</v>
      </c>
      <c r="C1313" s="103">
        <v>2.8141282334151789</v>
      </c>
      <c r="D1313" s="103">
        <v>2.1848155495933721</v>
      </c>
    </row>
    <row r="1314" spans="1:4">
      <c r="A1314" s="21">
        <v>43250</v>
      </c>
      <c r="B1314" s="103">
        <v>6.0532331519649496</v>
      </c>
      <c r="C1314" s="103">
        <v>2.7552435636534569</v>
      </c>
      <c r="D1314" s="103">
        <v>2.1969865865282538</v>
      </c>
    </row>
    <row r="1315" spans="1:4">
      <c r="A1315" s="21">
        <v>43251</v>
      </c>
      <c r="B1315" s="103">
        <v>6.170833937326333</v>
      </c>
      <c r="C1315" s="103">
        <v>2.7931257988820399</v>
      </c>
      <c r="D1315" s="103">
        <v>2.2092932369162299</v>
      </c>
    </row>
    <row r="1316" spans="1:4">
      <c r="A1316" s="21">
        <v>43252</v>
      </c>
      <c r="B1316" s="103">
        <v>6.0917206817195844</v>
      </c>
      <c r="C1316" s="103">
        <v>2.7411028689747732</v>
      </c>
      <c r="D1316" s="103">
        <v>2.2223612074792389</v>
      </c>
    </row>
    <row r="1317" spans="1:4">
      <c r="A1317" s="21">
        <v>43255</v>
      </c>
      <c r="B1317" s="103">
        <v>6.1422540884986354</v>
      </c>
      <c r="C1317" s="103">
        <v>2.7384158083989072</v>
      </c>
      <c r="D1317" s="103">
        <v>2.242995409849712</v>
      </c>
    </row>
    <row r="1318" spans="1:4">
      <c r="A1318" s="21">
        <v>43256</v>
      </c>
      <c r="B1318" s="103">
        <v>6.2090674239802768</v>
      </c>
      <c r="C1318" s="103">
        <v>2.7865713684301872</v>
      </c>
      <c r="D1318" s="103">
        <v>2.2282104432437881</v>
      </c>
    </row>
    <row r="1319" spans="1:4">
      <c r="A1319" s="21">
        <v>43257</v>
      </c>
      <c r="B1319" s="103">
        <v>6.2075855058929132</v>
      </c>
      <c r="C1319" s="103">
        <v>2.7934830410259841</v>
      </c>
      <c r="D1319" s="103">
        <v>2.2221668843971241</v>
      </c>
    </row>
    <row r="1320" spans="1:4">
      <c r="A1320" s="21">
        <v>43258</v>
      </c>
      <c r="B1320" s="103">
        <v>6.2000700641641489</v>
      </c>
      <c r="C1320" s="103">
        <v>2.7783179449809818</v>
      </c>
      <c r="D1320" s="103">
        <v>2.231591267430189</v>
      </c>
    </row>
    <row r="1321" spans="1:4">
      <c r="A1321" s="21">
        <v>43259</v>
      </c>
      <c r="B1321" s="103">
        <v>6.1563958211037484</v>
      </c>
      <c r="C1321" s="103">
        <v>2.759649975239391</v>
      </c>
      <c r="D1321" s="103">
        <v>2.2308611151201161</v>
      </c>
    </row>
    <row r="1322" spans="1:4">
      <c r="A1322" s="21">
        <v>43262</v>
      </c>
      <c r="B1322" s="103">
        <v>6.1385916337970112</v>
      </c>
      <c r="C1322" s="103">
        <v>2.7346155272554529</v>
      </c>
      <c r="D1322" s="103">
        <v>2.2447731948475762</v>
      </c>
    </row>
    <row r="1323" spans="1:4">
      <c r="A1323" s="21">
        <v>43263</v>
      </c>
      <c r="B1323" s="103">
        <v>6.2076701869264781</v>
      </c>
      <c r="C1323" s="103">
        <v>2.780068462950084</v>
      </c>
      <c r="D1323" s="103">
        <v>2.232919897353598</v>
      </c>
    </row>
    <row r="1324" spans="1:4">
      <c r="A1324" s="21">
        <v>43264</v>
      </c>
      <c r="B1324" s="103">
        <v>6.1492191035092363</v>
      </c>
      <c r="C1324" s="103">
        <v>2.7463480089652661</v>
      </c>
      <c r="D1324" s="103">
        <v>2.239053129259486</v>
      </c>
    </row>
    <row r="1325" spans="1:4">
      <c r="A1325" s="21">
        <v>43265</v>
      </c>
      <c r="B1325" s="103">
        <v>6.1070691190529782</v>
      </c>
      <c r="C1325" s="103">
        <v>2.732616191083125</v>
      </c>
      <c r="D1325" s="103">
        <v>2.2348799436163489</v>
      </c>
    </row>
    <row r="1326" spans="1:4">
      <c r="A1326" s="21">
        <v>43266</v>
      </c>
      <c r="B1326" s="103">
        <v>6.0600711454252076</v>
      </c>
      <c r="C1326" s="103">
        <v>2.701220428815688</v>
      </c>
      <c r="D1326" s="103">
        <v>2.2434567282175339</v>
      </c>
    </row>
    <row r="1327" spans="1:4">
      <c r="A1327" s="21">
        <v>43270</v>
      </c>
      <c r="B1327" s="103">
        <v>5.7936857840926663</v>
      </c>
      <c r="C1327" s="103">
        <v>2.5603891972628712</v>
      </c>
      <c r="D1327" s="103">
        <v>2.2628144933146421</v>
      </c>
    </row>
    <row r="1328" spans="1:4">
      <c r="A1328" s="21">
        <v>43271</v>
      </c>
      <c r="B1328" s="103">
        <v>5.8720792509141244</v>
      </c>
      <c r="C1328" s="103">
        <v>2.6066153102908398</v>
      </c>
      <c r="D1328" s="103">
        <v>2.252760208892862</v>
      </c>
    </row>
    <row r="1329" spans="1:4">
      <c r="A1329" s="21">
        <v>43272</v>
      </c>
      <c r="B1329" s="103">
        <v>5.8214188225847288</v>
      </c>
      <c r="C1329" s="103">
        <v>2.5657569287157118</v>
      </c>
      <c r="D1329" s="103">
        <v>2.2688894483463939</v>
      </c>
    </row>
    <row r="1330" spans="1:4">
      <c r="A1330" s="21">
        <v>43273</v>
      </c>
      <c r="B1330" s="103">
        <v>5.8813306538309416</v>
      </c>
      <c r="C1330" s="103">
        <v>2.6064424289588231</v>
      </c>
      <c r="D1330" s="103">
        <v>2.2564590679182248</v>
      </c>
    </row>
    <row r="1331" spans="1:4">
      <c r="A1331" s="21">
        <v>43276</v>
      </c>
      <c r="B1331" s="103">
        <v>5.8372330056027222</v>
      </c>
      <c r="C1331" s="103">
        <v>2.589226793405508</v>
      </c>
      <c r="D1331" s="103">
        <v>2.2544309445852901</v>
      </c>
    </row>
    <row r="1332" spans="1:4">
      <c r="A1332" s="21">
        <v>43277</v>
      </c>
      <c r="B1332" s="103">
        <v>5.7863185341726373</v>
      </c>
      <c r="C1332" s="103">
        <v>2.6014175021905479</v>
      </c>
      <c r="D1332" s="103">
        <v>2.2242944584251521</v>
      </c>
    </row>
    <row r="1333" spans="1:4">
      <c r="A1333" s="21">
        <v>43278</v>
      </c>
      <c r="B1333" s="103">
        <v>5.6736504190163322</v>
      </c>
      <c r="C1333" s="103">
        <v>2.5568872965052658</v>
      </c>
      <c r="D1333" s="103">
        <v>2.2189677373621559</v>
      </c>
    </row>
    <row r="1334" spans="1:4">
      <c r="A1334" s="21">
        <v>43279</v>
      </c>
      <c r="B1334" s="103">
        <v>5.6057997408735361</v>
      </c>
      <c r="C1334" s="103">
        <v>2.5417184674838889</v>
      </c>
      <c r="D1334" s="103">
        <v>2.2055156039460408</v>
      </c>
    </row>
    <row r="1335" spans="1:4">
      <c r="A1335" s="21">
        <v>43280</v>
      </c>
      <c r="B1335" s="103">
        <v>5.742305566977981</v>
      </c>
      <c r="C1335" s="103">
        <v>2.6335478639509668</v>
      </c>
      <c r="D1335" s="103">
        <v>2.1804447322112139</v>
      </c>
    </row>
    <row r="1336" spans="1:4">
      <c r="A1336" s="21">
        <v>43283</v>
      </c>
      <c r="B1336" s="103">
        <v>5.5956380168459097</v>
      </c>
      <c r="C1336" s="103">
        <v>2.588529131776244</v>
      </c>
      <c r="D1336" s="103">
        <v>2.1617056374429109</v>
      </c>
    </row>
    <row r="1337" spans="1:4">
      <c r="A1337" s="21">
        <v>43284</v>
      </c>
      <c r="B1337" s="103">
        <v>5.6138232688036824</v>
      </c>
      <c r="C1337" s="103">
        <v>2.603567454821047</v>
      </c>
      <c r="D1337" s="103">
        <v>2.1562042721069199</v>
      </c>
    </row>
    <row r="1338" spans="1:4">
      <c r="A1338" s="21">
        <v>43285</v>
      </c>
      <c r="B1338" s="103">
        <v>5.5339690541532542</v>
      </c>
      <c r="C1338" s="103">
        <v>2.5468499607637241</v>
      </c>
      <c r="D1338" s="103">
        <v>2.1728681074301619</v>
      </c>
    </row>
    <row r="1339" spans="1:4">
      <c r="A1339" s="21">
        <v>43286</v>
      </c>
      <c r="B1339" s="103">
        <v>5.4452021607202612</v>
      </c>
      <c r="C1339" s="103">
        <v>2.5006255756468501</v>
      </c>
      <c r="D1339" s="103">
        <v>2.1775359788966901</v>
      </c>
    </row>
    <row r="1340" spans="1:4">
      <c r="A1340" s="21">
        <v>43287</v>
      </c>
      <c r="B1340" s="103">
        <v>5.4629640075102159</v>
      </c>
      <c r="C1340" s="103">
        <v>2.5155398038827101</v>
      </c>
      <c r="D1340" s="103">
        <v>2.17168656964926</v>
      </c>
    </row>
    <row r="1341" spans="1:4">
      <c r="A1341" s="21">
        <v>43290</v>
      </c>
      <c r="B1341" s="103">
        <v>5.6114310296055123</v>
      </c>
      <c r="C1341" s="103">
        <v>2.5875168126695369</v>
      </c>
      <c r="D1341" s="103">
        <v>2.1686549057883062</v>
      </c>
    </row>
    <row r="1342" spans="1:4">
      <c r="A1342" s="21">
        <v>43291</v>
      </c>
      <c r="B1342" s="103">
        <v>5.6444354624369071</v>
      </c>
      <c r="C1342" s="103">
        <v>2.6076795056441422</v>
      </c>
      <c r="D1342" s="103">
        <v>2.1645433996853969</v>
      </c>
    </row>
    <row r="1343" spans="1:4">
      <c r="A1343" s="21">
        <v>43292</v>
      </c>
      <c r="B1343" s="103">
        <v>5.5649411421791228</v>
      </c>
      <c r="C1343" s="103">
        <v>2.5707583915683929</v>
      </c>
      <c r="D1343" s="103">
        <v>2.164707955609944</v>
      </c>
    </row>
    <row r="1344" spans="1:4">
      <c r="A1344" s="21">
        <v>43293</v>
      </c>
      <c r="B1344" s="103">
        <v>5.7041355910992104</v>
      </c>
      <c r="C1344" s="103">
        <v>2.647238686977039</v>
      </c>
      <c r="D1344" s="103">
        <v>2.1547492559550552</v>
      </c>
    </row>
    <row r="1345" spans="1:4">
      <c r="A1345" s="21">
        <v>43294</v>
      </c>
      <c r="B1345" s="103">
        <v>5.7408024786322276</v>
      </c>
      <c r="C1345" s="103">
        <v>2.6607775855673159</v>
      </c>
      <c r="D1345" s="103">
        <v>2.157565709276752</v>
      </c>
    </row>
    <row r="1346" spans="1:4">
      <c r="A1346" s="21">
        <v>43297</v>
      </c>
      <c r="B1346" s="103">
        <v>5.7201403064427208</v>
      </c>
      <c r="C1346" s="103">
        <v>2.6585421150851318</v>
      </c>
      <c r="D1346" s="103">
        <v>2.1516079335307241</v>
      </c>
    </row>
    <row r="1347" spans="1:4">
      <c r="A1347" s="21">
        <v>43298</v>
      </c>
      <c r="B1347" s="103">
        <v>5.7135775263415463</v>
      </c>
      <c r="C1347" s="103">
        <v>2.656275651065632</v>
      </c>
      <c r="D1347" s="103">
        <v>2.1509731205981582</v>
      </c>
    </row>
    <row r="1348" spans="1:4">
      <c r="A1348" s="21">
        <v>43299</v>
      </c>
      <c r="B1348" s="103">
        <v>5.6845107615708574</v>
      </c>
      <c r="C1348" s="103">
        <v>2.6330256526312219</v>
      </c>
      <c r="D1348" s="103">
        <v>2.158927223473968</v>
      </c>
    </row>
    <row r="1349" spans="1:4">
      <c r="A1349" s="21">
        <v>43300</v>
      </c>
      <c r="B1349" s="103">
        <v>5.6809753284195788</v>
      </c>
      <c r="C1349" s="103">
        <v>2.6180410874076769</v>
      </c>
      <c r="D1349" s="103">
        <v>2.1699336025489</v>
      </c>
    </row>
    <row r="1350" spans="1:4">
      <c r="A1350" s="21">
        <v>43301</v>
      </c>
      <c r="B1350" s="103">
        <v>5.7550712327876861</v>
      </c>
      <c r="C1350" s="103">
        <v>2.654729017332718</v>
      </c>
      <c r="D1350" s="103">
        <v>2.1678563782641631</v>
      </c>
    </row>
    <row r="1351" spans="1:4">
      <c r="A1351" s="21">
        <v>43304</v>
      </c>
      <c r="B1351" s="103">
        <v>5.8168460467722971</v>
      </c>
      <c r="C1351" s="103">
        <v>2.671650080037292</v>
      </c>
      <c r="D1351" s="103">
        <v>2.1772484691150509</v>
      </c>
    </row>
    <row r="1352" spans="1:4">
      <c r="A1352" s="21">
        <v>43305</v>
      </c>
      <c r="B1352" s="103">
        <v>5.9414330174026722</v>
      </c>
      <c r="C1352" s="103">
        <v>2.7029854359459362</v>
      </c>
      <c r="D1352" s="103">
        <v>2.1981002703121888</v>
      </c>
    </row>
    <row r="1353" spans="1:4">
      <c r="A1353" s="21">
        <v>43306</v>
      </c>
      <c r="B1353" s="103">
        <v>5.9392313105300198</v>
      </c>
      <c r="C1353" s="103">
        <v>2.7074637774687589</v>
      </c>
      <c r="D1353" s="103">
        <v>2.1936512539727051</v>
      </c>
    </row>
    <row r="1354" spans="1:4">
      <c r="A1354" s="21">
        <v>43307</v>
      </c>
      <c r="B1354" s="103">
        <v>5.8848025762070471</v>
      </c>
      <c r="C1354" s="103">
        <v>2.665629609351281</v>
      </c>
      <c r="D1354" s="103">
        <v>2.2076595171221838</v>
      </c>
    </row>
    <row r="1355" spans="1:4">
      <c r="A1355" s="21">
        <v>43308</v>
      </c>
      <c r="B1355" s="103">
        <v>5.8625102941214422</v>
      </c>
      <c r="C1355" s="103">
        <v>2.6536172826934381</v>
      </c>
      <c r="D1355" s="103">
        <v>2.2092523787646421</v>
      </c>
    </row>
    <row r="1356" spans="1:4">
      <c r="A1356" s="21">
        <v>43311</v>
      </c>
      <c r="B1356" s="103">
        <v>5.8398157771264101</v>
      </c>
      <c r="C1356" s="103">
        <v>2.6168320377504841</v>
      </c>
      <c r="D1356" s="103">
        <v>2.2316356926547378</v>
      </c>
    </row>
    <row r="1357" spans="1:4">
      <c r="A1357" s="21">
        <v>43312</v>
      </c>
      <c r="B1357" s="103">
        <v>5.8481568589324207</v>
      </c>
      <c r="C1357" s="103">
        <v>2.615942555640236</v>
      </c>
      <c r="D1357" s="103">
        <v>2.2355830583218301</v>
      </c>
    </row>
    <row r="1358" spans="1:4">
      <c r="A1358" s="21">
        <v>43313</v>
      </c>
      <c r="B1358" s="103">
        <v>5.7403367329476289</v>
      </c>
      <c r="C1358" s="103">
        <v>2.576846897981929</v>
      </c>
      <c r="D1358" s="103">
        <v>2.2276592130650852</v>
      </c>
    </row>
    <row r="1359" spans="1:4">
      <c r="A1359" s="21">
        <v>43314</v>
      </c>
      <c r="B1359" s="103">
        <v>5.6355862944295163</v>
      </c>
      <c r="C1359" s="103">
        <v>2.5319906531794332</v>
      </c>
      <c r="D1359" s="103">
        <v>2.2257531983196239</v>
      </c>
    </row>
    <row r="1360" spans="1:4">
      <c r="A1360" s="21">
        <v>43315</v>
      </c>
      <c r="B1360" s="103">
        <v>5.5256491426056336</v>
      </c>
      <c r="C1360" s="103">
        <v>2.4737235083912492</v>
      </c>
      <c r="D1360" s="103">
        <v>2.2337375716654608</v>
      </c>
    </row>
    <row r="1361" spans="1:4">
      <c r="A1361" s="21">
        <v>43318</v>
      </c>
      <c r="B1361" s="103">
        <v>5.4460066305391148</v>
      </c>
      <c r="C1361" s="103">
        <v>2.4203482061059769</v>
      </c>
      <c r="D1361" s="103">
        <v>2.2500922044192251</v>
      </c>
    </row>
    <row r="1362" spans="1:4">
      <c r="A1362" s="21">
        <v>43319</v>
      </c>
      <c r="B1362" s="103">
        <v>5.587720340207718</v>
      </c>
      <c r="C1362" s="103">
        <v>2.487795967451929</v>
      </c>
      <c r="D1362" s="103">
        <v>2.246052495185455</v>
      </c>
    </row>
    <row r="1363" spans="1:4">
      <c r="A1363" s="21">
        <v>43320</v>
      </c>
      <c r="B1363" s="103">
        <v>5.4986994036740349</v>
      </c>
      <c r="C1363" s="103">
        <v>2.44248488764919</v>
      </c>
      <c r="D1363" s="103">
        <v>2.251272641021886</v>
      </c>
    </row>
    <row r="1364" spans="1:4">
      <c r="A1364" s="21">
        <v>43321</v>
      </c>
      <c r="B1364" s="103">
        <v>5.6053551654473273</v>
      </c>
      <c r="C1364" s="103">
        <v>2.513570716692402</v>
      </c>
      <c r="D1364" s="103">
        <v>2.2300367871978519</v>
      </c>
    </row>
    <row r="1365" spans="1:4">
      <c r="A1365" s="21">
        <v>43322</v>
      </c>
      <c r="B1365" s="103">
        <v>5.6275204259825866</v>
      </c>
      <c r="C1365" s="103">
        <v>2.529434735154577</v>
      </c>
      <c r="D1365" s="103">
        <v>2.2248134524960101</v>
      </c>
    </row>
    <row r="1366" spans="1:4">
      <c r="A1366" s="21">
        <v>43325</v>
      </c>
      <c r="B1366" s="103">
        <v>5.6016291999705308</v>
      </c>
      <c r="C1366" s="103">
        <v>2.5423909344958449</v>
      </c>
      <c r="D1366" s="103">
        <v>2.2032918399629722</v>
      </c>
    </row>
    <row r="1367" spans="1:4">
      <c r="A1367" s="21">
        <v>43326</v>
      </c>
      <c r="B1367" s="103">
        <v>5.5715462627970807</v>
      </c>
      <c r="C1367" s="103">
        <v>2.5209529209608239</v>
      </c>
      <c r="D1367" s="103">
        <v>2.2100953240624448</v>
      </c>
    </row>
    <row r="1368" spans="1:4">
      <c r="A1368" s="21">
        <v>43327</v>
      </c>
      <c r="B1368" s="103">
        <v>5.4693997660610467</v>
      </c>
      <c r="C1368" s="103">
        <v>2.460938905906795</v>
      </c>
      <c r="D1368" s="103">
        <v>2.2224849844639718</v>
      </c>
    </row>
    <row r="1369" spans="1:4">
      <c r="A1369" s="21">
        <v>43328</v>
      </c>
      <c r="B1369" s="103">
        <v>5.4192050834162524</v>
      </c>
      <c r="C1369" s="103">
        <v>2.4459448482447739</v>
      </c>
      <c r="D1369" s="103">
        <v>2.2155876030095731</v>
      </c>
    </row>
    <row r="1370" spans="1:4">
      <c r="A1370" s="21">
        <v>43329</v>
      </c>
      <c r="B1370" s="103">
        <v>5.337255013185124</v>
      </c>
      <c r="C1370" s="103">
        <v>2.396294968798705</v>
      </c>
      <c r="D1370" s="103">
        <v>2.2272946705975691</v>
      </c>
    </row>
    <row r="1371" spans="1:4">
      <c r="A1371" s="21">
        <v>43332</v>
      </c>
      <c r="B1371" s="103">
        <v>5.3575784612403767</v>
      </c>
      <c r="C1371" s="103">
        <v>2.4080721384465069</v>
      </c>
      <c r="D1371" s="103">
        <v>2.2248413474426281</v>
      </c>
    </row>
    <row r="1372" spans="1:4">
      <c r="A1372" s="21">
        <v>43333</v>
      </c>
      <c r="B1372" s="103">
        <v>5.447700251210386</v>
      </c>
      <c r="C1372" s="103">
        <v>2.4518642095983481</v>
      </c>
      <c r="D1372" s="103">
        <v>2.2218605051145142</v>
      </c>
    </row>
    <row r="1373" spans="1:4">
      <c r="A1373" s="21">
        <v>43334</v>
      </c>
      <c r="B1373" s="103">
        <v>5.3936525815384497</v>
      </c>
      <c r="C1373" s="103">
        <v>2.4234298420034519</v>
      </c>
      <c r="D1373" s="103">
        <v>2.2256276984191592</v>
      </c>
    </row>
    <row r="1374" spans="1:4">
      <c r="A1374" s="21">
        <v>43335</v>
      </c>
      <c r="B1374" s="103">
        <v>5.4005964262906607</v>
      </c>
      <c r="C1374" s="103">
        <v>2.4450476582761191</v>
      </c>
      <c r="D1374" s="103">
        <v>2.208789840153198</v>
      </c>
    </row>
    <row r="1375" spans="1:4">
      <c r="A1375" s="21">
        <v>43336</v>
      </c>
      <c r="B1375" s="103">
        <v>5.3998554672469794</v>
      </c>
      <c r="C1375" s="103">
        <v>2.4400328087457992</v>
      </c>
      <c r="D1375" s="103">
        <v>2.2130257625603651</v>
      </c>
    </row>
    <row r="1376" spans="1:4">
      <c r="A1376" s="21">
        <v>43339</v>
      </c>
      <c r="B1376" s="103">
        <v>5.5253739292465527</v>
      </c>
      <c r="C1376" s="103">
        <v>2.5089109876101219</v>
      </c>
      <c r="D1376" s="103">
        <v>2.202299705542675</v>
      </c>
    </row>
    <row r="1377" spans="1:4">
      <c r="A1377" s="21">
        <v>43340</v>
      </c>
      <c r="B1377" s="103">
        <v>5.5179643388097421</v>
      </c>
      <c r="C1377" s="103">
        <v>2.5060180773956251</v>
      </c>
      <c r="D1377" s="103">
        <v>2.2018852890894851</v>
      </c>
    </row>
    <row r="1378" spans="1:4">
      <c r="A1378" s="21">
        <v>43341</v>
      </c>
      <c r="B1378" s="103">
        <v>5.4897655546330801</v>
      </c>
      <c r="C1378" s="103">
        <v>2.4875148620189931</v>
      </c>
      <c r="D1378" s="103">
        <v>2.2069277407964139</v>
      </c>
    </row>
    <row r="1379" spans="1:4">
      <c r="A1379" s="21">
        <v>43342</v>
      </c>
      <c r="B1379" s="103">
        <v>5.4250057342153539</v>
      </c>
      <c r="C1379" s="103">
        <v>2.450639347100608</v>
      </c>
      <c r="D1379" s="103">
        <v>2.2137103693506628</v>
      </c>
    </row>
    <row r="1380" spans="1:4">
      <c r="A1380" s="21">
        <v>43343</v>
      </c>
      <c r="B1380" s="103">
        <v>5.3907310858805069</v>
      </c>
      <c r="C1380" s="103">
        <v>2.42293014289322</v>
      </c>
      <c r="D1380" s="103">
        <v>2.2248809367006501</v>
      </c>
    </row>
    <row r="1381" spans="1:4">
      <c r="A1381" s="21">
        <v>43346</v>
      </c>
      <c r="B1381" s="103">
        <v>5.3726305149562981</v>
      </c>
      <c r="C1381" s="103">
        <v>2.4312863286316762</v>
      </c>
      <c r="D1381" s="103">
        <v>2.2097893002919191</v>
      </c>
    </row>
    <row r="1382" spans="1:4">
      <c r="A1382" s="21">
        <v>43347</v>
      </c>
      <c r="B1382" s="103">
        <v>5.4261489281684616</v>
      </c>
      <c r="C1382" s="103">
        <v>2.4554230991080002</v>
      </c>
      <c r="D1382" s="103">
        <v>2.2098631108177078</v>
      </c>
    </row>
    <row r="1383" spans="1:4">
      <c r="A1383" s="21">
        <v>43348</v>
      </c>
      <c r="B1383" s="103">
        <v>5.3196201879455147</v>
      </c>
      <c r="C1383" s="103">
        <v>2.404834602717739</v>
      </c>
      <c r="D1383" s="103">
        <v>2.2120524138889772</v>
      </c>
    </row>
    <row r="1384" spans="1:4">
      <c r="A1384" s="21">
        <v>43349</v>
      </c>
      <c r="B1384" s="103">
        <v>5.2783593543416742</v>
      </c>
      <c r="C1384" s="103">
        <v>2.38506256034609</v>
      </c>
      <c r="D1384" s="103">
        <v>2.2130905252127828</v>
      </c>
    </row>
    <row r="1385" spans="1:4">
      <c r="A1385" s="21">
        <v>43350</v>
      </c>
      <c r="B1385" s="103">
        <v>5.3124434703510044</v>
      </c>
      <c r="C1385" s="103">
        <v>2.394517403246557</v>
      </c>
      <c r="D1385" s="103">
        <v>2.2185862851312899</v>
      </c>
    </row>
    <row r="1386" spans="1:4">
      <c r="A1386" s="21">
        <v>43353</v>
      </c>
      <c r="B1386" s="103">
        <v>5.2445081111746452</v>
      </c>
      <c r="C1386" s="103">
        <v>2.35068515226728</v>
      </c>
      <c r="D1386" s="103">
        <v>2.2310551058342361</v>
      </c>
    </row>
    <row r="1387" spans="1:4">
      <c r="A1387" s="21">
        <v>43354</v>
      </c>
      <c r="B1387" s="103">
        <v>5.2169867752664896</v>
      </c>
      <c r="C1387" s="103">
        <v>2.3468185023869599</v>
      </c>
      <c r="D1387" s="103">
        <v>2.223003939145813</v>
      </c>
    </row>
    <row r="1388" spans="1:4">
      <c r="A1388" s="21">
        <v>43355</v>
      </c>
      <c r="B1388" s="103">
        <v>5.2084128206181806</v>
      </c>
      <c r="C1388" s="103">
        <v>2.3280163029368302</v>
      </c>
      <c r="D1388" s="103">
        <v>2.2372750629141569</v>
      </c>
    </row>
    <row r="1389" spans="1:4">
      <c r="A1389" s="21">
        <v>43356</v>
      </c>
      <c r="B1389" s="103">
        <v>5.2430685336040641</v>
      </c>
      <c r="C1389" s="103">
        <v>2.3356230376903562</v>
      </c>
      <c r="D1389" s="103">
        <v>2.2448265190896621</v>
      </c>
    </row>
    <row r="1390" spans="1:4">
      <c r="A1390" s="21">
        <v>43357</v>
      </c>
      <c r="B1390" s="103">
        <v>5.227402542394807</v>
      </c>
      <c r="C1390" s="103">
        <v>2.3048584915767538</v>
      </c>
      <c r="D1390" s="103">
        <v>2.2679928340497559</v>
      </c>
    </row>
    <row r="1391" spans="1:4">
      <c r="A1391" s="21">
        <v>43360</v>
      </c>
      <c r="B1391" s="103">
        <v>5.1509355690869203</v>
      </c>
      <c r="C1391" s="103">
        <v>2.2735170965741922</v>
      </c>
      <c r="D1391" s="103">
        <v>2.2656242949958521</v>
      </c>
    </row>
    <row r="1392" spans="1:4">
      <c r="A1392" s="21">
        <v>43361</v>
      </c>
      <c r="B1392" s="103">
        <v>5.2583111196455032</v>
      </c>
      <c r="C1392" s="103">
        <v>2.3241767888482641</v>
      </c>
      <c r="D1392" s="103">
        <v>2.262440251910113</v>
      </c>
    </row>
    <row r="1393" spans="1:4">
      <c r="A1393" s="21">
        <v>43362</v>
      </c>
      <c r="B1393" s="103">
        <v>5.3376360778361596</v>
      </c>
      <c r="C1393" s="103">
        <v>2.3579750765996819</v>
      </c>
      <c r="D1393" s="103">
        <v>2.2636524579103261</v>
      </c>
    </row>
    <row r="1394" spans="1:4">
      <c r="A1394" s="21">
        <v>43363</v>
      </c>
      <c r="B1394" s="103">
        <v>5.3401341683262844</v>
      </c>
      <c r="C1394" s="103">
        <v>2.3529488186554688</v>
      </c>
      <c r="D1394" s="103">
        <v>2.2695496502035111</v>
      </c>
    </row>
    <row r="1395" spans="1:4">
      <c r="A1395" s="21">
        <v>43364</v>
      </c>
      <c r="B1395" s="103">
        <v>5.4698231712288639</v>
      </c>
      <c r="C1395" s="103">
        <v>2.4075234057924551</v>
      </c>
      <c r="D1395" s="103">
        <v>2.27197092168183</v>
      </c>
    </row>
    <row r="1396" spans="1:4">
      <c r="A1396" s="21">
        <v>43368</v>
      </c>
      <c r="B1396" s="103">
        <v>5.418485294630961</v>
      </c>
      <c r="C1396" s="103">
        <v>2.3898477528983522</v>
      </c>
      <c r="D1396" s="103">
        <v>2.2672930893022571</v>
      </c>
    </row>
    <row r="1397" spans="1:4">
      <c r="A1397" s="21">
        <v>43369</v>
      </c>
      <c r="B1397" s="103">
        <v>5.4664994406614937</v>
      </c>
      <c r="C1397" s="103">
        <v>2.4157136683572191</v>
      </c>
      <c r="D1397" s="103">
        <v>2.2628921267721811</v>
      </c>
    </row>
    <row r="1398" spans="1:4">
      <c r="A1398" s="21">
        <v>43370</v>
      </c>
      <c r="B1398" s="103">
        <v>5.4333256457629728</v>
      </c>
      <c r="C1398" s="103">
        <v>2.401233906657565</v>
      </c>
      <c r="D1398" s="103">
        <v>2.262722357325853</v>
      </c>
    </row>
    <row r="1399" spans="1:4">
      <c r="A1399" s="21">
        <v>43371</v>
      </c>
      <c r="B1399" s="103">
        <v>5.4780160612261373</v>
      </c>
      <c r="C1399" s="103">
        <v>2.4238084181839761</v>
      </c>
      <c r="D1399" s="103">
        <v>2.2600862428436099</v>
      </c>
    </row>
    <row r="1400" spans="1:4">
      <c r="A1400" s="21">
        <v>43381</v>
      </c>
      <c r="B1400" s="103">
        <v>5.2788462702846646</v>
      </c>
      <c r="C1400" s="103">
        <v>2.325688244632059</v>
      </c>
      <c r="D1400" s="103">
        <v>2.269799609844017</v>
      </c>
    </row>
    <row r="1401" spans="1:4">
      <c r="A1401" s="21">
        <v>43382</v>
      </c>
      <c r="B1401" s="103">
        <v>5.2646833674211608</v>
      </c>
      <c r="C1401" s="103">
        <v>2.311848653977477</v>
      </c>
      <c r="D1401" s="103">
        <v>2.2772612551273221</v>
      </c>
    </row>
    <row r="1402" spans="1:4">
      <c r="A1402" s="21">
        <v>43383</v>
      </c>
      <c r="B1402" s="103">
        <v>5.2742099836970597</v>
      </c>
      <c r="C1402" s="103">
        <v>2.3087597344732651</v>
      </c>
      <c r="D1402" s="103">
        <v>2.284434324172044</v>
      </c>
    </row>
    <row r="1403" spans="1:4">
      <c r="A1403" s="21">
        <v>43384</v>
      </c>
      <c r="B1403" s="103">
        <v>4.9930266117492881</v>
      </c>
      <c r="C1403" s="103">
        <v>2.1822547400728491</v>
      </c>
      <c r="D1403" s="103">
        <v>2.2880127237494778</v>
      </c>
    </row>
    <row r="1404" spans="1:4">
      <c r="A1404" s="21">
        <v>43385</v>
      </c>
      <c r="B1404" s="103">
        <v>5.0328266975241567</v>
      </c>
      <c r="C1404" s="103">
        <v>2.2102457297551532</v>
      </c>
      <c r="D1404" s="103">
        <v>2.2770439638318778</v>
      </c>
    </row>
    <row r="1405" spans="1:4">
      <c r="A1405" s="21">
        <v>43388</v>
      </c>
      <c r="B1405" s="103">
        <v>4.9306378602713412</v>
      </c>
      <c r="C1405" s="103">
        <v>2.1728350778180721</v>
      </c>
      <c r="D1405" s="103">
        <v>2.2692186400187411</v>
      </c>
    </row>
    <row r="1406" spans="1:4">
      <c r="A1406" s="21">
        <v>43389</v>
      </c>
      <c r="B1406" s="103">
        <v>4.8324290315960132</v>
      </c>
      <c r="C1406" s="103">
        <v>2.11821015277016</v>
      </c>
      <c r="D1406" s="103">
        <v>2.281373746262259</v>
      </c>
    </row>
    <row r="1407" spans="1:4">
      <c r="A1407" s="21">
        <v>43390</v>
      </c>
      <c r="B1407" s="103">
        <v>4.8744308242435332</v>
      </c>
      <c r="C1407" s="103">
        <v>2.1311322461096398</v>
      </c>
      <c r="D1407" s="103">
        <v>2.2872493404113028</v>
      </c>
    </row>
    <row r="1408" spans="1:4">
      <c r="A1408" s="21">
        <v>43391</v>
      </c>
      <c r="B1408" s="103">
        <v>4.7697015559838123</v>
      </c>
      <c r="C1408" s="103">
        <v>2.0749302533675551</v>
      </c>
      <c r="D1408" s="103">
        <v>2.2987286190669378</v>
      </c>
    </row>
    <row r="1409" spans="1:4">
      <c r="A1409" s="21">
        <v>43392</v>
      </c>
      <c r="B1409" s="103">
        <v>4.9000468368965091</v>
      </c>
      <c r="C1409" s="103">
        <v>2.153667517492988</v>
      </c>
      <c r="D1409" s="103">
        <v>2.2752104478041661</v>
      </c>
    </row>
    <row r="1410" spans="1:4">
      <c r="A1410" s="21">
        <v>43395</v>
      </c>
      <c r="B1410" s="103">
        <v>5.1081504768789356</v>
      </c>
      <c r="C1410" s="103">
        <v>2.263497827567305</v>
      </c>
      <c r="D1410" s="103">
        <v>2.2567507751350129</v>
      </c>
    </row>
    <row r="1411" spans="1:4">
      <c r="A1411" s="21">
        <v>43396</v>
      </c>
      <c r="B1411" s="103">
        <v>4.9952071483635496</v>
      </c>
      <c r="C1411" s="103">
        <v>2.2103907364618678</v>
      </c>
      <c r="D1411" s="103">
        <v>2.2598751731828579</v>
      </c>
    </row>
    <row r="1412" spans="1:4">
      <c r="A1412" s="21">
        <v>43397</v>
      </c>
      <c r="B1412" s="103">
        <v>5.0056017452334736</v>
      </c>
      <c r="C1412" s="103">
        <v>2.197469825257313</v>
      </c>
      <c r="D1412" s="103">
        <v>2.277893278760879</v>
      </c>
    </row>
    <row r="1413" spans="1:4">
      <c r="A1413" s="21">
        <v>43398</v>
      </c>
      <c r="B1413" s="103">
        <v>5.0111060124151061</v>
      </c>
      <c r="C1413" s="103">
        <v>2.186861981189248</v>
      </c>
      <c r="D1413" s="103">
        <v>2.291459660243393</v>
      </c>
    </row>
    <row r="1414" spans="1:4">
      <c r="A1414" s="21">
        <v>43399</v>
      </c>
      <c r="B1414" s="103">
        <v>5.0033365275856507</v>
      </c>
      <c r="C1414" s="103">
        <v>2.1685601652900051</v>
      </c>
      <c r="D1414" s="103">
        <v>2.3072159157348291</v>
      </c>
    </row>
    <row r="1415" spans="1:4">
      <c r="A1415" s="21">
        <v>43402</v>
      </c>
      <c r="B1415" s="103">
        <v>4.8705990074747829</v>
      </c>
      <c r="C1415" s="103">
        <v>2.1233250268168402</v>
      </c>
      <c r="D1415" s="103">
        <v>2.2938546600077001</v>
      </c>
    </row>
    <row r="1416" spans="1:4">
      <c r="A1416" s="21">
        <v>43403</v>
      </c>
      <c r="B1416" s="103">
        <v>4.9087478130951627</v>
      </c>
      <c r="C1416" s="103">
        <v>2.1483843508829641</v>
      </c>
      <c r="D1416" s="103">
        <v>2.2848555059888231</v>
      </c>
    </row>
    <row r="1417" spans="1:4">
      <c r="A1417" s="21">
        <v>43404</v>
      </c>
      <c r="B1417" s="103">
        <v>4.9833306334062613</v>
      </c>
      <c r="C1417" s="103">
        <v>2.178362702178585</v>
      </c>
      <c r="D1417" s="103">
        <v>2.2876496317268109</v>
      </c>
    </row>
    <row r="1418" spans="1:4">
      <c r="A1418" s="21">
        <v>43405</v>
      </c>
      <c r="B1418" s="103">
        <v>5.0008807776123074</v>
      </c>
      <c r="C1418" s="103">
        <v>2.1892762177023961</v>
      </c>
      <c r="D1418" s="103">
        <v>2.284262139777244</v>
      </c>
    </row>
    <row r="1419" spans="1:4">
      <c r="A1419" s="21">
        <v>43406</v>
      </c>
      <c r="B1419" s="103">
        <v>5.1527350410501453</v>
      </c>
      <c r="C1419" s="103">
        <v>2.2830329182512239</v>
      </c>
      <c r="D1419" s="103">
        <v>2.2569692271441619</v>
      </c>
    </row>
    <row r="1420" spans="1:4">
      <c r="A1420" s="21">
        <v>43409</v>
      </c>
      <c r="B1420" s="103">
        <v>5.1332584033305286</v>
      </c>
      <c r="C1420" s="103">
        <v>2.2746342287429711</v>
      </c>
      <c r="D1420" s="103">
        <v>2.2567401556105642</v>
      </c>
    </row>
    <row r="1421" spans="1:4">
      <c r="A1421" s="21">
        <v>43410</v>
      </c>
      <c r="B1421" s="103">
        <v>5.1269920068468258</v>
      </c>
      <c r="C1421" s="103">
        <v>2.277082931475765</v>
      </c>
      <c r="D1421" s="103">
        <v>2.2515613884664489</v>
      </c>
    </row>
    <row r="1422" spans="1:4">
      <c r="A1422" s="21">
        <v>43411</v>
      </c>
      <c r="B1422" s="103">
        <v>5.1143110220706847</v>
      </c>
      <c r="C1422" s="103">
        <v>2.2765611869629292</v>
      </c>
      <c r="D1422" s="103">
        <v>2.246507166755964</v>
      </c>
    </row>
    <row r="1423" spans="1:4">
      <c r="A1423" s="21">
        <v>43412</v>
      </c>
      <c r="B1423" s="103">
        <v>5.0910025675823167</v>
      </c>
      <c r="C1423" s="103">
        <v>2.2559092663961922</v>
      </c>
      <c r="D1423" s="103">
        <v>2.2567408376823499</v>
      </c>
    </row>
    <row r="1424" spans="1:4">
      <c r="A1424" s="21">
        <v>43413</v>
      </c>
      <c r="B1424" s="103">
        <v>5.042395654316838</v>
      </c>
      <c r="C1424" s="103">
        <v>2.23919640049786</v>
      </c>
      <c r="D1424" s="103">
        <v>2.2518773490327679</v>
      </c>
    </row>
    <row r="1425" spans="1:4">
      <c r="A1425" s="21">
        <v>43416</v>
      </c>
      <c r="B1425" s="103">
        <v>5.1243033840311831</v>
      </c>
      <c r="C1425" s="103">
        <v>2.2954126189829691</v>
      </c>
      <c r="D1425" s="103">
        <v>2.2324105660365392</v>
      </c>
    </row>
    <row r="1426" spans="1:4">
      <c r="A1426" s="21">
        <v>43417</v>
      </c>
      <c r="B1426" s="103">
        <v>5.1890208639321278</v>
      </c>
      <c r="C1426" s="103">
        <v>2.3254148307411122</v>
      </c>
      <c r="D1426" s="103">
        <v>2.231438793343544</v>
      </c>
    </row>
    <row r="1427" spans="1:4">
      <c r="A1427" s="21">
        <v>43418</v>
      </c>
      <c r="B1427" s="103">
        <v>5.1707297606824003</v>
      </c>
      <c r="C1427" s="103">
        <v>2.309247896688345</v>
      </c>
      <c r="D1427" s="103">
        <v>2.2391401841689058</v>
      </c>
    </row>
    <row r="1428" spans="1:4">
      <c r="A1428" s="21">
        <v>43419</v>
      </c>
      <c r="B1428" s="103">
        <v>5.2242270036361731</v>
      </c>
      <c r="C1428" s="103">
        <v>2.3412709736377768</v>
      </c>
      <c r="D1428" s="103">
        <v>2.231363674884232</v>
      </c>
    </row>
    <row r="1429" spans="1:4">
      <c r="A1429" s="21">
        <v>43420</v>
      </c>
      <c r="B1429" s="103">
        <v>5.2653184751728874</v>
      </c>
      <c r="C1429" s="103">
        <v>2.3466674328337831</v>
      </c>
      <c r="D1429" s="103">
        <v>2.243742935834161</v>
      </c>
    </row>
    <row r="1430" spans="1:4">
      <c r="A1430" s="21">
        <v>43423</v>
      </c>
      <c r="B1430" s="103">
        <v>5.3173973108144716</v>
      </c>
      <c r="C1430" s="103">
        <v>2.3538380576282338</v>
      </c>
      <c r="D1430" s="103">
        <v>2.2590327714270919</v>
      </c>
    </row>
    <row r="1431" spans="1:4">
      <c r="A1431" s="21">
        <v>43424</v>
      </c>
      <c r="B1431" s="103">
        <v>5.1841728747606144</v>
      </c>
      <c r="C1431" s="103">
        <v>2.2939054516731412</v>
      </c>
      <c r="D1431" s="103">
        <v>2.2599767008615612</v>
      </c>
    </row>
    <row r="1432" spans="1:4">
      <c r="A1432" s="21">
        <v>43425</v>
      </c>
      <c r="B1432" s="103">
        <v>5.2105086761988781</v>
      </c>
      <c r="C1432" s="103">
        <v>2.3124730275355252</v>
      </c>
      <c r="D1432" s="103">
        <v>2.2532192220861842</v>
      </c>
    </row>
    <row r="1433" spans="1:4">
      <c r="A1433" s="21">
        <v>43426</v>
      </c>
      <c r="B1433" s="103">
        <v>5.2168809239745357</v>
      </c>
      <c r="C1433" s="103">
        <v>2.3057458071563608</v>
      </c>
      <c r="D1433" s="103">
        <v>2.262556829891162</v>
      </c>
    </row>
    <row r="1434" spans="1:4">
      <c r="A1434" s="21">
        <v>43427</v>
      </c>
      <c r="B1434" s="103">
        <v>5.0739393393192609</v>
      </c>
      <c r="C1434" s="103">
        <v>2.2398733130620938</v>
      </c>
      <c r="D1434" s="103">
        <v>2.2652796074358159</v>
      </c>
    </row>
    <row r="1435" spans="1:4">
      <c r="A1435" s="21">
        <v>43430</v>
      </c>
      <c r="B1435" s="103">
        <v>5.0707426303022363</v>
      </c>
      <c r="C1435" s="103">
        <v>2.2305054389408161</v>
      </c>
      <c r="D1435" s="103">
        <v>2.2733603522213972</v>
      </c>
    </row>
    <row r="1436" spans="1:4">
      <c r="A1436" s="21">
        <v>43431</v>
      </c>
      <c r="B1436" s="103">
        <v>5.062189845912318</v>
      </c>
      <c r="C1436" s="103">
        <v>2.2413736284891339</v>
      </c>
      <c r="D1436" s="103">
        <v>2.2585211950247852</v>
      </c>
    </row>
    <row r="1437" spans="1:4">
      <c r="A1437" s="21">
        <v>43432</v>
      </c>
      <c r="B1437" s="103">
        <v>5.1191590112421981</v>
      </c>
      <c r="C1437" s="103">
        <v>2.2700238880113499</v>
      </c>
      <c r="D1437" s="103">
        <v>2.25511239695668</v>
      </c>
    </row>
    <row r="1438" spans="1:4">
      <c r="A1438" s="21">
        <v>43433</v>
      </c>
      <c r="B1438" s="103">
        <v>5.0377381974708433</v>
      </c>
      <c r="C1438" s="103">
        <v>2.2269144501067708</v>
      </c>
      <c r="D1438" s="103">
        <v>2.2622055361081812</v>
      </c>
    </row>
    <row r="1439" spans="1:4">
      <c r="A1439" s="21">
        <v>43434</v>
      </c>
      <c r="B1439" s="103">
        <v>5.0696206066075202</v>
      </c>
      <c r="C1439" s="103">
        <v>2.248270578606391</v>
      </c>
      <c r="D1439" s="103">
        <v>2.2548979001228431</v>
      </c>
    </row>
    <row r="1440" spans="1:4">
      <c r="A1440" s="21">
        <v>43437</v>
      </c>
      <c r="B1440" s="103">
        <v>5.2134513421152127</v>
      </c>
      <c r="C1440" s="103">
        <v>2.3183761907101328</v>
      </c>
      <c r="D1440" s="103">
        <v>2.248751243653127</v>
      </c>
    </row>
    <row r="1441" spans="1:4">
      <c r="A1441" s="21">
        <v>43438</v>
      </c>
      <c r="B1441" s="103">
        <v>5.2327797880260931</v>
      </c>
      <c r="C1441" s="103">
        <v>2.3329731576060722</v>
      </c>
      <c r="D1441" s="103">
        <v>2.2429661357079622</v>
      </c>
    </row>
    <row r="1442" spans="1:4">
      <c r="A1442" s="21">
        <v>43439</v>
      </c>
      <c r="B1442" s="103">
        <v>5.1993307797684896</v>
      </c>
      <c r="C1442" s="103">
        <v>2.325247869851979</v>
      </c>
      <c r="D1442" s="103">
        <v>2.2360329181161531</v>
      </c>
    </row>
    <row r="1443" spans="1:4">
      <c r="A1443" s="21">
        <v>43440</v>
      </c>
      <c r="B1443" s="103">
        <v>5.121657101732322</v>
      </c>
      <c r="C1443" s="103">
        <v>2.2731136687319031</v>
      </c>
      <c r="D1443" s="103">
        <v>2.253146057842998</v>
      </c>
    </row>
    <row r="1444" spans="1:4">
      <c r="A1444" s="21">
        <v>43441</v>
      </c>
      <c r="B1444" s="103">
        <v>5.1271190283971713</v>
      </c>
      <c r="C1444" s="103">
        <v>2.2610779349677639</v>
      </c>
      <c r="D1444" s="103">
        <v>2.2675551997150718</v>
      </c>
    </row>
    <row r="1445" spans="1:4">
      <c r="A1445" s="21">
        <v>43444</v>
      </c>
      <c r="B1445" s="103">
        <v>5.0673977294764763</v>
      </c>
      <c r="C1445" s="103">
        <v>2.2328522454556539</v>
      </c>
      <c r="D1445" s="103">
        <v>2.2694729307726229</v>
      </c>
    </row>
    <row r="1446" spans="1:4">
      <c r="A1446" s="21">
        <v>43445</v>
      </c>
      <c r="B1446" s="103">
        <v>5.1047844057947849</v>
      </c>
      <c r="C1446" s="103">
        <v>2.2524185870062161</v>
      </c>
      <c r="D1446" s="103">
        <v>2.266356899753597</v>
      </c>
    </row>
    <row r="1447" spans="1:4">
      <c r="A1447" s="21">
        <v>43446</v>
      </c>
      <c r="B1447" s="103">
        <v>5.1250231728164737</v>
      </c>
      <c r="C1447" s="103">
        <v>2.2544799733925132</v>
      </c>
      <c r="D1447" s="103">
        <v>2.2732617868875562</v>
      </c>
    </row>
    <row r="1448" spans="1:4">
      <c r="A1448" s="21">
        <v>43447</v>
      </c>
      <c r="B1448" s="103">
        <v>5.2109109111083054</v>
      </c>
      <c r="C1448" s="103">
        <v>2.2867699194486151</v>
      </c>
      <c r="D1448" s="103">
        <v>2.2787211195977068</v>
      </c>
    </row>
    <row r="1449" spans="1:4">
      <c r="A1449" s="21">
        <v>43448</v>
      </c>
      <c r="B1449" s="103">
        <v>5.1298288214712056</v>
      </c>
      <c r="C1449" s="103">
        <v>2.2356925216907282</v>
      </c>
      <c r="D1449" s="103">
        <v>2.294514461045746</v>
      </c>
    </row>
    <row r="1450" spans="1:4">
      <c r="A1450" s="21">
        <v>43451</v>
      </c>
      <c r="B1450" s="103">
        <v>5.1230543387861207</v>
      </c>
      <c r="C1450" s="103">
        <v>2.2171262950002961</v>
      </c>
      <c r="D1450" s="103">
        <v>2.31067321259001</v>
      </c>
    </row>
    <row r="1451" spans="1:4">
      <c r="A1451" s="21">
        <v>43452</v>
      </c>
      <c r="B1451" s="103">
        <v>5.0753154061146688</v>
      </c>
      <c r="C1451" s="103">
        <v>2.2010198434783681</v>
      </c>
      <c r="D1451" s="103">
        <v>2.3058926166217231</v>
      </c>
    </row>
    <row r="1452" spans="1:4">
      <c r="A1452" s="21">
        <v>43453</v>
      </c>
      <c r="B1452" s="103">
        <v>5.0135405921300578</v>
      </c>
      <c r="C1452" s="103">
        <v>2.161960262586974</v>
      </c>
      <c r="D1452" s="103">
        <v>2.3189790667710599</v>
      </c>
    </row>
    <row r="1453" spans="1:4">
      <c r="A1453" s="21">
        <v>43454</v>
      </c>
      <c r="B1453" s="103">
        <v>5.0039081245622041</v>
      </c>
      <c r="C1453" s="103">
        <v>2.1640869444755921</v>
      </c>
      <c r="D1453" s="103">
        <v>2.312249116116158</v>
      </c>
    </row>
    <row r="1454" spans="1:4">
      <c r="A1454" s="21">
        <v>43455</v>
      </c>
      <c r="B1454" s="103">
        <v>4.9520833320213109</v>
      </c>
      <c r="C1454" s="103">
        <v>2.1471427267201082</v>
      </c>
      <c r="D1454" s="103">
        <v>2.306359642698705</v>
      </c>
    </row>
    <row r="1455" spans="1:4">
      <c r="A1455" s="21">
        <v>43458</v>
      </c>
      <c r="B1455" s="103">
        <v>4.981213607567172</v>
      </c>
      <c r="C1455" s="103">
        <v>2.1697370175064461</v>
      </c>
      <c r="D1455" s="103">
        <v>2.2957683661090851</v>
      </c>
    </row>
    <row r="1456" spans="1:4">
      <c r="A1456" s="21">
        <v>43459</v>
      </c>
      <c r="B1456" s="103">
        <v>4.9447160821012819</v>
      </c>
      <c r="C1456" s="103">
        <v>2.160550151032318</v>
      </c>
      <c r="D1456" s="103">
        <v>2.288637493435957</v>
      </c>
    </row>
    <row r="1457" spans="1:4">
      <c r="A1457" s="21">
        <v>43460</v>
      </c>
      <c r="B1457" s="103">
        <v>4.9361632977113636</v>
      </c>
      <c r="C1457" s="103">
        <v>2.150595923700616</v>
      </c>
      <c r="D1457" s="103">
        <v>2.2952537216835749</v>
      </c>
    </row>
    <row r="1458" spans="1:4">
      <c r="A1458" s="21">
        <v>43461</v>
      </c>
      <c r="B1458" s="103">
        <v>4.9018039683429526</v>
      </c>
      <c r="C1458" s="103">
        <v>2.1346030531340401</v>
      </c>
      <c r="D1458" s="103">
        <v>2.296353863612294</v>
      </c>
    </row>
    <row r="1459" spans="1:4">
      <c r="A1459" s="21">
        <v>43462</v>
      </c>
      <c r="B1459" s="103">
        <v>4.9155434660386383</v>
      </c>
      <c r="C1459" s="103">
        <v>2.1471038481241571</v>
      </c>
      <c r="D1459" s="103">
        <v>2.289383194172542</v>
      </c>
    </row>
    <row r="1460" spans="1:4">
      <c r="A1460" s="21">
        <v>43467</v>
      </c>
      <c r="B1460" s="103">
        <v>4.8361549970728088</v>
      </c>
      <c r="C1460" s="103">
        <v>2.0972203609267148</v>
      </c>
      <c r="D1460" s="103">
        <v>2.3059832372292148</v>
      </c>
    </row>
    <row r="1461" spans="1:4">
      <c r="A1461" s="21">
        <v>43468</v>
      </c>
      <c r="B1461" s="103">
        <v>4.799551620314964</v>
      </c>
      <c r="C1461" s="103">
        <v>2.0760385189517181</v>
      </c>
      <c r="D1461" s="103">
        <v>2.311879850253677</v>
      </c>
    </row>
    <row r="1462" spans="1:4">
      <c r="A1462" s="21">
        <v>43469</v>
      </c>
      <c r="B1462" s="103">
        <v>4.8891229835668097</v>
      </c>
      <c r="C1462" s="103">
        <v>2.123482530984516</v>
      </c>
      <c r="D1462" s="103">
        <v>2.302407913523099</v>
      </c>
    </row>
    <row r="1463" spans="1:4">
      <c r="A1463" s="21">
        <v>43472</v>
      </c>
      <c r="B1463" s="103">
        <v>4.9390424528525241</v>
      </c>
      <c r="C1463" s="103">
        <v>2.1492317719524578</v>
      </c>
      <c r="D1463" s="103">
        <v>2.298050176489657</v>
      </c>
    </row>
    <row r="1464" spans="1:4">
      <c r="A1464" s="21">
        <v>43473</v>
      </c>
      <c r="B1464" s="103">
        <v>4.9219580543310766</v>
      </c>
      <c r="C1464" s="103">
        <v>2.1442729488794239</v>
      </c>
      <c r="D1464" s="103">
        <v>2.2953971680252949</v>
      </c>
    </row>
    <row r="1465" spans="1:4">
      <c r="A1465" s="21">
        <v>43474</v>
      </c>
      <c r="B1465" s="103">
        <v>4.965441765065961</v>
      </c>
      <c r="C1465" s="103">
        <v>2.1539987041510078</v>
      </c>
      <c r="D1465" s="103">
        <v>2.3052204049598419</v>
      </c>
    </row>
    <row r="1466" spans="1:4">
      <c r="A1466" s="21">
        <v>43475</v>
      </c>
      <c r="B1466" s="103">
        <v>4.9580533448875403</v>
      </c>
      <c r="C1466" s="103">
        <v>2.1433402902689469</v>
      </c>
      <c r="D1466" s="103">
        <v>2.3132366649373259</v>
      </c>
    </row>
    <row r="1467" spans="1:4">
      <c r="A1467" s="21">
        <v>43476</v>
      </c>
      <c r="B1467" s="103">
        <v>4.9758575321942784</v>
      </c>
      <c r="C1467" s="103">
        <v>2.145343616418963</v>
      </c>
      <c r="D1467" s="103">
        <v>2.319375550896619</v>
      </c>
    </row>
    <row r="1468" spans="1:4">
      <c r="A1468" s="21">
        <v>43479</v>
      </c>
      <c r="B1468" s="103">
        <v>4.9380686209665434</v>
      </c>
      <c r="C1468" s="103">
        <v>2.1224725207103661</v>
      </c>
      <c r="D1468" s="103">
        <v>2.3265642182796471</v>
      </c>
    </row>
    <row r="1469" spans="1:4">
      <c r="A1469" s="21">
        <v>43480</v>
      </c>
      <c r="B1469" s="103">
        <v>5.0083962193410727</v>
      </c>
      <c r="C1469" s="103">
        <v>2.1602269518396362</v>
      </c>
      <c r="D1469" s="103">
        <v>2.3184583522930091</v>
      </c>
    </row>
    <row r="1470" spans="1:4">
      <c r="A1470" s="21">
        <v>43481</v>
      </c>
      <c r="B1470" s="103">
        <v>5.0175841114827184</v>
      </c>
      <c r="C1470" s="103">
        <v>2.167157953420408</v>
      </c>
      <c r="D1470" s="103">
        <v>2.3152830662681998</v>
      </c>
    </row>
    <row r="1471" spans="1:4">
      <c r="A1471" s="21">
        <v>43482</v>
      </c>
      <c r="B1471" s="103">
        <v>4.9837540385740793</v>
      </c>
      <c r="C1471" s="103">
        <v>2.1489692333396162</v>
      </c>
      <c r="D1471" s="103">
        <v>2.3191369896110849</v>
      </c>
    </row>
    <row r="1472" spans="1:4">
      <c r="A1472" s="21">
        <v>43483</v>
      </c>
      <c r="B1472" s="103">
        <v>5.0490219451931866</v>
      </c>
      <c r="C1472" s="103">
        <v>2.1796180815613422</v>
      </c>
      <c r="D1472" s="103">
        <v>2.316470939521837</v>
      </c>
    </row>
    <row r="1473" spans="1:4">
      <c r="A1473" s="21">
        <v>43486</v>
      </c>
      <c r="B1473" s="103">
        <v>5.0810102056218183</v>
      </c>
      <c r="C1473" s="103">
        <v>2.193694067445914</v>
      </c>
      <c r="D1473" s="103">
        <v>2.31618906256038</v>
      </c>
    </row>
    <row r="1474" spans="1:4">
      <c r="A1474" s="21">
        <v>43487</v>
      </c>
      <c r="B1474" s="103">
        <v>5.0261792363894182</v>
      </c>
      <c r="C1474" s="103">
        <v>2.1634462913774679</v>
      </c>
      <c r="D1474" s="103">
        <v>2.323228108976648</v>
      </c>
    </row>
    <row r="1475" spans="1:4">
      <c r="A1475" s="21">
        <v>43488</v>
      </c>
      <c r="B1475" s="103">
        <v>5.0341180832860024</v>
      </c>
      <c r="C1475" s="103">
        <v>2.1663094333180299</v>
      </c>
      <c r="D1475" s="103">
        <v>2.323822260043197</v>
      </c>
    </row>
    <row r="1476" spans="1:4">
      <c r="A1476" s="21">
        <v>43489</v>
      </c>
      <c r="B1476" s="103">
        <v>5.0501227986295127</v>
      </c>
      <c r="C1476" s="103">
        <v>2.178201592744673</v>
      </c>
      <c r="D1476" s="103">
        <v>2.3184827407393618</v>
      </c>
    </row>
    <row r="1477" spans="1:4">
      <c r="A1477" s="21">
        <v>43490</v>
      </c>
      <c r="B1477" s="103">
        <v>5.0805021194204363</v>
      </c>
      <c r="C1477" s="103">
        <v>2.1897870775447021</v>
      </c>
      <c r="D1477" s="103">
        <v>2.3200895518649909</v>
      </c>
    </row>
    <row r="1478" spans="1:4">
      <c r="A1478" s="21">
        <v>43493</v>
      </c>
      <c r="B1478" s="103">
        <v>5.0611948437679466</v>
      </c>
      <c r="C1478" s="103">
        <v>2.184498073177588</v>
      </c>
      <c r="D1478" s="103">
        <v>2.3168685319121809</v>
      </c>
    </row>
    <row r="1479" spans="1:4">
      <c r="A1479" s="21">
        <v>43494</v>
      </c>
      <c r="B1479" s="103">
        <v>5.06390463684198</v>
      </c>
      <c r="C1479" s="103">
        <v>2.1796659035677228</v>
      </c>
      <c r="D1479" s="103">
        <v>2.3232480852011652</v>
      </c>
    </row>
    <row r="1480" spans="1:4">
      <c r="A1480" s="21">
        <v>43495</v>
      </c>
      <c r="B1480" s="103">
        <v>5.0152553830597206</v>
      </c>
      <c r="C1480" s="103">
        <v>2.15777327154106</v>
      </c>
      <c r="D1480" s="103">
        <v>2.3242735690566199</v>
      </c>
    </row>
    <row r="1481" spans="1:4">
      <c r="A1481" s="21">
        <v>43496</v>
      </c>
      <c r="B1481" s="103">
        <v>5.0233212515066494</v>
      </c>
      <c r="C1481" s="103">
        <v>2.1600544583434331</v>
      </c>
      <c r="D1481" s="103">
        <v>2.3255530582127468</v>
      </c>
    </row>
    <row r="1482" spans="1:4">
      <c r="A1482" s="21">
        <v>43497</v>
      </c>
      <c r="B1482" s="103">
        <v>5.1214453991484126</v>
      </c>
      <c r="C1482" s="103">
        <v>2.2211297035938462</v>
      </c>
      <c r="D1482" s="103">
        <v>2.3057840300193999</v>
      </c>
    </row>
    <row r="1483" spans="1:4">
      <c r="A1483" s="21">
        <v>43507</v>
      </c>
      <c r="B1483" s="103">
        <v>5.2883021875653959</v>
      </c>
      <c r="C1483" s="103">
        <v>2.278470396802299</v>
      </c>
      <c r="D1483" s="103">
        <v>2.3209878851124079</v>
      </c>
    </row>
    <row r="1484" spans="1:4">
      <c r="A1484" s="21">
        <v>43508</v>
      </c>
      <c r="B1484" s="103">
        <v>5.3524719582853209</v>
      </c>
      <c r="C1484" s="103">
        <v>2.302416001391963</v>
      </c>
      <c r="D1484" s="103">
        <v>2.324719753098222</v>
      </c>
    </row>
    <row r="1485" spans="1:4">
      <c r="A1485" s="21">
        <v>43509</v>
      </c>
      <c r="B1485" s="103">
        <v>5.438295805073162</v>
      </c>
      <c r="C1485" s="103">
        <v>2.3390863142000908</v>
      </c>
      <c r="D1485" s="103">
        <v>2.3249658518620859</v>
      </c>
    </row>
    <row r="1486" spans="1:4">
      <c r="A1486" s="21">
        <v>43510</v>
      </c>
      <c r="B1486" s="103">
        <v>5.450769778392222</v>
      </c>
      <c r="C1486" s="103">
        <v>2.345137854874042</v>
      </c>
      <c r="D1486" s="103">
        <v>2.324285443204781</v>
      </c>
    </row>
    <row r="1487" spans="1:4">
      <c r="A1487" s="21">
        <v>43511</v>
      </c>
      <c r="B1487" s="103">
        <v>5.3982519378437299</v>
      </c>
      <c r="C1487" s="103">
        <v>2.316819124283088</v>
      </c>
      <c r="D1487" s="103">
        <v>2.330027355723832</v>
      </c>
    </row>
    <row r="1488" spans="1:4">
      <c r="A1488" s="21">
        <v>43514</v>
      </c>
      <c r="B1488" s="103">
        <v>5.6217843387624926</v>
      </c>
      <c r="C1488" s="103">
        <v>2.3996020100959119</v>
      </c>
      <c r="D1488" s="103">
        <v>2.3427986454044469</v>
      </c>
    </row>
    <row r="1489" spans="1:4">
      <c r="A1489" s="21">
        <v>43515</v>
      </c>
      <c r="B1489" s="103">
        <v>5.5671332622771832</v>
      </c>
      <c r="C1489" s="103">
        <v>2.3848957374525299</v>
      </c>
      <c r="D1489" s="103">
        <v>2.3343298303781692</v>
      </c>
    </row>
    <row r="1490" spans="1:4">
      <c r="A1490" s="21">
        <v>43516</v>
      </c>
      <c r="B1490" s="103">
        <v>5.5320849891693626</v>
      </c>
      <c r="C1490" s="103">
        <v>2.3805504562709889</v>
      </c>
      <c r="D1490" s="103">
        <v>2.3238679838087068</v>
      </c>
    </row>
    <row r="1491" spans="1:4">
      <c r="A1491" s="21">
        <v>43517</v>
      </c>
      <c r="B1491" s="103">
        <v>5.5545457676703407</v>
      </c>
      <c r="C1491" s="103">
        <v>2.3796642662662042</v>
      </c>
      <c r="D1491" s="103">
        <v>2.3341720285549621</v>
      </c>
    </row>
    <row r="1492" spans="1:4">
      <c r="A1492" s="21">
        <v>43518</v>
      </c>
      <c r="B1492" s="103">
        <v>5.7279146894202322</v>
      </c>
      <c r="C1492" s="103">
        <v>2.431012313786292</v>
      </c>
      <c r="D1492" s="103">
        <v>2.356184975673377</v>
      </c>
    </row>
    <row r="1493" spans="1:4">
      <c r="A1493" s="21">
        <v>43521</v>
      </c>
      <c r="B1493" s="103">
        <v>6.0580615501177979</v>
      </c>
      <c r="C1493" s="103">
        <v>2.5607994531121321</v>
      </c>
      <c r="D1493" s="103">
        <v>2.3656915197929509</v>
      </c>
    </row>
    <row r="1494" spans="1:4">
      <c r="A1494" s="21">
        <v>43522</v>
      </c>
      <c r="B1494" s="103">
        <v>6.1162241161670723</v>
      </c>
      <c r="C1494" s="103">
        <v>2.5667323244769968</v>
      </c>
      <c r="D1494" s="103">
        <v>2.3828835043846368</v>
      </c>
    </row>
    <row r="1495" spans="1:4">
      <c r="A1495" s="21">
        <v>43523</v>
      </c>
      <c r="B1495" s="103">
        <v>5.998668877913464</v>
      </c>
      <c r="C1495" s="103">
        <v>2.5374674000751698</v>
      </c>
      <c r="D1495" s="103">
        <v>2.3640378109826199</v>
      </c>
    </row>
    <row r="1496" spans="1:4">
      <c r="A1496" s="21">
        <v>43524</v>
      </c>
      <c r="B1496" s="103">
        <v>6.1156477436055532</v>
      </c>
      <c r="C1496" s="103">
        <v>2.5681039038598801</v>
      </c>
      <c r="D1496" s="103">
        <v>2.3813864129148699</v>
      </c>
    </row>
    <row r="1497" spans="1:4">
      <c r="A1497" s="21">
        <v>43525</v>
      </c>
      <c r="B1497" s="103">
        <v>6.256216902696746</v>
      </c>
      <c r="C1497" s="103">
        <v>2.6161451329064871</v>
      </c>
      <c r="D1497" s="103">
        <v>2.3913875510974458</v>
      </c>
    </row>
    <row r="1498" spans="1:4">
      <c r="A1498" s="21">
        <v>43528</v>
      </c>
      <c r="B1498" s="103">
        <v>6.3938794346839716</v>
      </c>
      <c r="C1498" s="103">
        <v>2.6651717209806258</v>
      </c>
      <c r="D1498" s="103">
        <v>2.3990497063849232</v>
      </c>
    </row>
    <row r="1499" spans="1:4">
      <c r="A1499" s="21">
        <v>43529</v>
      </c>
      <c r="B1499" s="103">
        <v>6.5254944378365476</v>
      </c>
      <c r="C1499" s="103">
        <v>2.7143069640509201</v>
      </c>
      <c r="D1499" s="103">
        <v>2.4041107082810149</v>
      </c>
    </row>
    <row r="1500" spans="1:4">
      <c r="A1500" s="21">
        <v>43530</v>
      </c>
      <c r="B1500" s="103">
        <v>6.5811292924316147</v>
      </c>
      <c r="C1500" s="103">
        <v>2.7400230536207428</v>
      </c>
      <c r="D1500" s="103">
        <v>2.4018517960040979</v>
      </c>
    </row>
    <row r="1501" spans="1:4">
      <c r="A1501" s="21">
        <v>43531</v>
      </c>
      <c r="B1501" s="103">
        <v>6.5036420282446104</v>
      </c>
      <c r="C1501" s="103">
        <v>2.713366193825014</v>
      </c>
      <c r="D1501" s="103">
        <v>2.396890638294741</v>
      </c>
    </row>
    <row r="1502" spans="1:4">
      <c r="A1502" s="21">
        <v>43532</v>
      </c>
      <c r="B1502" s="103">
        <v>6.2977339168305626</v>
      </c>
      <c r="C1502" s="103">
        <v>2.6157575174777881</v>
      </c>
      <c r="D1502" s="103">
        <v>2.407613807759625</v>
      </c>
    </row>
    <row r="1503" spans="1:4">
      <c r="A1503" s="21">
        <v>43535</v>
      </c>
      <c r="B1503" s="103">
        <v>6.6242485346252291</v>
      </c>
      <c r="C1503" s="103">
        <v>2.7247758144429919</v>
      </c>
      <c r="D1503" s="103">
        <v>2.4311169012557392</v>
      </c>
    </row>
    <row r="1504" spans="1:4">
      <c r="A1504" s="21">
        <v>43536</v>
      </c>
      <c r="B1504" s="103">
        <v>6.8032198853343173</v>
      </c>
      <c r="C1504" s="103">
        <v>2.780065091561823</v>
      </c>
      <c r="D1504" s="103">
        <v>2.4471440996053482</v>
      </c>
    </row>
    <row r="1505" spans="1:4">
      <c r="A1505" s="21">
        <v>43537</v>
      </c>
      <c r="B1505" s="103">
        <v>6.5822237428393056</v>
      </c>
      <c r="C1505" s="103">
        <v>2.7161321489058161</v>
      </c>
      <c r="D1505" s="103">
        <v>2.4233812576059419</v>
      </c>
    </row>
    <row r="1506" spans="1:4">
      <c r="A1506" s="21">
        <v>43538</v>
      </c>
      <c r="B1506" s="103">
        <v>6.4443017336228632</v>
      </c>
      <c r="C1506" s="103">
        <v>2.6692206066806721</v>
      </c>
      <c r="D1506" s="103">
        <v>2.414300907723292</v>
      </c>
    </row>
    <row r="1507" spans="1:4">
      <c r="A1507" s="21">
        <v>43539</v>
      </c>
      <c r="B1507" s="103">
        <v>6.5033775104948948</v>
      </c>
      <c r="C1507" s="103">
        <v>2.702669406644937</v>
      </c>
      <c r="D1507" s="103">
        <v>2.406279323140788</v>
      </c>
    </row>
    <row r="1508" spans="1:4">
      <c r="A1508" s="21">
        <v>43542</v>
      </c>
      <c r="B1508" s="103">
        <v>6.6980518357859431</v>
      </c>
      <c r="C1508" s="103">
        <v>2.7814902920369109</v>
      </c>
      <c r="D1508" s="103">
        <v>2.4080802492684228</v>
      </c>
    </row>
    <row r="1509" spans="1:4">
      <c r="A1509" s="21">
        <v>43543</v>
      </c>
      <c r="B1509" s="103">
        <v>6.6854577665871444</v>
      </c>
      <c r="C1509" s="103">
        <v>2.7708235230694611</v>
      </c>
      <c r="D1509" s="103">
        <v>2.4128053305903552</v>
      </c>
    </row>
    <row r="1510" spans="1:4">
      <c r="A1510" s="21">
        <v>43544</v>
      </c>
      <c r="B1510" s="103">
        <v>6.6155547325280901</v>
      </c>
      <c r="C1510" s="103">
        <v>2.752269831921939</v>
      </c>
      <c r="D1510" s="103">
        <v>2.403672291066163</v>
      </c>
    </row>
    <row r="1511" spans="1:4">
      <c r="A1511" s="21">
        <v>43545</v>
      </c>
      <c r="B1511" s="103">
        <v>6.6573781226470796</v>
      </c>
      <c r="C1511" s="103">
        <v>2.7620537744275051</v>
      </c>
      <c r="D1511" s="103">
        <v>2.410299967467854</v>
      </c>
    </row>
    <row r="1512" spans="1:4">
      <c r="A1512" s="21">
        <v>43546</v>
      </c>
      <c r="B1512" s="103">
        <v>6.6290850236214931</v>
      </c>
      <c r="C1512" s="103">
        <v>2.7659214473683562</v>
      </c>
      <c r="D1512" s="103">
        <v>2.396700394340106</v>
      </c>
    </row>
    <row r="1513" spans="1:4">
      <c r="A1513" s="21">
        <v>43549</v>
      </c>
      <c r="B1513" s="103">
        <v>6.5343966544987104</v>
      </c>
      <c r="C1513" s="103">
        <v>2.7188000359438158</v>
      </c>
      <c r="D1513" s="103">
        <v>2.403412008279723</v>
      </c>
    </row>
    <row r="1514" spans="1:4">
      <c r="A1514" s="21">
        <v>43550</v>
      </c>
      <c r="B1514" s="103">
        <v>6.3698749419916094</v>
      </c>
      <c r="C1514" s="103">
        <v>2.6597522885726659</v>
      </c>
      <c r="D1514" s="103">
        <v>2.3949128531100721</v>
      </c>
    </row>
    <row r="1515" spans="1:4">
      <c r="A1515" s="21">
        <v>43551</v>
      </c>
      <c r="B1515" s="103">
        <v>6.4305770537606124</v>
      </c>
      <c r="C1515" s="103">
        <v>2.690384918726338</v>
      </c>
      <c r="D1515" s="103">
        <v>2.390207069999831</v>
      </c>
    </row>
    <row r="1516" spans="1:4">
      <c r="A1516" s="21">
        <v>43552</v>
      </c>
      <c r="B1516" s="103">
        <v>6.384975683950354</v>
      </c>
      <c r="C1516" s="103">
        <v>2.670213705442126</v>
      </c>
      <c r="D1516" s="103">
        <v>2.3911852714025188</v>
      </c>
    </row>
    <row r="1517" spans="1:4">
      <c r="A1517" s="21">
        <v>43553</v>
      </c>
      <c r="B1517" s="103">
        <v>6.6625253706898206</v>
      </c>
      <c r="C1517" s="103">
        <v>2.768617589277627</v>
      </c>
      <c r="D1517" s="103">
        <v>2.4064447890862999</v>
      </c>
    </row>
    <row r="1518" spans="1:4">
      <c r="A1518" s="21">
        <v>43556</v>
      </c>
      <c r="B1518" s="103">
        <v>6.9170999266842443</v>
      </c>
      <c r="C1518" s="103">
        <v>2.8694932420104609</v>
      </c>
      <c r="D1518" s="103">
        <v>2.4105649824907398</v>
      </c>
    </row>
    <row r="1519" spans="1:4">
      <c r="A1519" s="21">
        <v>43557</v>
      </c>
      <c r="B1519" s="103">
        <v>6.8801906057466047</v>
      </c>
      <c r="C1519" s="103">
        <v>2.8623998303890672</v>
      </c>
      <c r="D1519" s="103">
        <v>2.403644149465809</v>
      </c>
    </row>
    <row r="1520" spans="1:4">
      <c r="A1520" s="21">
        <v>43558</v>
      </c>
      <c r="B1520" s="103">
        <v>6.9119090671815258</v>
      </c>
      <c r="C1520" s="103">
        <v>2.886146740694715</v>
      </c>
      <c r="D1520" s="103">
        <v>2.3948571185669452</v>
      </c>
    </row>
    <row r="1521" spans="1:4">
      <c r="A1521" s="21">
        <v>43559</v>
      </c>
      <c r="B1521" s="103">
        <v>6.8810181277208633</v>
      </c>
      <c r="C1521" s="103">
        <v>2.8957248602345151</v>
      </c>
      <c r="D1521" s="103">
        <v>2.376267932846214</v>
      </c>
    </row>
    <row r="1522" spans="1:4">
      <c r="A1522" s="21">
        <v>43563</v>
      </c>
      <c r="B1522" s="103">
        <v>6.73244922429007</v>
      </c>
      <c r="C1522" s="103">
        <v>2.8668551843728158</v>
      </c>
      <c r="D1522" s="103">
        <v>2.3483743653982061</v>
      </c>
    </row>
    <row r="1523" spans="1:4">
      <c r="A1523" s="21">
        <v>43564</v>
      </c>
      <c r="B1523" s="103">
        <v>6.7339471354908254</v>
      </c>
      <c r="C1523" s="103">
        <v>2.8714193963895052</v>
      </c>
      <c r="D1523" s="103">
        <v>2.3451632122977322</v>
      </c>
    </row>
    <row r="1524" spans="1:4">
      <c r="A1524" s="21">
        <v>43565</v>
      </c>
      <c r="B1524" s="103">
        <v>6.7275241974554589</v>
      </c>
      <c r="C1524" s="103">
        <v>2.8682175248918851</v>
      </c>
      <c r="D1524" s="103">
        <v>2.345541835328214</v>
      </c>
    </row>
    <row r="1525" spans="1:4">
      <c r="A1525" s="21">
        <v>43566</v>
      </c>
      <c r="B1525" s="103">
        <v>6.5765614850933067</v>
      </c>
      <c r="C1525" s="103">
        <v>2.8002765103918721</v>
      </c>
      <c r="D1525" s="103">
        <v>2.348540031917413</v>
      </c>
    </row>
    <row r="1526" spans="1:4">
      <c r="A1526" s="21">
        <v>43567</v>
      </c>
      <c r="B1526" s="103">
        <v>6.5891851399559087</v>
      </c>
      <c r="C1526" s="103">
        <v>2.8014962987124621</v>
      </c>
      <c r="D1526" s="103">
        <v>2.3520235036484709</v>
      </c>
    </row>
    <row r="1527" spans="1:4">
      <c r="A1527" s="21">
        <v>43570</v>
      </c>
      <c r="B1527" s="103">
        <v>6.4544783253592577</v>
      </c>
      <c r="C1527" s="103">
        <v>2.7649137727928079</v>
      </c>
      <c r="D1527" s="103">
        <v>2.334423007643982</v>
      </c>
    </row>
    <row r="1528" spans="1:4">
      <c r="A1528" s="21">
        <v>43571</v>
      </c>
      <c r="B1528" s="103">
        <v>6.5834875985664096</v>
      </c>
      <c r="C1528" s="103">
        <v>2.822125191872078</v>
      </c>
      <c r="D1528" s="103">
        <v>2.3328120302838879</v>
      </c>
    </row>
    <row r="1529" spans="1:4">
      <c r="A1529" s="21">
        <v>43572</v>
      </c>
      <c r="B1529" s="103">
        <v>6.6516707193696449</v>
      </c>
      <c r="C1529" s="103">
        <v>2.8380364452801832</v>
      </c>
      <c r="D1529" s="103">
        <v>2.3437580339856989</v>
      </c>
    </row>
    <row r="1530" spans="1:4">
      <c r="A1530" s="21">
        <v>43573</v>
      </c>
      <c r="B1530" s="103">
        <v>6.5971390813048787</v>
      </c>
      <c r="C1530" s="103">
        <v>2.818252092912827</v>
      </c>
      <c r="D1530" s="103">
        <v>2.340861946983015</v>
      </c>
    </row>
    <row r="1531" spans="1:4">
      <c r="A1531" s="21">
        <v>43574</v>
      </c>
      <c r="B1531" s="103">
        <v>6.6446262632413244</v>
      </c>
      <c r="C1531" s="103">
        <v>2.839723364049394</v>
      </c>
      <c r="D1531" s="103">
        <v>2.339885056185969</v>
      </c>
    </row>
    <row r="1532" spans="1:4">
      <c r="A1532" s="21">
        <v>43577</v>
      </c>
      <c r="B1532" s="103">
        <v>6.5733136366667972</v>
      </c>
      <c r="C1532" s="103">
        <v>2.792792410783175</v>
      </c>
      <c r="D1532" s="103">
        <v>2.353670688622167</v>
      </c>
    </row>
    <row r="1533" spans="1:4">
      <c r="A1533" s="21">
        <v>43578</v>
      </c>
      <c r="B1533" s="103">
        <v>6.5295524951451629</v>
      </c>
      <c r="C1533" s="103">
        <v>2.7725794252779501</v>
      </c>
      <c r="D1533" s="103">
        <v>2.355046147863042</v>
      </c>
    </row>
    <row r="1534" spans="1:4">
      <c r="A1534" s="21">
        <v>43579</v>
      </c>
      <c r="B1534" s="103">
        <v>6.6509085050088226</v>
      </c>
      <c r="C1534" s="103">
        <v>2.8020190532104929</v>
      </c>
      <c r="D1534" s="103">
        <v>2.3736128765392781</v>
      </c>
    </row>
    <row r="1535" spans="1:4">
      <c r="A1535" s="21">
        <v>43580</v>
      </c>
      <c r="B1535" s="103">
        <v>6.501402503071164</v>
      </c>
      <c r="C1535" s="103">
        <v>2.7321741296882971</v>
      </c>
      <c r="D1535" s="103">
        <v>2.3795710648255359</v>
      </c>
    </row>
    <row r="1536" spans="1:4">
      <c r="A1536" s="21">
        <v>43581</v>
      </c>
      <c r="B1536" s="103">
        <v>6.5116669751867109</v>
      </c>
      <c r="C1536" s="103">
        <v>2.7134922066143181</v>
      </c>
      <c r="D1536" s="103">
        <v>2.3997367522611959</v>
      </c>
    </row>
    <row r="1537" spans="1:4">
      <c r="A1537" s="21">
        <v>43584</v>
      </c>
      <c r="B1537" s="103">
        <v>6.4105620234674507</v>
      </c>
      <c r="C1537" s="103">
        <v>2.6871620437427288</v>
      </c>
      <c r="D1537" s="103">
        <v>2.3856253992553058</v>
      </c>
    </row>
    <row r="1538" spans="1:4">
      <c r="A1538" s="21">
        <v>43585</v>
      </c>
      <c r="B1538" s="103">
        <v>6.40304616909585</v>
      </c>
      <c r="C1538" s="103">
        <v>2.6974889138728479</v>
      </c>
      <c r="D1538" s="103">
        <v>2.3737062036347152</v>
      </c>
    </row>
    <row r="1539" spans="1:4">
      <c r="A1539" s="21">
        <v>43591</v>
      </c>
      <c r="B1539" s="103">
        <v>5.9067639718719942</v>
      </c>
      <c r="C1539" s="103">
        <v>2.5119115899032698</v>
      </c>
      <c r="D1539" s="103">
        <v>2.351501539948488</v>
      </c>
    </row>
    <row r="1540" spans="1:4">
      <c r="A1540" s="21">
        <v>43592</v>
      </c>
      <c r="B1540" s="103">
        <v>5.9978240428470544</v>
      </c>
      <c r="C1540" s="103">
        <v>2.5461840400150071</v>
      </c>
      <c r="D1540" s="103">
        <v>2.3556129284400451</v>
      </c>
    </row>
    <row r="1541" spans="1:4">
      <c r="A1541" s="21">
        <v>43593</v>
      </c>
      <c r="B1541" s="103">
        <v>5.9001196892407588</v>
      </c>
      <c r="C1541" s="103">
        <v>2.5141236860606102</v>
      </c>
      <c r="D1541" s="103">
        <v>2.3467897470413162</v>
      </c>
    </row>
    <row r="1542" spans="1:4">
      <c r="A1542" s="21">
        <v>43594</v>
      </c>
      <c r="B1542" s="103">
        <v>5.8464455971201854</v>
      </c>
      <c r="C1542" s="103">
        <v>2.4830447314512938</v>
      </c>
      <c r="D1542" s="103">
        <v>2.3545470297279119</v>
      </c>
    </row>
    <row r="1543" spans="1:4">
      <c r="A1543" s="21">
        <v>43595</v>
      </c>
      <c r="B1543" s="103">
        <v>6.1276866980901579</v>
      </c>
      <c r="C1543" s="103">
        <v>2.577743779621994</v>
      </c>
      <c r="D1543" s="103">
        <v>2.377151191880186</v>
      </c>
    </row>
    <row r="1544" spans="1:4">
      <c r="A1544" s="21">
        <v>43598</v>
      </c>
      <c r="B1544" s="103">
        <v>6.0213306197752452</v>
      </c>
      <c r="C1544" s="103">
        <v>2.542701743548875</v>
      </c>
      <c r="D1544" s="103">
        <v>2.3680837263167218</v>
      </c>
    </row>
    <row r="1545" spans="1:4">
      <c r="A1545" s="21">
        <v>43599</v>
      </c>
      <c r="B1545" s="103">
        <v>5.9879593059224616</v>
      </c>
      <c r="C1545" s="103">
        <v>2.526465380479868</v>
      </c>
      <c r="D1545" s="103">
        <v>2.370093551325501</v>
      </c>
    </row>
    <row r="1546" spans="1:4">
      <c r="A1546" s="21">
        <v>43600</v>
      </c>
      <c r="B1546" s="103">
        <v>6.1295330626646081</v>
      </c>
      <c r="C1546" s="103">
        <v>2.580914367312102</v>
      </c>
      <c r="D1546" s="103">
        <v>2.374946313716026</v>
      </c>
    </row>
    <row r="1547" spans="1:4">
      <c r="A1547" s="21">
        <v>43601</v>
      </c>
      <c r="B1547" s="103">
        <v>6.1598542041557076</v>
      </c>
      <c r="C1547" s="103">
        <v>2.5942783589678071</v>
      </c>
      <c r="D1547" s="103">
        <v>2.374399872266038</v>
      </c>
    </row>
    <row r="1548" spans="1:4">
      <c r="A1548" s="21">
        <v>43602</v>
      </c>
      <c r="B1548" s="103">
        <v>5.9635706379067734</v>
      </c>
      <c r="C1548" s="103">
        <v>2.5214018705434409</v>
      </c>
      <c r="D1548" s="103">
        <v>2.365180540070527</v>
      </c>
    </row>
    <row r="1549" spans="1:4">
      <c r="A1549" s="21">
        <v>43605</v>
      </c>
      <c r="B1549" s="103">
        <v>5.9108581894363699</v>
      </c>
      <c r="C1549" s="103">
        <v>2.4944058153723998</v>
      </c>
      <c r="D1549" s="103">
        <v>2.3696457701506408</v>
      </c>
    </row>
    <row r="1550" spans="1:4">
      <c r="A1550" s="21">
        <v>43606</v>
      </c>
      <c r="B1550" s="103">
        <v>5.9930594360561811</v>
      </c>
      <c r="C1550" s="103">
        <v>2.5299455914519018</v>
      </c>
      <c r="D1550" s="103">
        <v>2.3688491390112638</v>
      </c>
    </row>
    <row r="1551" spans="1:4">
      <c r="A1551" s="21">
        <v>43607</v>
      </c>
      <c r="B1551" s="103">
        <v>5.9667222781376532</v>
      </c>
      <c r="C1551" s="103">
        <v>2.5163313628186121</v>
      </c>
      <c r="D1551" s="103">
        <v>2.371198947126806</v>
      </c>
    </row>
    <row r="1552" spans="1:4">
      <c r="A1552" s="21">
        <v>43608</v>
      </c>
      <c r="B1552" s="103">
        <v>5.804995424671259</v>
      </c>
      <c r="C1552" s="103">
        <v>2.4622008482559932</v>
      </c>
      <c r="D1552" s="103">
        <v>2.357644961735355</v>
      </c>
    </row>
    <row r="1553" spans="1:4">
      <c r="A1553" s="21">
        <v>43609</v>
      </c>
      <c r="B1553" s="103">
        <v>5.7811566116961988</v>
      </c>
      <c r="C1553" s="103">
        <v>2.4540312142728751</v>
      </c>
      <c r="D1553" s="103">
        <v>2.355779575285128</v>
      </c>
    </row>
    <row r="1554" spans="1:4">
      <c r="A1554" s="21">
        <v>43612</v>
      </c>
      <c r="B1554" s="103">
        <v>5.9654788036456141</v>
      </c>
      <c r="C1554" s="103">
        <v>2.5105991433223922</v>
      </c>
      <c r="D1554" s="103">
        <v>2.376117597073351</v>
      </c>
    </row>
    <row r="1555" spans="1:4">
      <c r="A1555" s="21">
        <v>43613</v>
      </c>
      <c r="B1555" s="103">
        <v>6.0258278598265536</v>
      </c>
      <c r="C1555" s="103">
        <v>2.5299271899246749</v>
      </c>
      <c r="D1555" s="103">
        <v>2.3818186878358198</v>
      </c>
    </row>
    <row r="1556" spans="1:4">
      <c r="A1556" s="21">
        <v>43614</v>
      </c>
      <c r="B1556" s="103">
        <v>5.9979351534511176</v>
      </c>
      <c r="C1556" s="103">
        <v>2.5231660126959068</v>
      </c>
      <c r="D1556" s="103">
        <v>2.3771464593574452</v>
      </c>
    </row>
    <row r="1557" spans="1:4">
      <c r="A1557" s="21">
        <v>43615</v>
      </c>
      <c r="B1557" s="103">
        <v>5.9682475834715598</v>
      </c>
      <c r="C1557" s="103">
        <v>2.5131632241855102</v>
      </c>
      <c r="D1557" s="103">
        <v>2.374795049535952</v>
      </c>
    </row>
    <row r="1558" spans="1:4">
      <c r="A1558" s="21">
        <v>43616</v>
      </c>
      <c r="B1558" s="103">
        <v>5.9549484988619596</v>
      </c>
      <c r="C1558" s="103">
        <v>2.5092896789703381</v>
      </c>
      <c r="D1558" s="103">
        <v>2.3731610378700929</v>
      </c>
    </row>
    <row r="1559" spans="1:4">
      <c r="A1559" s="21">
        <v>43619</v>
      </c>
      <c r="B1559" s="103">
        <v>5.9027677157277711</v>
      </c>
      <c r="C1559" s="103">
        <v>2.4894113875149042</v>
      </c>
      <c r="D1559" s="103">
        <v>2.371149961525767</v>
      </c>
    </row>
    <row r="1560" spans="1:4">
      <c r="A1560" s="21">
        <v>43620</v>
      </c>
      <c r="B1560" s="103">
        <v>5.8526410542738567</v>
      </c>
      <c r="C1560" s="103">
        <v>2.467315735163111</v>
      </c>
      <c r="D1560" s="103">
        <v>2.3720681430692321</v>
      </c>
    </row>
    <row r="1561" spans="1:4">
      <c r="A1561" s="21">
        <v>43621</v>
      </c>
      <c r="B1561" s="103">
        <v>5.8138301421893326</v>
      </c>
      <c r="C1561" s="103">
        <v>2.4595202962064708</v>
      </c>
      <c r="D1561" s="103">
        <v>2.3638065321747912</v>
      </c>
    </row>
    <row r="1562" spans="1:4">
      <c r="A1562" s="21">
        <v>43622</v>
      </c>
      <c r="B1562" s="103">
        <v>5.7057760659251224</v>
      </c>
      <c r="C1562" s="103">
        <v>2.421155809888484</v>
      </c>
      <c r="D1562" s="103">
        <v>2.356633159510674</v>
      </c>
    </row>
    <row r="1563" spans="1:4">
      <c r="A1563" s="21">
        <v>43626</v>
      </c>
      <c r="B1563" s="103">
        <v>5.7743188169083783</v>
      </c>
      <c r="C1563" s="103">
        <v>2.4520746192136</v>
      </c>
      <c r="D1563" s="103">
        <v>2.3548707578728769</v>
      </c>
    </row>
    <row r="1564" spans="1:4">
      <c r="A1564" s="21">
        <v>43627</v>
      </c>
      <c r="B1564" s="103">
        <v>6.0031437643521199</v>
      </c>
      <c r="C1564" s="103">
        <v>2.5373722023721221</v>
      </c>
      <c r="D1564" s="103">
        <v>2.3658900963524152</v>
      </c>
    </row>
    <row r="1565" spans="1:4">
      <c r="A1565" s="21">
        <v>43628</v>
      </c>
      <c r="B1565" s="103">
        <v>5.9455492430478873</v>
      </c>
      <c r="C1565" s="103">
        <v>2.5157846317270169</v>
      </c>
      <c r="D1565" s="103">
        <v>2.3632981806421278</v>
      </c>
    </row>
    <row r="1566" spans="1:4">
      <c r="A1566" s="21">
        <v>43629</v>
      </c>
      <c r="B1566" s="103">
        <v>5.9677891152591256</v>
      </c>
      <c r="C1566" s="103">
        <v>2.5175283114435429</v>
      </c>
      <c r="D1566" s="103">
        <v>2.3704953339083659</v>
      </c>
    </row>
    <row r="1567" spans="1:4">
      <c r="A1567" s="21">
        <v>43630</v>
      </c>
      <c r="B1567" s="103">
        <v>5.8876531671259169</v>
      </c>
      <c r="C1567" s="103">
        <v>2.485516939430557</v>
      </c>
      <c r="D1567" s="103">
        <v>2.3687841646634702</v>
      </c>
    </row>
    <row r="1568" spans="1:4">
      <c r="A1568" s="21">
        <v>43633</v>
      </c>
      <c r="B1568" s="103">
        <v>5.8069178353593394</v>
      </c>
      <c r="C1568" s="103">
        <v>2.4682565296679519</v>
      </c>
      <c r="D1568" s="103">
        <v>2.3526395111534568</v>
      </c>
    </row>
    <row r="1569" spans="1:4">
      <c r="A1569" s="21">
        <v>43634</v>
      </c>
      <c r="B1569" s="103">
        <v>5.8727744272222351</v>
      </c>
      <c r="C1569" s="103">
        <v>2.483098853607745</v>
      </c>
      <c r="D1569" s="103">
        <v>2.3650989241485738</v>
      </c>
    </row>
    <row r="1570" spans="1:4">
      <c r="A1570" s="21">
        <v>43635</v>
      </c>
      <c r="B1570" s="103">
        <v>5.9385856544006321</v>
      </c>
      <c r="C1570" s="103">
        <v>2.511610302900217</v>
      </c>
      <c r="D1570" s="103">
        <v>2.3644534534450679</v>
      </c>
    </row>
    <row r="1571" spans="1:4">
      <c r="A1571" s="21">
        <v>43636</v>
      </c>
      <c r="B1571" s="103">
        <v>6.0832323754232442</v>
      </c>
      <c r="C1571" s="103">
        <v>2.5695131364337769</v>
      </c>
      <c r="D1571" s="103">
        <v>2.3674649836062529</v>
      </c>
    </row>
    <row r="1572" spans="1:4">
      <c r="A1572" s="21">
        <v>43637</v>
      </c>
      <c r="B1572" s="103">
        <v>6.1727699900542454</v>
      </c>
      <c r="C1572" s="103">
        <v>2.597707126671573</v>
      </c>
      <c r="D1572" s="103">
        <v>2.3762378470907071</v>
      </c>
    </row>
    <row r="1573" spans="1:4">
      <c r="A1573" s="21">
        <v>43640</v>
      </c>
      <c r="B1573" s="103">
        <v>6.1496438628472676</v>
      </c>
      <c r="C1573" s="103">
        <v>2.595592176689776</v>
      </c>
      <c r="D1573" s="103">
        <v>2.369264292778869</v>
      </c>
    </row>
    <row r="1574" spans="1:4">
      <c r="A1574" s="21">
        <v>43641</v>
      </c>
      <c r="B1574" s="103">
        <v>6.1107496725979633</v>
      </c>
      <c r="C1574" s="103">
        <v>2.5755956672508771</v>
      </c>
      <c r="D1574" s="103">
        <v>2.372557832076343</v>
      </c>
    </row>
    <row r="1575" spans="1:4">
      <c r="A1575" s="21">
        <v>43642</v>
      </c>
      <c r="B1575" s="103">
        <v>6.1872463649301874</v>
      </c>
      <c r="C1575" s="103">
        <v>2.5912703813135689</v>
      </c>
      <c r="D1575" s="103">
        <v>2.387727042900766</v>
      </c>
    </row>
    <row r="1576" spans="1:4">
      <c r="A1576" s="21">
        <v>43643</v>
      </c>
      <c r="B1576" s="103">
        <v>6.2914047763071093</v>
      </c>
      <c r="C1576" s="103">
        <v>2.625313472591265</v>
      </c>
      <c r="D1576" s="103">
        <v>2.3964394507514939</v>
      </c>
    </row>
    <row r="1577" spans="1:4">
      <c r="A1577" s="21">
        <v>43644</v>
      </c>
      <c r="B1577" s="103">
        <v>6.2276459175844661</v>
      </c>
      <c r="C1577" s="103">
        <v>2.6040766060009388</v>
      </c>
      <c r="D1577" s="103">
        <v>2.3914987382603221</v>
      </c>
    </row>
    <row r="1578" spans="1:4">
      <c r="A1578" s="21">
        <v>43647</v>
      </c>
      <c r="B1578" s="103">
        <v>6.4378553462095187</v>
      </c>
      <c r="C1578" s="103">
        <v>2.680197261463539</v>
      </c>
      <c r="D1578" s="103">
        <v>2.4020080308171372</v>
      </c>
    </row>
    <row r="1579" spans="1:4">
      <c r="A1579" s="21">
        <v>43648</v>
      </c>
      <c r="B1579" s="103">
        <v>6.4818049593672384</v>
      </c>
      <c r="C1579" s="103">
        <v>2.693694398109574</v>
      </c>
      <c r="D1579" s="103">
        <v>2.4062881683668902</v>
      </c>
    </row>
    <row r="1580" spans="1:4">
      <c r="A1580" s="21">
        <v>43649</v>
      </c>
      <c r="B1580" s="103">
        <v>6.3507729033681386</v>
      </c>
      <c r="C1580" s="103">
        <v>2.6611746661993769</v>
      </c>
      <c r="D1580" s="103">
        <v>2.3864547427238789</v>
      </c>
    </row>
    <row r="1581" spans="1:4">
      <c r="A1581" s="21">
        <v>43650</v>
      </c>
      <c r="B1581" s="103">
        <v>6.2826794161685777</v>
      </c>
      <c r="C1581" s="103">
        <v>2.6440454269301958</v>
      </c>
      <c r="D1581" s="103">
        <v>2.3761616771701721</v>
      </c>
    </row>
    <row r="1582" spans="1:4">
      <c r="A1582" s="21">
        <v>43651</v>
      </c>
      <c r="B1582" s="103">
        <v>6.369769310214175</v>
      </c>
      <c r="C1582" s="103">
        <v>2.6685005610165291</v>
      </c>
      <c r="D1582" s="103">
        <v>2.3870219115815732</v>
      </c>
    </row>
    <row r="1583" spans="1:4">
      <c r="A1583" s="21">
        <v>43654</v>
      </c>
      <c r="B1583" s="103">
        <v>6.2268026165895121</v>
      </c>
      <c r="C1583" s="103">
        <v>2.606059021285509</v>
      </c>
      <c r="D1583" s="103">
        <v>2.3893559454067832</v>
      </c>
    </row>
    <row r="1584" spans="1:4">
      <c r="A1584" s="21">
        <v>43655</v>
      </c>
      <c r="B1584" s="103">
        <v>6.2827458195473387</v>
      </c>
      <c r="C1584" s="103">
        <v>2.616248185847398</v>
      </c>
      <c r="D1584" s="103">
        <v>2.4014334165748772</v>
      </c>
    </row>
    <row r="1585" spans="1:4">
      <c r="A1585" s="21">
        <v>43656</v>
      </c>
      <c r="B1585" s="103">
        <v>6.2610463787949229</v>
      </c>
      <c r="C1585" s="103">
        <v>2.6018750111605691</v>
      </c>
      <c r="D1585" s="103">
        <v>2.406359395412379</v>
      </c>
    </row>
    <row r="1586" spans="1:4">
      <c r="A1586" s="21">
        <v>43657</v>
      </c>
      <c r="B1586" s="103">
        <v>6.2789803315807884</v>
      </c>
      <c r="C1586" s="103">
        <v>2.6095400864311542</v>
      </c>
      <c r="D1586" s="103">
        <v>2.4061635857711678</v>
      </c>
    </row>
    <row r="1587" spans="1:4">
      <c r="A1587" s="21">
        <v>43658</v>
      </c>
      <c r="B1587" s="103">
        <v>6.2955553162092457</v>
      </c>
      <c r="C1587" s="103">
        <v>2.6228226124260532</v>
      </c>
      <c r="D1587" s="103">
        <v>2.4002977884905441</v>
      </c>
    </row>
    <row r="1588" spans="1:4">
      <c r="A1588" s="21">
        <v>43661</v>
      </c>
      <c r="B1588" s="103">
        <v>6.4297295888574197</v>
      </c>
      <c r="C1588" s="103">
        <v>2.6521171485586899</v>
      </c>
      <c r="D1588" s="103">
        <v>2.424376160137458</v>
      </c>
    </row>
    <row r="1589" spans="1:4">
      <c r="A1589" s="21">
        <v>43662</v>
      </c>
      <c r="B1589" s="103">
        <v>6.4100375901823874</v>
      </c>
      <c r="C1589" s="103">
        <v>2.6478552445937358</v>
      </c>
      <c r="D1589" s="103">
        <v>2.4208413973045149</v>
      </c>
    </row>
    <row r="1590" spans="1:4">
      <c r="A1590" s="21">
        <v>43663</v>
      </c>
      <c r="B1590" s="103">
        <v>6.4154513283524306</v>
      </c>
      <c r="C1590" s="103">
        <v>2.6456153345536002</v>
      </c>
      <c r="D1590" s="103">
        <v>2.424937308369103</v>
      </c>
    </row>
    <row r="1591" spans="1:4">
      <c r="A1591" s="21">
        <v>43664</v>
      </c>
      <c r="B1591" s="103">
        <v>6.3092536977036699</v>
      </c>
      <c r="C1591" s="103">
        <v>2.6067278589107139</v>
      </c>
      <c r="D1591" s="103">
        <v>2.4203729883564251</v>
      </c>
    </row>
    <row r="1592" spans="1:4">
      <c r="A1592" s="21">
        <v>43665</v>
      </c>
      <c r="B1592" s="103">
        <v>6.3803885911423066</v>
      </c>
      <c r="C1592" s="103">
        <v>2.630352213343071</v>
      </c>
      <c r="D1592" s="103">
        <v>2.425678416288247</v>
      </c>
    </row>
    <row r="1593" spans="1:4">
      <c r="A1593" s="21">
        <v>43668</v>
      </c>
      <c r="B1593" s="103">
        <v>6.2878490178239712</v>
      </c>
      <c r="C1593" s="103">
        <v>2.5961899553137768</v>
      </c>
      <c r="D1593" s="103">
        <v>2.4219526021022668</v>
      </c>
    </row>
    <row r="1594" spans="1:4">
      <c r="A1594" s="21">
        <v>43669</v>
      </c>
      <c r="B1594" s="103">
        <v>6.3506852421420534</v>
      </c>
      <c r="C1594" s="103">
        <v>2.618288013358848</v>
      </c>
      <c r="D1594" s="103">
        <v>2.4255105663471799</v>
      </c>
    </row>
    <row r="1595" spans="1:4">
      <c r="A1595" s="21">
        <v>43670</v>
      </c>
      <c r="B1595" s="103">
        <v>6.4076404939550491</v>
      </c>
      <c r="C1595" s="103">
        <v>2.639640816128797</v>
      </c>
      <c r="D1595" s="103">
        <v>2.4274668185167201</v>
      </c>
    </row>
    <row r="1596" spans="1:4">
      <c r="A1596" s="21">
        <v>43671</v>
      </c>
      <c r="B1596" s="103">
        <v>6.4463109289247686</v>
      </c>
      <c r="C1596" s="103">
        <v>2.6546491742347071</v>
      </c>
      <c r="D1596" s="103">
        <v>2.428309921887565</v>
      </c>
    </row>
    <row r="1597" spans="1:4">
      <c r="A1597" s="21">
        <v>43672</v>
      </c>
      <c r="B1597" s="103">
        <v>6.4430407268856076</v>
      </c>
      <c r="C1597" s="103">
        <v>2.657565164059347</v>
      </c>
      <c r="D1597" s="103">
        <v>2.4244149547189529</v>
      </c>
    </row>
    <row r="1598" spans="1:4">
      <c r="A1598" s="21">
        <v>43675</v>
      </c>
      <c r="B1598" s="103">
        <v>6.4409543897047454</v>
      </c>
      <c r="C1598" s="103">
        <v>2.6610915677559741</v>
      </c>
      <c r="D1598" s="103">
        <v>2.4204181726584579</v>
      </c>
    </row>
    <row r="1599" spans="1:4">
      <c r="A1599" s="21">
        <v>43676</v>
      </c>
      <c r="B1599" s="103">
        <v>6.5006177159446219</v>
      </c>
      <c r="C1599" s="103">
        <v>2.6826728348935331</v>
      </c>
      <c r="D1599" s="103">
        <v>2.423186916940101</v>
      </c>
    </row>
    <row r="1600" spans="1:4">
      <c r="A1600" s="21">
        <v>43677</v>
      </c>
      <c r="B1600" s="103">
        <v>6.4633851442357892</v>
      </c>
      <c r="C1600" s="103">
        <v>2.666416859646707</v>
      </c>
      <c r="D1600" s="103">
        <v>2.4239965033420061</v>
      </c>
    </row>
    <row r="1601" spans="1:4">
      <c r="A1601" s="21">
        <v>43678</v>
      </c>
      <c r="B1601" s="103">
        <v>6.4679989737177923</v>
      </c>
      <c r="C1601" s="103">
        <v>2.6546043918848552</v>
      </c>
      <c r="D1601" s="103">
        <v>2.4365208591873468</v>
      </c>
    </row>
    <row r="1602" spans="1:4">
      <c r="A1602" s="21">
        <v>43679</v>
      </c>
      <c r="B1602" s="103">
        <v>6.4180995739925084</v>
      </c>
      <c r="C1602" s="103">
        <v>2.6255162600897468</v>
      </c>
      <c r="D1602" s="103">
        <v>2.4445095509608921</v>
      </c>
    </row>
    <row r="1603" spans="1:4">
      <c r="A1603" s="21">
        <v>43682</v>
      </c>
      <c r="B1603" s="103">
        <v>6.3276505017632729</v>
      </c>
      <c r="C1603" s="103">
        <v>2.584394592058378</v>
      </c>
      <c r="D1603" s="103">
        <v>2.4484072676856701</v>
      </c>
    </row>
    <row r="1604" spans="1:4">
      <c r="A1604" s="21">
        <v>43683</v>
      </c>
      <c r="B1604" s="103">
        <v>6.263282835825458</v>
      </c>
      <c r="C1604" s="103">
        <v>2.551389903916454</v>
      </c>
      <c r="D1604" s="103">
        <v>2.454851305247836</v>
      </c>
    </row>
    <row r="1605" spans="1:4">
      <c r="A1605" s="21">
        <v>43684</v>
      </c>
      <c r="B1605" s="103">
        <v>6.2450979527799193</v>
      </c>
      <c r="C1605" s="103">
        <v>2.545063441252712</v>
      </c>
      <c r="D1605" s="103">
        <v>2.4538083615338109</v>
      </c>
    </row>
    <row r="1606" spans="1:4">
      <c r="A1606" s="21">
        <v>43685</v>
      </c>
      <c r="B1606" s="103">
        <v>6.3827455823587096</v>
      </c>
      <c r="C1606" s="103">
        <v>2.5826687240705559</v>
      </c>
      <c r="D1606" s="103">
        <v>2.4713760316494779</v>
      </c>
    </row>
    <row r="1607" spans="1:4">
      <c r="A1607" s="21">
        <v>43686</v>
      </c>
      <c r="B1607" s="103">
        <v>6.312306499902137</v>
      </c>
      <c r="C1607" s="103">
        <v>2.5591517519663598</v>
      </c>
      <c r="D1607" s="103">
        <v>2.4665620141720739</v>
      </c>
    </row>
    <row r="1608" spans="1:4">
      <c r="A1608" s="21">
        <v>43689</v>
      </c>
      <c r="B1608" s="103">
        <v>6.4295974395590934</v>
      </c>
      <c r="C1608" s="103">
        <v>2.6041344397320829</v>
      </c>
      <c r="D1608" s="103">
        <v>2.4689959709686029</v>
      </c>
    </row>
    <row r="1609" spans="1:4">
      <c r="A1609" s="21">
        <v>43690</v>
      </c>
      <c r="B1609" s="103">
        <v>6.3722417950959471</v>
      </c>
      <c r="C1609" s="103">
        <v>2.587131257490074</v>
      </c>
      <c r="D1609" s="103">
        <v>2.463053150723411</v>
      </c>
    </row>
    <row r="1610" spans="1:4">
      <c r="A1610" s="21">
        <v>43691</v>
      </c>
      <c r="B1610" s="103">
        <v>6.4421075731339146</v>
      </c>
      <c r="C1610" s="103">
        <v>2.6065607398551669</v>
      </c>
      <c r="D1610" s="103">
        <v>2.4714972011325038</v>
      </c>
    </row>
    <row r="1611" spans="1:4">
      <c r="A1611" s="21">
        <v>43692</v>
      </c>
      <c r="B1611" s="103">
        <v>6.4743033499448774</v>
      </c>
      <c r="C1611" s="103">
        <v>2.6198439866268921</v>
      </c>
      <c r="D1611" s="103">
        <v>2.4712553048934369</v>
      </c>
    </row>
    <row r="1612" spans="1:4">
      <c r="A1612" s="21">
        <v>43693</v>
      </c>
      <c r="B1612" s="103">
        <v>6.5693669091153124</v>
      </c>
      <c r="C1612" s="103">
        <v>2.6437203236993749</v>
      </c>
      <c r="D1612" s="103">
        <v>2.4848948091161001</v>
      </c>
    </row>
    <row r="1613" spans="1:4">
      <c r="A1613" s="21">
        <v>43696</v>
      </c>
      <c r="B1613" s="103">
        <v>6.753078978931164</v>
      </c>
      <c r="C1613" s="103">
        <v>2.7119882607749282</v>
      </c>
      <c r="D1613" s="103">
        <v>2.4900841484474299</v>
      </c>
    </row>
    <row r="1614" spans="1:4">
      <c r="A1614" s="21">
        <v>43697</v>
      </c>
      <c r="B1614" s="103">
        <v>6.7176894845008013</v>
      </c>
      <c r="C1614" s="103">
        <v>2.7027191735453209</v>
      </c>
      <c r="D1614" s="103">
        <v>2.4855299619193501</v>
      </c>
    </row>
    <row r="1615" spans="1:4">
      <c r="A1615" s="21">
        <v>43698</v>
      </c>
      <c r="B1615" s="103">
        <v>6.6999394011366533</v>
      </c>
      <c r="C1615" s="103">
        <v>2.6984887229008572</v>
      </c>
      <c r="D1615" s="103">
        <v>2.4828487680075479</v>
      </c>
    </row>
    <row r="1616" spans="1:4">
      <c r="A1616" s="21">
        <v>43699</v>
      </c>
      <c r="B1616" s="103">
        <v>6.7326554473244382</v>
      </c>
      <c r="C1616" s="103">
        <v>2.712073096371876</v>
      </c>
      <c r="D1616" s="103">
        <v>2.4824756590562278</v>
      </c>
    </row>
    <row r="1617" spans="1:4">
      <c r="A1617" s="21">
        <v>43700</v>
      </c>
      <c r="B1617" s="103">
        <v>6.7775498293463077</v>
      </c>
      <c r="C1617" s="103">
        <v>2.724439422790633</v>
      </c>
      <c r="D1617" s="103">
        <v>2.487686007128795</v>
      </c>
    </row>
    <row r="1618" spans="1:4">
      <c r="A1618" s="21">
        <v>43703</v>
      </c>
      <c r="B1618" s="103">
        <v>6.7453781593725202</v>
      </c>
      <c r="C1618" s="103">
        <v>2.7096159459843872</v>
      </c>
      <c r="D1618" s="103">
        <v>2.4894222258209981</v>
      </c>
    </row>
    <row r="1619" spans="1:4">
      <c r="A1619" s="21">
        <v>43704</v>
      </c>
      <c r="B1619" s="103">
        <v>6.8522674370951044</v>
      </c>
      <c r="C1619" s="103">
        <v>2.7507731536379869</v>
      </c>
      <c r="D1619" s="103">
        <v>2.4910332675134468</v>
      </c>
    </row>
    <row r="1620" spans="1:4">
      <c r="A1620" s="21">
        <v>43705</v>
      </c>
      <c r="B1620" s="103">
        <v>6.8417870992103191</v>
      </c>
      <c r="C1620" s="103">
        <v>2.7397352794603922</v>
      </c>
      <c r="D1620" s="103">
        <v>2.4972438580116592</v>
      </c>
    </row>
    <row r="1621" spans="1:4">
      <c r="A1621" s="21">
        <v>43706</v>
      </c>
      <c r="B1621" s="103">
        <v>6.8382532560337026</v>
      </c>
      <c r="C1621" s="103">
        <v>2.731177313139058</v>
      </c>
      <c r="D1621" s="103">
        <v>2.503774919019889</v>
      </c>
    </row>
    <row r="1622" spans="1:4">
      <c r="A1622" s="21">
        <v>43707</v>
      </c>
      <c r="B1622" s="103">
        <v>6.8501600612199827</v>
      </c>
      <c r="C1622" s="103">
        <v>2.719981370698942</v>
      </c>
      <c r="D1622" s="103">
        <v>2.5184584479193428</v>
      </c>
    </row>
    <row r="1623" spans="1:4">
      <c r="A1623" s="21">
        <v>43710</v>
      </c>
      <c r="B1623" s="103">
        <v>7.054852749734339</v>
      </c>
      <c r="C1623" s="103">
        <v>2.782214701452367</v>
      </c>
      <c r="D1623" s="103">
        <v>2.5356967404606041</v>
      </c>
    </row>
    <row r="1624" spans="1:4">
      <c r="A1624" s="21">
        <v>43711</v>
      </c>
      <c r="B1624" s="103">
        <v>7.0812751581952371</v>
      </c>
      <c r="C1624" s="103">
        <v>2.7903190548119352</v>
      </c>
      <c r="D1624" s="103">
        <v>2.5378012403217838</v>
      </c>
    </row>
    <row r="1625" spans="1:4">
      <c r="A1625" s="21">
        <v>43712</v>
      </c>
      <c r="B1625" s="103">
        <v>7.1027723206684579</v>
      </c>
      <c r="C1625" s="103">
        <v>2.806844105941892</v>
      </c>
      <c r="D1625" s="103">
        <v>2.530518993068545</v>
      </c>
    </row>
    <row r="1626" spans="1:4">
      <c r="A1626" s="21">
        <v>43713</v>
      </c>
      <c r="B1626" s="103">
        <v>7.1581260018808521</v>
      </c>
      <c r="C1626" s="103">
        <v>2.8265462542447439</v>
      </c>
      <c r="D1626" s="103">
        <v>2.5324637766430289</v>
      </c>
    </row>
    <row r="1627" spans="1:4">
      <c r="A1627" s="21">
        <v>43714</v>
      </c>
      <c r="B1627" s="103">
        <v>7.1662381717429069</v>
      </c>
      <c r="C1627" s="103">
        <v>2.8336385135353601</v>
      </c>
      <c r="D1627" s="103">
        <v>2.528988132223692</v>
      </c>
    </row>
    <row r="1628" spans="1:4">
      <c r="A1628" s="21">
        <v>43717</v>
      </c>
      <c r="B1628" s="103">
        <v>7.3032419296160924</v>
      </c>
      <c r="C1628" s="103">
        <v>2.8760435999516201</v>
      </c>
      <c r="D1628" s="103">
        <v>2.539336305520175</v>
      </c>
    </row>
    <row r="1629" spans="1:4">
      <c r="A1629" s="21">
        <v>43718</v>
      </c>
      <c r="B1629" s="103">
        <v>7.279995487376314</v>
      </c>
      <c r="C1629" s="103">
        <v>2.871608456966245</v>
      </c>
      <c r="D1629" s="103">
        <v>2.535162991916863</v>
      </c>
    </row>
    <row r="1630" spans="1:4">
      <c r="A1630" s="21">
        <v>43719</v>
      </c>
      <c r="B1630" s="103">
        <v>7.1975194228127206</v>
      </c>
      <c r="C1630" s="103">
        <v>2.845266657637743</v>
      </c>
      <c r="D1630" s="103">
        <v>2.5296467041118729</v>
      </c>
    </row>
    <row r="1631" spans="1:4">
      <c r="A1631" s="21">
        <v>43720</v>
      </c>
      <c r="B1631" s="103">
        <v>7.1894438515125563</v>
      </c>
      <c r="C1631" s="103">
        <v>2.851053524830462</v>
      </c>
      <c r="D1631" s="103">
        <v>2.5216797190575631</v>
      </c>
    </row>
    <row r="1632" spans="1:4">
      <c r="A1632" s="21">
        <v>43724</v>
      </c>
      <c r="B1632" s="103">
        <v>7.1885396259654728</v>
      </c>
      <c r="C1632" s="103">
        <v>2.8500273529610829</v>
      </c>
      <c r="D1632" s="103">
        <v>2.5222703980355909</v>
      </c>
    </row>
    <row r="1633" spans="1:4">
      <c r="A1633" s="21">
        <v>43725</v>
      </c>
      <c r="B1633" s="103">
        <v>7.0687689693755908</v>
      </c>
      <c r="C1633" s="103">
        <v>2.8058380255547841</v>
      </c>
      <c r="D1633" s="103">
        <v>2.519307566935522</v>
      </c>
    </row>
    <row r="1634" spans="1:4">
      <c r="A1634" s="21">
        <v>43726</v>
      </c>
      <c r="B1634" s="103">
        <v>7.0732151467627036</v>
      </c>
      <c r="C1634" s="103">
        <v>2.8149525001497602</v>
      </c>
      <c r="D1634" s="103">
        <v>2.5127298405164562</v>
      </c>
    </row>
    <row r="1635" spans="1:4">
      <c r="A1635" s="21">
        <v>43727</v>
      </c>
      <c r="B1635" s="103">
        <v>7.1879895517717793</v>
      </c>
      <c r="C1635" s="103">
        <v>2.8458280131781271</v>
      </c>
      <c r="D1635" s="103">
        <v>2.5257990006727322</v>
      </c>
    </row>
    <row r="1636" spans="1:4">
      <c r="A1636" s="21">
        <v>43728</v>
      </c>
      <c r="B1636" s="103">
        <v>7.2004177221002088</v>
      </c>
      <c r="C1636" s="103">
        <v>2.853684485497689</v>
      </c>
      <c r="D1636" s="103">
        <v>2.5232003603385191</v>
      </c>
    </row>
    <row r="1637" spans="1:4">
      <c r="A1637" s="21">
        <v>43731</v>
      </c>
      <c r="B1637" s="103">
        <v>7.076104460774518</v>
      </c>
      <c r="C1637" s="103">
        <v>2.8080041768458219</v>
      </c>
      <c r="D1637" s="103">
        <v>2.5199764726571638</v>
      </c>
    </row>
    <row r="1638" spans="1:4">
      <c r="A1638" s="21">
        <v>43732</v>
      </c>
      <c r="B1638" s="103">
        <v>7.1450592195203813</v>
      </c>
      <c r="C1638" s="103">
        <v>2.8226889220743039</v>
      </c>
      <c r="D1638" s="103">
        <v>2.5312953062747372</v>
      </c>
    </row>
    <row r="1639" spans="1:4">
      <c r="A1639" s="21">
        <v>43733</v>
      </c>
      <c r="B1639" s="103">
        <v>7.0800251091112418</v>
      </c>
      <c r="C1639" s="103">
        <v>2.7942801844233789</v>
      </c>
      <c r="D1639" s="103">
        <v>2.5337563314439988</v>
      </c>
    </row>
    <row r="1640" spans="1:4">
      <c r="A1640" s="21">
        <v>43734</v>
      </c>
      <c r="B1640" s="103">
        <v>6.8544335459917054</v>
      </c>
      <c r="C1640" s="103">
        <v>2.732913631372603</v>
      </c>
      <c r="D1640" s="103">
        <v>2.508104708215412</v>
      </c>
    </row>
    <row r="1641" spans="1:4">
      <c r="A1641" s="21">
        <v>43735</v>
      </c>
      <c r="B1641" s="103">
        <v>6.9553574772790956</v>
      </c>
      <c r="C1641" s="103">
        <v>2.757098514458769</v>
      </c>
      <c r="D1641" s="103">
        <v>2.5227090873988831</v>
      </c>
    </row>
    <row r="1642" spans="1:4">
      <c r="A1642" s="21">
        <v>43738</v>
      </c>
      <c r="B1642" s="103">
        <v>6.9012608580487838</v>
      </c>
      <c r="C1642" s="103">
        <v>2.7381985419351929</v>
      </c>
      <c r="D1642" s="103">
        <v>2.5203653980369838</v>
      </c>
    </row>
    <row r="1643" spans="1:4">
      <c r="A1643" s="21">
        <v>43746</v>
      </c>
      <c r="B1643" s="103">
        <v>6.8713412049731613</v>
      </c>
      <c r="C1643" s="103">
        <v>2.7384677941138551</v>
      </c>
      <c r="D1643" s="103">
        <v>2.5091918991133029</v>
      </c>
    </row>
    <row r="1644" spans="1:4">
      <c r="A1644" s="21">
        <v>43747</v>
      </c>
      <c r="B1644" s="103">
        <v>6.8916389427204514</v>
      </c>
      <c r="C1644" s="103">
        <v>2.7494357719260001</v>
      </c>
      <c r="D1644" s="103">
        <v>2.5065648061648691</v>
      </c>
    </row>
    <row r="1645" spans="1:4">
      <c r="A1645" s="21">
        <v>43748</v>
      </c>
      <c r="B1645" s="103">
        <v>7.1306354413800896</v>
      </c>
      <c r="C1645" s="103">
        <v>2.8089662197814951</v>
      </c>
      <c r="D1645" s="103">
        <v>2.5385265907308669</v>
      </c>
    </row>
    <row r="1646" spans="1:4">
      <c r="A1646" s="21">
        <v>43749</v>
      </c>
      <c r="B1646" s="103">
        <v>7.1306172516756758</v>
      </c>
      <c r="C1646" s="103">
        <v>2.814453210412132</v>
      </c>
      <c r="D1646" s="103">
        <v>2.533571077073089</v>
      </c>
    </row>
    <row r="1647" spans="1:4">
      <c r="A1647" s="21">
        <v>43752</v>
      </c>
      <c r="B1647" s="103">
        <v>7.1576607399233971</v>
      </c>
      <c r="C1647" s="103">
        <v>2.8375877137554282</v>
      </c>
      <c r="D1647" s="103">
        <v>2.5224456340947912</v>
      </c>
    </row>
    <row r="1648" spans="1:4">
      <c r="A1648" s="21">
        <v>43753</v>
      </c>
      <c r="B1648" s="103">
        <v>7.1248059698453288</v>
      </c>
      <c r="C1648" s="103">
        <v>2.8240720536106521</v>
      </c>
      <c r="D1648" s="103">
        <v>2.5228839188915431</v>
      </c>
    </row>
    <row r="1649" spans="1:4">
      <c r="A1649" s="21">
        <v>43754</v>
      </c>
      <c r="B1649" s="103">
        <v>7.1225892365906631</v>
      </c>
      <c r="C1649" s="103">
        <v>2.820847499453389</v>
      </c>
      <c r="D1649" s="103">
        <v>2.5249820268450689</v>
      </c>
    </row>
    <row r="1650" spans="1:4">
      <c r="A1650" s="21">
        <v>43755</v>
      </c>
      <c r="B1650" s="103">
        <v>7.1329479445242541</v>
      </c>
      <c r="C1650" s="103">
        <v>2.820441652918896</v>
      </c>
      <c r="D1650" s="103">
        <v>2.5290180837963132</v>
      </c>
    </row>
    <row r="1651" spans="1:4">
      <c r="A1651" s="21">
        <v>43756</v>
      </c>
      <c r="B1651" s="103">
        <v>7.0887524416273608</v>
      </c>
      <c r="C1651" s="103">
        <v>2.7953033964372338</v>
      </c>
      <c r="D1651" s="103">
        <v>2.535950999330649</v>
      </c>
    </row>
    <row r="1652" spans="1:4">
      <c r="A1652" s="21">
        <v>43759</v>
      </c>
      <c r="B1652" s="103">
        <v>7.05976177839519</v>
      </c>
      <c r="C1652" s="103">
        <v>2.7942812778141808</v>
      </c>
      <c r="D1652" s="103">
        <v>2.5265036252605428</v>
      </c>
    </row>
    <row r="1653" spans="1:4">
      <c r="A1653" s="21">
        <v>43760</v>
      </c>
      <c r="B1653" s="103">
        <v>7.1516631779876159</v>
      </c>
      <c r="C1653" s="103">
        <v>2.820637932507847</v>
      </c>
      <c r="D1653" s="103">
        <v>2.5354772037788731</v>
      </c>
    </row>
    <row r="1654" spans="1:4">
      <c r="A1654" s="21">
        <v>43761</v>
      </c>
      <c r="B1654" s="103">
        <v>7.0638860199294999</v>
      </c>
      <c r="C1654" s="103">
        <v>2.7928390048130241</v>
      </c>
      <c r="D1654" s="103">
        <v>2.5292850779282259</v>
      </c>
    </row>
    <row r="1655" spans="1:4">
      <c r="A1655" s="21">
        <v>43762</v>
      </c>
      <c r="B1655" s="103">
        <v>7.0693374524267618</v>
      </c>
      <c r="C1655" s="103">
        <v>2.7932434168133549</v>
      </c>
      <c r="D1655" s="103">
        <v>2.530870532039684</v>
      </c>
    </row>
    <row r="1656" spans="1:4">
      <c r="A1656" s="21">
        <v>43763</v>
      </c>
      <c r="B1656" s="103">
        <v>7.17896307532164</v>
      </c>
      <c r="C1656" s="103">
        <v>2.823723175400239</v>
      </c>
      <c r="D1656" s="103">
        <v>2.5423749529923669</v>
      </c>
    </row>
    <row r="1657" spans="1:4">
      <c r="A1657" s="21">
        <v>43766</v>
      </c>
      <c r="B1657" s="103">
        <v>7.2884521658568886</v>
      </c>
      <c r="C1657" s="103">
        <v>2.850739569714408</v>
      </c>
      <c r="D1657" s="103">
        <v>2.5566881813013378</v>
      </c>
    </row>
    <row r="1658" spans="1:4">
      <c r="A1658" s="21">
        <v>43767</v>
      </c>
      <c r="B1658" s="103">
        <v>7.2370033539605236</v>
      </c>
      <c r="C1658" s="103">
        <v>2.8312799517056071</v>
      </c>
      <c r="D1658" s="103">
        <v>2.5560889341235371</v>
      </c>
    </row>
    <row r="1659" spans="1:4">
      <c r="A1659" s="21">
        <v>43768</v>
      </c>
      <c r="B1659" s="103">
        <v>7.2593830458273709</v>
      </c>
      <c r="C1659" s="103">
        <v>2.8248570425182509</v>
      </c>
      <c r="D1659" s="103">
        <v>2.5698231579733011</v>
      </c>
    </row>
    <row r="1660" spans="1:4">
      <c r="A1660" s="21">
        <v>43769</v>
      </c>
      <c r="B1660" s="103">
        <v>7.222488846451232</v>
      </c>
      <c r="C1660" s="103">
        <v>2.8132383739969731</v>
      </c>
      <c r="D1660" s="103">
        <v>2.567322027599714</v>
      </c>
    </row>
    <row r="1661" spans="1:4">
      <c r="A1661" s="21">
        <v>43770</v>
      </c>
      <c r="B1661" s="103">
        <v>7.289888933352449</v>
      </c>
      <c r="C1661" s="103">
        <v>2.8414134962056878</v>
      </c>
      <c r="D1661" s="103">
        <v>2.5655853831507032</v>
      </c>
    </row>
    <row r="1662" spans="1:4">
      <c r="A1662" s="21">
        <v>43773</v>
      </c>
      <c r="B1662" s="103">
        <v>7.3555877350083891</v>
      </c>
      <c r="C1662" s="103">
        <v>2.861759680521974</v>
      </c>
      <c r="D1662" s="103">
        <v>2.5703023860014551</v>
      </c>
    </row>
    <row r="1663" spans="1:4">
      <c r="A1663" s="21">
        <v>43774</v>
      </c>
      <c r="B1663" s="103">
        <v>7.4396230736309974</v>
      </c>
      <c r="C1663" s="103">
        <v>2.8890503793246349</v>
      </c>
      <c r="D1663" s="103">
        <v>2.5751101908337559</v>
      </c>
    </row>
    <row r="1664" spans="1:4">
      <c r="A1664" s="21">
        <v>43775</v>
      </c>
      <c r="B1664" s="103">
        <v>7.3871900453187447</v>
      </c>
      <c r="C1664" s="103">
        <v>2.869385987189637</v>
      </c>
      <c r="D1664" s="103">
        <v>2.5744846034304301</v>
      </c>
    </row>
    <row r="1665" spans="1:4">
      <c r="A1665" s="21">
        <v>43776</v>
      </c>
      <c r="B1665" s="103">
        <v>7.432208467975526</v>
      </c>
      <c r="C1665" s="103">
        <v>2.886045594063769</v>
      </c>
      <c r="D1665" s="103">
        <v>2.5752221251329628</v>
      </c>
    </row>
    <row r="1666" spans="1:4">
      <c r="A1666" s="21">
        <v>43777</v>
      </c>
      <c r="B1666" s="103">
        <v>7.4135857171056863</v>
      </c>
      <c r="C1666" s="103">
        <v>2.8769878366498891</v>
      </c>
      <c r="D1666" s="103">
        <v>2.5768568162382088</v>
      </c>
    </row>
    <row r="1667" spans="1:4">
      <c r="A1667" s="21">
        <v>43780</v>
      </c>
      <c r="B1667" s="103">
        <v>7.2761668833269804</v>
      </c>
      <c r="C1667" s="103">
        <v>2.8191856437231202</v>
      </c>
      <c r="D1667" s="103">
        <v>2.5809463451004979</v>
      </c>
    </row>
    <row r="1668" spans="1:4">
      <c r="A1668" s="21">
        <v>43781</v>
      </c>
      <c r="B1668" s="103">
        <v>7.2843226646490136</v>
      </c>
      <c r="C1668" s="103">
        <v>2.8211804375949581</v>
      </c>
      <c r="D1668" s="103">
        <v>2.5820123263221202</v>
      </c>
    </row>
    <row r="1669" spans="1:4">
      <c r="A1669" s="21">
        <v>43782</v>
      </c>
      <c r="B1669" s="103">
        <v>7.3913642537519237</v>
      </c>
      <c r="C1669" s="103">
        <v>2.8360281488979919</v>
      </c>
      <c r="D1669" s="103">
        <v>2.6062379728579268</v>
      </c>
    </row>
    <row r="1670" spans="1:4">
      <c r="A1670" s="21">
        <v>43783</v>
      </c>
      <c r="B1670" s="103">
        <v>7.4245556429381647</v>
      </c>
      <c r="C1670" s="103">
        <v>2.8458625545460152</v>
      </c>
      <c r="D1670" s="103">
        <v>2.608894667480723</v>
      </c>
    </row>
    <row r="1671" spans="1:4">
      <c r="A1671" s="21">
        <v>43784</v>
      </c>
      <c r="B1671" s="103">
        <v>7.3391635276888003</v>
      </c>
      <c r="C1671" s="103">
        <v>2.8135922029692089</v>
      </c>
      <c r="D1671" s="103">
        <v>2.6084673962146021</v>
      </c>
    </row>
    <row r="1672" spans="1:4">
      <c r="A1672" s="21">
        <v>43787</v>
      </c>
      <c r="B1672" s="103">
        <v>7.3650507643644394</v>
      </c>
      <c r="C1672" s="103">
        <v>2.827308401958704</v>
      </c>
      <c r="D1672" s="103">
        <v>2.604969008425849</v>
      </c>
    </row>
    <row r="1673" spans="1:4">
      <c r="A1673" s="21">
        <v>43788</v>
      </c>
      <c r="B1673" s="103">
        <v>7.5469206335140813</v>
      </c>
      <c r="C1673" s="103">
        <v>2.880099870780954</v>
      </c>
      <c r="D1673" s="103">
        <v>2.6203676858843421</v>
      </c>
    </row>
    <row r="1674" spans="1:4">
      <c r="A1674" s="21">
        <v>43789</v>
      </c>
      <c r="B1674" s="103">
        <v>7.5120632427260654</v>
      </c>
      <c r="C1674" s="103">
        <v>2.865251202497332</v>
      </c>
      <c r="D1674" s="103">
        <v>2.6217817258670388</v>
      </c>
    </row>
    <row r="1675" spans="1:4">
      <c r="A1675" s="21">
        <v>43790</v>
      </c>
      <c r="B1675" s="103">
        <v>7.4629168529328638</v>
      </c>
      <c r="C1675" s="103">
        <v>2.8487824885981281</v>
      </c>
      <c r="D1675" s="103">
        <v>2.619686438961975</v>
      </c>
    </row>
    <row r="1676" spans="1:4">
      <c r="A1676" s="21">
        <v>43791</v>
      </c>
      <c r="B1676" s="103">
        <v>7.2760695793660242</v>
      </c>
      <c r="C1676" s="103">
        <v>2.8027326267863319</v>
      </c>
      <c r="D1676" s="103">
        <v>2.5960626817652979</v>
      </c>
    </row>
    <row r="1677" spans="1:4">
      <c r="A1677" s="21">
        <v>43794</v>
      </c>
      <c r="B1677" s="103">
        <v>7.1798966673794622</v>
      </c>
      <c r="C1677" s="103">
        <v>2.7922452559975528</v>
      </c>
      <c r="D1677" s="103">
        <v>2.571370352212984</v>
      </c>
    </row>
    <row r="1678" spans="1:4">
      <c r="A1678" s="21">
        <v>43795</v>
      </c>
      <c r="B1678" s="103">
        <v>7.2942827331569751</v>
      </c>
      <c r="C1678" s="103">
        <v>2.8114181015312498</v>
      </c>
      <c r="D1678" s="103">
        <v>2.5945207968832942</v>
      </c>
    </row>
    <row r="1679" spans="1:4">
      <c r="A1679" s="21">
        <v>43796</v>
      </c>
      <c r="B1679" s="103">
        <v>7.2484836872818921</v>
      </c>
      <c r="C1679" s="103">
        <v>2.801861356997787</v>
      </c>
      <c r="D1679" s="103">
        <v>2.5870243968990279</v>
      </c>
    </row>
    <row r="1680" spans="1:4">
      <c r="A1680" s="21">
        <v>43797</v>
      </c>
      <c r="B1680" s="103">
        <v>7.2530804228248087</v>
      </c>
      <c r="C1680" s="103">
        <v>2.7964514103192268</v>
      </c>
      <c r="D1680" s="103">
        <v>2.5936729656950619</v>
      </c>
    </row>
    <row r="1681" spans="1:4">
      <c r="A1681" s="21">
        <v>43798</v>
      </c>
      <c r="B1681" s="103">
        <v>7.1773121952813641</v>
      </c>
      <c r="C1681" s="103">
        <v>2.777021219341937</v>
      </c>
      <c r="D1681" s="103">
        <v>2.584536317292581</v>
      </c>
    </row>
    <row r="1682" spans="1:4">
      <c r="A1682" s="21">
        <v>43801</v>
      </c>
      <c r="B1682" s="103">
        <v>7.1854486911336588</v>
      </c>
      <c r="C1682" s="103">
        <v>2.7810389332046932</v>
      </c>
      <c r="D1682" s="103">
        <v>2.583728190692248</v>
      </c>
    </row>
    <row r="1683" spans="1:4">
      <c r="A1683" s="21">
        <v>43802</v>
      </c>
      <c r="B1683" s="103">
        <v>7.2149081227723268</v>
      </c>
      <c r="C1683" s="103">
        <v>2.790340999335533</v>
      </c>
      <c r="D1683" s="103">
        <v>2.5856725484413619</v>
      </c>
    </row>
    <row r="1684" spans="1:4">
      <c r="A1684" s="21">
        <v>43803</v>
      </c>
      <c r="B1684" s="103">
        <v>7.2099675360700859</v>
      </c>
      <c r="C1684" s="103">
        <v>2.78524782230655</v>
      </c>
      <c r="D1684" s="103">
        <v>2.5886269359325049</v>
      </c>
    </row>
    <row r="1685" spans="1:4">
      <c r="A1685" s="21">
        <v>43804</v>
      </c>
      <c r="B1685" s="103">
        <v>7.374288285216382</v>
      </c>
      <c r="C1685" s="103">
        <v>2.8252451612279801</v>
      </c>
      <c r="D1685" s="103">
        <v>2.6101410194119858</v>
      </c>
    </row>
    <row r="1686" spans="1:4">
      <c r="A1686" s="21">
        <v>43805</v>
      </c>
      <c r="B1686" s="103">
        <v>7.4462596859049501</v>
      </c>
      <c r="C1686" s="103">
        <v>2.8466444779706022</v>
      </c>
      <c r="D1686" s="103">
        <v>2.61580248026387</v>
      </c>
    </row>
    <row r="1687" spans="1:4">
      <c r="A1687" s="21">
        <v>43808</v>
      </c>
      <c r="B1687" s="103">
        <v>7.388198368571806</v>
      </c>
      <c r="C1687" s="103">
        <v>2.8407780079521481</v>
      </c>
      <c r="D1687" s="103">
        <v>2.6007658281957031</v>
      </c>
    </row>
    <row r="1688" spans="1:4">
      <c r="A1688" s="21">
        <v>43809</v>
      </c>
      <c r="B1688" s="103">
        <v>7.407120701681797</v>
      </c>
      <c r="C1688" s="103">
        <v>2.8454713732954509</v>
      </c>
      <c r="D1688" s="103">
        <v>2.603126065929569</v>
      </c>
    </row>
    <row r="1689" spans="1:4">
      <c r="A1689" s="21">
        <v>43810</v>
      </c>
      <c r="B1689" s="103">
        <v>7.3478904218987884</v>
      </c>
      <c r="C1689" s="103">
        <v>2.832352978877827</v>
      </c>
      <c r="D1689" s="103">
        <v>2.5942707270934879</v>
      </c>
    </row>
    <row r="1690" spans="1:4">
      <c r="A1690" s="21">
        <v>43811</v>
      </c>
      <c r="B1690" s="103">
        <v>7.3493942502323044</v>
      </c>
      <c r="C1690" s="103">
        <v>2.8306809474118571</v>
      </c>
      <c r="D1690" s="103">
        <v>2.5963343756391861</v>
      </c>
    </row>
    <row r="1691" spans="1:4">
      <c r="A1691" s="21">
        <v>43812</v>
      </c>
      <c r="B1691" s="103">
        <v>7.545578978448825</v>
      </c>
      <c r="C1691" s="103">
        <v>2.8904284356848211</v>
      </c>
      <c r="D1691" s="103">
        <v>2.6105399757669741</v>
      </c>
    </row>
    <row r="1692" spans="1:4">
      <c r="A1692" s="21">
        <v>43815</v>
      </c>
      <c r="B1692" s="103">
        <v>7.6262696029900994</v>
      </c>
      <c r="C1692" s="103">
        <v>2.9254356785494271</v>
      </c>
      <c r="D1692" s="103">
        <v>2.6068833640436</v>
      </c>
    </row>
    <row r="1693" spans="1:4">
      <c r="A1693" s="21">
        <v>43816</v>
      </c>
      <c r="B1693" s="103">
        <v>7.6714008894754668</v>
      </c>
      <c r="C1693" s="103">
        <v>2.9506549849407659</v>
      </c>
      <c r="D1693" s="103">
        <v>2.5998976256552981</v>
      </c>
    </row>
    <row r="1694" spans="1:4">
      <c r="A1694" s="21">
        <v>43817</v>
      </c>
      <c r="B1694" s="103">
        <v>7.5873131732702719</v>
      </c>
      <c r="C1694" s="103">
        <v>2.930742475923847</v>
      </c>
      <c r="D1694" s="103">
        <v>2.5888706481720298</v>
      </c>
    </row>
    <row r="1695" spans="1:4">
      <c r="A1695" s="21">
        <v>43818</v>
      </c>
      <c r="B1695" s="103">
        <v>7.5562743054905877</v>
      </c>
      <c r="C1695" s="103">
        <v>2.930332178820831</v>
      </c>
      <c r="D1695" s="103">
        <v>2.578640865395418</v>
      </c>
    </row>
    <row r="1696" spans="1:4">
      <c r="A1696" s="21">
        <v>43819</v>
      </c>
      <c r="B1696" s="103">
        <v>7.4838567091612376</v>
      </c>
      <c r="C1696" s="103">
        <v>2.9081327186228418</v>
      </c>
      <c r="D1696" s="103">
        <v>2.5734233727493869</v>
      </c>
    </row>
    <row r="1697" spans="1:4">
      <c r="A1697" s="21">
        <v>43822</v>
      </c>
      <c r="B1697" s="103">
        <v>7.3422500794593111</v>
      </c>
      <c r="C1697" s="103">
        <v>2.8625364280826311</v>
      </c>
      <c r="D1697" s="103">
        <v>2.5649455522832452</v>
      </c>
    </row>
    <row r="1698" spans="1:4">
      <c r="A1698" s="21">
        <v>43823</v>
      </c>
      <c r="B1698" s="103">
        <v>7.4363294222138583</v>
      </c>
      <c r="C1698" s="103">
        <v>2.8959918576156038</v>
      </c>
      <c r="D1698" s="103">
        <v>2.567800528395308</v>
      </c>
    </row>
    <row r="1699" spans="1:4">
      <c r="A1699" s="21">
        <v>43824</v>
      </c>
      <c r="B1699" s="103">
        <v>7.4674594576686726</v>
      </c>
      <c r="C1699" s="103">
        <v>2.9004424941187139</v>
      </c>
      <c r="D1699" s="103">
        <v>2.5745931776998141</v>
      </c>
    </row>
    <row r="1700" spans="1:4">
      <c r="A1700" s="21">
        <v>43825</v>
      </c>
      <c r="B1700" s="103">
        <v>7.4960836969758002</v>
      </c>
      <c r="C1700" s="103">
        <v>2.9169701893849882</v>
      </c>
      <c r="D1700" s="103">
        <v>2.5698184109849498</v>
      </c>
    </row>
    <row r="1701" spans="1:4">
      <c r="A1701" s="21">
        <v>43826</v>
      </c>
      <c r="B1701" s="103">
        <v>7.3755151040754638</v>
      </c>
      <c r="C1701" s="103">
        <v>2.8900608992198209</v>
      </c>
      <c r="D1701" s="103">
        <v>2.552027573559609</v>
      </c>
    </row>
    <row r="1702" spans="1:4">
      <c r="A1702" s="21">
        <v>43829</v>
      </c>
      <c r="B1702" s="103">
        <v>7.4104722095081543</v>
      </c>
      <c r="C1702" s="103">
        <v>2.9121993890053042</v>
      </c>
      <c r="D1702" s="103">
        <v>2.5446307823171712</v>
      </c>
    </row>
    <row r="1703" spans="1:4">
      <c r="A1703" s="21">
        <v>43830</v>
      </c>
      <c r="B1703" s="103">
        <v>7.4864194851058814</v>
      </c>
      <c r="C1703" s="103">
        <v>2.9337270684791048</v>
      </c>
      <c r="D1703" s="103">
        <v>2.5518459319349609</v>
      </c>
    </row>
    <row r="1704" spans="1:4">
      <c r="A1704" s="21">
        <v>43832</v>
      </c>
      <c r="B1704" s="103">
        <v>7.5708002089592714</v>
      </c>
      <c r="C1704" s="103">
        <v>2.974748483039904</v>
      </c>
      <c r="D1704" s="103">
        <v>2.5450219580321112</v>
      </c>
    </row>
    <row r="1705" spans="1:4">
      <c r="A1705" s="21">
        <v>43833</v>
      </c>
      <c r="B1705" s="103">
        <v>7.5097439458368784</v>
      </c>
      <c r="C1705" s="103">
        <v>2.9649581647576908</v>
      </c>
      <c r="D1705" s="103">
        <v>2.532833021086017</v>
      </c>
    </row>
    <row r="1706" spans="1:4">
      <c r="A1706" s="21">
        <v>43836</v>
      </c>
      <c r="B1706" s="103">
        <v>7.6132988096721927</v>
      </c>
      <c r="C1706" s="103">
        <v>2.9849293281439579</v>
      </c>
      <c r="D1706" s="103">
        <v>2.550579250868287</v>
      </c>
    </row>
    <row r="1707" spans="1:4">
      <c r="A1707" s="21">
        <v>43837</v>
      </c>
      <c r="B1707" s="103">
        <v>7.7830069986207082</v>
      </c>
      <c r="C1707" s="103">
        <v>3.032220832708354</v>
      </c>
      <c r="D1707" s="103">
        <v>2.5667678668604719</v>
      </c>
    </row>
    <row r="1708" spans="1:4">
      <c r="A1708" s="21">
        <v>43838</v>
      </c>
      <c r="B1708" s="103">
        <v>7.6578173441872153</v>
      </c>
      <c r="C1708" s="103">
        <v>2.9845956846941251</v>
      </c>
      <c r="D1708" s="103">
        <v>2.5657804785615448</v>
      </c>
    </row>
    <row r="1709" spans="1:4">
      <c r="A1709" s="21">
        <v>43839</v>
      </c>
      <c r="B1709" s="103">
        <v>7.8984487247133677</v>
      </c>
      <c r="C1709" s="103">
        <v>3.0535388673738919</v>
      </c>
      <c r="D1709" s="103">
        <v>2.5866540652571421</v>
      </c>
    </row>
    <row r="1710" spans="1:4">
      <c r="A1710" s="21">
        <v>43840</v>
      </c>
      <c r="B1710" s="103">
        <v>7.9149774680450644</v>
      </c>
      <c r="C1710" s="103">
        <v>3.0559289147610902</v>
      </c>
      <c r="D1710" s="103">
        <v>2.5900397845686971</v>
      </c>
    </row>
    <row r="1711" spans="1:4">
      <c r="A1711" s="21">
        <v>43843</v>
      </c>
      <c r="B1711" s="103">
        <v>8.0434616505079575</v>
      </c>
      <c r="C1711" s="103">
        <v>3.0901581691658331</v>
      </c>
      <c r="D1711" s="103">
        <v>2.602928785577094</v>
      </c>
    </row>
    <row r="1712" spans="1:4">
      <c r="A1712" s="21">
        <v>43844</v>
      </c>
      <c r="B1712" s="103">
        <v>7.9871993606871747</v>
      </c>
      <c r="C1712" s="103">
        <v>3.0809070613476561</v>
      </c>
      <c r="D1712" s="103">
        <v>2.5924830582826468</v>
      </c>
    </row>
    <row r="1713" spans="1:4">
      <c r="A1713" s="21">
        <v>43845</v>
      </c>
      <c r="B1713" s="103">
        <v>8.0304069215660725</v>
      </c>
      <c r="C1713" s="103">
        <v>3.0797740576395878</v>
      </c>
      <c r="D1713" s="103">
        <v>2.6074662528071189</v>
      </c>
    </row>
    <row r="1714" spans="1:4">
      <c r="A1714" s="21">
        <v>43846</v>
      </c>
      <c r="B1714" s="103">
        <v>8.0770935373552817</v>
      </c>
      <c r="C1714" s="103">
        <v>3.0844191241537531</v>
      </c>
      <c r="D1714" s="103">
        <v>2.618675741602182</v>
      </c>
    </row>
    <row r="1715" spans="1:4">
      <c r="A1715" s="21">
        <v>43847</v>
      </c>
      <c r="B1715" s="103">
        <v>8.1164286635718028</v>
      </c>
      <c r="C1715" s="103">
        <v>3.0849070071554698</v>
      </c>
      <c r="D1715" s="103">
        <v>2.6310124242791342</v>
      </c>
    </row>
    <row r="1716" spans="1:4">
      <c r="A1716" s="21">
        <v>43850</v>
      </c>
      <c r="B1716" s="103">
        <v>8.3748839820450822</v>
      </c>
      <c r="C1716" s="103">
        <v>3.1414490559339399</v>
      </c>
      <c r="D1716" s="103">
        <v>2.6659302229414199</v>
      </c>
    </row>
    <row r="1717" spans="1:4">
      <c r="A1717" s="21">
        <v>43851</v>
      </c>
      <c r="B1717" s="103">
        <v>8.3524295589829958</v>
      </c>
      <c r="C1717" s="103">
        <v>3.117406496580414</v>
      </c>
      <c r="D1717" s="103">
        <v>2.679287917101941</v>
      </c>
    </row>
    <row r="1718" spans="1:4">
      <c r="A1718" s="21">
        <v>43852</v>
      </c>
      <c r="B1718" s="103">
        <v>8.3933929924740767</v>
      </c>
      <c r="C1718" s="103">
        <v>3.125677075970509</v>
      </c>
      <c r="D1718" s="103">
        <v>2.6853039480631451</v>
      </c>
    </row>
    <row r="1719" spans="1:4">
      <c r="A1719" s="21">
        <v>43853</v>
      </c>
      <c r="B1719" s="103">
        <v>8.0907338432874258</v>
      </c>
      <c r="C1719" s="103">
        <v>3.015599831414729</v>
      </c>
      <c r="D1719" s="103">
        <v>2.6829600396587638</v>
      </c>
    </row>
    <row r="1720" spans="1:4">
      <c r="A1720" s="21">
        <v>43864</v>
      </c>
      <c r="B1720" s="103">
        <v>7.4661390604507423</v>
      </c>
      <c r="C1720" s="103">
        <v>2.7736947739157372</v>
      </c>
      <c r="D1720" s="103">
        <v>2.6917666394527231</v>
      </c>
    </row>
    <row r="1721" spans="1:4">
      <c r="A1721" s="21">
        <v>43865</v>
      </c>
      <c r="B1721" s="103">
        <v>7.8313690395934978</v>
      </c>
      <c r="C1721" s="103">
        <v>2.870260812038282</v>
      </c>
      <c r="D1721" s="103">
        <v>2.7284520649648361</v>
      </c>
    </row>
    <row r="1722" spans="1:4">
      <c r="A1722" s="21">
        <v>43866</v>
      </c>
      <c r="B1722" s="103">
        <v>7.9486058484433473</v>
      </c>
      <c r="C1722" s="103">
        <v>2.9165720697287769</v>
      </c>
      <c r="D1722" s="103">
        <v>2.725324681993035</v>
      </c>
    </row>
    <row r="1723" spans="1:4">
      <c r="A1723" s="21">
        <v>43867</v>
      </c>
      <c r="B1723" s="103">
        <v>8.2220010505255026</v>
      </c>
      <c r="C1723" s="103">
        <v>3.000299676361438</v>
      </c>
      <c r="D1723" s="103">
        <v>2.7403932731468319</v>
      </c>
    </row>
    <row r="1724" spans="1:4">
      <c r="A1724" s="21">
        <v>43868</v>
      </c>
      <c r="B1724" s="103">
        <v>8.2311555123657278</v>
      </c>
      <c r="C1724" s="103">
        <v>3.0081740617981798</v>
      </c>
      <c r="D1724" s="103">
        <v>2.736263043051915</v>
      </c>
    </row>
    <row r="1725" spans="1:4">
      <c r="A1725" s="21">
        <v>43871</v>
      </c>
      <c r="B1725" s="103">
        <v>8.3420566061001669</v>
      </c>
      <c r="C1725" s="103">
        <v>3.0462059373029269</v>
      </c>
      <c r="D1725" s="103">
        <v>2.7385071061499269</v>
      </c>
    </row>
    <row r="1726" spans="1:4">
      <c r="A1726" s="21">
        <v>43872</v>
      </c>
      <c r="B1726" s="103">
        <v>8.3597801719434237</v>
      </c>
      <c r="C1726" s="103">
        <v>3.0462839479434551</v>
      </c>
      <c r="D1726" s="103">
        <v>2.7442550710307581</v>
      </c>
    </row>
    <row r="1727" spans="1:4">
      <c r="A1727" s="21">
        <v>43873</v>
      </c>
      <c r="B1727" s="103">
        <v>8.5806855850694355</v>
      </c>
      <c r="C1727" s="103">
        <v>3.1032555528977421</v>
      </c>
      <c r="D1727" s="103">
        <v>2.7650592865473191</v>
      </c>
    </row>
    <row r="1728" spans="1:4">
      <c r="A1728" s="21">
        <v>43874</v>
      </c>
      <c r="B1728" s="103">
        <v>8.5192826217978688</v>
      </c>
      <c r="C1728" s="103">
        <v>3.0818122493965312</v>
      </c>
      <c r="D1728" s="103">
        <v>2.7643743136740668</v>
      </c>
    </row>
    <row r="1729" spans="1:4">
      <c r="A1729" s="21">
        <v>43875</v>
      </c>
      <c r="B1729" s="103">
        <v>8.59683234460846</v>
      </c>
      <c r="C1729" s="103">
        <v>3.107069359324834</v>
      </c>
      <c r="D1729" s="103">
        <v>2.766862065311781</v>
      </c>
    </row>
    <row r="1730" spans="1:4">
      <c r="A1730" s="21">
        <v>43878</v>
      </c>
      <c r="B1730" s="103">
        <v>8.9601164636851571</v>
      </c>
      <c r="C1730" s="103">
        <v>3.2150468250675082</v>
      </c>
      <c r="D1730" s="103">
        <v>2.786931871045772</v>
      </c>
    </row>
    <row r="1731" spans="1:4">
      <c r="A1731" s="21">
        <v>43879</v>
      </c>
      <c r="B1731" s="103">
        <v>9.0353495194433435</v>
      </c>
      <c r="C1731" s="103">
        <v>3.226794479581641</v>
      </c>
      <c r="D1731" s="103">
        <v>2.8001007119036569</v>
      </c>
    </row>
    <row r="1732" spans="1:4">
      <c r="A1732" s="21">
        <v>43880</v>
      </c>
      <c r="B1732" s="103">
        <v>8.9624353222682149</v>
      </c>
      <c r="C1732" s="103">
        <v>3.203328408581291</v>
      </c>
      <c r="D1732" s="103">
        <v>2.7978509160219232</v>
      </c>
    </row>
    <row r="1733" spans="1:4">
      <c r="A1733" s="21">
        <v>43881</v>
      </c>
      <c r="B1733" s="103">
        <v>9.1377509806964241</v>
      </c>
      <c r="C1733" s="103">
        <v>3.2610508512355358</v>
      </c>
      <c r="D1733" s="103">
        <v>2.8020878537463911</v>
      </c>
    </row>
    <row r="1734" spans="1:4">
      <c r="A1734" s="21">
        <v>43882</v>
      </c>
      <c r="B1734" s="103">
        <v>9.3054633426800102</v>
      </c>
      <c r="C1734" s="103">
        <v>3.3004931653241871</v>
      </c>
      <c r="D1734" s="103">
        <v>2.819416031654165</v>
      </c>
    </row>
    <row r="1735" spans="1:4">
      <c r="A1735" s="21">
        <v>43885</v>
      </c>
      <c r="B1735" s="103">
        <v>9.4689813341484204</v>
      </c>
      <c r="C1735" s="103">
        <v>3.3333150793361361</v>
      </c>
      <c r="D1735" s="103">
        <v>2.8407099565380021</v>
      </c>
    </row>
    <row r="1736" spans="1:4">
      <c r="A1736" s="21">
        <v>43886</v>
      </c>
      <c r="B1736" s="103">
        <v>9.5766238409561559</v>
      </c>
      <c r="C1736" s="103">
        <v>3.3433081260409931</v>
      </c>
      <c r="D1736" s="103">
        <v>2.8644155668345159</v>
      </c>
    </row>
    <row r="1737" spans="1:4">
      <c r="A1737" s="21">
        <v>43887</v>
      </c>
      <c r="B1737" s="103">
        <v>9.1198005914306677</v>
      </c>
      <c r="C1737" s="103">
        <v>3.2454232624809869</v>
      </c>
      <c r="D1737" s="103">
        <v>2.8100496772981689</v>
      </c>
    </row>
    <row r="1738" spans="1:4">
      <c r="A1738" s="21">
        <v>43888</v>
      </c>
      <c r="B1738" s="103">
        <v>9.1793170851168497</v>
      </c>
      <c r="C1738" s="103">
        <v>3.2703726948860181</v>
      </c>
      <c r="D1738" s="103">
        <v>2.806810703706899</v>
      </c>
    </row>
    <row r="1739" spans="1:4">
      <c r="A1739" s="21">
        <v>43889</v>
      </c>
      <c r="B1739" s="103">
        <v>8.7283009535134717</v>
      </c>
      <c r="C1739" s="103">
        <v>3.1287760966121279</v>
      </c>
      <c r="D1739" s="103">
        <v>2.7896853862328359</v>
      </c>
    </row>
    <row r="1740" spans="1:4">
      <c r="A1740" s="21">
        <v>43892</v>
      </c>
      <c r="B1740" s="103">
        <v>9.0018809016296046</v>
      </c>
      <c r="C1740" s="103">
        <v>3.2369008963605652</v>
      </c>
      <c r="D1740" s="103">
        <v>2.7810183845143182</v>
      </c>
    </row>
    <row r="1741" spans="1:4">
      <c r="A1741" s="21">
        <v>43893</v>
      </c>
      <c r="B1741" s="103">
        <v>9.1349484512984365</v>
      </c>
      <c r="C1741" s="103">
        <v>3.2701814222640571</v>
      </c>
      <c r="D1741" s="103">
        <v>2.7934072370131702</v>
      </c>
    </row>
    <row r="1742" spans="1:4">
      <c r="A1742" s="21">
        <v>43894</v>
      </c>
      <c r="B1742" s="103">
        <v>9.1131780049528892</v>
      </c>
      <c r="C1742" s="103">
        <v>3.2878678131057582</v>
      </c>
      <c r="D1742" s="103">
        <v>2.7717592442819279</v>
      </c>
    </row>
    <row r="1743" spans="1:4">
      <c r="A1743" s="21">
        <v>43895</v>
      </c>
      <c r="B1743" s="103">
        <v>9.2735312070065063</v>
      </c>
      <c r="C1743" s="103">
        <v>3.3434182336665832</v>
      </c>
      <c r="D1743" s="103">
        <v>2.773667713367892</v>
      </c>
    </row>
    <row r="1744" spans="1:4">
      <c r="A1744" s="21">
        <v>43896</v>
      </c>
      <c r="B1744" s="103">
        <v>9.1695259836221705</v>
      </c>
      <c r="C1744" s="103">
        <v>3.300188465396968</v>
      </c>
      <c r="D1744" s="103">
        <v>2.7784855561329889</v>
      </c>
    </row>
    <row r="1745" spans="1:4">
      <c r="A1745" s="21">
        <v>43899</v>
      </c>
      <c r="B1745" s="103">
        <v>8.7629672428286192</v>
      </c>
      <c r="C1745" s="103">
        <v>3.1641416330559902</v>
      </c>
      <c r="D1745" s="103">
        <v>2.7694611237630271</v>
      </c>
    </row>
    <row r="1746" spans="1:4">
      <c r="A1746" s="21">
        <v>43900</v>
      </c>
      <c r="B1746" s="103">
        <v>8.9634129640921447</v>
      </c>
      <c r="C1746" s="103">
        <v>3.2281007527732211</v>
      </c>
      <c r="D1746" s="103">
        <v>2.7766831491835529</v>
      </c>
    </row>
    <row r="1747" spans="1:4">
      <c r="A1747" s="21">
        <v>43901</v>
      </c>
      <c r="B1747" s="103">
        <v>8.7615894275076034</v>
      </c>
      <c r="C1747" s="103">
        <v>3.1719285199724809</v>
      </c>
      <c r="D1747" s="103">
        <v>2.7622278914354652</v>
      </c>
    </row>
    <row r="1748" spans="1:4">
      <c r="A1748" s="21">
        <v>43902</v>
      </c>
      <c r="B1748" s="103">
        <v>8.4996530817464251</v>
      </c>
      <c r="C1748" s="103">
        <v>3.0936254761308142</v>
      </c>
      <c r="D1748" s="103">
        <v>2.7474731984612788</v>
      </c>
    </row>
    <row r="1749" spans="1:4">
      <c r="A1749" s="21">
        <v>43903</v>
      </c>
      <c r="B1749" s="103">
        <v>8.4265068014752309</v>
      </c>
      <c r="C1749" s="103">
        <v>3.0587032055936838</v>
      </c>
      <c r="D1749" s="103">
        <v>2.7549279008388381</v>
      </c>
    </row>
    <row r="1750" spans="1:4">
      <c r="A1750" s="21">
        <v>43906</v>
      </c>
      <c r="B1750" s="103">
        <v>7.9184431546183989</v>
      </c>
      <c r="C1750" s="103">
        <v>2.9095136525962468</v>
      </c>
      <c r="D1750" s="103">
        <v>2.721569341168939</v>
      </c>
    </row>
    <row r="1751" spans="1:4">
      <c r="A1751" s="21">
        <v>43907</v>
      </c>
      <c r="B1751" s="103">
        <v>7.9315702040718046</v>
      </c>
      <c r="C1751" s="103">
        <v>2.907859535031299</v>
      </c>
      <c r="D1751" s="103">
        <v>2.7276318228302698</v>
      </c>
    </row>
    <row r="1752" spans="1:4">
      <c r="A1752" s="21">
        <v>43908</v>
      </c>
      <c r="B1752" s="103">
        <v>7.8824637001364737</v>
      </c>
      <c r="C1752" s="103">
        <v>2.876354996113204</v>
      </c>
      <c r="D1752" s="103">
        <v>2.7404349292030998</v>
      </c>
    </row>
    <row r="1753" spans="1:4">
      <c r="A1753" s="21">
        <v>43909</v>
      </c>
      <c r="B1753" s="103">
        <v>7.8682906331027889</v>
      </c>
      <c r="C1753" s="103">
        <v>2.87032963649103</v>
      </c>
      <c r="D1753" s="103">
        <v>2.7412498317516429</v>
      </c>
    </row>
    <row r="1754" spans="1:4">
      <c r="A1754" s="21">
        <v>43910</v>
      </c>
      <c r="B1754" s="103">
        <v>7.934697737465509</v>
      </c>
      <c r="C1754" s="103">
        <v>2.9086537614977921</v>
      </c>
      <c r="D1754" s="103">
        <v>2.72796227674056</v>
      </c>
    </row>
    <row r="1755" spans="1:4">
      <c r="A1755" s="21">
        <v>43913</v>
      </c>
      <c r="B1755" s="103">
        <v>7.6311286647520804</v>
      </c>
      <c r="C1755" s="103">
        <v>2.8068599257222679</v>
      </c>
      <c r="D1755" s="103">
        <v>2.7187422481684469</v>
      </c>
    </row>
    <row r="1756" spans="1:4">
      <c r="A1756" s="21">
        <v>43914</v>
      </c>
      <c r="B1756" s="103">
        <v>7.8387678662282738</v>
      </c>
      <c r="C1756" s="103">
        <v>2.876818188470736</v>
      </c>
      <c r="D1756" s="103">
        <v>2.7248047504855419</v>
      </c>
    </row>
    <row r="1757" spans="1:4">
      <c r="A1757" s="21">
        <v>43915</v>
      </c>
      <c r="B1757" s="103">
        <v>8.142947061075267</v>
      </c>
      <c r="C1757" s="103">
        <v>2.9663964101211202</v>
      </c>
      <c r="D1757" s="103">
        <v>2.7450636851137462</v>
      </c>
    </row>
    <row r="1758" spans="1:4">
      <c r="A1758" s="21">
        <v>43916</v>
      </c>
      <c r="B1758" s="103">
        <v>8.1623975530724291</v>
      </c>
      <c r="C1758" s="103">
        <v>2.9611824544608298</v>
      </c>
      <c r="D1758" s="103">
        <v>2.7564655939306628</v>
      </c>
    </row>
    <row r="1759" spans="1:4">
      <c r="A1759" s="21">
        <v>43917</v>
      </c>
      <c r="B1759" s="103">
        <v>8.0614284762536048</v>
      </c>
      <c r="C1759" s="103">
        <v>2.9515202473134639</v>
      </c>
      <c r="D1759" s="103">
        <v>2.7312800864541882</v>
      </c>
    </row>
    <row r="1760" spans="1:4">
      <c r="A1760" s="21">
        <v>43920</v>
      </c>
      <c r="B1760" s="103">
        <v>7.8852397120135711</v>
      </c>
      <c r="C1760" s="103">
        <v>2.9045152720935898</v>
      </c>
      <c r="D1760" s="103">
        <v>2.7148212260319249</v>
      </c>
    </row>
    <row r="1761" spans="1:4">
      <c r="A1761" s="21">
        <v>43921</v>
      </c>
      <c r="B1761" s="103">
        <v>8.0000384430128868</v>
      </c>
      <c r="C1761" s="103">
        <v>2.927785981983571</v>
      </c>
      <c r="D1761" s="103">
        <v>2.732453291409255</v>
      </c>
    </row>
    <row r="1762" spans="1:4">
      <c r="A1762" s="21">
        <v>43922</v>
      </c>
      <c r="B1762" s="103">
        <v>7.9771060471155621</v>
      </c>
      <c r="C1762" s="103">
        <v>2.9134142443405948</v>
      </c>
      <c r="D1762" s="103">
        <v>2.7380610438805122</v>
      </c>
    </row>
    <row r="1763" spans="1:4">
      <c r="A1763" s="21">
        <v>43923</v>
      </c>
      <c r="B1763" s="103">
        <v>8.2387134441258496</v>
      </c>
      <c r="C1763" s="103">
        <v>2.979157151155563</v>
      </c>
      <c r="D1763" s="103">
        <v>2.7654511078511579</v>
      </c>
    </row>
    <row r="1764" spans="1:4">
      <c r="A1764" s="21">
        <v>43924</v>
      </c>
      <c r="B1764" s="103">
        <v>8.263117014549973</v>
      </c>
      <c r="C1764" s="103">
        <v>2.975863137764589</v>
      </c>
      <c r="D1764" s="103">
        <v>2.7767127156113318</v>
      </c>
    </row>
    <row r="1765" spans="1:4">
      <c r="A1765" s="21">
        <v>43928</v>
      </c>
      <c r="B1765" s="103">
        <v>8.5513085549832883</v>
      </c>
      <c r="C1765" s="103">
        <v>3.0692056635681331</v>
      </c>
      <c r="D1765" s="103">
        <v>2.7861634221806719</v>
      </c>
    </row>
    <row r="1766" spans="1:4">
      <c r="A1766" s="21">
        <v>43929</v>
      </c>
      <c r="B1766" s="103">
        <v>8.5016184464352857</v>
      </c>
      <c r="C1766" s="103">
        <v>3.0589765741963109</v>
      </c>
      <c r="D1766" s="103">
        <v>2.7792362053864128</v>
      </c>
    </row>
    <row r="1767" spans="1:4">
      <c r="A1767" s="21">
        <v>43930</v>
      </c>
      <c r="B1767" s="103">
        <v>8.6654625376647374</v>
      </c>
      <c r="C1767" s="103">
        <v>3.0935168242113771</v>
      </c>
      <c r="D1767" s="103">
        <v>2.8011687118830539</v>
      </c>
    </row>
    <row r="1768" spans="1:4">
      <c r="A1768" s="21">
        <v>43931</v>
      </c>
      <c r="B1768" s="103">
        <v>8.4534606561192778</v>
      </c>
      <c r="C1768" s="103">
        <v>3.0385871266939448</v>
      </c>
      <c r="D1768" s="103">
        <v>2.7820366188797898</v>
      </c>
    </row>
    <row r="1769" spans="1:4">
      <c r="A1769" s="21">
        <v>43934</v>
      </c>
      <c r="B1769" s="103">
        <v>8.3429479016164034</v>
      </c>
      <c r="C1769" s="103">
        <v>3.022207212953878</v>
      </c>
      <c r="D1769" s="103">
        <v>2.7605479418673222</v>
      </c>
    </row>
    <row r="1770" spans="1:4">
      <c r="A1770" s="21">
        <v>43935</v>
      </c>
      <c r="B1770" s="103">
        <v>8.5946344585174028</v>
      </c>
      <c r="C1770" s="103">
        <v>3.0925521880842122</v>
      </c>
      <c r="D1770" s="103">
        <v>2.7791396671115338</v>
      </c>
    </row>
    <row r="1771" spans="1:4">
      <c r="A1771" s="21">
        <v>43936</v>
      </c>
      <c r="B1771" s="103">
        <v>8.5433920888084725</v>
      </c>
      <c r="C1771" s="103">
        <v>3.074085742648482</v>
      </c>
      <c r="D1771" s="103">
        <v>2.779165190573996</v>
      </c>
    </row>
    <row r="1772" spans="1:4">
      <c r="A1772" s="21">
        <v>43937</v>
      </c>
      <c r="B1772" s="103">
        <v>8.6573085095672262</v>
      </c>
      <c r="C1772" s="103">
        <v>3.1001247214320742</v>
      </c>
      <c r="D1772" s="103">
        <v>2.792567811777606</v>
      </c>
    </row>
    <row r="1773" spans="1:4">
      <c r="A1773" s="21">
        <v>43938</v>
      </c>
      <c r="B1773" s="103">
        <v>8.7110641266280595</v>
      </c>
      <c r="C1773" s="103">
        <v>3.1149521517168379</v>
      </c>
      <c r="D1773" s="103">
        <v>2.7965322426628179</v>
      </c>
    </row>
    <row r="1774" spans="1:4">
      <c r="A1774" s="21">
        <v>43941</v>
      </c>
      <c r="B1774" s="103">
        <v>8.8189257865010102</v>
      </c>
      <c r="C1774" s="103">
        <v>3.1499020932436879</v>
      </c>
      <c r="D1774" s="103">
        <v>2.799746000174725</v>
      </c>
    </row>
    <row r="1775" spans="1:4">
      <c r="A1775" s="21">
        <v>43942</v>
      </c>
      <c r="B1775" s="103">
        <v>8.7261254210350661</v>
      </c>
      <c r="C1775" s="103">
        <v>3.1246277896381418</v>
      </c>
      <c r="D1775" s="103">
        <v>2.7926927648702842</v>
      </c>
    </row>
    <row r="1776" spans="1:4">
      <c r="A1776" s="21">
        <v>43943</v>
      </c>
      <c r="B1776" s="103">
        <v>8.8435522355924583</v>
      </c>
      <c r="C1776" s="103">
        <v>3.1568689314129581</v>
      </c>
      <c r="D1776" s="103">
        <v>2.8013681998619568</v>
      </c>
    </row>
    <row r="1777" spans="1:4">
      <c r="A1777" s="21">
        <v>43944</v>
      </c>
      <c r="B1777" s="103">
        <v>8.772651835933603</v>
      </c>
      <c r="C1777" s="103">
        <v>3.1385861390775558</v>
      </c>
      <c r="D1777" s="103">
        <v>2.7950967241931179</v>
      </c>
    </row>
    <row r="1778" spans="1:4">
      <c r="A1778" s="21">
        <v>43945</v>
      </c>
      <c r="B1778" s="103">
        <v>8.671693278461909</v>
      </c>
      <c r="C1778" s="103">
        <v>3.1016844178929639</v>
      </c>
      <c r="D1778" s="103">
        <v>2.7958012841141211</v>
      </c>
    </row>
    <row r="1779" spans="1:4">
      <c r="A1779" s="21">
        <v>43948</v>
      </c>
      <c r="B1779" s="103">
        <v>8.8113904275066055</v>
      </c>
      <c r="C1779" s="103">
        <v>3.134477471176627</v>
      </c>
      <c r="D1779" s="103">
        <v>2.8111193998146571</v>
      </c>
    </row>
    <row r="1780" spans="1:4">
      <c r="A1780" s="21">
        <v>43949</v>
      </c>
      <c r="B1780" s="103">
        <v>8.9604594382322222</v>
      </c>
      <c r="C1780" s="103">
        <v>3.151704482679897</v>
      </c>
      <c r="D1780" s="103">
        <v>2.8430519065077871</v>
      </c>
    </row>
    <row r="1781" spans="1:4">
      <c r="A1781" s="21">
        <v>43950</v>
      </c>
      <c r="B1781" s="103">
        <v>8.9134614059373387</v>
      </c>
      <c r="C1781" s="103">
        <v>3.1510815228828761</v>
      </c>
      <c r="D1781" s="103">
        <v>2.8286990803660799</v>
      </c>
    </row>
    <row r="1782" spans="1:4">
      <c r="A1782" s="21">
        <v>43951</v>
      </c>
      <c r="B1782" s="103">
        <v>9.028718605149086</v>
      </c>
      <c r="C1782" s="103">
        <v>3.1896922313566529</v>
      </c>
      <c r="D1782" s="103">
        <v>2.830592405245616</v>
      </c>
    </row>
    <row r="1783" spans="1:4">
      <c r="A1783" s="21">
        <v>43957</v>
      </c>
      <c r="B1783" s="103">
        <v>9.245879130696677</v>
      </c>
      <c r="C1783" s="103">
        <v>3.2422085758520822</v>
      </c>
      <c r="D1783" s="103">
        <v>2.851722495449502</v>
      </c>
    </row>
    <row r="1784" spans="1:4">
      <c r="A1784" s="21">
        <v>43958</v>
      </c>
      <c r="B1784" s="103">
        <v>9.2746868011193921</v>
      </c>
      <c r="C1784" s="103">
        <v>3.249911447831503</v>
      </c>
      <c r="D1784" s="103">
        <v>2.8538275426882511</v>
      </c>
    </row>
    <row r="1785" spans="1:4">
      <c r="A1785" s="21">
        <v>43959</v>
      </c>
      <c r="B1785" s="103">
        <v>9.3346109195068774</v>
      </c>
      <c r="C1785" s="103">
        <v>3.2741657493463729</v>
      </c>
      <c r="D1785" s="103">
        <v>2.8509891172645618</v>
      </c>
    </row>
    <row r="1786" spans="1:4">
      <c r="A1786" s="21">
        <v>43962</v>
      </c>
      <c r="B1786" s="103">
        <v>9.2385304901138365</v>
      </c>
      <c r="C1786" s="103">
        <v>3.2569889498676461</v>
      </c>
      <c r="D1786" s="103">
        <v>2.836524972087874</v>
      </c>
    </row>
    <row r="1787" spans="1:4">
      <c r="A1787" s="21">
        <v>43963</v>
      </c>
      <c r="B1787" s="103">
        <v>9.3965944192482009</v>
      </c>
      <c r="C1787" s="103">
        <v>3.280567062695888</v>
      </c>
      <c r="D1787" s="103">
        <v>2.8643201738196788</v>
      </c>
    </row>
    <row r="1788" spans="1:4">
      <c r="A1788" s="21">
        <v>43964</v>
      </c>
      <c r="B1788" s="103">
        <v>9.5349100273697722</v>
      </c>
      <c r="C1788" s="103">
        <v>3.3110891039999171</v>
      </c>
      <c r="D1788" s="103">
        <v>2.879689953330236</v>
      </c>
    </row>
    <row r="1789" spans="1:4">
      <c r="A1789" s="21">
        <v>43965</v>
      </c>
      <c r="B1789" s="103">
        <v>9.4556002862924284</v>
      </c>
      <c r="C1789" s="103">
        <v>3.2734816693934601</v>
      </c>
      <c r="D1789" s="103">
        <v>2.888545359731447</v>
      </c>
    </row>
    <row r="1790" spans="1:4">
      <c r="A1790" s="21">
        <v>43966</v>
      </c>
      <c r="B1790" s="103">
        <v>9.4901600672178805</v>
      </c>
      <c r="C1790" s="103">
        <v>3.278401007930849</v>
      </c>
      <c r="D1790" s="103">
        <v>2.8947526688346041</v>
      </c>
    </row>
    <row r="1791" spans="1:4">
      <c r="A1791" s="21">
        <v>43969</v>
      </c>
      <c r="B1791" s="103">
        <v>9.4591773026228925</v>
      </c>
      <c r="C1791" s="103">
        <v>3.2748224493042781</v>
      </c>
      <c r="D1791" s="103">
        <v>2.8884550075783362</v>
      </c>
    </row>
    <row r="1792" spans="1:4">
      <c r="A1792" s="21">
        <v>43970</v>
      </c>
      <c r="B1792" s="103">
        <v>9.6556381637015871</v>
      </c>
      <c r="C1792" s="103">
        <v>3.3195708585564199</v>
      </c>
      <c r="D1792" s="103">
        <v>2.9087007252198038</v>
      </c>
    </row>
    <row r="1793" spans="1:4">
      <c r="A1793" s="21">
        <v>43971</v>
      </c>
      <c r="B1793" s="103">
        <v>9.4629449821200975</v>
      </c>
      <c r="C1793" s="103">
        <v>3.2713464997950581</v>
      </c>
      <c r="D1793" s="103">
        <v>2.892675839356341</v>
      </c>
    </row>
    <row r="1794" spans="1:4">
      <c r="A1794" s="21">
        <v>43972</v>
      </c>
      <c r="B1794" s="103">
        <v>9.3907500453050066</v>
      </c>
      <c r="C1794" s="103">
        <v>3.2466831185209228</v>
      </c>
      <c r="D1794" s="103">
        <v>2.8924134886262349</v>
      </c>
    </row>
    <row r="1795" spans="1:4">
      <c r="A1795" s="21">
        <v>43973</v>
      </c>
      <c r="B1795" s="103">
        <v>9.1666353546919641</v>
      </c>
      <c r="C1795" s="103">
        <v>3.1765160215811288</v>
      </c>
      <c r="D1795" s="103">
        <v>2.8857513365001761</v>
      </c>
    </row>
    <row r="1796" spans="1:4">
      <c r="A1796" s="21">
        <v>43976</v>
      </c>
      <c r="B1796" s="103">
        <v>9.2229934144022447</v>
      </c>
      <c r="C1796" s="103">
        <v>3.1945029888896039</v>
      </c>
      <c r="D1796" s="103">
        <v>2.887145025839565</v>
      </c>
    </row>
    <row r="1797" spans="1:4">
      <c r="A1797" s="21">
        <v>43977</v>
      </c>
      <c r="B1797" s="103">
        <v>9.5069498218502524</v>
      </c>
      <c r="C1797" s="103">
        <v>3.2660267618151249</v>
      </c>
      <c r="D1797" s="103">
        <v>2.9108609681344659</v>
      </c>
    </row>
    <row r="1798" spans="1:4">
      <c r="A1798" s="21">
        <v>43978</v>
      </c>
      <c r="B1798" s="103">
        <v>9.245228684399116</v>
      </c>
      <c r="C1798" s="103">
        <v>3.2117813824741281</v>
      </c>
      <c r="D1798" s="103">
        <v>2.8785361092283459</v>
      </c>
    </row>
    <row r="1799" spans="1:4">
      <c r="A1799" s="21">
        <v>43979</v>
      </c>
      <c r="B1799" s="103">
        <v>9.160054188143512</v>
      </c>
      <c r="C1799" s="103">
        <v>3.1983013182096478</v>
      </c>
      <c r="D1799" s="103">
        <v>2.864037273783556</v>
      </c>
    </row>
    <row r="1800" spans="1:4">
      <c r="A1800" s="21">
        <v>43980</v>
      </c>
      <c r="B1800" s="103">
        <v>9.3906970102632243</v>
      </c>
      <c r="C1800" s="103">
        <v>3.2480430880544029</v>
      </c>
      <c r="D1800" s="103">
        <v>2.8911860944210281</v>
      </c>
    </row>
    <row r="1801" spans="1:4">
      <c r="A1801" s="21">
        <v>43983</v>
      </c>
      <c r="B1801" s="103">
        <v>9.6442316849631968</v>
      </c>
      <c r="C1801" s="103">
        <v>3.3315584956238342</v>
      </c>
      <c r="D1801" s="103">
        <v>2.8948108513272</v>
      </c>
    </row>
    <row r="1802" spans="1:4">
      <c r="A1802" s="21">
        <v>43984</v>
      </c>
      <c r="B1802" s="103">
        <v>9.534393921901188</v>
      </c>
      <c r="C1802" s="103">
        <v>3.3169163093996379</v>
      </c>
      <c r="D1802" s="103">
        <v>2.8744752753882148</v>
      </c>
    </row>
    <row r="1803" spans="1:4">
      <c r="A1803" s="21">
        <v>43985</v>
      </c>
      <c r="B1803" s="103">
        <v>9.5426218045816764</v>
      </c>
      <c r="C1803" s="103">
        <v>3.312940406922718</v>
      </c>
      <c r="D1803" s="103">
        <v>2.8804085291245869</v>
      </c>
    </row>
    <row r="1804" spans="1:4">
      <c r="A1804" s="21">
        <v>43986</v>
      </c>
      <c r="B1804" s="103">
        <v>9.6048275255311317</v>
      </c>
      <c r="C1804" s="103">
        <v>3.3252134335300352</v>
      </c>
      <c r="D1804" s="103">
        <v>2.8884845191229371</v>
      </c>
    </row>
    <row r="1805" spans="1:4">
      <c r="A1805" s="21">
        <v>43987</v>
      </c>
      <c r="B1805" s="103">
        <v>9.719808372727643</v>
      </c>
      <c r="C1805" s="103">
        <v>3.3430603016830811</v>
      </c>
      <c r="D1805" s="103">
        <v>2.907458285402198</v>
      </c>
    </row>
    <row r="1806" spans="1:4">
      <c r="A1806" s="21">
        <v>43990</v>
      </c>
      <c r="B1806" s="103">
        <v>9.5857675642961837</v>
      </c>
      <c r="C1806" s="103">
        <v>3.32788434894118</v>
      </c>
      <c r="D1806" s="103">
        <v>2.8804389092866312</v>
      </c>
    </row>
    <row r="1807" spans="1:4">
      <c r="A1807" s="21">
        <v>43991</v>
      </c>
      <c r="B1807" s="103">
        <v>9.7527694320423404</v>
      </c>
      <c r="C1807" s="103">
        <v>3.3703532828119811</v>
      </c>
      <c r="D1807" s="103">
        <v>2.8936935133118529</v>
      </c>
    </row>
    <row r="1808" spans="1:4">
      <c r="A1808" s="21">
        <v>43992</v>
      </c>
      <c r="B1808" s="103">
        <v>9.8993582875288997</v>
      </c>
      <c r="C1808" s="103">
        <v>3.4024290466752198</v>
      </c>
      <c r="D1808" s="103">
        <v>2.9094973478439869</v>
      </c>
    </row>
    <row r="1809" spans="1:4">
      <c r="A1809" s="21">
        <v>43993</v>
      </c>
      <c r="B1809" s="103">
        <v>9.8567224969971541</v>
      </c>
      <c r="C1809" s="103">
        <v>3.3799123001654561</v>
      </c>
      <c r="D1809" s="103">
        <v>2.9162657553317701</v>
      </c>
    </row>
    <row r="1810" spans="1:4">
      <c r="A1810" s="21">
        <v>43994</v>
      </c>
      <c r="B1810" s="103">
        <v>9.9310296310548001</v>
      </c>
      <c r="C1810" s="103">
        <v>3.395156548688707</v>
      </c>
      <c r="D1810" s="103">
        <v>2.9250579431721371</v>
      </c>
    </row>
    <row r="1811" spans="1:4">
      <c r="A1811" s="21">
        <v>43997</v>
      </c>
      <c r="B1811" s="103">
        <v>9.9664888161599006</v>
      </c>
      <c r="C1811" s="103">
        <v>3.3941570598785362</v>
      </c>
      <c r="D1811" s="103">
        <v>2.936366420390859</v>
      </c>
    </row>
    <row r="1812" spans="1:4">
      <c r="A1812" s="21">
        <v>43998</v>
      </c>
      <c r="B1812" s="103">
        <v>10.178046474442169</v>
      </c>
      <c r="C1812" s="103">
        <v>3.4583599511039571</v>
      </c>
      <c r="D1812" s="103">
        <v>2.9430269313618411</v>
      </c>
    </row>
    <row r="1813" spans="1:4">
      <c r="A1813" s="21">
        <v>43999</v>
      </c>
      <c r="B1813" s="103">
        <v>10.20652059389962</v>
      </c>
      <c r="C1813" s="103">
        <v>3.468663458950302</v>
      </c>
      <c r="D1813" s="103">
        <v>2.942493762997795</v>
      </c>
    </row>
    <row r="1814" spans="1:4">
      <c r="A1814" s="21">
        <v>44000</v>
      </c>
      <c r="B1814" s="103">
        <v>10.11998954017033</v>
      </c>
      <c r="C1814" s="103">
        <v>3.464237431632327</v>
      </c>
      <c r="D1814" s="103">
        <v>2.9212748086385778</v>
      </c>
    </row>
    <row r="1815" spans="1:4">
      <c r="A1815" s="21">
        <v>44001</v>
      </c>
      <c r="B1815" s="103">
        <v>10.44062625360282</v>
      </c>
      <c r="C1815" s="103">
        <v>3.52398303461255</v>
      </c>
      <c r="D1815" s="103">
        <v>2.9627345395976721</v>
      </c>
    </row>
    <row r="1816" spans="1:4">
      <c r="A1816" s="21">
        <v>44004</v>
      </c>
      <c r="B1816" s="103">
        <v>10.489546039126591</v>
      </c>
      <c r="C1816" s="103">
        <v>3.5275490025304079</v>
      </c>
      <c r="D1816" s="103">
        <v>2.9736074627459881</v>
      </c>
    </row>
    <row r="1817" spans="1:4">
      <c r="A1817" s="21">
        <v>44005</v>
      </c>
      <c r="B1817" s="103">
        <v>10.76942378887785</v>
      </c>
      <c r="C1817" s="103">
        <v>3.574985917159053</v>
      </c>
      <c r="D1817" s="103">
        <v>3.0124381014166408</v>
      </c>
    </row>
    <row r="1818" spans="1:4">
      <c r="A1818" s="21">
        <v>44006</v>
      </c>
      <c r="B1818" s="103">
        <v>10.72790458321338</v>
      </c>
      <c r="C1818" s="103">
        <v>3.5810534090204911</v>
      </c>
      <c r="D1818" s="103">
        <v>2.9957399004969698</v>
      </c>
    </row>
    <row r="1819" spans="1:4">
      <c r="A1819" s="21">
        <v>44011</v>
      </c>
      <c r="B1819" s="103">
        <v>10.78032928370915</v>
      </c>
      <c r="C1819" s="103">
        <v>3.5759826794632841</v>
      </c>
      <c r="D1819" s="103">
        <v>3.014648070199033</v>
      </c>
    </row>
    <row r="1820" spans="1:4">
      <c r="A1820" s="21">
        <v>44012</v>
      </c>
      <c r="B1820" s="103">
        <v>11.01472641698909</v>
      </c>
      <c r="C1820" s="103">
        <v>3.6331146618206591</v>
      </c>
      <c r="D1820" s="103">
        <v>3.0317585439126469</v>
      </c>
    </row>
    <row r="1821" spans="1:4">
      <c r="A1821" s="21">
        <v>44013</v>
      </c>
      <c r="B1821" s="103">
        <v>10.82384453549161</v>
      </c>
      <c r="C1821" s="103">
        <v>3.641069192315753</v>
      </c>
      <c r="D1821" s="103">
        <v>2.9727104770034729</v>
      </c>
    </row>
    <row r="1822" spans="1:4">
      <c r="A1822" s="21">
        <v>44014</v>
      </c>
      <c r="B1822" s="103">
        <v>10.67648009730725</v>
      </c>
      <c r="C1822" s="103">
        <v>3.6560784169334331</v>
      </c>
      <c r="D1822" s="103">
        <v>2.9201999737911102</v>
      </c>
    </row>
    <row r="1823" spans="1:4">
      <c r="A1823" s="21">
        <v>44015</v>
      </c>
      <c r="B1823" s="103">
        <v>10.867064807248299</v>
      </c>
      <c r="C1823" s="103">
        <v>3.7159855364718881</v>
      </c>
      <c r="D1823" s="103">
        <v>2.9244098774307772</v>
      </c>
    </row>
    <row r="1824" spans="1:4">
      <c r="A1824" s="21">
        <v>44018</v>
      </c>
      <c r="B1824" s="103">
        <v>10.98102944168139</v>
      </c>
      <c r="C1824" s="103">
        <v>3.8427881509250241</v>
      </c>
      <c r="D1824" s="103">
        <v>2.8575682578385369</v>
      </c>
    </row>
    <row r="1825" spans="1:4">
      <c r="A1825" s="21">
        <v>44019</v>
      </c>
      <c r="B1825" s="103">
        <v>11.42694610061025</v>
      </c>
      <c r="C1825" s="103">
        <v>3.9124054422616581</v>
      </c>
      <c r="D1825" s="103">
        <v>2.9206957891369849</v>
      </c>
    </row>
    <row r="1826" spans="1:4">
      <c r="A1826" s="21">
        <v>44020</v>
      </c>
      <c r="B1826" s="103">
        <v>11.55390695011682</v>
      </c>
      <c r="C1826" s="103">
        <v>3.96358392342959</v>
      </c>
      <c r="D1826" s="103">
        <v>2.915015090716059</v>
      </c>
    </row>
    <row r="1827" spans="1:4">
      <c r="A1827" s="21">
        <v>44021</v>
      </c>
      <c r="B1827" s="103">
        <v>12.065080159816009</v>
      </c>
      <c r="C1827" s="103">
        <v>4.0890451949576248</v>
      </c>
      <c r="D1827" s="103">
        <v>2.950586159990106</v>
      </c>
    </row>
    <row r="1828" spans="1:4">
      <c r="A1828" s="21">
        <v>44022</v>
      </c>
      <c r="B1828" s="103">
        <v>12.264732546983449</v>
      </c>
      <c r="C1828" s="103">
        <v>4.0877953147205739</v>
      </c>
      <c r="D1828" s="103">
        <v>3.0003294203153672</v>
      </c>
    </row>
    <row r="1829" spans="1:4">
      <c r="A1829" s="21">
        <v>44025</v>
      </c>
      <c r="B1829" s="103">
        <v>12.85521922336209</v>
      </c>
      <c r="C1829" s="103">
        <v>4.2380192214765016</v>
      </c>
      <c r="D1829" s="103">
        <v>3.033308381004324</v>
      </c>
    </row>
    <row r="1830" spans="1:4">
      <c r="A1830" s="21">
        <v>44026</v>
      </c>
      <c r="B1830" s="103">
        <v>12.710465336490589</v>
      </c>
      <c r="C1830" s="103">
        <v>4.2053616480123033</v>
      </c>
      <c r="D1830" s="103">
        <v>3.022442871827276</v>
      </c>
    </row>
    <row r="1831" spans="1:4">
      <c r="A1831" s="21">
        <v>44027</v>
      </c>
      <c r="B1831" s="103">
        <v>12.621165722088421</v>
      </c>
      <c r="C1831" s="103">
        <v>4.1476442555289346</v>
      </c>
      <c r="D1831" s="103">
        <v>3.0429720931982098</v>
      </c>
    </row>
    <row r="1832" spans="1:4">
      <c r="A1832" s="21">
        <v>44028</v>
      </c>
      <c r="B1832" s="103">
        <v>11.898934303942591</v>
      </c>
      <c r="C1832" s="103">
        <v>3.9567276952568169</v>
      </c>
      <c r="D1832" s="103">
        <v>3.007266413154134</v>
      </c>
    </row>
    <row r="1833" spans="1:4">
      <c r="A1833" s="21">
        <v>44029</v>
      </c>
      <c r="B1833" s="103">
        <v>12.00692394920563</v>
      </c>
      <c r="C1833" s="103">
        <v>3.9865234280966422</v>
      </c>
      <c r="D1833" s="103">
        <v>3.0118784363794169</v>
      </c>
    </row>
    <row r="1834" spans="1:4">
      <c r="A1834" s="21">
        <v>44032</v>
      </c>
      <c r="B1834" s="103">
        <v>12.063533158328649</v>
      </c>
      <c r="C1834" s="103">
        <v>4.0819615498482218</v>
      </c>
      <c r="D1834" s="103">
        <v>2.9553274843505579</v>
      </c>
    </row>
    <row r="1835" spans="1:4">
      <c r="A1835" s="21">
        <v>44033</v>
      </c>
      <c r="B1835" s="103">
        <v>12.41347392387657</v>
      </c>
      <c r="C1835" s="103">
        <v>4.1408084289509439</v>
      </c>
      <c r="D1835" s="103">
        <v>2.9978382571592359</v>
      </c>
    </row>
    <row r="1836" spans="1:4">
      <c r="A1836" s="21">
        <v>44034</v>
      </c>
      <c r="B1836" s="103">
        <v>12.645109071075581</v>
      </c>
      <c r="C1836" s="103">
        <v>4.1808299805958491</v>
      </c>
      <c r="D1836" s="103">
        <v>3.024545157244928</v>
      </c>
    </row>
    <row r="1837" spans="1:4">
      <c r="A1837" s="21">
        <v>44035</v>
      </c>
      <c r="B1837" s="103">
        <v>12.94303319913517</v>
      </c>
      <c r="C1837" s="103">
        <v>4.2216400351539072</v>
      </c>
      <c r="D1837" s="103">
        <v>3.0658779742843012</v>
      </c>
    </row>
    <row r="1838" spans="1:4">
      <c r="A1838" s="21">
        <v>44036</v>
      </c>
      <c r="B1838" s="103">
        <v>12.119151357290759</v>
      </c>
      <c r="C1838" s="103">
        <v>4.0119233490632302</v>
      </c>
      <c r="D1838" s="103">
        <v>3.020783375664577</v>
      </c>
    </row>
    <row r="1839" spans="1:4">
      <c r="A1839" s="21">
        <v>44039</v>
      </c>
      <c r="B1839" s="103">
        <v>12.19655008363941</v>
      </c>
      <c r="C1839" s="103">
        <v>4.0296604066736732</v>
      </c>
      <c r="D1839" s="103">
        <v>3.0266942751404668</v>
      </c>
    </row>
    <row r="1840" spans="1:4">
      <c r="A1840" s="21">
        <v>44040</v>
      </c>
      <c r="B1840" s="103">
        <v>12.329773889443739</v>
      </c>
      <c r="C1840" s="103">
        <v>4.074343335976538</v>
      </c>
      <c r="D1840" s="103">
        <v>3.026199039381777</v>
      </c>
    </row>
    <row r="1841" spans="1:4">
      <c r="A1841" s="21">
        <v>44041</v>
      </c>
      <c r="B1841" s="103">
        <v>12.81228406974326</v>
      </c>
      <c r="C1841" s="103">
        <v>4.1911101673604207</v>
      </c>
      <c r="D1841" s="103">
        <v>3.0570143847620441</v>
      </c>
    </row>
    <row r="1842" spans="1:4">
      <c r="A1842" s="21">
        <v>44042</v>
      </c>
      <c r="B1842" s="103">
        <v>12.77269056206285</v>
      </c>
      <c r="C1842" s="103">
        <v>4.196910353070459</v>
      </c>
      <c r="D1842" s="103">
        <v>3.0433555848335789</v>
      </c>
    </row>
    <row r="1843" spans="1:4">
      <c r="A1843" s="21">
        <v>44043</v>
      </c>
      <c r="B1843" s="103">
        <v>13.022019251135189</v>
      </c>
      <c r="C1843" s="103">
        <v>4.253422876810685</v>
      </c>
      <c r="D1843" s="103">
        <v>3.061538819036822</v>
      </c>
    </row>
    <row r="1844" spans="1:4">
      <c r="A1844" s="21">
        <v>44046</v>
      </c>
      <c r="B1844" s="103">
        <v>13.28312391101387</v>
      </c>
      <c r="C1844" s="103">
        <v>4.3415842728848606</v>
      </c>
      <c r="D1844" s="103">
        <v>3.059510785952706</v>
      </c>
    </row>
    <row r="1845" spans="1:4">
      <c r="A1845" s="21">
        <v>44047</v>
      </c>
      <c r="B1845" s="103">
        <v>13.072134954935841</v>
      </c>
      <c r="C1845" s="103">
        <v>4.3131059538062946</v>
      </c>
      <c r="D1845" s="103">
        <v>3.0307938397385641</v>
      </c>
    </row>
    <row r="1846" spans="1:4">
      <c r="A1846" s="21">
        <v>44048</v>
      </c>
      <c r="B1846" s="103">
        <v>13.242987780343981</v>
      </c>
      <c r="C1846" s="103">
        <v>4.3447868644598886</v>
      </c>
      <c r="D1846" s="103">
        <v>3.0480178184736451</v>
      </c>
    </row>
    <row r="1847" spans="1:4">
      <c r="A1847" s="21">
        <v>44049</v>
      </c>
      <c r="B1847" s="103">
        <v>12.878438490621789</v>
      </c>
      <c r="C1847" s="103">
        <v>4.2828892765474107</v>
      </c>
      <c r="D1847" s="103">
        <v>3.0069510694900701</v>
      </c>
    </row>
    <row r="1848" spans="1:4">
      <c r="A1848" s="21">
        <v>44050</v>
      </c>
      <c r="B1848" s="103">
        <v>12.640625856820449</v>
      </c>
      <c r="C1848" s="103">
        <v>4.2378773301952153</v>
      </c>
      <c r="D1848" s="103">
        <v>2.9827729478517422</v>
      </c>
    </row>
    <row r="1849" spans="1:4">
      <c r="A1849" s="21">
        <v>44053</v>
      </c>
      <c r="B1849" s="103">
        <v>12.553059962317199</v>
      </c>
      <c r="C1849" s="103">
        <v>4.2476606742563838</v>
      </c>
      <c r="D1849" s="103">
        <v>2.9552878454715081</v>
      </c>
    </row>
    <row r="1850" spans="1:4">
      <c r="A1850" s="21">
        <v>44054</v>
      </c>
      <c r="B1850" s="103">
        <v>12.35873759684889</v>
      </c>
      <c r="C1850" s="103">
        <v>4.1812248324377466</v>
      </c>
      <c r="D1850" s="103">
        <v>2.955769682838</v>
      </c>
    </row>
    <row r="1851" spans="1:4">
      <c r="A1851" s="21">
        <v>44055</v>
      </c>
      <c r="B1851" s="103">
        <v>11.985631256542259</v>
      </c>
      <c r="C1851" s="103">
        <v>4.1070052425238437</v>
      </c>
      <c r="D1851" s="103">
        <v>2.9183384361050448</v>
      </c>
    </row>
    <row r="1852" spans="1:4">
      <c r="A1852" s="21">
        <v>44056</v>
      </c>
      <c r="B1852" s="103">
        <v>11.83175994469855</v>
      </c>
      <c r="C1852" s="103">
        <v>4.0827615076113002</v>
      </c>
      <c r="D1852" s="103">
        <v>2.89797969404805</v>
      </c>
    </row>
    <row r="1853" spans="1:4">
      <c r="A1853" s="21">
        <v>44057</v>
      </c>
      <c r="B1853" s="103">
        <v>12.04978963130279</v>
      </c>
      <c r="C1853" s="103">
        <v>4.1440649304026174</v>
      </c>
      <c r="D1853" s="103">
        <v>2.9077222084288361</v>
      </c>
    </row>
    <row r="1854" spans="1:4">
      <c r="A1854" s="21">
        <v>44060</v>
      </c>
      <c r="B1854" s="103">
        <v>12.09731691825017</v>
      </c>
      <c r="C1854" s="103">
        <v>4.1999428939786219</v>
      </c>
      <c r="D1854" s="103">
        <v>2.880352715174737</v>
      </c>
    </row>
    <row r="1855" spans="1:4">
      <c r="A1855" s="21">
        <v>44061</v>
      </c>
      <c r="B1855" s="103">
        <v>12.214313535340541</v>
      </c>
      <c r="C1855" s="103">
        <v>4.2259051401325163</v>
      </c>
      <c r="D1855" s="103">
        <v>2.8903425728476062</v>
      </c>
    </row>
    <row r="1856" spans="1:4">
      <c r="A1856" s="21">
        <v>44062</v>
      </c>
      <c r="B1856" s="103">
        <v>11.692587667245039</v>
      </c>
      <c r="C1856" s="103">
        <v>4.1230007025335969</v>
      </c>
      <c r="D1856" s="103">
        <v>2.8359412260249952</v>
      </c>
    </row>
    <row r="1857" spans="1:4">
      <c r="A1857" s="21">
        <v>44063</v>
      </c>
      <c r="B1857" s="103">
        <v>11.593519962420039</v>
      </c>
      <c r="C1857" s="103">
        <v>4.0757882397479852</v>
      </c>
      <c r="D1857" s="103">
        <v>2.8444853560735752</v>
      </c>
    </row>
    <row r="1858" spans="1:4">
      <c r="A1858" s="21">
        <v>44064</v>
      </c>
      <c r="B1858" s="103">
        <v>11.81179247062054</v>
      </c>
      <c r="C1858" s="103">
        <v>4.122772091452469</v>
      </c>
      <c r="D1858" s="103">
        <v>2.8650122317237279</v>
      </c>
    </row>
    <row r="1859" spans="1:4">
      <c r="A1859" s="21">
        <v>44067</v>
      </c>
      <c r="B1859" s="103">
        <v>11.985604739021371</v>
      </c>
      <c r="C1859" s="103">
        <v>4.1527862156340341</v>
      </c>
      <c r="D1859" s="103">
        <v>2.8861598253960299</v>
      </c>
    </row>
    <row r="1860" spans="1:4">
      <c r="A1860" s="21">
        <v>44068</v>
      </c>
      <c r="B1860" s="103">
        <v>12.01800739632589</v>
      </c>
      <c r="C1860" s="103">
        <v>4.1506333104325792</v>
      </c>
      <c r="D1860" s="103">
        <v>2.8954635347137838</v>
      </c>
    </row>
    <row r="1861" spans="1:4">
      <c r="A1861" s="21">
        <v>44069</v>
      </c>
      <c r="B1861" s="103">
        <v>11.90546944834735</v>
      </c>
      <c r="C1861" s="103">
        <v>4.1009933056989016</v>
      </c>
      <c r="D1861" s="103">
        <v>2.9030697104048042</v>
      </c>
    </row>
    <row r="1862" spans="1:4">
      <c r="A1862" s="21">
        <v>44070</v>
      </c>
      <c r="B1862" s="103">
        <v>12.1399106313934</v>
      </c>
      <c r="C1862" s="103">
        <v>4.1406833596251431</v>
      </c>
      <c r="D1862" s="103">
        <v>2.9318616221097442</v>
      </c>
    </row>
    <row r="1863" spans="1:4">
      <c r="A1863" s="21">
        <v>44071</v>
      </c>
      <c r="B1863" s="103">
        <v>12.49461271643621</v>
      </c>
      <c r="C1863" s="103">
        <v>4.2326075287824239</v>
      </c>
      <c r="D1863" s="103">
        <v>2.9519894371190341</v>
      </c>
    </row>
    <row r="1864" spans="1:4">
      <c r="A1864" s="21">
        <v>44074</v>
      </c>
      <c r="B1864" s="103">
        <v>12.32397488018505</v>
      </c>
      <c r="C1864" s="103">
        <v>4.1987802356724631</v>
      </c>
      <c r="D1864" s="103">
        <v>2.9351321546866531</v>
      </c>
    </row>
    <row r="1865" spans="1:4">
      <c r="A1865" s="21">
        <v>44075</v>
      </c>
      <c r="B1865" s="103">
        <v>12.4437350174278</v>
      </c>
      <c r="C1865" s="103">
        <v>4.2164771250448521</v>
      </c>
      <c r="D1865" s="103">
        <v>2.9512160622228998</v>
      </c>
    </row>
    <row r="1866" spans="1:4">
      <c r="A1866" s="21">
        <v>44076</v>
      </c>
      <c r="B1866" s="103">
        <v>12.448777729458429</v>
      </c>
      <c r="C1866" s="103">
        <v>4.2187482728044614</v>
      </c>
      <c r="D1866" s="103">
        <v>2.9508225958177321</v>
      </c>
    </row>
    <row r="1867" spans="1:4">
      <c r="A1867" s="21">
        <v>44077</v>
      </c>
      <c r="B1867" s="103">
        <v>12.396053885028641</v>
      </c>
      <c r="C1867" s="103">
        <v>4.2020054349166296</v>
      </c>
      <c r="D1867" s="103">
        <v>2.9500328062461398</v>
      </c>
    </row>
    <row r="1868" spans="1:4">
      <c r="A1868" s="21">
        <v>44078</v>
      </c>
      <c r="B1868" s="103">
        <v>12.28208223769745</v>
      </c>
      <c r="C1868" s="103">
        <v>4.1714212719491677</v>
      </c>
      <c r="D1868" s="103">
        <v>2.9443399352370951</v>
      </c>
    </row>
    <row r="1869" spans="1:4">
      <c r="A1869" s="21">
        <v>44081</v>
      </c>
      <c r="B1869" s="103">
        <v>11.74342131648735</v>
      </c>
      <c r="C1869" s="103">
        <v>4.045032050735383</v>
      </c>
      <c r="D1869" s="103">
        <v>2.9031713888033108</v>
      </c>
    </row>
    <row r="1870" spans="1:4">
      <c r="A1870" s="21">
        <v>44082</v>
      </c>
      <c r="B1870" s="103">
        <v>11.71809533081173</v>
      </c>
      <c r="C1870" s="103">
        <v>4.0470156927798646</v>
      </c>
      <c r="D1870" s="103">
        <v>2.8954904602217288</v>
      </c>
    </row>
    <row r="1871" spans="1:4">
      <c r="A1871" s="21">
        <v>44083</v>
      </c>
      <c r="B1871" s="103">
        <v>11.12699765568726</v>
      </c>
      <c r="C1871" s="103">
        <v>3.8950861837985462</v>
      </c>
      <c r="D1871" s="103">
        <v>2.8566755985963961</v>
      </c>
    </row>
    <row r="1872" spans="1:4">
      <c r="A1872" s="21">
        <v>44084</v>
      </c>
      <c r="B1872" s="103">
        <v>11.10204883243688</v>
      </c>
      <c r="C1872" s="103">
        <v>3.8725480264431389</v>
      </c>
      <c r="D1872" s="103">
        <v>2.8668589147579659</v>
      </c>
    </row>
    <row r="1873" spans="1:4">
      <c r="A1873" s="21">
        <v>44085</v>
      </c>
      <c r="B1873" s="103">
        <v>11.316737092255771</v>
      </c>
      <c r="C1873" s="103">
        <v>3.926178486167871</v>
      </c>
      <c r="D1873" s="103">
        <v>2.8823796809353448</v>
      </c>
    </row>
    <row r="1874" spans="1:4">
      <c r="A1874" s="21">
        <v>44088</v>
      </c>
      <c r="B1874" s="103">
        <v>11.40675224141587</v>
      </c>
      <c r="C1874" s="103">
        <v>3.9510430247428339</v>
      </c>
      <c r="D1874" s="103">
        <v>2.8870230392285641</v>
      </c>
    </row>
    <row r="1875" spans="1:4">
      <c r="A1875" s="21">
        <v>44089</v>
      </c>
      <c r="B1875" s="103">
        <v>11.53742006502058</v>
      </c>
      <c r="C1875" s="103">
        <v>3.990283823737609</v>
      </c>
      <c r="D1875" s="103">
        <v>2.8913783015599481</v>
      </c>
    </row>
    <row r="1876" spans="1:4">
      <c r="A1876" s="21">
        <v>44090</v>
      </c>
      <c r="B1876" s="103">
        <v>11.36198233833505</v>
      </c>
      <c r="C1876" s="103">
        <v>3.9606263508457031</v>
      </c>
      <c r="D1876" s="103">
        <v>2.8687337132696071</v>
      </c>
    </row>
    <row r="1877" spans="1:4">
      <c r="A1877" s="21">
        <v>44091</v>
      </c>
      <c r="B1877" s="103">
        <v>11.3693498260815</v>
      </c>
      <c r="C1877" s="103">
        <v>3.962713929514313</v>
      </c>
      <c r="D1877" s="103">
        <v>2.869081651693937</v>
      </c>
    </row>
    <row r="1878" spans="1:4">
      <c r="A1878" s="21">
        <v>44092</v>
      </c>
      <c r="B1878" s="103">
        <v>11.5798393323239</v>
      </c>
      <c r="C1878" s="103">
        <v>4.0335395141421699</v>
      </c>
      <c r="D1878" s="103">
        <v>2.8708877876920038</v>
      </c>
    </row>
    <row r="1879" spans="1:4">
      <c r="A1879" s="21">
        <v>44095</v>
      </c>
      <c r="B1879" s="103">
        <v>11.427714232103829</v>
      </c>
      <c r="C1879" s="103">
        <v>3.9955983858135409</v>
      </c>
      <c r="D1879" s="103">
        <v>2.8600757955749958</v>
      </c>
    </row>
    <row r="1880" spans="1:4">
      <c r="A1880" s="21">
        <v>44096</v>
      </c>
      <c r="B1880" s="103">
        <v>11.46575569777638</v>
      </c>
      <c r="C1880" s="103">
        <v>3.970492780297973</v>
      </c>
      <c r="D1880" s="103">
        <v>2.8877412281595731</v>
      </c>
    </row>
    <row r="1881" spans="1:4">
      <c r="A1881" s="21">
        <v>44097</v>
      </c>
      <c r="B1881" s="103">
        <v>11.695681012760581</v>
      </c>
      <c r="C1881" s="103">
        <v>4.0099233510360097</v>
      </c>
      <c r="D1881" s="103">
        <v>2.9166844323193519</v>
      </c>
    </row>
    <row r="1882" spans="1:4">
      <c r="A1882" s="21">
        <v>44098</v>
      </c>
      <c r="B1882" s="103">
        <v>11.451347698656789</v>
      </c>
      <c r="C1882" s="103">
        <v>3.9282383982720188</v>
      </c>
      <c r="D1882" s="103">
        <v>2.9151356250919198</v>
      </c>
    </row>
    <row r="1883" spans="1:4">
      <c r="A1883" s="21">
        <v>44099</v>
      </c>
      <c r="B1883" s="103">
        <v>11.50770247107109</v>
      </c>
      <c r="C1883" s="103">
        <v>3.933041614688614</v>
      </c>
      <c r="D1883" s="103">
        <v>2.9259040708070851</v>
      </c>
    </row>
    <row r="1884" spans="1:4">
      <c r="A1884" s="21">
        <v>44102</v>
      </c>
      <c r="B1884" s="103">
        <v>11.455535932886139</v>
      </c>
      <c r="C1884" s="103">
        <v>3.922709280468875</v>
      </c>
      <c r="D1884" s="103">
        <v>2.9203122418281482</v>
      </c>
    </row>
    <row r="1885" spans="1:4">
      <c r="A1885" s="21">
        <v>44103</v>
      </c>
      <c r="B1885" s="103">
        <v>11.60403536479526</v>
      </c>
      <c r="C1885" s="103">
        <v>3.9538391171305141</v>
      </c>
      <c r="D1885" s="103">
        <v>2.9348779808766849</v>
      </c>
    </row>
    <row r="1886" spans="1:4">
      <c r="A1886" s="21">
        <v>44104</v>
      </c>
      <c r="B1886" s="103">
        <v>11.729288135311529</v>
      </c>
      <c r="C1886" s="103">
        <v>3.9653980087451939</v>
      </c>
      <c r="D1886" s="103">
        <v>2.9579094228231422</v>
      </c>
    </row>
    <row r="1887" spans="1:4">
      <c r="A1887" s="21">
        <v>44113</v>
      </c>
      <c r="B1887" s="103">
        <v>12.245901600701661</v>
      </c>
      <c r="C1887" s="103">
        <v>4.0962491301119961</v>
      </c>
      <c r="D1887" s="103">
        <v>2.9895402383318519</v>
      </c>
    </row>
    <row r="1888" spans="1:4">
      <c r="A1888" s="21">
        <v>44116</v>
      </c>
      <c r="B1888" s="103">
        <v>12.697788427433141</v>
      </c>
      <c r="C1888" s="103">
        <v>4.2169913805870678</v>
      </c>
      <c r="D1888" s="103">
        <v>3.0111013472513708</v>
      </c>
    </row>
    <row r="1889" spans="1:4">
      <c r="A1889" s="21">
        <v>44117</v>
      </c>
      <c r="B1889" s="103">
        <v>12.752254100425279</v>
      </c>
      <c r="C1889" s="103">
        <v>4.2294872183121281</v>
      </c>
      <c r="D1889" s="103">
        <v>3.0150827847907178</v>
      </c>
    </row>
    <row r="1890" spans="1:4">
      <c r="A1890" s="21">
        <v>44118</v>
      </c>
      <c r="B1890" s="103">
        <v>12.714764681324009</v>
      </c>
      <c r="C1890" s="103">
        <v>4.2079437598216236</v>
      </c>
      <c r="D1890" s="103">
        <v>3.0216099375489258</v>
      </c>
    </row>
    <row r="1891" spans="1:4">
      <c r="A1891" s="21">
        <v>44119</v>
      </c>
      <c r="B1891" s="103">
        <v>12.586859939565549</v>
      </c>
      <c r="C1891" s="103">
        <v>4.1832795871445434</v>
      </c>
      <c r="D1891" s="103">
        <v>3.0088497977150959</v>
      </c>
    </row>
    <row r="1892" spans="1:4">
      <c r="A1892" s="21">
        <v>44120</v>
      </c>
      <c r="B1892" s="103">
        <v>12.555405338421149</v>
      </c>
      <c r="C1892" s="103">
        <v>4.1777480951702604</v>
      </c>
      <c r="D1892" s="103">
        <v>3.0053045450337201</v>
      </c>
    </row>
    <row r="1893" spans="1:4">
      <c r="A1893" s="21">
        <v>44123</v>
      </c>
      <c r="B1893" s="103">
        <v>12.3903024319851</v>
      </c>
      <c r="C1893" s="103">
        <v>4.1368581728667486</v>
      </c>
      <c r="D1893" s="103">
        <v>2.9950996418615188</v>
      </c>
    </row>
    <row r="1894" spans="1:4">
      <c r="A1894" s="21">
        <v>44124</v>
      </c>
      <c r="B1894" s="103">
        <v>12.6344667790756</v>
      </c>
      <c r="C1894" s="103">
        <v>4.1856780061947552</v>
      </c>
      <c r="D1894" s="103">
        <v>3.0184994546586572</v>
      </c>
    </row>
    <row r="1895" spans="1:4">
      <c r="A1895" s="21">
        <v>44125</v>
      </c>
      <c r="B1895" s="103">
        <v>12.46412063555425</v>
      </c>
      <c r="C1895" s="103">
        <v>4.1477394209800584</v>
      </c>
      <c r="D1895" s="103">
        <v>3.0050394613770441</v>
      </c>
    </row>
    <row r="1896" spans="1:4">
      <c r="A1896" s="21">
        <v>44126</v>
      </c>
      <c r="B1896" s="103">
        <v>12.32056770748013</v>
      </c>
      <c r="C1896" s="103">
        <v>4.1172571348169811</v>
      </c>
      <c r="D1896" s="103">
        <v>2.992421241630272</v>
      </c>
    </row>
    <row r="1897" spans="1:4">
      <c r="A1897" s="21">
        <v>44127</v>
      </c>
      <c r="B1897" s="103">
        <v>11.9340803193175</v>
      </c>
      <c r="C1897" s="103">
        <v>4.0346928128319286</v>
      </c>
      <c r="D1897" s="103">
        <v>2.9578659077495</v>
      </c>
    </row>
    <row r="1898" spans="1:4">
      <c r="A1898" s="21">
        <v>44130</v>
      </c>
      <c r="B1898" s="103">
        <v>12.006565633944</v>
      </c>
      <c r="C1898" s="103">
        <v>4.0406513601629426</v>
      </c>
      <c r="D1898" s="103">
        <v>2.971443107494387</v>
      </c>
    </row>
    <row r="1899" spans="1:4">
      <c r="A1899" s="21">
        <v>44131</v>
      </c>
      <c r="B1899" s="103">
        <v>12.253630691005711</v>
      </c>
      <c r="C1899" s="103">
        <v>4.079152072695102</v>
      </c>
      <c r="D1899" s="103">
        <v>3.0039651556578821</v>
      </c>
    </row>
    <row r="1900" spans="1:4">
      <c r="A1900" s="21">
        <v>44132</v>
      </c>
      <c r="B1900" s="103">
        <v>12.406546714638139</v>
      </c>
      <c r="C1900" s="103">
        <v>4.1040830787716054</v>
      </c>
      <c r="D1900" s="103">
        <v>3.022976503280618</v>
      </c>
    </row>
    <row r="1901" spans="1:4">
      <c r="A1901" s="21">
        <v>44133</v>
      </c>
      <c r="B1901" s="103">
        <v>12.641996001784181</v>
      </c>
      <c r="C1901" s="103">
        <v>4.1478189019944756</v>
      </c>
      <c r="D1901" s="103">
        <v>3.0478659508748782</v>
      </c>
    </row>
    <row r="1902" spans="1:4">
      <c r="A1902" s="21">
        <v>44134</v>
      </c>
      <c r="B1902" s="103">
        <v>12.419759672093109</v>
      </c>
      <c r="C1902" s="103">
        <v>4.0730743937291836</v>
      </c>
      <c r="D1902" s="103">
        <v>3.0492346742338658</v>
      </c>
    </row>
    <row r="1903" spans="1:4">
      <c r="A1903" s="21">
        <v>44137</v>
      </c>
      <c r="B1903" s="103">
        <v>12.795575401745021</v>
      </c>
      <c r="C1903" s="103">
        <v>4.1472407855644757</v>
      </c>
      <c r="D1903" s="103">
        <v>3.0853225224547538</v>
      </c>
    </row>
    <row r="1904" spans="1:4">
      <c r="A1904" s="21">
        <v>44138</v>
      </c>
      <c r="B1904" s="103">
        <v>12.94092823394376</v>
      </c>
      <c r="C1904" s="103">
        <v>4.1952975332812574</v>
      </c>
      <c r="D1904" s="103">
        <v>3.0846270452294489</v>
      </c>
    </row>
    <row r="1905" spans="1:4">
      <c r="A1905" s="21">
        <v>44139</v>
      </c>
      <c r="B1905" s="103">
        <v>12.975672760903191</v>
      </c>
      <c r="C1905" s="103">
        <v>4.2097443570659356</v>
      </c>
      <c r="D1905" s="103">
        <v>3.0822947096832372</v>
      </c>
    </row>
    <row r="1906" spans="1:4">
      <c r="A1906" s="21">
        <v>44140</v>
      </c>
      <c r="B1906" s="103">
        <v>13.142785081794219</v>
      </c>
      <c r="C1906" s="103">
        <v>4.2735126005651409</v>
      </c>
      <c r="D1906" s="103">
        <v>3.0754057166126478</v>
      </c>
    </row>
    <row r="1907" spans="1:4">
      <c r="A1907" s="21">
        <v>44141</v>
      </c>
      <c r="B1907" s="103">
        <v>12.89081976219426</v>
      </c>
      <c r="C1907" s="103">
        <v>4.2255320355278281</v>
      </c>
      <c r="D1907" s="103">
        <v>3.0506974397092739</v>
      </c>
    </row>
    <row r="1908" spans="1:4">
      <c r="A1908" s="21">
        <v>44144</v>
      </c>
      <c r="B1908" s="103">
        <v>13.367944255916081</v>
      </c>
      <c r="C1908" s="103">
        <v>4.3312803828711921</v>
      </c>
      <c r="D1908" s="103">
        <v>3.0863724059014892</v>
      </c>
    </row>
    <row r="1909" spans="1:4">
      <c r="A1909" s="21">
        <v>44145</v>
      </c>
      <c r="B1909" s="103">
        <v>13.068427104225441</v>
      </c>
      <c r="C1909" s="103">
        <v>4.2763745674931801</v>
      </c>
      <c r="D1909" s="103">
        <v>3.0559594109377048</v>
      </c>
    </row>
    <row r="1910" spans="1:4">
      <c r="A1910" s="21">
        <v>44146</v>
      </c>
      <c r="B1910" s="103">
        <v>12.567036887357521</v>
      </c>
      <c r="C1910" s="103">
        <v>4.200851717529769</v>
      </c>
      <c r="D1910" s="103">
        <v>2.991544984774499</v>
      </c>
    </row>
    <row r="1911" spans="1:4">
      <c r="A1911" s="21">
        <v>44147</v>
      </c>
      <c r="B1911" s="103">
        <v>12.67894871502874</v>
      </c>
      <c r="C1911" s="103">
        <v>4.2272532001779108</v>
      </c>
      <c r="D1911" s="103">
        <v>2.9993350562713208</v>
      </c>
    </row>
    <row r="1912" spans="1:4">
      <c r="A1912" s="21">
        <v>44148</v>
      </c>
      <c r="B1912" s="103">
        <v>12.69491730312574</v>
      </c>
      <c r="C1912" s="103">
        <v>4.2062896812711337</v>
      </c>
      <c r="D1912" s="103">
        <v>3.0180796533464989</v>
      </c>
    </row>
    <row r="1913" spans="1:4">
      <c r="A1913" s="21">
        <v>44151</v>
      </c>
      <c r="B1913" s="103">
        <v>12.73086804855612</v>
      </c>
      <c r="C1913" s="103">
        <v>4.2535213803719314</v>
      </c>
      <c r="D1913" s="103">
        <v>2.993018468721774</v>
      </c>
    </row>
    <row r="1914" spans="1:4">
      <c r="A1914" s="21">
        <v>44152</v>
      </c>
      <c r="B1914" s="103">
        <v>12.44667539410381</v>
      </c>
      <c r="C1914" s="103">
        <v>4.2044562269292616</v>
      </c>
      <c r="D1914" s="103">
        <v>2.960353187740115</v>
      </c>
    </row>
    <row r="1915" spans="1:4">
      <c r="A1915" s="21">
        <v>44153</v>
      </c>
      <c r="B1915" s="103">
        <v>12.210354754370471</v>
      </c>
      <c r="C1915" s="103">
        <v>4.1699665386639246</v>
      </c>
      <c r="D1915" s="103">
        <v>2.9281661234343428</v>
      </c>
    </row>
    <row r="1916" spans="1:4">
      <c r="A1916" s="21">
        <v>44154</v>
      </c>
      <c r="B1916" s="103">
        <v>12.322177167591081</v>
      </c>
      <c r="C1916" s="103">
        <v>4.1897689057427314</v>
      </c>
      <c r="D1916" s="103">
        <v>2.941015947371612</v>
      </c>
    </row>
    <row r="1917" spans="1:4">
      <c r="A1917" s="21">
        <v>44155</v>
      </c>
      <c r="B1917" s="103">
        <v>12.444114152230631</v>
      </c>
      <c r="C1917" s="103">
        <v>4.2184760686636089</v>
      </c>
      <c r="D1917" s="103">
        <v>2.9499074902119471</v>
      </c>
    </row>
    <row r="1918" spans="1:4">
      <c r="A1918" s="21">
        <v>44158</v>
      </c>
      <c r="B1918" s="103">
        <v>12.598738474006421</v>
      </c>
      <c r="C1918" s="103">
        <v>4.271740862500466</v>
      </c>
      <c r="D1918" s="103">
        <v>2.949321805684566</v>
      </c>
    </row>
    <row r="1919" spans="1:4">
      <c r="A1919" s="21">
        <v>44159</v>
      </c>
      <c r="B1919" s="103">
        <v>12.52513569790038</v>
      </c>
      <c r="C1919" s="103">
        <v>4.2471328834535811</v>
      </c>
      <c r="D1919" s="103">
        <v>2.949080248159198</v>
      </c>
    </row>
    <row r="1920" spans="1:4">
      <c r="A1920" s="21">
        <v>44160</v>
      </c>
      <c r="B1920" s="103">
        <v>12.22782695164792</v>
      </c>
      <c r="C1920" s="103">
        <v>4.1668785067918694</v>
      </c>
      <c r="D1920" s="103">
        <v>2.9345292721438798</v>
      </c>
    </row>
    <row r="1921" spans="1:4">
      <c r="A1921" s="21">
        <v>44161</v>
      </c>
      <c r="B1921" s="103">
        <v>12.1623516861185</v>
      </c>
      <c r="C1921" s="103">
        <v>4.153213900926839</v>
      </c>
      <c r="D1921" s="103">
        <v>2.9284192859424669</v>
      </c>
    </row>
    <row r="1922" spans="1:4">
      <c r="A1922" s="21">
        <v>44162</v>
      </c>
      <c r="B1922" s="103">
        <v>12.22988720961402</v>
      </c>
      <c r="C1922" s="103">
        <v>4.1789310661972419</v>
      </c>
      <c r="D1922" s="103">
        <v>2.9265587337728021</v>
      </c>
    </row>
    <row r="1923" spans="1:4">
      <c r="A1923" s="21">
        <v>44165</v>
      </c>
      <c r="B1923" s="103">
        <v>12.31123770403466</v>
      </c>
      <c r="C1923" s="103">
        <v>4.177950278847324</v>
      </c>
      <c r="D1923" s="103">
        <v>2.9467171417442701</v>
      </c>
    </row>
    <row r="1924" spans="1:4">
      <c r="A1924" s="21">
        <v>44166</v>
      </c>
      <c r="B1924" s="103">
        <v>12.69069093626304</v>
      </c>
      <c r="C1924" s="103">
        <v>4.2748005419677932</v>
      </c>
      <c r="D1924" s="103">
        <v>2.9687211863272589</v>
      </c>
    </row>
    <row r="1925" spans="1:4">
      <c r="A1925" s="21">
        <v>44167</v>
      </c>
      <c r="B1925" s="103">
        <v>12.61553984375124</v>
      </c>
      <c r="C1925" s="103">
        <v>4.2647124485040688</v>
      </c>
      <c r="D1925" s="103">
        <v>2.9581220295817112</v>
      </c>
    </row>
    <row r="1926" spans="1:4">
      <c r="A1926" s="21">
        <v>44168</v>
      </c>
      <c r="B1926" s="103">
        <v>12.784212753619681</v>
      </c>
      <c r="C1926" s="103">
        <v>4.2815510608420331</v>
      </c>
      <c r="D1926" s="103">
        <v>2.9858835202365812</v>
      </c>
    </row>
    <row r="1927" spans="1:4">
      <c r="A1927" s="21">
        <v>44169</v>
      </c>
      <c r="B1927" s="103">
        <v>12.929459954040979</v>
      </c>
      <c r="C1927" s="103">
        <v>4.3006483116538732</v>
      </c>
      <c r="D1927" s="103">
        <v>3.0063978770374691</v>
      </c>
    </row>
    <row r="1928" spans="1:4">
      <c r="A1928" s="21">
        <v>44172</v>
      </c>
      <c r="B1928" s="103">
        <v>12.95485694530973</v>
      </c>
      <c r="C1928" s="103">
        <v>4.2832294986585229</v>
      </c>
      <c r="D1928" s="103">
        <v>3.024553540585929</v>
      </c>
    </row>
    <row r="1929" spans="1:4">
      <c r="A1929" s="21">
        <v>44173</v>
      </c>
      <c r="B1929" s="103">
        <v>13.081835546214579</v>
      </c>
      <c r="C1929" s="103">
        <v>4.2993457184362276</v>
      </c>
      <c r="D1929" s="103">
        <v>3.0427503166627772</v>
      </c>
    </row>
    <row r="1930" spans="1:4">
      <c r="A1930" s="21">
        <v>44174</v>
      </c>
      <c r="B1930" s="103">
        <v>12.862636020548219</v>
      </c>
      <c r="C1930" s="103">
        <v>4.2358806385472896</v>
      </c>
      <c r="D1930" s="103">
        <v>3.036590763086163</v>
      </c>
    </row>
    <row r="1931" spans="1:4">
      <c r="A1931" s="21">
        <v>44175</v>
      </c>
      <c r="B1931" s="103">
        <v>13.061277016319689</v>
      </c>
      <c r="C1931" s="103">
        <v>4.2757439563978927</v>
      </c>
      <c r="D1931" s="103">
        <v>3.0547378770835421</v>
      </c>
    </row>
    <row r="1932" spans="1:4">
      <c r="A1932" s="21">
        <v>44176</v>
      </c>
      <c r="B1932" s="103">
        <v>12.97264669537868</v>
      </c>
      <c r="C1932" s="103">
        <v>4.2379705699841166</v>
      </c>
      <c r="D1932" s="103">
        <v>3.0610516239208581</v>
      </c>
    </row>
    <row r="1933" spans="1:4">
      <c r="A1933" s="21">
        <v>44179</v>
      </c>
      <c r="B1933" s="103">
        <v>13.213497667276179</v>
      </c>
      <c r="C1933" s="103">
        <v>4.2854640027111834</v>
      </c>
      <c r="D1933" s="103">
        <v>3.083329520191211</v>
      </c>
    </row>
    <row r="1934" spans="1:4">
      <c r="A1934" s="21">
        <v>44180</v>
      </c>
      <c r="B1934" s="103">
        <v>13.402158651610749</v>
      </c>
      <c r="C1934" s="103">
        <v>4.3136936158725678</v>
      </c>
      <c r="D1934" s="103">
        <v>3.1068870079915918</v>
      </c>
    </row>
    <row r="1935" spans="1:4">
      <c r="A1935" s="21">
        <v>44181</v>
      </c>
      <c r="B1935" s="103">
        <v>13.403097941648269</v>
      </c>
      <c r="C1935" s="103">
        <v>4.3053960878645574</v>
      </c>
      <c r="D1935" s="103">
        <v>3.1130928881147621</v>
      </c>
    </row>
    <row r="1936" spans="1:4">
      <c r="A1936" s="21">
        <v>44182</v>
      </c>
      <c r="B1936" s="103">
        <v>13.55743692613315</v>
      </c>
      <c r="C1936" s="103">
        <v>4.3455350507622912</v>
      </c>
      <c r="D1936" s="103">
        <v>3.1198544638950532</v>
      </c>
    </row>
    <row r="1937" spans="1:4">
      <c r="A1937" s="21">
        <v>44183</v>
      </c>
      <c r="B1937" s="103">
        <v>13.557439117663799</v>
      </c>
      <c r="C1937" s="103">
        <v>4.3342830765913094</v>
      </c>
      <c r="D1937" s="103">
        <v>3.1279542378957941</v>
      </c>
    </row>
    <row r="1938" spans="1:4">
      <c r="A1938" s="21">
        <v>44186</v>
      </c>
      <c r="B1938" s="103">
        <v>14.108656632898549</v>
      </c>
      <c r="C1938" s="103">
        <v>4.4391394797747683</v>
      </c>
      <c r="D1938" s="103">
        <v>3.1782413454632858</v>
      </c>
    </row>
    <row r="1939" spans="1:4">
      <c r="A1939" s="21">
        <v>44187</v>
      </c>
      <c r="B1939" s="103">
        <v>13.7400558604597</v>
      </c>
      <c r="C1939" s="103">
        <v>4.3395110130683214</v>
      </c>
      <c r="D1939" s="103">
        <v>3.166268231393329</v>
      </c>
    </row>
    <row r="1940" spans="1:4">
      <c r="A1940" s="21">
        <v>44188</v>
      </c>
      <c r="B1940" s="103">
        <v>14.00014627995256</v>
      </c>
      <c r="C1940" s="103">
        <v>4.3814896557842768</v>
      </c>
      <c r="D1940" s="103">
        <v>3.195293696852644</v>
      </c>
    </row>
    <row r="1941" spans="1:4">
      <c r="A1941" s="21">
        <v>44189</v>
      </c>
      <c r="B1941" s="103">
        <v>14.00692731409649</v>
      </c>
      <c r="C1941" s="103">
        <v>4.3575999130592908</v>
      </c>
      <c r="D1941" s="103">
        <v>3.214367448493638</v>
      </c>
    </row>
    <row r="1942" spans="1:4">
      <c r="A1942" s="21">
        <v>44190</v>
      </c>
      <c r="B1942" s="103">
        <v>14.158314964252099</v>
      </c>
      <c r="C1942" s="103">
        <v>4.3967088300824484</v>
      </c>
      <c r="D1942" s="103">
        <v>3.2202075487419992</v>
      </c>
    </row>
    <row r="1943" spans="1:4">
      <c r="A1943" s="21">
        <v>44193</v>
      </c>
      <c r="B1943" s="103">
        <v>14.17987195551212</v>
      </c>
      <c r="C1943" s="103">
        <v>4.3984711124878766</v>
      </c>
      <c r="D1943" s="103">
        <v>3.2238183661712529</v>
      </c>
    </row>
    <row r="1944" spans="1:4">
      <c r="A1944" s="21">
        <v>44194</v>
      </c>
      <c r="B1944" s="103">
        <v>13.895470229035601</v>
      </c>
      <c r="C1944" s="103">
        <v>4.3521164358246107</v>
      </c>
      <c r="D1944" s="103">
        <v>3.1928075532755771</v>
      </c>
    </row>
    <row r="1945" spans="1:4">
      <c r="A1945" s="21">
        <v>44195</v>
      </c>
      <c r="B1945" s="103">
        <v>14.37221646456686</v>
      </c>
      <c r="C1945" s="103">
        <v>4.4356271286832163</v>
      </c>
      <c r="D1945" s="103">
        <v>3.240176878626285</v>
      </c>
    </row>
    <row r="1946" spans="1:4">
      <c r="A1946" s="21">
        <v>44196</v>
      </c>
      <c r="B1946" s="103">
        <v>14.826243320980179</v>
      </c>
      <c r="C1946" s="103">
        <v>4.5423313588544616</v>
      </c>
      <c r="D1946" s="103">
        <v>3.2640162396076802</v>
      </c>
    </row>
    <row r="1947" spans="1:4">
      <c r="A1947" s="21">
        <v>44200</v>
      </c>
      <c r="B1947" s="103">
        <v>15.356970243770251</v>
      </c>
      <c r="C1947" s="103">
        <v>4.6370355786140642</v>
      </c>
      <c r="D1947" s="103">
        <v>3.311807723580201</v>
      </c>
    </row>
    <row r="1948" spans="1:4">
      <c r="A1948" s="21">
        <v>44201</v>
      </c>
      <c r="B1948" s="103">
        <v>15.463744466133591</v>
      </c>
      <c r="C1948" s="103">
        <v>4.6667861321444537</v>
      </c>
      <c r="D1948" s="103">
        <v>3.3135747017889989</v>
      </c>
    </row>
    <row r="1949" spans="1:4">
      <c r="A1949" s="21">
        <v>44202</v>
      </c>
      <c r="B1949" s="103">
        <v>15.68035886224267</v>
      </c>
      <c r="C1949" s="103">
        <v>4.7101796102236531</v>
      </c>
      <c r="D1949" s="103">
        <v>3.3290362915689569</v>
      </c>
    </row>
    <row r="1950" spans="1:4">
      <c r="A1950" s="21">
        <v>44203</v>
      </c>
      <c r="B1950" s="103">
        <v>16.18455423834536</v>
      </c>
      <c r="C1950" s="103">
        <v>4.7806653272372772</v>
      </c>
      <c r="D1950" s="103">
        <v>3.3854187922621919</v>
      </c>
    </row>
    <row r="1951" spans="1:4">
      <c r="A1951" s="21">
        <v>44204</v>
      </c>
      <c r="B1951" s="103">
        <v>15.938277694012291</v>
      </c>
      <c r="C1951" s="103">
        <v>4.7454866448253954</v>
      </c>
      <c r="D1951" s="103">
        <v>3.3586181748908341</v>
      </c>
    </row>
    <row r="1952" spans="1:4">
      <c r="A1952" s="21">
        <v>44207</v>
      </c>
      <c r="B1952" s="103">
        <v>15.659910347186511</v>
      </c>
      <c r="C1952" s="103">
        <v>4.685991541272319</v>
      </c>
      <c r="D1952" s="103">
        <v>3.3418562985571669</v>
      </c>
    </row>
    <row r="1953" spans="1:4">
      <c r="A1953" s="21">
        <v>44208</v>
      </c>
      <c r="B1953" s="103">
        <v>16.371894168002811</v>
      </c>
      <c r="C1953" s="103">
        <v>4.8284044677519606</v>
      </c>
      <c r="D1953" s="103">
        <v>3.3907462138575428</v>
      </c>
    </row>
    <row r="1954" spans="1:4">
      <c r="A1954" s="21">
        <v>44209</v>
      </c>
      <c r="B1954" s="103">
        <v>16.215219230995789</v>
      </c>
      <c r="C1954" s="103">
        <v>4.796729030993756</v>
      </c>
      <c r="D1954" s="103">
        <v>3.3804743036811522</v>
      </c>
    </row>
    <row r="1955" spans="1:4">
      <c r="A1955" s="21">
        <v>44210</v>
      </c>
      <c r="B1955" s="103">
        <v>15.937194639564</v>
      </c>
      <c r="C1955" s="103">
        <v>4.7600478576961951</v>
      </c>
      <c r="D1955" s="103">
        <v>3.3481164719376171</v>
      </c>
    </row>
    <row r="1956" spans="1:4">
      <c r="A1956" s="21">
        <v>44211</v>
      </c>
      <c r="B1956" s="103">
        <v>15.84537717559555</v>
      </c>
      <c r="C1956" s="103">
        <v>4.7539916068544201</v>
      </c>
      <c r="D1956" s="103">
        <v>3.3330679744468412</v>
      </c>
    </row>
    <row r="1957" spans="1:4">
      <c r="A1957" s="21">
        <v>44214</v>
      </c>
      <c r="B1957" s="103">
        <v>16.275168551985772</v>
      </c>
      <c r="C1957" s="103">
        <v>4.8518412183079711</v>
      </c>
      <c r="D1957" s="103">
        <v>3.3544314044270318</v>
      </c>
    </row>
    <row r="1958" spans="1:4">
      <c r="A1958" s="21">
        <v>44215</v>
      </c>
      <c r="B1958" s="103">
        <v>15.907500933298611</v>
      </c>
      <c r="C1958" s="103">
        <v>4.7941515012956142</v>
      </c>
      <c r="D1958" s="103">
        <v>3.3181055978309462</v>
      </c>
    </row>
    <row r="1959" spans="1:4">
      <c r="A1959" s="21">
        <v>44216</v>
      </c>
      <c r="B1959" s="103">
        <v>16.597897958038011</v>
      </c>
      <c r="C1959" s="103">
        <v>4.9094359367560054</v>
      </c>
      <c r="D1959" s="103">
        <v>3.3808156724834189</v>
      </c>
    </row>
    <row r="1960" spans="1:4">
      <c r="A1960" s="21">
        <v>44217</v>
      </c>
      <c r="B1960" s="103">
        <v>17.163869076776209</v>
      </c>
      <c r="C1960" s="103">
        <v>5.0196336837461866</v>
      </c>
      <c r="D1960" s="103">
        <v>3.4193469400672871</v>
      </c>
    </row>
    <row r="1961" spans="1:4">
      <c r="A1961" s="21">
        <v>44218</v>
      </c>
      <c r="B1961" s="103">
        <v>17.64298676762618</v>
      </c>
      <c r="C1961" s="103">
        <v>5.0896984308210564</v>
      </c>
      <c r="D1961" s="103">
        <v>3.4664110275743898</v>
      </c>
    </row>
    <row r="1962" spans="1:4">
      <c r="A1962" s="21">
        <v>44221</v>
      </c>
      <c r="B1962" s="103">
        <v>17.742296855741309</v>
      </c>
      <c r="C1962" s="103">
        <v>5.0898124749320646</v>
      </c>
      <c r="D1962" s="103">
        <v>3.485844899615504</v>
      </c>
    </row>
    <row r="1963" spans="1:4">
      <c r="A1963" s="21">
        <v>44222</v>
      </c>
      <c r="B1963" s="103">
        <v>17.000954413696341</v>
      </c>
      <c r="C1963" s="103">
        <v>4.9510902705604218</v>
      </c>
      <c r="D1963" s="103">
        <v>3.4337799322273259</v>
      </c>
    </row>
    <row r="1964" spans="1:4">
      <c r="A1964" s="21">
        <v>44223</v>
      </c>
      <c r="B1964" s="103">
        <v>17.215489047216511</v>
      </c>
      <c r="C1964" s="103">
        <v>5.0030143768734998</v>
      </c>
      <c r="D1964" s="103">
        <v>3.4410233012312199</v>
      </c>
    </row>
    <row r="1965" spans="1:4">
      <c r="A1965" s="21">
        <v>44224</v>
      </c>
      <c r="B1965" s="103">
        <v>16.51745892121561</v>
      </c>
      <c r="C1965" s="103">
        <v>4.8466868728798023</v>
      </c>
      <c r="D1965" s="103">
        <v>3.4079896957323501</v>
      </c>
    </row>
    <row r="1966" spans="1:4">
      <c r="A1966" s="21">
        <v>44225</v>
      </c>
      <c r="B1966" s="103">
        <v>16.378877918732059</v>
      </c>
      <c r="C1966" s="103">
        <v>4.813950771804147</v>
      </c>
      <c r="D1966" s="103">
        <v>3.4023775263064588</v>
      </c>
    </row>
    <row r="1967" spans="1:4">
      <c r="A1967" s="21">
        <v>44228</v>
      </c>
      <c r="B1967" s="103">
        <v>16.41995268198027</v>
      </c>
      <c r="C1967" s="103">
        <v>4.8554700985145436</v>
      </c>
      <c r="D1967" s="103">
        <v>3.3817431368805471</v>
      </c>
    </row>
    <row r="1968" spans="1:4">
      <c r="A1968" s="21">
        <v>44229</v>
      </c>
      <c r="B1968" s="103">
        <v>16.83455872332857</v>
      </c>
      <c r="C1968" s="103">
        <v>4.9429680176231372</v>
      </c>
      <c r="D1968" s="103">
        <v>3.4057591842205759</v>
      </c>
    </row>
    <row r="1969" spans="1:4">
      <c r="A1969" s="21">
        <v>44230</v>
      </c>
      <c r="B1969" s="103">
        <v>16.747533041131081</v>
      </c>
      <c r="C1969" s="103">
        <v>4.9223656696653517</v>
      </c>
      <c r="D1969" s="103">
        <v>3.4023341955961741</v>
      </c>
    </row>
    <row r="1970" spans="1:4">
      <c r="A1970" s="21">
        <v>44231</v>
      </c>
      <c r="B1970" s="103">
        <v>16.698064058025889</v>
      </c>
      <c r="C1970" s="103">
        <v>4.878691169152102</v>
      </c>
      <c r="D1970" s="103">
        <v>3.4226524039085571</v>
      </c>
    </row>
    <row r="1971" spans="1:4">
      <c r="A1971" s="21">
        <v>44232</v>
      </c>
      <c r="B1971" s="103">
        <v>16.777191902059101</v>
      </c>
      <c r="C1971" s="103">
        <v>4.883385483253285</v>
      </c>
      <c r="D1971" s="103">
        <v>3.4355657483099669</v>
      </c>
    </row>
    <row r="1972" spans="1:4">
      <c r="A1972" s="21">
        <v>44235</v>
      </c>
      <c r="B1972" s="103">
        <v>17.190604874120371</v>
      </c>
      <c r="C1972" s="103">
        <v>4.9748042414567406</v>
      </c>
      <c r="D1972" s="103">
        <v>3.4555339345546892</v>
      </c>
    </row>
    <row r="1973" spans="1:4">
      <c r="A1973" s="21">
        <v>44236</v>
      </c>
      <c r="B1973" s="103">
        <v>17.547785799483851</v>
      </c>
      <c r="C1973" s="103">
        <v>5.0726214290674427</v>
      </c>
      <c r="D1973" s="103">
        <v>3.4593131076035881</v>
      </c>
    </row>
    <row r="1974" spans="1:4">
      <c r="A1974" s="21">
        <v>44237</v>
      </c>
      <c r="B1974" s="103">
        <v>17.947342818996791</v>
      </c>
      <c r="C1974" s="103">
        <v>5.1496024460370968</v>
      </c>
      <c r="D1974" s="103">
        <v>3.485189974773347</v>
      </c>
    </row>
    <row r="1975" spans="1:4">
      <c r="A1975" s="21">
        <v>44245</v>
      </c>
      <c r="B1975" s="103">
        <v>17.3003939852019</v>
      </c>
      <c r="C1975" s="103">
        <v>5.101453591762537</v>
      </c>
      <c r="D1975" s="103">
        <v>3.391267542477959</v>
      </c>
    </row>
    <row r="1976" spans="1:4">
      <c r="A1976" s="21">
        <v>44246</v>
      </c>
      <c r="B1976" s="103">
        <v>16.968944259531622</v>
      </c>
      <c r="C1976" s="103">
        <v>5.0923141716870557</v>
      </c>
      <c r="D1976" s="103">
        <v>3.3322657808266958</v>
      </c>
    </row>
    <row r="1977" spans="1:4">
      <c r="A1977" s="21">
        <v>44249</v>
      </c>
      <c r="B1977" s="103">
        <v>15.89323779435512</v>
      </c>
      <c r="C1977" s="103">
        <v>4.9399808115560164</v>
      </c>
      <c r="D1977" s="103">
        <v>3.21726711107386</v>
      </c>
    </row>
    <row r="1978" spans="1:4">
      <c r="A1978" s="21">
        <v>44250</v>
      </c>
      <c r="B1978" s="103">
        <v>15.731190539107381</v>
      </c>
      <c r="C1978" s="103">
        <v>4.9012604947193923</v>
      </c>
      <c r="D1978" s="103">
        <v>3.2096213935284879</v>
      </c>
    </row>
    <row r="1979" spans="1:4">
      <c r="A1979" s="21">
        <v>44251</v>
      </c>
      <c r="B1979" s="103">
        <v>15.123901616371651</v>
      </c>
      <c r="C1979" s="103">
        <v>4.7827139790002811</v>
      </c>
      <c r="D1979" s="103">
        <v>3.1622007259428391</v>
      </c>
    </row>
    <row r="1980" spans="1:4">
      <c r="A1980" s="21">
        <v>44252</v>
      </c>
      <c r="B1980" s="103">
        <v>15.016897283289831</v>
      </c>
      <c r="C1980" s="103">
        <v>4.7991214514921463</v>
      </c>
      <c r="D1980" s="103">
        <v>3.1290929881803189</v>
      </c>
    </row>
    <row r="1981" spans="1:4">
      <c r="A1981" s="21">
        <v>44253</v>
      </c>
      <c r="B1981" s="103">
        <v>14.64688428849872</v>
      </c>
      <c r="C1981" s="103">
        <v>4.6931533286774396</v>
      </c>
      <c r="D1981" s="103">
        <v>3.120904701535995</v>
      </c>
    </row>
    <row r="1982" spans="1:4">
      <c r="A1982" s="21">
        <v>44256</v>
      </c>
      <c r="B1982" s="103">
        <v>15.058838577757911</v>
      </c>
      <c r="C1982" s="103">
        <v>4.8124666668677989</v>
      </c>
      <c r="D1982" s="103">
        <v>3.1291309883625589</v>
      </c>
    </row>
    <row r="1983" spans="1:4">
      <c r="A1983" s="21">
        <v>44257</v>
      </c>
      <c r="B1983" s="103">
        <v>14.86863760483406</v>
      </c>
      <c r="C1983" s="103">
        <v>4.7671161524868264</v>
      </c>
      <c r="D1983" s="103">
        <v>3.119000487764001</v>
      </c>
    </row>
    <row r="1984" spans="1:4">
      <c r="A1984" s="21">
        <v>44258</v>
      </c>
      <c r="B1984" s="103">
        <v>15.041122682271929</v>
      </c>
      <c r="C1984" s="103">
        <v>4.8440709166580156</v>
      </c>
      <c r="D1984" s="103">
        <v>3.1050583158367528</v>
      </c>
    </row>
    <row r="1985" spans="1:4">
      <c r="A1985" s="21">
        <v>44259</v>
      </c>
      <c r="B1985" s="103">
        <v>14.080938153209971</v>
      </c>
      <c r="C1985" s="103">
        <v>4.6599504100640106</v>
      </c>
      <c r="D1985" s="103">
        <v>3.0216927035960759</v>
      </c>
    </row>
    <row r="1986" spans="1:4">
      <c r="A1986" s="21">
        <v>44260</v>
      </c>
      <c r="B1986" s="103">
        <v>14.2742390462413</v>
      </c>
      <c r="C1986" s="103">
        <v>4.6769148287729356</v>
      </c>
      <c r="D1986" s="103">
        <v>3.0520630733800171</v>
      </c>
    </row>
    <row r="1987" spans="1:4">
      <c r="A1987" s="21">
        <v>44263</v>
      </c>
      <c r="B1987" s="103">
        <v>13.45545645791835</v>
      </c>
      <c r="C1987" s="103">
        <v>4.5193759811657452</v>
      </c>
      <c r="D1987" s="103">
        <v>2.9772819331680389</v>
      </c>
    </row>
    <row r="1988" spans="1:4">
      <c r="A1988" s="21">
        <v>44264</v>
      </c>
      <c r="B1988" s="103">
        <v>12.95276315692465</v>
      </c>
      <c r="C1988" s="103">
        <v>4.3854115236555709</v>
      </c>
      <c r="D1988" s="103">
        <v>2.953602663525531</v>
      </c>
    </row>
    <row r="1989" spans="1:4">
      <c r="A1989" s="21">
        <v>44265</v>
      </c>
      <c r="B1989" s="103">
        <v>13.34732786961197</v>
      </c>
      <c r="C1989" s="103">
        <v>4.4376749267434663</v>
      </c>
      <c r="D1989" s="103">
        <v>3.0077299689472161</v>
      </c>
    </row>
    <row r="1990" spans="1:4">
      <c r="A1990" s="21">
        <v>44266</v>
      </c>
      <c r="B1990" s="103">
        <v>13.764327062432431</v>
      </c>
      <c r="C1990" s="103">
        <v>4.5569690420421596</v>
      </c>
      <c r="D1990" s="103">
        <v>3.0205004544564749</v>
      </c>
    </row>
    <row r="1991" spans="1:4">
      <c r="A1991" s="21">
        <v>44267</v>
      </c>
      <c r="B1991" s="103">
        <v>13.89848358368233</v>
      </c>
      <c r="C1991" s="103">
        <v>4.6048987298074016</v>
      </c>
      <c r="D1991" s="103">
        <v>3.018195274028018</v>
      </c>
    </row>
    <row r="1992" spans="1:4">
      <c r="A1992" s="21">
        <v>44270</v>
      </c>
      <c r="B1992" s="103">
        <v>13.13953394607173</v>
      </c>
      <c r="C1992" s="103">
        <v>4.4678529973694143</v>
      </c>
      <c r="D1992" s="103">
        <v>2.9409056103251459</v>
      </c>
    </row>
    <row r="1993" spans="1:4">
      <c r="A1993" s="21">
        <v>44271</v>
      </c>
      <c r="B1993" s="103">
        <v>13.22625215651872</v>
      </c>
      <c r="C1993" s="103">
        <v>4.5107593134844137</v>
      </c>
      <c r="D1993" s="103">
        <v>2.9321564812780649</v>
      </c>
    </row>
    <row r="1994" spans="1:4">
      <c r="A1994" s="21">
        <v>44272</v>
      </c>
      <c r="B1994" s="103">
        <v>13.38543135560197</v>
      </c>
      <c r="C1994" s="103">
        <v>4.525281299181918</v>
      </c>
      <c r="D1994" s="103">
        <v>2.9579224960052302</v>
      </c>
    </row>
    <row r="1995" spans="1:4">
      <c r="A1995" s="21">
        <v>44273</v>
      </c>
      <c r="B1995" s="103">
        <v>13.73747840125969</v>
      </c>
      <c r="C1995" s="103">
        <v>4.5990432639327352</v>
      </c>
      <c r="D1995" s="103">
        <v>2.9870296087435571</v>
      </c>
    </row>
    <row r="1996" spans="1:4">
      <c r="A1996" s="21">
        <v>44274</v>
      </c>
      <c r="B1996" s="103">
        <v>13.221475277156189</v>
      </c>
      <c r="C1996" s="103">
        <v>4.4736450356406898</v>
      </c>
      <c r="D1996" s="103">
        <v>2.9554144711579</v>
      </c>
    </row>
    <row r="1997" spans="1:4">
      <c r="A1997" s="21">
        <v>44277</v>
      </c>
      <c r="B1997" s="103">
        <v>13.37366458922436</v>
      </c>
      <c r="C1997" s="103">
        <v>4.5307476777519584</v>
      </c>
      <c r="D1997" s="103">
        <v>2.9517566504299428</v>
      </c>
    </row>
    <row r="1998" spans="1:4">
      <c r="A1998" s="21">
        <v>44278</v>
      </c>
      <c r="B1998" s="103">
        <v>13.255540648766519</v>
      </c>
      <c r="C1998" s="103">
        <v>4.4841888296675956</v>
      </c>
      <c r="D1998" s="103">
        <v>2.9560621000318408</v>
      </c>
    </row>
    <row r="1999" spans="1:4">
      <c r="A1999" s="21">
        <v>44279</v>
      </c>
      <c r="B1999" s="103">
        <v>13.09871603021595</v>
      </c>
      <c r="C1999" s="103">
        <v>4.413891939033185</v>
      </c>
      <c r="D1999" s="103">
        <v>2.9676113985439079</v>
      </c>
    </row>
    <row r="2000" spans="1:4">
      <c r="A2000" s="21">
        <v>44280</v>
      </c>
      <c r="B2000" s="103">
        <v>13.19235421785022</v>
      </c>
      <c r="C2000" s="103">
        <v>4.4253654557295024</v>
      </c>
      <c r="D2000" s="103">
        <v>2.9810767833355172</v>
      </c>
    </row>
    <row r="2001" spans="1:4">
      <c r="A2001" s="21">
        <v>44281</v>
      </c>
      <c r="B2001" s="103">
        <v>13.703419823394389</v>
      </c>
      <c r="C2001" s="103">
        <v>4.5342329863976536</v>
      </c>
      <c r="D2001" s="103">
        <v>3.022213429372417</v>
      </c>
    </row>
    <row r="2002" spans="1:4">
      <c r="A2002" s="21">
        <v>44284</v>
      </c>
      <c r="B2002" s="103">
        <v>13.661510963579961</v>
      </c>
      <c r="C2002" s="103">
        <v>4.540177709579968</v>
      </c>
      <c r="D2002" s="103">
        <v>3.009025601520749</v>
      </c>
    </row>
    <row r="2003" spans="1:4">
      <c r="A2003" s="21">
        <v>44285</v>
      </c>
      <c r="B2003" s="103">
        <v>13.966298527336001</v>
      </c>
      <c r="C2003" s="103">
        <v>4.6001419321663883</v>
      </c>
      <c r="D2003" s="103">
        <v>3.0360581767438459</v>
      </c>
    </row>
    <row r="2004" spans="1:4">
      <c r="A2004" s="21">
        <v>44286</v>
      </c>
      <c r="B2004" s="103">
        <v>13.81537153692347</v>
      </c>
      <c r="C2004" s="103">
        <v>4.5811778057530086</v>
      </c>
      <c r="D2004" s="103">
        <v>3.0156811463580899</v>
      </c>
    </row>
    <row r="2005" spans="1:4">
      <c r="A2005" s="21">
        <v>44287</v>
      </c>
      <c r="B2005" s="103">
        <v>14.19482498830491</v>
      </c>
      <c r="C2005" s="103">
        <v>4.6539207296464866</v>
      </c>
      <c r="D2005" s="103">
        <v>3.0500788072905478</v>
      </c>
    </row>
    <row r="2006" spans="1:4">
      <c r="A2006" s="21">
        <v>44288</v>
      </c>
      <c r="B2006" s="103">
        <v>14.19609588040958</v>
      </c>
      <c r="C2006" s="103">
        <v>4.6957518412199057</v>
      </c>
      <c r="D2006" s="103">
        <v>3.0231784728899962</v>
      </c>
    </row>
    <row r="2007" spans="1:4">
      <c r="A2007" s="21">
        <v>44292</v>
      </c>
      <c r="B2007" s="103">
        <v>14.281746305887671</v>
      </c>
      <c r="C2007" s="103">
        <v>4.6990566801537366</v>
      </c>
      <c r="D2007" s="103">
        <v>3.0392794294663461</v>
      </c>
    </row>
    <row r="2008" spans="1:4">
      <c r="A2008" s="21">
        <v>44293</v>
      </c>
      <c r="B2008" s="103">
        <v>14.3327745494841</v>
      </c>
      <c r="C2008" s="103">
        <v>4.6820327328682882</v>
      </c>
      <c r="D2008" s="103">
        <v>3.061229036026754</v>
      </c>
    </row>
    <row r="2009" spans="1:4">
      <c r="A2009" s="21">
        <v>44294</v>
      </c>
      <c r="B2009" s="103">
        <v>14.259601973760921</v>
      </c>
      <c r="C2009" s="103">
        <v>4.6958660718520138</v>
      </c>
      <c r="D2009" s="103">
        <v>3.0366287614623211</v>
      </c>
    </row>
    <row r="2010" spans="1:4">
      <c r="A2010" s="21">
        <v>44295</v>
      </c>
      <c r="B2010" s="103">
        <v>14.223169733427159</v>
      </c>
      <c r="C2010" s="103">
        <v>4.6535606691062341</v>
      </c>
      <c r="D2010" s="103">
        <v>3.0564057814591399</v>
      </c>
    </row>
    <row r="2011" spans="1:4">
      <c r="A2011" s="21">
        <v>44298</v>
      </c>
      <c r="B2011" s="103">
        <v>13.998298854665221</v>
      </c>
      <c r="C2011" s="103">
        <v>4.5407595550902107</v>
      </c>
      <c r="D2011" s="103">
        <v>3.0828099759153882</v>
      </c>
    </row>
    <row r="2012" spans="1:4">
      <c r="A2012" s="21">
        <v>44299</v>
      </c>
      <c r="B2012" s="103">
        <v>13.9101066449778</v>
      </c>
      <c r="C2012" s="103">
        <v>4.5417877555727229</v>
      </c>
      <c r="D2012" s="103">
        <v>3.0626941181719149</v>
      </c>
    </row>
    <row r="2013" spans="1:4">
      <c r="A2013" s="21">
        <v>44300</v>
      </c>
      <c r="B2013" s="103">
        <v>14.00415266072307</v>
      </c>
      <c r="C2013" s="103">
        <v>4.6106244310874622</v>
      </c>
      <c r="D2013" s="103">
        <v>3.037365734302512</v>
      </c>
    </row>
    <row r="2014" spans="1:4">
      <c r="A2014" s="21">
        <v>44301</v>
      </c>
      <c r="B2014" s="103">
        <v>14.00415266072307</v>
      </c>
      <c r="C2014" s="103">
        <v>4.6009817298100533</v>
      </c>
      <c r="D2014" s="103">
        <v>3.0437314214897389</v>
      </c>
    </row>
    <row r="2015" spans="1:4">
      <c r="A2015" s="21">
        <v>44302</v>
      </c>
      <c r="B2015" s="103">
        <v>14.13771186735887</v>
      </c>
      <c r="C2015" s="103">
        <v>4.6055156539355604</v>
      </c>
      <c r="D2015" s="103">
        <v>3.0697348418038151</v>
      </c>
    </row>
    <row r="2016" spans="1:4">
      <c r="A2016" s="21">
        <v>44305</v>
      </c>
      <c r="B2016" s="103">
        <v>14.26518619664505</v>
      </c>
      <c r="C2016" s="103">
        <v>4.7206754951571526</v>
      </c>
      <c r="D2016" s="103">
        <v>3.02185274359134</v>
      </c>
    </row>
    <row r="2017" spans="1:4">
      <c r="A2017" s="21">
        <v>44306</v>
      </c>
      <c r="B2017" s="103">
        <v>14.259524949996999</v>
      </c>
      <c r="C2017" s="103">
        <v>4.731076324791248</v>
      </c>
      <c r="D2017" s="103">
        <v>3.0140128738308141</v>
      </c>
    </row>
    <row r="2018" spans="1:4">
      <c r="A2018" s="21">
        <v>44307</v>
      </c>
      <c r="B2018" s="103">
        <v>14.282131424707259</v>
      </c>
      <c r="C2018" s="103">
        <v>4.7574157522573763</v>
      </c>
      <c r="D2018" s="103">
        <v>3.0020776338352282</v>
      </c>
    </row>
    <row r="2019" spans="1:4">
      <c r="A2019" s="21">
        <v>44308</v>
      </c>
      <c r="B2019" s="103">
        <v>14.309628908426401</v>
      </c>
      <c r="C2019" s="103">
        <v>4.7711764700125476</v>
      </c>
      <c r="D2019" s="103">
        <v>2.999182486408591</v>
      </c>
    </row>
    <row r="2020" spans="1:4">
      <c r="A2020" s="21">
        <v>44309</v>
      </c>
      <c r="B2020" s="103">
        <v>14.28197737717943</v>
      </c>
      <c r="C2020" s="103">
        <v>4.8498292088891786</v>
      </c>
      <c r="D2020" s="103">
        <v>2.9448413051334268</v>
      </c>
    </row>
    <row r="2021" spans="1:4">
      <c r="A2021" s="21">
        <v>44312</v>
      </c>
      <c r="B2021" s="103">
        <v>14.22463318494162</v>
      </c>
      <c r="C2021" s="103">
        <v>4.8301104425875927</v>
      </c>
      <c r="D2021" s="103">
        <v>2.9449912903691668</v>
      </c>
    </row>
    <row r="2022" spans="1:4">
      <c r="A2022" s="21">
        <v>44313</v>
      </c>
      <c r="B2022" s="103">
        <v>14.197135701222489</v>
      </c>
      <c r="C2022" s="103">
        <v>4.8685378825157279</v>
      </c>
      <c r="D2022" s="103">
        <v>2.916098435262946</v>
      </c>
    </row>
    <row r="2023" spans="1:4">
      <c r="A2023" s="21">
        <v>44314</v>
      </c>
      <c r="B2023" s="103">
        <v>14.28313273363821</v>
      </c>
      <c r="C2023" s="103">
        <v>4.948885628205776</v>
      </c>
      <c r="D2023" s="103">
        <v>2.8861311023703289</v>
      </c>
    </row>
    <row r="2024" spans="1:4">
      <c r="A2024" s="21">
        <v>44315</v>
      </c>
      <c r="B2024" s="103">
        <v>14.35865453416093</v>
      </c>
      <c r="C2024" s="103">
        <v>4.9560305358276153</v>
      </c>
      <c r="D2024" s="103">
        <v>2.8972086492124811</v>
      </c>
    </row>
    <row r="2025" spans="1:4">
      <c r="A2025" s="21">
        <v>44316</v>
      </c>
      <c r="B2025" s="103">
        <v>14.259717509406791</v>
      </c>
      <c r="C2025" s="103">
        <v>4.9884189518539159</v>
      </c>
      <c r="D2025" s="103">
        <v>2.858564536586738</v>
      </c>
    </row>
    <row r="2026" spans="1:4">
      <c r="A2026" s="21">
        <v>44322</v>
      </c>
      <c r="B2026" s="103">
        <v>14.29668891608798</v>
      </c>
      <c r="C2026" s="103">
        <v>4.9122035914318714</v>
      </c>
      <c r="D2026" s="103">
        <v>2.9104430730487301</v>
      </c>
    </row>
    <row r="2027" spans="1:4">
      <c r="A2027" s="21">
        <v>44323</v>
      </c>
      <c r="B2027" s="103">
        <v>14.186159814864009</v>
      </c>
      <c r="C2027" s="103">
        <v>4.7818914830661363</v>
      </c>
      <c r="D2027" s="103">
        <v>2.9666419376308979</v>
      </c>
    </row>
    <row r="2028" spans="1:4">
      <c r="A2028" s="21">
        <v>44326</v>
      </c>
      <c r="B2028" s="103">
        <v>14.16228244804908</v>
      </c>
      <c r="C2028" s="103">
        <v>4.7863889294615021</v>
      </c>
      <c r="D2028" s="103">
        <v>2.9588657872903821</v>
      </c>
    </row>
    <row r="2029" spans="1:4">
      <c r="A2029" s="21">
        <v>44327</v>
      </c>
      <c r="B2029" s="103">
        <v>14.08040618700303</v>
      </c>
      <c r="C2029" s="103">
        <v>4.7734160468611222</v>
      </c>
      <c r="D2029" s="103">
        <v>2.9497546513386248</v>
      </c>
    </row>
    <row r="2030" spans="1:4">
      <c r="A2030" s="21">
        <v>44328</v>
      </c>
      <c r="B2030" s="103">
        <v>14.17884255729169</v>
      </c>
      <c r="C2030" s="103">
        <v>4.8279455325494034</v>
      </c>
      <c r="D2030" s="103">
        <v>2.9368273651182921</v>
      </c>
    </row>
    <row r="2031" spans="1:4">
      <c r="A2031" s="21">
        <v>44329</v>
      </c>
      <c r="B2031" s="103">
        <v>14.078711664196801</v>
      </c>
      <c r="C2031" s="103">
        <v>4.7958044996557874</v>
      </c>
      <c r="D2031" s="103">
        <v>2.9356308550958001</v>
      </c>
    </row>
    <row r="2032" spans="1:4">
      <c r="A2032" s="21">
        <v>44330</v>
      </c>
      <c r="B2032" s="103">
        <v>14.21619908279248</v>
      </c>
      <c r="C2032" s="103">
        <v>4.8915381786891192</v>
      </c>
      <c r="D2032" s="103">
        <v>2.9062839874638922</v>
      </c>
    </row>
    <row r="2033" spans="1:4">
      <c r="A2033" s="21">
        <v>44333</v>
      </c>
      <c r="B2033" s="103">
        <v>14.24777882599933</v>
      </c>
      <c r="C2033" s="103">
        <v>4.9841446627931631</v>
      </c>
      <c r="D2033" s="103">
        <v>2.8586206440514368</v>
      </c>
    </row>
    <row r="2034" spans="1:4">
      <c r="A2034" s="21">
        <v>44334</v>
      </c>
      <c r="B2034" s="103">
        <v>14.306162839050041</v>
      </c>
      <c r="C2034" s="103">
        <v>4.9730279425758557</v>
      </c>
      <c r="D2034" s="103">
        <v>2.876750946152927</v>
      </c>
    </row>
    <row r="2035" spans="1:4">
      <c r="A2035" s="21">
        <v>44335</v>
      </c>
      <c r="B2035" s="103">
        <v>14.200486234952971</v>
      </c>
      <c r="C2035" s="103">
        <v>4.9811151806753413</v>
      </c>
      <c r="D2035" s="103">
        <v>2.850864860552706</v>
      </c>
    </row>
    <row r="2036" spans="1:4">
      <c r="A2036" s="21">
        <v>44336</v>
      </c>
      <c r="B2036" s="103">
        <v>14.10963670541034</v>
      </c>
      <c r="C2036" s="103">
        <v>4.9937821773625446</v>
      </c>
      <c r="D2036" s="103">
        <v>2.8254409592334908</v>
      </c>
    </row>
    <row r="2037" spans="1:4">
      <c r="A2037" s="21">
        <v>44337</v>
      </c>
      <c r="B2037" s="103">
        <v>14.08425737519898</v>
      </c>
      <c r="C2037" s="103">
        <v>4.9733798626857997</v>
      </c>
      <c r="D2037" s="103">
        <v>2.8319287414319869</v>
      </c>
    </row>
    <row r="2038" spans="1:4">
      <c r="A2038" s="21">
        <v>44340</v>
      </c>
      <c r="B2038" s="103">
        <v>14.16467018473057</v>
      </c>
      <c r="C2038" s="103">
        <v>4.9914228188958978</v>
      </c>
      <c r="D2038" s="103">
        <v>2.8378021054653502</v>
      </c>
    </row>
    <row r="2039" spans="1:4">
      <c r="A2039" s="21">
        <v>44341</v>
      </c>
      <c r="B2039" s="103">
        <v>14.3866911842275</v>
      </c>
      <c r="C2039" s="103">
        <v>5.10987355085663</v>
      </c>
      <c r="D2039" s="103">
        <v>2.8154691189600349</v>
      </c>
    </row>
    <row r="2040" spans="1:4">
      <c r="A2040" s="21">
        <v>44342</v>
      </c>
      <c r="B2040" s="103">
        <v>14.48901725459408</v>
      </c>
      <c r="C2040" s="103">
        <v>5.1004210044924907</v>
      </c>
      <c r="D2040" s="103">
        <v>2.840749271840902</v>
      </c>
    </row>
    <row r="2041" spans="1:4">
      <c r="A2041" s="21">
        <v>44343</v>
      </c>
      <c r="B2041" s="103">
        <v>14.54135490217714</v>
      </c>
      <c r="C2041" s="103">
        <v>5.1477359266200162</v>
      </c>
      <c r="D2041" s="103">
        <v>2.8248059165157962</v>
      </c>
    </row>
    <row r="2042" spans="1:4">
      <c r="A2042" s="21">
        <v>44344</v>
      </c>
      <c r="B2042" s="103">
        <v>14.46352238873685</v>
      </c>
      <c r="C2042" s="103">
        <v>5.129442817055188</v>
      </c>
      <c r="D2042" s="103">
        <v>2.8197063315817119</v>
      </c>
    </row>
    <row r="2043" spans="1:4">
      <c r="A2043" s="21">
        <v>44347</v>
      </c>
      <c r="B2043" s="103">
        <v>14.508696826275431</v>
      </c>
      <c r="C2043" s="103">
        <v>5.2031705741515317</v>
      </c>
      <c r="D2043" s="103">
        <v>2.7884338250128038</v>
      </c>
    </row>
    <row r="2044" spans="1:4">
      <c r="A2044" s="21">
        <v>44348</v>
      </c>
      <c r="B2044" s="103">
        <v>14.50492266184339</v>
      </c>
      <c r="C2044" s="103">
        <v>5.2033329375561213</v>
      </c>
      <c r="D2044" s="103">
        <v>2.7876214795234682</v>
      </c>
    </row>
    <row r="2045" spans="1:4">
      <c r="A2045" s="21">
        <v>44349</v>
      </c>
      <c r="B2045" s="103">
        <v>14.470107920551939</v>
      </c>
      <c r="C2045" s="103">
        <v>5.1352148505428872</v>
      </c>
      <c r="D2045" s="103">
        <v>2.817819378876071</v>
      </c>
    </row>
    <row r="2046" spans="1:4">
      <c r="A2046" s="21">
        <v>44350</v>
      </c>
      <c r="B2046" s="103">
        <v>14.386575648581619</v>
      </c>
      <c r="C2046" s="103">
        <v>5.088447382545116</v>
      </c>
      <c r="D2046" s="103">
        <v>2.827301643706063</v>
      </c>
    </row>
    <row r="2047" spans="1:4">
      <c r="A2047" s="21">
        <v>44351</v>
      </c>
      <c r="B2047" s="103">
        <v>14.3991690339824</v>
      </c>
      <c r="C2047" s="103">
        <v>5.1116107468785641</v>
      </c>
      <c r="D2047" s="103">
        <v>2.8169533532605828</v>
      </c>
    </row>
    <row r="2048" spans="1:4">
      <c r="A2048" s="21">
        <v>44354</v>
      </c>
      <c r="B2048" s="103">
        <v>14.40806527871506</v>
      </c>
      <c r="C2048" s="103">
        <v>5.109620019650241</v>
      </c>
      <c r="D2048" s="103">
        <v>2.8197919264652702</v>
      </c>
    </row>
    <row r="2049" spans="1:4">
      <c r="A2049" s="21">
        <v>44355</v>
      </c>
      <c r="B2049" s="103">
        <v>14.30597027964024</v>
      </c>
      <c r="C2049" s="103">
        <v>5.0783630047945589</v>
      </c>
      <c r="D2049" s="103">
        <v>2.8170436548418771</v>
      </c>
    </row>
    <row r="2050" spans="1:4">
      <c r="A2050" s="21">
        <v>44356</v>
      </c>
      <c r="B2050" s="103">
        <v>14.295995702212711</v>
      </c>
      <c r="C2050" s="103">
        <v>5.0893149276201637</v>
      </c>
      <c r="D2050" s="103">
        <v>2.8090216277690101</v>
      </c>
    </row>
    <row r="2051" spans="1:4">
      <c r="A2051" s="21">
        <v>44357</v>
      </c>
      <c r="B2051" s="103">
        <v>14.318332593749259</v>
      </c>
      <c r="C2051" s="103">
        <v>5.1651479460358782</v>
      </c>
      <c r="D2051" s="103">
        <v>2.77210502842193</v>
      </c>
    </row>
    <row r="2052" spans="1:4">
      <c r="A2052" s="21">
        <v>44358</v>
      </c>
      <c r="B2052" s="103">
        <v>14.22166777003074</v>
      </c>
      <c r="C2052" s="103">
        <v>5.1597470307148674</v>
      </c>
      <c r="D2052" s="103">
        <v>2.7562722911360189</v>
      </c>
    </row>
    <row r="2053" spans="1:4">
      <c r="A2053" s="21">
        <v>44362</v>
      </c>
      <c r="B2053" s="103">
        <v>13.995526769401771</v>
      </c>
      <c r="C2053" s="103">
        <v>5.0973716447939221</v>
      </c>
      <c r="D2053" s="103">
        <v>2.7456359364528118</v>
      </c>
    </row>
    <row r="2054" spans="1:4">
      <c r="A2054" s="21">
        <v>44363</v>
      </c>
      <c r="B2054" s="103">
        <v>13.918409421609461</v>
      </c>
      <c r="C2054" s="103">
        <v>4.9478293347405087</v>
      </c>
      <c r="D2054" s="103">
        <v>2.8130334496146121</v>
      </c>
    </row>
    <row r="2055" spans="1:4">
      <c r="A2055" s="21">
        <v>44364</v>
      </c>
      <c r="B2055" s="103">
        <v>13.89371829872872</v>
      </c>
      <c r="C2055" s="103">
        <v>5.0149994842543197</v>
      </c>
      <c r="D2055" s="103">
        <v>2.7704326475707659</v>
      </c>
    </row>
    <row r="2056" spans="1:4">
      <c r="A2056" s="21">
        <v>44365</v>
      </c>
      <c r="B2056" s="103">
        <v>13.86851227198618</v>
      </c>
      <c r="C2056" s="103">
        <v>5.0788646121650904</v>
      </c>
      <c r="D2056" s="103">
        <v>2.7306324013378491</v>
      </c>
    </row>
    <row r="2057" spans="1:4">
      <c r="A2057" s="21">
        <v>44368</v>
      </c>
      <c r="B2057" s="103">
        <v>13.82668105092052</v>
      </c>
      <c r="C2057" s="103">
        <v>5.1009472860487746</v>
      </c>
      <c r="D2057" s="103">
        <v>2.7106104563630469</v>
      </c>
    </row>
    <row r="2058" spans="1:4">
      <c r="A2058" s="21">
        <v>44369</v>
      </c>
      <c r="B2058" s="103">
        <v>13.88067856061603</v>
      </c>
      <c r="C2058" s="103">
        <v>5.1156291513089851</v>
      </c>
      <c r="D2058" s="103">
        <v>2.7133863988292131</v>
      </c>
    </row>
    <row r="2059" spans="1:4">
      <c r="A2059" s="21">
        <v>44370</v>
      </c>
      <c r="B2059" s="103">
        <v>13.93892007970349</v>
      </c>
      <c r="C2059" s="103">
        <v>5.1675833384963381</v>
      </c>
      <c r="D2059" s="103">
        <v>2.6973769297273562</v>
      </c>
    </row>
    <row r="2060" spans="1:4">
      <c r="A2060" s="21">
        <v>44371</v>
      </c>
      <c r="B2060" s="103">
        <v>14.02332233508727</v>
      </c>
      <c r="C2060" s="103">
        <v>5.1469691444987902</v>
      </c>
      <c r="D2060" s="103">
        <v>2.72457866783129</v>
      </c>
    </row>
    <row r="2061" spans="1:4">
      <c r="A2061" s="21">
        <v>44372</v>
      </c>
      <c r="B2061" s="103">
        <v>14.176030034552189</v>
      </c>
      <c r="C2061" s="103">
        <v>5.2535400440980906</v>
      </c>
      <c r="D2061" s="103">
        <v>2.6983766975332681</v>
      </c>
    </row>
    <row r="2062" spans="1:4">
      <c r="A2062" s="21">
        <v>44375</v>
      </c>
      <c r="B2062" s="103">
        <v>14.17181490907171</v>
      </c>
      <c r="C2062" s="103">
        <v>5.3131203659732327</v>
      </c>
      <c r="D2062" s="103">
        <v>2.66732427140784</v>
      </c>
    </row>
    <row r="2063" spans="1:4">
      <c r="A2063" s="21">
        <v>44376</v>
      </c>
      <c r="B2063" s="103">
        <v>14.0991568520915</v>
      </c>
      <c r="C2063" s="103">
        <v>5.3026868120964927</v>
      </c>
      <c r="D2063" s="103">
        <v>2.6588703711349679</v>
      </c>
    </row>
    <row r="2064" spans="1:4">
      <c r="A2064" s="21">
        <v>44377</v>
      </c>
      <c r="B2064" s="103">
        <v>14.12448149543048</v>
      </c>
      <c r="C2064" s="103">
        <v>5.3881788122189924</v>
      </c>
      <c r="D2064" s="103">
        <v>2.6213832145658968</v>
      </c>
    </row>
    <row r="2065" spans="1:4">
      <c r="A2065" s="21">
        <v>44378</v>
      </c>
      <c r="B2065" s="103">
        <v>14.109701790490851</v>
      </c>
      <c r="C2065" s="103">
        <v>5.3634686985043416</v>
      </c>
      <c r="D2065" s="103">
        <v>2.6307046024945548</v>
      </c>
    </row>
    <row r="2066" spans="1:4">
      <c r="A2066" s="21">
        <v>44379</v>
      </c>
      <c r="B2066" s="103">
        <v>13.95528647417985</v>
      </c>
      <c r="C2066" s="103">
        <v>5.2385938740646694</v>
      </c>
      <c r="D2066" s="103">
        <v>2.6639374629268269</v>
      </c>
    </row>
    <row r="2067" spans="1:4">
      <c r="A2067" s="21">
        <v>44382</v>
      </c>
      <c r="B2067" s="103">
        <v>13.94732760865409</v>
      </c>
      <c r="C2067" s="103">
        <v>5.262019723058164</v>
      </c>
      <c r="D2067" s="103">
        <v>2.6505654373618008</v>
      </c>
    </row>
    <row r="2068" spans="1:4">
      <c r="A2068" s="21">
        <v>44383</v>
      </c>
      <c r="B2068" s="103">
        <v>14.02053908137805</v>
      </c>
      <c r="C2068" s="103">
        <v>5.2226595801224764</v>
      </c>
      <c r="D2068" s="103">
        <v>2.6845592492262829</v>
      </c>
    </row>
    <row r="2069" spans="1:4">
      <c r="A2069" s="21">
        <v>44384</v>
      </c>
      <c r="B2069" s="103">
        <v>14.03063805218431</v>
      </c>
      <c r="C2069" s="103">
        <v>5.3449063359851419</v>
      </c>
      <c r="D2069" s="103">
        <v>2.6250484424248128</v>
      </c>
    </row>
    <row r="2070" spans="1:4">
      <c r="A2070" s="21">
        <v>44385</v>
      </c>
      <c r="B2070" s="103">
        <v>13.84339212674041</v>
      </c>
      <c r="C2070" s="103">
        <v>5.3378001620498452</v>
      </c>
      <c r="D2070" s="103">
        <v>2.5934639189310178</v>
      </c>
    </row>
    <row r="2071" spans="1:4">
      <c r="A2071" s="21">
        <v>44386</v>
      </c>
      <c r="B2071" s="103">
        <v>13.88605327886231</v>
      </c>
      <c r="C2071" s="103">
        <v>5.322629213484209</v>
      </c>
      <c r="D2071" s="103">
        <v>2.6088710526150769</v>
      </c>
    </row>
    <row r="2072" spans="1:4">
      <c r="A2072" s="21">
        <v>44389</v>
      </c>
      <c r="B2072" s="103">
        <v>13.95419504744512</v>
      </c>
      <c r="C2072" s="103">
        <v>5.4377275860700918</v>
      </c>
      <c r="D2072" s="103">
        <v>2.566181337070248</v>
      </c>
    </row>
    <row r="2073" spans="1:4">
      <c r="A2073" s="21">
        <v>44390</v>
      </c>
      <c r="B2073" s="103">
        <v>14.113619604242601</v>
      </c>
      <c r="C2073" s="103">
        <v>5.42038148463112</v>
      </c>
      <c r="D2073" s="103">
        <v>2.603805589008851</v>
      </c>
    </row>
    <row r="2074" spans="1:4">
      <c r="A2074" s="21">
        <v>44391</v>
      </c>
      <c r="B2074" s="103">
        <v>13.994520453926169</v>
      </c>
      <c r="C2074" s="103">
        <v>5.3810433039629926</v>
      </c>
      <c r="D2074" s="103">
        <v>2.6007076441142152</v>
      </c>
    </row>
    <row r="2075" spans="1:4">
      <c r="A2075" s="21">
        <v>44392</v>
      </c>
      <c r="B2075" s="103">
        <v>14.058489845217469</v>
      </c>
      <c r="C2075" s="103">
        <v>5.441718241587532</v>
      </c>
      <c r="D2075" s="103">
        <v>2.5834652257034429</v>
      </c>
    </row>
    <row r="2076" spans="1:4">
      <c r="A2076" s="21">
        <v>44393</v>
      </c>
      <c r="B2076" s="103">
        <v>14.06069580581612</v>
      </c>
      <c r="C2076" s="103">
        <v>5.3399124957236683</v>
      </c>
      <c r="D2076" s="103">
        <v>2.6331322502150112</v>
      </c>
    </row>
    <row r="2077" spans="1:4">
      <c r="A2077" s="21">
        <v>44396</v>
      </c>
      <c r="B2077" s="103">
        <v>13.97473959599527</v>
      </c>
      <c r="C2077" s="103">
        <v>5.3272907799377958</v>
      </c>
      <c r="D2077" s="103">
        <v>2.6232357446346199</v>
      </c>
    </row>
    <row r="2078" spans="1:4">
      <c r="A2078" s="21">
        <v>44397</v>
      </c>
      <c r="B2078" s="103">
        <v>13.87581104385516</v>
      </c>
      <c r="C2078" s="103">
        <v>5.3288238354899589</v>
      </c>
      <c r="D2078" s="103">
        <v>2.6039162622420129</v>
      </c>
    </row>
    <row r="2079" spans="1:4">
      <c r="A2079" s="21">
        <v>44398</v>
      </c>
      <c r="B2079" s="103">
        <v>13.86186049973413</v>
      </c>
      <c r="C2079" s="103">
        <v>5.4308031040051592</v>
      </c>
      <c r="D2079" s="103">
        <v>2.5524513104721391</v>
      </c>
    </row>
    <row r="2080" spans="1:4">
      <c r="A2080" s="21">
        <v>44399</v>
      </c>
      <c r="B2080" s="103">
        <v>13.99156081579757</v>
      </c>
      <c r="C2080" s="103">
        <v>5.4520571069008561</v>
      </c>
      <c r="D2080" s="103">
        <v>2.5662902169692932</v>
      </c>
    </row>
    <row r="2081" spans="1:4">
      <c r="A2081" s="21">
        <v>44400</v>
      </c>
      <c r="B2081" s="103">
        <v>13.847676188489601</v>
      </c>
      <c r="C2081" s="103">
        <v>5.3559325346103428</v>
      </c>
      <c r="D2081" s="103">
        <v>2.585483685428283</v>
      </c>
    </row>
    <row r="2082" spans="1:4">
      <c r="A2082" s="21">
        <v>44403</v>
      </c>
      <c r="B2082" s="103">
        <v>13.504301938225129</v>
      </c>
      <c r="C2082" s="103">
        <v>5.205099478170002</v>
      </c>
      <c r="D2082" s="103">
        <v>2.594436858481127</v>
      </c>
    </row>
    <row r="2083" spans="1:4">
      <c r="A2083" s="21">
        <v>44404</v>
      </c>
      <c r="B2083" s="103">
        <v>13.109543594574941</v>
      </c>
      <c r="C2083" s="103">
        <v>4.99202670560366</v>
      </c>
      <c r="D2083" s="103">
        <v>2.6260964469319008</v>
      </c>
    </row>
    <row r="2084" spans="1:4">
      <c r="A2084" s="21">
        <v>44405</v>
      </c>
      <c r="B2084" s="103">
        <v>12.97842373054246</v>
      </c>
      <c r="C2084" s="103">
        <v>5.012844339105305</v>
      </c>
      <c r="D2084" s="103">
        <v>2.5890338603370351</v>
      </c>
    </row>
    <row r="2085" spans="1:4">
      <c r="A2085" s="21">
        <v>44406</v>
      </c>
      <c r="B2085" s="103">
        <v>13.12470610762124</v>
      </c>
      <c r="C2085" s="103">
        <v>5.1838635369365864</v>
      </c>
      <c r="D2085" s="103">
        <v>2.5318386593519979</v>
      </c>
    </row>
    <row r="2086" spans="1:4">
      <c r="A2086" s="21">
        <v>44407</v>
      </c>
      <c r="B2086" s="103">
        <v>13.247577496775611</v>
      </c>
      <c r="C2086" s="103">
        <v>5.1777898522576713</v>
      </c>
      <c r="D2086" s="103">
        <v>2.5585390436421971</v>
      </c>
    </row>
    <row r="2087" spans="1:4">
      <c r="A2087" s="21">
        <v>44410</v>
      </c>
      <c r="B2087" s="103">
        <v>13.42851864202391</v>
      </c>
      <c r="C2087" s="103">
        <v>5.2620985998778691</v>
      </c>
      <c r="D2087" s="103">
        <v>2.5519321592217179</v>
      </c>
    </row>
    <row r="2088" spans="1:4">
      <c r="A2088" s="21">
        <v>44411</v>
      </c>
      <c r="B2088" s="103">
        <v>13.3808182101476</v>
      </c>
      <c r="C2088" s="103">
        <v>5.2139546540948016</v>
      </c>
      <c r="D2088" s="103">
        <v>2.5663472542168968</v>
      </c>
    </row>
    <row r="2089" spans="1:4">
      <c r="A2089" s="21">
        <v>44412</v>
      </c>
      <c r="B2089" s="103">
        <v>13.463806694344649</v>
      </c>
      <c r="C2089" s="103">
        <v>5.3320108478504293</v>
      </c>
      <c r="D2089" s="103">
        <v>2.5250898917005209</v>
      </c>
    </row>
    <row r="2090" spans="1:4">
      <c r="A2090" s="21">
        <v>44413</v>
      </c>
      <c r="B2090" s="103">
        <v>13.429466034320111</v>
      </c>
      <c r="C2090" s="103">
        <v>5.2934048438443924</v>
      </c>
      <c r="D2090" s="103">
        <v>2.5370185033054868</v>
      </c>
    </row>
    <row r="2091" spans="1:4">
      <c r="A2091" s="21">
        <v>44414</v>
      </c>
      <c r="B2091" s="103">
        <v>13.43442135817185</v>
      </c>
      <c r="C2091" s="103">
        <v>5.277671779353069</v>
      </c>
      <c r="D2091" s="103">
        <v>2.5455204339779209</v>
      </c>
    </row>
    <row r="2092" spans="1:4">
      <c r="A2092" s="21">
        <v>44417</v>
      </c>
      <c r="B2092" s="103">
        <v>13.71431223709534</v>
      </c>
      <c r="C2092" s="103">
        <v>5.2940293432158239</v>
      </c>
      <c r="D2092" s="103">
        <v>2.5905244092894781</v>
      </c>
    </row>
    <row r="2093" spans="1:4">
      <c r="A2093" s="21">
        <v>44418</v>
      </c>
      <c r="B2093" s="103">
        <v>13.81015098094583</v>
      </c>
      <c r="C2093" s="103">
        <v>5.310208900896642</v>
      </c>
      <c r="D2093" s="103">
        <v>2.6006794155713822</v>
      </c>
    </row>
    <row r="2094" spans="1:4">
      <c r="A2094" s="21">
        <v>44419</v>
      </c>
      <c r="B2094" s="103">
        <v>13.97431442481844</v>
      </c>
      <c r="C2094" s="103">
        <v>5.3260354757458286</v>
      </c>
      <c r="D2094" s="103">
        <v>2.6237741916019721</v>
      </c>
    </row>
    <row r="2095" spans="1:4">
      <c r="A2095" s="21">
        <v>44420</v>
      </c>
      <c r="B2095" s="103">
        <v>13.972546344317671</v>
      </c>
      <c r="C2095" s="103">
        <v>5.27669533607936</v>
      </c>
      <c r="D2095" s="103">
        <v>2.6479729175911491</v>
      </c>
    </row>
    <row r="2096" spans="1:4">
      <c r="A2096" s="21">
        <v>44421</v>
      </c>
      <c r="B2096" s="103">
        <v>14.06980733196893</v>
      </c>
      <c r="C2096" s="103">
        <v>5.2696795838118824</v>
      </c>
      <c r="D2096" s="103">
        <v>2.669954995971763</v>
      </c>
    </row>
    <row r="2097" spans="1:4">
      <c r="A2097" s="21">
        <v>44424</v>
      </c>
      <c r="B2097" s="103">
        <v>14.12045084186459</v>
      </c>
      <c r="C2097" s="103">
        <v>5.2310355163699889</v>
      </c>
      <c r="D2097" s="103">
        <v>2.6993605372542571</v>
      </c>
    </row>
    <row r="2098" spans="1:4">
      <c r="A2098" s="21">
        <v>44425</v>
      </c>
      <c r="B2098" s="103">
        <v>13.94755405852001</v>
      </c>
      <c r="C2098" s="103">
        <v>5.1457893102247976</v>
      </c>
      <c r="D2098" s="103">
        <v>2.710479037842827</v>
      </c>
    </row>
    <row r="2099" spans="1:4">
      <c r="A2099" s="21">
        <v>44426</v>
      </c>
      <c r="B2099" s="103">
        <v>14.14502527374299</v>
      </c>
      <c r="C2099" s="103">
        <v>5.2075505906220734</v>
      </c>
      <c r="D2099" s="103">
        <v>2.7162530689986601</v>
      </c>
    </row>
    <row r="2100" spans="1:4">
      <c r="A2100" s="21">
        <v>44427</v>
      </c>
      <c r="B2100" s="103">
        <v>13.94933292234772</v>
      </c>
      <c r="C2100" s="103">
        <v>5.1995720881922551</v>
      </c>
      <c r="D2100" s="103">
        <v>2.6827847918534218</v>
      </c>
    </row>
    <row r="2101" spans="1:4">
      <c r="A2101" s="21">
        <v>44428</v>
      </c>
      <c r="B2101" s="103">
        <v>13.97775854242208</v>
      </c>
      <c r="C2101" s="103">
        <v>5.1421589449860541</v>
      </c>
      <c r="D2101" s="103">
        <v>2.7182665281187628</v>
      </c>
    </row>
    <row r="2102" spans="1:4">
      <c r="A2102" s="21">
        <v>44431</v>
      </c>
      <c r="B2102" s="103">
        <v>14.14889071133528</v>
      </c>
      <c r="C2102" s="103">
        <v>5.2453730170658472</v>
      </c>
      <c r="D2102" s="103">
        <v>2.697404105542502</v>
      </c>
    </row>
    <row r="2103" spans="1:4">
      <c r="A2103" s="21">
        <v>44432</v>
      </c>
      <c r="B2103" s="103">
        <v>14.216718222961291</v>
      </c>
      <c r="C2103" s="103">
        <v>5.3075482454318319</v>
      </c>
      <c r="D2103" s="103">
        <v>2.678584831555233</v>
      </c>
    </row>
    <row r="2104" spans="1:4">
      <c r="A2104" s="21">
        <v>44433</v>
      </c>
      <c r="B2104" s="103">
        <v>14.31016306822918</v>
      </c>
      <c r="C2104" s="103">
        <v>5.3441074110630256</v>
      </c>
      <c r="D2104" s="103">
        <v>2.6777461543166599</v>
      </c>
    </row>
    <row r="2105" spans="1:4">
      <c r="A2105" s="21">
        <v>44434</v>
      </c>
      <c r="B2105" s="103">
        <v>14.238059197230371</v>
      </c>
      <c r="C2105" s="103">
        <v>5.261224519375423</v>
      </c>
      <c r="D2105" s="103">
        <v>2.706225355864611</v>
      </c>
    </row>
    <row r="2106" spans="1:4">
      <c r="A2106" s="21">
        <v>44435</v>
      </c>
      <c r="B2106" s="103">
        <v>14.30448526147188</v>
      </c>
      <c r="C2106" s="103">
        <v>5.2786836219131397</v>
      </c>
      <c r="D2106" s="103">
        <v>2.709858420400566</v>
      </c>
    </row>
    <row r="2107" spans="1:4">
      <c r="A2107" s="21">
        <v>44438</v>
      </c>
      <c r="B2107" s="103">
        <v>14.3262202122934</v>
      </c>
      <c r="C2107" s="103">
        <v>5.2780161297914736</v>
      </c>
      <c r="D2107" s="103">
        <v>2.7143191418892858</v>
      </c>
    </row>
    <row r="2108" spans="1:4">
      <c r="A2108" s="21">
        <v>44439</v>
      </c>
      <c r="B2108" s="103">
        <v>14.54500236251754</v>
      </c>
      <c r="C2108" s="103">
        <v>5.2735019185841576</v>
      </c>
      <c r="D2108" s="103">
        <v>2.7581297185576088</v>
      </c>
    </row>
    <row r="2109" spans="1:4">
      <c r="A2109" s="21">
        <v>44440</v>
      </c>
      <c r="B2109" s="103">
        <v>14.60504970375008</v>
      </c>
      <c r="C2109" s="103">
        <v>5.2553404159440849</v>
      </c>
      <c r="D2109" s="103">
        <v>2.7790872803291831</v>
      </c>
    </row>
    <row r="2110" spans="1:4">
      <c r="A2110" s="21">
        <v>44441</v>
      </c>
      <c r="B2110" s="103">
        <v>14.84400938428929</v>
      </c>
      <c r="C2110" s="103">
        <v>5.2674301915123287</v>
      </c>
      <c r="D2110" s="103">
        <v>2.818074249604329</v>
      </c>
    </row>
    <row r="2111" spans="1:4">
      <c r="A2111" s="21">
        <v>44442</v>
      </c>
      <c r="B2111" s="103">
        <v>14.76474499907774</v>
      </c>
      <c r="C2111" s="103">
        <v>5.2059302882926231</v>
      </c>
      <c r="D2111" s="103">
        <v>2.836139591089319</v>
      </c>
    </row>
    <row r="2112" spans="1:4">
      <c r="A2112" s="21">
        <v>44445</v>
      </c>
      <c r="B2112" s="103">
        <v>14.969710626530061</v>
      </c>
      <c r="C2112" s="103">
        <v>5.3560018045784119</v>
      </c>
      <c r="D2112" s="103">
        <v>2.7949412962732141</v>
      </c>
    </row>
    <row r="2113" spans="1:4">
      <c r="A2113" s="21">
        <v>44446</v>
      </c>
      <c r="B2113" s="103">
        <v>15.254435516877111</v>
      </c>
      <c r="C2113" s="103">
        <v>5.4528755851899753</v>
      </c>
      <c r="D2113" s="103">
        <v>2.797502946575233</v>
      </c>
    </row>
    <row r="2114" spans="1:4">
      <c r="A2114" s="21">
        <v>44447</v>
      </c>
      <c r="B2114" s="103">
        <v>15.43790612253251</v>
      </c>
      <c r="C2114" s="103">
        <v>5.4487194318919867</v>
      </c>
      <c r="D2114" s="103">
        <v>2.833309058303251</v>
      </c>
    </row>
    <row r="2115" spans="1:4">
      <c r="A2115" s="21">
        <v>44448</v>
      </c>
      <c r="B2115" s="103">
        <v>15.714045559034311</v>
      </c>
      <c r="C2115" s="103">
        <v>5.5121824973096167</v>
      </c>
      <c r="D2115" s="103">
        <v>2.850784705822786</v>
      </c>
    </row>
    <row r="2116" spans="1:4">
      <c r="A2116" s="21">
        <v>44449</v>
      </c>
      <c r="B2116" s="103">
        <v>15.57877758019597</v>
      </c>
      <c r="C2116" s="103">
        <v>5.5018397936530548</v>
      </c>
      <c r="D2116" s="103">
        <v>2.8315578360110938</v>
      </c>
    </row>
    <row r="2117" spans="1:4">
      <c r="A2117" s="21">
        <v>44452</v>
      </c>
      <c r="B2117" s="103">
        <v>15.824337812184231</v>
      </c>
      <c r="C2117" s="103">
        <v>5.4957163452152837</v>
      </c>
      <c r="D2117" s="103">
        <v>2.8793949356504389</v>
      </c>
    </row>
    <row r="2118" spans="1:4">
      <c r="A2118" s="21">
        <v>44453</v>
      </c>
      <c r="B2118" s="103">
        <v>15.462399294339971</v>
      </c>
      <c r="C2118" s="103">
        <v>5.4801850334093656</v>
      </c>
      <c r="D2118" s="103">
        <v>2.8215104417232442</v>
      </c>
    </row>
    <row r="2119" spans="1:4">
      <c r="A2119" s="21">
        <v>44454</v>
      </c>
      <c r="B2119" s="103">
        <v>15.47096895831362</v>
      </c>
      <c r="C2119" s="103">
        <v>5.4669706127278781</v>
      </c>
      <c r="D2119" s="103">
        <v>2.829897955239602</v>
      </c>
    </row>
    <row r="2120" spans="1:4">
      <c r="A2120" s="21">
        <v>44455</v>
      </c>
      <c r="B2120" s="103">
        <v>15.262452920463449</v>
      </c>
      <c r="C2120" s="103">
        <v>5.3354833295833526</v>
      </c>
      <c r="D2120" s="103">
        <v>2.8605567626532711</v>
      </c>
    </row>
    <row r="2121" spans="1:4">
      <c r="A2121" s="21">
        <v>44456</v>
      </c>
      <c r="B2121" s="103">
        <v>15.1866515236777</v>
      </c>
      <c r="C2121" s="103">
        <v>5.3584635634137854</v>
      </c>
      <c r="D2121" s="103">
        <v>2.8341429112942489</v>
      </c>
    </row>
    <row r="2122" spans="1:4">
      <c r="A2122" s="21">
        <v>44461</v>
      </c>
      <c r="B2122" s="103">
        <v>15.36898641393412</v>
      </c>
      <c r="C2122" s="103">
        <v>5.3670668338537384</v>
      </c>
      <c r="D2122" s="103">
        <v>2.8635727651072789</v>
      </c>
    </row>
    <row r="2123" spans="1:4">
      <c r="A2123" s="21">
        <v>44462</v>
      </c>
      <c r="B2123" s="103">
        <v>15.6266201209167</v>
      </c>
      <c r="C2123" s="103">
        <v>5.4224288951016497</v>
      </c>
      <c r="D2123" s="103">
        <v>2.8818487845978038</v>
      </c>
    </row>
    <row r="2124" spans="1:4">
      <c r="A2124" s="21">
        <v>44463</v>
      </c>
      <c r="B2124" s="103">
        <v>15.24666035302829</v>
      </c>
      <c r="C2124" s="103">
        <v>5.3748083488615137</v>
      </c>
      <c r="D2124" s="103">
        <v>2.836689117716694</v>
      </c>
    </row>
    <row r="2125" spans="1:4">
      <c r="A2125" s="21">
        <v>44466</v>
      </c>
      <c r="B2125" s="103">
        <v>14.82455857318679</v>
      </c>
      <c r="C2125" s="103">
        <v>5.2925316068839443</v>
      </c>
      <c r="D2125" s="103">
        <v>2.801033545818532</v>
      </c>
    </row>
    <row r="2126" spans="1:4">
      <c r="A2126" s="21">
        <v>44467</v>
      </c>
      <c r="B2126" s="103">
        <v>15.034698657099201</v>
      </c>
      <c r="C2126" s="103">
        <v>5.318567804630348</v>
      </c>
      <c r="D2126" s="103">
        <v>2.8268321866668651</v>
      </c>
    </row>
    <row r="2127" spans="1:4">
      <c r="A2127" s="21">
        <v>44468</v>
      </c>
      <c r="B2127" s="103">
        <v>14.59898485257909</v>
      </c>
      <c r="C2127" s="103">
        <v>5.2031593930388196</v>
      </c>
      <c r="D2127" s="103">
        <v>2.805792356104007</v>
      </c>
    </row>
    <row r="2128" spans="1:4">
      <c r="A2128" s="21">
        <v>44469</v>
      </c>
      <c r="B2128" s="103">
        <v>14.759042544715991</v>
      </c>
      <c r="C2128" s="103">
        <v>5.3133550567692138</v>
      </c>
      <c r="D2128" s="103">
        <v>2.7777256341853098</v>
      </c>
    </row>
    <row r="2129" spans="1:4">
      <c r="A2129" s="21">
        <v>44477</v>
      </c>
      <c r="B2129" s="103">
        <v>14.820258336447189</v>
      </c>
      <c r="C2129" s="103">
        <v>5.3038892846575401</v>
      </c>
      <c r="D2129" s="103">
        <v>2.7942246794851968</v>
      </c>
    </row>
    <row r="2130" spans="1:4">
      <c r="A2130" s="21">
        <v>44480</v>
      </c>
      <c r="B2130" s="103">
        <v>14.77837242850913</v>
      </c>
      <c r="C2130" s="103">
        <v>5.2590300291108711</v>
      </c>
      <c r="D2130" s="103">
        <v>2.810094703149598</v>
      </c>
    </row>
    <row r="2131" spans="1:4">
      <c r="A2131" s="21">
        <v>44481</v>
      </c>
      <c r="B2131" s="103">
        <v>14.526580588900989</v>
      </c>
      <c r="C2131" s="103">
        <v>5.1413521244756701</v>
      </c>
      <c r="D2131" s="103">
        <v>2.8254397359298662</v>
      </c>
    </row>
    <row r="2132" spans="1:4">
      <c r="A2132" s="21">
        <v>44482</v>
      </c>
      <c r="B2132" s="103">
        <v>14.459269136493241</v>
      </c>
      <c r="C2132" s="103">
        <v>5.20887944625518</v>
      </c>
      <c r="D2132" s="103">
        <v>2.7758886120676949</v>
      </c>
    </row>
    <row r="2133" spans="1:4">
      <c r="A2133" s="21">
        <v>44483</v>
      </c>
      <c r="B2133" s="103">
        <v>14.392765663368991</v>
      </c>
      <c r="C2133" s="103">
        <v>5.2299193863641307</v>
      </c>
      <c r="D2133" s="103">
        <v>2.752005260519879</v>
      </c>
    </row>
    <row r="2134" spans="1:4">
      <c r="A2134" s="21">
        <v>44484</v>
      </c>
      <c r="B2134" s="103">
        <v>14.358051823208269</v>
      </c>
      <c r="C2134" s="103">
        <v>5.3021567532258054</v>
      </c>
      <c r="D2134" s="103">
        <v>2.7079644173991841</v>
      </c>
    </row>
    <row r="2135" spans="1:4">
      <c r="A2135" s="21">
        <v>44487</v>
      </c>
      <c r="B2135" s="103">
        <v>14.45319658294585</v>
      </c>
      <c r="C2135" s="103">
        <v>5.3521404724005244</v>
      </c>
      <c r="D2135" s="103">
        <v>2.7004516524700541</v>
      </c>
    </row>
    <row r="2136" spans="1:4">
      <c r="A2136" s="21">
        <v>44488</v>
      </c>
      <c r="B2136" s="103">
        <v>14.600554596887759</v>
      </c>
      <c r="C2136" s="103">
        <v>5.3813339802615578</v>
      </c>
      <c r="D2136" s="103">
        <v>2.713184992873849</v>
      </c>
    </row>
    <row r="2137" spans="1:4">
      <c r="A2137" s="21">
        <v>44489</v>
      </c>
      <c r="B2137" s="103">
        <v>14.52123205873445</v>
      </c>
      <c r="C2137" s="103">
        <v>5.3769951698101472</v>
      </c>
      <c r="D2137" s="103">
        <v>2.7006221133070438</v>
      </c>
    </row>
    <row r="2138" spans="1:4">
      <c r="A2138" s="21">
        <v>44490</v>
      </c>
      <c r="B2138" s="103">
        <v>14.612578006435539</v>
      </c>
      <c r="C2138" s="103">
        <v>5.3835993947553042</v>
      </c>
      <c r="D2138" s="103">
        <v>2.714276627022266</v>
      </c>
    </row>
    <row r="2139" spans="1:4">
      <c r="A2139" s="21">
        <v>44491</v>
      </c>
      <c r="B2139" s="103">
        <v>14.47035208588356</v>
      </c>
      <c r="C2139" s="103">
        <v>5.3561541283475318</v>
      </c>
      <c r="D2139" s="103">
        <v>2.7016310097013432</v>
      </c>
    </row>
    <row r="2140" spans="1:4">
      <c r="A2140" s="21">
        <v>44494</v>
      </c>
      <c r="B2140" s="103">
        <v>14.49844265258487</v>
      </c>
      <c r="C2140" s="103">
        <v>5.4296000343623554</v>
      </c>
      <c r="D2140" s="103">
        <v>2.670259790929066</v>
      </c>
    </row>
    <row r="2141" spans="1:4">
      <c r="A2141" s="21">
        <v>44495</v>
      </c>
      <c r="B2141" s="103">
        <v>14.42121053938433</v>
      </c>
      <c r="C2141" s="103">
        <v>5.4036717199491822</v>
      </c>
      <c r="D2141" s="103">
        <v>2.668779912396297</v>
      </c>
    </row>
    <row r="2142" spans="1:4">
      <c r="A2142" s="21">
        <v>44496</v>
      </c>
      <c r="B2142" s="103">
        <v>14.317348230046379</v>
      </c>
      <c r="C2142" s="103">
        <v>5.3928682768279703</v>
      </c>
      <c r="D2142" s="103">
        <v>2.654867038300385</v>
      </c>
    </row>
    <row r="2143" spans="1:4">
      <c r="A2143" s="21">
        <v>44497</v>
      </c>
      <c r="B2143" s="103">
        <v>14.02355379149785</v>
      </c>
      <c r="C2143" s="103">
        <v>5.2990934341836073</v>
      </c>
      <c r="D2143" s="103">
        <v>2.6464062137561379</v>
      </c>
    </row>
    <row r="2144" spans="1:4">
      <c r="A2144" s="21">
        <v>44498</v>
      </c>
      <c r="B2144" s="103">
        <v>14.10807273788396</v>
      </c>
      <c r="C2144" s="103">
        <v>5.3665699551155299</v>
      </c>
      <c r="D2144" s="103">
        <v>2.6288808039175651</v>
      </c>
    </row>
    <row r="2145" spans="1:4">
      <c r="A2145" s="21">
        <v>44501</v>
      </c>
      <c r="B2145" s="103">
        <v>14.213861796676349</v>
      </c>
      <c r="C2145" s="103">
        <v>5.3494144160833628</v>
      </c>
      <c r="D2145" s="103">
        <v>2.6570874288485582</v>
      </c>
    </row>
    <row r="2146" spans="1:4">
      <c r="A2146" s="21">
        <v>44502</v>
      </c>
      <c r="B2146" s="103">
        <v>13.909119585443181</v>
      </c>
      <c r="C2146" s="103">
        <v>5.3047128424955394</v>
      </c>
      <c r="D2146" s="103">
        <v>2.6220306354791858</v>
      </c>
    </row>
    <row r="2147" spans="1:4">
      <c r="A2147" s="21">
        <v>44503</v>
      </c>
      <c r="B2147" s="103">
        <v>14.038929275251389</v>
      </c>
      <c r="C2147" s="103">
        <v>5.2948197910407258</v>
      </c>
      <c r="D2147" s="103">
        <v>2.6514460981290471</v>
      </c>
    </row>
    <row r="2148" spans="1:4">
      <c r="A2148" s="21">
        <v>44504</v>
      </c>
      <c r="B2148" s="103">
        <v>14.11429702824627</v>
      </c>
      <c r="C2148" s="103">
        <v>5.3391994785067274</v>
      </c>
      <c r="D2148" s="103">
        <v>2.6435230758963462</v>
      </c>
    </row>
    <row r="2149" spans="1:4">
      <c r="A2149" s="21">
        <v>44505</v>
      </c>
      <c r="B2149" s="103">
        <v>13.88163750647683</v>
      </c>
      <c r="C2149" s="103">
        <v>5.27508399377062</v>
      </c>
      <c r="D2149" s="103">
        <v>2.6315481465071908</v>
      </c>
    </row>
    <row r="2150" spans="1:4">
      <c r="A2150" s="21">
        <v>44508</v>
      </c>
      <c r="B2150" s="103">
        <v>13.944459628804561</v>
      </c>
      <c r="C2150" s="103">
        <v>5.3575344152174118</v>
      </c>
      <c r="D2150" s="103">
        <v>2.6027755583234429</v>
      </c>
    </row>
    <row r="2151" spans="1:4">
      <c r="A2151" s="21">
        <v>44509</v>
      </c>
      <c r="B2151" s="103">
        <v>14.01694207160303</v>
      </c>
      <c r="C2151" s="103">
        <v>5.4013695987954442</v>
      </c>
      <c r="D2151" s="103">
        <v>2.5950718267324162</v>
      </c>
    </row>
    <row r="2152" spans="1:4">
      <c r="A2152" s="21">
        <v>44510</v>
      </c>
      <c r="B2152" s="103">
        <v>14.0428975395685</v>
      </c>
      <c r="C2152" s="103">
        <v>5.377060491691326</v>
      </c>
      <c r="D2152" s="103">
        <v>2.611630938738311</v>
      </c>
    </row>
    <row r="2153" spans="1:4">
      <c r="A2153" s="21">
        <v>44511</v>
      </c>
      <c r="B2153" s="103">
        <v>14.283018353348799</v>
      </c>
      <c r="C2153" s="103">
        <v>5.4588778967365847</v>
      </c>
      <c r="D2153" s="103">
        <v>2.6164751481046018</v>
      </c>
    </row>
    <row r="2154" spans="1:4">
      <c r="A2154" s="21">
        <v>44512</v>
      </c>
      <c r="B2154" s="103">
        <v>14.327029732052191</v>
      </c>
      <c r="C2154" s="103">
        <v>5.4692943815811486</v>
      </c>
      <c r="D2154" s="103">
        <v>2.6195389628872592</v>
      </c>
    </row>
    <row r="2155" spans="1:4">
      <c r="A2155" s="21">
        <v>44515</v>
      </c>
      <c r="B2155" s="103">
        <v>14.411882961573721</v>
      </c>
      <c r="C2155" s="103">
        <v>5.422977126141884</v>
      </c>
      <c r="D2155" s="103">
        <v>2.6575592384670248</v>
      </c>
    </row>
    <row r="2156" spans="1:4">
      <c r="A2156" s="21">
        <v>44516</v>
      </c>
      <c r="B2156" s="103">
        <v>14.29709945274967</v>
      </c>
      <c r="C2156" s="103">
        <v>5.3583046978171431</v>
      </c>
      <c r="D2156" s="103">
        <v>2.6682132239650351</v>
      </c>
    </row>
    <row r="2157" spans="1:4">
      <c r="A2157" s="21">
        <v>44517</v>
      </c>
      <c r="B2157" s="103">
        <v>14.38811612386001</v>
      </c>
      <c r="C2157" s="103">
        <v>5.4147963697358961</v>
      </c>
      <c r="D2157" s="103">
        <v>2.657185079807864</v>
      </c>
    </row>
    <row r="2158" spans="1:4">
      <c r="A2158" s="21">
        <v>44518</v>
      </c>
      <c r="B2158" s="103">
        <v>14.2678893456398</v>
      </c>
      <c r="C2158" s="103">
        <v>5.369964920217754</v>
      </c>
      <c r="D2158" s="103">
        <v>2.6569799910464269</v>
      </c>
    </row>
    <row r="2159" spans="1:4">
      <c r="A2159" s="21">
        <v>44519</v>
      </c>
      <c r="B2159" s="103">
        <v>14.510932826142</v>
      </c>
      <c r="C2159" s="103">
        <v>5.4408923577688064</v>
      </c>
      <c r="D2159" s="103">
        <v>2.667013400002757</v>
      </c>
    </row>
    <row r="2160" spans="1:4">
      <c r="A2160" s="21">
        <v>44522</v>
      </c>
      <c r="B2160" s="103">
        <v>14.502924280288511</v>
      </c>
      <c r="C2160" s="103">
        <v>5.5548509133271802</v>
      </c>
      <c r="D2160" s="103">
        <v>2.6108575201349038</v>
      </c>
    </row>
    <row r="2161" spans="1:4">
      <c r="A2161" s="21">
        <v>44523</v>
      </c>
      <c r="B2161" s="103">
        <v>14.59192061807124</v>
      </c>
      <c r="C2161" s="103">
        <v>5.5582927852621999</v>
      </c>
      <c r="D2161" s="103">
        <v>2.6252522459345222</v>
      </c>
    </row>
    <row r="2162" spans="1:4">
      <c r="A2162" s="21">
        <v>44524</v>
      </c>
      <c r="B2162" s="103">
        <v>14.575985171554009</v>
      </c>
      <c r="C2162" s="103">
        <v>5.524155953210057</v>
      </c>
      <c r="D2162" s="103">
        <v>2.6385904552683721</v>
      </c>
    </row>
    <row r="2163" spans="1:4">
      <c r="A2163" s="21">
        <v>44525</v>
      </c>
      <c r="B2163" s="103">
        <v>14.519280661675561</v>
      </c>
      <c r="C2163" s="103">
        <v>5.5143656157106236</v>
      </c>
      <c r="D2163" s="103">
        <v>2.6329920200266761</v>
      </c>
    </row>
    <row r="2164" spans="1:4">
      <c r="A2164" s="21">
        <v>44526</v>
      </c>
      <c r="B2164" s="103">
        <v>14.499365012157799</v>
      </c>
      <c r="C2164" s="103">
        <v>5.5232342779638621</v>
      </c>
      <c r="D2164" s="103">
        <v>2.625158427555057</v>
      </c>
    </row>
    <row r="2165" spans="1:4">
      <c r="A2165" s="21">
        <v>44529</v>
      </c>
      <c r="B2165" s="103">
        <v>14.47176739754557</v>
      </c>
      <c r="C2165" s="103">
        <v>5.5735091268166252</v>
      </c>
      <c r="D2165" s="103">
        <v>2.5965270834339318</v>
      </c>
    </row>
    <row r="2166" spans="1:4">
      <c r="A2166" s="21">
        <v>44530</v>
      </c>
      <c r="B2166" s="103">
        <v>14.531969941662419</v>
      </c>
      <c r="C2166" s="103">
        <v>5.5786584211870469</v>
      </c>
      <c r="D2166" s="103">
        <v>2.604921980250988</v>
      </c>
    </row>
    <row r="2167" spans="1:4">
      <c r="A2167" s="21">
        <v>44531</v>
      </c>
      <c r="B2167" s="103">
        <v>14.67727681277116</v>
      </c>
      <c r="C2167" s="103">
        <v>5.577250713308791</v>
      </c>
      <c r="D2167" s="103">
        <v>2.63163296169335</v>
      </c>
    </row>
    <row r="2168" spans="1:4">
      <c r="A2168" s="21">
        <v>44532</v>
      </c>
      <c r="B2168" s="103">
        <v>14.68078254938594</v>
      </c>
      <c r="C2168" s="103">
        <v>5.5885387476738604</v>
      </c>
      <c r="D2168" s="103">
        <v>2.6269447546546192</v>
      </c>
    </row>
    <row r="2169" spans="1:4">
      <c r="A2169" s="21">
        <v>44533</v>
      </c>
      <c r="B2169" s="103">
        <v>14.82256866424594</v>
      </c>
      <c r="C2169" s="103">
        <v>5.6166455625703477</v>
      </c>
      <c r="D2169" s="103">
        <v>2.639042912556989</v>
      </c>
    </row>
    <row r="2170" spans="1:4">
      <c r="A2170" s="21">
        <v>44536</v>
      </c>
      <c r="B2170" s="103">
        <v>14.83362118924952</v>
      </c>
      <c r="C2170" s="103">
        <v>5.5535068057061991</v>
      </c>
      <c r="D2170" s="103">
        <v>2.6710368255978461</v>
      </c>
    </row>
    <row r="2171" spans="1:4">
      <c r="A2171" s="21">
        <v>44537</v>
      </c>
      <c r="B2171" s="103">
        <v>14.912270924824989</v>
      </c>
      <c r="C2171" s="103">
        <v>5.512169977806737</v>
      </c>
      <c r="D2171" s="103">
        <v>2.7053358268821941</v>
      </c>
    </row>
    <row r="2172" spans="1:4">
      <c r="A2172" s="21">
        <v>44538</v>
      </c>
      <c r="B2172" s="103">
        <v>15.029974789658031</v>
      </c>
      <c r="C2172" s="103">
        <v>5.5865043872366096</v>
      </c>
      <c r="D2172" s="103">
        <v>2.6904077662584061</v>
      </c>
    </row>
    <row r="2173" spans="1:4">
      <c r="A2173" s="21">
        <v>44539</v>
      </c>
      <c r="B2173" s="103">
        <v>15.149581911697521</v>
      </c>
      <c r="C2173" s="103">
        <v>5.6194514836638891</v>
      </c>
      <c r="D2173" s="103">
        <v>2.6959182681331679</v>
      </c>
    </row>
    <row r="2174" spans="1:4">
      <c r="A2174" s="21">
        <v>44540</v>
      </c>
      <c r="B2174" s="103">
        <v>15.098387681889839</v>
      </c>
      <c r="C2174" s="103">
        <v>5.6307215219271276</v>
      </c>
      <c r="D2174" s="103">
        <v>2.6814303678656048</v>
      </c>
    </row>
    <row r="2175" spans="1:4">
      <c r="A2175" s="21">
        <v>44543</v>
      </c>
      <c r="B2175" s="103">
        <v>15.23159912623154</v>
      </c>
      <c r="C2175" s="103">
        <v>5.6664086063170744</v>
      </c>
      <c r="D2175" s="103">
        <v>2.6880516716092302</v>
      </c>
    </row>
    <row r="2176" spans="1:4">
      <c r="A2176" s="21">
        <v>44544</v>
      </c>
      <c r="B2176" s="103">
        <v>15.03336845669631</v>
      </c>
      <c r="C2176" s="103">
        <v>5.6183488816190508</v>
      </c>
      <c r="D2176" s="103">
        <v>2.67576271489287</v>
      </c>
    </row>
    <row r="2177" spans="1:4">
      <c r="A2177" s="21">
        <v>44545</v>
      </c>
      <c r="B2177" s="103">
        <v>15.0197348653638</v>
      </c>
      <c r="C2177" s="103">
        <v>5.5993507920588268</v>
      </c>
      <c r="D2177" s="103">
        <v>2.6824064830275072</v>
      </c>
    </row>
    <row r="2178" spans="1:4">
      <c r="A2178" s="21">
        <v>44546</v>
      </c>
      <c r="B2178" s="103">
        <v>15.249526792402539</v>
      </c>
      <c r="C2178" s="103">
        <v>5.6609852470219586</v>
      </c>
      <c r="D2178" s="103">
        <v>2.693793770337904</v>
      </c>
    </row>
    <row r="2179" spans="1:4">
      <c r="A2179" s="21">
        <v>44547</v>
      </c>
      <c r="B2179" s="103">
        <v>15.13684911328404</v>
      </c>
      <c r="C2179" s="103">
        <v>5.5739593641094416</v>
      </c>
      <c r="D2179" s="103">
        <v>2.715636789666922</v>
      </c>
    </row>
    <row r="2180" spans="1:4">
      <c r="A2180" s="21">
        <v>44550</v>
      </c>
      <c r="B2180" s="103">
        <v>15.052998348049931</v>
      </c>
      <c r="C2180" s="103">
        <v>5.4630036875211756</v>
      </c>
      <c r="D2180" s="103">
        <v>2.755443563480402</v>
      </c>
    </row>
    <row r="2181" spans="1:4">
      <c r="A2181" s="21">
        <v>44551</v>
      </c>
      <c r="B2181" s="103">
        <v>15.352996665663319</v>
      </c>
      <c r="C2181" s="103">
        <v>5.5195445058675796</v>
      </c>
      <c r="D2181" s="103">
        <v>2.7815695025816418</v>
      </c>
    </row>
    <row r="2182" spans="1:4">
      <c r="A2182" s="21">
        <v>44552</v>
      </c>
      <c r="B2182" s="103">
        <v>15.32366216517471</v>
      </c>
      <c r="C2182" s="103">
        <v>5.5289582291906179</v>
      </c>
      <c r="D2182" s="103">
        <v>2.771527931658464</v>
      </c>
    </row>
    <row r="2183" spans="1:4">
      <c r="A2183" s="21">
        <v>44553</v>
      </c>
      <c r="B2183" s="103">
        <v>15.305217669547821</v>
      </c>
      <c r="C2183" s="103">
        <v>5.5288596441289393</v>
      </c>
      <c r="D2183" s="103">
        <v>2.768241310990835</v>
      </c>
    </row>
    <row r="2184" spans="1:4">
      <c r="A2184" s="21">
        <v>44554</v>
      </c>
      <c r="B2184" s="103">
        <v>15.19849315714263</v>
      </c>
      <c r="C2184" s="103">
        <v>5.4226802063123287</v>
      </c>
      <c r="D2184" s="103">
        <v>2.8027640537331822</v>
      </c>
    </row>
    <row r="2185" spans="1:4">
      <c r="A2185" s="21">
        <v>44557</v>
      </c>
      <c r="B2185" s="103">
        <v>15.37992070746008</v>
      </c>
      <c r="C2185" s="103">
        <v>5.4501846435101502</v>
      </c>
      <c r="D2185" s="103">
        <v>2.821908194573524</v>
      </c>
    </row>
    <row r="2186" spans="1:4">
      <c r="A2186" s="21">
        <v>44558</v>
      </c>
      <c r="B2186" s="103">
        <v>15.33134721121975</v>
      </c>
      <c r="C2186" s="103">
        <v>5.4883470903152229</v>
      </c>
      <c r="D2186" s="103">
        <v>2.7934361582695</v>
      </c>
    </row>
    <row r="2187" spans="1:4">
      <c r="A2187" s="21">
        <v>44559</v>
      </c>
      <c r="B2187" s="103">
        <v>15.29225572543668</v>
      </c>
      <c r="C2187" s="103">
        <v>5.4457828766080123</v>
      </c>
      <c r="D2187" s="103">
        <v>2.8080913381845471</v>
      </c>
    </row>
    <row r="2188" spans="1:4">
      <c r="A2188" s="21">
        <v>44560</v>
      </c>
      <c r="B2188" s="103">
        <v>15.33810720186011</v>
      </c>
      <c r="C2188" s="103">
        <v>5.4853940157494074</v>
      </c>
      <c r="D2188" s="103">
        <v>2.796172373000382</v>
      </c>
    </row>
    <row r="2189" spans="1:4">
      <c r="A2189" s="21">
        <v>44561</v>
      </c>
      <c r="B2189" s="103">
        <v>15.45552877459839</v>
      </c>
      <c r="C2189" s="103">
        <v>5.5159352490359774</v>
      </c>
      <c r="D2189" s="103">
        <v>2.8019779197552328</v>
      </c>
    </row>
    <row r="2190" spans="1:4">
      <c r="A2190" s="21">
        <v>44565</v>
      </c>
      <c r="B2190" s="103">
        <v>15.64288214819295</v>
      </c>
      <c r="C2190" s="103">
        <v>5.4673549562026871</v>
      </c>
      <c r="D2190" s="103">
        <v>2.861142595186029</v>
      </c>
    </row>
    <row r="2191" spans="1:4">
      <c r="A2191" s="21">
        <v>44566</v>
      </c>
      <c r="B2191" s="103">
        <v>15.61609828964653</v>
      </c>
      <c r="C2191" s="103">
        <v>5.3738646373541776</v>
      </c>
      <c r="D2191" s="103">
        <v>2.905934433312245</v>
      </c>
    </row>
    <row r="2192" spans="1:4">
      <c r="A2192" s="21">
        <v>44567</v>
      </c>
      <c r="B2192" s="103">
        <v>15.809140638444161</v>
      </c>
      <c r="C2192" s="103">
        <v>5.3885446838415216</v>
      </c>
      <c r="D2192" s="103">
        <v>2.9338423574458958</v>
      </c>
    </row>
    <row r="2193" spans="1:4">
      <c r="A2193" s="21">
        <v>44568</v>
      </c>
      <c r="B2193" s="103">
        <v>15.9541290162891</v>
      </c>
      <c r="C2193" s="103">
        <v>5.3820145713838716</v>
      </c>
      <c r="D2193" s="103">
        <v>2.9643414756097228</v>
      </c>
    </row>
    <row r="2194" spans="1:4">
      <c r="A2194" s="21">
        <v>44571</v>
      </c>
      <c r="B2194" s="103">
        <v>16.142616179688559</v>
      </c>
      <c r="C2194" s="103">
        <v>5.4013528205401844</v>
      </c>
      <c r="D2194" s="103">
        <v>2.9886246494214661</v>
      </c>
    </row>
    <row r="2195" spans="1:4">
      <c r="A2195" s="21">
        <v>44572</v>
      </c>
      <c r="B2195" s="103">
        <v>16.136442339891619</v>
      </c>
      <c r="C2195" s="103">
        <v>5.3719267921727418</v>
      </c>
      <c r="D2195" s="103">
        <v>3.0038462853595651</v>
      </c>
    </row>
    <row r="2196" spans="1:4">
      <c r="A2196" s="21">
        <v>44573</v>
      </c>
      <c r="B2196" s="103">
        <v>16.09244906177274</v>
      </c>
      <c r="C2196" s="103">
        <v>5.444282683303121</v>
      </c>
      <c r="D2196" s="103">
        <v>2.955843771875788</v>
      </c>
    </row>
    <row r="2197" spans="1:4">
      <c r="A2197" s="21">
        <v>44574</v>
      </c>
      <c r="B2197" s="103">
        <v>15.912441444543139</v>
      </c>
      <c r="C2197" s="103">
        <v>5.3658716038783627</v>
      </c>
      <c r="D2197" s="103">
        <v>2.9654905333630972</v>
      </c>
    </row>
    <row r="2198" spans="1:4">
      <c r="A2198" s="21">
        <v>44575</v>
      </c>
      <c r="B2198" s="103">
        <v>15.71042582724893</v>
      </c>
      <c r="C2198" s="103">
        <v>5.3624171182107174</v>
      </c>
      <c r="D2198" s="103">
        <v>2.9297284192787751</v>
      </c>
    </row>
    <row r="2199" spans="1:4">
      <c r="A2199" s="21">
        <v>44578</v>
      </c>
      <c r="B2199" s="103">
        <v>15.83212221888472</v>
      </c>
      <c r="C2199" s="103">
        <v>5.4268750652646016</v>
      </c>
      <c r="D2199" s="103">
        <v>2.9173552050645521</v>
      </c>
    </row>
    <row r="2200" spans="1:4">
      <c r="A2200" s="21">
        <v>44579</v>
      </c>
      <c r="B2200" s="103">
        <v>15.9983645341455</v>
      </c>
      <c r="C2200" s="103">
        <v>5.4496822414474337</v>
      </c>
      <c r="D2200" s="103">
        <v>2.9356508921695119</v>
      </c>
    </row>
    <row r="2201" spans="1:4">
      <c r="A2201" s="21">
        <v>44580</v>
      </c>
      <c r="B2201" s="103">
        <v>16.191936036201259</v>
      </c>
      <c r="C2201" s="103">
        <v>5.4211936032675698</v>
      </c>
      <c r="D2201" s="103">
        <v>2.9867843174687092</v>
      </c>
    </row>
    <row r="2202" spans="1:4">
      <c r="A2202" s="21">
        <v>44581</v>
      </c>
      <c r="B2202" s="103">
        <v>16.144574894005011</v>
      </c>
      <c r="C2202" s="103">
        <v>5.4008362259567404</v>
      </c>
      <c r="D2202" s="103">
        <v>2.9892731826255399</v>
      </c>
    </row>
    <row r="2203" spans="1:4">
      <c r="A2203" s="21">
        <v>44582</v>
      </c>
      <c r="B2203" s="103">
        <v>15.91585898894823</v>
      </c>
      <c r="C2203" s="103">
        <v>5.3537047584572672</v>
      </c>
      <c r="D2203" s="103">
        <v>2.972868267307025</v>
      </c>
    </row>
    <row r="2204" spans="1:4">
      <c r="A2204" s="21">
        <v>44585</v>
      </c>
      <c r="B2204" s="103">
        <v>15.877344796275739</v>
      </c>
      <c r="C2204" s="103">
        <v>5.3806728646981226</v>
      </c>
      <c r="D2204" s="103">
        <v>2.9508102788491168</v>
      </c>
    </row>
    <row r="2205" spans="1:4">
      <c r="A2205" s="21">
        <v>44586</v>
      </c>
      <c r="B2205" s="103">
        <v>15.27900224637912</v>
      </c>
      <c r="C2205" s="103">
        <v>5.2179327277542953</v>
      </c>
      <c r="D2205" s="103">
        <v>2.928171565936406</v>
      </c>
    </row>
    <row r="2206" spans="1:4">
      <c r="A2206" s="21">
        <v>44587</v>
      </c>
      <c r="B2206" s="103">
        <v>15.375541906481271</v>
      </c>
      <c r="C2206" s="103">
        <v>5.2738149271718822</v>
      </c>
      <c r="D2206" s="103">
        <v>2.9154496543409252</v>
      </c>
    </row>
    <row r="2207" spans="1:4">
      <c r="A2207" s="21">
        <v>44588</v>
      </c>
      <c r="B2207" s="103">
        <v>15.09035063724369</v>
      </c>
      <c r="C2207" s="103">
        <v>5.1350008138757248</v>
      </c>
      <c r="D2207" s="103">
        <v>2.9387240984396281</v>
      </c>
    </row>
    <row r="2208" spans="1:4">
      <c r="A2208" s="21">
        <v>44589</v>
      </c>
      <c r="B2208" s="103">
        <v>14.975161213183799</v>
      </c>
      <c r="C2208" s="103">
        <v>5.1057234540914518</v>
      </c>
      <c r="D2208" s="103">
        <v>2.9330145566704182</v>
      </c>
    </row>
    <row r="2209" spans="1:4">
      <c r="A2209" s="21">
        <v>44599</v>
      </c>
      <c r="B2209" s="103">
        <v>15.394532885713179</v>
      </c>
      <c r="C2209" s="103">
        <v>5.2055382742010421</v>
      </c>
      <c r="D2209" s="103">
        <v>2.9573373731606969</v>
      </c>
    </row>
    <row r="2210" spans="1:4">
      <c r="A2210" s="21">
        <v>44600</v>
      </c>
      <c r="B2210" s="103">
        <v>15.748541036824321</v>
      </c>
      <c r="C2210" s="103">
        <v>5.1982741168677498</v>
      </c>
      <c r="D2210" s="103">
        <v>3.029571100477805</v>
      </c>
    </row>
    <row r="2211" spans="1:4">
      <c r="A2211" s="21">
        <v>44601</v>
      </c>
      <c r="B2211" s="103">
        <v>15.850585200214949</v>
      </c>
      <c r="C2211" s="103">
        <v>5.2473793444182331</v>
      </c>
      <c r="D2211" s="103">
        <v>3.0206669195882729</v>
      </c>
    </row>
    <row r="2212" spans="1:4">
      <c r="A2212" s="21">
        <v>44602</v>
      </c>
      <c r="B2212" s="103">
        <v>16.062668208572219</v>
      </c>
      <c r="C2212" s="103">
        <v>5.2343724656261621</v>
      </c>
      <c r="D2212" s="103">
        <v>3.0686903375819901</v>
      </c>
    </row>
    <row r="2213" spans="1:4">
      <c r="A2213" s="21">
        <v>44603</v>
      </c>
      <c r="B2213" s="103">
        <v>16.020761119099092</v>
      </c>
      <c r="C2213" s="103">
        <v>5.1712041586354527</v>
      </c>
      <c r="D2213" s="103">
        <v>3.098071672986618</v>
      </c>
    </row>
    <row r="2214" spans="1:4">
      <c r="A2214" s="21">
        <v>44606</v>
      </c>
      <c r="B2214" s="103">
        <v>15.70419614522315</v>
      </c>
      <c r="C2214" s="103">
        <v>5.0750614823901206</v>
      </c>
      <c r="D2214" s="103">
        <v>3.0943853980321019</v>
      </c>
    </row>
    <row r="2215" spans="1:4">
      <c r="A2215" s="21">
        <v>44607</v>
      </c>
      <c r="B2215" s="103">
        <v>15.6332707378123</v>
      </c>
      <c r="C2215" s="103">
        <v>5.1404622997198519</v>
      </c>
      <c r="D2215" s="103">
        <v>3.0412188294162359</v>
      </c>
    </row>
    <row r="2216" spans="1:4">
      <c r="A2216" s="21">
        <v>44608</v>
      </c>
      <c r="B2216" s="103">
        <v>15.84544964075565</v>
      </c>
      <c r="C2216" s="103">
        <v>5.1827149395353151</v>
      </c>
      <c r="D2216" s="103">
        <v>3.0573646873536822</v>
      </c>
    </row>
    <row r="2217" spans="1:4">
      <c r="A2217" s="21">
        <v>44609</v>
      </c>
      <c r="B2217" s="103">
        <v>15.721258064287699</v>
      </c>
      <c r="C2217" s="103">
        <v>5.1947942545690946</v>
      </c>
      <c r="D2217" s="103">
        <v>3.0263485508516581</v>
      </c>
    </row>
    <row r="2218" spans="1:4">
      <c r="A2218" s="21">
        <v>44610</v>
      </c>
      <c r="B2218" s="103">
        <v>16.036208620071889</v>
      </c>
      <c r="C2218" s="103">
        <v>5.2279614322804218</v>
      </c>
      <c r="D2218" s="103">
        <v>3.0673922957914681</v>
      </c>
    </row>
    <row r="2219" spans="1:4">
      <c r="A2219" s="21">
        <v>44613</v>
      </c>
      <c r="B2219" s="103">
        <v>16.132551869576059</v>
      </c>
      <c r="C2219" s="103">
        <v>5.2258996062143694</v>
      </c>
      <c r="D2219" s="103">
        <v>3.087038229818281</v>
      </c>
    </row>
    <row r="2220" spans="1:4">
      <c r="A2220" s="21">
        <v>44614</v>
      </c>
      <c r="B2220" s="103">
        <v>15.926536023102701</v>
      </c>
      <c r="C2220" s="103">
        <v>5.1719230297388297</v>
      </c>
      <c r="D2220" s="103">
        <v>3.0794224762287219</v>
      </c>
    </row>
    <row r="2221" spans="1:4">
      <c r="A2221" s="21">
        <v>44615</v>
      </c>
      <c r="B2221" s="103">
        <v>15.90996975195897</v>
      </c>
      <c r="C2221" s="103">
        <v>5.2507961343175289</v>
      </c>
      <c r="D2221" s="103">
        <v>3.030010944050272</v>
      </c>
    </row>
    <row r="2222" spans="1:4">
      <c r="A2222" s="21">
        <v>44616</v>
      </c>
      <c r="B2222" s="103">
        <v>15.495530296152159</v>
      </c>
      <c r="C2222" s="103">
        <v>5.1505877899524446</v>
      </c>
      <c r="D2222" s="103">
        <v>3.008497462441122</v>
      </c>
    </row>
    <row r="2223" spans="1:4">
      <c r="A2223" s="21">
        <v>44617</v>
      </c>
      <c r="B2223" s="103">
        <v>15.475154044526169</v>
      </c>
      <c r="C2223" s="103">
        <v>5.1975990563233916</v>
      </c>
      <c r="D2223" s="103">
        <v>2.9773658715939448</v>
      </c>
    </row>
    <row r="2224" spans="1:4">
      <c r="A2224" s="21">
        <v>44620</v>
      </c>
      <c r="B2224" s="103">
        <v>15.482782478104721</v>
      </c>
      <c r="C2224" s="103">
        <v>5.2272214013848437</v>
      </c>
      <c r="D2224" s="103">
        <v>2.9619526875220701</v>
      </c>
    </row>
    <row r="2225" spans="1:4">
      <c r="A2225" s="21">
        <v>44621</v>
      </c>
      <c r="B2225" s="103">
        <v>15.589332146565811</v>
      </c>
      <c r="C2225" s="103">
        <v>5.2467930872538133</v>
      </c>
      <c r="D2225" s="103">
        <v>2.9712115357545592</v>
      </c>
    </row>
    <row r="2226" spans="1:4">
      <c r="A2226" s="21">
        <v>44622</v>
      </c>
      <c r="B2226" s="103">
        <v>15.62093230107009</v>
      </c>
      <c r="C2226" s="103">
        <v>5.2009284504924107</v>
      </c>
      <c r="D2226" s="103">
        <v>3.0034891750128079</v>
      </c>
    </row>
    <row r="2227" spans="1:4">
      <c r="A2227" s="21">
        <v>44623</v>
      </c>
      <c r="B2227" s="103">
        <v>15.81696432726425</v>
      </c>
      <c r="C2227" s="103">
        <v>5.1753576826752212</v>
      </c>
      <c r="D2227" s="103">
        <v>3.0562069903327371</v>
      </c>
    </row>
    <row r="2228" spans="1:4">
      <c r="A2228" s="21">
        <v>44624</v>
      </c>
      <c r="B2228" s="103">
        <v>15.684526971749939</v>
      </c>
      <c r="C2228" s="103">
        <v>5.1101667100414359</v>
      </c>
      <c r="D2228" s="103">
        <v>3.0692789221396568</v>
      </c>
    </row>
    <row r="2229" spans="1:4">
      <c r="A2229" s="21">
        <v>44627</v>
      </c>
      <c r="B2229" s="103">
        <v>15.45141686096156</v>
      </c>
      <c r="C2229" s="103">
        <v>4.9767652018359154</v>
      </c>
      <c r="D2229" s="103">
        <v>3.104710838128665</v>
      </c>
    </row>
    <row r="2230" spans="1:4">
      <c r="A2230" s="21">
        <v>44628</v>
      </c>
      <c r="B2230" s="103">
        <v>14.909662129941051</v>
      </c>
      <c r="C2230" s="103">
        <v>4.8598859301960067</v>
      </c>
      <c r="D2230" s="103">
        <v>3.0679037212175309</v>
      </c>
    </row>
    <row r="2231" spans="1:4">
      <c r="A2231" s="21">
        <v>44629</v>
      </c>
      <c r="B2231" s="103">
        <v>14.69466454235709</v>
      </c>
      <c r="C2231" s="103">
        <v>4.8176312683799427</v>
      </c>
      <c r="D2231" s="103">
        <v>3.0501845665948109</v>
      </c>
    </row>
    <row r="2232" spans="1:4">
      <c r="A2232" s="21">
        <v>44630</v>
      </c>
      <c r="B2232" s="103">
        <v>14.947387599271011</v>
      </c>
      <c r="C2232" s="103">
        <v>4.933325152637221</v>
      </c>
      <c r="D2232" s="103">
        <v>3.0298808890146929</v>
      </c>
    </row>
    <row r="2233" spans="1:4">
      <c r="A2233" s="21">
        <v>44631</v>
      </c>
      <c r="B2233" s="103">
        <v>15.01363958980606</v>
      </c>
      <c r="C2233" s="103">
        <v>4.9501874374931756</v>
      </c>
      <c r="D2233" s="103">
        <v>3.0329436570606139</v>
      </c>
    </row>
    <row r="2234" spans="1:4">
      <c r="A2234" s="21">
        <v>44634</v>
      </c>
      <c r="B2234" s="103">
        <v>14.628824628959</v>
      </c>
      <c r="C2234" s="103">
        <v>4.7986615874095477</v>
      </c>
      <c r="D2234" s="103">
        <v>3.0485218352011469</v>
      </c>
    </row>
    <row r="2235" spans="1:4">
      <c r="A2235" s="21">
        <v>44635</v>
      </c>
      <c r="B2235" s="103">
        <v>13.68158445468727</v>
      </c>
      <c r="C2235" s="103">
        <v>4.6085163089457968</v>
      </c>
      <c r="D2235" s="103">
        <v>2.968761210224935</v>
      </c>
    </row>
    <row r="2236" spans="1:4">
      <c r="A2236" s="21">
        <v>44636</v>
      </c>
      <c r="B2236" s="103">
        <v>13.98796342090373</v>
      </c>
      <c r="C2236" s="103">
        <v>4.8044084717883537</v>
      </c>
      <c r="D2236" s="103">
        <v>2.9114850460866339</v>
      </c>
    </row>
    <row r="2237" spans="1:4">
      <c r="A2237" s="21">
        <v>44637</v>
      </c>
      <c r="B2237" s="103">
        <v>14.35343925510597</v>
      </c>
      <c r="C2237" s="103">
        <v>4.9124703046731693</v>
      </c>
      <c r="D2237" s="103">
        <v>2.9218373577651411</v>
      </c>
    </row>
    <row r="2238" spans="1:4">
      <c r="A2238" s="21">
        <v>44638</v>
      </c>
      <c r="B2238" s="103">
        <v>14.7157074346598</v>
      </c>
      <c r="C2238" s="103">
        <v>4.9587024960526147</v>
      </c>
      <c r="D2238" s="103">
        <v>2.967652817722835</v>
      </c>
    </row>
    <row r="2239" spans="1:4">
      <c r="A2239" s="21">
        <v>44641</v>
      </c>
      <c r="B2239" s="103">
        <v>14.74014900054544</v>
      </c>
      <c r="C2239" s="103">
        <v>4.9744968457548637</v>
      </c>
      <c r="D2239" s="103">
        <v>2.9631437022870739</v>
      </c>
    </row>
    <row r="2240" spans="1:4">
      <c r="A2240" s="21">
        <v>44642</v>
      </c>
      <c r="B2240" s="103">
        <v>14.94802188996688</v>
      </c>
      <c r="C2240" s="103">
        <v>4.9760786692754726</v>
      </c>
      <c r="D2240" s="103">
        <v>3.0039761996253458</v>
      </c>
    </row>
    <row r="2241" spans="1:4">
      <c r="A2241" s="21">
        <v>44643</v>
      </c>
      <c r="B2241" s="103">
        <v>15.01485810575126</v>
      </c>
      <c r="C2241" s="103">
        <v>5.0000255721539313</v>
      </c>
      <c r="D2241" s="103">
        <v>3.0029562627382931</v>
      </c>
    </row>
    <row r="2242" spans="1:4">
      <c r="A2242" s="21">
        <v>44644</v>
      </c>
      <c r="B2242" s="103">
        <v>14.928425889069389</v>
      </c>
      <c r="C2242" s="103">
        <v>4.9628308485291299</v>
      </c>
      <c r="D2242" s="103">
        <v>3.0080464848996091</v>
      </c>
    </row>
    <row r="2243" spans="1:4">
      <c r="A2243" s="21">
        <v>44645</v>
      </c>
      <c r="B2243" s="103">
        <v>14.866717915486751</v>
      </c>
      <c r="C2243" s="103">
        <v>4.8891220390057963</v>
      </c>
      <c r="D2243" s="103">
        <v>3.04077455970191</v>
      </c>
    </row>
    <row r="2244" spans="1:4">
      <c r="A2244" s="21">
        <v>44648</v>
      </c>
      <c r="B2244" s="103">
        <v>14.986387811893829</v>
      </c>
      <c r="C2244" s="103">
        <v>4.8688656941896387</v>
      </c>
      <c r="D2244" s="103">
        <v>3.0780039444871412</v>
      </c>
    </row>
    <row r="2245" spans="1:4">
      <c r="A2245" s="21">
        <v>44649</v>
      </c>
      <c r="B2245" s="103">
        <v>14.893784451246759</v>
      </c>
      <c r="C2245" s="103">
        <v>4.8531451535390229</v>
      </c>
      <c r="D2245" s="103">
        <v>3.0688932599483199</v>
      </c>
    </row>
    <row r="2246" spans="1:4">
      <c r="A2246" s="21">
        <v>44650</v>
      </c>
      <c r="B2246" s="103">
        <v>15.22854975541798</v>
      </c>
      <c r="C2246" s="103">
        <v>5.0109148446859653</v>
      </c>
      <c r="D2246" s="103">
        <v>3.039075743138548</v>
      </c>
    </row>
    <row r="2247" spans="1:4">
      <c r="A2247" s="21">
        <v>44651</v>
      </c>
      <c r="B2247" s="103">
        <v>15.392688551686129</v>
      </c>
      <c r="C2247" s="103">
        <v>4.9817633929120504</v>
      </c>
      <c r="D2247" s="103">
        <v>3.08980723042498</v>
      </c>
    </row>
    <row r="2248" spans="1:4">
      <c r="A2248" s="21">
        <v>44652</v>
      </c>
      <c r="B2248" s="103">
        <v>15.583181028779221</v>
      </c>
      <c r="C2248" s="103">
        <v>5.0227183516991367</v>
      </c>
      <c r="D2248" s="103">
        <v>3.1025392900056969</v>
      </c>
    </row>
    <row r="2249" spans="1:4">
      <c r="A2249" s="21">
        <v>44657</v>
      </c>
      <c r="B2249" s="103">
        <v>15.20829463231502</v>
      </c>
      <c r="C2249" s="103">
        <v>5.0195125976060044</v>
      </c>
      <c r="D2249" s="103">
        <v>3.0298349364773851</v>
      </c>
    </row>
    <row r="2250" spans="1:4">
      <c r="A2250" s="21">
        <v>44658</v>
      </c>
      <c r="B2250" s="103">
        <v>14.958091743282161</v>
      </c>
      <c r="C2250" s="103">
        <v>4.9295443247039561</v>
      </c>
      <c r="D2250" s="103">
        <v>3.0343761528466362</v>
      </c>
    </row>
    <row r="2251" spans="1:4">
      <c r="A2251" s="21">
        <v>44659</v>
      </c>
      <c r="B2251" s="103">
        <v>14.916813971708759</v>
      </c>
      <c r="C2251" s="103">
        <v>4.9553756383675927</v>
      </c>
      <c r="D2251" s="103">
        <v>3.010228701173232</v>
      </c>
    </row>
    <row r="2252" spans="1:4">
      <c r="A2252" s="21">
        <v>44662</v>
      </c>
      <c r="B2252" s="103">
        <v>14.140762900424599</v>
      </c>
      <c r="C2252" s="103">
        <v>4.7727243708860714</v>
      </c>
      <c r="D2252" s="103">
        <v>2.9628283138838221</v>
      </c>
    </row>
    <row r="2253" spans="1:4">
      <c r="A2253" s="21">
        <v>44663</v>
      </c>
      <c r="B2253" s="103">
        <v>14.42869843112576</v>
      </c>
      <c r="C2253" s="103">
        <v>4.8171207004598742</v>
      </c>
      <c r="D2253" s="103">
        <v>2.99529518323016</v>
      </c>
    </row>
    <row r="2254" spans="1:4">
      <c r="A2254" s="21">
        <v>44664</v>
      </c>
      <c r="B2254" s="103">
        <v>14.12389636335703</v>
      </c>
      <c r="C2254" s="103">
        <v>4.7418569967837563</v>
      </c>
      <c r="D2254" s="103">
        <v>2.978558057093835</v>
      </c>
    </row>
    <row r="2255" spans="1:4">
      <c r="A2255" s="21">
        <v>44665</v>
      </c>
      <c r="B2255" s="103">
        <v>14.057097787718011</v>
      </c>
      <c r="C2255" s="103">
        <v>4.7814134268240158</v>
      </c>
      <c r="D2255" s="103">
        <v>2.939946106491619</v>
      </c>
    </row>
    <row r="2256" spans="1:4">
      <c r="A2256" s="21">
        <v>44666</v>
      </c>
      <c r="B2256" s="103">
        <v>13.94366912294641</v>
      </c>
      <c r="C2256" s="103">
        <v>4.7443146956648707</v>
      </c>
      <c r="D2256" s="103">
        <v>2.9390270286428248</v>
      </c>
    </row>
    <row r="2257" spans="1:4">
      <c r="A2257" s="21">
        <v>44669</v>
      </c>
      <c r="B2257" s="103">
        <v>14.109726406594691</v>
      </c>
      <c r="C2257" s="103">
        <v>4.7343499296068163</v>
      </c>
      <c r="D2257" s="103">
        <v>2.9802880261042488</v>
      </c>
    </row>
    <row r="2258" spans="1:4">
      <c r="A2258" s="21">
        <v>44670</v>
      </c>
      <c r="B2258" s="103">
        <v>13.97610953798155</v>
      </c>
      <c r="C2258" s="103">
        <v>4.722585693246061</v>
      </c>
      <c r="D2258" s="103">
        <v>2.959418938224728</v>
      </c>
    </row>
    <row r="2259" spans="1:4">
      <c r="A2259" s="21">
        <v>44671</v>
      </c>
      <c r="B2259" s="103">
        <v>13.410994517606969</v>
      </c>
      <c r="C2259" s="103">
        <v>4.5560304388773423</v>
      </c>
      <c r="D2259" s="103">
        <v>2.9435699997016682</v>
      </c>
    </row>
    <row r="2260" spans="1:4">
      <c r="A2260" s="21">
        <v>44672</v>
      </c>
      <c r="B2260" s="103">
        <v>13.1404719758319</v>
      </c>
      <c r="C2260" s="103">
        <v>4.4443345378766859</v>
      </c>
      <c r="D2260" s="103">
        <v>2.956679310219041</v>
      </c>
    </row>
    <row r="2261" spans="1:4">
      <c r="A2261" s="21">
        <v>44673</v>
      </c>
      <c r="B2261" s="103">
        <v>12.957331029699761</v>
      </c>
      <c r="C2261" s="103">
        <v>4.4392023123799644</v>
      </c>
      <c r="D2261" s="103">
        <v>2.9188421968434741</v>
      </c>
    </row>
    <row r="2262" spans="1:4">
      <c r="A2262" s="21">
        <v>44676</v>
      </c>
      <c r="B2262" s="103">
        <v>12.21662187320292</v>
      </c>
      <c r="C2262" s="103">
        <v>4.1838683980092028</v>
      </c>
      <c r="D2262" s="103">
        <v>2.919934546463248</v>
      </c>
    </row>
    <row r="2263" spans="1:4">
      <c r="A2263" s="21">
        <v>44677</v>
      </c>
      <c r="B2263" s="103">
        <v>11.988542773074</v>
      </c>
      <c r="C2263" s="103">
        <v>4.1139947349224659</v>
      </c>
      <c r="D2263" s="103">
        <v>2.9140880204116111</v>
      </c>
    </row>
    <row r="2264" spans="1:4">
      <c r="A2264" s="21">
        <v>44678</v>
      </c>
      <c r="B2264" s="103">
        <v>12.94671441839882</v>
      </c>
      <c r="C2264" s="103">
        <v>4.3083031008162864</v>
      </c>
      <c r="D2264" s="103">
        <v>3.0050611842852541</v>
      </c>
    </row>
    <row r="2265" spans="1:4">
      <c r="A2265" s="21">
        <v>44679</v>
      </c>
      <c r="B2265" s="103">
        <v>12.750435624104799</v>
      </c>
      <c r="C2265" s="103">
        <v>4.2904385458289003</v>
      </c>
      <c r="D2265" s="103">
        <v>2.9718257208230101</v>
      </c>
    </row>
    <row r="2266" spans="1:4">
      <c r="A2266" s="21">
        <v>44680</v>
      </c>
      <c r="B2266" s="103">
        <v>13.4166862550061</v>
      </c>
      <c r="C2266" s="103">
        <v>4.4521692224739171</v>
      </c>
      <c r="D2266" s="103">
        <v>3.0135166891861549</v>
      </c>
    </row>
    <row r="2267" spans="1:4">
      <c r="A2267" s="21">
        <v>44686</v>
      </c>
      <c r="B2267" s="103">
        <v>13.31442018393359</v>
      </c>
      <c r="C2267" s="103">
        <v>4.4599609864273422</v>
      </c>
      <c r="D2267" s="103">
        <v>2.985322119285875</v>
      </c>
    </row>
    <row r="2268" spans="1:4">
      <c r="A2268" s="21">
        <v>44687</v>
      </c>
      <c r="B2268" s="103">
        <v>13.07611412460216</v>
      </c>
      <c r="C2268" s="103">
        <v>4.3636408671334159</v>
      </c>
      <c r="D2268" s="103">
        <v>2.9966063942361458</v>
      </c>
    </row>
    <row r="2269" spans="1:4">
      <c r="A2269" s="21">
        <v>44690</v>
      </c>
      <c r="B2269" s="103">
        <v>12.996264316237591</v>
      </c>
      <c r="C2269" s="103">
        <v>4.3565455160343891</v>
      </c>
      <c r="D2269" s="103">
        <v>2.983158162448774</v>
      </c>
    </row>
    <row r="2270" spans="1:4">
      <c r="A2270" s="21">
        <v>44691</v>
      </c>
      <c r="B2270" s="103">
        <v>13.355643732835469</v>
      </c>
      <c r="C2270" s="103">
        <v>4.4263294679310006</v>
      </c>
      <c r="D2270" s="103">
        <v>3.017318035089307</v>
      </c>
    </row>
    <row r="2271" spans="1:4">
      <c r="A2271" s="21">
        <v>44692</v>
      </c>
      <c r="B2271" s="103">
        <v>13.85542583281353</v>
      </c>
      <c r="C2271" s="103">
        <v>4.5017751707542386</v>
      </c>
      <c r="D2271" s="103">
        <v>3.0777693925776739</v>
      </c>
    </row>
    <row r="2272" spans="1:4">
      <c r="A2272" s="21">
        <v>44693</v>
      </c>
      <c r="B2272" s="103">
        <v>13.82070430989137</v>
      </c>
      <c r="C2272" s="103">
        <v>4.4848085617898592</v>
      </c>
      <c r="D2272" s="103">
        <v>3.0816709608616182</v>
      </c>
    </row>
    <row r="2273" spans="1:4">
      <c r="A2273" s="21">
        <v>44694</v>
      </c>
      <c r="B2273" s="103">
        <v>13.866537255333441</v>
      </c>
      <c r="C2273" s="103">
        <v>4.5446966585818398</v>
      </c>
      <c r="D2273" s="103">
        <v>3.0511469294983602</v>
      </c>
    </row>
    <row r="2274" spans="1:4">
      <c r="A2274" s="21">
        <v>44697</v>
      </c>
      <c r="B2274" s="103">
        <v>13.71260190762899</v>
      </c>
      <c r="C2274" s="103">
        <v>4.5420798876731254</v>
      </c>
      <c r="D2274" s="103">
        <v>3.0190138101366282</v>
      </c>
    </row>
    <row r="2275" spans="1:4">
      <c r="A2275" s="21">
        <v>44698</v>
      </c>
      <c r="B2275" s="103">
        <v>14.049802608460849</v>
      </c>
      <c r="C2275" s="103">
        <v>4.5908136368058896</v>
      </c>
      <c r="D2275" s="103">
        <v>3.0604166755582272</v>
      </c>
    </row>
    <row r="2276" spans="1:4">
      <c r="A2276" s="21">
        <v>44699</v>
      </c>
      <c r="B2276" s="103">
        <v>14.086880352927579</v>
      </c>
      <c r="C2276" s="103">
        <v>4.5832948296404066</v>
      </c>
      <c r="D2276" s="103">
        <v>3.0735269880146028</v>
      </c>
    </row>
    <row r="2277" spans="1:4">
      <c r="A2277" s="21">
        <v>44700</v>
      </c>
      <c r="B2277" s="103">
        <v>14.22386583435064</v>
      </c>
      <c r="C2277" s="103">
        <v>4.6094450698880012</v>
      </c>
      <c r="D2277" s="103">
        <v>3.0858087294000982</v>
      </c>
    </row>
    <row r="2278" spans="1:4">
      <c r="A2278" s="21">
        <v>44701</v>
      </c>
      <c r="B2278" s="103">
        <v>14.389991659211409</v>
      </c>
      <c r="C2278" s="103">
        <v>4.6599727341913848</v>
      </c>
      <c r="D2278" s="103">
        <v>3.0879991107305069</v>
      </c>
    </row>
    <row r="2279" spans="1:4">
      <c r="A2279" s="21">
        <v>44704</v>
      </c>
      <c r="B2279" s="103">
        <v>14.4212419922351</v>
      </c>
      <c r="C2279" s="103">
        <v>4.6620201161648129</v>
      </c>
      <c r="D2279" s="103">
        <v>3.0933461531475879</v>
      </c>
    </row>
    <row r="2280" spans="1:4">
      <c r="A2280" s="21">
        <v>44705</v>
      </c>
      <c r="B2280" s="103">
        <v>13.8604394347233</v>
      </c>
      <c r="C2280" s="103">
        <v>4.4991335761520101</v>
      </c>
      <c r="D2280" s="103">
        <v>3.0806908041565122</v>
      </c>
    </row>
    <row r="2281" spans="1:4">
      <c r="A2281" s="21">
        <v>44706</v>
      </c>
      <c r="B2281" s="103">
        <v>13.860247894896601</v>
      </c>
      <c r="C2281" s="103">
        <v>4.5272756082160051</v>
      </c>
      <c r="D2281" s="103">
        <v>3.0614985908397792</v>
      </c>
    </row>
    <row r="2282" spans="1:4">
      <c r="A2282" s="21">
        <v>44707</v>
      </c>
      <c r="B2282" s="103">
        <v>13.86563542198275</v>
      </c>
      <c r="C2282" s="103">
        <v>4.5577023566421726</v>
      </c>
      <c r="D2282" s="103">
        <v>3.042242414486688</v>
      </c>
    </row>
    <row r="2283" spans="1:4">
      <c r="A2283" s="21">
        <v>44708</v>
      </c>
      <c r="B2283" s="103">
        <v>13.82241197194921</v>
      </c>
      <c r="C2283" s="103">
        <v>4.5532480025768383</v>
      </c>
      <c r="D2283" s="103">
        <v>3.035725698254661</v>
      </c>
    </row>
    <row r="2284" spans="1:4">
      <c r="A2284" s="21">
        <v>44711</v>
      </c>
      <c r="B2284" s="103">
        <v>13.99537642586748</v>
      </c>
      <c r="C2284" s="103">
        <v>4.5808147573324138</v>
      </c>
      <c r="D2284" s="103">
        <v>3.0552155385601161</v>
      </c>
    </row>
    <row r="2285" spans="1:4">
      <c r="A2285" s="21">
        <v>44712</v>
      </c>
      <c r="B2285" s="103">
        <v>14.25328503724192</v>
      </c>
      <c r="C2285" s="103">
        <v>4.6312971324966643</v>
      </c>
      <c r="D2285" s="103">
        <v>3.077601075782884</v>
      </c>
    </row>
    <row r="2286" spans="1:4">
      <c r="A2286" s="21">
        <v>44713</v>
      </c>
      <c r="B2286" s="103">
        <v>14.344324198546071</v>
      </c>
      <c r="C2286" s="103">
        <v>4.6588259458992489</v>
      </c>
      <c r="D2286" s="103">
        <v>3.078956879934978</v>
      </c>
    </row>
    <row r="2287" spans="1:4">
      <c r="A2287" s="21">
        <v>44714</v>
      </c>
      <c r="B2287" s="103">
        <v>14.70356277703609</v>
      </c>
      <c r="C2287" s="103">
        <v>4.700311912643083</v>
      </c>
      <c r="D2287" s="103">
        <v>3.1282100103794961</v>
      </c>
    </row>
    <row r="2288" spans="1:4">
      <c r="A2288" s="21">
        <v>44718</v>
      </c>
      <c r="B2288" s="103">
        <v>15.38672337008822</v>
      </c>
      <c r="C2288" s="103">
        <v>4.8313106555882888</v>
      </c>
      <c r="D2288" s="103">
        <v>3.184792795779066</v>
      </c>
    </row>
    <row r="2289" spans="1:4">
      <c r="A2289" s="21">
        <v>44719</v>
      </c>
      <c r="B2289" s="103">
        <v>15.31634422028695</v>
      </c>
      <c r="C2289" s="103">
        <v>4.833647458484533</v>
      </c>
      <c r="D2289" s="103">
        <v>3.1686928663781768</v>
      </c>
    </row>
    <row r="2290" spans="1:4">
      <c r="A2290" s="21">
        <v>44720</v>
      </c>
      <c r="B2290" s="103">
        <v>15.36589482231626</v>
      </c>
      <c r="C2290" s="103">
        <v>4.8489045226606251</v>
      </c>
      <c r="D2290" s="103">
        <v>3.1689415105012002</v>
      </c>
    </row>
    <row r="2291" spans="1:4">
      <c r="A2291" s="21">
        <v>44721</v>
      </c>
      <c r="B2291" s="103">
        <v>14.94706177213464</v>
      </c>
      <c r="C2291" s="103">
        <v>4.7771862731162411</v>
      </c>
      <c r="D2291" s="103">
        <v>3.1288421505038801</v>
      </c>
    </row>
    <row r="2292" spans="1:4">
      <c r="A2292" s="21">
        <v>44722</v>
      </c>
      <c r="B2292" s="103">
        <v>15.313605858009719</v>
      </c>
      <c r="C2292" s="103">
        <v>4.8537492773320849</v>
      </c>
      <c r="D2292" s="103">
        <v>3.1550055396406882</v>
      </c>
    </row>
    <row r="2293" spans="1:4">
      <c r="A2293" s="21">
        <v>44725</v>
      </c>
      <c r="B2293" s="103">
        <v>15.369353806245391</v>
      </c>
      <c r="C2293" s="103">
        <v>4.8428465404758514</v>
      </c>
      <c r="D2293" s="103">
        <v>3.173619828295287</v>
      </c>
    </row>
    <row r="2294" spans="1:4">
      <c r="A2294" s="21">
        <v>44726</v>
      </c>
      <c r="B2294" s="103">
        <v>15.357268957669969</v>
      </c>
      <c r="C2294" s="103">
        <v>4.862458549230702</v>
      </c>
      <c r="D2294" s="103">
        <v>3.1583341641235529</v>
      </c>
    </row>
    <row r="2295" spans="1:4">
      <c r="A2295" s="21">
        <v>44727</v>
      </c>
      <c r="B2295" s="103">
        <v>15.43929354115013</v>
      </c>
      <c r="C2295" s="103">
        <v>4.8959820304369366</v>
      </c>
      <c r="D2295" s="103">
        <v>3.1534620521824639</v>
      </c>
    </row>
    <row r="2296" spans="1:4">
      <c r="A2296" s="21">
        <v>44728</v>
      </c>
      <c r="B2296" s="103">
        <v>15.507869024250031</v>
      </c>
      <c r="C2296" s="103">
        <v>4.8962587134967244</v>
      </c>
      <c r="D2296" s="103">
        <v>3.1672895432387991</v>
      </c>
    </row>
    <row r="2297" spans="1:4">
      <c r="A2297" s="21">
        <v>44729</v>
      </c>
      <c r="B2297" s="103">
        <v>15.88302864664349</v>
      </c>
      <c r="C2297" s="103">
        <v>4.9555286835411057</v>
      </c>
      <c r="D2297" s="103">
        <v>3.2051128468686101</v>
      </c>
    </row>
    <row r="2298" spans="1:4">
      <c r="A2298" s="21">
        <v>44732</v>
      </c>
      <c r="B2298" s="103">
        <v>16.154435886466121</v>
      </c>
      <c r="C2298" s="103">
        <v>5.0068964852609081</v>
      </c>
      <c r="D2298" s="103">
        <v>3.226436962302071</v>
      </c>
    </row>
    <row r="2299" spans="1:4">
      <c r="A2299" s="21">
        <v>44733</v>
      </c>
      <c r="B2299" s="103">
        <v>16.02082512083766</v>
      </c>
      <c r="C2299" s="103">
        <v>4.9833703887229053</v>
      </c>
      <c r="D2299" s="103">
        <v>3.214857389908627</v>
      </c>
    </row>
    <row r="2300" spans="1:4">
      <c r="A2300" s="21">
        <v>44734</v>
      </c>
      <c r="B2300" s="103">
        <v>15.940655844698419</v>
      </c>
      <c r="C2300" s="103">
        <v>4.9331948190717254</v>
      </c>
      <c r="D2300" s="103">
        <v>3.2313047486127791</v>
      </c>
    </row>
    <row r="2301" spans="1:4">
      <c r="A2301" s="21">
        <v>44735</v>
      </c>
      <c r="B2301" s="103">
        <v>16.443951620737511</v>
      </c>
      <c r="C2301" s="103">
        <v>5.0413064025969643</v>
      </c>
      <c r="D2301" s="103">
        <v>3.261843321458624</v>
      </c>
    </row>
    <row r="2302" spans="1:4">
      <c r="A2302" s="21">
        <v>44736</v>
      </c>
      <c r="B2302" s="103">
        <v>16.795790095579999</v>
      </c>
      <c r="C2302" s="103">
        <v>5.1120247517964863</v>
      </c>
      <c r="D2302" s="103">
        <v>3.285545534512047</v>
      </c>
    </row>
    <row r="2303" spans="1:4">
      <c r="A2303" s="21">
        <v>44739</v>
      </c>
      <c r="B2303" s="103">
        <v>16.956697868544421</v>
      </c>
      <c r="C2303" s="103">
        <v>5.1526723356680906</v>
      </c>
      <c r="D2303" s="103">
        <v>3.290855067799654</v>
      </c>
    </row>
    <row r="2304" spans="1:4">
      <c r="A2304" s="21">
        <v>44740</v>
      </c>
      <c r="B2304" s="103">
        <v>17.09873568235691</v>
      </c>
      <c r="C2304" s="103">
        <v>5.1922335147626892</v>
      </c>
      <c r="D2304" s="103">
        <v>3.2931368810245831</v>
      </c>
    </row>
    <row r="2305" spans="1:4">
      <c r="A2305" s="21">
        <v>44741</v>
      </c>
      <c r="B2305" s="103">
        <v>16.546239756446909</v>
      </c>
      <c r="C2305" s="103">
        <v>5.0926110838015139</v>
      </c>
      <c r="D2305" s="103">
        <v>3.2490680093512139</v>
      </c>
    </row>
    <row r="2306" spans="1:4">
      <c r="A2306" s="21">
        <v>44742</v>
      </c>
      <c r="B2306" s="103">
        <v>16.813178672567389</v>
      </c>
      <c r="C2306" s="103">
        <v>5.1523257469443653</v>
      </c>
      <c r="D2306" s="103">
        <v>3.2632212127772791</v>
      </c>
    </row>
    <row r="2307" spans="1:4">
      <c r="A2307" s="21">
        <v>44743</v>
      </c>
      <c r="B2307" s="103">
        <v>16.740615593173509</v>
      </c>
      <c r="C2307" s="103">
        <v>5.1423770686974617</v>
      </c>
      <c r="D2307" s="103">
        <v>3.2554235851502482</v>
      </c>
    </row>
    <row r="2308" spans="1:4">
      <c r="A2308" s="21">
        <v>44746</v>
      </c>
      <c r="B2308" s="103">
        <v>17.122284048721891</v>
      </c>
      <c r="C2308" s="103">
        <v>5.2094011534019202</v>
      </c>
      <c r="D2308" s="103">
        <v>3.2868046718844921</v>
      </c>
    </row>
    <row r="2309" spans="1:4">
      <c r="A2309" s="21">
        <v>44747</v>
      </c>
      <c r="B2309" s="103">
        <v>17.146910296072399</v>
      </c>
      <c r="C2309" s="103">
        <v>5.2116946798495807</v>
      </c>
      <c r="D2309" s="103">
        <v>3.2900834276361119</v>
      </c>
    </row>
    <row r="2310" spans="1:4">
      <c r="A2310" s="21">
        <v>44748</v>
      </c>
      <c r="B2310" s="103">
        <v>17.040921873809051</v>
      </c>
      <c r="C2310" s="103">
        <v>5.1415877403982284</v>
      </c>
      <c r="D2310" s="103">
        <v>3.314330657029533</v>
      </c>
    </row>
    <row r="2311" spans="1:4">
      <c r="A2311" s="21">
        <v>44749</v>
      </c>
      <c r="B2311" s="103">
        <v>17.23449282074921</v>
      </c>
      <c r="C2311" s="103">
        <v>5.1719675089570849</v>
      </c>
      <c r="D2311" s="103">
        <v>3.332289460616606</v>
      </c>
    </row>
    <row r="2312" spans="1:4">
      <c r="A2312" s="21">
        <v>44750</v>
      </c>
      <c r="B2312" s="103">
        <v>16.861579331445999</v>
      </c>
      <c r="C2312" s="103">
        <v>5.1103074086857063</v>
      </c>
      <c r="D2312" s="103">
        <v>3.299523489093299</v>
      </c>
    </row>
    <row r="2313" spans="1:4">
      <c r="A2313" s="21">
        <v>44753</v>
      </c>
      <c r="B2313" s="103">
        <v>16.603839725800999</v>
      </c>
      <c r="C2313" s="103">
        <v>5.0498232519148498</v>
      </c>
      <c r="D2313" s="103">
        <v>3.2880041335119921</v>
      </c>
    </row>
    <row r="2314" spans="1:4">
      <c r="A2314" s="21">
        <v>44754</v>
      </c>
      <c r="B2314" s="103">
        <v>16.241751757658719</v>
      </c>
      <c r="C2314" s="103">
        <v>4.9882188885682064</v>
      </c>
      <c r="D2314" s="103">
        <v>3.256022263754482</v>
      </c>
    </row>
    <row r="2315" spans="1:4">
      <c r="A2315" s="21">
        <v>44755</v>
      </c>
      <c r="B2315" s="103">
        <v>16.382618033143959</v>
      </c>
      <c r="C2315" s="103">
        <v>5.0092422642796688</v>
      </c>
      <c r="D2315" s="103">
        <v>3.2704782817086979</v>
      </c>
    </row>
    <row r="2316" spans="1:4">
      <c r="A2316" s="21">
        <v>44756</v>
      </c>
      <c r="B2316" s="103">
        <v>16.76405387108418</v>
      </c>
      <c r="C2316" s="103">
        <v>5.0511448883519758</v>
      </c>
      <c r="D2316" s="103">
        <v>3.318862206812236</v>
      </c>
    </row>
    <row r="2317" spans="1:4">
      <c r="A2317" s="21">
        <v>44757</v>
      </c>
      <c r="B2317" s="103">
        <v>16.51265268448358</v>
      </c>
      <c r="C2317" s="103">
        <v>4.9558263028184584</v>
      </c>
      <c r="D2317" s="103">
        <v>3.3319676024748031</v>
      </c>
    </row>
    <row r="2318" spans="1:4">
      <c r="A2318" s="21">
        <v>44760</v>
      </c>
      <c r="B2318" s="103">
        <v>16.635841195399951</v>
      </c>
      <c r="C2318" s="103">
        <v>5.0283909330865004</v>
      </c>
      <c r="D2318" s="103">
        <v>3.3083826251330519</v>
      </c>
    </row>
    <row r="2319" spans="1:4">
      <c r="A2319" s="21">
        <v>44761</v>
      </c>
      <c r="B2319" s="103">
        <v>16.456104541065059</v>
      </c>
      <c r="C2319" s="103">
        <v>5.0118454346563306</v>
      </c>
      <c r="D2319" s="103">
        <v>3.2834421483298351</v>
      </c>
    </row>
    <row r="2320" spans="1:4">
      <c r="A2320" s="21">
        <v>44762</v>
      </c>
      <c r="B2320" s="103">
        <v>16.584238816869249</v>
      </c>
      <c r="C2320" s="103">
        <v>5.0460371431010076</v>
      </c>
      <c r="D2320" s="103">
        <v>3.2865867504648429</v>
      </c>
    </row>
    <row r="2321" spans="1:4">
      <c r="A2321" s="21">
        <v>44763</v>
      </c>
      <c r="B2321" s="103">
        <v>16.55665849020631</v>
      </c>
      <c r="C2321" s="103">
        <v>5.018209917229683</v>
      </c>
      <c r="D2321" s="103">
        <v>3.299315645078964</v>
      </c>
    </row>
    <row r="2322" spans="1:4">
      <c r="A2322" s="21">
        <v>44764</v>
      </c>
      <c r="B2322" s="103">
        <v>16.468604627328499</v>
      </c>
      <c r="C2322" s="103">
        <v>4.9959431888976003</v>
      </c>
      <c r="D2322" s="103">
        <v>3.2963954962351059</v>
      </c>
    </row>
    <row r="2323" spans="1:4">
      <c r="A2323" s="21">
        <v>44767</v>
      </c>
      <c r="B2323" s="103">
        <v>16.248716906283121</v>
      </c>
      <c r="C2323" s="103">
        <v>4.958152337758591</v>
      </c>
      <c r="D2323" s="103">
        <v>3.2771717767809849</v>
      </c>
    </row>
    <row r="2324" spans="1:4">
      <c r="A2324" s="21">
        <v>44768</v>
      </c>
      <c r="B2324" s="103">
        <v>16.39238703376574</v>
      </c>
      <c r="C2324" s="103">
        <v>5.0047160700652693</v>
      </c>
      <c r="D2324" s="103">
        <v>3.2753880148793262</v>
      </c>
    </row>
    <row r="2325" spans="1:4">
      <c r="A2325" s="21">
        <v>44769</v>
      </c>
      <c r="B2325" s="103">
        <v>16.430982778305061</v>
      </c>
      <c r="C2325" s="103">
        <v>5.0142204729656594</v>
      </c>
      <c r="D2325" s="103">
        <v>3.2768768080488822</v>
      </c>
    </row>
    <row r="2326" spans="1:4">
      <c r="A2326" s="21">
        <v>44770</v>
      </c>
      <c r="B2326" s="103">
        <v>16.35273030881385</v>
      </c>
      <c r="C2326" s="103">
        <v>5.0140814980019623</v>
      </c>
      <c r="D2326" s="103">
        <v>3.2613610918231331</v>
      </c>
    </row>
    <row r="2327" spans="1:4">
      <c r="A2327" s="21">
        <v>44771</v>
      </c>
      <c r="B2327" s="103">
        <v>16.19923461073612</v>
      </c>
      <c r="C2327" s="103">
        <v>4.9676650748349349</v>
      </c>
      <c r="D2327" s="103">
        <v>3.260935342198847</v>
      </c>
    </row>
    <row r="2328" spans="1:4">
      <c r="A2328" s="21">
        <v>44774</v>
      </c>
      <c r="B2328" s="103">
        <v>16.49663680958751</v>
      </c>
      <c r="C2328" s="103">
        <v>5.01031234441656</v>
      </c>
      <c r="D2328" s="103">
        <v>3.2925366076171252</v>
      </c>
    </row>
    <row r="2329" spans="1:4">
      <c r="A2329" s="21">
        <v>44775</v>
      </c>
      <c r="B2329" s="103">
        <v>16.195313208352829</v>
      </c>
      <c r="C2329" s="103">
        <v>4.8839311839269737</v>
      </c>
      <c r="D2329" s="103">
        <v>3.3160404187617631</v>
      </c>
    </row>
    <row r="2330" spans="1:4">
      <c r="A2330" s="21">
        <v>44776</v>
      </c>
      <c r="B2330" s="103">
        <v>15.977548387053311</v>
      </c>
      <c r="C2330" s="103">
        <v>4.8297067650037073</v>
      </c>
      <c r="D2330" s="103">
        <v>3.3081818761394399</v>
      </c>
    </row>
    <row r="2331" spans="1:4">
      <c r="A2331" s="21">
        <v>44777</v>
      </c>
      <c r="B2331" s="103">
        <v>16.07531444584939</v>
      </c>
      <c r="C2331" s="103">
        <v>4.866976049708855</v>
      </c>
      <c r="D2331" s="103">
        <v>3.3029368301105619</v>
      </c>
    </row>
    <row r="2332" spans="1:4">
      <c r="A2332" s="21">
        <v>44778</v>
      </c>
      <c r="B2332" s="103">
        <v>16.35007832724278</v>
      </c>
      <c r="C2332" s="103">
        <v>4.9358865464805923</v>
      </c>
      <c r="D2332" s="103">
        <v>3.312490709273046</v>
      </c>
    </row>
    <row r="2333" spans="1:4">
      <c r="A2333" s="21">
        <v>44781</v>
      </c>
      <c r="B2333" s="103">
        <v>16.39839941259044</v>
      </c>
      <c r="C2333" s="103">
        <v>4.9581630718306204</v>
      </c>
      <c r="D2333" s="103">
        <v>3.307353787082266</v>
      </c>
    </row>
    <row r="2334" spans="1:4">
      <c r="A2334" s="21">
        <v>44782</v>
      </c>
      <c r="B2334" s="103">
        <v>16.53150527360221</v>
      </c>
      <c r="C2334" s="103">
        <v>4.9897711893803791</v>
      </c>
      <c r="D2334" s="103">
        <v>3.313078825896036</v>
      </c>
    </row>
    <row r="2335" spans="1:4">
      <c r="A2335" s="21">
        <v>44783</v>
      </c>
      <c r="B2335" s="103">
        <v>16.365663002798609</v>
      </c>
      <c r="C2335" s="103">
        <v>4.9580144176974299</v>
      </c>
      <c r="D2335" s="103">
        <v>3.3008502243119842</v>
      </c>
    </row>
    <row r="2336" spans="1:4">
      <c r="A2336" s="21">
        <v>44784</v>
      </c>
      <c r="B2336" s="103">
        <v>16.682423869036221</v>
      </c>
      <c r="C2336" s="103">
        <v>5.0521958232360564</v>
      </c>
      <c r="D2336" s="103">
        <v>3.302014500766266</v>
      </c>
    </row>
    <row r="2337" spans="1:4">
      <c r="A2337" s="21">
        <v>44785</v>
      </c>
      <c r="B2337" s="103">
        <v>16.44029546345736</v>
      </c>
      <c r="C2337" s="103">
        <v>5.0295583349810453</v>
      </c>
      <c r="D2337" s="103">
        <v>3.2687354174050598</v>
      </c>
    </row>
    <row r="2338" spans="1:4">
      <c r="A2338" s="21">
        <v>44788</v>
      </c>
      <c r="B2338" s="103">
        <v>16.62103605877115</v>
      </c>
      <c r="C2338" s="103">
        <v>5.0597959628629621</v>
      </c>
      <c r="D2338" s="103">
        <v>3.2849221946425171</v>
      </c>
    </row>
    <row r="2339" spans="1:4">
      <c r="A2339" s="21">
        <v>44789</v>
      </c>
      <c r="B2339" s="103">
        <v>16.725957162907061</v>
      </c>
      <c r="C2339" s="103">
        <v>5.0790557165941692</v>
      </c>
      <c r="D2339" s="103">
        <v>3.2931233867469532</v>
      </c>
    </row>
    <row r="2340" spans="1:4">
      <c r="A2340" s="21">
        <v>44790</v>
      </c>
      <c r="B2340" s="103">
        <v>16.80708249506851</v>
      </c>
      <c r="C2340" s="103">
        <v>5.0974207782875407</v>
      </c>
      <c r="D2340" s="103">
        <v>3.2971738504810642</v>
      </c>
    </row>
    <row r="2341" spans="1:4">
      <c r="A2341" s="21">
        <v>44791</v>
      </c>
      <c r="B2341" s="103">
        <v>16.91355493096254</v>
      </c>
      <c r="C2341" s="103">
        <v>5.0932680383986639</v>
      </c>
      <c r="D2341" s="103">
        <v>3.3207667068470652</v>
      </c>
    </row>
    <row r="2342" spans="1:4">
      <c r="A2342" s="21">
        <v>44792</v>
      </c>
      <c r="B2342" s="103">
        <v>16.608708733920022</v>
      </c>
      <c r="C2342" s="103">
        <v>5.0457853992385902</v>
      </c>
      <c r="D2342" s="103">
        <v>3.2916003000100398</v>
      </c>
    </row>
    <row r="2343" spans="1:4">
      <c r="A2343" s="21">
        <v>44795</v>
      </c>
      <c r="B2343" s="103">
        <v>16.796134679483909</v>
      </c>
      <c r="C2343" s="103">
        <v>5.1046568149123903</v>
      </c>
      <c r="D2343" s="103">
        <v>3.2903553144683202</v>
      </c>
    </row>
    <row r="2344" spans="1:4">
      <c r="A2344" s="21">
        <v>44796</v>
      </c>
      <c r="B2344" s="103">
        <v>16.848128587954481</v>
      </c>
      <c r="C2344" s="103">
        <v>5.1146396316717766</v>
      </c>
      <c r="D2344" s="103">
        <v>3.294098861555077</v>
      </c>
    </row>
    <row r="2345" spans="1:4">
      <c r="A2345" s="21">
        <v>44797</v>
      </c>
      <c r="B2345" s="103">
        <v>16.296525106187978</v>
      </c>
      <c r="C2345" s="103">
        <v>4.9807228208178804</v>
      </c>
      <c r="D2345" s="103">
        <v>3.2719196976939871</v>
      </c>
    </row>
    <row r="2346" spans="1:4">
      <c r="A2346" s="21">
        <v>44798</v>
      </c>
      <c r="B2346" s="103">
        <v>16.20263467739013</v>
      </c>
      <c r="C2346" s="103">
        <v>4.997178295037104</v>
      </c>
      <c r="D2346" s="103">
        <v>3.242356730293495</v>
      </c>
    </row>
    <row r="2347" spans="1:4">
      <c r="A2347" s="21">
        <v>44799</v>
      </c>
      <c r="B2347" s="103">
        <v>15.97501283165141</v>
      </c>
      <c r="C2347" s="103">
        <v>4.946814166952068</v>
      </c>
      <c r="D2347" s="103">
        <v>3.2293537401050698</v>
      </c>
    </row>
    <row r="2348" spans="1:4">
      <c r="A2348" s="21">
        <v>44802</v>
      </c>
      <c r="B2348" s="103">
        <v>15.955824343645521</v>
      </c>
      <c r="C2348" s="103">
        <v>4.9490661807893774</v>
      </c>
      <c r="D2348" s="103">
        <v>3.2240070673495338</v>
      </c>
    </row>
    <row r="2349" spans="1:4">
      <c r="A2349" s="21">
        <v>44803</v>
      </c>
      <c r="B2349" s="103">
        <v>15.962099150811209</v>
      </c>
      <c r="C2349" s="103">
        <v>4.9351711941431979</v>
      </c>
      <c r="D2349" s="103">
        <v>3.2343557138917869</v>
      </c>
    </row>
    <row r="2350" spans="1:4">
      <c r="A2350" s="21">
        <v>44804</v>
      </c>
      <c r="B2350" s="103">
        <v>15.624883661978011</v>
      </c>
      <c r="C2350" s="103">
        <v>4.8546408123912252</v>
      </c>
      <c r="D2350" s="103">
        <v>3.218545772139576</v>
      </c>
    </row>
    <row r="2351" spans="1:4">
      <c r="A2351" s="21">
        <v>44805</v>
      </c>
      <c r="B2351" s="103">
        <v>15.403676757322311</v>
      </c>
      <c r="C2351" s="103">
        <v>4.830175425525784</v>
      </c>
      <c r="D2351" s="103">
        <v>3.1890512042107768</v>
      </c>
    </row>
    <row r="2352" spans="1:4">
      <c r="A2352" s="21">
        <v>44806</v>
      </c>
      <c r="B2352" s="103">
        <v>15.38437207787743</v>
      </c>
      <c r="C2352" s="103">
        <v>4.8266327307595569</v>
      </c>
      <c r="D2352" s="103">
        <v>3.1873923159379118</v>
      </c>
    </row>
    <row r="2353" spans="1:4">
      <c r="A2353" s="21">
        <v>44809</v>
      </c>
      <c r="B2353" s="103">
        <v>15.50570363834162</v>
      </c>
      <c r="C2353" s="103">
        <v>4.8693544249707106</v>
      </c>
      <c r="D2353" s="103">
        <v>3.1843448402166561</v>
      </c>
    </row>
    <row r="2354" spans="1:4">
      <c r="A2354" s="21">
        <v>44810</v>
      </c>
      <c r="B2354" s="103">
        <v>15.69840584888644</v>
      </c>
      <c r="C2354" s="103">
        <v>4.9256842419885132</v>
      </c>
      <c r="D2354" s="103">
        <v>3.1870507888156778</v>
      </c>
    </row>
    <row r="2355" spans="1:4">
      <c r="A2355" s="21">
        <v>44811</v>
      </c>
      <c r="B2355" s="103">
        <v>15.93939088375963</v>
      </c>
      <c r="C2355" s="103">
        <v>4.950807525121137</v>
      </c>
      <c r="D2355" s="103">
        <v>3.2195537400476142</v>
      </c>
    </row>
    <row r="2356" spans="1:4">
      <c r="A2356" s="21">
        <v>44812</v>
      </c>
      <c r="B2356" s="103">
        <v>15.771504582550561</v>
      </c>
      <c r="C2356" s="103">
        <v>4.9142448432031172</v>
      </c>
      <c r="D2356" s="103">
        <v>3.209344484405189</v>
      </c>
    </row>
    <row r="2357" spans="1:4">
      <c r="A2357" s="21">
        <v>44813</v>
      </c>
      <c r="B2357" s="103">
        <v>15.81886562146296</v>
      </c>
      <c r="C2357" s="103">
        <v>4.9560159439007272</v>
      </c>
      <c r="D2357" s="103">
        <v>3.191851237066929</v>
      </c>
    </row>
    <row r="2358" spans="1:4">
      <c r="A2358" s="21">
        <v>44817</v>
      </c>
      <c r="B2358" s="103">
        <v>15.847100375867109</v>
      </c>
      <c r="C2358" s="103">
        <v>4.9482179149845633</v>
      </c>
      <c r="D2358" s="103">
        <v>3.202587405837106</v>
      </c>
    </row>
    <row r="2359" spans="1:4">
      <c r="A2359" s="21">
        <v>44818</v>
      </c>
      <c r="B2359" s="103">
        <v>15.58593347486724</v>
      </c>
      <c r="C2359" s="103">
        <v>4.8885325973031382</v>
      </c>
      <c r="D2359" s="103">
        <v>3.1882642008903761</v>
      </c>
    </row>
    <row r="2360" spans="1:4">
      <c r="A2360" s="21">
        <v>44819</v>
      </c>
      <c r="B2360" s="103">
        <v>14.87854497157968</v>
      </c>
      <c r="C2360" s="103">
        <v>4.7546794838718824</v>
      </c>
      <c r="D2360" s="103">
        <v>3.1292424698759351</v>
      </c>
    </row>
    <row r="2361" spans="1:4">
      <c r="A2361" s="21">
        <v>44820</v>
      </c>
      <c r="B2361" s="103">
        <v>14.642977274525469</v>
      </c>
      <c r="C2361" s="103">
        <v>4.6457836321881878</v>
      </c>
      <c r="D2361" s="103">
        <v>3.1518853295431142</v>
      </c>
    </row>
    <row r="2362" spans="1:4">
      <c r="A2362" s="21">
        <v>44823</v>
      </c>
      <c r="B2362" s="103">
        <v>14.51283511676351</v>
      </c>
      <c r="C2362" s="103">
        <v>4.6175086394301994</v>
      </c>
      <c r="D2362" s="103">
        <v>3.143001183112978</v>
      </c>
    </row>
    <row r="2363" spans="1:4">
      <c r="A2363" s="21">
        <v>44824</v>
      </c>
      <c r="B2363" s="103">
        <v>14.66899993171544</v>
      </c>
      <c r="C2363" s="103">
        <v>4.6452643882755904</v>
      </c>
      <c r="D2363" s="103">
        <v>3.157839620224685</v>
      </c>
    </row>
    <row r="2364" spans="1:4">
      <c r="A2364" s="21">
        <v>44825</v>
      </c>
      <c r="B2364" s="103">
        <v>14.426970347542269</v>
      </c>
      <c r="C2364" s="103">
        <v>4.6165111118090456</v>
      </c>
      <c r="D2364" s="103">
        <v>3.1250808236198209</v>
      </c>
    </row>
    <row r="2365" spans="1:4">
      <c r="A2365" s="21">
        <v>44826</v>
      </c>
      <c r="B2365" s="103">
        <v>14.439365274685169</v>
      </c>
      <c r="C2365" s="103">
        <v>4.6101986168179474</v>
      </c>
      <c r="D2365" s="103">
        <v>3.132048415877474</v>
      </c>
    </row>
    <row r="2366" spans="1:4">
      <c r="A2366" s="21">
        <v>44827</v>
      </c>
      <c r="B2366" s="103">
        <v>14.2671761345507</v>
      </c>
      <c r="C2366" s="103">
        <v>4.559321537074835</v>
      </c>
      <c r="D2366" s="103">
        <v>3.1292322812802129</v>
      </c>
    </row>
    <row r="2367" spans="1:4">
      <c r="A2367" s="21">
        <v>44830</v>
      </c>
      <c r="B2367" s="103">
        <v>14.487931418340519</v>
      </c>
      <c r="C2367" s="103">
        <v>4.5448010634607554</v>
      </c>
      <c r="D2367" s="103">
        <v>3.187803209874343</v>
      </c>
    </row>
    <row r="2368" spans="1:4">
      <c r="A2368" s="21">
        <v>44831</v>
      </c>
      <c r="B2368" s="103">
        <v>14.65790048043471</v>
      </c>
      <c r="C2368" s="103">
        <v>4.6118058826254877</v>
      </c>
      <c r="D2368" s="103">
        <v>3.178342899395846</v>
      </c>
    </row>
    <row r="2369" spans="1:4">
      <c r="A2369" s="21">
        <v>44832</v>
      </c>
      <c r="B2369" s="103">
        <v>14.238616983038099</v>
      </c>
      <c r="C2369" s="103">
        <v>4.5118835464858176</v>
      </c>
      <c r="D2369" s="103">
        <v>3.155803299517375</v>
      </c>
    </row>
    <row r="2370" spans="1:4">
      <c r="A2370" s="21">
        <v>44833</v>
      </c>
      <c r="B2370" s="103">
        <v>14.37646721044344</v>
      </c>
      <c r="C2370" s="103">
        <v>4.5286788324485059</v>
      </c>
      <c r="D2370" s="103">
        <v>3.174538920144744</v>
      </c>
    </row>
    <row r="2371" spans="1:4">
      <c r="A2371" s="21">
        <v>44834</v>
      </c>
      <c r="B2371" s="103">
        <v>13.992168133770351</v>
      </c>
      <c r="C2371" s="103">
        <v>4.4676528696193776</v>
      </c>
      <c r="D2371" s="103">
        <v>3.1318834614298061</v>
      </c>
    </row>
    <row r="2372" spans="1:4">
      <c r="A2372" s="21">
        <v>44844</v>
      </c>
      <c r="B2372" s="103">
        <v>13.654855701372909</v>
      </c>
      <c r="C2372" s="103">
        <v>4.396769936989493</v>
      </c>
      <c r="D2372" s="103">
        <v>3.1056561742055822</v>
      </c>
    </row>
    <row r="2373" spans="1:4">
      <c r="A2373" s="21">
        <v>44845</v>
      </c>
      <c r="B2373" s="103">
        <v>13.78818361713474</v>
      </c>
      <c r="C2373" s="103">
        <v>4.4157056253381368</v>
      </c>
      <c r="D2373" s="103">
        <v>3.122532339568922</v>
      </c>
    </row>
    <row r="2374" spans="1:4">
      <c r="A2374" s="21">
        <v>44846</v>
      </c>
      <c r="B2374" s="103">
        <v>14.20377269623191</v>
      </c>
      <c r="C2374" s="103">
        <v>4.5128648997892746</v>
      </c>
      <c r="D2374" s="103">
        <v>3.147395947282877</v>
      </c>
    </row>
    <row r="2375" spans="1:4">
      <c r="A2375" s="21">
        <v>44847</v>
      </c>
      <c r="B2375" s="103">
        <v>14.22716731432914</v>
      </c>
      <c r="C2375" s="103">
        <v>4.5055204855849169</v>
      </c>
      <c r="D2375" s="103">
        <v>3.1577189272244852</v>
      </c>
    </row>
    <row r="2376" spans="1:4">
      <c r="A2376" s="21">
        <v>44848</v>
      </c>
      <c r="B2376" s="103">
        <v>14.518597507946749</v>
      </c>
      <c r="C2376" s="103">
        <v>4.6001186844026822</v>
      </c>
      <c r="D2376" s="103">
        <v>3.1561354182390988</v>
      </c>
    </row>
    <row r="2377" spans="1:4">
      <c r="A2377" s="21">
        <v>44851</v>
      </c>
      <c r="B2377" s="103">
        <v>14.495450060728819</v>
      </c>
      <c r="C2377" s="103">
        <v>4.608387391279372</v>
      </c>
      <c r="D2377" s="103">
        <v>3.1454495531688851</v>
      </c>
    </row>
    <row r="2378" spans="1:4">
      <c r="A2378" s="21">
        <v>44852</v>
      </c>
      <c r="B2378" s="103">
        <v>14.565952913334829</v>
      </c>
      <c r="C2378" s="103">
        <v>4.6195688687636931</v>
      </c>
      <c r="D2378" s="103">
        <v>3.1530979031021631</v>
      </c>
    </row>
    <row r="2379" spans="1:4">
      <c r="A2379" s="21">
        <v>44853</v>
      </c>
      <c r="B2379" s="103">
        <v>14.46337911099665</v>
      </c>
      <c r="C2379" s="103">
        <v>4.5738560657694052</v>
      </c>
      <c r="D2379" s="103">
        <v>3.1621850147931241</v>
      </c>
    </row>
    <row r="2380" spans="1:4">
      <c r="A2380" s="21">
        <v>44854</v>
      </c>
      <c r="B2380" s="103">
        <v>14.258140431010521</v>
      </c>
      <c r="C2380" s="103">
        <v>4.5289743924248889</v>
      </c>
      <c r="D2380" s="103">
        <v>3.1482051333428882</v>
      </c>
    </row>
    <row r="2381" spans="1:4">
      <c r="A2381" s="21">
        <v>44855</v>
      </c>
      <c r="B2381" s="103">
        <v>14.19558413391054</v>
      </c>
      <c r="C2381" s="103">
        <v>4.5200187585245173</v>
      </c>
      <c r="D2381" s="103">
        <v>3.1406029249631788</v>
      </c>
    </row>
    <row r="2382" spans="1:4">
      <c r="A2382" s="21">
        <v>44858</v>
      </c>
      <c r="B2382" s="103">
        <v>14.017370878442369</v>
      </c>
      <c r="C2382" s="103">
        <v>4.4501886007275804</v>
      </c>
      <c r="D2382" s="103">
        <v>3.149837486921478</v>
      </c>
    </row>
    <row r="2383" spans="1:4">
      <c r="A2383" s="21">
        <v>44859</v>
      </c>
      <c r="B2383" s="103">
        <v>13.92956536009476</v>
      </c>
      <c r="C2383" s="103">
        <v>4.4181448065689253</v>
      </c>
      <c r="D2383" s="103">
        <v>3.1528086945869682</v>
      </c>
    </row>
    <row r="2384" spans="1:4">
      <c r="A2384" s="21">
        <v>44860</v>
      </c>
      <c r="B2384" s="103">
        <v>14.100702674293681</v>
      </c>
      <c r="C2384" s="103">
        <v>4.4618387891439797</v>
      </c>
      <c r="D2384" s="103">
        <v>3.1602895892612359</v>
      </c>
    </row>
    <row r="2385" spans="1:4">
      <c r="A2385" s="21">
        <v>44861</v>
      </c>
      <c r="B2385" s="103">
        <v>13.902779360360171</v>
      </c>
      <c r="C2385" s="103">
        <v>4.437816246100633</v>
      </c>
      <c r="D2385" s="103">
        <v>3.1327974367068721</v>
      </c>
    </row>
    <row r="2386" spans="1:4">
      <c r="A2386" s="21">
        <v>44862</v>
      </c>
      <c r="B2386" s="103">
        <v>13.37350834262744</v>
      </c>
      <c r="C2386" s="103">
        <v>4.2870133341714229</v>
      </c>
      <c r="D2386" s="103">
        <v>3.1195397121880459</v>
      </c>
    </row>
    <row r="2387" spans="1:4">
      <c r="A2387" s="21">
        <v>44865</v>
      </c>
      <c r="B2387" s="103">
        <v>13.40257545024906</v>
      </c>
      <c r="C2387" s="103">
        <v>4.2909033198637161</v>
      </c>
      <c r="D2387" s="103">
        <v>3.1234857677181922</v>
      </c>
    </row>
    <row r="2388" spans="1:4">
      <c r="A2388" s="21">
        <v>44866</v>
      </c>
      <c r="B2388" s="103">
        <v>13.73661809124226</v>
      </c>
      <c r="C2388" s="103">
        <v>4.3891394154503658</v>
      </c>
      <c r="D2388" s="103">
        <v>3.1296837012940402</v>
      </c>
    </row>
    <row r="2389" spans="1:4">
      <c r="A2389" s="21">
        <v>44867</v>
      </c>
      <c r="B2389" s="103">
        <v>13.969353299217151</v>
      </c>
      <c r="C2389" s="103">
        <v>4.44531912359529</v>
      </c>
      <c r="D2389" s="103">
        <v>3.1424860422436889</v>
      </c>
    </row>
    <row r="2390" spans="1:4">
      <c r="A2390" s="21">
        <v>44868</v>
      </c>
      <c r="B2390" s="103">
        <v>14.064139458381019</v>
      </c>
      <c r="C2390" s="103">
        <v>4.4445097030111889</v>
      </c>
      <c r="D2390" s="103">
        <v>3.1643849149102889</v>
      </c>
    </row>
    <row r="2391" spans="1:4">
      <c r="A2391" s="21">
        <v>44869</v>
      </c>
      <c r="B2391" s="103">
        <v>14.530739395955861</v>
      </c>
      <c r="C2391" s="103">
        <v>4.5667317623523722</v>
      </c>
      <c r="D2391" s="103">
        <v>3.1818683803033179</v>
      </c>
    </row>
    <row r="2392" spans="1:4">
      <c r="A2392" s="21">
        <v>44872</v>
      </c>
      <c r="B2392" s="103">
        <v>14.551499637245501</v>
      </c>
      <c r="C2392" s="103">
        <v>4.5866241908890633</v>
      </c>
      <c r="D2392" s="103">
        <v>3.1725947083588868</v>
      </c>
    </row>
    <row r="2393" spans="1:4">
      <c r="A2393" s="21">
        <v>44873</v>
      </c>
      <c r="B2393" s="103">
        <v>14.43674873737125</v>
      </c>
      <c r="C2393" s="103">
        <v>4.5675763607876476</v>
      </c>
      <c r="D2393" s="103">
        <v>3.160702218644841</v>
      </c>
    </row>
    <row r="2394" spans="1:4">
      <c r="A2394" s="21">
        <v>44874</v>
      </c>
      <c r="B2394" s="103">
        <v>14.221491773312421</v>
      </c>
      <c r="C2394" s="103">
        <v>4.5335514164503339</v>
      </c>
      <c r="D2394" s="103">
        <v>3.1369428659634599</v>
      </c>
    </row>
    <row r="2395" spans="1:4">
      <c r="A2395" s="21">
        <v>44875</v>
      </c>
      <c r="B2395" s="103">
        <v>13.92769573421287</v>
      </c>
      <c r="C2395" s="103">
        <v>4.4847037538254133</v>
      </c>
      <c r="D2395" s="103">
        <v>3.1055999456670178</v>
      </c>
    </row>
    <row r="2396" spans="1:4">
      <c r="A2396" s="21">
        <v>44876</v>
      </c>
      <c r="B2396" s="103">
        <v>14.18207048273084</v>
      </c>
      <c r="C2396" s="103">
        <v>4.5676687053544001</v>
      </c>
      <c r="D2396" s="103">
        <v>3.104881592245528</v>
      </c>
    </row>
    <row r="2397" spans="1:4">
      <c r="A2397" s="21">
        <v>44879</v>
      </c>
      <c r="B2397" s="103">
        <v>13.84332009325211</v>
      </c>
      <c r="C2397" s="103">
        <v>4.5362517720545892</v>
      </c>
      <c r="D2397" s="103">
        <v>3.0517089414069498</v>
      </c>
    </row>
    <row r="2398" spans="1:4">
      <c r="A2398" s="21">
        <v>44880</v>
      </c>
      <c r="B2398" s="103">
        <v>14.169094833123181</v>
      </c>
      <c r="C2398" s="103">
        <v>4.6172782392448131</v>
      </c>
      <c r="D2398" s="103">
        <v>3.068711500357975</v>
      </c>
    </row>
    <row r="2399" spans="1:4">
      <c r="A2399" s="21">
        <v>44881</v>
      </c>
      <c r="B2399" s="103">
        <v>13.93140118483077</v>
      </c>
      <c r="C2399" s="103">
        <v>4.5648756595576687</v>
      </c>
      <c r="D2399" s="103">
        <v>3.0518687087701979</v>
      </c>
    </row>
    <row r="2400" spans="1:4">
      <c r="A2400" s="21">
        <v>44882</v>
      </c>
      <c r="B2400" s="103">
        <v>13.769811520694111</v>
      </c>
      <c r="C2400" s="103">
        <v>4.5435764524780291</v>
      </c>
      <c r="D2400" s="103">
        <v>3.030610723669934</v>
      </c>
    </row>
    <row r="2401" spans="1:4">
      <c r="A2401" s="21">
        <v>44883</v>
      </c>
      <c r="B2401" s="103">
        <v>13.773215812491349</v>
      </c>
      <c r="C2401" s="103">
        <v>4.5344442991648064</v>
      </c>
      <c r="D2401" s="103">
        <v>3.037464991030594</v>
      </c>
    </row>
    <row r="2402" spans="1:4">
      <c r="A2402" s="21">
        <v>44886</v>
      </c>
      <c r="B2402" s="103">
        <v>13.79045885676728</v>
      </c>
      <c r="C2402" s="103">
        <v>4.5379498903652884</v>
      </c>
      <c r="D2402" s="103">
        <v>3.0389182758598512</v>
      </c>
    </row>
    <row r="2403" spans="1:4">
      <c r="A2403" s="21">
        <v>44887</v>
      </c>
      <c r="B2403" s="103">
        <v>13.537945753305101</v>
      </c>
      <c r="C2403" s="103">
        <v>4.4885506393604029</v>
      </c>
      <c r="D2403" s="103">
        <v>3.016106275952406</v>
      </c>
    </row>
    <row r="2404" spans="1:4">
      <c r="A2404" s="21">
        <v>44888</v>
      </c>
      <c r="B2404" s="103">
        <v>13.63992920924116</v>
      </c>
      <c r="C2404" s="103">
        <v>4.492826219982474</v>
      </c>
      <c r="D2404" s="103">
        <v>3.035935186759652</v>
      </c>
    </row>
    <row r="2405" spans="1:4">
      <c r="A2405" s="21">
        <v>44889</v>
      </c>
      <c r="B2405" s="103">
        <v>13.654078979208039</v>
      </c>
      <c r="C2405" s="103">
        <v>4.5108785064865353</v>
      </c>
      <c r="D2405" s="103">
        <v>3.02692235217016</v>
      </c>
    </row>
    <row r="2406" spans="1:4">
      <c r="A2406" s="21">
        <v>44890</v>
      </c>
      <c r="B2406" s="103">
        <v>13.454530158779599</v>
      </c>
      <c r="C2406" s="103">
        <v>4.4895646803011697</v>
      </c>
      <c r="D2406" s="103">
        <v>2.9968451546792378</v>
      </c>
    </row>
    <row r="2407" spans="1:4">
      <c r="A2407" s="21">
        <v>44893</v>
      </c>
      <c r="B2407" s="103">
        <v>13.405142224764869</v>
      </c>
      <c r="C2407" s="103">
        <v>4.4702615877445293</v>
      </c>
      <c r="D2407" s="103">
        <v>2.9987377610106352</v>
      </c>
    </row>
    <row r="2408" spans="1:4">
      <c r="A2408" s="21">
        <v>44894</v>
      </c>
      <c r="B2408" s="103">
        <v>13.50737684199329</v>
      </c>
      <c r="C2408" s="103">
        <v>4.5634900018798046</v>
      </c>
      <c r="D2408" s="103">
        <v>2.9598786973192222</v>
      </c>
    </row>
    <row r="2409" spans="1:4">
      <c r="A2409" s="21">
        <v>44895</v>
      </c>
      <c r="B2409" s="103">
        <v>13.61437084834678</v>
      </c>
      <c r="C2409" s="103">
        <v>4.5727117253364842</v>
      </c>
      <c r="D2409" s="103">
        <v>2.9773079227610748</v>
      </c>
    </row>
    <row r="2410" spans="1:4">
      <c r="A2410" s="21">
        <v>44896</v>
      </c>
      <c r="B2410" s="103">
        <v>13.80817488235545</v>
      </c>
      <c r="C2410" s="103">
        <v>4.6055768090338987</v>
      </c>
      <c r="D2410" s="103">
        <v>2.9981423510884762</v>
      </c>
    </row>
    <row r="2411" spans="1:4">
      <c r="A2411" s="21">
        <v>44897</v>
      </c>
      <c r="B2411" s="103">
        <v>13.846829544169889</v>
      </c>
      <c r="C2411" s="103">
        <v>4.6070927876451684</v>
      </c>
      <c r="D2411" s="103">
        <v>3.005546053099454</v>
      </c>
    </row>
    <row r="2412" spans="1:4">
      <c r="A2412" s="21">
        <v>44900</v>
      </c>
      <c r="B2412" s="103">
        <v>13.76778345194087</v>
      </c>
      <c r="C2412" s="103">
        <v>4.6273895307013886</v>
      </c>
      <c r="D2412" s="103">
        <v>2.9752808490825369</v>
      </c>
    </row>
    <row r="2413" spans="1:4">
      <c r="A2413" s="21">
        <v>44901</v>
      </c>
      <c r="B2413" s="103">
        <v>13.88590132151379</v>
      </c>
      <c r="C2413" s="103">
        <v>4.6301181210019298</v>
      </c>
      <c r="D2413" s="103">
        <v>2.999038244516528</v>
      </c>
    </row>
    <row r="2414" spans="1:4">
      <c r="A2414" s="21">
        <v>44902</v>
      </c>
      <c r="B2414" s="103">
        <v>14.06385097499007</v>
      </c>
      <c r="C2414" s="103">
        <v>4.6563412132873987</v>
      </c>
      <c r="D2414" s="103">
        <v>3.020365203232374</v>
      </c>
    </row>
    <row r="2415" spans="1:4">
      <c r="A2415" s="21">
        <v>44903</v>
      </c>
      <c r="B2415" s="103">
        <v>14.061361191973219</v>
      </c>
      <c r="C2415" s="103">
        <v>4.6632886234335018</v>
      </c>
      <c r="D2415" s="103">
        <v>3.0153315240479541</v>
      </c>
    </row>
    <row r="2416" spans="1:4">
      <c r="A2416" s="21">
        <v>44904</v>
      </c>
      <c r="B2416" s="103">
        <v>14.132976430901181</v>
      </c>
      <c r="C2416" s="103">
        <v>4.6894460993917493</v>
      </c>
      <c r="D2416" s="103">
        <v>3.0137837457465002</v>
      </c>
    </row>
    <row r="2417" spans="1:4">
      <c r="A2417" s="21">
        <v>44907</v>
      </c>
      <c r="B2417" s="103">
        <v>14.066543564882251</v>
      </c>
      <c r="C2417" s="103">
        <v>4.6374420155023302</v>
      </c>
      <c r="D2417" s="103">
        <v>3.0332548672004371</v>
      </c>
    </row>
    <row r="2418" spans="1:4">
      <c r="A2418" s="21">
        <v>44908</v>
      </c>
      <c r="B2418" s="103">
        <v>13.804622475814771</v>
      </c>
      <c r="C2418" s="103">
        <v>4.6039391419889029</v>
      </c>
      <c r="D2418" s="103">
        <v>2.9984372186664419</v>
      </c>
    </row>
    <row r="2419" spans="1:4">
      <c r="A2419" s="21">
        <v>44909</v>
      </c>
      <c r="B2419" s="103">
        <v>13.733874799631259</v>
      </c>
      <c r="C2419" s="103">
        <v>4.5769544094185974</v>
      </c>
      <c r="D2419" s="103">
        <v>3.000657985880145</v>
      </c>
    </row>
    <row r="2420" spans="1:4">
      <c r="A2420" s="21">
        <v>44910</v>
      </c>
      <c r="B2420" s="103">
        <v>13.968497003521341</v>
      </c>
      <c r="C2420" s="103">
        <v>4.5984536329539001</v>
      </c>
      <c r="D2420" s="103">
        <v>3.0376509406159702</v>
      </c>
    </row>
    <row r="2421" spans="1:4">
      <c r="A2421" s="21">
        <v>44911</v>
      </c>
      <c r="B2421" s="103">
        <v>13.756699492852</v>
      </c>
      <c r="C2421" s="103">
        <v>4.5751610731697614</v>
      </c>
      <c r="D2421" s="103">
        <v>3.0068229889272708</v>
      </c>
    </row>
    <row r="2422" spans="1:4">
      <c r="A2422" s="21">
        <v>44914</v>
      </c>
      <c r="B2422" s="103">
        <v>13.696050378462671</v>
      </c>
      <c r="C2422" s="103">
        <v>4.5170484011256384</v>
      </c>
      <c r="D2422" s="103">
        <v>3.0320796153190761</v>
      </c>
    </row>
    <row r="2423" spans="1:4">
      <c r="A2423" s="21">
        <v>44915</v>
      </c>
      <c r="B2423" s="103">
        <v>13.49979317934519</v>
      </c>
      <c r="C2423" s="103">
        <v>4.4593378294763433</v>
      </c>
      <c r="D2423" s="103">
        <v>3.027308917954409</v>
      </c>
    </row>
    <row r="2424" spans="1:4">
      <c r="A2424" s="21">
        <v>44916</v>
      </c>
      <c r="B2424" s="103">
        <v>13.43385019521144</v>
      </c>
      <c r="C2424" s="103">
        <v>4.4460863871506291</v>
      </c>
      <c r="D2424" s="103">
        <v>3.0215000396833989</v>
      </c>
    </row>
    <row r="2425" spans="1:4">
      <c r="A2425" s="21">
        <v>44917</v>
      </c>
      <c r="B2425" s="103">
        <v>13.28637814300704</v>
      </c>
      <c r="C2425" s="103">
        <v>4.3940117383331376</v>
      </c>
      <c r="D2425" s="103">
        <v>3.0237466202234611</v>
      </c>
    </row>
    <row r="2426" spans="1:4">
      <c r="A2426" s="21">
        <v>44918</v>
      </c>
      <c r="B2426" s="103">
        <v>13.19227129298344</v>
      </c>
      <c r="C2426" s="103">
        <v>4.3783083685795434</v>
      </c>
      <c r="D2426" s="103">
        <v>3.013097795408004</v>
      </c>
    </row>
    <row r="2427" spans="1:4">
      <c r="A2427" s="21">
        <v>44921</v>
      </c>
      <c r="B2427" s="103">
        <v>13.595337516989719</v>
      </c>
      <c r="C2427" s="103">
        <v>4.4494180518822439</v>
      </c>
      <c r="D2427" s="103">
        <v>3.055531613002394</v>
      </c>
    </row>
    <row r="2428" spans="1:4">
      <c r="A2428" s="21">
        <v>44922</v>
      </c>
      <c r="B2428" s="103">
        <v>13.762759521903201</v>
      </c>
      <c r="C2428" s="103">
        <v>4.498375209439585</v>
      </c>
      <c r="D2428" s="103">
        <v>3.0594956803565041</v>
      </c>
    </row>
    <row r="2429" spans="1:4">
      <c r="A2429" s="21">
        <v>44923</v>
      </c>
      <c r="B2429" s="103">
        <v>13.6667250676433</v>
      </c>
      <c r="C2429" s="103">
        <v>4.4691221123770886</v>
      </c>
      <c r="D2429" s="103">
        <v>3.0580334848747461</v>
      </c>
    </row>
    <row r="2430" spans="1:4">
      <c r="A2430" s="21">
        <v>44924</v>
      </c>
      <c r="B2430" s="103">
        <v>13.747775990337759</v>
      </c>
      <c r="C2430" s="103">
        <v>4.4525289940443393</v>
      </c>
      <c r="D2430" s="103">
        <v>3.0876331201271578</v>
      </c>
    </row>
    <row r="2431" spans="1:4">
      <c r="A2431" s="21">
        <v>44925</v>
      </c>
      <c r="B2431" s="103">
        <v>13.748099683255671</v>
      </c>
      <c r="C2431" s="103">
        <v>4.4718032873749589</v>
      </c>
      <c r="D2431" s="103">
        <v>3.0743972397153638</v>
      </c>
    </row>
    <row r="2432" spans="1:4">
      <c r="A2432" s="21">
        <v>44929</v>
      </c>
      <c r="B2432" s="103">
        <v>13.833869621484279</v>
      </c>
      <c r="C2432" s="103">
        <v>4.5018395940887022</v>
      </c>
      <c r="D2432" s="103">
        <v>3.072937036594845</v>
      </c>
    </row>
    <row r="2433" spans="1:4">
      <c r="A2433" s="21">
        <v>44930</v>
      </c>
      <c r="B2433" s="103">
        <v>13.615360705514879</v>
      </c>
      <c r="C2433" s="103">
        <v>4.4809129081694259</v>
      </c>
      <c r="D2433" s="103">
        <v>3.0385238420260041</v>
      </c>
    </row>
    <row r="2434" spans="1:4">
      <c r="A2434" s="21">
        <v>44931</v>
      </c>
      <c r="B2434" s="103">
        <v>13.898977905098761</v>
      </c>
      <c r="C2434" s="103">
        <v>4.5347179136982447</v>
      </c>
      <c r="D2434" s="103">
        <v>3.0650148850744241</v>
      </c>
    </row>
    <row r="2435" spans="1:4">
      <c r="A2435" s="21">
        <v>44932</v>
      </c>
      <c r="B2435" s="103">
        <v>14.10312743705073</v>
      </c>
      <c r="C2435" s="103">
        <v>4.5630193349963157</v>
      </c>
      <c r="D2435" s="103">
        <v>3.0907446148400162</v>
      </c>
    </row>
    <row r="2436" spans="1:4">
      <c r="A2436" s="21">
        <v>44935</v>
      </c>
      <c r="B2436" s="103">
        <v>14.16314184103396</v>
      </c>
      <c r="C2436" s="103">
        <v>4.5772635605798797</v>
      </c>
      <c r="D2436" s="103">
        <v>3.0942377806270951</v>
      </c>
    </row>
    <row r="2437" spans="1:4">
      <c r="A2437" s="21">
        <v>44936</v>
      </c>
      <c r="B2437" s="103">
        <v>14.330910542422959</v>
      </c>
      <c r="C2437" s="103">
        <v>4.5907886902856427</v>
      </c>
      <c r="D2437" s="103">
        <v>3.1216663430290179</v>
      </c>
    </row>
    <row r="2438" spans="1:4">
      <c r="A2438" s="21">
        <v>44937</v>
      </c>
      <c r="B2438" s="103">
        <v>14.170882772902511</v>
      </c>
      <c r="C2438" s="103">
        <v>4.5785821659651331</v>
      </c>
      <c r="D2438" s="103">
        <v>3.0950373410881848</v>
      </c>
    </row>
    <row r="2439" spans="1:4">
      <c r="A2439" s="21">
        <v>44938</v>
      </c>
      <c r="B2439" s="103">
        <v>14.216636614274</v>
      </c>
      <c r="C2439" s="103">
        <v>4.5809608915482496</v>
      </c>
      <c r="D2439" s="103">
        <v>3.10341802753726</v>
      </c>
    </row>
    <row r="2440" spans="1:4">
      <c r="A2440" s="21">
        <v>44939</v>
      </c>
      <c r="B2440" s="103">
        <v>14.340234494623891</v>
      </c>
      <c r="C2440" s="103">
        <v>4.618730738332852</v>
      </c>
      <c r="D2440" s="103">
        <v>3.1047998480638981</v>
      </c>
    </row>
    <row r="2441" spans="1:4">
      <c r="A2441" s="21">
        <v>44942</v>
      </c>
      <c r="B2441" s="103">
        <v>14.50610023844547</v>
      </c>
      <c r="C2441" s="103">
        <v>4.6597254667371057</v>
      </c>
      <c r="D2441" s="103">
        <v>3.113080446905196</v>
      </c>
    </row>
    <row r="2442" spans="1:4">
      <c r="A2442" s="21">
        <v>44943</v>
      </c>
      <c r="B2442" s="103">
        <v>14.56611041728546</v>
      </c>
      <c r="C2442" s="103">
        <v>4.6608870098513044</v>
      </c>
      <c r="D2442" s="103">
        <v>3.1251799038462771</v>
      </c>
    </row>
    <row r="2443" spans="1:4">
      <c r="A2443" s="21">
        <v>44944</v>
      </c>
      <c r="B2443" s="103">
        <v>14.549749019564761</v>
      </c>
      <c r="C2443" s="103">
        <v>4.6626556429578612</v>
      </c>
      <c r="D2443" s="103">
        <v>3.120485434419686</v>
      </c>
    </row>
    <row r="2444" spans="1:4">
      <c r="A2444" s="21">
        <v>44945</v>
      </c>
      <c r="B2444" s="103">
        <v>14.609674695540029</v>
      </c>
      <c r="C2444" s="103">
        <v>4.6832868710537827</v>
      </c>
      <c r="D2444" s="103">
        <v>3.1195344418977942</v>
      </c>
    </row>
    <row r="2445" spans="1:4">
      <c r="A2445" s="21">
        <v>44946</v>
      </c>
      <c r="B2445" s="103">
        <v>14.761384096949691</v>
      </c>
      <c r="C2445" s="103">
        <v>4.737747992140446</v>
      </c>
      <c r="D2445" s="103">
        <v>3.1156963437982941</v>
      </c>
    </row>
    <row r="2446" spans="1:4">
      <c r="A2446" s="21">
        <v>44956</v>
      </c>
      <c r="B2446" s="103">
        <v>14.930140308205001</v>
      </c>
      <c r="C2446" s="103">
        <v>4.7597441858398302</v>
      </c>
      <c r="D2446" s="103">
        <v>3.1367526752008961</v>
      </c>
    </row>
    <row r="2447" spans="1:4">
      <c r="A2447" s="21">
        <v>44957</v>
      </c>
      <c r="B2447" s="103">
        <v>14.830156283940241</v>
      </c>
      <c r="C2447" s="103">
        <v>4.7592427354123608</v>
      </c>
      <c r="D2447" s="103">
        <v>3.1160747850897952</v>
      </c>
    </row>
    <row r="2448" spans="1:4">
      <c r="A2448" s="21">
        <v>44958</v>
      </c>
      <c r="B2448" s="103">
        <v>14.941349613209869</v>
      </c>
      <c r="C2448" s="103">
        <v>4.7908346086553513</v>
      </c>
      <c r="D2448" s="103">
        <v>3.1187362607375571</v>
      </c>
    </row>
    <row r="2449" spans="1:4">
      <c r="A2449" s="21">
        <v>44959</v>
      </c>
      <c r="B2449" s="103">
        <v>15.004714496759039</v>
      </c>
      <c r="C2449" s="103">
        <v>4.7885098664098882</v>
      </c>
      <c r="D2449" s="103">
        <v>3.133483049082364</v>
      </c>
    </row>
    <row r="2450" spans="1:4">
      <c r="A2450" s="21">
        <v>44960</v>
      </c>
      <c r="B2450" s="103">
        <v>14.875284937317071</v>
      </c>
      <c r="C2450" s="103">
        <v>4.7477579242447874</v>
      </c>
      <c r="D2450" s="103">
        <v>3.1331178157494719</v>
      </c>
    </row>
    <row r="2451" spans="1:4">
      <c r="A2451" s="21">
        <v>44963</v>
      </c>
      <c r="B2451" s="103">
        <v>14.805345759259881</v>
      </c>
      <c r="C2451" s="103">
        <v>4.7145650441871174</v>
      </c>
      <c r="D2451" s="103">
        <v>3.1403418174311368</v>
      </c>
    </row>
    <row r="2452" spans="1:4">
      <c r="A2452" s="21">
        <v>44964</v>
      </c>
      <c r="B2452" s="103">
        <v>14.903775770194819</v>
      </c>
      <c r="C2452" s="103">
        <v>4.7167017878796766</v>
      </c>
      <c r="D2452" s="103">
        <v>3.1597875889657621</v>
      </c>
    </row>
    <row r="2453" spans="1:4">
      <c r="A2453" s="21">
        <v>44965</v>
      </c>
      <c r="B2453" s="103">
        <v>14.822339031486949</v>
      </c>
      <c r="C2453" s="103">
        <v>4.6944422820965874</v>
      </c>
      <c r="D2453" s="103">
        <v>3.157422786518346</v>
      </c>
    </row>
    <row r="2454" spans="1:4">
      <c r="A2454" s="21">
        <v>44966</v>
      </c>
      <c r="B2454" s="103">
        <v>14.939854349640401</v>
      </c>
      <c r="C2454" s="103">
        <v>4.7568732586820293</v>
      </c>
      <c r="D2454" s="103">
        <v>3.1406879135097521</v>
      </c>
    </row>
    <row r="2455" spans="1:4">
      <c r="A2455" s="21">
        <v>44967</v>
      </c>
      <c r="B2455" s="103">
        <v>14.968034829990341</v>
      </c>
      <c r="C2455" s="103">
        <v>4.7349533252738327</v>
      </c>
      <c r="D2455" s="103">
        <v>3.161178960327915</v>
      </c>
    </row>
    <row r="2456" spans="1:4">
      <c r="A2456" s="21">
        <v>44970</v>
      </c>
      <c r="B2456" s="103">
        <v>15.0707179653265</v>
      </c>
      <c r="C2456" s="103">
        <v>4.7813909222161328</v>
      </c>
      <c r="D2456" s="103">
        <v>3.1519526870941061</v>
      </c>
    </row>
    <row r="2457" spans="1:4">
      <c r="A2457" s="21">
        <v>44971</v>
      </c>
      <c r="B2457" s="103">
        <v>15.15241483516704</v>
      </c>
      <c r="C2457" s="103">
        <v>4.7880039212875118</v>
      </c>
      <c r="D2457" s="103">
        <v>3.1646621607386858</v>
      </c>
    </row>
    <row r="2458" spans="1:4">
      <c r="A2458" s="21">
        <v>44972</v>
      </c>
      <c r="B2458" s="103">
        <v>15.05464633417126</v>
      </c>
      <c r="C2458" s="103">
        <v>4.7584305202829213</v>
      </c>
      <c r="D2458" s="103">
        <v>3.1637839976858908</v>
      </c>
    </row>
    <row r="2459" spans="1:4">
      <c r="A2459" s="21">
        <v>44973</v>
      </c>
      <c r="B2459" s="103">
        <v>14.90452359815688</v>
      </c>
      <c r="C2459" s="103">
        <v>4.7053009786098059</v>
      </c>
      <c r="D2459" s="103">
        <v>3.167602596712201</v>
      </c>
    </row>
    <row r="2460" spans="1:4">
      <c r="A2460" s="21">
        <v>44974</v>
      </c>
      <c r="B2460" s="103">
        <v>14.95788736168879</v>
      </c>
      <c r="C2460" s="103">
        <v>4.6575954249024116</v>
      </c>
      <c r="D2460" s="103">
        <v>3.2115042199059611</v>
      </c>
    </row>
    <row r="2461" spans="1:4">
      <c r="A2461" s="21">
        <v>44977</v>
      </c>
      <c r="B2461" s="103">
        <v>15.282777413965659</v>
      </c>
      <c r="C2461" s="103">
        <v>4.7308706275846166</v>
      </c>
      <c r="D2461" s="103">
        <v>3.2304365553467691</v>
      </c>
    </row>
    <row r="2462" spans="1:4">
      <c r="A2462" s="21">
        <v>44978</v>
      </c>
      <c r="B2462" s="103">
        <v>15.46602822246092</v>
      </c>
      <c r="C2462" s="103">
        <v>4.7497307128147046</v>
      </c>
      <c r="D2462" s="103">
        <v>3.2561905416519301</v>
      </c>
    </row>
    <row r="2463" spans="1:4">
      <c r="A2463" s="21">
        <v>44979</v>
      </c>
      <c r="B2463" s="103">
        <v>15.480889831876929</v>
      </c>
      <c r="C2463" s="103">
        <v>4.7403598132218869</v>
      </c>
      <c r="D2463" s="103">
        <v>3.2657626091372611</v>
      </c>
    </row>
    <row r="2464" spans="1:4">
      <c r="A2464" s="21">
        <v>44980</v>
      </c>
      <c r="B2464" s="103">
        <v>15.475516534951209</v>
      </c>
      <c r="C2464" s="103">
        <v>4.7528031311964654</v>
      </c>
      <c r="D2464" s="103">
        <v>3.2560819600065001</v>
      </c>
    </row>
    <row r="2465" spans="1:4">
      <c r="A2465" s="21">
        <v>44981</v>
      </c>
      <c r="B2465" s="103">
        <v>15.44410109051565</v>
      </c>
      <c r="C2465" s="103">
        <v>4.7294352894650693</v>
      </c>
      <c r="D2465" s="103">
        <v>3.2655275197268812</v>
      </c>
    </row>
    <row r="2466" spans="1:4">
      <c r="A2466" s="21">
        <v>44984</v>
      </c>
      <c r="B2466" s="103">
        <v>15.41706942457961</v>
      </c>
      <c r="C2466" s="103">
        <v>4.7174829232070739</v>
      </c>
      <c r="D2466" s="103">
        <v>3.268071061526741</v>
      </c>
    </row>
    <row r="2467" spans="1:4">
      <c r="A2467" s="21">
        <v>44985</v>
      </c>
      <c r="B2467" s="103">
        <v>15.4749060311165</v>
      </c>
      <c r="C2467" s="103">
        <v>4.7387367997054266</v>
      </c>
      <c r="D2467" s="103">
        <v>3.265618388444461</v>
      </c>
    </row>
    <row r="2468" spans="1:4">
      <c r="A2468" s="21">
        <v>44986</v>
      </c>
      <c r="B2468" s="103">
        <v>15.56241053447981</v>
      </c>
      <c r="C2468" s="103">
        <v>4.7511884716385104</v>
      </c>
      <c r="D2468" s="103">
        <v>3.275477415256673</v>
      </c>
    </row>
    <row r="2469" spans="1:4">
      <c r="A2469" s="21">
        <v>44987</v>
      </c>
      <c r="B2469" s="103">
        <v>15.40773732481748</v>
      </c>
      <c r="C2469" s="103">
        <v>4.7321069518856236</v>
      </c>
      <c r="D2469" s="103">
        <v>3.255999384941604</v>
      </c>
    </row>
    <row r="2470" spans="1:4">
      <c r="A2470" s="21">
        <v>44988</v>
      </c>
      <c r="B2470" s="103">
        <v>15.42663162989324</v>
      </c>
      <c r="C2470" s="103">
        <v>4.743392852166437</v>
      </c>
      <c r="D2470" s="103">
        <v>3.2522357120067489</v>
      </c>
    </row>
    <row r="2471" spans="1:4">
      <c r="A2471" s="21">
        <v>44991</v>
      </c>
      <c r="B2471" s="103">
        <v>15.620267757114171</v>
      </c>
      <c r="C2471" s="103">
        <v>4.7581545692184744</v>
      </c>
      <c r="D2471" s="103">
        <v>3.2828415995909519</v>
      </c>
    </row>
    <row r="2472" spans="1:4">
      <c r="A2472" s="21">
        <v>44992</v>
      </c>
      <c r="B2472" s="103">
        <v>15.34846646864221</v>
      </c>
      <c r="C2472" s="103">
        <v>4.6899951972826539</v>
      </c>
      <c r="D2472" s="103">
        <v>3.2725974810240719</v>
      </c>
    </row>
    <row r="2473" spans="1:4">
      <c r="A2473" s="21">
        <v>44993</v>
      </c>
      <c r="B2473" s="103">
        <v>15.30139735169892</v>
      </c>
      <c r="C2473" s="103">
        <v>4.6819099320508659</v>
      </c>
      <c r="D2473" s="103">
        <v>3.2681955812414132</v>
      </c>
    </row>
    <row r="2474" spans="1:4">
      <c r="A2474" s="21">
        <v>44994</v>
      </c>
      <c r="B2474" s="103">
        <v>15.26527312242591</v>
      </c>
      <c r="C2474" s="103">
        <v>4.6708550884878361</v>
      </c>
      <c r="D2474" s="103">
        <v>3.2681966863090919</v>
      </c>
    </row>
    <row r="2475" spans="1:4">
      <c r="A2475" s="21">
        <v>44995</v>
      </c>
      <c r="B2475" s="103">
        <v>15.233821463364031</v>
      </c>
      <c r="C2475" s="103">
        <v>4.6224619742585604</v>
      </c>
      <c r="D2475" s="103">
        <v>3.29560774067969</v>
      </c>
    </row>
    <row r="2476" spans="1:4">
      <c r="A2476" s="21">
        <v>44998</v>
      </c>
      <c r="B2476" s="103">
        <v>15.14863875110705</v>
      </c>
      <c r="C2476" s="103">
        <v>4.6302783114964727</v>
      </c>
      <c r="D2476" s="103">
        <v>3.2716475624142611</v>
      </c>
    </row>
    <row r="2477" spans="1:4">
      <c r="A2477" s="21">
        <v>44999</v>
      </c>
      <c r="B2477" s="103">
        <v>15.01672774101058</v>
      </c>
      <c r="C2477" s="103">
        <v>4.5817721671677658</v>
      </c>
      <c r="D2477" s="103">
        <v>3.2774933351374398</v>
      </c>
    </row>
    <row r="2478" spans="1:4">
      <c r="A2478" s="21">
        <v>45000</v>
      </c>
      <c r="B2478" s="103">
        <v>14.928600175187389</v>
      </c>
      <c r="C2478" s="103">
        <v>4.6017607105939806</v>
      </c>
      <c r="D2478" s="103">
        <v>3.244106139812831</v>
      </c>
    </row>
    <row r="2479" spans="1:4">
      <c r="A2479" s="21">
        <v>45001</v>
      </c>
      <c r="B2479" s="103">
        <v>14.67559533284059</v>
      </c>
      <c r="C2479" s="103">
        <v>4.530804633611881</v>
      </c>
      <c r="D2479" s="103">
        <v>3.2390704344145278</v>
      </c>
    </row>
    <row r="2480" spans="1:4">
      <c r="A2480" s="21">
        <v>45002</v>
      </c>
      <c r="B2480" s="103">
        <v>14.448546733526561</v>
      </c>
      <c r="C2480" s="103">
        <v>4.5145496195944652</v>
      </c>
      <c r="D2480" s="103">
        <v>3.200440343111004</v>
      </c>
    </row>
    <row r="2481" spans="1:4">
      <c r="A2481" s="21">
        <v>45005</v>
      </c>
      <c r="B2481" s="103">
        <v>14.43944377453904</v>
      </c>
      <c r="C2481" s="103">
        <v>4.5039129773714084</v>
      </c>
      <c r="D2481" s="103">
        <v>3.205977523785605</v>
      </c>
    </row>
    <row r="2482" spans="1:4">
      <c r="A2482" s="21">
        <v>45006</v>
      </c>
      <c r="B2482" s="103">
        <v>14.7831890426471</v>
      </c>
      <c r="C2482" s="103">
        <v>4.5692816869236701</v>
      </c>
      <c r="D2482" s="103">
        <v>3.2353420199401359</v>
      </c>
    </row>
    <row r="2483" spans="1:4">
      <c r="A2483" s="21">
        <v>45007</v>
      </c>
      <c r="B2483" s="103">
        <v>14.793664622671031</v>
      </c>
      <c r="C2483" s="103">
        <v>4.5979660139723357</v>
      </c>
      <c r="D2483" s="103">
        <v>3.2174367052118109</v>
      </c>
    </row>
    <row r="2484" spans="1:4">
      <c r="A2484" s="21">
        <v>45008</v>
      </c>
      <c r="B2484" s="103">
        <v>14.822139500710669</v>
      </c>
      <c r="C2484" s="103">
        <v>4.6077310066758974</v>
      </c>
      <c r="D2484" s="103">
        <v>3.2167979162055391</v>
      </c>
    </row>
    <row r="2485" spans="1:4">
      <c r="A2485" s="21">
        <v>45009</v>
      </c>
      <c r="B2485" s="103">
        <v>14.79833329928997</v>
      </c>
      <c r="C2485" s="103">
        <v>4.5872832524153733</v>
      </c>
      <c r="D2485" s="103">
        <v>3.2259471423523078</v>
      </c>
    </row>
    <row r="2486" spans="1:4">
      <c r="A2486" s="21">
        <v>45012</v>
      </c>
      <c r="B2486" s="103">
        <v>14.992250803440459</v>
      </c>
      <c r="C2486" s="103">
        <v>4.6096486016271001</v>
      </c>
      <c r="D2486" s="103">
        <v>3.2523630539101269</v>
      </c>
    </row>
    <row r="2487" spans="1:4">
      <c r="A2487" s="21">
        <v>45013</v>
      </c>
      <c r="B2487" s="103">
        <v>14.951064125590831</v>
      </c>
      <c r="C2487" s="103">
        <v>4.5930513593774238</v>
      </c>
      <c r="D2487" s="103">
        <v>3.2551484744593409</v>
      </c>
    </row>
    <row r="2488" spans="1:4">
      <c r="A2488" s="21">
        <v>45014</v>
      </c>
      <c r="B2488" s="103">
        <v>14.95912048699536</v>
      </c>
      <c r="C2488" s="103">
        <v>4.5805383499703716</v>
      </c>
      <c r="D2488" s="103">
        <v>3.265799638396679</v>
      </c>
    </row>
    <row r="2489" spans="1:4">
      <c r="A2489" s="21">
        <v>45015</v>
      </c>
      <c r="B2489" s="103">
        <v>15.04188112533199</v>
      </c>
      <c r="C2489" s="103">
        <v>4.6113962432794278</v>
      </c>
      <c r="D2489" s="103">
        <v>3.2618929998162232</v>
      </c>
    </row>
    <row r="2490" spans="1:4">
      <c r="A2490" s="21">
        <v>45016</v>
      </c>
      <c r="B2490" s="103">
        <v>15.1154251117889</v>
      </c>
      <c r="C2490" s="103">
        <v>4.6302271579771688</v>
      </c>
      <c r="D2490" s="103">
        <v>3.2645104864342018</v>
      </c>
    </row>
    <row r="2491" spans="1:4">
      <c r="A2491" s="21">
        <v>45019</v>
      </c>
      <c r="B2491" s="103">
        <v>15.15970330184423</v>
      </c>
      <c r="C2491" s="103">
        <v>4.6555809217165276</v>
      </c>
      <c r="D2491" s="103">
        <v>3.256243110527826</v>
      </c>
    </row>
    <row r="2492" spans="1:4">
      <c r="A2492" s="21">
        <v>45020</v>
      </c>
      <c r="B2492" s="103">
        <v>15.15206067256069</v>
      </c>
      <c r="C2492" s="103">
        <v>4.6321883430385391</v>
      </c>
      <c r="D2492" s="103">
        <v>3.2710372615422449</v>
      </c>
    </row>
    <row r="2493" spans="1:4">
      <c r="A2493" s="21">
        <v>45022</v>
      </c>
      <c r="B2493" s="103">
        <v>15.06723404088671</v>
      </c>
      <c r="C2493" s="103">
        <v>4.6232541633932378</v>
      </c>
      <c r="D2493" s="103">
        <v>3.2590105385484831</v>
      </c>
    </row>
    <row r="2494" spans="1:4">
      <c r="A2494" s="21">
        <v>45023</v>
      </c>
      <c r="B2494" s="103">
        <v>15.136334903218531</v>
      </c>
      <c r="C2494" s="103">
        <v>4.6553585170554133</v>
      </c>
      <c r="D2494" s="103">
        <v>3.251378996432801</v>
      </c>
    </row>
    <row r="2495" spans="1:4">
      <c r="A2495" s="21">
        <v>45026</v>
      </c>
      <c r="B2495" s="103">
        <v>15.04537563254109</v>
      </c>
      <c r="C2495" s="103">
        <v>4.6618556532001136</v>
      </c>
      <c r="D2495" s="103">
        <v>3.2273362265546011</v>
      </c>
    </row>
    <row r="2496" spans="1:4">
      <c r="A2496" s="21">
        <v>45027</v>
      </c>
      <c r="B2496" s="103">
        <v>15.10967236811894</v>
      </c>
      <c r="C2496" s="103">
        <v>4.6622697371581321</v>
      </c>
      <c r="D2496" s="103">
        <v>3.240840453244342</v>
      </c>
    </row>
    <row r="2497" spans="1:4">
      <c r="A2497" s="21">
        <v>45028</v>
      </c>
      <c r="B2497" s="103">
        <v>15.241577037785589</v>
      </c>
      <c r="C2497" s="103">
        <v>4.6623491382872473</v>
      </c>
      <c r="D2497" s="103">
        <v>3.2690767219944221</v>
      </c>
    </row>
    <row r="2498" spans="1:4">
      <c r="A2498" s="21">
        <v>45029</v>
      </c>
      <c r="B2498" s="103">
        <v>15.28179419801107</v>
      </c>
      <c r="C2498" s="103">
        <v>4.6567188273291809</v>
      </c>
      <c r="D2498" s="103">
        <v>3.2816656458461342</v>
      </c>
    </row>
    <row r="2499" spans="1:4">
      <c r="A2499" s="21">
        <v>45030</v>
      </c>
      <c r="B2499" s="103">
        <v>15.30555851345135</v>
      </c>
      <c r="C2499" s="103">
        <v>4.692637525737803</v>
      </c>
      <c r="D2499" s="103">
        <v>3.2616110725588001</v>
      </c>
    </row>
    <row r="2500" spans="1:4">
      <c r="A2500" s="21">
        <v>45033</v>
      </c>
      <c r="B2500" s="103">
        <v>15.51011643912106</v>
      </c>
      <c r="C2500" s="103">
        <v>4.7274667628326723</v>
      </c>
      <c r="D2500" s="103">
        <v>3.280851504036272</v>
      </c>
    </row>
    <row r="2501" spans="1:4">
      <c r="A2501" s="21">
        <v>45034</v>
      </c>
      <c r="B2501" s="103">
        <v>15.638634294430689</v>
      </c>
      <c r="C2501" s="103">
        <v>4.7509942661753506</v>
      </c>
      <c r="D2501" s="103">
        <v>3.2916550553996178</v>
      </c>
    </row>
    <row r="2502" spans="1:4">
      <c r="A2502" s="21">
        <v>45035</v>
      </c>
      <c r="B2502" s="103">
        <v>15.575883999848459</v>
      </c>
      <c r="C2502" s="103">
        <v>4.7318602617852434</v>
      </c>
      <c r="D2502" s="103">
        <v>3.2917041370896212</v>
      </c>
    </row>
    <row r="2503" spans="1:4">
      <c r="A2503" s="21">
        <v>45036</v>
      </c>
      <c r="B2503" s="103">
        <v>15.616064321584821</v>
      </c>
      <c r="C2503" s="103">
        <v>4.7047442347806481</v>
      </c>
      <c r="D2503" s="103">
        <v>3.3192164211904069</v>
      </c>
    </row>
    <row r="2504" spans="1:4">
      <c r="A2504" s="21">
        <v>45037</v>
      </c>
      <c r="B2504" s="103">
        <v>15.40058048781764</v>
      </c>
      <c r="C2504" s="103">
        <v>4.6427074843171212</v>
      </c>
      <c r="D2504" s="103">
        <v>3.317155030731568</v>
      </c>
    </row>
    <row r="2505" spans="1:4">
      <c r="A2505" s="21">
        <v>45040</v>
      </c>
      <c r="B2505" s="103">
        <v>15.31640609128776</v>
      </c>
      <c r="C2505" s="103">
        <v>4.5911698813949204</v>
      </c>
      <c r="D2505" s="103">
        <v>3.3360573638007538</v>
      </c>
    </row>
    <row r="2506" spans="1:4">
      <c r="A2506" s="21">
        <v>45041</v>
      </c>
      <c r="B2506" s="103">
        <v>15.269870160745411</v>
      </c>
      <c r="C2506" s="103">
        <v>4.5562742395318221</v>
      </c>
      <c r="D2506" s="103">
        <v>3.3513940026389748</v>
      </c>
    </row>
    <row r="2507" spans="1:4">
      <c r="A2507" s="21">
        <v>45042</v>
      </c>
      <c r="B2507" s="103">
        <v>15.347850262274269</v>
      </c>
      <c r="C2507" s="103">
        <v>4.6240257122808064</v>
      </c>
      <c r="D2507" s="103">
        <v>3.3191533129914021</v>
      </c>
    </row>
    <row r="2508" spans="1:4">
      <c r="A2508" s="21">
        <v>45043</v>
      </c>
      <c r="B2508" s="103">
        <v>15.360988806359959</v>
      </c>
      <c r="C2508" s="103">
        <v>4.6458360410767066</v>
      </c>
      <c r="D2508" s="103">
        <v>3.3063992509731222</v>
      </c>
    </row>
    <row r="2509" spans="1:4">
      <c r="A2509" s="21">
        <v>45044</v>
      </c>
      <c r="B2509" s="103">
        <v>15.530125167539619</v>
      </c>
      <c r="C2509" s="103">
        <v>4.6703311057031067</v>
      </c>
      <c r="D2509" s="103">
        <v>3.3252728374172942</v>
      </c>
    </row>
    <row r="2510" spans="1:4">
      <c r="A2510" s="21">
        <v>45050</v>
      </c>
      <c r="B2510" s="103">
        <v>15.715304884614961</v>
      </c>
      <c r="C2510" s="103">
        <v>4.6733870332531406</v>
      </c>
      <c r="D2510" s="103">
        <v>3.362722747504939</v>
      </c>
    </row>
    <row r="2511" spans="1:4">
      <c r="A2511" s="21">
        <v>45051</v>
      </c>
      <c r="B2511" s="103">
        <v>15.4875802474441</v>
      </c>
      <c r="C2511" s="103">
        <v>4.6550049768535544</v>
      </c>
      <c r="D2511" s="103">
        <v>3.3270813510306021</v>
      </c>
    </row>
    <row r="2512" spans="1:4">
      <c r="A2512" s="21">
        <v>45054</v>
      </c>
      <c r="B2512" s="103">
        <v>15.472160239550339</v>
      </c>
      <c r="C2512" s="103">
        <v>4.6972308829865543</v>
      </c>
      <c r="D2512" s="103">
        <v>3.2938896607341031</v>
      </c>
    </row>
    <row r="2513" spans="1:4">
      <c r="A2513" s="21">
        <v>45055</v>
      </c>
      <c r="B2513" s="103">
        <v>15.244715885509599</v>
      </c>
      <c r="C2513" s="103">
        <v>4.6576763740999771</v>
      </c>
      <c r="D2513" s="103">
        <v>3.2730302968839058</v>
      </c>
    </row>
    <row r="2514" spans="1:4">
      <c r="A2514" s="21">
        <v>45056</v>
      </c>
      <c r="B2514" s="103">
        <v>15.40703142247702</v>
      </c>
      <c r="C2514" s="103">
        <v>4.6526235880913607</v>
      </c>
      <c r="D2514" s="103">
        <v>3.311471717143021</v>
      </c>
    </row>
    <row r="2515" spans="1:4">
      <c r="A2515" s="21">
        <v>45057</v>
      </c>
      <c r="B2515" s="103">
        <v>15.49829393840713</v>
      </c>
      <c r="C2515" s="103">
        <v>4.6570906004546124</v>
      </c>
      <c r="D2515" s="103">
        <v>3.327891868132054</v>
      </c>
    </row>
    <row r="2516" spans="1:4">
      <c r="A2516" s="21">
        <v>45058</v>
      </c>
      <c r="B2516" s="103">
        <v>15.384527819867349</v>
      </c>
      <c r="C2516" s="103">
        <v>4.6115918771785784</v>
      </c>
      <c r="D2516" s="103">
        <v>3.3360557979991441</v>
      </c>
    </row>
    <row r="2517" spans="1:4">
      <c r="A2517" s="21">
        <v>45061</v>
      </c>
      <c r="B2517" s="103">
        <v>15.769850587732449</v>
      </c>
      <c r="C2517" s="103">
        <v>4.6664671021922279</v>
      </c>
      <c r="D2517" s="103">
        <v>3.3793982133344609</v>
      </c>
    </row>
    <row r="2518" spans="1:4">
      <c r="A2518" s="21">
        <v>45062</v>
      </c>
      <c r="B2518" s="103">
        <v>15.82415842445465</v>
      </c>
      <c r="C2518" s="103">
        <v>4.6540755119557264</v>
      </c>
      <c r="D2518" s="103">
        <v>3.4000648214246638</v>
      </c>
    </row>
    <row r="2519" spans="1:4">
      <c r="A2519" s="21">
        <v>45063</v>
      </c>
      <c r="B2519" s="103">
        <v>15.8276221805652</v>
      </c>
      <c r="C2519" s="103">
        <v>4.6585315764886799</v>
      </c>
      <c r="D2519" s="103">
        <v>3.3975560583180822</v>
      </c>
    </row>
    <row r="2520" spans="1:4">
      <c r="A2520" s="21">
        <v>45064</v>
      </c>
      <c r="B2520" s="103">
        <v>15.7284651617534</v>
      </c>
      <c r="C2520" s="103">
        <v>4.6531262804269744</v>
      </c>
      <c r="D2520" s="103">
        <v>3.3801930602902401</v>
      </c>
    </row>
    <row r="2521" spans="1:4">
      <c r="A2521" s="21">
        <v>45065</v>
      </c>
      <c r="B2521" s="103">
        <v>15.78455339240403</v>
      </c>
      <c r="C2521" s="103">
        <v>4.6378158561753304</v>
      </c>
      <c r="D2521" s="103">
        <v>3.4034454756082302</v>
      </c>
    </row>
    <row r="2522" spans="1:4">
      <c r="A2522" s="21">
        <v>45068</v>
      </c>
      <c r="B2522" s="103">
        <v>15.766456971712829</v>
      </c>
      <c r="C2522" s="103">
        <v>4.6295112220259877</v>
      </c>
      <c r="D2522" s="103">
        <v>3.4056418087292251</v>
      </c>
    </row>
    <row r="2523" spans="1:4">
      <c r="A2523" s="21">
        <v>45069</v>
      </c>
      <c r="B2523" s="103">
        <v>15.602180007301669</v>
      </c>
      <c r="C2523" s="103">
        <v>4.5844098461482066</v>
      </c>
      <c r="D2523" s="103">
        <v>3.4033126467544168</v>
      </c>
    </row>
    <row r="2524" spans="1:4">
      <c r="A2524" s="21">
        <v>45070</v>
      </c>
      <c r="B2524" s="103">
        <v>15.612365291097509</v>
      </c>
      <c r="C2524" s="103">
        <v>4.5581612335884811</v>
      </c>
      <c r="D2524" s="103">
        <v>3.425145467881233</v>
      </c>
    </row>
    <row r="2525" spans="1:4">
      <c r="A2525" s="21">
        <v>45071</v>
      </c>
      <c r="B2525" s="103">
        <v>15.654752916399421</v>
      </c>
      <c r="C2525" s="103">
        <v>4.5457970247322459</v>
      </c>
      <c r="D2525" s="103">
        <v>3.4437861680200079</v>
      </c>
    </row>
    <row r="2526" spans="1:4">
      <c r="A2526" s="21">
        <v>45072</v>
      </c>
      <c r="B2526" s="103">
        <v>15.48770389361229</v>
      </c>
      <c r="C2526" s="103">
        <v>4.5337993193183426</v>
      </c>
      <c r="D2526" s="103">
        <v>3.4160541309404189</v>
      </c>
    </row>
    <row r="2527" spans="1:4">
      <c r="A2527" s="21">
        <v>45075</v>
      </c>
      <c r="B2527" s="103">
        <v>15.32723667279574</v>
      </c>
      <c r="C2527" s="103">
        <v>4.5150229233612276</v>
      </c>
      <c r="D2527" s="103">
        <v>3.3947195690836738</v>
      </c>
    </row>
    <row r="2528" spans="1:4">
      <c r="A2528" s="21">
        <v>45076</v>
      </c>
      <c r="B2528" s="103">
        <v>15.38875507720476</v>
      </c>
      <c r="C2528" s="103">
        <v>4.5399316320265317</v>
      </c>
      <c r="D2528" s="103">
        <v>3.3896446740841202</v>
      </c>
    </row>
    <row r="2529" spans="1:4">
      <c r="A2529" s="21">
        <v>45077</v>
      </c>
      <c r="B2529" s="103">
        <v>15.222365593059139</v>
      </c>
      <c r="C2529" s="103">
        <v>4.4995711729693113</v>
      </c>
      <c r="D2529" s="103">
        <v>3.3830702989000052</v>
      </c>
    </row>
    <row r="2530" spans="1:4">
      <c r="A2530" s="21">
        <v>45078</v>
      </c>
      <c r="B2530" s="103">
        <v>15.227835965683861</v>
      </c>
      <c r="C2530" s="103">
        <v>4.4952555557494431</v>
      </c>
      <c r="D2530" s="103">
        <v>3.3875350971331142</v>
      </c>
    </row>
    <row r="2531" spans="1:4">
      <c r="A2531" s="21">
        <v>45079</v>
      </c>
      <c r="B2531" s="103">
        <v>15.37684041045569</v>
      </c>
      <c r="C2531" s="103">
        <v>4.5452498802779706</v>
      </c>
      <c r="D2531" s="103">
        <v>3.3830572169808391</v>
      </c>
    </row>
    <row r="2532" spans="1:4">
      <c r="A2532" s="21">
        <v>45082</v>
      </c>
      <c r="B2532" s="103">
        <v>15.16303345251179</v>
      </c>
      <c r="C2532" s="103">
        <v>4.521163252879445</v>
      </c>
      <c r="D2532" s="103">
        <v>3.3537902978519369</v>
      </c>
    </row>
    <row r="2533" spans="1:4">
      <c r="A2533" s="21">
        <v>45083</v>
      </c>
      <c r="B2533" s="103">
        <v>14.910929173224289</v>
      </c>
      <c r="C2533" s="103">
        <v>4.458940776360734</v>
      </c>
      <c r="D2533" s="103">
        <v>3.344051854708459</v>
      </c>
    </row>
    <row r="2534" spans="1:4">
      <c r="A2534" s="21">
        <v>45084</v>
      </c>
      <c r="B2534" s="103">
        <v>14.607658667927311</v>
      </c>
      <c r="C2534" s="103">
        <v>4.4222255207550738</v>
      </c>
      <c r="D2534" s="103">
        <v>3.3032369333875859</v>
      </c>
    </row>
    <row r="2535" spans="1:4">
      <c r="A2535" s="21">
        <v>45085</v>
      </c>
      <c r="B2535" s="103">
        <v>14.58628506931208</v>
      </c>
      <c r="C2535" s="103">
        <v>4.4281631487289683</v>
      </c>
      <c r="D2535" s="103">
        <v>3.2939809531405442</v>
      </c>
    </row>
    <row r="2536" spans="1:4">
      <c r="A2536" s="21">
        <v>45086</v>
      </c>
      <c r="B2536" s="103">
        <v>14.715687160689599</v>
      </c>
      <c r="C2536" s="103">
        <v>4.4486133442447944</v>
      </c>
      <c r="D2536" s="103">
        <v>3.3079267677258142</v>
      </c>
    </row>
    <row r="2537" spans="1:4">
      <c r="A2537" s="21">
        <v>45089</v>
      </c>
      <c r="B2537" s="103">
        <v>14.771152447528779</v>
      </c>
      <c r="C2537" s="103">
        <v>4.4595513740487167</v>
      </c>
      <c r="D2537" s="103">
        <v>3.312250764389876</v>
      </c>
    </row>
    <row r="2538" spans="1:4">
      <c r="A2538" s="21">
        <v>45090</v>
      </c>
      <c r="B2538" s="103">
        <v>14.891381434841501</v>
      </c>
      <c r="C2538" s="103">
        <v>4.4645633548024719</v>
      </c>
      <c r="D2538" s="103">
        <v>3.335462004100139</v>
      </c>
    </row>
    <row r="2539" spans="1:4">
      <c r="A2539" s="21">
        <v>45091</v>
      </c>
      <c r="B2539" s="103">
        <v>15.019575619593949</v>
      </c>
      <c r="C2539" s="103">
        <v>4.4805668961087406</v>
      </c>
      <c r="D2539" s="103">
        <v>3.3521596636885551</v>
      </c>
    </row>
    <row r="2540" spans="1:4">
      <c r="A2540" s="21">
        <v>45092</v>
      </c>
      <c r="B2540" s="103">
        <v>15.37155938835309</v>
      </c>
      <c r="C2540" s="103">
        <v>4.5473588237692191</v>
      </c>
      <c r="D2540" s="103">
        <v>3.3803269071280151</v>
      </c>
    </row>
    <row r="2541" spans="1:4">
      <c r="A2541" s="21">
        <v>45093</v>
      </c>
      <c r="B2541" s="103">
        <v>15.77946144359001</v>
      </c>
      <c r="C2541" s="103">
        <v>4.6145371486390783</v>
      </c>
      <c r="D2541" s="103">
        <v>3.4195111958831439</v>
      </c>
    </row>
    <row r="2542" spans="1:4">
      <c r="A2542" s="21">
        <v>45096</v>
      </c>
      <c r="B2542" s="103">
        <v>15.969461523954189</v>
      </c>
      <c r="C2542" s="103">
        <v>4.6274171376949544</v>
      </c>
      <c r="D2542" s="103">
        <v>3.4510529413626689</v>
      </c>
    </row>
    <row r="2543" spans="1:4">
      <c r="A2543" s="21">
        <v>45097</v>
      </c>
      <c r="B2543" s="103">
        <v>16.094784123482299</v>
      </c>
      <c r="C2543" s="103">
        <v>4.6323750287760461</v>
      </c>
      <c r="D2543" s="103">
        <v>3.474413022154387</v>
      </c>
    </row>
    <row r="2544" spans="1:4">
      <c r="A2544" s="21">
        <v>45098</v>
      </c>
      <c r="B2544" s="103">
        <v>15.514595549024721</v>
      </c>
      <c r="C2544" s="103">
        <v>4.532800096150905</v>
      </c>
      <c r="D2544" s="103">
        <v>3.422739856143044</v>
      </c>
    </row>
    <row r="2545" spans="1:4">
      <c r="A2545" s="21">
        <v>45103</v>
      </c>
      <c r="B2545" s="103">
        <v>15.16219315758854</v>
      </c>
      <c r="C2545" s="103">
        <v>4.4533697788471036</v>
      </c>
      <c r="D2545" s="103">
        <v>3.40465622899919</v>
      </c>
    </row>
    <row r="2546" spans="1:4">
      <c r="A2546" s="21">
        <v>45104</v>
      </c>
      <c r="B2546" s="103">
        <v>15.206225332374011</v>
      </c>
      <c r="C2546" s="103">
        <v>4.4965805761416666</v>
      </c>
      <c r="D2546" s="103">
        <v>3.3817308674632618</v>
      </c>
    </row>
    <row r="2547" spans="1:4">
      <c r="A2547" s="21">
        <v>45105</v>
      </c>
      <c r="B2547" s="103">
        <v>15.08082677085021</v>
      </c>
      <c r="C2547" s="103">
        <v>4.4913844236162124</v>
      </c>
      <c r="D2547" s="103">
        <v>3.3577234430331782</v>
      </c>
    </row>
    <row r="2548" spans="1:4">
      <c r="A2548" s="21">
        <v>45106</v>
      </c>
      <c r="B2548" s="103">
        <v>15.199404000606769</v>
      </c>
      <c r="C2548" s="103">
        <v>4.5134499305507436</v>
      </c>
      <c r="D2548" s="103">
        <v>3.367580062808428</v>
      </c>
    </row>
    <row r="2549" spans="1:4">
      <c r="A2549" s="21">
        <v>45107</v>
      </c>
      <c r="B2549" s="103">
        <v>15.381683957999099</v>
      </c>
      <c r="C2549" s="103">
        <v>4.5663081520112732</v>
      </c>
      <c r="D2549" s="103">
        <v>3.3685164132482139</v>
      </c>
    </row>
    <row r="2550" spans="1:4">
      <c r="A2550" s="21">
        <v>45110</v>
      </c>
      <c r="B2550" s="103">
        <v>15.345694051583299</v>
      </c>
      <c r="C2550" s="103">
        <v>4.576603763668988</v>
      </c>
      <c r="D2550" s="103">
        <v>3.3530746474938251</v>
      </c>
    </row>
    <row r="2551" spans="1:4">
      <c r="A2551" s="21">
        <v>45111</v>
      </c>
      <c r="B2551" s="103">
        <v>15.26561985047258</v>
      </c>
      <c r="C2551" s="103">
        <v>4.5598777377416226</v>
      </c>
      <c r="D2551" s="103">
        <v>3.347813412653736</v>
      </c>
    </row>
    <row r="2552" spans="1:4">
      <c r="A2552" s="21">
        <v>45112</v>
      </c>
      <c r="B2552" s="103">
        <v>15.00989462364547</v>
      </c>
      <c r="C2552" s="103">
        <v>4.5163678228685704</v>
      </c>
      <c r="D2552" s="103">
        <v>3.323443796504586</v>
      </c>
    </row>
    <row r="2553" spans="1:4">
      <c r="A2553" s="21">
        <v>45113</v>
      </c>
      <c r="B2553" s="103">
        <v>14.956331159034431</v>
      </c>
      <c r="C2553" s="103">
        <v>4.4961334385233744</v>
      </c>
      <c r="D2553" s="103">
        <v>3.326487383778896</v>
      </c>
    </row>
    <row r="2554" spans="1:4">
      <c r="A2554" s="21">
        <v>45114</v>
      </c>
      <c r="B2554" s="103">
        <v>14.78547461052117</v>
      </c>
      <c r="C2554" s="103">
        <v>4.4738116868084701</v>
      </c>
      <c r="D2554" s="103">
        <v>3.3048942703864319</v>
      </c>
    </row>
    <row r="2555" spans="1:4">
      <c r="A2555" s="21">
        <v>45117</v>
      </c>
      <c r="B2555" s="103">
        <v>14.899675985751649</v>
      </c>
      <c r="C2555" s="103">
        <v>4.4984796751386149</v>
      </c>
      <c r="D2555" s="103">
        <v>3.312158120463784</v>
      </c>
    </row>
    <row r="2556" spans="1:4">
      <c r="A2556" s="21">
        <v>45118</v>
      </c>
      <c r="B2556" s="103">
        <v>14.946479941679531</v>
      </c>
      <c r="C2556" s="103">
        <v>4.5087895565707496</v>
      </c>
      <c r="D2556" s="103">
        <v>3.3149650819026859</v>
      </c>
    </row>
    <row r="2557" spans="1:4">
      <c r="A2557" s="21">
        <v>45119</v>
      </c>
      <c r="B2557" s="103">
        <v>14.649615749509049</v>
      </c>
      <c r="C2557" s="103">
        <v>4.4540532022235446</v>
      </c>
      <c r="D2557" s="103">
        <v>3.289052708709383</v>
      </c>
    </row>
    <row r="2558" spans="1:4">
      <c r="A2558" s="21">
        <v>45120</v>
      </c>
      <c r="B2558" s="103">
        <v>14.956179235043029</v>
      </c>
      <c r="C2558" s="103">
        <v>4.5183405555758824</v>
      </c>
      <c r="D2558" s="103">
        <v>3.3101044622646421</v>
      </c>
    </row>
    <row r="2559" spans="1:4">
      <c r="A2559" s="21">
        <v>45121</v>
      </c>
      <c r="B2559" s="103">
        <v>14.944249043214541</v>
      </c>
      <c r="C2559" s="103">
        <v>4.5179657588118038</v>
      </c>
      <c r="D2559" s="103">
        <v>3.30773844712466</v>
      </c>
    </row>
    <row r="2560" spans="1:4">
      <c r="A2560" s="21">
        <v>45124</v>
      </c>
      <c r="B2560" s="103">
        <v>14.86921439377482</v>
      </c>
      <c r="C2560" s="103">
        <v>4.4972443266456184</v>
      </c>
      <c r="D2560" s="103">
        <v>3.3062945470132798</v>
      </c>
    </row>
    <row r="2561" spans="1:4">
      <c r="A2561" s="21">
        <v>45125</v>
      </c>
      <c r="B2561" s="103">
        <v>14.71923519580268</v>
      </c>
      <c r="C2561" s="103">
        <v>4.4746015218652806</v>
      </c>
      <c r="D2561" s="103">
        <v>3.2895074843819438</v>
      </c>
    </row>
    <row r="2562" spans="1:4">
      <c r="A2562" s="21">
        <v>45126</v>
      </c>
      <c r="B2562" s="103">
        <v>14.55029100439288</v>
      </c>
      <c r="C2562" s="103">
        <v>4.454421505737816</v>
      </c>
      <c r="D2562" s="103">
        <v>3.266482748803722</v>
      </c>
    </row>
    <row r="2563" spans="1:4">
      <c r="A2563" s="21">
        <v>45127</v>
      </c>
      <c r="B2563" s="103">
        <v>14.24200728461318</v>
      </c>
      <c r="C2563" s="103">
        <v>4.3982033995002006</v>
      </c>
      <c r="D2563" s="103">
        <v>3.2381420300460868</v>
      </c>
    </row>
    <row r="2564" spans="1:4">
      <c r="A2564" s="21">
        <v>45128</v>
      </c>
      <c r="B2564" s="103">
        <v>14.224713177847381</v>
      </c>
      <c r="C2564" s="103">
        <v>4.3939226948361174</v>
      </c>
      <c r="D2564" s="103">
        <v>3.2373608198807711</v>
      </c>
    </row>
    <row r="2565" spans="1:4">
      <c r="A2565" s="21">
        <v>45131</v>
      </c>
      <c r="B2565" s="103">
        <v>14.14675565497453</v>
      </c>
      <c r="C2565" s="103">
        <v>4.38004065422375</v>
      </c>
      <c r="D2565" s="103">
        <v>3.2298229107377261</v>
      </c>
    </row>
    <row r="2566" spans="1:4">
      <c r="A2566" s="21">
        <v>45132</v>
      </c>
      <c r="B2566" s="103">
        <v>14.40494936942836</v>
      </c>
      <c r="C2566" s="103">
        <v>4.4640851394483807</v>
      </c>
      <c r="D2566" s="103">
        <v>3.2268536372960739</v>
      </c>
    </row>
    <row r="2567" spans="1:4">
      <c r="A2567" s="21">
        <v>45133</v>
      </c>
      <c r="B2567" s="103">
        <v>14.26671128999614</v>
      </c>
      <c r="C2567" s="103">
        <v>4.4503963202665586</v>
      </c>
      <c r="D2567" s="103">
        <v>3.2057170335655929</v>
      </c>
    </row>
    <row r="2568" spans="1:4">
      <c r="A2568" s="21">
        <v>45134</v>
      </c>
      <c r="B2568" s="103">
        <v>14.15701080162774</v>
      </c>
      <c r="C2568" s="103">
        <v>4.420038877130315</v>
      </c>
      <c r="D2568" s="103">
        <v>3.2029154482955811</v>
      </c>
    </row>
    <row r="2569" spans="1:4">
      <c r="A2569" s="21">
        <v>45135</v>
      </c>
      <c r="B2569" s="103">
        <v>14.270946032639699</v>
      </c>
      <c r="C2569" s="103">
        <v>4.4712983185758759</v>
      </c>
      <c r="D2569" s="103">
        <v>3.191678348400838</v>
      </c>
    </row>
    <row r="2570" spans="1:4">
      <c r="A2570" s="21">
        <v>45138</v>
      </c>
      <c r="B2570" s="103">
        <v>14.38748420955544</v>
      </c>
      <c r="C2570" s="103">
        <v>4.4998244186568339</v>
      </c>
      <c r="D2570" s="103">
        <v>3.1973434674257821</v>
      </c>
    </row>
    <row r="2571" spans="1:4">
      <c r="A2571" s="21">
        <v>45139</v>
      </c>
      <c r="B2571" s="103">
        <v>14.29714377244907</v>
      </c>
      <c r="C2571" s="103">
        <v>4.4774915622765228</v>
      </c>
      <c r="D2571" s="103">
        <v>3.1931146208972132</v>
      </c>
    </row>
    <row r="2572" spans="1:4">
      <c r="A2572" s="21">
        <v>45140</v>
      </c>
      <c r="B2572" s="103">
        <v>14.25283602750401</v>
      </c>
      <c r="C2572" s="103">
        <v>4.4564928295132988</v>
      </c>
      <c r="D2572" s="103">
        <v>3.19821809946917</v>
      </c>
    </row>
    <row r="2573" spans="1:4">
      <c r="A2573" s="21">
        <v>45141</v>
      </c>
      <c r="B2573" s="103">
        <v>14.284824899168131</v>
      </c>
      <c r="C2573" s="103">
        <v>4.4734572215461528</v>
      </c>
      <c r="D2573" s="103">
        <v>3.1932405277882339</v>
      </c>
    </row>
    <row r="2574" spans="1:4">
      <c r="A2574" s="21">
        <v>45142</v>
      </c>
      <c r="B2574" s="103">
        <v>14.603486025601409</v>
      </c>
      <c r="C2574" s="103">
        <v>4.5163472910495273</v>
      </c>
      <c r="D2574" s="103">
        <v>3.2334727788853872</v>
      </c>
    </row>
    <row r="2575" spans="1:4">
      <c r="A2575" s="21">
        <v>45145</v>
      </c>
      <c r="B2575" s="103">
        <v>14.5301425008835</v>
      </c>
      <c r="C2575" s="103">
        <v>4.4831490572695998</v>
      </c>
      <c r="D2575" s="103">
        <v>3.241057193340986</v>
      </c>
    </row>
    <row r="2576" spans="1:4">
      <c r="A2576" s="21">
        <v>45146</v>
      </c>
      <c r="B2576" s="103">
        <v>14.42541031516093</v>
      </c>
      <c r="C2576" s="103">
        <v>4.4699236395548212</v>
      </c>
      <c r="D2576" s="103">
        <v>3.2272162744591348</v>
      </c>
    </row>
    <row r="2577" spans="1:4">
      <c r="A2577" s="21">
        <v>45147</v>
      </c>
      <c r="B2577" s="103">
        <v>14.30719265733293</v>
      </c>
      <c r="C2577" s="103">
        <v>4.4407832393797939</v>
      </c>
      <c r="D2577" s="103">
        <v>3.221772350980836</v>
      </c>
    </row>
    <row r="2578" spans="1:4">
      <c r="A2578" s="21">
        <v>45148</v>
      </c>
      <c r="B2578" s="103">
        <v>14.34183992161303</v>
      </c>
      <c r="C2578" s="103">
        <v>4.4570765465575004</v>
      </c>
      <c r="D2578" s="103">
        <v>3.2177683671800961</v>
      </c>
    </row>
    <row r="2579" spans="1:4">
      <c r="A2579" s="21">
        <v>45149</v>
      </c>
      <c r="B2579" s="103">
        <v>14.05013504601189</v>
      </c>
      <c r="C2579" s="103">
        <v>4.3802467426727549</v>
      </c>
      <c r="D2579" s="103">
        <v>3.207612692028103</v>
      </c>
    </row>
    <row r="2580" spans="1:4">
      <c r="A2580" s="21">
        <v>45152</v>
      </c>
      <c r="B2580" s="103">
        <v>14.08871265048561</v>
      </c>
      <c r="C2580" s="103">
        <v>4.3847208333594354</v>
      </c>
      <c r="D2580" s="103">
        <v>3.213137890854338</v>
      </c>
    </row>
    <row r="2581" spans="1:4">
      <c r="A2581" s="21">
        <v>45153</v>
      </c>
      <c r="B2581" s="103">
        <v>13.90500937599135</v>
      </c>
      <c r="C2581" s="103">
        <v>4.3580633040619752</v>
      </c>
      <c r="D2581" s="103">
        <v>3.190639604301079</v>
      </c>
    </row>
    <row r="2582" spans="1:4">
      <c r="A2582" s="21">
        <v>45154</v>
      </c>
      <c r="B2582" s="103">
        <v>13.754121683639969</v>
      </c>
      <c r="C2582" s="103">
        <v>4.3300148139909211</v>
      </c>
      <c r="D2582" s="103">
        <v>3.1764606530209458</v>
      </c>
    </row>
    <row r="2583" spans="1:4">
      <c r="A2583" s="21">
        <v>45155</v>
      </c>
      <c r="B2583" s="103">
        <v>13.85068961822603</v>
      </c>
      <c r="C2583" s="103">
        <v>4.3470447935439864</v>
      </c>
      <c r="D2583" s="103">
        <v>3.1862311699194779</v>
      </c>
    </row>
    <row r="2584" spans="1:4">
      <c r="A2584" s="21">
        <v>45156</v>
      </c>
      <c r="B2584" s="103">
        <v>13.60445409619035</v>
      </c>
      <c r="C2584" s="103">
        <v>4.2860768298389846</v>
      </c>
      <c r="D2584" s="103">
        <v>3.174104113458327</v>
      </c>
    </row>
    <row r="2585" spans="1:4">
      <c r="A2585" s="21">
        <v>45159</v>
      </c>
      <c r="B2585" s="103">
        <v>13.38542987986288</v>
      </c>
      <c r="C2585" s="103">
        <v>4.2290009074080128</v>
      </c>
      <c r="D2585" s="103">
        <v>3.1651518107776688</v>
      </c>
    </row>
    <row r="2586" spans="1:4">
      <c r="A2586" s="21">
        <v>45160</v>
      </c>
      <c r="B2586" s="103">
        <v>13.541266191277259</v>
      </c>
      <c r="C2586" s="103">
        <v>4.2592740008574417</v>
      </c>
      <c r="D2586" s="103">
        <v>3.1792427978456539</v>
      </c>
    </row>
    <row r="2587" spans="1:4">
      <c r="A2587" s="21">
        <v>45161</v>
      </c>
      <c r="B2587" s="103">
        <v>13.16985722136927</v>
      </c>
      <c r="C2587" s="103">
        <v>4.184420696980359</v>
      </c>
      <c r="D2587" s="103">
        <v>3.1473549566546088</v>
      </c>
    </row>
    <row r="2588" spans="1:4">
      <c r="A2588" s="21">
        <v>45162</v>
      </c>
      <c r="B2588" s="103">
        <v>13.419297008902451</v>
      </c>
      <c r="C2588" s="103">
        <v>4.2187762740914554</v>
      </c>
      <c r="D2588" s="103">
        <v>3.18085059198651</v>
      </c>
    </row>
    <row r="2589" spans="1:4">
      <c r="A2589" s="21">
        <v>45163</v>
      </c>
      <c r="B2589" s="103">
        <v>13.108967859910051</v>
      </c>
      <c r="C2589" s="103">
        <v>4.1633451094287892</v>
      </c>
      <c r="D2589" s="103">
        <v>3.1486623172847179</v>
      </c>
    </row>
    <row r="2590" spans="1:4">
      <c r="A2590" s="21">
        <v>45166</v>
      </c>
      <c r="B2590" s="103">
        <v>13.25056406946609</v>
      </c>
      <c r="C2590" s="103">
        <v>4.221591256087005</v>
      </c>
      <c r="D2590" s="103">
        <v>3.1387605444654159</v>
      </c>
    </row>
    <row r="2591" spans="1:4">
      <c r="A2591" s="21">
        <v>45167</v>
      </c>
      <c r="B2591" s="103">
        <v>13.65419229212735</v>
      </c>
      <c r="C2591" s="103">
        <v>4.3176100249297633</v>
      </c>
      <c r="D2591" s="103">
        <v>3.1624422338489162</v>
      </c>
    </row>
    <row r="2592" spans="1:4">
      <c r="A2592" s="21">
        <v>45168</v>
      </c>
      <c r="B2592" s="103">
        <v>13.71375675439878</v>
      </c>
      <c r="C2592" s="103">
        <v>4.3176725949294141</v>
      </c>
      <c r="D2592" s="103">
        <v>3.176191907303008</v>
      </c>
    </row>
    <row r="2593" spans="1:4">
      <c r="A2593" s="21">
        <v>45169</v>
      </c>
      <c r="B2593" s="103">
        <v>13.61341234424542</v>
      </c>
      <c r="C2593" s="103">
        <v>4.28371827802167</v>
      </c>
      <c r="D2593" s="103">
        <v>3.177942959996062</v>
      </c>
    </row>
    <row r="2594" spans="1:4">
      <c r="A2594" s="21">
        <v>45170</v>
      </c>
      <c r="B2594" s="103">
        <v>13.541844500485411</v>
      </c>
      <c r="C2594" s="103">
        <v>4.2988555326863072</v>
      </c>
      <c r="D2594" s="103">
        <v>3.150104579584061</v>
      </c>
    </row>
    <row r="2595" spans="1:4">
      <c r="A2595" s="21">
        <v>45173</v>
      </c>
      <c r="B2595" s="103">
        <v>13.707364658119291</v>
      </c>
      <c r="C2595" s="103">
        <v>4.3353695572052162</v>
      </c>
      <c r="D2595" s="103">
        <v>3.1617522975263288</v>
      </c>
    </row>
    <row r="2596" spans="1:4">
      <c r="A2596" s="21">
        <v>45174</v>
      </c>
      <c r="B2596" s="103">
        <v>13.609731434499549</v>
      </c>
      <c r="C2596" s="103">
        <v>4.3006510977876857</v>
      </c>
      <c r="D2596" s="103">
        <v>3.1645746481272532</v>
      </c>
    </row>
    <row r="2597" spans="1:4">
      <c r="A2597" s="21">
        <v>45175</v>
      </c>
      <c r="B2597" s="103">
        <v>13.62803075253631</v>
      </c>
      <c r="C2597" s="103">
        <v>4.28835443142244</v>
      </c>
      <c r="D2597" s="103">
        <v>3.1779161378729421</v>
      </c>
    </row>
    <row r="2598" spans="1:4">
      <c r="A2598" s="21">
        <v>45176</v>
      </c>
      <c r="B2598" s="103">
        <v>13.486137316237389</v>
      </c>
      <c r="C2598" s="103">
        <v>4.2171643114680926</v>
      </c>
      <c r="D2598" s="103">
        <v>3.1979160213329578</v>
      </c>
    </row>
    <row r="2599" spans="1:4">
      <c r="A2599" s="21">
        <v>45177</v>
      </c>
      <c r="B2599" s="103">
        <v>13.442274380605999</v>
      </c>
      <c r="C2599" s="103">
        <v>4.1862357301654392</v>
      </c>
      <c r="D2599" s="103">
        <v>3.211064843707395</v>
      </c>
    </row>
    <row r="2600" spans="1:4">
      <c r="A2600" s="21">
        <v>45180</v>
      </c>
      <c r="B2600" s="103">
        <v>13.560335972283269</v>
      </c>
      <c r="C2600" s="103">
        <v>4.2218179630412163</v>
      </c>
      <c r="D2600" s="103">
        <v>3.2119660513536168</v>
      </c>
    </row>
    <row r="2601" spans="1:4">
      <c r="A2601" s="21">
        <v>45181</v>
      </c>
      <c r="B2601" s="103">
        <v>13.58090837033579</v>
      </c>
      <c r="C2601" s="103">
        <v>4.2124083530086311</v>
      </c>
      <c r="D2601" s="103">
        <v>3.2240246510374249</v>
      </c>
    </row>
    <row r="2602" spans="1:4">
      <c r="A2602" s="21">
        <v>45182</v>
      </c>
      <c r="B2602" s="103">
        <v>13.56914262147945</v>
      </c>
      <c r="C2602" s="103">
        <v>4.1839804982151332</v>
      </c>
      <c r="D2602" s="103">
        <v>3.243118037301556</v>
      </c>
    </row>
    <row r="2603" spans="1:4">
      <c r="A2603" s="21">
        <v>45183</v>
      </c>
      <c r="B2603" s="103">
        <v>13.678099947477991</v>
      </c>
      <c r="C2603" s="103">
        <v>4.1836306394754637</v>
      </c>
      <c r="D2603" s="103">
        <v>3.2694329701134719</v>
      </c>
    </row>
    <row r="2604" spans="1:4">
      <c r="A2604" s="21">
        <v>45184</v>
      </c>
      <c r="B2604" s="103">
        <v>13.69103329494302</v>
      </c>
      <c r="C2604" s="103">
        <v>4.1733890674206746</v>
      </c>
      <c r="D2604" s="103">
        <v>3.2805552211322202</v>
      </c>
    </row>
    <row r="2605" spans="1:4">
      <c r="A2605" s="21">
        <v>45187</v>
      </c>
      <c r="B2605" s="103">
        <v>13.72591858842209</v>
      </c>
      <c r="C2605" s="103">
        <v>4.1733776522564554</v>
      </c>
      <c r="D2605" s="103">
        <v>3.288923201330888</v>
      </c>
    </row>
    <row r="2606" spans="1:4">
      <c r="A2606" s="21">
        <v>45188</v>
      </c>
      <c r="B2606" s="103">
        <v>13.741696698939871</v>
      </c>
      <c r="C2606" s="103">
        <v>4.1602828805452354</v>
      </c>
      <c r="D2606" s="103">
        <v>3.303067866658846</v>
      </c>
    </row>
    <row r="2607" spans="1:4">
      <c r="A2607" s="21">
        <v>45189</v>
      </c>
      <c r="B2607" s="103">
        <v>13.738350902634391</v>
      </c>
      <c r="C2607" s="103">
        <v>4.1431220542940546</v>
      </c>
      <c r="D2607" s="103">
        <v>3.315941631117421</v>
      </c>
    </row>
    <row r="2608" spans="1:4">
      <c r="A2608" s="21">
        <v>45190</v>
      </c>
      <c r="B2608" s="103">
        <v>13.627696957903369</v>
      </c>
      <c r="C2608" s="103">
        <v>4.1120920160127126</v>
      </c>
      <c r="D2608" s="103">
        <v>3.3140544775837619</v>
      </c>
    </row>
    <row r="2609" spans="1:4">
      <c r="A2609" s="21">
        <v>45191</v>
      </c>
      <c r="B2609" s="103">
        <v>13.721130103043549</v>
      </c>
      <c r="C2609" s="103">
        <v>4.1851314639233346</v>
      </c>
      <c r="D2609" s="103">
        <v>3.278542196660347</v>
      </c>
    </row>
    <row r="2610" spans="1:4">
      <c r="A2610" s="21">
        <v>45194</v>
      </c>
      <c r="B2610" s="103">
        <v>13.69662964524608</v>
      </c>
      <c r="C2610" s="103">
        <v>4.1755840863128642</v>
      </c>
      <c r="D2610" s="103">
        <v>3.2801709562363319</v>
      </c>
    </row>
    <row r="2611" spans="1:4">
      <c r="A2611" s="21">
        <v>45195</v>
      </c>
      <c r="B2611" s="103">
        <v>13.635353073656139</v>
      </c>
      <c r="C2611" s="103">
        <v>4.1673470161125312</v>
      </c>
      <c r="D2611" s="103">
        <v>3.2719504809502871</v>
      </c>
    </row>
    <row r="2612" spans="1:4">
      <c r="A2612" s="21">
        <v>45196</v>
      </c>
      <c r="B2612" s="103">
        <v>13.67578420454902</v>
      </c>
      <c r="C2612" s="103">
        <v>4.1861031269651576</v>
      </c>
      <c r="D2612" s="103">
        <v>3.266948708562682</v>
      </c>
    </row>
    <row r="2613" spans="1:4">
      <c r="A2613" s="21">
        <v>45197</v>
      </c>
      <c r="B2613" s="103">
        <v>13.734236832587859</v>
      </c>
      <c r="C2613" s="103">
        <v>4.2002481054936736</v>
      </c>
      <c r="D2613" s="103">
        <v>3.2698632289421878</v>
      </c>
    </row>
    <row r="2614" spans="1:4">
      <c r="A2614" s="21">
        <v>45208</v>
      </c>
      <c r="B2614" s="103">
        <v>13.655813182921101</v>
      </c>
      <c r="C2614" s="103">
        <v>4.1752758519894604</v>
      </c>
      <c r="D2614" s="103">
        <v>3.2706373583470638</v>
      </c>
    </row>
    <row r="2615" spans="1:4">
      <c r="A2615" s="21">
        <v>45209</v>
      </c>
      <c r="B2615" s="103">
        <v>13.465551266052641</v>
      </c>
      <c r="C2615" s="103">
        <v>4.1337786456950383</v>
      </c>
      <c r="D2615" s="103">
        <v>3.2574437143788071</v>
      </c>
    </row>
    <row r="2616" spans="1:4">
      <c r="A2616" s="21">
        <v>45210</v>
      </c>
      <c r="B2616" s="103">
        <v>13.451371478915309</v>
      </c>
      <c r="C2616" s="103">
        <v>4.144412116566075</v>
      </c>
      <c r="D2616" s="103">
        <v>3.2456645479698758</v>
      </c>
    </row>
    <row r="2617" spans="1:4">
      <c r="A2617" s="21">
        <v>45211</v>
      </c>
      <c r="B2617" s="103">
        <v>13.53326788971725</v>
      </c>
      <c r="C2617" s="103">
        <v>4.1543652996794016</v>
      </c>
      <c r="D2617" s="103">
        <v>3.2576018027980429</v>
      </c>
    </row>
    <row r="2618" spans="1:4">
      <c r="A2618" s="21">
        <v>45212</v>
      </c>
      <c r="B2618" s="103">
        <v>13.49717267601959</v>
      </c>
      <c r="C2618" s="103">
        <v>4.1179629319218893</v>
      </c>
      <c r="D2618" s="103">
        <v>3.2776333588122761</v>
      </c>
    </row>
    <row r="2619" spans="1:4">
      <c r="A2619" s="21">
        <v>45215</v>
      </c>
      <c r="B2619" s="103">
        <v>13.465331466723789</v>
      </c>
      <c r="C2619" s="103">
        <v>4.0795732386082877</v>
      </c>
      <c r="D2619" s="103">
        <v>3.3006715847850239</v>
      </c>
    </row>
    <row r="2620" spans="1:4">
      <c r="A2620" s="21">
        <v>45216</v>
      </c>
      <c r="B2620" s="103">
        <v>13.46127234650946</v>
      </c>
      <c r="C2620" s="103">
        <v>4.0822275290176684</v>
      </c>
      <c r="D2620" s="103">
        <v>3.2975311275088899</v>
      </c>
    </row>
    <row r="2621" spans="1:4">
      <c r="A2621" s="21">
        <v>45217</v>
      </c>
      <c r="B2621" s="103">
        <v>13.278884638206099</v>
      </c>
      <c r="C2621" s="103">
        <v>4.0254670007461426</v>
      </c>
      <c r="D2621" s="103">
        <v>3.2987190394915138</v>
      </c>
    </row>
    <row r="2622" spans="1:4">
      <c r="A2622" s="21">
        <v>45218</v>
      </c>
      <c r="B2622" s="103">
        <v>13.0748152961068</v>
      </c>
      <c r="C2622" s="103">
        <v>3.9674481333618652</v>
      </c>
      <c r="D2622" s="103">
        <v>3.2955226777035889</v>
      </c>
    </row>
    <row r="2623" spans="1:4">
      <c r="A2623" s="21">
        <v>45219</v>
      </c>
      <c r="B2623" s="103">
        <v>13.04544887708041</v>
      </c>
      <c r="C2623" s="103">
        <v>3.9383947286399801</v>
      </c>
      <c r="D2623" s="103">
        <v>3.3123771932290058</v>
      </c>
    </row>
    <row r="2624" spans="1:4">
      <c r="A2624" s="21">
        <v>45222</v>
      </c>
      <c r="B2624" s="103">
        <v>12.75564312068707</v>
      </c>
      <c r="C2624" s="103">
        <v>3.85863870021632</v>
      </c>
      <c r="D2624" s="103">
        <v>3.3057365852812231</v>
      </c>
    </row>
    <row r="2625" spans="1:4">
      <c r="A2625" s="21">
        <v>45223</v>
      </c>
      <c r="B2625" s="103">
        <v>12.893774370647609</v>
      </c>
      <c r="C2625" s="103">
        <v>3.8957977940360702</v>
      </c>
      <c r="D2625" s="103">
        <v>3.309662116033385</v>
      </c>
    </row>
    <row r="2626" spans="1:4">
      <c r="A2626" s="21">
        <v>45224</v>
      </c>
      <c r="B2626" s="103">
        <v>13.01339571843179</v>
      </c>
      <c r="C2626" s="103">
        <v>3.890661583721942</v>
      </c>
      <c r="D2626" s="103">
        <v>3.3447770869813671</v>
      </c>
    </row>
    <row r="2627" spans="1:4">
      <c r="A2627" s="21">
        <v>45225</v>
      </c>
      <c r="B2627" s="103">
        <v>13.003144673646011</v>
      </c>
      <c r="C2627" s="103">
        <v>3.898945126531506</v>
      </c>
      <c r="D2627" s="103">
        <v>3.3350417232503049</v>
      </c>
    </row>
    <row r="2628" spans="1:4">
      <c r="A2628" s="21">
        <v>45226</v>
      </c>
      <c r="B2628" s="103">
        <v>13.200434366881501</v>
      </c>
      <c r="C2628" s="103">
        <v>3.9667634944402108</v>
      </c>
      <c r="D2628" s="103">
        <v>3.3277593648784811</v>
      </c>
    </row>
    <row r="2629" spans="1:4">
      <c r="A2629" s="21">
        <v>45229</v>
      </c>
      <c r="B2629" s="103">
        <v>13.197457519449451</v>
      </c>
      <c r="C2629" s="103">
        <v>4.0146610124879496</v>
      </c>
      <c r="D2629" s="103">
        <v>3.2873155363298721</v>
      </c>
    </row>
    <row r="2630" spans="1:4">
      <c r="A2630" s="21">
        <v>45230</v>
      </c>
      <c r="B2630" s="103">
        <v>13.21155812421987</v>
      </c>
      <c r="C2630" s="103">
        <v>3.9996224194714101</v>
      </c>
      <c r="D2630" s="103">
        <v>3.3032013371817008</v>
      </c>
    </row>
    <row r="2631" spans="1:4">
      <c r="A2631" s="21">
        <v>45231</v>
      </c>
      <c r="B2631" s="103">
        <v>13.169305116281331</v>
      </c>
      <c r="C2631" s="103">
        <v>3.976282090021213</v>
      </c>
      <c r="D2631" s="103">
        <v>3.311964498024603</v>
      </c>
    </row>
    <row r="2632" spans="1:4">
      <c r="A2632" s="21">
        <v>45232</v>
      </c>
      <c r="B2632" s="103">
        <v>13.10902105470428</v>
      </c>
      <c r="C2632" s="103">
        <v>3.948618447122493</v>
      </c>
      <c r="D2632" s="103">
        <v>3.3199006767182868</v>
      </c>
    </row>
    <row r="2633" spans="1:4">
      <c r="A2633" s="21">
        <v>45233</v>
      </c>
      <c r="B2633" s="103">
        <v>13.15347751678422</v>
      </c>
      <c r="C2633" s="103">
        <v>3.992023224496879</v>
      </c>
      <c r="D2633" s="103">
        <v>3.2949401286216151</v>
      </c>
    </row>
    <row r="2634" spans="1:4">
      <c r="A2634" s="21">
        <v>45236</v>
      </c>
      <c r="B2634" s="103">
        <v>13.23654937617089</v>
      </c>
      <c r="C2634" s="103">
        <v>4.0706236191714158</v>
      </c>
      <c r="D2634" s="103">
        <v>3.2517251936117888</v>
      </c>
    </row>
    <row r="2635" spans="1:4">
      <c r="A2635" s="21">
        <v>45237</v>
      </c>
      <c r="B2635" s="103">
        <v>13.225688422377891</v>
      </c>
      <c r="C2635" s="103">
        <v>4.0810749229763976</v>
      </c>
      <c r="D2635" s="103">
        <v>3.2407364902607969</v>
      </c>
    </row>
    <row r="2636" spans="1:4">
      <c r="A2636" s="21">
        <v>45238</v>
      </c>
      <c r="B2636" s="103">
        <v>13.2510704666139</v>
      </c>
      <c r="C2636" s="103">
        <v>4.0810526078310856</v>
      </c>
      <c r="D2636" s="103">
        <v>3.2469736952634629</v>
      </c>
    </row>
    <row r="2637" spans="1:4">
      <c r="A2637" s="21">
        <v>45239</v>
      </c>
      <c r="B2637" s="103">
        <v>13.317463516059121</v>
      </c>
      <c r="C2637" s="103">
        <v>4.0931974392408872</v>
      </c>
      <c r="D2637" s="103">
        <v>3.2535600135939058</v>
      </c>
    </row>
    <row r="2638" spans="1:4">
      <c r="A2638" s="21">
        <v>45240</v>
      </c>
      <c r="B2638" s="103">
        <v>13.32646129510648</v>
      </c>
      <c r="C2638" s="103">
        <v>4.0766237132979253</v>
      </c>
      <c r="D2638" s="103">
        <v>3.2689946956928182</v>
      </c>
    </row>
    <row r="2639" spans="1:4">
      <c r="A2639" s="21">
        <v>45243</v>
      </c>
      <c r="B2639" s="103">
        <v>13.369050486801109</v>
      </c>
      <c r="C2639" s="103">
        <v>4.0930477913452448</v>
      </c>
      <c r="D2639" s="103">
        <v>3.266282527917213</v>
      </c>
    </row>
    <row r="2640" spans="1:4">
      <c r="A2640" s="21">
        <v>45244</v>
      </c>
      <c r="B2640" s="103">
        <v>13.35179726339622</v>
      </c>
      <c r="C2640" s="103">
        <v>4.08927066961264</v>
      </c>
      <c r="D2640" s="103">
        <v>3.265080338803052</v>
      </c>
    </row>
    <row r="2641" spans="1:4">
      <c r="A2641" s="21">
        <v>45245</v>
      </c>
      <c r="B2641" s="103">
        <v>13.46899467510354</v>
      </c>
      <c r="C2641" s="103">
        <v>4.1183761090627451</v>
      </c>
      <c r="D2641" s="103">
        <v>3.2704625120236521</v>
      </c>
    </row>
    <row r="2642" spans="1:4">
      <c r="A2642" s="21">
        <v>45246</v>
      </c>
      <c r="B2642" s="103">
        <v>13.41550391452253</v>
      </c>
      <c r="C2642" s="103">
        <v>4.0730306630699671</v>
      </c>
      <c r="D2642" s="103">
        <v>3.293739975041301</v>
      </c>
    </row>
    <row r="2643" spans="1:4">
      <c r="A2643" s="21">
        <v>45247</v>
      </c>
      <c r="B2643" s="103">
        <v>13.4945306471304</v>
      </c>
      <c r="C2643" s="103">
        <v>4.1011775267650101</v>
      </c>
      <c r="D2643" s="103">
        <v>3.290403928886938</v>
      </c>
    </row>
    <row r="2644" spans="1:4">
      <c r="A2644" s="21">
        <v>45250</v>
      </c>
      <c r="B2644" s="103">
        <v>13.51920278049062</v>
      </c>
      <c r="C2644" s="103">
        <v>4.1100104933484349</v>
      </c>
      <c r="D2644" s="103">
        <v>3.28933534412378</v>
      </c>
    </row>
    <row r="2645" spans="1:4">
      <c r="A2645" s="21">
        <v>45251</v>
      </c>
      <c r="B2645" s="103">
        <v>13.55576728623358</v>
      </c>
      <c r="C2645" s="103">
        <v>4.1051109348566346</v>
      </c>
      <c r="D2645" s="103">
        <v>3.3021683217208819</v>
      </c>
    </row>
    <row r="2646" spans="1:4">
      <c r="A2646" s="21">
        <v>45252</v>
      </c>
      <c r="B2646" s="103">
        <v>13.48794929548718</v>
      </c>
      <c r="C2646" s="103">
        <v>4.0524331774229339</v>
      </c>
      <c r="D2646" s="103">
        <v>3.328358224543158</v>
      </c>
    </row>
    <row r="2647" spans="1:4">
      <c r="A2647" s="21">
        <v>45253</v>
      </c>
      <c r="B2647" s="103">
        <v>13.67597669961342</v>
      </c>
      <c r="C2647" s="103">
        <v>4.0971490036024303</v>
      </c>
      <c r="D2647" s="103">
        <v>3.3379251493145059</v>
      </c>
    </row>
    <row r="2648" spans="1:4">
      <c r="A2648" s="21">
        <v>45254</v>
      </c>
      <c r="B2648" s="103">
        <v>13.71286612610338</v>
      </c>
      <c r="C2648" s="103">
        <v>4.0699338062547437</v>
      </c>
      <c r="D2648" s="103">
        <v>3.3693093742775888</v>
      </c>
    </row>
    <row r="2649" spans="1:4">
      <c r="A2649" s="21">
        <v>45257</v>
      </c>
      <c r="B2649" s="103">
        <v>13.67093735630522</v>
      </c>
      <c r="C2649" s="103">
        <v>4.0655709680402463</v>
      </c>
      <c r="D2649" s="103">
        <v>3.362611909562879</v>
      </c>
    </row>
    <row r="2650" spans="1:4">
      <c r="A2650" s="21">
        <v>45258</v>
      </c>
      <c r="B2650" s="103">
        <v>13.718311620345331</v>
      </c>
      <c r="C2650" s="103">
        <v>4.0779019197256741</v>
      </c>
      <c r="D2650" s="103">
        <v>3.3640611987225482</v>
      </c>
    </row>
    <row r="2651" spans="1:4">
      <c r="A2651" s="21">
        <v>45259</v>
      </c>
      <c r="B2651" s="103">
        <v>13.661077103804431</v>
      </c>
      <c r="C2651" s="103">
        <v>4.0607364671272981</v>
      </c>
      <c r="D2651" s="103">
        <v>3.3641870666551128</v>
      </c>
    </row>
    <row r="2652" spans="1:4">
      <c r="A2652" s="21">
        <v>45260</v>
      </c>
      <c r="B2652" s="103">
        <v>13.67414594868181</v>
      </c>
      <c r="C2652" s="103">
        <v>4.0697264114510663</v>
      </c>
      <c r="D2652" s="103">
        <v>3.3599668789053259</v>
      </c>
    </row>
    <row r="2653" spans="1:4">
      <c r="A2653" s="21">
        <v>45261</v>
      </c>
      <c r="B2653" s="103">
        <v>13.755101386270031</v>
      </c>
      <c r="C2653" s="103">
        <v>4.1100537133815216</v>
      </c>
      <c r="D2653" s="103">
        <v>3.3466962588557281</v>
      </c>
    </row>
    <row r="2654" spans="1:4">
      <c r="A2654" s="21">
        <v>45264</v>
      </c>
      <c r="B2654" s="103">
        <v>13.74324416812777</v>
      </c>
      <c r="C2654" s="103">
        <v>4.0985207185349424</v>
      </c>
      <c r="D2654" s="103">
        <v>3.3532206159105211</v>
      </c>
    </row>
    <row r="2655" spans="1:4">
      <c r="A2655" s="21">
        <v>45265</v>
      </c>
      <c r="B2655" s="103">
        <v>13.544548987879541</v>
      </c>
      <c r="C2655" s="103">
        <v>4.0252756964509304</v>
      </c>
      <c r="D2655" s="103">
        <v>3.3648748580927541</v>
      </c>
    </row>
    <row r="2656" spans="1:4">
      <c r="A2656" s="21">
        <v>45266</v>
      </c>
      <c r="B2656" s="103">
        <v>13.592890505487921</v>
      </c>
      <c r="C2656" s="103">
        <v>4.0325083780085329</v>
      </c>
      <c r="D2656" s="103">
        <v>3.3708275919815471</v>
      </c>
    </row>
    <row r="2657" spans="1:4">
      <c r="A2657" s="21">
        <v>45267</v>
      </c>
      <c r="B2657" s="103">
        <v>13.459854913881021</v>
      </c>
      <c r="C2657" s="103">
        <v>4.0162542592804709</v>
      </c>
      <c r="D2657" s="103">
        <v>3.3513453195297478</v>
      </c>
    </row>
    <row r="2658" spans="1:4">
      <c r="A2658" s="21">
        <v>45268</v>
      </c>
      <c r="B2658" s="103">
        <v>13.37825577825831</v>
      </c>
      <c r="C2658" s="103">
        <v>4.0542776209923339</v>
      </c>
      <c r="D2658" s="103">
        <v>3.2997877868521059</v>
      </c>
    </row>
    <row r="2659" spans="1:4">
      <c r="A2659" s="21">
        <v>45271</v>
      </c>
      <c r="B2659" s="103">
        <v>13.586972647470921</v>
      </c>
      <c r="C2659" s="103">
        <v>4.1160561717934652</v>
      </c>
      <c r="D2659" s="103">
        <v>3.3009687138333552</v>
      </c>
    </row>
    <row r="2660" spans="1:4">
      <c r="A2660" s="21">
        <v>45272</v>
      </c>
      <c r="B2660" s="103">
        <v>13.69123841822973</v>
      </c>
      <c r="C2660" s="103">
        <v>4.1293762264932674</v>
      </c>
      <c r="D2660" s="103">
        <v>3.3155706012906818</v>
      </c>
    </row>
    <row r="2661" spans="1:4">
      <c r="A2661" s="21">
        <v>45273</v>
      </c>
      <c r="B2661" s="103">
        <v>13.57129522142831</v>
      </c>
      <c r="C2661" s="103">
        <v>4.0905726137488783</v>
      </c>
      <c r="D2661" s="103">
        <v>3.3177006015768171</v>
      </c>
    </row>
    <row r="2662" spans="1:4">
      <c r="A2662" s="21">
        <v>45274</v>
      </c>
      <c r="B2662" s="103">
        <v>13.54836100450056</v>
      </c>
      <c r="C2662" s="103">
        <v>4.0694895351412397</v>
      </c>
      <c r="D2662" s="103">
        <v>3.3292531870413899</v>
      </c>
    </row>
    <row r="2663" spans="1:4">
      <c r="A2663" s="21">
        <v>45275</v>
      </c>
      <c r="B2663" s="103">
        <v>13.474507406096709</v>
      </c>
      <c r="C2663" s="103">
        <v>4.0269411547189353</v>
      </c>
      <c r="D2663" s="103">
        <v>3.3460899696303552</v>
      </c>
    </row>
    <row r="2664" spans="1:4">
      <c r="A2664" s="21">
        <v>45278</v>
      </c>
      <c r="B2664" s="103">
        <v>13.38389206104813</v>
      </c>
      <c r="C2664" s="103">
        <v>4.0012079367377309</v>
      </c>
      <c r="D2664" s="103">
        <v>3.3449628893719292</v>
      </c>
    </row>
    <row r="2665" spans="1:4">
      <c r="A2665" s="21">
        <v>45279</v>
      </c>
      <c r="B2665" s="103">
        <v>13.369329672905151</v>
      </c>
      <c r="C2665" s="103">
        <v>4.0041088707142292</v>
      </c>
      <c r="D2665" s="103">
        <v>3.3389026384091309</v>
      </c>
    </row>
    <row r="2666" spans="1:4">
      <c r="A2666" s="21">
        <v>45280</v>
      </c>
      <c r="B2666" s="103">
        <v>13.275240542811471</v>
      </c>
      <c r="C2666" s="103">
        <v>3.9603600751356329</v>
      </c>
      <c r="D2666" s="103">
        <v>3.352028676927016</v>
      </c>
    </row>
    <row r="2667" spans="1:4">
      <c r="A2667" s="21">
        <v>45281</v>
      </c>
      <c r="B2667" s="103">
        <v>13.378288884678961</v>
      </c>
      <c r="C2667" s="103">
        <v>3.9964913003094851</v>
      </c>
      <c r="D2667" s="103">
        <v>3.347508571742158</v>
      </c>
    </row>
    <row r="2668" spans="1:4">
      <c r="A2668" s="21">
        <v>45282</v>
      </c>
      <c r="B2668" s="103">
        <v>13.324246577955989</v>
      </c>
      <c r="C2668" s="103">
        <v>3.961803569136745</v>
      </c>
      <c r="D2668" s="103">
        <v>3.3631769837744061</v>
      </c>
    </row>
    <row r="2669" spans="1:4">
      <c r="A2669" s="21">
        <v>45285</v>
      </c>
      <c r="B2669" s="103">
        <v>13.33684066993519</v>
      </c>
      <c r="C2669" s="103">
        <v>3.9739823396914091</v>
      </c>
      <c r="D2669" s="103">
        <v>3.356039239714093</v>
      </c>
    </row>
    <row r="2670" spans="1:4">
      <c r="A2670" s="21">
        <v>45286</v>
      </c>
      <c r="B2670" s="103">
        <v>13.20647714190838</v>
      </c>
      <c r="C2670" s="103">
        <v>3.925680246085288</v>
      </c>
      <c r="D2670" s="103">
        <v>3.3641245119436189</v>
      </c>
    </row>
    <row r="2671" spans="1:4">
      <c r="A2671" s="21">
        <v>45287</v>
      </c>
      <c r="B2671" s="103">
        <v>13.340385104764559</v>
      </c>
      <c r="C2671" s="103">
        <v>3.9647250067474209</v>
      </c>
      <c r="D2671" s="103">
        <v>3.364769330044592</v>
      </c>
    </row>
    <row r="2672" spans="1:4">
      <c r="A2672" s="21">
        <v>45288</v>
      </c>
      <c r="B2672" s="103">
        <v>13.41276256637139</v>
      </c>
      <c r="C2672" s="103">
        <v>4.0147437673863973</v>
      </c>
      <c r="D2672" s="103">
        <v>3.340876365592595</v>
      </c>
    </row>
    <row r="2673" spans="1:4">
      <c r="A2673" s="21">
        <v>45289</v>
      </c>
      <c r="B2673" s="103">
        <v>13.545474602444511</v>
      </c>
      <c r="C2673" s="103">
        <v>4.064908999239071</v>
      </c>
      <c r="D2673" s="103">
        <v>3.3322946725203808</v>
      </c>
    </row>
    <row r="2674" spans="1:4">
      <c r="A2674" s="21">
        <v>45293</v>
      </c>
      <c r="B2674" s="103">
        <v>13.65582785896324</v>
      </c>
      <c r="C2674" s="103">
        <v>4.045581018426704</v>
      </c>
      <c r="D2674" s="103">
        <v>3.3754923697644519</v>
      </c>
    </row>
    <row r="2675" spans="1:4">
      <c r="A2675" s="21">
        <v>45294</v>
      </c>
      <c r="B2675" s="103">
        <v>13.68297000434659</v>
      </c>
      <c r="C2675" s="103">
        <v>4.0142856854417426</v>
      </c>
      <c r="D2675" s="103">
        <v>3.4085690647203841</v>
      </c>
    </row>
    <row r="2676" spans="1:4">
      <c r="A2676" s="21">
        <v>45295</v>
      </c>
      <c r="B2676" s="103">
        <v>13.70292942166212</v>
      </c>
      <c r="C2676" s="103">
        <v>3.9921086859951651</v>
      </c>
      <c r="D2676" s="103">
        <v>3.4325040973292582</v>
      </c>
    </row>
    <row r="2677" spans="1:4">
      <c r="A2677" s="21">
        <v>45296</v>
      </c>
      <c r="B2677" s="103">
        <v>13.657174300504099</v>
      </c>
      <c r="C2677" s="103">
        <v>3.9457455073727088</v>
      </c>
      <c r="D2677" s="103">
        <v>3.4612405374308568</v>
      </c>
    </row>
    <row r="2678" spans="1:4">
      <c r="A2678" s="21">
        <v>45299</v>
      </c>
      <c r="B2678" s="103">
        <v>13.483631126063861</v>
      </c>
      <c r="C2678" s="103">
        <v>3.8868832931018171</v>
      </c>
      <c r="D2678" s="103">
        <v>3.4690084855374259</v>
      </c>
    </row>
    <row r="2679" spans="1:4">
      <c r="A2679" s="21">
        <v>45300</v>
      </c>
      <c r="B2679" s="103">
        <v>13.58945972465933</v>
      </c>
      <c r="C2679" s="103">
        <v>3.9120727583895891</v>
      </c>
      <c r="D2679" s="103">
        <v>3.4737236661859661</v>
      </c>
    </row>
    <row r="2680" spans="1:4">
      <c r="A2680" s="21">
        <v>45301</v>
      </c>
      <c r="B2680" s="103">
        <v>13.52524623812411</v>
      </c>
      <c r="C2680" s="103">
        <v>3.87732675327053</v>
      </c>
      <c r="D2680" s="103">
        <v>3.4882915727222481</v>
      </c>
    </row>
    <row r="2681" spans="1:4">
      <c r="A2681" s="21">
        <v>45302</v>
      </c>
      <c r="B2681" s="103">
        <v>13.52414041541374</v>
      </c>
      <c r="C2681" s="103">
        <v>3.9024917487835702</v>
      </c>
      <c r="D2681" s="103">
        <v>3.465514160184783</v>
      </c>
    </row>
    <row r="2682" spans="1:4">
      <c r="A2682" s="21">
        <v>45303</v>
      </c>
      <c r="B2682" s="103">
        <v>13.56821632430786</v>
      </c>
      <c r="C2682" s="103">
        <v>3.8875415700843399</v>
      </c>
      <c r="D2682" s="103">
        <v>3.4901790964034638</v>
      </c>
    </row>
    <row r="2683" spans="1:4">
      <c r="A2683" s="21">
        <v>45306</v>
      </c>
      <c r="B2683" s="103">
        <v>13.68000817425999</v>
      </c>
      <c r="C2683" s="103">
        <v>3.9011337694233101</v>
      </c>
      <c r="D2683" s="103">
        <v>3.5066749777929949</v>
      </c>
    </row>
    <row r="2684" spans="1:4">
      <c r="A2684" s="21">
        <v>45307</v>
      </c>
      <c r="B2684" s="103">
        <v>13.70565643507442</v>
      </c>
      <c r="C2684" s="103">
        <v>3.9014678196888291</v>
      </c>
      <c r="D2684" s="103">
        <v>3.512948733271251</v>
      </c>
    </row>
    <row r="2685" spans="1:4">
      <c r="A2685" s="21">
        <v>45308</v>
      </c>
      <c r="B2685" s="103">
        <v>13.543414836994801</v>
      </c>
      <c r="C2685" s="103">
        <v>3.8323692354935219</v>
      </c>
      <c r="D2685" s="103">
        <v>3.533953542775143</v>
      </c>
    </row>
    <row r="2686" spans="1:4">
      <c r="A2686" s="21">
        <v>45309</v>
      </c>
      <c r="B2686" s="103">
        <v>13.458114949628721</v>
      </c>
      <c r="C2686" s="103">
        <v>3.8606241396241141</v>
      </c>
      <c r="D2686" s="103">
        <v>3.4859946119849572</v>
      </c>
    </row>
    <row r="2687" spans="1:4">
      <c r="A2687" s="21">
        <v>45310</v>
      </c>
      <c r="B2687" s="103">
        <v>13.37083311396662</v>
      </c>
      <c r="C2687" s="103">
        <v>3.8344787963437961</v>
      </c>
      <c r="D2687" s="103">
        <v>3.4870014476845741</v>
      </c>
    </row>
    <row r="2688" spans="1:4">
      <c r="A2688" s="21">
        <v>45313</v>
      </c>
      <c r="B2688" s="103">
        <v>12.828471785264</v>
      </c>
      <c r="C2688" s="103">
        <v>3.6931434385343</v>
      </c>
      <c r="D2688" s="103">
        <v>3.4735915348999389</v>
      </c>
    </row>
    <row r="2689" spans="1:4">
      <c r="A2689" s="21">
        <v>45314</v>
      </c>
      <c r="B2689" s="103">
        <v>12.95344203845462</v>
      </c>
      <c r="C2689" s="103">
        <v>3.7413363456998439</v>
      </c>
      <c r="D2689" s="103">
        <v>3.4622500736515809</v>
      </c>
    </row>
    <row r="2690" spans="1:4">
      <c r="A2690" s="21">
        <v>45315</v>
      </c>
      <c r="B2690" s="103">
        <v>13.182343243861199</v>
      </c>
      <c r="C2690" s="103">
        <v>3.788360375616405</v>
      </c>
      <c r="D2690" s="103">
        <v>3.4796962107165679</v>
      </c>
    </row>
    <row r="2691" spans="1:4">
      <c r="A2691" s="21">
        <v>45316</v>
      </c>
      <c r="B2691" s="103">
        <v>13.579092295446319</v>
      </c>
      <c r="C2691" s="103">
        <v>3.875287980166676</v>
      </c>
      <c r="D2691" s="103">
        <v>3.5040214727118899</v>
      </c>
    </row>
    <row r="2692" spans="1:4">
      <c r="A2692" s="21">
        <v>45317</v>
      </c>
      <c r="B2692" s="103">
        <v>13.635973221762541</v>
      </c>
      <c r="C2692" s="103">
        <v>3.851412983000484</v>
      </c>
      <c r="D2692" s="103">
        <v>3.5405118282431749</v>
      </c>
    </row>
    <row r="2693" spans="1:4">
      <c r="A2693" s="21">
        <v>45320</v>
      </c>
      <c r="B2693" s="103">
        <v>13.573536218933331</v>
      </c>
      <c r="C2693" s="103">
        <v>3.7647064969680168</v>
      </c>
      <c r="D2693" s="103">
        <v>3.6054699695354868</v>
      </c>
    </row>
    <row r="2694" spans="1:4">
      <c r="A2694" s="21">
        <v>45321</v>
      </c>
      <c r="B2694" s="103">
        <v>13.298912316182779</v>
      </c>
      <c r="C2694" s="103">
        <v>3.6822773097275219</v>
      </c>
      <c r="D2694" s="103">
        <v>3.6115998871271469</v>
      </c>
    </row>
    <row r="2695" spans="1:4">
      <c r="A2695" s="21">
        <v>45322</v>
      </c>
      <c r="B2695" s="103">
        <v>13.11143611689519</v>
      </c>
      <c r="C2695" s="103">
        <v>3.6300427551020249</v>
      </c>
      <c r="D2695" s="103">
        <v>3.6119233302326998</v>
      </c>
    </row>
    <row r="2696" spans="1:4">
      <c r="A2696" s="21">
        <v>45323</v>
      </c>
      <c r="B2696" s="103">
        <v>13.02956120820151</v>
      </c>
      <c r="C2696" s="103">
        <v>3.649160866124955</v>
      </c>
      <c r="D2696" s="103">
        <v>3.5705636682543949</v>
      </c>
    </row>
    <row r="2697" spans="1:4">
      <c r="A2697" s="21">
        <v>45324</v>
      </c>
      <c r="B2697" s="103">
        <v>12.729788109871111</v>
      </c>
      <c r="C2697" s="103">
        <v>3.583517583360226</v>
      </c>
      <c r="D2697" s="103">
        <v>3.552316352229119</v>
      </c>
    </row>
    <row r="2698" spans="1:4">
      <c r="A2698" s="21">
        <v>45327</v>
      </c>
      <c r="B2698" s="103">
        <v>12.79157430871197</v>
      </c>
      <c r="C2698" s="103">
        <v>3.5727838159068739</v>
      </c>
      <c r="D2698" s="103">
        <v>3.5802822022874339</v>
      </c>
    </row>
    <row r="2699" spans="1:4">
      <c r="A2699" s="21">
        <v>45328</v>
      </c>
      <c r="B2699" s="103">
        <v>13.772965944685129</v>
      </c>
      <c r="C2699" s="103">
        <v>3.7799872059385611</v>
      </c>
      <c r="D2699" s="103">
        <v>3.643654116883535</v>
      </c>
    </row>
    <row r="2700" spans="1:4">
      <c r="A2700" s="21">
        <v>45329</v>
      </c>
      <c r="B2700" s="103">
        <v>14.08539671457892</v>
      </c>
      <c r="C2700" s="103">
        <v>3.875963370380298</v>
      </c>
      <c r="D2700" s="103">
        <v>3.6340376233217349</v>
      </c>
    </row>
    <row r="2701" spans="1:4">
      <c r="A2701" s="21">
        <v>45330</v>
      </c>
      <c r="B2701" s="103">
        <v>14.233856804682979</v>
      </c>
      <c r="C2701" s="103">
        <v>3.920509895301278</v>
      </c>
      <c r="D2701" s="103">
        <v>3.63061366628413</v>
      </c>
    </row>
    <row r="2702" spans="1:4">
      <c r="A2702" s="21">
        <v>45341</v>
      </c>
      <c r="B2702" s="103">
        <v>14.76624282607515</v>
      </c>
      <c r="C2702" s="103">
        <v>4.0237537570071904</v>
      </c>
      <c r="D2702" s="103">
        <v>3.6697680121106782</v>
      </c>
    </row>
    <row r="2703" spans="1:4">
      <c r="A2703" s="21">
        <v>45342</v>
      </c>
      <c r="B2703" s="103">
        <v>14.807113246041419</v>
      </c>
      <c r="C2703" s="103">
        <v>4.0450458616455398</v>
      </c>
      <c r="D2703" s="103">
        <v>3.6605550969001461</v>
      </c>
    </row>
    <row r="2704" spans="1:4">
      <c r="A2704" s="21">
        <v>45343</v>
      </c>
      <c r="B2704" s="103">
        <v>14.677992152222989</v>
      </c>
      <c r="C2704" s="103">
        <v>4.0346225204912924</v>
      </c>
      <c r="D2704" s="103">
        <v>3.6380087796752951</v>
      </c>
    </row>
    <row r="2705" spans="1:4">
      <c r="A2705" s="21">
        <v>45344</v>
      </c>
      <c r="B2705" s="103">
        <v>14.782422158137569</v>
      </c>
      <c r="C2705" s="103">
        <v>4.074298367691509</v>
      </c>
      <c r="D2705" s="103">
        <v>3.6282129643129859</v>
      </c>
    </row>
    <row r="2706" spans="1:4">
      <c r="A2706" s="21">
        <v>45345</v>
      </c>
      <c r="B2706" s="103">
        <v>14.735802491075029</v>
      </c>
      <c r="C2706" s="103">
        <v>4.0680943158596543</v>
      </c>
      <c r="D2706" s="103">
        <v>3.6222863451387601</v>
      </c>
    </row>
    <row r="2707" spans="1:4">
      <c r="A2707" s="21">
        <v>45348</v>
      </c>
      <c r="B2707" s="103">
        <v>14.752528584608569</v>
      </c>
      <c r="C2707" s="103">
        <v>4.0532248997011573</v>
      </c>
      <c r="D2707" s="103">
        <v>3.639701459866258</v>
      </c>
    </row>
    <row r="2708" spans="1:4">
      <c r="A2708" s="21">
        <v>45349</v>
      </c>
      <c r="B2708" s="103">
        <v>15.29337362303885</v>
      </c>
      <c r="C2708" s="103">
        <v>4.1510202629974469</v>
      </c>
      <c r="D2708" s="103">
        <v>3.6842445119734308</v>
      </c>
    </row>
    <row r="2709" spans="1:4">
      <c r="A2709" s="21">
        <v>45350</v>
      </c>
      <c r="B2709" s="103">
        <v>14.73155038021169</v>
      </c>
      <c r="C2709" s="103">
        <v>4.0344921228634636</v>
      </c>
      <c r="D2709" s="103">
        <v>3.6514014482090582</v>
      </c>
    </row>
    <row r="2710" spans="1:4">
      <c r="A2710" s="21">
        <v>45351</v>
      </c>
      <c r="B2710" s="103">
        <v>15.29990785313959</v>
      </c>
      <c r="C2710" s="103">
        <v>4.15253628682105</v>
      </c>
      <c r="D2710" s="103">
        <v>3.6844730054971651</v>
      </c>
    </row>
    <row r="2711" spans="1:4">
      <c r="A2711" s="21">
        <v>45352</v>
      </c>
      <c r="B2711" s="103">
        <v>15.521589851987381</v>
      </c>
      <c r="C2711" s="103">
        <v>4.189336362978767</v>
      </c>
      <c r="D2711" s="103">
        <v>3.7050235424283229</v>
      </c>
    </row>
    <row r="2712" spans="1:4">
      <c r="A2712" s="21">
        <v>45355</v>
      </c>
      <c r="B2712" s="103">
        <v>15.77546799334163</v>
      </c>
      <c r="C2712" s="103">
        <v>4.2436834809908568</v>
      </c>
      <c r="D2712" s="103">
        <v>3.7173997693292189</v>
      </c>
    </row>
    <row r="2713" spans="1:4">
      <c r="A2713" s="21">
        <v>45356</v>
      </c>
      <c r="B2713" s="103">
        <v>15.798163617136311</v>
      </c>
      <c r="C2713" s="103">
        <v>4.2492686486723494</v>
      </c>
      <c r="D2713" s="103">
        <v>3.717854747092145</v>
      </c>
    </row>
    <row r="2714" spans="1:4">
      <c r="A2714" s="21">
        <v>45357</v>
      </c>
      <c r="B2714" s="103">
        <v>15.761613832600951</v>
      </c>
      <c r="C2714" s="103">
        <v>4.2482511220707533</v>
      </c>
      <c r="D2714" s="103">
        <v>3.710141745320874</v>
      </c>
    </row>
    <row r="2715" spans="1:4">
      <c r="A2715" s="21">
        <v>45358</v>
      </c>
      <c r="B2715" s="103">
        <v>15.399400502515091</v>
      </c>
      <c r="C2715" s="103">
        <v>4.2064877766374824</v>
      </c>
      <c r="D2715" s="103">
        <v>3.6608689529640861</v>
      </c>
    </row>
    <row r="2716" spans="1:4">
      <c r="A2716" s="21">
        <v>45359</v>
      </c>
      <c r="B2716" s="103">
        <v>15.741912122504759</v>
      </c>
      <c r="C2716" s="103">
        <v>4.2680833087269594</v>
      </c>
      <c r="D2716" s="103">
        <v>3.6882860487557099</v>
      </c>
    </row>
    <row r="2717" spans="1:4">
      <c r="A2717" s="21">
        <v>45362</v>
      </c>
      <c r="B2717" s="103">
        <v>16.120562379624339</v>
      </c>
      <c r="C2717" s="103">
        <v>4.3232822735406273</v>
      </c>
      <c r="D2717" s="103">
        <v>3.7287785898888641</v>
      </c>
    </row>
    <row r="2718" spans="1:4">
      <c r="A2718" s="21">
        <v>45363</v>
      </c>
      <c r="B2718" s="103">
        <v>16.090831686481099</v>
      </c>
      <c r="C2718" s="103">
        <v>4.2985876147942399</v>
      </c>
      <c r="D2718" s="103">
        <v>3.7432834057172788</v>
      </c>
    </row>
    <row r="2719" spans="1:4">
      <c r="A2719" s="21">
        <v>45364</v>
      </c>
      <c r="B2719" s="103">
        <v>16.076478839096811</v>
      </c>
      <c r="C2719" s="103">
        <v>4.2881148692408964</v>
      </c>
      <c r="D2719" s="103">
        <v>3.7490784014241552</v>
      </c>
    </row>
    <row r="2720" spans="1:4">
      <c r="A2720" s="21">
        <v>45365</v>
      </c>
      <c r="B2720" s="103">
        <v>16.014369749623391</v>
      </c>
      <c r="C2720" s="103">
        <v>4.2837276278362193</v>
      </c>
      <c r="D2720" s="103">
        <v>3.7384192322499539</v>
      </c>
    </row>
    <row r="2721" spans="1:4">
      <c r="A2721" s="21">
        <v>45366</v>
      </c>
      <c r="B2721" s="103">
        <v>16.201438590196389</v>
      </c>
      <c r="C2721" s="103">
        <v>4.3157156965520036</v>
      </c>
      <c r="D2721" s="103">
        <v>3.754056042927099</v>
      </c>
    </row>
    <row r="2722" spans="1:4">
      <c r="A2722" s="21">
        <v>45369</v>
      </c>
      <c r="B2722" s="103">
        <v>16.486225616735329</v>
      </c>
      <c r="C2722" s="103">
        <v>4.3632414828283581</v>
      </c>
      <c r="D2722" s="103">
        <v>3.7784352944060662</v>
      </c>
    </row>
    <row r="2723" spans="1:4">
      <c r="A2723" s="21">
        <v>45370</v>
      </c>
      <c r="B2723" s="103">
        <v>16.315894709019069</v>
      </c>
      <c r="C2723" s="103">
        <v>4.3205913699476266</v>
      </c>
      <c r="D2723" s="103">
        <v>3.776310535290647</v>
      </c>
    </row>
    <row r="2724" spans="1:4">
      <c r="A2724" s="21">
        <v>45371</v>
      </c>
      <c r="B2724" s="103">
        <v>16.24139415337044</v>
      </c>
      <c r="C2724" s="103">
        <v>4.3157551079721301</v>
      </c>
      <c r="D2724" s="103">
        <v>3.7632798310008559</v>
      </c>
    </row>
    <row r="2725" spans="1:4">
      <c r="A2725" s="21">
        <v>45372</v>
      </c>
      <c r="B2725" s="103">
        <v>16.154114304020151</v>
      </c>
      <c r="C2725" s="103">
        <v>4.2994804175749142</v>
      </c>
      <c r="D2725" s="103">
        <v>3.7572247655756832</v>
      </c>
    </row>
    <row r="2726" spans="1:4">
      <c r="A2726" s="21">
        <v>45373</v>
      </c>
      <c r="B2726" s="103">
        <v>16.051854123156311</v>
      </c>
      <c r="C2726" s="103">
        <v>4.2705032511248264</v>
      </c>
      <c r="D2726" s="103">
        <v>3.7587734229984129</v>
      </c>
    </row>
    <row r="2727" spans="1:4">
      <c r="A2727" s="21">
        <v>45376</v>
      </c>
      <c r="B2727" s="103">
        <v>15.76179142244885</v>
      </c>
      <c r="C2727" s="103">
        <v>4.2275658244932011</v>
      </c>
      <c r="D2727" s="103">
        <v>3.728337316743819</v>
      </c>
    </row>
    <row r="2728" spans="1:4">
      <c r="A2728" s="21">
        <v>45377</v>
      </c>
      <c r="B2728" s="103">
        <v>15.61779009321296</v>
      </c>
      <c r="C2728" s="103">
        <v>4.2109319972059724</v>
      </c>
      <c r="D2728" s="103">
        <v>3.7088678001866668</v>
      </c>
    </row>
    <row r="2729" spans="1:4">
      <c r="A2729" s="21">
        <v>45378</v>
      </c>
      <c r="B2729" s="103">
        <v>15.157116646241031</v>
      </c>
      <c r="C2729" s="103">
        <v>4.1268569637372767</v>
      </c>
      <c r="D2729" s="103">
        <v>3.6727991252002981</v>
      </c>
    </row>
    <row r="2730" spans="1:4">
      <c r="A2730" s="21">
        <v>45379</v>
      </c>
      <c r="B2730" s="103">
        <v>15.337810549425351</v>
      </c>
      <c r="C2730" s="103">
        <v>4.1693327642622542</v>
      </c>
      <c r="D2730" s="103">
        <v>3.6787206530729639</v>
      </c>
    </row>
    <row r="2731" spans="1:4">
      <c r="A2731" s="21">
        <v>45380</v>
      </c>
      <c r="B2731" s="103">
        <v>15.451038966309589</v>
      </c>
      <c r="C2731" s="103">
        <v>4.2155239606037549</v>
      </c>
      <c r="D2731" s="103">
        <v>3.6652712950294002</v>
      </c>
    </row>
    <row r="2732" spans="1:4">
      <c r="A2732" s="21">
        <v>45383</v>
      </c>
      <c r="B2732" s="103">
        <v>15.9132960124505</v>
      </c>
      <c r="C2732" s="103">
        <v>4.3002035120957842</v>
      </c>
      <c r="D2732" s="103">
        <v>3.700591371475547</v>
      </c>
    </row>
    <row r="2733" spans="1:4">
      <c r="A2733" s="21">
        <v>45384</v>
      </c>
      <c r="B2733" s="103">
        <v>15.955309139540949</v>
      </c>
      <c r="C2733" s="103">
        <v>4.2828632310095642</v>
      </c>
      <c r="D2733" s="103">
        <v>3.7253837629038489</v>
      </c>
    </row>
    <row r="2734" spans="1:4">
      <c r="A2734" s="21">
        <v>45385</v>
      </c>
      <c r="B2734" s="103">
        <v>16.08284129290778</v>
      </c>
      <c r="C2734" s="103">
        <v>4.2658760379074998</v>
      </c>
      <c r="D2734" s="103">
        <v>3.7701145438808261</v>
      </c>
    </row>
    <row r="2735" spans="1:4">
      <c r="A2735" s="21">
        <v>45390</v>
      </c>
      <c r="B2735" s="103">
        <v>15.95746422370244</v>
      </c>
      <c r="C2735" s="103">
        <v>4.2311634640645313</v>
      </c>
      <c r="D2735" s="103">
        <v>3.7714128416994348</v>
      </c>
    </row>
    <row r="2736" spans="1:4">
      <c r="A2736" s="21">
        <v>45391</v>
      </c>
      <c r="B2736" s="103">
        <v>16.002423244372409</v>
      </c>
      <c r="C2736" s="103">
        <v>4.2419039815398563</v>
      </c>
      <c r="D2736" s="103">
        <v>3.7724623928341172</v>
      </c>
    </row>
    <row r="2737" spans="1:4">
      <c r="A2737" s="21">
        <v>45392</v>
      </c>
      <c r="B2737" s="103">
        <v>15.95328402127266</v>
      </c>
      <c r="C2737" s="103">
        <v>4.1837307720882881</v>
      </c>
      <c r="D2737" s="103">
        <v>3.8131717575387052</v>
      </c>
    </row>
    <row r="2738" spans="1:4">
      <c r="A2738" s="21">
        <v>45393</v>
      </c>
      <c r="B2738" s="103">
        <v>16.102999957497129</v>
      </c>
      <c r="C2738" s="103">
        <v>4.1982740620276688</v>
      </c>
      <c r="D2738" s="103">
        <v>3.8356238110190808</v>
      </c>
    </row>
    <row r="2739" spans="1:4">
      <c r="A2739" s="21">
        <v>45394</v>
      </c>
      <c r="B2739" s="103">
        <v>16.10680017490014</v>
      </c>
      <c r="C2739" s="103">
        <v>4.2151249230065737</v>
      </c>
      <c r="D2739" s="103">
        <v>3.8211916536536341</v>
      </c>
    </row>
    <row r="2740" spans="1:4">
      <c r="A2740" s="21">
        <v>45397</v>
      </c>
      <c r="B2740" s="103">
        <v>16.35377906110763</v>
      </c>
      <c r="C2740" s="103">
        <v>4.269328072534595</v>
      </c>
      <c r="D2740" s="103">
        <v>3.8305276107298059</v>
      </c>
    </row>
    <row r="2741" spans="1:4">
      <c r="A2741" s="21">
        <v>45398</v>
      </c>
      <c r="B2741" s="103">
        <v>16.14817081523034</v>
      </c>
      <c r="C2741" s="103">
        <v>4.1997158680629738</v>
      </c>
      <c r="D2741" s="103">
        <v>3.8450626953195108</v>
      </c>
    </row>
    <row r="2742" spans="1:4">
      <c r="A2742" s="21">
        <v>45399</v>
      </c>
      <c r="B2742" s="103">
        <v>16.530659704690411</v>
      </c>
      <c r="C2742" s="103">
        <v>4.3103625239432466</v>
      </c>
      <c r="D2742" s="103">
        <v>3.8350973062858928</v>
      </c>
    </row>
    <row r="2743" spans="1:4">
      <c r="A2743" s="21">
        <v>45400</v>
      </c>
      <c r="B2743" s="103">
        <v>16.60576787550384</v>
      </c>
      <c r="C2743" s="103">
        <v>4.3079897839945911</v>
      </c>
      <c r="D2743" s="103">
        <v>3.8546442095101989</v>
      </c>
    </row>
    <row r="2744" spans="1:4">
      <c r="A2744" s="21">
        <v>45401</v>
      </c>
      <c r="B2744" s="103">
        <v>16.673555368603441</v>
      </c>
      <c r="C2744" s="103">
        <v>4.2845674503502877</v>
      </c>
      <c r="D2744" s="103">
        <v>3.8915376083623761</v>
      </c>
    </row>
    <row r="2745" spans="1:4">
      <c r="A2745" s="21">
        <v>45404</v>
      </c>
      <c r="B2745" s="103">
        <v>16.45112681934301</v>
      </c>
      <c r="C2745" s="103">
        <v>4.2279008199842361</v>
      </c>
      <c r="D2745" s="103">
        <v>3.891086267109821</v>
      </c>
    </row>
    <row r="2746" spans="1:4">
      <c r="A2746" s="21">
        <v>45405</v>
      </c>
      <c r="B2746" s="103">
        <v>16.17150116160353</v>
      </c>
      <c r="C2746" s="103">
        <v>4.1980681856616036</v>
      </c>
      <c r="D2746" s="103">
        <v>3.8521292285906359</v>
      </c>
    </row>
    <row r="2747" spans="1:4">
      <c r="A2747" s="21">
        <v>45406</v>
      </c>
      <c r="B2747" s="103">
        <v>16.275838808655049</v>
      </c>
      <c r="C2747" s="103">
        <v>4.2509976241158292</v>
      </c>
      <c r="D2747" s="103">
        <v>3.8287103987832229</v>
      </c>
    </row>
    <row r="2748" spans="1:4">
      <c r="A2748" s="21">
        <v>45407</v>
      </c>
      <c r="B2748" s="103">
        <v>16.304532634502738</v>
      </c>
      <c r="C2748" s="103">
        <v>4.2445243581818684</v>
      </c>
      <c r="D2748" s="103">
        <v>3.84130971072734</v>
      </c>
    </row>
    <row r="2749" spans="1:4">
      <c r="A2749" s="21">
        <v>45408</v>
      </c>
      <c r="B2749" s="103">
        <v>16.323284436654809</v>
      </c>
      <c r="C2749" s="103">
        <v>4.3294126667279036</v>
      </c>
      <c r="D2749" s="103">
        <v>3.7703230653204658</v>
      </c>
    </row>
    <row r="2750" spans="1:4">
      <c r="A2750" s="21">
        <v>45411</v>
      </c>
      <c r="B2750" s="103">
        <v>16.44526587154844</v>
      </c>
      <c r="C2750" s="103">
        <v>4.409696891914102</v>
      </c>
      <c r="D2750" s="103">
        <v>3.729341556718675</v>
      </c>
    </row>
    <row r="2751" spans="1:4">
      <c r="A2751" s="21">
        <v>45412</v>
      </c>
      <c r="B2751" s="103">
        <v>16.47839579312414</v>
      </c>
      <c r="C2751" s="103">
        <v>4.3916748993854791</v>
      </c>
      <c r="D2751" s="103">
        <v>3.752189351591106</v>
      </c>
    </row>
    <row r="2752" spans="1:4">
      <c r="A2752" s="21">
        <v>45418</v>
      </c>
      <c r="B2752" s="103">
        <v>16.764954800844858</v>
      </c>
      <c r="C2752" s="103">
        <v>4.4665406449438168</v>
      </c>
      <c r="D2752" s="103">
        <v>3.7534539890111618</v>
      </c>
    </row>
    <row r="2753" spans="1:4">
      <c r="A2753" s="21">
        <v>45419</v>
      </c>
      <c r="B2753" s="103">
        <v>16.818524245507941</v>
      </c>
      <c r="C2753" s="103">
        <v>4.4599425744313272</v>
      </c>
      <c r="D2753" s="103">
        <v>3.7710181162259522</v>
      </c>
    </row>
    <row r="2754" spans="1:4">
      <c r="A2754" s="21">
        <v>45420</v>
      </c>
      <c r="B2754" s="103">
        <v>16.680033837958419</v>
      </c>
      <c r="C2754" s="103">
        <v>4.4085870139097629</v>
      </c>
      <c r="D2754" s="103">
        <v>3.7835328610573811</v>
      </c>
    </row>
    <row r="2755" spans="1:4">
      <c r="A2755" s="21">
        <v>45421</v>
      </c>
      <c r="B2755" s="103">
        <v>16.924827902045809</v>
      </c>
      <c r="C2755" s="103">
        <v>4.4565327188316228</v>
      </c>
      <c r="D2755" s="103">
        <v>3.797756904269519</v>
      </c>
    </row>
    <row r="2756" spans="1:4">
      <c r="A2756" s="21">
        <v>45422</v>
      </c>
      <c r="B2756" s="103">
        <v>16.988414633139289</v>
      </c>
      <c r="C2756" s="103">
        <v>4.4472883085411663</v>
      </c>
      <c r="D2756" s="103">
        <v>3.8199490238832672</v>
      </c>
    </row>
    <row r="2757" spans="1:4">
      <c r="A2757" s="21">
        <v>45425</v>
      </c>
      <c r="B2757" s="103">
        <v>17.157039872555909</v>
      </c>
      <c r="C2757" s="103">
        <v>4.4515005704140753</v>
      </c>
      <c r="D2757" s="103">
        <v>3.8542149104925238</v>
      </c>
    </row>
    <row r="2758" spans="1:4">
      <c r="A2758" s="21">
        <v>45426</v>
      </c>
      <c r="B2758" s="103">
        <v>17.140088134738399</v>
      </c>
      <c r="C2758" s="103">
        <v>4.4392649253386178</v>
      </c>
      <c r="D2758" s="103">
        <v>3.861019430695722</v>
      </c>
    </row>
    <row r="2759" spans="1:4">
      <c r="A2759" s="21">
        <v>45427</v>
      </c>
      <c r="B2759" s="103">
        <v>17.106038906392619</v>
      </c>
      <c r="C2759" s="103">
        <v>4.426619274554084</v>
      </c>
      <c r="D2759" s="103">
        <v>3.864357390011997</v>
      </c>
    </row>
    <row r="2760" spans="1:4">
      <c r="A2760" s="21">
        <v>45428</v>
      </c>
      <c r="B2760" s="103">
        <v>17.06117423949258</v>
      </c>
      <c r="C2760" s="103">
        <v>4.4293066307617996</v>
      </c>
      <c r="D2760" s="103">
        <v>3.8518837510597481</v>
      </c>
    </row>
    <row r="2761" spans="1:4">
      <c r="A2761" s="21">
        <v>45429</v>
      </c>
      <c r="B2761" s="103">
        <v>17.155249353738931</v>
      </c>
      <c r="C2761" s="103">
        <v>4.4474288357433016</v>
      </c>
      <c r="D2761" s="103">
        <v>3.857340946270984</v>
      </c>
    </row>
    <row r="2762" spans="1:4">
      <c r="A2762" s="21">
        <v>45432</v>
      </c>
      <c r="B2762" s="103">
        <v>17.24286141831255</v>
      </c>
      <c r="C2762" s="103">
        <v>4.4766959871942094</v>
      </c>
      <c r="D2762" s="103">
        <v>3.8516936302211562</v>
      </c>
    </row>
    <row r="2763" spans="1:4">
      <c r="A2763" s="21">
        <v>45433</v>
      </c>
      <c r="B2763" s="103">
        <v>17.196718386327269</v>
      </c>
      <c r="C2763" s="103">
        <v>4.4560874428809143</v>
      </c>
      <c r="D2763" s="103">
        <v>3.8591519144896731</v>
      </c>
    </row>
    <row r="2764" spans="1:4">
      <c r="A2764" s="21">
        <v>45434</v>
      </c>
      <c r="B2764" s="103">
        <v>17.113710565445199</v>
      </c>
      <c r="C2764" s="103">
        <v>4.4467749191058203</v>
      </c>
      <c r="D2764" s="103">
        <v>3.8485668550290608</v>
      </c>
    </row>
    <row r="2765" spans="1:4">
      <c r="A2765" s="21">
        <v>45435</v>
      </c>
      <c r="B2765" s="103">
        <v>16.903388669559469</v>
      </c>
      <c r="C2765" s="103">
        <v>4.3985333276214451</v>
      </c>
      <c r="D2765" s="103">
        <v>3.8429602348154002</v>
      </c>
    </row>
    <row r="2766" spans="1:4">
      <c r="A2766" s="21">
        <v>45436</v>
      </c>
      <c r="B2766" s="103">
        <v>16.81252011494966</v>
      </c>
      <c r="C2766" s="103">
        <v>4.3379157970800417</v>
      </c>
      <c r="D2766" s="103">
        <v>3.875713799301173</v>
      </c>
    </row>
    <row r="2767" spans="1:4">
      <c r="A2767" s="21">
        <v>45439</v>
      </c>
      <c r="B2767" s="103">
        <v>17.074709783422058</v>
      </c>
      <c r="C2767" s="103">
        <v>4.3989940287559346</v>
      </c>
      <c r="D2767" s="103">
        <v>3.881503287298369</v>
      </c>
    </row>
    <row r="2768" spans="1:4">
      <c r="A2768" s="21">
        <v>45440</v>
      </c>
      <c r="B2768" s="103">
        <v>16.925982542537781</v>
      </c>
      <c r="C2768" s="103">
        <v>4.3441124287695061</v>
      </c>
      <c r="D2768" s="103">
        <v>3.8963039792531711</v>
      </c>
    </row>
    <row r="2769" spans="1:4">
      <c r="A2769" s="21">
        <v>45441</v>
      </c>
      <c r="B2769" s="103">
        <v>16.98193028961964</v>
      </c>
      <c r="C2769" s="103">
        <v>4.3559221015444587</v>
      </c>
      <c r="D2769" s="103">
        <v>3.8985844773483072</v>
      </c>
    </row>
    <row r="2770" spans="1:4">
      <c r="A2770" s="21">
        <v>45442</v>
      </c>
      <c r="B2770" s="103">
        <v>16.846667735553581</v>
      </c>
      <c r="C2770" s="103">
        <v>4.3394661707908444</v>
      </c>
      <c r="D2770" s="103">
        <v>3.8821981950105551</v>
      </c>
    </row>
    <row r="2771" spans="1:4">
      <c r="A2771" s="21">
        <v>45443</v>
      </c>
      <c r="B2771" s="103">
        <v>16.82865497674344</v>
      </c>
      <c r="C2771" s="103">
        <v>4.326328398736587</v>
      </c>
      <c r="D2771" s="103">
        <v>3.8898237548628738</v>
      </c>
    </row>
    <row r="2772" spans="1:4">
      <c r="A2772" s="21">
        <v>45446</v>
      </c>
      <c r="B2772" s="103">
        <v>16.733052579684159</v>
      </c>
      <c r="C2772" s="103">
        <v>4.3425502062233337</v>
      </c>
      <c r="D2772" s="103">
        <v>3.8532778632481741</v>
      </c>
    </row>
    <row r="2773" spans="1:4">
      <c r="A2773" s="21">
        <v>45447</v>
      </c>
      <c r="B2773" s="103">
        <v>16.960746216160949</v>
      </c>
      <c r="C2773" s="103">
        <v>4.3975607349180974</v>
      </c>
      <c r="D2773" s="103">
        <v>3.8568532053433562</v>
      </c>
    </row>
    <row r="2774" spans="1:4">
      <c r="A2774" s="21">
        <v>45448</v>
      </c>
      <c r="B2774" s="103">
        <v>16.663164338446219</v>
      </c>
      <c r="C2774" s="103">
        <v>4.341703262891536</v>
      </c>
      <c r="D2774" s="103">
        <v>3.837932564591874</v>
      </c>
    </row>
    <row r="2775" spans="1:4">
      <c r="A2775" s="21">
        <v>45449</v>
      </c>
      <c r="B2775" s="103">
        <v>16.642591912383281</v>
      </c>
      <c r="C2775" s="103">
        <v>4.3383501497914514</v>
      </c>
      <c r="D2775" s="103">
        <v>3.83615691167374</v>
      </c>
    </row>
    <row r="2776" spans="1:4">
      <c r="A2776" s="21">
        <v>45450</v>
      </c>
      <c r="B2776" s="103">
        <v>16.699905402749771</v>
      </c>
      <c r="C2776" s="103">
        <v>4.2976061247207822</v>
      </c>
      <c r="D2776" s="103">
        <v>3.8858622493783721</v>
      </c>
    </row>
    <row r="2777" spans="1:4">
      <c r="A2777" s="21">
        <v>45454</v>
      </c>
      <c r="B2777" s="103">
        <v>16.533697749228121</v>
      </c>
      <c r="C2777" s="103">
        <v>4.2967323184643602</v>
      </c>
      <c r="D2777" s="103">
        <v>3.8479701605282259</v>
      </c>
    </row>
    <row r="2778" spans="1:4">
      <c r="A2778" s="21">
        <v>45455</v>
      </c>
      <c r="B2778" s="103">
        <v>16.66550519306525</v>
      </c>
      <c r="C2778" s="103">
        <v>4.3067165140789267</v>
      </c>
      <c r="D2778" s="103">
        <v>3.8696545590090898</v>
      </c>
    </row>
    <row r="2779" spans="1:4">
      <c r="A2779" s="21">
        <v>45456</v>
      </c>
      <c r="B2779" s="103">
        <v>16.4976046787142</v>
      </c>
      <c r="C2779" s="103">
        <v>4.3020463657153254</v>
      </c>
      <c r="D2779" s="103">
        <v>3.8348272603917062</v>
      </c>
    </row>
    <row r="2780" spans="1:4">
      <c r="A2780" s="21">
        <v>45457</v>
      </c>
      <c r="B2780" s="103">
        <v>16.561287232118779</v>
      </c>
      <c r="C2780" s="103">
        <v>4.3524169017037204</v>
      </c>
      <c r="D2780" s="103">
        <v>3.8050783291545431</v>
      </c>
    </row>
    <row r="2781" spans="1:4">
      <c r="A2781" s="21">
        <v>45460</v>
      </c>
      <c r="B2781" s="103">
        <v>16.436246825975811</v>
      </c>
      <c r="C2781" s="103">
        <v>4.3572796616575893</v>
      </c>
      <c r="D2781" s="103">
        <v>3.772134933318271</v>
      </c>
    </row>
    <row r="2782" spans="1:4">
      <c r="A2782" s="21">
        <v>45461</v>
      </c>
      <c r="B2782" s="103">
        <v>16.477087322944989</v>
      </c>
      <c r="C2782" s="103">
        <v>4.3769732108414869</v>
      </c>
      <c r="D2782" s="103">
        <v>3.764493527657943</v>
      </c>
    </row>
    <row r="2783" spans="1:4">
      <c r="A2783" s="21">
        <v>45462</v>
      </c>
      <c r="B2783" s="103">
        <v>16.337469810050361</v>
      </c>
      <c r="C2783" s="103">
        <v>4.3378629636916948</v>
      </c>
      <c r="D2783" s="103">
        <v>3.7662484838263581</v>
      </c>
    </row>
    <row r="2784" spans="1:4">
      <c r="A2784" s="21">
        <v>45463</v>
      </c>
      <c r="B2784" s="103">
        <v>16.135146690761999</v>
      </c>
      <c r="C2784" s="103">
        <v>4.2871297510562272</v>
      </c>
      <c r="D2784" s="103">
        <v>3.763624529158875</v>
      </c>
    </row>
    <row r="2785" spans="1:4">
      <c r="A2785" s="21">
        <v>45464</v>
      </c>
      <c r="B2785" s="103">
        <v>16.14089529515735</v>
      </c>
      <c r="C2785" s="103">
        <v>4.2805447174290094</v>
      </c>
      <c r="D2785" s="103">
        <v>3.7707573126001441</v>
      </c>
    </row>
    <row r="2786" spans="1:4">
      <c r="A2786" s="21">
        <v>45467</v>
      </c>
      <c r="B2786" s="103">
        <v>15.873853933806901</v>
      </c>
      <c r="C2786" s="103">
        <v>4.2133160033328032</v>
      </c>
      <c r="D2786" s="103">
        <v>3.7675441199403079</v>
      </c>
    </row>
    <row r="2787" spans="1:4">
      <c r="A2787" s="21">
        <v>45468</v>
      </c>
      <c r="B2787" s="103">
        <v>15.940309827203979</v>
      </c>
      <c r="C2787" s="103">
        <v>4.1768143941915223</v>
      </c>
      <c r="D2787" s="103">
        <v>3.816379738915701</v>
      </c>
    </row>
    <row r="2788" spans="1:4">
      <c r="A2788" s="21">
        <v>45469</v>
      </c>
      <c r="B2788" s="103">
        <v>16.052613208676629</v>
      </c>
      <c r="C2788" s="103">
        <v>4.2310896769666986</v>
      </c>
      <c r="D2788" s="103">
        <v>3.7939666691689871</v>
      </c>
    </row>
    <row r="2789" spans="1:4">
      <c r="A2789" s="21">
        <v>45470</v>
      </c>
      <c r="B2789" s="103">
        <v>15.820150851897679</v>
      </c>
      <c r="C2789" s="103">
        <v>4.1653999647850144</v>
      </c>
      <c r="D2789" s="103">
        <v>3.797990825765563</v>
      </c>
    </row>
    <row r="2790" spans="1:4">
      <c r="A2790" s="21">
        <v>45471</v>
      </c>
      <c r="B2790" s="103">
        <v>15.91893447625838</v>
      </c>
      <c r="C2790" s="103">
        <v>4.1780501030005457</v>
      </c>
      <c r="D2790" s="103">
        <v>3.8101348915911508</v>
      </c>
    </row>
    <row r="2791" spans="1:4">
      <c r="A2791" s="21">
        <v>45474</v>
      </c>
      <c r="B2791" s="103">
        <v>16.267900242245499</v>
      </c>
      <c r="C2791" s="103">
        <v>4.2456842880817334</v>
      </c>
      <c r="D2791" s="103">
        <v>3.8316321088480159</v>
      </c>
    </row>
    <row r="2792" spans="1:4">
      <c r="A2792" s="21">
        <v>45475</v>
      </c>
      <c r="B2792" s="103">
        <v>16.04851965017566</v>
      </c>
      <c r="C2792" s="103">
        <v>4.1980715200295924</v>
      </c>
      <c r="D2792" s="103">
        <v>3.8228314057075741</v>
      </c>
    </row>
    <row r="2793" spans="1:4">
      <c r="A2793" s="21">
        <v>45476</v>
      </c>
      <c r="B2793" s="103">
        <v>15.903351785943119</v>
      </c>
      <c r="C2793" s="103">
        <v>4.1581089459984781</v>
      </c>
      <c r="D2793" s="103">
        <v>3.8246597173091348</v>
      </c>
    </row>
    <row r="2794" spans="1:4">
      <c r="A2794" s="21">
        <v>45477</v>
      </c>
      <c r="B2794" s="103">
        <v>15.72297968573754</v>
      </c>
      <c r="C2794" s="103">
        <v>4.1285026970779102</v>
      </c>
      <c r="D2794" s="103">
        <v>3.8083975812504671</v>
      </c>
    </row>
    <row r="2795" spans="1:4">
      <c r="A2795" s="21">
        <v>45478</v>
      </c>
      <c r="B2795" s="103">
        <v>15.768590371550051</v>
      </c>
      <c r="C2795" s="103">
        <v>4.1393459672414341</v>
      </c>
      <c r="D2795" s="103">
        <v>3.8094400652522982</v>
      </c>
    </row>
    <row r="2796" spans="1:4">
      <c r="A2796" s="21">
        <v>45481</v>
      </c>
      <c r="B2796" s="103">
        <v>15.574579929533339</v>
      </c>
      <c r="C2796" s="103">
        <v>4.0984220334258934</v>
      </c>
      <c r="D2796" s="103">
        <v>3.8001405913081312</v>
      </c>
    </row>
    <row r="2797" spans="1:4">
      <c r="A2797" s="21">
        <v>45482</v>
      </c>
      <c r="B2797" s="103">
        <v>15.74182914587716</v>
      </c>
      <c r="C2797" s="103">
        <v>4.1709260393736676</v>
      </c>
      <c r="D2797" s="103">
        <v>3.7741808407230959</v>
      </c>
    </row>
    <row r="2798" spans="1:4">
      <c r="A2798" s="21">
        <v>45483</v>
      </c>
      <c r="B2798" s="103">
        <v>15.58133632030405</v>
      </c>
      <c r="C2798" s="103">
        <v>4.1625563626434543</v>
      </c>
      <c r="D2798" s="103">
        <v>3.7432132955934398</v>
      </c>
    </row>
    <row r="2799" spans="1:4">
      <c r="A2799" s="21">
        <v>45484</v>
      </c>
      <c r="B2799" s="103">
        <v>15.78907578654889</v>
      </c>
      <c r="C2799" s="103">
        <v>4.2041618266510188</v>
      </c>
      <c r="D2799" s="103">
        <v>3.7555823104759649</v>
      </c>
    </row>
    <row r="2800" spans="1:4">
      <c r="A2800" s="21">
        <v>45485</v>
      </c>
      <c r="B2800" s="103">
        <v>15.730595540225799</v>
      </c>
      <c r="C2800" s="103">
        <v>4.1835252354632662</v>
      </c>
      <c r="D2800" s="103">
        <v>3.76012923428293</v>
      </c>
    </row>
    <row r="2801" spans="1:4">
      <c r="A2801" s="21">
        <v>45488</v>
      </c>
      <c r="B2801" s="103">
        <v>15.70981017569375</v>
      </c>
      <c r="C2801" s="103">
        <v>4.1718461518974301</v>
      </c>
      <c r="D2801" s="103">
        <v>3.7656734221967052</v>
      </c>
    </row>
    <row r="2802" spans="1:4">
      <c r="A2802" s="21">
        <v>45489</v>
      </c>
      <c r="B2802" s="103">
        <v>15.601832749361639</v>
      </c>
      <c r="C2802" s="103">
        <v>4.1817630582811134</v>
      </c>
      <c r="D2802" s="103">
        <v>3.730922228715337</v>
      </c>
    </row>
    <row r="2803" spans="1:4">
      <c r="A2803" s="21">
        <v>45490</v>
      </c>
      <c r="B2803" s="103">
        <v>15.47065494254954</v>
      </c>
      <c r="C2803" s="103">
        <v>4.1408304625175338</v>
      </c>
      <c r="D2803" s="103">
        <v>3.7361237274958912</v>
      </c>
    </row>
    <row r="2804" spans="1:4">
      <c r="A2804" s="21">
        <v>45491</v>
      </c>
      <c r="B2804" s="103">
        <v>15.565635412424911</v>
      </c>
      <c r="C2804" s="103">
        <v>4.1671018198893313</v>
      </c>
      <c r="D2804" s="103">
        <v>3.7353623897863608</v>
      </c>
    </row>
    <row r="2805" spans="1:4">
      <c r="A2805" s="21">
        <v>45492</v>
      </c>
      <c r="B2805" s="103">
        <v>15.477110649516449</v>
      </c>
      <c r="C2805" s="103">
        <v>4.1490555283903312</v>
      </c>
      <c r="D2805" s="103">
        <v>3.7302732016028139</v>
      </c>
    </row>
    <row r="2806" spans="1:4">
      <c r="A2806" s="21">
        <v>45495</v>
      </c>
      <c r="B2806" s="103">
        <v>15.40484373872445</v>
      </c>
      <c r="C2806" s="103">
        <v>4.1368926710059721</v>
      </c>
      <c r="D2806" s="103">
        <v>3.7237716720792862</v>
      </c>
    </row>
    <row r="2807" spans="1:4">
      <c r="A2807" s="21">
        <v>45496</v>
      </c>
      <c r="B2807" s="103">
        <v>15.067344342163549</v>
      </c>
      <c r="C2807" s="103">
        <v>4.026918958478868</v>
      </c>
      <c r="D2807" s="103">
        <v>3.741655716820063</v>
      </c>
    </row>
    <row r="2808" spans="1:4">
      <c r="A2808" s="21">
        <v>45497</v>
      </c>
      <c r="B2808" s="103">
        <v>14.921907734897591</v>
      </c>
      <c r="C2808" s="103">
        <v>3.9810587508187472</v>
      </c>
      <c r="D2808" s="103">
        <v>3.7482259541707941</v>
      </c>
    </row>
    <row r="2809" spans="1:4">
      <c r="A2809" s="21">
        <v>45498</v>
      </c>
      <c r="B2809" s="103">
        <v>14.936896033175801</v>
      </c>
      <c r="C2809" s="103">
        <v>3.939875799405637</v>
      </c>
      <c r="D2809" s="103">
        <v>3.791209874034394</v>
      </c>
    </row>
    <row r="2810" spans="1:4">
      <c r="A2810" s="21">
        <v>45499</v>
      </c>
      <c r="B2810" s="103">
        <v>15.071158143572349</v>
      </c>
      <c r="C2810" s="103">
        <v>3.977780948053387</v>
      </c>
      <c r="D2810" s="103">
        <v>3.7888356197562221</v>
      </c>
    </row>
    <row r="2811" spans="1:4">
      <c r="A2811" s="21">
        <v>45502</v>
      </c>
      <c r="B2811" s="103">
        <v>14.98152279640691</v>
      </c>
      <c r="C2811" s="103">
        <v>3.9555597259205402</v>
      </c>
      <c r="D2811" s="103">
        <v>3.787459635164629</v>
      </c>
    </row>
    <row r="2812" spans="1:4">
      <c r="A2812" s="21">
        <v>45503</v>
      </c>
      <c r="B2812" s="103">
        <v>14.93447844728083</v>
      </c>
      <c r="C2812" s="103">
        <v>3.935906816497396</v>
      </c>
      <c r="D2812" s="103">
        <v>3.7944187054131482</v>
      </c>
    </row>
    <row r="2813" spans="1:4">
      <c r="A2813" s="21">
        <v>45504</v>
      </c>
      <c r="B2813" s="103">
        <v>15.371590826826081</v>
      </c>
      <c r="C2813" s="103">
        <v>4.0479495341592724</v>
      </c>
      <c r="D2813" s="103">
        <v>3.79737709107054</v>
      </c>
    </row>
    <row r="2814" spans="1:4">
      <c r="A2814" s="21">
        <v>45505</v>
      </c>
      <c r="B2814" s="103">
        <v>15.255230967516921</v>
      </c>
      <c r="C2814" s="103">
        <v>4.017020738580519</v>
      </c>
      <c r="D2814" s="103">
        <v>3.7976480482168511</v>
      </c>
    </row>
    <row r="2815" spans="1:4">
      <c r="A2815" s="21">
        <v>45506</v>
      </c>
      <c r="B2815" s="103">
        <v>15.1531831432789</v>
      </c>
      <c r="C2815" s="103">
        <v>3.946712959419556</v>
      </c>
      <c r="D2815" s="103">
        <v>3.8394439370395661</v>
      </c>
    </row>
    <row r="2816" spans="1:4">
      <c r="A2816" s="21">
        <v>45509</v>
      </c>
      <c r="B2816" s="103">
        <v>14.91447251097278</v>
      </c>
      <c r="C2816" s="103">
        <v>3.8544319127529358</v>
      </c>
      <c r="D2816" s="103">
        <v>3.869434678979832</v>
      </c>
    </row>
    <row r="2817" spans="1:4">
      <c r="A2817" s="21">
        <v>45510</v>
      </c>
      <c r="B2817" s="103">
        <v>14.970083594992269</v>
      </c>
      <c r="C2817" s="103">
        <v>3.8934519927551499</v>
      </c>
      <c r="D2817" s="103">
        <v>3.8449385334269621</v>
      </c>
    </row>
    <row r="2818" spans="1:4">
      <c r="A2818" s="21">
        <v>45511</v>
      </c>
      <c r="B2818" s="103">
        <v>15.02069796769354</v>
      </c>
      <c r="C2818" s="103">
        <v>3.8965000460091752</v>
      </c>
      <c r="D2818" s="103">
        <v>3.8549205159327151</v>
      </c>
    </row>
    <row r="2819" spans="1:4">
      <c r="A2819" s="21">
        <v>45512</v>
      </c>
      <c r="B2819" s="103">
        <v>15.13872939398521</v>
      </c>
      <c r="C2819" s="103">
        <v>3.901123205283703</v>
      </c>
      <c r="D2819" s="103">
        <v>3.880607865314591</v>
      </c>
    </row>
    <row r="2820" spans="1:4">
      <c r="A2820" s="21">
        <v>45513</v>
      </c>
      <c r="B2820" s="103">
        <v>15.06688836013142</v>
      </c>
      <c r="C2820" s="103">
        <v>3.8886710282662569</v>
      </c>
      <c r="D2820" s="103">
        <v>3.8745597790638802</v>
      </c>
    </row>
    <row r="2821" spans="1:4">
      <c r="A2821" s="21">
        <v>45516</v>
      </c>
      <c r="B2821" s="103">
        <v>15.06491353939809</v>
      </c>
      <c r="C2821" s="103">
        <v>3.8869372332022358</v>
      </c>
      <c r="D2821" s="103">
        <v>3.875779987058583</v>
      </c>
    </row>
    <row r="2822" spans="1:4">
      <c r="A2822" s="21">
        <v>45517</v>
      </c>
      <c r="B2822" s="103">
        <v>15.090717643365849</v>
      </c>
      <c r="C2822" s="103">
        <v>3.9043261718005229</v>
      </c>
      <c r="D2822" s="103">
        <v>3.8651272919666448</v>
      </c>
    </row>
    <row r="2823" spans="1:4">
      <c r="A2823" s="21">
        <v>45518</v>
      </c>
      <c r="B2823" s="103">
        <v>14.951719120572809</v>
      </c>
      <c r="C2823" s="103">
        <v>3.8597409390862851</v>
      </c>
      <c r="D2823" s="103">
        <v>3.873762347405711</v>
      </c>
    </row>
    <row r="2824" spans="1:4">
      <c r="A2824" s="21">
        <v>45519</v>
      </c>
      <c r="B2824" s="103">
        <v>15.033021598025559</v>
      </c>
      <c r="C2824" s="103">
        <v>3.8754570489760138</v>
      </c>
      <c r="D2824" s="103">
        <v>3.879031920118333</v>
      </c>
    </row>
    <row r="2825" spans="1:4">
      <c r="A2825" s="21">
        <v>45520</v>
      </c>
      <c r="B2825" s="103">
        <v>14.98079733707077</v>
      </c>
      <c r="C2825" s="103">
        <v>3.8849288990491111</v>
      </c>
      <c r="D2825" s="103">
        <v>3.856131663242929</v>
      </c>
    </row>
    <row r="2826" spans="1:4">
      <c r="A2826" s="21">
        <v>45523</v>
      </c>
      <c r="B2826" s="103">
        <v>15.08497050751167</v>
      </c>
      <c r="C2826" s="103">
        <v>3.900447530768234</v>
      </c>
      <c r="D2826" s="103">
        <v>3.867497354730606</v>
      </c>
    </row>
    <row r="2827" spans="1:4">
      <c r="A2827" s="21">
        <v>45524</v>
      </c>
      <c r="B2827" s="103">
        <v>14.870884373481511</v>
      </c>
      <c r="C2827" s="103">
        <v>3.8507584368236492</v>
      </c>
      <c r="D2827" s="103">
        <v>3.8618066070506281</v>
      </c>
    </row>
    <row r="2828" spans="1:4">
      <c r="A2828" s="21">
        <v>45525</v>
      </c>
      <c r="B2828" s="103">
        <v>14.755196738891209</v>
      </c>
      <c r="C2828" s="103">
        <v>3.8263141129452198</v>
      </c>
      <c r="D2828" s="103">
        <v>3.8562429281410262</v>
      </c>
    </row>
    <row r="2829" spans="1:4">
      <c r="A2829" s="21">
        <v>45526</v>
      </c>
      <c r="B2829" s="103">
        <v>14.698229824239959</v>
      </c>
      <c r="C2829" s="103">
        <v>3.8110000559101169</v>
      </c>
      <c r="D2829" s="103">
        <v>3.8567907658373999</v>
      </c>
    </row>
    <row r="2830" spans="1:4">
      <c r="A2830" s="21">
        <v>45527</v>
      </c>
      <c r="B2830" s="103">
        <v>14.7131645207656</v>
      </c>
      <c r="C2830" s="103">
        <v>3.8115267961532928</v>
      </c>
      <c r="D2830" s="103">
        <v>3.8601760679249502</v>
      </c>
    </row>
    <row r="2831" spans="1:4">
      <c r="A2831" s="21">
        <v>45530</v>
      </c>
      <c r="B2831" s="103">
        <v>14.679487567605481</v>
      </c>
      <c r="C2831" s="103">
        <v>3.7909780759015641</v>
      </c>
      <c r="D2831" s="103">
        <v>3.8722164237561372</v>
      </c>
    </row>
    <row r="2832" spans="1:4">
      <c r="A2832" s="21">
        <v>45531</v>
      </c>
      <c r="B2832" s="103">
        <v>14.59342518109756</v>
      </c>
      <c r="C2832" s="103">
        <v>3.7681517370843718</v>
      </c>
      <c r="D2832" s="103">
        <v>3.8728337390121421</v>
      </c>
    </row>
    <row r="2833" spans="1:4">
      <c r="A2833" s="21">
        <v>45532</v>
      </c>
      <c r="B2833" s="103">
        <v>14.542527012815921</v>
      </c>
      <c r="C2833" s="103">
        <v>3.7577774206339729</v>
      </c>
      <c r="D2833" s="103">
        <v>3.8699809448433089</v>
      </c>
    </row>
    <row r="2834" spans="1:4">
      <c r="A2834" s="21">
        <v>45533</v>
      </c>
      <c r="B2834" s="103">
        <v>14.624632782286611</v>
      </c>
      <c r="C2834" s="103">
        <v>3.7632965153002309</v>
      </c>
      <c r="D2834" s="103">
        <v>3.8861229039030101</v>
      </c>
    </row>
    <row r="2835" spans="1:4">
      <c r="A2835" s="21">
        <v>45534</v>
      </c>
      <c r="B2835" s="103">
        <v>14.75438793984388</v>
      </c>
      <c r="C2835" s="103">
        <v>3.8318985040838638</v>
      </c>
      <c r="D2835" s="103">
        <v>3.850411988762052</v>
      </c>
    </row>
    <row r="2836" spans="1:4">
      <c r="A2836" s="21">
        <v>45537</v>
      </c>
      <c r="B2836" s="103">
        <v>14.61388526376129</v>
      </c>
      <c r="C2836" s="103">
        <v>3.7567334661322112</v>
      </c>
      <c r="D2836" s="103">
        <v>3.8900511296605731</v>
      </c>
    </row>
    <row r="2837" spans="1:4">
      <c r="A2837" s="21">
        <v>45538</v>
      </c>
      <c r="B2837" s="103">
        <v>14.75034792450651</v>
      </c>
      <c r="C2837" s="103">
        <v>3.783303045439419</v>
      </c>
      <c r="D2837" s="103">
        <v>3.8988015888093628</v>
      </c>
    </row>
    <row r="2838" spans="1:4">
      <c r="A2838" s="21">
        <v>45539</v>
      </c>
      <c r="B2838" s="103">
        <v>14.660279509916061</v>
      </c>
      <c r="C2838" s="103">
        <v>3.7640821613069302</v>
      </c>
      <c r="D2838" s="103">
        <v>3.8947820163484019</v>
      </c>
    </row>
    <row r="2839" spans="1:4">
      <c r="A2839" s="21">
        <v>45540</v>
      </c>
      <c r="B2839" s="103">
        <v>14.73574220344798</v>
      </c>
      <c r="C2839" s="103">
        <v>3.7826953040451872</v>
      </c>
      <c r="D2839" s="103">
        <v>3.8955667900847528</v>
      </c>
    </row>
    <row r="2840" spans="1:4">
      <c r="A2840" s="21">
        <v>45541</v>
      </c>
      <c r="B2840" s="103">
        <v>14.44835892213024</v>
      </c>
      <c r="C2840" s="103">
        <v>3.725162603701559</v>
      </c>
      <c r="D2840" s="103">
        <v>3.8785847650713108</v>
      </c>
    </row>
    <row r="2841" spans="1:4">
      <c r="A2841" s="21">
        <v>45544</v>
      </c>
      <c r="B2841" s="103">
        <v>14.52732895886596</v>
      </c>
      <c r="C2841" s="103">
        <v>3.7112256461777711</v>
      </c>
      <c r="D2841" s="103">
        <v>3.914428909443382</v>
      </c>
    </row>
    <row r="2842" spans="1:4">
      <c r="A2842" s="21">
        <v>45545</v>
      </c>
      <c r="B2842" s="103">
        <v>14.66397711556545</v>
      </c>
      <c r="C2842" s="103">
        <v>3.7230598859951569</v>
      </c>
      <c r="D2842" s="103">
        <v>3.9386895630462941</v>
      </c>
    </row>
    <row r="2843" spans="1:4">
      <c r="A2843" s="21">
        <v>45546</v>
      </c>
      <c r="B2843" s="103">
        <v>14.753902535415991</v>
      </c>
      <c r="C2843" s="103">
        <v>3.7232936798795211</v>
      </c>
      <c r="D2843" s="103">
        <v>3.9625943597050348</v>
      </c>
    </row>
    <row r="2844" spans="1:4">
      <c r="A2844" s="21">
        <v>45547</v>
      </c>
      <c r="B2844" s="103">
        <v>14.68203814563075</v>
      </c>
      <c r="C2844" s="103">
        <v>3.7098812037704718</v>
      </c>
      <c r="D2844" s="103">
        <v>3.95754940365986</v>
      </c>
    </row>
    <row r="2845" spans="1:4">
      <c r="A2845" s="21">
        <v>45548</v>
      </c>
      <c r="B2845" s="103">
        <v>14.74549484191715</v>
      </c>
      <c r="C2845" s="103">
        <v>3.704839368806049</v>
      </c>
      <c r="D2845" s="103">
        <v>3.980063202218981</v>
      </c>
    </row>
    <row r="2846" spans="1:4">
      <c r="A2846" s="21">
        <v>45553</v>
      </c>
      <c r="B2846" s="103">
        <v>14.64021973115296</v>
      </c>
      <c r="C2846" s="103">
        <v>3.71311900626712</v>
      </c>
      <c r="D2846" s="103">
        <v>3.9428361187569632</v>
      </c>
    </row>
    <row r="2847" spans="1:4">
      <c r="A2847" s="21">
        <v>45554</v>
      </c>
      <c r="B2847" s="103">
        <v>14.585817382355859</v>
      </c>
      <c r="C2847" s="103">
        <v>3.7289369184627841</v>
      </c>
      <c r="D2847" s="103">
        <v>3.9115216216553002</v>
      </c>
    </row>
    <row r="2848" spans="1:4">
      <c r="A2848" s="21">
        <v>45555</v>
      </c>
      <c r="B2848" s="103">
        <v>14.504344937671799</v>
      </c>
      <c r="C2848" s="103">
        <v>3.7189934550463151</v>
      </c>
      <c r="D2848" s="103">
        <v>3.900072724782778</v>
      </c>
    </row>
    <row r="2849" spans="1:4">
      <c r="A2849" s="21">
        <v>45558</v>
      </c>
      <c r="B2849" s="103">
        <v>14.405252363370471</v>
      </c>
      <c r="C2849" s="103">
        <v>3.715362659278306</v>
      </c>
      <c r="D2849" s="103">
        <v>3.8772129895305101</v>
      </c>
    </row>
    <row r="2850" spans="1:4">
      <c r="A2850" s="21">
        <v>45559</v>
      </c>
      <c r="B2850" s="103">
        <v>15.190093292816529</v>
      </c>
      <c r="C2850" s="103">
        <v>3.887962665921195</v>
      </c>
      <c r="D2850" s="103">
        <v>3.9069545152685929</v>
      </c>
    </row>
    <row r="2851" spans="1:4">
      <c r="A2851" s="21">
        <v>45560</v>
      </c>
      <c r="B2851" s="103">
        <v>15.30657680794366</v>
      </c>
      <c r="C2851" s="103">
        <v>3.9196859218243159</v>
      </c>
      <c r="D2851" s="103">
        <v>3.9050518621195049</v>
      </c>
    </row>
    <row r="2852" spans="1:4">
      <c r="A2852" s="21">
        <v>45561</v>
      </c>
      <c r="B2852" s="103">
        <v>15.85071111683807</v>
      </c>
      <c r="C2852" s="103">
        <v>4.0663146850876206</v>
      </c>
      <c r="D2852" s="103">
        <v>3.8980532360093321</v>
      </c>
    </row>
    <row r="2853" spans="1:4">
      <c r="A2853" s="21">
        <v>45562</v>
      </c>
      <c r="B2853" s="103">
        <v>16.960612058321331</v>
      </c>
      <c r="C2853" s="103">
        <v>4.2704340639148848</v>
      </c>
      <c r="D2853" s="103">
        <v>3.9716365607042841</v>
      </c>
    </row>
    <row r="2854" spans="1:4">
      <c r="A2854" s="21">
        <v>45565</v>
      </c>
      <c r="B2854" s="103">
        <v>19.46118053822407</v>
      </c>
      <c r="C2854" s="103">
        <v>4.7472694573240446</v>
      </c>
      <c r="D2854" s="103">
        <v>4.0994472113226141</v>
      </c>
    </row>
    <row r="2855" spans="1:4">
      <c r="A2855" s="21">
        <v>45573</v>
      </c>
      <c r="B2855" s="103">
        <v>22.694659818945691</v>
      </c>
      <c r="C2855" s="103">
        <v>5.2128934941762832</v>
      </c>
      <c r="D2855" s="103">
        <v>4.3535629193843324</v>
      </c>
    </row>
    <row r="2856" spans="1:4">
      <c r="A2856" s="21">
        <v>45574</v>
      </c>
      <c r="B2856" s="103">
        <v>20.958312542020838</v>
      </c>
      <c r="C2856" s="103">
        <v>4.7505710029111832</v>
      </c>
      <c r="D2856" s="103">
        <v>4.4117459836254298</v>
      </c>
    </row>
    <row r="2857" spans="1:4">
      <c r="A2857" s="21">
        <v>45575</v>
      </c>
      <c r="B2857" s="103">
        <v>21.35276756246575</v>
      </c>
      <c r="C2857" s="103">
        <v>4.7600210025222154</v>
      </c>
      <c r="D2857" s="103">
        <v>4.4858557454161341</v>
      </c>
    </row>
    <row r="2858" spans="1:4">
      <c r="A2858" s="21">
        <v>45576</v>
      </c>
      <c r="B2858" s="103">
        <v>20.856738524961589</v>
      </c>
      <c r="C2858" s="103">
        <v>4.6132450338084023</v>
      </c>
      <c r="D2858" s="103">
        <v>4.5210558667731533</v>
      </c>
    </row>
    <row r="2859" spans="1:4">
      <c r="A2859" s="21">
        <v>45579</v>
      </c>
      <c r="B2859" s="103">
        <v>21.321653526950971</v>
      </c>
      <c r="C2859" s="103">
        <v>4.7425772016524004</v>
      </c>
      <c r="D2859" s="103">
        <v>4.4957947167464383</v>
      </c>
    </row>
    <row r="2860" spans="1:4">
      <c r="A2860" s="21">
        <v>45580</v>
      </c>
      <c r="B2860" s="103">
        <v>20.79542907600516</v>
      </c>
      <c r="C2860" s="103">
        <v>4.6093558888142123</v>
      </c>
      <c r="D2860" s="103">
        <v>4.5115694204629797</v>
      </c>
    </row>
    <row r="2861" spans="1:4">
      <c r="A2861" s="21">
        <v>45581</v>
      </c>
      <c r="B2861" s="103">
        <v>20.971695132202029</v>
      </c>
      <c r="C2861" s="103">
        <v>4.5585861275395194</v>
      </c>
      <c r="D2861" s="103">
        <v>4.6004823744596948</v>
      </c>
    </row>
    <row r="2862" spans="1:4">
      <c r="A2862" s="21">
        <v>45582</v>
      </c>
      <c r="B2862" s="103">
        <v>20.640973110067911</v>
      </c>
      <c r="C2862" s="103">
        <v>4.5253313725200064</v>
      </c>
      <c r="D2862" s="103">
        <v>4.5612069947871339</v>
      </c>
    </row>
    <row r="2863" spans="1:4">
      <c r="A2863" s="21">
        <v>45583</v>
      </c>
      <c r="B2863" s="103">
        <v>21.03436582890253</v>
      </c>
      <c r="C2863" s="103">
        <v>4.7528704520259044</v>
      </c>
      <c r="D2863" s="103">
        <v>4.4256131197383386</v>
      </c>
    </row>
    <row r="2864" spans="1:4">
      <c r="A2864" s="21">
        <v>45586</v>
      </c>
      <c r="B2864" s="103">
        <v>21.047908320504121</v>
      </c>
      <c r="C2864" s="103">
        <v>4.7877877503261104</v>
      </c>
      <c r="D2864" s="103">
        <v>4.3961657070262739</v>
      </c>
    </row>
    <row r="2865" spans="1:4">
      <c r="A2865" s="21">
        <v>45587</v>
      </c>
      <c r="B2865" s="103">
        <v>21.313537950512909</v>
      </c>
      <c r="C2865" s="103">
        <v>4.8276108867280074</v>
      </c>
      <c r="D2865" s="103">
        <v>4.4149245766902547</v>
      </c>
    </row>
    <row r="2866" spans="1:4">
      <c r="A2866" s="21">
        <v>45588</v>
      </c>
      <c r="B2866" s="103">
        <v>21.335673868884239</v>
      </c>
      <c r="C2866" s="103">
        <v>4.7809308580450001</v>
      </c>
      <c r="D2866" s="103">
        <v>4.4626610386933594</v>
      </c>
    </row>
    <row r="2867" spans="1:4">
      <c r="A2867" s="21">
        <v>45589</v>
      </c>
      <c r="B2867" s="103">
        <v>21.214996962135022</v>
      </c>
      <c r="C2867" s="103">
        <v>4.7607313809507197</v>
      </c>
      <c r="D2867" s="103">
        <v>4.4562474259781446</v>
      </c>
    </row>
    <row r="2868" spans="1:4">
      <c r="A2868" s="21">
        <v>45590</v>
      </c>
      <c r="B2868" s="103">
        <v>21.324843676158469</v>
      </c>
      <c r="C2868" s="103">
        <v>4.8071080331482987</v>
      </c>
      <c r="D2868" s="103">
        <v>4.4361066007065117</v>
      </c>
    </row>
    <row r="2869" spans="1:4">
      <c r="A2869" s="21">
        <v>45593</v>
      </c>
      <c r="B2869" s="103">
        <v>21.50961973229705</v>
      </c>
      <c r="C2869" s="103">
        <v>4.8062202819024504</v>
      </c>
      <c r="D2869" s="103">
        <v>4.475371179571253</v>
      </c>
    </row>
    <row r="2870" spans="1:4">
      <c r="A2870" s="21">
        <v>45594</v>
      </c>
      <c r="B2870" s="103">
        <v>21.186566026106259</v>
      </c>
      <c r="C2870" s="103">
        <v>4.7179799471076347</v>
      </c>
      <c r="D2870" s="103">
        <v>4.490601118195662</v>
      </c>
    </row>
    <row r="2871" spans="1:4">
      <c r="A2871" s="21">
        <v>45595</v>
      </c>
      <c r="B2871" s="103">
        <v>21.010276332308099</v>
      </c>
      <c r="C2871" s="103">
        <v>4.6907089364215864</v>
      </c>
      <c r="D2871" s="103">
        <v>4.4791259950433568</v>
      </c>
    </row>
    <row r="2872" spans="1:4">
      <c r="A2872" s="21">
        <v>45596</v>
      </c>
      <c r="B2872" s="103">
        <v>21.015459455740821</v>
      </c>
      <c r="C2872" s="103">
        <v>4.684130053316867</v>
      </c>
      <c r="D2872" s="103">
        <v>4.4865234774725389</v>
      </c>
    </row>
    <row r="2873" spans="1:4">
      <c r="A2873" s="21">
        <v>45597</v>
      </c>
      <c r="B2873" s="103">
        <v>21.065570243481009</v>
      </c>
      <c r="C2873" s="103">
        <v>4.6185579000802992</v>
      </c>
      <c r="D2873" s="103">
        <v>4.5610709444856701</v>
      </c>
    </row>
    <row r="2874" spans="1:4">
      <c r="A2874" s="21">
        <v>45600</v>
      </c>
      <c r="B2874" s="103">
        <v>21.52045049492575</v>
      </c>
      <c r="C2874" s="103">
        <v>4.6987392175646434</v>
      </c>
      <c r="D2874" s="103">
        <v>4.5800478593233773</v>
      </c>
    </row>
    <row r="2875" spans="1:4">
      <c r="A2875" s="21">
        <v>45601</v>
      </c>
      <c r="B2875" s="103">
        <v>22.212405009324041</v>
      </c>
      <c r="C2875" s="103">
        <v>4.810855687959231</v>
      </c>
      <c r="D2875" s="103">
        <v>4.6171422403956077</v>
      </c>
    </row>
    <row r="2876" spans="1:4">
      <c r="A2876" s="21">
        <v>45602</v>
      </c>
      <c r="B2876" s="103">
        <v>21.93329560190276</v>
      </c>
      <c r="C2876" s="103">
        <v>4.7843772586291298</v>
      </c>
      <c r="D2876" s="103">
        <v>4.5843574651943984</v>
      </c>
    </row>
    <row r="2877" spans="1:4">
      <c r="A2877" s="21">
        <v>45603</v>
      </c>
      <c r="B2877" s="103">
        <v>22.394619699559971</v>
      </c>
      <c r="C2877" s="103">
        <v>4.8857811919614607</v>
      </c>
      <c r="D2877" s="103">
        <v>4.5836313211090332</v>
      </c>
    </row>
    <row r="2878" spans="1:4">
      <c r="A2878" s="21">
        <v>45604</v>
      </c>
      <c r="B2878" s="103">
        <v>22.36035738229684</v>
      </c>
      <c r="C2878" s="103">
        <v>4.853735371147172</v>
      </c>
      <c r="D2878" s="103">
        <v>4.6068348750978592</v>
      </c>
    </row>
    <row r="2879" spans="1:4">
      <c r="A2879" s="21">
        <v>45607</v>
      </c>
      <c r="B2879" s="103">
        <v>22.81215068865264</v>
      </c>
      <c r="C2879" s="103">
        <v>4.9054537990752856</v>
      </c>
      <c r="D2879" s="103">
        <v>4.6503650065877489</v>
      </c>
    </row>
    <row r="2880" spans="1:4">
      <c r="A2880" s="21">
        <v>45608</v>
      </c>
      <c r="B2880" s="103">
        <v>22.751211255387162</v>
      </c>
      <c r="C2880" s="103">
        <v>4.8837039153211466</v>
      </c>
      <c r="D2880" s="103">
        <v>4.6585975828739539</v>
      </c>
    </row>
    <row r="2881" spans="1:4">
      <c r="A2881" s="21">
        <v>45609</v>
      </c>
      <c r="B2881" s="103">
        <v>23.122280774340641</v>
      </c>
      <c r="C2881" s="103">
        <v>4.9307500961356947</v>
      </c>
      <c r="D2881" s="103">
        <v>4.6894043144595647</v>
      </c>
    </row>
    <row r="2882" spans="1:4">
      <c r="A2882" s="21">
        <v>45610</v>
      </c>
      <c r="B2882" s="103">
        <v>22.2843788413388</v>
      </c>
      <c r="C2882" s="103">
        <v>4.8038228893523556</v>
      </c>
      <c r="D2882" s="103">
        <v>4.6388843541113864</v>
      </c>
    </row>
    <row r="2883" spans="1:4">
      <c r="A2883" s="21">
        <v>45611</v>
      </c>
      <c r="B2883" s="103">
        <v>21.426091977853488</v>
      </c>
      <c r="C2883" s="103">
        <v>4.6913263592167258</v>
      </c>
      <c r="D2883" s="103">
        <v>4.5671714856842396</v>
      </c>
    </row>
    <row r="2884" spans="1:4">
      <c r="A2884" s="21">
        <v>45614</v>
      </c>
      <c r="B2884" s="103">
        <v>20.72452000890031</v>
      </c>
      <c r="C2884" s="103">
        <v>4.615813735971213</v>
      </c>
      <c r="D2884" s="103">
        <v>4.4898952155268592</v>
      </c>
    </row>
    <row r="2885" spans="1:4">
      <c r="A2885" s="21">
        <v>45615</v>
      </c>
      <c r="B2885" s="103">
        <v>21.301106233685299</v>
      </c>
      <c r="C2885" s="103">
        <v>4.7135460529256994</v>
      </c>
      <c r="D2885" s="103">
        <v>4.5191255149535872</v>
      </c>
    </row>
    <row r="2886" spans="1:4">
      <c r="A2886" s="21">
        <v>45616</v>
      </c>
      <c r="B2886" s="103">
        <v>21.4737957657313</v>
      </c>
      <c r="C2886" s="103">
        <v>4.7514293489666608</v>
      </c>
      <c r="D2886" s="103">
        <v>4.5194391389617143</v>
      </c>
    </row>
    <row r="2887" spans="1:4">
      <c r="A2887" s="21">
        <v>45617</v>
      </c>
      <c r="B2887" s="103">
        <v>21.268703276525571</v>
      </c>
      <c r="C2887" s="103">
        <v>4.7318376755786327</v>
      </c>
      <c r="D2887" s="103">
        <v>4.4948083038213529</v>
      </c>
    </row>
    <row r="2888" spans="1:4">
      <c r="A2888" s="21">
        <v>45618</v>
      </c>
      <c r="B2888" s="103">
        <v>20.479445427701791</v>
      </c>
      <c r="C2888" s="103">
        <v>4.5802692322653762</v>
      </c>
      <c r="D2888" s="103">
        <v>4.4712317964707866</v>
      </c>
    </row>
    <row r="2889" spans="1:4">
      <c r="A2889" s="21">
        <v>45621</v>
      </c>
      <c r="B2889" s="103">
        <v>20.262390809618271</v>
      </c>
      <c r="C2889" s="103">
        <v>4.568579539083796</v>
      </c>
      <c r="D2889" s="103">
        <v>4.4351620971628707</v>
      </c>
    </row>
    <row r="2890" spans="1:4">
      <c r="A2890" s="21">
        <v>45622</v>
      </c>
      <c r="B2890" s="103">
        <v>20.191343407783211</v>
      </c>
      <c r="C2890" s="103">
        <v>4.547275157290791</v>
      </c>
      <c r="D2890" s="103">
        <v>4.4403170490815338</v>
      </c>
    </row>
    <row r="2891" spans="1:4">
      <c r="A2891" s="21">
        <v>45623</v>
      </c>
      <c r="B2891" s="103">
        <v>20.594694988657821</v>
      </c>
      <c r="C2891" s="103">
        <v>4.6190720456380419</v>
      </c>
      <c r="D2891" s="103">
        <v>4.4586217286015577</v>
      </c>
    </row>
    <row r="2892" spans="1:4">
      <c r="A2892" s="21">
        <v>45624</v>
      </c>
      <c r="B2892" s="103">
        <v>20.230612694516129</v>
      </c>
      <c r="C2892" s="103">
        <v>4.5584465551296898</v>
      </c>
      <c r="D2892" s="103">
        <v>4.4380497719667913</v>
      </c>
    </row>
    <row r="2893" spans="1:4">
      <c r="A2893" s="21">
        <v>45625</v>
      </c>
      <c r="B2893" s="103">
        <v>20.59566041730158</v>
      </c>
      <c r="C2893" s="103">
        <v>4.6218110298794191</v>
      </c>
      <c r="D2893" s="103">
        <v>4.4561883391928534</v>
      </c>
    </row>
    <row r="2894" spans="1:4">
      <c r="A2894" s="21">
        <v>45628</v>
      </c>
      <c r="B2894" s="103">
        <v>21.046357000184599</v>
      </c>
      <c r="C2894" s="103">
        <v>4.6888462264651576</v>
      </c>
      <c r="D2894" s="103">
        <v>4.4886003898769546</v>
      </c>
    </row>
    <row r="2895" spans="1:4">
      <c r="A2895" s="21">
        <v>45629</v>
      </c>
      <c r="B2895" s="103">
        <v>21.088949442641528</v>
      </c>
      <c r="C2895" s="103">
        <v>4.6787156155983212</v>
      </c>
      <c r="D2895" s="103">
        <v>4.5074228004654309</v>
      </c>
    </row>
    <row r="2896" spans="1:4">
      <c r="A2896" s="21">
        <v>45630</v>
      </c>
      <c r="B2896" s="103">
        <v>21.015288187641008</v>
      </c>
      <c r="C2896" s="103">
        <v>4.6407192114750044</v>
      </c>
      <c r="D2896" s="103">
        <v>4.5284550152650844</v>
      </c>
    </row>
    <row r="2897" spans="1:4">
      <c r="A2897" s="21">
        <v>45631</v>
      </c>
      <c r="B2897" s="103">
        <v>20.984887014686031</v>
      </c>
      <c r="C2897" s="103">
        <v>4.651974769599196</v>
      </c>
      <c r="D2897" s="103">
        <v>4.5109632046637351</v>
      </c>
    </row>
    <row r="2898" spans="1:4">
      <c r="A2898" s="21">
        <v>45632</v>
      </c>
      <c r="B2898" s="103">
        <v>21.22997000962598</v>
      </c>
      <c r="C2898" s="103">
        <v>4.7189511182745116</v>
      </c>
      <c r="D2898" s="103">
        <v>4.4988747451549651</v>
      </c>
    </row>
    <row r="2899" spans="1:4">
      <c r="A2899" s="21">
        <v>45635</v>
      </c>
      <c r="B2899" s="103">
        <v>21.160977292918879</v>
      </c>
      <c r="C2899" s="103">
        <v>4.6812691212990813</v>
      </c>
      <c r="D2899" s="103">
        <v>4.5203505170509359</v>
      </c>
    </row>
    <row r="2900" spans="1:4">
      <c r="A2900" s="21">
        <v>45636</v>
      </c>
      <c r="B2900" s="103">
        <v>21.240276443221429</v>
      </c>
      <c r="C2900" s="103">
        <v>4.697930811127625</v>
      </c>
      <c r="D2900" s="103">
        <v>4.5211982247399716</v>
      </c>
    </row>
    <row r="2901" spans="1:4">
      <c r="A2901" s="21">
        <v>45637</v>
      </c>
      <c r="B2901" s="103">
        <v>21.454540709848359</v>
      </c>
      <c r="C2901" s="103">
        <v>4.7516578460352061</v>
      </c>
      <c r="D2901" s="103">
        <v>4.5151695271472629</v>
      </c>
    </row>
    <row r="2902" spans="1:4">
      <c r="A2902" s="21">
        <v>45638</v>
      </c>
      <c r="B2902" s="103">
        <v>21.647293242803968</v>
      </c>
      <c r="C2902" s="103">
        <v>4.8175645513834811</v>
      </c>
      <c r="D2902" s="103">
        <v>4.4934101062719387</v>
      </c>
    </row>
    <row r="2903" spans="1:4">
      <c r="A2903" s="21">
        <v>45639</v>
      </c>
      <c r="B2903" s="103">
        <v>21.187203361277739</v>
      </c>
      <c r="C2903" s="103">
        <v>4.7210505868451023</v>
      </c>
      <c r="D2903" s="103">
        <v>4.4878153647229473</v>
      </c>
    </row>
    <row r="2904" spans="1:4">
      <c r="A2904" s="21">
        <v>45642</v>
      </c>
      <c r="B2904" s="103">
        <v>21.20577110518277</v>
      </c>
      <c r="C2904" s="103">
        <v>4.6905118606976739</v>
      </c>
      <c r="D2904" s="103">
        <v>4.5209929608894726</v>
      </c>
    </row>
    <row r="2905" spans="1:4">
      <c r="A2905" s="21">
        <v>45643</v>
      </c>
      <c r="B2905" s="103">
        <v>21.11131738928896</v>
      </c>
      <c r="C2905" s="103">
        <v>4.6791339260942424</v>
      </c>
      <c r="D2905" s="103">
        <v>4.5118002012203497</v>
      </c>
    </row>
    <row r="2906" spans="1:4">
      <c r="A2906" s="21">
        <v>45644</v>
      </c>
      <c r="B2906" s="103">
        <v>21.197772450662921</v>
      </c>
      <c r="C2906" s="103">
        <v>4.6864102300406998</v>
      </c>
      <c r="D2906" s="103">
        <v>4.523243038943014</v>
      </c>
    </row>
    <row r="2907" spans="1:4">
      <c r="A2907" s="21">
        <v>45645</v>
      </c>
      <c r="B2907" s="103">
        <v>21.107875026998549</v>
      </c>
      <c r="C2907" s="103">
        <v>4.7010910740093799</v>
      </c>
      <c r="D2907" s="103">
        <v>4.4899949170728268</v>
      </c>
    </row>
    <row r="2908" spans="1:4">
      <c r="A2908" s="21">
        <v>45646</v>
      </c>
      <c r="B2908" s="103">
        <v>21.02890498215562</v>
      </c>
      <c r="C2908" s="103">
        <v>4.7010157541517872</v>
      </c>
      <c r="D2908" s="103">
        <v>4.4732683492037992</v>
      </c>
    </row>
    <row r="2909" spans="1:4">
      <c r="A2909" s="21">
        <v>45649</v>
      </c>
      <c r="B2909" s="103">
        <v>20.977207138987922</v>
      </c>
      <c r="C2909" s="103">
        <v>4.668544902326599</v>
      </c>
      <c r="D2909" s="103">
        <v>4.4933073533326828</v>
      </c>
    </row>
    <row r="2910" spans="1:4">
      <c r="A2910" s="21">
        <v>45650</v>
      </c>
      <c r="B2910" s="103">
        <v>21.256019178187991</v>
      </c>
      <c r="C2910" s="103">
        <v>4.7197295757985316</v>
      </c>
      <c r="D2910" s="103">
        <v>4.5036519225980616</v>
      </c>
    </row>
    <row r="2911" spans="1:4">
      <c r="A2911" s="21">
        <v>45651</v>
      </c>
      <c r="B2911" s="103">
        <v>21.253233679864049</v>
      </c>
      <c r="C2911" s="103">
        <v>4.7067123389858594</v>
      </c>
      <c r="D2911" s="103">
        <v>4.5155157462721451</v>
      </c>
    </row>
    <row r="2912" spans="1:4">
      <c r="A2912" s="21">
        <v>45652</v>
      </c>
      <c r="B2912" s="103">
        <v>21.279181377984209</v>
      </c>
      <c r="C2912" s="103">
        <v>4.750770792709222</v>
      </c>
      <c r="D2912" s="103">
        <v>4.4791008252051094</v>
      </c>
    </row>
    <row r="2913" spans="1:4">
      <c r="A2913" s="21">
        <v>45653</v>
      </c>
      <c r="B2913" s="103">
        <v>21.29812851358551</v>
      </c>
      <c r="C2913" s="103">
        <v>4.7404377632384902</v>
      </c>
      <c r="D2913" s="103">
        <v>4.492861119019401</v>
      </c>
    </row>
    <row r="2914" spans="1:4">
      <c r="A2914" s="21">
        <v>45656</v>
      </c>
      <c r="B2914" s="103">
        <v>21.36087451233951</v>
      </c>
      <c r="C2914" s="103">
        <v>4.7319150761135873</v>
      </c>
      <c r="D2914" s="103">
        <v>4.5142134143885784</v>
      </c>
    </row>
    <row r="2915" spans="1:4">
      <c r="A2915" s="21">
        <v>45657</v>
      </c>
      <c r="B2915" s="103">
        <v>21.165798036875071</v>
      </c>
      <c r="C2915" s="103">
        <v>4.6321406692954721</v>
      </c>
      <c r="D2915" s="103">
        <v>4.5693340396966606</v>
      </c>
    </row>
    <row r="2916" spans="1:4">
      <c r="A2916" s="21">
        <v>45659</v>
      </c>
      <c r="B2916" s="103">
        <v>20.796736570353961</v>
      </c>
      <c r="C2916" s="103">
        <v>4.5147267321107609</v>
      </c>
      <c r="D2916" s="103">
        <v>4.6064220061068681</v>
      </c>
    </row>
    <row r="2917" spans="1:4">
      <c r="A2917" s="21">
        <v>45660</v>
      </c>
      <c r="B2917" s="103">
        <v>20.45610139632873</v>
      </c>
      <c r="C2917" s="103">
        <v>4.454862075745103</v>
      </c>
      <c r="D2917" s="103">
        <v>4.5918596464981061</v>
      </c>
    </row>
    <row r="2918" spans="1:4">
      <c r="A2918" s="21">
        <v>45663</v>
      </c>
      <c r="B2918" s="103">
        <v>20.48104401476439</v>
      </c>
      <c r="C2918" s="103">
        <v>4.4559025967638428</v>
      </c>
      <c r="D2918" s="103">
        <v>4.5963850353549054</v>
      </c>
    </row>
    <row r="2919" spans="1:4">
      <c r="A2919" s="21">
        <v>45664</v>
      </c>
      <c r="B2919" s="103">
        <v>20.914380073392721</v>
      </c>
      <c r="C2919" s="103">
        <v>4.5002809614157284</v>
      </c>
      <c r="D2919" s="103">
        <v>4.6473498549773531</v>
      </c>
    </row>
    <row r="2920" spans="1:4">
      <c r="A2920" s="21">
        <v>45665</v>
      </c>
      <c r="B2920" s="103">
        <v>20.69769513227936</v>
      </c>
      <c r="C2920" s="103">
        <v>4.4775848071764539</v>
      </c>
      <c r="D2920" s="103">
        <v>4.6225132573940551</v>
      </c>
    </row>
    <row r="2921" spans="1:4">
      <c r="A2921" s="21">
        <v>45666</v>
      </c>
      <c r="B2921" s="103">
        <v>20.713361400318249</v>
      </c>
      <c r="C2921" s="103">
        <v>4.4558139825347869</v>
      </c>
      <c r="D2921" s="103">
        <v>4.6486144802066001</v>
      </c>
    </row>
    <row r="2922" spans="1:4">
      <c r="A2922" s="21">
        <v>45667</v>
      </c>
      <c r="B2922" s="103">
        <v>20.204934210806261</v>
      </c>
      <c r="C2922" s="103">
        <v>4.3727165751723724</v>
      </c>
      <c r="D2922" s="103">
        <v>4.6206823294989761</v>
      </c>
    </row>
    <row r="2923" spans="1:4">
      <c r="A2923" s="21">
        <v>45670</v>
      </c>
      <c r="B2923" s="103">
        <v>20.185982482966839</v>
      </c>
      <c r="C2923" s="103">
        <v>4.3581687618997176</v>
      </c>
      <c r="D2923" s="103">
        <v>4.6317578748758237</v>
      </c>
    </row>
    <row r="2924" spans="1:4">
      <c r="A2924" s="21">
        <v>45671</v>
      </c>
      <c r="B2924" s="103">
        <v>21.122613685664689</v>
      </c>
      <c r="C2924" s="103">
        <v>4.5071880396905097</v>
      </c>
      <c r="D2924" s="103">
        <v>4.6864283228607189</v>
      </c>
    </row>
    <row r="2925" spans="1:4">
      <c r="A2925" s="21">
        <v>45672</v>
      </c>
      <c r="B2925" s="103">
        <v>20.709128879762741</v>
      </c>
      <c r="C2925" s="103">
        <v>4.4565503854517532</v>
      </c>
      <c r="D2925" s="103">
        <v>4.6468966102945757</v>
      </c>
    </row>
    <row r="2926" spans="1:4">
      <c r="A2926" s="21">
        <v>45673</v>
      </c>
      <c r="B2926" s="103">
        <v>21.066544672271171</v>
      </c>
      <c r="C2926" s="103">
        <v>4.5149190619437753</v>
      </c>
      <c r="D2926" s="103">
        <v>4.6659850117449384</v>
      </c>
    </row>
    <row r="2927" spans="1:4">
      <c r="A2927" s="21">
        <v>45674</v>
      </c>
      <c r="B2927" s="103">
        <v>21.264036549599819</v>
      </c>
      <c r="C2927" s="103">
        <v>4.5497370589921831</v>
      </c>
      <c r="D2927" s="103">
        <v>4.673684714938239</v>
      </c>
    </row>
    <row r="2928" spans="1:4">
      <c r="A2928" s="21">
        <v>45677</v>
      </c>
      <c r="B2928" s="103">
        <v>21.732310557064238</v>
      </c>
      <c r="C2928" s="103">
        <v>4.6010711572281888</v>
      </c>
      <c r="D2928" s="103">
        <v>4.7233154659917007</v>
      </c>
    </row>
    <row r="2929" spans="1:4">
      <c r="A2929" s="21">
        <v>45678</v>
      </c>
      <c r="B2929" s="103">
        <v>21.989493315268248</v>
      </c>
      <c r="C2929" s="103">
        <v>4.6186784470942808</v>
      </c>
      <c r="D2929" s="103">
        <v>4.7609924715807734</v>
      </c>
    </row>
    <row r="2930" spans="1:4">
      <c r="A2930" s="21">
        <v>45679</v>
      </c>
      <c r="B2930" s="103">
        <v>22.161465287610309</v>
      </c>
      <c r="C2930" s="103">
        <v>4.6223680522442194</v>
      </c>
      <c r="D2930" s="103">
        <v>4.7943965164891251</v>
      </c>
    </row>
    <row r="2931" spans="1:4">
      <c r="A2931" s="21">
        <v>45680</v>
      </c>
      <c r="B2931" s="103">
        <v>21.8971521492048</v>
      </c>
      <c r="C2931" s="103">
        <v>4.599240638887669</v>
      </c>
      <c r="D2931" s="103">
        <v>4.7610364119805322</v>
      </c>
    </row>
    <row r="2932" spans="1:4">
      <c r="A2932" s="21">
        <v>45681</v>
      </c>
      <c r="B2932" s="103">
        <v>22.251871195354969</v>
      </c>
      <c r="C2932" s="103">
        <v>4.6538431861763954</v>
      </c>
      <c r="D2932" s="103">
        <v>4.7813968595785754</v>
      </c>
    </row>
    <row r="2933" spans="1:4">
      <c r="A2933" s="21">
        <v>45684</v>
      </c>
      <c r="B2933" s="103">
        <v>21.470910818876959</v>
      </c>
      <c r="C2933" s="103">
        <v>4.5950689604841566</v>
      </c>
      <c r="D2933" s="103">
        <v>4.6725981706735222</v>
      </c>
    </row>
    <row r="2934" spans="1:4">
      <c r="A2934" s="21">
        <v>45693</v>
      </c>
      <c r="B2934" s="103">
        <v>20.81687989442322</v>
      </c>
      <c r="C2934" s="103">
        <v>4.4750652926631886</v>
      </c>
      <c r="D2934" s="103">
        <v>4.6517488646595222</v>
      </c>
    </row>
    <row r="2935" spans="1:4">
      <c r="A2935" s="21">
        <v>45694</v>
      </c>
      <c r="B2935" s="103">
        <v>20.878336240251109</v>
      </c>
      <c r="C2935" s="103">
        <v>4.5453085545708767</v>
      </c>
      <c r="D2935" s="103">
        <v>4.59338150305667</v>
      </c>
    </row>
    <row r="2936" spans="1:4">
      <c r="A2936" s="21">
        <v>45695</v>
      </c>
      <c r="B2936" s="103">
        <v>21.011476252471901</v>
      </c>
      <c r="C2936" s="103">
        <v>4.618129209173218</v>
      </c>
      <c r="D2936" s="103">
        <v>4.5497809395925461</v>
      </c>
    </row>
    <row r="2937" spans="1:4">
      <c r="A2937" s="21">
        <v>45698</v>
      </c>
      <c r="B2937" s="103">
        <v>20.943351307474551</v>
      </c>
      <c r="C2937" s="103">
        <v>4.6217167384588906</v>
      </c>
      <c r="D2937" s="103">
        <v>4.5315090674419176</v>
      </c>
    </row>
    <row r="2938" spans="1:4">
      <c r="A2938" s="21">
        <v>45699</v>
      </c>
      <c r="B2938" s="103">
        <v>21.02953340065865</v>
      </c>
      <c r="C2938" s="103">
        <v>4.6099620465255704</v>
      </c>
      <c r="D2938" s="103">
        <v>4.5617584675145331</v>
      </c>
    </row>
    <row r="2939" spans="1:4">
      <c r="A2939" s="21">
        <v>45700</v>
      </c>
      <c r="B2939" s="103">
        <v>21.081392911661201</v>
      </c>
      <c r="C2939" s="103">
        <v>4.6499658319720094</v>
      </c>
      <c r="D2939" s="103">
        <v>4.533666197439727</v>
      </c>
    </row>
    <row r="2940" spans="1:4">
      <c r="A2940" s="21">
        <v>45701</v>
      </c>
      <c r="B2940" s="103">
        <v>21.001353707838959</v>
      </c>
      <c r="C2940" s="103">
        <v>4.6032812467256434</v>
      </c>
      <c r="D2940" s="103">
        <v>4.5622573512703406</v>
      </c>
    </row>
    <row r="2941" spans="1:4">
      <c r="A2941" s="21">
        <v>45702</v>
      </c>
      <c r="B2941" s="103">
        <v>20.975564644910222</v>
      </c>
      <c r="C2941" s="103">
        <v>4.6132387702842852</v>
      </c>
      <c r="D2941" s="103">
        <v>4.5468196400373238</v>
      </c>
    </row>
    <row r="2942" spans="1:4">
      <c r="A2942" s="21">
        <v>45705</v>
      </c>
      <c r="B2942" s="103">
        <v>20.832028938574219</v>
      </c>
      <c r="C2942" s="103">
        <v>4.647088938200568</v>
      </c>
      <c r="D2942" s="103">
        <v>4.4828126200314848</v>
      </c>
    </row>
    <row r="2943" spans="1:4">
      <c r="A2943" s="21">
        <v>45706</v>
      </c>
      <c r="B2943" s="103">
        <v>20.70135459228305</v>
      </c>
      <c r="C2943" s="103">
        <v>4.5908707630702779</v>
      </c>
      <c r="D2943" s="103">
        <v>4.5092435968374804</v>
      </c>
    </row>
    <row r="2944" spans="1:4">
      <c r="A2944" s="21">
        <v>45707</v>
      </c>
      <c r="B2944" s="103">
        <v>20.80189327584376</v>
      </c>
      <c r="C2944" s="103">
        <v>4.644348793947696</v>
      </c>
      <c r="D2944" s="103">
        <v>4.478968785236769</v>
      </c>
    </row>
    <row r="2945" spans="1:4">
      <c r="A2945" s="21">
        <v>45708</v>
      </c>
      <c r="B2945" s="103">
        <v>20.770024921171309</v>
      </c>
      <c r="C2945" s="103">
        <v>4.6408396635614819</v>
      </c>
      <c r="D2945" s="103">
        <v>4.4754885811400644</v>
      </c>
    </row>
    <row r="2946" spans="1:4">
      <c r="A2946" s="21">
        <v>45709</v>
      </c>
      <c r="B2946" s="103">
        <v>20.75398230760845</v>
      </c>
      <c r="C2946" s="103">
        <v>4.7018045861852382</v>
      </c>
      <c r="D2946" s="103">
        <v>4.4140461236069752</v>
      </c>
    </row>
    <row r="2947" spans="1:4">
      <c r="A2947" s="21">
        <v>45712</v>
      </c>
      <c r="B2947" s="103">
        <v>20.802618929242239</v>
      </c>
      <c r="C2947" s="103">
        <v>4.6863827827941824</v>
      </c>
      <c r="D2947" s="103">
        <v>4.4389500161228836</v>
      </c>
    </row>
    <row r="2948" spans="1:4">
      <c r="A2948" s="21">
        <v>45713</v>
      </c>
      <c r="B2948" s="103">
        <v>20.600327716934078</v>
      </c>
      <c r="C2948" s="103">
        <v>4.6262229770236294</v>
      </c>
      <c r="D2948" s="103">
        <v>4.4529474301707141</v>
      </c>
    </row>
    <row r="2949" spans="1:4">
      <c r="A2949" s="21">
        <v>45714</v>
      </c>
      <c r="B2949" s="103">
        <v>20.85431830235736</v>
      </c>
      <c r="C2949" s="103">
        <v>4.6749090274877041</v>
      </c>
      <c r="D2949" s="103">
        <v>4.4609035554996597</v>
      </c>
    </row>
    <row r="2950" spans="1:4">
      <c r="A2950" s="21">
        <v>45715</v>
      </c>
      <c r="B2950" s="103">
        <v>20.899231489339961</v>
      </c>
      <c r="C2950" s="103">
        <v>4.6485394588152786</v>
      </c>
      <c r="D2950" s="103">
        <v>4.4958705147070681</v>
      </c>
    </row>
    <row r="2951" spans="1:4">
      <c r="A2951" s="21">
        <v>45716</v>
      </c>
      <c r="B2951" s="103">
        <v>20.651758515935139</v>
      </c>
      <c r="C2951" s="103">
        <v>4.5146588599243618</v>
      </c>
      <c r="D2951" s="103">
        <v>4.5743785204362339</v>
      </c>
    </row>
    <row r="2952" spans="1:4">
      <c r="A2952" s="21">
        <v>45719</v>
      </c>
      <c r="B2952" s="103">
        <v>20.75853342636924</v>
      </c>
      <c r="C2952" s="103">
        <v>4.5497979926433318</v>
      </c>
      <c r="D2952" s="103">
        <v>4.5625176018658777</v>
      </c>
    </row>
    <row r="2953" spans="1:4">
      <c r="A2953" s="21">
        <v>45720</v>
      </c>
      <c r="B2953" s="103">
        <v>20.807732360756329</v>
      </c>
      <c r="C2953" s="103">
        <v>4.5605460306983794</v>
      </c>
      <c r="D2953" s="103">
        <v>4.5625528655326253</v>
      </c>
    </row>
    <row r="2954" spans="1:4">
      <c r="A2954" s="21">
        <v>45721</v>
      </c>
      <c r="B2954" s="103">
        <v>20.859147145968642</v>
      </c>
      <c r="C2954" s="103">
        <v>4.5829473567825154</v>
      </c>
      <c r="D2954" s="103">
        <v>4.5514699432665804</v>
      </c>
    </row>
    <row r="2955" spans="1:4">
      <c r="A2955" s="21">
        <v>45722</v>
      </c>
      <c r="B2955" s="103">
        <v>20.982716860499721</v>
      </c>
      <c r="C2955" s="103">
        <v>4.6314659032784737</v>
      </c>
      <c r="D2955" s="103">
        <v>4.5304698984497964</v>
      </c>
    </row>
    <row r="2956" spans="1:4">
      <c r="A2956" s="21">
        <v>45723</v>
      </c>
      <c r="B2956" s="103">
        <v>21.050141774160579</v>
      </c>
      <c r="C2956" s="103">
        <v>4.6108912575665029</v>
      </c>
      <c r="D2956" s="103">
        <v>4.565308656892995</v>
      </c>
    </row>
    <row r="2957" spans="1:4">
      <c r="A2957" s="21">
        <v>45726</v>
      </c>
      <c r="B2957" s="103">
        <v>21.14106074605489</v>
      </c>
      <c r="C2957" s="103">
        <v>4.620344874478981</v>
      </c>
      <c r="D2957" s="103">
        <v>4.5756456109651102</v>
      </c>
    </row>
    <row r="2958" spans="1:4">
      <c r="A2958" s="21">
        <v>45727</v>
      </c>
      <c r="B2958" s="103">
        <v>21.255194678721701</v>
      </c>
      <c r="C2958" s="103">
        <v>4.6330660921707656</v>
      </c>
      <c r="D2958" s="103">
        <v>4.5877166990214127</v>
      </c>
    </row>
    <row r="2959" spans="1:4">
      <c r="A2959" s="21">
        <v>45728</v>
      </c>
      <c r="B2959" s="103">
        <v>21.234173149470191</v>
      </c>
      <c r="C2959" s="103">
        <v>4.6235918261017606</v>
      </c>
      <c r="D2959" s="103">
        <v>4.5925708730593406</v>
      </c>
    </row>
    <row r="2960" spans="1:4">
      <c r="A2960" s="21">
        <v>45729</v>
      </c>
      <c r="B2960" s="103">
        <v>21.311860156494479</v>
      </c>
      <c r="C2960" s="103">
        <v>4.6025542030858446</v>
      </c>
      <c r="D2960" s="103">
        <v>4.6304419711571567</v>
      </c>
    </row>
    <row r="2961" spans="1:4">
      <c r="A2961" s="21">
        <v>45730</v>
      </c>
      <c r="B2961" s="103">
        <v>21.572102982579889</v>
      </c>
      <c r="C2961" s="103">
        <v>4.6921630329789226</v>
      </c>
      <c r="D2961" s="103">
        <v>4.5974751582500666</v>
      </c>
    </row>
    <row r="2962" spans="1:4">
      <c r="A2962" s="21">
        <v>45733</v>
      </c>
      <c r="B2962" s="103">
        <v>21.570995743472508</v>
      </c>
      <c r="C2962" s="103">
        <v>4.6983366025023328</v>
      </c>
      <c r="D2962" s="103">
        <v>4.5911984535088024</v>
      </c>
    </row>
    <row r="2963" spans="1:4">
      <c r="A2963" s="21">
        <v>45734</v>
      </c>
      <c r="B2963" s="103">
        <v>21.572846479914389</v>
      </c>
      <c r="C2963" s="103">
        <v>4.7106749321721848</v>
      </c>
      <c r="D2963" s="103">
        <v>4.57956594130063</v>
      </c>
    </row>
    <row r="2964" spans="1:4">
      <c r="A2964" s="21">
        <v>45735</v>
      </c>
      <c r="B2964" s="103">
        <v>21.541048128375589</v>
      </c>
      <c r="C2964" s="103">
        <v>4.6861250973006481</v>
      </c>
      <c r="D2964" s="103">
        <v>4.5967718917243356</v>
      </c>
    </row>
    <row r="2965" spans="1:4">
      <c r="A2965" s="21">
        <v>45736</v>
      </c>
      <c r="B2965" s="103">
        <v>21.43395019694568</v>
      </c>
      <c r="C2965" s="103">
        <v>4.6602427828315669</v>
      </c>
      <c r="D2965" s="103">
        <v>4.5993205066287128</v>
      </c>
    </row>
    <row r="2966" spans="1:4">
      <c r="A2966" s="21">
        <v>45737</v>
      </c>
      <c r="B2966" s="103">
        <v>21.359218420249739</v>
      </c>
      <c r="C2966" s="103">
        <v>4.5936328259334163</v>
      </c>
      <c r="D2966" s="103">
        <v>4.6497443808886914</v>
      </c>
    </row>
    <row r="2967" spans="1:4">
      <c r="A2967" s="21">
        <v>45740</v>
      </c>
      <c r="B2967" s="103">
        <v>21.504888535856789</v>
      </c>
      <c r="C2967" s="103">
        <v>4.6251937172573578</v>
      </c>
      <c r="D2967" s="103">
        <v>4.6495108854832434</v>
      </c>
    </row>
    <row r="2968" spans="1:4">
      <c r="A2968" s="21">
        <v>45741</v>
      </c>
      <c r="B2968" s="103">
        <v>21.628008949229422</v>
      </c>
      <c r="C2968" s="103">
        <v>4.6007520803603068</v>
      </c>
      <c r="D2968" s="103">
        <v>4.7009724869886114</v>
      </c>
    </row>
    <row r="2969" spans="1:4">
      <c r="A2969" s="21">
        <v>45742</v>
      </c>
      <c r="B2969" s="103">
        <v>21.539608717535991</v>
      </c>
      <c r="C2969" s="103">
        <v>4.5965565686690661</v>
      </c>
      <c r="D2969" s="103">
        <v>4.6860314663271483</v>
      </c>
    </row>
    <row r="2970" spans="1:4">
      <c r="A2970" s="21">
        <v>45743</v>
      </c>
      <c r="B2970" s="103">
        <v>21.56343769272258</v>
      </c>
      <c r="C2970" s="103">
        <v>4.6002519415158236</v>
      </c>
      <c r="D2970" s="103">
        <v>4.6874471152589168</v>
      </c>
    </row>
    <row r="2971" spans="1:4">
      <c r="A2971" s="21">
        <v>45744</v>
      </c>
      <c r="B2971" s="103">
        <v>21.369195010636709</v>
      </c>
      <c r="C2971" s="103">
        <v>4.5622668591104834</v>
      </c>
      <c r="D2971" s="103">
        <v>4.6838985246915419</v>
      </c>
    </row>
    <row r="2972" spans="1:4">
      <c r="A2972" s="21">
        <v>45747</v>
      </c>
      <c r="B2972" s="103">
        <v>21.177952397487658</v>
      </c>
      <c r="C2972" s="103">
        <v>4.5337373714080673</v>
      </c>
      <c r="D2972" s="103">
        <v>4.6711908217370581</v>
      </c>
    </row>
    <row r="2973" spans="1:4">
      <c r="A2973" s="21">
        <v>45748</v>
      </c>
      <c r="B2973" s="103">
        <v>21.340510654703209</v>
      </c>
      <c r="C2973" s="103">
        <v>4.5308830086979386</v>
      </c>
      <c r="D2973" s="103">
        <v>4.7100114069897216</v>
      </c>
    </row>
    <row r="2974" spans="1:4">
      <c r="A2974" s="21">
        <v>45749</v>
      </c>
      <c r="B2974" s="103">
        <v>21.500494494615261</v>
      </c>
      <c r="C2974" s="103">
        <v>4.5520143738668946</v>
      </c>
      <c r="D2974" s="103">
        <v>4.7232923116520791</v>
      </c>
    </row>
    <row r="2975" spans="1:4">
      <c r="A2975" s="21">
        <v>45750</v>
      </c>
      <c r="B2975" s="103">
        <v>20.81913248621952</v>
      </c>
      <c r="C2975" s="103">
        <v>4.4538473661914981</v>
      </c>
      <c r="D2975" s="103">
        <v>4.6744153480100143</v>
      </c>
    </row>
    <row r="2976" spans="1:4">
      <c r="A2976" s="21">
        <v>45754</v>
      </c>
      <c r="B2976" s="103">
        <v>18.070682729849</v>
      </c>
      <c r="C2976" s="103">
        <v>3.982080641856661</v>
      </c>
      <c r="D2976" s="103">
        <v>4.5380001951501088</v>
      </c>
    </row>
    <row r="2977" spans="1:4">
      <c r="A2977" s="21">
        <v>45755</v>
      </c>
      <c r="B2977" s="103">
        <v>18.19561141135987</v>
      </c>
      <c r="C2977" s="103">
        <v>4.0223046939943998</v>
      </c>
      <c r="D2977" s="103">
        <v>4.5236780392413509</v>
      </c>
    </row>
    <row r="2978" spans="1:4">
      <c r="A2978" s="21">
        <v>45756</v>
      </c>
      <c r="B2978" s="103">
        <v>18.42252099559682</v>
      </c>
      <c r="C2978" s="103">
        <v>4.056071185088725</v>
      </c>
      <c r="D2978" s="103">
        <v>4.5419619515858756</v>
      </c>
    </row>
    <row r="2979" spans="1:4">
      <c r="A2979" s="21">
        <v>45757</v>
      </c>
      <c r="B2979" s="103">
        <v>19.07787448939758</v>
      </c>
      <c r="C2979" s="103">
        <v>4.1641100533900746</v>
      </c>
      <c r="D2979" s="103">
        <v>4.5815010277804618</v>
      </c>
    </row>
    <row r="2980" spans="1:4">
      <c r="A2980" s="21">
        <v>45758</v>
      </c>
      <c r="B2980" s="103">
        <v>19.58865055048172</v>
      </c>
      <c r="C2980" s="103">
        <v>4.2115389999363453</v>
      </c>
      <c r="D2980" s="103">
        <v>4.651185837475988</v>
      </c>
    </row>
    <row r="2981" spans="1:4">
      <c r="A2981" s="21">
        <v>45761</v>
      </c>
      <c r="B2981" s="103">
        <v>19.6794237657422</v>
      </c>
      <c r="C2981" s="103">
        <v>4.2371485381879328</v>
      </c>
      <c r="D2981" s="103">
        <v>4.6444970216121657</v>
      </c>
    </row>
    <row r="2982" spans="1:4">
      <c r="A2982" s="21">
        <v>45762</v>
      </c>
      <c r="B2982" s="103">
        <v>19.757592378404091</v>
      </c>
      <c r="C2982" s="103">
        <v>4.2539548937389844</v>
      </c>
      <c r="D2982" s="103">
        <v>4.6445232429435297</v>
      </c>
    </row>
    <row r="2983" spans="1:4">
      <c r="A2983" s="21">
        <v>45763</v>
      </c>
      <c r="B2983" s="103">
        <v>19.401481747635689</v>
      </c>
      <c r="C2983" s="103">
        <v>4.2081937818127564</v>
      </c>
      <c r="D2983" s="103">
        <v>4.6104059731009208</v>
      </c>
    </row>
    <row r="2984" spans="1:4">
      <c r="A2984" s="21">
        <v>45764</v>
      </c>
      <c r="B2984" s="103">
        <v>19.35082223100277</v>
      </c>
      <c r="C2984" s="103">
        <v>4.2058193913616844</v>
      </c>
      <c r="D2984" s="103">
        <v>4.6009636720842897</v>
      </c>
    </row>
    <row r="2985" spans="1:4">
      <c r="A2985" s="21">
        <v>45765</v>
      </c>
      <c r="B2985" s="103">
        <v>19.461133025915451</v>
      </c>
      <c r="C2985" s="103">
        <v>4.2179079554195402</v>
      </c>
      <c r="D2985" s="103">
        <v>4.6139302307225716</v>
      </c>
    </row>
    <row r="2986" spans="1:4">
      <c r="A2986" s="21">
        <v>45768</v>
      </c>
      <c r="B2986" s="103">
        <v>19.958061426945498</v>
      </c>
      <c r="C2986" s="103">
        <v>4.2804895583714924</v>
      </c>
      <c r="D2986" s="103">
        <v>4.6625651469965321</v>
      </c>
    </row>
    <row r="2987" spans="1:4">
      <c r="A2987" s="21">
        <v>45769</v>
      </c>
      <c r="B2987" s="103">
        <v>19.704822478566559</v>
      </c>
      <c r="C2987" s="103">
        <v>4.2561730792933883</v>
      </c>
      <c r="D2987" s="103">
        <v>4.6297042228926379</v>
      </c>
    </row>
    <row r="2988" spans="1:4">
      <c r="A2988" s="21">
        <v>45770</v>
      </c>
      <c r="B2988" s="103">
        <v>20.150367106091529</v>
      </c>
      <c r="C2988" s="103">
        <v>4.3145506857579043</v>
      </c>
      <c r="D2988" s="103">
        <v>4.6703280535344707</v>
      </c>
    </row>
    <row r="2989" spans="1:4">
      <c r="A2989" s="21">
        <v>45771</v>
      </c>
      <c r="B2989" s="103">
        <v>19.863968075583159</v>
      </c>
      <c r="C2989" s="103">
        <v>4.2893731351157909</v>
      </c>
      <c r="D2989" s="103">
        <v>4.6309722772688877</v>
      </c>
    </row>
    <row r="2990" spans="1:4">
      <c r="A2990" s="21">
        <v>45772</v>
      </c>
      <c r="B2990" s="103">
        <v>19.997802677414711</v>
      </c>
      <c r="C2990" s="103">
        <v>4.3019821834086844</v>
      </c>
      <c r="D2990" s="103">
        <v>4.6485089488607354</v>
      </c>
    </row>
    <row r="2991" spans="1:4">
      <c r="A2991" s="21">
        <v>45775</v>
      </c>
      <c r="B2991" s="103">
        <v>19.85934671631848</v>
      </c>
      <c r="C2991" s="103">
        <v>4.269186265116403</v>
      </c>
      <c r="D2991" s="103">
        <v>4.6517873625214143</v>
      </c>
    </row>
    <row r="2992" spans="1:4">
      <c r="A2992" s="21">
        <v>45776</v>
      </c>
      <c r="B2992" s="103">
        <v>19.82526301904571</v>
      </c>
      <c r="C2992" s="103">
        <v>4.267253546389294</v>
      </c>
      <c r="D2992" s="103">
        <v>4.6459069758863327</v>
      </c>
    </row>
    <row r="2993" spans="1:4">
      <c r="A2993" s="21">
        <v>45777</v>
      </c>
      <c r="B2993" s="103">
        <v>20.159262237611649</v>
      </c>
      <c r="C2993" s="103">
        <v>4.2893525788524034</v>
      </c>
      <c r="D2993" s="103">
        <v>4.6998379981636216</v>
      </c>
    </row>
    <row r="2994" spans="1:4">
      <c r="A2994" s="21">
        <v>45783</v>
      </c>
      <c r="B2994" s="103">
        <v>20.619618950144829</v>
      </c>
      <c r="C2994" s="103">
        <v>4.3544555492249923</v>
      </c>
      <c r="D2994" s="103">
        <v>4.7352920972668366</v>
      </c>
    </row>
    <row r="2995" spans="1:4">
      <c r="A2995" s="21">
        <v>45784</v>
      </c>
      <c r="B2995" s="103">
        <v>20.613829585950281</v>
      </c>
      <c r="C2995" s="103">
        <v>4.3675371203885867</v>
      </c>
      <c r="D2995" s="103">
        <v>4.7197834884380407</v>
      </c>
    </row>
    <row r="2996" spans="1:4">
      <c r="A2996" s="21">
        <v>45785</v>
      </c>
      <c r="B2996" s="103">
        <v>20.82848543814589</v>
      </c>
      <c r="C2996" s="103">
        <v>4.3991292988895312</v>
      </c>
      <c r="D2996" s="103">
        <v>4.7346836210073668</v>
      </c>
    </row>
    <row r="2997" spans="1:4">
      <c r="A2997" s="21">
        <v>45786</v>
      </c>
      <c r="B2997" s="103">
        <v>20.562730542964239</v>
      </c>
      <c r="C2997" s="103">
        <v>4.3725553493301907</v>
      </c>
      <c r="D2997" s="103">
        <v>4.7026804465983796</v>
      </c>
    </row>
    <row r="2998" spans="1:4">
      <c r="A2998" s="21">
        <v>45789</v>
      </c>
      <c r="B2998" s="103">
        <v>21.128220364299299</v>
      </c>
      <c r="C2998" s="103">
        <v>4.4489004700898853</v>
      </c>
      <c r="D2998" s="103">
        <v>4.7490881188161129</v>
      </c>
    </row>
    <row r="2999" spans="1:4">
      <c r="A2999" s="21">
        <v>45790</v>
      </c>
      <c r="B2999" s="103">
        <v>21.006193870138262</v>
      </c>
      <c r="C2999" s="103">
        <v>4.4485140849597489</v>
      </c>
      <c r="D2999" s="103">
        <v>4.722069767331833</v>
      </c>
    </row>
    <row r="3000" spans="1:4">
      <c r="A3000" s="21">
        <v>45791</v>
      </c>
      <c r="B3000" s="103">
        <v>21.149063388818892</v>
      </c>
      <c r="C3000" s="103">
        <v>4.4753113479113216</v>
      </c>
      <c r="D3000" s="103">
        <v>4.7257188929859364</v>
      </c>
    </row>
    <row r="3001" spans="1:4">
      <c r="A3001" s="21">
        <v>45792</v>
      </c>
      <c r="B3001" s="103">
        <v>20.652421125542741</v>
      </c>
      <c r="C3001" s="103">
        <v>4.4079325358218568</v>
      </c>
      <c r="D3001" s="103">
        <v>4.6852852119915909</v>
      </c>
    </row>
    <row r="3002" spans="1:4">
      <c r="A3002" s="21">
        <v>45793</v>
      </c>
      <c r="B3002" s="103">
        <v>20.65391983066359</v>
      </c>
      <c r="C3002" s="103">
        <v>4.4062387111478181</v>
      </c>
      <c r="D3002" s="103">
        <v>4.6874264388828992</v>
      </c>
    </row>
    <row r="3003" spans="1:4">
      <c r="A3003" s="21">
        <v>45796</v>
      </c>
      <c r="B3003" s="103">
        <v>20.55420363789791</v>
      </c>
      <c r="C3003" s="103">
        <v>4.3985016292121406</v>
      </c>
      <c r="D3003" s="103">
        <v>4.6730012560162617</v>
      </c>
    </row>
    <row r="3004" spans="1:4">
      <c r="A3004" s="21">
        <v>45797</v>
      </c>
      <c r="B3004" s="103">
        <v>20.77392600465075</v>
      </c>
      <c r="C3004" s="103">
        <v>4.4330607207530814</v>
      </c>
      <c r="D3004" s="103">
        <v>4.6861361287922323</v>
      </c>
    </row>
    <row r="3005" spans="1:4">
      <c r="A3005" s="21">
        <v>45798</v>
      </c>
      <c r="B3005" s="103">
        <v>20.845969862144251</v>
      </c>
      <c r="C3005" s="103">
        <v>4.4568531723216562</v>
      </c>
      <c r="D3005" s="103">
        <v>4.677284410355659</v>
      </c>
    </row>
    <row r="3006" spans="1:4">
      <c r="A3006" s="21">
        <v>45799</v>
      </c>
      <c r="B3006" s="103">
        <v>20.573334526676931</v>
      </c>
      <c r="C3006" s="103">
        <v>4.4199598980083792</v>
      </c>
      <c r="D3006" s="103">
        <v>4.6546428025166504</v>
      </c>
    </row>
    <row r="3007" spans="1:4">
      <c r="A3007" s="21">
        <v>45800</v>
      </c>
      <c r="B3007" s="103">
        <v>20.269628852840249</v>
      </c>
      <c r="C3007" s="103">
        <v>4.3775370548297463</v>
      </c>
      <c r="D3007" s="103">
        <v>4.6303728783921363</v>
      </c>
    </row>
    <row r="3008" spans="1:4">
      <c r="A3008" s="21">
        <v>45803</v>
      </c>
      <c r="B3008" s="103">
        <v>20.247732747570641</v>
      </c>
      <c r="C3008" s="103">
        <v>4.3665853164272619</v>
      </c>
      <c r="D3008" s="103">
        <v>4.636971748015065</v>
      </c>
    </row>
    <row r="3009" spans="1:4">
      <c r="A3009" s="21">
        <v>45804</v>
      </c>
      <c r="B3009" s="103">
        <v>20.0261134282329</v>
      </c>
      <c r="C3009" s="103">
        <v>4.3352238744352203</v>
      </c>
      <c r="D3009" s="103">
        <v>4.6193954472170926</v>
      </c>
    </row>
  </sheetData>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F1DB0-CC80-4248-82A8-9FE7C1F7BF5F}">
  <dimension ref="A1:H151"/>
  <sheetViews>
    <sheetView tabSelected="1" workbookViewId="0">
      <selection activeCell="H7" sqref="H7"/>
    </sheetView>
  </sheetViews>
  <sheetFormatPr defaultRowHeight="14"/>
  <cols>
    <col min="1" max="1" width="11.25" bestFit="1" customWidth="1"/>
    <col min="3" max="3" width="8.6640625" style="112"/>
    <col min="5" max="5" width="11.25" bestFit="1" customWidth="1"/>
    <col min="7" max="7" width="8.6640625" style="112"/>
  </cols>
  <sheetData>
    <row r="1" spans="1:8">
      <c r="A1" s="102" t="s">
        <v>562</v>
      </c>
      <c r="B1" s="65" t="s">
        <v>563</v>
      </c>
      <c r="C1" s="110" t="s">
        <v>568</v>
      </c>
      <c r="D1" s="108"/>
      <c r="E1" s="102" t="s">
        <v>562</v>
      </c>
      <c r="F1" s="65" t="s">
        <v>563</v>
      </c>
      <c r="G1" s="110" t="s">
        <v>568</v>
      </c>
      <c r="H1" s="108"/>
    </row>
    <row r="2" spans="1:8">
      <c r="A2" s="102">
        <v>41243</v>
      </c>
      <c r="B2" t="s">
        <v>564</v>
      </c>
      <c r="C2" s="111">
        <v>-1</v>
      </c>
      <c r="D2" s="109"/>
      <c r="E2" s="102">
        <v>41243</v>
      </c>
      <c r="F2" t="s">
        <v>566</v>
      </c>
      <c r="G2" s="111">
        <v>-5</v>
      </c>
      <c r="H2" s="109"/>
    </row>
    <row r="3" spans="1:8">
      <c r="A3" s="102">
        <v>41274</v>
      </c>
      <c r="B3" t="s">
        <v>564</v>
      </c>
      <c r="C3" s="111">
        <v>-1</v>
      </c>
      <c r="D3" s="109"/>
      <c r="E3" s="102">
        <v>41274</v>
      </c>
      <c r="F3" t="s">
        <v>566</v>
      </c>
      <c r="G3" s="111">
        <v>-5</v>
      </c>
      <c r="H3" s="109"/>
    </row>
    <row r="4" spans="1:8">
      <c r="A4" s="102">
        <v>41305</v>
      </c>
      <c r="B4" t="s">
        <v>564</v>
      </c>
      <c r="C4" s="111">
        <v>-1</v>
      </c>
      <c r="D4" s="109"/>
      <c r="E4" s="102">
        <v>41305</v>
      </c>
      <c r="F4" t="s">
        <v>566</v>
      </c>
      <c r="G4" s="111">
        <v>-5</v>
      </c>
      <c r="H4" s="109"/>
    </row>
    <row r="5" spans="1:8">
      <c r="A5" s="102">
        <v>41333</v>
      </c>
      <c r="B5" t="s">
        <v>565</v>
      </c>
      <c r="C5" s="111">
        <v>1</v>
      </c>
      <c r="D5" s="109"/>
      <c r="E5" s="102">
        <v>41333</v>
      </c>
      <c r="F5" t="s">
        <v>566</v>
      </c>
      <c r="G5" s="111">
        <v>-1</v>
      </c>
      <c r="H5" s="109"/>
    </row>
    <row r="6" spans="1:8">
      <c r="A6" s="102">
        <v>41364</v>
      </c>
      <c r="B6" t="s">
        <v>564</v>
      </c>
      <c r="C6" s="111">
        <v>-1</v>
      </c>
      <c r="D6" s="109"/>
      <c r="E6" s="102">
        <v>41364</v>
      </c>
      <c r="F6" t="s">
        <v>566</v>
      </c>
      <c r="G6" s="111">
        <v>-5</v>
      </c>
      <c r="H6" s="109"/>
    </row>
    <row r="7" spans="1:8">
      <c r="A7" s="102">
        <v>41394</v>
      </c>
      <c r="B7" t="s">
        <v>564</v>
      </c>
      <c r="C7" s="111">
        <v>-3</v>
      </c>
      <c r="D7" s="109"/>
      <c r="E7" s="102">
        <v>41394</v>
      </c>
      <c r="F7" t="s">
        <v>566</v>
      </c>
      <c r="G7" s="111">
        <v>-5</v>
      </c>
      <c r="H7" s="109"/>
    </row>
    <row r="8" spans="1:8">
      <c r="A8" s="102">
        <v>41425</v>
      </c>
      <c r="B8" t="s">
        <v>564</v>
      </c>
      <c r="C8" s="111">
        <v>-5</v>
      </c>
      <c r="D8" s="109"/>
      <c r="E8" s="102">
        <v>41425</v>
      </c>
      <c r="F8" t="s">
        <v>566</v>
      </c>
      <c r="G8" s="111">
        <v>-1</v>
      </c>
      <c r="H8" s="109"/>
    </row>
    <row r="9" spans="1:8">
      <c r="A9" s="102">
        <v>41455</v>
      </c>
      <c r="B9" t="s">
        <v>564</v>
      </c>
      <c r="C9" s="111">
        <v>-5</v>
      </c>
      <c r="D9" s="109"/>
      <c r="E9" s="102">
        <v>41455</v>
      </c>
      <c r="F9" t="s">
        <v>566</v>
      </c>
      <c r="G9" s="111">
        <v>-5</v>
      </c>
      <c r="H9" s="109"/>
    </row>
    <row r="10" spans="1:8">
      <c r="A10" s="102">
        <v>41486</v>
      </c>
      <c r="B10" t="s">
        <v>565</v>
      </c>
      <c r="C10" s="111">
        <v>1</v>
      </c>
      <c r="D10" s="109"/>
      <c r="E10" s="102">
        <v>41486</v>
      </c>
      <c r="F10" t="s">
        <v>566</v>
      </c>
      <c r="G10" s="111">
        <v>-1</v>
      </c>
      <c r="H10" s="109"/>
    </row>
    <row r="11" spans="1:8">
      <c r="A11" s="102">
        <v>41517</v>
      </c>
      <c r="B11" t="s">
        <v>565</v>
      </c>
      <c r="C11" s="111">
        <v>1</v>
      </c>
      <c r="D11" s="109"/>
      <c r="E11" s="102">
        <v>41517</v>
      </c>
      <c r="F11" t="s">
        <v>567</v>
      </c>
      <c r="G11" s="111">
        <v>3</v>
      </c>
      <c r="H11" s="109"/>
    </row>
    <row r="12" spans="1:8">
      <c r="A12" s="102">
        <v>41547</v>
      </c>
      <c r="B12" t="s">
        <v>565</v>
      </c>
      <c r="C12" s="111">
        <v>1</v>
      </c>
      <c r="D12" s="109"/>
      <c r="E12" s="102">
        <v>41547</v>
      </c>
      <c r="F12" t="s">
        <v>567</v>
      </c>
      <c r="G12" s="111">
        <v>1</v>
      </c>
      <c r="H12" s="109"/>
    </row>
    <row r="13" spans="1:8">
      <c r="A13" s="102">
        <v>41578</v>
      </c>
      <c r="B13" t="s">
        <v>565</v>
      </c>
      <c r="C13" s="111">
        <v>1</v>
      </c>
      <c r="D13" s="109"/>
      <c r="E13" s="102">
        <v>41578</v>
      </c>
      <c r="F13" t="s">
        <v>567</v>
      </c>
      <c r="G13" s="111">
        <v>3</v>
      </c>
      <c r="H13" s="109"/>
    </row>
    <row r="14" spans="1:8">
      <c r="A14" s="102">
        <v>41608</v>
      </c>
      <c r="B14" t="s">
        <v>565</v>
      </c>
      <c r="C14" s="111">
        <v>3</v>
      </c>
      <c r="D14" s="109"/>
      <c r="E14" s="102">
        <v>41608</v>
      </c>
      <c r="F14" t="s">
        <v>567</v>
      </c>
      <c r="G14" s="111">
        <v>3</v>
      </c>
      <c r="H14" s="109"/>
    </row>
    <row r="15" spans="1:8">
      <c r="A15" s="102">
        <v>41639</v>
      </c>
      <c r="B15" t="s">
        <v>564</v>
      </c>
      <c r="C15" s="111">
        <v>-1</v>
      </c>
      <c r="D15" s="109"/>
      <c r="E15" s="102">
        <v>41639</v>
      </c>
      <c r="F15" t="s">
        <v>567</v>
      </c>
      <c r="G15" s="111">
        <v>1</v>
      </c>
      <c r="H15" s="109"/>
    </row>
    <row r="16" spans="1:8">
      <c r="A16" s="102">
        <v>41670</v>
      </c>
      <c r="B16" t="s">
        <v>565</v>
      </c>
      <c r="C16" s="111">
        <v>1</v>
      </c>
      <c r="D16" s="109"/>
      <c r="E16" s="102">
        <v>41670</v>
      </c>
      <c r="F16" t="s">
        <v>566</v>
      </c>
      <c r="G16" s="111">
        <v>-3</v>
      </c>
      <c r="H16" s="109"/>
    </row>
    <row r="17" spans="1:8">
      <c r="A17" s="102">
        <v>41698</v>
      </c>
      <c r="B17" t="s">
        <v>565</v>
      </c>
      <c r="C17" s="111">
        <v>9</v>
      </c>
      <c r="D17" s="109"/>
      <c r="E17" s="102">
        <v>41698</v>
      </c>
      <c r="F17" t="s">
        <v>566</v>
      </c>
      <c r="G17" s="111">
        <v>-3</v>
      </c>
      <c r="H17" s="109"/>
    </row>
    <row r="18" spans="1:8">
      <c r="A18" s="102">
        <v>41729</v>
      </c>
      <c r="B18" t="s">
        <v>565</v>
      </c>
      <c r="C18" s="111">
        <v>3</v>
      </c>
      <c r="D18" s="109"/>
      <c r="E18" s="102">
        <v>41729</v>
      </c>
      <c r="F18" t="s">
        <v>566</v>
      </c>
      <c r="G18" s="111">
        <v>-5</v>
      </c>
      <c r="H18" s="109"/>
    </row>
    <row r="19" spans="1:8">
      <c r="A19" s="102">
        <v>41759</v>
      </c>
      <c r="B19" t="s">
        <v>565</v>
      </c>
      <c r="C19" s="111">
        <v>3</v>
      </c>
      <c r="D19" s="109"/>
      <c r="E19" s="102">
        <v>41759</v>
      </c>
      <c r="F19" t="s">
        <v>566</v>
      </c>
      <c r="G19" s="111">
        <v>-7</v>
      </c>
      <c r="H19" s="109"/>
    </row>
    <row r="20" spans="1:8">
      <c r="A20" s="102">
        <v>41790</v>
      </c>
      <c r="B20" t="s">
        <v>565</v>
      </c>
      <c r="C20" s="111">
        <v>5</v>
      </c>
      <c r="D20" s="109"/>
      <c r="E20" s="102">
        <v>41790</v>
      </c>
      <c r="F20" t="s">
        <v>566</v>
      </c>
      <c r="G20" s="111">
        <v>-3</v>
      </c>
      <c r="H20" s="109"/>
    </row>
    <row r="21" spans="1:8">
      <c r="A21" s="102">
        <v>41820</v>
      </c>
      <c r="B21" t="s">
        <v>564</v>
      </c>
      <c r="C21" s="111">
        <v>-1</v>
      </c>
      <c r="D21" s="109"/>
      <c r="E21" s="102">
        <v>41820</v>
      </c>
      <c r="F21" t="s">
        <v>566</v>
      </c>
      <c r="G21" s="111">
        <v>-1</v>
      </c>
      <c r="H21" s="109"/>
    </row>
    <row r="22" spans="1:8">
      <c r="A22" s="102">
        <v>41851</v>
      </c>
      <c r="B22" t="s">
        <v>565</v>
      </c>
      <c r="C22" s="111">
        <v>3</v>
      </c>
      <c r="D22" s="109"/>
      <c r="E22" s="102">
        <v>41851</v>
      </c>
      <c r="F22" t="s">
        <v>567</v>
      </c>
      <c r="G22" s="111">
        <v>5</v>
      </c>
      <c r="H22" s="109"/>
    </row>
    <row r="23" spans="1:8">
      <c r="A23" s="102">
        <v>41882</v>
      </c>
      <c r="B23" t="s">
        <v>565</v>
      </c>
      <c r="C23" s="111">
        <v>3</v>
      </c>
      <c r="D23" s="109"/>
      <c r="E23" s="102">
        <v>41882</v>
      </c>
      <c r="F23" t="s">
        <v>567</v>
      </c>
      <c r="G23" s="111">
        <v>3</v>
      </c>
      <c r="H23" s="109"/>
    </row>
    <row r="24" spans="1:8">
      <c r="A24" s="102">
        <v>41912</v>
      </c>
      <c r="B24" t="s">
        <v>565</v>
      </c>
      <c r="C24" s="111">
        <v>1</v>
      </c>
      <c r="D24" s="109"/>
      <c r="E24" s="102">
        <v>41912</v>
      </c>
      <c r="F24" t="s">
        <v>566</v>
      </c>
      <c r="G24" s="111">
        <v>-3</v>
      </c>
      <c r="H24" s="109"/>
    </row>
    <row r="25" spans="1:8">
      <c r="A25" s="102">
        <v>41943</v>
      </c>
      <c r="B25" t="s">
        <v>565</v>
      </c>
      <c r="C25" s="111">
        <v>5</v>
      </c>
      <c r="D25" s="109"/>
      <c r="E25" s="102">
        <v>41943</v>
      </c>
      <c r="F25" t="s">
        <v>566</v>
      </c>
      <c r="G25" s="111">
        <v>-1</v>
      </c>
      <c r="H25" s="109"/>
    </row>
    <row r="26" spans="1:8">
      <c r="A26" s="102">
        <v>41973</v>
      </c>
      <c r="B26" t="s">
        <v>564</v>
      </c>
      <c r="C26" s="111">
        <v>-1</v>
      </c>
      <c r="D26" s="109"/>
      <c r="E26" s="102">
        <v>41973</v>
      </c>
      <c r="F26" t="s">
        <v>566</v>
      </c>
      <c r="G26" s="111">
        <v>-1</v>
      </c>
      <c r="H26" s="109"/>
    </row>
    <row r="27" spans="1:8">
      <c r="A27" s="102">
        <v>42004</v>
      </c>
      <c r="B27" t="s">
        <v>564</v>
      </c>
      <c r="C27" s="111">
        <v>-3</v>
      </c>
      <c r="D27" s="109"/>
      <c r="E27" s="102">
        <v>42004</v>
      </c>
      <c r="F27" t="s">
        <v>566</v>
      </c>
      <c r="G27" s="111">
        <v>-5</v>
      </c>
      <c r="H27" s="109"/>
    </row>
    <row r="28" spans="1:8">
      <c r="A28" s="102">
        <v>42035</v>
      </c>
      <c r="B28" t="s">
        <v>564</v>
      </c>
      <c r="C28" s="111">
        <v>-7</v>
      </c>
      <c r="D28" s="109"/>
      <c r="E28" s="102">
        <v>42035</v>
      </c>
      <c r="F28" t="s">
        <v>566</v>
      </c>
      <c r="G28" s="111">
        <v>-5</v>
      </c>
      <c r="H28" s="109"/>
    </row>
    <row r="29" spans="1:8">
      <c r="A29" s="102">
        <v>42063</v>
      </c>
      <c r="B29" t="s">
        <v>564</v>
      </c>
      <c r="C29" s="111">
        <v>-3</v>
      </c>
      <c r="D29" s="109"/>
      <c r="E29" s="102">
        <v>42063</v>
      </c>
      <c r="F29" t="s">
        <v>566</v>
      </c>
      <c r="G29" s="111">
        <v>-5</v>
      </c>
      <c r="H29" s="109"/>
    </row>
    <row r="30" spans="1:8">
      <c r="A30" s="102">
        <v>42094</v>
      </c>
      <c r="B30" t="s">
        <v>564</v>
      </c>
      <c r="C30" s="111">
        <v>-1</v>
      </c>
      <c r="D30" s="109"/>
      <c r="E30" s="102">
        <v>42094</v>
      </c>
      <c r="F30" t="s">
        <v>566</v>
      </c>
      <c r="G30" s="111">
        <v>-7</v>
      </c>
      <c r="H30" s="109"/>
    </row>
    <row r="31" spans="1:8">
      <c r="A31" s="102">
        <v>42124</v>
      </c>
      <c r="B31" t="s">
        <v>564</v>
      </c>
      <c r="C31" s="111">
        <v>-1</v>
      </c>
      <c r="D31" s="109"/>
      <c r="E31" s="102">
        <v>42124</v>
      </c>
      <c r="F31" t="s">
        <v>566</v>
      </c>
      <c r="G31" s="111">
        <v>-3</v>
      </c>
      <c r="H31" s="109"/>
    </row>
    <row r="32" spans="1:8">
      <c r="A32" s="102">
        <v>42155</v>
      </c>
      <c r="B32" t="s">
        <v>564</v>
      </c>
      <c r="C32" s="111">
        <v>-1</v>
      </c>
      <c r="D32" s="109"/>
      <c r="E32" s="102">
        <v>42155</v>
      </c>
      <c r="F32" t="s">
        <v>567</v>
      </c>
      <c r="G32" s="111">
        <v>3</v>
      </c>
      <c r="H32" s="109"/>
    </row>
    <row r="33" spans="1:8">
      <c r="A33" s="102">
        <v>42185</v>
      </c>
      <c r="B33" t="s">
        <v>565</v>
      </c>
      <c r="C33" s="111">
        <v>7</v>
      </c>
      <c r="D33" s="109"/>
      <c r="E33" s="102">
        <v>42185</v>
      </c>
      <c r="F33" t="s">
        <v>567</v>
      </c>
      <c r="G33" s="111">
        <v>1</v>
      </c>
      <c r="H33" s="109"/>
    </row>
    <row r="34" spans="1:8">
      <c r="A34" s="102">
        <v>42216</v>
      </c>
      <c r="B34" t="s">
        <v>564</v>
      </c>
      <c r="C34" s="111">
        <v>-1</v>
      </c>
      <c r="D34" s="109"/>
      <c r="E34" s="102">
        <v>42216</v>
      </c>
      <c r="F34" t="s">
        <v>566</v>
      </c>
      <c r="G34" s="111">
        <v>-7</v>
      </c>
      <c r="H34" s="109"/>
    </row>
    <row r="35" spans="1:8">
      <c r="A35" s="102">
        <v>42247</v>
      </c>
      <c r="B35" t="s">
        <v>564</v>
      </c>
      <c r="C35" s="111">
        <v>-5</v>
      </c>
      <c r="D35" s="109"/>
      <c r="E35" s="102">
        <v>42247</v>
      </c>
      <c r="F35" t="s">
        <v>566</v>
      </c>
      <c r="G35" s="111">
        <v>-5</v>
      </c>
      <c r="H35" s="109"/>
    </row>
    <row r="36" spans="1:8">
      <c r="A36" s="102">
        <v>42277</v>
      </c>
      <c r="B36" t="s">
        <v>564</v>
      </c>
      <c r="C36" s="111">
        <v>-5</v>
      </c>
      <c r="D36" s="109"/>
      <c r="E36" s="102">
        <v>42277</v>
      </c>
      <c r="F36" t="s">
        <v>566</v>
      </c>
      <c r="G36" s="111">
        <v>-5</v>
      </c>
      <c r="H36" s="109"/>
    </row>
    <row r="37" spans="1:8">
      <c r="A37" s="102">
        <v>42308</v>
      </c>
      <c r="B37" t="s">
        <v>564</v>
      </c>
      <c r="C37" s="111">
        <v>-3</v>
      </c>
      <c r="D37" s="109"/>
      <c r="E37" s="102">
        <v>42308</v>
      </c>
      <c r="F37" t="s">
        <v>566</v>
      </c>
      <c r="G37" s="111">
        <v>-7</v>
      </c>
      <c r="H37" s="109"/>
    </row>
    <row r="38" spans="1:8">
      <c r="A38" s="102">
        <v>42338</v>
      </c>
      <c r="B38" t="s">
        <v>564</v>
      </c>
      <c r="C38" s="111">
        <v>-1</v>
      </c>
      <c r="D38" s="109"/>
      <c r="E38" s="102">
        <v>42338</v>
      </c>
      <c r="F38" t="s">
        <v>567</v>
      </c>
      <c r="G38" s="111">
        <v>1</v>
      </c>
      <c r="H38" s="109"/>
    </row>
    <row r="39" spans="1:8">
      <c r="A39" s="102">
        <v>42369</v>
      </c>
      <c r="B39" t="s">
        <v>564</v>
      </c>
      <c r="C39" s="111">
        <v>-3</v>
      </c>
      <c r="D39" s="109"/>
      <c r="E39" s="102">
        <v>42369</v>
      </c>
      <c r="F39" t="s">
        <v>566</v>
      </c>
      <c r="G39" s="111">
        <v>-5</v>
      </c>
      <c r="H39" s="109"/>
    </row>
    <row r="40" spans="1:8">
      <c r="A40" s="102">
        <v>42400</v>
      </c>
      <c r="B40" t="s">
        <v>564</v>
      </c>
      <c r="C40" s="111">
        <v>-5</v>
      </c>
      <c r="D40" s="109"/>
      <c r="E40" s="102">
        <v>42400</v>
      </c>
      <c r="F40" t="s">
        <v>566</v>
      </c>
      <c r="G40" s="111">
        <v>-5</v>
      </c>
      <c r="H40" s="109"/>
    </row>
    <row r="41" spans="1:8">
      <c r="A41" s="102">
        <v>42429</v>
      </c>
      <c r="B41" t="s">
        <v>564</v>
      </c>
      <c r="C41" s="111">
        <v>-1</v>
      </c>
      <c r="D41" s="109"/>
      <c r="E41" s="102">
        <v>42429</v>
      </c>
      <c r="F41" t="s">
        <v>566</v>
      </c>
      <c r="G41" s="111">
        <v>-3</v>
      </c>
      <c r="H41" s="109"/>
    </row>
    <row r="42" spans="1:8">
      <c r="A42" s="102">
        <v>42460</v>
      </c>
      <c r="B42" t="s">
        <v>564</v>
      </c>
      <c r="C42" s="111">
        <v>-3</v>
      </c>
      <c r="D42" s="109"/>
      <c r="E42" s="102">
        <v>42460</v>
      </c>
      <c r="F42" t="s">
        <v>567</v>
      </c>
      <c r="G42" s="111">
        <v>7</v>
      </c>
      <c r="H42" s="109"/>
    </row>
    <row r="43" spans="1:8">
      <c r="A43" s="102">
        <v>42490</v>
      </c>
      <c r="B43" t="s">
        <v>564</v>
      </c>
      <c r="C43" s="111">
        <v>-5</v>
      </c>
      <c r="D43" s="109"/>
      <c r="E43" s="102">
        <v>42490</v>
      </c>
      <c r="F43" t="s">
        <v>566</v>
      </c>
      <c r="G43" s="111">
        <v>-1</v>
      </c>
      <c r="H43" s="109"/>
    </row>
    <row r="44" spans="1:8">
      <c r="A44" s="102">
        <v>42521</v>
      </c>
      <c r="B44" t="s">
        <v>564</v>
      </c>
      <c r="C44" s="111">
        <v>-7</v>
      </c>
      <c r="D44" s="109"/>
      <c r="E44" s="102">
        <v>42521</v>
      </c>
      <c r="F44" t="s">
        <v>567</v>
      </c>
      <c r="G44" s="111">
        <v>3</v>
      </c>
      <c r="H44" s="109"/>
    </row>
    <row r="45" spans="1:8">
      <c r="A45" s="102">
        <v>42551</v>
      </c>
      <c r="B45" t="s">
        <v>564</v>
      </c>
      <c r="C45" s="111">
        <v>-7</v>
      </c>
      <c r="D45" s="109"/>
      <c r="E45" s="102">
        <v>42551</v>
      </c>
      <c r="F45" t="s">
        <v>567</v>
      </c>
      <c r="G45" s="111">
        <v>3</v>
      </c>
      <c r="H45" s="109"/>
    </row>
    <row r="46" spans="1:8">
      <c r="A46" s="102">
        <v>42582</v>
      </c>
      <c r="B46" t="s">
        <v>564</v>
      </c>
      <c r="C46" s="111">
        <v>-5</v>
      </c>
      <c r="D46" s="109"/>
      <c r="E46" s="102">
        <v>42582</v>
      </c>
      <c r="F46" t="s">
        <v>566</v>
      </c>
      <c r="G46" s="111">
        <v>-5</v>
      </c>
      <c r="H46" s="109"/>
    </row>
    <row r="47" spans="1:8">
      <c r="A47" s="102">
        <v>42613</v>
      </c>
      <c r="B47" t="s">
        <v>564</v>
      </c>
      <c r="C47" s="111">
        <v>-3</v>
      </c>
      <c r="D47" s="109"/>
      <c r="E47" s="102">
        <v>42613</v>
      </c>
      <c r="F47" t="s">
        <v>567</v>
      </c>
      <c r="G47" s="111">
        <v>1</v>
      </c>
      <c r="H47" s="109"/>
    </row>
    <row r="48" spans="1:8">
      <c r="A48" s="102">
        <v>42643</v>
      </c>
      <c r="B48" t="s">
        <v>564</v>
      </c>
      <c r="C48" s="111">
        <v>-3</v>
      </c>
      <c r="D48" s="109"/>
      <c r="E48" s="102">
        <v>42643</v>
      </c>
      <c r="F48" t="s">
        <v>567</v>
      </c>
      <c r="G48" s="111">
        <v>1</v>
      </c>
      <c r="H48" s="109"/>
    </row>
    <row r="49" spans="1:8">
      <c r="A49" s="102">
        <v>42674</v>
      </c>
      <c r="B49" t="s">
        <v>565</v>
      </c>
      <c r="C49" s="111">
        <v>5</v>
      </c>
      <c r="D49" s="109"/>
      <c r="E49" s="102">
        <v>42674</v>
      </c>
      <c r="F49" t="s">
        <v>567</v>
      </c>
      <c r="G49" s="111">
        <v>5</v>
      </c>
      <c r="H49" s="109"/>
    </row>
    <row r="50" spans="1:8">
      <c r="A50" s="102">
        <v>42704</v>
      </c>
      <c r="B50" t="s">
        <v>565</v>
      </c>
      <c r="C50" s="111">
        <v>3</v>
      </c>
      <c r="D50" s="109"/>
      <c r="E50" s="102">
        <v>42704</v>
      </c>
      <c r="F50" t="s">
        <v>567</v>
      </c>
      <c r="G50" s="111">
        <v>3</v>
      </c>
      <c r="H50" s="109"/>
    </row>
    <row r="51" spans="1:8">
      <c r="A51" s="102">
        <v>42735</v>
      </c>
      <c r="B51" t="s">
        <v>565</v>
      </c>
      <c r="C51" s="111">
        <v>1</v>
      </c>
      <c r="D51" s="109"/>
      <c r="E51" s="102">
        <v>42735</v>
      </c>
      <c r="F51" t="s">
        <v>567</v>
      </c>
      <c r="G51" s="111">
        <v>3</v>
      </c>
      <c r="H51" s="109"/>
    </row>
    <row r="52" spans="1:8">
      <c r="A52" s="102">
        <v>42766</v>
      </c>
      <c r="B52" t="s">
        <v>565</v>
      </c>
      <c r="C52" s="111">
        <v>3</v>
      </c>
      <c r="D52" s="109"/>
      <c r="E52" s="102">
        <v>42766</v>
      </c>
      <c r="F52" t="s">
        <v>567</v>
      </c>
      <c r="G52" s="111">
        <v>3</v>
      </c>
      <c r="H52" s="109"/>
    </row>
    <row r="53" spans="1:8">
      <c r="A53" s="102">
        <v>42794</v>
      </c>
      <c r="B53" t="s">
        <v>564</v>
      </c>
      <c r="C53" s="111">
        <v>-1</v>
      </c>
      <c r="D53" s="109"/>
      <c r="E53" s="102">
        <v>42794</v>
      </c>
      <c r="F53" t="s">
        <v>567</v>
      </c>
      <c r="G53" s="111">
        <v>5</v>
      </c>
      <c r="H53" s="109"/>
    </row>
    <row r="54" spans="1:8">
      <c r="A54" s="102">
        <v>42825</v>
      </c>
      <c r="B54" t="s">
        <v>565</v>
      </c>
      <c r="C54" s="111">
        <v>7</v>
      </c>
      <c r="D54" s="109"/>
      <c r="E54" s="102">
        <v>42825</v>
      </c>
      <c r="F54" t="s">
        <v>567</v>
      </c>
      <c r="G54" s="111">
        <v>9</v>
      </c>
      <c r="H54" s="109"/>
    </row>
    <row r="55" spans="1:8">
      <c r="A55" s="102">
        <v>42855</v>
      </c>
      <c r="B55" t="s">
        <v>564</v>
      </c>
      <c r="C55" s="111">
        <v>-1</v>
      </c>
      <c r="D55" s="109"/>
      <c r="E55" s="102">
        <v>42855</v>
      </c>
      <c r="F55" t="s">
        <v>567</v>
      </c>
      <c r="G55" s="111">
        <v>3</v>
      </c>
      <c r="H55" s="109"/>
    </row>
    <row r="56" spans="1:8">
      <c r="A56" s="102">
        <v>42886</v>
      </c>
      <c r="B56" t="s">
        <v>565</v>
      </c>
      <c r="C56" s="111">
        <v>1</v>
      </c>
      <c r="D56" s="109"/>
      <c r="E56" s="102">
        <v>42886</v>
      </c>
      <c r="F56" t="s">
        <v>567</v>
      </c>
      <c r="G56" s="111">
        <v>1</v>
      </c>
      <c r="H56" s="109"/>
    </row>
    <row r="57" spans="1:8">
      <c r="A57" s="102">
        <v>42916</v>
      </c>
      <c r="B57" t="s">
        <v>565</v>
      </c>
      <c r="C57" s="111">
        <v>9</v>
      </c>
      <c r="D57" s="109"/>
      <c r="E57" s="102">
        <v>42916</v>
      </c>
      <c r="F57" t="s">
        <v>567</v>
      </c>
      <c r="G57" s="111">
        <v>7</v>
      </c>
      <c r="H57" s="109"/>
    </row>
    <row r="58" spans="1:8">
      <c r="A58" s="102">
        <v>42947</v>
      </c>
      <c r="B58" t="s">
        <v>565</v>
      </c>
      <c r="C58" s="111">
        <v>1</v>
      </c>
      <c r="D58" s="109"/>
      <c r="E58" s="102">
        <v>42947</v>
      </c>
      <c r="F58" t="s">
        <v>566</v>
      </c>
      <c r="G58" s="111">
        <v>-3</v>
      </c>
      <c r="H58" s="109"/>
    </row>
    <row r="59" spans="1:8">
      <c r="A59" s="102">
        <v>42978</v>
      </c>
      <c r="B59" t="s">
        <v>564</v>
      </c>
      <c r="C59" s="111">
        <v>-3</v>
      </c>
      <c r="D59" s="109"/>
      <c r="E59" s="102">
        <v>42978</v>
      </c>
      <c r="F59" t="s">
        <v>566</v>
      </c>
      <c r="G59" s="111">
        <v>-3</v>
      </c>
      <c r="H59" s="109"/>
    </row>
    <row r="60" spans="1:8">
      <c r="A60" s="102">
        <v>43008</v>
      </c>
      <c r="B60" t="s">
        <v>565</v>
      </c>
      <c r="C60" s="111">
        <v>5</v>
      </c>
      <c r="D60" s="109"/>
      <c r="E60" s="102">
        <v>43008</v>
      </c>
      <c r="F60" t="s">
        <v>567</v>
      </c>
      <c r="G60" s="111">
        <v>5</v>
      </c>
      <c r="H60" s="109"/>
    </row>
    <row r="61" spans="1:8">
      <c r="A61" s="102">
        <v>43039</v>
      </c>
      <c r="B61" t="s">
        <v>565</v>
      </c>
      <c r="C61" s="111">
        <v>3</v>
      </c>
      <c r="D61" s="109"/>
      <c r="E61" s="102">
        <v>43039</v>
      </c>
      <c r="F61" t="s">
        <v>567</v>
      </c>
      <c r="G61" s="111">
        <v>3</v>
      </c>
      <c r="H61" s="109"/>
    </row>
    <row r="62" spans="1:8">
      <c r="A62" s="102">
        <v>43069</v>
      </c>
      <c r="B62" t="s">
        <v>565</v>
      </c>
      <c r="C62" s="111">
        <v>7</v>
      </c>
      <c r="D62" s="109"/>
      <c r="E62" s="102">
        <v>43069</v>
      </c>
      <c r="F62" t="s">
        <v>567</v>
      </c>
      <c r="G62" s="111">
        <v>5</v>
      </c>
      <c r="H62" s="109"/>
    </row>
    <row r="63" spans="1:8">
      <c r="A63" s="102">
        <v>43100</v>
      </c>
      <c r="B63" t="s">
        <v>564</v>
      </c>
      <c r="C63" s="111">
        <v>-1</v>
      </c>
      <c r="D63" s="109"/>
      <c r="E63" s="102">
        <v>43100</v>
      </c>
      <c r="F63" t="s">
        <v>566</v>
      </c>
      <c r="G63" s="111">
        <v>-1</v>
      </c>
      <c r="H63" s="109"/>
    </row>
    <row r="64" spans="1:8">
      <c r="A64" s="102">
        <v>43131</v>
      </c>
      <c r="B64" t="s">
        <v>564</v>
      </c>
      <c r="C64" s="111">
        <v>-1</v>
      </c>
      <c r="D64" s="109"/>
      <c r="E64" s="102">
        <v>43131</v>
      </c>
      <c r="F64" t="s">
        <v>566</v>
      </c>
      <c r="G64" s="111">
        <v>-1</v>
      </c>
      <c r="H64" s="109"/>
    </row>
    <row r="65" spans="1:8">
      <c r="A65" s="102">
        <v>43159</v>
      </c>
      <c r="B65" t="s">
        <v>565</v>
      </c>
      <c r="C65" s="111">
        <v>5</v>
      </c>
      <c r="D65" s="109"/>
      <c r="E65" s="102">
        <v>43159</v>
      </c>
      <c r="F65" t="s">
        <v>567</v>
      </c>
      <c r="G65" s="111">
        <v>1</v>
      </c>
      <c r="H65" s="109"/>
    </row>
    <row r="66" spans="1:8">
      <c r="A66" s="102">
        <v>43190</v>
      </c>
      <c r="B66" t="s">
        <v>565</v>
      </c>
      <c r="C66" s="111">
        <v>9</v>
      </c>
      <c r="D66" s="109"/>
      <c r="E66" s="102">
        <v>43190</v>
      </c>
      <c r="F66" t="s">
        <v>566</v>
      </c>
      <c r="G66" s="111">
        <v>-3</v>
      </c>
      <c r="H66" s="109"/>
    </row>
    <row r="67" spans="1:8">
      <c r="A67" s="102">
        <v>43220</v>
      </c>
      <c r="B67" t="s">
        <v>565</v>
      </c>
      <c r="C67" s="111">
        <v>7</v>
      </c>
      <c r="D67" s="109"/>
      <c r="E67" s="102">
        <v>43220</v>
      </c>
      <c r="F67" t="s">
        <v>566</v>
      </c>
      <c r="G67" s="111">
        <v>-1</v>
      </c>
      <c r="H67" s="109"/>
    </row>
    <row r="68" spans="1:8">
      <c r="A68" s="102">
        <v>43251</v>
      </c>
      <c r="B68" t="s">
        <v>565</v>
      </c>
      <c r="C68" s="111">
        <v>7</v>
      </c>
      <c r="D68" s="109"/>
      <c r="E68" s="102">
        <v>43251</v>
      </c>
      <c r="F68" t="s">
        <v>567</v>
      </c>
      <c r="G68" s="111">
        <v>3</v>
      </c>
      <c r="H68" s="109"/>
    </row>
    <row r="69" spans="1:8">
      <c r="A69" s="102">
        <v>43281</v>
      </c>
      <c r="B69" t="s">
        <v>565</v>
      </c>
      <c r="C69" s="111">
        <v>5</v>
      </c>
      <c r="D69" s="109"/>
      <c r="E69" s="102">
        <v>43281</v>
      </c>
      <c r="F69" t="s">
        <v>566</v>
      </c>
      <c r="G69" s="111">
        <v>-1</v>
      </c>
      <c r="H69" s="109"/>
    </row>
    <row r="70" spans="1:8">
      <c r="A70" s="102">
        <v>43312</v>
      </c>
      <c r="B70" t="s">
        <v>565</v>
      </c>
      <c r="C70" s="111">
        <v>5</v>
      </c>
      <c r="D70" s="109"/>
      <c r="E70" s="102">
        <v>43312</v>
      </c>
      <c r="F70" t="s">
        <v>566</v>
      </c>
      <c r="G70" s="111">
        <v>-5</v>
      </c>
      <c r="H70" s="109"/>
    </row>
    <row r="71" spans="1:8">
      <c r="A71" s="102">
        <v>43343</v>
      </c>
      <c r="B71" t="s">
        <v>565</v>
      </c>
      <c r="C71" s="111">
        <v>9</v>
      </c>
      <c r="D71" s="109"/>
      <c r="E71" s="102">
        <v>43343</v>
      </c>
      <c r="F71" t="s">
        <v>566</v>
      </c>
      <c r="G71" s="111">
        <v>-5</v>
      </c>
      <c r="H71" s="109"/>
    </row>
    <row r="72" spans="1:8">
      <c r="A72" s="102">
        <v>43373</v>
      </c>
      <c r="B72" t="s">
        <v>565</v>
      </c>
      <c r="C72" s="111">
        <v>9</v>
      </c>
      <c r="D72" s="109"/>
      <c r="E72" s="102">
        <v>43373</v>
      </c>
      <c r="F72" t="s">
        <v>566</v>
      </c>
      <c r="G72" s="111">
        <v>-5</v>
      </c>
      <c r="H72" s="109"/>
    </row>
    <row r="73" spans="1:8">
      <c r="A73" s="102">
        <v>43404</v>
      </c>
      <c r="B73" t="s">
        <v>565</v>
      </c>
      <c r="C73" s="111">
        <v>5</v>
      </c>
      <c r="D73" s="109"/>
      <c r="E73" s="102">
        <v>43404</v>
      </c>
      <c r="F73" t="s">
        <v>566</v>
      </c>
      <c r="G73" s="111">
        <v>-1</v>
      </c>
      <c r="H73" s="109"/>
    </row>
    <row r="74" spans="1:8">
      <c r="A74" s="102">
        <v>43434</v>
      </c>
      <c r="B74" t="s">
        <v>565</v>
      </c>
      <c r="C74" s="111">
        <v>5</v>
      </c>
      <c r="D74" s="109"/>
      <c r="E74" s="102">
        <v>43434</v>
      </c>
      <c r="F74" t="s">
        <v>566</v>
      </c>
      <c r="G74" s="111">
        <v>-1</v>
      </c>
      <c r="H74" s="109"/>
    </row>
    <row r="75" spans="1:8">
      <c r="A75" s="102">
        <v>43465</v>
      </c>
      <c r="B75" t="s">
        <v>564</v>
      </c>
      <c r="C75" s="111">
        <v>-1</v>
      </c>
      <c r="D75" s="109"/>
      <c r="E75" s="102">
        <v>43465</v>
      </c>
      <c r="F75" t="s">
        <v>566</v>
      </c>
      <c r="G75" s="111">
        <v>-9</v>
      </c>
      <c r="H75" s="109"/>
    </row>
    <row r="76" spans="1:8">
      <c r="A76" s="102">
        <v>43496</v>
      </c>
      <c r="B76" t="s">
        <v>564</v>
      </c>
      <c r="C76" s="111">
        <v>-3</v>
      </c>
      <c r="D76" s="109"/>
      <c r="E76" s="102">
        <v>43496</v>
      </c>
      <c r="F76" t="s">
        <v>566</v>
      </c>
      <c r="G76" s="111">
        <v>-7</v>
      </c>
      <c r="H76" s="109"/>
    </row>
    <row r="77" spans="1:8">
      <c r="A77" s="102">
        <v>43524</v>
      </c>
      <c r="B77" t="s">
        <v>564</v>
      </c>
      <c r="C77" s="111">
        <v>-1</v>
      </c>
      <c r="D77" s="109"/>
      <c r="E77" s="102">
        <v>43524</v>
      </c>
      <c r="F77" t="s">
        <v>566</v>
      </c>
      <c r="G77" s="111">
        <v>-1</v>
      </c>
      <c r="H77" s="109"/>
    </row>
    <row r="78" spans="1:8">
      <c r="A78" s="102">
        <v>43555</v>
      </c>
      <c r="B78" t="s">
        <v>564</v>
      </c>
      <c r="C78" s="111">
        <v>-7</v>
      </c>
      <c r="D78" s="109"/>
      <c r="E78" s="102">
        <v>43555</v>
      </c>
      <c r="F78" t="s">
        <v>566</v>
      </c>
      <c r="G78" s="111">
        <v>-3</v>
      </c>
      <c r="H78" s="109"/>
    </row>
    <row r="79" spans="1:8">
      <c r="A79" s="102">
        <v>43585</v>
      </c>
      <c r="B79" t="s">
        <v>564</v>
      </c>
      <c r="C79" s="111">
        <v>-5</v>
      </c>
      <c r="D79" s="109"/>
      <c r="E79" s="102">
        <v>43585</v>
      </c>
      <c r="F79" t="s">
        <v>567</v>
      </c>
      <c r="G79" s="111">
        <v>1</v>
      </c>
      <c r="H79" s="109"/>
    </row>
    <row r="80" spans="1:8">
      <c r="A80" s="102">
        <v>43616</v>
      </c>
      <c r="B80" t="s">
        <v>564</v>
      </c>
      <c r="C80" s="111">
        <v>-9</v>
      </c>
      <c r="D80" s="109"/>
      <c r="E80" s="102">
        <v>43616</v>
      </c>
      <c r="F80" t="s">
        <v>566</v>
      </c>
      <c r="G80" s="111">
        <v>-5</v>
      </c>
      <c r="H80" s="109"/>
    </row>
    <row r="81" spans="1:8">
      <c r="A81" s="102">
        <v>43646</v>
      </c>
      <c r="B81" t="s">
        <v>564</v>
      </c>
      <c r="C81" s="111">
        <v>-13</v>
      </c>
      <c r="D81" s="109"/>
      <c r="E81" s="102">
        <v>43646</v>
      </c>
      <c r="F81" t="s">
        <v>566</v>
      </c>
      <c r="G81" s="111">
        <v>-3</v>
      </c>
      <c r="H81" s="109"/>
    </row>
    <row r="82" spans="1:8">
      <c r="A82" s="102">
        <v>43677</v>
      </c>
      <c r="B82" t="s">
        <v>564</v>
      </c>
      <c r="C82" s="111">
        <v>-9</v>
      </c>
      <c r="D82" s="109"/>
      <c r="E82" s="102">
        <v>43677</v>
      </c>
      <c r="F82" t="s">
        <v>566</v>
      </c>
      <c r="G82" s="111">
        <v>-5</v>
      </c>
      <c r="H82" s="109"/>
    </row>
    <row r="83" spans="1:8">
      <c r="A83" s="102">
        <v>43708</v>
      </c>
      <c r="B83" t="s">
        <v>564</v>
      </c>
      <c r="C83" s="111">
        <v>-7</v>
      </c>
      <c r="D83" s="109"/>
      <c r="E83" s="102">
        <v>43708</v>
      </c>
      <c r="F83" t="s">
        <v>566</v>
      </c>
      <c r="G83" s="111">
        <v>-9</v>
      </c>
      <c r="H83" s="109"/>
    </row>
    <row r="84" spans="1:8">
      <c r="A84" s="102">
        <v>43738</v>
      </c>
      <c r="B84" t="s">
        <v>564</v>
      </c>
      <c r="C84" s="111">
        <v>-11</v>
      </c>
      <c r="D84" s="109"/>
      <c r="E84" s="102">
        <v>43738</v>
      </c>
      <c r="F84" t="s">
        <v>566</v>
      </c>
      <c r="G84" s="111">
        <v>-5</v>
      </c>
      <c r="H84" s="109"/>
    </row>
    <row r="85" spans="1:8">
      <c r="A85" s="102">
        <v>43769</v>
      </c>
      <c r="B85" t="s">
        <v>564</v>
      </c>
      <c r="C85" s="111">
        <v>-9</v>
      </c>
      <c r="D85" s="109"/>
      <c r="E85" s="102">
        <v>43769</v>
      </c>
      <c r="F85" t="s">
        <v>566</v>
      </c>
      <c r="G85" s="111">
        <v>-3</v>
      </c>
      <c r="H85" s="109"/>
    </row>
    <row r="86" spans="1:8">
      <c r="A86" s="102">
        <v>43799</v>
      </c>
      <c r="B86" t="s">
        <v>564</v>
      </c>
      <c r="C86" s="111">
        <v>-9</v>
      </c>
      <c r="D86" s="109"/>
      <c r="E86" s="102">
        <v>43799</v>
      </c>
      <c r="F86" t="s">
        <v>566</v>
      </c>
      <c r="G86" s="111">
        <v>-1</v>
      </c>
      <c r="H86" s="109"/>
    </row>
    <row r="87" spans="1:8">
      <c r="A87" s="102">
        <v>43830</v>
      </c>
      <c r="B87" t="s">
        <v>564</v>
      </c>
      <c r="C87" s="111">
        <v>-9</v>
      </c>
      <c r="D87" s="109"/>
      <c r="E87" s="102">
        <v>43830</v>
      </c>
      <c r="F87" t="s">
        <v>566</v>
      </c>
      <c r="G87" s="111">
        <v>-3</v>
      </c>
      <c r="H87" s="109"/>
    </row>
    <row r="88" spans="1:8">
      <c r="A88" s="102">
        <v>43861</v>
      </c>
      <c r="B88" t="s">
        <v>564</v>
      </c>
      <c r="C88" s="111">
        <v>-1</v>
      </c>
      <c r="D88" s="109"/>
      <c r="E88" s="102">
        <v>43861</v>
      </c>
      <c r="F88" t="s">
        <v>566</v>
      </c>
      <c r="G88" s="111">
        <v>-1</v>
      </c>
      <c r="H88" s="109"/>
    </row>
    <row r="89" spans="1:8">
      <c r="A89" s="102">
        <v>43890</v>
      </c>
      <c r="B89" t="s">
        <v>564</v>
      </c>
      <c r="C89" s="111">
        <v>-7</v>
      </c>
      <c r="D89" s="109"/>
      <c r="E89" s="102">
        <v>43890</v>
      </c>
      <c r="F89" t="s">
        <v>566</v>
      </c>
      <c r="G89" s="111">
        <v>-3</v>
      </c>
      <c r="H89" s="109"/>
    </row>
    <row r="90" spans="1:8">
      <c r="A90" s="102">
        <v>43921</v>
      </c>
      <c r="B90" t="s">
        <v>564</v>
      </c>
      <c r="C90" s="111">
        <v>-7</v>
      </c>
      <c r="D90" s="109"/>
      <c r="E90" s="102">
        <v>43921</v>
      </c>
      <c r="F90" t="s">
        <v>566</v>
      </c>
      <c r="G90" s="111">
        <v>-5</v>
      </c>
      <c r="H90" s="109"/>
    </row>
    <row r="91" spans="1:8">
      <c r="A91" s="102">
        <v>43951</v>
      </c>
      <c r="B91" t="s">
        <v>564</v>
      </c>
      <c r="C91" s="111">
        <v>-9</v>
      </c>
      <c r="D91" s="109"/>
      <c r="E91" s="102">
        <v>43951</v>
      </c>
      <c r="F91" t="s">
        <v>566</v>
      </c>
      <c r="G91" s="111">
        <v>-5</v>
      </c>
      <c r="H91" s="109"/>
    </row>
    <row r="92" spans="1:8">
      <c r="A92" s="102">
        <v>43982</v>
      </c>
      <c r="B92" t="s">
        <v>564</v>
      </c>
      <c r="C92" s="111">
        <v>-3</v>
      </c>
      <c r="D92" s="109"/>
      <c r="E92" s="102">
        <v>43982</v>
      </c>
      <c r="F92" t="s">
        <v>567</v>
      </c>
      <c r="G92" s="111">
        <v>1</v>
      </c>
      <c r="H92" s="109"/>
    </row>
    <row r="93" spans="1:8">
      <c r="A93" s="102">
        <v>44012</v>
      </c>
      <c r="B93" t="s">
        <v>564</v>
      </c>
      <c r="C93" s="111">
        <v>-5</v>
      </c>
      <c r="D93" s="109"/>
      <c r="E93" s="102">
        <v>44012</v>
      </c>
      <c r="F93" t="s">
        <v>567</v>
      </c>
      <c r="G93" s="111">
        <v>9</v>
      </c>
      <c r="H93" s="109"/>
    </row>
    <row r="94" spans="1:8">
      <c r="A94" s="102">
        <v>44043</v>
      </c>
      <c r="B94" t="s">
        <v>564</v>
      </c>
      <c r="C94" s="111">
        <v>-5</v>
      </c>
      <c r="D94" s="109"/>
      <c r="E94" s="102">
        <v>44043</v>
      </c>
      <c r="F94" t="s">
        <v>567</v>
      </c>
      <c r="G94" s="111">
        <v>9</v>
      </c>
      <c r="H94" s="109"/>
    </row>
    <row r="95" spans="1:8">
      <c r="A95" s="102">
        <v>44074</v>
      </c>
      <c r="B95" t="s">
        <v>564</v>
      </c>
      <c r="C95" s="111">
        <v>-7</v>
      </c>
      <c r="D95" s="109"/>
      <c r="E95" s="102">
        <v>44074</v>
      </c>
      <c r="F95" t="s">
        <v>567</v>
      </c>
      <c r="G95" s="111">
        <v>7</v>
      </c>
      <c r="H95" s="109"/>
    </row>
    <row r="96" spans="1:8">
      <c r="A96" s="102">
        <v>44104</v>
      </c>
      <c r="B96" t="s">
        <v>564</v>
      </c>
      <c r="C96" s="111">
        <v>-9</v>
      </c>
      <c r="D96" s="109"/>
      <c r="E96" s="102">
        <v>44104</v>
      </c>
      <c r="F96" t="s">
        <v>567</v>
      </c>
      <c r="G96" s="111">
        <v>7</v>
      </c>
      <c r="H96" s="109"/>
    </row>
    <row r="97" spans="1:8">
      <c r="A97" s="102">
        <v>44135</v>
      </c>
      <c r="B97" t="s">
        <v>564</v>
      </c>
      <c r="C97" s="111">
        <v>-9</v>
      </c>
      <c r="D97" s="109"/>
      <c r="E97" s="102">
        <v>44135</v>
      </c>
      <c r="F97" t="s">
        <v>567</v>
      </c>
      <c r="G97" s="111">
        <v>5</v>
      </c>
      <c r="H97" s="109"/>
    </row>
    <row r="98" spans="1:8">
      <c r="A98" s="102">
        <v>44165</v>
      </c>
      <c r="B98" t="s">
        <v>564</v>
      </c>
      <c r="C98" s="111">
        <v>-7</v>
      </c>
      <c r="D98" s="109"/>
      <c r="E98" s="102">
        <v>44165</v>
      </c>
      <c r="F98" t="s">
        <v>567</v>
      </c>
      <c r="G98" s="111">
        <v>9</v>
      </c>
      <c r="H98" s="109"/>
    </row>
    <row r="99" spans="1:8">
      <c r="A99" s="102">
        <v>44196</v>
      </c>
      <c r="B99" t="s">
        <v>564</v>
      </c>
      <c r="C99" s="111">
        <v>-1</v>
      </c>
      <c r="D99" s="109"/>
      <c r="E99" s="102">
        <v>44196</v>
      </c>
      <c r="F99" t="s">
        <v>567</v>
      </c>
      <c r="G99" s="111">
        <v>5</v>
      </c>
      <c r="H99" s="109"/>
    </row>
    <row r="100" spans="1:8">
      <c r="A100" s="102">
        <v>44227</v>
      </c>
      <c r="B100" t="s">
        <v>564</v>
      </c>
      <c r="C100" s="111">
        <v>-3</v>
      </c>
      <c r="D100" s="109"/>
      <c r="E100" s="102">
        <v>44227</v>
      </c>
      <c r="F100" t="s">
        <v>566</v>
      </c>
      <c r="G100" s="111">
        <v>-1</v>
      </c>
      <c r="H100" s="109"/>
    </row>
    <row r="101" spans="1:8">
      <c r="A101" s="102">
        <v>44255</v>
      </c>
      <c r="B101" t="s">
        <v>565</v>
      </c>
      <c r="C101" s="111">
        <v>7</v>
      </c>
      <c r="D101" s="109"/>
      <c r="E101" s="102">
        <v>44255</v>
      </c>
      <c r="F101" t="s">
        <v>567</v>
      </c>
      <c r="G101" s="111">
        <v>3</v>
      </c>
      <c r="H101" s="109"/>
    </row>
    <row r="102" spans="1:8">
      <c r="A102" s="102">
        <v>44286</v>
      </c>
      <c r="B102" t="s">
        <v>565</v>
      </c>
      <c r="C102" s="111">
        <v>3</v>
      </c>
      <c r="D102" s="109"/>
      <c r="E102" s="102">
        <v>44286</v>
      </c>
      <c r="F102" t="s">
        <v>567</v>
      </c>
      <c r="G102" s="111">
        <v>1</v>
      </c>
      <c r="H102" s="109"/>
    </row>
    <row r="103" spans="1:8">
      <c r="A103" s="102">
        <v>44316</v>
      </c>
      <c r="B103" t="s">
        <v>565</v>
      </c>
      <c r="C103" s="111">
        <v>1</v>
      </c>
      <c r="D103" s="109"/>
      <c r="E103" s="102">
        <v>44316</v>
      </c>
      <c r="F103" t="s">
        <v>566</v>
      </c>
      <c r="G103" s="111">
        <v>-5</v>
      </c>
      <c r="H103" s="109"/>
    </row>
    <row r="104" spans="1:8">
      <c r="A104" s="102">
        <v>44347</v>
      </c>
      <c r="B104" t="s">
        <v>565</v>
      </c>
      <c r="C104" s="111">
        <v>7</v>
      </c>
      <c r="D104" s="109"/>
      <c r="E104" s="102">
        <v>44347</v>
      </c>
      <c r="F104" t="s">
        <v>566</v>
      </c>
      <c r="G104" s="111">
        <v>-3</v>
      </c>
      <c r="H104" s="109"/>
    </row>
    <row r="105" spans="1:8">
      <c r="A105" s="102">
        <v>44377</v>
      </c>
      <c r="B105" t="s">
        <v>565</v>
      </c>
      <c r="C105" s="111">
        <v>3</v>
      </c>
      <c r="D105" s="109"/>
      <c r="E105" s="102">
        <v>44377</v>
      </c>
      <c r="F105" t="s">
        <v>566</v>
      </c>
      <c r="G105" s="111">
        <v>-7</v>
      </c>
      <c r="H105" s="109"/>
    </row>
    <row r="106" spans="1:8">
      <c r="A106" s="102">
        <v>44408</v>
      </c>
      <c r="B106" t="s">
        <v>565</v>
      </c>
      <c r="C106" s="111">
        <v>7</v>
      </c>
      <c r="D106" s="109"/>
      <c r="E106" s="102">
        <v>44408</v>
      </c>
      <c r="F106" t="s">
        <v>566</v>
      </c>
      <c r="G106" s="111">
        <v>-3</v>
      </c>
      <c r="H106" s="109"/>
    </row>
    <row r="107" spans="1:8">
      <c r="A107" s="102">
        <v>44439</v>
      </c>
      <c r="B107" t="s">
        <v>565</v>
      </c>
      <c r="C107" s="111">
        <v>9</v>
      </c>
      <c r="D107" s="109"/>
      <c r="E107" s="102">
        <v>44439</v>
      </c>
      <c r="F107" t="s">
        <v>566</v>
      </c>
      <c r="G107" s="111">
        <v>-3</v>
      </c>
      <c r="H107" s="109"/>
    </row>
    <row r="108" spans="1:8">
      <c r="A108" s="102">
        <v>44469</v>
      </c>
      <c r="B108" t="s">
        <v>565</v>
      </c>
      <c r="C108" s="111">
        <v>9</v>
      </c>
      <c r="D108" s="109"/>
      <c r="E108" s="102">
        <v>44469</v>
      </c>
      <c r="F108" t="s">
        <v>566</v>
      </c>
      <c r="G108" s="111">
        <v>-3</v>
      </c>
      <c r="H108" s="109"/>
    </row>
    <row r="109" spans="1:8">
      <c r="A109" s="102">
        <v>44500</v>
      </c>
      <c r="B109" t="s">
        <v>565</v>
      </c>
      <c r="C109" s="111">
        <v>9</v>
      </c>
      <c r="D109" s="109"/>
      <c r="E109" s="102">
        <v>44500</v>
      </c>
      <c r="F109" t="s">
        <v>566</v>
      </c>
      <c r="G109" s="111">
        <v>-1</v>
      </c>
      <c r="H109" s="109"/>
    </row>
    <row r="110" spans="1:8">
      <c r="A110" s="102">
        <v>44530</v>
      </c>
      <c r="B110" t="s">
        <v>565</v>
      </c>
      <c r="C110" s="111">
        <v>5</v>
      </c>
      <c r="D110" s="109"/>
      <c r="E110" s="102">
        <v>44530</v>
      </c>
      <c r="F110" t="s">
        <v>566</v>
      </c>
      <c r="G110" s="111">
        <v>-5</v>
      </c>
      <c r="H110" s="109"/>
    </row>
    <row r="111" spans="1:8">
      <c r="A111" s="102">
        <v>44561</v>
      </c>
      <c r="B111" t="s">
        <v>565</v>
      </c>
      <c r="C111" s="111">
        <v>3</v>
      </c>
      <c r="D111" s="109"/>
      <c r="E111" s="102">
        <v>44561</v>
      </c>
      <c r="F111" t="s">
        <v>566</v>
      </c>
      <c r="G111" s="111">
        <v>-3</v>
      </c>
      <c r="H111" s="109"/>
    </row>
    <row r="112" spans="1:8">
      <c r="A112" s="102">
        <v>44592</v>
      </c>
      <c r="B112" t="s">
        <v>565</v>
      </c>
      <c r="C112" s="111">
        <v>3</v>
      </c>
      <c r="D112" s="109"/>
      <c r="E112" s="102">
        <v>44592</v>
      </c>
      <c r="F112" t="s">
        <v>566</v>
      </c>
      <c r="G112" s="111">
        <v>-5</v>
      </c>
      <c r="H112" s="109"/>
    </row>
    <row r="113" spans="1:8">
      <c r="A113" s="102">
        <v>44620</v>
      </c>
      <c r="B113" t="s">
        <v>564</v>
      </c>
      <c r="C113" s="111">
        <v>-1</v>
      </c>
      <c r="D113" s="109"/>
      <c r="E113" s="102">
        <v>44620</v>
      </c>
      <c r="F113" t="s">
        <v>567</v>
      </c>
      <c r="G113" s="111">
        <v>3</v>
      </c>
      <c r="H113" s="109"/>
    </row>
    <row r="114" spans="1:8">
      <c r="A114" s="102">
        <v>44651</v>
      </c>
      <c r="B114" t="s">
        <v>564</v>
      </c>
      <c r="C114" s="111">
        <v>-5</v>
      </c>
      <c r="D114" s="109"/>
      <c r="E114" s="102">
        <v>44651</v>
      </c>
      <c r="F114" t="s">
        <v>566</v>
      </c>
      <c r="G114" s="111">
        <v>-3</v>
      </c>
      <c r="H114" s="109"/>
    </row>
    <row r="115" spans="1:8">
      <c r="A115" s="102">
        <v>44681</v>
      </c>
      <c r="B115" t="s">
        <v>564</v>
      </c>
      <c r="C115" s="111">
        <v>-3</v>
      </c>
      <c r="D115" s="109"/>
      <c r="E115" s="102">
        <v>44681</v>
      </c>
      <c r="F115" t="s">
        <v>566</v>
      </c>
      <c r="G115" s="111">
        <v>-1</v>
      </c>
      <c r="H115" s="109"/>
    </row>
    <row r="116" spans="1:8">
      <c r="A116" s="102">
        <v>44712</v>
      </c>
      <c r="B116" t="s">
        <v>564</v>
      </c>
      <c r="C116" s="111">
        <v>-3</v>
      </c>
      <c r="D116" s="109"/>
      <c r="E116" s="102">
        <v>44712</v>
      </c>
      <c r="F116" t="s">
        <v>566</v>
      </c>
      <c r="G116" s="111">
        <v>-5</v>
      </c>
      <c r="H116" s="109"/>
    </row>
    <row r="117" spans="1:8">
      <c r="A117" s="102">
        <v>44742</v>
      </c>
      <c r="B117" t="s">
        <v>564</v>
      </c>
      <c r="C117" s="111">
        <v>-3</v>
      </c>
      <c r="D117" s="109"/>
      <c r="E117" s="102">
        <v>44742</v>
      </c>
      <c r="F117" t="s">
        <v>567</v>
      </c>
      <c r="G117" s="111">
        <v>1</v>
      </c>
      <c r="H117" s="109"/>
    </row>
    <row r="118" spans="1:8">
      <c r="A118" s="102">
        <v>44773</v>
      </c>
      <c r="B118" t="s">
        <v>564</v>
      </c>
      <c r="C118" s="111">
        <v>-5</v>
      </c>
      <c r="D118" s="109"/>
      <c r="E118" s="102">
        <v>44773</v>
      </c>
      <c r="F118" t="s">
        <v>566</v>
      </c>
      <c r="G118" s="111">
        <v>-3</v>
      </c>
      <c r="H118" s="109"/>
    </row>
    <row r="119" spans="1:8">
      <c r="A119" s="102">
        <v>44804</v>
      </c>
      <c r="B119" t="s">
        <v>564</v>
      </c>
      <c r="C119" s="111">
        <v>-5</v>
      </c>
      <c r="D119" s="109"/>
      <c r="E119" s="102">
        <v>44804</v>
      </c>
      <c r="F119" t="s">
        <v>566</v>
      </c>
      <c r="G119" s="111">
        <v>-5</v>
      </c>
      <c r="H119" s="109"/>
    </row>
    <row r="120" spans="1:8">
      <c r="A120" s="102">
        <v>44834</v>
      </c>
      <c r="B120" t="s">
        <v>564</v>
      </c>
      <c r="C120" s="111">
        <v>-5</v>
      </c>
      <c r="D120" s="109"/>
      <c r="E120" s="102">
        <v>44834</v>
      </c>
      <c r="F120" t="s">
        <v>567</v>
      </c>
      <c r="G120" s="111">
        <v>3</v>
      </c>
      <c r="H120" s="109"/>
    </row>
    <row r="121" spans="1:8">
      <c r="A121" s="102">
        <v>44865</v>
      </c>
      <c r="B121" t="s">
        <v>564</v>
      </c>
      <c r="C121" s="111">
        <v>-7</v>
      </c>
      <c r="D121" s="109"/>
      <c r="E121" s="102">
        <v>44865</v>
      </c>
      <c r="F121" t="s">
        <v>566</v>
      </c>
      <c r="G121" s="111">
        <v>-3</v>
      </c>
      <c r="H121" s="109"/>
    </row>
    <row r="122" spans="1:8">
      <c r="A122" s="102">
        <v>44895</v>
      </c>
      <c r="B122" t="s">
        <v>564</v>
      </c>
      <c r="C122" s="111">
        <v>-1</v>
      </c>
      <c r="D122" s="109"/>
      <c r="E122" s="102">
        <v>44895</v>
      </c>
      <c r="F122" t="s">
        <v>567</v>
      </c>
      <c r="G122" s="111">
        <v>1</v>
      </c>
      <c r="H122" s="109"/>
    </row>
    <row r="123" spans="1:8">
      <c r="A123" s="102">
        <v>44926</v>
      </c>
      <c r="B123" t="s">
        <v>565</v>
      </c>
      <c r="C123" s="111">
        <v>1</v>
      </c>
      <c r="D123" s="109"/>
      <c r="E123" s="102">
        <v>44926</v>
      </c>
      <c r="F123" t="s">
        <v>566</v>
      </c>
      <c r="G123" s="111">
        <v>-1</v>
      </c>
      <c r="H123" s="109"/>
    </row>
    <row r="124" spans="1:8">
      <c r="A124" s="102">
        <v>44957</v>
      </c>
      <c r="B124" t="s">
        <v>564</v>
      </c>
      <c r="C124" s="111">
        <v>-1</v>
      </c>
      <c r="D124" s="109"/>
      <c r="E124" s="102">
        <v>44957</v>
      </c>
      <c r="F124" t="s">
        <v>566</v>
      </c>
      <c r="G124" s="111">
        <v>-1</v>
      </c>
      <c r="H124" s="109"/>
    </row>
    <row r="125" spans="1:8">
      <c r="A125" s="102">
        <v>44985</v>
      </c>
      <c r="B125" t="s">
        <v>565</v>
      </c>
      <c r="C125" s="111">
        <v>3</v>
      </c>
      <c r="D125" s="109"/>
      <c r="E125" s="102">
        <v>44985</v>
      </c>
      <c r="F125" t="s">
        <v>567</v>
      </c>
      <c r="G125" s="111">
        <v>1</v>
      </c>
      <c r="H125" s="109"/>
    </row>
    <row r="126" spans="1:8">
      <c r="A126" s="102">
        <v>45016</v>
      </c>
      <c r="B126" t="s">
        <v>564</v>
      </c>
      <c r="C126" s="111">
        <v>-1</v>
      </c>
      <c r="D126" s="109"/>
      <c r="E126" s="102">
        <v>45016</v>
      </c>
      <c r="F126" t="s">
        <v>566</v>
      </c>
      <c r="G126" s="111">
        <v>-5</v>
      </c>
      <c r="H126" s="109"/>
    </row>
    <row r="127" spans="1:8">
      <c r="A127" s="102">
        <v>45046</v>
      </c>
      <c r="B127" t="s">
        <v>564</v>
      </c>
      <c r="C127" s="111">
        <v>-5</v>
      </c>
      <c r="D127" s="109"/>
      <c r="E127" s="102">
        <v>45046</v>
      </c>
      <c r="F127" t="s">
        <v>566</v>
      </c>
      <c r="G127" s="111">
        <v>-7</v>
      </c>
      <c r="H127" s="109"/>
    </row>
    <row r="128" spans="1:8">
      <c r="A128" s="102">
        <v>45077</v>
      </c>
      <c r="B128" t="s">
        <v>564</v>
      </c>
      <c r="C128" s="111">
        <v>-1</v>
      </c>
      <c r="D128" s="109"/>
      <c r="E128" s="102">
        <v>45077</v>
      </c>
      <c r="F128" t="s">
        <v>566</v>
      </c>
      <c r="G128" s="111">
        <v>-7</v>
      </c>
      <c r="H128" s="109"/>
    </row>
    <row r="129" spans="1:8">
      <c r="A129" s="102">
        <v>45107</v>
      </c>
      <c r="B129" t="s">
        <v>564</v>
      </c>
      <c r="C129" s="111">
        <v>-1</v>
      </c>
      <c r="D129" s="109"/>
      <c r="E129" s="102">
        <v>45107</v>
      </c>
      <c r="F129" t="s">
        <v>566</v>
      </c>
      <c r="G129" s="111">
        <v>-5</v>
      </c>
      <c r="H129" s="109"/>
    </row>
    <row r="130" spans="1:8">
      <c r="A130" s="102">
        <v>45138</v>
      </c>
      <c r="B130" t="s">
        <v>565</v>
      </c>
      <c r="C130" s="111">
        <v>5</v>
      </c>
      <c r="D130" s="109"/>
      <c r="E130" s="102">
        <v>45138</v>
      </c>
      <c r="F130" t="s">
        <v>566</v>
      </c>
      <c r="G130" s="111">
        <v>-1</v>
      </c>
      <c r="H130" s="109"/>
    </row>
    <row r="131" spans="1:8">
      <c r="A131" s="102">
        <v>45169</v>
      </c>
      <c r="B131" t="s">
        <v>565</v>
      </c>
      <c r="C131" s="111">
        <v>7</v>
      </c>
      <c r="D131" s="109"/>
      <c r="E131" s="102">
        <v>45169</v>
      </c>
      <c r="F131" t="s">
        <v>567</v>
      </c>
      <c r="G131" s="111">
        <v>1</v>
      </c>
      <c r="H131" s="109"/>
    </row>
    <row r="132" spans="1:8">
      <c r="A132" s="102">
        <v>45199</v>
      </c>
      <c r="B132" t="s">
        <v>565</v>
      </c>
      <c r="C132" s="111">
        <v>7</v>
      </c>
      <c r="D132" s="109"/>
      <c r="E132" s="102">
        <v>45199</v>
      </c>
      <c r="F132" t="s">
        <v>567</v>
      </c>
      <c r="G132" s="111">
        <v>5</v>
      </c>
      <c r="H132" s="109"/>
    </row>
    <row r="133" spans="1:8">
      <c r="A133" s="102">
        <v>45230</v>
      </c>
      <c r="B133" t="s">
        <v>565</v>
      </c>
      <c r="C133" s="111">
        <v>3</v>
      </c>
      <c r="D133" s="109"/>
      <c r="E133" s="102">
        <v>45230</v>
      </c>
      <c r="F133" t="s">
        <v>567</v>
      </c>
      <c r="G133" s="111">
        <v>5</v>
      </c>
      <c r="H133" s="109"/>
    </row>
    <row r="134" spans="1:8">
      <c r="A134" s="102">
        <v>45260</v>
      </c>
      <c r="B134" t="s">
        <v>565</v>
      </c>
      <c r="C134" s="111">
        <v>5</v>
      </c>
      <c r="D134" s="109"/>
      <c r="E134" s="102">
        <v>45260</v>
      </c>
      <c r="F134" t="s">
        <v>567</v>
      </c>
      <c r="G134" s="111">
        <v>5</v>
      </c>
      <c r="H134" s="109"/>
    </row>
    <row r="135" spans="1:8">
      <c r="A135" s="102">
        <v>45291</v>
      </c>
      <c r="B135" t="s">
        <v>564</v>
      </c>
      <c r="C135" s="111">
        <v>-3</v>
      </c>
      <c r="D135" s="109"/>
      <c r="E135" s="102">
        <v>45291</v>
      </c>
      <c r="F135" t="s">
        <v>566</v>
      </c>
      <c r="G135" s="111">
        <v>-1</v>
      </c>
      <c r="H135" s="109"/>
    </row>
    <row r="136" spans="1:8">
      <c r="A136" s="102">
        <v>45322</v>
      </c>
      <c r="B136" t="s">
        <v>564</v>
      </c>
      <c r="C136" s="111">
        <v>-3</v>
      </c>
      <c r="D136" s="109"/>
      <c r="E136" s="102">
        <v>45322</v>
      </c>
      <c r="F136" t="s">
        <v>566</v>
      </c>
      <c r="G136" s="111">
        <v>-1</v>
      </c>
      <c r="H136" s="109"/>
    </row>
    <row r="137" spans="1:8">
      <c r="A137" s="102">
        <v>45351</v>
      </c>
      <c r="B137" t="s">
        <v>565</v>
      </c>
      <c r="C137" s="111">
        <v>1</v>
      </c>
      <c r="D137" s="109"/>
      <c r="E137" s="102">
        <v>45351</v>
      </c>
      <c r="F137" t="s">
        <v>566</v>
      </c>
      <c r="G137" s="111">
        <v>-1</v>
      </c>
      <c r="H137" s="109"/>
    </row>
    <row r="138" spans="1:8">
      <c r="A138" s="102">
        <v>45382</v>
      </c>
      <c r="B138" t="s">
        <v>565</v>
      </c>
      <c r="C138" s="111">
        <v>3</v>
      </c>
      <c r="D138" s="109"/>
      <c r="E138" s="102">
        <v>45382</v>
      </c>
      <c r="F138" t="s">
        <v>567</v>
      </c>
      <c r="G138" s="111">
        <v>1</v>
      </c>
      <c r="H138" s="109"/>
    </row>
    <row r="139" spans="1:8">
      <c r="A139" s="102">
        <v>45412</v>
      </c>
      <c r="B139" t="s">
        <v>565</v>
      </c>
      <c r="C139" s="111">
        <v>9</v>
      </c>
      <c r="D139" s="109"/>
      <c r="E139" s="102">
        <v>45412</v>
      </c>
      <c r="F139" t="s">
        <v>566</v>
      </c>
      <c r="G139" s="111">
        <v>-1</v>
      </c>
      <c r="H139" s="109"/>
    </row>
    <row r="140" spans="1:8">
      <c r="A140" s="102">
        <v>45443</v>
      </c>
      <c r="B140" t="s">
        <v>565</v>
      </c>
      <c r="C140" s="111">
        <v>7</v>
      </c>
      <c r="D140" s="109"/>
      <c r="E140" s="102">
        <v>45443</v>
      </c>
      <c r="F140" t="s">
        <v>566</v>
      </c>
      <c r="G140" s="111">
        <v>-3</v>
      </c>
      <c r="H140" s="109"/>
    </row>
    <row r="141" spans="1:8">
      <c r="A141" s="102">
        <v>45473</v>
      </c>
      <c r="B141" t="s">
        <v>565</v>
      </c>
      <c r="C141" s="111">
        <v>3</v>
      </c>
      <c r="D141" s="109"/>
      <c r="E141" s="102">
        <v>45473</v>
      </c>
      <c r="F141" t="s">
        <v>566</v>
      </c>
      <c r="G141" s="111">
        <v>-1</v>
      </c>
      <c r="H141" s="109"/>
    </row>
    <row r="142" spans="1:8">
      <c r="A142" s="102">
        <v>45504</v>
      </c>
      <c r="B142" t="s">
        <v>564</v>
      </c>
      <c r="C142" s="111">
        <v>-1</v>
      </c>
      <c r="D142" s="109"/>
      <c r="E142" s="102">
        <v>45504</v>
      </c>
      <c r="F142" t="s">
        <v>566</v>
      </c>
      <c r="G142" s="111">
        <v>-3</v>
      </c>
      <c r="H142" s="109"/>
    </row>
    <row r="143" spans="1:8">
      <c r="A143" s="102">
        <v>45535</v>
      </c>
      <c r="B143" t="s">
        <v>565</v>
      </c>
      <c r="C143" s="111">
        <v>5</v>
      </c>
      <c r="D143" s="109"/>
      <c r="E143" s="102">
        <v>45535</v>
      </c>
      <c r="F143" t="s">
        <v>567</v>
      </c>
      <c r="G143" s="111">
        <v>1</v>
      </c>
      <c r="H143" s="109"/>
    </row>
    <row r="144" spans="1:8">
      <c r="A144" s="102">
        <v>45565</v>
      </c>
      <c r="B144" t="s">
        <v>564</v>
      </c>
      <c r="C144" s="111">
        <v>-1</v>
      </c>
      <c r="D144" s="109"/>
      <c r="E144" s="102">
        <v>45565</v>
      </c>
      <c r="F144" t="s">
        <v>566</v>
      </c>
      <c r="G144" s="111">
        <v>-3</v>
      </c>
      <c r="H144" s="109"/>
    </row>
    <row r="145" spans="1:8">
      <c r="A145" s="102">
        <v>45596</v>
      </c>
      <c r="B145" t="s">
        <v>565</v>
      </c>
      <c r="C145" s="111">
        <v>1</v>
      </c>
      <c r="D145" s="109"/>
      <c r="E145" s="102">
        <v>45596</v>
      </c>
      <c r="F145" t="s">
        <v>566</v>
      </c>
      <c r="G145" s="111">
        <v>-1</v>
      </c>
      <c r="H145" s="109"/>
    </row>
    <row r="146" spans="1:8">
      <c r="A146" s="102">
        <v>45626</v>
      </c>
      <c r="B146" t="s">
        <v>564</v>
      </c>
      <c r="C146" s="111">
        <v>-1</v>
      </c>
      <c r="D146" s="109"/>
      <c r="E146" s="102">
        <v>45626</v>
      </c>
      <c r="F146" t="s">
        <v>566</v>
      </c>
      <c r="G146" s="111">
        <v>-1</v>
      </c>
      <c r="H146" s="109"/>
    </row>
    <row r="147" spans="1:8">
      <c r="A147" s="102">
        <v>45657</v>
      </c>
      <c r="B147" t="s">
        <v>565</v>
      </c>
      <c r="C147" s="111">
        <v>3</v>
      </c>
      <c r="D147" s="109"/>
      <c r="E147" s="102">
        <v>45657</v>
      </c>
      <c r="F147" t="s">
        <v>567</v>
      </c>
      <c r="G147" s="111">
        <v>3</v>
      </c>
      <c r="H147" s="109"/>
    </row>
    <row r="148" spans="1:8">
      <c r="A148" s="102">
        <v>45688</v>
      </c>
      <c r="B148" t="s">
        <v>565</v>
      </c>
      <c r="C148" s="111">
        <v>3</v>
      </c>
      <c r="D148" s="109"/>
      <c r="E148" s="102">
        <v>45688</v>
      </c>
      <c r="F148" t="s">
        <v>566</v>
      </c>
      <c r="G148" s="111">
        <v>-1</v>
      </c>
      <c r="H148" s="109"/>
    </row>
    <row r="149" spans="1:8">
      <c r="A149" s="102">
        <v>45716</v>
      </c>
      <c r="B149" t="s">
        <v>564</v>
      </c>
      <c r="C149" s="111">
        <v>-5</v>
      </c>
      <c r="D149" s="109"/>
      <c r="E149" s="102">
        <v>45716</v>
      </c>
      <c r="F149" t="s">
        <v>567</v>
      </c>
      <c r="G149" s="111">
        <v>3</v>
      </c>
      <c r="H149" s="109"/>
    </row>
    <row r="150" spans="1:8">
      <c r="A150" s="102">
        <v>45747</v>
      </c>
      <c r="B150" t="s">
        <v>564</v>
      </c>
      <c r="C150" s="111">
        <v>-3</v>
      </c>
      <c r="D150" s="109"/>
      <c r="E150" s="102">
        <v>45747</v>
      </c>
      <c r="F150" t="s">
        <v>567</v>
      </c>
      <c r="G150" s="111">
        <v>5</v>
      </c>
      <c r="H150" s="109"/>
    </row>
    <row r="151" spans="1:8">
      <c r="A151" s="102">
        <v>45777</v>
      </c>
      <c r="B151" t="s">
        <v>564</v>
      </c>
      <c r="C151" s="111">
        <v>-7</v>
      </c>
      <c r="D151" s="109"/>
      <c r="E151" s="102">
        <v>45777</v>
      </c>
      <c r="F151" t="s">
        <v>566</v>
      </c>
      <c r="G151" s="111">
        <v>-3</v>
      </c>
      <c r="H151" s="109"/>
    </row>
  </sheetData>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EE72B-CEA8-4639-BAD8-A6FAA8D8D5A9}">
  <sheetPr>
    <tabColor rgb="FFC00000"/>
  </sheetPr>
  <dimension ref="A1:AW28"/>
  <sheetViews>
    <sheetView workbookViewId="0">
      <pane xSplit="4" ySplit="2" topLeftCell="AD3" activePane="bottomRight" state="frozen"/>
      <selection pane="topRight" activeCell="E1" sqref="E1"/>
      <selection pane="bottomLeft" activeCell="A2" sqref="A2"/>
      <selection pane="bottomRight" activeCell="C21" sqref="C21"/>
    </sheetView>
  </sheetViews>
  <sheetFormatPr defaultRowHeight="15.5"/>
  <cols>
    <col min="1" max="1" width="11.75" style="67" bestFit="1" customWidth="1"/>
    <col min="2" max="2" width="50.25" style="67" bestFit="1" customWidth="1"/>
    <col min="3" max="3" width="28.1640625" style="67" bestFit="1" customWidth="1"/>
    <col min="4" max="4" width="20.08203125" style="67" bestFit="1" customWidth="1"/>
    <col min="5" max="5" width="8.75" style="67" bestFit="1" customWidth="1"/>
    <col min="6" max="6" width="9.25" style="67" customWidth="1"/>
    <col min="7" max="28" width="8.75" style="67" bestFit="1" customWidth="1"/>
    <col min="29" max="30" width="10.4140625" style="67" bestFit="1" customWidth="1"/>
    <col min="31" max="31" width="5.1640625" style="2" customWidth="1"/>
    <col min="32" max="32" width="5.25" style="67" customWidth="1"/>
    <col min="33" max="33" width="41.75" style="67" bestFit="1" customWidth="1"/>
    <col min="34" max="36" width="8.6640625" style="67"/>
    <col min="37" max="37" width="8.83203125" style="67" bestFit="1" customWidth="1"/>
    <col min="38" max="41" width="8.6640625" style="67"/>
    <col min="42" max="42" width="10.4140625" style="67" bestFit="1" customWidth="1"/>
    <col min="43" max="44" width="8.6640625" style="67"/>
    <col min="45" max="48" width="8.75" style="67" bestFit="1" customWidth="1"/>
    <col min="49" max="16384" width="8.6640625" style="67"/>
  </cols>
  <sheetData>
    <row r="1" spans="1:49">
      <c r="AE1" s="88" t="s">
        <v>495</v>
      </c>
      <c r="AF1" s="88"/>
      <c r="AG1" s="88"/>
      <c r="AH1" s="88"/>
      <c r="AI1" s="88"/>
      <c r="AJ1" s="88"/>
      <c r="AK1" s="88"/>
      <c r="AL1" s="88"/>
      <c r="AM1" s="88"/>
      <c r="AN1" s="88"/>
      <c r="AO1" s="88"/>
      <c r="AP1" s="88"/>
      <c r="AQ1" s="88"/>
      <c r="AR1" s="88"/>
      <c r="AS1" s="89" t="s">
        <v>496</v>
      </c>
      <c r="AT1" s="89"/>
      <c r="AU1" s="89"/>
      <c r="AV1" s="89"/>
      <c r="AW1" s="89"/>
    </row>
    <row r="2" spans="1:49" s="72" customFormat="1" ht="62">
      <c r="A2" s="31" t="s">
        <v>470</v>
      </c>
      <c r="B2" s="31" t="s">
        <v>393</v>
      </c>
      <c r="C2" s="31" t="s">
        <v>316</v>
      </c>
      <c r="D2" s="31" t="s">
        <v>317</v>
      </c>
      <c r="E2" s="31" t="s">
        <v>318</v>
      </c>
      <c r="F2" s="31" t="s">
        <v>319</v>
      </c>
      <c r="G2" s="31" t="s">
        <v>394</v>
      </c>
      <c r="H2" s="31" t="s">
        <v>395</v>
      </c>
      <c r="I2" s="31" t="s">
        <v>396</v>
      </c>
      <c r="J2" s="31" t="s">
        <v>397</v>
      </c>
      <c r="K2" s="31" t="s">
        <v>398</v>
      </c>
      <c r="L2" s="31" t="s">
        <v>399</v>
      </c>
      <c r="M2" s="31" t="s">
        <v>400</v>
      </c>
      <c r="N2" s="31" t="s">
        <v>401</v>
      </c>
      <c r="O2" s="31" t="s">
        <v>402</v>
      </c>
      <c r="P2" s="31" t="s">
        <v>403</v>
      </c>
      <c r="Q2" s="31" t="s">
        <v>404</v>
      </c>
      <c r="R2" s="31" t="s">
        <v>405</v>
      </c>
      <c r="S2" s="31" t="s">
        <v>406</v>
      </c>
      <c r="T2" s="31" t="s">
        <v>407</v>
      </c>
      <c r="U2" s="31" t="s">
        <v>408</v>
      </c>
      <c r="V2" s="31" t="s">
        <v>409</v>
      </c>
      <c r="W2" s="31" t="s">
        <v>410</v>
      </c>
      <c r="X2" s="31" t="s">
        <v>411</v>
      </c>
      <c r="Y2" s="31" t="s">
        <v>412</v>
      </c>
      <c r="Z2" s="31" t="s">
        <v>413</v>
      </c>
      <c r="AA2" s="31" t="s">
        <v>414</v>
      </c>
      <c r="AB2" s="31" t="s">
        <v>415</v>
      </c>
      <c r="AC2" s="1" t="s">
        <v>416</v>
      </c>
      <c r="AD2" s="1" t="s">
        <v>417</v>
      </c>
      <c r="AE2" s="73" t="s">
        <v>425</v>
      </c>
      <c r="AF2" s="73" t="s">
        <v>382</v>
      </c>
      <c r="AG2" s="73" t="s">
        <v>219</v>
      </c>
      <c r="AH2" s="73" t="s">
        <v>358</v>
      </c>
      <c r="AI2" s="73" t="s">
        <v>69</v>
      </c>
      <c r="AJ2" s="73" t="s">
        <v>359</v>
      </c>
      <c r="AK2" s="74" t="s">
        <v>360</v>
      </c>
      <c r="AL2" s="73" t="s">
        <v>361</v>
      </c>
      <c r="AM2" s="73" t="s">
        <v>362</v>
      </c>
      <c r="AN2" s="73" t="s">
        <v>363</v>
      </c>
      <c r="AO2" s="73" t="s">
        <v>324</v>
      </c>
      <c r="AP2" s="75" t="s">
        <v>325</v>
      </c>
      <c r="AQ2" s="76" t="s">
        <v>364</v>
      </c>
      <c r="AR2" s="73" t="s">
        <v>365</v>
      </c>
      <c r="AS2" s="66" t="s">
        <v>472</v>
      </c>
      <c r="AT2" s="66" t="s">
        <v>473</v>
      </c>
      <c r="AU2" s="66" t="s">
        <v>474</v>
      </c>
      <c r="AV2" s="66" t="s">
        <v>493</v>
      </c>
      <c r="AW2" s="66" t="s">
        <v>475</v>
      </c>
    </row>
    <row r="3" spans="1:49">
      <c r="A3" s="67" t="s">
        <v>471</v>
      </c>
      <c r="B3" s="67" t="s">
        <v>383</v>
      </c>
      <c r="C3" s="68" t="s">
        <v>328</v>
      </c>
      <c r="D3" s="67" t="s">
        <v>329</v>
      </c>
      <c r="E3" s="67">
        <v>3</v>
      </c>
      <c r="F3" s="67">
        <v>-1</v>
      </c>
      <c r="G3" s="67">
        <v>18</v>
      </c>
      <c r="H3" s="67">
        <v>38</v>
      </c>
      <c r="I3" s="69">
        <v>0.47368421052631582</v>
      </c>
      <c r="J3" s="70">
        <v>24.277777777777779</v>
      </c>
      <c r="K3" s="70">
        <v>31.829067001293641</v>
      </c>
      <c r="L3" s="70">
        <v>1.311037084721477</v>
      </c>
      <c r="M3" s="70">
        <v>1</v>
      </c>
      <c r="N3" s="70">
        <v>95</v>
      </c>
      <c r="O3" s="70">
        <v>10.5</v>
      </c>
      <c r="P3" s="70">
        <v>2.37940339403767</v>
      </c>
      <c r="Q3" s="70">
        <v>0.52817133559646612</v>
      </c>
      <c r="R3" s="70">
        <v>0.22197637311939719</v>
      </c>
      <c r="S3" s="70">
        <v>1.487610614928792</v>
      </c>
      <c r="T3" s="70">
        <v>3.3015290117722449</v>
      </c>
      <c r="U3" s="70">
        <v>1.147712321662637</v>
      </c>
      <c r="V3" s="70">
        <v>1.3412219848789679</v>
      </c>
      <c r="W3" s="70">
        <v>38</v>
      </c>
      <c r="X3" s="70">
        <v>0.51548152375296097</v>
      </c>
      <c r="Y3" s="70">
        <v>0.47368421052631582</v>
      </c>
      <c r="Z3" s="70">
        <v>0.46112600025084349</v>
      </c>
      <c r="AA3" s="71">
        <v>0.91773234474389564</v>
      </c>
      <c r="AB3" s="71">
        <v>0.65715128480358231</v>
      </c>
      <c r="AC3" s="67">
        <v>2.834291772376988</v>
      </c>
      <c r="AD3" s="67">
        <v>0.53990290254466378</v>
      </c>
      <c r="AE3" s="87" t="s">
        <v>476</v>
      </c>
      <c r="AF3" s="77">
        <v>1</v>
      </c>
      <c r="AG3" s="77" t="str">
        <f>_xlfn.XLOOKUP(C3,Memo!$C:$C,Memo!$A:$A)</f>
        <v>中长期贷款增量_MA12_当月同比</v>
      </c>
      <c r="AH3" s="77" t="str">
        <f>_xlfn.XLOOKUP(D3,事件定义!$C:$C,事件定义!$D:$D)</f>
        <v>超预期</v>
      </c>
      <c r="AI3" s="77">
        <f>E3</f>
        <v>3</v>
      </c>
      <c r="AJ3" s="77" t="str">
        <f>_xlfn.XLOOKUP(F3,事件定义!$H:$H,事件定义!$I:$I)</f>
        <v>成长</v>
      </c>
      <c r="AK3" s="79" cm="1">
        <f t="array" ref="AK3">_xlfn.XLOOKUP($A3&amp;$B3,ALL_Backtest!$A:$A&amp;ALL_Backtest!$B:$B,ALL_Backtest!L:L)</f>
        <v>0.28531827567639317</v>
      </c>
      <c r="AL3" s="81" cm="1">
        <f t="array" ref="AL3">_xlfn.XLOOKUP($A3&amp;$B3,ALL_Backtest!$A:$A&amp;ALL_Backtest!$B:$B,ALL_Backtest!M:M)</f>
        <v>1.2179122810734679</v>
      </c>
      <c r="AM3" s="79" cm="1">
        <f t="array" ref="AM3">_xlfn.XLOOKUP($A3&amp;$B3,ALL_Backtest!$A:$A&amp;ALL_Backtest!$B:$B,ALL_Backtest!N:N)</f>
        <v>0.57718120805369133</v>
      </c>
      <c r="AN3" s="79" cm="1">
        <f t="array" ref="AN3">_xlfn.XLOOKUP($A3&amp;$B3,ALL_Backtest!$A:$A&amp;ALL_Backtest!$B:$B,ALL_Backtest!O:O)</f>
        <v>2.2957409944222729E-2</v>
      </c>
      <c r="AO3" s="79" cm="1">
        <f t="array" ref="AO3">_xlfn.XLOOKUP($A3&amp;$B3,ALL_Backtest!$A:$A&amp;ALL_Backtest!$B:$B,ALL_Backtest!P:P)</f>
        <v>3.748648606714069</v>
      </c>
      <c r="AP3" s="79" cm="1">
        <f t="array" ref="AP3">_xlfn.XLOOKUP($A3&amp;$B3,ALL_Backtest!$A:$A&amp;ALL_Backtest!$B:$B,ALL_Backtest!Q:Q)</f>
        <v>2.5435694950416162E-4</v>
      </c>
      <c r="AQ3" s="79" cm="1">
        <f t="array" ref="AQ3">_xlfn.XLOOKUP($A3&amp;$B3,ALL_Backtest!$A:$A&amp;ALL_Backtest!$B:$B,ALL_Backtest!T:T)</f>
        <v>-0.51657908871240055</v>
      </c>
      <c r="AR3" s="80" cm="1">
        <f t="array" ref="AR3">_xlfn.XLOOKUP($A3&amp;$B3,ALL_Backtest!$A:$A&amp;ALL_Backtest!$B:$B,ALL_Backtest!U:U)</f>
        <v>18</v>
      </c>
      <c r="AS3" s="78">
        <f>X3</f>
        <v>0.51548152375296097</v>
      </c>
      <c r="AT3" s="78">
        <f t="shared" ref="AT3:AW3" si="0">Y3</f>
        <v>0.47368421052631582</v>
      </c>
      <c r="AU3" s="78">
        <f t="shared" si="0"/>
        <v>0.46112600025084349</v>
      </c>
      <c r="AV3" s="78">
        <f t="shared" si="0"/>
        <v>0.91773234474389564</v>
      </c>
      <c r="AW3" s="78">
        <f t="shared" si="0"/>
        <v>0.65715128480358231</v>
      </c>
    </row>
    <row r="4" spans="1:49">
      <c r="A4" s="67" t="s">
        <v>471</v>
      </c>
      <c r="B4" s="67" t="s">
        <v>384</v>
      </c>
      <c r="C4" s="68" t="s">
        <v>334</v>
      </c>
      <c r="D4" s="67" t="s">
        <v>335</v>
      </c>
      <c r="E4" s="67">
        <v>3</v>
      </c>
      <c r="F4" s="67">
        <v>1</v>
      </c>
      <c r="G4" s="67">
        <v>12</v>
      </c>
      <c r="H4" s="67">
        <v>38</v>
      </c>
      <c r="I4" s="69">
        <v>0.31578947368421051</v>
      </c>
      <c r="J4" s="70">
        <v>22.416666666666671</v>
      </c>
      <c r="K4" s="70">
        <v>18.883230361590389</v>
      </c>
      <c r="L4" s="70">
        <v>0.84237458862113235</v>
      </c>
      <c r="M4" s="70">
        <v>7</v>
      </c>
      <c r="N4" s="70">
        <v>79</v>
      </c>
      <c r="O4" s="70">
        <v>16.5</v>
      </c>
      <c r="P4" s="70">
        <v>2.0286922529800631</v>
      </c>
      <c r="Q4" s="70">
        <v>0.39605587666202469</v>
      </c>
      <c r="R4" s="70">
        <v>0.19522718444861981</v>
      </c>
      <c r="S4" s="70">
        <v>1.539624141986603</v>
      </c>
      <c r="T4" s="70">
        <v>2.9605903531782261</v>
      </c>
      <c r="U4" s="70">
        <v>1.075976092595794</v>
      </c>
      <c r="V4" s="70">
        <v>0.86190635808181915</v>
      </c>
      <c r="W4" s="70">
        <v>38</v>
      </c>
      <c r="X4" s="70">
        <v>0.61360915996957632</v>
      </c>
      <c r="Y4" s="70">
        <v>0.31578947368421051</v>
      </c>
      <c r="Z4" s="70">
        <v>0.55523289981781965</v>
      </c>
      <c r="AA4" s="71">
        <v>0.89962724075005951</v>
      </c>
      <c r="AB4" s="71">
        <v>0.65677720299434506</v>
      </c>
      <c r="AC4" s="67">
        <v>2.501271976270294</v>
      </c>
      <c r="AD4" s="67">
        <v>0.45614966962332471</v>
      </c>
      <c r="AE4" s="87"/>
      <c r="AF4" s="77">
        <v>2</v>
      </c>
      <c r="AG4" s="77" t="str">
        <f>_xlfn.XLOOKUP(C4,Memo!$C:$C,Memo!$A:$A)</f>
        <v>M2-M1</v>
      </c>
      <c r="AH4" s="77" t="str">
        <f>_xlfn.XLOOKUP(D4,事件定义!$C:$C,事件定义!$D:$D)</f>
        <v>历史新高</v>
      </c>
      <c r="AI4" s="77">
        <f t="shared" ref="AI4:AI27" si="1">E4</f>
        <v>3</v>
      </c>
      <c r="AJ4" s="77" t="str">
        <f>_xlfn.XLOOKUP(F4,事件定义!$H:$H,事件定义!$I:$I)</f>
        <v>价值</v>
      </c>
      <c r="AK4" s="79" cm="1">
        <f t="array" ref="AK4">_xlfn.XLOOKUP($A4&amp;$B4,ALL_Backtest!$A:$A&amp;ALL_Backtest!$B:$B,ALL_Backtest!L:L)</f>
        <v>0.2467274476272252</v>
      </c>
      <c r="AL4" s="81" cm="1">
        <f t="array" ref="AL4">_xlfn.XLOOKUP($A4&amp;$B4,ALL_Backtest!$A:$A&amp;ALL_Backtest!$B:$B,ALL_Backtest!M:M)</f>
        <v>1.0525732880968339</v>
      </c>
      <c r="AM4" s="79" cm="1">
        <f t="array" ref="AM4">_xlfn.XLOOKUP($A4&amp;$B4,ALL_Backtest!$A:$A&amp;ALL_Backtest!$B:$B,ALL_Backtest!N:N)</f>
        <v>0.57718120805369133</v>
      </c>
      <c r="AN4" s="79" cm="1">
        <f t="array" ref="AN4">_xlfn.XLOOKUP($A4&amp;$B4,ALL_Backtest!$A:$A&amp;ALL_Backtest!$B:$B,ALL_Backtest!O:O)</f>
        <v>2.0595393329785189E-2</v>
      </c>
      <c r="AO4" s="79" cm="1">
        <f t="array" ref="AO4">_xlfn.XLOOKUP($A4&amp;$B4,ALL_Backtest!$A:$A&amp;ALL_Backtest!$B:$B,ALL_Backtest!P:P)</f>
        <v>3.3104336335455309</v>
      </c>
      <c r="AP4" s="79" cm="1">
        <f t="array" ref="AP4">_xlfn.XLOOKUP($A4&amp;$B4,ALL_Backtest!$A:$A&amp;ALL_Backtest!$B:$B,ALL_Backtest!Q:Q)</f>
        <v>1.1702300712238009E-3</v>
      </c>
      <c r="AQ4" s="79" cm="1">
        <f t="array" ref="AQ4">_xlfn.XLOOKUP($A4&amp;$B4,ALL_Backtest!$A:$A&amp;ALL_Backtest!$B:$B,ALL_Backtest!T:T)</f>
        <v>-0.39796412473750159</v>
      </c>
      <c r="AR4" s="80" cm="1">
        <f t="array" ref="AR4">_xlfn.XLOOKUP($A4&amp;$B4,ALL_Backtest!$A:$A&amp;ALL_Backtest!$B:$B,ALL_Backtest!U:U)</f>
        <v>41</v>
      </c>
      <c r="AS4" s="78">
        <f t="shared" ref="AS4:AS26" si="2">X4</f>
        <v>0.61360915996957632</v>
      </c>
      <c r="AT4" s="78">
        <f t="shared" ref="AT4:AT26" si="3">Y4</f>
        <v>0.31578947368421051</v>
      </c>
      <c r="AU4" s="78">
        <f t="shared" ref="AU4:AU26" si="4">Z4</f>
        <v>0.55523289981781965</v>
      </c>
      <c r="AV4" s="78">
        <f t="shared" ref="AV4:AW26" si="5">AA4</f>
        <v>0.89962724075005951</v>
      </c>
      <c r="AW4" s="78">
        <f t="shared" si="5"/>
        <v>0.65677720299434506</v>
      </c>
    </row>
    <row r="5" spans="1:49">
      <c r="A5" s="67" t="s">
        <v>471</v>
      </c>
      <c r="B5" s="67" t="s">
        <v>418</v>
      </c>
      <c r="C5" s="68" t="s">
        <v>340</v>
      </c>
      <c r="D5" s="67" t="s">
        <v>335</v>
      </c>
      <c r="E5" s="67">
        <v>3</v>
      </c>
      <c r="F5" s="67">
        <v>1</v>
      </c>
      <c r="G5" s="67">
        <v>10</v>
      </c>
      <c r="H5" s="67">
        <v>38</v>
      </c>
      <c r="I5" s="69">
        <v>0.26315789473684209</v>
      </c>
      <c r="J5" s="70">
        <v>20.9</v>
      </c>
      <c r="K5" s="70">
        <v>12.988071450373219</v>
      </c>
      <c r="L5" s="70">
        <v>0.62143882537670925</v>
      </c>
      <c r="M5" s="70">
        <v>4</v>
      </c>
      <c r="N5" s="70">
        <v>45</v>
      </c>
      <c r="O5" s="70">
        <v>19</v>
      </c>
      <c r="P5" s="70">
        <v>2.2493327531689582</v>
      </c>
      <c r="Q5" s="70">
        <v>0.54615543859011784</v>
      </c>
      <c r="R5" s="70">
        <v>0.24280775613153291</v>
      </c>
      <c r="S5" s="70">
        <v>1.643437633379448</v>
      </c>
      <c r="T5" s="70">
        <v>3.4328043004378501</v>
      </c>
      <c r="U5" s="70">
        <v>1.088559386429597</v>
      </c>
      <c r="V5" s="70">
        <v>0.91380731290273909</v>
      </c>
      <c r="W5" s="70">
        <v>38</v>
      </c>
      <c r="X5" s="70">
        <v>0.59761893007851297</v>
      </c>
      <c r="Y5" s="70">
        <v>0.26315789473684209</v>
      </c>
      <c r="Z5" s="70">
        <v>0.54363638128448877</v>
      </c>
      <c r="AA5" s="71">
        <v>0.90304068702720708</v>
      </c>
      <c r="AB5" s="71">
        <v>0.64209891603085167</v>
      </c>
      <c r="AC5" s="67">
        <v>2.763572867384918</v>
      </c>
      <c r="AD5" s="67">
        <v>0.70404127188070731</v>
      </c>
      <c r="AE5" s="87"/>
      <c r="AF5" s="77">
        <v>3</v>
      </c>
      <c r="AG5" s="77" t="str">
        <f>_xlfn.XLOOKUP(C5,Memo!$C:$C,Memo!$A:$A)</f>
        <v>房屋新开工面积_当月同比（2月累计填充）</v>
      </c>
      <c r="AH5" s="77" t="str">
        <f>_xlfn.XLOOKUP(D5,事件定义!$C:$C,事件定义!$D:$D)</f>
        <v>历史新高</v>
      </c>
      <c r="AI5" s="77">
        <f t="shared" si="1"/>
        <v>3</v>
      </c>
      <c r="AJ5" s="77" t="str">
        <f>_xlfn.XLOOKUP(F5,事件定义!$H:$H,事件定义!$I:$I)</f>
        <v>价值</v>
      </c>
      <c r="AK5" s="79" cm="1">
        <f t="array" ref="AK5">_xlfn.XLOOKUP($A5&amp;$B5,ALL_Backtest!$A:$A&amp;ALL_Backtest!$B:$B,ALL_Backtest!L:L)</f>
        <v>0.2042048280881614</v>
      </c>
      <c r="AL5" s="81" cm="1">
        <f t="array" ref="AL5">_xlfn.XLOOKUP($A5&amp;$B5,ALL_Backtest!$A:$A&amp;ALL_Backtest!$B:$B,ALL_Backtest!M:M)</f>
        <v>0.87065930046405748</v>
      </c>
      <c r="AM5" s="79" cm="1">
        <f t="array" ref="AM5">_xlfn.XLOOKUP($A5&amp;$B5,ALL_Backtest!$A:$A&amp;ALL_Backtest!$B:$B,ALL_Backtest!N:N)</f>
        <v>0.53691275167785235</v>
      </c>
      <c r="AN5" s="79" cm="1">
        <f t="array" ref="AN5">_xlfn.XLOOKUP($A5&amp;$B5,ALL_Backtest!$A:$A&amp;ALL_Backtest!$B:$B,ALL_Backtest!O:O)</f>
        <v>1.768782434679874E-2</v>
      </c>
      <c r="AO5" s="79" cm="1">
        <f t="array" ref="AO5">_xlfn.XLOOKUP($A5&amp;$B5,ALL_Backtest!$A:$A&amp;ALL_Backtest!$B:$B,ALL_Backtest!P:P)</f>
        <v>2.868329413393568</v>
      </c>
      <c r="AP5" s="79" cm="1">
        <f t="array" ref="AP5">_xlfn.XLOOKUP($A5&amp;$B5,ALL_Backtest!$A:$A&amp;ALL_Backtest!$B:$B,ALL_Backtest!Q:Q)</f>
        <v>4.7299816303748212E-3</v>
      </c>
      <c r="AQ5" s="79" cm="1">
        <f t="array" ref="AQ5">_xlfn.XLOOKUP($A5&amp;$B5,ALL_Backtest!$A:$A&amp;ALL_Backtest!$B:$B,ALL_Backtest!T:T)</f>
        <v>-0.40137796116595709</v>
      </c>
      <c r="AR5" s="80" cm="1">
        <f t="array" ref="AR5">_xlfn.XLOOKUP($A5&amp;$B5,ALL_Backtest!$A:$A&amp;ALL_Backtest!$B:$B,ALL_Backtest!U:U)</f>
        <v>57</v>
      </c>
      <c r="AS5" s="78">
        <f t="shared" si="2"/>
        <v>0.59761893007851297</v>
      </c>
      <c r="AT5" s="78">
        <f t="shared" si="3"/>
        <v>0.26315789473684209</v>
      </c>
      <c r="AU5" s="78">
        <f t="shared" si="4"/>
        <v>0.54363638128448877</v>
      </c>
      <c r="AV5" s="78">
        <f t="shared" si="5"/>
        <v>0.90304068702720708</v>
      </c>
      <c r="AW5" s="78">
        <f t="shared" si="5"/>
        <v>0.64209891603085167</v>
      </c>
    </row>
    <row r="6" spans="1:49">
      <c r="A6" s="67" t="s">
        <v>471</v>
      </c>
      <c r="B6" s="67" t="s">
        <v>478</v>
      </c>
      <c r="C6" s="68" t="s">
        <v>345</v>
      </c>
      <c r="D6" s="67" t="s">
        <v>335</v>
      </c>
      <c r="E6" s="67">
        <v>6</v>
      </c>
      <c r="F6" s="67">
        <v>-1</v>
      </c>
      <c r="G6" s="67">
        <v>15</v>
      </c>
      <c r="H6" s="67">
        <v>38</v>
      </c>
      <c r="I6" s="69">
        <v>0.39473684210526322</v>
      </c>
      <c r="J6" s="70">
        <v>14.866666666666671</v>
      </c>
      <c r="K6" s="70">
        <v>10.94755173035912</v>
      </c>
      <c r="L6" s="70">
        <v>0.73638240338738448</v>
      </c>
      <c r="M6" s="70">
        <v>5</v>
      </c>
      <c r="N6" s="70">
        <v>52</v>
      </c>
      <c r="O6" s="70">
        <v>11</v>
      </c>
      <c r="P6" s="70">
        <v>2.12370319797484</v>
      </c>
      <c r="Q6" s="70">
        <v>0.30709641155824868</v>
      </c>
      <c r="R6" s="70">
        <v>0.14460420450988409</v>
      </c>
      <c r="S6" s="70">
        <v>1.2762204674882069</v>
      </c>
      <c r="T6" s="70">
        <v>2.5026234828864138</v>
      </c>
      <c r="U6" s="70">
        <v>1.014209247340131</v>
      </c>
      <c r="V6" s="70">
        <v>1.06410913078101</v>
      </c>
      <c r="W6" s="70">
        <v>38</v>
      </c>
      <c r="X6" s="70">
        <v>0.51083599276433289</v>
      </c>
      <c r="Y6" s="70">
        <v>0.39473684210526322</v>
      </c>
      <c r="Z6" s="70">
        <v>0.48799513010947099</v>
      </c>
      <c r="AA6" s="71">
        <v>0.8812859076905416</v>
      </c>
      <c r="AB6" s="71">
        <v>0.63122795607203008</v>
      </c>
      <c r="AC6" s="67">
        <v>2.5331360723120908</v>
      </c>
      <c r="AD6" s="67">
        <v>0.20758931420519619</v>
      </c>
      <c r="AE6" s="87"/>
      <c r="AF6" s="77">
        <v>4</v>
      </c>
      <c r="AG6" s="77" t="str">
        <f>_xlfn.XLOOKUP(C6,Memo!$C:$C,Memo!$A:$A)</f>
        <v>CPI-PPI</v>
      </c>
      <c r="AH6" s="77" t="str">
        <f>_xlfn.XLOOKUP(D6,事件定义!$C:$C,事件定义!$D:$D)</f>
        <v>历史新高</v>
      </c>
      <c r="AI6" s="77">
        <f t="shared" si="1"/>
        <v>6</v>
      </c>
      <c r="AJ6" s="77" t="str">
        <f>_xlfn.XLOOKUP(F6,事件定义!$H:$H,事件定义!$I:$I)</f>
        <v>成长</v>
      </c>
      <c r="AK6" s="79" cm="1">
        <f t="array" ref="AK6">_xlfn.XLOOKUP($A6&amp;$B6,ALL_Backtest!$A:$A&amp;ALL_Backtest!$B:$B,ALL_Backtest!L:L)</f>
        <v>0.1036178927161755</v>
      </c>
      <c r="AL6" s="81" cm="1">
        <f t="array" ref="AL6">_xlfn.XLOOKUP($A6&amp;$B6,ALL_Backtest!$A:$A&amp;ALL_Backtest!$B:$B,ALL_Backtest!M:M)</f>
        <v>0.44132058945825881</v>
      </c>
      <c r="AM6" s="79" cm="1">
        <f t="array" ref="AM6">_xlfn.XLOOKUP($A6&amp;$B6,ALL_Backtest!$A:$A&amp;ALL_Backtest!$B:$B,ALL_Backtest!N:N)</f>
        <v>0.5436241610738255</v>
      </c>
      <c r="AN6" s="79" cm="1">
        <f t="array" ref="AN6">_xlfn.XLOOKUP($A6&amp;$B6,ALL_Backtest!$A:$A&amp;ALL_Backtest!$B:$B,ALL_Backtest!O:O)</f>
        <v>1.08422007392648E-2</v>
      </c>
      <c r="AO6" s="79" cm="1">
        <f t="array" ref="AO6">_xlfn.XLOOKUP($A6&amp;$B6,ALL_Backtest!$A:$A&amp;ALL_Backtest!$B:$B,ALL_Backtest!P:P)</f>
        <v>1.716865636918975</v>
      </c>
      <c r="AP6" s="79" cm="1">
        <f t="array" ref="AP6">_xlfn.XLOOKUP($A6&amp;$B6,ALL_Backtest!$A:$A&amp;ALL_Backtest!$B:$B,ALL_Backtest!Q:Q)</f>
        <v>8.8095700973678567E-2</v>
      </c>
      <c r="AQ6" s="79" cm="1">
        <f t="array" ref="AQ6">_xlfn.XLOOKUP($A6&amp;$B6,ALL_Backtest!$A:$A&amp;ALL_Backtest!$B:$B,ALL_Backtest!T:T)</f>
        <v>-0.51655183123003123</v>
      </c>
      <c r="AR6" s="80" cm="1">
        <f t="array" ref="AR6">_xlfn.XLOOKUP($A6&amp;$B6,ALL_Backtest!$A:$A&amp;ALL_Backtest!$B:$B,ALL_Backtest!U:U)</f>
        <v>27</v>
      </c>
      <c r="AS6" s="78">
        <f t="shared" si="2"/>
        <v>0.51083599276433289</v>
      </c>
      <c r="AT6" s="78">
        <f t="shared" si="3"/>
        <v>0.39473684210526322</v>
      </c>
      <c r="AU6" s="78">
        <f t="shared" si="4"/>
        <v>0.48799513010947099</v>
      </c>
      <c r="AV6" s="78">
        <f t="shared" si="5"/>
        <v>0.8812859076905416</v>
      </c>
      <c r="AW6" s="78">
        <f t="shared" si="5"/>
        <v>0.63122795607203008</v>
      </c>
    </row>
    <row r="7" spans="1:49">
      <c r="A7" s="67" t="s">
        <v>471</v>
      </c>
      <c r="B7" s="67" t="s">
        <v>479</v>
      </c>
      <c r="C7" s="68" t="s">
        <v>338</v>
      </c>
      <c r="D7" s="67" t="s">
        <v>329</v>
      </c>
      <c r="E7" s="67">
        <v>12</v>
      </c>
      <c r="F7" s="67">
        <v>1</v>
      </c>
      <c r="G7" s="67">
        <v>9</v>
      </c>
      <c r="H7" s="67">
        <v>38</v>
      </c>
      <c r="I7" s="69">
        <v>0.23684210526315791</v>
      </c>
      <c r="J7" s="70">
        <v>26.777777777777779</v>
      </c>
      <c r="K7" s="70">
        <v>18.966507191935172</v>
      </c>
      <c r="L7" s="70">
        <v>0.70829279969882364</v>
      </c>
      <c r="M7" s="70">
        <v>7</v>
      </c>
      <c r="N7" s="70">
        <v>56</v>
      </c>
      <c r="O7" s="70">
        <v>18</v>
      </c>
      <c r="P7" s="70">
        <v>2.0909668936111938</v>
      </c>
      <c r="Q7" s="70">
        <v>0.33370388806348689</v>
      </c>
      <c r="R7" s="70">
        <v>0.15959309976790939</v>
      </c>
      <c r="S7" s="70">
        <v>1.614606556456849</v>
      </c>
      <c r="T7" s="70">
        <v>2.6693745769111561</v>
      </c>
      <c r="U7" s="70">
        <v>1.0137507048784571</v>
      </c>
      <c r="V7" s="70">
        <v>0.86013922097235407</v>
      </c>
      <c r="W7" s="70">
        <v>38</v>
      </c>
      <c r="X7" s="70">
        <v>0.55179886171341752</v>
      </c>
      <c r="Y7" s="70">
        <v>0.23684210526315791</v>
      </c>
      <c r="Z7" s="70">
        <v>0.54098732849432385</v>
      </c>
      <c r="AA7" s="71">
        <v>0.8811394828704473</v>
      </c>
      <c r="AB7" s="71">
        <v>0.61838145224235874</v>
      </c>
      <c r="AC7" s="67">
        <v>2.498113227267607</v>
      </c>
      <c r="AD7" s="67">
        <v>0.28094735794182429</v>
      </c>
      <c r="AE7" s="87"/>
      <c r="AF7" s="77">
        <v>5</v>
      </c>
      <c r="AG7" s="77" t="str">
        <f>_xlfn.XLOOKUP(C7,Memo!$C:$C,Memo!$A:$A)</f>
        <v>美国:国债收益率:5年</v>
      </c>
      <c r="AH7" s="77" t="str">
        <f>_xlfn.XLOOKUP(D7,事件定义!$C:$C,事件定义!$D:$D)</f>
        <v>超预期</v>
      </c>
      <c r="AI7" s="77">
        <f t="shared" si="1"/>
        <v>12</v>
      </c>
      <c r="AJ7" s="77" t="str">
        <f>_xlfn.XLOOKUP(F7,事件定义!$H:$H,事件定义!$I:$I)</f>
        <v>价值</v>
      </c>
      <c r="AK7" s="79" cm="1">
        <f t="array" ref="AK7">_xlfn.XLOOKUP($A7&amp;$B7,ALL_Backtest!$A:$A&amp;ALL_Backtest!$B:$B,ALL_Backtest!L:L)</f>
        <v>0.18368790270668001</v>
      </c>
      <c r="AL7" s="81" cm="1">
        <f t="array" ref="AL7">_xlfn.XLOOKUP($A7&amp;$B7,ALL_Backtest!$A:$A&amp;ALL_Backtest!$B:$B,ALL_Backtest!M:M)</f>
        <v>0.78298404873548566</v>
      </c>
      <c r="AM7" s="79" cm="1">
        <f t="array" ref="AM7">_xlfn.XLOOKUP($A7&amp;$B7,ALL_Backtest!$A:$A&amp;ALL_Backtest!$B:$B,ALL_Backtest!N:N)</f>
        <v>0.61073825503355705</v>
      </c>
      <c r="AN7" s="79" cm="1">
        <f t="array" ref="AN7">_xlfn.XLOOKUP($A7&amp;$B7,ALL_Backtest!$A:$A&amp;ALL_Backtest!$B:$B,ALL_Backtest!O:O)</f>
        <v>1.6246140700181828E-2</v>
      </c>
      <c r="AO7" s="79" cm="1">
        <f t="array" ref="AO7">_xlfn.XLOOKUP($A7&amp;$B7,ALL_Backtest!$A:$A&amp;ALL_Backtest!$B:$B,ALL_Backtest!P:P)</f>
        <v>2.680975509161462</v>
      </c>
      <c r="AP7" s="79" cm="1">
        <f t="array" ref="AP7">_xlfn.XLOOKUP($A7&amp;$B7,ALL_Backtest!$A:$A&amp;ALL_Backtest!$B:$B,ALL_Backtest!Q:Q)</f>
        <v>8.1739028551184312E-3</v>
      </c>
      <c r="AQ7" s="79" cm="1">
        <f t="array" ref="AQ7">_xlfn.XLOOKUP($A7&amp;$B7,ALL_Backtest!$A:$A&amp;ALL_Backtest!$B:$B,ALL_Backtest!T:T)</f>
        <v>-0.48942520850747301</v>
      </c>
      <c r="AR7" s="80" cm="1">
        <f t="array" ref="AR7">_xlfn.XLOOKUP($A7&amp;$B7,ALL_Backtest!$A:$A&amp;ALL_Backtest!$B:$B,ALL_Backtest!U:U)</f>
        <v>25</v>
      </c>
      <c r="AS7" s="78">
        <f t="shared" si="2"/>
        <v>0.55179886171341752</v>
      </c>
      <c r="AT7" s="78">
        <f t="shared" si="3"/>
        <v>0.23684210526315791</v>
      </c>
      <c r="AU7" s="78">
        <f t="shared" si="4"/>
        <v>0.54098732849432385</v>
      </c>
      <c r="AV7" s="78">
        <f t="shared" si="5"/>
        <v>0.8811394828704473</v>
      </c>
      <c r="AW7" s="78">
        <f t="shared" si="5"/>
        <v>0.61838145224235874</v>
      </c>
    </row>
    <row r="8" spans="1:49">
      <c r="A8" s="67" t="s">
        <v>471</v>
      </c>
      <c r="B8" s="67" t="s">
        <v>419</v>
      </c>
      <c r="C8" s="68" t="s">
        <v>332</v>
      </c>
      <c r="D8" s="67" t="s">
        <v>333</v>
      </c>
      <c r="E8" s="67">
        <v>12</v>
      </c>
      <c r="F8" s="67">
        <v>-1</v>
      </c>
      <c r="G8" s="67">
        <v>5</v>
      </c>
      <c r="H8" s="67">
        <v>38</v>
      </c>
      <c r="I8" s="69">
        <v>0.13157894736842099</v>
      </c>
      <c r="J8" s="70">
        <v>40.4</v>
      </c>
      <c r="K8" s="70">
        <v>36.025546491344173</v>
      </c>
      <c r="L8" s="70">
        <v>0.89172144780554874</v>
      </c>
      <c r="M8" s="70">
        <v>16</v>
      </c>
      <c r="N8" s="70">
        <v>110</v>
      </c>
      <c r="O8" s="70">
        <v>18</v>
      </c>
      <c r="P8" s="70">
        <v>2.242953504809845</v>
      </c>
      <c r="Q8" s="70">
        <v>0.20686226493214649</v>
      </c>
      <c r="R8" s="70">
        <v>9.2227620629917628E-2</v>
      </c>
      <c r="S8" s="70">
        <v>1.8798708667151789</v>
      </c>
      <c r="T8" s="70">
        <v>2.495201539556652</v>
      </c>
      <c r="U8" s="70">
        <v>0.98034331585765511</v>
      </c>
      <c r="V8" s="70">
        <v>0.88894977398278163</v>
      </c>
      <c r="W8" s="70">
        <v>38</v>
      </c>
      <c r="X8" s="70">
        <v>0.65220913205150077</v>
      </c>
      <c r="Y8" s="70">
        <v>0.13157894736842099</v>
      </c>
      <c r="Z8" s="70">
        <v>0.52444601715257899</v>
      </c>
      <c r="AA8" s="71">
        <v>0.87004456772455863</v>
      </c>
      <c r="AB8" s="71">
        <v>0.60966464640432361</v>
      </c>
      <c r="AC8" s="67">
        <v>2.513035317982609</v>
      </c>
      <c r="AD8" s="67">
        <v>0.35101464585134762</v>
      </c>
      <c r="AE8" s="87"/>
      <c r="AF8" s="77">
        <v>6</v>
      </c>
      <c r="AG8" s="77" t="str">
        <f>_xlfn.XLOOKUP(C8,Memo!$C:$C,Memo!$A:$A)</f>
        <v>社融规模增量_MA12_当月同比</v>
      </c>
      <c r="AH8" s="77" t="str">
        <f>_xlfn.XLOOKUP(D8,事件定义!$C:$C,事件定义!$D:$D)</f>
        <v>历史高位</v>
      </c>
      <c r="AI8" s="77">
        <f t="shared" si="1"/>
        <v>12</v>
      </c>
      <c r="AJ8" s="77" t="str">
        <f>_xlfn.XLOOKUP(F8,事件定义!$H:$H,事件定义!$I:$I)</f>
        <v>成长</v>
      </c>
      <c r="AK8" s="79" cm="1">
        <f t="array" ref="AK8">_xlfn.XLOOKUP($A8&amp;$B8,ALL_Backtest!$A:$A&amp;ALL_Backtest!$B:$B,ALL_Backtest!L:L)</f>
        <v>0.26969974649397921</v>
      </c>
      <c r="AL8" s="81" cm="1">
        <f t="array" ref="AL8">_xlfn.XLOOKUP($A8&amp;$B8,ALL_Backtest!$A:$A&amp;ALL_Backtest!$B:$B,ALL_Backtest!M:M)</f>
        <v>1.150962472559256</v>
      </c>
      <c r="AM8" s="79" cm="1">
        <f t="array" ref="AM8">_xlfn.XLOOKUP($A8&amp;$B8,ALL_Backtest!$A:$A&amp;ALL_Backtest!$B:$B,ALL_Backtest!N:N)</f>
        <v>0.60402684563758391</v>
      </c>
      <c r="AN8" s="79" cm="1">
        <f t="array" ref="AN8">_xlfn.XLOOKUP($A8&amp;$B8,ALL_Backtest!$A:$A&amp;ALL_Backtest!$B:$B,ALL_Backtest!O:O)</f>
        <v>2.2021017150008471E-2</v>
      </c>
      <c r="AO8" s="79" cm="1">
        <f t="array" ref="AO8">_xlfn.XLOOKUP($A8&amp;$B8,ALL_Backtest!$A:$A&amp;ALL_Backtest!$B:$B,ALL_Backtest!P:P)</f>
        <v>3.5851658496554402</v>
      </c>
      <c r="AP8" s="79" cm="1">
        <f t="array" ref="AP8">_xlfn.XLOOKUP($A8&amp;$B8,ALL_Backtest!$A:$A&amp;ALL_Backtest!$B:$B,ALL_Backtest!Q:Q)</f>
        <v>4.567755564547141E-4</v>
      </c>
      <c r="AQ8" s="79" cm="1">
        <f t="array" ref="AQ8">_xlfn.XLOOKUP($A8&amp;$B8,ALL_Backtest!$A:$A&amp;ALL_Backtest!$B:$B,ALL_Backtest!T:T)</f>
        <v>-0.3823526659112339</v>
      </c>
      <c r="AR8" s="80" cm="1">
        <f t="array" ref="AR8">_xlfn.XLOOKUP($A8&amp;$B8,ALL_Backtest!$A:$A&amp;ALL_Backtest!$B:$B,ALL_Backtest!U:U)</f>
        <v>23</v>
      </c>
      <c r="AS8" s="78">
        <f t="shared" si="2"/>
        <v>0.65220913205150077</v>
      </c>
      <c r="AT8" s="78">
        <f t="shared" si="3"/>
        <v>0.13157894736842099</v>
      </c>
      <c r="AU8" s="78">
        <f t="shared" si="4"/>
        <v>0.52444601715257899</v>
      </c>
      <c r="AV8" s="78">
        <f t="shared" si="5"/>
        <v>0.87004456772455863</v>
      </c>
      <c r="AW8" s="78">
        <f t="shared" si="5"/>
        <v>0.60966464640432361</v>
      </c>
    </row>
    <row r="9" spans="1:49">
      <c r="A9" s="67" t="s">
        <v>471</v>
      </c>
      <c r="B9" s="67" t="s">
        <v>480</v>
      </c>
      <c r="C9" s="68" t="s">
        <v>336</v>
      </c>
      <c r="D9" s="67" t="s">
        <v>329</v>
      </c>
      <c r="E9" s="67">
        <v>12</v>
      </c>
      <c r="F9" s="67">
        <v>1</v>
      </c>
      <c r="G9" s="67">
        <v>10</v>
      </c>
      <c r="H9" s="67">
        <v>38</v>
      </c>
      <c r="I9" s="69">
        <v>0.26315789473684209</v>
      </c>
      <c r="J9" s="70">
        <v>19.100000000000001</v>
      </c>
      <c r="K9" s="70">
        <v>18.960221517693299</v>
      </c>
      <c r="L9" s="70">
        <v>0.99268175485305221</v>
      </c>
      <c r="M9" s="70">
        <v>2</v>
      </c>
      <c r="N9" s="70">
        <v>50</v>
      </c>
      <c r="O9" s="70">
        <v>10</v>
      </c>
      <c r="P9" s="70">
        <v>2.3095265742977942</v>
      </c>
      <c r="Q9" s="70">
        <v>0.36269388342069098</v>
      </c>
      <c r="R9" s="70">
        <v>0.1570425244104269</v>
      </c>
      <c r="S9" s="70">
        <v>1.7360709258958369</v>
      </c>
      <c r="T9" s="70">
        <v>2.9228964991022028</v>
      </c>
      <c r="U9" s="70">
        <v>0.96959821335438323</v>
      </c>
      <c r="V9" s="70">
        <v>0.98808753224341372</v>
      </c>
      <c r="W9" s="70">
        <v>38</v>
      </c>
      <c r="X9" s="70">
        <v>0.50175512492509866</v>
      </c>
      <c r="Y9" s="70">
        <v>0.26315789473684209</v>
      </c>
      <c r="Z9" s="70">
        <v>0.4952777612723066</v>
      </c>
      <c r="AA9" s="71">
        <v>0.86629318292589341</v>
      </c>
      <c r="AB9" s="71">
        <v>0.59855542935720685</v>
      </c>
      <c r="AC9" s="67">
        <v>2.6787144825140832</v>
      </c>
      <c r="AD9" s="67">
        <v>0.3093754385599527</v>
      </c>
      <c r="AE9" s="87"/>
      <c r="AF9" s="77">
        <v>7</v>
      </c>
      <c r="AG9" s="77" t="str">
        <f>_xlfn.XLOOKUP(C9,Memo!$C:$C,Memo!$A:$A)</f>
        <v>美国:国债收益率:10年</v>
      </c>
      <c r="AH9" s="77" t="str">
        <f>_xlfn.XLOOKUP(D9,事件定义!$C:$C,事件定义!$D:$D)</f>
        <v>超预期</v>
      </c>
      <c r="AI9" s="77">
        <f t="shared" si="1"/>
        <v>12</v>
      </c>
      <c r="AJ9" s="77" t="str">
        <f>_xlfn.XLOOKUP(F9,事件定义!$H:$H,事件定义!$I:$I)</f>
        <v>价值</v>
      </c>
      <c r="AK9" s="79" cm="1">
        <f t="array" ref="AK9">_xlfn.XLOOKUP($A9&amp;$B9,ALL_Backtest!$A:$A&amp;ALL_Backtest!$B:$B,ALL_Backtest!L:L)</f>
        <v>0.1113081372927756</v>
      </c>
      <c r="AL9" s="81" cm="1">
        <f t="array" ref="AL9">_xlfn.XLOOKUP($A9&amp;$B9,ALL_Backtest!$A:$A&amp;ALL_Backtest!$B:$B,ALL_Backtest!M:M)</f>
        <v>0.47410455897150328</v>
      </c>
      <c r="AM9" s="79" cm="1">
        <f t="array" ref="AM9">_xlfn.XLOOKUP($A9&amp;$B9,ALL_Backtest!$A:$A&amp;ALL_Backtest!$B:$B,ALL_Backtest!N:N)</f>
        <v>0.63087248322147649</v>
      </c>
      <c r="AN9" s="79" cm="1">
        <f t="array" ref="AN9">_xlfn.XLOOKUP($A9&amp;$B9,ALL_Backtest!$A:$A&amp;ALL_Backtest!$B:$B,ALL_Backtest!O:O)</f>
        <v>1.117425542675775E-2</v>
      </c>
      <c r="AO9" s="79" cm="1">
        <f t="array" ref="AO9">_xlfn.XLOOKUP($A9&amp;$B9,ALL_Backtest!$A:$A&amp;ALL_Backtest!$B:$B,ALL_Backtest!P:P)</f>
        <v>1.8532158174854529</v>
      </c>
      <c r="AP9" s="79" cm="1">
        <f t="array" ref="AP9">_xlfn.XLOOKUP($A9&amp;$B9,ALL_Backtest!$A:$A&amp;ALL_Backtest!$B:$B,ALL_Backtest!Q:Q)</f>
        <v>6.5842587226256161E-2</v>
      </c>
      <c r="AQ9" s="79" cm="1">
        <f t="array" ref="AQ9">_xlfn.XLOOKUP($A9&amp;$B9,ALL_Backtest!$A:$A&amp;ALL_Backtest!$B:$B,ALL_Backtest!T:T)</f>
        <v>-0.64639179132884639</v>
      </c>
      <c r="AR9" s="80" cm="1">
        <f t="array" ref="AR9">_xlfn.XLOOKUP($A9&amp;$B9,ALL_Backtest!$A:$A&amp;ALL_Backtest!$B:$B,ALL_Backtest!U:U)</f>
        <v>21</v>
      </c>
      <c r="AS9" s="78">
        <f t="shared" si="2"/>
        <v>0.50175512492509866</v>
      </c>
      <c r="AT9" s="78">
        <f t="shared" si="3"/>
        <v>0.26315789473684209</v>
      </c>
      <c r="AU9" s="78">
        <f t="shared" si="4"/>
        <v>0.4952777612723066</v>
      </c>
      <c r="AV9" s="78">
        <f t="shared" si="5"/>
        <v>0.86629318292589341</v>
      </c>
      <c r="AW9" s="78">
        <f t="shared" si="5"/>
        <v>0.59855542935720685</v>
      </c>
    </row>
    <row r="10" spans="1:49">
      <c r="A10" s="67" t="s">
        <v>471</v>
      </c>
      <c r="B10" s="67" t="s">
        <v>481</v>
      </c>
      <c r="C10" s="68" t="s">
        <v>344</v>
      </c>
      <c r="D10" s="67" t="s">
        <v>329</v>
      </c>
      <c r="E10" s="67">
        <v>3</v>
      </c>
      <c r="F10" s="67">
        <v>1</v>
      </c>
      <c r="G10" s="67">
        <v>3</v>
      </c>
      <c r="H10" s="67">
        <v>38</v>
      </c>
      <c r="I10" s="69">
        <v>7.8947368421052627E-2</v>
      </c>
      <c r="J10" s="70">
        <v>33.666666666666657</v>
      </c>
      <c r="K10" s="70">
        <v>9.8432153734889329</v>
      </c>
      <c r="L10" s="70">
        <v>0.29237273386600787</v>
      </c>
      <c r="M10" s="70">
        <v>21</v>
      </c>
      <c r="N10" s="70">
        <v>45</v>
      </c>
      <c r="O10" s="70">
        <v>35</v>
      </c>
      <c r="P10" s="70">
        <v>1.716370946112072</v>
      </c>
      <c r="Q10" s="70">
        <v>0.14984897792837321</v>
      </c>
      <c r="R10" s="70">
        <v>8.7305706419589235E-2</v>
      </c>
      <c r="S10" s="70">
        <v>1.50491304288542</v>
      </c>
      <c r="T10" s="70">
        <v>1.8341928978290929</v>
      </c>
      <c r="U10" s="70">
        <v>0.71950488294771064</v>
      </c>
      <c r="V10" s="70">
        <v>0.68844958141185975</v>
      </c>
      <c r="W10" s="70">
        <v>38</v>
      </c>
      <c r="X10" s="70">
        <v>0.75242711105037974</v>
      </c>
      <c r="Y10" s="70">
        <v>7.8947368421052627E-2</v>
      </c>
      <c r="Z10" s="70">
        <v>0.51102851772623803</v>
      </c>
      <c r="AA10" s="71">
        <v>0.7513155117911573</v>
      </c>
      <c r="AB10" s="71">
        <v>0.56900680415599703</v>
      </c>
      <c r="AC10" s="67">
        <v>2.2229938046168192</v>
      </c>
      <c r="AD10" s="67">
        <v>0.13440422099349669</v>
      </c>
      <c r="AE10" s="87"/>
      <c r="AF10" s="77">
        <v>8</v>
      </c>
      <c r="AG10" s="77" t="str">
        <f>_xlfn.XLOOKUP(C10,Memo!$C:$C,Memo!$A:$A)</f>
        <v>固定资产投资完成额_当月同比（2月累计填充）</v>
      </c>
      <c r="AH10" s="77" t="str">
        <f>_xlfn.XLOOKUP(D10,事件定义!$C:$C,事件定义!$D:$D)</f>
        <v>超预期</v>
      </c>
      <c r="AI10" s="77">
        <f t="shared" si="1"/>
        <v>3</v>
      </c>
      <c r="AJ10" s="77" t="str">
        <f>_xlfn.XLOOKUP(F10,事件定义!$H:$H,事件定义!$I:$I)</f>
        <v>价值</v>
      </c>
      <c r="AK10" s="79" cm="1">
        <f t="array" ref="AK10">_xlfn.XLOOKUP($A10&amp;$B10,ALL_Backtest!$A:$A&amp;ALL_Backtest!$B:$B,ALL_Backtest!L:L)</f>
        <v>0.14069041721044401</v>
      </c>
      <c r="AL10" s="81" cm="1">
        <f t="array" ref="AL10">_xlfn.XLOOKUP($A10&amp;$B10,ALL_Backtest!$A:$A&amp;ALL_Backtest!$B:$B,ALL_Backtest!M:M)</f>
        <v>0.59941956537656593</v>
      </c>
      <c r="AM10" s="79" cm="1">
        <f t="array" ref="AM10">_xlfn.XLOOKUP($A10&amp;$B10,ALL_Backtest!$A:$A&amp;ALL_Backtest!$B:$B,ALL_Backtest!N:N)</f>
        <v>0.56375838926174493</v>
      </c>
      <c r="AN10" s="79" cm="1">
        <f t="array" ref="AN10">_xlfn.XLOOKUP($A10&amp;$B10,ALL_Backtest!$A:$A&amp;ALL_Backtest!$B:$B,ALL_Backtest!O:O)</f>
        <v>1.323042485444241E-2</v>
      </c>
      <c r="AO10" s="79" cm="1">
        <f t="array" ref="AO10">_xlfn.XLOOKUP($A10&amp;$B10,ALL_Backtest!$A:$A&amp;ALL_Backtest!$B:$B,ALL_Backtest!P:P)</f>
        <v>2.2114403963278439</v>
      </c>
      <c r="AP10" s="79" cm="1">
        <f t="array" ref="AP10">_xlfn.XLOOKUP($A10&amp;$B10,ALL_Backtest!$A:$A&amp;ALL_Backtest!$B:$B,ALL_Backtest!Q:Q)</f>
        <v>2.8538764906300279E-2</v>
      </c>
      <c r="AQ10" s="79" cm="1">
        <f t="array" ref="AQ10">_xlfn.XLOOKUP($A10&amp;$B10,ALL_Backtest!$A:$A&amp;ALL_Backtest!$B:$B,ALL_Backtest!T:T)</f>
        <v>-0.57715101344406072</v>
      </c>
      <c r="AR10" s="80" cm="1">
        <f t="array" ref="AR10">_xlfn.XLOOKUP($A10&amp;$B10,ALL_Backtest!$A:$A&amp;ALL_Backtest!$B:$B,ALL_Backtest!U:U)</f>
        <v>56</v>
      </c>
      <c r="AS10" s="78">
        <f t="shared" si="2"/>
        <v>0.75242711105037974</v>
      </c>
      <c r="AT10" s="78">
        <f t="shared" si="3"/>
        <v>7.8947368421052627E-2</v>
      </c>
      <c r="AU10" s="78">
        <f t="shared" si="4"/>
        <v>0.51102851772623803</v>
      </c>
      <c r="AV10" s="78">
        <f t="shared" si="5"/>
        <v>0.7513155117911573</v>
      </c>
      <c r="AW10" s="78">
        <f t="shared" si="5"/>
        <v>0.56900680415599703</v>
      </c>
    </row>
    <row r="11" spans="1:49">
      <c r="A11" s="67" t="s">
        <v>471</v>
      </c>
      <c r="B11" s="67" t="s">
        <v>482</v>
      </c>
      <c r="C11" s="68" t="s">
        <v>343</v>
      </c>
      <c r="D11" s="67" t="s">
        <v>329</v>
      </c>
      <c r="E11" s="67">
        <v>9</v>
      </c>
      <c r="F11" s="67">
        <v>-1</v>
      </c>
      <c r="G11" s="67">
        <v>4</v>
      </c>
      <c r="H11" s="67">
        <v>38</v>
      </c>
      <c r="I11" s="69">
        <v>0.10526315789473679</v>
      </c>
      <c r="J11" s="70">
        <v>45.5</v>
      </c>
      <c r="K11" s="70">
        <v>12.854960132182439</v>
      </c>
      <c r="L11" s="70">
        <v>0.28252659631170202</v>
      </c>
      <c r="M11" s="70">
        <v>33</v>
      </c>
      <c r="N11" s="70">
        <v>64</v>
      </c>
      <c r="O11" s="70">
        <v>42.5</v>
      </c>
      <c r="P11" s="70">
        <v>2.072361492333513</v>
      </c>
      <c r="Q11" s="70">
        <v>0.19637185467156021</v>
      </c>
      <c r="R11" s="70">
        <v>9.4757529223553738E-2</v>
      </c>
      <c r="S11" s="70">
        <v>1.799658692718366</v>
      </c>
      <c r="T11" s="70">
        <v>2.3426666032483379</v>
      </c>
      <c r="U11" s="70">
        <v>0.7658699466391794</v>
      </c>
      <c r="V11" s="70">
        <v>0.65011980281817894</v>
      </c>
      <c r="W11" s="70">
        <v>38</v>
      </c>
      <c r="X11" s="70">
        <v>0.58355513511171564</v>
      </c>
      <c r="Y11" s="70">
        <v>0.10526315789473679</v>
      </c>
      <c r="Z11" s="70">
        <v>0.54087252180510448</v>
      </c>
      <c r="AA11" s="71">
        <v>0.77679427980867199</v>
      </c>
      <c r="AB11" s="71">
        <v>0.55665587488578017</v>
      </c>
      <c r="AC11" s="67">
        <v>2.4805716924023842</v>
      </c>
      <c r="AD11" s="67">
        <v>6.7843015353125147E-2</v>
      </c>
      <c r="AE11" s="87"/>
      <c r="AF11" s="77">
        <v>9</v>
      </c>
      <c r="AG11" s="77" t="str">
        <f>_xlfn.XLOOKUP(C11,Memo!$C:$C,Memo!$A:$A)</f>
        <v>M1_当月同比</v>
      </c>
      <c r="AH11" s="77" t="str">
        <f>_xlfn.XLOOKUP(D11,事件定义!$C:$C,事件定义!$D:$D)</f>
        <v>超预期</v>
      </c>
      <c r="AI11" s="77">
        <f t="shared" si="1"/>
        <v>9</v>
      </c>
      <c r="AJ11" s="77" t="str">
        <f>_xlfn.XLOOKUP(F11,事件定义!$H:$H,事件定义!$I:$I)</f>
        <v>成长</v>
      </c>
      <c r="AK11" s="79" cm="1">
        <f t="array" ref="AK11">_xlfn.XLOOKUP($A11&amp;$B11,ALL_Backtest!$A:$A&amp;ALL_Backtest!$B:$B,ALL_Backtest!L:L)</f>
        <v>0.17099057412578689</v>
      </c>
      <c r="AL11" s="81" cm="1">
        <f t="array" ref="AL11">_xlfn.XLOOKUP($A11&amp;$B11,ALL_Backtest!$A:$A&amp;ALL_Backtest!$B:$B,ALL_Backtest!M:M)</f>
        <v>0.72875398017500348</v>
      </c>
      <c r="AM11" s="79" cm="1">
        <f t="array" ref="AM11">_xlfn.XLOOKUP($A11&amp;$B11,ALL_Backtest!$A:$A&amp;ALL_Backtest!$B:$B,ALL_Backtest!N:N)</f>
        <v>0.57046979865771807</v>
      </c>
      <c r="AN11" s="79" cm="1">
        <f t="array" ref="AN11">_xlfn.XLOOKUP($A11&amp;$B11,ALL_Backtest!$A:$A&amp;ALL_Backtest!$B:$B,ALL_Backtest!O:O)</f>
        <v>1.5393451844628059E-2</v>
      </c>
      <c r="AO11" s="79" cm="1">
        <f t="array" ref="AO11">_xlfn.XLOOKUP($A11&amp;$B11,ALL_Backtest!$A:$A&amp;ALL_Backtest!$B:$B,ALL_Backtest!P:P)</f>
        <v>2.5413574916530961</v>
      </c>
      <c r="AP11" s="79" cm="1">
        <f t="array" ref="AP11">_xlfn.XLOOKUP($A11&amp;$B11,ALL_Backtest!$A:$A&amp;ALL_Backtest!$B:$B,ALL_Backtest!Q:Q)</f>
        <v>1.2071727070054491E-2</v>
      </c>
      <c r="AQ11" s="79" cm="1">
        <f t="array" ref="AQ11">_xlfn.XLOOKUP($A11&amp;$B11,ALL_Backtest!$A:$A&amp;ALL_Backtest!$B:$B,ALL_Backtest!T:T)</f>
        <v>-0.48942520850747351</v>
      </c>
      <c r="AR11" s="80" cm="1">
        <f t="array" ref="AR11">_xlfn.XLOOKUP($A11&amp;$B11,ALL_Backtest!$A:$A&amp;ALL_Backtest!$B:$B,ALL_Backtest!U:U)</f>
        <v>23</v>
      </c>
      <c r="AS11" s="78">
        <f t="shared" si="2"/>
        <v>0.58355513511171564</v>
      </c>
      <c r="AT11" s="78">
        <f t="shared" si="3"/>
        <v>0.10526315789473679</v>
      </c>
      <c r="AU11" s="78">
        <f t="shared" si="4"/>
        <v>0.54087252180510448</v>
      </c>
      <c r="AV11" s="78">
        <f t="shared" si="5"/>
        <v>0.77679427980867199</v>
      </c>
      <c r="AW11" s="78">
        <f t="shared" si="5"/>
        <v>0.55665587488578017</v>
      </c>
    </row>
    <row r="12" spans="1:49">
      <c r="A12" s="67" t="s">
        <v>471</v>
      </c>
      <c r="B12" s="67" t="s">
        <v>483</v>
      </c>
      <c r="C12" s="68" t="s">
        <v>341</v>
      </c>
      <c r="D12" s="67" t="s">
        <v>333</v>
      </c>
      <c r="E12" s="67">
        <v>12</v>
      </c>
      <c r="F12" s="67">
        <v>-1</v>
      </c>
      <c r="G12" s="67">
        <v>3</v>
      </c>
      <c r="H12" s="67">
        <v>38</v>
      </c>
      <c r="I12" s="69">
        <v>7.8947368421052627E-2</v>
      </c>
      <c r="J12" s="70">
        <v>58.666666666666657</v>
      </c>
      <c r="K12" s="70">
        <v>42.342518688534447</v>
      </c>
      <c r="L12" s="70">
        <v>0.72174747764547353</v>
      </c>
      <c r="M12" s="70">
        <v>22</v>
      </c>
      <c r="N12" s="70">
        <v>118</v>
      </c>
      <c r="O12" s="70">
        <v>36</v>
      </c>
      <c r="P12" s="70">
        <v>1.7839939317741811</v>
      </c>
      <c r="Q12" s="70">
        <v>0.2528500881423596</v>
      </c>
      <c r="R12" s="70">
        <v>0.14173259428685411</v>
      </c>
      <c r="S12" s="70">
        <v>1.4534643390387161</v>
      </c>
      <c r="T12" s="70">
        <v>2.0674212935126528</v>
      </c>
      <c r="U12" s="70">
        <v>0.66897219768880511</v>
      </c>
      <c r="V12" s="70">
        <v>0.54640969778079296</v>
      </c>
      <c r="W12" s="70">
        <v>38</v>
      </c>
      <c r="X12" s="70">
        <v>0.70490714852058689</v>
      </c>
      <c r="Y12" s="70">
        <v>7.8947368421052627E-2</v>
      </c>
      <c r="Z12" s="70">
        <v>0.55042139444600524</v>
      </c>
      <c r="AA12" s="71">
        <v>0.72141392649697422</v>
      </c>
      <c r="AB12" s="71">
        <v>0.55542075287631865</v>
      </c>
      <c r="AC12" s="67">
        <v>2.1812456219315428</v>
      </c>
      <c r="AD12" s="67">
        <v>5.6106819360972587E-2</v>
      </c>
      <c r="AE12" s="87"/>
      <c r="AF12" s="77">
        <v>10</v>
      </c>
      <c r="AG12" s="77" t="str">
        <f>_xlfn.XLOOKUP(C12,Memo!$C:$C,Memo!$A:$A)</f>
        <v>M2_当月同比</v>
      </c>
      <c r="AH12" s="77" t="str">
        <f>_xlfn.XLOOKUP(D12,事件定义!$C:$C,事件定义!$D:$D)</f>
        <v>历史高位</v>
      </c>
      <c r="AI12" s="77">
        <f t="shared" si="1"/>
        <v>12</v>
      </c>
      <c r="AJ12" s="77" t="str">
        <f>_xlfn.XLOOKUP(F12,事件定义!$H:$H,事件定义!$I:$I)</f>
        <v>成长</v>
      </c>
      <c r="AK12" s="79" cm="1">
        <f t="array" ref="AK12">_xlfn.XLOOKUP($A12&amp;$B12,ALL_Backtest!$A:$A&amp;ALL_Backtest!$B:$B,ALL_Backtest!L:L)</f>
        <v>0.16595731836584579</v>
      </c>
      <c r="AL12" s="81" cm="1">
        <f t="array" ref="AL12">_xlfn.XLOOKUP($A12&amp;$B12,ALL_Backtest!$A:$A&amp;ALL_Backtest!$B:$B,ALL_Backtest!M:M)</f>
        <v>0.70726182440633034</v>
      </c>
      <c r="AM12" s="79" cm="1">
        <f t="array" ref="AM12">_xlfn.XLOOKUP($A12&amp;$B12,ALL_Backtest!$A:$A&amp;ALL_Backtest!$B:$B,ALL_Backtest!N:N)</f>
        <v>0.60402684563758391</v>
      </c>
      <c r="AN12" s="79" cm="1">
        <f t="array" ref="AN12">_xlfn.XLOOKUP($A12&amp;$B12,ALL_Backtest!$A:$A&amp;ALL_Backtest!$B:$B,ALL_Backtest!O:O)</f>
        <v>1.5103654263784259E-2</v>
      </c>
      <c r="AO12" s="79" cm="1">
        <f t="array" ref="AO12">_xlfn.XLOOKUP($A12&amp;$B12,ALL_Backtest!$A:$A&amp;ALL_Backtest!$B:$B,ALL_Backtest!P:P)</f>
        <v>2.4697123036724942</v>
      </c>
      <c r="AP12" s="79" cm="1">
        <f t="array" ref="AP12">_xlfn.XLOOKUP($A12&amp;$B12,ALL_Backtest!$A:$A&amp;ALL_Backtest!$B:$B,ALL_Backtest!Q:Q)</f>
        <v>1.465854808297359E-2</v>
      </c>
      <c r="AQ12" s="79" cm="1">
        <f t="array" ref="AQ12">_xlfn.XLOOKUP($A12&amp;$B12,ALL_Backtest!$A:$A&amp;ALL_Backtest!$B:$B,ALL_Backtest!T:T)</f>
        <v>-0.49308724246855762</v>
      </c>
      <c r="AR12" s="80" cm="1">
        <f t="array" ref="AR12">_xlfn.XLOOKUP($A12&amp;$B12,ALL_Backtest!$A:$A&amp;ALL_Backtest!$B:$B,ALL_Backtest!U:U)</f>
        <v>22</v>
      </c>
      <c r="AS12" s="78">
        <f t="shared" si="2"/>
        <v>0.70490714852058689</v>
      </c>
      <c r="AT12" s="78">
        <f t="shared" si="3"/>
        <v>7.8947368421052627E-2</v>
      </c>
      <c r="AU12" s="78">
        <f t="shared" si="4"/>
        <v>0.55042139444600524</v>
      </c>
      <c r="AV12" s="78">
        <f t="shared" si="5"/>
        <v>0.72141392649697422</v>
      </c>
      <c r="AW12" s="78">
        <f t="shared" si="5"/>
        <v>0.55542075287631865</v>
      </c>
    </row>
    <row r="13" spans="1:49">
      <c r="A13" s="67" t="s">
        <v>471</v>
      </c>
      <c r="B13" s="67" t="s">
        <v>484</v>
      </c>
      <c r="C13" s="68" t="s">
        <v>424</v>
      </c>
      <c r="D13" s="67" t="s">
        <v>339</v>
      </c>
      <c r="E13" s="67">
        <v>6</v>
      </c>
      <c r="F13" s="67">
        <v>1</v>
      </c>
      <c r="G13" s="67">
        <v>7</v>
      </c>
      <c r="H13" s="67">
        <v>38</v>
      </c>
      <c r="I13" s="69">
        <v>0.18421052631578949</v>
      </c>
      <c r="J13" s="70">
        <v>29.285714285714281</v>
      </c>
      <c r="K13" s="70">
        <v>11.43571205496543</v>
      </c>
      <c r="L13" s="70">
        <v>0.39048772870613663</v>
      </c>
      <c r="M13" s="70">
        <v>14</v>
      </c>
      <c r="N13" s="70">
        <v>47</v>
      </c>
      <c r="O13" s="70">
        <v>34</v>
      </c>
      <c r="P13" s="70">
        <v>1.5522186483746909</v>
      </c>
      <c r="Q13" s="70">
        <v>0.13957251095063919</v>
      </c>
      <c r="R13" s="70">
        <v>8.9918073782185165E-2</v>
      </c>
      <c r="S13" s="70">
        <v>1.350122269128093</v>
      </c>
      <c r="T13" s="70">
        <v>1.7809711691352621</v>
      </c>
      <c r="U13" s="70">
        <v>0.71044525818220217</v>
      </c>
      <c r="V13" s="70">
        <v>0.81523827769120161</v>
      </c>
      <c r="W13" s="70">
        <v>38</v>
      </c>
      <c r="X13" s="70">
        <v>0.56525441743302951</v>
      </c>
      <c r="Y13" s="70">
        <v>0.18421052631578949</v>
      </c>
      <c r="Z13" s="70">
        <v>0.46565702616401089</v>
      </c>
      <c r="AA13" s="71">
        <v>0.74611597288693365</v>
      </c>
      <c r="AB13" s="71">
        <v>0.54147078313733943</v>
      </c>
      <c r="AC13" s="67">
        <v>2.1539577812411008</v>
      </c>
      <c r="AD13" s="67">
        <v>8.1601817458280074E-2</v>
      </c>
      <c r="AE13" s="87"/>
      <c r="AF13" s="77">
        <v>11</v>
      </c>
      <c r="AG13" s="77" t="str">
        <f>_xlfn.XLOOKUP(C13,Memo!$C:$C,Memo!$A:$A)</f>
        <v>制造业PMI:新订单</v>
      </c>
      <c r="AH13" s="77" t="str">
        <f>_xlfn.XLOOKUP(D13,事件定义!$C:$C,事件定义!$D:$D)</f>
        <v>历史新低</v>
      </c>
      <c r="AI13" s="77">
        <f t="shared" si="1"/>
        <v>6</v>
      </c>
      <c r="AJ13" s="77" t="str">
        <f>_xlfn.XLOOKUP(F13,事件定义!$H:$H,事件定义!$I:$I)</f>
        <v>价值</v>
      </c>
      <c r="AK13" s="79" cm="1">
        <f t="array" ref="AK13">_xlfn.XLOOKUP($A13&amp;$B13,ALL_Backtest!$A:$A&amp;ALL_Backtest!$B:$B,ALL_Backtest!L:L)</f>
        <v>4.8598013188649647E-2</v>
      </c>
      <c r="AL13" s="81" cm="1">
        <f t="array" ref="AL13">_xlfn.XLOOKUP($A13&amp;$B13,ALL_Backtest!$A:$A&amp;ALL_Backtest!$B:$B,ALL_Backtest!M:M)</f>
        <v>0.20690791212048809</v>
      </c>
      <c r="AM13" s="79" cm="1">
        <f t="array" ref="AM13">_xlfn.XLOOKUP($A13&amp;$B13,ALL_Backtest!$A:$A&amp;ALL_Backtest!$B:$B,ALL_Backtest!N:N)</f>
        <v>0.56375838926174493</v>
      </c>
      <c r="AN13" s="79" cm="1">
        <f t="array" ref="AN13">_xlfn.XLOOKUP($A13&amp;$B13,ALL_Backtest!$A:$A&amp;ALL_Backtest!$B:$B,ALL_Backtest!O:O)</f>
        <v>6.6787329086004082E-3</v>
      </c>
      <c r="AO13" s="79" cm="1">
        <f t="array" ref="AO13">_xlfn.XLOOKUP($A13&amp;$B13,ALL_Backtest!$A:$A&amp;ALL_Backtest!$B:$B,ALL_Backtest!P:P)</f>
        <v>1.070215855604721</v>
      </c>
      <c r="AP13" s="79" cm="1">
        <f t="array" ref="AP13">_xlfn.XLOOKUP($A13&amp;$B13,ALL_Backtest!$A:$A&amp;ALL_Backtest!$B:$B,ALL_Backtest!Q:Q)</f>
        <v>0.28626441923043489</v>
      </c>
      <c r="AQ13" s="79" cm="1">
        <f t="array" ref="AQ13">_xlfn.XLOOKUP($A13&amp;$B13,ALL_Backtest!$A:$A&amp;ALL_Backtest!$B:$B,ALL_Backtest!T:T)</f>
        <v>-0.61861974535905606</v>
      </c>
      <c r="AR13" s="80" cm="1">
        <f t="array" ref="AR13">_xlfn.XLOOKUP($A13&amp;$B13,ALL_Backtest!$A:$A&amp;ALL_Backtest!$B:$B,ALL_Backtest!U:U)</f>
        <v>29</v>
      </c>
      <c r="AS13" s="78">
        <f t="shared" si="2"/>
        <v>0.56525441743302951</v>
      </c>
      <c r="AT13" s="78">
        <f t="shared" si="3"/>
        <v>0.18421052631578949</v>
      </c>
      <c r="AU13" s="78">
        <f t="shared" si="4"/>
        <v>0.46565702616401089</v>
      </c>
      <c r="AV13" s="78">
        <f t="shared" si="5"/>
        <v>0.74611597288693365</v>
      </c>
      <c r="AW13" s="78">
        <f t="shared" si="5"/>
        <v>0.54147078313733943</v>
      </c>
    </row>
    <row r="14" spans="1:49">
      <c r="A14" s="67" t="s">
        <v>471</v>
      </c>
      <c r="B14" s="67" t="s">
        <v>385</v>
      </c>
      <c r="C14" s="68" t="s">
        <v>342</v>
      </c>
      <c r="D14" s="67" t="s">
        <v>339</v>
      </c>
      <c r="E14" s="67">
        <v>3</v>
      </c>
      <c r="F14" s="67">
        <v>-1</v>
      </c>
      <c r="G14" s="67">
        <v>10</v>
      </c>
      <c r="H14" s="67">
        <v>38</v>
      </c>
      <c r="I14" s="69">
        <v>0.26315789473684209</v>
      </c>
      <c r="J14" s="70">
        <v>26.5</v>
      </c>
      <c r="K14" s="70">
        <v>27.321237160860779</v>
      </c>
      <c r="L14" s="70">
        <v>1.030990081541916</v>
      </c>
      <c r="M14" s="70">
        <v>6</v>
      </c>
      <c r="N14" s="70">
        <v>103</v>
      </c>
      <c r="O14" s="70">
        <v>17</v>
      </c>
      <c r="P14" s="70">
        <v>2.2308070804872862</v>
      </c>
      <c r="Q14" s="70">
        <v>0.45815651513834232</v>
      </c>
      <c r="R14" s="70">
        <v>0.2053770221306026</v>
      </c>
      <c r="S14" s="70">
        <v>1.804283910280793</v>
      </c>
      <c r="T14" s="70">
        <v>3.0039747010418512</v>
      </c>
      <c r="U14" s="70">
        <v>0.8004858757196831</v>
      </c>
      <c r="V14" s="70">
        <v>1.0406184909066829</v>
      </c>
      <c r="W14" s="70">
        <v>38</v>
      </c>
      <c r="X14" s="70">
        <v>0.39961379174466483</v>
      </c>
      <c r="Y14" s="70">
        <v>0.26315789473684209</v>
      </c>
      <c r="Z14" s="70">
        <v>0.43478571352611101</v>
      </c>
      <c r="AA14" s="71">
        <v>0.79456756738769341</v>
      </c>
      <c r="AB14" s="71">
        <v>0.53733850695660101</v>
      </c>
      <c r="AC14" s="67">
        <v>2.580225883868041</v>
      </c>
      <c r="AD14" s="67">
        <v>0.44319683172400559</v>
      </c>
      <c r="AE14" s="87"/>
      <c r="AF14" s="77">
        <v>12</v>
      </c>
      <c r="AG14" s="77" t="str">
        <f>_xlfn.XLOOKUP(C14,Memo!$C:$C,Memo!$A:$A)</f>
        <v>非制造业PMI:商务活动</v>
      </c>
      <c r="AH14" s="77" t="str">
        <f>_xlfn.XLOOKUP(D14,事件定义!$C:$C,事件定义!$D:$D)</f>
        <v>历史新低</v>
      </c>
      <c r="AI14" s="77">
        <f t="shared" si="1"/>
        <v>3</v>
      </c>
      <c r="AJ14" s="77" t="str">
        <f>_xlfn.XLOOKUP(F14,事件定义!$H:$H,事件定义!$I:$I)</f>
        <v>成长</v>
      </c>
      <c r="AK14" s="79" cm="1">
        <f t="array" ref="AK14">_xlfn.XLOOKUP($A14&amp;$B14,ALL_Backtest!$A:$A&amp;ALL_Backtest!$B:$B,ALL_Backtest!L:L)</f>
        <v>0.1799324897689607</v>
      </c>
      <c r="AL14" s="81" cm="1">
        <f t="array" ref="AL14">_xlfn.XLOOKUP($A14&amp;$B14,ALL_Backtest!$A:$A&amp;ALL_Backtest!$B:$B,ALL_Backtest!M:M)</f>
        <v>0.76694306311338556</v>
      </c>
      <c r="AM14" s="79" cm="1">
        <f t="array" ref="AM14">_xlfn.XLOOKUP($A14&amp;$B14,ALL_Backtest!$A:$A&amp;ALL_Backtest!$B:$B,ALL_Backtest!N:N)</f>
        <v>0.5436241610738255</v>
      </c>
      <c r="AN14" s="79" cm="1">
        <f t="array" ref="AN14">_xlfn.XLOOKUP($A14&amp;$B14,ALL_Backtest!$A:$A&amp;ALL_Backtest!$B:$B,ALL_Backtest!O:O)</f>
        <v>1.6101615079550789E-2</v>
      </c>
      <c r="AO14" s="79" cm="1">
        <f t="array" ref="AO14">_xlfn.XLOOKUP($A14&amp;$B14,ALL_Backtest!$A:$A&amp;ALL_Backtest!$B:$B,ALL_Backtest!P:P)</f>
        <v>2.5916834008739742</v>
      </c>
      <c r="AP14" s="79" cm="1">
        <f t="array" ref="AP14">_xlfn.XLOOKUP($A14&amp;$B14,ALL_Backtest!$A:$A&amp;ALL_Backtest!$B:$B,ALL_Backtest!Q:Q)</f>
        <v>1.050734081665384E-2</v>
      </c>
      <c r="AQ14" s="79" cm="1">
        <f t="array" ref="AQ14">_xlfn.XLOOKUP($A14&amp;$B14,ALL_Backtest!$A:$A&amp;ALL_Backtest!$B:$B,ALL_Backtest!T:T)</f>
        <v>-0.54125177594358587</v>
      </c>
      <c r="AR14" s="80" cm="1">
        <f t="array" ref="AR14">_xlfn.XLOOKUP($A14&amp;$B14,ALL_Backtest!$A:$A&amp;ALL_Backtest!$B:$B,ALL_Backtest!U:U)</f>
        <v>55</v>
      </c>
      <c r="AS14" s="78">
        <f t="shared" si="2"/>
        <v>0.39961379174466483</v>
      </c>
      <c r="AT14" s="78">
        <f t="shared" si="3"/>
        <v>0.26315789473684209</v>
      </c>
      <c r="AU14" s="78">
        <f t="shared" si="4"/>
        <v>0.43478571352611101</v>
      </c>
      <c r="AV14" s="78">
        <f t="shared" si="5"/>
        <v>0.79456756738769341</v>
      </c>
      <c r="AW14" s="78">
        <f t="shared" si="5"/>
        <v>0.53733850695660101</v>
      </c>
    </row>
    <row r="15" spans="1:49">
      <c r="A15" s="67" t="s">
        <v>471</v>
      </c>
      <c r="B15" s="67" t="s">
        <v>485</v>
      </c>
      <c r="C15" s="68" t="s">
        <v>453</v>
      </c>
      <c r="D15" s="67" t="s">
        <v>339</v>
      </c>
      <c r="E15" s="67">
        <v>3</v>
      </c>
      <c r="F15" s="67">
        <v>1</v>
      </c>
      <c r="G15" s="67">
        <v>4</v>
      </c>
      <c r="H15" s="67">
        <v>38</v>
      </c>
      <c r="I15" s="69">
        <v>0.10526315789473679</v>
      </c>
      <c r="J15" s="70">
        <v>19.5</v>
      </c>
      <c r="K15" s="70">
        <v>18.714967272212899</v>
      </c>
      <c r="L15" s="70">
        <v>0.95974191139553344</v>
      </c>
      <c r="M15" s="70">
        <v>4</v>
      </c>
      <c r="N15" s="70">
        <v>51</v>
      </c>
      <c r="O15" s="70">
        <v>11.5</v>
      </c>
      <c r="P15" s="70">
        <v>1.681903648592491</v>
      </c>
      <c r="Q15" s="70">
        <v>9.5438520980070427E-2</v>
      </c>
      <c r="R15" s="70">
        <v>5.6744345052071557E-2</v>
      </c>
      <c r="S15" s="70">
        <v>1.539939893007642</v>
      </c>
      <c r="T15" s="70">
        <v>1.806307125709856</v>
      </c>
      <c r="U15" s="70">
        <v>0.64290631934414821</v>
      </c>
      <c r="V15" s="70">
        <v>0.61535166706203037</v>
      </c>
      <c r="W15" s="70">
        <v>38</v>
      </c>
      <c r="X15" s="70">
        <v>0.60886141019777507</v>
      </c>
      <c r="Y15" s="70">
        <v>0.10526315789473679</v>
      </c>
      <c r="Z15" s="70">
        <v>0.51094952409593641</v>
      </c>
      <c r="AA15" s="71">
        <v>0.70515536286705172</v>
      </c>
      <c r="AB15" s="71">
        <v>0.52707696358451039</v>
      </c>
      <c r="AC15" s="67">
        <v>2.3095046614197252</v>
      </c>
      <c r="AD15" s="67">
        <v>0.14470799533207249</v>
      </c>
      <c r="AE15" s="87"/>
      <c r="AF15" s="77">
        <v>13</v>
      </c>
      <c r="AG15" s="77" t="str">
        <f>_xlfn.XLOOKUP(C15,Memo!$C:$C,Memo!$A:$A)</f>
        <v>信用利差</v>
      </c>
      <c r="AH15" s="77" t="str">
        <f>_xlfn.XLOOKUP(D15,事件定义!$C:$C,事件定义!$D:$D)</f>
        <v>历史新低</v>
      </c>
      <c r="AI15" s="77">
        <f t="shared" si="1"/>
        <v>3</v>
      </c>
      <c r="AJ15" s="77" t="str">
        <f>_xlfn.XLOOKUP(F15,事件定义!$H:$H,事件定义!$I:$I)</f>
        <v>价值</v>
      </c>
      <c r="AK15" s="79" cm="1">
        <f t="array" ref="AK15">_xlfn.XLOOKUP($A15&amp;$B15,ALL_Backtest!$A:$A&amp;ALL_Backtest!$B:$B,ALL_Backtest!L:L)</f>
        <v>9.5944821106631606E-2</v>
      </c>
      <c r="AL15" s="81" cm="1">
        <f t="array" ref="AL15">_xlfn.XLOOKUP($A15&amp;$B15,ALL_Backtest!$A:$A&amp;ALL_Backtest!$B:$B,ALL_Backtest!M:M)</f>
        <v>0.4086143700754673</v>
      </c>
      <c r="AM15" s="79" cm="1">
        <f t="array" ref="AM15">_xlfn.XLOOKUP($A15&amp;$B15,ALL_Backtest!$A:$A&amp;ALL_Backtest!$B:$B,ALL_Backtest!N:N)</f>
        <v>0.52348993288590606</v>
      </c>
      <c r="AN15" s="79" cm="1">
        <f t="array" ref="AN15">_xlfn.XLOOKUP($A15&amp;$B15,ALL_Backtest!$A:$A&amp;ALL_Backtest!$B:$B,ALL_Backtest!O:O)</f>
        <v>1.022983803535381E-2</v>
      </c>
      <c r="AO15" s="79" cm="1">
        <f t="array" ref="AO15">_xlfn.XLOOKUP($A15&amp;$B15,ALL_Backtest!$A:$A&amp;ALL_Backtest!$B:$B,ALL_Backtest!P:P)</f>
        <v>1.623352868913825</v>
      </c>
      <c r="AP15" s="79" cm="1">
        <f t="array" ref="AP15">_xlfn.XLOOKUP($A15&amp;$B15,ALL_Backtest!$A:$A&amp;ALL_Backtest!$B:$B,ALL_Backtest!Q:Q)</f>
        <v>0.1066420645399357</v>
      </c>
      <c r="AQ15" s="79" cm="1">
        <f t="array" ref="AQ15">_xlfn.XLOOKUP($A15&amp;$B15,ALL_Backtest!$A:$A&amp;ALL_Backtest!$B:$B,ALL_Backtest!T:T)</f>
        <v>-0.50349231193803612</v>
      </c>
      <c r="AR15" s="80" cm="1">
        <f t="array" ref="AR15">_xlfn.XLOOKUP($A15&amp;$B15,ALL_Backtest!$A:$A&amp;ALL_Backtest!$B:$B,ALL_Backtest!U:U)</f>
        <v>57</v>
      </c>
      <c r="AS15" s="78">
        <f t="shared" si="2"/>
        <v>0.60886141019777507</v>
      </c>
      <c r="AT15" s="78">
        <f t="shared" si="3"/>
        <v>0.10526315789473679</v>
      </c>
      <c r="AU15" s="78">
        <f t="shared" si="4"/>
        <v>0.51094952409593641</v>
      </c>
      <c r="AV15" s="78">
        <f t="shared" si="5"/>
        <v>0.70515536286705172</v>
      </c>
      <c r="AW15" s="78">
        <f t="shared" si="5"/>
        <v>0.52707696358451039</v>
      </c>
    </row>
    <row r="16" spans="1:49">
      <c r="A16" s="67" t="s">
        <v>351</v>
      </c>
      <c r="B16" s="67" t="s">
        <v>422</v>
      </c>
      <c r="C16" s="68" t="s">
        <v>389</v>
      </c>
      <c r="D16" s="67" t="s">
        <v>333</v>
      </c>
      <c r="E16" s="67">
        <v>6</v>
      </c>
      <c r="F16" s="67">
        <v>1</v>
      </c>
      <c r="G16" s="67">
        <v>20</v>
      </c>
      <c r="H16" s="67">
        <v>37</v>
      </c>
      <c r="I16" s="69">
        <v>0.54054054054054057</v>
      </c>
      <c r="J16" s="70">
        <v>79.95</v>
      </c>
      <c r="K16" s="70">
        <v>65.939726265734521</v>
      </c>
      <c r="L16" s="70">
        <v>0.82476205460581009</v>
      </c>
      <c r="M16" s="70">
        <v>6</v>
      </c>
      <c r="N16" s="70">
        <v>233</v>
      </c>
      <c r="O16" s="70">
        <v>52.5</v>
      </c>
      <c r="P16" s="70">
        <v>1.788125928131197</v>
      </c>
      <c r="Q16" s="70">
        <v>0.29936326665059088</v>
      </c>
      <c r="R16" s="70">
        <v>0.16741732891455849</v>
      </c>
      <c r="S16" s="70">
        <v>1.344905765620148</v>
      </c>
      <c r="T16" s="70">
        <v>2.4443933481854412</v>
      </c>
      <c r="U16" s="70">
        <v>1.1178655126634309</v>
      </c>
      <c r="V16" s="70">
        <v>0.88879487301899085</v>
      </c>
      <c r="W16" s="70">
        <v>38</v>
      </c>
      <c r="X16" s="70">
        <v>0.79135404940906051</v>
      </c>
      <c r="Y16" s="70">
        <v>0.54054054054054057</v>
      </c>
      <c r="Z16" s="70">
        <v>0.55707758056093237</v>
      </c>
      <c r="AA16" s="71">
        <v>0.96558688242251633</v>
      </c>
      <c r="AB16" s="71">
        <v>0.76402918707111322</v>
      </c>
      <c r="AC16" s="67">
        <v>2.6072231536719932</v>
      </c>
      <c r="AD16" s="67">
        <v>0.4651215609130438</v>
      </c>
      <c r="AE16" s="87" t="s">
        <v>477</v>
      </c>
      <c r="AF16" s="77">
        <v>1</v>
      </c>
      <c r="AG16" s="77" t="str">
        <f>_xlfn.XLOOKUP(C16,Memo!$C:$C,Memo!$A:$A)</f>
        <v>地方政府性基金支出_当月同比（2月累计填充）</v>
      </c>
      <c r="AH16" s="77" t="str">
        <f>_xlfn.XLOOKUP(D16,事件定义!$C:$C,事件定义!$D:$D)</f>
        <v>历史高位</v>
      </c>
      <c r="AI16" s="77">
        <f t="shared" si="1"/>
        <v>6</v>
      </c>
      <c r="AJ16" s="77" t="str">
        <f>_xlfn.XLOOKUP(F16,事件定义!$J:$J,事件定义!$K:$K)</f>
        <v>大盘</v>
      </c>
      <c r="AK16" s="79" cm="1">
        <f t="array" ref="AK16">_xlfn.XLOOKUP($A16&amp;$B16,ALL_Backtest!$A:$A&amp;ALL_Backtest!$B:$B,ALL_Backtest!L:L)</f>
        <v>0.1549173392295142</v>
      </c>
      <c r="AL16" s="81" cm="1">
        <f t="array" ref="AL16">_xlfn.XLOOKUP($A16&amp;$B16,ALL_Backtest!$A:$A&amp;ALL_Backtest!$B:$B,ALL_Backtest!M:M)</f>
        <v>0.87237327895705963</v>
      </c>
      <c r="AM16" s="79" cm="1">
        <f t="array" ref="AM16">_xlfn.XLOOKUP($A16&amp;$B16,ALL_Backtest!$A:$A&amp;ALL_Backtest!$B:$B,ALL_Backtest!N:N)</f>
        <v>0.58088235294117652</v>
      </c>
      <c r="AN16" s="79" cm="1">
        <f t="array" ref="AN16">_xlfn.XLOOKUP($A16&amp;$B16,ALL_Backtest!$A:$A&amp;ALL_Backtest!$B:$B,ALL_Backtest!O:O)</f>
        <v>1.318672814080148E-2</v>
      </c>
      <c r="AO16" s="79" cm="1">
        <f t="array" ref="AO16">_xlfn.XLOOKUP($A16&amp;$B16,ALL_Backtest!$A:$A&amp;ALL_Backtest!$B:$B,ALL_Backtest!P:P)</f>
        <v>2.6657685624894358</v>
      </c>
      <c r="AP16" s="79" cm="1">
        <f t="array" ref="AP16">_xlfn.XLOOKUP($A16&amp;$B16,ALL_Backtest!$A:$A&amp;ALL_Backtest!$B:$B,ALL_Backtest!Q:Q)</f>
        <v>8.6190561100828143E-3</v>
      </c>
      <c r="AQ16" s="79" cm="1">
        <f t="array" ref="AQ16">_xlfn.XLOOKUP($A16&amp;$B16,ALL_Backtest!$A:$A&amp;ALL_Backtest!$B:$B,ALL_Backtest!T:T)</f>
        <v>-0.3240366703749607</v>
      </c>
      <c r="AR16" s="80" cm="1">
        <f t="array" ref="AR16">_xlfn.XLOOKUP($A16&amp;$B16,ALL_Backtest!$A:$A&amp;ALL_Backtest!$B:$B,ALL_Backtest!U:U)</f>
        <v>26</v>
      </c>
      <c r="AS16" s="78">
        <f t="shared" si="2"/>
        <v>0.79135404940906051</v>
      </c>
      <c r="AT16" s="78">
        <f t="shared" si="3"/>
        <v>0.54054054054054057</v>
      </c>
      <c r="AU16" s="78">
        <f t="shared" si="4"/>
        <v>0.55707758056093237</v>
      </c>
      <c r="AV16" s="78">
        <f t="shared" si="5"/>
        <v>0.96558688242251633</v>
      </c>
      <c r="AW16" s="78">
        <f t="shared" si="5"/>
        <v>0.76402918707111322</v>
      </c>
    </row>
    <row r="17" spans="1:49">
      <c r="A17" s="67" t="s">
        <v>351</v>
      </c>
      <c r="B17" s="67" t="s">
        <v>484</v>
      </c>
      <c r="C17" s="68" t="s">
        <v>424</v>
      </c>
      <c r="D17" s="67" t="s">
        <v>339</v>
      </c>
      <c r="E17" s="67">
        <v>6</v>
      </c>
      <c r="F17" s="67">
        <v>1</v>
      </c>
      <c r="G17" s="67">
        <v>13</v>
      </c>
      <c r="H17" s="67">
        <v>37</v>
      </c>
      <c r="I17" s="69">
        <v>0.35135135135135143</v>
      </c>
      <c r="J17" s="70">
        <v>30.30769230769231</v>
      </c>
      <c r="K17" s="70">
        <v>32.271408196455397</v>
      </c>
      <c r="L17" s="70">
        <v>1.0647926562282239</v>
      </c>
      <c r="M17" s="70">
        <v>3</v>
      </c>
      <c r="N17" s="70">
        <v>119</v>
      </c>
      <c r="O17" s="70">
        <v>25</v>
      </c>
      <c r="P17" s="70">
        <v>2.3016144956831388</v>
      </c>
      <c r="Q17" s="70">
        <v>0.6485089497983606</v>
      </c>
      <c r="R17" s="70">
        <v>0.28176262837008142</v>
      </c>
      <c r="S17" s="70">
        <v>1.317016277882626</v>
      </c>
      <c r="T17" s="70">
        <v>3.3008613671588019</v>
      </c>
      <c r="U17" s="70">
        <v>1.2612618844537089</v>
      </c>
      <c r="V17" s="70">
        <v>0.92321101886161816</v>
      </c>
      <c r="W17" s="70">
        <v>38</v>
      </c>
      <c r="X17" s="70">
        <v>0.63469274833285116</v>
      </c>
      <c r="Y17" s="70">
        <v>0.35135135135135143</v>
      </c>
      <c r="Z17" s="70">
        <v>0.57737584317915736</v>
      </c>
      <c r="AA17" s="71">
        <v>0.98033008274875444</v>
      </c>
      <c r="AB17" s="71">
        <v>0.70481602167217372</v>
      </c>
      <c r="AC17" s="67">
        <v>3.3728020951157172</v>
      </c>
      <c r="AD17" s="67">
        <v>0.87617225940884202</v>
      </c>
      <c r="AE17" s="87"/>
      <c r="AF17" s="77">
        <v>2</v>
      </c>
      <c r="AG17" s="77" t="str">
        <f>_xlfn.XLOOKUP(C17,Memo!$C:$C,Memo!$A:$A)</f>
        <v>制造业PMI:新订单</v>
      </c>
      <c r="AH17" s="77" t="str">
        <f>_xlfn.XLOOKUP(D17,事件定义!$C:$C,事件定义!$D:$D)</f>
        <v>历史新低</v>
      </c>
      <c r="AI17" s="77">
        <f t="shared" si="1"/>
        <v>6</v>
      </c>
      <c r="AJ17" s="77" t="str">
        <f>_xlfn.XLOOKUP(F17,事件定义!$J:$J,事件定义!$K:$K)</f>
        <v>大盘</v>
      </c>
      <c r="AK17" s="79" cm="1">
        <f t="array" ref="AK17">_xlfn.XLOOKUP($A17&amp;$B17,ALL_Backtest!$A:$A&amp;ALL_Backtest!$B:$B,ALL_Backtest!L:L)</f>
        <v>0.1288597308895636</v>
      </c>
      <c r="AL17" s="81" cm="1">
        <f t="array" ref="AL17">_xlfn.XLOOKUP($A17&amp;$B17,ALL_Backtest!$A:$A&amp;ALL_Backtest!$B:$B,ALL_Backtest!M:M)</f>
        <v>0.73036599865497531</v>
      </c>
      <c r="AM17" s="79" cm="1">
        <f t="array" ref="AM17">_xlfn.XLOOKUP($A17&amp;$B17,ALL_Backtest!$A:$A&amp;ALL_Backtest!$B:$B,ALL_Backtest!N:N)</f>
        <v>0.57718120805369133</v>
      </c>
      <c r="AN17" s="79" cm="1">
        <f t="array" ref="AN17">_xlfn.XLOOKUP($A17&amp;$B17,ALL_Backtest!$A:$A&amp;ALL_Backtest!$B:$B,ALL_Backtest!O:O)</f>
        <v>1.149074043415917E-2</v>
      </c>
      <c r="AO17" s="79" cm="1">
        <f t="array" ref="AO17">_xlfn.XLOOKUP($A17&amp;$B17,ALL_Backtest!$A:$A&amp;ALL_Backtest!$B:$B,ALL_Backtest!P:P)</f>
        <v>2.3322138509664629</v>
      </c>
      <c r="AP17" s="79" cm="1">
        <f t="array" ref="AP17">_xlfn.XLOOKUP($A17&amp;$B17,ALL_Backtest!$A:$A&amp;ALL_Backtest!$B:$B,ALL_Backtest!Q:Q)</f>
        <v>2.103737216372192E-2</v>
      </c>
      <c r="AQ17" s="79" cm="1">
        <f t="array" ref="AQ17">_xlfn.XLOOKUP($A17&amp;$B17,ALL_Backtest!$A:$A&amp;ALL_Backtest!$B:$B,ALL_Backtest!T:T)</f>
        <v>-0.50400010626630332</v>
      </c>
      <c r="AR17" s="80" cm="1">
        <f t="array" ref="AR17">_xlfn.XLOOKUP($A17&amp;$B17,ALL_Backtest!$A:$A&amp;ALL_Backtest!$B:$B,ALL_Backtest!U:U)</f>
        <v>29</v>
      </c>
      <c r="AS17" s="78">
        <f t="shared" si="2"/>
        <v>0.63469274833285116</v>
      </c>
      <c r="AT17" s="78">
        <f t="shared" si="3"/>
        <v>0.35135135135135143</v>
      </c>
      <c r="AU17" s="78">
        <f t="shared" si="4"/>
        <v>0.57737584317915736</v>
      </c>
      <c r="AV17" s="78">
        <f t="shared" si="5"/>
        <v>0.98033008274875444</v>
      </c>
      <c r="AW17" s="78">
        <f t="shared" si="5"/>
        <v>0.70481602167217372</v>
      </c>
    </row>
    <row r="18" spans="1:49">
      <c r="A18" s="67" t="s">
        <v>351</v>
      </c>
      <c r="B18" s="67" t="s">
        <v>486</v>
      </c>
      <c r="C18" s="68" t="s">
        <v>347</v>
      </c>
      <c r="D18" s="67" t="s">
        <v>333</v>
      </c>
      <c r="E18" s="67">
        <v>6</v>
      </c>
      <c r="F18" s="67">
        <v>1</v>
      </c>
      <c r="G18" s="67">
        <v>11</v>
      </c>
      <c r="H18" s="67">
        <v>37</v>
      </c>
      <c r="I18" s="69">
        <v>0.29729729729729731</v>
      </c>
      <c r="J18" s="70">
        <v>57.545454545454547</v>
      </c>
      <c r="K18" s="70">
        <v>41.458333160291822</v>
      </c>
      <c r="L18" s="70">
        <v>0.72044496803034752</v>
      </c>
      <c r="M18" s="70">
        <v>6</v>
      </c>
      <c r="N18" s="70">
        <v>158</v>
      </c>
      <c r="O18" s="70">
        <v>53</v>
      </c>
      <c r="P18" s="70">
        <v>1.9772235158157461</v>
      </c>
      <c r="Q18" s="70">
        <v>0.19205566976270341</v>
      </c>
      <c r="R18" s="70">
        <v>9.7134020623594872E-2</v>
      </c>
      <c r="S18" s="70">
        <v>1.589434164396597</v>
      </c>
      <c r="T18" s="70">
        <v>2.2658823144741138</v>
      </c>
      <c r="U18" s="70">
        <v>1.036617496923351</v>
      </c>
      <c r="V18" s="70">
        <v>0.76829188947077354</v>
      </c>
      <c r="W18" s="70">
        <v>38</v>
      </c>
      <c r="X18" s="70">
        <v>0.62372766678984604</v>
      </c>
      <c r="Y18" s="70">
        <v>0.29729729729729731</v>
      </c>
      <c r="Z18" s="70">
        <v>0.5743321546985366</v>
      </c>
      <c r="AA18" s="71">
        <v>0.95296954975865078</v>
      </c>
      <c r="AB18" s="71">
        <v>0.68025924366059631</v>
      </c>
      <c r="AC18" s="67">
        <v>2.5236856185872361</v>
      </c>
      <c r="AD18" s="67">
        <v>0.20557570301823891</v>
      </c>
      <c r="AE18" s="87"/>
      <c r="AF18" s="77">
        <v>3</v>
      </c>
      <c r="AG18" s="77" t="str">
        <f>_xlfn.XLOOKUP(C18,Memo!$C:$C,Memo!$A:$A)</f>
        <v>制造业PMI</v>
      </c>
      <c r="AH18" s="77" t="str">
        <f>_xlfn.XLOOKUP(D18,事件定义!$C:$C,事件定义!$D:$D)</f>
        <v>历史高位</v>
      </c>
      <c r="AI18" s="77">
        <f t="shared" si="1"/>
        <v>6</v>
      </c>
      <c r="AJ18" s="77" t="str">
        <f>_xlfn.XLOOKUP(F18,事件定义!$J:$J,事件定义!$K:$K)</f>
        <v>大盘</v>
      </c>
      <c r="AK18" s="79" cm="1">
        <f t="array" ref="AK18">_xlfn.XLOOKUP($A18&amp;$B18,ALL_Backtest!$A:$A&amp;ALL_Backtest!$B:$B,ALL_Backtest!L:L)</f>
        <v>0.10097504107489511</v>
      </c>
      <c r="AL18" s="81" cm="1">
        <f t="array" ref="AL18">_xlfn.XLOOKUP($A18&amp;$B18,ALL_Backtest!$A:$A&amp;ALL_Backtest!$B:$B,ALL_Backtest!M:M)</f>
        <v>0.57209166720825777</v>
      </c>
      <c r="AM18" s="79" cm="1">
        <f t="array" ref="AM18">_xlfn.XLOOKUP($A18&amp;$B18,ALL_Backtest!$A:$A&amp;ALL_Backtest!$B:$B,ALL_Backtest!N:N)</f>
        <v>0.57718120805369133</v>
      </c>
      <c r="AN18" s="79" cm="1">
        <f t="array" ref="AN18">_xlfn.XLOOKUP($A18&amp;$B18,ALL_Backtest!$A:$A&amp;ALL_Backtest!$B:$B,ALL_Backtest!O:O)</f>
        <v>9.4056518083163645E-3</v>
      </c>
      <c r="AO18" s="79" cm="1">
        <f t="array" ref="AO18">_xlfn.XLOOKUP($A18&amp;$B18,ALL_Backtest!$A:$A&amp;ALL_Backtest!$B:$B,ALL_Backtest!P:P)</f>
        <v>1.9820224017559369</v>
      </c>
      <c r="AP18" s="79" cm="1">
        <f t="array" ref="AP18">_xlfn.XLOOKUP($A18&amp;$B18,ALL_Backtest!$A:$A&amp;ALL_Backtest!$B:$B,ALL_Backtest!Q:Q)</f>
        <v>4.9328672710808728E-2</v>
      </c>
      <c r="AQ18" s="79" cm="1">
        <f t="array" ref="AQ18">_xlfn.XLOOKUP($A18&amp;$B18,ALL_Backtest!$A:$A&amp;ALL_Backtest!$B:$B,ALL_Backtest!T:T)</f>
        <v>-0.51145737243539691</v>
      </c>
      <c r="AR18" s="80" cm="1">
        <f t="array" ref="AR18">_xlfn.XLOOKUP($A18&amp;$B18,ALL_Backtest!$A:$A&amp;ALL_Backtest!$B:$B,ALL_Backtest!U:U)</f>
        <v>49</v>
      </c>
      <c r="AS18" s="78">
        <f t="shared" si="2"/>
        <v>0.62372766678984604</v>
      </c>
      <c r="AT18" s="78">
        <f t="shared" si="3"/>
        <v>0.29729729729729731</v>
      </c>
      <c r="AU18" s="78">
        <f t="shared" si="4"/>
        <v>0.5743321546985366</v>
      </c>
      <c r="AV18" s="78">
        <f t="shared" si="5"/>
        <v>0.95296954975865078</v>
      </c>
      <c r="AW18" s="78">
        <f t="shared" si="5"/>
        <v>0.68025924366059631</v>
      </c>
    </row>
    <row r="19" spans="1:49">
      <c r="A19" s="67" t="s">
        <v>351</v>
      </c>
      <c r="B19" s="67" t="s">
        <v>487</v>
      </c>
      <c r="C19" s="68" t="s">
        <v>444</v>
      </c>
      <c r="D19" s="67" t="s">
        <v>335</v>
      </c>
      <c r="E19" s="67">
        <v>3</v>
      </c>
      <c r="F19" s="67">
        <v>-1</v>
      </c>
      <c r="G19" s="67">
        <v>4</v>
      </c>
      <c r="H19" s="67">
        <v>37</v>
      </c>
      <c r="I19" s="69">
        <v>0.1081081081081081</v>
      </c>
      <c r="J19" s="70">
        <v>90.5</v>
      </c>
      <c r="K19" s="70">
        <v>79.389860813582487</v>
      </c>
      <c r="L19" s="70">
        <v>0.87723603108930925</v>
      </c>
      <c r="M19" s="70">
        <v>44</v>
      </c>
      <c r="N19" s="70">
        <v>228</v>
      </c>
      <c r="O19" s="70">
        <v>45</v>
      </c>
      <c r="P19" s="70">
        <v>1.454685417361713</v>
      </c>
      <c r="Q19" s="70">
        <v>0.19610667824982189</v>
      </c>
      <c r="R19" s="70">
        <v>0.13481036924498099</v>
      </c>
      <c r="S19" s="70">
        <v>1.158918313378597</v>
      </c>
      <c r="T19" s="70">
        <v>1.7085634868870689</v>
      </c>
      <c r="U19" s="70">
        <v>0.82865964718561924</v>
      </c>
      <c r="V19" s="70">
        <v>0.5166592118540585</v>
      </c>
      <c r="W19" s="70">
        <v>38</v>
      </c>
      <c r="X19" s="70">
        <v>0.67478440982205778</v>
      </c>
      <c r="Y19" s="70">
        <v>0.1081081081081081</v>
      </c>
      <c r="Z19" s="70">
        <v>0.61595780183824766</v>
      </c>
      <c r="AA19" s="71">
        <v>0.89803954841443734</v>
      </c>
      <c r="AB19" s="71">
        <v>0.63898588331945771</v>
      </c>
      <c r="AC19" s="67">
        <v>2.29834598401446</v>
      </c>
      <c r="AD19" s="67">
        <v>0.34323050238527109</v>
      </c>
      <c r="AE19" s="87"/>
      <c r="AF19" s="77">
        <v>4</v>
      </c>
      <c r="AG19" s="77" t="str">
        <f>_xlfn.XLOOKUP(C19,Memo!$C:$C,Memo!$A:$A)</f>
        <v>房屋竣工面积_当月同比（2月累计填充）</v>
      </c>
      <c r="AH19" s="77" t="str">
        <f>_xlfn.XLOOKUP(D19,事件定义!$C:$C,事件定义!$D:$D)</f>
        <v>历史新高</v>
      </c>
      <c r="AI19" s="77">
        <f t="shared" si="1"/>
        <v>3</v>
      </c>
      <c r="AJ19" s="77" t="str">
        <f>_xlfn.XLOOKUP(F19,事件定义!$J:$J,事件定义!$K:$K)</f>
        <v>小盘</v>
      </c>
      <c r="AK19" s="79" cm="1">
        <f t="array" ref="AK19">_xlfn.XLOOKUP($A19&amp;$B19,ALL_Backtest!$A:$A&amp;ALL_Backtest!$B:$B,ALL_Backtest!L:L)</f>
        <v>8.757055019196347E-2</v>
      </c>
      <c r="AL19" s="81" cm="1">
        <f t="array" ref="AL19">_xlfn.XLOOKUP($A19&amp;$B19,ALL_Backtest!$A:$A&amp;ALL_Backtest!$B:$B,ALL_Backtest!M:M)</f>
        <v>0.49606407755639809</v>
      </c>
      <c r="AM19" s="79" cm="1">
        <f t="array" ref="AM19">_xlfn.XLOOKUP($A19&amp;$B19,ALL_Backtest!$A:$A&amp;ALL_Backtest!$B:$B,ALL_Backtest!N:N)</f>
        <v>0.55033557046979864</v>
      </c>
      <c r="AN19" s="79" cm="1">
        <f t="array" ref="AN19">_xlfn.XLOOKUP($A19&amp;$B19,ALL_Backtest!$A:$A&amp;ALL_Backtest!$B:$B,ALL_Backtest!O:O)</f>
        <v>8.4648275549612344E-3</v>
      </c>
      <c r="AO19" s="79" cm="1">
        <f t="array" ref="AO19">_xlfn.XLOOKUP($A19&amp;$B19,ALL_Backtest!$A:$A&amp;ALL_Backtest!$B:$B,ALL_Backtest!P:P)</f>
        <v>1.7057007656984291</v>
      </c>
      <c r="AP19" s="79" cm="1">
        <f t="array" ref="AP19">_xlfn.XLOOKUP($A19&amp;$B19,ALL_Backtest!$A:$A&amp;ALL_Backtest!$B:$B,ALL_Backtest!Q:Q)</f>
        <v>9.0161584421377741E-2</v>
      </c>
      <c r="AQ19" s="79" cm="1">
        <f t="array" ref="AQ19">_xlfn.XLOOKUP($A19&amp;$B19,ALL_Backtest!$A:$A&amp;ALL_Backtest!$B:$B,ALL_Backtest!T:T)</f>
        <v>-0.31616640549228892</v>
      </c>
      <c r="AR19" s="80" cm="1">
        <f t="array" ref="AR19">_xlfn.XLOOKUP($A19&amp;$B19,ALL_Backtest!$A:$A&amp;ALL_Backtest!$B:$B,ALL_Backtest!U:U)</f>
        <v>52</v>
      </c>
      <c r="AS19" s="78">
        <f t="shared" si="2"/>
        <v>0.67478440982205778</v>
      </c>
      <c r="AT19" s="78">
        <f t="shared" si="3"/>
        <v>0.1081081081081081</v>
      </c>
      <c r="AU19" s="78">
        <f t="shared" si="4"/>
        <v>0.61595780183824766</v>
      </c>
      <c r="AV19" s="78">
        <f t="shared" si="5"/>
        <v>0.89803954841443734</v>
      </c>
      <c r="AW19" s="78">
        <f t="shared" si="5"/>
        <v>0.63898588331945771</v>
      </c>
    </row>
    <row r="20" spans="1:49">
      <c r="A20" s="67" t="s">
        <v>351</v>
      </c>
      <c r="B20" s="67" t="s">
        <v>488</v>
      </c>
      <c r="C20" s="68" t="s">
        <v>448</v>
      </c>
      <c r="D20" s="67" t="s">
        <v>335</v>
      </c>
      <c r="E20" s="67">
        <v>3</v>
      </c>
      <c r="F20" s="67">
        <v>1</v>
      </c>
      <c r="G20" s="67">
        <v>9</v>
      </c>
      <c r="H20" s="67">
        <v>37</v>
      </c>
      <c r="I20" s="69">
        <v>0.24324324324324331</v>
      </c>
      <c r="J20" s="70">
        <v>58.222222222222221</v>
      </c>
      <c r="K20" s="70">
        <v>48.260353587547009</v>
      </c>
      <c r="L20" s="70">
        <v>0.82889920283954788</v>
      </c>
      <c r="M20" s="70">
        <v>24</v>
      </c>
      <c r="N20" s="70">
        <v>181</v>
      </c>
      <c r="O20" s="70">
        <v>38</v>
      </c>
      <c r="P20" s="70">
        <v>1.7222771464179061</v>
      </c>
      <c r="Q20" s="70">
        <v>0.21629518339320319</v>
      </c>
      <c r="R20" s="70">
        <v>0.12558674650190119</v>
      </c>
      <c r="S20" s="70">
        <v>1.3465569200115131</v>
      </c>
      <c r="T20" s="70">
        <v>2.0664365358438701</v>
      </c>
      <c r="U20" s="70">
        <v>0.76298260055785327</v>
      </c>
      <c r="V20" s="70">
        <v>0.71485222317774977</v>
      </c>
      <c r="W20" s="70">
        <v>38</v>
      </c>
      <c r="X20" s="70">
        <v>0.55592788983368946</v>
      </c>
      <c r="Y20" s="70">
        <v>0.24324324324324331</v>
      </c>
      <c r="Z20" s="70">
        <v>0.51628408554429706</v>
      </c>
      <c r="AA20" s="71">
        <v>0.87129994711605652</v>
      </c>
      <c r="AB20" s="71">
        <v>0.61161102257066857</v>
      </c>
      <c r="AC20" s="67">
        <v>2.5665820155036858</v>
      </c>
      <c r="AD20" s="67">
        <v>0.39373264940993719</v>
      </c>
      <c r="AE20" s="87"/>
      <c r="AF20" s="77">
        <v>5</v>
      </c>
      <c r="AG20" s="77" t="str">
        <f>_xlfn.XLOOKUP(C20,Memo!$C:$C,Memo!$A:$A)</f>
        <v>中债国债到期收益率:1年</v>
      </c>
      <c r="AH20" s="77" t="str">
        <f>_xlfn.XLOOKUP(D20,事件定义!$C:$C,事件定义!$D:$D)</f>
        <v>历史新高</v>
      </c>
      <c r="AI20" s="77">
        <f t="shared" si="1"/>
        <v>3</v>
      </c>
      <c r="AJ20" s="77" t="str">
        <f>_xlfn.XLOOKUP(F20,事件定义!$J:$J,事件定义!$K:$K)</f>
        <v>大盘</v>
      </c>
      <c r="AK20" s="79" cm="1">
        <f t="array" ref="AK20">_xlfn.XLOOKUP($A20&amp;$B20,ALL_Backtest!$A:$A&amp;ALL_Backtest!$B:$B,ALL_Backtest!L:L)</f>
        <v>9.5864947184545191E-2</v>
      </c>
      <c r="AL20" s="81" cm="1">
        <f t="array" ref="AL20">_xlfn.XLOOKUP($A20&amp;$B20,ALL_Backtest!$A:$A&amp;ALL_Backtest!$B:$B,ALL_Backtest!M:M)</f>
        <v>0.54310479664041722</v>
      </c>
      <c r="AM20" s="79" cm="1">
        <f t="array" ref="AM20">_xlfn.XLOOKUP($A20&amp;$B20,ALL_Backtest!$A:$A&amp;ALL_Backtest!$B:$B,ALL_Backtest!N:N)</f>
        <v>0.57046979865771807</v>
      </c>
      <c r="AN20" s="79" cm="1">
        <f t="array" ref="AN20">_xlfn.XLOOKUP($A20&amp;$B20,ALL_Backtest!$A:$A&amp;ALL_Backtest!$B:$B,ALL_Backtest!O:O)</f>
        <v>9.043433513764184E-3</v>
      </c>
      <c r="AO20" s="79" cm="1">
        <f t="array" ref="AO20">_xlfn.XLOOKUP($A20&amp;$B20,ALL_Backtest!$A:$A&amp;ALL_Backtest!$B:$B,ALL_Backtest!P:P)</f>
        <v>1.9055725274899391</v>
      </c>
      <c r="AP20" s="79" cm="1">
        <f t="array" ref="AP20">_xlfn.XLOOKUP($A20&amp;$B20,ALL_Backtest!$A:$A&amp;ALL_Backtest!$B:$B,ALL_Backtest!Q:Q)</f>
        <v>5.8644802352554898E-2</v>
      </c>
      <c r="AQ20" s="79" cm="1">
        <f t="array" ref="AQ20">_xlfn.XLOOKUP($A20&amp;$B20,ALL_Backtest!$A:$A&amp;ALL_Backtest!$B:$B,ALL_Backtest!T:T)</f>
        <v>-0.54032076403804519</v>
      </c>
      <c r="AR20" s="80" cm="1">
        <f t="array" ref="AR20">_xlfn.XLOOKUP($A20&amp;$B20,ALL_Backtest!$A:$A&amp;ALL_Backtest!$B:$B,ALL_Backtest!U:U)</f>
        <v>31</v>
      </c>
      <c r="AS20" s="78">
        <f t="shared" si="2"/>
        <v>0.55592788983368946</v>
      </c>
      <c r="AT20" s="78">
        <f t="shared" si="3"/>
        <v>0.24324324324324331</v>
      </c>
      <c r="AU20" s="78">
        <f t="shared" si="4"/>
        <v>0.51628408554429706</v>
      </c>
      <c r="AV20" s="78">
        <f t="shared" si="5"/>
        <v>0.87129994711605652</v>
      </c>
      <c r="AW20" s="78">
        <f t="shared" si="5"/>
        <v>0.61161102257066857</v>
      </c>
    </row>
    <row r="21" spans="1:49">
      <c r="A21" s="67" t="s">
        <v>351</v>
      </c>
      <c r="B21" s="67" t="s">
        <v>489</v>
      </c>
      <c r="C21" s="68" t="s">
        <v>421</v>
      </c>
      <c r="D21" s="67" t="s">
        <v>339</v>
      </c>
      <c r="E21" s="67">
        <v>9</v>
      </c>
      <c r="F21" s="67">
        <v>1</v>
      </c>
      <c r="G21" s="67">
        <v>8</v>
      </c>
      <c r="H21" s="67">
        <v>37</v>
      </c>
      <c r="I21" s="69">
        <v>0.2162162162162162</v>
      </c>
      <c r="J21" s="70">
        <v>20.125</v>
      </c>
      <c r="K21" s="70">
        <v>6.1529972371194841</v>
      </c>
      <c r="L21" s="70">
        <v>0.30573899314879421</v>
      </c>
      <c r="M21" s="70">
        <v>10</v>
      </c>
      <c r="N21" s="70">
        <v>29</v>
      </c>
      <c r="O21" s="70">
        <v>19</v>
      </c>
      <c r="P21" s="70">
        <v>2.5391721242409311</v>
      </c>
      <c r="Q21" s="70">
        <v>0.35957185328854152</v>
      </c>
      <c r="R21" s="70">
        <v>0.1416098774304374</v>
      </c>
      <c r="S21" s="70">
        <v>1.982719670600982</v>
      </c>
      <c r="T21" s="70">
        <v>3.2164732089180532</v>
      </c>
      <c r="U21" s="70">
        <v>0.86293136442239982</v>
      </c>
      <c r="V21" s="70">
        <v>1.046122508429691</v>
      </c>
      <c r="W21" s="70">
        <v>38</v>
      </c>
      <c r="X21" s="70">
        <v>0.47057062322760218</v>
      </c>
      <c r="Y21" s="70">
        <v>0.2162162162162162</v>
      </c>
      <c r="Z21" s="70">
        <v>0.45202043624530952</v>
      </c>
      <c r="AA21" s="71">
        <v>0.90994263392764141</v>
      </c>
      <c r="AB21" s="71">
        <v>0.59173850870888223</v>
      </c>
      <c r="AC21" s="67">
        <v>3.0382776622241789</v>
      </c>
      <c r="AD21" s="67">
        <v>0.50065038594974609</v>
      </c>
      <c r="AE21" s="87"/>
      <c r="AF21" s="77">
        <v>6</v>
      </c>
      <c r="AG21" s="77" t="str">
        <f>_xlfn.XLOOKUP(C21,Memo!$C:$C,Memo!$A:$A)</f>
        <v>PPI</v>
      </c>
      <c r="AH21" s="77" t="str">
        <f>_xlfn.XLOOKUP(D21,事件定义!$C:$C,事件定义!$D:$D)</f>
        <v>历史新低</v>
      </c>
      <c r="AI21" s="77">
        <f t="shared" si="1"/>
        <v>9</v>
      </c>
      <c r="AJ21" s="77" t="str">
        <f>_xlfn.XLOOKUP(F21,事件定义!$J:$J,事件定义!$K:$K)</f>
        <v>大盘</v>
      </c>
      <c r="AK21" s="79" cm="1">
        <f t="array" ref="AK21">_xlfn.XLOOKUP($A21&amp;$B21,ALL_Backtest!$A:$A&amp;ALL_Backtest!$B:$B,ALL_Backtest!L:L)</f>
        <v>6.4941668190768409E-2</v>
      </c>
      <c r="AL21" s="81" cm="1">
        <f t="array" ref="AL21">_xlfn.XLOOKUP($A21&amp;$B21,ALL_Backtest!$A:$A&amp;ALL_Backtest!$B:$B,ALL_Backtest!M:M)</f>
        <v>0.36778980745850032</v>
      </c>
      <c r="AM21" s="79" cm="1">
        <f t="array" ref="AM21">_xlfn.XLOOKUP($A21&amp;$B21,ALL_Backtest!$A:$A&amp;ALL_Backtest!$B:$B,ALL_Backtest!N:N)</f>
        <v>0.51677852348993292</v>
      </c>
      <c r="AN21" s="79" cm="1">
        <f t="array" ref="AN21">_xlfn.XLOOKUP($A21&amp;$B21,ALL_Backtest!$A:$A&amp;ALL_Backtest!$B:$B,ALL_Backtest!O:O)</f>
        <v>6.8452261359835632E-3</v>
      </c>
      <c r="AO21" s="79" cm="1">
        <f t="array" ref="AO21">_xlfn.XLOOKUP($A21&amp;$B21,ALL_Backtest!$A:$A&amp;ALL_Backtest!$B:$B,ALL_Backtest!P:P)</f>
        <v>1.367267851178988</v>
      </c>
      <c r="AP21" s="79" cm="1">
        <f t="array" ref="AP21">_xlfn.XLOOKUP($A21&amp;$B21,ALL_Backtest!$A:$A&amp;ALL_Backtest!$B:$B,ALL_Backtest!Q:Q)</f>
        <v>0.17361432597168139</v>
      </c>
      <c r="AQ21" s="79" cm="1">
        <f t="array" ref="AQ21">_xlfn.XLOOKUP($A21&amp;$B21,ALL_Backtest!$A:$A&amp;ALL_Backtest!$B:$B,ALL_Backtest!T:T)</f>
        <v>-0.47771383010615609</v>
      </c>
      <c r="AR21" s="80" cm="1">
        <f t="array" ref="AR21">_xlfn.XLOOKUP($A21&amp;$B21,ALL_Backtest!$A:$A&amp;ALL_Backtest!$B:$B,ALL_Backtest!U:U)</f>
        <v>19</v>
      </c>
      <c r="AS21" s="78">
        <f t="shared" si="2"/>
        <v>0.47057062322760218</v>
      </c>
      <c r="AT21" s="78">
        <f t="shared" si="3"/>
        <v>0.2162162162162162</v>
      </c>
      <c r="AU21" s="78">
        <f t="shared" si="4"/>
        <v>0.45202043624530952</v>
      </c>
      <c r="AV21" s="78">
        <f t="shared" si="5"/>
        <v>0.90994263392764141</v>
      </c>
      <c r="AW21" s="78">
        <f t="shared" si="5"/>
        <v>0.59173850870888223</v>
      </c>
    </row>
    <row r="22" spans="1:49">
      <c r="A22" s="67" t="s">
        <v>351</v>
      </c>
      <c r="B22" s="67" t="s">
        <v>418</v>
      </c>
      <c r="C22" s="68" t="s">
        <v>340</v>
      </c>
      <c r="D22" s="67" t="s">
        <v>335</v>
      </c>
      <c r="E22" s="67">
        <v>3</v>
      </c>
      <c r="F22" s="67">
        <v>1</v>
      </c>
      <c r="G22" s="67">
        <v>6</v>
      </c>
      <c r="H22" s="67">
        <v>37</v>
      </c>
      <c r="I22" s="69">
        <v>0.1621621621621622</v>
      </c>
      <c r="J22" s="70">
        <v>18.833333333333329</v>
      </c>
      <c r="K22" s="70">
        <v>9.2089931890275363</v>
      </c>
      <c r="L22" s="70">
        <v>0.48897308968287811</v>
      </c>
      <c r="M22" s="70">
        <v>5</v>
      </c>
      <c r="N22" s="70">
        <v>32</v>
      </c>
      <c r="O22" s="70">
        <v>17</v>
      </c>
      <c r="P22" s="70">
        <v>1.925272840584306</v>
      </c>
      <c r="Q22" s="70">
        <v>0.14020010039034919</v>
      </c>
      <c r="R22" s="70">
        <v>7.2820899684950383E-2</v>
      </c>
      <c r="S22" s="70">
        <v>1.785031787617146</v>
      </c>
      <c r="T22" s="70">
        <v>2.185344087954467</v>
      </c>
      <c r="U22" s="70">
        <v>0.77641699582802692</v>
      </c>
      <c r="V22" s="70">
        <v>0.74072956169734228</v>
      </c>
      <c r="W22" s="70">
        <v>38</v>
      </c>
      <c r="X22" s="70">
        <v>0.51563407570462094</v>
      </c>
      <c r="Y22" s="70">
        <v>0.1621621621621622</v>
      </c>
      <c r="Z22" s="70">
        <v>0.51176136674260875</v>
      </c>
      <c r="AA22" s="71">
        <v>0.87721584274905551</v>
      </c>
      <c r="AB22" s="71">
        <v>0.58879785802150064</v>
      </c>
      <c r="AC22" s="67">
        <v>2.235307830316168</v>
      </c>
      <c r="AD22" s="67">
        <v>0.20192228904176029</v>
      </c>
      <c r="AE22" s="87"/>
      <c r="AF22" s="77">
        <v>7</v>
      </c>
      <c r="AG22" s="77" t="str">
        <f>_xlfn.XLOOKUP(C22,Memo!$C:$C,Memo!$A:$A)</f>
        <v>房屋新开工面积_当月同比（2月累计填充）</v>
      </c>
      <c r="AH22" s="77" t="str">
        <f>_xlfn.XLOOKUP(D22,事件定义!$C:$C,事件定义!$D:$D)</f>
        <v>历史新高</v>
      </c>
      <c r="AI22" s="77">
        <f t="shared" si="1"/>
        <v>3</v>
      </c>
      <c r="AJ22" s="77" t="str">
        <f>_xlfn.XLOOKUP(F22,事件定义!$J:$J,事件定义!$K:$K)</f>
        <v>大盘</v>
      </c>
      <c r="AK22" s="79" cm="1">
        <f t="array" ref="AK22">_xlfn.XLOOKUP($A22&amp;$B22,ALL_Backtest!$A:$A&amp;ALL_Backtest!$B:$B,ALL_Backtest!L:L)</f>
        <v>0.1422378934011406</v>
      </c>
      <c r="AL22" s="81" cm="1">
        <f t="array" ref="AL22">_xlfn.XLOOKUP($A22&amp;$B22,ALL_Backtest!$A:$A&amp;ALL_Backtest!$B:$B,ALL_Backtest!M:M)</f>
        <v>0.80636604220126273</v>
      </c>
      <c r="AM22" s="79" cm="1">
        <f t="array" ref="AM22">_xlfn.XLOOKUP($A22&amp;$B22,ALL_Backtest!$A:$A&amp;ALL_Backtest!$B:$B,ALL_Backtest!N:N)</f>
        <v>0.52348993288590606</v>
      </c>
      <c r="AN22" s="79" cm="1">
        <f t="array" ref="AN22">_xlfn.XLOOKUP($A22&amp;$B22,ALL_Backtest!$A:$A&amp;ALL_Backtest!$B:$B,ALL_Backtest!O:O)</f>
        <v>1.2352519586545411E-2</v>
      </c>
      <c r="AO22" s="79" cm="1">
        <f t="array" ref="AO22">_xlfn.XLOOKUP($A22&amp;$B22,ALL_Backtest!$A:$A&amp;ALL_Backtest!$B:$B,ALL_Backtest!P:P)</f>
        <v>2.5485444158953312</v>
      </c>
      <c r="AP22" s="79" cm="1">
        <f t="array" ref="AP22">_xlfn.XLOOKUP($A22&amp;$B22,ALL_Backtest!$A:$A&amp;ALL_Backtest!$B:$B,ALL_Backtest!Q:Q)</f>
        <v>1.1836252455989311E-2</v>
      </c>
      <c r="AQ22" s="79" cm="1">
        <f t="array" ref="AQ22">_xlfn.XLOOKUP($A22&amp;$B22,ALL_Backtest!$A:$A&amp;ALL_Backtest!$B:$B,ALL_Backtest!T:T)</f>
        <v>-0.33661258634845592</v>
      </c>
      <c r="AR22" s="80" cm="1">
        <f t="array" ref="AR22">_xlfn.XLOOKUP($A22&amp;$B22,ALL_Backtest!$A:$A&amp;ALL_Backtest!$B:$B,ALL_Backtest!U:U)</f>
        <v>57</v>
      </c>
      <c r="AS22" s="78">
        <f t="shared" si="2"/>
        <v>0.51563407570462094</v>
      </c>
      <c r="AT22" s="78">
        <f t="shared" si="3"/>
        <v>0.1621621621621622</v>
      </c>
      <c r="AU22" s="78">
        <f t="shared" si="4"/>
        <v>0.51176136674260875</v>
      </c>
      <c r="AV22" s="78">
        <f t="shared" si="5"/>
        <v>0.87721584274905551</v>
      </c>
      <c r="AW22" s="78">
        <f t="shared" si="5"/>
        <v>0.58879785802150064</v>
      </c>
    </row>
    <row r="23" spans="1:49">
      <c r="A23" s="67" t="s">
        <v>351</v>
      </c>
      <c r="B23" s="67" t="s">
        <v>478</v>
      </c>
      <c r="C23" s="68" t="s">
        <v>345</v>
      </c>
      <c r="D23" s="67" t="s">
        <v>335</v>
      </c>
      <c r="E23" s="67">
        <v>6</v>
      </c>
      <c r="F23" s="67">
        <v>-1</v>
      </c>
      <c r="G23" s="67">
        <v>9</v>
      </c>
      <c r="H23" s="67">
        <v>37</v>
      </c>
      <c r="I23" s="69">
        <v>0.24324324324324331</v>
      </c>
      <c r="J23" s="70">
        <v>15.555555555555561</v>
      </c>
      <c r="K23" s="70">
        <v>13.67163414690847</v>
      </c>
      <c r="L23" s="70">
        <v>0.87889076658697274</v>
      </c>
      <c r="M23" s="70">
        <v>2</v>
      </c>
      <c r="N23" s="70">
        <v>40</v>
      </c>
      <c r="O23" s="70">
        <v>9</v>
      </c>
      <c r="P23" s="70">
        <v>2.635540169021299</v>
      </c>
      <c r="Q23" s="70">
        <v>0.47177176331521792</v>
      </c>
      <c r="R23" s="70">
        <v>0.1790038220098194</v>
      </c>
      <c r="S23" s="70">
        <v>1.9374987150862271</v>
      </c>
      <c r="T23" s="70">
        <v>3.3436033368128828</v>
      </c>
      <c r="U23" s="70">
        <v>0.85267968890699131</v>
      </c>
      <c r="V23" s="70">
        <v>1.213457764569094</v>
      </c>
      <c r="W23" s="70">
        <v>38</v>
      </c>
      <c r="X23" s="70">
        <v>0.44495896936085649</v>
      </c>
      <c r="Y23" s="70">
        <v>0.24324324324324331</v>
      </c>
      <c r="Z23" s="70">
        <v>0.41269262481662888</v>
      </c>
      <c r="AA23" s="71">
        <v>0.90651974395856638</v>
      </c>
      <c r="AB23" s="71">
        <v>0.58278686506757238</v>
      </c>
      <c r="AC23" s="67">
        <v>3.486793155560886</v>
      </c>
      <c r="AD23" s="67">
        <v>0.63107802871094565</v>
      </c>
      <c r="AE23" s="87"/>
      <c r="AF23" s="77">
        <v>8</v>
      </c>
      <c r="AG23" s="77" t="str">
        <f>_xlfn.XLOOKUP(C23,Memo!$C:$C,Memo!$A:$A)</f>
        <v>CPI-PPI</v>
      </c>
      <c r="AH23" s="77" t="str">
        <f>_xlfn.XLOOKUP(D23,事件定义!$C:$C,事件定义!$D:$D)</f>
        <v>历史新高</v>
      </c>
      <c r="AI23" s="77">
        <f t="shared" si="1"/>
        <v>6</v>
      </c>
      <c r="AJ23" s="77" t="str">
        <f>_xlfn.XLOOKUP(F23,事件定义!$J:$J,事件定义!$K:$K)</f>
        <v>小盘</v>
      </c>
      <c r="AK23" s="79" cm="1">
        <f t="array" ref="AK23">_xlfn.XLOOKUP($A23&amp;$B23,ALL_Backtest!$A:$A&amp;ALL_Backtest!$B:$B,ALL_Backtest!L:L)</f>
        <v>8.3743686346648305E-2</v>
      </c>
      <c r="AL23" s="81" cm="1">
        <f t="array" ref="AL23">_xlfn.XLOOKUP($A23&amp;$B23,ALL_Backtest!$A:$A&amp;ALL_Backtest!$B:$B,ALL_Backtest!M:M)</f>
        <v>0.47436498784436198</v>
      </c>
      <c r="AM23" s="79" cm="1">
        <f t="array" ref="AM23">_xlfn.XLOOKUP($A23&amp;$B23,ALL_Backtest!$A:$A&amp;ALL_Backtest!$B:$B,ALL_Backtest!N:N)</f>
        <v>0.5436241610738255</v>
      </c>
      <c r="AN23" s="79" cm="1">
        <f t="array" ref="AN23">_xlfn.XLOOKUP($A23&amp;$B23,ALL_Backtest!$A:$A&amp;ALL_Backtest!$B:$B,ALL_Backtest!O:O)</f>
        <v>8.2909118058173015E-3</v>
      </c>
      <c r="AO23" s="79" cm="1">
        <f t="array" ref="AO23">_xlfn.XLOOKUP($A23&amp;$B23,ALL_Backtest!$A:$A&amp;ALL_Backtest!$B:$B,ALL_Backtest!P:P)</f>
        <v>1.6389696797385589</v>
      </c>
      <c r="AP23" s="79" cm="1">
        <f t="array" ref="AP23">_xlfn.XLOOKUP($A23&amp;$B23,ALL_Backtest!$A:$A&amp;ALL_Backtest!$B:$B,ALL_Backtest!Q:Q)</f>
        <v>0.1033436284530817</v>
      </c>
      <c r="AQ23" s="79" cm="1">
        <f t="array" ref="AQ23">_xlfn.XLOOKUP($A23&amp;$B23,ALL_Backtest!$A:$A&amp;ALL_Backtest!$B:$B,ALL_Backtest!T:T)</f>
        <v>-0.44764172477214792</v>
      </c>
      <c r="AR23" s="80" cm="1">
        <f t="array" ref="AR23">_xlfn.XLOOKUP($A23&amp;$B23,ALL_Backtest!$A:$A&amp;ALL_Backtest!$B:$B,ALL_Backtest!U:U)</f>
        <v>27</v>
      </c>
      <c r="AS23" s="78">
        <f t="shared" si="2"/>
        <v>0.44495896936085649</v>
      </c>
      <c r="AT23" s="78">
        <f t="shared" si="3"/>
        <v>0.24324324324324331</v>
      </c>
      <c r="AU23" s="78">
        <f t="shared" si="4"/>
        <v>0.41269262481662888</v>
      </c>
      <c r="AV23" s="78">
        <f t="shared" si="5"/>
        <v>0.90651974395856638</v>
      </c>
      <c r="AW23" s="78">
        <f t="shared" si="5"/>
        <v>0.58278686506757238</v>
      </c>
    </row>
    <row r="24" spans="1:49">
      <c r="A24" s="67" t="s">
        <v>351</v>
      </c>
      <c r="B24" s="67" t="s">
        <v>490</v>
      </c>
      <c r="C24" s="68" t="s">
        <v>420</v>
      </c>
      <c r="D24" s="67" t="s">
        <v>335</v>
      </c>
      <c r="E24" s="67">
        <v>9</v>
      </c>
      <c r="F24" s="67">
        <v>-1</v>
      </c>
      <c r="G24" s="67">
        <v>8</v>
      </c>
      <c r="H24" s="67">
        <v>37</v>
      </c>
      <c r="I24" s="69">
        <v>0.2162162162162162</v>
      </c>
      <c r="J24" s="70">
        <v>21.375</v>
      </c>
      <c r="K24" s="70">
        <v>5.1705294699866089</v>
      </c>
      <c r="L24" s="70">
        <v>0.2418961155549291</v>
      </c>
      <c r="M24" s="70">
        <v>13</v>
      </c>
      <c r="N24" s="70">
        <v>28</v>
      </c>
      <c r="O24" s="70">
        <v>22</v>
      </c>
      <c r="P24" s="70">
        <v>2.5064517493562</v>
      </c>
      <c r="Q24" s="70">
        <v>0.39152751029375138</v>
      </c>
      <c r="R24" s="70">
        <v>0.1562078784857191</v>
      </c>
      <c r="S24" s="70">
        <v>1.85419411088724</v>
      </c>
      <c r="T24" s="70">
        <v>3.2164732089180532</v>
      </c>
      <c r="U24" s="70">
        <v>0.76192925180600724</v>
      </c>
      <c r="V24" s="70">
        <v>1.027847868029387</v>
      </c>
      <c r="W24" s="70">
        <v>38</v>
      </c>
      <c r="X24" s="70">
        <v>0.44598559478692901</v>
      </c>
      <c r="Y24" s="70">
        <v>0.2162162162162162</v>
      </c>
      <c r="Z24" s="70">
        <v>0.42571180699643862</v>
      </c>
      <c r="AA24" s="71">
        <v>0.87082597657551342</v>
      </c>
      <c r="AB24" s="71">
        <v>0.56591311423012214</v>
      </c>
      <c r="AC24" s="67">
        <v>2.9964833909503139</v>
      </c>
      <c r="AD24" s="67">
        <v>0.54554634302824001</v>
      </c>
      <c r="AE24" s="87"/>
      <c r="AF24" s="77">
        <v>9</v>
      </c>
      <c r="AG24" s="77" t="str">
        <f>_xlfn.XLOOKUP(C24,Memo!$C:$C,Memo!$A:$A)</f>
        <v>核心CPI-PPI</v>
      </c>
      <c r="AH24" s="77" t="str">
        <f>_xlfn.XLOOKUP(D24,事件定义!$C:$C,事件定义!$D:$D)</f>
        <v>历史新高</v>
      </c>
      <c r="AI24" s="77">
        <f t="shared" si="1"/>
        <v>9</v>
      </c>
      <c r="AJ24" s="77" t="str">
        <f>_xlfn.XLOOKUP(F24,事件定义!$J:$J,事件定义!$K:$K)</f>
        <v>小盘</v>
      </c>
      <c r="AK24" s="79" cm="1">
        <f t="array" ref="AK24">_xlfn.XLOOKUP($A24&amp;$B24,ALL_Backtest!$A:$A&amp;ALL_Backtest!$B:$B,ALL_Backtest!L:L)</f>
        <v>4.4025890565659857E-2</v>
      </c>
      <c r="AL24" s="81" cm="1">
        <f t="array" ref="AL24">_xlfn.XLOOKUP($A24&amp;$B24,ALL_Backtest!$A:$A&amp;ALL_Backtest!$B:$B,ALL_Backtest!M:M)</f>
        <v>0.24929253577864749</v>
      </c>
      <c r="AM24" s="79" cm="1">
        <f t="array" ref="AM24">_xlfn.XLOOKUP($A24&amp;$B24,ALL_Backtest!$A:$A&amp;ALL_Backtest!$B:$B,ALL_Backtest!N:N)</f>
        <v>0.51006711409395977</v>
      </c>
      <c r="AN24" s="79" cm="1">
        <f t="array" ref="AN24">_xlfn.XLOOKUP($A24&amp;$B24,ALL_Backtest!$A:$A&amp;ALL_Backtest!$B:$B,ALL_Backtest!O:O)</f>
        <v>5.1935316406146164E-3</v>
      </c>
      <c r="AO24" s="79" cm="1">
        <f t="array" ref="AO24">_xlfn.XLOOKUP($A24&amp;$B24,ALL_Backtest!$A:$A&amp;ALL_Backtest!$B:$B,ALL_Backtest!P:P)</f>
        <v>1.055954641072951</v>
      </c>
      <c r="AP24" s="79" cm="1">
        <f t="array" ref="AP24">_xlfn.XLOOKUP($A24&amp;$B24,ALL_Backtest!$A:$A&amp;ALL_Backtest!$B:$B,ALL_Backtest!Q:Q)</f>
        <v>0.29270959661874202</v>
      </c>
      <c r="AQ24" s="79" cm="1">
        <f t="array" ref="AQ24">_xlfn.XLOOKUP($A24&amp;$B24,ALL_Backtest!$A:$A&amp;ALL_Backtest!$B:$B,ALL_Backtest!T:T)</f>
        <v>-0.47771383010615609</v>
      </c>
      <c r="AR24" s="80" cm="1">
        <f t="array" ref="AR24">_xlfn.XLOOKUP($A24&amp;$B24,ALL_Backtest!$A:$A&amp;ALL_Backtest!$B:$B,ALL_Backtest!U:U)</f>
        <v>17</v>
      </c>
      <c r="AS24" s="78">
        <f t="shared" si="2"/>
        <v>0.44598559478692901</v>
      </c>
      <c r="AT24" s="78">
        <f t="shared" si="3"/>
        <v>0.2162162162162162</v>
      </c>
      <c r="AU24" s="78">
        <f t="shared" si="4"/>
        <v>0.42571180699643862</v>
      </c>
      <c r="AV24" s="78">
        <f t="shared" si="5"/>
        <v>0.87082597657551342</v>
      </c>
      <c r="AW24" s="78">
        <f t="shared" si="5"/>
        <v>0.56591311423012214</v>
      </c>
    </row>
    <row r="25" spans="1:49">
      <c r="A25" s="67" t="s">
        <v>351</v>
      </c>
      <c r="B25" s="67" t="s">
        <v>423</v>
      </c>
      <c r="C25" s="68" t="s">
        <v>390</v>
      </c>
      <c r="D25" s="67" t="s">
        <v>335</v>
      </c>
      <c r="E25" s="67">
        <v>3</v>
      </c>
      <c r="F25" s="67">
        <v>1</v>
      </c>
      <c r="G25" s="67">
        <v>10</v>
      </c>
      <c r="H25" s="67">
        <v>37</v>
      </c>
      <c r="I25" s="69">
        <v>0.27027027027027029</v>
      </c>
      <c r="J25" s="70">
        <v>39.6</v>
      </c>
      <c r="K25" s="70">
        <v>23.022597594537419</v>
      </c>
      <c r="L25" s="70">
        <v>0.58137872713478322</v>
      </c>
      <c r="M25" s="70">
        <v>10</v>
      </c>
      <c r="N25" s="70">
        <v>83</v>
      </c>
      <c r="O25" s="70">
        <v>36</v>
      </c>
      <c r="P25" s="70">
        <v>1.6791645141286129</v>
      </c>
      <c r="Q25" s="70">
        <v>0.1902526097234723</v>
      </c>
      <c r="R25" s="70">
        <v>0.1133019475594398</v>
      </c>
      <c r="S25" s="70">
        <v>1.4240077806799709</v>
      </c>
      <c r="T25" s="70">
        <v>2.0592069286962</v>
      </c>
      <c r="U25" s="70">
        <v>0.64205350625359525</v>
      </c>
      <c r="V25" s="70">
        <v>0.75600009190312711</v>
      </c>
      <c r="W25" s="70">
        <v>38</v>
      </c>
      <c r="X25" s="70">
        <v>0.44705147521125621</v>
      </c>
      <c r="Y25" s="70">
        <v>0.27027027027027029</v>
      </c>
      <c r="Z25" s="70">
        <v>0.45924813404873538</v>
      </c>
      <c r="AA25" s="71">
        <v>0.80659162581221111</v>
      </c>
      <c r="AB25" s="71">
        <v>0.55795062623093683</v>
      </c>
      <c r="AC25" s="67">
        <v>2.4942799555760611</v>
      </c>
      <c r="AD25" s="67">
        <v>0.30598670257278798</v>
      </c>
      <c r="AE25" s="87"/>
      <c r="AF25" s="77">
        <v>10</v>
      </c>
      <c r="AG25" s="77" t="str">
        <f>_xlfn.XLOOKUP(C25,Memo!$C:$C,Memo!$A:$A)</f>
        <v>固定资产投资完成额_累计同比</v>
      </c>
      <c r="AH25" s="77" t="str">
        <f>_xlfn.XLOOKUP(D25,事件定义!$C:$C,事件定义!$D:$D)</f>
        <v>历史新高</v>
      </c>
      <c r="AI25" s="77">
        <f t="shared" si="1"/>
        <v>3</v>
      </c>
      <c r="AJ25" s="77" t="str">
        <f>_xlfn.XLOOKUP(F25,事件定义!$J:$J,事件定义!$K:$K)</f>
        <v>大盘</v>
      </c>
      <c r="AK25" s="79" cm="1">
        <f t="array" ref="AK25">_xlfn.XLOOKUP($A25&amp;$B25,ALL_Backtest!$A:$A&amp;ALL_Backtest!$B:$B,ALL_Backtest!L:L)</f>
        <v>0.1232218458805721</v>
      </c>
      <c r="AL25" s="81" cm="1">
        <f t="array" ref="AL25">_xlfn.XLOOKUP($A25&amp;$B25,ALL_Backtest!$A:$A&amp;ALL_Backtest!$B:$B,ALL_Backtest!M:M)</f>
        <v>0.69835262431839795</v>
      </c>
      <c r="AM25" s="79" cm="1">
        <f t="array" ref="AM25">_xlfn.XLOOKUP($A25&amp;$B25,ALL_Backtest!$A:$A&amp;ALL_Backtest!$B:$B,ALL_Backtest!N:N)</f>
        <v>0.59060402684563762</v>
      </c>
      <c r="AN25" s="79" cm="1">
        <f t="array" ref="AN25">_xlfn.XLOOKUP($A25&amp;$B25,ALL_Backtest!$A:$A&amp;ALL_Backtest!$B:$B,ALL_Backtest!O:O)</f>
        <v>1.091924282262033E-2</v>
      </c>
      <c r="AO25" s="79" cm="1">
        <f t="array" ref="AO25">_xlfn.XLOOKUP($A25&amp;$B25,ALL_Backtest!$A:$A&amp;ALL_Backtest!$B:$B,ALL_Backtest!P:P)</f>
        <v>2.3878905517767288</v>
      </c>
      <c r="AP25" s="79" cm="1">
        <f t="array" ref="AP25">_xlfn.XLOOKUP($A25&amp;$B25,ALL_Backtest!$A:$A&amp;ALL_Backtest!$B:$B,ALL_Backtest!Q:Q)</f>
        <v>1.820710090237726E-2</v>
      </c>
      <c r="AQ25" s="79" cm="1">
        <f t="array" ref="AQ25">_xlfn.XLOOKUP($A25&amp;$B25,ALL_Backtest!$A:$A&amp;ALL_Backtest!$B:$B,ALL_Backtest!T:T)</f>
        <v>-0.35726556652244568</v>
      </c>
      <c r="AR25" s="80" cm="1">
        <f t="array" ref="AR25">_xlfn.XLOOKUP($A25&amp;$B25,ALL_Backtest!$A:$A&amp;ALL_Backtest!$B:$B,ALL_Backtest!U:U)</f>
        <v>27</v>
      </c>
      <c r="AS25" s="78">
        <f t="shared" si="2"/>
        <v>0.44705147521125621</v>
      </c>
      <c r="AT25" s="78">
        <f t="shared" si="3"/>
        <v>0.27027027027027029</v>
      </c>
      <c r="AU25" s="78">
        <f t="shared" si="4"/>
        <v>0.45924813404873538</v>
      </c>
      <c r="AV25" s="78">
        <f t="shared" si="5"/>
        <v>0.80659162581221111</v>
      </c>
      <c r="AW25" s="78">
        <f t="shared" si="5"/>
        <v>0.55795062623093683</v>
      </c>
    </row>
    <row r="26" spans="1:49">
      <c r="A26" s="67" t="s">
        <v>351</v>
      </c>
      <c r="B26" s="67" t="s">
        <v>491</v>
      </c>
      <c r="C26" s="68" t="s">
        <v>391</v>
      </c>
      <c r="D26" s="67" t="s">
        <v>335</v>
      </c>
      <c r="E26" s="67">
        <v>3</v>
      </c>
      <c r="F26" s="67">
        <v>-1</v>
      </c>
      <c r="G26" s="67">
        <v>6</v>
      </c>
      <c r="H26" s="67">
        <v>37</v>
      </c>
      <c r="I26" s="69">
        <v>0.1621621621621622</v>
      </c>
      <c r="J26" s="70">
        <v>65.833333333333329</v>
      </c>
      <c r="K26" s="70">
        <v>25.20196200475052</v>
      </c>
      <c r="L26" s="70">
        <v>0.38281461273038769</v>
      </c>
      <c r="M26" s="70">
        <v>46</v>
      </c>
      <c r="N26" s="70">
        <v>119</v>
      </c>
      <c r="O26" s="70">
        <v>54.5</v>
      </c>
      <c r="P26" s="70">
        <v>1.6229510277349459</v>
      </c>
      <c r="Q26" s="70">
        <v>0.18733731907706441</v>
      </c>
      <c r="R26" s="70">
        <v>0.11543005049173891</v>
      </c>
      <c r="S26" s="70">
        <v>1.3838693877842989</v>
      </c>
      <c r="T26" s="70">
        <v>1.844056010445086</v>
      </c>
      <c r="U26" s="70">
        <v>0.63983892483259985</v>
      </c>
      <c r="V26" s="70">
        <v>0.70941611709956143</v>
      </c>
      <c r="W26" s="70">
        <v>38</v>
      </c>
      <c r="X26" s="70">
        <v>0.53654799482768212</v>
      </c>
      <c r="Y26" s="70">
        <v>0.1621621621621622</v>
      </c>
      <c r="Z26" s="70">
        <v>0.47421644162717908</v>
      </c>
      <c r="AA26" s="71">
        <v>0.80520374197074562</v>
      </c>
      <c r="AB26" s="71">
        <v>0.55666681651170302</v>
      </c>
      <c r="AC26" s="67">
        <v>2.4893738901544449</v>
      </c>
      <c r="AD26" s="67">
        <v>0.2337938846835606</v>
      </c>
      <c r="AE26" s="87"/>
      <c r="AF26" s="77">
        <v>11</v>
      </c>
      <c r="AG26" s="77" t="str">
        <f>_xlfn.XLOOKUP(C26,Memo!$C:$C,Memo!$A:$A)</f>
        <v>社融规模存量_当月同比</v>
      </c>
      <c r="AH26" s="77" t="str">
        <f>_xlfn.XLOOKUP(D26,事件定义!$C:$C,事件定义!$D:$D)</f>
        <v>历史新高</v>
      </c>
      <c r="AI26" s="77">
        <f t="shared" si="1"/>
        <v>3</v>
      </c>
      <c r="AJ26" s="77" t="str">
        <f>_xlfn.XLOOKUP(F26,事件定义!$J:$J,事件定义!$K:$K)</f>
        <v>小盘</v>
      </c>
      <c r="AK26" s="79" cm="1">
        <f t="array" ref="AK26">_xlfn.XLOOKUP($A26&amp;$B26,ALL_Backtest!$A:$A&amp;ALL_Backtest!$B:$B,ALL_Backtest!L:L)</f>
        <v>4.8879579207021129E-2</v>
      </c>
      <c r="AL26" s="81" cm="1">
        <f t="array" ref="AL26">_xlfn.XLOOKUP($A26&amp;$B26,ALL_Backtest!$A:$A&amp;ALL_Backtest!$B:$B,ALL_Backtest!M:M)</f>
        <v>0.27678601619440257</v>
      </c>
      <c r="AM26" s="79" cm="1">
        <f t="array" ref="AM26">_xlfn.XLOOKUP($A26&amp;$B26,ALL_Backtest!$A:$A&amp;ALL_Backtest!$B:$B,ALL_Backtest!N:N)</f>
        <v>0.55704697986577179</v>
      </c>
      <c r="AN26" s="79" cm="1">
        <f t="array" ref="AN26">_xlfn.XLOOKUP($A26&amp;$B26,ALL_Backtest!$A:$A&amp;ALL_Backtest!$B:$B,ALL_Backtest!O:O)</f>
        <v>5.5349169145392212E-3</v>
      </c>
      <c r="AO26" s="79" cm="1">
        <f t="array" ref="AO26">_xlfn.XLOOKUP($A26&amp;$B26,ALL_Backtest!$A:$A&amp;ALL_Backtest!$B:$B,ALL_Backtest!P:P)</f>
        <v>1.122558046232055</v>
      </c>
      <c r="AP26" s="79" cm="1">
        <f t="array" ref="AP26">_xlfn.XLOOKUP($A26&amp;$B26,ALL_Backtest!$A:$A&amp;ALL_Backtest!$B:$B,ALL_Backtest!Q:Q)</f>
        <v>0.26344304027032373</v>
      </c>
      <c r="AQ26" s="79" cm="1">
        <f t="array" ref="AQ26">_xlfn.XLOOKUP($A26&amp;$B26,ALL_Backtest!$A:$A&amp;ALL_Backtest!$B:$B,ALL_Backtest!T:T)</f>
        <v>-0.47771383010615609</v>
      </c>
      <c r="AR26" s="80" cm="1">
        <f t="array" ref="AR26">_xlfn.XLOOKUP($A26&amp;$B26,ALL_Backtest!$A:$A&amp;ALL_Backtest!$B:$B,ALL_Backtest!U:U)</f>
        <v>23</v>
      </c>
      <c r="AS26" s="78">
        <f t="shared" si="2"/>
        <v>0.53654799482768212</v>
      </c>
      <c r="AT26" s="78">
        <f t="shared" si="3"/>
        <v>0.1621621621621622</v>
      </c>
      <c r="AU26" s="78">
        <f t="shared" si="4"/>
        <v>0.47421644162717908</v>
      </c>
      <c r="AV26" s="78">
        <f t="shared" si="5"/>
        <v>0.80520374197074562</v>
      </c>
      <c r="AW26" s="78">
        <f t="shared" si="5"/>
        <v>0.55666681651170302</v>
      </c>
    </row>
    <row r="27" spans="1:49">
      <c r="A27" s="67" t="s">
        <v>351</v>
      </c>
      <c r="B27" s="67" t="s">
        <v>492</v>
      </c>
      <c r="C27" s="68" t="s">
        <v>449</v>
      </c>
      <c r="D27" s="67" t="s">
        <v>329</v>
      </c>
      <c r="E27" s="67">
        <v>3</v>
      </c>
      <c r="F27" s="67">
        <v>1</v>
      </c>
      <c r="G27" s="67">
        <v>10</v>
      </c>
      <c r="H27" s="67">
        <v>37</v>
      </c>
      <c r="I27" s="69">
        <v>0.27027027027027029</v>
      </c>
      <c r="J27" s="70">
        <v>64.5</v>
      </c>
      <c r="K27" s="70">
        <v>62.291652731325087</v>
      </c>
      <c r="L27" s="70">
        <v>0.96576205785000135</v>
      </c>
      <c r="M27" s="70">
        <v>7</v>
      </c>
      <c r="N27" s="70">
        <v>223</v>
      </c>
      <c r="O27" s="70">
        <v>44</v>
      </c>
      <c r="P27" s="70">
        <v>1.66603016200189</v>
      </c>
      <c r="Q27" s="70">
        <v>0.24860770004016841</v>
      </c>
      <c r="R27" s="70">
        <v>0.14922160817391389</v>
      </c>
      <c r="S27" s="70">
        <v>1.2784115316389979</v>
      </c>
      <c r="T27" s="70">
        <v>2.0537538806589319</v>
      </c>
      <c r="U27" s="70">
        <v>0.64017107620029268</v>
      </c>
      <c r="V27" s="70">
        <v>0.8009686955228259</v>
      </c>
      <c r="W27" s="70">
        <v>38</v>
      </c>
      <c r="X27" s="70">
        <v>0.44318887037243332</v>
      </c>
      <c r="Y27" s="70">
        <v>0.27027027027027029</v>
      </c>
      <c r="Z27" s="70">
        <v>0.44421165022381093</v>
      </c>
      <c r="AA27" s="71">
        <v>0.80541238235795631</v>
      </c>
      <c r="AB27" s="71">
        <v>0.55369911111648551</v>
      </c>
      <c r="AC27" s="67">
        <v>2.3544887622818051</v>
      </c>
      <c r="AD27" s="67">
        <v>0.22532567574498691</v>
      </c>
      <c r="AE27" s="87"/>
      <c r="AF27" s="77">
        <v>12</v>
      </c>
      <c r="AG27" s="77" t="str">
        <f>_xlfn.XLOOKUP(C27,Memo!$C:$C,Memo!$A:$A)</f>
        <v>中债国债到期收益率:10年</v>
      </c>
      <c r="AH27" s="77" t="str">
        <f>_xlfn.XLOOKUP(D27,事件定义!$C:$C,事件定义!$D:$D)</f>
        <v>超预期</v>
      </c>
      <c r="AI27" s="77">
        <f t="shared" si="1"/>
        <v>3</v>
      </c>
      <c r="AJ27" s="77" t="str">
        <f>_xlfn.XLOOKUP(F27,事件定义!$J:$J,事件定义!$K:$K)</f>
        <v>大盘</v>
      </c>
      <c r="AK27" s="79" cm="1">
        <f t="array" ref="AK27">_xlfn.XLOOKUP($A27&amp;$B27,ALL_Backtest!$A:$A&amp;ALL_Backtest!$B:$B,ALL_Backtest!L:L)</f>
        <v>6.0873245557235389E-2</v>
      </c>
      <c r="AL27" s="81" cm="1">
        <f t="array" ref="AL27">_xlfn.XLOOKUP($A27&amp;$B27,ALL_Backtest!$A:$A&amp;ALL_Backtest!$B:$B,ALL_Backtest!M:M)</f>
        <v>0.34473607849766702</v>
      </c>
      <c r="AM27" s="79" cm="1">
        <f t="array" ref="AM27">_xlfn.XLOOKUP($A27&amp;$B27,ALL_Backtest!$A:$A&amp;ALL_Backtest!$B:$B,ALL_Backtest!N:N)</f>
        <v>0.55033557046979864</v>
      </c>
      <c r="AN27" s="79" cm="1">
        <f t="array" ref="AN27">_xlfn.XLOOKUP($A27&amp;$B27,ALL_Backtest!$A:$A&amp;ALL_Backtest!$B:$B,ALL_Backtest!O:O)</f>
        <v>6.436780100183657E-3</v>
      </c>
      <c r="AO27" s="79" cm="1">
        <f t="array" ref="AO27">_xlfn.XLOOKUP($A27&amp;$B27,ALL_Backtest!$A:$A&amp;ALL_Backtest!$B:$B,ALL_Backtest!P:P)</f>
        <v>1.3689823161077599</v>
      </c>
      <c r="AP27" s="79" cm="1">
        <f t="array" ref="AP27">_xlfn.XLOOKUP($A27&amp;$B27,ALL_Backtest!$A:$A&amp;ALL_Backtest!$B:$B,ALL_Backtest!Q:Q)</f>
        <v>0.17307889201537821</v>
      </c>
      <c r="AQ27" s="79" cm="1">
        <f t="array" ref="AQ27">_xlfn.XLOOKUP($A27&amp;$B27,ALL_Backtest!$A:$A&amp;ALL_Backtest!$B:$B,ALL_Backtest!T:T)</f>
        <v>-0.55917465336026595</v>
      </c>
      <c r="AR27" s="80" cm="1">
        <f t="array" ref="AR27">_xlfn.XLOOKUP($A27&amp;$B27,ALL_Backtest!$A:$A&amp;ALL_Backtest!$B:$B,ALL_Backtest!U:U)</f>
        <v>39</v>
      </c>
      <c r="AS27" s="78">
        <f t="shared" ref="AS27" si="6">X27</f>
        <v>0.44318887037243332</v>
      </c>
      <c r="AT27" s="78">
        <f t="shared" ref="AT27" si="7">Y27</f>
        <v>0.27027027027027029</v>
      </c>
      <c r="AU27" s="78">
        <f t="shared" ref="AU27" si="8">Z27</f>
        <v>0.44421165022381093</v>
      </c>
      <c r="AV27" s="78">
        <f t="shared" ref="AV27" si="9">AA27</f>
        <v>0.80541238235795631</v>
      </c>
      <c r="AW27" s="78">
        <f t="shared" ref="AW27" si="10">AB27</f>
        <v>0.55369911111648551</v>
      </c>
    </row>
    <row r="28" spans="1:49">
      <c r="A28" s="67" t="s">
        <v>351</v>
      </c>
      <c r="B28" s="67" t="s">
        <v>494</v>
      </c>
      <c r="C28" s="68" t="s">
        <v>437</v>
      </c>
      <c r="D28" s="67" t="s">
        <v>329</v>
      </c>
      <c r="E28" s="67">
        <v>9</v>
      </c>
      <c r="F28" s="67">
        <v>1</v>
      </c>
      <c r="G28" s="67">
        <v>5</v>
      </c>
      <c r="H28" s="67">
        <v>37</v>
      </c>
      <c r="I28" s="69">
        <v>0.13513513513513509</v>
      </c>
      <c r="J28" s="70">
        <v>64</v>
      </c>
      <c r="K28" s="70">
        <v>76.57153518116246</v>
      </c>
      <c r="L28" s="70">
        <v>1.196430237205663</v>
      </c>
      <c r="M28" s="70">
        <v>3</v>
      </c>
      <c r="N28" s="70">
        <v>211</v>
      </c>
      <c r="O28" s="70">
        <v>33</v>
      </c>
      <c r="P28" s="70">
        <v>1.81865682316913</v>
      </c>
      <c r="Q28" s="70">
        <v>0.4756586233584601</v>
      </c>
      <c r="R28" s="70">
        <v>0.26154391378225689</v>
      </c>
      <c r="S28" s="70">
        <v>1.152501440234784</v>
      </c>
      <c r="T28" s="70">
        <v>2.37258083503127</v>
      </c>
      <c r="U28" s="70">
        <v>0.63283234003922872</v>
      </c>
      <c r="V28" s="70">
        <v>0.83723257453327216</v>
      </c>
      <c r="W28" s="70">
        <v>38</v>
      </c>
      <c r="X28" s="70">
        <v>0.50443099714833328</v>
      </c>
      <c r="Y28" s="70">
        <v>0.13513513513513509</v>
      </c>
      <c r="Z28" s="70">
        <v>0.43047918072601449</v>
      </c>
      <c r="AA28" s="71">
        <v>0.80076302424088464</v>
      </c>
      <c r="AB28" s="71">
        <v>0.53431427229825046</v>
      </c>
      <c r="AC28" s="67">
        <v>2.5459612481529179</v>
      </c>
      <c r="AD28" s="67">
        <v>0.62333698658261072</v>
      </c>
      <c r="AE28" s="87"/>
      <c r="AF28" s="77">
        <v>13</v>
      </c>
      <c r="AG28" s="77" t="str">
        <f>_xlfn.XLOOKUP(C28,Memo!$C:$C,Memo!$A:$A)</f>
        <v>工业增加值_当月同比（2月累计填充）</v>
      </c>
      <c r="AH28" s="77" t="str">
        <f>_xlfn.XLOOKUP(D28,事件定义!$C:$C,事件定义!$D:$D)</f>
        <v>超预期</v>
      </c>
      <c r="AI28" s="77">
        <f t="shared" ref="AI28" si="11">E28</f>
        <v>9</v>
      </c>
      <c r="AJ28" s="77" t="str">
        <f>_xlfn.XLOOKUP(F28,事件定义!$J:$J,事件定义!$K:$K)</f>
        <v>大盘</v>
      </c>
      <c r="AK28" s="79" cm="1">
        <f t="array" ref="AK28">_xlfn.XLOOKUP($A28&amp;$B28,ALL_Backtest!$A:$A&amp;ALL_Backtest!$B:$B,ALL_Backtest!L:L)</f>
        <v>7.1339719432068849E-2</v>
      </c>
      <c r="AL28" s="81" cm="1">
        <f t="array" ref="AL28">_xlfn.XLOOKUP($A28&amp;$B28,ALL_Backtest!$A:$A&amp;ALL_Backtest!$B:$B,ALL_Backtest!M:M)</f>
        <v>0.40404994787140858</v>
      </c>
      <c r="AM28" s="79" cm="1">
        <f t="array" ref="AM28">_xlfn.XLOOKUP($A28&amp;$B28,ALL_Backtest!$A:$A&amp;ALL_Backtest!$B:$B,ALL_Backtest!N:N)</f>
        <v>0.56375838926174493</v>
      </c>
      <c r="AN28" s="79" cm="1">
        <f t="array" ref="AN28">_xlfn.XLOOKUP($A28&amp;$B28,ALL_Backtest!$A:$A&amp;ALL_Backtest!$B:$B,ALL_Backtest!O:O)</f>
        <v>7.1261772747344757E-3</v>
      </c>
      <c r="AO28" s="79" cm="1">
        <f t="array" ref="AO28">_xlfn.XLOOKUP($A28&amp;$B28,ALL_Backtest!$A:$A&amp;ALL_Backtest!$B:$B,ALL_Backtest!P:P)</f>
        <v>1.54277451440729</v>
      </c>
      <c r="AP28" s="79" cm="1">
        <f t="array" ref="AP28">_xlfn.XLOOKUP($A28&amp;$B28,ALL_Backtest!$A:$A&amp;ALL_Backtest!$B:$B,ALL_Backtest!Q:Q)</f>
        <v>0.12502098923828431</v>
      </c>
      <c r="AQ28" s="79" cm="1">
        <f t="array" ref="AQ28">_xlfn.XLOOKUP($A28&amp;$B28,ALL_Backtest!$A:$A&amp;ALL_Backtest!$B:$B,ALL_Backtest!T:T)</f>
        <v>-0.46664363831915973</v>
      </c>
      <c r="AR28" s="80" cm="1">
        <f t="array" ref="AR28">_xlfn.XLOOKUP($A28&amp;$B28,ALL_Backtest!$A:$A&amp;ALL_Backtest!$B:$B,ALL_Backtest!U:U)</f>
        <v>40</v>
      </c>
      <c r="AS28" s="78">
        <f t="shared" ref="AS28" si="12">X28</f>
        <v>0.50443099714833328</v>
      </c>
      <c r="AT28" s="78">
        <f t="shared" ref="AT28" si="13">Y28</f>
        <v>0.13513513513513509</v>
      </c>
      <c r="AU28" s="78">
        <f t="shared" ref="AU28" si="14">Z28</f>
        <v>0.43047918072601449</v>
      </c>
      <c r="AV28" s="78">
        <f t="shared" ref="AV28" si="15">AA28</f>
        <v>0.80076302424088464</v>
      </c>
      <c r="AW28" s="78">
        <f t="shared" ref="AW28" si="16">AB28</f>
        <v>0.53431427229825046</v>
      </c>
    </row>
  </sheetData>
  <mergeCells count="4">
    <mergeCell ref="AE3:AE15"/>
    <mergeCell ref="AE16:AE28"/>
    <mergeCell ref="AE1:AR1"/>
    <mergeCell ref="AS1:AW1"/>
  </mergeCells>
  <phoneticPr fontId="2" type="noConversion"/>
  <conditionalFormatting sqref="X3:X15">
    <cfRule type="colorScale" priority="21">
      <colorScale>
        <cfvo type="min"/>
        <cfvo type="percentile" val="50"/>
        <cfvo type="max"/>
        <color rgb="FF63BE7B"/>
        <color rgb="FFFFEB84"/>
        <color rgb="FFF8696B"/>
      </colorScale>
    </cfRule>
    <cfRule type="colorScale" priority="22">
      <colorScale>
        <cfvo type="min"/>
        <cfvo type="percentile" val="50"/>
        <cfvo type="max"/>
        <color rgb="FF5A8AC6"/>
        <color rgb="FFFCFCFF"/>
        <color rgb="FFF8696B"/>
      </colorScale>
    </cfRule>
  </conditionalFormatting>
  <conditionalFormatting sqref="X16:X28">
    <cfRule type="colorScale" priority="40">
      <colorScale>
        <cfvo type="min"/>
        <cfvo type="percentile" val="50"/>
        <cfvo type="max"/>
        <color rgb="FF63BE7B"/>
        <color rgb="FFFFEB84"/>
        <color rgb="FFF8696B"/>
      </colorScale>
    </cfRule>
    <cfRule type="colorScale" priority="41">
      <colorScale>
        <cfvo type="min"/>
        <cfvo type="percentile" val="50"/>
        <cfvo type="max"/>
        <color rgb="FF5A8AC6"/>
        <color rgb="FFFCFCFF"/>
        <color rgb="FFF8696B"/>
      </colorScale>
    </cfRule>
  </conditionalFormatting>
  <conditionalFormatting sqref="Y3:Y15">
    <cfRule type="colorScale" priority="19">
      <colorScale>
        <cfvo type="min"/>
        <cfvo type="percentile" val="50"/>
        <cfvo type="max"/>
        <color rgb="FF63BE7B"/>
        <color rgb="FFFFEB84"/>
        <color rgb="FFF8696B"/>
      </colorScale>
    </cfRule>
    <cfRule type="colorScale" priority="20">
      <colorScale>
        <cfvo type="min"/>
        <cfvo type="percentile" val="50"/>
        <cfvo type="max"/>
        <color rgb="FF5A8AC6"/>
        <color rgb="FFFCFCFF"/>
        <color rgb="FFF8696B"/>
      </colorScale>
    </cfRule>
  </conditionalFormatting>
  <conditionalFormatting sqref="Y16:Y28">
    <cfRule type="colorScale" priority="42">
      <colorScale>
        <cfvo type="min"/>
        <cfvo type="percentile" val="50"/>
        <cfvo type="max"/>
        <color rgb="FF63BE7B"/>
        <color rgb="FFFFEB84"/>
        <color rgb="FFF8696B"/>
      </colorScale>
    </cfRule>
    <cfRule type="colorScale" priority="43">
      <colorScale>
        <cfvo type="min"/>
        <cfvo type="percentile" val="50"/>
        <cfvo type="max"/>
        <color rgb="FF5A8AC6"/>
        <color rgb="FFFCFCFF"/>
        <color rgb="FFF8696B"/>
      </colorScale>
    </cfRule>
  </conditionalFormatting>
  <conditionalFormatting sqref="AA3:AA15">
    <cfRule type="colorScale" priority="23">
      <colorScale>
        <cfvo type="min"/>
        <cfvo type="percentile" val="50"/>
        <cfvo type="max"/>
        <color rgb="FF5A8AC6"/>
        <color rgb="FFFCFCFF"/>
        <color rgb="FFF8696B"/>
      </colorScale>
    </cfRule>
  </conditionalFormatting>
  <conditionalFormatting sqref="AA16:AA28">
    <cfRule type="colorScale" priority="44">
      <colorScale>
        <cfvo type="min"/>
        <cfvo type="percentile" val="50"/>
        <cfvo type="max"/>
        <color rgb="FF5A8AC6"/>
        <color rgb="FFFCFCFF"/>
        <color rgb="FFF8696B"/>
      </colorScale>
    </cfRule>
  </conditionalFormatting>
  <conditionalFormatting sqref="AB3:AB15">
    <cfRule type="colorScale" priority="24">
      <colorScale>
        <cfvo type="min"/>
        <cfvo type="percentile" val="50"/>
        <cfvo type="max"/>
        <color rgb="FF5A8AC6"/>
        <color rgb="FFFCFCFF"/>
        <color rgb="FFF8696B"/>
      </colorScale>
    </cfRule>
  </conditionalFormatting>
  <conditionalFormatting sqref="AB16:AB28">
    <cfRule type="colorScale" priority="45">
      <colorScale>
        <cfvo type="min"/>
        <cfvo type="percentile" val="50"/>
        <cfvo type="max"/>
        <color rgb="FF5A8AC6"/>
        <color rgb="FFFCFCFF"/>
        <color rgb="FFF8696B"/>
      </colorScale>
    </cfRule>
  </conditionalFormatting>
  <conditionalFormatting sqref="AK3:AK28">
    <cfRule type="dataBar" priority="47">
      <dataBar>
        <cfvo type="min"/>
        <cfvo type="max"/>
        <color rgb="FFFFB628"/>
      </dataBar>
      <extLst>
        <ext xmlns:x14="http://schemas.microsoft.com/office/spreadsheetml/2009/9/main" uri="{B025F937-C7B1-47D3-B67F-A62EFF666E3E}">
          <x14:id>{E2DA58E2-0E28-47FA-A24E-C8C7A3493BB7}</x14:id>
        </ext>
      </extLst>
    </cfRule>
  </conditionalFormatting>
  <conditionalFormatting sqref="AN3:AN28">
    <cfRule type="dataBar" priority="1">
      <dataBar>
        <cfvo type="min"/>
        <cfvo type="max"/>
        <color rgb="FFFFB628"/>
      </dataBar>
      <extLst>
        <ext xmlns:x14="http://schemas.microsoft.com/office/spreadsheetml/2009/9/main" uri="{B025F937-C7B1-47D3-B67F-A62EFF666E3E}">
          <x14:id>{563B4D92-946D-42C4-8095-A6B0F1D342A9}</x14:id>
        </ext>
      </extLst>
    </cfRule>
  </conditionalFormatting>
  <conditionalFormatting sqref="AQ3:AQ28">
    <cfRule type="dataBar" priority="2">
      <dataBar>
        <cfvo type="min"/>
        <cfvo type="max"/>
        <color rgb="FFFFB628"/>
      </dataBar>
      <extLst>
        <ext xmlns:x14="http://schemas.microsoft.com/office/spreadsheetml/2009/9/main" uri="{B025F937-C7B1-47D3-B67F-A62EFF666E3E}">
          <x14:id>{D491F515-AD1D-4D27-B165-9EAEE88BBD7D}</x14:id>
        </ext>
      </extLst>
    </cfRule>
  </conditionalFormatting>
  <conditionalFormatting sqref="AS3:AW28">
    <cfRule type="colorScale" priority="46">
      <colorScale>
        <cfvo type="min"/>
        <cfvo type="percentile" val="50"/>
        <cfvo type="max"/>
        <color rgb="FF5A8AC6"/>
        <color rgb="FFFCFCFF"/>
        <color rgb="FFF8696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E2DA58E2-0E28-47FA-A24E-C8C7A3493BB7}">
            <x14:dataBar minLength="0" maxLength="100" border="1" negativeBarBorderColorSameAsPositive="0">
              <x14:cfvo type="autoMin"/>
              <x14:cfvo type="autoMax"/>
              <x14:borderColor rgb="FFFFB628"/>
              <x14:negativeFillColor rgb="FFFF0000"/>
              <x14:negativeBorderColor rgb="FFFF0000"/>
              <x14:axisColor rgb="FF000000"/>
            </x14:dataBar>
          </x14:cfRule>
          <xm:sqref>AK3:AK28</xm:sqref>
        </x14:conditionalFormatting>
        <x14:conditionalFormatting xmlns:xm="http://schemas.microsoft.com/office/excel/2006/main">
          <x14:cfRule type="dataBar" id="{563B4D92-946D-42C4-8095-A6B0F1D342A9}">
            <x14:dataBar minLength="0" maxLength="100" border="1" negativeBarBorderColorSameAsPositive="0">
              <x14:cfvo type="autoMin"/>
              <x14:cfvo type="autoMax"/>
              <x14:borderColor rgb="FFFFB628"/>
              <x14:negativeFillColor rgb="FFFF0000"/>
              <x14:negativeBorderColor rgb="FFFF0000"/>
              <x14:axisColor rgb="FF000000"/>
            </x14:dataBar>
          </x14:cfRule>
          <xm:sqref>AN3:AN28</xm:sqref>
        </x14:conditionalFormatting>
        <x14:conditionalFormatting xmlns:xm="http://schemas.microsoft.com/office/excel/2006/main">
          <x14:cfRule type="dataBar" id="{D491F515-AD1D-4D27-B165-9EAEE88BBD7D}">
            <x14:dataBar minLength="0" maxLength="100" border="1" negativeBarBorderColorSameAsPositive="0">
              <x14:cfvo type="autoMin"/>
              <x14:cfvo type="autoMax"/>
              <x14:borderColor rgb="FFFFB628"/>
              <x14:negativeFillColor rgb="FFFF0000"/>
              <x14:negativeBorderColor rgb="FFFF0000"/>
              <x14:axisColor rgb="FF000000"/>
            </x14:dataBar>
          </x14:cfRule>
          <xm:sqref>AQ3:AQ28</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5FA3E-D258-4333-95A8-7E688C8A5926}">
  <sheetPr>
    <tabColor rgb="FFFFFF00"/>
  </sheetPr>
  <dimension ref="A1:W4321"/>
  <sheetViews>
    <sheetView topLeftCell="E1" workbookViewId="0">
      <selection activeCell="L2" sqref="L2"/>
    </sheetView>
  </sheetViews>
  <sheetFormatPr defaultRowHeight="14"/>
  <cols>
    <col min="1" max="1" width="11.75" bestFit="1" customWidth="1"/>
    <col min="2" max="2" width="32.33203125" customWidth="1"/>
    <col min="3" max="3" width="28.1640625" bestFit="1" customWidth="1"/>
    <col min="4" max="4" width="20.08203125" bestFit="1" customWidth="1"/>
    <col min="6" max="6" width="18.75" bestFit="1" customWidth="1"/>
    <col min="11" max="11" width="13.5" bestFit="1" customWidth="1"/>
    <col min="12" max="13" width="18.75" bestFit="1" customWidth="1"/>
    <col min="14" max="14" width="12.33203125" bestFit="1" customWidth="1"/>
    <col min="15" max="15" width="19.83203125" bestFit="1" customWidth="1"/>
    <col min="16" max="16" width="13.33203125" bestFit="1" customWidth="1"/>
    <col min="17" max="17" width="12.33203125" bestFit="1" customWidth="1"/>
  </cols>
  <sheetData>
    <row r="1" spans="1:23">
      <c r="A1" s="65" t="s">
        <v>470</v>
      </c>
      <c r="B1" s="64" t="s">
        <v>393</v>
      </c>
      <c r="C1" s="65" t="s">
        <v>316</v>
      </c>
      <c r="D1" s="65" t="s">
        <v>317</v>
      </c>
      <c r="E1" s="65" t="s">
        <v>318</v>
      </c>
      <c r="F1" s="65" t="s">
        <v>319</v>
      </c>
      <c r="G1" s="65" t="s">
        <v>320</v>
      </c>
      <c r="H1" s="65" t="s">
        <v>321</v>
      </c>
      <c r="I1" s="65" t="s">
        <v>322</v>
      </c>
      <c r="J1" s="65" t="s">
        <v>426</v>
      </c>
      <c r="K1" s="65" t="s">
        <v>323</v>
      </c>
      <c r="L1" s="65" t="s">
        <v>427</v>
      </c>
      <c r="M1" s="65" t="s">
        <v>428</v>
      </c>
      <c r="N1" s="65" t="s">
        <v>429</v>
      </c>
      <c r="O1" s="65" t="s">
        <v>430</v>
      </c>
      <c r="P1" s="65" t="s">
        <v>324</v>
      </c>
      <c r="Q1" s="65" t="s">
        <v>325</v>
      </c>
      <c r="R1" s="65" t="s">
        <v>431</v>
      </c>
      <c r="S1" s="65" t="s">
        <v>432</v>
      </c>
      <c r="T1" s="65" t="s">
        <v>433</v>
      </c>
      <c r="U1" s="65" t="s">
        <v>434</v>
      </c>
      <c r="V1" s="65" t="s">
        <v>326</v>
      </c>
      <c r="W1" s="65" t="s">
        <v>327</v>
      </c>
    </row>
    <row r="2" spans="1:23">
      <c r="A2" t="s">
        <v>351</v>
      </c>
      <c r="B2" t="str">
        <f>C2&amp;"_"&amp;D2&amp;"_"&amp;E2&amp;"_"&amp;F2</f>
        <v>electricity_yoy_historical_high_3_1</v>
      </c>
      <c r="C2" t="s">
        <v>435</v>
      </c>
      <c r="D2" t="s">
        <v>333</v>
      </c>
      <c r="E2">
        <v>3</v>
      </c>
      <c r="F2">
        <v>1</v>
      </c>
      <c r="G2">
        <v>-1</v>
      </c>
      <c r="H2" t="s">
        <v>330</v>
      </c>
      <c r="I2" t="s">
        <v>331</v>
      </c>
      <c r="K2">
        <v>1.3991574481524669</v>
      </c>
      <c r="L2">
        <v>7.6068772270878604E-2</v>
      </c>
      <c r="M2">
        <v>0.43085477398148458</v>
      </c>
      <c r="N2">
        <v>0.51677852348993292</v>
      </c>
      <c r="O2">
        <v>7.6068118579802344E-3</v>
      </c>
      <c r="P2">
        <v>1.5382899671438379</v>
      </c>
      <c r="Q2">
        <v>0.1261129748923599</v>
      </c>
      <c r="R2">
        <v>148</v>
      </c>
      <c r="S2">
        <v>0</v>
      </c>
      <c r="T2">
        <v>-0.36988964361733651</v>
      </c>
      <c r="U2">
        <v>55</v>
      </c>
      <c r="V2">
        <v>3008</v>
      </c>
      <c r="W2">
        <v>149</v>
      </c>
    </row>
    <row r="3" spans="1:23">
      <c r="A3" t="s">
        <v>351</v>
      </c>
      <c r="B3" t="str">
        <f t="shared" ref="B3:B66" si="0">C3&amp;"_"&amp;D3&amp;"_"&amp;E3&amp;"_"&amp;F3</f>
        <v>electricity_yoy_historical_high_3_-1</v>
      </c>
      <c r="C3" t="s">
        <v>435</v>
      </c>
      <c r="D3" t="s">
        <v>333</v>
      </c>
      <c r="E3">
        <v>3</v>
      </c>
      <c r="F3">
        <v>-1</v>
      </c>
      <c r="G3">
        <v>-1</v>
      </c>
      <c r="H3" t="s">
        <v>330</v>
      </c>
      <c r="I3" t="s">
        <v>331</v>
      </c>
      <c r="K3">
        <v>-0.71280893379080068</v>
      </c>
      <c r="L3">
        <v>-9.9243500083825098E-2</v>
      </c>
      <c r="M3">
        <v>-0.56211681247440792</v>
      </c>
      <c r="N3">
        <v>0.48322147651006708</v>
      </c>
      <c r="O3">
        <v>-6.672502452730193E-3</v>
      </c>
      <c r="P3">
        <v>-1.438813241917938</v>
      </c>
      <c r="Q3">
        <v>0.15231490512600079</v>
      </c>
      <c r="R3">
        <v>148</v>
      </c>
      <c r="S3">
        <v>0</v>
      </c>
      <c r="T3">
        <v>-0.79809254879702018</v>
      </c>
      <c r="U3">
        <v>55</v>
      </c>
      <c r="V3">
        <v>3008</v>
      </c>
      <c r="W3">
        <v>149</v>
      </c>
    </row>
    <row r="4" spans="1:23">
      <c r="A4" t="s">
        <v>351</v>
      </c>
      <c r="B4" t="str">
        <f t="shared" si="0"/>
        <v>electricity_ytd_yoy_historical_high_3_1</v>
      </c>
      <c r="C4" t="s">
        <v>436</v>
      </c>
      <c r="D4" t="s">
        <v>333</v>
      </c>
      <c r="E4">
        <v>3</v>
      </c>
      <c r="F4">
        <v>1</v>
      </c>
      <c r="G4">
        <v>-1</v>
      </c>
      <c r="H4" t="s">
        <v>330</v>
      </c>
      <c r="I4" t="s">
        <v>331</v>
      </c>
      <c r="K4">
        <v>-0.1849085316728801</v>
      </c>
      <c r="L4">
        <v>-1.6982679487719369E-2</v>
      </c>
      <c r="M4">
        <v>-9.6141845720773375E-2</v>
      </c>
      <c r="N4">
        <v>0.44966442953020141</v>
      </c>
      <c r="O4">
        <v>3.5068668221073621E-4</v>
      </c>
      <c r="P4">
        <v>7.2799184095472674E-2</v>
      </c>
      <c r="Q4">
        <v>0.94206421225206105</v>
      </c>
      <c r="R4">
        <v>148</v>
      </c>
      <c r="S4">
        <v>0</v>
      </c>
      <c r="T4">
        <v>-0.61768514259374985</v>
      </c>
      <c r="U4">
        <v>35</v>
      </c>
      <c r="V4">
        <v>3008</v>
      </c>
      <c r="W4">
        <v>149</v>
      </c>
    </row>
    <row r="5" spans="1:23">
      <c r="A5" t="s">
        <v>351</v>
      </c>
      <c r="B5" t="str">
        <f t="shared" si="0"/>
        <v>electricity_ytd_yoy_historical_high_3_-1</v>
      </c>
      <c r="C5" t="s">
        <v>436</v>
      </c>
      <c r="D5" t="s">
        <v>333</v>
      </c>
      <c r="E5">
        <v>3</v>
      </c>
      <c r="F5">
        <v>-1</v>
      </c>
      <c r="G5">
        <v>-1</v>
      </c>
      <c r="H5" t="s">
        <v>330</v>
      </c>
      <c r="I5" t="s">
        <v>331</v>
      </c>
      <c r="K5">
        <v>-0.15467574829021261</v>
      </c>
      <c r="L5">
        <v>-1.397877661535696E-2</v>
      </c>
      <c r="M5">
        <v>-7.9136239112953088E-2</v>
      </c>
      <c r="N5">
        <v>0.5436241610738255</v>
      </c>
      <c r="O5">
        <v>6.0600908031227605E-4</v>
      </c>
      <c r="P5">
        <v>0.1240570718305234</v>
      </c>
      <c r="Q5">
        <v>0.90143841547291792</v>
      </c>
      <c r="R5">
        <v>148</v>
      </c>
      <c r="S5">
        <v>0</v>
      </c>
      <c r="T5">
        <v>-0.67184975005142622</v>
      </c>
      <c r="U5">
        <v>35</v>
      </c>
      <c r="V5">
        <v>3008</v>
      </c>
      <c r="W5">
        <v>149</v>
      </c>
    </row>
    <row r="6" spans="1:23">
      <c r="A6" t="s">
        <v>351</v>
      </c>
      <c r="B6" t="str">
        <f t="shared" si="0"/>
        <v>industrial_value_added_yoy_historical_high_3_1</v>
      </c>
      <c r="C6" t="s">
        <v>437</v>
      </c>
      <c r="D6" t="s">
        <v>333</v>
      </c>
      <c r="E6">
        <v>3</v>
      </c>
      <c r="F6">
        <v>1</v>
      </c>
      <c r="G6">
        <v>-1</v>
      </c>
      <c r="H6" t="s">
        <v>330</v>
      </c>
      <c r="I6" t="s">
        <v>331</v>
      </c>
      <c r="K6">
        <v>0.76884385927826471</v>
      </c>
      <c r="L6">
        <v>4.8939845339211807E-2</v>
      </c>
      <c r="M6">
        <v>0.2771275110573761</v>
      </c>
      <c r="N6">
        <v>0.53020134228187921</v>
      </c>
      <c r="O6">
        <v>5.5724554167843714E-3</v>
      </c>
      <c r="P6">
        <v>1.151039793747731</v>
      </c>
      <c r="Q6">
        <v>0.25157207930776643</v>
      </c>
      <c r="R6">
        <v>148</v>
      </c>
      <c r="S6">
        <v>0</v>
      </c>
      <c r="T6">
        <v>-0.4522432775794345</v>
      </c>
      <c r="U6">
        <v>55</v>
      </c>
      <c r="V6">
        <v>3008</v>
      </c>
      <c r="W6">
        <v>149</v>
      </c>
    </row>
    <row r="7" spans="1:23">
      <c r="A7" t="s">
        <v>351</v>
      </c>
      <c r="B7" t="str">
        <f t="shared" si="0"/>
        <v>industrial_value_added_yoy_historical_high_3_-1</v>
      </c>
      <c r="C7" t="s">
        <v>437</v>
      </c>
      <c r="D7" t="s">
        <v>333</v>
      </c>
      <c r="E7">
        <v>3</v>
      </c>
      <c r="F7">
        <v>-1</v>
      </c>
      <c r="G7">
        <v>-1</v>
      </c>
      <c r="H7" t="s">
        <v>330</v>
      </c>
      <c r="I7" t="s">
        <v>331</v>
      </c>
      <c r="K7">
        <v>-0.61047065747239482</v>
      </c>
      <c r="L7">
        <v>-7.5947066662947815E-2</v>
      </c>
      <c r="M7">
        <v>-0.43005901245764577</v>
      </c>
      <c r="N7">
        <v>0.46308724832214759</v>
      </c>
      <c r="O7">
        <v>-4.5571612928719486E-3</v>
      </c>
      <c r="P7">
        <v>-0.92891197796348257</v>
      </c>
      <c r="Q7">
        <v>0.35444725051502812</v>
      </c>
      <c r="R7">
        <v>148</v>
      </c>
      <c r="S7">
        <v>0</v>
      </c>
      <c r="T7">
        <v>-0.7629425218390441</v>
      </c>
      <c r="U7">
        <v>55</v>
      </c>
      <c r="V7">
        <v>3008</v>
      </c>
      <c r="W7">
        <v>149</v>
      </c>
    </row>
    <row r="8" spans="1:23">
      <c r="A8" t="s">
        <v>351</v>
      </c>
      <c r="B8" t="str">
        <f t="shared" si="0"/>
        <v>fixedasset_investment_yoy_historical_high_3_1</v>
      </c>
      <c r="C8" t="s">
        <v>344</v>
      </c>
      <c r="D8" t="s">
        <v>333</v>
      </c>
      <c r="E8">
        <v>3</v>
      </c>
      <c r="F8">
        <v>1</v>
      </c>
      <c r="G8">
        <v>1</v>
      </c>
      <c r="H8" t="s">
        <v>330</v>
      </c>
      <c r="I8" t="s">
        <v>331</v>
      </c>
      <c r="K8">
        <v>1.1499135496503201</v>
      </c>
      <c r="L8">
        <v>6.6225584714365571E-2</v>
      </c>
      <c r="M8">
        <v>0.37506602123604049</v>
      </c>
      <c r="N8">
        <v>0.55704697986577179</v>
      </c>
      <c r="O8">
        <v>6.9142555222021793E-3</v>
      </c>
      <c r="P8">
        <v>1.404675406627218</v>
      </c>
      <c r="Q8">
        <v>0.1622131171411203</v>
      </c>
      <c r="R8">
        <v>148</v>
      </c>
      <c r="S8">
        <v>0</v>
      </c>
      <c r="T8">
        <v>-0.44677845725379278</v>
      </c>
      <c r="U8">
        <v>58</v>
      </c>
      <c r="V8">
        <v>3008</v>
      </c>
      <c r="W8">
        <v>149</v>
      </c>
    </row>
    <row r="9" spans="1:23">
      <c r="A9" t="s">
        <v>351</v>
      </c>
      <c r="B9" t="str">
        <f t="shared" si="0"/>
        <v>fixedasset_investment_yoy_historical_high_3_-1</v>
      </c>
      <c r="C9" t="s">
        <v>344</v>
      </c>
      <c r="D9" t="s">
        <v>333</v>
      </c>
      <c r="E9">
        <v>3</v>
      </c>
      <c r="F9">
        <v>-1</v>
      </c>
      <c r="G9">
        <v>1</v>
      </c>
      <c r="H9" t="s">
        <v>330</v>
      </c>
      <c r="I9" t="s">
        <v>331</v>
      </c>
      <c r="K9">
        <v>-0.67951428295769145</v>
      </c>
      <c r="L9">
        <v>-9.0927890987088644E-2</v>
      </c>
      <c r="M9">
        <v>-0.51496657128818035</v>
      </c>
      <c r="N9">
        <v>0.44295302013422821</v>
      </c>
      <c r="O9">
        <v>-5.8548671601850724E-3</v>
      </c>
      <c r="P9">
        <v>-1.206422426940631</v>
      </c>
      <c r="Q9">
        <v>0.2295795650596513</v>
      </c>
      <c r="R9">
        <v>148</v>
      </c>
      <c r="S9">
        <v>0</v>
      </c>
      <c r="T9">
        <v>-0.76625228830590231</v>
      </c>
      <c r="U9">
        <v>58</v>
      </c>
      <c r="V9">
        <v>3008</v>
      </c>
      <c r="W9">
        <v>149</v>
      </c>
    </row>
    <row r="10" spans="1:23">
      <c r="A10" t="s">
        <v>351</v>
      </c>
      <c r="B10" t="str">
        <f t="shared" si="0"/>
        <v>fixedasset_investment_ytd_yoy_historical_high_3_1</v>
      </c>
      <c r="C10" t="s">
        <v>390</v>
      </c>
      <c r="D10" t="s">
        <v>333</v>
      </c>
      <c r="E10">
        <v>3</v>
      </c>
      <c r="F10">
        <v>1</v>
      </c>
      <c r="G10">
        <v>-1</v>
      </c>
      <c r="H10" t="s">
        <v>330</v>
      </c>
      <c r="I10" t="s">
        <v>331</v>
      </c>
      <c r="K10">
        <v>1.8721976377099181</v>
      </c>
      <c r="L10">
        <v>9.2414952412821716E-2</v>
      </c>
      <c r="M10">
        <v>0.52353722519286694</v>
      </c>
      <c r="N10">
        <v>0.56375838926174493</v>
      </c>
      <c r="O10">
        <v>8.8227464792485586E-3</v>
      </c>
      <c r="P10">
        <v>1.840873918739796</v>
      </c>
      <c r="Q10">
        <v>6.7642459005022387E-2</v>
      </c>
      <c r="R10">
        <v>148</v>
      </c>
      <c r="S10">
        <v>0</v>
      </c>
      <c r="T10">
        <v>-0.35726556652244551</v>
      </c>
      <c r="U10">
        <v>31</v>
      </c>
      <c r="V10">
        <v>3008</v>
      </c>
      <c r="W10">
        <v>149</v>
      </c>
    </row>
    <row r="11" spans="1:23">
      <c r="A11" t="s">
        <v>351</v>
      </c>
      <c r="B11" t="str">
        <f t="shared" si="0"/>
        <v>fixedasset_investment_ytd_yoy_historical_high_3_-1</v>
      </c>
      <c r="C11" t="s">
        <v>390</v>
      </c>
      <c r="D11" t="s">
        <v>333</v>
      </c>
      <c r="E11">
        <v>3</v>
      </c>
      <c r="F11">
        <v>-1</v>
      </c>
      <c r="G11">
        <v>-1</v>
      </c>
      <c r="H11" t="s">
        <v>330</v>
      </c>
      <c r="I11" t="s">
        <v>331</v>
      </c>
      <c r="K11">
        <v>-0.76010822636563824</v>
      </c>
      <c r="L11">
        <v>-0.1127218289726182</v>
      </c>
      <c r="M11">
        <v>-0.63857711353213642</v>
      </c>
      <c r="N11">
        <v>0.42953020134228193</v>
      </c>
      <c r="O11">
        <v>-7.835629214391019E-3</v>
      </c>
      <c r="P11">
        <v>-1.6137473583104771</v>
      </c>
      <c r="Q11">
        <v>0.1087123677729601</v>
      </c>
      <c r="R11">
        <v>148</v>
      </c>
      <c r="S11">
        <v>0</v>
      </c>
      <c r="T11">
        <v>-0.78457360117118802</v>
      </c>
      <c r="U11">
        <v>31</v>
      </c>
      <c r="V11">
        <v>3008</v>
      </c>
      <c r="W11">
        <v>149</v>
      </c>
    </row>
    <row r="12" spans="1:23">
      <c r="A12" t="s">
        <v>351</v>
      </c>
      <c r="B12" t="str">
        <f t="shared" si="0"/>
        <v>pmi_manufacturing_historical_high_3_1</v>
      </c>
      <c r="C12" t="s">
        <v>347</v>
      </c>
      <c r="D12" t="s">
        <v>333</v>
      </c>
      <c r="E12">
        <v>3</v>
      </c>
      <c r="F12">
        <v>1</v>
      </c>
      <c r="G12">
        <v>1</v>
      </c>
      <c r="H12" t="s">
        <v>330</v>
      </c>
      <c r="I12" t="s">
        <v>331</v>
      </c>
      <c r="K12">
        <v>0.44047423528668572</v>
      </c>
      <c r="L12">
        <v>3.1048395546382061E-2</v>
      </c>
      <c r="M12">
        <v>0.1757940580821018</v>
      </c>
      <c r="N12">
        <v>0.53020134228187921</v>
      </c>
      <c r="O12">
        <v>4.1710349241633332E-3</v>
      </c>
      <c r="P12">
        <v>0.88222273991641276</v>
      </c>
      <c r="Q12">
        <v>0.37908699433161619</v>
      </c>
      <c r="R12">
        <v>148</v>
      </c>
      <c r="S12">
        <v>0</v>
      </c>
      <c r="T12">
        <v>-0.62117152706705858</v>
      </c>
      <c r="U12">
        <v>51</v>
      </c>
      <c r="V12">
        <v>3008</v>
      </c>
      <c r="W12">
        <v>149</v>
      </c>
    </row>
    <row r="13" spans="1:23">
      <c r="A13" t="s">
        <v>351</v>
      </c>
      <c r="B13" t="str">
        <f t="shared" si="0"/>
        <v>pmi_manufacturing_historical_high_3_-1</v>
      </c>
      <c r="C13" t="s">
        <v>347</v>
      </c>
      <c r="D13" t="s">
        <v>333</v>
      </c>
      <c r="E13">
        <v>3</v>
      </c>
      <c r="F13">
        <v>-1</v>
      </c>
      <c r="G13">
        <v>1</v>
      </c>
      <c r="H13" t="s">
        <v>330</v>
      </c>
      <c r="I13" t="s">
        <v>331</v>
      </c>
      <c r="K13">
        <v>-0.52167378724304436</v>
      </c>
      <c r="L13">
        <v>-5.9912274567707979E-2</v>
      </c>
      <c r="M13">
        <v>-0.33921952132607902</v>
      </c>
      <c r="N13">
        <v>0.46308724832214759</v>
      </c>
      <c r="O13">
        <v>-3.1492792839912052E-3</v>
      </c>
      <c r="P13">
        <v>-0.62484598280816361</v>
      </c>
      <c r="Q13">
        <v>0.53303430013525332</v>
      </c>
      <c r="R13">
        <v>148</v>
      </c>
      <c r="S13">
        <v>0</v>
      </c>
      <c r="T13">
        <v>-0.8222257167285093</v>
      </c>
      <c r="U13">
        <v>51</v>
      </c>
      <c r="V13">
        <v>3008</v>
      </c>
      <c r="W13">
        <v>149</v>
      </c>
    </row>
    <row r="14" spans="1:23">
      <c r="A14" t="s">
        <v>351</v>
      </c>
      <c r="B14" t="str">
        <f t="shared" si="0"/>
        <v>pmi_manufacturing_neworder_exceed_expectation_36_1</v>
      </c>
      <c r="C14" t="s">
        <v>424</v>
      </c>
      <c r="D14" t="s">
        <v>329</v>
      </c>
      <c r="E14">
        <v>36</v>
      </c>
      <c r="F14">
        <v>1</v>
      </c>
      <c r="G14">
        <v>1</v>
      </c>
      <c r="H14" t="s">
        <v>330</v>
      </c>
      <c r="I14" t="s">
        <v>331</v>
      </c>
      <c r="K14">
        <v>3.6393409207018488</v>
      </c>
      <c r="L14">
        <v>0.13719106565624159</v>
      </c>
      <c r="M14">
        <v>0.77769088159455091</v>
      </c>
      <c r="N14">
        <v>0.57718120805369133</v>
      </c>
      <c r="O14">
        <v>1.2047243099557429E-2</v>
      </c>
      <c r="P14">
        <v>2.4461561452467002</v>
      </c>
      <c r="Q14">
        <v>1.561103153895633E-2</v>
      </c>
      <c r="R14">
        <v>148</v>
      </c>
      <c r="S14">
        <v>1</v>
      </c>
      <c r="T14">
        <v>-0.38589795188928577</v>
      </c>
      <c r="U14">
        <v>30</v>
      </c>
      <c r="V14">
        <v>3008</v>
      </c>
      <c r="W14">
        <v>149</v>
      </c>
    </row>
    <row r="15" spans="1:23">
      <c r="A15" t="s">
        <v>351</v>
      </c>
      <c r="B15" t="str">
        <f t="shared" si="0"/>
        <v>pmi_manufacturing_neworder_historical_new_low_6_1</v>
      </c>
      <c r="C15" t="s">
        <v>424</v>
      </c>
      <c r="D15" t="s">
        <v>339</v>
      </c>
      <c r="E15">
        <v>6</v>
      </c>
      <c r="F15">
        <v>1</v>
      </c>
      <c r="G15">
        <v>1</v>
      </c>
      <c r="H15" t="s">
        <v>330</v>
      </c>
      <c r="I15" t="s">
        <v>331</v>
      </c>
      <c r="K15">
        <v>3.2494972347855651</v>
      </c>
      <c r="L15">
        <v>0.1288597308895636</v>
      </c>
      <c r="M15">
        <v>0.73036599865497531</v>
      </c>
      <c r="N15">
        <v>0.57718120805369133</v>
      </c>
      <c r="O15">
        <v>1.149074043415917E-2</v>
      </c>
      <c r="P15">
        <v>2.3322138509664629</v>
      </c>
      <c r="Q15">
        <v>2.103737216372192E-2</v>
      </c>
      <c r="R15">
        <v>148</v>
      </c>
      <c r="S15">
        <v>1</v>
      </c>
      <c r="T15">
        <v>-0.50400010626630332</v>
      </c>
      <c r="U15">
        <v>29</v>
      </c>
      <c r="V15">
        <v>3008</v>
      </c>
      <c r="W15">
        <v>149</v>
      </c>
    </row>
    <row r="16" spans="1:23">
      <c r="A16" t="s">
        <v>351</v>
      </c>
      <c r="B16" t="str">
        <f t="shared" si="0"/>
        <v>pmi_nonmanufacturing_historical_new_low_3_-1</v>
      </c>
      <c r="C16" t="s">
        <v>342</v>
      </c>
      <c r="D16" t="s">
        <v>339</v>
      </c>
      <c r="E16">
        <v>3</v>
      </c>
      <c r="F16">
        <v>-1</v>
      </c>
      <c r="G16">
        <v>-1</v>
      </c>
      <c r="H16" t="s">
        <v>330</v>
      </c>
      <c r="I16" t="s">
        <v>331</v>
      </c>
      <c r="K16">
        <v>1.8552466742629941</v>
      </c>
      <c r="L16">
        <v>9.1873366395274214E-2</v>
      </c>
      <c r="M16">
        <v>0.52046548064366605</v>
      </c>
      <c r="N16">
        <v>0.51006711409395977</v>
      </c>
      <c r="O16">
        <v>8.7228316997782721E-3</v>
      </c>
      <c r="P16">
        <v>1.7823704639668241</v>
      </c>
      <c r="Q16">
        <v>7.6739062011468961E-2</v>
      </c>
      <c r="R16">
        <v>148</v>
      </c>
      <c r="S16">
        <v>0</v>
      </c>
      <c r="T16">
        <v>-0.52312156318813474</v>
      </c>
      <c r="U16">
        <v>55</v>
      </c>
      <c r="V16">
        <v>3008</v>
      </c>
      <c r="W16">
        <v>149</v>
      </c>
    </row>
    <row r="17" spans="1:23">
      <c r="A17" t="s">
        <v>351</v>
      </c>
      <c r="B17" t="str">
        <f t="shared" si="0"/>
        <v>pmi_nonmanufacturing_marginal_improvement_6_1</v>
      </c>
      <c r="C17" t="s">
        <v>342</v>
      </c>
      <c r="D17" t="s">
        <v>337</v>
      </c>
      <c r="E17">
        <v>6</v>
      </c>
      <c r="F17">
        <v>1</v>
      </c>
      <c r="G17">
        <v>-1</v>
      </c>
      <c r="H17" t="s">
        <v>330</v>
      </c>
      <c r="I17" t="s">
        <v>331</v>
      </c>
      <c r="K17">
        <v>1.656749502988448</v>
      </c>
      <c r="L17">
        <v>8.5302114979008525E-2</v>
      </c>
      <c r="M17">
        <v>0.4832021480720623</v>
      </c>
      <c r="N17">
        <v>0.5436241610738255</v>
      </c>
      <c r="O17">
        <v>8.2400932423332268E-3</v>
      </c>
      <c r="P17">
        <v>1.7507418129465231</v>
      </c>
      <c r="Q17">
        <v>8.206239406312138E-2</v>
      </c>
      <c r="R17">
        <v>148</v>
      </c>
      <c r="S17">
        <v>0</v>
      </c>
      <c r="T17">
        <v>-0.35726556652244579</v>
      </c>
      <c r="U17">
        <v>22</v>
      </c>
      <c r="V17">
        <v>3008</v>
      </c>
      <c r="W17">
        <v>149</v>
      </c>
    </row>
    <row r="18" spans="1:23">
      <c r="A18" t="s">
        <v>351</v>
      </c>
      <c r="B18" t="str">
        <f t="shared" si="0"/>
        <v>export_yoy_historical_high_3_1</v>
      </c>
      <c r="C18" t="s">
        <v>438</v>
      </c>
      <c r="D18" t="s">
        <v>333</v>
      </c>
      <c r="E18">
        <v>3</v>
      </c>
      <c r="F18">
        <v>1</v>
      </c>
      <c r="G18">
        <v>-1</v>
      </c>
      <c r="H18" t="s">
        <v>330</v>
      </c>
      <c r="I18" t="s">
        <v>331</v>
      </c>
      <c r="K18">
        <v>-8.5980951111925275E-2</v>
      </c>
      <c r="L18">
        <v>-7.5035466524944194E-3</v>
      </c>
      <c r="M18">
        <v>-4.2479025732695588E-2</v>
      </c>
      <c r="N18">
        <v>0.52348993288590606</v>
      </c>
      <c r="O18">
        <v>1.194132125424643E-3</v>
      </c>
      <c r="P18">
        <v>0.24204360885880219</v>
      </c>
      <c r="Q18">
        <v>0.80908143838114954</v>
      </c>
      <c r="R18">
        <v>148</v>
      </c>
      <c r="S18">
        <v>0</v>
      </c>
      <c r="T18">
        <v>-0.46839052392513397</v>
      </c>
      <c r="U18">
        <v>73</v>
      </c>
      <c r="V18">
        <v>3008</v>
      </c>
      <c r="W18">
        <v>149</v>
      </c>
    </row>
    <row r="19" spans="1:23">
      <c r="A19" t="s">
        <v>351</v>
      </c>
      <c r="B19" t="str">
        <f t="shared" si="0"/>
        <v>export_yoy_historical_high_3_-1</v>
      </c>
      <c r="C19" t="s">
        <v>438</v>
      </c>
      <c r="D19" t="s">
        <v>333</v>
      </c>
      <c r="E19">
        <v>3</v>
      </c>
      <c r="F19">
        <v>-1</v>
      </c>
      <c r="G19">
        <v>-1</v>
      </c>
      <c r="H19" t="s">
        <v>330</v>
      </c>
      <c r="I19" t="s">
        <v>331</v>
      </c>
      <c r="K19">
        <v>-0.2461682430176336</v>
      </c>
      <c r="L19">
        <v>-2.3396065839202951E-2</v>
      </c>
      <c r="M19">
        <v>-0.13244964399561071</v>
      </c>
      <c r="N19">
        <v>0.47651006711409388</v>
      </c>
      <c r="O19">
        <v>-8.7914234981779273E-5</v>
      </c>
      <c r="P19">
        <v>-1.7714699495321819E-2</v>
      </c>
      <c r="Q19">
        <v>0.9858903128712958</v>
      </c>
      <c r="R19">
        <v>148</v>
      </c>
      <c r="S19">
        <v>0</v>
      </c>
      <c r="T19">
        <v>-0.57473732222645879</v>
      </c>
      <c r="U19">
        <v>73</v>
      </c>
      <c r="V19">
        <v>3008</v>
      </c>
      <c r="W19">
        <v>149</v>
      </c>
    </row>
    <row r="20" spans="1:23">
      <c r="A20" t="s">
        <v>351</v>
      </c>
      <c r="B20" t="str">
        <f t="shared" si="0"/>
        <v>trade_balance_yoy_historical_high_3_1</v>
      </c>
      <c r="C20" t="s">
        <v>439</v>
      </c>
      <c r="D20" t="s">
        <v>333</v>
      </c>
      <c r="E20">
        <v>3</v>
      </c>
      <c r="F20">
        <v>1</v>
      </c>
      <c r="G20">
        <v>1</v>
      </c>
      <c r="H20" t="s">
        <v>330</v>
      </c>
      <c r="I20" t="s">
        <v>331</v>
      </c>
      <c r="K20">
        <v>-0.152554518759101</v>
      </c>
      <c r="L20">
        <v>-1.3771726933325731E-2</v>
      </c>
      <c r="M20">
        <v>-7.7964098212857949E-2</v>
      </c>
      <c r="N20">
        <v>0.48993288590604028</v>
      </c>
      <c r="O20">
        <v>6.1633560445517079E-4</v>
      </c>
      <c r="P20">
        <v>0.1276048668875179</v>
      </c>
      <c r="Q20">
        <v>0.89863489631543747</v>
      </c>
      <c r="R20">
        <v>148</v>
      </c>
      <c r="S20">
        <v>0</v>
      </c>
      <c r="T20">
        <v>-0.43509574839411841</v>
      </c>
      <c r="U20">
        <v>77</v>
      </c>
      <c r="V20">
        <v>3008</v>
      </c>
      <c r="W20">
        <v>149</v>
      </c>
    </row>
    <row r="21" spans="1:23">
      <c r="A21" t="s">
        <v>351</v>
      </c>
      <c r="B21" t="str">
        <f t="shared" si="0"/>
        <v>trade_balance_yoy_historical_high_3_-1</v>
      </c>
      <c r="C21" t="s">
        <v>439</v>
      </c>
      <c r="D21" t="s">
        <v>333</v>
      </c>
      <c r="E21">
        <v>3</v>
      </c>
      <c r="F21">
        <v>-1</v>
      </c>
      <c r="G21">
        <v>1</v>
      </c>
      <c r="H21" t="s">
        <v>330</v>
      </c>
      <c r="I21" t="s">
        <v>331</v>
      </c>
      <c r="K21">
        <v>-0.18694877630388959</v>
      </c>
      <c r="L21">
        <v>-1.718905505938173E-2</v>
      </c>
      <c r="M21">
        <v>-9.7310176372501764E-2</v>
      </c>
      <c r="N21">
        <v>0.50335570469798663</v>
      </c>
      <c r="O21">
        <v>3.4957024640288952E-4</v>
      </c>
      <c r="P21">
        <v>7.1731857481977801E-2</v>
      </c>
      <c r="Q21">
        <v>0.94291214640517729</v>
      </c>
      <c r="R21">
        <v>148</v>
      </c>
      <c r="S21">
        <v>0</v>
      </c>
      <c r="T21">
        <v>-0.55565456372152655</v>
      </c>
      <c r="U21">
        <v>77</v>
      </c>
      <c r="V21">
        <v>3008</v>
      </c>
      <c r="W21">
        <v>149</v>
      </c>
    </row>
    <row r="22" spans="1:23">
      <c r="A22" t="s">
        <v>351</v>
      </c>
      <c r="B22" t="str">
        <f t="shared" si="0"/>
        <v>CPI_historical_high_3_1</v>
      </c>
      <c r="C22" t="s">
        <v>386</v>
      </c>
      <c r="D22" t="s">
        <v>333</v>
      </c>
      <c r="E22">
        <v>3</v>
      </c>
      <c r="F22">
        <v>1</v>
      </c>
      <c r="G22">
        <v>-1</v>
      </c>
      <c r="H22" t="s">
        <v>330</v>
      </c>
      <c r="I22" t="s">
        <v>331</v>
      </c>
      <c r="K22">
        <v>-0.44440339818805719</v>
      </c>
      <c r="L22">
        <v>-4.8044107193914387E-2</v>
      </c>
      <c r="M22">
        <v>-0.27200540431549358</v>
      </c>
      <c r="N22">
        <v>0.49664429530201343</v>
      </c>
      <c r="O22">
        <v>-2.2202920514850098E-3</v>
      </c>
      <c r="P22">
        <v>-0.46557696703275597</v>
      </c>
      <c r="Q22">
        <v>0.64220272192258809</v>
      </c>
      <c r="R22">
        <v>148</v>
      </c>
      <c r="S22">
        <v>0</v>
      </c>
      <c r="T22">
        <v>-0.63926590794195759</v>
      </c>
      <c r="U22">
        <v>55</v>
      </c>
      <c r="V22">
        <v>3008</v>
      </c>
      <c r="W22">
        <v>149</v>
      </c>
    </row>
    <row r="23" spans="1:23">
      <c r="A23" t="s">
        <v>351</v>
      </c>
      <c r="B23" t="str">
        <f t="shared" si="0"/>
        <v>CPI_historical_high_3_-1</v>
      </c>
      <c r="C23" t="s">
        <v>386</v>
      </c>
      <c r="D23" t="s">
        <v>333</v>
      </c>
      <c r="E23">
        <v>3</v>
      </c>
      <c r="F23">
        <v>-1</v>
      </c>
      <c r="G23">
        <v>-1</v>
      </c>
      <c r="H23" t="s">
        <v>330</v>
      </c>
      <c r="I23" t="s">
        <v>331</v>
      </c>
      <c r="K23">
        <v>0.24013822851253661</v>
      </c>
      <c r="L23">
        <v>1.819417086927411E-2</v>
      </c>
      <c r="M23">
        <v>0.1030076963134606</v>
      </c>
      <c r="N23">
        <v>0.50335570469798663</v>
      </c>
      <c r="O23">
        <v>3.1758162256650471E-3</v>
      </c>
      <c r="P23">
        <v>0.64541130532255331</v>
      </c>
      <c r="Q23">
        <v>0.51966000551940983</v>
      </c>
      <c r="R23">
        <v>148</v>
      </c>
      <c r="S23">
        <v>0</v>
      </c>
      <c r="T23">
        <v>-0.44062574303903879</v>
      </c>
      <c r="U23">
        <v>55</v>
      </c>
      <c r="V23">
        <v>3008</v>
      </c>
      <c r="W23">
        <v>149</v>
      </c>
    </row>
    <row r="24" spans="1:23">
      <c r="A24" t="s">
        <v>351</v>
      </c>
      <c r="B24" t="str">
        <f t="shared" si="0"/>
        <v>core_CPI_historical_high_3_1</v>
      </c>
      <c r="C24" t="s">
        <v>440</v>
      </c>
      <c r="D24" t="s">
        <v>333</v>
      </c>
      <c r="E24">
        <v>3</v>
      </c>
      <c r="F24">
        <v>1</v>
      </c>
      <c r="G24">
        <v>-1</v>
      </c>
      <c r="H24" t="s">
        <v>330</v>
      </c>
      <c r="I24" t="s">
        <v>331</v>
      </c>
      <c r="K24">
        <v>-0.43032437786237199</v>
      </c>
      <c r="L24">
        <v>-4.6046259598923278E-2</v>
      </c>
      <c r="M24">
        <v>-0.26069218619383638</v>
      </c>
      <c r="N24">
        <v>0.53020134228187921</v>
      </c>
      <c r="O24">
        <v>-2.087746342471082E-3</v>
      </c>
      <c r="P24">
        <v>-0.44848843865200477</v>
      </c>
      <c r="Q24">
        <v>0.65445664621275723</v>
      </c>
      <c r="R24">
        <v>148</v>
      </c>
      <c r="S24">
        <v>0</v>
      </c>
      <c r="T24">
        <v>-0.54315331659969257</v>
      </c>
      <c r="U24">
        <v>47</v>
      </c>
      <c r="V24">
        <v>3008</v>
      </c>
      <c r="W24">
        <v>149</v>
      </c>
    </row>
    <row r="25" spans="1:23">
      <c r="A25" t="s">
        <v>351</v>
      </c>
      <c r="B25" t="str">
        <f t="shared" si="0"/>
        <v>core_CPI_historical_high_3_-1</v>
      </c>
      <c r="C25" t="s">
        <v>440</v>
      </c>
      <c r="D25" t="s">
        <v>333</v>
      </c>
      <c r="E25">
        <v>3</v>
      </c>
      <c r="F25">
        <v>-1</v>
      </c>
      <c r="G25">
        <v>-1</v>
      </c>
      <c r="H25" t="s">
        <v>330</v>
      </c>
      <c r="I25" t="s">
        <v>331</v>
      </c>
      <c r="K25">
        <v>0.2094893282482668</v>
      </c>
      <c r="L25">
        <v>1.606178573427863E-2</v>
      </c>
      <c r="M25">
        <v>9.0934249029512526E-2</v>
      </c>
      <c r="N25">
        <v>0.46308724832214759</v>
      </c>
      <c r="O25">
        <v>3.0264820007786272E-3</v>
      </c>
      <c r="P25">
        <v>0.60441615287281469</v>
      </c>
      <c r="Q25">
        <v>0.54649245402149327</v>
      </c>
      <c r="R25">
        <v>148</v>
      </c>
      <c r="S25">
        <v>0</v>
      </c>
      <c r="T25">
        <v>-0.48788578809563188</v>
      </c>
      <c r="U25">
        <v>47</v>
      </c>
      <c r="V25">
        <v>3008</v>
      </c>
      <c r="W25">
        <v>149</v>
      </c>
    </row>
    <row r="26" spans="1:23">
      <c r="A26" t="s">
        <v>351</v>
      </c>
      <c r="B26" t="str">
        <f t="shared" si="0"/>
        <v>PPI_historical_high_3_1</v>
      </c>
      <c r="C26" t="s">
        <v>421</v>
      </c>
      <c r="D26" t="s">
        <v>333</v>
      </c>
      <c r="E26">
        <v>3</v>
      </c>
      <c r="F26">
        <v>1</v>
      </c>
      <c r="G26">
        <v>1</v>
      </c>
      <c r="H26" t="s">
        <v>330</v>
      </c>
      <c r="I26" t="s">
        <v>331</v>
      </c>
      <c r="K26">
        <v>-0.25805303540724778</v>
      </c>
      <c r="L26">
        <v>-2.469538397252213E-2</v>
      </c>
      <c r="M26">
        <v>-0.13980553978338661</v>
      </c>
      <c r="N26">
        <v>0.50335570469798663</v>
      </c>
      <c r="O26">
        <v>-3.1389907212534787E-4</v>
      </c>
      <c r="P26">
        <v>-6.6317984609363251E-2</v>
      </c>
      <c r="Q26">
        <v>0.94721416640535883</v>
      </c>
      <c r="R26">
        <v>148</v>
      </c>
      <c r="S26">
        <v>0</v>
      </c>
      <c r="T26">
        <v>-0.5897983916303946</v>
      </c>
      <c r="U26">
        <v>30</v>
      </c>
      <c r="V26">
        <v>3008</v>
      </c>
      <c r="W26">
        <v>149</v>
      </c>
    </row>
    <row r="27" spans="1:23">
      <c r="A27" t="s">
        <v>351</v>
      </c>
      <c r="B27" t="str">
        <f t="shared" si="0"/>
        <v>PPI_historical_high_3_-1</v>
      </c>
      <c r="C27" t="s">
        <v>421</v>
      </c>
      <c r="D27" t="s">
        <v>333</v>
      </c>
      <c r="E27">
        <v>3</v>
      </c>
      <c r="F27">
        <v>-1</v>
      </c>
      <c r="G27">
        <v>1</v>
      </c>
      <c r="H27" t="s">
        <v>330</v>
      </c>
      <c r="I27" t="s">
        <v>331</v>
      </c>
      <c r="K27">
        <v>-7.1339841767740997E-2</v>
      </c>
      <c r="L27">
        <v>-6.1813252481274228E-3</v>
      </c>
      <c r="M27">
        <v>-3.4993726513938131E-2</v>
      </c>
      <c r="N27">
        <v>0.48993288590604028</v>
      </c>
      <c r="O27">
        <v>1.20722431480731E-3</v>
      </c>
      <c r="P27">
        <v>0.24741363650144041</v>
      </c>
      <c r="Q27">
        <v>0.80493102017063189</v>
      </c>
      <c r="R27">
        <v>148</v>
      </c>
      <c r="S27">
        <v>0</v>
      </c>
      <c r="T27">
        <v>-0.74111644010880073</v>
      </c>
      <c r="U27">
        <v>30</v>
      </c>
      <c r="V27">
        <v>3008</v>
      </c>
      <c r="W27">
        <v>149</v>
      </c>
    </row>
    <row r="28" spans="1:23">
      <c r="A28" t="s">
        <v>351</v>
      </c>
      <c r="B28" t="str">
        <f t="shared" si="0"/>
        <v>CPI_PPI_historical_high_3_1</v>
      </c>
      <c r="C28" t="s">
        <v>345</v>
      </c>
      <c r="D28" t="s">
        <v>333</v>
      </c>
      <c r="E28">
        <v>3</v>
      </c>
      <c r="F28">
        <v>1</v>
      </c>
      <c r="G28">
        <v>-1</v>
      </c>
      <c r="H28" t="s">
        <v>330</v>
      </c>
      <c r="I28" t="s">
        <v>331</v>
      </c>
      <c r="K28">
        <v>-0.66855852108045033</v>
      </c>
      <c r="L28">
        <v>-8.8364309959354737E-2</v>
      </c>
      <c r="M28">
        <v>-0.50043352995045554</v>
      </c>
      <c r="N28">
        <v>0.4563758389261745</v>
      </c>
      <c r="O28">
        <v>-5.6754642017823927E-3</v>
      </c>
      <c r="P28">
        <v>-1.167624178135316</v>
      </c>
      <c r="Q28">
        <v>0.24483603599202061</v>
      </c>
      <c r="R28">
        <v>148</v>
      </c>
      <c r="S28">
        <v>0</v>
      </c>
      <c r="T28">
        <v>-0.81828497957543955</v>
      </c>
      <c r="U28">
        <v>33</v>
      </c>
      <c r="V28">
        <v>3008</v>
      </c>
      <c r="W28">
        <v>149</v>
      </c>
    </row>
    <row r="29" spans="1:23">
      <c r="A29" t="s">
        <v>351</v>
      </c>
      <c r="B29" t="str">
        <f t="shared" si="0"/>
        <v>CPI_PPI_historical_high_3_-1</v>
      </c>
      <c r="C29" t="s">
        <v>345</v>
      </c>
      <c r="D29" t="s">
        <v>333</v>
      </c>
      <c r="E29">
        <v>3</v>
      </c>
      <c r="F29">
        <v>-1</v>
      </c>
      <c r="G29">
        <v>-1</v>
      </c>
      <c r="H29" t="s">
        <v>330</v>
      </c>
      <c r="I29" t="s">
        <v>331</v>
      </c>
      <c r="K29">
        <v>1.078848392134707</v>
      </c>
      <c r="L29">
        <v>6.3227286479533795E-2</v>
      </c>
      <c r="M29">
        <v>0.35807504383495847</v>
      </c>
      <c r="N29">
        <v>0.5436241610738255</v>
      </c>
      <c r="O29">
        <v>6.6227469252430502E-3</v>
      </c>
      <c r="P29">
        <v>1.38683927908774</v>
      </c>
      <c r="Q29">
        <v>0.16757602030787999</v>
      </c>
      <c r="R29">
        <v>148</v>
      </c>
      <c r="S29">
        <v>0</v>
      </c>
      <c r="T29">
        <v>-0.43680195701771579</v>
      </c>
      <c r="U29">
        <v>33</v>
      </c>
      <c r="V29">
        <v>3008</v>
      </c>
      <c r="W29">
        <v>149</v>
      </c>
    </row>
    <row r="30" spans="1:23">
      <c r="A30" t="s">
        <v>351</v>
      </c>
      <c r="B30" t="str">
        <f t="shared" si="0"/>
        <v>core_CPI_PPI_historical_high_3_1</v>
      </c>
      <c r="C30" t="s">
        <v>420</v>
      </c>
      <c r="D30" t="s">
        <v>333</v>
      </c>
      <c r="E30">
        <v>3</v>
      </c>
      <c r="F30">
        <v>1</v>
      </c>
      <c r="G30">
        <v>-1</v>
      </c>
      <c r="H30" t="s">
        <v>330</v>
      </c>
      <c r="I30" t="s">
        <v>331</v>
      </c>
      <c r="K30">
        <v>-0.34939968443619762</v>
      </c>
      <c r="L30">
        <v>-3.5371464453709978E-2</v>
      </c>
      <c r="M30">
        <v>-0.20024918268170869</v>
      </c>
      <c r="N30">
        <v>0.47651006711409388</v>
      </c>
      <c r="O30">
        <v>-1.168883433837877E-3</v>
      </c>
      <c r="P30">
        <v>-0.23941828900618081</v>
      </c>
      <c r="Q30">
        <v>0.81111249502018301</v>
      </c>
      <c r="R30">
        <v>148</v>
      </c>
      <c r="S30">
        <v>0</v>
      </c>
      <c r="T30">
        <v>-0.7967268839587881</v>
      </c>
      <c r="U30">
        <v>34</v>
      </c>
      <c r="V30">
        <v>3008</v>
      </c>
      <c r="W30">
        <v>149</v>
      </c>
    </row>
    <row r="31" spans="1:23">
      <c r="A31" t="s">
        <v>351</v>
      </c>
      <c r="B31" t="str">
        <f t="shared" si="0"/>
        <v>core_CPI_PPI_historical_high_3_-1</v>
      </c>
      <c r="C31" t="s">
        <v>420</v>
      </c>
      <c r="D31" t="s">
        <v>333</v>
      </c>
      <c r="E31">
        <v>3</v>
      </c>
      <c r="F31">
        <v>-1</v>
      </c>
      <c r="G31">
        <v>-1</v>
      </c>
      <c r="H31" t="s">
        <v>330</v>
      </c>
      <c r="I31" t="s">
        <v>331</v>
      </c>
      <c r="K31">
        <v>5.9047419830344339E-2</v>
      </c>
      <c r="L31">
        <v>4.8178187377490023E-3</v>
      </c>
      <c r="M31">
        <v>2.727521405864972E-2</v>
      </c>
      <c r="N31">
        <v>0.51677852348993292</v>
      </c>
      <c r="O31">
        <v>2.0875251957017372E-3</v>
      </c>
      <c r="P31">
        <v>0.43824982026716353</v>
      </c>
      <c r="Q31">
        <v>0.66184419585073417</v>
      </c>
      <c r="R31">
        <v>148</v>
      </c>
      <c r="S31">
        <v>0</v>
      </c>
      <c r="T31">
        <v>-0.52768737791101505</v>
      </c>
      <c r="U31">
        <v>34</v>
      </c>
      <c r="V31">
        <v>3008</v>
      </c>
      <c r="W31">
        <v>149</v>
      </c>
    </row>
    <row r="32" spans="1:23">
      <c r="A32" t="s">
        <v>351</v>
      </c>
      <c r="B32" t="str">
        <f t="shared" si="0"/>
        <v>tot_retail_sales_yoy_historical_high_3_1</v>
      </c>
      <c r="C32" t="s">
        <v>441</v>
      </c>
      <c r="D32" t="s">
        <v>333</v>
      </c>
      <c r="E32">
        <v>3</v>
      </c>
      <c r="F32">
        <v>1</v>
      </c>
      <c r="G32">
        <v>1</v>
      </c>
      <c r="H32" t="s">
        <v>330</v>
      </c>
      <c r="I32" t="s">
        <v>331</v>
      </c>
      <c r="K32">
        <v>-0.42904743448153382</v>
      </c>
      <c r="L32">
        <v>-4.5867302687773059E-2</v>
      </c>
      <c r="M32">
        <v>-0.25967878710838888</v>
      </c>
      <c r="N32">
        <v>0.44295302013422821</v>
      </c>
      <c r="O32">
        <v>-1.954652641195688E-3</v>
      </c>
      <c r="P32">
        <v>-0.39887791035590792</v>
      </c>
      <c r="Q32">
        <v>0.69055809104490029</v>
      </c>
      <c r="R32">
        <v>148</v>
      </c>
      <c r="S32">
        <v>0</v>
      </c>
      <c r="T32">
        <v>-0.76378089026162432</v>
      </c>
      <c r="U32">
        <v>55</v>
      </c>
      <c r="V32">
        <v>3008</v>
      </c>
      <c r="W32">
        <v>149</v>
      </c>
    </row>
    <row r="33" spans="1:23">
      <c r="A33" t="s">
        <v>351</v>
      </c>
      <c r="B33" t="str">
        <f t="shared" si="0"/>
        <v>tot_retail_sales_yoy_historical_high_3_-1</v>
      </c>
      <c r="C33" t="s">
        <v>441</v>
      </c>
      <c r="D33" t="s">
        <v>333</v>
      </c>
      <c r="E33">
        <v>3</v>
      </c>
      <c r="F33">
        <v>-1</v>
      </c>
      <c r="G33">
        <v>1</v>
      </c>
      <c r="H33" t="s">
        <v>330</v>
      </c>
      <c r="I33" t="s">
        <v>331</v>
      </c>
      <c r="K33">
        <v>0.20678428848634761</v>
      </c>
      <c r="L33">
        <v>1.587121341742526E-2</v>
      </c>
      <c r="M33">
        <v>8.9855239106397949E-2</v>
      </c>
      <c r="N33">
        <v>0.55033557046979864</v>
      </c>
      <c r="O33">
        <v>3.060853053632343E-3</v>
      </c>
      <c r="P33">
        <v>0.6121901670312192</v>
      </c>
      <c r="Q33">
        <v>0.54135133616972075</v>
      </c>
      <c r="R33">
        <v>148</v>
      </c>
      <c r="S33">
        <v>0</v>
      </c>
      <c r="T33">
        <v>-0.68228061917226901</v>
      </c>
      <c r="U33">
        <v>55</v>
      </c>
      <c r="V33">
        <v>3008</v>
      </c>
      <c r="W33">
        <v>149</v>
      </c>
    </row>
    <row r="34" spans="1:23">
      <c r="A34" t="s">
        <v>351</v>
      </c>
      <c r="B34" t="str">
        <f t="shared" si="0"/>
        <v>consumer_confidence_historical_high_3_1</v>
      </c>
      <c r="C34" t="s">
        <v>442</v>
      </c>
      <c r="D34" t="s">
        <v>333</v>
      </c>
      <c r="E34">
        <v>3</v>
      </c>
      <c r="F34">
        <v>1</v>
      </c>
      <c r="G34">
        <v>-1</v>
      </c>
      <c r="H34" t="s">
        <v>330</v>
      </c>
      <c r="I34" t="s">
        <v>331</v>
      </c>
      <c r="K34">
        <v>0.12643437677470801</v>
      </c>
      <c r="L34">
        <v>1.002411723491403E-2</v>
      </c>
      <c r="M34">
        <v>5.6750586765541872E-2</v>
      </c>
      <c r="N34">
        <v>0.50335570469798663</v>
      </c>
      <c r="O34">
        <v>2.4664658162044388E-3</v>
      </c>
      <c r="P34">
        <v>0.52887679254009978</v>
      </c>
      <c r="Q34">
        <v>0.59768319939817804</v>
      </c>
      <c r="R34">
        <v>148</v>
      </c>
      <c r="S34">
        <v>0</v>
      </c>
      <c r="T34">
        <v>-0.58006475341140085</v>
      </c>
      <c r="U34">
        <v>54</v>
      </c>
      <c r="V34">
        <v>3008</v>
      </c>
      <c r="W34">
        <v>149</v>
      </c>
    </row>
    <row r="35" spans="1:23">
      <c r="A35" t="s">
        <v>351</v>
      </c>
      <c r="B35" t="str">
        <f t="shared" si="0"/>
        <v>consumer_confidence_historical_high_3_-1</v>
      </c>
      <c r="C35" t="s">
        <v>442</v>
      </c>
      <c r="D35" t="s">
        <v>333</v>
      </c>
      <c r="E35">
        <v>3</v>
      </c>
      <c r="F35">
        <v>-1</v>
      </c>
      <c r="G35">
        <v>-1</v>
      </c>
      <c r="H35" t="s">
        <v>330</v>
      </c>
      <c r="I35" t="s">
        <v>331</v>
      </c>
      <c r="K35">
        <v>-0.38832070492068999</v>
      </c>
      <c r="L35">
        <v>-4.0343765618840233E-2</v>
      </c>
      <c r="M35">
        <v>-0.22840239370168469</v>
      </c>
      <c r="N35">
        <v>0.49664429530201343</v>
      </c>
      <c r="O35">
        <v>-1.5819414901078221E-3</v>
      </c>
      <c r="P35">
        <v>-0.32170194193042351</v>
      </c>
      <c r="Q35">
        <v>0.74813241424281218</v>
      </c>
      <c r="R35">
        <v>148</v>
      </c>
      <c r="S35">
        <v>0</v>
      </c>
      <c r="T35">
        <v>-0.68813529423756181</v>
      </c>
      <c r="U35">
        <v>54</v>
      </c>
      <c r="V35">
        <v>3008</v>
      </c>
      <c r="W35">
        <v>149</v>
      </c>
    </row>
    <row r="36" spans="1:23">
      <c r="A36" t="s">
        <v>351</v>
      </c>
      <c r="B36" t="str">
        <f t="shared" si="0"/>
        <v>M1_historical_high_3_1</v>
      </c>
      <c r="C36" t="s">
        <v>343</v>
      </c>
      <c r="D36" t="s">
        <v>333</v>
      </c>
      <c r="E36">
        <v>3</v>
      </c>
      <c r="F36">
        <v>1</v>
      </c>
      <c r="G36">
        <v>-1</v>
      </c>
      <c r="H36" t="s">
        <v>330</v>
      </c>
      <c r="I36" t="s">
        <v>331</v>
      </c>
      <c r="K36">
        <v>-0.59765201210052266</v>
      </c>
      <c r="L36">
        <v>-7.3437140950229685E-2</v>
      </c>
      <c r="M36">
        <v>-0.41583752472008989</v>
      </c>
      <c r="N36">
        <v>0.46979865771812079</v>
      </c>
      <c r="O36">
        <v>-4.4479725973711236E-3</v>
      </c>
      <c r="P36">
        <v>-0.95022317254953115</v>
      </c>
      <c r="Q36">
        <v>0.3435479998241886</v>
      </c>
      <c r="R36">
        <v>148</v>
      </c>
      <c r="S36">
        <v>0</v>
      </c>
      <c r="T36">
        <v>-0.7659992992580682</v>
      </c>
      <c r="U36">
        <v>37</v>
      </c>
      <c r="V36">
        <v>3008</v>
      </c>
      <c r="W36">
        <v>149</v>
      </c>
    </row>
    <row r="37" spans="1:23">
      <c r="A37" t="s">
        <v>351</v>
      </c>
      <c r="B37" t="str">
        <f t="shared" si="0"/>
        <v>M1_historical_high_3_-1</v>
      </c>
      <c r="C37" t="s">
        <v>343</v>
      </c>
      <c r="D37" t="s">
        <v>333</v>
      </c>
      <c r="E37">
        <v>3</v>
      </c>
      <c r="F37">
        <v>-1</v>
      </c>
      <c r="G37">
        <v>-1</v>
      </c>
      <c r="H37" t="s">
        <v>330</v>
      </c>
      <c r="I37" t="s">
        <v>331</v>
      </c>
      <c r="K37">
        <v>0.71248920402405891</v>
      </c>
      <c r="L37">
        <v>4.60984179463515E-2</v>
      </c>
      <c r="M37">
        <v>0.26103211214764788</v>
      </c>
      <c r="N37">
        <v>0.52348993288590606</v>
      </c>
      <c r="O37">
        <v>5.2901495360070513E-3</v>
      </c>
      <c r="P37">
        <v>1.096259195180753</v>
      </c>
      <c r="Q37">
        <v>0.27474596950327779</v>
      </c>
      <c r="R37">
        <v>148</v>
      </c>
      <c r="S37">
        <v>0</v>
      </c>
      <c r="T37">
        <v>-0.4986373259394315</v>
      </c>
      <c r="U37">
        <v>37</v>
      </c>
      <c r="V37">
        <v>3008</v>
      </c>
      <c r="W37">
        <v>149</v>
      </c>
    </row>
    <row r="38" spans="1:23">
      <c r="A38" t="s">
        <v>351</v>
      </c>
      <c r="B38" t="str">
        <f t="shared" si="0"/>
        <v>M2_historical_high_3_1</v>
      </c>
      <c r="C38" t="s">
        <v>341</v>
      </c>
      <c r="D38" t="s">
        <v>333</v>
      </c>
      <c r="E38">
        <v>3</v>
      </c>
      <c r="F38">
        <v>1</v>
      </c>
      <c r="G38">
        <v>-1</v>
      </c>
      <c r="H38" t="s">
        <v>330</v>
      </c>
      <c r="I38" t="s">
        <v>331</v>
      </c>
      <c r="K38">
        <v>-0.47074997142471531</v>
      </c>
      <c r="L38">
        <v>-5.1910689333093292E-2</v>
      </c>
      <c r="M38">
        <v>-0.29390175687434777</v>
      </c>
      <c r="N38">
        <v>0.44966442953020141</v>
      </c>
      <c r="O38">
        <v>-2.4627527493821478E-3</v>
      </c>
      <c r="P38">
        <v>-0.50164050678810423</v>
      </c>
      <c r="Q38">
        <v>0.61666582243229828</v>
      </c>
      <c r="R38">
        <v>148</v>
      </c>
      <c r="S38">
        <v>0</v>
      </c>
      <c r="T38">
        <v>-0.61992223481873487</v>
      </c>
      <c r="U38">
        <v>54</v>
      </c>
      <c r="V38">
        <v>3008</v>
      </c>
      <c r="W38">
        <v>149</v>
      </c>
    </row>
    <row r="39" spans="1:23">
      <c r="A39" t="s">
        <v>351</v>
      </c>
      <c r="B39" t="str">
        <f t="shared" si="0"/>
        <v>M2_historical_high_3_-1</v>
      </c>
      <c r="C39" t="s">
        <v>341</v>
      </c>
      <c r="D39" t="s">
        <v>333</v>
      </c>
      <c r="E39">
        <v>3</v>
      </c>
      <c r="F39">
        <v>-1</v>
      </c>
      <c r="G39">
        <v>-1</v>
      </c>
      <c r="H39" t="s">
        <v>330</v>
      </c>
      <c r="I39" t="s">
        <v>331</v>
      </c>
      <c r="K39">
        <v>0.30187349709446831</v>
      </c>
      <c r="L39">
        <v>2.2346660883669989E-2</v>
      </c>
      <c r="M39">
        <v>0.12651966248883781</v>
      </c>
      <c r="N39">
        <v>0.55033557046979864</v>
      </c>
      <c r="O39">
        <v>3.5747762176945429E-3</v>
      </c>
      <c r="P39">
        <v>0.71581708835179092</v>
      </c>
      <c r="Q39">
        <v>0.47523215257537538</v>
      </c>
      <c r="R39">
        <v>148</v>
      </c>
      <c r="S39">
        <v>0</v>
      </c>
      <c r="T39">
        <v>-0.43992102469341821</v>
      </c>
      <c r="U39">
        <v>54</v>
      </c>
      <c r="V39">
        <v>3008</v>
      </c>
      <c r="W39">
        <v>149</v>
      </c>
    </row>
    <row r="40" spans="1:23">
      <c r="A40" t="s">
        <v>351</v>
      </c>
      <c r="B40" t="str">
        <f t="shared" si="0"/>
        <v>M2_M1_historical_high_3_1</v>
      </c>
      <c r="C40" t="s">
        <v>334</v>
      </c>
      <c r="D40" t="s">
        <v>333</v>
      </c>
      <c r="E40">
        <v>3</v>
      </c>
      <c r="F40">
        <v>1</v>
      </c>
      <c r="G40">
        <v>1</v>
      </c>
      <c r="H40" t="s">
        <v>330</v>
      </c>
      <c r="I40" t="s">
        <v>331</v>
      </c>
      <c r="K40">
        <v>0.61465435166531401</v>
      </c>
      <c r="L40">
        <v>4.0955580602972441E-2</v>
      </c>
      <c r="M40">
        <v>0.2319023481443572</v>
      </c>
      <c r="N40">
        <v>0.51006711409395977</v>
      </c>
      <c r="O40">
        <v>4.9417045147081336E-3</v>
      </c>
      <c r="P40">
        <v>1.011085921186345</v>
      </c>
      <c r="Q40">
        <v>0.31362545284175392</v>
      </c>
      <c r="R40">
        <v>148</v>
      </c>
      <c r="S40">
        <v>0</v>
      </c>
      <c r="T40">
        <v>-0.46245456626963127</v>
      </c>
      <c r="U40">
        <v>49</v>
      </c>
      <c r="V40">
        <v>3008</v>
      </c>
      <c r="W40">
        <v>149</v>
      </c>
    </row>
    <row r="41" spans="1:23">
      <c r="A41" t="s">
        <v>351</v>
      </c>
      <c r="B41" t="str">
        <f t="shared" si="0"/>
        <v>M2_M1_historical_high_3_-1</v>
      </c>
      <c r="C41" t="s">
        <v>334</v>
      </c>
      <c r="D41" t="s">
        <v>333</v>
      </c>
      <c r="E41">
        <v>3</v>
      </c>
      <c r="F41">
        <v>-1</v>
      </c>
      <c r="G41">
        <v>1</v>
      </c>
      <c r="H41" t="s">
        <v>330</v>
      </c>
      <c r="I41" t="s">
        <v>331</v>
      </c>
      <c r="K41">
        <v>-0.57327301361556482</v>
      </c>
      <c r="L41">
        <v>-6.8859460440799602E-2</v>
      </c>
      <c r="M41">
        <v>-0.38990218995982062</v>
      </c>
      <c r="N41">
        <v>0.48322147651006708</v>
      </c>
      <c r="O41">
        <v>-4.0103064542060512E-3</v>
      </c>
      <c r="P41">
        <v>-0.84432889348597451</v>
      </c>
      <c r="Q41">
        <v>0.3998483771479785</v>
      </c>
      <c r="R41">
        <v>148</v>
      </c>
      <c r="S41">
        <v>0</v>
      </c>
      <c r="T41">
        <v>-0.68137244987480161</v>
      </c>
      <c r="U41">
        <v>49</v>
      </c>
      <c r="V41">
        <v>3008</v>
      </c>
      <c r="W41">
        <v>149</v>
      </c>
    </row>
    <row r="42" spans="1:23">
      <c r="A42" t="s">
        <v>351</v>
      </c>
      <c r="B42" t="str">
        <f t="shared" si="0"/>
        <v>TSF_newadded_MA12_yoy_historical_high_3_1</v>
      </c>
      <c r="C42" t="s">
        <v>332</v>
      </c>
      <c r="D42" t="s">
        <v>333</v>
      </c>
      <c r="E42">
        <v>3</v>
      </c>
      <c r="F42">
        <v>1</v>
      </c>
      <c r="G42">
        <v>-1</v>
      </c>
      <c r="H42" t="s">
        <v>330</v>
      </c>
      <c r="I42" t="s">
        <v>331</v>
      </c>
      <c r="K42">
        <v>-0.10702928918651949</v>
      </c>
      <c r="L42">
        <v>-9.4388082213754387E-3</v>
      </c>
      <c r="M42">
        <v>-5.3434822896472028E-2</v>
      </c>
      <c r="N42">
        <v>0.43624161073825501</v>
      </c>
      <c r="O42">
        <v>9.2509771376582796E-4</v>
      </c>
      <c r="P42">
        <v>0.18931047361898301</v>
      </c>
      <c r="Q42">
        <v>0.85010885913019174</v>
      </c>
      <c r="R42">
        <v>148</v>
      </c>
      <c r="S42">
        <v>0</v>
      </c>
      <c r="T42">
        <v>-0.60593337590135377</v>
      </c>
      <c r="U42">
        <v>37</v>
      </c>
      <c r="V42">
        <v>3008</v>
      </c>
      <c r="W42">
        <v>149</v>
      </c>
    </row>
    <row r="43" spans="1:23">
      <c r="A43" t="s">
        <v>351</v>
      </c>
      <c r="B43" t="str">
        <f t="shared" si="0"/>
        <v>TSF_newadded_MA12_yoy_historical_high_3_-1</v>
      </c>
      <c r="C43" t="s">
        <v>332</v>
      </c>
      <c r="D43" t="s">
        <v>333</v>
      </c>
      <c r="E43">
        <v>3</v>
      </c>
      <c r="F43">
        <v>-1</v>
      </c>
      <c r="G43">
        <v>-1</v>
      </c>
      <c r="H43" t="s">
        <v>330</v>
      </c>
      <c r="I43" t="s">
        <v>331</v>
      </c>
      <c r="K43">
        <v>-0.22839956877088199</v>
      </c>
      <c r="L43">
        <v>-2.148807259508401E-2</v>
      </c>
      <c r="M43">
        <v>-0.1216479164079815</v>
      </c>
      <c r="N43">
        <v>0.56375838926174493</v>
      </c>
      <c r="O43">
        <v>-1.134123269969559E-4</v>
      </c>
      <c r="P43">
        <v>-2.4684597498201469E-2</v>
      </c>
      <c r="Q43">
        <v>0.98033979188621467</v>
      </c>
      <c r="R43">
        <v>148</v>
      </c>
      <c r="S43">
        <v>0</v>
      </c>
      <c r="T43">
        <v>-0.55813857456813665</v>
      </c>
      <c r="U43">
        <v>37</v>
      </c>
      <c r="V43">
        <v>3008</v>
      </c>
      <c r="W43">
        <v>149</v>
      </c>
    </row>
    <row r="44" spans="1:23">
      <c r="A44" t="s">
        <v>351</v>
      </c>
      <c r="B44" t="str">
        <f t="shared" si="0"/>
        <v>TSF_yoy_historical_high_3_1</v>
      </c>
      <c r="C44" t="s">
        <v>391</v>
      </c>
      <c r="D44" t="s">
        <v>333</v>
      </c>
      <c r="E44">
        <v>3</v>
      </c>
      <c r="F44">
        <v>1</v>
      </c>
      <c r="G44">
        <v>-1</v>
      </c>
      <c r="H44" t="s">
        <v>330</v>
      </c>
      <c r="I44" t="s">
        <v>331</v>
      </c>
      <c r="K44">
        <v>-0.32284901182478692</v>
      </c>
      <c r="L44">
        <v>-3.2133609775775403E-2</v>
      </c>
      <c r="M44">
        <v>-0.18191716395003699</v>
      </c>
      <c r="N44">
        <v>0.46308724832214759</v>
      </c>
      <c r="O44">
        <v>-9.7356215962200515E-4</v>
      </c>
      <c r="P44">
        <v>-0.21101809757611811</v>
      </c>
      <c r="Q44">
        <v>0.83316342284123124</v>
      </c>
      <c r="R44">
        <v>148</v>
      </c>
      <c r="S44">
        <v>0</v>
      </c>
      <c r="T44">
        <v>-0.75250446070969945</v>
      </c>
      <c r="U44">
        <v>27</v>
      </c>
      <c r="V44">
        <v>3008</v>
      </c>
      <c r="W44">
        <v>149</v>
      </c>
    </row>
    <row r="45" spans="1:23">
      <c r="A45" t="s">
        <v>351</v>
      </c>
      <c r="B45" t="str">
        <f t="shared" si="0"/>
        <v>TSF_yoy_historical_high_3_-1</v>
      </c>
      <c r="C45" t="s">
        <v>391</v>
      </c>
      <c r="D45" t="s">
        <v>333</v>
      </c>
      <c r="E45">
        <v>3</v>
      </c>
      <c r="F45">
        <v>-1</v>
      </c>
      <c r="G45">
        <v>-1</v>
      </c>
      <c r="H45" t="s">
        <v>330</v>
      </c>
      <c r="I45" t="s">
        <v>331</v>
      </c>
      <c r="K45">
        <v>1.7522823669529512E-2</v>
      </c>
      <c r="L45">
        <v>1.4563484896521479E-3</v>
      </c>
      <c r="M45">
        <v>8.2447875856190081E-3</v>
      </c>
      <c r="N45">
        <v>0.53020134228187921</v>
      </c>
      <c r="O45">
        <v>1.79762313912219E-3</v>
      </c>
      <c r="P45">
        <v>0.36719448186131648</v>
      </c>
      <c r="Q45">
        <v>0.71399846768595365</v>
      </c>
      <c r="R45">
        <v>148</v>
      </c>
      <c r="S45">
        <v>0</v>
      </c>
      <c r="T45">
        <v>-0.47771383010615609</v>
      </c>
      <c r="U45">
        <v>27</v>
      </c>
      <c r="V45">
        <v>3008</v>
      </c>
      <c r="W45">
        <v>149</v>
      </c>
    </row>
    <row r="46" spans="1:23">
      <c r="A46" t="s">
        <v>351</v>
      </c>
      <c r="B46" t="str">
        <f t="shared" si="0"/>
        <v>long_loan_newadded_MA12_yoy_historical_high_3_1</v>
      </c>
      <c r="C46" t="s">
        <v>328</v>
      </c>
      <c r="D46" t="s">
        <v>333</v>
      </c>
      <c r="E46">
        <v>3</v>
      </c>
      <c r="F46">
        <v>1</v>
      </c>
      <c r="G46">
        <v>-1</v>
      </c>
      <c r="H46" t="s">
        <v>330</v>
      </c>
      <c r="I46" t="s">
        <v>331</v>
      </c>
      <c r="K46">
        <v>-0.71988606245130859</v>
      </c>
      <c r="L46">
        <v>-0.1011244155846359</v>
      </c>
      <c r="M46">
        <v>-0.57278386118273761</v>
      </c>
      <c r="N46">
        <v>0.44966442953020141</v>
      </c>
      <c r="O46">
        <v>-6.6769461997474404E-3</v>
      </c>
      <c r="P46">
        <v>-1.360152907680201</v>
      </c>
      <c r="Q46">
        <v>0.17584971559003371</v>
      </c>
      <c r="R46">
        <v>148</v>
      </c>
      <c r="S46">
        <v>0</v>
      </c>
      <c r="T46">
        <v>-0.8348013267940777</v>
      </c>
      <c r="U46">
        <v>24</v>
      </c>
      <c r="V46">
        <v>3008</v>
      </c>
      <c r="W46">
        <v>149</v>
      </c>
    </row>
    <row r="47" spans="1:23">
      <c r="A47" t="s">
        <v>351</v>
      </c>
      <c r="B47" t="str">
        <f t="shared" si="0"/>
        <v>long_loan_newadded_MA12_yoy_historical_high_3_-1</v>
      </c>
      <c r="C47" t="s">
        <v>328</v>
      </c>
      <c r="D47" t="s">
        <v>333</v>
      </c>
      <c r="E47">
        <v>3</v>
      </c>
      <c r="F47">
        <v>-1</v>
      </c>
      <c r="G47">
        <v>-1</v>
      </c>
      <c r="H47" t="s">
        <v>330</v>
      </c>
      <c r="I47" t="s">
        <v>331</v>
      </c>
      <c r="K47">
        <v>1.4597725895694851</v>
      </c>
      <c r="L47">
        <v>7.8320468132680343E-2</v>
      </c>
      <c r="M47">
        <v>0.44361888162537871</v>
      </c>
      <c r="N47">
        <v>0.5436241610738255</v>
      </c>
      <c r="O47">
        <v>7.8951106675992436E-3</v>
      </c>
      <c r="P47">
        <v>1.5544799024721281</v>
      </c>
      <c r="Q47">
        <v>0.12220580374937021</v>
      </c>
      <c r="R47">
        <v>148</v>
      </c>
      <c r="S47">
        <v>0</v>
      </c>
      <c r="T47">
        <v>-0.51355402589154275</v>
      </c>
      <c r="U47">
        <v>24</v>
      </c>
      <c r="V47">
        <v>3008</v>
      </c>
      <c r="W47">
        <v>149</v>
      </c>
    </row>
    <row r="48" spans="1:23">
      <c r="A48" t="s">
        <v>351</v>
      </c>
      <c r="B48" t="str">
        <f t="shared" si="0"/>
        <v>loan_yoy_historical_high_3_1</v>
      </c>
      <c r="C48" t="s">
        <v>443</v>
      </c>
      <c r="D48" t="s">
        <v>333</v>
      </c>
      <c r="E48">
        <v>3</v>
      </c>
      <c r="F48">
        <v>1</v>
      </c>
      <c r="G48">
        <v>-1</v>
      </c>
      <c r="H48" t="s">
        <v>330</v>
      </c>
      <c r="I48" t="s">
        <v>331</v>
      </c>
      <c r="K48">
        <v>-0.64264753708314792</v>
      </c>
      <c r="L48">
        <v>-8.2597393777309125E-2</v>
      </c>
      <c r="M48">
        <v>-0.46774593463259562</v>
      </c>
      <c r="N48">
        <v>0.44966442953020141</v>
      </c>
      <c r="O48">
        <v>-5.0165576961046241E-3</v>
      </c>
      <c r="P48">
        <v>-1.020224153297276</v>
      </c>
      <c r="Q48">
        <v>0.30928696758839852</v>
      </c>
      <c r="R48">
        <v>148</v>
      </c>
      <c r="S48">
        <v>0</v>
      </c>
      <c r="T48">
        <v>-0.87239938475231604</v>
      </c>
      <c r="U48">
        <v>39</v>
      </c>
      <c r="V48">
        <v>3008</v>
      </c>
      <c r="W48">
        <v>149</v>
      </c>
    </row>
    <row r="49" spans="1:23">
      <c r="A49" t="s">
        <v>351</v>
      </c>
      <c r="B49" t="str">
        <f t="shared" si="0"/>
        <v>loan_yoy_historical_high_3_-1</v>
      </c>
      <c r="C49" t="s">
        <v>443</v>
      </c>
      <c r="D49" t="s">
        <v>333</v>
      </c>
      <c r="E49">
        <v>3</v>
      </c>
      <c r="F49">
        <v>-1</v>
      </c>
      <c r="G49">
        <v>-1</v>
      </c>
      <c r="H49" t="s">
        <v>330</v>
      </c>
      <c r="I49" t="s">
        <v>331</v>
      </c>
      <c r="K49">
        <v>0.92811483630090197</v>
      </c>
      <c r="L49">
        <v>5.6543696742594067E-2</v>
      </c>
      <c r="M49">
        <v>0.32020482815418377</v>
      </c>
      <c r="N49">
        <v>0.5436241610738255</v>
      </c>
      <c r="O49">
        <v>6.3222541266392072E-3</v>
      </c>
      <c r="P49">
        <v>1.2124764877099481</v>
      </c>
      <c r="Q49">
        <v>0.22726195007893821</v>
      </c>
      <c r="R49">
        <v>148</v>
      </c>
      <c r="S49">
        <v>0</v>
      </c>
      <c r="T49">
        <v>-0.49452245544815648</v>
      </c>
      <c r="U49">
        <v>39</v>
      </c>
      <c r="V49">
        <v>3008</v>
      </c>
      <c r="W49">
        <v>149</v>
      </c>
    </row>
    <row r="50" spans="1:23">
      <c r="A50" t="s">
        <v>351</v>
      </c>
      <c r="B50" t="str">
        <f t="shared" si="0"/>
        <v>newstarts_area_yoy_historical_high_3_1</v>
      </c>
      <c r="C50" t="s">
        <v>340</v>
      </c>
      <c r="D50" t="s">
        <v>333</v>
      </c>
      <c r="E50">
        <v>3</v>
      </c>
      <c r="F50">
        <v>1</v>
      </c>
      <c r="G50">
        <v>1</v>
      </c>
      <c r="H50" t="s">
        <v>330</v>
      </c>
      <c r="I50" t="s">
        <v>331</v>
      </c>
      <c r="K50">
        <v>4.1857893051488793E-2</v>
      </c>
      <c r="L50">
        <v>3.4412132302941161E-3</v>
      </c>
      <c r="M50">
        <v>1.94817398076867E-2</v>
      </c>
      <c r="N50">
        <v>0.48993288590604028</v>
      </c>
      <c r="O50">
        <v>1.9808707823603922E-3</v>
      </c>
      <c r="P50">
        <v>0.40702306053662018</v>
      </c>
      <c r="Q50">
        <v>0.68457910173632386</v>
      </c>
      <c r="R50">
        <v>148</v>
      </c>
      <c r="S50">
        <v>0</v>
      </c>
      <c r="T50">
        <v>-0.37026596660500533</v>
      </c>
      <c r="U50">
        <v>66</v>
      </c>
      <c r="V50">
        <v>3008</v>
      </c>
      <c r="W50">
        <v>149</v>
      </c>
    </row>
    <row r="51" spans="1:23">
      <c r="A51" t="s">
        <v>351</v>
      </c>
      <c r="B51" t="str">
        <f t="shared" si="0"/>
        <v>newstarts_area_yoy_historical_high_3_-1</v>
      </c>
      <c r="C51" t="s">
        <v>340</v>
      </c>
      <c r="D51" t="s">
        <v>333</v>
      </c>
      <c r="E51">
        <v>3</v>
      </c>
      <c r="F51">
        <v>-1</v>
      </c>
      <c r="G51">
        <v>1</v>
      </c>
      <c r="H51" t="s">
        <v>330</v>
      </c>
      <c r="I51" t="s">
        <v>331</v>
      </c>
      <c r="K51">
        <v>-0.33866548390721379</v>
      </c>
      <c r="L51">
        <v>-3.4048105459507649E-2</v>
      </c>
      <c r="M51">
        <v>-0.19275653297721171</v>
      </c>
      <c r="N51">
        <v>0.51006711409395977</v>
      </c>
      <c r="O51">
        <v>-1.0572869560213909E-3</v>
      </c>
      <c r="P51">
        <v>-0.22143579629068791</v>
      </c>
      <c r="Q51">
        <v>0.82505835104460856</v>
      </c>
      <c r="R51">
        <v>148</v>
      </c>
      <c r="S51">
        <v>0</v>
      </c>
      <c r="T51">
        <v>-0.595200157490267</v>
      </c>
      <c r="U51">
        <v>66</v>
      </c>
      <c r="V51">
        <v>3008</v>
      </c>
      <c r="W51">
        <v>149</v>
      </c>
    </row>
    <row r="52" spans="1:23">
      <c r="A52" t="s">
        <v>351</v>
      </c>
      <c r="B52" t="str">
        <f t="shared" si="0"/>
        <v>completed_yoy_historical_high_3_1</v>
      </c>
      <c r="C52" t="s">
        <v>444</v>
      </c>
      <c r="D52" t="s">
        <v>333</v>
      </c>
      <c r="E52">
        <v>3</v>
      </c>
      <c r="F52">
        <v>1</v>
      </c>
      <c r="G52">
        <v>1</v>
      </c>
      <c r="H52" t="s">
        <v>330</v>
      </c>
      <c r="I52" t="s">
        <v>331</v>
      </c>
      <c r="K52">
        <v>-0.76392509233862838</v>
      </c>
      <c r="L52">
        <v>-0.11391323674202281</v>
      </c>
      <c r="M52">
        <v>-0.64533737031143124</v>
      </c>
      <c r="N52">
        <v>0.48322147651006708</v>
      </c>
      <c r="O52">
        <v>-7.9515122794641593E-3</v>
      </c>
      <c r="P52">
        <v>-1.707227226342805</v>
      </c>
      <c r="Q52">
        <v>8.9876833866751091E-2</v>
      </c>
      <c r="R52">
        <v>148</v>
      </c>
      <c r="S52">
        <v>0</v>
      </c>
      <c r="T52">
        <v>-0.83620053482278323</v>
      </c>
      <c r="U52">
        <v>77</v>
      </c>
      <c r="V52">
        <v>3008</v>
      </c>
      <c r="W52">
        <v>149</v>
      </c>
    </row>
    <row r="53" spans="1:23">
      <c r="A53" t="s">
        <v>351</v>
      </c>
      <c r="B53" t="str">
        <f t="shared" si="0"/>
        <v>completed_yoy_historical_high_3_-1</v>
      </c>
      <c r="C53" t="s">
        <v>444</v>
      </c>
      <c r="D53" t="s">
        <v>333</v>
      </c>
      <c r="E53">
        <v>3</v>
      </c>
      <c r="F53">
        <v>-1</v>
      </c>
      <c r="G53">
        <v>1</v>
      </c>
      <c r="H53" t="s">
        <v>330</v>
      </c>
      <c r="I53" t="s">
        <v>331</v>
      </c>
      <c r="K53">
        <v>1.9186354126503831</v>
      </c>
      <c r="L53">
        <v>9.3883783362211037E-2</v>
      </c>
      <c r="M53">
        <v>0.53186719649681258</v>
      </c>
      <c r="N53">
        <v>0.51006711409395977</v>
      </c>
      <c r="O53">
        <v>8.9628236773636929E-3</v>
      </c>
      <c r="P53">
        <v>1.78690398589502</v>
      </c>
      <c r="Q53">
        <v>7.5999869962596139E-2</v>
      </c>
      <c r="R53">
        <v>148</v>
      </c>
      <c r="S53">
        <v>0</v>
      </c>
      <c r="T53">
        <v>-0.32133629981975131</v>
      </c>
      <c r="U53">
        <v>77</v>
      </c>
      <c r="V53">
        <v>3008</v>
      </c>
      <c r="W53">
        <v>149</v>
      </c>
    </row>
    <row r="54" spans="1:23">
      <c r="A54" t="s">
        <v>351</v>
      </c>
      <c r="B54" t="str">
        <f t="shared" si="0"/>
        <v>sold_area_yoy_historical_high_3_1</v>
      </c>
      <c r="C54" t="s">
        <v>346</v>
      </c>
      <c r="D54" t="s">
        <v>333</v>
      </c>
      <c r="E54">
        <v>3</v>
      </c>
      <c r="F54">
        <v>1</v>
      </c>
      <c r="G54">
        <v>-1</v>
      </c>
      <c r="H54" t="s">
        <v>330</v>
      </c>
      <c r="I54" t="s">
        <v>331</v>
      </c>
      <c r="K54">
        <v>0.479168548065384</v>
      </c>
      <c r="L54">
        <v>3.3340618819552859E-2</v>
      </c>
      <c r="M54">
        <v>0.18877500750746329</v>
      </c>
      <c r="N54">
        <v>0.53020134228187921</v>
      </c>
      <c r="O54">
        <v>4.3639112878164328E-3</v>
      </c>
      <c r="P54">
        <v>0.88905641528674673</v>
      </c>
      <c r="Q54">
        <v>0.37541551123435352</v>
      </c>
      <c r="R54">
        <v>148</v>
      </c>
      <c r="S54">
        <v>0</v>
      </c>
      <c r="T54">
        <v>-0.42931847330891931</v>
      </c>
      <c r="U54">
        <v>52</v>
      </c>
      <c r="V54">
        <v>3008</v>
      </c>
      <c r="W54">
        <v>149</v>
      </c>
    </row>
    <row r="55" spans="1:23">
      <c r="A55" t="s">
        <v>351</v>
      </c>
      <c r="B55" t="str">
        <f t="shared" si="0"/>
        <v>sold_area_yoy_historical_high_3_-1</v>
      </c>
      <c r="C55" t="s">
        <v>346</v>
      </c>
      <c r="D55" t="s">
        <v>333</v>
      </c>
      <c r="E55">
        <v>3</v>
      </c>
      <c r="F55">
        <v>-1</v>
      </c>
      <c r="G55">
        <v>-1</v>
      </c>
      <c r="H55" t="s">
        <v>330</v>
      </c>
      <c r="I55" t="s">
        <v>331</v>
      </c>
      <c r="K55">
        <v>-0.53418656282286214</v>
      </c>
      <c r="L55">
        <v>-6.1997638216259698E-2</v>
      </c>
      <c r="M55">
        <v>-0.35103141555536321</v>
      </c>
      <c r="N55">
        <v>0.46308724832214759</v>
      </c>
      <c r="O55">
        <v>-3.3875232279038871E-3</v>
      </c>
      <c r="P55">
        <v>-0.70543205078083648</v>
      </c>
      <c r="Q55">
        <v>0.48165021561766219</v>
      </c>
      <c r="R55">
        <v>148</v>
      </c>
      <c r="S55">
        <v>0</v>
      </c>
      <c r="T55">
        <v>-0.69950186029598038</v>
      </c>
      <c r="U55">
        <v>52</v>
      </c>
      <c r="V55">
        <v>3008</v>
      </c>
      <c r="W55">
        <v>149</v>
      </c>
    </row>
    <row r="56" spans="1:23">
      <c r="A56" t="s">
        <v>351</v>
      </c>
      <c r="B56" t="str">
        <f t="shared" si="0"/>
        <v>local_gov_budget_MA12_yoy_historical_high_3_1</v>
      </c>
      <c r="C56" t="s">
        <v>389</v>
      </c>
      <c r="D56" t="s">
        <v>333</v>
      </c>
      <c r="E56">
        <v>3</v>
      </c>
      <c r="F56">
        <v>1</v>
      </c>
      <c r="G56">
        <v>-1</v>
      </c>
      <c r="H56" t="s">
        <v>445</v>
      </c>
      <c r="I56" t="s">
        <v>331</v>
      </c>
      <c r="K56">
        <v>0.8906325605698</v>
      </c>
      <c r="L56">
        <v>5.8737768369965908E-2</v>
      </c>
      <c r="M56">
        <v>0.33066197755184679</v>
      </c>
      <c r="N56">
        <v>0.5539568345323741</v>
      </c>
      <c r="O56">
        <v>6.2939592504646941E-3</v>
      </c>
      <c r="P56">
        <v>1.277755724985733</v>
      </c>
      <c r="Q56">
        <v>0.20348082655482269</v>
      </c>
      <c r="R56">
        <v>138</v>
      </c>
      <c r="S56">
        <v>0</v>
      </c>
      <c r="T56">
        <v>-0.56274379167883559</v>
      </c>
      <c r="U56">
        <v>35</v>
      </c>
      <c r="V56">
        <v>2812</v>
      </c>
      <c r="W56">
        <v>139</v>
      </c>
    </row>
    <row r="57" spans="1:23">
      <c r="A57" t="s">
        <v>351</v>
      </c>
      <c r="B57" t="str">
        <f t="shared" si="0"/>
        <v>local_gov_budget_MA12_yoy_historical_high_3_-1</v>
      </c>
      <c r="C57" t="s">
        <v>389</v>
      </c>
      <c r="D57" t="s">
        <v>333</v>
      </c>
      <c r="E57">
        <v>3</v>
      </c>
      <c r="F57">
        <v>-1</v>
      </c>
      <c r="G57">
        <v>-1</v>
      </c>
      <c r="H57" t="s">
        <v>445</v>
      </c>
      <c r="I57" t="s">
        <v>331</v>
      </c>
      <c r="K57">
        <v>-0.62816183641086676</v>
      </c>
      <c r="L57">
        <v>-8.4840336485674683E-2</v>
      </c>
      <c r="M57">
        <v>-0.47760536733060027</v>
      </c>
      <c r="N57">
        <v>0.4460431654676259</v>
      </c>
      <c r="O57">
        <v>-5.3719893509070974E-3</v>
      </c>
      <c r="P57">
        <v>-1.0583585963290121</v>
      </c>
      <c r="Q57">
        <v>0.29174103250399219</v>
      </c>
      <c r="R57">
        <v>138</v>
      </c>
      <c r="S57">
        <v>0</v>
      </c>
      <c r="T57">
        <v>-0.86525643562199106</v>
      </c>
      <c r="U57">
        <v>35</v>
      </c>
      <c r="V57">
        <v>2812</v>
      </c>
      <c r="W57">
        <v>139</v>
      </c>
    </row>
    <row r="58" spans="1:23">
      <c r="A58" t="s">
        <v>351</v>
      </c>
      <c r="B58" t="str">
        <f t="shared" si="0"/>
        <v>newstarts_area_ytd_yoy_historical_high_3_1</v>
      </c>
      <c r="C58" t="s">
        <v>446</v>
      </c>
      <c r="D58" t="s">
        <v>333</v>
      </c>
      <c r="E58">
        <v>3</v>
      </c>
      <c r="F58">
        <v>1</v>
      </c>
      <c r="G58">
        <v>1</v>
      </c>
      <c r="H58" t="s">
        <v>330</v>
      </c>
      <c r="I58" t="s">
        <v>331</v>
      </c>
      <c r="K58">
        <v>0.42926032000389491</v>
      </c>
      <c r="L58">
        <v>3.0373545407366139E-2</v>
      </c>
      <c r="M58">
        <v>0.17197242490625911</v>
      </c>
      <c r="N58">
        <v>0.48993288590604028</v>
      </c>
      <c r="O58">
        <v>4.170702517448506E-3</v>
      </c>
      <c r="P58">
        <v>0.82634770685386394</v>
      </c>
      <c r="Q58">
        <v>0.40993706289873361</v>
      </c>
      <c r="R58">
        <v>148</v>
      </c>
      <c r="S58">
        <v>0</v>
      </c>
      <c r="T58">
        <v>-0.37327694398112859</v>
      </c>
      <c r="U58">
        <v>36</v>
      </c>
      <c r="V58">
        <v>3008</v>
      </c>
      <c r="W58">
        <v>149</v>
      </c>
    </row>
    <row r="59" spans="1:23">
      <c r="A59" t="s">
        <v>351</v>
      </c>
      <c r="B59" t="str">
        <f t="shared" si="0"/>
        <v>newstarts_area_ytd_yoy_historical_high_3_-1</v>
      </c>
      <c r="C59" t="s">
        <v>446</v>
      </c>
      <c r="D59" t="s">
        <v>333</v>
      </c>
      <c r="E59">
        <v>3</v>
      </c>
      <c r="F59">
        <v>-1</v>
      </c>
      <c r="G59">
        <v>1</v>
      </c>
      <c r="H59" t="s">
        <v>330</v>
      </c>
      <c r="I59" t="s">
        <v>331</v>
      </c>
      <c r="K59">
        <v>-0.51792086025534179</v>
      </c>
      <c r="L59">
        <v>-5.9296557738580447E-2</v>
      </c>
      <c r="M59">
        <v>-0.33573205518591298</v>
      </c>
      <c r="N59">
        <v>0.50335570469798663</v>
      </c>
      <c r="O59">
        <v>-3.1674192163633338E-3</v>
      </c>
      <c r="P59">
        <v>-0.67471494087937101</v>
      </c>
      <c r="Q59">
        <v>0.50090951951491791</v>
      </c>
      <c r="R59">
        <v>148</v>
      </c>
      <c r="S59">
        <v>0</v>
      </c>
      <c r="T59">
        <v>-0.75159790150357664</v>
      </c>
      <c r="U59">
        <v>36</v>
      </c>
      <c r="V59">
        <v>3008</v>
      </c>
      <c r="W59">
        <v>149</v>
      </c>
    </row>
    <row r="60" spans="1:23">
      <c r="A60" t="s">
        <v>351</v>
      </c>
      <c r="B60" t="str">
        <f t="shared" si="0"/>
        <v>completed_area_ytd_yoy_historical_high_3_1</v>
      </c>
      <c r="C60" t="s">
        <v>447</v>
      </c>
      <c r="D60" t="s">
        <v>333</v>
      </c>
      <c r="E60">
        <v>3</v>
      </c>
      <c r="F60">
        <v>1</v>
      </c>
      <c r="G60">
        <v>1</v>
      </c>
      <c r="H60" t="s">
        <v>330</v>
      </c>
      <c r="I60" t="s">
        <v>331</v>
      </c>
      <c r="K60">
        <v>0.72397463018520103</v>
      </c>
      <c r="L60">
        <v>4.6684399320575887E-2</v>
      </c>
      <c r="M60">
        <v>0.26435145963444939</v>
      </c>
      <c r="N60">
        <v>0.55704697986577179</v>
      </c>
      <c r="O60">
        <v>5.4250951498406863E-3</v>
      </c>
      <c r="P60">
        <v>1.0843780048872169</v>
      </c>
      <c r="Q60">
        <v>0.27996052682050221</v>
      </c>
      <c r="R60">
        <v>148</v>
      </c>
      <c r="S60">
        <v>0</v>
      </c>
      <c r="T60">
        <v>-0.5284062882868561</v>
      </c>
      <c r="U60">
        <v>42</v>
      </c>
      <c r="V60">
        <v>3008</v>
      </c>
      <c r="W60">
        <v>149</v>
      </c>
    </row>
    <row r="61" spans="1:23">
      <c r="A61" t="s">
        <v>351</v>
      </c>
      <c r="B61" t="str">
        <f t="shared" si="0"/>
        <v>completed_area_ytd_yoy_historical_high_3_-1</v>
      </c>
      <c r="C61" t="s">
        <v>447</v>
      </c>
      <c r="D61" t="s">
        <v>333</v>
      </c>
      <c r="E61">
        <v>3</v>
      </c>
      <c r="F61">
        <v>-1</v>
      </c>
      <c r="G61">
        <v>1</v>
      </c>
      <c r="H61" t="s">
        <v>330</v>
      </c>
      <c r="I61" t="s">
        <v>331</v>
      </c>
      <c r="K61">
        <v>-0.60033252608558718</v>
      </c>
      <c r="L61">
        <v>-7.3955872840954506E-2</v>
      </c>
      <c r="M61">
        <v>-0.41877679093172693</v>
      </c>
      <c r="N61">
        <v>0.44295302013422821</v>
      </c>
      <c r="O61">
        <v>-4.4464312380235608E-3</v>
      </c>
      <c r="P61">
        <v>-0.94794637242275892</v>
      </c>
      <c r="Q61">
        <v>0.34470200728970918</v>
      </c>
      <c r="R61">
        <v>148</v>
      </c>
      <c r="S61">
        <v>0</v>
      </c>
      <c r="T61">
        <v>-0.67262810337114964</v>
      </c>
      <c r="U61">
        <v>42</v>
      </c>
      <c r="V61">
        <v>3008</v>
      </c>
      <c r="W61">
        <v>149</v>
      </c>
    </row>
    <row r="62" spans="1:23">
      <c r="A62" t="s">
        <v>351</v>
      </c>
      <c r="B62" t="str">
        <f t="shared" si="0"/>
        <v>sold_area_ytd_yoy_historical_high_3_1</v>
      </c>
      <c r="C62" t="s">
        <v>392</v>
      </c>
      <c r="D62" t="s">
        <v>333</v>
      </c>
      <c r="E62">
        <v>3</v>
      </c>
      <c r="F62">
        <v>1</v>
      </c>
      <c r="G62">
        <v>-1</v>
      </c>
      <c r="H62" t="s">
        <v>330</v>
      </c>
      <c r="I62" t="s">
        <v>331</v>
      </c>
      <c r="K62">
        <v>0.22115515699874241</v>
      </c>
      <c r="L62">
        <v>1.6879205147598109E-2</v>
      </c>
      <c r="M62">
        <v>9.5562398633931442E-2</v>
      </c>
      <c r="N62">
        <v>0.52348993288590606</v>
      </c>
      <c r="O62">
        <v>2.9508174766399399E-3</v>
      </c>
      <c r="P62">
        <v>0.62017883280513286</v>
      </c>
      <c r="Q62">
        <v>0.5360938029460971</v>
      </c>
      <c r="R62">
        <v>148</v>
      </c>
      <c r="S62">
        <v>0</v>
      </c>
      <c r="T62">
        <v>-0.4704264189166743</v>
      </c>
      <c r="U62">
        <v>31</v>
      </c>
      <c r="V62">
        <v>3008</v>
      </c>
      <c r="W62">
        <v>149</v>
      </c>
    </row>
    <row r="63" spans="1:23">
      <c r="A63" t="s">
        <v>351</v>
      </c>
      <c r="B63" t="str">
        <f t="shared" si="0"/>
        <v>sold_area_ytd_yoy_historical_high_3_-1</v>
      </c>
      <c r="C63" t="s">
        <v>392</v>
      </c>
      <c r="D63" t="s">
        <v>333</v>
      </c>
      <c r="E63">
        <v>3</v>
      </c>
      <c r="F63">
        <v>-1</v>
      </c>
      <c r="G63">
        <v>-1</v>
      </c>
      <c r="H63" t="s">
        <v>330</v>
      </c>
      <c r="I63" t="s">
        <v>331</v>
      </c>
      <c r="K63">
        <v>-0.43576655137577891</v>
      </c>
      <c r="L63">
        <v>-4.6813096311548841E-2</v>
      </c>
      <c r="M63">
        <v>-0.26503450440315551</v>
      </c>
      <c r="N63">
        <v>0.47651006711409388</v>
      </c>
      <c r="O63">
        <v>-2.2556551789265759E-3</v>
      </c>
      <c r="P63">
        <v>-0.49590080963666638</v>
      </c>
      <c r="Q63">
        <v>0.62070000415378834</v>
      </c>
      <c r="R63">
        <v>148</v>
      </c>
      <c r="S63">
        <v>0</v>
      </c>
      <c r="T63">
        <v>-0.63860706930699118</v>
      </c>
      <c r="U63">
        <v>31</v>
      </c>
      <c r="V63">
        <v>3008</v>
      </c>
      <c r="W63">
        <v>149</v>
      </c>
    </row>
    <row r="64" spans="1:23">
      <c r="A64" t="s">
        <v>351</v>
      </c>
      <c r="B64" t="str">
        <f t="shared" si="0"/>
        <v>CN_BOND_1Y_historical_high_3_1</v>
      </c>
      <c r="C64" t="s">
        <v>448</v>
      </c>
      <c r="D64" t="s">
        <v>333</v>
      </c>
      <c r="E64">
        <v>3</v>
      </c>
      <c r="F64">
        <v>1</v>
      </c>
      <c r="G64">
        <v>-1</v>
      </c>
      <c r="H64" t="s">
        <v>330</v>
      </c>
      <c r="I64" t="s">
        <v>331</v>
      </c>
      <c r="K64">
        <v>-0.40835496333937188</v>
      </c>
      <c r="L64">
        <v>-4.3017347122790039E-2</v>
      </c>
      <c r="M64">
        <v>-0.24354094108011831</v>
      </c>
      <c r="N64">
        <v>0.4563758389261745</v>
      </c>
      <c r="O64">
        <v>-1.848357711878728E-3</v>
      </c>
      <c r="P64">
        <v>-0.39516527154417008</v>
      </c>
      <c r="Q64">
        <v>0.69328988497494115</v>
      </c>
      <c r="R64">
        <v>148</v>
      </c>
      <c r="S64">
        <v>0</v>
      </c>
      <c r="T64">
        <v>-0.71290812288594863</v>
      </c>
      <c r="U64">
        <v>39</v>
      </c>
      <c r="V64">
        <v>3008</v>
      </c>
      <c r="W64">
        <v>149</v>
      </c>
    </row>
    <row r="65" spans="1:23">
      <c r="A65" t="s">
        <v>351</v>
      </c>
      <c r="B65" t="str">
        <f t="shared" si="0"/>
        <v>CN_BOND_1Y_historical_high_3_-1</v>
      </c>
      <c r="C65" t="s">
        <v>448</v>
      </c>
      <c r="D65" t="s">
        <v>333</v>
      </c>
      <c r="E65">
        <v>3</v>
      </c>
      <c r="F65">
        <v>-1</v>
      </c>
      <c r="G65">
        <v>-1</v>
      </c>
      <c r="H65" t="s">
        <v>330</v>
      </c>
      <c r="I65" t="s">
        <v>331</v>
      </c>
      <c r="K65">
        <v>0.16457764849615539</v>
      </c>
      <c r="L65">
        <v>1.2845883951650089E-2</v>
      </c>
      <c r="M65">
        <v>7.2726443535924487E-2</v>
      </c>
      <c r="N65">
        <v>0.5436241610738255</v>
      </c>
      <c r="O65">
        <v>2.7140721949230782E-3</v>
      </c>
      <c r="P65">
        <v>0.55678718146905115</v>
      </c>
      <c r="Q65">
        <v>0.57851381750356223</v>
      </c>
      <c r="R65">
        <v>148</v>
      </c>
      <c r="S65">
        <v>0</v>
      </c>
      <c r="T65">
        <v>-0.61252579440620691</v>
      </c>
      <c r="U65">
        <v>39</v>
      </c>
      <c r="V65">
        <v>3008</v>
      </c>
      <c r="W65">
        <v>149</v>
      </c>
    </row>
    <row r="66" spans="1:23">
      <c r="A66" t="s">
        <v>351</v>
      </c>
      <c r="B66" t="str">
        <f t="shared" si="0"/>
        <v>CN_BOND_10Y_historical_high_3_1</v>
      </c>
      <c r="C66" t="s">
        <v>449</v>
      </c>
      <c r="D66" t="s">
        <v>333</v>
      </c>
      <c r="E66">
        <v>3</v>
      </c>
      <c r="F66">
        <v>1</v>
      </c>
      <c r="G66">
        <v>-1</v>
      </c>
      <c r="H66" t="s">
        <v>330</v>
      </c>
      <c r="I66" t="s">
        <v>331</v>
      </c>
      <c r="K66">
        <v>-0.22113579417827331</v>
      </c>
      <c r="L66">
        <v>-2.071966267005421E-2</v>
      </c>
      <c r="M66">
        <v>-0.117297740073478</v>
      </c>
      <c r="N66">
        <v>0.51677852348993292</v>
      </c>
      <c r="O66">
        <v>5.1232125885344141E-5</v>
      </c>
      <c r="P66">
        <v>1.0823736140040169E-2</v>
      </c>
      <c r="Q66">
        <v>0.99137865308620587</v>
      </c>
      <c r="R66">
        <v>148</v>
      </c>
      <c r="S66">
        <v>0</v>
      </c>
      <c r="T66">
        <v>-0.54473623962472728</v>
      </c>
      <c r="U66">
        <v>45</v>
      </c>
      <c r="V66">
        <v>3008</v>
      </c>
      <c r="W66">
        <v>149</v>
      </c>
    </row>
    <row r="67" spans="1:23">
      <c r="A67" t="s">
        <v>351</v>
      </c>
      <c r="B67" t="str">
        <f t="shared" ref="B67:B130" si="1">C67&amp;"_"&amp;D67&amp;"_"&amp;E67&amp;"_"&amp;F67</f>
        <v>CN_BOND_10Y_historical_high_3_-1</v>
      </c>
      <c r="C67" t="s">
        <v>449</v>
      </c>
      <c r="D67" t="s">
        <v>333</v>
      </c>
      <c r="E67">
        <v>3</v>
      </c>
      <c r="F67">
        <v>-1</v>
      </c>
      <c r="G67">
        <v>-1</v>
      </c>
      <c r="H67" t="s">
        <v>330</v>
      </c>
      <c r="I67" t="s">
        <v>331</v>
      </c>
      <c r="K67">
        <v>-0.11535723379183881</v>
      </c>
      <c r="L67">
        <v>-1.0216069871688219E-2</v>
      </c>
      <c r="M67">
        <v>-5.7835010514610832E-2</v>
      </c>
      <c r="N67">
        <v>0.47651006711409388</v>
      </c>
      <c r="O67">
        <v>9.7553101624751903E-4</v>
      </c>
      <c r="P67">
        <v>0.19278619267752289</v>
      </c>
      <c r="Q67">
        <v>0.84739071433349444</v>
      </c>
      <c r="R67">
        <v>148</v>
      </c>
      <c r="S67">
        <v>0</v>
      </c>
      <c r="T67">
        <v>-0.57673693521919389</v>
      </c>
      <c r="U67">
        <v>45</v>
      </c>
      <c r="V67">
        <v>3008</v>
      </c>
      <c r="W67">
        <v>149</v>
      </c>
    </row>
    <row r="68" spans="1:23">
      <c r="A68" t="s">
        <v>351</v>
      </c>
      <c r="B68" t="str">
        <f t="shared" si="1"/>
        <v>TERM_SPREAD_historical_high_3_1</v>
      </c>
      <c r="C68" t="s">
        <v>450</v>
      </c>
      <c r="D68" t="s">
        <v>333</v>
      </c>
      <c r="E68">
        <v>3</v>
      </c>
      <c r="F68">
        <v>1</v>
      </c>
      <c r="G68">
        <v>1</v>
      </c>
      <c r="H68" t="s">
        <v>330</v>
      </c>
      <c r="I68" t="s">
        <v>331</v>
      </c>
      <c r="K68">
        <v>-7.3927427984205818E-2</v>
      </c>
      <c r="L68">
        <v>-6.4136111616512892E-3</v>
      </c>
      <c r="M68">
        <v>-3.6308735064695147E-2</v>
      </c>
      <c r="N68">
        <v>0.55704697986577179</v>
      </c>
      <c r="O68">
        <v>1.378909703380525E-3</v>
      </c>
      <c r="P68">
        <v>0.27793417756786393</v>
      </c>
      <c r="Q68">
        <v>0.78145077819812925</v>
      </c>
      <c r="R68">
        <v>148</v>
      </c>
      <c r="S68">
        <v>0</v>
      </c>
      <c r="T68">
        <v>-0.60815140466145523</v>
      </c>
      <c r="U68">
        <v>53</v>
      </c>
      <c r="V68">
        <v>3008</v>
      </c>
      <c r="W68">
        <v>149</v>
      </c>
    </row>
    <row r="69" spans="1:23">
      <c r="A69" t="s">
        <v>351</v>
      </c>
      <c r="B69" t="str">
        <f t="shared" si="1"/>
        <v>TERM_SPREAD_historical_high_3_-1</v>
      </c>
      <c r="C69" t="s">
        <v>450</v>
      </c>
      <c r="D69" t="s">
        <v>333</v>
      </c>
      <c r="E69">
        <v>3</v>
      </c>
      <c r="F69">
        <v>-1</v>
      </c>
      <c r="G69">
        <v>1</v>
      </c>
      <c r="H69" t="s">
        <v>330</v>
      </c>
      <c r="I69" t="s">
        <v>331</v>
      </c>
      <c r="K69">
        <v>-0.2559799238640047</v>
      </c>
      <c r="L69">
        <v>-2.446737206913574E-2</v>
      </c>
      <c r="M69">
        <v>-0.13851468506532341</v>
      </c>
      <c r="N69">
        <v>0.43624161073825501</v>
      </c>
      <c r="O69">
        <v>-1.939163073464594E-5</v>
      </c>
      <c r="P69">
        <v>-3.670599808575811E-3</v>
      </c>
      <c r="Q69">
        <v>0.99707623463368666</v>
      </c>
      <c r="R69">
        <v>148</v>
      </c>
      <c r="S69">
        <v>0</v>
      </c>
      <c r="T69">
        <v>-0.6165056308656951</v>
      </c>
      <c r="U69">
        <v>53</v>
      </c>
      <c r="V69">
        <v>3008</v>
      </c>
      <c r="W69">
        <v>149</v>
      </c>
    </row>
    <row r="70" spans="1:23">
      <c r="A70" t="s">
        <v>351</v>
      </c>
      <c r="B70" t="str">
        <f t="shared" si="1"/>
        <v>US_BOND_5Y_historical_high_3_1</v>
      </c>
      <c r="C70" t="s">
        <v>338</v>
      </c>
      <c r="D70" t="s">
        <v>333</v>
      </c>
      <c r="E70">
        <v>3</v>
      </c>
      <c r="F70">
        <v>1</v>
      </c>
      <c r="G70">
        <v>1</v>
      </c>
      <c r="H70" t="s">
        <v>330</v>
      </c>
      <c r="I70" t="s">
        <v>331</v>
      </c>
      <c r="K70">
        <v>1.0237939041433159</v>
      </c>
      <c r="L70">
        <v>6.0839223461142573E-2</v>
      </c>
      <c r="M70">
        <v>0.34454325793399432</v>
      </c>
      <c r="N70">
        <v>0.56375838926174493</v>
      </c>
      <c r="O70">
        <v>6.3233350595481028E-3</v>
      </c>
      <c r="P70">
        <v>1.3705553371563171</v>
      </c>
      <c r="Q70">
        <v>0.17258872929012831</v>
      </c>
      <c r="R70">
        <v>148</v>
      </c>
      <c r="S70">
        <v>0</v>
      </c>
      <c r="T70">
        <v>-0.45682933510133411</v>
      </c>
      <c r="U70">
        <v>50</v>
      </c>
      <c r="V70">
        <v>3008</v>
      </c>
      <c r="W70">
        <v>149</v>
      </c>
    </row>
    <row r="71" spans="1:23">
      <c r="A71" t="s">
        <v>351</v>
      </c>
      <c r="B71" t="str">
        <f t="shared" si="1"/>
        <v>US_BOND_5Y_historical_high_3_-1</v>
      </c>
      <c r="C71" t="s">
        <v>338</v>
      </c>
      <c r="D71" t="s">
        <v>333</v>
      </c>
      <c r="E71">
        <v>3</v>
      </c>
      <c r="F71">
        <v>-1</v>
      </c>
      <c r="G71">
        <v>1</v>
      </c>
      <c r="H71" t="s">
        <v>330</v>
      </c>
      <c r="I71" t="s">
        <v>331</v>
      </c>
      <c r="K71">
        <v>-0.6595421183313035</v>
      </c>
      <c r="L71">
        <v>-8.631212011806233E-2</v>
      </c>
      <c r="M71">
        <v>-0.48880076655910948</v>
      </c>
      <c r="N71">
        <v>0.42953020134228193</v>
      </c>
      <c r="O71">
        <v>-5.6149180666487464E-3</v>
      </c>
      <c r="P71">
        <v>-1.201453256441716</v>
      </c>
      <c r="Q71">
        <v>0.23149451712425129</v>
      </c>
      <c r="R71">
        <v>148</v>
      </c>
      <c r="S71">
        <v>0</v>
      </c>
      <c r="T71">
        <v>-0.74806157858365185</v>
      </c>
      <c r="U71">
        <v>50</v>
      </c>
      <c r="V71">
        <v>3008</v>
      </c>
      <c r="W71">
        <v>149</v>
      </c>
    </row>
    <row r="72" spans="1:23">
      <c r="A72" t="s">
        <v>351</v>
      </c>
      <c r="B72" t="str">
        <f t="shared" si="1"/>
        <v>US_BOND_10Y_historical_high_3_1</v>
      </c>
      <c r="C72" t="s">
        <v>336</v>
      </c>
      <c r="D72" t="s">
        <v>333</v>
      </c>
      <c r="E72">
        <v>3</v>
      </c>
      <c r="F72">
        <v>1</v>
      </c>
      <c r="G72">
        <v>1</v>
      </c>
      <c r="H72" t="s">
        <v>330</v>
      </c>
      <c r="I72" t="s">
        <v>331</v>
      </c>
      <c r="K72">
        <v>3.7103081061204972E-3</v>
      </c>
      <c r="L72">
        <v>3.1030989037317269E-4</v>
      </c>
      <c r="M72">
        <v>1.7567451637150731E-3</v>
      </c>
      <c r="N72">
        <v>0.50335570469798663</v>
      </c>
      <c r="O72">
        <v>1.780126730047942E-3</v>
      </c>
      <c r="P72">
        <v>0.367487781100584</v>
      </c>
      <c r="Q72">
        <v>0.71378017905834845</v>
      </c>
      <c r="R72">
        <v>148</v>
      </c>
      <c r="S72">
        <v>0</v>
      </c>
      <c r="T72">
        <v>-0.52018473751784355</v>
      </c>
      <c r="U72">
        <v>50</v>
      </c>
      <c r="V72">
        <v>3008</v>
      </c>
      <c r="W72">
        <v>149</v>
      </c>
    </row>
    <row r="73" spans="1:23">
      <c r="A73" t="s">
        <v>351</v>
      </c>
      <c r="B73" t="str">
        <f t="shared" si="1"/>
        <v>US_BOND_10Y_historical_high_3_-1</v>
      </c>
      <c r="C73" t="s">
        <v>336</v>
      </c>
      <c r="D73" t="s">
        <v>333</v>
      </c>
      <c r="E73">
        <v>3</v>
      </c>
      <c r="F73">
        <v>-1</v>
      </c>
      <c r="G73">
        <v>1</v>
      </c>
      <c r="H73" t="s">
        <v>330</v>
      </c>
      <c r="I73" t="s">
        <v>331</v>
      </c>
      <c r="K73">
        <v>-0.31353042807864989</v>
      </c>
      <c r="L73">
        <v>-3.1024741626387579E-2</v>
      </c>
      <c r="M73">
        <v>-0.17563914815000689</v>
      </c>
      <c r="N73">
        <v>0.48993288590604028</v>
      </c>
      <c r="O73">
        <v>-7.395723888133876E-4</v>
      </c>
      <c r="P73">
        <v>-0.1487185235165002</v>
      </c>
      <c r="Q73">
        <v>0.88197818851248089</v>
      </c>
      <c r="R73">
        <v>148</v>
      </c>
      <c r="S73">
        <v>0</v>
      </c>
      <c r="T73">
        <v>-0.67159441119780705</v>
      </c>
      <c r="U73">
        <v>50</v>
      </c>
      <c r="V73">
        <v>3008</v>
      </c>
      <c r="W73">
        <v>149</v>
      </c>
    </row>
    <row r="74" spans="1:23">
      <c r="A74" t="s">
        <v>351</v>
      </c>
      <c r="B74" t="str">
        <f t="shared" si="1"/>
        <v>CNY_INDEX_historical_high_3_1</v>
      </c>
      <c r="C74" t="s">
        <v>388</v>
      </c>
      <c r="D74" t="s">
        <v>333</v>
      </c>
      <c r="E74">
        <v>3</v>
      </c>
      <c r="F74">
        <v>1</v>
      </c>
      <c r="G74">
        <v>-1</v>
      </c>
      <c r="H74" t="s">
        <v>451</v>
      </c>
      <c r="I74" t="s">
        <v>331</v>
      </c>
      <c r="K74">
        <v>-0.27196697718944768</v>
      </c>
      <c r="L74">
        <v>-3.5373185954486019E-2</v>
      </c>
      <c r="M74">
        <v>-0.23219424875056871</v>
      </c>
      <c r="N74">
        <v>0.51818181818181819</v>
      </c>
      <c r="O74">
        <v>-1.719979383855342E-3</v>
      </c>
      <c r="P74">
        <v>-0.37383013603651821</v>
      </c>
      <c r="Q74">
        <v>0.709256849946447</v>
      </c>
      <c r="R74">
        <v>109</v>
      </c>
      <c r="S74">
        <v>0</v>
      </c>
      <c r="T74">
        <v>-0.51069057156287878</v>
      </c>
      <c r="U74">
        <v>29</v>
      </c>
      <c r="V74">
        <v>2221</v>
      </c>
      <c r="W74">
        <v>110</v>
      </c>
    </row>
    <row r="75" spans="1:23">
      <c r="A75" t="s">
        <v>351</v>
      </c>
      <c r="B75" t="str">
        <f t="shared" si="1"/>
        <v>CNY_INDEX_historical_high_3_-1</v>
      </c>
      <c r="C75" t="s">
        <v>388</v>
      </c>
      <c r="D75" t="s">
        <v>333</v>
      </c>
      <c r="E75">
        <v>3</v>
      </c>
      <c r="F75">
        <v>-1</v>
      </c>
      <c r="G75">
        <v>-1</v>
      </c>
      <c r="H75" t="s">
        <v>451</v>
      </c>
      <c r="I75" t="s">
        <v>331</v>
      </c>
      <c r="K75">
        <v>0.1194965576126894</v>
      </c>
      <c r="L75">
        <v>1.2889899760322621E-2</v>
      </c>
      <c r="M75">
        <v>8.461099871437168E-2</v>
      </c>
      <c r="N75">
        <v>0.48181818181818181</v>
      </c>
      <c r="O75">
        <v>2.204957519788284E-3</v>
      </c>
      <c r="P75">
        <v>0.47195529792301782</v>
      </c>
      <c r="Q75">
        <v>0.63790213803844431</v>
      </c>
      <c r="R75">
        <v>109</v>
      </c>
      <c r="S75">
        <v>0</v>
      </c>
      <c r="T75">
        <v>-0.37557395506745428</v>
      </c>
      <c r="U75">
        <v>29</v>
      </c>
      <c r="V75">
        <v>2221</v>
      </c>
      <c r="W75">
        <v>110</v>
      </c>
    </row>
    <row r="76" spans="1:23">
      <c r="A76" t="s">
        <v>351</v>
      </c>
      <c r="B76" t="str">
        <f t="shared" si="1"/>
        <v>USD_INDEX_historical_high_3_1</v>
      </c>
      <c r="C76" t="s">
        <v>452</v>
      </c>
      <c r="D76" t="s">
        <v>333</v>
      </c>
      <c r="E76">
        <v>3</v>
      </c>
      <c r="F76">
        <v>1</v>
      </c>
      <c r="G76">
        <v>1</v>
      </c>
      <c r="H76" t="s">
        <v>330</v>
      </c>
      <c r="I76" t="s">
        <v>331</v>
      </c>
      <c r="K76">
        <v>0.48660399085593031</v>
      </c>
      <c r="L76">
        <v>3.3774786341536973E-2</v>
      </c>
      <c r="M76">
        <v>0.19123377866524899</v>
      </c>
      <c r="N76">
        <v>0.58389261744966447</v>
      </c>
      <c r="O76">
        <v>4.5030475930921687E-3</v>
      </c>
      <c r="P76">
        <v>0.89601621102831119</v>
      </c>
      <c r="Q76">
        <v>0.37169915849172658</v>
      </c>
      <c r="R76">
        <v>148</v>
      </c>
      <c r="S76">
        <v>0</v>
      </c>
      <c r="T76">
        <v>-0.57613503400849719</v>
      </c>
      <c r="U76">
        <v>53</v>
      </c>
      <c r="V76">
        <v>3008</v>
      </c>
      <c r="W76">
        <v>149</v>
      </c>
    </row>
    <row r="77" spans="1:23">
      <c r="A77" t="s">
        <v>351</v>
      </c>
      <c r="B77" t="str">
        <f t="shared" si="1"/>
        <v>USD_INDEX_historical_high_3_-1</v>
      </c>
      <c r="C77" t="s">
        <v>452</v>
      </c>
      <c r="D77" t="s">
        <v>333</v>
      </c>
      <c r="E77">
        <v>3</v>
      </c>
      <c r="F77">
        <v>-1</v>
      </c>
      <c r="G77">
        <v>1</v>
      </c>
      <c r="H77" t="s">
        <v>330</v>
      </c>
      <c r="I77" t="s">
        <v>331</v>
      </c>
      <c r="K77">
        <v>-0.53651638918180078</v>
      </c>
      <c r="L77">
        <v>-6.2391582977160742E-2</v>
      </c>
      <c r="M77">
        <v>-0.3532628763059088</v>
      </c>
      <c r="N77">
        <v>0.40939597315436238</v>
      </c>
      <c r="O77">
        <v>-3.3163520192295028E-3</v>
      </c>
      <c r="P77">
        <v>-0.66701035950200083</v>
      </c>
      <c r="Q77">
        <v>0.50580409825735195</v>
      </c>
      <c r="R77">
        <v>148</v>
      </c>
      <c r="S77">
        <v>0</v>
      </c>
      <c r="T77">
        <v>-0.62880003616298619</v>
      </c>
      <c r="U77">
        <v>53</v>
      </c>
      <c r="V77">
        <v>3008</v>
      </c>
      <c r="W77">
        <v>149</v>
      </c>
    </row>
    <row r="78" spans="1:23">
      <c r="A78" t="s">
        <v>351</v>
      </c>
      <c r="B78" t="str">
        <f t="shared" si="1"/>
        <v>DR007_marginal_improvement_9_-1</v>
      </c>
      <c r="C78" t="s">
        <v>387</v>
      </c>
      <c r="D78" t="s">
        <v>337</v>
      </c>
      <c r="E78">
        <v>9</v>
      </c>
      <c r="F78">
        <v>-1</v>
      </c>
      <c r="G78">
        <v>1</v>
      </c>
      <c r="H78" t="s">
        <v>330</v>
      </c>
      <c r="I78" t="s">
        <v>331</v>
      </c>
      <c r="K78">
        <v>1.1655455411718021</v>
      </c>
      <c r="L78">
        <v>6.6872910357031135E-2</v>
      </c>
      <c r="M78">
        <v>0.3787342180637272</v>
      </c>
      <c r="N78">
        <v>0.53020134228187921</v>
      </c>
      <c r="O78">
        <v>6.893559306570712E-3</v>
      </c>
      <c r="P78">
        <v>1.3988611142323739</v>
      </c>
      <c r="Q78">
        <v>0.16394677406207411</v>
      </c>
      <c r="R78">
        <v>148</v>
      </c>
      <c r="S78">
        <v>0</v>
      </c>
      <c r="T78">
        <v>-0.43666200387895898</v>
      </c>
      <c r="U78">
        <v>27</v>
      </c>
      <c r="V78">
        <v>3008</v>
      </c>
      <c r="W78">
        <v>149</v>
      </c>
    </row>
    <row r="79" spans="1:23">
      <c r="A79" t="s">
        <v>351</v>
      </c>
      <c r="B79" t="str">
        <f t="shared" si="1"/>
        <v>DR007_historical_new_low_12_-1</v>
      </c>
      <c r="C79" t="s">
        <v>387</v>
      </c>
      <c r="D79" t="s">
        <v>339</v>
      </c>
      <c r="E79">
        <v>12</v>
      </c>
      <c r="F79">
        <v>-1</v>
      </c>
      <c r="G79">
        <v>1</v>
      </c>
      <c r="H79" t="s">
        <v>330</v>
      </c>
      <c r="I79" t="s">
        <v>331</v>
      </c>
      <c r="K79">
        <v>1.020579711048766</v>
      </c>
      <c r="L79">
        <v>6.0697971610941259E-2</v>
      </c>
      <c r="M79">
        <v>0.3437430414999168</v>
      </c>
      <c r="N79">
        <v>0.50335570469798663</v>
      </c>
      <c r="O79">
        <v>6.4227656916713664E-3</v>
      </c>
      <c r="P79">
        <v>1.313893630141143</v>
      </c>
      <c r="Q79">
        <v>0.19091493676961341</v>
      </c>
      <c r="R79">
        <v>148</v>
      </c>
      <c r="S79">
        <v>0</v>
      </c>
      <c r="T79">
        <v>-0.67867722005917441</v>
      </c>
      <c r="U79">
        <v>25</v>
      </c>
      <c r="V79">
        <v>3008</v>
      </c>
      <c r="W79">
        <v>149</v>
      </c>
    </row>
    <row r="80" spans="1:23">
      <c r="A80" t="s">
        <v>351</v>
      </c>
      <c r="B80" t="str">
        <f t="shared" si="1"/>
        <v>CREDIT_SPREAD_historical_high_3_1</v>
      </c>
      <c r="C80" t="s">
        <v>453</v>
      </c>
      <c r="D80" t="s">
        <v>333</v>
      </c>
      <c r="E80">
        <v>3</v>
      </c>
      <c r="F80">
        <v>1</v>
      </c>
      <c r="G80">
        <v>1</v>
      </c>
      <c r="H80" t="s">
        <v>330</v>
      </c>
      <c r="I80" t="s">
        <v>331</v>
      </c>
      <c r="K80">
        <v>3.9978747459730402E-2</v>
      </c>
      <c r="L80">
        <v>3.2894642793195321E-3</v>
      </c>
      <c r="M80">
        <v>1.862263701642377E-2</v>
      </c>
      <c r="N80">
        <v>0.47651006711409388</v>
      </c>
      <c r="O80">
        <v>2.0457475009444102E-3</v>
      </c>
      <c r="P80">
        <v>0.40469888398928588</v>
      </c>
      <c r="Q80">
        <v>0.68628316087529728</v>
      </c>
      <c r="R80">
        <v>148</v>
      </c>
      <c r="S80">
        <v>0</v>
      </c>
      <c r="T80">
        <v>-0.48240602779455399</v>
      </c>
      <c r="U80">
        <v>63</v>
      </c>
      <c r="V80">
        <v>3008</v>
      </c>
      <c r="W80">
        <v>149</v>
      </c>
    </row>
    <row r="81" spans="1:23">
      <c r="A81" t="s">
        <v>351</v>
      </c>
      <c r="B81" t="str">
        <f t="shared" si="1"/>
        <v>CREDIT_SPREAD_historical_high_3_-1</v>
      </c>
      <c r="C81" t="s">
        <v>453</v>
      </c>
      <c r="D81" t="s">
        <v>333</v>
      </c>
      <c r="E81">
        <v>3</v>
      </c>
      <c r="F81">
        <v>-1</v>
      </c>
      <c r="G81">
        <v>1</v>
      </c>
      <c r="H81" t="s">
        <v>330</v>
      </c>
      <c r="I81" t="s">
        <v>331</v>
      </c>
      <c r="K81">
        <v>-0.3374705134872642</v>
      </c>
      <c r="L81">
        <v>-3.3902003868783281E-2</v>
      </c>
      <c r="M81">
        <v>-0.19192934124469271</v>
      </c>
      <c r="N81">
        <v>0.51677852348993292</v>
      </c>
      <c r="O81">
        <v>-1.020343217704374E-3</v>
      </c>
      <c r="P81">
        <v>-0.2154970264852917</v>
      </c>
      <c r="Q81">
        <v>0.82967652286649929</v>
      </c>
      <c r="R81">
        <v>148</v>
      </c>
      <c r="S81">
        <v>0</v>
      </c>
      <c r="T81">
        <v>-0.65252338271298604</v>
      </c>
      <c r="U81">
        <v>63</v>
      </c>
      <c r="V81">
        <v>3008</v>
      </c>
      <c r="W81">
        <v>149</v>
      </c>
    </row>
    <row r="82" spans="1:23">
      <c r="A82" t="s">
        <v>351</v>
      </c>
      <c r="B82" t="str">
        <f t="shared" si="1"/>
        <v>electricity_yoy_historical_high_6_1</v>
      </c>
      <c r="C82" t="s">
        <v>435</v>
      </c>
      <c r="D82" t="s">
        <v>333</v>
      </c>
      <c r="E82">
        <v>6</v>
      </c>
      <c r="F82">
        <v>1</v>
      </c>
      <c r="G82">
        <v>-1</v>
      </c>
      <c r="H82" t="s">
        <v>330</v>
      </c>
      <c r="I82" t="s">
        <v>331</v>
      </c>
      <c r="K82">
        <v>-0.34618966639558879</v>
      </c>
      <c r="L82">
        <v>-3.4973635522064672E-2</v>
      </c>
      <c r="M82">
        <v>-0.19799670352109031</v>
      </c>
      <c r="N82">
        <v>0.4563758389261745</v>
      </c>
      <c r="O82">
        <v>-1.1236217258968071E-3</v>
      </c>
      <c r="P82">
        <v>-0.2341175299316566</v>
      </c>
      <c r="Q82">
        <v>0.81521728600723364</v>
      </c>
      <c r="R82">
        <v>148</v>
      </c>
      <c r="S82">
        <v>0</v>
      </c>
      <c r="T82">
        <v>-0.66608974740606053</v>
      </c>
      <c r="U82">
        <v>45</v>
      </c>
      <c r="V82">
        <v>3008</v>
      </c>
      <c r="W82">
        <v>149</v>
      </c>
    </row>
    <row r="83" spans="1:23">
      <c r="A83" t="s">
        <v>351</v>
      </c>
      <c r="B83" t="str">
        <f t="shared" si="1"/>
        <v>electricity_yoy_historical_high_6_-1</v>
      </c>
      <c r="C83" t="s">
        <v>435</v>
      </c>
      <c r="D83" t="s">
        <v>333</v>
      </c>
      <c r="E83">
        <v>6</v>
      </c>
      <c r="F83">
        <v>-1</v>
      </c>
      <c r="G83">
        <v>-1</v>
      </c>
      <c r="H83" t="s">
        <v>330</v>
      </c>
      <c r="I83" t="s">
        <v>331</v>
      </c>
      <c r="K83">
        <v>5.3847805892194733E-2</v>
      </c>
      <c r="L83">
        <v>4.4035859105009401E-3</v>
      </c>
      <c r="M83">
        <v>2.4930078927626251E-2</v>
      </c>
      <c r="N83">
        <v>0.53691275167785235</v>
      </c>
      <c r="O83">
        <v>2.0724344796034118E-3</v>
      </c>
      <c r="P83">
        <v>0.42388725726844628</v>
      </c>
      <c r="Q83">
        <v>0.67226348019156357</v>
      </c>
      <c r="R83">
        <v>148</v>
      </c>
      <c r="S83">
        <v>0</v>
      </c>
      <c r="T83">
        <v>-0.56623564351582867</v>
      </c>
      <c r="U83">
        <v>45</v>
      </c>
      <c r="V83">
        <v>3008</v>
      </c>
      <c r="W83">
        <v>149</v>
      </c>
    </row>
    <row r="84" spans="1:23">
      <c r="A84" t="s">
        <v>351</v>
      </c>
      <c r="B84" t="str">
        <f t="shared" si="1"/>
        <v>electricity_ytd_yoy_historical_high_6_1</v>
      </c>
      <c r="C84" t="s">
        <v>436</v>
      </c>
      <c r="D84" t="s">
        <v>333</v>
      </c>
      <c r="E84">
        <v>6</v>
      </c>
      <c r="F84">
        <v>1</v>
      </c>
      <c r="G84">
        <v>-1</v>
      </c>
      <c r="H84" t="s">
        <v>330</v>
      </c>
      <c r="I84" t="s">
        <v>331</v>
      </c>
      <c r="K84">
        <v>0.21340622275515919</v>
      </c>
      <c r="L84">
        <v>1.633704326082519E-2</v>
      </c>
      <c r="M84">
        <v>9.249273539947743E-2</v>
      </c>
      <c r="N84">
        <v>0.51677852348993292</v>
      </c>
      <c r="O84">
        <v>3.016532024782801E-3</v>
      </c>
      <c r="P84">
        <v>0.62861945564592536</v>
      </c>
      <c r="Q84">
        <v>0.53056717680447085</v>
      </c>
      <c r="R84">
        <v>148</v>
      </c>
      <c r="S84">
        <v>0</v>
      </c>
      <c r="T84">
        <v>-0.542449148828962</v>
      </c>
      <c r="U84">
        <v>25</v>
      </c>
      <c r="V84">
        <v>3008</v>
      </c>
      <c r="W84">
        <v>149</v>
      </c>
    </row>
    <row r="85" spans="1:23">
      <c r="A85" t="s">
        <v>351</v>
      </c>
      <c r="B85" t="str">
        <f t="shared" si="1"/>
        <v>electricity_ytd_yoy_historical_high_6_-1</v>
      </c>
      <c r="C85" t="s">
        <v>436</v>
      </c>
      <c r="D85" t="s">
        <v>333</v>
      </c>
      <c r="E85">
        <v>6</v>
      </c>
      <c r="F85">
        <v>-1</v>
      </c>
      <c r="G85">
        <v>-1</v>
      </c>
      <c r="H85" t="s">
        <v>330</v>
      </c>
      <c r="I85" t="s">
        <v>331</v>
      </c>
      <c r="K85">
        <v>-0.4321632997940501</v>
      </c>
      <c r="L85">
        <v>-4.6304621673555528E-2</v>
      </c>
      <c r="M85">
        <v>-0.26215521694154781</v>
      </c>
      <c r="N85">
        <v>0.47651006711409388</v>
      </c>
      <c r="O85">
        <v>-2.0832441356134438E-3</v>
      </c>
      <c r="P85">
        <v>-0.42839661801080092</v>
      </c>
      <c r="Q85">
        <v>0.6689852023542362</v>
      </c>
      <c r="R85">
        <v>148</v>
      </c>
      <c r="S85">
        <v>0</v>
      </c>
      <c r="T85">
        <v>-0.71240067468240664</v>
      </c>
      <c r="U85">
        <v>25</v>
      </c>
      <c r="V85">
        <v>3008</v>
      </c>
      <c r="W85">
        <v>149</v>
      </c>
    </row>
    <row r="86" spans="1:23">
      <c r="A86" t="s">
        <v>351</v>
      </c>
      <c r="B86" t="str">
        <f t="shared" si="1"/>
        <v>industrial_value_added_yoy_historical_high_6_1</v>
      </c>
      <c r="C86" t="s">
        <v>437</v>
      </c>
      <c r="D86" t="s">
        <v>333</v>
      </c>
      <c r="E86">
        <v>6</v>
      </c>
      <c r="F86">
        <v>1</v>
      </c>
      <c r="G86">
        <v>-1</v>
      </c>
      <c r="H86" t="s">
        <v>330</v>
      </c>
      <c r="I86" t="s">
        <v>331</v>
      </c>
      <c r="K86">
        <v>-0.25067748102333198</v>
      </c>
      <c r="L86">
        <v>-2.3886818810162861E-2</v>
      </c>
      <c r="M86">
        <v>-0.13522796757110861</v>
      </c>
      <c r="N86">
        <v>0.48322147651006708</v>
      </c>
      <c r="O86">
        <v>-1.4560742928720259E-4</v>
      </c>
      <c r="P86">
        <v>-2.965914184321326E-2</v>
      </c>
      <c r="Q86">
        <v>0.97637885508754552</v>
      </c>
      <c r="R86">
        <v>148</v>
      </c>
      <c r="S86">
        <v>0</v>
      </c>
      <c r="T86">
        <v>-0.60012613922464064</v>
      </c>
      <c r="U86">
        <v>51</v>
      </c>
      <c r="V86">
        <v>3008</v>
      </c>
      <c r="W86">
        <v>149</v>
      </c>
    </row>
    <row r="87" spans="1:23">
      <c r="A87" t="s">
        <v>351</v>
      </c>
      <c r="B87" t="str">
        <f t="shared" si="1"/>
        <v>industrial_value_added_yoy_historical_high_6_-1</v>
      </c>
      <c r="C87" t="s">
        <v>437</v>
      </c>
      <c r="D87" t="s">
        <v>333</v>
      </c>
      <c r="E87">
        <v>6</v>
      </c>
      <c r="F87">
        <v>-1</v>
      </c>
      <c r="G87">
        <v>-1</v>
      </c>
      <c r="H87" t="s">
        <v>330</v>
      </c>
      <c r="I87" t="s">
        <v>331</v>
      </c>
      <c r="K87">
        <v>-8.0480610032076516E-2</v>
      </c>
      <c r="L87">
        <v>-7.0045567888862292E-3</v>
      </c>
      <c r="M87">
        <v>-3.9654170185880751E-2</v>
      </c>
      <c r="N87">
        <v>0.51677852348993292</v>
      </c>
      <c r="O87">
        <v>1.2315940326727401E-3</v>
      </c>
      <c r="P87">
        <v>0.24782396716322849</v>
      </c>
      <c r="Q87">
        <v>0.80461410805365852</v>
      </c>
      <c r="R87">
        <v>148</v>
      </c>
      <c r="S87">
        <v>0</v>
      </c>
      <c r="T87">
        <v>-0.61406061771789366</v>
      </c>
      <c r="U87">
        <v>51</v>
      </c>
      <c r="V87">
        <v>3008</v>
      </c>
      <c r="W87">
        <v>149</v>
      </c>
    </row>
    <row r="88" spans="1:23">
      <c r="A88" t="s">
        <v>351</v>
      </c>
      <c r="B88" t="str">
        <f t="shared" si="1"/>
        <v>fixedasset_investment_yoy_historical_high_6_1</v>
      </c>
      <c r="C88" t="s">
        <v>344</v>
      </c>
      <c r="D88" t="s">
        <v>333</v>
      </c>
      <c r="E88">
        <v>6</v>
      </c>
      <c r="F88">
        <v>1</v>
      </c>
      <c r="G88">
        <v>1</v>
      </c>
      <c r="H88" t="s">
        <v>330</v>
      </c>
      <c r="I88" t="s">
        <v>331</v>
      </c>
      <c r="K88">
        <v>9.9771626139501413E-2</v>
      </c>
      <c r="L88">
        <v>7.999191455282384E-3</v>
      </c>
      <c r="M88">
        <v>4.5286388128873888E-2</v>
      </c>
      <c r="N88">
        <v>0.57046979865771807</v>
      </c>
      <c r="O88">
        <v>2.2899029444866988E-3</v>
      </c>
      <c r="P88">
        <v>0.4956747799736218</v>
      </c>
      <c r="Q88">
        <v>0.62085910768929797</v>
      </c>
      <c r="R88">
        <v>148</v>
      </c>
      <c r="S88">
        <v>0</v>
      </c>
      <c r="T88">
        <v>-0.52589912048593723</v>
      </c>
      <c r="U88">
        <v>44</v>
      </c>
      <c r="V88">
        <v>3008</v>
      </c>
      <c r="W88">
        <v>149</v>
      </c>
    </row>
    <row r="89" spans="1:23">
      <c r="A89" t="s">
        <v>351</v>
      </c>
      <c r="B89" t="str">
        <f t="shared" si="1"/>
        <v>fixedasset_investment_yoy_historical_high_6_-1</v>
      </c>
      <c r="C89" t="s">
        <v>344</v>
      </c>
      <c r="D89" t="s">
        <v>333</v>
      </c>
      <c r="E89">
        <v>6</v>
      </c>
      <c r="F89">
        <v>-1</v>
      </c>
      <c r="G89">
        <v>1</v>
      </c>
      <c r="H89" t="s">
        <v>330</v>
      </c>
      <c r="I89" t="s">
        <v>331</v>
      </c>
      <c r="K89">
        <v>-0.3734912147558368</v>
      </c>
      <c r="L89">
        <v>-3.8415953905244223E-2</v>
      </c>
      <c r="M89">
        <v>-0.21748695585289041</v>
      </c>
      <c r="N89">
        <v>0.42953020134228193</v>
      </c>
      <c r="O89">
        <v>-1.430750833484112E-3</v>
      </c>
      <c r="P89">
        <v>-0.2898428250790907</v>
      </c>
      <c r="Q89">
        <v>0.77234215781155613</v>
      </c>
      <c r="R89">
        <v>148</v>
      </c>
      <c r="S89">
        <v>0</v>
      </c>
      <c r="T89">
        <v>-0.56993676220356881</v>
      </c>
      <c r="U89">
        <v>44</v>
      </c>
      <c r="V89">
        <v>3008</v>
      </c>
      <c r="W89">
        <v>149</v>
      </c>
    </row>
    <row r="90" spans="1:23">
      <c r="A90" t="s">
        <v>351</v>
      </c>
      <c r="B90" t="str">
        <f t="shared" si="1"/>
        <v>fixedasset_investment_ytd_yoy_historical_high_6_1</v>
      </c>
      <c r="C90" t="s">
        <v>390</v>
      </c>
      <c r="D90" t="s">
        <v>333</v>
      </c>
      <c r="E90">
        <v>6</v>
      </c>
      <c r="F90">
        <v>1</v>
      </c>
      <c r="G90">
        <v>-1</v>
      </c>
      <c r="H90" t="s">
        <v>330</v>
      </c>
      <c r="I90" t="s">
        <v>331</v>
      </c>
      <c r="K90">
        <v>0.40340336458672699</v>
      </c>
      <c r="L90">
        <v>2.879880215485708E-2</v>
      </c>
      <c r="M90">
        <v>0.1630550396579192</v>
      </c>
      <c r="N90">
        <v>0.5436241610738255</v>
      </c>
      <c r="O90">
        <v>3.9714116012690591E-3</v>
      </c>
      <c r="P90">
        <v>0.83535113001893657</v>
      </c>
      <c r="Q90">
        <v>0.40486654134898142</v>
      </c>
      <c r="R90">
        <v>148</v>
      </c>
      <c r="S90">
        <v>0</v>
      </c>
      <c r="T90">
        <v>-0.46498463277435592</v>
      </c>
      <c r="U90">
        <v>19</v>
      </c>
      <c r="V90">
        <v>3008</v>
      </c>
      <c r="W90">
        <v>149</v>
      </c>
    </row>
    <row r="91" spans="1:23">
      <c r="A91" t="s">
        <v>351</v>
      </c>
      <c r="B91" t="str">
        <f t="shared" si="1"/>
        <v>fixedasset_investment_ytd_yoy_historical_high_6_-1</v>
      </c>
      <c r="C91" t="s">
        <v>390</v>
      </c>
      <c r="D91" t="s">
        <v>333</v>
      </c>
      <c r="E91">
        <v>6</v>
      </c>
      <c r="F91">
        <v>-1</v>
      </c>
      <c r="G91">
        <v>-1</v>
      </c>
      <c r="H91" t="s">
        <v>330</v>
      </c>
      <c r="I91" t="s">
        <v>331</v>
      </c>
      <c r="K91">
        <v>-0.50903881027707976</v>
      </c>
      <c r="L91">
        <v>-5.7856658707584392E-2</v>
      </c>
      <c r="M91">
        <v>-0.3275768113309811</v>
      </c>
      <c r="N91">
        <v>0.44966442953020141</v>
      </c>
      <c r="O91">
        <v>-3.0667325228813931E-3</v>
      </c>
      <c r="P91">
        <v>-0.63130611813598292</v>
      </c>
      <c r="Q91">
        <v>0.52881419349984127</v>
      </c>
      <c r="R91">
        <v>148</v>
      </c>
      <c r="S91">
        <v>0</v>
      </c>
      <c r="T91">
        <v>-0.64740686489234378</v>
      </c>
      <c r="U91">
        <v>19</v>
      </c>
      <c r="V91">
        <v>3008</v>
      </c>
      <c r="W91">
        <v>149</v>
      </c>
    </row>
    <row r="92" spans="1:23">
      <c r="A92" t="s">
        <v>351</v>
      </c>
      <c r="B92" t="str">
        <f t="shared" si="1"/>
        <v>pmi_manufacturing_historical_high_6_1</v>
      </c>
      <c r="C92" t="s">
        <v>347</v>
      </c>
      <c r="D92" t="s">
        <v>333</v>
      </c>
      <c r="E92">
        <v>6</v>
      </c>
      <c r="F92">
        <v>1</v>
      </c>
      <c r="G92">
        <v>1</v>
      </c>
      <c r="H92" t="s">
        <v>330</v>
      </c>
      <c r="I92" t="s">
        <v>331</v>
      </c>
      <c r="K92">
        <v>2.152660070922551</v>
      </c>
      <c r="L92">
        <v>0.10097504107489511</v>
      </c>
      <c r="M92">
        <v>0.57209166720825777</v>
      </c>
      <c r="N92">
        <v>0.57718120805369133</v>
      </c>
      <c r="O92">
        <v>9.4056518083163645E-3</v>
      </c>
      <c r="P92">
        <v>1.9820224017559369</v>
      </c>
      <c r="Q92">
        <v>4.9328672710808728E-2</v>
      </c>
      <c r="R92">
        <v>148</v>
      </c>
      <c r="S92">
        <v>1</v>
      </c>
      <c r="T92">
        <v>-0.51145737243539691</v>
      </c>
      <c r="U92">
        <v>49</v>
      </c>
      <c r="V92">
        <v>3008</v>
      </c>
      <c r="W92">
        <v>149</v>
      </c>
    </row>
    <row r="93" spans="1:23">
      <c r="A93" t="s">
        <v>351</v>
      </c>
      <c r="B93" t="str">
        <f t="shared" si="1"/>
        <v>pmi_manufacturing_historical_high_6_-1</v>
      </c>
      <c r="C93" t="s">
        <v>347</v>
      </c>
      <c r="D93" t="s">
        <v>333</v>
      </c>
      <c r="E93">
        <v>6</v>
      </c>
      <c r="F93">
        <v>-1</v>
      </c>
      <c r="G93">
        <v>1</v>
      </c>
      <c r="H93" t="s">
        <v>330</v>
      </c>
      <c r="I93" t="s">
        <v>331</v>
      </c>
      <c r="K93">
        <v>-0.78144913500394431</v>
      </c>
      <c r="L93">
        <v>-0.11962042297208091</v>
      </c>
      <c r="M93">
        <v>-0.6777303230755416</v>
      </c>
      <c r="N93">
        <v>0.41610738255033558</v>
      </c>
      <c r="O93">
        <v>-8.4842331196629175E-3</v>
      </c>
      <c r="P93">
        <v>-1.773951571437399</v>
      </c>
      <c r="Q93">
        <v>7.8127468893856702E-2</v>
      </c>
      <c r="R93">
        <v>148</v>
      </c>
      <c r="S93">
        <v>0</v>
      </c>
      <c r="T93">
        <v>-0.8923347091336612</v>
      </c>
      <c r="U93">
        <v>49</v>
      </c>
      <c r="V93">
        <v>3008</v>
      </c>
      <c r="W93">
        <v>149</v>
      </c>
    </row>
    <row r="94" spans="1:23">
      <c r="A94" t="s">
        <v>351</v>
      </c>
      <c r="B94" t="str">
        <f t="shared" si="1"/>
        <v>pmi_manufacturing_neworder_marginal_improvement_3_1</v>
      </c>
      <c r="C94" t="s">
        <v>424</v>
      </c>
      <c r="D94" t="s">
        <v>337</v>
      </c>
      <c r="E94">
        <v>3</v>
      </c>
      <c r="F94">
        <v>1</v>
      </c>
      <c r="G94">
        <v>1</v>
      </c>
      <c r="H94" t="s">
        <v>330</v>
      </c>
      <c r="I94" t="s">
        <v>331</v>
      </c>
      <c r="K94">
        <v>2.3433119218264951</v>
      </c>
      <c r="L94">
        <v>0.1064040478436705</v>
      </c>
      <c r="M94">
        <v>0.60289418564606811</v>
      </c>
      <c r="N94">
        <v>0.55704697986577179</v>
      </c>
      <c r="O94">
        <v>9.8849891639273858E-3</v>
      </c>
      <c r="P94">
        <v>1.972144012005564</v>
      </c>
      <c r="Q94">
        <v>5.0457050544380072E-2</v>
      </c>
      <c r="R94">
        <v>148</v>
      </c>
      <c r="S94">
        <v>0</v>
      </c>
      <c r="T94">
        <v>-0.52402648533125973</v>
      </c>
      <c r="U94">
        <v>22</v>
      </c>
      <c r="V94">
        <v>3008</v>
      </c>
      <c r="W94">
        <v>149</v>
      </c>
    </row>
    <row r="95" spans="1:23">
      <c r="A95" t="s">
        <v>351</v>
      </c>
      <c r="B95" t="str">
        <f t="shared" si="1"/>
        <v>pmi_manufacturing_neworder_marginal_improvement_6_1</v>
      </c>
      <c r="C95" t="s">
        <v>424</v>
      </c>
      <c r="D95" t="s">
        <v>337</v>
      </c>
      <c r="E95">
        <v>6</v>
      </c>
      <c r="F95">
        <v>1</v>
      </c>
      <c r="G95">
        <v>1</v>
      </c>
      <c r="H95" t="s">
        <v>330</v>
      </c>
      <c r="I95" t="s">
        <v>331</v>
      </c>
      <c r="K95">
        <v>1.9782815156908831</v>
      </c>
      <c r="L95">
        <v>9.5739295685104864E-2</v>
      </c>
      <c r="M95">
        <v>0.54239203252874923</v>
      </c>
      <c r="N95">
        <v>0.53691275167785235</v>
      </c>
      <c r="O95">
        <v>9.046163759243428E-3</v>
      </c>
      <c r="P95">
        <v>1.8394698363460349</v>
      </c>
      <c r="Q95">
        <v>6.7849788717330578E-2</v>
      </c>
      <c r="R95">
        <v>148</v>
      </c>
      <c r="S95">
        <v>0</v>
      </c>
      <c r="T95">
        <v>-0.36350146777807463</v>
      </c>
      <c r="U95">
        <v>18</v>
      </c>
      <c r="V95">
        <v>3008</v>
      </c>
      <c r="W95">
        <v>149</v>
      </c>
    </row>
    <row r="96" spans="1:23">
      <c r="A96" t="s">
        <v>351</v>
      </c>
      <c r="B96" t="str">
        <f t="shared" si="1"/>
        <v>pmi_nonmanufacturing_historical_new_low_6_-1</v>
      </c>
      <c r="C96" t="s">
        <v>342</v>
      </c>
      <c r="D96" t="s">
        <v>339</v>
      </c>
      <c r="E96">
        <v>6</v>
      </c>
      <c r="F96">
        <v>-1</v>
      </c>
      <c r="G96">
        <v>-1</v>
      </c>
      <c r="H96" t="s">
        <v>330</v>
      </c>
      <c r="I96" t="s">
        <v>331</v>
      </c>
      <c r="K96">
        <v>1.398314386868277</v>
      </c>
      <c r="L96">
        <v>7.6037088777848316E-2</v>
      </c>
      <c r="M96">
        <v>0.4306753824135745</v>
      </c>
      <c r="N96">
        <v>0.47651006711409388</v>
      </c>
      <c r="O96">
        <v>7.5895768735191257E-3</v>
      </c>
      <c r="P96">
        <v>1.530862892185924</v>
      </c>
      <c r="Q96">
        <v>0.1279379540467821</v>
      </c>
      <c r="R96">
        <v>148</v>
      </c>
      <c r="S96">
        <v>0</v>
      </c>
      <c r="T96">
        <v>-0.55936729289120668</v>
      </c>
      <c r="U96">
        <v>43</v>
      </c>
      <c r="V96">
        <v>3008</v>
      </c>
      <c r="W96">
        <v>149</v>
      </c>
    </row>
    <row r="97" spans="1:23">
      <c r="A97" t="s">
        <v>351</v>
      </c>
      <c r="B97" t="str">
        <f t="shared" si="1"/>
        <v>pmi_nonmanufacturing_historical_new_high_24_1</v>
      </c>
      <c r="C97" t="s">
        <v>342</v>
      </c>
      <c r="D97" t="s">
        <v>335</v>
      </c>
      <c r="E97">
        <v>24</v>
      </c>
      <c r="F97">
        <v>1</v>
      </c>
      <c r="G97">
        <v>-1</v>
      </c>
      <c r="H97" t="s">
        <v>330</v>
      </c>
      <c r="I97" t="s">
        <v>331</v>
      </c>
      <c r="K97">
        <v>1.216621392520578</v>
      </c>
      <c r="L97">
        <v>6.8958533853119119E-2</v>
      </c>
      <c r="M97">
        <v>0.39055450392029251</v>
      </c>
      <c r="N97">
        <v>0.53020134228187921</v>
      </c>
      <c r="O97">
        <v>7.0352061118835107E-3</v>
      </c>
      <c r="P97">
        <v>1.4849882285631339</v>
      </c>
      <c r="Q97">
        <v>0.13967377946931789</v>
      </c>
      <c r="R97">
        <v>148</v>
      </c>
      <c r="S97">
        <v>0</v>
      </c>
      <c r="T97">
        <v>-0.35726556652244562</v>
      </c>
      <c r="U97">
        <v>11</v>
      </c>
      <c r="V97">
        <v>3008</v>
      </c>
      <c r="W97">
        <v>149</v>
      </c>
    </row>
    <row r="98" spans="1:23">
      <c r="A98" t="s">
        <v>351</v>
      </c>
      <c r="B98" t="str">
        <f t="shared" si="1"/>
        <v>export_yoy_historical_high_6_1</v>
      </c>
      <c r="C98" t="s">
        <v>438</v>
      </c>
      <c r="D98" t="s">
        <v>333</v>
      </c>
      <c r="E98">
        <v>6</v>
      </c>
      <c r="F98">
        <v>1</v>
      </c>
      <c r="G98">
        <v>-1</v>
      </c>
      <c r="H98" t="s">
        <v>330</v>
      </c>
      <c r="I98" t="s">
        <v>331</v>
      </c>
      <c r="K98">
        <v>0.85504937109534951</v>
      </c>
      <c r="L98">
        <v>5.3129814410525888E-2</v>
      </c>
      <c r="M98">
        <v>0.30086374876188832</v>
      </c>
      <c r="N98">
        <v>0.53691275167785235</v>
      </c>
      <c r="O98">
        <v>6.1217436693560149E-3</v>
      </c>
      <c r="P98">
        <v>1.156976516965796</v>
      </c>
      <c r="Q98">
        <v>0.24914592145591921</v>
      </c>
      <c r="R98">
        <v>148</v>
      </c>
      <c r="S98">
        <v>0</v>
      </c>
      <c r="T98">
        <v>-0.38002325781699908</v>
      </c>
      <c r="U98">
        <v>63</v>
      </c>
      <c r="V98">
        <v>3008</v>
      </c>
      <c r="W98">
        <v>149</v>
      </c>
    </row>
    <row r="99" spans="1:23">
      <c r="A99" t="s">
        <v>351</v>
      </c>
      <c r="B99" t="str">
        <f t="shared" si="1"/>
        <v>export_yoy_historical_high_6_-1</v>
      </c>
      <c r="C99" t="s">
        <v>438</v>
      </c>
      <c r="D99" t="s">
        <v>333</v>
      </c>
      <c r="E99">
        <v>6</v>
      </c>
      <c r="F99">
        <v>-1</v>
      </c>
      <c r="G99">
        <v>-1</v>
      </c>
      <c r="H99" t="s">
        <v>330</v>
      </c>
      <c r="I99" t="s">
        <v>331</v>
      </c>
      <c r="K99">
        <v>-0.62857237318065895</v>
      </c>
      <c r="L99">
        <v>-7.9623492074098245E-2</v>
      </c>
      <c r="M99">
        <v>-0.45089226417812711</v>
      </c>
      <c r="N99">
        <v>0.46308724832214759</v>
      </c>
      <c r="O99">
        <v>-4.724656734870822E-3</v>
      </c>
      <c r="P99">
        <v>-0.95196114243205709</v>
      </c>
      <c r="Q99">
        <v>0.34266878067907702</v>
      </c>
      <c r="R99">
        <v>148</v>
      </c>
      <c r="S99">
        <v>0</v>
      </c>
      <c r="T99">
        <v>-0.74258973544480622</v>
      </c>
      <c r="U99">
        <v>63</v>
      </c>
      <c r="V99">
        <v>3008</v>
      </c>
      <c r="W99">
        <v>149</v>
      </c>
    </row>
    <row r="100" spans="1:23">
      <c r="A100" t="s">
        <v>351</v>
      </c>
      <c r="B100" t="str">
        <f t="shared" si="1"/>
        <v>trade_balance_yoy_historical_high_6_1</v>
      </c>
      <c r="C100" t="s">
        <v>439</v>
      </c>
      <c r="D100" t="s">
        <v>333</v>
      </c>
      <c r="E100">
        <v>6</v>
      </c>
      <c r="F100">
        <v>1</v>
      </c>
      <c r="G100">
        <v>1</v>
      </c>
      <c r="H100" t="s">
        <v>330</v>
      </c>
      <c r="I100" t="s">
        <v>331</v>
      </c>
      <c r="K100">
        <v>-0.38205006553021298</v>
      </c>
      <c r="L100">
        <v>-3.9523422831082788E-2</v>
      </c>
      <c r="M100">
        <v>-0.2237574845768</v>
      </c>
      <c r="N100">
        <v>0.48322147651006708</v>
      </c>
      <c r="O100">
        <v>-1.5834531333849659E-3</v>
      </c>
      <c r="P100">
        <v>-0.33624942935728103</v>
      </c>
      <c r="Q100">
        <v>0.73715904175684988</v>
      </c>
      <c r="R100">
        <v>148</v>
      </c>
      <c r="S100">
        <v>0</v>
      </c>
      <c r="T100">
        <v>-0.51380557290585605</v>
      </c>
      <c r="U100">
        <v>69</v>
      </c>
      <c r="V100">
        <v>3008</v>
      </c>
      <c r="W100">
        <v>149</v>
      </c>
    </row>
    <row r="101" spans="1:23">
      <c r="A101" t="s">
        <v>351</v>
      </c>
      <c r="B101" t="str">
        <f t="shared" si="1"/>
        <v>trade_balance_yoy_historical_high_6_-1</v>
      </c>
      <c r="C101" t="s">
        <v>439</v>
      </c>
      <c r="D101" t="s">
        <v>333</v>
      </c>
      <c r="E101">
        <v>6</v>
      </c>
      <c r="F101">
        <v>-1</v>
      </c>
      <c r="G101">
        <v>1</v>
      </c>
      <c r="H101" t="s">
        <v>330</v>
      </c>
      <c r="I101" t="s">
        <v>331</v>
      </c>
      <c r="K101">
        <v>0.11500389773460019</v>
      </c>
      <c r="L101">
        <v>9.1614559064336909E-3</v>
      </c>
      <c r="M101">
        <v>5.1866568779885949E-2</v>
      </c>
      <c r="N101">
        <v>0.51006711409395977</v>
      </c>
      <c r="O101">
        <v>2.3739848201406138E-3</v>
      </c>
      <c r="P101">
        <v>0.50059226675403534</v>
      </c>
      <c r="Q101">
        <v>0.61740171728666216</v>
      </c>
      <c r="R101">
        <v>148</v>
      </c>
      <c r="S101">
        <v>0</v>
      </c>
      <c r="T101">
        <v>-0.46474893979975151</v>
      </c>
      <c r="U101">
        <v>69</v>
      </c>
      <c r="V101">
        <v>3008</v>
      </c>
      <c r="W101">
        <v>149</v>
      </c>
    </row>
    <row r="102" spans="1:23">
      <c r="A102" t="s">
        <v>351</v>
      </c>
      <c r="B102" t="str">
        <f t="shared" si="1"/>
        <v>CPI_historical_high_6_1</v>
      </c>
      <c r="C102" t="s">
        <v>386</v>
      </c>
      <c r="D102" t="s">
        <v>333</v>
      </c>
      <c r="E102">
        <v>6</v>
      </c>
      <c r="F102">
        <v>1</v>
      </c>
      <c r="G102">
        <v>-1</v>
      </c>
      <c r="H102" t="s">
        <v>330</v>
      </c>
      <c r="I102" t="s">
        <v>331</v>
      </c>
      <c r="K102">
        <v>-0.67668845903971098</v>
      </c>
      <c r="L102">
        <v>-9.0259070587075496E-2</v>
      </c>
      <c r="M102">
        <v>-0.51117469526296921</v>
      </c>
      <c r="N102">
        <v>0.48322147651006708</v>
      </c>
      <c r="O102">
        <v>-5.8527692667146494E-3</v>
      </c>
      <c r="P102">
        <v>-1.2375625272637449</v>
      </c>
      <c r="Q102">
        <v>0.2178381133233197</v>
      </c>
      <c r="R102">
        <v>148</v>
      </c>
      <c r="S102">
        <v>0</v>
      </c>
      <c r="T102">
        <v>-0.69875351831423915</v>
      </c>
      <c r="U102">
        <v>35</v>
      </c>
      <c r="V102">
        <v>3008</v>
      </c>
      <c r="W102">
        <v>149</v>
      </c>
    </row>
    <row r="103" spans="1:23">
      <c r="A103" t="s">
        <v>351</v>
      </c>
      <c r="B103" t="str">
        <f t="shared" si="1"/>
        <v>CPI_historical_high_6_-1</v>
      </c>
      <c r="C103" t="s">
        <v>386</v>
      </c>
      <c r="D103" t="s">
        <v>333</v>
      </c>
      <c r="E103">
        <v>6</v>
      </c>
      <c r="F103">
        <v>-1</v>
      </c>
      <c r="G103">
        <v>-1</v>
      </c>
      <c r="H103" t="s">
        <v>330</v>
      </c>
      <c r="I103" t="s">
        <v>331</v>
      </c>
      <c r="K103">
        <v>1.131122766271063</v>
      </c>
      <c r="L103">
        <v>6.5441720430570172E-2</v>
      </c>
      <c r="M103">
        <v>0.37062370885271728</v>
      </c>
      <c r="N103">
        <v>0.51677852348993292</v>
      </c>
      <c r="O103">
        <v>6.8134602107214432E-3</v>
      </c>
      <c r="P103">
        <v>1.384670920129595</v>
      </c>
      <c r="Q103">
        <v>0.16823706196957189</v>
      </c>
      <c r="R103">
        <v>148</v>
      </c>
      <c r="S103">
        <v>0</v>
      </c>
      <c r="T103">
        <v>-0.45732685620762598</v>
      </c>
      <c r="U103">
        <v>35</v>
      </c>
      <c r="V103">
        <v>3008</v>
      </c>
      <c r="W103">
        <v>149</v>
      </c>
    </row>
    <row r="104" spans="1:23">
      <c r="A104" t="s">
        <v>351</v>
      </c>
      <c r="B104" t="str">
        <f t="shared" si="1"/>
        <v>core_CPI_historical_high_6_1</v>
      </c>
      <c r="C104" t="s">
        <v>440</v>
      </c>
      <c r="D104" t="s">
        <v>333</v>
      </c>
      <c r="E104">
        <v>6</v>
      </c>
      <c r="F104">
        <v>1</v>
      </c>
      <c r="G104">
        <v>-1</v>
      </c>
      <c r="H104" t="s">
        <v>330</v>
      </c>
      <c r="I104" t="s">
        <v>331</v>
      </c>
      <c r="K104">
        <v>-0.55348025593082506</v>
      </c>
      <c r="L104">
        <v>-6.5315925401544517E-2</v>
      </c>
      <c r="M104">
        <v>-0.36982802639157419</v>
      </c>
      <c r="N104">
        <v>0.48993288590604028</v>
      </c>
      <c r="O104">
        <v>-3.6498677408712838E-3</v>
      </c>
      <c r="P104">
        <v>-0.7681775608168927</v>
      </c>
      <c r="Q104">
        <v>0.44360565917849198</v>
      </c>
      <c r="R104">
        <v>148</v>
      </c>
      <c r="S104">
        <v>0</v>
      </c>
      <c r="T104">
        <v>-0.65897214789271508</v>
      </c>
      <c r="U104">
        <v>35</v>
      </c>
      <c r="V104">
        <v>3008</v>
      </c>
      <c r="W104">
        <v>149</v>
      </c>
    </row>
    <row r="105" spans="1:23">
      <c r="A105" t="s">
        <v>351</v>
      </c>
      <c r="B105" t="str">
        <f t="shared" si="1"/>
        <v>core_CPI_historical_high_6_-1</v>
      </c>
      <c r="C105" t="s">
        <v>440</v>
      </c>
      <c r="D105" t="s">
        <v>333</v>
      </c>
      <c r="E105">
        <v>6</v>
      </c>
      <c r="F105">
        <v>-1</v>
      </c>
      <c r="G105">
        <v>-1</v>
      </c>
      <c r="H105" t="s">
        <v>330</v>
      </c>
      <c r="I105" t="s">
        <v>331</v>
      </c>
      <c r="K105">
        <v>0.54308201303615666</v>
      </c>
      <c r="L105">
        <v>3.700915348987599E-2</v>
      </c>
      <c r="M105">
        <v>0.20955107210744689</v>
      </c>
      <c r="N105">
        <v>0.50335570469798663</v>
      </c>
      <c r="O105">
        <v>4.7348400559008548E-3</v>
      </c>
      <c r="P105">
        <v>0.92860369759445527</v>
      </c>
      <c r="Q105">
        <v>0.35460651716950919</v>
      </c>
      <c r="R105">
        <v>148</v>
      </c>
      <c r="S105">
        <v>0</v>
      </c>
      <c r="T105">
        <v>-0.60551343582924733</v>
      </c>
      <c r="U105">
        <v>35</v>
      </c>
      <c r="V105">
        <v>3008</v>
      </c>
      <c r="W105">
        <v>149</v>
      </c>
    </row>
    <row r="106" spans="1:23">
      <c r="A106" t="s">
        <v>351</v>
      </c>
      <c r="B106" t="str">
        <f t="shared" si="1"/>
        <v>PPI_historical_high_6_1</v>
      </c>
      <c r="C106" t="s">
        <v>421</v>
      </c>
      <c r="D106" t="s">
        <v>333</v>
      </c>
      <c r="E106">
        <v>6</v>
      </c>
      <c r="F106">
        <v>1</v>
      </c>
      <c r="G106">
        <v>1</v>
      </c>
      <c r="H106" t="s">
        <v>330</v>
      </c>
      <c r="I106" t="s">
        <v>331</v>
      </c>
      <c r="K106">
        <v>-9.8668372870969745E-2</v>
      </c>
      <c r="L106">
        <v>-8.6651218261351026E-3</v>
      </c>
      <c r="M106">
        <v>-4.9054874841956857E-2</v>
      </c>
      <c r="N106">
        <v>0.53691275167785235</v>
      </c>
      <c r="O106">
        <v>1.02525036372605E-3</v>
      </c>
      <c r="P106">
        <v>0.2140130901210037</v>
      </c>
      <c r="Q106">
        <v>0.83083141342468747</v>
      </c>
      <c r="R106">
        <v>148</v>
      </c>
      <c r="S106">
        <v>0</v>
      </c>
      <c r="T106">
        <v>-0.54605943483392061</v>
      </c>
      <c r="U106">
        <v>25</v>
      </c>
      <c r="V106">
        <v>3008</v>
      </c>
      <c r="W106">
        <v>149</v>
      </c>
    </row>
    <row r="107" spans="1:23">
      <c r="A107" t="s">
        <v>351</v>
      </c>
      <c r="B107" t="str">
        <f t="shared" si="1"/>
        <v>PPI_historical_high_6_-1</v>
      </c>
      <c r="C107" t="s">
        <v>421</v>
      </c>
      <c r="D107" t="s">
        <v>333</v>
      </c>
      <c r="E107">
        <v>6</v>
      </c>
      <c r="F107">
        <v>-1</v>
      </c>
      <c r="G107">
        <v>1</v>
      </c>
      <c r="H107" t="s">
        <v>330</v>
      </c>
      <c r="I107" t="s">
        <v>331</v>
      </c>
      <c r="K107">
        <v>-0.23555707488780131</v>
      </c>
      <c r="L107">
        <v>-2.2251751330173208E-2</v>
      </c>
      <c r="M107">
        <v>-0.12597132486051379</v>
      </c>
      <c r="N107">
        <v>0.4563758389261745</v>
      </c>
      <c r="O107">
        <v>-7.2624542781199436E-5</v>
      </c>
      <c r="P107">
        <v>-1.4805269871958489E-2</v>
      </c>
      <c r="Q107">
        <v>0.98820747469670223</v>
      </c>
      <c r="R107">
        <v>148</v>
      </c>
      <c r="S107">
        <v>0</v>
      </c>
      <c r="T107">
        <v>-0.72816155302032726</v>
      </c>
      <c r="U107">
        <v>25</v>
      </c>
      <c r="V107">
        <v>3008</v>
      </c>
      <c r="W107">
        <v>149</v>
      </c>
    </row>
    <row r="108" spans="1:23">
      <c r="A108" t="s">
        <v>351</v>
      </c>
      <c r="B108" t="str">
        <f t="shared" si="1"/>
        <v>CPI_PPI_historical_high_6_1</v>
      </c>
      <c r="C108" t="s">
        <v>345</v>
      </c>
      <c r="D108" t="s">
        <v>333</v>
      </c>
      <c r="E108">
        <v>6</v>
      </c>
      <c r="F108">
        <v>1</v>
      </c>
      <c r="G108">
        <v>-1</v>
      </c>
      <c r="H108" t="s">
        <v>330</v>
      </c>
      <c r="I108" t="s">
        <v>331</v>
      </c>
      <c r="K108">
        <v>-0.41656918617920619</v>
      </c>
      <c r="L108">
        <v>-4.4137584627416127E-2</v>
      </c>
      <c r="M108">
        <v>-0.24988424378781199</v>
      </c>
      <c r="N108">
        <v>0.46308724832214759</v>
      </c>
      <c r="O108">
        <v>-2.0264243990985599E-3</v>
      </c>
      <c r="P108">
        <v>-0.43449134770658732</v>
      </c>
      <c r="Q108">
        <v>0.6645644907506103</v>
      </c>
      <c r="R108">
        <v>148</v>
      </c>
      <c r="S108">
        <v>0</v>
      </c>
      <c r="T108">
        <v>-0.70241682519004733</v>
      </c>
      <c r="U108">
        <v>25</v>
      </c>
      <c r="V108">
        <v>3008</v>
      </c>
      <c r="W108">
        <v>149</v>
      </c>
    </row>
    <row r="109" spans="1:23">
      <c r="A109" t="s">
        <v>351</v>
      </c>
      <c r="B109" t="str">
        <f t="shared" si="1"/>
        <v>CPI_PPI_historical_high_6_-1</v>
      </c>
      <c r="C109" t="s">
        <v>345</v>
      </c>
      <c r="D109" t="s">
        <v>333</v>
      </c>
      <c r="E109">
        <v>6</v>
      </c>
      <c r="F109">
        <v>-1</v>
      </c>
      <c r="G109">
        <v>-1</v>
      </c>
      <c r="H109" t="s">
        <v>330</v>
      </c>
      <c r="I109" t="s">
        <v>331</v>
      </c>
      <c r="K109">
        <v>0.18097393764034589</v>
      </c>
      <c r="L109">
        <v>1.403290409948821E-2</v>
      </c>
      <c r="M109">
        <v>7.9447066681337317E-2</v>
      </c>
      <c r="N109">
        <v>0.53020134228187921</v>
      </c>
      <c r="O109">
        <v>2.710857357843946E-3</v>
      </c>
      <c r="P109">
        <v>0.58542808552699954</v>
      </c>
      <c r="Q109">
        <v>0.559151491391079</v>
      </c>
      <c r="R109">
        <v>148</v>
      </c>
      <c r="S109">
        <v>0</v>
      </c>
      <c r="T109">
        <v>-0.43089011830606949</v>
      </c>
      <c r="U109">
        <v>25</v>
      </c>
      <c r="V109">
        <v>3008</v>
      </c>
      <c r="W109">
        <v>149</v>
      </c>
    </row>
    <row r="110" spans="1:23">
      <c r="A110" t="s">
        <v>351</v>
      </c>
      <c r="B110" t="str">
        <f t="shared" si="1"/>
        <v>core_CPI_PPI_historical_high_6_1</v>
      </c>
      <c r="C110" t="s">
        <v>420</v>
      </c>
      <c r="D110" t="s">
        <v>333</v>
      </c>
      <c r="E110">
        <v>6</v>
      </c>
      <c r="F110">
        <v>1</v>
      </c>
      <c r="G110">
        <v>-1</v>
      </c>
      <c r="H110" t="s">
        <v>330</v>
      </c>
      <c r="I110" t="s">
        <v>331</v>
      </c>
      <c r="K110">
        <v>-0.37388403831242351</v>
      </c>
      <c r="L110">
        <v>-3.8466478762367751E-2</v>
      </c>
      <c r="M110">
        <v>-0.21777300483833029</v>
      </c>
      <c r="N110">
        <v>0.4563758389261745</v>
      </c>
      <c r="O110">
        <v>-1.4305291452542371E-3</v>
      </c>
      <c r="P110">
        <v>-0.29338475996455482</v>
      </c>
      <c r="Q110">
        <v>0.76963906164317664</v>
      </c>
      <c r="R110">
        <v>148</v>
      </c>
      <c r="S110">
        <v>0</v>
      </c>
      <c r="T110">
        <v>-0.75652105103571221</v>
      </c>
      <c r="U110">
        <v>25</v>
      </c>
      <c r="V110">
        <v>3008</v>
      </c>
      <c r="W110">
        <v>149</v>
      </c>
    </row>
    <row r="111" spans="1:23">
      <c r="A111" t="s">
        <v>351</v>
      </c>
      <c r="B111" t="str">
        <f t="shared" si="1"/>
        <v>core_CPI_PPI_historical_high_6_-1</v>
      </c>
      <c r="C111" t="s">
        <v>420</v>
      </c>
      <c r="D111" t="s">
        <v>333</v>
      </c>
      <c r="E111">
        <v>6</v>
      </c>
      <c r="F111">
        <v>-1</v>
      </c>
      <c r="G111">
        <v>-1</v>
      </c>
      <c r="H111" t="s">
        <v>330</v>
      </c>
      <c r="I111" t="s">
        <v>331</v>
      </c>
      <c r="K111">
        <v>0.1004616200512478</v>
      </c>
      <c r="L111">
        <v>8.0521579031533896E-3</v>
      </c>
      <c r="M111">
        <v>4.5586252717208321E-2</v>
      </c>
      <c r="N111">
        <v>0.5436241610738255</v>
      </c>
      <c r="O111">
        <v>2.3458666319379918E-3</v>
      </c>
      <c r="P111">
        <v>0.49250145147389751</v>
      </c>
      <c r="Q111">
        <v>0.62309472000183708</v>
      </c>
      <c r="R111">
        <v>148</v>
      </c>
      <c r="S111">
        <v>0</v>
      </c>
      <c r="T111">
        <v>-0.54904536960410066</v>
      </c>
      <c r="U111">
        <v>25</v>
      </c>
      <c r="V111">
        <v>3008</v>
      </c>
      <c r="W111">
        <v>149</v>
      </c>
    </row>
    <row r="112" spans="1:23">
      <c r="A112" t="s">
        <v>351</v>
      </c>
      <c r="B112" t="str">
        <f t="shared" si="1"/>
        <v>tot_retail_sales_yoy_historical_high_6_1</v>
      </c>
      <c r="C112" t="s">
        <v>441</v>
      </c>
      <c r="D112" t="s">
        <v>333</v>
      </c>
      <c r="E112">
        <v>6</v>
      </c>
      <c r="F112">
        <v>1</v>
      </c>
      <c r="G112">
        <v>1</v>
      </c>
      <c r="H112" t="s">
        <v>330</v>
      </c>
      <c r="I112" t="s">
        <v>331</v>
      </c>
      <c r="K112">
        <v>-0.47532146007583381</v>
      </c>
      <c r="L112">
        <v>-5.2599489651194209E-2</v>
      </c>
      <c r="M112">
        <v>-0.29780261537788849</v>
      </c>
      <c r="N112">
        <v>0.44295302013422821</v>
      </c>
      <c r="O112">
        <v>-2.610513318358698E-3</v>
      </c>
      <c r="P112">
        <v>-0.54510889020389508</v>
      </c>
      <c r="Q112">
        <v>0.58649914919435819</v>
      </c>
      <c r="R112">
        <v>148</v>
      </c>
      <c r="S112">
        <v>0</v>
      </c>
      <c r="T112">
        <v>-0.73013272279876773</v>
      </c>
      <c r="U112">
        <v>41</v>
      </c>
      <c r="V112">
        <v>3008</v>
      </c>
      <c r="W112">
        <v>149</v>
      </c>
    </row>
    <row r="113" spans="1:23">
      <c r="A113" t="s">
        <v>351</v>
      </c>
      <c r="B113" t="str">
        <f t="shared" si="1"/>
        <v>tot_retail_sales_yoy_historical_high_6_-1</v>
      </c>
      <c r="C113" t="s">
        <v>441</v>
      </c>
      <c r="D113" t="s">
        <v>333</v>
      </c>
      <c r="E113">
        <v>6</v>
      </c>
      <c r="F113">
        <v>-1</v>
      </c>
      <c r="G113">
        <v>1</v>
      </c>
      <c r="H113" t="s">
        <v>330</v>
      </c>
      <c r="I113" t="s">
        <v>331</v>
      </c>
      <c r="K113">
        <v>0.31321663287055412</v>
      </c>
      <c r="L113">
        <v>2.3089950229130188E-2</v>
      </c>
      <c r="M113">
        <v>0.13072840844614789</v>
      </c>
      <c r="N113">
        <v>0.55033557046979864</v>
      </c>
      <c r="O113">
        <v>3.532026723858168E-3</v>
      </c>
      <c r="P113">
        <v>0.72820485069415808</v>
      </c>
      <c r="Q113">
        <v>0.46763878235011341</v>
      </c>
      <c r="R113">
        <v>148</v>
      </c>
      <c r="S113">
        <v>0</v>
      </c>
      <c r="T113">
        <v>-0.58282026247842844</v>
      </c>
      <c r="U113">
        <v>41</v>
      </c>
      <c r="V113">
        <v>3008</v>
      </c>
      <c r="W113">
        <v>149</v>
      </c>
    </row>
    <row r="114" spans="1:23">
      <c r="A114" t="s">
        <v>351</v>
      </c>
      <c r="B114" t="str">
        <f t="shared" si="1"/>
        <v>consumer_confidence_historical_high_6_1</v>
      </c>
      <c r="C114" t="s">
        <v>442</v>
      </c>
      <c r="D114" t="s">
        <v>333</v>
      </c>
      <c r="E114">
        <v>6</v>
      </c>
      <c r="F114">
        <v>1</v>
      </c>
      <c r="G114">
        <v>-1</v>
      </c>
      <c r="H114" t="s">
        <v>330</v>
      </c>
      <c r="I114" t="s">
        <v>331</v>
      </c>
      <c r="K114">
        <v>-0.19781787965714301</v>
      </c>
      <c r="L114">
        <v>-1.8296552879199731E-2</v>
      </c>
      <c r="M114">
        <v>-0.1035799458485706</v>
      </c>
      <c r="N114">
        <v>0.48322147651006708</v>
      </c>
      <c r="O114">
        <v>1.9017125149303819E-4</v>
      </c>
      <c r="P114">
        <v>4.0619387738157188E-2</v>
      </c>
      <c r="Q114">
        <v>0.96765407203832088</v>
      </c>
      <c r="R114">
        <v>148</v>
      </c>
      <c r="S114">
        <v>0</v>
      </c>
      <c r="T114">
        <v>-0.72525081710486894</v>
      </c>
      <c r="U114">
        <v>33</v>
      </c>
      <c r="V114">
        <v>3008</v>
      </c>
      <c r="W114">
        <v>149</v>
      </c>
    </row>
    <row r="115" spans="1:23">
      <c r="A115" t="s">
        <v>351</v>
      </c>
      <c r="B115" t="str">
        <f t="shared" si="1"/>
        <v>consumer_confidence_historical_high_6_-1</v>
      </c>
      <c r="C115" t="s">
        <v>442</v>
      </c>
      <c r="D115" t="s">
        <v>333</v>
      </c>
      <c r="E115">
        <v>6</v>
      </c>
      <c r="F115">
        <v>-1</v>
      </c>
      <c r="G115">
        <v>-1</v>
      </c>
      <c r="H115" t="s">
        <v>330</v>
      </c>
      <c r="I115" t="s">
        <v>331</v>
      </c>
      <c r="K115">
        <v>-0.1410721230683025</v>
      </c>
      <c r="L115">
        <v>-1.265912448146678E-2</v>
      </c>
      <c r="M115">
        <v>-7.1665490048199415E-2</v>
      </c>
      <c r="N115">
        <v>0.51006711409395977</v>
      </c>
      <c r="O115">
        <v>6.932999523465576E-4</v>
      </c>
      <c r="P115">
        <v>0.14135668410427629</v>
      </c>
      <c r="Q115">
        <v>0.88778039805303433</v>
      </c>
      <c r="R115">
        <v>148</v>
      </c>
      <c r="S115">
        <v>0</v>
      </c>
      <c r="T115">
        <v>-0.72861411611719196</v>
      </c>
      <c r="U115">
        <v>33</v>
      </c>
      <c r="V115">
        <v>3008</v>
      </c>
      <c r="W115">
        <v>149</v>
      </c>
    </row>
    <row r="116" spans="1:23">
      <c r="A116" t="s">
        <v>351</v>
      </c>
      <c r="B116" t="str">
        <f t="shared" si="1"/>
        <v>M1_historical_high_6_1</v>
      </c>
      <c r="C116" t="s">
        <v>343</v>
      </c>
      <c r="D116" t="s">
        <v>333</v>
      </c>
      <c r="E116">
        <v>6</v>
      </c>
      <c r="F116">
        <v>1</v>
      </c>
      <c r="G116">
        <v>-1</v>
      </c>
      <c r="H116" t="s">
        <v>330</v>
      </c>
      <c r="I116" t="s">
        <v>331</v>
      </c>
      <c r="K116">
        <v>-0.71643213273073836</v>
      </c>
      <c r="L116">
        <v>-0.1002010787415428</v>
      </c>
      <c r="M116">
        <v>-0.56754776458952905</v>
      </c>
      <c r="N116">
        <v>0.44295302013422821</v>
      </c>
      <c r="O116">
        <v>-6.8402092012362394E-3</v>
      </c>
      <c r="P116">
        <v>-1.489983409005347</v>
      </c>
      <c r="Q116">
        <v>0.13835664870669159</v>
      </c>
      <c r="R116">
        <v>148</v>
      </c>
      <c r="S116">
        <v>0</v>
      </c>
      <c r="T116">
        <v>-0.78224511698316723</v>
      </c>
      <c r="U116">
        <v>27</v>
      </c>
      <c r="V116">
        <v>3008</v>
      </c>
      <c r="W116">
        <v>149</v>
      </c>
    </row>
    <row r="117" spans="1:23">
      <c r="A117" t="s">
        <v>351</v>
      </c>
      <c r="B117" t="str">
        <f t="shared" si="1"/>
        <v>M1_historical_high_6_-1</v>
      </c>
      <c r="C117" t="s">
        <v>343</v>
      </c>
      <c r="D117" t="s">
        <v>333</v>
      </c>
      <c r="E117">
        <v>6</v>
      </c>
      <c r="F117">
        <v>-1</v>
      </c>
      <c r="G117">
        <v>-1</v>
      </c>
      <c r="H117" t="s">
        <v>330</v>
      </c>
      <c r="I117" t="s">
        <v>331</v>
      </c>
      <c r="K117">
        <v>1.429811925356121</v>
      </c>
      <c r="L117">
        <v>7.7213939781328955E-2</v>
      </c>
      <c r="M117">
        <v>0.4373465781848429</v>
      </c>
      <c r="N117">
        <v>0.55033557046979864</v>
      </c>
      <c r="O117">
        <v>7.596195119774803E-3</v>
      </c>
      <c r="P117">
        <v>1.598898444690136</v>
      </c>
      <c r="Q117">
        <v>0.1119758644648314</v>
      </c>
      <c r="R117">
        <v>148</v>
      </c>
      <c r="S117">
        <v>0</v>
      </c>
      <c r="T117">
        <v>-0.47721432786595991</v>
      </c>
      <c r="U117">
        <v>27</v>
      </c>
      <c r="V117">
        <v>3008</v>
      </c>
      <c r="W117">
        <v>149</v>
      </c>
    </row>
    <row r="118" spans="1:23">
      <c r="A118" t="s">
        <v>351</v>
      </c>
      <c r="B118" t="str">
        <f t="shared" si="1"/>
        <v>M2_historical_high_6_1</v>
      </c>
      <c r="C118" t="s">
        <v>341</v>
      </c>
      <c r="D118" t="s">
        <v>333</v>
      </c>
      <c r="E118">
        <v>6</v>
      </c>
      <c r="F118">
        <v>1</v>
      </c>
      <c r="G118">
        <v>-1</v>
      </c>
      <c r="H118" t="s">
        <v>330</v>
      </c>
      <c r="I118" t="s">
        <v>331</v>
      </c>
      <c r="K118">
        <v>-0.57081249034122983</v>
      </c>
      <c r="L118">
        <v>-6.8410848499568466E-2</v>
      </c>
      <c r="M118">
        <v>-0.38736056508028682</v>
      </c>
      <c r="N118">
        <v>0.44295302013422821</v>
      </c>
      <c r="O118">
        <v>-3.8758287266918729E-3</v>
      </c>
      <c r="P118">
        <v>-0.79337589257527863</v>
      </c>
      <c r="Q118">
        <v>0.42882895677772692</v>
      </c>
      <c r="R118">
        <v>148</v>
      </c>
      <c r="S118">
        <v>0</v>
      </c>
      <c r="T118">
        <v>-0.70196867358601944</v>
      </c>
      <c r="U118">
        <v>34</v>
      </c>
      <c r="V118">
        <v>3008</v>
      </c>
      <c r="W118">
        <v>149</v>
      </c>
    </row>
    <row r="119" spans="1:23">
      <c r="A119" t="s">
        <v>351</v>
      </c>
      <c r="B119" t="str">
        <f t="shared" si="1"/>
        <v>M2_historical_high_6_-1</v>
      </c>
      <c r="C119" t="s">
        <v>341</v>
      </c>
      <c r="D119" t="s">
        <v>333</v>
      </c>
      <c r="E119">
        <v>6</v>
      </c>
      <c r="F119">
        <v>-1</v>
      </c>
      <c r="G119">
        <v>-1</v>
      </c>
      <c r="H119" t="s">
        <v>330</v>
      </c>
      <c r="I119" t="s">
        <v>331</v>
      </c>
      <c r="K119">
        <v>0.60539757106740466</v>
      </c>
      <c r="L119">
        <v>4.0454302649062017E-2</v>
      </c>
      <c r="M119">
        <v>0.22906310735450761</v>
      </c>
      <c r="N119">
        <v>0.55704697986577179</v>
      </c>
      <c r="O119">
        <v>4.9729954493598289E-3</v>
      </c>
      <c r="P119">
        <v>0.9979662484652484</v>
      </c>
      <c r="Q119">
        <v>0.3199245787808721</v>
      </c>
      <c r="R119">
        <v>148</v>
      </c>
      <c r="S119">
        <v>0</v>
      </c>
      <c r="T119">
        <v>-0.45515652215584868</v>
      </c>
      <c r="U119">
        <v>34</v>
      </c>
      <c r="V119">
        <v>3008</v>
      </c>
      <c r="W119">
        <v>149</v>
      </c>
    </row>
    <row r="120" spans="1:23">
      <c r="A120" t="s">
        <v>351</v>
      </c>
      <c r="B120" t="str">
        <f t="shared" si="1"/>
        <v>M2_M1_historical_high_6_1</v>
      </c>
      <c r="C120" t="s">
        <v>334</v>
      </c>
      <c r="D120" t="s">
        <v>333</v>
      </c>
      <c r="E120">
        <v>6</v>
      </c>
      <c r="F120">
        <v>1</v>
      </c>
      <c r="G120">
        <v>1</v>
      </c>
      <c r="H120" t="s">
        <v>330</v>
      </c>
      <c r="I120" t="s">
        <v>331</v>
      </c>
      <c r="K120">
        <v>0.38373943452493742</v>
      </c>
      <c r="L120">
        <v>2.758333063657448E-2</v>
      </c>
      <c r="M120">
        <v>0.15617213258117221</v>
      </c>
      <c r="N120">
        <v>0.52348993288590606</v>
      </c>
      <c r="O120">
        <v>3.8463992086553958E-3</v>
      </c>
      <c r="P120">
        <v>0.80050730420957672</v>
      </c>
      <c r="Q120">
        <v>0.42470006795925019</v>
      </c>
      <c r="R120">
        <v>148</v>
      </c>
      <c r="S120">
        <v>0</v>
      </c>
      <c r="T120">
        <v>-0.56347484665032765</v>
      </c>
      <c r="U120">
        <v>33</v>
      </c>
      <c r="V120">
        <v>3008</v>
      </c>
      <c r="W120">
        <v>149</v>
      </c>
    </row>
    <row r="121" spans="1:23">
      <c r="A121" t="s">
        <v>351</v>
      </c>
      <c r="B121" t="str">
        <f t="shared" si="1"/>
        <v>M2_M1_historical_high_6_-1</v>
      </c>
      <c r="C121" t="s">
        <v>334</v>
      </c>
      <c r="D121" t="s">
        <v>333</v>
      </c>
      <c r="E121">
        <v>6</v>
      </c>
      <c r="F121">
        <v>-1</v>
      </c>
      <c r="G121">
        <v>1</v>
      </c>
      <c r="H121" t="s">
        <v>330</v>
      </c>
      <c r="I121" t="s">
        <v>331</v>
      </c>
      <c r="K121">
        <v>-0.50206189955466052</v>
      </c>
      <c r="L121">
        <v>-5.674224942967987E-2</v>
      </c>
      <c r="M121">
        <v>-0.32126497766501799</v>
      </c>
      <c r="N121">
        <v>0.46979865771812079</v>
      </c>
      <c r="O121">
        <v>-3.0311180754079019E-3</v>
      </c>
      <c r="P121">
        <v>-0.64775366487528507</v>
      </c>
      <c r="Q121">
        <v>0.518147862380542</v>
      </c>
      <c r="R121">
        <v>148</v>
      </c>
      <c r="S121">
        <v>0</v>
      </c>
      <c r="T121">
        <v>-0.73242214356609958</v>
      </c>
      <c r="U121">
        <v>33</v>
      </c>
      <c r="V121">
        <v>3008</v>
      </c>
      <c r="W121">
        <v>149</v>
      </c>
    </row>
    <row r="122" spans="1:23">
      <c r="A122" t="s">
        <v>351</v>
      </c>
      <c r="B122" t="str">
        <f t="shared" si="1"/>
        <v>TSF_newadded_MA12_yoy_historical_high_6_1</v>
      </c>
      <c r="C122" t="s">
        <v>332</v>
      </c>
      <c r="D122" t="s">
        <v>333</v>
      </c>
      <c r="E122">
        <v>6</v>
      </c>
      <c r="F122">
        <v>1</v>
      </c>
      <c r="G122">
        <v>-1</v>
      </c>
      <c r="H122" t="s">
        <v>330</v>
      </c>
      <c r="I122" t="s">
        <v>331</v>
      </c>
      <c r="K122">
        <v>-0.28459985389289938</v>
      </c>
      <c r="L122">
        <v>-2.766792486372838E-2</v>
      </c>
      <c r="M122">
        <v>-0.15663436163756631</v>
      </c>
      <c r="N122">
        <v>0.4563758389261745</v>
      </c>
      <c r="O122">
        <v>-5.7728551478775536E-4</v>
      </c>
      <c r="P122">
        <v>-0.12014198379655951</v>
      </c>
      <c r="Q122">
        <v>0.90453361545352162</v>
      </c>
      <c r="R122">
        <v>148</v>
      </c>
      <c r="S122">
        <v>0</v>
      </c>
      <c r="T122">
        <v>-0.63387571284558264</v>
      </c>
      <c r="U122">
        <v>33</v>
      </c>
      <c r="V122">
        <v>3008</v>
      </c>
      <c r="W122">
        <v>149</v>
      </c>
    </row>
    <row r="123" spans="1:23">
      <c r="A123" t="s">
        <v>351</v>
      </c>
      <c r="B123" t="str">
        <f t="shared" si="1"/>
        <v>TSF_newadded_MA12_yoy_historical_high_6_-1</v>
      </c>
      <c r="C123" t="s">
        <v>332</v>
      </c>
      <c r="D123" t="s">
        <v>333</v>
      </c>
      <c r="E123">
        <v>6</v>
      </c>
      <c r="F123">
        <v>-1</v>
      </c>
      <c r="G123">
        <v>-1</v>
      </c>
      <c r="H123" t="s">
        <v>330</v>
      </c>
      <c r="I123" t="s">
        <v>331</v>
      </c>
      <c r="K123">
        <v>-3.6879445317442583E-2</v>
      </c>
      <c r="L123">
        <v>-3.1430971317395469E-3</v>
      </c>
      <c r="M123">
        <v>-1.779378161606544E-2</v>
      </c>
      <c r="N123">
        <v>0.5436241610738255</v>
      </c>
      <c r="O123">
        <v>1.4019254756517099E-3</v>
      </c>
      <c r="P123">
        <v>0.29835169834523062</v>
      </c>
      <c r="Q123">
        <v>0.76585321159619513</v>
      </c>
      <c r="R123">
        <v>148</v>
      </c>
      <c r="S123">
        <v>0</v>
      </c>
      <c r="T123">
        <v>-0.58083038317041635</v>
      </c>
      <c r="U123">
        <v>33</v>
      </c>
      <c r="V123">
        <v>3008</v>
      </c>
      <c r="W123">
        <v>149</v>
      </c>
    </row>
    <row r="124" spans="1:23">
      <c r="A124" t="s">
        <v>351</v>
      </c>
      <c r="B124" t="str">
        <f t="shared" si="1"/>
        <v>TSF_yoy_historical_high_6_1</v>
      </c>
      <c r="C124" t="s">
        <v>391</v>
      </c>
      <c r="D124" t="s">
        <v>333</v>
      </c>
      <c r="E124">
        <v>6</v>
      </c>
      <c r="F124">
        <v>1</v>
      </c>
      <c r="G124">
        <v>-1</v>
      </c>
      <c r="H124" t="s">
        <v>330</v>
      </c>
      <c r="I124" t="s">
        <v>331</v>
      </c>
      <c r="K124">
        <v>1.15301548336409</v>
      </c>
      <c r="L124">
        <v>6.6354378953456417E-2</v>
      </c>
      <c r="M124">
        <v>0.37579585459039999</v>
      </c>
      <c r="N124">
        <v>0.52348993288590606</v>
      </c>
      <c r="O124">
        <v>6.8324986920751526E-3</v>
      </c>
      <c r="P124">
        <v>1.465266819270139</v>
      </c>
      <c r="Q124">
        <v>0.14496932327697479</v>
      </c>
      <c r="R124">
        <v>148</v>
      </c>
      <c r="S124">
        <v>0</v>
      </c>
      <c r="T124">
        <v>-0.3854533986653223</v>
      </c>
      <c r="U124">
        <v>19</v>
      </c>
      <c r="V124">
        <v>3008</v>
      </c>
      <c r="W124">
        <v>149</v>
      </c>
    </row>
    <row r="125" spans="1:23">
      <c r="A125" t="s">
        <v>351</v>
      </c>
      <c r="B125" t="str">
        <f t="shared" si="1"/>
        <v>TSF_yoy_historical_high_6_-1</v>
      </c>
      <c r="C125" t="s">
        <v>391</v>
      </c>
      <c r="D125" t="s">
        <v>333</v>
      </c>
      <c r="E125">
        <v>6</v>
      </c>
      <c r="F125">
        <v>-1</v>
      </c>
      <c r="G125">
        <v>-1</v>
      </c>
      <c r="H125" t="s">
        <v>330</v>
      </c>
      <c r="I125" t="s">
        <v>331</v>
      </c>
      <c r="K125">
        <v>-0.67997601927968621</v>
      </c>
      <c r="L125">
        <v>-9.1037688679929896E-2</v>
      </c>
      <c r="M125">
        <v>-0.51558897177541807</v>
      </c>
      <c r="N125">
        <v>0.47651006711409388</v>
      </c>
      <c r="O125">
        <v>-5.8965124490837273E-3</v>
      </c>
      <c r="P125">
        <v>-1.1914051570406221</v>
      </c>
      <c r="Q125">
        <v>0.2354016731256828</v>
      </c>
      <c r="R125">
        <v>148</v>
      </c>
      <c r="S125">
        <v>0</v>
      </c>
      <c r="T125">
        <v>-0.71261765034397839</v>
      </c>
      <c r="U125">
        <v>19</v>
      </c>
      <c r="V125">
        <v>3008</v>
      </c>
      <c r="W125">
        <v>149</v>
      </c>
    </row>
    <row r="126" spans="1:23">
      <c r="A126" t="s">
        <v>351</v>
      </c>
      <c r="B126" t="str">
        <f t="shared" si="1"/>
        <v>long_loan_newadded_MA12_yoy_historical_high_6_1</v>
      </c>
      <c r="C126" t="s">
        <v>328</v>
      </c>
      <c r="D126" t="s">
        <v>333</v>
      </c>
      <c r="E126">
        <v>6</v>
      </c>
      <c r="F126">
        <v>1</v>
      </c>
      <c r="G126">
        <v>-1</v>
      </c>
      <c r="H126" t="s">
        <v>330</v>
      </c>
      <c r="I126" t="s">
        <v>331</v>
      </c>
      <c r="K126">
        <v>-0.8035123040304758</v>
      </c>
      <c r="L126">
        <v>-0.12743449089241449</v>
      </c>
      <c r="M126">
        <v>-0.72209727636617116</v>
      </c>
      <c r="N126">
        <v>0.42281879194630873</v>
      </c>
      <c r="O126">
        <v>-9.2806590574534675E-3</v>
      </c>
      <c r="P126">
        <v>-2.0593669957755329</v>
      </c>
      <c r="Q126">
        <v>4.1211515736222781E-2</v>
      </c>
      <c r="R126">
        <v>148</v>
      </c>
      <c r="S126">
        <v>1</v>
      </c>
      <c r="T126">
        <v>-0.83504613764185964</v>
      </c>
      <c r="U126">
        <v>16</v>
      </c>
      <c r="V126">
        <v>3008</v>
      </c>
      <c r="W126">
        <v>149</v>
      </c>
    </row>
    <row r="127" spans="1:23">
      <c r="A127" t="s">
        <v>351</v>
      </c>
      <c r="B127" t="str">
        <f t="shared" si="1"/>
        <v>long_loan_newadded_MA12_yoy_historical_high_6_-1</v>
      </c>
      <c r="C127" t="s">
        <v>328</v>
      </c>
      <c r="D127" t="s">
        <v>333</v>
      </c>
      <c r="E127">
        <v>6</v>
      </c>
      <c r="F127">
        <v>-1</v>
      </c>
      <c r="G127">
        <v>-1</v>
      </c>
      <c r="H127" t="s">
        <v>330</v>
      </c>
      <c r="I127" t="s">
        <v>331</v>
      </c>
      <c r="K127">
        <v>2.5066653010452251</v>
      </c>
      <c r="L127">
        <v>0.11083458016938751</v>
      </c>
      <c r="M127">
        <v>0.62803521956289077</v>
      </c>
      <c r="N127">
        <v>0.57046979865771807</v>
      </c>
      <c r="O127">
        <v>1.0096759951485689E-2</v>
      </c>
      <c r="P127">
        <v>2.078659740498408</v>
      </c>
      <c r="Q127">
        <v>3.9374755196408477E-2</v>
      </c>
      <c r="R127">
        <v>148</v>
      </c>
      <c r="S127">
        <v>1</v>
      </c>
      <c r="T127">
        <v>-0.30122476842398782</v>
      </c>
      <c r="U127">
        <v>16</v>
      </c>
      <c r="V127">
        <v>3008</v>
      </c>
      <c r="W127">
        <v>149</v>
      </c>
    </row>
    <row r="128" spans="1:23">
      <c r="A128" t="s">
        <v>351</v>
      </c>
      <c r="B128" t="str">
        <f t="shared" si="1"/>
        <v>loan_yoy_historical_high_6_1</v>
      </c>
      <c r="C128" t="s">
        <v>443</v>
      </c>
      <c r="D128" t="s">
        <v>333</v>
      </c>
      <c r="E128">
        <v>6</v>
      </c>
      <c r="F128">
        <v>1</v>
      </c>
      <c r="G128">
        <v>-1</v>
      </c>
      <c r="H128" t="s">
        <v>330</v>
      </c>
      <c r="I128" t="s">
        <v>331</v>
      </c>
      <c r="K128">
        <v>-0.44079013162788427</v>
      </c>
      <c r="L128">
        <v>-4.7526989373520963E-2</v>
      </c>
      <c r="M128">
        <v>-0.2690770637287026</v>
      </c>
      <c r="N128">
        <v>0.47651006711409388</v>
      </c>
      <c r="O128">
        <v>-2.0892624396935001E-3</v>
      </c>
      <c r="P128">
        <v>-0.4328963293806789</v>
      </c>
      <c r="Q128">
        <v>0.66572028077093759</v>
      </c>
      <c r="R128">
        <v>148</v>
      </c>
      <c r="S128">
        <v>0</v>
      </c>
      <c r="T128">
        <v>-0.80002302317696616</v>
      </c>
      <c r="U128">
        <v>27</v>
      </c>
      <c r="V128">
        <v>3008</v>
      </c>
      <c r="W128">
        <v>149</v>
      </c>
    </row>
    <row r="129" spans="1:23">
      <c r="A129" t="s">
        <v>351</v>
      </c>
      <c r="B129" t="str">
        <f t="shared" si="1"/>
        <v>loan_yoy_historical_high_6_-1</v>
      </c>
      <c r="C129" t="s">
        <v>443</v>
      </c>
      <c r="D129" t="s">
        <v>333</v>
      </c>
      <c r="E129">
        <v>6</v>
      </c>
      <c r="F129">
        <v>-1</v>
      </c>
      <c r="G129">
        <v>-1</v>
      </c>
      <c r="H129" t="s">
        <v>330</v>
      </c>
      <c r="I129" t="s">
        <v>331</v>
      </c>
      <c r="K129">
        <v>0.23212522615955589</v>
      </c>
      <c r="L129">
        <v>1.7641371635592099E-2</v>
      </c>
      <c r="M129">
        <v>9.9877744044452516E-2</v>
      </c>
      <c r="N129">
        <v>0.51677852348993292</v>
      </c>
      <c r="O129">
        <v>3.26111770586593E-3</v>
      </c>
      <c r="P129">
        <v>0.63242081172510567</v>
      </c>
      <c r="Q129">
        <v>0.52808775754078163</v>
      </c>
      <c r="R129">
        <v>148</v>
      </c>
      <c r="S129">
        <v>0</v>
      </c>
      <c r="T129">
        <v>-0.51409816333901248</v>
      </c>
      <c r="U129">
        <v>27</v>
      </c>
      <c r="V129">
        <v>3008</v>
      </c>
      <c r="W129">
        <v>149</v>
      </c>
    </row>
    <row r="130" spans="1:23">
      <c r="A130" t="s">
        <v>351</v>
      </c>
      <c r="B130" t="str">
        <f t="shared" si="1"/>
        <v>newstarts_area_yoy_historical_high_6_1</v>
      </c>
      <c r="C130" t="s">
        <v>340</v>
      </c>
      <c r="D130" t="s">
        <v>333</v>
      </c>
      <c r="E130">
        <v>6</v>
      </c>
      <c r="F130">
        <v>1</v>
      </c>
      <c r="G130">
        <v>1</v>
      </c>
      <c r="H130" t="s">
        <v>330</v>
      </c>
      <c r="I130" t="s">
        <v>331</v>
      </c>
      <c r="K130">
        <v>0.37606577995380502</v>
      </c>
      <c r="L130">
        <v>2.7104707677415799E-2</v>
      </c>
      <c r="M130">
        <v>0.1534618170262603</v>
      </c>
      <c r="N130">
        <v>0.48322147651006708</v>
      </c>
      <c r="O130">
        <v>3.9745741993519081E-3</v>
      </c>
      <c r="P130">
        <v>0.78304861645215174</v>
      </c>
      <c r="Q130">
        <v>0.43484977264688279</v>
      </c>
      <c r="R130">
        <v>148</v>
      </c>
      <c r="S130">
        <v>0</v>
      </c>
      <c r="T130">
        <v>-0.38301237179970871</v>
      </c>
      <c r="U130">
        <v>55</v>
      </c>
      <c r="V130">
        <v>3008</v>
      </c>
      <c r="W130">
        <v>149</v>
      </c>
    </row>
    <row r="131" spans="1:23">
      <c r="A131" t="s">
        <v>351</v>
      </c>
      <c r="B131" t="str">
        <f t="shared" ref="B131:B194" si="2">C131&amp;"_"&amp;D131&amp;"_"&amp;E131&amp;"_"&amp;F131</f>
        <v>newstarts_area_yoy_historical_high_6_-1</v>
      </c>
      <c r="C131" t="s">
        <v>340</v>
      </c>
      <c r="D131" t="s">
        <v>333</v>
      </c>
      <c r="E131">
        <v>6</v>
      </c>
      <c r="F131">
        <v>-1</v>
      </c>
      <c r="G131">
        <v>1</v>
      </c>
      <c r="H131" t="s">
        <v>330</v>
      </c>
      <c r="I131" t="s">
        <v>331</v>
      </c>
      <c r="K131">
        <v>-0.49928513914372269</v>
      </c>
      <c r="L131">
        <v>-5.6302698512959659E-2</v>
      </c>
      <c r="M131">
        <v>-0.31877541422369959</v>
      </c>
      <c r="N131">
        <v>0.51677852348993292</v>
      </c>
      <c r="O131">
        <v>-2.8206655423342699E-3</v>
      </c>
      <c r="P131">
        <v>-0.57793585451701934</v>
      </c>
      <c r="Q131">
        <v>0.56418571290351838</v>
      </c>
      <c r="R131">
        <v>148</v>
      </c>
      <c r="S131">
        <v>0</v>
      </c>
      <c r="T131">
        <v>-0.7582375939016236</v>
      </c>
      <c r="U131">
        <v>55</v>
      </c>
      <c r="V131">
        <v>3008</v>
      </c>
      <c r="W131">
        <v>149</v>
      </c>
    </row>
    <row r="132" spans="1:23">
      <c r="A132" t="s">
        <v>351</v>
      </c>
      <c r="B132" t="str">
        <f t="shared" si="2"/>
        <v>completed_yoy_historical_high_6_1</v>
      </c>
      <c r="C132" t="s">
        <v>444</v>
      </c>
      <c r="D132" t="s">
        <v>333</v>
      </c>
      <c r="E132">
        <v>6</v>
      </c>
      <c r="F132">
        <v>1</v>
      </c>
      <c r="G132">
        <v>1</v>
      </c>
      <c r="H132" t="s">
        <v>330</v>
      </c>
      <c r="I132" t="s">
        <v>331</v>
      </c>
      <c r="K132">
        <v>-0.44917828967788909</v>
      </c>
      <c r="L132">
        <v>-4.8732219569637032E-2</v>
      </c>
      <c r="M132">
        <v>-0.27590202112057899</v>
      </c>
      <c r="N132">
        <v>0.48993288590604028</v>
      </c>
      <c r="O132">
        <v>-2.14859806009004E-3</v>
      </c>
      <c r="P132">
        <v>-0.43357113928192131</v>
      </c>
      <c r="Q132">
        <v>0.66523119860184954</v>
      </c>
      <c r="R132">
        <v>148</v>
      </c>
      <c r="S132">
        <v>0</v>
      </c>
      <c r="T132">
        <v>-0.61971824096328365</v>
      </c>
      <c r="U132">
        <v>57</v>
      </c>
      <c r="V132">
        <v>3008</v>
      </c>
      <c r="W132">
        <v>149</v>
      </c>
    </row>
    <row r="133" spans="1:23">
      <c r="A133" t="s">
        <v>351</v>
      </c>
      <c r="B133" t="str">
        <f t="shared" si="2"/>
        <v>completed_yoy_historical_high_6_-1</v>
      </c>
      <c r="C133" t="s">
        <v>444</v>
      </c>
      <c r="D133" t="s">
        <v>333</v>
      </c>
      <c r="E133">
        <v>6</v>
      </c>
      <c r="F133">
        <v>-1</v>
      </c>
      <c r="G133">
        <v>1</v>
      </c>
      <c r="H133" t="s">
        <v>330</v>
      </c>
      <c r="I133" t="s">
        <v>331</v>
      </c>
      <c r="K133">
        <v>0.25088857724167779</v>
      </c>
      <c r="L133">
        <v>1.8930695351946358E-2</v>
      </c>
      <c r="M133">
        <v>0.1071779031397575</v>
      </c>
      <c r="N133">
        <v>0.51006711409395977</v>
      </c>
      <c r="O133">
        <v>3.3593484636615591E-3</v>
      </c>
      <c r="P133">
        <v>0.66078290009002361</v>
      </c>
      <c r="Q133">
        <v>0.50977879449984997</v>
      </c>
      <c r="R133">
        <v>148</v>
      </c>
      <c r="S133">
        <v>0</v>
      </c>
      <c r="T133">
        <v>-0.4205940298168383</v>
      </c>
      <c r="U133">
        <v>57</v>
      </c>
      <c r="V133">
        <v>3008</v>
      </c>
      <c r="W133">
        <v>149</v>
      </c>
    </row>
    <row r="134" spans="1:23">
      <c r="A134" t="s">
        <v>351</v>
      </c>
      <c r="B134" t="str">
        <f t="shared" si="2"/>
        <v>sold_area_yoy_historical_high_6_1</v>
      </c>
      <c r="C134" t="s">
        <v>346</v>
      </c>
      <c r="D134" t="s">
        <v>333</v>
      </c>
      <c r="E134">
        <v>6</v>
      </c>
      <c r="F134">
        <v>1</v>
      </c>
      <c r="G134">
        <v>-1</v>
      </c>
      <c r="H134" t="s">
        <v>330</v>
      </c>
      <c r="I134" t="s">
        <v>331</v>
      </c>
      <c r="K134">
        <v>0.29463098063483861</v>
      </c>
      <c r="L134">
        <v>2.186896560811746E-2</v>
      </c>
      <c r="M134">
        <v>0.1238148331590023</v>
      </c>
      <c r="N134">
        <v>0.50335570469798663</v>
      </c>
      <c r="O134">
        <v>3.5338728746974741E-3</v>
      </c>
      <c r="P134">
        <v>0.70398764339629194</v>
      </c>
      <c r="Q134">
        <v>0.48254663339009363</v>
      </c>
      <c r="R134">
        <v>148</v>
      </c>
      <c r="S134">
        <v>0</v>
      </c>
      <c r="T134">
        <v>-0.63394678959348438</v>
      </c>
      <c r="U134">
        <v>50</v>
      </c>
      <c r="V134">
        <v>3008</v>
      </c>
      <c r="W134">
        <v>149</v>
      </c>
    </row>
    <row r="135" spans="1:23">
      <c r="A135" t="s">
        <v>351</v>
      </c>
      <c r="B135" t="str">
        <f t="shared" si="2"/>
        <v>sold_area_yoy_historical_high_6_-1</v>
      </c>
      <c r="C135" t="s">
        <v>346</v>
      </c>
      <c r="D135" t="s">
        <v>333</v>
      </c>
      <c r="E135">
        <v>6</v>
      </c>
      <c r="F135">
        <v>-1</v>
      </c>
      <c r="G135">
        <v>-1</v>
      </c>
      <c r="H135" t="s">
        <v>330</v>
      </c>
      <c r="I135" t="s">
        <v>331</v>
      </c>
      <c r="K135">
        <v>-0.4677892033753227</v>
      </c>
      <c r="L135">
        <v>-5.1467483990970009E-2</v>
      </c>
      <c r="M135">
        <v>-0.29139183158668508</v>
      </c>
      <c r="N135">
        <v>0.48993288590604028</v>
      </c>
      <c r="O135">
        <v>-2.443947440311553E-3</v>
      </c>
      <c r="P135">
        <v>-0.5033710214152145</v>
      </c>
      <c r="Q135">
        <v>0.61545180212151496</v>
      </c>
      <c r="R135">
        <v>148</v>
      </c>
      <c r="S135">
        <v>0</v>
      </c>
      <c r="T135">
        <v>-0.6476747978665286</v>
      </c>
      <c r="U135">
        <v>50</v>
      </c>
      <c r="V135">
        <v>3008</v>
      </c>
      <c r="W135">
        <v>149</v>
      </c>
    </row>
    <row r="136" spans="1:23">
      <c r="A136" t="s">
        <v>351</v>
      </c>
      <c r="B136" t="str">
        <f t="shared" si="2"/>
        <v>local_gov_budget_MA12_yoy_historical_high_6_1</v>
      </c>
      <c r="C136" t="s">
        <v>389</v>
      </c>
      <c r="D136" t="s">
        <v>333</v>
      </c>
      <c r="E136">
        <v>6</v>
      </c>
      <c r="F136">
        <v>1</v>
      </c>
      <c r="G136">
        <v>-1</v>
      </c>
      <c r="H136" t="s">
        <v>454</v>
      </c>
      <c r="I136" t="s">
        <v>331</v>
      </c>
      <c r="K136">
        <v>3.809530566557088</v>
      </c>
      <c r="L136">
        <v>0.1549173392295142</v>
      </c>
      <c r="M136">
        <v>0.87237327895705963</v>
      </c>
      <c r="N136">
        <v>0.58088235294117652</v>
      </c>
      <c r="O136">
        <v>1.318672814080148E-2</v>
      </c>
      <c r="P136">
        <v>2.6657685624894358</v>
      </c>
      <c r="Q136">
        <v>8.6190561100828143E-3</v>
      </c>
      <c r="R136">
        <v>135</v>
      </c>
      <c r="S136">
        <v>1</v>
      </c>
      <c r="T136">
        <v>-0.3240366703749607</v>
      </c>
      <c r="U136">
        <v>26</v>
      </c>
      <c r="V136">
        <v>2748</v>
      </c>
      <c r="W136">
        <v>136</v>
      </c>
    </row>
    <row r="137" spans="1:23">
      <c r="A137" t="s">
        <v>351</v>
      </c>
      <c r="B137" t="str">
        <f t="shared" si="2"/>
        <v>local_gov_budget_MA12_yoy_historical_high_6_-1</v>
      </c>
      <c r="C137" t="s">
        <v>389</v>
      </c>
      <c r="D137" t="s">
        <v>333</v>
      </c>
      <c r="E137">
        <v>6</v>
      </c>
      <c r="F137">
        <v>-1</v>
      </c>
      <c r="G137">
        <v>-1</v>
      </c>
      <c r="H137" t="s">
        <v>454</v>
      </c>
      <c r="I137" t="s">
        <v>331</v>
      </c>
      <c r="K137">
        <v>-0.8527497385044156</v>
      </c>
      <c r="L137">
        <v>-0.16110385439470951</v>
      </c>
      <c r="M137">
        <v>-0.90721089330559479</v>
      </c>
      <c r="N137">
        <v>0.41911764705882348</v>
      </c>
      <c r="O137">
        <v>-1.2464614941986181E-2</v>
      </c>
      <c r="P137">
        <v>-2.6786044101750792</v>
      </c>
      <c r="Q137">
        <v>8.311840154687309E-3</v>
      </c>
      <c r="R137">
        <v>135</v>
      </c>
      <c r="S137">
        <v>1</v>
      </c>
      <c r="T137">
        <v>-0.9087977879777237</v>
      </c>
      <c r="U137">
        <v>26</v>
      </c>
      <c r="V137">
        <v>2748</v>
      </c>
      <c r="W137">
        <v>136</v>
      </c>
    </row>
    <row r="138" spans="1:23">
      <c r="A138" t="s">
        <v>351</v>
      </c>
      <c r="B138" t="str">
        <f t="shared" si="2"/>
        <v>newstarts_area_ytd_yoy_historical_high_6_1</v>
      </c>
      <c r="C138" t="s">
        <v>446</v>
      </c>
      <c r="D138" t="s">
        <v>333</v>
      </c>
      <c r="E138">
        <v>6</v>
      </c>
      <c r="F138">
        <v>1</v>
      </c>
      <c r="G138">
        <v>1</v>
      </c>
      <c r="H138" t="s">
        <v>330</v>
      </c>
      <c r="I138" t="s">
        <v>331</v>
      </c>
      <c r="K138">
        <v>-0.31336132128468941</v>
      </c>
      <c r="L138">
        <v>-3.100474640786122E-2</v>
      </c>
      <c r="M138">
        <v>-0.17552595447353661</v>
      </c>
      <c r="N138">
        <v>0.44966442953020141</v>
      </c>
      <c r="O138">
        <v>-7.0173158171634548E-4</v>
      </c>
      <c r="P138">
        <v>-0.137461250875304</v>
      </c>
      <c r="Q138">
        <v>0.89085305087891942</v>
      </c>
      <c r="R138">
        <v>148</v>
      </c>
      <c r="S138">
        <v>0</v>
      </c>
      <c r="T138">
        <v>-0.50066195086419185</v>
      </c>
      <c r="U138">
        <v>27</v>
      </c>
      <c r="V138">
        <v>3008</v>
      </c>
      <c r="W138">
        <v>149</v>
      </c>
    </row>
    <row r="139" spans="1:23">
      <c r="A139" t="s">
        <v>351</v>
      </c>
      <c r="B139" t="str">
        <f t="shared" si="2"/>
        <v>newstarts_area_ytd_yoy_historical_high_6_-1</v>
      </c>
      <c r="C139" t="s">
        <v>446</v>
      </c>
      <c r="D139" t="s">
        <v>333</v>
      </c>
      <c r="E139">
        <v>6</v>
      </c>
      <c r="F139">
        <v>-1</v>
      </c>
      <c r="G139">
        <v>1</v>
      </c>
      <c r="H139" t="s">
        <v>330</v>
      </c>
      <c r="I139" t="s">
        <v>331</v>
      </c>
      <c r="K139">
        <v>3.4631122554786842E-3</v>
      </c>
      <c r="L139">
        <v>2.8966848561262642E-4</v>
      </c>
      <c r="M139">
        <v>1.6398888334454699E-3</v>
      </c>
      <c r="N139">
        <v>0.5436241610738255</v>
      </c>
      <c r="O139">
        <v>1.7729015579736739E-3</v>
      </c>
      <c r="P139">
        <v>0.37354371491793492</v>
      </c>
      <c r="Q139">
        <v>0.70927834889523367</v>
      </c>
      <c r="R139">
        <v>148</v>
      </c>
      <c r="S139">
        <v>0</v>
      </c>
      <c r="T139">
        <v>-0.61850146808624151</v>
      </c>
      <c r="U139">
        <v>27</v>
      </c>
      <c r="V139">
        <v>3008</v>
      </c>
      <c r="W139">
        <v>149</v>
      </c>
    </row>
    <row r="140" spans="1:23">
      <c r="A140" t="s">
        <v>351</v>
      </c>
      <c r="B140" t="str">
        <f t="shared" si="2"/>
        <v>completed_area_ytd_yoy_historical_high_6_1</v>
      </c>
      <c r="C140" t="s">
        <v>447</v>
      </c>
      <c r="D140" t="s">
        <v>333</v>
      </c>
      <c r="E140">
        <v>6</v>
      </c>
      <c r="F140">
        <v>1</v>
      </c>
      <c r="G140">
        <v>1</v>
      </c>
      <c r="H140" t="s">
        <v>330</v>
      </c>
      <c r="I140" t="s">
        <v>331</v>
      </c>
      <c r="K140">
        <v>0.1375530832940908</v>
      </c>
      <c r="L140">
        <v>1.0855587817520719E-2</v>
      </c>
      <c r="M140">
        <v>6.1458058478126687E-2</v>
      </c>
      <c r="N140">
        <v>0.50335570469798663</v>
      </c>
      <c r="O140">
        <v>2.581688827277071E-3</v>
      </c>
      <c r="P140">
        <v>0.52107844005612758</v>
      </c>
      <c r="Q140">
        <v>0.60309091801762094</v>
      </c>
      <c r="R140">
        <v>148</v>
      </c>
      <c r="S140">
        <v>0</v>
      </c>
      <c r="T140">
        <v>-0.64436741427858368</v>
      </c>
      <c r="U140">
        <v>24</v>
      </c>
      <c r="V140">
        <v>3008</v>
      </c>
      <c r="W140">
        <v>149</v>
      </c>
    </row>
    <row r="141" spans="1:23">
      <c r="A141" t="s">
        <v>351</v>
      </c>
      <c r="B141" t="str">
        <f t="shared" si="2"/>
        <v>completed_area_ytd_yoy_historical_high_6_-1</v>
      </c>
      <c r="C141" t="s">
        <v>447</v>
      </c>
      <c r="D141" t="s">
        <v>333</v>
      </c>
      <c r="E141">
        <v>6</v>
      </c>
      <c r="F141">
        <v>-1</v>
      </c>
      <c r="G141">
        <v>1</v>
      </c>
      <c r="H141" t="s">
        <v>330</v>
      </c>
      <c r="I141" t="s">
        <v>331</v>
      </c>
      <c r="K141">
        <v>-0.39429939959951621</v>
      </c>
      <c r="L141">
        <v>-4.1133122612974422E-2</v>
      </c>
      <c r="M141">
        <v>-0.2328719455298453</v>
      </c>
      <c r="N141">
        <v>0.48993288590604028</v>
      </c>
      <c r="O141">
        <v>-1.7089472175493029E-3</v>
      </c>
      <c r="P141">
        <v>-0.37006586789448948</v>
      </c>
      <c r="Q141">
        <v>0.71186245208758425</v>
      </c>
      <c r="R141">
        <v>148</v>
      </c>
      <c r="S141">
        <v>0</v>
      </c>
      <c r="T141">
        <v>-0.66330066031308188</v>
      </c>
      <c r="U141">
        <v>24</v>
      </c>
      <c r="V141">
        <v>3008</v>
      </c>
      <c r="W141">
        <v>149</v>
      </c>
    </row>
    <row r="142" spans="1:23">
      <c r="A142" t="s">
        <v>351</v>
      </c>
      <c r="B142" t="str">
        <f t="shared" si="2"/>
        <v>sold_area_ytd_yoy_historical_high_6_1</v>
      </c>
      <c r="C142" t="s">
        <v>392</v>
      </c>
      <c r="D142" t="s">
        <v>333</v>
      </c>
      <c r="E142">
        <v>6</v>
      </c>
      <c r="F142">
        <v>1</v>
      </c>
      <c r="G142">
        <v>-1</v>
      </c>
      <c r="H142" t="s">
        <v>330</v>
      </c>
      <c r="I142" t="s">
        <v>331</v>
      </c>
      <c r="K142">
        <v>-0.39063257449376959</v>
      </c>
      <c r="L142">
        <v>-4.0648156105337667E-2</v>
      </c>
      <c r="M142">
        <v>-0.23012592698570261</v>
      </c>
      <c r="N142">
        <v>0.48993288590604028</v>
      </c>
      <c r="O142">
        <v>-1.636016594211781E-3</v>
      </c>
      <c r="P142">
        <v>-0.3455148359840764</v>
      </c>
      <c r="Q142">
        <v>0.73019796538957848</v>
      </c>
      <c r="R142">
        <v>148</v>
      </c>
      <c r="S142">
        <v>0</v>
      </c>
      <c r="T142">
        <v>-0.53403920361660406</v>
      </c>
      <c r="U142">
        <v>21</v>
      </c>
      <c r="V142">
        <v>3008</v>
      </c>
      <c r="W142">
        <v>149</v>
      </c>
    </row>
    <row r="143" spans="1:23">
      <c r="A143" t="s">
        <v>351</v>
      </c>
      <c r="B143" t="str">
        <f t="shared" si="2"/>
        <v>sold_area_ytd_yoy_historical_high_6_-1</v>
      </c>
      <c r="C143" t="s">
        <v>392</v>
      </c>
      <c r="D143" t="s">
        <v>333</v>
      </c>
      <c r="E143">
        <v>6</v>
      </c>
      <c r="F143">
        <v>-1</v>
      </c>
      <c r="G143">
        <v>-1</v>
      </c>
      <c r="H143" t="s">
        <v>330</v>
      </c>
      <c r="I143" t="s">
        <v>331</v>
      </c>
      <c r="K143">
        <v>0.13070793859100019</v>
      </c>
      <c r="L143">
        <v>1.0344585407645379E-2</v>
      </c>
      <c r="M143">
        <v>5.8564951877474319E-2</v>
      </c>
      <c r="N143">
        <v>0.51006711409395977</v>
      </c>
      <c r="O143">
        <v>2.5276100797880958E-3</v>
      </c>
      <c r="P143">
        <v>0.51904075905401559</v>
      </c>
      <c r="Q143">
        <v>0.60450759117134401</v>
      </c>
      <c r="R143">
        <v>148</v>
      </c>
      <c r="S143">
        <v>0</v>
      </c>
      <c r="T143">
        <v>-0.44945073674690361</v>
      </c>
      <c r="U143">
        <v>21</v>
      </c>
      <c r="V143">
        <v>3008</v>
      </c>
      <c r="W143">
        <v>149</v>
      </c>
    </row>
    <row r="144" spans="1:23">
      <c r="A144" t="s">
        <v>351</v>
      </c>
      <c r="B144" t="str">
        <f t="shared" si="2"/>
        <v>CN_BOND_1Y_historical_high_6_1</v>
      </c>
      <c r="C144" t="s">
        <v>448</v>
      </c>
      <c r="D144" t="s">
        <v>333</v>
      </c>
      <c r="E144">
        <v>6</v>
      </c>
      <c r="F144">
        <v>1</v>
      </c>
      <c r="G144">
        <v>-1</v>
      </c>
      <c r="H144" t="s">
        <v>330</v>
      </c>
      <c r="I144" t="s">
        <v>331</v>
      </c>
      <c r="K144">
        <v>0.63818264036523886</v>
      </c>
      <c r="L144">
        <v>4.2217942033865967E-2</v>
      </c>
      <c r="M144">
        <v>0.23905229518223639</v>
      </c>
      <c r="N144">
        <v>0.52348993288590606</v>
      </c>
      <c r="O144">
        <v>4.8862461539170253E-3</v>
      </c>
      <c r="P144">
        <v>1.075344336252325</v>
      </c>
      <c r="Q144">
        <v>0.28397051953953201</v>
      </c>
      <c r="R144">
        <v>148</v>
      </c>
      <c r="S144">
        <v>0</v>
      </c>
      <c r="T144">
        <v>-0.57892809426565106</v>
      </c>
      <c r="U144">
        <v>27</v>
      </c>
      <c r="V144">
        <v>3008</v>
      </c>
      <c r="W144">
        <v>149</v>
      </c>
    </row>
    <row r="145" spans="1:23">
      <c r="A145" t="s">
        <v>351</v>
      </c>
      <c r="B145" t="str">
        <f t="shared" si="2"/>
        <v>CN_BOND_1Y_historical_high_6_-1</v>
      </c>
      <c r="C145" t="s">
        <v>448</v>
      </c>
      <c r="D145" t="s">
        <v>333</v>
      </c>
      <c r="E145">
        <v>6</v>
      </c>
      <c r="F145">
        <v>-1</v>
      </c>
      <c r="G145">
        <v>-1</v>
      </c>
      <c r="H145" t="s">
        <v>330</v>
      </c>
      <c r="I145" t="s">
        <v>331</v>
      </c>
      <c r="K145">
        <v>-0.57940185144128109</v>
      </c>
      <c r="L145">
        <v>-6.9987282037870857E-2</v>
      </c>
      <c r="M145">
        <v>-0.39629170913396811</v>
      </c>
      <c r="N145">
        <v>0.47651006711409388</v>
      </c>
      <c r="O145">
        <v>-4.2174698096315681E-3</v>
      </c>
      <c r="P145">
        <v>-0.89648303210053337</v>
      </c>
      <c r="Q145">
        <v>0.37145071549743258</v>
      </c>
      <c r="R145">
        <v>148</v>
      </c>
      <c r="S145">
        <v>0</v>
      </c>
      <c r="T145">
        <v>-0.79419192374458525</v>
      </c>
      <c r="U145">
        <v>27</v>
      </c>
      <c r="V145">
        <v>3008</v>
      </c>
      <c r="W145">
        <v>149</v>
      </c>
    </row>
    <row r="146" spans="1:23">
      <c r="A146" t="s">
        <v>351</v>
      </c>
      <c r="B146" t="str">
        <f t="shared" si="2"/>
        <v>CN_BOND_10Y_historical_high_6_1</v>
      </c>
      <c r="C146" t="s">
        <v>449</v>
      </c>
      <c r="D146" t="s">
        <v>333</v>
      </c>
      <c r="E146">
        <v>6</v>
      </c>
      <c r="F146">
        <v>1</v>
      </c>
      <c r="G146">
        <v>-1</v>
      </c>
      <c r="H146" t="s">
        <v>330</v>
      </c>
      <c r="I146" t="s">
        <v>331</v>
      </c>
      <c r="K146">
        <v>0.83011864433731763</v>
      </c>
      <c r="L146">
        <v>5.1936725629577962E-2</v>
      </c>
      <c r="M146">
        <v>0.29410467129637419</v>
      </c>
      <c r="N146">
        <v>0.53020134228187921</v>
      </c>
      <c r="O146">
        <v>5.7508641600341123E-3</v>
      </c>
      <c r="P146">
        <v>1.224753702647192</v>
      </c>
      <c r="Q146">
        <v>0.2226138210254075</v>
      </c>
      <c r="R146">
        <v>148</v>
      </c>
      <c r="S146">
        <v>0</v>
      </c>
      <c r="T146">
        <v>-0.47256054625899258</v>
      </c>
      <c r="U146">
        <v>30</v>
      </c>
      <c r="V146">
        <v>3008</v>
      </c>
      <c r="W146">
        <v>149</v>
      </c>
    </row>
    <row r="147" spans="1:23">
      <c r="A147" t="s">
        <v>351</v>
      </c>
      <c r="B147" t="str">
        <f t="shared" si="2"/>
        <v>CN_BOND_10Y_historical_high_6_-1</v>
      </c>
      <c r="C147" t="s">
        <v>449</v>
      </c>
      <c r="D147" t="s">
        <v>333</v>
      </c>
      <c r="E147">
        <v>6</v>
      </c>
      <c r="F147">
        <v>-1</v>
      </c>
      <c r="G147">
        <v>-1</v>
      </c>
      <c r="H147" t="s">
        <v>330</v>
      </c>
      <c r="I147" t="s">
        <v>331</v>
      </c>
      <c r="K147">
        <v>-0.62351261341958075</v>
      </c>
      <c r="L147">
        <v>-7.8579616659255835E-2</v>
      </c>
      <c r="M147">
        <v>-0.44497669131078271</v>
      </c>
      <c r="N147">
        <v>0.46308724832214759</v>
      </c>
      <c r="O147">
        <v>-4.800123104687277E-3</v>
      </c>
      <c r="P147">
        <v>-0.96864886053655941</v>
      </c>
      <c r="Q147">
        <v>0.33430070759913227</v>
      </c>
      <c r="R147">
        <v>148</v>
      </c>
      <c r="S147">
        <v>0</v>
      </c>
      <c r="T147">
        <v>-0.76101958166712003</v>
      </c>
      <c r="U147">
        <v>30</v>
      </c>
      <c r="V147">
        <v>3008</v>
      </c>
      <c r="W147">
        <v>149</v>
      </c>
    </row>
    <row r="148" spans="1:23">
      <c r="A148" t="s">
        <v>351</v>
      </c>
      <c r="B148" t="str">
        <f t="shared" si="2"/>
        <v>TERM_SPREAD_historical_high_6_1</v>
      </c>
      <c r="C148" t="s">
        <v>450</v>
      </c>
      <c r="D148" t="s">
        <v>333</v>
      </c>
      <c r="E148">
        <v>6</v>
      </c>
      <c r="F148">
        <v>1</v>
      </c>
      <c r="G148">
        <v>1</v>
      </c>
      <c r="H148" t="s">
        <v>330</v>
      </c>
      <c r="I148" t="s">
        <v>331</v>
      </c>
      <c r="K148">
        <v>-0.51904842195877288</v>
      </c>
      <c r="L148">
        <v>-5.9481086137740953E-2</v>
      </c>
      <c r="M148">
        <v>-0.33677729119462368</v>
      </c>
      <c r="N148">
        <v>0.53020134228187921</v>
      </c>
      <c r="O148">
        <v>-3.1638101716979158E-3</v>
      </c>
      <c r="P148">
        <v>-0.66916275996664731</v>
      </c>
      <c r="Q148">
        <v>0.50443416302544453</v>
      </c>
      <c r="R148">
        <v>148</v>
      </c>
      <c r="S148">
        <v>0</v>
      </c>
      <c r="T148">
        <v>-0.69195395030109408</v>
      </c>
      <c r="U148">
        <v>43</v>
      </c>
      <c r="V148">
        <v>3008</v>
      </c>
      <c r="W148">
        <v>149</v>
      </c>
    </row>
    <row r="149" spans="1:23">
      <c r="A149" t="s">
        <v>351</v>
      </c>
      <c r="B149" t="str">
        <f t="shared" si="2"/>
        <v>TERM_SPREAD_historical_high_6_-1</v>
      </c>
      <c r="C149" t="s">
        <v>450</v>
      </c>
      <c r="D149" t="s">
        <v>333</v>
      </c>
      <c r="E149">
        <v>6</v>
      </c>
      <c r="F149">
        <v>-1</v>
      </c>
      <c r="G149">
        <v>1</v>
      </c>
      <c r="H149" t="s">
        <v>330</v>
      </c>
      <c r="I149" t="s">
        <v>331</v>
      </c>
      <c r="K149">
        <v>0.43261113383765148</v>
      </c>
      <c r="L149">
        <v>3.0575703150361729E-2</v>
      </c>
      <c r="M149">
        <v>0.17311725713118981</v>
      </c>
      <c r="N149">
        <v>0.46308724832214759</v>
      </c>
      <c r="O149">
        <v>4.2244390356881989E-3</v>
      </c>
      <c r="P149">
        <v>0.82919382245376549</v>
      </c>
      <c r="Q149">
        <v>0.40833008815233762</v>
      </c>
      <c r="R149">
        <v>148</v>
      </c>
      <c r="S149">
        <v>0</v>
      </c>
      <c r="T149">
        <v>-0.38427796691425498</v>
      </c>
      <c r="U149">
        <v>43</v>
      </c>
      <c r="V149">
        <v>3008</v>
      </c>
      <c r="W149">
        <v>149</v>
      </c>
    </row>
    <row r="150" spans="1:23">
      <c r="A150" t="s">
        <v>351</v>
      </c>
      <c r="B150" t="str">
        <f t="shared" si="2"/>
        <v>US_BOND_5Y_historical_high_6_1</v>
      </c>
      <c r="C150" t="s">
        <v>338</v>
      </c>
      <c r="D150" t="s">
        <v>333</v>
      </c>
      <c r="E150">
        <v>6</v>
      </c>
      <c r="F150">
        <v>1</v>
      </c>
      <c r="G150">
        <v>1</v>
      </c>
      <c r="H150" t="s">
        <v>330</v>
      </c>
      <c r="I150" t="s">
        <v>331</v>
      </c>
      <c r="K150">
        <v>0.29206041375613928</v>
      </c>
      <c r="L150">
        <v>2.1698829619112511E-2</v>
      </c>
      <c r="M150">
        <v>0.12285147545890621</v>
      </c>
      <c r="N150">
        <v>0.53020134228187921</v>
      </c>
      <c r="O150">
        <v>3.330279343641533E-3</v>
      </c>
      <c r="P150">
        <v>0.71276385568801359</v>
      </c>
      <c r="Q150">
        <v>0.4771141482742941</v>
      </c>
      <c r="R150">
        <v>148</v>
      </c>
      <c r="S150">
        <v>0</v>
      </c>
      <c r="T150">
        <v>-0.51004258086631948</v>
      </c>
      <c r="U150">
        <v>38</v>
      </c>
      <c r="V150">
        <v>3008</v>
      </c>
      <c r="W150">
        <v>149</v>
      </c>
    </row>
    <row r="151" spans="1:23">
      <c r="A151" t="s">
        <v>351</v>
      </c>
      <c r="B151" t="str">
        <f t="shared" si="2"/>
        <v>US_BOND_5Y_historical_high_6_-1</v>
      </c>
      <c r="C151" t="s">
        <v>338</v>
      </c>
      <c r="D151" t="s">
        <v>333</v>
      </c>
      <c r="E151">
        <v>6</v>
      </c>
      <c r="F151">
        <v>-1</v>
      </c>
      <c r="G151">
        <v>1</v>
      </c>
      <c r="H151" t="s">
        <v>330</v>
      </c>
      <c r="I151" t="s">
        <v>331</v>
      </c>
      <c r="K151">
        <v>-0.46673036477016261</v>
      </c>
      <c r="L151">
        <v>-5.1309531849854213E-2</v>
      </c>
      <c r="M151">
        <v>-0.29049731268953771</v>
      </c>
      <c r="N151">
        <v>0.46308724832214759</v>
      </c>
      <c r="O151">
        <v>-2.602397910213728E-3</v>
      </c>
      <c r="P151">
        <v>-0.55587530447387556</v>
      </c>
      <c r="Q151">
        <v>0.57913547505729068</v>
      </c>
      <c r="R151">
        <v>148</v>
      </c>
      <c r="S151">
        <v>0</v>
      </c>
      <c r="T151">
        <v>-0.73123354614218539</v>
      </c>
      <c r="U151">
        <v>38</v>
      </c>
      <c r="V151">
        <v>3008</v>
      </c>
      <c r="W151">
        <v>149</v>
      </c>
    </row>
    <row r="152" spans="1:23">
      <c r="A152" t="s">
        <v>351</v>
      </c>
      <c r="B152" t="str">
        <f t="shared" si="2"/>
        <v>US_BOND_10Y_historical_high_6_1</v>
      </c>
      <c r="C152" t="s">
        <v>336</v>
      </c>
      <c r="D152" t="s">
        <v>333</v>
      </c>
      <c r="E152">
        <v>6</v>
      </c>
      <c r="F152">
        <v>1</v>
      </c>
      <c r="G152">
        <v>1</v>
      </c>
      <c r="H152" t="s">
        <v>330</v>
      </c>
      <c r="I152" t="s">
        <v>331</v>
      </c>
      <c r="K152">
        <v>9.4496107514308259E-2</v>
      </c>
      <c r="L152">
        <v>7.593214112360025E-3</v>
      </c>
      <c r="M152">
        <v>4.2987938262450828E-2</v>
      </c>
      <c r="N152">
        <v>0.53691275167785235</v>
      </c>
      <c r="O152">
        <v>2.2706064070054858E-3</v>
      </c>
      <c r="P152">
        <v>0.48114636781720721</v>
      </c>
      <c r="Q152">
        <v>0.63112305298692495</v>
      </c>
      <c r="R152">
        <v>148</v>
      </c>
      <c r="S152">
        <v>0</v>
      </c>
      <c r="T152">
        <v>-0.59362086267389846</v>
      </c>
      <c r="U152">
        <v>38</v>
      </c>
      <c r="V152">
        <v>3008</v>
      </c>
      <c r="W152">
        <v>149</v>
      </c>
    </row>
    <row r="153" spans="1:23">
      <c r="A153" t="s">
        <v>351</v>
      </c>
      <c r="B153" t="str">
        <f t="shared" si="2"/>
        <v>US_BOND_10Y_historical_high_6_-1</v>
      </c>
      <c r="C153" t="s">
        <v>336</v>
      </c>
      <c r="D153" t="s">
        <v>333</v>
      </c>
      <c r="E153">
        <v>6</v>
      </c>
      <c r="F153">
        <v>-1</v>
      </c>
      <c r="G153">
        <v>1</v>
      </c>
      <c r="H153" t="s">
        <v>330</v>
      </c>
      <c r="I153" t="s">
        <v>331</v>
      </c>
      <c r="K153">
        <v>-0.37047141528582889</v>
      </c>
      <c r="L153">
        <v>-3.8028514479728208E-2</v>
      </c>
      <c r="M153">
        <v>-0.21529320897276491</v>
      </c>
      <c r="N153">
        <v>0.4563758389261745</v>
      </c>
      <c r="O153">
        <v>-1.4191842899816389E-3</v>
      </c>
      <c r="P153">
        <v>-0.29381397269369641</v>
      </c>
      <c r="Q153">
        <v>0.76931169091584051</v>
      </c>
      <c r="R153">
        <v>148</v>
      </c>
      <c r="S153">
        <v>0</v>
      </c>
      <c r="T153">
        <v>-0.73372423032434475</v>
      </c>
      <c r="U153">
        <v>38</v>
      </c>
      <c r="V153">
        <v>3008</v>
      </c>
      <c r="W153">
        <v>149</v>
      </c>
    </row>
    <row r="154" spans="1:23">
      <c r="A154" t="s">
        <v>351</v>
      </c>
      <c r="B154" t="str">
        <f t="shared" si="2"/>
        <v>CNY_INDEX_historical_high_6_1</v>
      </c>
      <c r="C154" t="s">
        <v>388</v>
      </c>
      <c r="D154" t="s">
        <v>333</v>
      </c>
      <c r="E154">
        <v>6</v>
      </c>
      <c r="F154">
        <v>1</v>
      </c>
      <c r="G154">
        <v>-1</v>
      </c>
      <c r="H154" t="s">
        <v>455</v>
      </c>
      <c r="I154" t="s">
        <v>331</v>
      </c>
      <c r="K154">
        <v>0.19068612946643609</v>
      </c>
      <c r="L154">
        <v>2.0570516373352051E-2</v>
      </c>
      <c r="M154">
        <v>0.13519227346609219</v>
      </c>
      <c r="N154">
        <v>0.53271028037383172</v>
      </c>
      <c r="O154">
        <v>2.751651931950783E-3</v>
      </c>
      <c r="P154">
        <v>0.59581394288915923</v>
      </c>
      <c r="Q154">
        <v>0.55256962115297448</v>
      </c>
      <c r="R154">
        <v>106</v>
      </c>
      <c r="S154">
        <v>0</v>
      </c>
      <c r="T154">
        <v>-0.35100002346141729</v>
      </c>
      <c r="U154">
        <v>17</v>
      </c>
      <c r="V154">
        <v>2160</v>
      </c>
      <c r="W154">
        <v>107</v>
      </c>
    </row>
    <row r="155" spans="1:23">
      <c r="A155" t="s">
        <v>351</v>
      </c>
      <c r="B155" t="str">
        <f t="shared" si="2"/>
        <v>CNY_INDEX_historical_high_6_-1</v>
      </c>
      <c r="C155" t="s">
        <v>388</v>
      </c>
      <c r="D155" t="s">
        <v>333</v>
      </c>
      <c r="E155">
        <v>6</v>
      </c>
      <c r="F155">
        <v>-1</v>
      </c>
      <c r="G155">
        <v>-1</v>
      </c>
      <c r="H155" t="s">
        <v>455</v>
      </c>
      <c r="I155" t="s">
        <v>331</v>
      </c>
      <c r="K155">
        <v>-0.31131405204060669</v>
      </c>
      <c r="L155">
        <v>-4.2580043125370233E-2</v>
      </c>
      <c r="M155">
        <v>-0.27984192180320111</v>
      </c>
      <c r="N155">
        <v>0.46728971962616822</v>
      </c>
      <c r="O155">
        <v>-2.3592811056784252E-3</v>
      </c>
      <c r="P155">
        <v>-0.51506848329004284</v>
      </c>
      <c r="Q155">
        <v>0.60757761035774926</v>
      </c>
      <c r="R155">
        <v>106</v>
      </c>
      <c r="S155">
        <v>0</v>
      </c>
      <c r="T155">
        <v>-0.53481938142669738</v>
      </c>
      <c r="U155">
        <v>17</v>
      </c>
      <c r="V155">
        <v>2160</v>
      </c>
      <c r="W155">
        <v>107</v>
      </c>
    </row>
    <row r="156" spans="1:23">
      <c r="A156" t="s">
        <v>351</v>
      </c>
      <c r="B156" t="str">
        <f t="shared" si="2"/>
        <v>USD_INDEX_historical_high_6_1</v>
      </c>
      <c r="C156" t="s">
        <v>452</v>
      </c>
      <c r="D156" t="s">
        <v>333</v>
      </c>
      <c r="E156">
        <v>6</v>
      </c>
      <c r="F156">
        <v>1</v>
      </c>
      <c r="G156">
        <v>1</v>
      </c>
      <c r="H156" t="s">
        <v>330</v>
      </c>
      <c r="I156" t="s">
        <v>331</v>
      </c>
      <c r="K156">
        <v>0.8632181837409576</v>
      </c>
      <c r="L156">
        <v>5.3517548106589041E-2</v>
      </c>
      <c r="M156">
        <v>0.30306027023536652</v>
      </c>
      <c r="N156">
        <v>0.57718120805369133</v>
      </c>
      <c r="O156">
        <v>5.9148583691109591E-3</v>
      </c>
      <c r="P156">
        <v>1.2090898756391759</v>
      </c>
      <c r="Q156">
        <v>0.2285563276896094</v>
      </c>
      <c r="R156">
        <v>148</v>
      </c>
      <c r="S156">
        <v>0</v>
      </c>
      <c r="T156">
        <v>-0.42059402981683869</v>
      </c>
      <c r="U156">
        <v>39</v>
      </c>
      <c r="V156">
        <v>3008</v>
      </c>
      <c r="W156">
        <v>149</v>
      </c>
    </row>
    <row r="157" spans="1:23">
      <c r="A157" t="s">
        <v>351</v>
      </c>
      <c r="B157" t="str">
        <f t="shared" si="2"/>
        <v>USD_INDEX_historical_high_6_-1</v>
      </c>
      <c r="C157" t="s">
        <v>452</v>
      </c>
      <c r="D157" t="s">
        <v>333</v>
      </c>
      <c r="E157">
        <v>6</v>
      </c>
      <c r="F157">
        <v>-1</v>
      </c>
      <c r="G157">
        <v>1</v>
      </c>
      <c r="H157" t="s">
        <v>330</v>
      </c>
      <c r="I157" t="s">
        <v>331</v>
      </c>
      <c r="K157">
        <v>-0.63020080441934589</v>
      </c>
      <c r="L157">
        <v>-7.9962224908524671E-2</v>
      </c>
      <c r="M157">
        <v>-0.45281172898903871</v>
      </c>
      <c r="N157">
        <v>0.41610738255033558</v>
      </c>
      <c r="O157">
        <v>-4.9290768593358934E-3</v>
      </c>
      <c r="P157">
        <v>-1.024697288975196</v>
      </c>
      <c r="Q157">
        <v>0.30717796679463483</v>
      </c>
      <c r="R157">
        <v>148</v>
      </c>
      <c r="S157">
        <v>0</v>
      </c>
      <c r="T157">
        <v>-0.71648315855984779</v>
      </c>
      <c r="U157">
        <v>39</v>
      </c>
      <c r="V157">
        <v>3008</v>
      </c>
      <c r="W157">
        <v>149</v>
      </c>
    </row>
    <row r="158" spans="1:23">
      <c r="A158" t="s">
        <v>351</v>
      </c>
      <c r="B158" t="str">
        <f t="shared" si="2"/>
        <v>DR007_historical_new_low_3_-1</v>
      </c>
      <c r="C158" t="s">
        <v>387</v>
      </c>
      <c r="D158" t="s">
        <v>339</v>
      </c>
      <c r="E158">
        <v>3</v>
      </c>
      <c r="F158">
        <v>-1</v>
      </c>
      <c r="G158">
        <v>1</v>
      </c>
      <c r="H158" t="s">
        <v>330</v>
      </c>
      <c r="I158" t="s">
        <v>331</v>
      </c>
      <c r="K158">
        <v>0.98639072112324944</v>
      </c>
      <c r="L158">
        <v>5.918261550016557E-2</v>
      </c>
      <c r="M158">
        <v>0.33515671764417759</v>
      </c>
      <c r="N158">
        <v>0.47651006711409388</v>
      </c>
      <c r="O158">
        <v>6.46954282723931E-3</v>
      </c>
      <c r="P158">
        <v>1.2570813161316901</v>
      </c>
      <c r="Q158">
        <v>0.2107044014758713</v>
      </c>
      <c r="R158">
        <v>148</v>
      </c>
      <c r="S158">
        <v>0</v>
      </c>
      <c r="T158">
        <v>-0.72314250456292994</v>
      </c>
      <c r="U158">
        <v>46</v>
      </c>
      <c r="V158">
        <v>3008</v>
      </c>
      <c r="W158">
        <v>149</v>
      </c>
    </row>
    <row r="159" spans="1:23">
      <c r="A159" t="s">
        <v>351</v>
      </c>
      <c r="B159" t="str">
        <f t="shared" si="2"/>
        <v>DR007_historical_new_low_9_-1</v>
      </c>
      <c r="C159" t="s">
        <v>387</v>
      </c>
      <c r="D159" t="s">
        <v>339</v>
      </c>
      <c r="E159">
        <v>9</v>
      </c>
      <c r="F159">
        <v>-1</v>
      </c>
      <c r="G159">
        <v>1</v>
      </c>
      <c r="H159" t="s">
        <v>330</v>
      </c>
      <c r="I159" t="s">
        <v>331</v>
      </c>
      <c r="K159">
        <v>0.76044219449511874</v>
      </c>
      <c r="L159">
        <v>4.8521537516032609E-2</v>
      </c>
      <c r="M159">
        <v>0.2747580349718205</v>
      </c>
      <c r="N159">
        <v>0.48993288590604028</v>
      </c>
      <c r="O159">
        <v>5.5238417830681414E-3</v>
      </c>
      <c r="P159">
        <v>1.1208174315734361</v>
      </c>
      <c r="Q159">
        <v>0.26418096934289792</v>
      </c>
      <c r="R159">
        <v>148</v>
      </c>
      <c r="S159">
        <v>0</v>
      </c>
      <c r="T159">
        <v>-0.71087621510601329</v>
      </c>
      <c r="U159">
        <v>27</v>
      </c>
      <c r="V159">
        <v>3008</v>
      </c>
      <c r="W159">
        <v>149</v>
      </c>
    </row>
    <row r="160" spans="1:23">
      <c r="A160" t="s">
        <v>351</v>
      </c>
      <c r="B160" t="str">
        <f t="shared" si="2"/>
        <v>CREDIT_SPREAD_historical_high_6_1</v>
      </c>
      <c r="C160" t="s">
        <v>453</v>
      </c>
      <c r="D160" t="s">
        <v>333</v>
      </c>
      <c r="E160">
        <v>6</v>
      </c>
      <c r="F160">
        <v>1</v>
      </c>
      <c r="G160">
        <v>1</v>
      </c>
      <c r="H160" t="s">
        <v>456</v>
      </c>
      <c r="I160" t="s">
        <v>331</v>
      </c>
      <c r="K160">
        <v>-0.41738324587788328</v>
      </c>
      <c r="L160">
        <v>-4.4553448762279291E-2</v>
      </c>
      <c r="M160">
        <v>-0.25187032240541352</v>
      </c>
      <c r="N160">
        <v>0.5067567567567568</v>
      </c>
      <c r="O160">
        <v>-1.87829192922068E-3</v>
      </c>
      <c r="P160">
        <v>-0.37706696354420882</v>
      </c>
      <c r="Q160">
        <v>0.70666762301419239</v>
      </c>
      <c r="R160">
        <v>147</v>
      </c>
      <c r="S160">
        <v>0</v>
      </c>
      <c r="T160">
        <v>-0.50410027484724729</v>
      </c>
      <c r="U160">
        <v>46</v>
      </c>
      <c r="V160">
        <v>2987</v>
      </c>
      <c r="W160">
        <v>148</v>
      </c>
    </row>
    <row r="161" spans="1:23">
      <c r="A161" t="s">
        <v>351</v>
      </c>
      <c r="B161" t="str">
        <f t="shared" si="2"/>
        <v>CREDIT_SPREAD_historical_high_6_-1</v>
      </c>
      <c r="C161" t="s">
        <v>453</v>
      </c>
      <c r="D161" t="s">
        <v>333</v>
      </c>
      <c r="E161">
        <v>6</v>
      </c>
      <c r="F161">
        <v>-1</v>
      </c>
      <c r="G161">
        <v>1</v>
      </c>
      <c r="H161" t="s">
        <v>456</v>
      </c>
      <c r="I161" t="s">
        <v>331</v>
      </c>
      <c r="K161">
        <v>0.18441971124843271</v>
      </c>
      <c r="L161">
        <v>1.4381558481657789E-2</v>
      </c>
      <c r="M161">
        <v>8.1302073623854387E-2</v>
      </c>
      <c r="N161">
        <v>0.49324324324324331</v>
      </c>
      <c r="O161">
        <v>2.910146074328965E-3</v>
      </c>
      <c r="P161">
        <v>0.59886221874408363</v>
      </c>
      <c r="Q161">
        <v>0.55018651105756122</v>
      </c>
      <c r="R161">
        <v>147</v>
      </c>
      <c r="S161">
        <v>0</v>
      </c>
      <c r="T161">
        <v>-0.48158285035940063</v>
      </c>
      <c r="U161">
        <v>46</v>
      </c>
      <c r="V161">
        <v>2987</v>
      </c>
      <c r="W161">
        <v>148</v>
      </c>
    </row>
    <row r="162" spans="1:23">
      <c r="A162" t="s">
        <v>351</v>
      </c>
      <c r="B162" t="str">
        <f t="shared" si="2"/>
        <v>electricity_yoy_historical_high_9_1</v>
      </c>
      <c r="C162" t="s">
        <v>435</v>
      </c>
      <c r="D162" t="s">
        <v>333</v>
      </c>
      <c r="E162">
        <v>9</v>
      </c>
      <c r="F162">
        <v>1</v>
      </c>
      <c r="G162">
        <v>-1</v>
      </c>
      <c r="H162" t="s">
        <v>330</v>
      </c>
      <c r="I162" t="s">
        <v>331</v>
      </c>
      <c r="K162">
        <v>-0.47577512906777703</v>
      </c>
      <c r="L162">
        <v>-5.2668144973174742E-2</v>
      </c>
      <c r="M162">
        <v>-0.29819138150601321</v>
      </c>
      <c r="N162">
        <v>0.44966442953020141</v>
      </c>
      <c r="O162">
        <v>-2.6186267969738942E-3</v>
      </c>
      <c r="P162">
        <v>-0.54712597653769357</v>
      </c>
      <c r="Q162">
        <v>0.58511623256118295</v>
      </c>
      <c r="R162">
        <v>148</v>
      </c>
      <c r="S162">
        <v>0</v>
      </c>
      <c r="T162">
        <v>-0.60902004561716372</v>
      </c>
      <c r="U162">
        <v>41</v>
      </c>
      <c r="V162">
        <v>3008</v>
      </c>
      <c r="W162">
        <v>149</v>
      </c>
    </row>
    <row r="163" spans="1:23">
      <c r="A163" t="s">
        <v>351</v>
      </c>
      <c r="B163" t="str">
        <f t="shared" si="2"/>
        <v>electricity_yoy_historical_high_9_-1</v>
      </c>
      <c r="C163" t="s">
        <v>435</v>
      </c>
      <c r="D163" t="s">
        <v>333</v>
      </c>
      <c r="E163">
        <v>9</v>
      </c>
      <c r="F163">
        <v>-1</v>
      </c>
      <c r="G163">
        <v>-1</v>
      </c>
      <c r="H163" t="s">
        <v>330</v>
      </c>
      <c r="I163" t="s">
        <v>331</v>
      </c>
      <c r="K163">
        <v>0.31435310254048487</v>
      </c>
      <c r="L163">
        <v>2.316409591480029E-2</v>
      </c>
      <c r="M163">
        <v>0.13114822566259321</v>
      </c>
      <c r="N163">
        <v>0.5436241610738255</v>
      </c>
      <c r="O163">
        <v>3.5407583237985671E-3</v>
      </c>
      <c r="P163">
        <v>0.7292055551221599</v>
      </c>
      <c r="Q163">
        <v>0.46702835596960351</v>
      </c>
      <c r="R163">
        <v>148</v>
      </c>
      <c r="S163">
        <v>0</v>
      </c>
      <c r="T163">
        <v>-0.46597183166725598</v>
      </c>
      <c r="U163">
        <v>41</v>
      </c>
      <c r="V163">
        <v>3008</v>
      </c>
      <c r="W163">
        <v>149</v>
      </c>
    </row>
    <row r="164" spans="1:23">
      <c r="A164" t="s">
        <v>351</v>
      </c>
      <c r="B164" t="str">
        <f t="shared" si="2"/>
        <v>electricity_ytd_yoy_historical_high_9_1</v>
      </c>
      <c r="C164" t="s">
        <v>436</v>
      </c>
      <c r="D164" t="s">
        <v>333</v>
      </c>
      <c r="E164">
        <v>9</v>
      </c>
      <c r="F164">
        <v>1</v>
      </c>
      <c r="G164">
        <v>-1</v>
      </c>
      <c r="H164" t="s">
        <v>330</v>
      </c>
      <c r="I164" t="s">
        <v>331</v>
      </c>
      <c r="K164">
        <v>0.30653951992221179</v>
      </c>
      <c r="L164">
        <v>2.2653130155986249E-2</v>
      </c>
      <c r="M164">
        <v>0.12825501067730921</v>
      </c>
      <c r="N164">
        <v>0.52348993288590606</v>
      </c>
      <c r="O164">
        <v>3.4863626372289309E-3</v>
      </c>
      <c r="P164">
        <v>0.7336844501394495</v>
      </c>
      <c r="Q164">
        <v>0.4643017224780569</v>
      </c>
      <c r="R164">
        <v>148</v>
      </c>
      <c r="S164">
        <v>0</v>
      </c>
      <c r="T164">
        <v>-0.46664363831915961</v>
      </c>
      <c r="U164">
        <v>21</v>
      </c>
      <c r="V164">
        <v>3008</v>
      </c>
      <c r="W164">
        <v>149</v>
      </c>
    </row>
    <row r="165" spans="1:23">
      <c r="A165" t="s">
        <v>351</v>
      </c>
      <c r="B165" t="str">
        <f t="shared" si="2"/>
        <v>electricity_ytd_yoy_historical_high_9_-1</v>
      </c>
      <c r="C165" t="s">
        <v>436</v>
      </c>
      <c r="D165" t="s">
        <v>333</v>
      </c>
      <c r="E165">
        <v>9</v>
      </c>
      <c r="F165">
        <v>-1</v>
      </c>
      <c r="G165">
        <v>-1</v>
      </c>
      <c r="H165" t="s">
        <v>330</v>
      </c>
      <c r="I165" t="s">
        <v>331</v>
      </c>
      <c r="K165">
        <v>-0.47264007323737323</v>
      </c>
      <c r="L165">
        <v>-5.2194813277530283E-2</v>
      </c>
      <c r="M165">
        <v>-0.29551087589724578</v>
      </c>
      <c r="N165">
        <v>0.46979865771812079</v>
      </c>
      <c r="O165">
        <v>-2.6019062604420271E-3</v>
      </c>
      <c r="P165">
        <v>-0.53798275518756189</v>
      </c>
      <c r="Q165">
        <v>0.59139704822866157</v>
      </c>
      <c r="R165">
        <v>148</v>
      </c>
      <c r="S165">
        <v>0</v>
      </c>
      <c r="T165">
        <v>-0.69664001361048444</v>
      </c>
      <c r="U165">
        <v>21</v>
      </c>
      <c r="V165">
        <v>3008</v>
      </c>
      <c r="W165">
        <v>149</v>
      </c>
    </row>
    <row r="166" spans="1:23">
      <c r="A166" t="s">
        <v>351</v>
      </c>
      <c r="B166" t="str">
        <f t="shared" si="2"/>
        <v>industrial_value_added_yoy_historical_high_9_1</v>
      </c>
      <c r="C166" t="s">
        <v>437</v>
      </c>
      <c r="D166" t="s">
        <v>333</v>
      </c>
      <c r="E166">
        <v>9</v>
      </c>
      <c r="F166">
        <v>1</v>
      </c>
      <c r="G166">
        <v>-1</v>
      </c>
      <c r="H166" t="s">
        <v>330</v>
      </c>
      <c r="I166" t="s">
        <v>331</v>
      </c>
      <c r="K166">
        <v>0.34110584841038333</v>
      </c>
      <c r="L166">
        <v>2.4892749925963908E-2</v>
      </c>
      <c r="M166">
        <v>0.14093657757186179</v>
      </c>
      <c r="N166">
        <v>0.51677852348993292</v>
      </c>
      <c r="O166">
        <v>3.5869287927952978E-3</v>
      </c>
      <c r="P166">
        <v>0.77098146529125144</v>
      </c>
      <c r="Q166">
        <v>0.44194701584965118</v>
      </c>
      <c r="R166">
        <v>148</v>
      </c>
      <c r="S166">
        <v>0</v>
      </c>
      <c r="T166">
        <v>-0.42316152866414369</v>
      </c>
      <c r="U166">
        <v>41</v>
      </c>
      <c r="V166">
        <v>3008</v>
      </c>
      <c r="W166">
        <v>149</v>
      </c>
    </row>
    <row r="167" spans="1:23">
      <c r="A167" t="s">
        <v>351</v>
      </c>
      <c r="B167" t="str">
        <f t="shared" si="2"/>
        <v>industrial_value_added_yoy_historical_high_9_-1</v>
      </c>
      <c r="C167" t="s">
        <v>437</v>
      </c>
      <c r="D167" t="s">
        <v>333</v>
      </c>
      <c r="E167">
        <v>9</v>
      </c>
      <c r="F167">
        <v>-1</v>
      </c>
      <c r="G167">
        <v>-1</v>
      </c>
      <c r="H167" t="s">
        <v>330</v>
      </c>
      <c r="I167" t="s">
        <v>331</v>
      </c>
      <c r="K167">
        <v>-0.48623251001749962</v>
      </c>
      <c r="L167">
        <v>-5.426597948923817E-2</v>
      </c>
      <c r="M167">
        <v>-0.30724051985196338</v>
      </c>
      <c r="N167">
        <v>0.48322147651006708</v>
      </c>
      <c r="O167">
        <v>-2.8410615264576351E-3</v>
      </c>
      <c r="P167">
        <v>-0.59983660647729198</v>
      </c>
      <c r="Q167">
        <v>0.54953239805245224</v>
      </c>
      <c r="R167">
        <v>148</v>
      </c>
      <c r="S167">
        <v>0</v>
      </c>
      <c r="T167">
        <v>-0.70589183428704527</v>
      </c>
      <c r="U167">
        <v>41</v>
      </c>
      <c r="V167">
        <v>3008</v>
      </c>
      <c r="W167">
        <v>149</v>
      </c>
    </row>
    <row r="168" spans="1:23">
      <c r="A168" t="s">
        <v>351</v>
      </c>
      <c r="B168" t="str">
        <f t="shared" si="2"/>
        <v>fixedasset_investment_yoy_historical_high_9_1</v>
      </c>
      <c r="C168" t="s">
        <v>344</v>
      </c>
      <c r="D168" t="s">
        <v>333</v>
      </c>
      <c r="E168">
        <v>9</v>
      </c>
      <c r="F168">
        <v>1</v>
      </c>
      <c r="G168">
        <v>1</v>
      </c>
      <c r="H168" t="s">
        <v>330</v>
      </c>
      <c r="I168" t="s">
        <v>331</v>
      </c>
      <c r="K168">
        <v>0.88345464093512782</v>
      </c>
      <c r="L168">
        <v>5.4471406588274103E-2</v>
      </c>
      <c r="M168">
        <v>0.30846446831762048</v>
      </c>
      <c r="N168">
        <v>0.56375838926174493</v>
      </c>
      <c r="O168">
        <v>5.9140693321557934E-3</v>
      </c>
      <c r="P168">
        <v>1.258832531075126</v>
      </c>
      <c r="Q168">
        <v>0.21007281229146241</v>
      </c>
      <c r="R168">
        <v>148</v>
      </c>
      <c r="S168">
        <v>0</v>
      </c>
      <c r="T168">
        <v>-0.40939065925232759</v>
      </c>
      <c r="U168">
        <v>42</v>
      </c>
      <c r="V168">
        <v>3008</v>
      </c>
      <c r="W168">
        <v>149</v>
      </c>
    </row>
    <row r="169" spans="1:23">
      <c r="A169" t="s">
        <v>351</v>
      </c>
      <c r="B169" t="str">
        <f t="shared" si="2"/>
        <v>fixedasset_investment_yoy_historical_high_9_-1</v>
      </c>
      <c r="C169" t="s">
        <v>344</v>
      </c>
      <c r="D169" t="s">
        <v>333</v>
      </c>
      <c r="E169">
        <v>9</v>
      </c>
      <c r="F169">
        <v>-1</v>
      </c>
      <c r="G169">
        <v>1</v>
      </c>
      <c r="H169" t="s">
        <v>330</v>
      </c>
      <c r="I169" t="s">
        <v>331</v>
      </c>
      <c r="K169">
        <v>-0.63417404881247208</v>
      </c>
      <c r="L169">
        <v>-8.0794476811950511E-2</v>
      </c>
      <c r="M169">
        <v>-0.45752858047479839</v>
      </c>
      <c r="N169">
        <v>0.43624161073825501</v>
      </c>
      <c r="O169">
        <v>-5.0642479376423414E-3</v>
      </c>
      <c r="P169">
        <v>-1.0525473003464669</v>
      </c>
      <c r="Q169">
        <v>0.29426395765119179</v>
      </c>
      <c r="R169">
        <v>148</v>
      </c>
      <c r="S169">
        <v>0</v>
      </c>
      <c r="T169">
        <v>-0.73622469637212984</v>
      </c>
      <c r="U169">
        <v>42</v>
      </c>
      <c r="V169">
        <v>3008</v>
      </c>
      <c r="W169">
        <v>149</v>
      </c>
    </row>
    <row r="170" spans="1:23">
      <c r="A170" t="s">
        <v>351</v>
      </c>
      <c r="B170" t="str">
        <f t="shared" si="2"/>
        <v>fixedasset_investment_ytd_yoy_historical_high_9_1</v>
      </c>
      <c r="C170" t="s">
        <v>390</v>
      </c>
      <c r="D170" t="s">
        <v>333</v>
      </c>
      <c r="E170">
        <v>9</v>
      </c>
      <c r="F170">
        <v>1</v>
      </c>
      <c r="G170">
        <v>-1</v>
      </c>
      <c r="H170" t="s">
        <v>330</v>
      </c>
      <c r="I170" t="s">
        <v>331</v>
      </c>
      <c r="K170">
        <v>0.47574890439321821</v>
      </c>
      <c r="L170">
        <v>3.3140268612306352E-2</v>
      </c>
      <c r="M170">
        <v>0.1876404936905835</v>
      </c>
      <c r="N170">
        <v>0.5436241610738255</v>
      </c>
      <c r="O170">
        <v>4.2742518347565484E-3</v>
      </c>
      <c r="P170">
        <v>0.90870447791037134</v>
      </c>
      <c r="Q170">
        <v>0.36498350296739801</v>
      </c>
      <c r="R170">
        <v>148</v>
      </c>
      <c r="S170">
        <v>0</v>
      </c>
      <c r="T170">
        <v>-0.41191075979580338</v>
      </c>
      <c r="U170">
        <v>17</v>
      </c>
      <c r="V170">
        <v>3008</v>
      </c>
      <c r="W170">
        <v>149</v>
      </c>
    </row>
    <row r="171" spans="1:23">
      <c r="A171" t="s">
        <v>351</v>
      </c>
      <c r="B171" t="str">
        <f t="shared" si="2"/>
        <v>fixedasset_investment_ytd_yoy_historical_high_9_-1</v>
      </c>
      <c r="C171" t="s">
        <v>390</v>
      </c>
      <c r="D171" t="s">
        <v>333</v>
      </c>
      <c r="E171">
        <v>9</v>
      </c>
      <c r="F171">
        <v>-1</v>
      </c>
      <c r="G171">
        <v>-1</v>
      </c>
      <c r="H171" t="s">
        <v>330</v>
      </c>
      <c r="I171" t="s">
        <v>331</v>
      </c>
      <c r="K171">
        <v>-0.53310716783357415</v>
      </c>
      <c r="L171">
        <v>-6.1815737487684541E-2</v>
      </c>
      <c r="M171">
        <v>-0.35000125182236452</v>
      </c>
      <c r="N171">
        <v>0.44966442953020141</v>
      </c>
      <c r="O171">
        <v>-3.4366481644425568E-3</v>
      </c>
      <c r="P171">
        <v>-0.71449196063114073</v>
      </c>
      <c r="Q171">
        <v>0.47604844815869418</v>
      </c>
      <c r="R171">
        <v>148</v>
      </c>
      <c r="S171">
        <v>0</v>
      </c>
      <c r="T171">
        <v>-0.62204927912485253</v>
      </c>
      <c r="U171">
        <v>17</v>
      </c>
      <c r="V171">
        <v>3008</v>
      </c>
      <c r="W171">
        <v>149</v>
      </c>
    </row>
    <row r="172" spans="1:23">
      <c r="A172" t="s">
        <v>351</v>
      </c>
      <c r="B172" t="str">
        <f t="shared" si="2"/>
        <v>pmi_manufacturing_historical_high_9_1</v>
      </c>
      <c r="C172" t="s">
        <v>347</v>
      </c>
      <c r="D172" t="s">
        <v>333</v>
      </c>
      <c r="E172">
        <v>9</v>
      </c>
      <c r="F172">
        <v>1</v>
      </c>
      <c r="G172">
        <v>1</v>
      </c>
      <c r="H172" t="s">
        <v>330</v>
      </c>
      <c r="I172" t="s">
        <v>331</v>
      </c>
      <c r="K172">
        <v>0.80412317583491233</v>
      </c>
      <c r="L172">
        <v>5.06767175559939E-2</v>
      </c>
      <c r="M172">
        <v>0.28696667265322212</v>
      </c>
      <c r="N172">
        <v>0.50335570469798663</v>
      </c>
      <c r="O172">
        <v>5.6630623372185369E-3</v>
      </c>
      <c r="P172">
        <v>1.1823482913479859</v>
      </c>
      <c r="Q172">
        <v>0.23896359469523459</v>
      </c>
      <c r="R172">
        <v>148</v>
      </c>
      <c r="S172">
        <v>0</v>
      </c>
      <c r="T172">
        <v>-0.59663971949282313</v>
      </c>
      <c r="U172">
        <v>48</v>
      </c>
      <c r="V172">
        <v>3008</v>
      </c>
      <c r="W172">
        <v>149</v>
      </c>
    </row>
    <row r="173" spans="1:23">
      <c r="A173" t="s">
        <v>351</v>
      </c>
      <c r="B173" t="str">
        <f t="shared" si="2"/>
        <v>pmi_manufacturing_historical_high_9_-1</v>
      </c>
      <c r="C173" t="s">
        <v>347</v>
      </c>
      <c r="D173" t="s">
        <v>333</v>
      </c>
      <c r="E173">
        <v>9</v>
      </c>
      <c r="F173">
        <v>-1</v>
      </c>
      <c r="G173">
        <v>1</v>
      </c>
      <c r="H173" t="s">
        <v>330</v>
      </c>
      <c r="I173" t="s">
        <v>331</v>
      </c>
      <c r="K173">
        <v>-0.61808783636971343</v>
      </c>
      <c r="L173">
        <v>-7.747461727859517E-2</v>
      </c>
      <c r="M173">
        <v>-0.43871494066195038</v>
      </c>
      <c r="N173">
        <v>0.48993288590604028</v>
      </c>
      <c r="O173">
        <v>-4.7404470803226644E-3</v>
      </c>
      <c r="P173">
        <v>-0.9846844887088062</v>
      </c>
      <c r="Q173">
        <v>0.32638608982920031</v>
      </c>
      <c r="R173">
        <v>148</v>
      </c>
      <c r="S173">
        <v>0</v>
      </c>
      <c r="T173">
        <v>-0.86634201631634356</v>
      </c>
      <c r="U173">
        <v>48</v>
      </c>
      <c r="V173">
        <v>3008</v>
      </c>
      <c r="W173">
        <v>149</v>
      </c>
    </row>
    <row r="174" spans="1:23">
      <c r="A174" t="s">
        <v>351</v>
      </c>
      <c r="B174" t="str">
        <f t="shared" si="2"/>
        <v>pmi_manufacturing_neworder_historical_high_36_1</v>
      </c>
      <c r="C174" t="s">
        <v>424</v>
      </c>
      <c r="D174" t="s">
        <v>333</v>
      </c>
      <c r="E174">
        <v>36</v>
      </c>
      <c r="F174">
        <v>1</v>
      </c>
      <c r="G174">
        <v>1</v>
      </c>
      <c r="H174" t="s">
        <v>330</v>
      </c>
      <c r="I174" t="s">
        <v>331</v>
      </c>
      <c r="K174">
        <v>1.7762823589894849</v>
      </c>
      <c r="L174">
        <v>8.9310960713175014E-2</v>
      </c>
      <c r="M174">
        <v>0.50593398425921743</v>
      </c>
      <c r="N174">
        <v>0.53020134228187921</v>
      </c>
      <c r="O174">
        <v>8.6504105574674185E-3</v>
      </c>
      <c r="P174">
        <v>1.71664579184882</v>
      </c>
      <c r="Q174">
        <v>8.8136004510129831E-2</v>
      </c>
      <c r="R174">
        <v>148</v>
      </c>
      <c r="S174">
        <v>0</v>
      </c>
      <c r="T174">
        <v>-0.42470384679415712</v>
      </c>
      <c r="U174">
        <v>28</v>
      </c>
      <c r="V174">
        <v>3008</v>
      </c>
      <c r="W174">
        <v>149</v>
      </c>
    </row>
    <row r="175" spans="1:23">
      <c r="A175" t="s">
        <v>351</v>
      </c>
      <c r="B175" t="str">
        <f t="shared" si="2"/>
        <v>pmi_manufacturing_neworder_exceed_expectation_6_1</v>
      </c>
      <c r="C175" t="s">
        <v>424</v>
      </c>
      <c r="D175" t="s">
        <v>329</v>
      </c>
      <c r="E175">
        <v>6</v>
      </c>
      <c r="F175">
        <v>1</v>
      </c>
      <c r="G175">
        <v>1</v>
      </c>
      <c r="H175" t="s">
        <v>330</v>
      </c>
      <c r="I175" t="s">
        <v>331</v>
      </c>
      <c r="K175">
        <v>1.0674166567728069</v>
      </c>
      <c r="L175">
        <v>6.2736226309776599E-2</v>
      </c>
      <c r="M175">
        <v>0.35529249953876518</v>
      </c>
      <c r="N175">
        <v>0.5436241610738255</v>
      </c>
      <c r="O175">
        <v>6.4789453974363719E-3</v>
      </c>
      <c r="P175">
        <v>1.4018833280557279</v>
      </c>
      <c r="Q175">
        <v>0.16304388364107639</v>
      </c>
      <c r="R175">
        <v>148</v>
      </c>
      <c r="S175">
        <v>0</v>
      </c>
      <c r="T175">
        <v>-0.5482837374552596</v>
      </c>
      <c r="U175">
        <v>45</v>
      </c>
      <c r="V175">
        <v>3008</v>
      </c>
      <c r="W175">
        <v>149</v>
      </c>
    </row>
    <row r="176" spans="1:23">
      <c r="A176" t="s">
        <v>351</v>
      </c>
      <c r="B176" t="str">
        <f t="shared" si="2"/>
        <v>pmi_nonmanufacturing_historical_high_36_1</v>
      </c>
      <c r="C176" t="s">
        <v>342</v>
      </c>
      <c r="D176" t="s">
        <v>333</v>
      </c>
      <c r="E176">
        <v>36</v>
      </c>
      <c r="F176">
        <v>1</v>
      </c>
      <c r="G176">
        <v>-1</v>
      </c>
      <c r="H176" t="s">
        <v>330</v>
      </c>
      <c r="I176" t="s">
        <v>331</v>
      </c>
      <c r="K176">
        <v>1.185602085752504</v>
      </c>
      <c r="L176">
        <v>6.7697216402834659E-2</v>
      </c>
      <c r="M176">
        <v>0.38340611755349491</v>
      </c>
      <c r="N176">
        <v>0.55704697986577179</v>
      </c>
      <c r="O176">
        <v>6.9777862573316852E-3</v>
      </c>
      <c r="P176">
        <v>1.4603268274327379</v>
      </c>
      <c r="Q176">
        <v>0.14631983052879799</v>
      </c>
      <c r="R176">
        <v>148</v>
      </c>
      <c r="S176">
        <v>0</v>
      </c>
      <c r="T176">
        <v>-0.38111880279380972</v>
      </c>
      <c r="U176">
        <v>30</v>
      </c>
      <c r="V176">
        <v>3008</v>
      </c>
      <c r="W176">
        <v>149</v>
      </c>
    </row>
    <row r="177" spans="1:23">
      <c r="A177" t="s">
        <v>351</v>
      </c>
      <c r="B177" t="str">
        <f t="shared" si="2"/>
        <v>pmi_nonmanufacturing_exceed_expectation_36_1</v>
      </c>
      <c r="C177" t="s">
        <v>342</v>
      </c>
      <c r="D177" t="s">
        <v>329</v>
      </c>
      <c r="E177">
        <v>36</v>
      </c>
      <c r="F177">
        <v>1</v>
      </c>
      <c r="G177">
        <v>-1</v>
      </c>
      <c r="H177" t="s">
        <v>330</v>
      </c>
      <c r="I177" t="s">
        <v>331</v>
      </c>
      <c r="K177">
        <v>1.153871425977574</v>
      </c>
      <c r="L177">
        <v>6.6389888299817512E-2</v>
      </c>
      <c r="M177">
        <v>0.37599726418721258</v>
      </c>
      <c r="N177">
        <v>0.57046979865771807</v>
      </c>
      <c r="O177">
        <v>6.8458232847118036E-3</v>
      </c>
      <c r="P177">
        <v>1.4486616448294849</v>
      </c>
      <c r="Q177">
        <v>0.14954746625245161</v>
      </c>
      <c r="R177">
        <v>148</v>
      </c>
      <c r="S177">
        <v>0</v>
      </c>
      <c r="T177">
        <v>-0.35726556652244562</v>
      </c>
      <c r="U177">
        <v>27</v>
      </c>
      <c r="V177">
        <v>3008</v>
      </c>
      <c r="W177">
        <v>149</v>
      </c>
    </row>
    <row r="178" spans="1:23">
      <c r="A178" t="s">
        <v>351</v>
      </c>
      <c r="B178" t="str">
        <f t="shared" si="2"/>
        <v>export_yoy_historical_high_9_1</v>
      </c>
      <c r="C178" t="s">
        <v>438</v>
      </c>
      <c r="D178" t="s">
        <v>333</v>
      </c>
      <c r="E178">
        <v>9</v>
      </c>
      <c r="F178">
        <v>1</v>
      </c>
      <c r="G178">
        <v>-1</v>
      </c>
      <c r="H178" t="s">
        <v>330</v>
      </c>
      <c r="I178" t="s">
        <v>331</v>
      </c>
      <c r="K178">
        <v>0.65442494674267304</v>
      </c>
      <c r="L178">
        <v>4.3079733104045559E-2</v>
      </c>
      <c r="M178">
        <v>0.24393351225910909</v>
      </c>
      <c r="N178">
        <v>0.52348993288590606</v>
      </c>
      <c r="O178">
        <v>5.1131516662139536E-3</v>
      </c>
      <c r="P178">
        <v>1.026789551493865</v>
      </c>
      <c r="Q178">
        <v>0.30619481338597648</v>
      </c>
      <c r="R178">
        <v>148</v>
      </c>
      <c r="S178">
        <v>0</v>
      </c>
      <c r="T178">
        <v>-0.50177573870006231</v>
      </c>
      <c r="U178">
        <v>61</v>
      </c>
      <c r="V178">
        <v>3008</v>
      </c>
      <c r="W178">
        <v>149</v>
      </c>
    </row>
    <row r="179" spans="1:23">
      <c r="A179" t="s">
        <v>351</v>
      </c>
      <c r="B179" t="str">
        <f t="shared" si="2"/>
        <v>export_yoy_historical_high_9_-1</v>
      </c>
      <c r="C179" t="s">
        <v>438</v>
      </c>
      <c r="D179" t="s">
        <v>333</v>
      </c>
      <c r="E179">
        <v>9</v>
      </c>
      <c r="F179">
        <v>-1</v>
      </c>
      <c r="G179">
        <v>-1</v>
      </c>
      <c r="H179" t="s">
        <v>330</v>
      </c>
      <c r="I179" t="s">
        <v>331</v>
      </c>
      <c r="K179">
        <v>-0.58353107108591984</v>
      </c>
      <c r="L179">
        <v>-7.0755657292471907E-2</v>
      </c>
      <c r="M179">
        <v>-0.40064491471823171</v>
      </c>
      <c r="N179">
        <v>0.47651006711409388</v>
      </c>
      <c r="O179">
        <v>-4.1994984226177891E-3</v>
      </c>
      <c r="P179">
        <v>-0.90768823018099021</v>
      </c>
      <c r="Q179">
        <v>0.36551854628671021</v>
      </c>
      <c r="R179">
        <v>148</v>
      </c>
      <c r="S179">
        <v>0</v>
      </c>
      <c r="T179">
        <v>-0.73024994222025497</v>
      </c>
      <c r="U179">
        <v>61</v>
      </c>
      <c r="V179">
        <v>3008</v>
      </c>
      <c r="W179">
        <v>149</v>
      </c>
    </row>
    <row r="180" spans="1:23">
      <c r="A180" t="s">
        <v>351</v>
      </c>
      <c r="B180" t="str">
        <f t="shared" si="2"/>
        <v>trade_balance_yoy_historical_high_9_1</v>
      </c>
      <c r="C180" t="s">
        <v>439</v>
      </c>
      <c r="D180" t="s">
        <v>333</v>
      </c>
      <c r="E180">
        <v>9</v>
      </c>
      <c r="F180">
        <v>1</v>
      </c>
      <c r="G180">
        <v>1</v>
      </c>
      <c r="H180" t="s">
        <v>330</v>
      </c>
      <c r="I180" t="s">
        <v>331</v>
      </c>
      <c r="K180">
        <v>-0.42204025734752881</v>
      </c>
      <c r="L180">
        <v>-4.4891762854329283E-2</v>
      </c>
      <c r="M180">
        <v>-0.25415473067698469</v>
      </c>
      <c r="N180">
        <v>0.4563758389261745</v>
      </c>
      <c r="O180">
        <v>-1.8838989815278581E-3</v>
      </c>
      <c r="P180">
        <v>-0.37294167295642089</v>
      </c>
      <c r="Q180">
        <v>0.70972543620135475</v>
      </c>
      <c r="R180">
        <v>148</v>
      </c>
      <c r="S180">
        <v>0</v>
      </c>
      <c r="T180">
        <v>-0.62236047339245915</v>
      </c>
      <c r="U180">
        <v>59</v>
      </c>
      <c r="V180">
        <v>3008</v>
      </c>
      <c r="W180">
        <v>149</v>
      </c>
    </row>
    <row r="181" spans="1:23">
      <c r="A181" t="s">
        <v>351</v>
      </c>
      <c r="B181" t="str">
        <f t="shared" si="2"/>
        <v>trade_balance_yoy_historical_high_9_-1</v>
      </c>
      <c r="C181" t="s">
        <v>439</v>
      </c>
      <c r="D181" t="s">
        <v>333</v>
      </c>
      <c r="E181">
        <v>9</v>
      </c>
      <c r="F181">
        <v>-1</v>
      </c>
      <c r="G181">
        <v>1</v>
      </c>
      <c r="H181" t="s">
        <v>330</v>
      </c>
      <c r="I181" t="s">
        <v>331</v>
      </c>
      <c r="K181">
        <v>0.19215324994177019</v>
      </c>
      <c r="L181">
        <v>1.4833610771153751E-2</v>
      </c>
      <c r="M181">
        <v>8.3980492428940692E-2</v>
      </c>
      <c r="N181">
        <v>0.53691275167785235</v>
      </c>
      <c r="O181">
        <v>2.920975984220836E-3</v>
      </c>
      <c r="P181">
        <v>0.61479252830164322</v>
      </c>
      <c r="Q181">
        <v>0.53963580687503154</v>
      </c>
      <c r="R181">
        <v>148</v>
      </c>
      <c r="S181">
        <v>0</v>
      </c>
      <c r="T181">
        <v>-0.47658928836077602</v>
      </c>
      <c r="U181">
        <v>59</v>
      </c>
      <c r="V181">
        <v>3008</v>
      </c>
      <c r="W181">
        <v>149</v>
      </c>
    </row>
    <row r="182" spans="1:23">
      <c r="A182" t="s">
        <v>351</v>
      </c>
      <c r="B182" t="str">
        <f t="shared" si="2"/>
        <v>CPI_historical_high_9_1</v>
      </c>
      <c r="C182" t="s">
        <v>386</v>
      </c>
      <c r="D182" t="s">
        <v>333</v>
      </c>
      <c r="E182">
        <v>9</v>
      </c>
      <c r="F182">
        <v>1</v>
      </c>
      <c r="G182">
        <v>-1</v>
      </c>
      <c r="H182" t="s">
        <v>330</v>
      </c>
      <c r="I182" t="s">
        <v>331</v>
      </c>
      <c r="K182">
        <v>-0.64775656055027486</v>
      </c>
      <c r="L182">
        <v>-8.3703469957601917E-2</v>
      </c>
      <c r="M182">
        <v>-0.47401491682414743</v>
      </c>
      <c r="N182">
        <v>0.48993288590604028</v>
      </c>
      <c r="O182">
        <v>-5.2820689417605324E-3</v>
      </c>
      <c r="P182">
        <v>-1.117335584278643</v>
      </c>
      <c r="Q182">
        <v>0.26566140704489249</v>
      </c>
      <c r="R182">
        <v>148</v>
      </c>
      <c r="S182">
        <v>0</v>
      </c>
      <c r="T182">
        <v>-0.69030663550222771</v>
      </c>
      <c r="U182">
        <v>29</v>
      </c>
      <c r="V182">
        <v>3008</v>
      </c>
      <c r="W182">
        <v>149</v>
      </c>
    </row>
    <row r="183" spans="1:23">
      <c r="A183" t="s">
        <v>351</v>
      </c>
      <c r="B183" t="str">
        <f t="shared" si="2"/>
        <v>CPI_historical_high_9_-1</v>
      </c>
      <c r="C183" t="s">
        <v>386</v>
      </c>
      <c r="D183" t="s">
        <v>333</v>
      </c>
      <c r="E183">
        <v>9</v>
      </c>
      <c r="F183">
        <v>-1</v>
      </c>
      <c r="G183">
        <v>-1</v>
      </c>
      <c r="H183" t="s">
        <v>330</v>
      </c>
      <c r="I183" t="s">
        <v>331</v>
      </c>
      <c r="K183">
        <v>0.9560806770880812</v>
      </c>
      <c r="L183">
        <v>5.7819067518418921E-2</v>
      </c>
      <c r="M183">
        <v>0.32743087585825947</v>
      </c>
      <c r="N183">
        <v>0.50335570469798663</v>
      </c>
      <c r="O183">
        <v>6.2302857034017773E-3</v>
      </c>
      <c r="P183">
        <v>1.2678217043243061</v>
      </c>
      <c r="Q183">
        <v>0.20685257932633219</v>
      </c>
      <c r="R183">
        <v>148</v>
      </c>
      <c r="S183">
        <v>0</v>
      </c>
      <c r="T183">
        <v>-0.51663363310376664</v>
      </c>
      <c r="U183">
        <v>29</v>
      </c>
      <c r="V183">
        <v>3008</v>
      </c>
      <c r="W183">
        <v>149</v>
      </c>
    </row>
    <row r="184" spans="1:23">
      <c r="A184" t="s">
        <v>351</v>
      </c>
      <c r="B184" t="str">
        <f t="shared" si="2"/>
        <v>core_CPI_historical_high_9_1</v>
      </c>
      <c r="C184" t="s">
        <v>440</v>
      </c>
      <c r="D184" t="s">
        <v>333</v>
      </c>
      <c r="E184">
        <v>9</v>
      </c>
      <c r="F184">
        <v>1</v>
      </c>
      <c r="G184">
        <v>-1</v>
      </c>
      <c r="H184" t="s">
        <v>330</v>
      </c>
      <c r="I184" t="s">
        <v>331</v>
      </c>
      <c r="K184">
        <v>-2.738320169833552E-3</v>
      </c>
      <c r="L184">
        <v>-2.296954275300411E-4</v>
      </c>
      <c r="M184">
        <v>-1.3003643300376021E-3</v>
      </c>
      <c r="N184">
        <v>0.50335570469798663</v>
      </c>
      <c r="O184">
        <v>1.736303700815348E-3</v>
      </c>
      <c r="P184">
        <v>0.35928651036751441</v>
      </c>
      <c r="Q184">
        <v>0.71989285447865314</v>
      </c>
      <c r="R184">
        <v>148</v>
      </c>
      <c r="S184">
        <v>0</v>
      </c>
      <c r="T184">
        <v>-0.5784588943874287</v>
      </c>
      <c r="U184">
        <v>29</v>
      </c>
      <c r="V184">
        <v>3008</v>
      </c>
      <c r="W184">
        <v>149</v>
      </c>
    </row>
    <row r="185" spans="1:23">
      <c r="A185" t="s">
        <v>351</v>
      </c>
      <c r="B185" t="str">
        <f t="shared" si="2"/>
        <v>core_CPI_historical_high_9_-1</v>
      </c>
      <c r="C185" t="s">
        <v>440</v>
      </c>
      <c r="D185" t="s">
        <v>333</v>
      </c>
      <c r="E185">
        <v>9</v>
      </c>
      <c r="F185">
        <v>-1</v>
      </c>
      <c r="G185">
        <v>-1</v>
      </c>
      <c r="H185" t="s">
        <v>330</v>
      </c>
      <c r="I185" t="s">
        <v>331</v>
      </c>
      <c r="K185">
        <v>-0.30909148574124218</v>
      </c>
      <c r="L185">
        <v>-3.0501369617792151E-2</v>
      </c>
      <c r="M185">
        <v>-0.17267602361428019</v>
      </c>
      <c r="N185">
        <v>0.48993288590604028</v>
      </c>
      <c r="O185">
        <v>-7.0319742513889048E-4</v>
      </c>
      <c r="P185">
        <v>-0.14139857860276819</v>
      </c>
      <c r="Q185">
        <v>0.88774736154266987</v>
      </c>
      <c r="R185">
        <v>148</v>
      </c>
      <c r="S185">
        <v>0</v>
      </c>
      <c r="T185">
        <v>-0.70856011497640059</v>
      </c>
      <c r="U185">
        <v>29</v>
      </c>
      <c r="V185">
        <v>3008</v>
      </c>
      <c r="W185">
        <v>149</v>
      </c>
    </row>
    <row r="186" spans="1:23">
      <c r="A186" t="s">
        <v>351</v>
      </c>
      <c r="B186" t="str">
        <f t="shared" si="2"/>
        <v>PPI_historical_high_9_1</v>
      </c>
      <c r="C186" t="s">
        <v>421</v>
      </c>
      <c r="D186" t="s">
        <v>333</v>
      </c>
      <c r="E186">
        <v>9</v>
      </c>
      <c r="F186">
        <v>1</v>
      </c>
      <c r="G186">
        <v>1</v>
      </c>
      <c r="H186" t="s">
        <v>330</v>
      </c>
      <c r="I186" t="s">
        <v>331</v>
      </c>
      <c r="K186">
        <v>-0.5251610332915293</v>
      </c>
      <c r="L186">
        <v>-6.0488383142976332E-2</v>
      </c>
      <c r="M186">
        <v>-0.34248265033571479</v>
      </c>
      <c r="N186">
        <v>0.51006711409395977</v>
      </c>
      <c r="O186">
        <v>-3.2468158048270098E-3</v>
      </c>
      <c r="P186">
        <v>-0.67583388605586925</v>
      </c>
      <c r="Q186">
        <v>0.50020078872571572</v>
      </c>
      <c r="R186">
        <v>148</v>
      </c>
      <c r="S186">
        <v>0</v>
      </c>
      <c r="T186">
        <v>-0.56041894143312676</v>
      </c>
      <c r="U186">
        <v>27</v>
      </c>
      <c r="V186">
        <v>3008</v>
      </c>
      <c r="W186">
        <v>149</v>
      </c>
    </row>
    <row r="187" spans="1:23">
      <c r="A187" t="s">
        <v>351</v>
      </c>
      <c r="B187" t="str">
        <f t="shared" si="2"/>
        <v>PPI_historical_high_9_-1</v>
      </c>
      <c r="C187" t="s">
        <v>421</v>
      </c>
      <c r="D187" t="s">
        <v>333</v>
      </c>
      <c r="E187">
        <v>9</v>
      </c>
      <c r="F187">
        <v>-1</v>
      </c>
      <c r="G187">
        <v>1</v>
      </c>
      <c r="H187" t="s">
        <v>330</v>
      </c>
      <c r="I187" t="s">
        <v>331</v>
      </c>
      <c r="K187">
        <v>0.45105316506527088</v>
      </c>
      <c r="L187">
        <v>3.1680634479390291E-2</v>
      </c>
      <c r="M187">
        <v>0.17937440376232769</v>
      </c>
      <c r="N187">
        <v>0.48322147651006708</v>
      </c>
      <c r="O187">
        <v>4.2639580216588856E-3</v>
      </c>
      <c r="P187">
        <v>0.85925136814815462</v>
      </c>
      <c r="Q187">
        <v>0.39159144263501422</v>
      </c>
      <c r="R187">
        <v>148</v>
      </c>
      <c r="S187">
        <v>0</v>
      </c>
      <c r="T187">
        <v>-0.6194004643994222</v>
      </c>
      <c r="U187">
        <v>27</v>
      </c>
      <c r="V187">
        <v>3008</v>
      </c>
      <c r="W187">
        <v>149</v>
      </c>
    </row>
    <row r="188" spans="1:23">
      <c r="A188" t="s">
        <v>351</v>
      </c>
      <c r="B188" t="str">
        <f t="shared" si="2"/>
        <v>CPI_PPI_historical_high_9_1</v>
      </c>
      <c r="C188" t="s">
        <v>345</v>
      </c>
      <c r="D188" t="s">
        <v>333</v>
      </c>
      <c r="E188">
        <v>9</v>
      </c>
      <c r="F188">
        <v>1</v>
      </c>
      <c r="G188">
        <v>-1</v>
      </c>
      <c r="H188" t="s">
        <v>330</v>
      </c>
      <c r="I188" t="s">
        <v>331</v>
      </c>
      <c r="K188">
        <v>-0.38818324043024077</v>
      </c>
      <c r="L188">
        <v>-4.0325699684121467E-2</v>
      </c>
      <c r="M188">
        <v>-0.2283001265874543</v>
      </c>
      <c r="N188">
        <v>0.48322147651006708</v>
      </c>
      <c r="O188">
        <v>-1.6643893279205341E-3</v>
      </c>
      <c r="P188">
        <v>-0.35205465560898391</v>
      </c>
      <c r="Q188">
        <v>0.72529805823483062</v>
      </c>
      <c r="R188">
        <v>148</v>
      </c>
      <c r="S188">
        <v>0</v>
      </c>
      <c r="T188">
        <v>-0.72350735512443787</v>
      </c>
      <c r="U188">
        <v>26</v>
      </c>
      <c r="V188">
        <v>3008</v>
      </c>
      <c r="W188">
        <v>149</v>
      </c>
    </row>
    <row r="189" spans="1:23">
      <c r="A189" t="s">
        <v>351</v>
      </c>
      <c r="B189" t="str">
        <f t="shared" si="2"/>
        <v>CPI_PPI_historical_high_9_-1</v>
      </c>
      <c r="C189" t="s">
        <v>345</v>
      </c>
      <c r="D189" t="s">
        <v>333</v>
      </c>
      <c r="E189">
        <v>9</v>
      </c>
      <c r="F189">
        <v>-1</v>
      </c>
      <c r="G189">
        <v>-1</v>
      </c>
      <c r="H189" t="s">
        <v>330</v>
      </c>
      <c r="I189" t="s">
        <v>331</v>
      </c>
      <c r="K189">
        <v>0.12618128673556539</v>
      </c>
      <c r="L189">
        <v>1.000510346142836E-2</v>
      </c>
      <c r="M189">
        <v>5.6642944937272267E-2</v>
      </c>
      <c r="N189">
        <v>0.51006711409395977</v>
      </c>
      <c r="O189">
        <v>2.433340464842474E-3</v>
      </c>
      <c r="P189">
        <v>0.51870554514239897</v>
      </c>
      <c r="Q189">
        <v>0.60474078901860584</v>
      </c>
      <c r="R189">
        <v>148</v>
      </c>
      <c r="S189">
        <v>0</v>
      </c>
      <c r="T189">
        <v>-0.46170814304068492</v>
      </c>
      <c r="U189">
        <v>26</v>
      </c>
      <c r="V189">
        <v>3008</v>
      </c>
      <c r="W189">
        <v>149</v>
      </c>
    </row>
    <row r="190" spans="1:23">
      <c r="A190" t="s">
        <v>351</v>
      </c>
      <c r="B190" t="str">
        <f t="shared" si="2"/>
        <v>core_CPI_PPI_historical_high_9_1</v>
      </c>
      <c r="C190" t="s">
        <v>420</v>
      </c>
      <c r="D190" t="s">
        <v>333</v>
      </c>
      <c r="E190">
        <v>9</v>
      </c>
      <c r="F190">
        <v>1</v>
      </c>
      <c r="G190">
        <v>-1</v>
      </c>
      <c r="H190" t="s">
        <v>330</v>
      </c>
      <c r="I190" t="s">
        <v>331</v>
      </c>
      <c r="K190">
        <v>-2.8774768222297738E-2</v>
      </c>
      <c r="L190">
        <v>-2.4430260726286961E-3</v>
      </c>
      <c r="M190">
        <v>-1.383053695013446E-2</v>
      </c>
      <c r="N190">
        <v>0.47651006711409388</v>
      </c>
      <c r="O190">
        <v>1.546748813305326E-3</v>
      </c>
      <c r="P190">
        <v>0.3141876570493673</v>
      </c>
      <c r="Q190">
        <v>0.75382095987048114</v>
      </c>
      <c r="R190">
        <v>148</v>
      </c>
      <c r="S190">
        <v>0</v>
      </c>
      <c r="T190">
        <v>-0.65483493779873769</v>
      </c>
      <c r="U190">
        <v>25</v>
      </c>
      <c r="V190">
        <v>3008</v>
      </c>
      <c r="W190">
        <v>149</v>
      </c>
    </row>
    <row r="191" spans="1:23">
      <c r="A191" t="s">
        <v>351</v>
      </c>
      <c r="B191" t="str">
        <f t="shared" si="2"/>
        <v>core_CPI_PPI_historical_high_9_-1</v>
      </c>
      <c r="C191" t="s">
        <v>420</v>
      </c>
      <c r="D191" t="s">
        <v>333</v>
      </c>
      <c r="E191">
        <v>9</v>
      </c>
      <c r="F191">
        <v>-1</v>
      </c>
      <c r="G191">
        <v>-1</v>
      </c>
      <c r="H191" t="s">
        <v>330</v>
      </c>
      <c r="I191" t="s">
        <v>331</v>
      </c>
      <c r="K191">
        <v>-0.29056972266103909</v>
      </c>
      <c r="L191">
        <v>-2.8350293453632821E-2</v>
      </c>
      <c r="M191">
        <v>-0.16049758352997209</v>
      </c>
      <c r="N191">
        <v>0.51677852348993292</v>
      </c>
      <c r="O191">
        <v>-5.6702921995984974E-4</v>
      </c>
      <c r="P191">
        <v>-0.11789777511513221</v>
      </c>
      <c r="Q191">
        <v>0.90630851150670499</v>
      </c>
      <c r="R191">
        <v>148</v>
      </c>
      <c r="S191">
        <v>0</v>
      </c>
      <c r="T191">
        <v>-0.53329899014015769</v>
      </c>
      <c r="U191">
        <v>25</v>
      </c>
      <c r="V191">
        <v>3008</v>
      </c>
      <c r="W191">
        <v>149</v>
      </c>
    </row>
    <row r="192" spans="1:23">
      <c r="A192" t="s">
        <v>351</v>
      </c>
      <c r="B192" t="str">
        <f t="shared" si="2"/>
        <v>tot_retail_sales_yoy_historical_high_9_1</v>
      </c>
      <c r="C192" t="s">
        <v>441</v>
      </c>
      <c r="D192" t="s">
        <v>333</v>
      </c>
      <c r="E192">
        <v>9</v>
      </c>
      <c r="F192">
        <v>1</v>
      </c>
      <c r="G192">
        <v>1</v>
      </c>
      <c r="H192" t="s">
        <v>330</v>
      </c>
      <c r="I192" t="s">
        <v>331</v>
      </c>
      <c r="K192">
        <v>-7.6053346407309763E-2</v>
      </c>
      <c r="L192">
        <v>-6.6048988742483106E-3</v>
      </c>
      <c r="M192">
        <v>-3.7391646650007292E-2</v>
      </c>
      <c r="N192">
        <v>0.48993288590604028</v>
      </c>
      <c r="O192">
        <v>1.125056653630215E-3</v>
      </c>
      <c r="P192">
        <v>0.23864169700262261</v>
      </c>
      <c r="Q192">
        <v>0.81171354580064514</v>
      </c>
      <c r="R192">
        <v>148</v>
      </c>
      <c r="S192">
        <v>0</v>
      </c>
      <c r="T192">
        <v>-0.50875277677975472</v>
      </c>
      <c r="U192">
        <v>33</v>
      </c>
      <c r="V192">
        <v>3008</v>
      </c>
      <c r="W192">
        <v>149</v>
      </c>
    </row>
    <row r="193" spans="1:23">
      <c r="A193" t="s">
        <v>351</v>
      </c>
      <c r="B193" t="str">
        <f t="shared" si="2"/>
        <v>tot_retail_sales_yoy_historical_high_9_-1</v>
      </c>
      <c r="C193" t="s">
        <v>441</v>
      </c>
      <c r="D193" t="s">
        <v>333</v>
      </c>
      <c r="E193">
        <v>9</v>
      </c>
      <c r="F193">
        <v>-1</v>
      </c>
      <c r="G193">
        <v>1</v>
      </c>
      <c r="H193" t="s">
        <v>330</v>
      </c>
      <c r="I193" t="s">
        <v>331</v>
      </c>
      <c r="K193">
        <v>-0.25426800036617919</v>
      </c>
      <c r="L193">
        <v>-2.4279523946319489E-2</v>
      </c>
      <c r="M193">
        <v>-0.1374512157590739</v>
      </c>
      <c r="N193">
        <v>0.50335570469798663</v>
      </c>
      <c r="O193">
        <v>-3.0786099460808071E-4</v>
      </c>
      <c r="P193">
        <v>-6.4263279165771153E-2</v>
      </c>
      <c r="Q193">
        <v>0.94884730877315859</v>
      </c>
      <c r="R193">
        <v>148</v>
      </c>
      <c r="S193">
        <v>0</v>
      </c>
      <c r="T193">
        <v>-0.48298746979974422</v>
      </c>
      <c r="U193">
        <v>33</v>
      </c>
      <c r="V193">
        <v>3008</v>
      </c>
      <c r="W193">
        <v>149</v>
      </c>
    </row>
    <row r="194" spans="1:23">
      <c r="A194" t="s">
        <v>351</v>
      </c>
      <c r="B194" t="str">
        <f t="shared" si="2"/>
        <v>consumer_confidence_historical_high_9_1</v>
      </c>
      <c r="C194" t="s">
        <v>442</v>
      </c>
      <c r="D194" t="s">
        <v>333</v>
      </c>
      <c r="E194">
        <v>9</v>
      </c>
      <c r="F194">
        <v>1</v>
      </c>
      <c r="G194">
        <v>-1</v>
      </c>
      <c r="H194" t="s">
        <v>330</v>
      </c>
      <c r="I194" t="s">
        <v>331</v>
      </c>
      <c r="K194">
        <v>0.21060469660897541</v>
      </c>
      <c r="L194">
        <v>1.614025068440816E-2</v>
      </c>
      <c r="M194">
        <v>9.1378505861537743E-2</v>
      </c>
      <c r="N194">
        <v>0.53020134228187921</v>
      </c>
      <c r="O194">
        <v>2.9684021785269881E-3</v>
      </c>
      <c r="P194">
        <v>0.63389174785543512</v>
      </c>
      <c r="Q194">
        <v>0.52712994819558534</v>
      </c>
      <c r="R194">
        <v>148</v>
      </c>
      <c r="S194">
        <v>0</v>
      </c>
      <c r="T194">
        <v>-0.65255915359807204</v>
      </c>
      <c r="U194">
        <v>35</v>
      </c>
      <c r="V194">
        <v>3008</v>
      </c>
      <c r="W194">
        <v>149</v>
      </c>
    </row>
    <row r="195" spans="1:23">
      <c r="A195" t="s">
        <v>351</v>
      </c>
      <c r="B195" t="str">
        <f t="shared" ref="B195:B258" si="3">C195&amp;"_"&amp;D195&amp;"_"&amp;E195&amp;"_"&amp;F195</f>
        <v>consumer_confidence_historical_high_9_-1</v>
      </c>
      <c r="C195" t="s">
        <v>442</v>
      </c>
      <c r="D195" t="s">
        <v>333</v>
      </c>
      <c r="E195">
        <v>9</v>
      </c>
      <c r="F195">
        <v>-1</v>
      </c>
      <c r="G195">
        <v>-1</v>
      </c>
      <c r="H195" t="s">
        <v>330</v>
      </c>
      <c r="I195" t="s">
        <v>331</v>
      </c>
      <c r="K195">
        <v>-0.43084923801414809</v>
      </c>
      <c r="L195">
        <v>-4.6119922592409268E-2</v>
      </c>
      <c r="M195">
        <v>-0.26110930365011681</v>
      </c>
      <c r="N195">
        <v>0.46308724832214759</v>
      </c>
      <c r="O195">
        <v>-2.0465201693382019E-3</v>
      </c>
      <c r="P195">
        <v>-0.41359534382347868</v>
      </c>
      <c r="Q195">
        <v>0.67976917498015332</v>
      </c>
      <c r="R195">
        <v>148</v>
      </c>
      <c r="S195">
        <v>0</v>
      </c>
      <c r="T195">
        <v>-0.76299794983597846</v>
      </c>
      <c r="U195">
        <v>35</v>
      </c>
      <c r="V195">
        <v>3008</v>
      </c>
      <c r="W195">
        <v>149</v>
      </c>
    </row>
    <row r="196" spans="1:23">
      <c r="A196" t="s">
        <v>351</v>
      </c>
      <c r="B196" t="str">
        <f t="shared" si="3"/>
        <v>M1_historical_high_9_1</v>
      </c>
      <c r="C196" t="s">
        <v>343</v>
      </c>
      <c r="D196" t="s">
        <v>333</v>
      </c>
      <c r="E196">
        <v>9</v>
      </c>
      <c r="F196">
        <v>1</v>
      </c>
      <c r="G196">
        <v>-1</v>
      </c>
      <c r="H196" t="s">
        <v>330</v>
      </c>
      <c r="I196" t="s">
        <v>331</v>
      </c>
      <c r="K196">
        <v>-0.5823679665258743</v>
      </c>
      <c r="L196">
        <v>-7.0538520317158238E-2</v>
      </c>
      <c r="M196">
        <v>-0.39941470797060852</v>
      </c>
      <c r="N196">
        <v>0.44295302013422821</v>
      </c>
      <c r="O196">
        <v>-4.230419267995271E-3</v>
      </c>
      <c r="P196">
        <v>-0.91189704679847716</v>
      </c>
      <c r="Q196">
        <v>0.3633058673089723</v>
      </c>
      <c r="R196">
        <v>148</v>
      </c>
      <c r="S196">
        <v>0</v>
      </c>
      <c r="T196">
        <v>-0.70206114248316565</v>
      </c>
      <c r="U196">
        <v>25</v>
      </c>
      <c r="V196">
        <v>3008</v>
      </c>
      <c r="W196">
        <v>149</v>
      </c>
    </row>
    <row r="197" spans="1:23">
      <c r="A197" t="s">
        <v>351</v>
      </c>
      <c r="B197" t="str">
        <f t="shared" si="3"/>
        <v>M1_historical_high_9_-1</v>
      </c>
      <c r="C197" t="s">
        <v>343</v>
      </c>
      <c r="D197" t="s">
        <v>333</v>
      </c>
      <c r="E197">
        <v>9</v>
      </c>
      <c r="F197">
        <v>-1</v>
      </c>
      <c r="G197">
        <v>-1</v>
      </c>
      <c r="H197" t="s">
        <v>330</v>
      </c>
      <c r="I197" t="s">
        <v>331</v>
      </c>
      <c r="K197">
        <v>0.64981737585351462</v>
      </c>
      <c r="L197">
        <v>4.2836053098785909E-2</v>
      </c>
      <c r="M197">
        <v>0.24255328240707749</v>
      </c>
      <c r="N197">
        <v>0.55033557046979864</v>
      </c>
      <c r="O197">
        <v>4.9995441648799481E-3</v>
      </c>
      <c r="P197">
        <v>1.0486930237161469</v>
      </c>
      <c r="Q197">
        <v>0.29602892854469121</v>
      </c>
      <c r="R197">
        <v>148</v>
      </c>
      <c r="S197">
        <v>0</v>
      </c>
      <c r="T197">
        <v>-0.46215265560672159</v>
      </c>
      <c r="U197">
        <v>25</v>
      </c>
      <c r="V197">
        <v>3008</v>
      </c>
      <c r="W197">
        <v>149</v>
      </c>
    </row>
    <row r="198" spans="1:23">
      <c r="A198" t="s">
        <v>351</v>
      </c>
      <c r="B198" t="str">
        <f t="shared" si="3"/>
        <v>M2_historical_high_9_1</v>
      </c>
      <c r="C198" t="s">
        <v>341</v>
      </c>
      <c r="D198" t="s">
        <v>333</v>
      </c>
      <c r="E198">
        <v>9</v>
      </c>
      <c r="F198">
        <v>1</v>
      </c>
      <c r="G198">
        <v>-1</v>
      </c>
      <c r="H198" t="s">
        <v>330</v>
      </c>
      <c r="I198" t="s">
        <v>331</v>
      </c>
      <c r="K198">
        <v>-0.68227311708674088</v>
      </c>
      <c r="L198">
        <v>-9.1586089186413533E-2</v>
      </c>
      <c r="M198">
        <v>-0.51869766326099531</v>
      </c>
      <c r="N198">
        <v>0.43624161073825501</v>
      </c>
      <c r="O198">
        <v>-5.9000159753882838E-3</v>
      </c>
      <c r="P198">
        <v>-1.21708923422014</v>
      </c>
      <c r="Q198">
        <v>0.22550744268353839</v>
      </c>
      <c r="R198">
        <v>148</v>
      </c>
      <c r="S198">
        <v>0</v>
      </c>
      <c r="T198">
        <v>-0.77426081871506403</v>
      </c>
      <c r="U198">
        <v>24</v>
      </c>
      <c r="V198">
        <v>3008</v>
      </c>
      <c r="W198">
        <v>149</v>
      </c>
    </row>
    <row r="199" spans="1:23">
      <c r="A199" t="s">
        <v>351</v>
      </c>
      <c r="B199" t="str">
        <f t="shared" si="3"/>
        <v>M2_historical_high_9_-1</v>
      </c>
      <c r="C199" t="s">
        <v>341</v>
      </c>
      <c r="D199" t="s">
        <v>333</v>
      </c>
      <c r="E199">
        <v>9</v>
      </c>
      <c r="F199">
        <v>-1</v>
      </c>
      <c r="G199">
        <v>-1</v>
      </c>
      <c r="H199" t="s">
        <v>330</v>
      </c>
      <c r="I199" t="s">
        <v>331</v>
      </c>
      <c r="K199">
        <v>1.1685813275257511</v>
      </c>
      <c r="L199">
        <v>6.6998126560740667E-2</v>
      </c>
      <c r="M199">
        <v>0.37944377796487372</v>
      </c>
      <c r="N199">
        <v>0.55704697986577179</v>
      </c>
      <c r="O199">
        <v>6.9844933359610832E-3</v>
      </c>
      <c r="P199">
        <v>1.40450015552372</v>
      </c>
      <c r="Q199">
        <v>0.16226516697678811</v>
      </c>
      <c r="R199">
        <v>148</v>
      </c>
      <c r="S199">
        <v>0</v>
      </c>
      <c r="T199">
        <v>-0.45515652215584862</v>
      </c>
      <c r="U199">
        <v>24</v>
      </c>
      <c r="V199">
        <v>3008</v>
      </c>
      <c r="W199">
        <v>149</v>
      </c>
    </row>
    <row r="200" spans="1:23">
      <c r="A200" t="s">
        <v>351</v>
      </c>
      <c r="B200" t="str">
        <f t="shared" si="3"/>
        <v>M2_M1_historical_high_9_1</v>
      </c>
      <c r="C200" t="s">
        <v>334</v>
      </c>
      <c r="D200" t="s">
        <v>333</v>
      </c>
      <c r="E200">
        <v>9</v>
      </c>
      <c r="F200">
        <v>1</v>
      </c>
      <c r="G200">
        <v>1</v>
      </c>
      <c r="H200" t="s">
        <v>330</v>
      </c>
      <c r="I200" t="s">
        <v>331</v>
      </c>
      <c r="K200">
        <v>0.41431677022934132</v>
      </c>
      <c r="L200">
        <v>2.9466667172401539E-2</v>
      </c>
      <c r="M200">
        <v>0.16683697408338549</v>
      </c>
      <c r="N200">
        <v>0.52348993288590606</v>
      </c>
      <c r="O200">
        <v>3.9631110166745984E-3</v>
      </c>
      <c r="P200">
        <v>0.83287187801221807</v>
      </c>
      <c r="Q200">
        <v>0.40625900618152511</v>
      </c>
      <c r="R200">
        <v>148</v>
      </c>
      <c r="S200">
        <v>0</v>
      </c>
      <c r="T200">
        <v>-0.59366562291964275</v>
      </c>
      <c r="U200">
        <v>35</v>
      </c>
      <c r="V200">
        <v>3008</v>
      </c>
      <c r="W200">
        <v>149</v>
      </c>
    </row>
    <row r="201" spans="1:23">
      <c r="A201" t="s">
        <v>351</v>
      </c>
      <c r="B201" t="str">
        <f t="shared" si="3"/>
        <v>M2_M1_historical_high_9_-1</v>
      </c>
      <c r="C201" t="s">
        <v>334</v>
      </c>
      <c r="D201" t="s">
        <v>333</v>
      </c>
      <c r="E201">
        <v>9</v>
      </c>
      <c r="F201">
        <v>-1</v>
      </c>
      <c r="G201">
        <v>1</v>
      </c>
      <c r="H201" t="s">
        <v>330</v>
      </c>
      <c r="I201" t="s">
        <v>331</v>
      </c>
      <c r="K201">
        <v>-0.51282725338331869</v>
      </c>
      <c r="L201">
        <v>-5.8467872843237963E-2</v>
      </c>
      <c r="M201">
        <v>-0.33103855720046022</v>
      </c>
      <c r="N201">
        <v>0.46979865771812079</v>
      </c>
      <c r="O201">
        <v>-3.199403554063316E-3</v>
      </c>
      <c r="P201">
        <v>-0.68766352282200593</v>
      </c>
      <c r="Q201">
        <v>0.49274097754442781</v>
      </c>
      <c r="R201">
        <v>148</v>
      </c>
      <c r="S201">
        <v>0</v>
      </c>
      <c r="T201">
        <v>-0.75976785657670332</v>
      </c>
      <c r="U201">
        <v>35</v>
      </c>
      <c r="V201">
        <v>3008</v>
      </c>
      <c r="W201">
        <v>149</v>
      </c>
    </row>
    <row r="202" spans="1:23">
      <c r="A202" t="s">
        <v>351</v>
      </c>
      <c r="B202" t="str">
        <f t="shared" si="3"/>
        <v>TSF_newadded_MA12_yoy_historical_high_9_1</v>
      </c>
      <c r="C202" t="s">
        <v>332</v>
      </c>
      <c r="D202" t="s">
        <v>333</v>
      </c>
      <c r="E202">
        <v>9</v>
      </c>
      <c r="F202">
        <v>1</v>
      </c>
      <c r="G202">
        <v>-1</v>
      </c>
      <c r="H202" t="s">
        <v>330</v>
      </c>
      <c r="I202" t="s">
        <v>331</v>
      </c>
      <c r="K202">
        <v>-0.28913677995425557</v>
      </c>
      <c r="L202">
        <v>-2.818602657240776E-2</v>
      </c>
      <c r="M202">
        <v>-0.15956758763448839</v>
      </c>
      <c r="N202">
        <v>0.46308724832214759</v>
      </c>
      <c r="O202">
        <v>-6.7337987728848501E-4</v>
      </c>
      <c r="P202">
        <v>-0.14694388463484179</v>
      </c>
      <c r="Q202">
        <v>0.88337629141146734</v>
      </c>
      <c r="R202">
        <v>148</v>
      </c>
      <c r="S202">
        <v>0</v>
      </c>
      <c r="T202">
        <v>-0.60829253708583164</v>
      </c>
      <c r="U202">
        <v>23</v>
      </c>
      <c r="V202">
        <v>3008</v>
      </c>
      <c r="W202">
        <v>149</v>
      </c>
    </row>
    <row r="203" spans="1:23">
      <c r="A203" t="s">
        <v>351</v>
      </c>
      <c r="B203" t="str">
        <f t="shared" si="3"/>
        <v>TSF_newadded_MA12_yoy_historical_high_9_-1</v>
      </c>
      <c r="C203" t="s">
        <v>332</v>
      </c>
      <c r="D203" t="s">
        <v>333</v>
      </c>
      <c r="E203">
        <v>9</v>
      </c>
      <c r="F203">
        <v>-1</v>
      </c>
      <c r="G203">
        <v>-1</v>
      </c>
      <c r="H203" t="s">
        <v>330</v>
      </c>
      <c r="I203" t="s">
        <v>331</v>
      </c>
      <c r="K203">
        <v>-3.0732543042081732E-2</v>
      </c>
      <c r="L203">
        <v>-2.6116443240961069E-3</v>
      </c>
      <c r="M203">
        <v>-1.478511997726116E-2</v>
      </c>
      <c r="N203">
        <v>0.53020134228187921</v>
      </c>
      <c r="O203">
        <v>1.4356864895910021E-3</v>
      </c>
      <c r="P203">
        <v>0.29662078526636909</v>
      </c>
      <c r="Q203">
        <v>0.76717189487006898</v>
      </c>
      <c r="R203">
        <v>148</v>
      </c>
      <c r="S203">
        <v>0</v>
      </c>
      <c r="T203">
        <v>-0.56853452844268937</v>
      </c>
      <c r="U203">
        <v>23</v>
      </c>
      <c r="V203">
        <v>3008</v>
      </c>
      <c r="W203">
        <v>149</v>
      </c>
    </row>
    <row r="204" spans="1:23">
      <c r="A204" t="s">
        <v>351</v>
      </c>
      <c r="B204" t="str">
        <f t="shared" si="3"/>
        <v>TSF_yoy_historical_high_9_1</v>
      </c>
      <c r="C204" t="s">
        <v>391</v>
      </c>
      <c r="D204" t="s">
        <v>333</v>
      </c>
      <c r="E204">
        <v>9</v>
      </c>
      <c r="F204">
        <v>1</v>
      </c>
      <c r="G204">
        <v>-1</v>
      </c>
      <c r="H204" t="s">
        <v>330</v>
      </c>
      <c r="I204" t="s">
        <v>331</v>
      </c>
      <c r="K204">
        <v>1.2923432399945221</v>
      </c>
      <c r="L204">
        <v>7.1970915433339666E-2</v>
      </c>
      <c r="M204">
        <v>0.40762762035498462</v>
      </c>
      <c r="N204">
        <v>0.51677852348993292</v>
      </c>
      <c r="O204">
        <v>7.2906959056801722E-3</v>
      </c>
      <c r="P204">
        <v>1.5249450224697489</v>
      </c>
      <c r="Q204">
        <v>0.12940688899352051</v>
      </c>
      <c r="R204">
        <v>148</v>
      </c>
      <c r="S204">
        <v>0</v>
      </c>
      <c r="T204">
        <v>-0.4476244450986902</v>
      </c>
      <c r="U204">
        <v>15</v>
      </c>
      <c r="V204">
        <v>3008</v>
      </c>
      <c r="W204">
        <v>149</v>
      </c>
    </row>
    <row r="205" spans="1:23">
      <c r="A205" t="s">
        <v>351</v>
      </c>
      <c r="B205" t="str">
        <f t="shared" si="3"/>
        <v>TSF_yoy_historical_high_9_-1</v>
      </c>
      <c r="C205" t="s">
        <v>391</v>
      </c>
      <c r="D205" t="s">
        <v>333</v>
      </c>
      <c r="E205">
        <v>9</v>
      </c>
      <c r="F205">
        <v>-1</v>
      </c>
      <c r="G205">
        <v>-1</v>
      </c>
      <c r="H205" t="s">
        <v>330</v>
      </c>
      <c r="I205" t="s">
        <v>331</v>
      </c>
      <c r="K205">
        <v>-0.69942695599970417</v>
      </c>
      <c r="L205">
        <v>-9.5800149962103398E-2</v>
      </c>
      <c r="M205">
        <v>-0.54259122485210287</v>
      </c>
      <c r="N205">
        <v>0.48322147651006708</v>
      </c>
      <c r="O205">
        <v>-6.3418669923340307E-3</v>
      </c>
      <c r="P205">
        <v>-1.308669284054538</v>
      </c>
      <c r="Q205">
        <v>0.19267491373342729</v>
      </c>
      <c r="R205">
        <v>148</v>
      </c>
      <c r="S205">
        <v>0</v>
      </c>
      <c r="T205">
        <v>-0.73008464105207449</v>
      </c>
      <c r="U205">
        <v>15</v>
      </c>
      <c r="V205">
        <v>3008</v>
      </c>
      <c r="W205">
        <v>149</v>
      </c>
    </row>
    <row r="206" spans="1:23">
      <c r="A206" t="s">
        <v>351</v>
      </c>
      <c r="B206" t="str">
        <f t="shared" si="3"/>
        <v>long_loan_newadded_MA12_yoy_historical_high_9_1</v>
      </c>
      <c r="C206" t="s">
        <v>328</v>
      </c>
      <c r="D206" t="s">
        <v>333</v>
      </c>
      <c r="E206">
        <v>9</v>
      </c>
      <c r="F206">
        <v>1</v>
      </c>
      <c r="G206">
        <v>-1</v>
      </c>
      <c r="H206" t="s">
        <v>330</v>
      </c>
      <c r="I206" t="s">
        <v>331</v>
      </c>
      <c r="K206">
        <v>-0.55872442053889904</v>
      </c>
      <c r="L206">
        <v>-6.6240562170257866E-2</v>
      </c>
      <c r="M206">
        <v>-0.37506579782603339</v>
      </c>
      <c r="N206">
        <v>0.46979865771812079</v>
      </c>
      <c r="O206">
        <v>-3.8486020742701621E-3</v>
      </c>
      <c r="P206">
        <v>-0.84019597405085811</v>
      </c>
      <c r="Q206">
        <v>0.40215378310974642</v>
      </c>
      <c r="R206">
        <v>148</v>
      </c>
      <c r="S206">
        <v>0</v>
      </c>
      <c r="T206">
        <v>-0.67679504519645228</v>
      </c>
      <c r="U206">
        <v>10</v>
      </c>
      <c r="V206">
        <v>3008</v>
      </c>
      <c r="W206">
        <v>149</v>
      </c>
    </row>
    <row r="207" spans="1:23">
      <c r="A207" t="s">
        <v>351</v>
      </c>
      <c r="B207" t="str">
        <f t="shared" si="3"/>
        <v>long_loan_newadded_MA12_yoy_historical_high_9_-1</v>
      </c>
      <c r="C207" t="s">
        <v>328</v>
      </c>
      <c r="D207" t="s">
        <v>333</v>
      </c>
      <c r="E207">
        <v>9</v>
      </c>
      <c r="F207">
        <v>-1</v>
      </c>
      <c r="G207">
        <v>-1</v>
      </c>
      <c r="H207" t="s">
        <v>330</v>
      </c>
      <c r="I207" t="s">
        <v>331</v>
      </c>
      <c r="K207">
        <v>0.56142015921230493</v>
      </c>
      <c r="L207">
        <v>3.803603124228494E-2</v>
      </c>
      <c r="M207">
        <v>0.21536674715041901</v>
      </c>
      <c r="N207">
        <v>0.52348993288590606</v>
      </c>
      <c r="O207">
        <v>4.6762679417011689E-3</v>
      </c>
      <c r="P207">
        <v>0.95247224118050522</v>
      </c>
      <c r="Q207">
        <v>0.34241049837669779</v>
      </c>
      <c r="R207">
        <v>148</v>
      </c>
      <c r="S207">
        <v>0</v>
      </c>
      <c r="T207">
        <v>-0.52986634805617538</v>
      </c>
      <c r="U207">
        <v>10</v>
      </c>
      <c r="V207">
        <v>3008</v>
      </c>
      <c r="W207">
        <v>149</v>
      </c>
    </row>
    <row r="208" spans="1:23">
      <c r="A208" t="s">
        <v>351</v>
      </c>
      <c r="B208" t="str">
        <f t="shared" si="3"/>
        <v>loan_yoy_historical_high_9_1</v>
      </c>
      <c r="C208" t="s">
        <v>443</v>
      </c>
      <c r="D208" t="s">
        <v>333</v>
      </c>
      <c r="E208">
        <v>9</v>
      </c>
      <c r="F208">
        <v>1</v>
      </c>
      <c r="G208">
        <v>-1</v>
      </c>
      <c r="H208" t="s">
        <v>330</v>
      </c>
      <c r="I208" t="s">
        <v>331</v>
      </c>
      <c r="K208">
        <v>7.5436284341459103E-2</v>
      </c>
      <c r="L208">
        <v>6.1113710099800489E-3</v>
      </c>
      <c r="M208">
        <v>3.4598545553246533E-2</v>
      </c>
      <c r="N208">
        <v>0.50335570469798663</v>
      </c>
      <c r="O208">
        <v>2.269010205035487E-3</v>
      </c>
      <c r="P208">
        <v>0.47179519483871918</v>
      </c>
      <c r="Q208">
        <v>0.63776780136975864</v>
      </c>
      <c r="R208">
        <v>148</v>
      </c>
      <c r="S208">
        <v>0</v>
      </c>
      <c r="T208">
        <v>-0.65639223254335177</v>
      </c>
      <c r="U208">
        <v>22</v>
      </c>
      <c r="V208">
        <v>3008</v>
      </c>
      <c r="W208">
        <v>149</v>
      </c>
    </row>
    <row r="209" spans="1:23">
      <c r="A209" t="s">
        <v>351</v>
      </c>
      <c r="B209" t="str">
        <f t="shared" si="3"/>
        <v>loan_yoy_historical_high_9_-1</v>
      </c>
      <c r="C209" t="s">
        <v>443</v>
      </c>
      <c r="D209" t="s">
        <v>333</v>
      </c>
      <c r="E209">
        <v>9</v>
      </c>
      <c r="F209">
        <v>-1</v>
      </c>
      <c r="G209">
        <v>-1</v>
      </c>
      <c r="H209" t="s">
        <v>330</v>
      </c>
      <c r="I209" t="s">
        <v>331</v>
      </c>
      <c r="K209">
        <v>-0.35931435867391431</v>
      </c>
      <c r="L209">
        <v>-3.6611682455383487E-2</v>
      </c>
      <c r="M209">
        <v>-0.2072711607829088</v>
      </c>
      <c r="N209">
        <v>0.49664429530201343</v>
      </c>
      <c r="O209">
        <v>-1.159604727256973E-3</v>
      </c>
      <c r="P209">
        <v>-0.22761386936310249</v>
      </c>
      <c r="Q209">
        <v>0.82026057403933739</v>
      </c>
      <c r="R209">
        <v>148</v>
      </c>
      <c r="S209">
        <v>0</v>
      </c>
      <c r="T209">
        <v>-0.52143934331180852</v>
      </c>
      <c r="U209">
        <v>22</v>
      </c>
      <c r="V209">
        <v>3008</v>
      </c>
      <c r="W209">
        <v>149</v>
      </c>
    </row>
    <row r="210" spans="1:23">
      <c r="A210" t="s">
        <v>351</v>
      </c>
      <c r="B210" t="str">
        <f t="shared" si="3"/>
        <v>newstarts_area_yoy_historical_high_9_1</v>
      </c>
      <c r="C210" t="s">
        <v>340</v>
      </c>
      <c r="D210" t="s">
        <v>333</v>
      </c>
      <c r="E210">
        <v>9</v>
      </c>
      <c r="F210">
        <v>1</v>
      </c>
      <c r="G210">
        <v>1</v>
      </c>
      <c r="H210" t="s">
        <v>330</v>
      </c>
      <c r="I210" t="s">
        <v>331</v>
      </c>
      <c r="K210">
        <v>1.5782246843957439</v>
      </c>
      <c r="L210">
        <v>8.2577641135900937E-2</v>
      </c>
      <c r="M210">
        <v>0.46775403096936341</v>
      </c>
      <c r="N210">
        <v>0.48993288590604028</v>
      </c>
      <c r="O210">
        <v>8.1977012754153207E-3</v>
      </c>
      <c r="P210">
        <v>1.597875792387641</v>
      </c>
      <c r="Q210">
        <v>0.11220346602115611</v>
      </c>
      <c r="R210">
        <v>148</v>
      </c>
      <c r="S210">
        <v>0</v>
      </c>
      <c r="T210">
        <v>-0.40073305291434208</v>
      </c>
      <c r="U210">
        <v>55</v>
      </c>
      <c r="V210">
        <v>3008</v>
      </c>
      <c r="W210">
        <v>149</v>
      </c>
    </row>
    <row r="211" spans="1:23">
      <c r="A211" t="s">
        <v>351</v>
      </c>
      <c r="B211" t="str">
        <f t="shared" si="3"/>
        <v>newstarts_area_yoy_historical_high_9_-1</v>
      </c>
      <c r="C211" t="s">
        <v>340</v>
      </c>
      <c r="D211" t="s">
        <v>333</v>
      </c>
      <c r="E211">
        <v>9</v>
      </c>
      <c r="F211">
        <v>-1</v>
      </c>
      <c r="G211">
        <v>1</v>
      </c>
      <c r="H211" t="s">
        <v>330</v>
      </c>
      <c r="I211" t="s">
        <v>331</v>
      </c>
      <c r="K211">
        <v>-0.73275541510838538</v>
      </c>
      <c r="L211">
        <v>-0.10465919103705661</v>
      </c>
      <c r="M211">
        <v>-0.59283309394863082</v>
      </c>
      <c r="N211">
        <v>0.51006711409395977</v>
      </c>
      <c r="O211">
        <v>-7.0601728496803738E-3</v>
      </c>
      <c r="P211">
        <v>-1.491399018234745</v>
      </c>
      <c r="Q211">
        <v>0.13798514388484021</v>
      </c>
      <c r="R211">
        <v>148</v>
      </c>
      <c r="S211">
        <v>0</v>
      </c>
      <c r="T211">
        <v>-0.82841887195360497</v>
      </c>
      <c r="U211">
        <v>55</v>
      </c>
      <c r="V211">
        <v>3008</v>
      </c>
      <c r="W211">
        <v>149</v>
      </c>
    </row>
    <row r="212" spans="1:23">
      <c r="A212" t="s">
        <v>351</v>
      </c>
      <c r="B212" t="str">
        <f t="shared" si="3"/>
        <v>completed_yoy_historical_high_9_1</v>
      </c>
      <c r="C212" t="s">
        <v>444</v>
      </c>
      <c r="D212" t="s">
        <v>333</v>
      </c>
      <c r="E212">
        <v>9</v>
      </c>
      <c r="F212">
        <v>1</v>
      </c>
      <c r="G212">
        <v>1</v>
      </c>
      <c r="H212" t="s">
        <v>330</v>
      </c>
      <c r="I212" t="s">
        <v>331</v>
      </c>
      <c r="K212">
        <v>-0.23031664992368009</v>
      </c>
      <c r="L212">
        <v>-2.169197938487177E-2</v>
      </c>
      <c r="M212">
        <v>-0.1228022835670247</v>
      </c>
      <c r="N212">
        <v>0.51677852348993292</v>
      </c>
      <c r="O212">
        <v>-2.638110475715225E-5</v>
      </c>
      <c r="P212">
        <v>-5.4868760299246391E-3</v>
      </c>
      <c r="Q212">
        <v>0.99562951719850412</v>
      </c>
      <c r="R212">
        <v>148</v>
      </c>
      <c r="S212">
        <v>0</v>
      </c>
      <c r="T212">
        <v>-0.58605217443080804</v>
      </c>
      <c r="U212">
        <v>55</v>
      </c>
      <c r="V212">
        <v>3008</v>
      </c>
      <c r="W212">
        <v>149</v>
      </c>
    </row>
    <row r="213" spans="1:23">
      <c r="A213" t="s">
        <v>351</v>
      </c>
      <c r="B213" t="str">
        <f t="shared" si="3"/>
        <v>completed_yoy_historical_high_9_-1</v>
      </c>
      <c r="C213" t="s">
        <v>444</v>
      </c>
      <c r="D213" t="s">
        <v>333</v>
      </c>
      <c r="E213">
        <v>9</v>
      </c>
      <c r="F213">
        <v>-1</v>
      </c>
      <c r="G213">
        <v>1</v>
      </c>
      <c r="H213" t="s">
        <v>330</v>
      </c>
      <c r="I213" t="s">
        <v>331</v>
      </c>
      <c r="K213">
        <v>-0.1048051312655567</v>
      </c>
      <c r="L213">
        <v>-9.2323475275569722E-3</v>
      </c>
      <c r="M213">
        <v>-5.2266016805228167E-2</v>
      </c>
      <c r="N213">
        <v>0.48322147651006708</v>
      </c>
      <c r="O213">
        <v>9.8730320282180615E-4</v>
      </c>
      <c r="P213">
        <v>0.201922917793357</v>
      </c>
      <c r="Q213">
        <v>0.84025426961802541</v>
      </c>
      <c r="R213">
        <v>148</v>
      </c>
      <c r="S213">
        <v>0</v>
      </c>
      <c r="T213">
        <v>-0.45340940766545762</v>
      </c>
      <c r="U213">
        <v>55</v>
      </c>
      <c r="V213">
        <v>3008</v>
      </c>
      <c r="W213">
        <v>149</v>
      </c>
    </row>
    <row r="214" spans="1:23">
      <c r="A214" t="s">
        <v>351</v>
      </c>
      <c r="B214" t="str">
        <f t="shared" si="3"/>
        <v>sold_area_yoy_historical_high_9_1</v>
      </c>
      <c r="C214" t="s">
        <v>346</v>
      </c>
      <c r="D214" t="s">
        <v>333</v>
      </c>
      <c r="E214">
        <v>9</v>
      </c>
      <c r="F214">
        <v>1</v>
      </c>
      <c r="G214">
        <v>-1</v>
      </c>
      <c r="H214" t="s">
        <v>330</v>
      </c>
      <c r="I214" t="s">
        <v>331</v>
      </c>
      <c r="K214">
        <v>-8.3262342500325048E-2</v>
      </c>
      <c r="L214">
        <v>-7.2565721771724601E-3</v>
      </c>
      <c r="M214">
        <v>-4.1080866883156202E-2</v>
      </c>
      <c r="N214">
        <v>0.48993288590604028</v>
      </c>
      <c r="O214">
        <v>1.1924411338382109E-3</v>
      </c>
      <c r="P214">
        <v>0.2410958104664829</v>
      </c>
      <c r="Q214">
        <v>0.80981454557267418</v>
      </c>
      <c r="R214">
        <v>148</v>
      </c>
      <c r="S214">
        <v>0</v>
      </c>
      <c r="T214">
        <v>-0.71050995728482735</v>
      </c>
      <c r="U214">
        <v>37</v>
      </c>
      <c r="V214">
        <v>3008</v>
      </c>
      <c r="W214">
        <v>149</v>
      </c>
    </row>
    <row r="215" spans="1:23">
      <c r="A215" t="s">
        <v>351</v>
      </c>
      <c r="B215" t="str">
        <f t="shared" si="3"/>
        <v>sold_area_yoy_historical_high_9_-1</v>
      </c>
      <c r="C215" t="s">
        <v>346</v>
      </c>
      <c r="D215" t="s">
        <v>333</v>
      </c>
      <c r="E215">
        <v>9</v>
      </c>
      <c r="F215">
        <v>-1</v>
      </c>
      <c r="G215">
        <v>-1</v>
      </c>
      <c r="H215" t="s">
        <v>330</v>
      </c>
      <c r="I215" t="s">
        <v>331</v>
      </c>
      <c r="K215">
        <v>-0.2484037500784225</v>
      </c>
      <c r="L215">
        <v>-2.3639025135106628E-2</v>
      </c>
      <c r="M215">
        <v>-0.13382512033406041</v>
      </c>
      <c r="N215">
        <v>0.50335570469798663</v>
      </c>
      <c r="O215">
        <v>-1.4079783566719209E-4</v>
      </c>
      <c r="P215">
        <v>-2.8866411074651641E-2</v>
      </c>
      <c r="Q215">
        <v>0.97701002307540241</v>
      </c>
      <c r="R215">
        <v>148</v>
      </c>
      <c r="S215">
        <v>0</v>
      </c>
      <c r="T215">
        <v>-0.62138526045840425</v>
      </c>
      <c r="U215">
        <v>37</v>
      </c>
      <c r="V215">
        <v>3008</v>
      </c>
      <c r="W215">
        <v>149</v>
      </c>
    </row>
    <row r="216" spans="1:23">
      <c r="A216" t="s">
        <v>351</v>
      </c>
      <c r="B216" t="str">
        <f t="shared" si="3"/>
        <v>local_gov_budget_MA12_yoy_historical_high_9_1</v>
      </c>
      <c r="C216" t="s">
        <v>389</v>
      </c>
      <c r="D216" t="s">
        <v>333</v>
      </c>
      <c r="E216">
        <v>9</v>
      </c>
      <c r="F216">
        <v>1</v>
      </c>
      <c r="G216">
        <v>-1</v>
      </c>
      <c r="H216" t="s">
        <v>457</v>
      </c>
      <c r="I216" t="s">
        <v>331</v>
      </c>
      <c r="K216">
        <v>0.55514049838862189</v>
      </c>
      <c r="L216">
        <v>4.223351852207391E-2</v>
      </c>
      <c r="M216">
        <v>0.23753878976603121</v>
      </c>
      <c r="N216">
        <v>0.51127819548872178</v>
      </c>
      <c r="O216">
        <v>5.1298268335528974E-3</v>
      </c>
      <c r="P216">
        <v>0.9883843534725395</v>
      </c>
      <c r="Q216">
        <v>0.32477273569178189</v>
      </c>
      <c r="R216">
        <v>132</v>
      </c>
      <c r="S216">
        <v>0</v>
      </c>
      <c r="T216">
        <v>-0.48431706514740019</v>
      </c>
      <c r="U216">
        <v>18</v>
      </c>
      <c r="V216">
        <v>2690</v>
      </c>
      <c r="W216">
        <v>133</v>
      </c>
    </row>
    <row r="217" spans="1:23">
      <c r="A217" t="s">
        <v>351</v>
      </c>
      <c r="B217" t="str">
        <f t="shared" si="3"/>
        <v>local_gov_budget_MA12_yoy_historical_high_9_-1</v>
      </c>
      <c r="C217" t="s">
        <v>389</v>
      </c>
      <c r="D217" t="s">
        <v>333</v>
      </c>
      <c r="E217">
        <v>9</v>
      </c>
      <c r="F217">
        <v>-1</v>
      </c>
      <c r="G217">
        <v>-1</v>
      </c>
      <c r="H217" t="s">
        <v>457</v>
      </c>
      <c r="I217" t="s">
        <v>331</v>
      </c>
      <c r="K217">
        <v>-0.54121653849004436</v>
      </c>
      <c r="L217">
        <v>-7.0393153224419525E-2</v>
      </c>
      <c r="M217">
        <v>-0.39592023136798099</v>
      </c>
      <c r="N217">
        <v>0.48120300751879702</v>
      </c>
      <c r="O217">
        <v>-4.0444696786263888E-3</v>
      </c>
      <c r="P217">
        <v>-0.76252998791307758</v>
      </c>
      <c r="Q217">
        <v>0.4471042243433061</v>
      </c>
      <c r="R217">
        <v>132</v>
      </c>
      <c r="S217">
        <v>0</v>
      </c>
      <c r="T217">
        <v>-0.77302651200743233</v>
      </c>
      <c r="U217">
        <v>18</v>
      </c>
      <c r="V217">
        <v>2690</v>
      </c>
      <c r="W217">
        <v>133</v>
      </c>
    </row>
    <row r="218" spans="1:23">
      <c r="A218" t="s">
        <v>351</v>
      </c>
      <c r="B218" t="str">
        <f t="shared" si="3"/>
        <v>newstarts_area_ytd_yoy_historical_high_9_1</v>
      </c>
      <c r="C218" t="s">
        <v>446</v>
      </c>
      <c r="D218" t="s">
        <v>333</v>
      </c>
      <c r="E218">
        <v>9</v>
      </c>
      <c r="F218">
        <v>1</v>
      </c>
      <c r="G218">
        <v>1</v>
      </c>
      <c r="H218" t="s">
        <v>330</v>
      </c>
      <c r="I218" t="s">
        <v>331</v>
      </c>
      <c r="K218">
        <v>-0.25661814991470222</v>
      </c>
      <c r="L218">
        <v>-2.4537505503496648E-2</v>
      </c>
      <c r="M218">
        <v>-0.13891173593380049</v>
      </c>
      <c r="N218">
        <v>0.44966442953020141</v>
      </c>
      <c r="O218">
        <v>-2.6616812973228303E-4</v>
      </c>
      <c r="P218">
        <v>-5.3591116394917759E-2</v>
      </c>
      <c r="Q218">
        <v>0.95733320513297082</v>
      </c>
      <c r="R218">
        <v>148</v>
      </c>
      <c r="S218">
        <v>0</v>
      </c>
      <c r="T218">
        <v>-0.46155288147346107</v>
      </c>
      <c r="U218">
        <v>19</v>
      </c>
      <c r="V218">
        <v>3008</v>
      </c>
      <c r="W218">
        <v>149</v>
      </c>
    </row>
    <row r="219" spans="1:23">
      <c r="A219" t="s">
        <v>351</v>
      </c>
      <c r="B219" t="str">
        <f t="shared" si="3"/>
        <v>newstarts_area_ytd_yoy_historical_high_9_-1</v>
      </c>
      <c r="C219" t="s">
        <v>446</v>
      </c>
      <c r="D219" t="s">
        <v>333</v>
      </c>
      <c r="E219">
        <v>9</v>
      </c>
      <c r="F219">
        <v>-1</v>
      </c>
      <c r="G219">
        <v>1</v>
      </c>
      <c r="H219" t="s">
        <v>330</v>
      </c>
      <c r="I219" t="s">
        <v>331</v>
      </c>
      <c r="K219">
        <v>-7.3132353904535652E-2</v>
      </c>
      <c r="L219">
        <v>-6.3421746623733011E-3</v>
      </c>
      <c r="M219">
        <v>-3.590432172577996E-2</v>
      </c>
      <c r="N219">
        <v>0.5436241610738255</v>
      </c>
      <c r="O219">
        <v>1.1446145300656129E-3</v>
      </c>
      <c r="P219">
        <v>0.2477608306354486</v>
      </c>
      <c r="Q219">
        <v>0.80466286839949441</v>
      </c>
      <c r="R219">
        <v>148</v>
      </c>
      <c r="S219">
        <v>0</v>
      </c>
      <c r="T219">
        <v>-0.62630221630633642</v>
      </c>
      <c r="U219">
        <v>19</v>
      </c>
      <c r="V219">
        <v>3008</v>
      </c>
      <c r="W219">
        <v>149</v>
      </c>
    </row>
    <row r="220" spans="1:23">
      <c r="A220" t="s">
        <v>351</v>
      </c>
      <c r="B220" t="str">
        <f t="shared" si="3"/>
        <v>completed_area_ytd_yoy_historical_high_9_1</v>
      </c>
      <c r="C220" t="s">
        <v>447</v>
      </c>
      <c r="D220" t="s">
        <v>333</v>
      </c>
      <c r="E220">
        <v>9</v>
      </c>
      <c r="F220">
        <v>1</v>
      </c>
      <c r="G220">
        <v>1</v>
      </c>
      <c r="H220" t="s">
        <v>330</v>
      </c>
      <c r="I220" t="s">
        <v>331</v>
      </c>
      <c r="K220">
        <v>-0.1019932019991199</v>
      </c>
      <c r="L220">
        <v>-8.9719977612385815E-3</v>
      </c>
      <c r="M220">
        <v>-5.0792144413885042E-2</v>
      </c>
      <c r="N220">
        <v>0.49664429530201343</v>
      </c>
      <c r="O220">
        <v>1.0136865510524231E-3</v>
      </c>
      <c r="P220">
        <v>0.20367554276330091</v>
      </c>
      <c r="Q220">
        <v>0.83888683811856657</v>
      </c>
      <c r="R220">
        <v>148</v>
      </c>
      <c r="S220">
        <v>0</v>
      </c>
      <c r="T220">
        <v>-0.73105097529313545</v>
      </c>
      <c r="U220">
        <v>22</v>
      </c>
      <c r="V220">
        <v>3008</v>
      </c>
      <c r="W220">
        <v>149</v>
      </c>
    </row>
    <row r="221" spans="1:23">
      <c r="A221" t="s">
        <v>351</v>
      </c>
      <c r="B221" t="str">
        <f t="shared" si="3"/>
        <v>completed_area_ytd_yoy_historical_high_9_-1</v>
      </c>
      <c r="C221" t="s">
        <v>447</v>
      </c>
      <c r="D221" t="s">
        <v>333</v>
      </c>
      <c r="E221">
        <v>9</v>
      </c>
      <c r="F221">
        <v>-1</v>
      </c>
      <c r="G221">
        <v>1</v>
      </c>
      <c r="H221" t="s">
        <v>330</v>
      </c>
      <c r="I221" t="s">
        <v>331</v>
      </c>
      <c r="K221">
        <v>-0.23272675989477601</v>
      </c>
      <c r="L221">
        <v>-2.1948987525892801E-2</v>
      </c>
      <c r="M221">
        <v>-0.1242572918341662</v>
      </c>
      <c r="N221">
        <v>0.49664429530201343</v>
      </c>
      <c r="O221">
        <v>-1.006564852018301E-4</v>
      </c>
      <c r="P221">
        <v>-2.160070947074666E-2</v>
      </c>
      <c r="Q221">
        <v>0.98279556252952527</v>
      </c>
      <c r="R221">
        <v>148</v>
      </c>
      <c r="S221">
        <v>0</v>
      </c>
      <c r="T221">
        <v>-0.69347070617764495</v>
      </c>
      <c r="U221">
        <v>22</v>
      </c>
      <c r="V221">
        <v>3008</v>
      </c>
      <c r="W221">
        <v>149</v>
      </c>
    </row>
    <row r="222" spans="1:23">
      <c r="A222" t="s">
        <v>351</v>
      </c>
      <c r="B222" t="str">
        <f t="shared" si="3"/>
        <v>sold_area_ytd_yoy_historical_high_9_1</v>
      </c>
      <c r="C222" t="s">
        <v>392</v>
      </c>
      <c r="D222" t="s">
        <v>333</v>
      </c>
      <c r="E222">
        <v>9</v>
      </c>
      <c r="F222">
        <v>1</v>
      </c>
      <c r="G222">
        <v>-1</v>
      </c>
      <c r="H222" t="s">
        <v>330</v>
      </c>
      <c r="I222" t="s">
        <v>331</v>
      </c>
      <c r="K222">
        <v>-0.65623602849433338</v>
      </c>
      <c r="L222">
        <v>-8.5572093274176142E-2</v>
      </c>
      <c r="M222">
        <v>-0.48460631711010499</v>
      </c>
      <c r="N222">
        <v>0.46308724832214759</v>
      </c>
      <c r="O222">
        <v>-5.5057429754601286E-3</v>
      </c>
      <c r="P222">
        <v>-1.17892261615182</v>
      </c>
      <c r="Q222">
        <v>0.24032082040708311</v>
      </c>
      <c r="R222">
        <v>148</v>
      </c>
      <c r="S222">
        <v>0</v>
      </c>
      <c r="T222">
        <v>-0.69690383677109458</v>
      </c>
      <c r="U222">
        <v>17</v>
      </c>
      <c r="V222">
        <v>3008</v>
      </c>
      <c r="W222">
        <v>149</v>
      </c>
    </row>
    <row r="223" spans="1:23">
      <c r="A223" t="s">
        <v>351</v>
      </c>
      <c r="B223" t="str">
        <f t="shared" si="3"/>
        <v>sold_area_ytd_yoy_historical_high_9_-1</v>
      </c>
      <c r="C223" t="s">
        <v>392</v>
      </c>
      <c r="D223" t="s">
        <v>333</v>
      </c>
      <c r="E223">
        <v>9</v>
      </c>
      <c r="F223">
        <v>-1</v>
      </c>
      <c r="G223">
        <v>-1</v>
      </c>
      <c r="H223" t="s">
        <v>330</v>
      </c>
      <c r="I223" t="s">
        <v>331</v>
      </c>
      <c r="K223">
        <v>1.0043304204358581</v>
      </c>
      <c r="L223">
        <v>5.998070908659825E-2</v>
      </c>
      <c r="M223">
        <v>0.33967885341985438</v>
      </c>
      <c r="N223">
        <v>0.53020134228187921</v>
      </c>
      <c r="O223">
        <v>6.3397565647858034E-3</v>
      </c>
      <c r="P223">
        <v>1.318197417010079</v>
      </c>
      <c r="Q223">
        <v>0.1894740797630933</v>
      </c>
      <c r="R223">
        <v>148</v>
      </c>
      <c r="S223">
        <v>0</v>
      </c>
      <c r="T223">
        <v>-0.41489467077858322</v>
      </c>
      <c r="U223">
        <v>17</v>
      </c>
      <c r="V223">
        <v>3008</v>
      </c>
      <c r="W223">
        <v>149</v>
      </c>
    </row>
    <row r="224" spans="1:23">
      <c r="A224" t="s">
        <v>351</v>
      </c>
      <c r="B224" t="str">
        <f t="shared" si="3"/>
        <v>CN_BOND_1Y_historical_high_9_1</v>
      </c>
      <c r="C224" t="s">
        <v>448</v>
      </c>
      <c r="D224" t="s">
        <v>333</v>
      </c>
      <c r="E224">
        <v>9</v>
      </c>
      <c r="F224">
        <v>1</v>
      </c>
      <c r="G224">
        <v>-1</v>
      </c>
      <c r="H224" t="s">
        <v>330</v>
      </c>
      <c r="I224" t="s">
        <v>331</v>
      </c>
      <c r="K224">
        <v>1.178791872596662</v>
      </c>
      <c r="L224">
        <v>6.7418102702246019E-2</v>
      </c>
      <c r="M224">
        <v>0.38182420057835409</v>
      </c>
      <c r="N224">
        <v>0.52348993288590606</v>
      </c>
      <c r="O224">
        <v>6.7847528202177061E-3</v>
      </c>
      <c r="P224">
        <v>1.480881717987107</v>
      </c>
      <c r="Q224">
        <v>0.1407638693074964</v>
      </c>
      <c r="R224">
        <v>148</v>
      </c>
      <c r="S224">
        <v>0</v>
      </c>
      <c r="T224">
        <v>-0.42300068502511318</v>
      </c>
      <c r="U224">
        <v>25</v>
      </c>
      <c r="V224">
        <v>3008</v>
      </c>
      <c r="W224">
        <v>149</v>
      </c>
    </row>
    <row r="225" spans="1:23">
      <c r="A225" t="s">
        <v>351</v>
      </c>
      <c r="B225" t="str">
        <f t="shared" si="3"/>
        <v>CN_BOND_1Y_historical_high_9_-1</v>
      </c>
      <c r="C225" t="s">
        <v>448</v>
      </c>
      <c r="D225" t="s">
        <v>333</v>
      </c>
      <c r="E225">
        <v>9</v>
      </c>
      <c r="F225">
        <v>-1</v>
      </c>
      <c r="G225">
        <v>-1</v>
      </c>
      <c r="H225" t="s">
        <v>330</v>
      </c>
      <c r="I225" t="s">
        <v>331</v>
      </c>
      <c r="K225">
        <v>-0.68376209118244491</v>
      </c>
      <c r="L225">
        <v>-9.1943505055778529E-2</v>
      </c>
      <c r="M225">
        <v>-0.52072446285446916</v>
      </c>
      <c r="N225">
        <v>0.47651006711409388</v>
      </c>
      <c r="O225">
        <v>-6.1790955245112364E-3</v>
      </c>
      <c r="P225">
        <v>-1.359910589742245</v>
      </c>
      <c r="Q225">
        <v>0.17592622764595711</v>
      </c>
      <c r="R225">
        <v>148</v>
      </c>
      <c r="S225">
        <v>0</v>
      </c>
      <c r="T225">
        <v>-0.80790381120379473</v>
      </c>
      <c r="U225">
        <v>25</v>
      </c>
      <c r="V225">
        <v>3008</v>
      </c>
      <c r="W225">
        <v>149</v>
      </c>
    </row>
    <row r="226" spans="1:23">
      <c r="A226" t="s">
        <v>351</v>
      </c>
      <c r="B226" t="str">
        <f t="shared" si="3"/>
        <v>CN_BOND_10Y_historical_high_9_1</v>
      </c>
      <c r="C226" t="s">
        <v>449</v>
      </c>
      <c r="D226" t="s">
        <v>333</v>
      </c>
      <c r="E226">
        <v>9</v>
      </c>
      <c r="F226">
        <v>1</v>
      </c>
      <c r="G226">
        <v>-1</v>
      </c>
      <c r="H226" t="s">
        <v>330</v>
      </c>
      <c r="I226" t="s">
        <v>331</v>
      </c>
      <c r="K226">
        <v>0.76536788676074674</v>
      </c>
      <c r="L226">
        <v>4.8767002491909128E-2</v>
      </c>
      <c r="M226">
        <v>0.27614854483504392</v>
      </c>
      <c r="N226">
        <v>0.53020134228187921</v>
      </c>
      <c r="O226">
        <v>5.5890587706124671E-3</v>
      </c>
      <c r="P226">
        <v>1.149835802542629</v>
      </c>
      <c r="Q226">
        <v>0.25206613744467438</v>
      </c>
      <c r="R226">
        <v>148</v>
      </c>
      <c r="S226">
        <v>0</v>
      </c>
      <c r="T226">
        <v>-0.4363175661835334</v>
      </c>
      <c r="U226">
        <v>24</v>
      </c>
      <c r="V226">
        <v>3008</v>
      </c>
      <c r="W226">
        <v>149</v>
      </c>
    </row>
    <row r="227" spans="1:23">
      <c r="A227" t="s">
        <v>351</v>
      </c>
      <c r="B227" t="str">
        <f t="shared" si="3"/>
        <v>CN_BOND_10Y_historical_high_9_-1</v>
      </c>
      <c r="C227" t="s">
        <v>449</v>
      </c>
      <c r="D227" t="s">
        <v>333</v>
      </c>
      <c r="E227">
        <v>9</v>
      </c>
      <c r="F227">
        <v>-1</v>
      </c>
      <c r="G227">
        <v>-1</v>
      </c>
      <c r="H227" t="s">
        <v>330</v>
      </c>
      <c r="I227" t="s">
        <v>331</v>
      </c>
      <c r="K227">
        <v>-0.60970368232826322</v>
      </c>
      <c r="L227">
        <v>-7.5794777413117242E-2</v>
      </c>
      <c r="M227">
        <v>-0.4291963093733504</v>
      </c>
      <c r="N227">
        <v>0.46308724832214759</v>
      </c>
      <c r="O227">
        <v>-4.5269769011646458E-3</v>
      </c>
      <c r="P227">
        <v>-0.91426971523971812</v>
      </c>
      <c r="Q227">
        <v>0.36206223661785342</v>
      </c>
      <c r="R227">
        <v>148</v>
      </c>
      <c r="S227">
        <v>0</v>
      </c>
      <c r="T227">
        <v>-0.79451677517380292</v>
      </c>
      <c r="U227">
        <v>24</v>
      </c>
      <c r="V227">
        <v>3008</v>
      </c>
      <c r="W227">
        <v>149</v>
      </c>
    </row>
    <row r="228" spans="1:23">
      <c r="A228" t="s">
        <v>351</v>
      </c>
      <c r="B228" t="str">
        <f t="shared" si="3"/>
        <v>TERM_SPREAD_historical_high_9_1</v>
      </c>
      <c r="C228" t="s">
        <v>450</v>
      </c>
      <c r="D228" t="s">
        <v>333</v>
      </c>
      <c r="E228">
        <v>9</v>
      </c>
      <c r="F228">
        <v>1</v>
      </c>
      <c r="G228">
        <v>1</v>
      </c>
      <c r="H228" t="s">
        <v>330</v>
      </c>
      <c r="I228" t="s">
        <v>331</v>
      </c>
      <c r="K228">
        <v>-0.28381251119526119</v>
      </c>
      <c r="L228">
        <v>-2.757831965899438E-2</v>
      </c>
      <c r="M228">
        <v>-0.15612706677761931</v>
      </c>
      <c r="N228">
        <v>0.55033557046979864</v>
      </c>
      <c r="O228">
        <v>-5.3524372087102533E-4</v>
      </c>
      <c r="P228">
        <v>-0.1143660374041254</v>
      </c>
      <c r="Q228">
        <v>0.90910264045278599</v>
      </c>
      <c r="R228">
        <v>148</v>
      </c>
      <c r="S228">
        <v>0</v>
      </c>
      <c r="T228">
        <v>-0.63594356731181079</v>
      </c>
      <c r="U228">
        <v>41</v>
      </c>
      <c r="V228">
        <v>3008</v>
      </c>
      <c r="W228">
        <v>149</v>
      </c>
    </row>
    <row r="229" spans="1:23">
      <c r="A229" t="s">
        <v>351</v>
      </c>
      <c r="B229" t="str">
        <f t="shared" si="3"/>
        <v>TERM_SPREAD_historical_high_9_-1</v>
      </c>
      <c r="C229" t="s">
        <v>450</v>
      </c>
      <c r="D229" t="s">
        <v>333</v>
      </c>
      <c r="E229">
        <v>9</v>
      </c>
      <c r="F229">
        <v>-1</v>
      </c>
      <c r="G229">
        <v>1</v>
      </c>
      <c r="H229" t="s">
        <v>330</v>
      </c>
      <c r="I229" t="s">
        <v>331</v>
      </c>
      <c r="K229">
        <v>-3.793825456436517E-2</v>
      </c>
      <c r="L229">
        <v>-3.2349539554591411E-3</v>
      </c>
      <c r="M229">
        <v>-1.8313801510447422E-2</v>
      </c>
      <c r="N229">
        <v>0.44295302013422821</v>
      </c>
      <c r="O229">
        <v>1.5153128667185769E-3</v>
      </c>
      <c r="P229">
        <v>0.30027441077961631</v>
      </c>
      <c r="Q229">
        <v>0.76438921063271859</v>
      </c>
      <c r="R229">
        <v>148</v>
      </c>
      <c r="S229">
        <v>0</v>
      </c>
      <c r="T229">
        <v>-0.44871048236752742</v>
      </c>
      <c r="U229">
        <v>41</v>
      </c>
      <c r="V229">
        <v>3008</v>
      </c>
      <c r="W229">
        <v>149</v>
      </c>
    </row>
    <row r="230" spans="1:23">
      <c r="A230" t="s">
        <v>351</v>
      </c>
      <c r="B230" t="str">
        <f t="shared" si="3"/>
        <v>US_BOND_5Y_historical_high_9_1</v>
      </c>
      <c r="C230" t="s">
        <v>338</v>
      </c>
      <c r="D230" t="s">
        <v>333</v>
      </c>
      <c r="E230">
        <v>9</v>
      </c>
      <c r="F230">
        <v>1</v>
      </c>
      <c r="G230">
        <v>1</v>
      </c>
      <c r="H230" t="s">
        <v>330</v>
      </c>
      <c r="I230" t="s">
        <v>331</v>
      </c>
      <c r="K230">
        <v>-0.29245223534766329</v>
      </c>
      <c r="L230">
        <v>-2.8566559897404861E-2</v>
      </c>
      <c r="M230">
        <v>-0.16172198467960311</v>
      </c>
      <c r="N230">
        <v>0.50335570469798663</v>
      </c>
      <c r="O230">
        <v>-7.1123991532239764E-4</v>
      </c>
      <c r="P230">
        <v>-0.15264314199064771</v>
      </c>
      <c r="Q230">
        <v>0.87888760535494859</v>
      </c>
      <c r="R230">
        <v>148</v>
      </c>
      <c r="S230">
        <v>0</v>
      </c>
      <c r="T230">
        <v>-0.56753195941072498</v>
      </c>
      <c r="U230">
        <v>30</v>
      </c>
      <c r="V230">
        <v>3008</v>
      </c>
      <c r="W230">
        <v>149</v>
      </c>
    </row>
    <row r="231" spans="1:23">
      <c r="A231" t="s">
        <v>351</v>
      </c>
      <c r="B231" t="str">
        <f t="shared" si="3"/>
        <v>US_BOND_5Y_historical_high_9_-1</v>
      </c>
      <c r="C231" t="s">
        <v>338</v>
      </c>
      <c r="D231" t="s">
        <v>333</v>
      </c>
      <c r="E231">
        <v>9</v>
      </c>
      <c r="F231">
        <v>-1</v>
      </c>
      <c r="G231">
        <v>1</v>
      </c>
      <c r="H231" t="s">
        <v>330</v>
      </c>
      <c r="I231" t="s">
        <v>331</v>
      </c>
      <c r="K231">
        <v>-2.6190711128578629E-2</v>
      </c>
      <c r="L231">
        <v>-2.220943848252221E-3</v>
      </c>
      <c r="M231">
        <v>-1.2573283177647641E-2</v>
      </c>
      <c r="N231">
        <v>0.48993288590604028</v>
      </c>
      <c r="O231">
        <v>1.427499486525726E-3</v>
      </c>
      <c r="P231">
        <v>0.30451968359480908</v>
      </c>
      <c r="Q231">
        <v>0.7611597725102508</v>
      </c>
      <c r="R231">
        <v>148</v>
      </c>
      <c r="S231">
        <v>0</v>
      </c>
      <c r="T231">
        <v>-0.62521238240739985</v>
      </c>
      <c r="U231">
        <v>30</v>
      </c>
      <c r="V231">
        <v>3008</v>
      </c>
      <c r="W231">
        <v>149</v>
      </c>
    </row>
    <row r="232" spans="1:23">
      <c r="A232" t="s">
        <v>351</v>
      </c>
      <c r="B232" t="str">
        <f t="shared" si="3"/>
        <v>US_BOND_10Y_historical_high_9_1</v>
      </c>
      <c r="C232" t="s">
        <v>336</v>
      </c>
      <c r="D232" t="s">
        <v>333</v>
      </c>
      <c r="E232">
        <v>9</v>
      </c>
      <c r="F232">
        <v>1</v>
      </c>
      <c r="G232">
        <v>1</v>
      </c>
      <c r="H232" t="s">
        <v>330</v>
      </c>
      <c r="I232" t="s">
        <v>331</v>
      </c>
      <c r="K232">
        <v>5.6330021067601647E-2</v>
      </c>
      <c r="L232">
        <v>4.6015672825232556E-3</v>
      </c>
      <c r="M232">
        <v>2.605092949423151E-2</v>
      </c>
      <c r="N232">
        <v>0.51677852348993292</v>
      </c>
      <c r="O232">
        <v>2.0642299990591239E-3</v>
      </c>
      <c r="P232">
        <v>0.43308010242616268</v>
      </c>
      <c r="Q232">
        <v>0.66558707328347655</v>
      </c>
      <c r="R232">
        <v>148</v>
      </c>
      <c r="S232">
        <v>0</v>
      </c>
      <c r="T232">
        <v>-0.54004183599354683</v>
      </c>
      <c r="U232">
        <v>30</v>
      </c>
      <c r="V232">
        <v>3008</v>
      </c>
      <c r="W232">
        <v>149</v>
      </c>
    </row>
    <row r="233" spans="1:23">
      <c r="A233" t="s">
        <v>351</v>
      </c>
      <c r="B233" t="str">
        <f t="shared" si="3"/>
        <v>US_BOND_10Y_historical_high_9_-1</v>
      </c>
      <c r="C233" t="s">
        <v>336</v>
      </c>
      <c r="D233" t="s">
        <v>333</v>
      </c>
      <c r="E233">
        <v>9</v>
      </c>
      <c r="F233">
        <v>-1</v>
      </c>
      <c r="G233">
        <v>1</v>
      </c>
      <c r="H233" t="s">
        <v>330</v>
      </c>
      <c r="I233" t="s">
        <v>331</v>
      </c>
      <c r="K233">
        <v>-0.34772602141678921</v>
      </c>
      <c r="L233">
        <v>-3.5163817629976217E-2</v>
      </c>
      <c r="M233">
        <v>-0.1990735063911121</v>
      </c>
      <c r="N233">
        <v>0.47651006711409388</v>
      </c>
      <c r="O233">
        <v>-1.1661965153314589E-3</v>
      </c>
      <c r="P233">
        <v>-0.24047106494363321</v>
      </c>
      <c r="Q233">
        <v>0.81029786867295528</v>
      </c>
      <c r="R233">
        <v>148</v>
      </c>
      <c r="S233">
        <v>0</v>
      </c>
      <c r="T233">
        <v>-0.70317916779060663</v>
      </c>
      <c r="U233">
        <v>30</v>
      </c>
      <c r="V233">
        <v>3008</v>
      </c>
      <c r="W233">
        <v>149</v>
      </c>
    </row>
    <row r="234" spans="1:23">
      <c r="A234" t="s">
        <v>351</v>
      </c>
      <c r="B234" t="str">
        <f t="shared" si="3"/>
        <v>CNY_INDEX_historical_high_9_1</v>
      </c>
      <c r="C234" t="s">
        <v>388</v>
      </c>
      <c r="D234" t="s">
        <v>333</v>
      </c>
      <c r="E234">
        <v>9</v>
      </c>
      <c r="F234">
        <v>1</v>
      </c>
      <c r="G234">
        <v>-1</v>
      </c>
      <c r="H234" t="s">
        <v>458</v>
      </c>
      <c r="I234" t="s">
        <v>331</v>
      </c>
      <c r="K234">
        <v>-0.1879097482154389</v>
      </c>
      <c r="L234">
        <v>-2.4714394553055241E-2</v>
      </c>
      <c r="M234">
        <v>-0.16126831888943971</v>
      </c>
      <c r="N234">
        <v>0.51923076923076927</v>
      </c>
      <c r="O234">
        <v>-8.5049052129976157E-4</v>
      </c>
      <c r="P234">
        <v>-0.18027374904634491</v>
      </c>
      <c r="Q234">
        <v>0.85729187415307373</v>
      </c>
      <c r="R234">
        <v>103</v>
      </c>
      <c r="S234">
        <v>0</v>
      </c>
      <c r="T234">
        <v>-0.4910668239143906</v>
      </c>
      <c r="U234">
        <v>15</v>
      </c>
      <c r="V234">
        <v>2096</v>
      </c>
      <c r="W234">
        <v>104</v>
      </c>
    </row>
    <row r="235" spans="1:23">
      <c r="A235" t="s">
        <v>351</v>
      </c>
      <c r="B235" t="str">
        <f t="shared" si="3"/>
        <v>CNY_INDEX_historical_high_9_-1</v>
      </c>
      <c r="C235" t="s">
        <v>388</v>
      </c>
      <c r="D235" t="s">
        <v>333</v>
      </c>
      <c r="E235">
        <v>9</v>
      </c>
      <c r="F235">
        <v>-1</v>
      </c>
      <c r="G235">
        <v>-1</v>
      </c>
      <c r="H235" t="s">
        <v>458</v>
      </c>
      <c r="I235" t="s">
        <v>331</v>
      </c>
      <c r="K235">
        <v>1.2921461385794419E-2</v>
      </c>
      <c r="L235">
        <v>1.5447750815531509E-3</v>
      </c>
      <c r="M235">
        <v>1.008008834404469E-2</v>
      </c>
      <c r="N235">
        <v>0.48076923076923078</v>
      </c>
      <c r="O235">
        <v>1.282942105091415E-3</v>
      </c>
      <c r="P235">
        <v>0.26972003915458859</v>
      </c>
      <c r="Q235">
        <v>0.78791526983058868</v>
      </c>
      <c r="R235">
        <v>103</v>
      </c>
      <c r="S235">
        <v>0</v>
      </c>
      <c r="T235">
        <v>-0.42473945131017249</v>
      </c>
      <c r="U235">
        <v>15</v>
      </c>
      <c r="V235">
        <v>2096</v>
      </c>
      <c r="W235">
        <v>104</v>
      </c>
    </row>
    <row r="236" spans="1:23">
      <c r="A236" t="s">
        <v>351</v>
      </c>
      <c r="B236" t="str">
        <f t="shared" si="3"/>
        <v>USD_INDEX_historical_high_9_1</v>
      </c>
      <c r="C236" t="s">
        <v>452</v>
      </c>
      <c r="D236" t="s">
        <v>333</v>
      </c>
      <c r="E236">
        <v>9</v>
      </c>
      <c r="F236">
        <v>1</v>
      </c>
      <c r="G236">
        <v>1</v>
      </c>
      <c r="H236" t="s">
        <v>330</v>
      </c>
      <c r="I236" t="s">
        <v>331</v>
      </c>
      <c r="K236">
        <v>5.9425241301422682E-2</v>
      </c>
      <c r="L236">
        <v>4.8478456238658652E-3</v>
      </c>
      <c r="M236">
        <v>2.7445203403776559E-2</v>
      </c>
      <c r="N236">
        <v>0.52348993288590606</v>
      </c>
      <c r="O236">
        <v>2.1292172083865E-3</v>
      </c>
      <c r="P236">
        <v>0.43358538762348781</v>
      </c>
      <c r="Q236">
        <v>0.66522087337735325</v>
      </c>
      <c r="R236">
        <v>148</v>
      </c>
      <c r="S236">
        <v>0</v>
      </c>
      <c r="T236">
        <v>-0.58505748571194416</v>
      </c>
      <c r="U236">
        <v>32</v>
      </c>
      <c r="V236">
        <v>3008</v>
      </c>
      <c r="W236">
        <v>149</v>
      </c>
    </row>
    <row r="237" spans="1:23">
      <c r="A237" t="s">
        <v>351</v>
      </c>
      <c r="B237" t="str">
        <f t="shared" si="3"/>
        <v>USD_INDEX_historical_high_9_-1</v>
      </c>
      <c r="C237" t="s">
        <v>452</v>
      </c>
      <c r="D237" t="s">
        <v>333</v>
      </c>
      <c r="E237">
        <v>9</v>
      </c>
      <c r="F237">
        <v>-1</v>
      </c>
      <c r="G237">
        <v>1</v>
      </c>
      <c r="H237" t="s">
        <v>330</v>
      </c>
      <c r="I237" t="s">
        <v>331</v>
      </c>
      <c r="K237">
        <v>-0.34963170719602132</v>
      </c>
      <c r="L237">
        <v>-3.5400289505491123E-2</v>
      </c>
      <c r="M237">
        <v>-0.20041235249896711</v>
      </c>
      <c r="N237">
        <v>0.46979865771812079</v>
      </c>
      <c r="O237">
        <v>-1.1434629770827179E-3</v>
      </c>
      <c r="P237">
        <v>-0.2367876265233759</v>
      </c>
      <c r="Q237">
        <v>0.81314897401047204</v>
      </c>
      <c r="R237">
        <v>148</v>
      </c>
      <c r="S237">
        <v>0</v>
      </c>
      <c r="T237">
        <v>-0.57932588906281968</v>
      </c>
      <c r="U237">
        <v>32</v>
      </c>
      <c r="V237">
        <v>3008</v>
      </c>
      <c r="W237">
        <v>149</v>
      </c>
    </row>
    <row r="238" spans="1:23">
      <c r="A238" t="s">
        <v>351</v>
      </c>
      <c r="B238" t="str">
        <f t="shared" si="3"/>
        <v>DR007_historical_new_low_6_-1</v>
      </c>
      <c r="C238" t="s">
        <v>387</v>
      </c>
      <c r="D238" t="s">
        <v>339</v>
      </c>
      <c r="E238">
        <v>6</v>
      </c>
      <c r="F238">
        <v>-1</v>
      </c>
      <c r="G238">
        <v>1</v>
      </c>
      <c r="H238" t="s">
        <v>330</v>
      </c>
      <c r="I238" t="s">
        <v>331</v>
      </c>
      <c r="K238">
        <v>0.64653507503312357</v>
      </c>
      <c r="L238">
        <v>4.2662081883376952E-2</v>
      </c>
      <c r="M238">
        <v>0.24156791193069549</v>
      </c>
      <c r="N238">
        <v>0.48322147651006708</v>
      </c>
      <c r="O238">
        <v>5.0717362512534402E-3</v>
      </c>
      <c r="P238">
        <v>1.029329933451965</v>
      </c>
      <c r="Q238">
        <v>0.3050039238292272</v>
      </c>
      <c r="R238">
        <v>148</v>
      </c>
      <c r="S238">
        <v>0</v>
      </c>
      <c r="T238">
        <v>-0.71155538493482695</v>
      </c>
      <c r="U238">
        <v>33</v>
      </c>
      <c r="V238">
        <v>3008</v>
      </c>
      <c r="W238">
        <v>149</v>
      </c>
    </row>
    <row r="239" spans="1:23">
      <c r="A239" t="s">
        <v>351</v>
      </c>
      <c r="B239" t="str">
        <f t="shared" si="3"/>
        <v>DR007_historical_new_high_6_1</v>
      </c>
      <c r="C239" t="s">
        <v>387</v>
      </c>
      <c r="D239" t="s">
        <v>335</v>
      </c>
      <c r="E239">
        <v>6</v>
      </c>
      <c r="F239">
        <v>1</v>
      </c>
      <c r="G239">
        <v>1</v>
      </c>
      <c r="H239" t="s">
        <v>330</v>
      </c>
      <c r="I239" t="s">
        <v>331</v>
      </c>
      <c r="K239">
        <v>0.61441008969777799</v>
      </c>
      <c r="L239">
        <v>4.0942387064440533E-2</v>
      </c>
      <c r="M239">
        <v>0.2318277123054357</v>
      </c>
      <c r="N239">
        <v>0.55033557046979864</v>
      </c>
      <c r="O239">
        <v>4.8737901465793921E-3</v>
      </c>
      <c r="P239">
        <v>1.037724671512166</v>
      </c>
      <c r="Q239">
        <v>0.30109071442523638</v>
      </c>
      <c r="R239">
        <v>148</v>
      </c>
      <c r="S239">
        <v>0</v>
      </c>
      <c r="T239">
        <v>-0.40778094473534909</v>
      </c>
      <c r="U239">
        <v>25</v>
      </c>
      <c r="V239">
        <v>3008</v>
      </c>
      <c r="W239">
        <v>149</v>
      </c>
    </row>
    <row r="240" spans="1:23">
      <c r="A240" t="s">
        <v>351</v>
      </c>
      <c r="B240" t="str">
        <f t="shared" si="3"/>
        <v>CREDIT_SPREAD_historical_high_9_1</v>
      </c>
      <c r="C240" t="s">
        <v>453</v>
      </c>
      <c r="D240" t="s">
        <v>333</v>
      </c>
      <c r="E240">
        <v>9</v>
      </c>
      <c r="F240">
        <v>1</v>
      </c>
      <c r="G240">
        <v>1</v>
      </c>
      <c r="H240" t="s">
        <v>459</v>
      </c>
      <c r="I240" t="s">
        <v>331</v>
      </c>
      <c r="K240">
        <v>-0.33185796537457679</v>
      </c>
      <c r="L240">
        <v>-3.4053824044845027E-2</v>
      </c>
      <c r="M240">
        <v>-0.19187199299569141</v>
      </c>
      <c r="N240">
        <v>0.51034482758620692</v>
      </c>
      <c r="O240">
        <v>-9.2184762427347444E-4</v>
      </c>
      <c r="P240">
        <v>-0.1787292416311636</v>
      </c>
      <c r="Q240">
        <v>0.85840152135324788</v>
      </c>
      <c r="R240">
        <v>144</v>
      </c>
      <c r="S240">
        <v>0</v>
      </c>
      <c r="T240">
        <v>-0.50901225356716706</v>
      </c>
      <c r="U240">
        <v>50</v>
      </c>
      <c r="V240">
        <v>2933</v>
      </c>
      <c r="W240">
        <v>145</v>
      </c>
    </row>
    <row r="241" spans="1:23">
      <c r="A241" t="s">
        <v>351</v>
      </c>
      <c r="B241" t="str">
        <f t="shared" si="3"/>
        <v>CREDIT_SPREAD_historical_high_9_-1</v>
      </c>
      <c r="C241" t="s">
        <v>453</v>
      </c>
      <c r="D241" t="s">
        <v>333</v>
      </c>
      <c r="E241">
        <v>9</v>
      </c>
      <c r="F241">
        <v>-1</v>
      </c>
      <c r="G241">
        <v>1</v>
      </c>
      <c r="H241" t="s">
        <v>459</v>
      </c>
      <c r="I241" t="s">
        <v>331</v>
      </c>
      <c r="K241">
        <v>3.7250943427457717E-2</v>
      </c>
      <c r="L241">
        <v>3.1473291839920758E-3</v>
      </c>
      <c r="M241">
        <v>1.7733230850985059E-2</v>
      </c>
      <c r="N241">
        <v>0.48965517241379308</v>
      </c>
      <c r="O241">
        <v>2.104551099387785E-3</v>
      </c>
      <c r="P241">
        <v>0.41838278854673228</v>
      </c>
      <c r="Q241">
        <v>0.67629056758100781</v>
      </c>
      <c r="R241">
        <v>144</v>
      </c>
      <c r="S241">
        <v>0</v>
      </c>
      <c r="T241">
        <v>-0.41035957626260988</v>
      </c>
      <c r="U241">
        <v>50</v>
      </c>
      <c r="V241">
        <v>2933</v>
      </c>
      <c r="W241">
        <v>145</v>
      </c>
    </row>
    <row r="242" spans="1:23">
      <c r="A242" t="s">
        <v>351</v>
      </c>
      <c r="B242" t="str">
        <f t="shared" si="3"/>
        <v>electricity_yoy_historical_high_12_1</v>
      </c>
      <c r="C242" t="s">
        <v>435</v>
      </c>
      <c r="D242" t="s">
        <v>333</v>
      </c>
      <c r="E242">
        <v>12</v>
      </c>
      <c r="F242">
        <v>1</v>
      </c>
      <c r="G242">
        <v>-1</v>
      </c>
      <c r="H242" t="s">
        <v>330</v>
      </c>
      <c r="I242" t="s">
        <v>331</v>
      </c>
      <c r="K242">
        <v>-0.36010710377869543</v>
      </c>
      <c r="L242">
        <v>-3.6711603959418082E-2</v>
      </c>
      <c r="M242">
        <v>-0.20783688576209641</v>
      </c>
      <c r="N242">
        <v>0.4563758389261745</v>
      </c>
      <c r="O242">
        <v>-1.292365952425982E-3</v>
      </c>
      <c r="P242">
        <v>-0.27102721946056207</v>
      </c>
      <c r="Q242">
        <v>0.78674773382780283</v>
      </c>
      <c r="R242">
        <v>148</v>
      </c>
      <c r="S242">
        <v>0</v>
      </c>
      <c r="T242">
        <v>-0.48971407420466329</v>
      </c>
      <c r="U242">
        <v>36</v>
      </c>
      <c r="V242">
        <v>3008</v>
      </c>
      <c r="W242">
        <v>149</v>
      </c>
    </row>
    <row r="243" spans="1:23">
      <c r="A243" t="s">
        <v>351</v>
      </c>
      <c r="B243" t="str">
        <f t="shared" si="3"/>
        <v>electricity_yoy_historical_high_12_-1</v>
      </c>
      <c r="C243" t="s">
        <v>435</v>
      </c>
      <c r="D243" t="s">
        <v>333</v>
      </c>
      <c r="E243">
        <v>12</v>
      </c>
      <c r="F243">
        <v>-1</v>
      </c>
      <c r="G243">
        <v>-1</v>
      </c>
      <c r="H243" t="s">
        <v>330</v>
      </c>
      <c r="I243" t="s">
        <v>331</v>
      </c>
      <c r="K243">
        <v>7.6768611758991412E-2</v>
      </c>
      <c r="L243">
        <v>6.2157345233695427E-3</v>
      </c>
      <c r="M243">
        <v>3.5189388823466471E-2</v>
      </c>
      <c r="N243">
        <v>0.53691275167785235</v>
      </c>
      <c r="O243">
        <v>2.2009875132490038E-3</v>
      </c>
      <c r="P243">
        <v>0.45264480974143773</v>
      </c>
      <c r="Q243">
        <v>0.65146734308511434</v>
      </c>
      <c r="R243">
        <v>148</v>
      </c>
      <c r="S243">
        <v>0</v>
      </c>
      <c r="T243">
        <v>-0.52643031840294363</v>
      </c>
      <c r="U243">
        <v>36</v>
      </c>
      <c r="V243">
        <v>3008</v>
      </c>
      <c r="W243">
        <v>149</v>
      </c>
    </row>
    <row r="244" spans="1:23">
      <c r="A244" t="s">
        <v>351</v>
      </c>
      <c r="B244" t="str">
        <f t="shared" si="3"/>
        <v>electricity_ytd_yoy_historical_high_12_1</v>
      </c>
      <c r="C244" t="s">
        <v>436</v>
      </c>
      <c r="D244" t="s">
        <v>333</v>
      </c>
      <c r="E244">
        <v>12</v>
      </c>
      <c r="F244">
        <v>1</v>
      </c>
      <c r="G244">
        <v>-1</v>
      </c>
      <c r="H244" t="s">
        <v>330</v>
      </c>
      <c r="I244" t="s">
        <v>331</v>
      </c>
      <c r="K244">
        <v>0.1115732756925507</v>
      </c>
      <c r="L244">
        <v>8.9009648802294006E-3</v>
      </c>
      <c r="M244">
        <v>5.039179443860229E-2</v>
      </c>
      <c r="N244">
        <v>0.50335570469798663</v>
      </c>
      <c r="O244">
        <v>2.4114994887308211E-3</v>
      </c>
      <c r="P244">
        <v>0.50553708023470412</v>
      </c>
      <c r="Q244">
        <v>0.61393372880563013</v>
      </c>
      <c r="R244">
        <v>148</v>
      </c>
      <c r="S244">
        <v>0</v>
      </c>
      <c r="T244">
        <v>-0.46664363831915961</v>
      </c>
      <c r="U244">
        <v>17</v>
      </c>
      <c r="V244">
        <v>3008</v>
      </c>
      <c r="W244">
        <v>149</v>
      </c>
    </row>
    <row r="245" spans="1:23">
      <c r="A245" t="s">
        <v>351</v>
      </c>
      <c r="B245" t="str">
        <f t="shared" si="3"/>
        <v>electricity_ytd_yoy_historical_high_12_-1</v>
      </c>
      <c r="C245" t="s">
        <v>436</v>
      </c>
      <c r="D245" t="s">
        <v>333</v>
      </c>
      <c r="E245">
        <v>12</v>
      </c>
      <c r="F245">
        <v>-1</v>
      </c>
      <c r="G245">
        <v>-1</v>
      </c>
      <c r="H245" t="s">
        <v>330</v>
      </c>
      <c r="I245" t="s">
        <v>331</v>
      </c>
      <c r="K245">
        <v>-0.38014290141208062</v>
      </c>
      <c r="L245">
        <v>-3.9275434636065421E-2</v>
      </c>
      <c r="M245">
        <v>-0.22235338025694601</v>
      </c>
      <c r="N245">
        <v>0.48993288590604028</v>
      </c>
      <c r="O245">
        <v>-1.5110204464762441E-3</v>
      </c>
      <c r="P245">
        <v>-0.31165739272301529</v>
      </c>
      <c r="Q245">
        <v>0.75573950707752968</v>
      </c>
      <c r="R245">
        <v>148</v>
      </c>
      <c r="S245">
        <v>0</v>
      </c>
      <c r="T245">
        <v>-0.68611095909150432</v>
      </c>
      <c r="U245">
        <v>17</v>
      </c>
      <c r="V245">
        <v>3008</v>
      </c>
      <c r="W245">
        <v>149</v>
      </c>
    </row>
    <row r="246" spans="1:23">
      <c r="A246" t="s">
        <v>351</v>
      </c>
      <c r="B246" t="str">
        <f t="shared" si="3"/>
        <v>industrial_value_added_yoy_historical_high_12_1</v>
      </c>
      <c r="C246" t="s">
        <v>437</v>
      </c>
      <c r="D246" t="s">
        <v>333</v>
      </c>
      <c r="E246">
        <v>12</v>
      </c>
      <c r="F246">
        <v>1</v>
      </c>
      <c r="G246">
        <v>-1</v>
      </c>
      <c r="H246" t="s">
        <v>330</v>
      </c>
      <c r="I246" t="s">
        <v>331</v>
      </c>
      <c r="K246">
        <v>0.84588406468235289</v>
      </c>
      <c r="L246">
        <v>5.2692915346528528E-2</v>
      </c>
      <c r="M246">
        <v>0.29838869027873532</v>
      </c>
      <c r="N246">
        <v>0.5436241610738255</v>
      </c>
      <c r="O246">
        <v>5.6916541346915027E-3</v>
      </c>
      <c r="P246">
        <v>1.2405448352210351</v>
      </c>
      <c r="Q246">
        <v>0.216736931157853</v>
      </c>
      <c r="R246">
        <v>148</v>
      </c>
      <c r="S246">
        <v>0</v>
      </c>
      <c r="T246">
        <v>-0.35726556652244562</v>
      </c>
      <c r="U246">
        <v>44</v>
      </c>
      <c r="V246">
        <v>3008</v>
      </c>
      <c r="W246">
        <v>149</v>
      </c>
    </row>
    <row r="247" spans="1:23">
      <c r="A247" t="s">
        <v>351</v>
      </c>
      <c r="B247" t="str">
        <f t="shared" si="3"/>
        <v>industrial_value_added_yoy_historical_high_12_-1</v>
      </c>
      <c r="C247" t="s">
        <v>437</v>
      </c>
      <c r="D247" t="s">
        <v>333</v>
      </c>
      <c r="E247">
        <v>12</v>
      </c>
      <c r="F247">
        <v>-1</v>
      </c>
      <c r="G247">
        <v>-1</v>
      </c>
      <c r="H247" t="s">
        <v>330</v>
      </c>
      <c r="I247" t="s">
        <v>331</v>
      </c>
      <c r="K247">
        <v>-0.62672813600716437</v>
      </c>
      <c r="L247">
        <v>-7.9241508279037309E-2</v>
      </c>
      <c r="M247">
        <v>-0.44872768408421798</v>
      </c>
      <c r="N247">
        <v>0.4563758389261745</v>
      </c>
      <c r="O247">
        <v>-5.0259393306276963E-3</v>
      </c>
      <c r="P247">
        <v>-1.079112026146303</v>
      </c>
      <c r="Q247">
        <v>0.28229331389603668</v>
      </c>
      <c r="R247">
        <v>148</v>
      </c>
      <c r="S247">
        <v>0</v>
      </c>
      <c r="T247">
        <v>-0.6984654627463458</v>
      </c>
      <c r="U247">
        <v>44</v>
      </c>
      <c r="V247">
        <v>3008</v>
      </c>
      <c r="W247">
        <v>149</v>
      </c>
    </row>
    <row r="248" spans="1:23">
      <c r="A248" t="s">
        <v>351</v>
      </c>
      <c r="B248" t="str">
        <f t="shared" si="3"/>
        <v>fixedasset_investment_yoy_historical_high_12_1</v>
      </c>
      <c r="C248" t="s">
        <v>344</v>
      </c>
      <c r="D248" t="s">
        <v>333</v>
      </c>
      <c r="E248">
        <v>12</v>
      </c>
      <c r="F248">
        <v>1</v>
      </c>
      <c r="G248">
        <v>1</v>
      </c>
      <c r="H248" t="s">
        <v>330</v>
      </c>
      <c r="I248" t="s">
        <v>331</v>
      </c>
      <c r="K248">
        <v>0.57945969264601316</v>
      </c>
      <c r="L248">
        <v>3.9035462374406471E-2</v>
      </c>
      <c r="M248">
        <v>0.22102729258227791</v>
      </c>
      <c r="N248">
        <v>0.55704697986577179</v>
      </c>
      <c r="O248">
        <v>4.7220447447083209E-3</v>
      </c>
      <c r="P248">
        <v>1.008096985087825</v>
      </c>
      <c r="Q248">
        <v>0.31505322423465448</v>
      </c>
      <c r="R248">
        <v>148</v>
      </c>
      <c r="S248">
        <v>0</v>
      </c>
      <c r="T248">
        <v>-0.40939065925232759</v>
      </c>
      <c r="U248">
        <v>36</v>
      </c>
      <c r="V248">
        <v>3008</v>
      </c>
      <c r="W248">
        <v>149</v>
      </c>
    </row>
    <row r="249" spans="1:23">
      <c r="A249" t="s">
        <v>351</v>
      </c>
      <c r="B249" t="str">
        <f t="shared" si="3"/>
        <v>fixedasset_investment_yoy_historical_high_12_-1</v>
      </c>
      <c r="C249" t="s">
        <v>344</v>
      </c>
      <c r="D249" t="s">
        <v>333</v>
      </c>
      <c r="E249">
        <v>12</v>
      </c>
      <c r="F249">
        <v>-1</v>
      </c>
      <c r="G249">
        <v>1</v>
      </c>
      <c r="H249" t="s">
        <v>330</v>
      </c>
      <c r="I249" t="s">
        <v>331</v>
      </c>
      <c r="K249">
        <v>-0.56376437540842472</v>
      </c>
      <c r="L249">
        <v>-6.7138730024844051E-2</v>
      </c>
      <c r="M249">
        <v>-0.38015411685076528</v>
      </c>
      <c r="N249">
        <v>0.44295302013422821</v>
      </c>
      <c r="O249">
        <v>-3.889915632020203E-3</v>
      </c>
      <c r="P249">
        <v>-0.80764869253796645</v>
      </c>
      <c r="Q249">
        <v>0.42058901257076731</v>
      </c>
      <c r="R249">
        <v>148</v>
      </c>
      <c r="S249">
        <v>0</v>
      </c>
      <c r="T249">
        <v>-0.70220194557086124</v>
      </c>
      <c r="U249">
        <v>36</v>
      </c>
      <c r="V249">
        <v>3008</v>
      </c>
      <c r="W249">
        <v>149</v>
      </c>
    </row>
    <row r="250" spans="1:23">
      <c r="A250" t="s">
        <v>351</v>
      </c>
      <c r="B250" t="str">
        <f t="shared" si="3"/>
        <v>fixedasset_investment_ytd_yoy_historical_high_12_1</v>
      </c>
      <c r="C250" t="s">
        <v>390</v>
      </c>
      <c r="D250" t="s">
        <v>333</v>
      </c>
      <c r="E250">
        <v>12</v>
      </c>
      <c r="F250">
        <v>1</v>
      </c>
      <c r="G250">
        <v>-1</v>
      </c>
      <c r="H250" t="s">
        <v>330</v>
      </c>
      <c r="I250" t="s">
        <v>331</v>
      </c>
      <c r="K250">
        <v>0.3572250200626621</v>
      </c>
      <c r="L250">
        <v>2.5919113376654531E-2</v>
      </c>
      <c r="M250">
        <v>0.1467483873485621</v>
      </c>
      <c r="N250">
        <v>0.53691275167785235</v>
      </c>
      <c r="O250">
        <v>3.635274147844049E-3</v>
      </c>
      <c r="P250">
        <v>0.79181764431382662</v>
      </c>
      <c r="Q250">
        <v>0.42973426828459049</v>
      </c>
      <c r="R250">
        <v>148</v>
      </c>
      <c r="S250">
        <v>0</v>
      </c>
      <c r="T250">
        <v>-0.37212497925223897</v>
      </c>
      <c r="U250">
        <v>15</v>
      </c>
      <c r="V250">
        <v>3008</v>
      </c>
      <c r="W250">
        <v>149</v>
      </c>
    </row>
    <row r="251" spans="1:23">
      <c r="A251" t="s">
        <v>351</v>
      </c>
      <c r="B251" t="str">
        <f t="shared" si="3"/>
        <v>fixedasset_investment_ytd_yoy_historical_high_12_-1</v>
      </c>
      <c r="C251" t="s">
        <v>390</v>
      </c>
      <c r="D251" t="s">
        <v>333</v>
      </c>
      <c r="E251">
        <v>12</v>
      </c>
      <c r="F251">
        <v>-1</v>
      </c>
      <c r="G251">
        <v>-1</v>
      </c>
      <c r="H251" t="s">
        <v>330</v>
      </c>
      <c r="I251" t="s">
        <v>331</v>
      </c>
      <c r="K251">
        <v>-0.49233430318957372</v>
      </c>
      <c r="L251">
        <v>-5.521212311798096E-2</v>
      </c>
      <c r="M251">
        <v>-0.31259904271848049</v>
      </c>
      <c r="N251">
        <v>0.4563758389261745</v>
      </c>
      <c r="O251">
        <v>-2.9492680547880011E-3</v>
      </c>
      <c r="P251">
        <v>-0.62620910372384031</v>
      </c>
      <c r="Q251">
        <v>0.53214240620432673</v>
      </c>
      <c r="R251">
        <v>148</v>
      </c>
      <c r="S251">
        <v>0</v>
      </c>
      <c r="T251">
        <v>-0.60677147292119271</v>
      </c>
      <c r="U251">
        <v>15</v>
      </c>
      <c r="V251">
        <v>3008</v>
      </c>
      <c r="W251">
        <v>149</v>
      </c>
    </row>
    <row r="252" spans="1:23">
      <c r="A252" t="s">
        <v>351</v>
      </c>
      <c r="B252" t="str">
        <f t="shared" si="3"/>
        <v>pmi_manufacturing_historical_high_12_1</v>
      </c>
      <c r="C252" t="s">
        <v>347</v>
      </c>
      <c r="D252" t="s">
        <v>333</v>
      </c>
      <c r="E252">
        <v>12</v>
      </c>
      <c r="F252">
        <v>1</v>
      </c>
      <c r="G252">
        <v>1</v>
      </c>
      <c r="H252" t="s">
        <v>330</v>
      </c>
      <c r="I252" t="s">
        <v>331</v>
      </c>
      <c r="K252">
        <v>0.59513611176245518</v>
      </c>
      <c r="L252">
        <v>3.9895514379464148E-2</v>
      </c>
      <c r="M252">
        <v>0.22589837286095571</v>
      </c>
      <c r="N252">
        <v>0.52348993288590606</v>
      </c>
      <c r="O252">
        <v>4.8166208254724887E-3</v>
      </c>
      <c r="P252">
        <v>1.0140990747979031</v>
      </c>
      <c r="Q252">
        <v>0.31219047325468807</v>
      </c>
      <c r="R252">
        <v>148</v>
      </c>
      <c r="S252">
        <v>0</v>
      </c>
      <c r="T252">
        <v>-0.51816857214906975</v>
      </c>
      <c r="U252">
        <v>36</v>
      </c>
      <c r="V252">
        <v>3008</v>
      </c>
      <c r="W252">
        <v>149</v>
      </c>
    </row>
    <row r="253" spans="1:23">
      <c r="A253" t="s">
        <v>351</v>
      </c>
      <c r="B253" t="str">
        <f t="shared" si="3"/>
        <v>pmi_manufacturing_historical_high_12_-1</v>
      </c>
      <c r="C253" t="s">
        <v>347</v>
      </c>
      <c r="D253" t="s">
        <v>333</v>
      </c>
      <c r="E253">
        <v>12</v>
      </c>
      <c r="F253">
        <v>-1</v>
      </c>
      <c r="G253">
        <v>1</v>
      </c>
      <c r="H253" t="s">
        <v>330</v>
      </c>
      <c r="I253" t="s">
        <v>331</v>
      </c>
      <c r="K253">
        <v>-0.56805154089492338</v>
      </c>
      <c r="L253">
        <v>-6.7910258697280956E-2</v>
      </c>
      <c r="M253">
        <v>-0.3845248564630333</v>
      </c>
      <c r="N253">
        <v>0.46979865771812079</v>
      </c>
      <c r="O253">
        <v>-3.9523193032731984E-3</v>
      </c>
      <c r="P253">
        <v>-0.82608603007807935</v>
      </c>
      <c r="Q253">
        <v>0.41008500133454651</v>
      </c>
      <c r="R253">
        <v>148</v>
      </c>
      <c r="S253">
        <v>0</v>
      </c>
      <c r="T253">
        <v>-0.80072834895576828</v>
      </c>
      <c r="U253">
        <v>36</v>
      </c>
      <c r="V253">
        <v>3008</v>
      </c>
      <c r="W253">
        <v>149</v>
      </c>
    </row>
    <row r="254" spans="1:23">
      <c r="A254" t="s">
        <v>351</v>
      </c>
      <c r="B254" t="str">
        <f t="shared" si="3"/>
        <v>pmi_manufacturing_neworder_historical_new_low_9_1</v>
      </c>
      <c r="C254" t="s">
        <v>424</v>
      </c>
      <c r="D254" t="s">
        <v>339</v>
      </c>
      <c r="E254">
        <v>9</v>
      </c>
      <c r="F254">
        <v>1</v>
      </c>
      <c r="G254">
        <v>1</v>
      </c>
      <c r="H254" t="s">
        <v>330</v>
      </c>
      <c r="I254" t="s">
        <v>331</v>
      </c>
      <c r="K254">
        <v>1.0169187502050909</v>
      </c>
      <c r="L254">
        <v>6.0536834977541483E-2</v>
      </c>
      <c r="M254">
        <v>0.34282976207029647</v>
      </c>
      <c r="N254">
        <v>0.5436241610738255</v>
      </c>
      <c r="O254">
        <v>6.4404923240229438E-3</v>
      </c>
      <c r="P254">
        <v>1.314710098625393</v>
      </c>
      <c r="Q254">
        <v>0.19064096842286241</v>
      </c>
      <c r="R254">
        <v>148</v>
      </c>
      <c r="S254">
        <v>0</v>
      </c>
      <c r="T254">
        <v>-0.47771383010615609</v>
      </c>
      <c r="U254">
        <v>19</v>
      </c>
      <c r="V254">
        <v>3008</v>
      </c>
      <c r="W254">
        <v>149</v>
      </c>
    </row>
    <row r="255" spans="1:23">
      <c r="A255" t="s">
        <v>351</v>
      </c>
      <c r="B255" t="str">
        <f t="shared" si="3"/>
        <v>pmi_manufacturing_neworder_historical_high_9_1</v>
      </c>
      <c r="C255" t="s">
        <v>424</v>
      </c>
      <c r="D255" t="s">
        <v>333</v>
      </c>
      <c r="E255">
        <v>9</v>
      </c>
      <c r="F255">
        <v>1</v>
      </c>
      <c r="G255">
        <v>1</v>
      </c>
      <c r="H255" t="s">
        <v>330</v>
      </c>
      <c r="I255" t="s">
        <v>331</v>
      </c>
      <c r="K255">
        <v>1.008781287882754</v>
      </c>
      <c r="L255">
        <v>6.0177703816987498E-2</v>
      </c>
      <c r="M255">
        <v>0.34079502690812591</v>
      </c>
      <c r="N255">
        <v>0.52348993288590606</v>
      </c>
      <c r="O255">
        <v>6.2872788675243504E-3</v>
      </c>
      <c r="P255">
        <v>1.3557109546361461</v>
      </c>
      <c r="Q255">
        <v>0.17725625167758269</v>
      </c>
      <c r="R255">
        <v>148</v>
      </c>
      <c r="S255">
        <v>0</v>
      </c>
      <c r="T255">
        <v>-0.50952985732639799</v>
      </c>
      <c r="U255">
        <v>49</v>
      </c>
      <c r="V255">
        <v>3008</v>
      </c>
      <c r="W255">
        <v>149</v>
      </c>
    </row>
    <row r="256" spans="1:23">
      <c r="A256" t="s">
        <v>351</v>
      </c>
      <c r="B256" t="str">
        <f t="shared" si="3"/>
        <v>pmi_nonmanufacturing_historical_new_high_12_1</v>
      </c>
      <c r="C256" t="s">
        <v>342</v>
      </c>
      <c r="D256" t="s">
        <v>335</v>
      </c>
      <c r="E256">
        <v>12</v>
      </c>
      <c r="F256">
        <v>1</v>
      </c>
      <c r="G256">
        <v>-1</v>
      </c>
      <c r="H256" t="s">
        <v>330</v>
      </c>
      <c r="I256" t="s">
        <v>331</v>
      </c>
      <c r="K256">
        <v>1.073123328288428</v>
      </c>
      <c r="L256">
        <v>6.2981671486849411E-2</v>
      </c>
      <c r="M256">
        <v>0.35668358864716698</v>
      </c>
      <c r="N256">
        <v>0.5436241610738255</v>
      </c>
      <c r="O256">
        <v>6.6152677178570023E-3</v>
      </c>
      <c r="P256">
        <v>1.385360587481024</v>
      </c>
      <c r="Q256">
        <v>0.16802659722334529</v>
      </c>
      <c r="R256">
        <v>148</v>
      </c>
      <c r="S256">
        <v>0</v>
      </c>
      <c r="T256">
        <v>-0.35726556652244562</v>
      </c>
      <c r="U256">
        <v>17</v>
      </c>
      <c r="V256">
        <v>3008</v>
      </c>
      <c r="W256">
        <v>149</v>
      </c>
    </row>
    <row r="257" spans="1:23">
      <c r="A257" t="s">
        <v>351</v>
      </c>
      <c r="B257" t="str">
        <f t="shared" si="3"/>
        <v>pmi_nonmanufacturing_historical_new_high_9_1</v>
      </c>
      <c r="C257" t="s">
        <v>342</v>
      </c>
      <c r="D257" t="s">
        <v>335</v>
      </c>
      <c r="E257">
        <v>9</v>
      </c>
      <c r="F257">
        <v>1</v>
      </c>
      <c r="G257">
        <v>-1</v>
      </c>
      <c r="H257" t="s">
        <v>330</v>
      </c>
      <c r="I257" t="s">
        <v>331</v>
      </c>
      <c r="K257">
        <v>1.0317556091297651</v>
      </c>
      <c r="L257">
        <v>6.1188227645412541E-2</v>
      </c>
      <c r="M257">
        <v>0.34652113546446228</v>
      </c>
      <c r="N257">
        <v>0.53691275167785235</v>
      </c>
      <c r="O257">
        <v>6.4813052034296383E-3</v>
      </c>
      <c r="P257">
        <v>1.3564138220141699</v>
      </c>
      <c r="Q257">
        <v>0.17703312802624149</v>
      </c>
      <c r="R257">
        <v>148</v>
      </c>
      <c r="S257">
        <v>0</v>
      </c>
      <c r="T257">
        <v>-0.35726556652244562</v>
      </c>
      <c r="U257">
        <v>17</v>
      </c>
      <c r="V257">
        <v>3008</v>
      </c>
      <c r="W257">
        <v>149</v>
      </c>
    </row>
    <row r="258" spans="1:23">
      <c r="A258" t="s">
        <v>351</v>
      </c>
      <c r="B258" t="str">
        <f t="shared" si="3"/>
        <v>export_yoy_historical_high_12_1</v>
      </c>
      <c r="C258" t="s">
        <v>438</v>
      </c>
      <c r="D258" t="s">
        <v>333</v>
      </c>
      <c r="E258">
        <v>12</v>
      </c>
      <c r="F258">
        <v>1</v>
      </c>
      <c r="G258">
        <v>-1</v>
      </c>
      <c r="H258" t="s">
        <v>330</v>
      </c>
      <c r="I258" t="s">
        <v>331</v>
      </c>
      <c r="K258">
        <v>1.053676849142652</v>
      </c>
      <c r="L258">
        <v>6.2142718164621247E-2</v>
      </c>
      <c r="M258">
        <v>0.35192947157593502</v>
      </c>
      <c r="N258">
        <v>0.5436241610738255</v>
      </c>
      <c r="O258">
        <v>6.5740610766954278E-3</v>
      </c>
      <c r="P258">
        <v>1.3195622888965179</v>
      </c>
      <c r="Q258">
        <v>0.18901883175936751</v>
      </c>
      <c r="R258">
        <v>148</v>
      </c>
      <c r="S258">
        <v>0</v>
      </c>
      <c r="T258">
        <v>-0.46715762554676271</v>
      </c>
      <c r="U258">
        <v>51</v>
      </c>
      <c r="V258">
        <v>3008</v>
      </c>
      <c r="W258">
        <v>149</v>
      </c>
    </row>
    <row r="259" spans="1:23">
      <c r="A259" t="s">
        <v>351</v>
      </c>
      <c r="B259" t="str">
        <f t="shared" ref="B259:B322" si="4">C259&amp;"_"&amp;D259&amp;"_"&amp;E259&amp;"_"&amp;F259</f>
        <v>export_yoy_historical_high_12_-1</v>
      </c>
      <c r="C259" t="s">
        <v>438</v>
      </c>
      <c r="D259" t="s">
        <v>333</v>
      </c>
      <c r="E259">
        <v>12</v>
      </c>
      <c r="F259">
        <v>-1</v>
      </c>
      <c r="G259">
        <v>-1</v>
      </c>
      <c r="H259" t="s">
        <v>330</v>
      </c>
      <c r="I259" t="s">
        <v>331</v>
      </c>
      <c r="K259">
        <v>-0.66449610325680297</v>
      </c>
      <c r="L259">
        <v>-8.7433426409289416E-2</v>
      </c>
      <c r="M259">
        <v>-0.4951569622812646</v>
      </c>
      <c r="N259">
        <v>0.4563758389261745</v>
      </c>
      <c r="O259">
        <v>-5.638887237295563E-3</v>
      </c>
      <c r="P259">
        <v>-1.2171076921275761</v>
      </c>
      <c r="Q259">
        <v>0.2255004417010821</v>
      </c>
      <c r="R259">
        <v>148</v>
      </c>
      <c r="S259">
        <v>0</v>
      </c>
      <c r="T259">
        <v>-0.78485848497063293</v>
      </c>
      <c r="U259">
        <v>51</v>
      </c>
      <c r="V259">
        <v>3008</v>
      </c>
      <c r="W259">
        <v>149</v>
      </c>
    </row>
    <row r="260" spans="1:23">
      <c r="A260" t="s">
        <v>351</v>
      </c>
      <c r="B260" t="str">
        <f t="shared" si="4"/>
        <v>trade_balance_yoy_historical_high_12_1</v>
      </c>
      <c r="C260" t="s">
        <v>439</v>
      </c>
      <c r="D260" t="s">
        <v>333</v>
      </c>
      <c r="E260">
        <v>12</v>
      </c>
      <c r="F260">
        <v>1</v>
      </c>
      <c r="G260">
        <v>1</v>
      </c>
      <c r="H260" t="s">
        <v>330</v>
      </c>
      <c r="I260" t="s">
        <v>331</v>
      </c>
      <c r="K260">
        <v>-0.21020528563436289</v>
      </c>
      <c r="L260">
        <v>-1.9575646493914411E-2</v>
      </c>
      <c r="M260">
        <v>-0.1108211779532286</v>
      </c>
      <c r="N260">
        <v>0.46979865771812079</v>
      </c>
      <c r="O260">
        <v>1.125638115742171E-4</v>
      </c>
      <c r="P260">
        <v>2.2828205157859539E-2</v>
      </c>
      <c r="Q260">
        <v>0.98181805856645621</v>
      </c>
      <c r="R260">
        <v>148</v>
      </c>
      <c r="S260">
        <v>0</v>
      </c>
      <c r="T260">
        <v>-0.52216706934195456</v>
      </c>
      <c r="U260">
        <v>55</v>
      </c>
      <c r="V260">
        <v>3008</v>
      </c>
      <c r="W260">
        <v>149</v>
      </c>
    </row>
    <row r="261" spans="1:23">
      <c r="A261" t="s">
        <v>351</v>
      </c>
      <c r="B261" t="str">
        <f t="shared" si="4"/>
        <v>trade_balance_yoy_historical_high_12_-1</v>
      </c>
      <c r="C261" t="s">
        <v>439</v>
      </c>
      <c r="D261" t="s">
        <v>333</v>
      </c>
      <c r="E261">
        <v>12</v>
      </c>
      <c r="F261">
        <v>-1</v>
      </c>
      <c r="G261">
        <v>1</v>
      </c>
      <c r="H261" t="s">
        <v>330</v>
      </c>
      <c r="I261" t="s">
        <v>331</v>
      </c>
      <c r="K261">
        <v>-0.12760040931386599</v>
      </c>
      <c r="L261">
        <v>-1.137100734636509E-2</v>
      </c>
      <c r="M261">
        <v>-6.4373272628862846E-2</v>
      </c>
      <c r="N261">
        <v>0.52348993288590606</v>
      </c>
      <c r="O261">
        <v>7.2219363617467738E-4</v>
      </c>
      <c r="P261">
        <v>0.1571827930622538</v>
      </c>
      <c r="Q261">
        <v>0.87531501946835732</v>
      </c>
      <c r="R261">
        <v>148</v>
      </c>
      <c r="S261">
        <v>0</v>
      </c>
      <c r="T261">
        <v>-0.52248477290957462</v>
      </c>
      <c r="U261">
        <v>55</v>
      </c>
      <c r="V261">
        <v>3008</v>
      </c>
      <c r="W261">
        <v>149</v>
      </c>
    </row>
    <row r="262" spans="1:23">
      <c r="A262" t="s">
        <v>351</v>
      </c>
      <c r="B262" t="str">
        <f t="shared" si="4"/>
        <v>CPI_historical_high_12_1</v>
      </c>
      <c r="C262" t="s">
        <v>386</v>
      </c>
      <c r="D262" t="s">
        <v>333</v>
      </c>
      <c r="E262">
        <v>12</v>
      </c>
      <c r="F262">
        <v>1</v>
      </c>
      <c r="G262">
        <v>-1</v>
      </c>
      <c r="H262" t="s">
        <v>330</v>
      </c>
      <c r="I262" t="s">
        <v>331</v>
      </c>
      <c r="K262">
        <v>-0.57214978297155994</v>
      </c>
      <c r="L262">
        <v>-6.8654375556389757E-2</v>
      </c>
      <c r="M262">
        <v>-0.388740206752555</v>
      </c>
      <c r="N262">
        <v>0.50335570469798663</v>
      </c>
      <c r="O262">
        <v>-3.9505175641228601E-3</v>
      </c>
      <c r="P262">
        <v>-0.82809791748183448</v>
      </c>
      <c r="Q262">
        <v>0.40894840919013881</v>
      </c>
      <c r="R262">
        <v>148</v>
      </c>
      <c r="S262">
        <v>0</v>
      </c>
      <c r="T262">
        <v>-0.7043307353542253</v>
      </c>
      <c r="U262">
        <v>29</v>
      </c>
      <c r="V262">
        <v>3008</v>
      </c>
      <c r="W262">
        <v>149</v>
      </c>
    </row>
    <row r="263" spans="1:23">
      <c r="A263" t="s">
        <v>351</v>
      </c>
      <c r="B263" t="str">
        <f t="shared" si="4"/>
        <v>CPI_historical_high_12_-1</v>
      </c>
      <c r="C263" t="s">
        <v>386</v>
      </c>
      <c r="D263" t="s">
        <v>333</v>
      </c>
      <c r="E263">
        <v>12</v>
      </c>
      <c r="F263">
        <v>-1</v>
      </c>
      <c r="G263">
        <v>-1</v>
      </c>
      <c r="H263" t="s">
        <v>330</v>
      </c>
      <c r="I263" t="s">
        <v>331</v>
      </c>
      <c r="K263">
        <v>0.61041541669441091</v>
      </c>
      <c r="L263">
        <v>4.0726359302822202E-2</v>
      </c>
      <c r="M263">
        <v>0.23060399584661931</v>
      </c>
      <c r="N263">
        <v>0.48993288590604028</v>
      </c>
      <c r="O263">
        <v>4.9568024286492608E-3</v>
      </c>
      <c r="P263">
        <v>0.99712514123387719</v>
      </c>
      <c r="Q263">
        <v>0.32033124980492211</v>
      </c>
      <c r="R263">
        <v>148</v>
      </c>
      <c r="S263">
        <v>0</v>
      </c>
      <c r="T263">
        <v>-0.45879946975023278</v>
      </c>
      <c r="U263">
        <v>29</v>
      </c>
      <c r="V263">
        <v>3008</v>
      </c>
      <c r="W263">
        <v>149</v>
      </c>
    </row>
    <row r="264" spans="1:23">
      <c r="A264" t="s">
        <v>351</v>
      </c>
      <c r="B264" t="str">
        <f t="shared" si="4"/>
        <v>core_CPI_historical_high_12_1</v>
      </c>
      <c r="C264" t="s">
        <v>440</v>
      </c>
      <c r="D264" t="s">
        <v>333</v>
      </c>
      <c r="E264">
        <v>12</v>
      </c>
      <c r="F264">
        <v>1</v>
      </c>
      <c r="G264">
        <v>-1</v>
      </c>
      <c r="H264" t="s">
        <v>330</v>
      </c>
      <c r="I264" t="s">
        <v>331</v>
      </c>
      <c r="K264">
        <v>-0.44184280707567558</v>
      </c>
      <c r="L264">
        <v>-4.7677327752637999E-2</v>
      </c>
      <c r="M264">
        <v>-0.26992844026669183</v>
      </c>
      <c r="N264">
        <v>0.47651006711409388</v>
      </c>
      <c r="O264">
        <v>-2.2555762864996231E-3</v>
      </c>
      <c r="P264">
        <v>-0.48146814840077068</v>
      </c>
      <c r="Q264">
        <v>0.63089493349738146</v>
      </c>
      <c r="R264">
        <v>148</v>
      </c>
      <c r="S264">
        <v>0</v>
      </c>
      <c r="T264">
        <v>-0.61432148428500255</v>
      </c>
      <c r="U264">
        <v>23</v>
      </c>
      <c r="V264">
        <v>3008</v>
      </c>
      <c r="W264">
        <v>149</v>
      </c>
    </row>
    <row r="265" spans="1:23">
      <c r="A265" t="s">
        <v>351</v>
      </c>
      <c r="B265" t="str">
        <f t="shared" si="4"/>
        <v>core_CPI_historical_high_12_-1</v>
      </c>
      <c r="C265" t="s">
        <v>440</v>
      </c>
      <c r="D265" t="s">
        <v>333</v>
      </c>
      <c r="E265">
        <v>12</v>
      </c>
      <c r="F265">
        <v>-1</v>
      </c>
      <c r="G265">
        <v>-1</v>
      </c>
      <c r="H265" t="s">
        <v>330</v>
      </c>
      <c r="I265" t="s">
        <v>331</v>
      </c>
      <c r="K265">
        <v>0.23444899442883591</v>
      </c>
      <c r="L265">
        <v>1.780202154847688E-2</v>
      </c>
      <c r="M265">
        <v>0.1007873581989612</v>
      </c>
      <c r="N265">
        <v>0.51677852348993292</v>
      </c>
      <c r="O265">
        <v>3.092385358435801E-3</v>
      </c>
      <c r="P265">
        <v>0.63916724538900138</v>
      </c>
      <c r="Q265">
        <v>0.52370215479508064</v>
      </c>
      <c r="R265">
        <v>148</v>
      </c>
      <c r="S265">
        <v>0</v>
      </c>
      <c r="T265">
        <v>-0.64269373530406226</v>
      </c>
      <c r="U265">
        <v>23</v>
      </c>
      <c r="V265">
        <v>3008</v>
      </c>
      <c r="W265">
        <v>149</v>
      </c>
    </row>
    <row r="266" spans="1:23">
      <c r="A266" t="s">
        <v>351</v>
      </c>
      <c r="B266" t="str">
        <f t="shared" si="4"/>
        <v>PPI_historical_high_12_1</v>
      </c>
      <c r="C266" t="s">
        <v>421</v>
      </c>
      <c r="D266" t="s">
        <v>333</v>
      </c>
      <c r="E266">
        <v>12</v>
      </c>
      <c r="F266">
        <v>1</v>
      </c>
      <c r="G266">
        <v>1</v>
      </c>
      <c r="H266" t="s">
        <v>330</v>
      </c>
      <c r="I266" t="s">
        <v>331</v>
      </c>
      <c r="K266">
        <v>-0.38565329672169862</v>
      </c>
      <c r="L266">
        <v>-3.9993870372846629E-2</v>
      </c>
      <c r="M266">
        <v>-0.2264212254245255</v>
      </c>
      <c r="N266">
        <v>0.50335570469798663</v>
      </c>
      <c r="O266">
        <v>-1.569721895192051E-3</v>
      </c>
      <c r="P266">
        <v>-0.33079012777422367</v>
      </c>
      <c r="Q266">
        <v>0.74127086583464985</v>
      </c>
      <c r="R266">
        <v>148</v>
      </c>
      <c r="S266">
        <v>0</v>
      </c>
      <c r="T266">
        <v>-0.54524526710708654</v>
      </c>
      <c r="U266">
        <v>19</v>
      </c>
      <c r="V266">
        <v>3008</v>
      </c>
      <c r="W266">
        <v>149</v>
      </c>
    </row>
    <row r="267" spans="1:23">
      <c r="A267" t="s">
        <v>351</v>
      </c>
      <c r="B267" t="str">
        <f t="shared" si="4"/>
        <v>PPI_historical_high_12_-1</v>
      </c>
      <c r="C267" t="s">
        <v>421</v>
      </c>
      <c r="D267" t="s">
        <v>333</v>
      </c>
      <c r="E267">
        <v>12</v>
      </c>
      <c r="F267">
        <v>-1</v>
      </c>
      <c r="G267">
        <v>1</v>
      </c>
      <c r="H267" t="s">
        <v>330</v>
      </c>
      <c r="I267" t="s">
        <v>331</v>
      </c>
      <c r="K267">
        <v>0.12154355490457421</v>
      </c>
      <c r="L267">
        <v>9.6559918385721311E-3</v>
      </c>
      <c r="M267">
        <v>5.4666414737971847E-2</v>
      </c>
      <c r="N267">
        <v>0.48993288590604028</v>
      </c>
      <c r="O267">
        <v>2.4851896321824562E-3</v>
      </c>
      <c r="P267">
        <v>0.50794108604247923</v>
      </c>
      <c r="Q267">
        <v>0.61225084652646933</v>
      </c>
      <c r="R267">
        <v>148</v>
      </c>
      <c r="S267">
        <v>0</v>
      </c>
      <c r="T267">
        <v>-0.64233248605199889</v>
      </c>
      <c r="U267">
        <v>19</v>
      </c>
      <c r="V267">
        <v>3008</v>
      </c>
      <c r="W267">
        <v>149</v>
      </c>
    </row>
    <row r="268" spans="1:23">
      <c r="A268" t="s">
        <v>351</v>
      </c>
      <c r="B268" t="str">
        <f t="shared" si="4"/>
        <v>CPI_PPI_historical_high_12_1</v>
      </c>
      <c r="C268" t="s">
        <v>345</v>
      </c>
      <c r="D268" t="s">
        <v>333</v>
      </c>
      <c r="E268">
        <v>12</v>
      </c>
      <c r="F268">
        <v>1</v>
      </c>
      <c r="G268">
        <v>-1</v>
      </c>
      <c r="H268" t="s">
        <v>330</v>
      </c>
      <c r="I268" t="s">
        <v>331</v>
      </c>
      <c r="K268">
        <v>-0.76821105110050614</v>
      </c>
      <c r="L268">
        <v>-0.1152722895343803</v>
      </c>
      <c r="M268">
        <v>-0.65305062055452356</v>
      </c>
      <c r="N268">
        <v>0.44295302013422821</v>
      </c>
      <c r="O268">
        <v>-8.1037413969021841E-3</v>
      </c>
      <c r="P268">
        <v>-1.753554761812496</v>
      </c>
      <c r="Q268">
        <v>8.157701252552417E-2</v>
      </c>
      <c r="R268">
        <v>148</v>
      </c>
      <c r="S268">
        <v>0</v>
      </c>
      <c r="T268">
        <v>-0.82122351454026898</v>
      </c>
      <c r="U268">
        <v>22</v>
      </c>
      <c r="V268">
        <v>3008</v>
      </c>
      <c r="W268">
        <v>149</v>
      </c>
    </row>
    <row r="269" spans="1:23">
      <c r="A269" t="s">
        <v>351</v>
      </c>
      <c r="B269" t="str">
        <f t="shared" si="4"/>
        <v>CPI_PPI_historical_high_12_-1</v>
      </c>
      <c r="C269" t="s">
        <v>345</v>
      </c>
      <c r="D269" t="s">
        <v>333</v>
      </c>
      <c r="E269">
        <v>12</v>
      </c>
      <c r="F269">
        <v>-1</v>
      </c>
      <c r="G269">
        <v>-1</v>
      </c>
      <c r="H269" t="s">
        <v>330</v>
      </c>
      <c r="I269" t="s">
        <v>331</v>
      </c>
      <c r="K269">
        <v>1.972603261760411</v>
      </c>
      <c r="L269">
        <v>9.5564126130621707E-2</v>
      </c>
      <c r="M269">
        <v>0.54139821568946833</v>
      </c>
      <c r="N269">
        <v>0.55033557046979864</v>
      </c>
      <c r="O269">
        <v>9.0676991681894695E-3</v>
      </c>
      <c r="P269">
        <v>1.8198768193829911</v>
      </c>
      <c r="Q269">
        <v>7.0798427814656922E-2</v>
      </c>
      <c r="R269">
        <v>148</v>
      </c>
      <c r="S269">
        <v>0</v>
      </c>
      <c r="T269">
        <v>-0.40203487213846462</v>
      </c>
      <c r="U269">
        <v>22</v>
      </c>
      <c r="V269">
        <v>3008</v>
      </c>
      <c r="W269">
        <v>149</v>
      </c>
    </row>
    <row r="270" spans="1:23">
      <c r="A270" t="s">
        <v>351</v>
      </c>
      <c r="B270" t="str">
        <f t="shared" si="4"/>
        <v>core_CPI_PPI_historical_high_12_1</v>
      </c>
      <c r="C270" t="s">
        <v>420</v>
      </c>
      <c r="D270" t="s">
        <v>333</v>
      </c>
      <c r="E270">
        <v>12</v>
      </c>
      <c r="F270">
        <v>1</v>
      </c>
      <c r="G270">
        <v>-1</v>
      </c>
      <c r="H270" t="s">
        <v>330</v>
      </c>
      <c r="I270" t="s">
        <v>331</v>
      </c>
      <c r="K270">
        <v>4.1126606638595131E-2</v>
      </c>
      <c r="L270">
        <v>3.3821885899387731E-3</v>
      </c>
      <c r="M270">
        <v>1.9147581099879619E-2</v>
      </c>
      <c r="N270">
        <v>0.48993288590604028</v>
      </c>
      <c r="O270">
        <v>1.996351676834636E-3</v>
      </c>
      <c r="P270">
        <v>0.40622779810744802</v>
      </c>
      <c r="Q270">
        <v>0.68516199690183521</v>
      </c>
      <c r="R270">
        <v>148</v>
      </c>
      <c r="S270">
        <v>0</v>
      </c>
      <c r="T270">
        <v>-0.6849582379480974</v>
      </c>
      <c r="U270">
        <v>23</v>
      </c>
      <c r="V270">
        <v>3008</v>
      </c>
      <c r="W270">
        <v>149</v>
      </c>
    </row>
    <row r="271" spans="1:23">
      <c r="A271" t="s">
        <v>351</v>
      </c>
      <c r="B271" t="str">
        <f t="shared" si="4"/>
        <v>core_CPI_PPI_historical_high_12_-1</v>
      </c>
      <c r="C271" t="s">
        <v>420</v>
      </c>
      <c r="D271" t="s">
        <v>333</v>
      </c>
      <c r="E271">
        <v>12</v>
      </c>
      <c r="F271">
        <v>-1</v>
      </c>
      <c r="G271">
        <v>-1</v>
      </c>
      <c r="H271" t="s">
        <v>330</v>
      </c>
      <c r="I271" t="s">
        <v>331</v>
      </c>
      <c r="K271">
        <v>-0.33820096312471992</v>
      </c>
      <c r="L271">
        <v>-3.3991282681683173E-2</v>
      </c>
      <c r="M271">
        <v>-0.1924348168439195</v>
      </c>
      <c r="N271">
        <v>0.50335570469798663</v>
      </c>
      <c r="O271">
        <v>-1.061520483191695E-3</v>
      </c>
      <c r="P271">
        <v>-0.2233026284308943</v>
      </c>
      <c r="Q271">
        <v>0.82360789886824937</v>
      </c>
      <c r="R271">
        <v>148</v>
      </c>
      <c r="S271">
        <v>0</v>
      </c>
      <c r="T271">
        <v>-0.58691093232785196</v>
      </c>
      <c r="U271">
        <v>23</v>
      </c>
      <c r="V271">
        <v>3008</v>
      </c>
      <c r="W271">
        <v>149</v>
      </c>
    </row>
    <row r="272" spans="1:23">
      <c r="A272" t="s">
        <v>351</v>
      </c>
      <c r="B272" t="str">
        <f t="shared" si="4"/>
        <v>tot_retail_sales_yoy_historical_high_12_1</v>
      </c>
      <c r="C272" t="s">
        <v>441</v>
      </c>
      <c r="D272" t="s">
        <v>333</v>
      </c>
      <c r="E272">
        <v>12</v>
      </c>
      <c r="F272">
        <v>1</v>
      </c>
      <c r="G272">
        <v>1</v>
      </c>
      <c r="H272" t="s">
        <v>330</v>
      </c>
      <c r="I272" t="s">
        <v>331</v>
      </c>
      <c r="K272">
        <v>-0.1568098383534289</v>
      </c>
      <c r="L272">
        <v>-1.4187562525012409E-2</v>
      </c>
      <c r="M272">
        <v>-8.0318208650001416E-2</v>
      </c>
      <c r="N272">
        <v>0.48322147651006708</v>
      </c>
      <c r="O272">
        <v>6.2178040821859668E-4</v>
      </c>
      <c r="P272">
        <v>0.12779704529751959</v>
      </c>
      <c r="Q272">
        <v>0.89848307030137309</v>
      </c>
      <c r="R272">
        <v>148</v>
      </c>
      <c r="S272">
        <v>0</v>
      </c>
      <c r="T272">
        <v>-0.49439458413781362</v>
      </c>
      <c r="U272">
        <v>27</v>
      </c>
      <c r="V272">
        <v>3008</v>
      </c>
      <c r="W272">
        <v>149</v>
      </c>
    </row>
    <row r="273" spans="1:23">
      <c r="A273" t="s">
        <v>351</v>
      </c>
      <c r="B273" t="str">
        <f t="shared" si="4"/>
        <v>tot_retail_sales_yoy_historical_high_12_-1</v>
      </c>
      <c r="C273" t="s">
        <v>441</v>
      </c>
      <c r="D273" t="s">
        <v>333</v>
      </c>
      <c r="E273">
        <v>12</v>
      </c>
      <c r="F273">
        <v>-1</v>
      </c>
      <c r="G273">
        <v>1</v>
      </c>
      <c r="H273" t="s">
        <v>330</v>
      </c>
      <c r="I273" t="s">
        <v>331</v>
      </c>
      <c r="K273">
        <v>-0.1828455585948118</v>
      </c>
      <c r="L273">
        <v>-1.6774485557851881E-2</v>
      </c>
      <c r="M273">
        <v>-9.4963220684083249E-2</v>
      </c>
      <c r="N273">
        <v>0.51006711409395977</v>
      </c>
      <c r="O273">
        <v>4.1336451554210152E-4</v>
      </c>
      <c r="P273">
        <v>8.3568194565901366E-2</v>
      </c>
      <c r="Q273">
        <v>0.93351268140541155</v>
      </c>
      <c r="R273">
        <v>148</v>
      </c>
      <c r="S273">
        <v>0</v>
      </c>
      <c r="T273">
        <v>-0.52418041112887137</v>
      </c>
      <c r="U273">
        <v>27</v>
      </c>
      <c r="V273">
        <v>3008</v>
      </c>
      <c r="W273">
        <v>149</v>
      </c>
    </row>
    <row r="274" spans="1:23">
      <c r="A274" t="s">
        <v>351</v>
      </c>
      <c r="B274" t="str">
        <f t="shared" si="4"/>
        <v>consumer_confidence_historical_high_12_1</v>
      </c>
      <c r="C274" t="s">
        <v>442</v>
      </c>
      <c r="D274" t="s">
        <v>333</v>
      </c>
      <c r="E274">
        <v>12</v>
      </c>
      <c r="F274">
        <v>1</v>
      </c>
      <c r="G274">
        <v>-1</v>
      </c>
      <c r="H274" t="s">
        <v>330</v>
      </c>
      <c r="I274" t="s">
        <v>331</v>
      </c>
      <c r="K274">
        <v>-0.1914089451501356</v>
      </c>
      <c r="L274">
        <v>-1.7641869177437711E-2</v>
      </c>
      <c r="M274">
        <v>-9.9873646364227547E-2</v>
      </c>
      <c r="N274">
        <v>0.51006711409395977</v>
      </c>
      <c r="O274">
        <v>1.9829250551107821E-4</v>
      </c>
      <c r="P274">
        <v>4.3163174793775273E-2</v>
      </c>
      <c r="Q274">
        <v>0.96562963880954988</v>
      </c>
      <c r="R274">
        <v>148</v>
      </c>
      <c r="S274">
        <v>0</v>
      </c>
      <c r="T274">
        <v>-0.61090695297335396</v>
      </c>
      <c r="U274">
        <v>27</v>
      </c>
      <c r="V274">
        <v>3008</v>
      </c>
      <c r="W274">
        <v>149</v>
      </c>
    </row>
    <row r="275" spans="1:23">
      <c r="A275" t="s">
        <v>351</v>
      </c>
      <c r="B275" t="str">
        <f t="shared" si="4"/>
        <v>consumer_confidence_historical_high_12_-1</v>
      </c>
      <c r="C275" t="s">
        <v>442</v>
      </c>
      <c r="D275" t="s">
        <v>333</v>
      </c>
      <c r="E275">
        <v>12</v>
      </c>
      <c r="F275">
        <v>-1</v>
      </c>
      <c r="G275">
        <v>-1</v>
      </c>
      <c r="H275" t="s">
        <v>330</v>
      </c>
      <c r="I275" t="s">
        <v>331</v>
      </c>
      <c r="K275">
        <v>-0.14788002982968021</v>
      </c>
      <c r="L275">
        <v>-1.331712888841829E-2</v>
      </c>
      <c r="M275">
        <v>-7.5390550049521457E-2</v>
      </c>
      <c r="N275">
        <v>0.48322147651006708</v>
      </c>
      <c r="O275">
        <v>5.9612451885473572E-4</v>
      </c>
      <c r="P275">
        <v>0.1225332090357449</v>
      </c>
      <c r="Q275">
        <v>0.90264297744081967</v>
      </c>
      <c r="R275">
        <v>148</v>
      </c>
      <c r="S275">
        <v>0</v>
      </c>
      <c r="T275">
        <v>-0.6480246321201788</v>
      </c>
      <c r="U275">
        <v>27</v>
      </c>
      <c r="V275">
        <v>3008</v>
      </c>
      <c r="W275">
        <v>149</v>
      </c>
    </row>
    <row r="276" spans="1:23">
      <c r="A276" t="s">
        <v>351</v>
      </c>
      <c r="B276" t="str">
        <f t="shared" si="4"/>
        <v>M1_historical_high_12_1</v>
      </c>
      <c r="C276" t="s">
        <v>343</v>
      </c>
      <c r="D276" t="s">
        <v>333</v>
      </c>
      <c r="E276">
        <v>12</v>
      </c>
      <c r="F276">
        <v>1</v>
      </c>
      <c r="G276">
        <v>-1</v>
      </c>
      <c r="H276" t="s">
        <v>330</v>
      </c>
      <c r="I276" t="s">
        <v>331</v>
      </c>
      <c r="K276">
        <v>-0.70246261368493723</v>
      </c>
      <c r="L276">
        <v>-9.656876280051141E-2</v>
      </c>
      <c r="M276">
        <v>-0.54694893460195049</v>
      </c>
      <c r="N276">
        <v>0.42281879194630873</v>
      </c>
      <c r="O276">
        <v>-6.4054459137247227E-3</v>
      </c>
      <c r="P276">
        <v>-1.346962932384747</v>
      </c>
      <c r="Q276">
        <v>0.18005102071814549</v>
      </c>
      <c r="R276">
        <v>148</v>
      </c>
      <c r="S276">
        <v>0</v>
      </c>
      <c r="T276">
        <v>-0.79421799330790099</v>
      </c>
      <c r="U276">
        <v>23</v>
      </c>
      <c r="V276">
        <v>3008</v>
      </c>
      <c r="W276">
        <v>149</v>
      </c>
    </row>
    <row r="277" spans="1:23">
      <c r="A277" t="s">
        <v>351</v>
      </c>
      <c r="B277" t="str">
        <f t="shared" si="4"/>
        <v>M1_historical_high_12_-1</v>
      </c>
      <c r="C277" t="s">
        <v>343</v>
      </c>
      <c r="D277" t="s">
        <v>333</v>
      </c>
      <c r="E277">
        <v>12</v>
      </c>
      <c r="F277">
        <v>-1</v>
      </c>
      <c r="G277">
        <v>-1</v>
      </c>
      <c r="H277" t="s">
        <v>330</v>
      </c>
      <c r="I277" t="s">
        <v>331</v>
      </c>
      <c r="K277">
        <v>1.315731122303563</v>
      </c>
      <c r="L277">
        <v>7.2882916894076999E-2</v>
      </c>
      <c r="M277">
        <v>0.41279635971153611</v>
      </c>
      <c r="N277">
        <v>0.57046979865771807</v>
      </c>
      <c r="O277">
        <v>7.3531623049304506E-3</v>
      </c>
      <c r="P277">
        <v>1.5108072518923501</v>
      </c>
      <c r="Q277">
        <v>0.13296972624031159</v>
      </c>
      <c r="R277">
        <v>148</v>
      </c>
      <c r="S277">
        <v>0</v>
      </c>
      <c r="T277">
        <v>-0.46215265560672081</v>
      </c>
      <c r="U277">
        <v>23</v>
      </c>
      <c r="V277">
        <v>3008</v>
      </c>
      <c r="W277">
        <v>149</v>
      </c>
    </row>
    <row r="278" spans="1:23">
      <c r="A278" t="s">
        <v>351</v>
      </c>
      <c r="B278" t="str">
        <f t="shared" si="4"/>
        <v>M2_historical_high_12_1</v>
      </c>
      <c r="C278" t="s">
        <v>341</v>
      </c>
      <c r="D278" t="s">
        <v>333</v>
      </c>
      <c r="E278">
        <v>12</v>
      </c>
      <c r="F278">
        <v>1</v>
      </c>
      <c r="G278">
        <v>-1</v>
      </c>
      <c r="H278" t="s">
        <v>330</v>
      </c>
      <c r="I278" t="s">
        <v>331</v>
      </c>
      <c r="K278">
        <v>-0.69229240543466941</v>
      </c>
      <c r="L278">
        <v>-9.4021352445264661E-2</v>
      </c>
      <c r="M278">
        <v>-0.53250466275510422</v>
      </c>
      <c r="N278">
        <v>0.42281879194630873</v>
      </c>
      <c r="O278">
        <v>-6.1361227565993196E-3</v>
      </c>
      <c r="P278">
        <v>-1.2732066335447081</v>
      </c>
      <c r="Q278">
        <v>0.20494092863515281</v>
      </c>
      <c r="R278">
        <v>148</v>
      </c>
      <c r="S278">
        <v>0</v>
      </c>
      <c r="T278">
        <v>-0.76284447015044854</v>
      </c>
      <c r="U278">
        <v>22</v>
      </c>
      <c r="V278">
        <v>3008</v>
      </c>
      <c r="W278">
        <v>149</v>
      </c>
    </row>
    <row r="279" spans="1:23">
      <c r="A279" t="s">
        <v>351</v>
      </c>
      <c r="B279" t="str">
        <f t="shared" si="4"/>
        <v>M2_historical_high_12_-1</v>
      </c>
      <c r="C279" t="s">
        <v>341</v>
      </c>
      <c r="D279" t="s">
        <v>333</v>
      </c>
      <c r="E279">
        <v>12</v>
      </c>
      <c r="F279">
        <v>-1</v>
      </c>
      <c r="G279">
        <v>-1</v>
      </c>
      <c r="H279" t="s">
        <v>330</v>
      </c>
      <c r="I279" t="s">
        <v>331</v>
      </c>
      <c r="K279">
        <v>1.239192654675811</v>
      </c>
      <c r="L279">
        <v>6.9866208873595737E-2</v>
      </c>
      <c r="M279">
        <v>0.39569822201685989</v>
      </c>
      <c r="N279">
        <v>0.57046979865771807</v>
      </c>
      <c r="O279">
        <v>7.1752940514798677E-3</v>
      </c>
      <c r="P279">
        <v>1.453974321226486</v>
      </c>
      <c r="Q279">
        <v>0.14807076210648021</v>
      </c>
      <c r="R279">
        <v>148</v>
      </c>
      <c r="S279">
        <v>0</v>
      </c>
      <c r="T279">
        <v>-0.47949245352972181</v>
      </c>
      <c r="U279">
        <v>22</v>
      </c>
      <c r="V279">
        <v>3008</v>
      </c>
      <c r="W279">
        <v>149</v>
      </c>
    </row>
    <row r="280" spans="1:23">
      <c r="A280" t="s">
        <v>351</v>
      </c>
      <c r="B280" t="str">
        <f t="shared" si="4"/>
        <v>M2_M1_historical_high_12_1</v>
      </c>
      <c r="C280" t="s">
        <v>334</v>
      </c>
      <c r="D280" t="s">
        <v>333</v>
      </c>
      <c r="E280">
        <v>12</v>
      </c>
      <c r="F280">
        <v>1</v>
      </c>
      <c r="G280">
        <v>1</v>
      </c>
      <c r="H280" t="s">
        <v>330</v>
      </c>
      <c r="I280" t="s">
        <v>331</v>
      </c>
      <c r="K280">
        <v>1.0097116389650109</v>
      </c>
      <c r="L280">
        <v>6.0218830478921737E-2</v>
      </c>
      <c r="M280">
        <v>0.34102807890632753</v>
      </c>
      <c r="N280">
        <v>0.53691275167785235</v>
      </c>
      <c r="O280">
        <v>6.4608845376406803E-3</v>
      </c>
      <c r="P280">
        <v>1.3036991747003941</v>
      </c>
      <c r="Q280">
        <v>0.1943603964142189</v>
      </c>
      <c r="R280">
        <v>148</v>
      </c>
      <c r="S280">
        <v>0</v>
      </c>
      <c r="T280">
        <v>-0.5057021674226444</v>
      </c>
      <c r="U280">
        <v>25</v>
      </c>
      <c r="V280">
        <v>3008</v>
      </c>
      <c r="W280">
        <v>149</v>
      </c>
    </row>
    <row r="281" spans="1:23">
      <c r="A281" t="s">
        <v>351</v>
      </c>
      <c r="B281" t="str">
        <f t="shared" si="4"/>
        <v>M2_M1_historical_high_12_-1</v>
      </c>
      <c r="C281" t="s">
        <v>334</v>
      </c>
      <c r="D281" t="s">
        <v>333</v>
      </c>
      <c r="E281">
        <v>12</v>
      </c>
      <c r="F281">
        <v>-1</v>
      </c>
      <c r="G281">
        <v>1</v>
      </c>
      <c r="H281" t="s">
        <v>330</v>
      </c>
      <c r="I281" t="s">
        <v>331</v>
      </c>
      <c r="K281">
        <v>-0.65715649340942539</v>
      </c>
      <c r="L281">
        <v>-8.5777470541650636E-2</v>
      </c>
      <c r="M281">
        <v>-0.48577041034535551</v>
      </c>
      <c r="N281">
        <v>0.4563758389261745</v>
      </c>
      <c r="O281">
        <v>-5.4180522837492693E-3</v>
      </c>
      <c r="P281">
        <v>-1.125303434046437</v>
      </c>
      <c r="Q281">
        <v>0.26228206260539699</v>
      </c>
      <c r="R281">
        <v>148</v>
      </c>
      <c r="S281">
        <v>0</v>
      </c>
      <c r="T281">
        <v>-0.74488770125201742</v>
      </c>
      <c r="U281">
        <v>25</v>
      </c>
      <c r="V281">
        <v>3008</v>
      </c>
      <c r="W281">
        <v>149</v>
      </c>
    </row>
    <row r="282" spans="1:23">
      <c r="A282" t="s">
        <v>351</v>
      </c>
      <c r="B282" t="str">
        <f t="shared" si="4"/>
        <v>TSF_newadded_MA12_yoy_historical_high_12_1</v>
      </c>
      <c r="C282" t="s">
        <v>332</v>
      </c>
      <c r="D282" t="s">
        <v>333</v>
      </c>
      <c r="E282">
        <v>12</v>
      </c>
      <c r="F282">
        <v>1</v>
      </c>
      <c r="G282">
        <v>-1</v>
      </c>
      <c r="H282" t="s">
        <v>330</v>
      </c>
      <c r="I282" t="s">
        <v>331</v>
      </c>
      <c r="K282">
        <v>-0.41140772645805629</v>
      </c>
      <c r="L282">
        <v>-4.3432002593282282E-2</v>
      </c>
      <c r="M282">
        <v>-0.24588889166624081</v>
      </c>
      <c r="N282">
        <v>0.44966442953020141</v>
      </c>
      <c r="O282">
        <v>-1.9539221565075182E-3</v>
      </c>
      <c r="P282">
        <v>-0.42906330360152117</v>
      </c>
      <c r="Q282">
        <v>0.66850106446851432</v>
      </c>
      <c r="R282">
        <v>148</v>
      </c>
      <c r="S282">
        <v>0</v>
      </c>
      <c r="T282">
        <v>-0.62143259090193637</v>
      </c>
      <c r="U282">
        <v>23</v>
      </c>
      <c r="V282">
        <v>3008</v>
      </c>
      <c r="W282">
        <v>149</v>
      </c>
    </row>
    <row r="283" spans="1:23">
      <c r="A283" t="s">
        <v>351</v>
      </c>
      <c r="B283" t="str">
        <f t="shared" si="4"/>
        <v>TSF_newadded_MA12_yoy_historical_high_12_-1</v>
      </c>
      <c r="C283" t="s">
        <v>332</v>
      </c>
      <c r="D283" t="s">
        <v>333</v>
      </c>
      <c r="E283">
        <v>12</v>
      </c>
      <c r="F283">
        <v>-1</v>
      </c>
      <c r="G283">
        <v>-1</v>
      </c>
      <c r="H283" t="s">
        <v>330</v>
      </c>
      <c r="I283" t="s">
        <v>331</v>
      </c>
      <c r="K283">
        <v>0.1706177884265998</v>
      </c>
      <c r="L283">
        <v>1.328493490012894E-2</v>
      </c>
      <c r="M283">
        <v>7.5212233454695021E-2</v>
      </c>
      <c r="N283">
        <v>0.5436241610738255</v>
      </c>
      <c r="O283">
        <v>2.6911243571928821E-3</v>
      </c>
      <c r="P283">
        <v>0.55761618793110368</v>
      </c>
      <c r="Q283">
        <v>0.57794893071100972</v>
      </c>
      <c r="R283">
        <v>148</v>
      </c>
      <c r="S283">
        <v>0</v>
      </c>
      <c r="T283">
        <v>-0.47982712001390682</v>
      </c>
      <c r="U283">
        <v>23</v>
      </c>
      <c r="V283">
        <v>3008</v>
      </c>
      <c r="W283">
        <v>149</v>
      </c>
    </row>
    <row r="284" spans="1:23">
      <c r="A284" t="s">
        <v>351</v>
      </c>
      <c r="B284" t="str">
        <f t="shared" si="4"/>
        <v>TSF_yoy_historical_high_12_1</v>
      </c>
      <c r="C284" t="s">
        <v>391</v>
      </c>
      <c r="D284" t="s">
        <v>333</v>
      </c>
      <c r="E284">
        <v>12</v>
      </c>
      <c r="F284">
        <v>1</v>
      </c>
      <c r="G284">
        <v>-1</v>
      </c>
      <c r="H284" t="s">
        <v>330</v>
      </c>
      <c r="I284" t="s">
        <v>331</v>
      </c>
      <c r="K284">
        <v>0.85322752839643212</v>
      </c>
      <c r="L284">
        <v>5.3043127107156973E-2</v>
      </c>
      <c r="M284">
        <v>0.30037278542242191</v>
      </c>
      <c r="N284">
        <v>0.49664429530201343</v>
      </c>
      <c r="O284">
        <v>5.8441378375545094E-3</v>
      </c>
      <c r="P284">
        <v>1.226205256608335</v>
      </c>
      <c r="Q284">
        <v>0.2220688429078764</v>
      </c>
      <c r="R284">
        <v>148</v>
      </c>
      <c r="S284">
        <v>0</v>
      </c>
      <c r="T284">
        <v>-0.5582855610259303</v>
      </c>
      <c r="U284">
        <v>17</v>
      </c>
      <c r="V284">
        <v>3008</v>
      </c>
      <c r="W284">
        <v>149</v>
      </c>
    </row>
    <row r="285" spans="1:23">
      <c r="A285" t="s">
        <v>351</v>
      </c>
      <c r="B285" t="str">
        <f t="shared" si="4"/>
        <v>TSF_yoy_historical_high_12_-1</v>
      </c>
      <c r="C285" t="s">
        <v>391</v>
      </c>
      <c r="D285" t="s">
        <v>333</v>
      </c>
      <c r="E285">
        <v>12</v>
      </c>
      <c r="F285">
        <v>-1</v>
      </c>
      <c r="G285">
        <v>-1</v>
      </c>
      <c r="H285" t="s">
        <v>330</v>
      </c>
      <c r="I285" t="s">
        <v>331</v>
      </c>
      <c r="K285">
        <v>-0.62820723576513726</v>
      </c>
      <c r="L285">
        <v>-7.9547725986744422E-2</v>
      </c>
      <c r="M285">
        <v>-0.45046311052490812</v>
      </c>
      <c r="N285">
        <v>0.49664429530201343</v>
      </c>
      <c r="O285">
        <v>-4.9353135258674427E-3</v>
      </c>
      <c r="P285">
        <v>-1.022002309661014</v>
      </c>
      <c r="Q285">
        <v>0.30844744500627458</v>
      </c>
      <c r="R285">
        <v>148</v>
      </c>
      <c r="S285">
        <v>0</v>
      </c>
      <c r="T285">
        <v>-0.66612915091415925</v>
      </c>
      <c r="U285">
        <v>17</v>
      </c>
      <c r="V285">
        <v>3008</v>
      </c>
      <c r="W285">
        <v>149</v>
      </c>
    </row>
    <row r="286" spans="1:23">
      <c r="A286" t="s">
        <v>351</v>
      </c>
      <c r="B286" t="str">
        <f t="shared" si="4"/>
        <v>long_loan_newadded_MA12_yoy_historical_high_12_1</v>
      </c>
      <c r="C286" t="s">
        <v>328</v>
      </c>
      <c r="D286" t="s">
        <v>333</v>
      </c>
      <c r="E286">
        <v>12</v>
      </c>
      <c r="F286">
        <v>1</v>
      </c>
      <c r="G286">
        <v>-1</v>
      </c>
      <c r="H286" t="s">
        <v>330</v>
      </c>
      <c r="I286" t="s">
        <v>331</v>
      </c>
      <c r="K286">
        <v>-0.64959265025321811</v>
      </c>
      <c r="L286">
        <v>-8.410456659485166E-2</v>
      </c>
      <c r="M286">
        <v>-0.47628815627288063</v>
      </c>
      <c r="N286">
        <v>0.4563758389261745</v>
      </c>
      <c r="O286">
        <v>-5.3569182780195367E-3</v>
      </c>
      <c r="P286">
        <v>-1.158234401311045</v>
      </c>
      <c r="Q286">
        <v>0.2486339908310729</v>
      </c>
      <c r="R286">
        <v>148</v>
      </c>
      <c r="S286">
        <v>0</v>
      </c>
      <c r="T286">
        <v>-0.7058286756623352</v>
      </c>
      <c r="U286">
        <v>16</v>
      </c>
      <c r="V286">
        <v>3008</v>
      </c>
      <c r="W286">
        <v>149</v>
      </c>
    </row>
    <row r="287" spans="1:23">
      <c r="A287" t="s">
        <v>351</v>
      </c>
      <c r="B287" t="str">
        <f t="shared" si="4"/>
        <v>long_loan_newadded_MA12_yoy_historical_high_12_-1</v>
      </c>
      <c r="C287" t="s">
        <v>328</v>
      </c>
      <c r="D287" t="s">
        <v>333</v>
      </c>
      <c r="E287">
        <v>12</v>
      </c>
      <c r="F287">
        <v>-1</v>
      </c>
      <c r="G287">
        <v>-1</v>
      </c>
      <c r="H287" t="s">
        <v>330</v>
      </c>
      <c r="I287" t="s">
        <v>331</v>
      </c>
      <c r="K287">
        <v>0.96633028969445167</v>
      </c>
      <c r="L287">
        <v>5.8282316548085022E-2</v>
      </c>
      <c r="M287">
        <v>0.33005552749259459</v>
      </c>
      <c r="N287">
        <v>0.53691275167785235</v>
      </c>
      <c r="O287">
        <v>6.2572936317538443E-3</v>
      </c>
      <c r="P287">
        <v>1.264952548996463</v>
      </c>
      <c r="Q287">
        <v>0.2078764535691055</v>
      </c>
      <c r="R287">
        <v>148</v>
      </c>
      <c r="S287">
        <v>0</v>
      </c>
      <c r="T287">
        <v>-0.45539834415488289</v>
      </c>
      <c r="U287">
        <v>16</v>
      </c>
      <c r="V287">
        <v>3008</v>
      </c>
      <c r="W287">
        <v>149</v>
      </c>
    </row>
    <row r="288" spans="1:23">
      <c r="A288" t="s">
        <v>351</v>
      </c>
      <c r="B288" t="str">
        <f t="shared" si="4"/>
        <v>loan_yoy_historical_high_12_1</v>
      </c>
      <c r="C288" t="s">
        <v>443</v>
      </c>
      <c r="D288" t="s">
        <v>333</v>
      </c>
      <c r="E288">
        <v>12</v>
      </c>
      <c r="F288">
        <v>1</v>
      </c>
      <c r="G288">
        <v>-1</v>
      </c>
      <c r="H288" t="s">
        <v>330</v>
      </c>
      <c r="I288" t="s">
        <v>331</v>
      </c>
      <c r="K288">
        <v>0.28769961834943159</v>
      </c>
      <c r="L288">
        <v>2.1409494657560701E-2</v>
      </c>
      <c r="M288">
        <v>0.1212132226192464</v>
      </c>
      <c r="N288">
        <v>0.51677852348993292</v>
      </c>
      <c r="O288">
        <v>3.4850014482154311E-3</v>
      </c>
      <c r="P288">
        <v>0.72398333835287465</v>
      </c>
      <c r="Q288">
        <v>0.4702188011648214</v>
      </c>
      <c r="R288">
        <v>148</v>
      </c>
      <c r="S288">
        <v>0</v>
      </c>
      <c r="T288">
        <v>-0.63514445393180718</v>
      </c>
      <c r="U288">
        <v>18</v>
      </c>
      <c r="V288">
        <v>3008</v>
      </c>
      <c r="W288">
        <v>149</v>
      </c>
    </row>
    <row r="289" spans="1:23">
      <c r="A289" t="s">
        <v>351</v>
      </c>
      <c r="B289" t="str">
        <f t="shared" si="4"/>
        <v>loan_yoy_historical_high_12_-1</v>
      </c>
      <c r="C289" t="s">
        <v>443</v>
      </c>
      <c r="D289" t="s">
        <v>333</v>
      </c>
      <c r="E289">
        <v>12</v>
      </c>
      <c r="F289">
        <v>-1</v>
      </c>
      <c r="G289">
        <v>-1</v>
      </c>
      <c r="H289" t="s">
        <v>330</v>
      </c>
      <c r="I289" t="s">
        <v>331</v>
      </c>
      <c r="K289">
        <v>-0.46492444688161638</v>
      </c>
      <c r="L289">
        <v>-5.1040796027871933E-2</v>
      </c>
      <c r="M289">
        <v>-0.28897549757930091</v>
      </c>
      <c r="N289">
        <v>0.47651006711409388</v>
      </c>
      <c r="O289">
        <v>-2.3614276883136922E-3</v>
      </c>
      <c r="P289">
        <v>-0.46284704953290678</v>
      </c>
      <c r="Q289">
        <v>0.64415382540385657</v>
      </c>
      <c r="R289">
        <v>148</v>
      </c>
      <c r="S289">
        <v>0</v>
      </c>
      <c r="T289">
        <v>-0.60517458182801898</v>
      </c>
      <c r="U289">
        <v>18</v>
      </c>
      <c r="V289">
        <v>3008</v>
      </c>
      <c r="W289">
        <v>149</v>
      </c>
    </row>
    <row r="290" spans="1:23">
      <c r="A290" t="s">
        <v>351</v>
      </c>
      <c r="B290" t="str">
        <f t="shared" si="4"/>
        <v>newstarts_area_yoy_historical_high_12_1</v>
      </c>
      <c r="C290" t="s">
        <v>340</v>
      </c>
      <c r="D290" t="s">
        <v>333</v>
      </c>
      <c r="E290">
        <v>12</v>
      </c>
      <c r="F290">
        <v>1</v>
      </c>
      <c r="G290">
        <v>1</v>
      </c>
      <c r="H290" t="s">
        <v>330</v>
      </c>
      <c r="I290" t="s">
        <v>331</v>
      </c>
      <c r="K290">
        <v>0.80505834730844672</v>
      </c>
      <c r="L290">
        <v>5.072233319630981E-2</v>
      </c>
      <c r="M290">
        <v>0.28722516516884328</v>
      </c>
      <c r="N290">
        <v>0.46979865771812079</v>
      </c>
      <c r="O290">
        <v>5.7483953986978429E-3</v>
      </c>
      <c r="P290">
        <v>1.1423332104592909</v>
      </c>
      <c r="Q290">
        <v>0.25516022561283619</v>
      </c>
      <c r="R290">
        <v>148</v>
      </c>
      <c r="S290">
        <v>0</v>
      </c>
      <c r="T290">
        <v>-0.4583187311888135</v>
      </c>
      <c r="U290">
        <v>53</v>
      </c>
      <c r="V290">
        <v>3008</v>
      </c>
      <c r="W290">
        <v>149</v>
      </c>
    </row>
    <row r="291" spans="1:23">
      <c r="A291" t="s">
        <v>351</v>
      </c>
      <c r="B291" t="str">
        <f t="shared" si="4"/>
        <v>newstarts_area_yoy_historical_high_12_-1</v>
      </c>
      <c r="C291" t="s">
        <v>340</v>
      </c>
      <c r="D291" t="s">
        <v>333</v>
      </c>
      <c r="E291">
        <v>12</v>
      </c>
      <c r="F291">
        <v>-1</v>
      </c>
      <c r="G291">
        <v>1</v>
      </c>
      <c r="H291" t="s">
        <v>330</v>
      </c>
      <c r="I291" t="s">
        <v>331</v>
      </c>
      <c r="K291">
        <v>-0.6182856988716986</v>
      </c>
      <c r="L291">
        <v>-7.7514667427632133E-2</v>
      </c>
      <c r="M291">
        <v>-0.43894201531977978</v>
      </c>
      <c r="N291">
        <v>0.53020134228187921</v>
      </c>
      <c r="O291">
        <v>-4.7346529926444612E-3</v>
      </c>
      <c r="P291">
        <v>-1.008432665301811</v>
      </c>
      <c r="Q291">
        <v>0.31489265992915222</v>
      </c>
      <c r="R291">
        <v>148</v>
      </c>
      <c r="S291">
        <v>0</v>
      </c>
      <c r="T291">
        <v>-0.77987124873626357</v>
      </c>
      <c r="U291">
        <v>53</v>
      </c>
      <c r="V291">
        <v>3008</v>
      </c>
      <c r="W291">
        <v>149</v>
      </c>
    </row>
    <row r="292" spans="1:23">
      <c r="A292" t="s">
        <v>351</v>
      </c>
      <c r="B292" t="str">
        <f t="shared" si="4"/>
        <v>completed_yoy_historical_high_12_1</v>
      </c>
      <c r="C292" t="s">
        <v>444</v>
      </c>
      <c r="D292" t="s">
        <v>333</v>
      </c>
      <c r="E292">
        <v>12</v>
      </c>
      <c r="F292">
        <v>1</v>
      </c>
      <c r="G292">
        <v>1</v>
      </c>
      <c r="H292" t="s">
        <v>330</v>
      </c>
      <c r="I292" t="s">
        <v>331</v>
      </c>
      <c r="K292">
        <v>0.60483514484225087</v>
      </c>
      <c r="L292">
        <v>4.0423760584435087E-2</v>
      </c>
      <c r="M292">
        <v>0.22889025177757549</v>
      </c>
      <c r="N292">
        <v>0.52348993288590606</v>
      </c>
      <c r="O292">
        <v>4.9332774638282256E-3</v>
      </c>
      <c r="P292">
        <v>0.98823392563612678</v>
      </c>
      <c r="Q292">
        <v>0.32465097538098697</v>
      </c>
      <c r="R292">
        <v>148</v>
      </c>
      <c r="S292">
        <v>0</v>
      </c>
      <c r="T292">
        <v>-0.52058775296031179</v>
      </c>
      <c r="U292">
        <v>51</v>
      </c>
      <c r="V292">
        <v>3008</v>
      </c>
      <c r="W292">
        <v>149</v>
      </c>
    </row>
    <row r="293" spans="1:23">
      <c r="A293" t="s">
        <v>351</v>
      </c>
      <c r="B293" t="str">
        <f t="shared" si="4"/>
        <v>completed_yoy_historical_high_12_-1</v>
      </c>
      <c r="C293" t="s">
        <v>444</v>
      </c>
      <c r="D293" t="s">
        <v>333</v>
      </c>
      <c r="E293">
        <v>12</v>
      </c>
      <c r="F293">
        <v>-1</v>
      </c>
      <c r="G293">
        <v>1</v>
      </c>
      <c r="H293" t="s">
        <v>330</v>
      </c>
      <c r="I293" t="s">
        <v>331</v>
      </c>
      <c r="K293">
        <v>-0.57066207843648509</v>
      </c>
      <c r="L293">
        <v>-6.8383501319363105E-2</v>
      </c>
      <c r="M293">
        <v>-0.38720585636082588</v>
      </c>
      <c r="N293">
        <v>0.47651006711409388</v>
      </c>
      <c r="O293">
        <v>-3.9613127339002694E-3</v>
      </c>
      <c r="P293">
        <v>-0.84261699908193577</v>
      </c>
      <c r="Q293">
        <v>0.40080232260096438</v>
      </c>
      <c r="R293">
        <v>148</v>
      </c>
      <c r="S293">
        <v>0</v>
      </c>
      <c r="T293">
        <v>-0.67148765205983396</v>
      </c>
      <c r="U293">
        <v>51</v>
      </c>
      <c r="V293">
        <v>3008</v>
      </c>
      <c r="W293">
        <v>149</v>
      </c>
    </row>
    <row r="294" spans="1:23">
      <c r="A294" t="s">
        <v>351</v>
      </c>
      <c r="B294" t="str">
        <f t="shared" si="4"/>
        <v>sold_area_yoy_historical_high_12_1</v>
      </c>
      <c r="C294" t="s">
        <v>346</v>
      </c>
      <c r="D294" t="s">
        <v>333</v>
      </c>
      <c r="E294">
        <v>12</v>
      </c>
      <c r="F294">
        <v>1</v>
      </c>
      <c r="G294">
        <v>-1</v>
      </c>
      <c r="H294" t="s">
        <v>330</v>
      </c>
      <c r="I294" t="s">
        <v>331</v>
      </c>
      <c r="K294">
        <v>0.68651814654691568</v>
      </c>
      <c r="L294">
        <v>4.4759995363850003E-2</v>
      </c>
      <c r="M294">
        <v>0.25345073849760469</v>
      </c>
      <c r="N294">
        <v>0.51006711409395977</v>
      </c>
      <c r="O294">
        <v>5.2415543838106454E-3</v>
      </c>
      <c r="P294">
        <v>1.0699587810762221</v>
      </c>
      <c r="Q294">
        <v>0.2863797370509043</v>
      </c>
      <c r="R294">
        <v>148</v>
      </c>
      <c r="S294">
        <v>0</v>
      </c>
      <c r="T294">
        <v>-0.54740174911235906</v>
      </c>
      <c r="U294">
        <v>37</v>
      </c>
      <c r="V294">
        <v>3008</v>
      </c>
      <c r="W294">
        <v>149</v>
      </c>
    </row>
    <row r="295" spans="1:23">
      <c r="A295" t="s">
        <v>351</v>
      </c>
      <c r="B295" t="str">
        <f t="shared" si="4"/>
        <v>sold_area_yoy_historical_high_12_-1</v>
      </c>
      <c r="C295" t="s">
        <v>346</v>
      </c>
      <c r="D295" t="s">
        <v>333</v>
      </c>
      <c r="E295">
        <v>12</v>
      </c>
      <c r="F295">
        <v>-1</v>
      </c>
      <c r="G295">
        <v>-1</v>
      </c>
      <c r="H295" t="s">
        <v>330</v>
      </c>
      <c r="I295" t="s">
        <v>331</v>
      </c>
      <c r="K295">
        <v>-0.59145616846792426</v>
      </c>
      <c r="L295">
        <v>-7.2250138518894502E-2</v>
      </c>
      <c r="M295">
        <v>-0.40911199421073757</v>
      </c>
      <c r="N295">
        <v>0.48993288590604028</v>
      </c>
      <c r="O295">
        <v>-4.2744553722729754E-3</v>
      </c>
      <c r="P295">
        <v>-0.8949933163854209</v>
      </c>
      <c r="Q295">
        <v>0.37224390868628981</v>
      </c>
      <c r="R295">
        <v>148</v>
      </c>
      <c r="S295">
        <v>0</v>
      </c>
      <c r="T295">
        <v>-0.73277474423959821</v>
      </c>
      <c r="U295">
        <v>37</v>
      </c>
      <c r="V295">
        <v>3008</v>
      </c>
      <c r="W295">
        <v>149</v>
      </c>
    </row>
    <row r="296" spans="1:23">
      <c r="A296" t="s">
        <v>351</v>
      </c>
      <c r="B296" t="str">
        <f t="shared" si="4"/>
        <v>local_gov_budget_MA12_yoy_historical_high_12_1</v>
      </c>
      <c r="C296" t="s">
        <v>389</v>
      </c>
      <c r="D296" t="s">
        <v>333</v>
      </c>
      <c r="E296">
        <v>12</v>
      </c>
      <c r="F296">
        <v>1</v>
      </c>
      <c r="G296">
        <v>-1</v>
      </c>
      <c r="H296" t="s">
        <v>460</v>
      </c>
      <c r="I296" t="s">
        <v>331</v>
      </c>
      <c r="K296">
        <v>0.16213721270110629</v>
      </c>
      <c r="L296">
        <v>1.451843171831846E-2</v>
      </c>
      <c r="M296">
        <v>8.1048430379757563E-2</v>
      </c>
      <c r="N296">
        <v>0.53076923076923077</v>
      </c>
      <c r="O296">
        <v>2.973741413402444E-3</v>
      </c>
      <c r="P296">
        <v>0.56758470847761633</v>
      </c>
      <c r="Q296">
        <v>0.57130347445285445</v>
      </c>
      <c r="R296">
        <v>129</v>
      </c>
      <c r="S296">
        <v>0</v>
      </c>
      <c r="T296">
        <v>-0.48431706514740008</v>
      </c>
      <c r="U296">
        <v>14</v>
      </c>
      <c r="V296">
        <v>2627</v>
      </c>
      <c r="W296">
        <v>130</v>
      </c>
    </row>
    <row r="297" spans="1:23">
      <c r="A297" t="s">
        <v>351</v>
      </c>
      <c r="B297" t="str">
        <f t="shared" si="4"/>
        <v>local_gov_budget_MA12_yoy_historical_high_12_-1</v>
      </c>
      <c r="C297" t="s">
        <v>389</v>
      </c>
      <c r="D297" t="s">
        <v>333</v>
      </c>
      <c r="E297">
        <v>12</v>
      </c>
      <c r="F297">
        <v>-1</v>
      </c>
      <c r="G297">
        <v>-1</v>
      </c>
      <c r="H297" t="s">
        <v>460</v>
      </c>
      <c r="I297" t="s">
        <v>331</v>
      </c>
      <c r="K297">
        <v>-0.38420388558622731</v>
      </c>
      <c r="L297">
        <v>-4.5444166384604023E-2</v>
      </c>
      <c r="M297">
        <v>-0.25368982179676419</v>
      </c>
      <c r="N297">
        <v>0.46153846153846162</v>
      </c>
      <c r="O297">
        <v>-1.897219437833381E-3</v>
      </c>
      <c r="P297">
        <v>-0.34909170361347558</v>
      </c>
      <c r="Q297">
        <v>0.72758963256210296</v>
      </c>
      <c r="R297">
        <v>129</v>
      </c>
      <c r="S297">
        <v>0</v>
      </c>
      <c r="T297">
        <v>-0.77588957605219688</v>
      </c>
      <c r="U297">
        <v>14</v>
      </c>
      <c r="V297">
        <v>2627</v>
      </c>
      <c r="W297">
        <v>130</v>
      </c>
    </row>
    <row r="298" spans="1:23">
      <c r="A298" t="s">
        <v>351</v>
      </c>
      <c r="B298" t="str">
        <f t="shared" si="4"/>
        <v>newstarts_area_ytd_yoy_historical_high_12_1</v>
      </c>
      <c r="C298" t="s">
        <v>446</v>
      </c>
      <c r="D298" t="s">
        <v>333</v>
      </c>
      <c r="E298">
        <v>12</v>
      </c>
      <c r="F298">
        <v>1</v>
      </c>
      <c r="G298">
        <v>1</v>
      </c>
      <c r="H298" t="s">
        <v>330</v>
      </c>
      <c r="I298" t="s">
        <v>331</v>
      </c>
      <c r="K298">
        <v>-0.36133324997582628</v>
      </c>
      <c r="L298">
        <v>-3.686637707926943E-2</v>
      </c>
      <c r="M298">
        <v>-0.20871321193577549</v>
      </c>
      <c r="N298">
        <v>0.43624161073825501</v>
      </c>
      <c r="O298">
        <v>-1.25857000348669E-3</v>
      </c>
      <c r="P298">
        <v>-0.25155796934572672</v>
      </c>
      <c r="Q298">
        <v>0.80173170959779039</v>
      </c>
      <c r="R298">
        <v>148</v>
      </c>
      <c r="S298">
        <v>0</v>
      </c>
      <c r="T298">
        <v>-0.49687593962346149</v>
      </c>
      <c r="U298">
        <v>21</v>
      </c>
      <c r="V298">
        <v>3008</v>
      </c>
      <c r="W298">
        <v>149</v>
      </c>
    </row>
    <row r="299" spans="1:23">
      <c r="A299" t="s">
        <v>351</v>
      </c>
      <c r="B299" t="str">
        <f t="shared" si="4"/>
        <v>newstarts_area_ytd_yoy_historical_high_12_-1</v>
      </c>
      <c r="C299" t="s">
        <v>446</v>
      </c>
      <c r="D299" t="s">
        <v>333</v>
      </c>
      <c r="E299">
        <v>12</v>
      </c>
      <c r="F299">
        <v>-1</v>
      </c>
      <c r="G299">
        <v>1</v>
      </c>
      <c r="H299" t="s">
        <v>330</v>
      </c>
      <c r="I299" t="s">
        <v>331</v>
      </c>
      <c r="K299">
        <v>7.8835849075548969E-2</v>
      </c>
      <c r="L299">
        <v>6.3774308288135906E-3</v>
      </c>
      <c r="M299">
        <v>3.6104824439838777E-2</v>
      </c>
      <c r="N299">
        <v>0.55704697986577179</v>
      </c>
      <c r="O299">
        <v>2.1857155031856901E-3</v>
      </c>
      <c r="P299">
        <v>0.47024879443791012</v>
      </c>
      <c r="Q299">
        <v>0.63886949926797909</v>
      </c>
      <c r="R299">
        <v>148</v>
      </c>
      <c r="S299">
        <v>0</v>
      </c>
      <c r="T299">
        <v>-0.464914278764268</v>
      </c>
      <c r="U299">
        <v>21</v>
      </c>
      <c r="V299">
        <v>3008</v>
      </c>
      <c r="W299">
        <v>149</v>
      </c>
    </row>
    <row r="300" spans="1:23">
      <c r="A300" t="s">
        <v>351</v>
      </c>
      <c r="B300" t="str">
        <f t="shared" si="4"/>
        <v>completed_area_ytd_yoy_historical_high_12_1</v>
      </c>
      <c r="C300" t="s">
        <v>447</v>
      </c>
      <c r="D300" t="s">
        <v>333</v>
      </c>
      <c r="E300">
        <v>12</v>
      </c>
      <c r="F300">
        <v>1</v>
      </c>
      <c r="G300">
        <v>1</v>
      </c>
      <c r="H300" t="s">
        <v>330</v>
      </c>
      <c r="I300" t="s">
        <v>331</v>
      </c>
      <c r="K300">
        <v>-0.35137872988358448</v>
      </c>
      <c r="L300">
        <v>-3.5617631698604657E-2</v>
      </c>
      <c r="M300">
        <v>-0.20164290856186859</v>
      </c>
      <c r="N300">
        <v>0.48322147651006708</v>
      </c>
      <c r="O300">
        <v>-1.208439836040806E-3</v>
      </c>
      <c r="P300">
        <v>-0.24573636718222691</v>
      </c>
      <c r="Q300">
        <v>0.80622676759743572</v>
      </c>
      <c r="R300">
        <v>148</v>
      </c>
      <c r="S300">
        <v>0</v>
      </c>
      <c r="T300">
        <v>-0.80724415158328056</v>
      </c>
      <c r="U300">
        <v>20</v>
      </c>
      <c r="V300">
        <v>3008</v>
      </c>
      <c r="W300">
        <v>149</v>
      </c>
    </row>
    <row r="301" spans="1:23">
      <c r="A301" t="s">
        <v>351</v>
      </c>
      <c r="B301" t="str">
        <f t="shared" si="4"/>
        <v>completed_area_ytd_yoy_historical_high_12_-1</v>
      </c>
      <c r="C301" t="s">
        <v>447</v>
      </c>
      <c r="D301" t="s">
        <v>333</v>
      </c>
      <c r="E301">
        <v>12</v>
      </c>
      <c r="F301">
        <v>-1</v>
      </c>
      <c r="G301">
        <v>1</v>
      </c>
      <c r="H301" t="s">
        <v>330</v>
      </c>
      <c r="I301" t="s">
        <v>331</v>
      </c>
      <c r="K301">
        <v>6.2278739972538188E-2</v>
      </c>
      <c r="L301">
        <v>5.0743074938588428E-3</v>
      </c>
      <c r="M301">
        <v>2.8727292444855831E-2</v>
      </c>
      <c r="N301">
        <v>0.51006711409395977</v>
      </c>
      <c r="O301">
        <v>2.0438498524834202E-3</v>
      </c>
      <c r="P301">
        <v>0.44369883279978323</v>
      </c>
      <c r="Q301">
        <v>0.65790832960098677</v>
      </c>
      <c r="R301">
        <v>148</v>
      </c>
      <c r="S301">
        <v>0</v>
      </c>
      <c r="T301">
        <v>-0.69906164171344154</v>
      </c>
      <c r="U301">
        <v>20</v>
      </c>
      <c r="V301">
        <v>3008</v>
      </c>
      <c r="W301">
        <v>149</v>
      </c>
    </row>
    <row r="302" spans="1:23">
      <c r="A302" t="s">
        <v>351</v>
      </c>
      <c r="B302" t="str">
        <f t="shared" si="4"/>
        <v>sold_area_ytd_yoy_historical_high_12_1</v>
      </c>
      <c r="C302" t="s">
        <v>392</v>
      </c>
      <c r="D302" t="s">
        <v>333</v>
      </c>
      <c r="E302">
        <v>12</v>
      </c>
      <c r="F302">
        <v>1</v>
      </c>
      <c r="G302">
        <v>-1</v>
      </c>
      <c r="H302" t="s">
        <v>330</v>
      </c>
      <c r="I302" t="s">
        <v>331</v>
      </c>
      <c r="K302">
        <v>-0.68332668521323159</v>
      </c>
      <c r="L302">
        <v>-9.1838830228305857E-2</v>
      </c>
      <c r="M302">
        <v>-0.52013094838077045</v>
      </c>
      <c r="N302">
        <v>0.41610738255033558</v>
      </c>
      <c r="O302">
        <v>-6.0948061828272719E-3</v>
      </c>
      <c r="P302">
        <v>-1.321324818637408</v>
      </c>
      <c r="Q302">
        <v>0.18843215230451921</v>
      </c>
      <c r="R302">
        <v>148</v>
      </c>
      <c r="S302">
        <v>0</v>
      </c>
      <c r="T302">
        <v>-0.75455749943125972</v>
      </c>
      <c r="U302">
        <v>13</v>
      </c>
      <c r="V302">
        <v>3008</v>
      </c>
      <c r="W302">
        <v>149</v>
      </c>
    </row>
    <row r="303" spans="1:23">
      <c r="A303" t="s">
        <v>351</v>
      </c>
      <c r="B303" t="str">
        <f t="shared" si="4"/>
        <v>sold_area_ytd_yoy_historical_high_12_-1</v>
      </c>
      <c r="C303" t="s">
        <v>392</v>
      </c>
      <c r="D303" t="s">
        <v>333</v>
      </c>
      <c r="E303">
        <v>12</v>
      </c>
      <c r="F303">
        <v>-1</v>
      </c>
      <c r="G303">
        <v>-1</v>
      </c>
      <c r="H303" t="s">
        <v>330</v>
      </c>
      <c r="I303" t="s">
        <v>331</v>
      </c>
      <c r="K303">
        <v>1.1757961702665241</v>
      </c>
      <c r="L303">
        <v>6.7295071890689506E-2</v>
      </c>
      <c r="M303">
        <v>0.38112690979232811</v>
      </c>
      <c r="N303">
        <v>0.57718120805369133</v>
      </c>
      <c r="O303">
        <v>6.8491725111051224E-3</v>
      </c>
      <c r="P303">
        <v>1.4442257600174551</v>
      </c>
      <c r="Q303">
        <v>0.15078913242454409</v>
      </c>
      <c r="R303">
        <v>148</v>
      </c>
      <c r="S303">
        <v>0</v>
      </c>
      <c r="T303">
        <v>-0.45968579417011413</v>
      </c>
      <c r="U303">
        <v>13</v>
      </c>
      <c r="V303">
        <v>3008</v>
      </c>
      <c r="W303">
        <v>149</v>
      </c>
    </row>
    <row r="304" spans="1:23">
      <c r="A304" t="s">
        <v>351</v>
      </c>
      <c r="B304" t="str">
        <f t="shared" si="4"/>
        <v>CN_BOND_1Y_historical_high_12_1</v>
      </c>
      <c r="C304" t="s">
        <v>448</v>
      </c>
      <c r="D304" t="s">
        <v>333</v>
      </c>
      <c r="E304">
        <v>12</v>
      </c>
      <c r="F304">
        <v>1</v>
      </c>
      <c r="G304">
        <v>-1</v>
      </c>
      <c r="H304" t="s">
        <v>330</v>
      </c>
      <c r="I304" t="s">
        <v>331</v>
      </c>
      <c r="K304">
        <v>0.69110135611804946</v>
      </c>
      <c r="L304">
        <v>4.4997557854426162E-2</v>
      </c>
      <c r="M304">
        <v>0.2547964899347292</v>
      </c>
      <c r="N304">
        <v>0.50335570469798663</v>
      </c>
      <c r="O304">
        <v>5.1136547628017233E-3</v>
      </c>
      <c r="P304">
        <v>1.102665845751347</v>
      </c>
      <c r="Q304">
        <v>0.2719621184648951</v>
      </c>
      <c r="R304">
        <v>148</v>
      </c>
      <c r="S304">
        <v>0</v>
      </c>
      <c r="T304">
        <v>-0.47747092039046501</v>
      </c>
      <c r="U304">
        <v>23</v>
      </c>
      <c r="V304">
        <v>3008</v>
      </c>
      <c r="W304">
        <v>149</v>
      </c>
    </row>
    <row r="305" spans="1:23">
      <c r="A305" t="s">
        <v>351</v>
      </c>
      <c r="B305" t="str">
        <f t="shared" si="4"/>
        <v>CN_BOND_1Y_historical_high_12_-1</v>
      </c>
      <c r="C305" t="s">
        <v>448</v>
      </c>
      <c r="D305" t="s">
        <v>333</v>
      </c>
      <c r="E305">
        <v>12</v>
      </c>
      <c r="F305">
        <v>-1</v>
      </c>
      <c r="G305">
        <v>-1</v>
      </c>
      <c r="H305" t="s">
        <v>330</v>
      </c>
      <c r="I305" t="s">
        <v>331</v>
      </c>
      <c r="K305">
        <v>-0.59256340074121661</v>
      </c>
      <c r="L305">
        <v>-7.2461046732093859E-2</v>
      </c>
      <c r="M305">
        <v>-0.41030716431464748</v>
      </c>
      <c r="N305">
        <v>0.49664429530201343</v>
      </c>
      <c r="O305">
        <v>-4.4476195425324078E-3</v>
      </c>
      <c r="P305">
        <v>-0.96586395859674545</v>
      </c>
      <c r="Q305">
        <v>0.33568787135964612</v>
      </c>
      <c r="R305">
        <v>148</v>
      </c>
      <c r="S305">
        <v>0</v>
      </c>
      <c r="T305">
        <v>-0.77349101458643255</v>
      </c>
      <c r="U305">
        <v>23</v>
      </c>
      <c r="V305">
        <v>3008</v>
      </c>
      <c r="W305">
        <v>149</v>
      </c>
    </row>
    <row r="306" spans="1:23">
      <c r="A306" t="s">
        <v>351</v>
      </c>
      <c r="B306" t="str">
        <f t="shared" si="4"/>
        <v>CN_BOND_10Y_historical_high_12_1</v>
      </c>
      <c r="C306" t="s">
        <v>449</v>
      </c>
      <c r="D306" t="s">
        <v>333</v>
      </c>
      <c r="E306">
        <v>12</v>
      </c>
      <c r="F306">
        <v>1</v>
      </c>
      <c r="G306">
        <v>-1</v>
      </c>
      <c r="H306" t="s">
        <v>330</v>
      </c>
      <c r="I306" t="s">
        <v>331</v>
      </c>
      <c r="K306">
        <v>-6.2368065491745887E-2</v>
      </c>
      <c r="L306">
        <v>-5.3805015024815939E-3</v>
      </c>
      <c r="M306">
        <v>-3.0460136128437419E-2</v>
      </c>
      <c r="N306">
        <v>0.47651006711409388</v>
      </c>
      <c r="O306">
        <v>1.266182209492485E-3</v>
      </c>
      <c r="P306">
        <v>0.26544041253249612</v>
      </c>
      <c r="Q306">
        <v>0.79103958096904192</v>
      </c>
      <c r="R306">
        <v>148</v>
      </c>
      <c r="S306">
        <v>0</v>
      </c>
      <c r="T306">
        <v>-0.56032826151444848</v>
      </c>
      <c r="U306">
        <v>14</v>
      </c>
      <c r="V306">
        <v>3008</v>
      </c>
      <c r="W306">
        <v>149</v>
      </c>
    </row>
    <row r="307" spans="1:23">
      <c r="A307" t="s">
        <v>351</v>
      </c>
      <c r="B307" t="str">
        <f t="shared" si="4"/>
        <v>CN_BOND_10Y_historical_high_12_-1</v>
      </c>
      <c r="C307" t="s">
        <v>449</v>
      </c>
      <c r="D307" t="s">
        <v>333</v>
      </c>
      <c r="E307">
        <v>12</v>
      </c>
      <c r="F307">
        <v>-1</v>
      </c>
      <c r="G307">
        <v>-1</v>
      </c>
      <c r="H307" t="s">
        <v>330</v>
      </c>
      <c r="I307" t="s">
        <v>331</v>
      </c>
      <c r="K307">
        <v>-0.26515239063395091</v>
      </c>
      <c r="L307">
        <v>-2.5480656226818391E-2</v>
      </c>
      <c r="M307">
        <v>-0.14425128530357839</v>
      </c>
      <c r="N307">
        <v>0.51677852348993292</v>
      </c>
      <c r="O307">
        <v>-3.6519911478364399E-4</v>
      </c>
      <c r="P307">
        <v>-7.5233429775150851E-2</v>
      </c>
      <c r="Q307">
        <v>0.94013058337246402</v>
      </c>
      <c r="R307">
        <v>148</v>
      </c>
      <c r="S307">
        <v>0</v>
      </c>
      <c r="T307">
        <v>-0.70924966390436528</v>
      </c>
      <c r="U307">
        <v>14</v>
      </c>
      <c r="V307">
        <v>3008</v>
      </c>
      <c r="W307">
        <v>149</v>
      </c>
    </row>
    <row r="308" spans="1:23">
      <c r="A308" t="s">
        <v>351</v>
      </c>
      <c r="B308" t="str">
        <f t="shared" si="4"/>
        <v>TERM_SPREAD_historical_high_12_1</v>
      </c>
      <c r="C308" t="s">
        <v>450</v>
      </c>
      <c r="D308" t="s">
        <v>333</v>
      </c>
      <c r="E308">
        <v>12</v>
      </c>
      <c r="F308">
        <v>1</v>
      </c>
      <c r="G308">
        <v>1</v>
      </c>
      <c r="H308" t="s">
        <v>330</v>
      </c>
      <c r="I308" t="s">
        <v>331</v>
      </c>
      <c r="K308">
        <v>-0.36459230885891952</v>
      </c>
      <c r="L308">
        <v>-3.7279086643981267E-2</v>
      </c>
      <c r="M308">
        <v>-0.21104997168924289</v>
      </c>
      <c r="N308">
        <v>0.52348993288590606</v>
      </c>
      <c r="O308">
        <v>-1.4093775565390519E-3</v>
      </c>
      <c r="P308">
        <v>-0.3034343557818272</v>
      </c>
      <c r="Q308">
        <v>0.76198499918765206</v>
      </c>
      <c r="R308">
        <v>148</v>
      </c>
      <c r="S308">
        <v>0</v>
      </c>
      <c r="T308">
        <v>-0.67870573659868982</v>
      </c>
      <c r="U308">
        <v>35</v>
      </c>
      <c r="V308">
        <v>3008</v>
      </c>
      <c r="W308">
        <v>149</v>
      </c>
    </row>
    <row r="309" spans="1:23">
      <c r="A309" t="s">
        <v>351</v>
      </c>
      <c r="B309" t="str">
        <f t="shared" si="4"/>
        <v>TERM_SPREAD_historical_high_12_-1</v>
      </c>
      <c r="C309" t="s">
        <v>450</v>
      </c>
      <c r="D309" t="s">
        <v>333</v>
      </c>
      <c r="E309">
        <v>12</v>
      </c>
      <c r="F309">
        <v>-1</v>
      </c>
      <c r="G309">
        <v>1</v>
      </c>
      <c r="H309" t="s">
        <v>330</v>
      </c>
      <c r="I309" t="s">
        <v>331</v>
      </c>
      <c r="K309">
        <v>8.4369287852495534E-2</v>
      </c>
      <c r="L309">
        <v>6.8088555393930328E-3</v>
      </c>
      <c r="M309">
        <v>3.8547316959468753E-2</v>
      </c>
      <c r="N309">
        <v>0.46979865771812079</v>
      </c>
      <c r="O309">
        <v>2.2123883241368901E-3</v>
      </c>
      <c r="P309">
        <v>0.45761820166000322</v>
      </c>
      <c r="Q309">
        <v>0.64789785752138607</v>
      </c>
      <c r="R309">
        <v>148</v>
      </c>
      <c r="S309">
        <v>0</v>
      </c>
      <c r="T309">
        <v>-0.53580177026917342</v>
      </c>
      <c r="U309">
        <v>35</v>
      </c>
      <c r="V309">
        <v>3008</v>
      </c>
      <c r="W309">
        <v>149</v>
      </c>
    </row>
    <row r="310" spans="1:23">
      <c r="A310" t="s">
        <v>351</v>
      </c>
      <c r="B310" t="str">
        <f t="shared" si="4"/>
        <v>US_BOND_5Y_historical_high_12_1</v>
      </c>
      <c r="C310" t="s">
        <v>338</v>
      </c>
      <c r="D310" t="s">
        <v>333</v>
      </c>
      <c r="E310">
        <v>12</v>
      </c>
      <c r="F310">
        <v>1</v>
      </c>
      <c r="G310">
        <v>1</v>
      </c>
      <c r="H310" t="s">
        <v>330</v>
      </c>
      <c r="I310" t="s">
        <v>331</v>
      </c>
      <c r="K310">
        <v>-8.8055490192174179E-2</v>
      </c>
      <c r="L310">
        <v>-7.6924632144307337E-3</v>
      </c>
      <c r="M310">
        <v>-4.354851167624877E-2</v>
      </c>
      <c r="N310">
        <v>0.52348993288590606</v>
      </c>
      <c r="O310">
        <v>1.0649035732357339E-3</v>
      </c>
      <c r="P310">
        <v>0.22309394891138171</v>
      </c>
      <c r="Q310">
        <v>0.8237700042006888</v>
      </c>
      <c r="R310">
        <v>148</v>
      </c>
      <c r="S310">
        <v>0</v>
      </c>
      <c r="T310">
        <v>-0.56753195941072576</v>
      </c>
      <c r="U310">
        <v>27</v>
      </c>
      <c r="V310">
        <v>3008</v>
      </c>
      <c r="W310">
        <v>149</v>
      </c>
    </row>
    <row r="311" spans="1:23">
      <c r="A311" t="s">
        <v>351</v>
      </c>
      <c r="B311" t="str">
        <f t="shared" si="4"/>
        <v>US_BOND_5Y_historical_high_12_-1</v>
      </c>
      <c r="C311" t="s">
        <v>338</v>
      </c>
      <c r="D311" t="s">
        <v>333</v>
      </c>
      <c r="E311">
        <v>12</v>
      </c>
      <c r="F311">
        <v>-1</v>
      </c>
      <c r="G311">
        <v>1</v>
      </c>
      <c r="H311" t="s">
        <v>330</v>
      </c>
      <c r="I311" t="s">
        <v>331</v>
      </c>
      <c r="K311">
        <v>-0.2444533870993415</v>
      </c>
      <c r="L311">
        <v>-2.3210138945799149E-2</v>
      </c>
      <c r="M311">
        <v>-0.13139705432615331</v>
      </c>
      <c r="N311">
        <v>0.46979865771812079</v>
      </c>
      <c r="O311">
        <v>-1.9092631728433889E-4</v>
      </c>
      <c r="P311">
        <v>-3.9779446086573828E-2</v>
      </c>
      <c r="Q311">
        <v>0.96832257338895933</v>
      </c>
      <c r="R311">
        <v>148</v>
      </c>
      <c r="S311">
        <v>0</v>
      </c>
      <c r="T311">
        <v>-0.69630129712580358</v>
      </c>
      <c r="U311">
        <v>27</v>
      </c>
      <c r="V311">
        <v>3008</v>
      </c>
      <c r="W311">
        <v>149</v>
      </c>
    </row>
    <row r="312" spans="1:23">
      <c r="A312" t="s">
        <v>351</v>
      </c>
      <c r="B312" t="str">
        <f t="shared" si="4"/>
        <v>US_BOND_10Y_historical_high_12_1</v>
      </c>
      <c r="C312" t="s">
        <v>336</v>
      </c>
      <c r="D312" t="s">
        <v>333</v>
      </c>
      <c r="E312">
        <v>12</v>
      </c>
      <c r="F312">
        <v>1</v>
      </c>
      <c r="G312">
        <v>1</v>
      </c>
      <c r="H312" t="s">
        <v>330</v>
      </c>
      <c r="I312" t="s">
        <v>331</v>
      </c>
      <c r="K312">
        <v>-0.16908084139340521</v>
      </c>
      <c r="L312">
        <v>-1.539755970929768E-2</v>
      </c>
      <c r="M312">
        <v>-8.7168198901935071E-2</v>
      </c>
      <c r="N312">
        <v>0.51006711409395977</v>
      </c>
      <c r="O312">
        <v>4.7938604378453188E-4</v>
      </c>
      <c r="P312">
        <v>9.9849835976749748E-2</v>
      </c>
      <c r="Q312">
        <v>0.92059866763148335</v>
      </c>
      <c r="R312">
        <v>148</v>
      </c>
      <c r="S312">
        <v>0</v>
      </c>
      <c r="T312">
        <v>-0.60535235858991754</v>
      </c>
      <c r="U312">
        <v>23</v>
      </c>
      <c r="V312">
        <v>3008</v>
      </c>
      <c r="W312">
        <v>149</v>
      </c>
    </row>
    <row r="313" spans="1:23">
      <c r="A313" t="s">
        <v>351</v>
      </c>
      <c r="B313" t="str">
        <f t="shared" si="4"/>
        <v>US_BOND_10Y_historical_high_12_-1</v>
      </c>
      <c r="C313" t="s">
        <v>336</v>
      </c>
      <c r="D313" t="s">
        <v>333</v>
      </c>
      <c r="E313">
        <v>12</v>
      </c>
      <c r="F313">
        <v>-1</v>
      </c>
      <c r="G313">
        <v>1</v>
      </c>
      <c r="H313" t="s">
        <v>330</v>
      </c>
      <c r="I313" t="s">
        <v>331</v>
      </c>
      <c r="K313">
        <v>-0.17077783271468719</v>
      </c>
      <c r="L313">
        <v>-1.556618050465652E-2</v>
      </c>
      <c r="M313">
        <v>-8.8122789844028743E-2</v>
      </c>
      <c r="N313">
        <v>0.48322147651006708</v>
      </c>
      <c r="O313">
        <v>4.7375889812801652E-4</v>
      </c>
      <c r="P313">
        <v>9.6769118673235774E-2</v>
      </c>
      <c r="Q313">
        <v>0.92304066590441047</v>
      </c>
      <c r="R313">
        <v>148</v>
      </c>
      <c r="S313">
        <v>0</v>
      </c>
      <c r="T313">
        <v>-0.67145923623714165</v>
      </c>
      <c r="U313">
        <v>23</v>
      </c>
      <c r="V313">
        <v>3008</v>
      </c>
      <c r="W313">
        <v>149</v>
      </c>
    </row>
    <row r="314" spans="1:23">
      <c r="A314" t="s">
        <v>351</v>
      </c>
      <c r="B314" t="str">
        <f t="shared" si="4"/>
        <v>CNY_INDEX_historical_high_12_1</v>
      </c>
      <c r="C314" t="s">
        <v>388</v>
      </c>
      <c r="D314" t="s">
        <v>333</v>
      </c>
      <c r="E314">
        <v>12</v>
      </c>
      <c r="F314">
        <v>1</v>
      </c>
      <c r="G314">
        <v>-1</v>
      </c>
      <c r="H314" t="s">
        <v>461</v>
      </c>
      <c r="I314" t="s">
        <v>331</v>
      </c>
      <c r="K314">
        <v>0.34859717678439212</v>
      </c>
      <c r="L314">
        <v>3.770951438439174E-2</v>
      </c>
      <c r="M314">
        <v>0.24447309419911009</v>
      </c>
      <c r="N314">
        <v>0.57425742574257421</v>
      </c>
      <c r="O314">
        <v>4.1723917178866938E-3</v>
      </c>
      <c r="P314">
        <v>0.8516341881195727</v>
      </c>
      <c r="Q314">
        <v>0.39645202020729292</v>
      </c>
      <c r="R314">
        <v>100</v>
      </c>
      <c r="S314">
        <v>0</v>
      </c>
      <c r="T314">
        <v>-0.40062329563382909</v>
      </c>
      <c r="U314">
        <v>19</v>
      </c>
      <c r="V314">
        <v>2036</v>
      </c>
      <c r="W314">
        <v>101</v>
      </c>
    </row>
    <row r="315" spans="1:23">
      <c r="A315" t="s">
        <v>351</v>
      </c>
      <c r="B315" t="str">
        <f t="shared" si="4"/>
        <v>CNY_INDEX_historical_high_12_-1</v>
      </c>
      <c r="C315" t="s">
        <v>388</v>
      </c>
      <c r="D315" t="s">
        <v>333</v>
      </c>
      <c r="E315">
        <v>12</v>
      </c>
      <c r="F315">
        <v>-1</v>
      </c>
      <c r="G315">
        <v>-1</v>
      </c>
      <c r="H315" t="s">
        <v>461</v>
      </c>
      <c r="I315" t="s">
        <v>331</v>
      </c>
      <c r="K315">
        <v>-0.3881857523252622</v>
      </c>
      <c r="L315">
        <v>-5.9000359188300038E-2</v>
      </c>
      <c r="M315">
        <v>-0.38250294667259932</v>
      </c>
      <c r="N315">
        <v>0.42574257425742568</v>
      </c>
      <c r="O315">
        <v>-3.6359185829201229E-3</v>
      </c>
      <c r="P315">
        <v>-0.73375131854636921</v>
      </c>
      <c r="Q315">
        <v>0.46481714653590789</v>
      </c>
      <c r="R315">
        <v>100</v>
      </c>
      <c r="S315">
        <v>0</v>
      </c>
      <c r="T315">
        <v>-0.58414905014495411</v>
      </c>
      <c r="U315">
        <v>19</v>
      </c>
      <c r="V315">
        <v>2036</v>
      </c>
      <c r="W315">
        <v>101</v>
      </c>
    </row>
    <row r="316" spans="1:23">
      <c r="A316" t="s">
        <v>351</v>
      </c>
      <c r="B316" t="str">
        <f t="shared" si="4"/>
        <v>USD_INDEX_historical_high_12_1</v>
      </c>
      <c r="C316" t="s">
        <v>452</v>
      </c>
      <c r="D316" t="s">
        <v>333</v>
      </c>
      <c r="E316">
        <v>12</v>
      </c>
      <c r="F316">
        <v>1</v>
      </c>
      <c r="G316">
        <v>1</v>
      </c>
      <c r="H316" t="s">
        <v>330</v>
      </c>
      <c r="I316" t="s">
        <v>331</v>
      </c>
      <c r="K316">
        <v>-0.20434897926769</v>
      </c>
      <c r="L316">
        <v>-1.896866482156712E-2</v>
      </c>
      <c r="M316">
        <v>-0.107384918758314</v>
      </c>
      <c r="N316">
        <v>0.51006711409395977</v>
      </c>
      <c r="O316">
        <v>2.0538019632141839E-4</v>
      </c>
      <c r="P316">
        <v>4.1844462228850701E-2</v>
      </c>
      <c r="Q316">
        <v>0.96667908852285289</v>
      </c>
      <c r="R316">
        <v>148</v>
      </c>
      <c r="S316">
        <v>0</v>
      </c>
      <c r="T316">
        <v>-0.6357057097678821</v>
      </c>
      <c r="U316">
        <v>26</v>
      </c>
      <c r="V316">
        <v>3008</v>
      </c>
      <c r="W316">
        <v>149</v>
      </c>
    </row>
    <row r="317" spans="1:23">
      <c r="A317" t="s">
        <v>351</v>
      </c>
      <c r="B317" t="str">
        <f t="shared" si="4"/>
        <v>USD_INDEX_historical_high_12_-1</v>
      </c>
      <c r="C317" t="s">
        <v>452</v>
      </c>
      <c r="D317" t="s">
        <v>333</v>
      </c>
      <c r="E317">
        <v>12</v>
      </c>
      <c r="F317">
        <v>-1</v>
      </c>
      <c r="G317">
        <v>1</v>
      </c>
      <c r="H317" t="s">
        <v>330</v>
      </c>
      <c r="I317" t="s">
        <v>331</v>
      </c>
      <c r="K317">
        <v>-0.13402161552625699</v>
      </c>
      <c r="L317">
        <v>-1.1982689825583041E-2</v>
      </c>
      <c r="M317">
        <v>-6.7836096295153095E-2</v>
      </c>
      <c r="N317">
        <v>0.48322147651006708</v>
      </c>
      <c r="O317">
        <v>7.7293035815704592E-4</v>
      </c>
      <c r="P317">
        <v>0.16019519507038371</v>
      </c>
      <c r="Q317">
        <v>0.87294574974286854</v>
      </c>
      <c r="R317">
        <v>148</v>
      </c>
      <c r="S317">
        <v>0</v>
      </c>
      <c r="T317">
        <v>-0.49945626470534688</v>
      </c>
      <c r="U317">
        <v>26</v>
      </c>
      <c r="V317">
        <v>3008</v>
      </c>
      <c r="W317">
        <v>149</v>
      </c>
    </row>
    <row r="318" spans="1:23">
      <c r="A318" t="s">
        <v>351</v>
      </c>
      <c r="B318" t="str">
        <f t="shared" si="4"/>
        <v>DR007_historical_new_high_12_1</v>
      </c>
      <c r="C318" t="s">
        <v>387</v>
      </c>
      <c r="D318" t="s">
        <v>335</v>
      </c>
      <c r="E318">
        <v>12</v>
      </c>
      <c r="F318">
        <v>1</v>
      </c>
      <c r="G318">
        <v>1</v>
      </c>
      <c r="H318" t="s">
        <v>330</v>
      </c>
      <c r="I318" t="s">
        <v>331</v>
      </c>
      <c r="K318">
        <v>0.47601145927362182</v>
      </c>
      <c r="L318">
        <v>3.3155666254733429E-2</v>
      </c>
      <c r="M318">
        <v>0.18772769734474631</v>
      </c>
      <c r="N318">
        <v>0.51677852348993292</v>
      </c>
      <c r="O318">
        <v>4.2785278164642624E-3</v>
      </c>
      <c r="P318">
        <v>0.90790785872469915</v>
      </c>
      <c r="Q318">
        <v>0.36540287238192942</v>
      </c>
      <c r="R318">
        <v>148</v>
      </c>
      <c r="S318">
        <v>0</v>
      </c>
      <c r="T318">
        <v>-0.49811264931659899</v>
      </c>
      <c r="U318">
        <v>15</v>
      </c>
      <c r="V318">
        <v>3008</v>
      </c>
      <c r="W318">
        <v>149</v>
      </c>
    </row>
    <row r="319" spans="1:23">
      <c r="A319" t="s">
        <v>351</v>
      </c>
      <c r="B319" t="str">
        <f t="shared" si="4"/>
        <v>DR007_historical_high_3_-1</v>
      </c>
      <c r="C319" t="s">
        <v>387</v>
      </c>
      <c r="D319" t="s">
        <v>333</v>
      </c>
      <c r="E319">
        <v>3</v>
      </c>
      <c r="F319">
        <v>-1</v>
      </c>
      <c r="G319">
        <v>1</v>
      </c>
      <c r="H319" t="s">
        <v>330</v>
      </c>
      <c r="I319" t="s">
        <v>331</v>
      </c>
      <c r="K319">
        <v>0.36787888237223632</v>
      </c>
      <c r="L319">
        <v>2.6591368783289049E-2</v>
      </c>
      <c r="M319">
        <v>0.15055498250697821</v>
      </c>
      <c r="N319">
        <v>0.44966442953020141</v>
      </c>
      <c r="O319">
        <v>4.007401748254721E-3</v>
      </c>
      <c r="P319">
        <v>0.7682923240416768</v>
      </c>
      <c r="Q319">
        <v>0.44353770082891869</v>
      </c>
      <c r="R319">
        <v>148</v>
      </c>
      <c r="S319">
        <v>0</v>
      </c>
      <c r="T319">
        <v>-0.68688798200182366</v>
      </c>
      <c r="U319">
        <v>54</v>
      </c>
      <c r="V319">
        <v>3008</v>
      </c>
      <c r="W319">
        <v>149</v>
      </c>
    </row>
    <row r="320" spans="1:23">
      <c r="A320" t="s">
        <v>351</v>
      </c>
      <c r="B320" t="str">
        <f t="shared" si="4"/>
        <v>CREDIT_SPREAD_historical_high_12_1</v>
      </c>
      <c r="C320" t="s">
        <v>453</v>
      </c>
      <c r="D320" t="s">
        <v>333</v>
      </c>
      <c r="E320">
        <v>12</v>
      </c>
      <c r="F320">
        <v>1</v>
      </c>
      <c r="G320">
        <v>1</v>
      </c>
      <c r="H320" t="s">
        <v>462</v>
      </c>
      <c r="I320" t="s">
        <v>331</v>
      </c>
      <c r="K320">
        <v>-0.48855031257822529</v>
      </c>
      <c r="L320">
        <v>-5.7154828123243351E-2</v>
      </c>
      <c r="M320">
        <v>-0.32235050298759838</v>
      </c>
      <c r="N320">
        <v>0.5</v>
      </c>
      <c r="O320">
        <v>-2.993762737528851E-3</v>
      </c>
      <c r="P320">
        <v>-0.59803422598927958</v>
      </c>
      <c r="Q320">
        <v>0.55077646246829115</v>
      </c>
      <c r="R320">
        <v>141</v>
      </c>
      <c r="S320">
        <v>0</v>
      </c>
      <c r="T320">
        <v>-0.72753157606909935</v>
      </c>
      <c r="U320">
        <v>44</v>
      </c>
      <c r="V320">
        <v>2871</v>
      </c>
      <c r="W320">
        <v>142</v>
      </c>
    </row>
    <row r="321" spans="1:23">
      <c r="A321" t="s">
        <v>351</v>
      </c>
      <c r="B321" t="str">
        <f t="shared" si="4"/>
        <v>CREDIT_SPREAD_historical_high_12_-1</v>
      </c>
      <c r="C321" t="s">
        <v>453</v>
      </c>
      <c r="D321" t="s">
        <v>333</v>
      </c>
      <c r="E321">
        <v>12</v>
      </c>
      <c r="F321">
        <v>-1</v>
      </c>
      <c r="G321">
        <v>1</v>
      </c>
      <c r="H321" t="s">
        <v>462</v>
      </c>
      <c r="I321" t="s">
        <v>331</v>
      </c>
      <c r="K321">
        <v>0.36645327411905848</v>
      </c>
      <c r="L321">
        <v>2.7783725789654049E-2</v>
      </c>
      <c r="M321">
        <v>0.15669888751747091</v>
      </c>
      <c r="N321">
        <v>0.5</v>
      </c>
      <c r="O321">
        <v>3.9123145197356669E-3</v>
      </c>
      <c r="P321">
        <v>0.79870242687747262</v>
      </c>
      <c r="Q321">
        <v>0.42580626051725101</v>
      </c>
      <c r="R321">
        <v>141</v>
      </c>
      <c r="S321">
        <v>0</v>
      </c>
      <c r="T321">
        <v>-0.41556380600283088</v>
      </c>
      <c r="U321">
        <v>44</v>
      </c>
      <c r="V321">
        <v>2871</v>
      </c>
      <c r="W321">
        <v>142</v>
      </c>
    </row>
    <row r="322" spans="1:23">
      <c r="A322" t="s">
        <v>351</v>
      </c>
      <c r="B322" t="str">
        <f t="shared" si="4"/>
        <v>electricity_yoy_historical_high_24_1</v>
      </c>
      <c r="C322" t="s">
        <v>435</v>
      </c>
      <c r="D322" t="s">
        <v>333</v>
      </c>
      <c r="E322">
        <v>24</v>
      </c>
      <c r="F322">
        <v>1</v>
      </c>
      <c r="G322">
        <v>-1</v>
      </c>
      <c r="H322" t="s">
        <v>330</v>
      </c>
      <c r="I322" t="s">
        <v>331</v>
      </c>
      <c r="K322">
        <v>-2.1863289832041999E-2</v>
      </c>
      <c r="L322">
        <v>-1.850237653365228E-3</v>
      </c>
      <c r="M322">
        <v>-1.047463589896507E-2</v>
      </c>
      <c r="N322">
        <v>0.49664429530201343</v>
      </c>
      <c r="O322">
        <v>1.5654816499912081E-3</v>
      </c>
      <c r="P322">
        <v>0.32729542071108442</v>
      </c>
      <c r="Q322">
        <v>0.74390693313905776</v>
      </c>
      <c r="R322">
        <v>148</v>
      </c>
      <c r="S322">
        <v>0</v>
      </c>
      <c r="T322">
        <v>-0.46570574085207489</v>
      </c>
      <c r="U322">
        <v>31</v>
      </c>
      <c r="V322">
        <v>3008</v>
      </c>
      <c r="W322">
        <v>149</v>
      </c>
    </row>
    <row r="323" spans="1:23">
      <c r="A323" t="s">
        <v>351</v>
      </c>
      <c r="B323" t="str">
        <f t="shared" ref="B323:B386" si="5">C323&amp;"_"&amp;D323&amp;"_"&amp;E323&amp;"_"&amp;F323</f>
        <v>electricity_yoy_historical_high_24_-1</v>
      </c>
      <c r="C323" t="s">
        <v>435</v>
      </c>
      <c r="D323" t="s">
        <v>333</v>
      </c>
      <c r="E323">
        <v>24</v>
      </c>
      <c r="F323">
        <v>-1</v>
      </c>
      <c r="G323">
        <v>-1</v>
      </c>
      <c r="H323" t="s">
        <v>330</v>
      </c>
      <c r="I323" t="s">
        <v>331</v>
      </c>
      <c r="K323">
        <v>-0.29558253117772992</v>
      </c>
      <c r="L323">
        <v>-2.8927343827583659E-2</v>
      </c>
      <c r="M323">
        <v>-0.1637645810347704</v>
      </c>
      <c r="N323">
        <v>0.49664429530201343</v>
      </c>
      <c r="O323">
        <v>-6.3341035013578218E-4</v>
      </c>
      <c r="P323">
        <v>-0.1297185019846554</v>
      </c>
      <c r="Q323">
        <v>0.89696527611914367</v>
      </c>
      <c r="R323">
        <v>148</v>
      </c>
      <c r="S323">
        <v>0</v>
      </c>
      <c r="T323">
        <v>-0.67707856714929604</v>
      </c>
      <c r="U323">
        <v>31</v>
      </c>
      <c r="V323">
        <v>3008</v>
      </c>
      <c r="W323">
        <v>149</v>
      </c>
    </row>
    <row r="324" spans="1:23">
      <c r="A324" t="s">
        <v>351</v>
      </c>
      <c r="B324" t="str">
        <f t="shared" si="5"/>
        <v>electricity_ytd_yoy_historical_high_24_1</v>
      </c>
      <c r="C324" t="s">
        <v>436</v>
      </c>
      <c r="D324" t="s">
        <v>333</v>
      </c>
      <c r="E324">
        <v>24</v>
      </c>
      <c r="F324">
        <v>1</v>
      </c>
      <c r="G324">
        <v>-1</v>
      </c>
      <c r="H324" t="s">
        <v>330</v>
      </c>
      <c r="I324" t="s">
        <v>331</v>
      </c>
      <c r="K324">
        <v>0.10781490964874289</v>
      </c>
      <c r="L324">
        <v>8.6147410090462451E-3</v>
      </c>
      <c r="M324">
        <v>4.8771327611207713E-2</v>
      </c>
      <c r="N324">
        <v>0.51006711409395977</v>
      </c>
      <c r="O324">
        <v>2.371241973850159E-3</v>
      </c>
      <c r="P324">
        <v>0.49984259442865758</v>
      </c>
      <c r="Q324">
        <v>0.6179282470969012</v>
      </c>
      <c r="R324">
        <v>148</v>
      </c>
      <c r="S324">
        <v>0</v>
      </c>
      <c r="T324">
        <v>-0.53132937297035432</v>
      </c>
      <c r="U324">
        <v>15</v>
      </c>
      <c r="V324">
        <v>3008</v>
      </c>
      <c r="W324">
        <v>149</v>
      </c>
    </row>
    <row r="325" spans="1:23">
      <c r="A325" t="s">
        <v>351</v>
      </c>
      <c r="B325" t="str">
        <f t="shared" si="5"/>
        <v>electricity_ytd_yoy_historical_high_24_-1</v>
      </c>
      <c r="C325" t="s">
        <v>436</v>
      </c>
      <c r="D325" t="s">
        <v>333</v>
      </c>
      <c r="E325">
        <v>24</v>
      </c>
      <c r="F325">
        <v>-1</v>
      </c>
      <c r="G325">
        <v>-1</v>
      </c>
      <c r="H325" t="s">
        <v>330</v>
      </c>
      <c r="I325" t="s">
        <v>331</v>
      </c>
      <c r="K325">
        <v>-0.37803997803466982</v>
      </c>
      <c r="L325">
        <v>-3.9002800999991649E-2</v>
      </c>
      <c r="M325">
        <v>-0.22080970087525939</v>
      </c>
      <c r="N325">
        <v>0.48322147651006708</v>
      </c>
      <c r="O325">
        <v>-1.4976782038599651E-3</v>
      </c>
      <c r="P325">
        <v>-0.30965602519986479</v>
      </c>
      <c r="Q325">
        <v>0.75725810277653349</v>
      </c>
      <c r="R325">
        <v>148</v>
      </c>
      <c r="S325">
        <v>0</v>
      </c>
      <c r="T325">
        <v>-0.69217527737725515</v>
      </c>
      <c r="U325">
        <v>15</v>
      </c>
      <c r="V325">
        <v>3008</v>
      </c>
      <c r="W325">
        <v>149</v>
      </c>
    </row>
    <row r="326" spans="1:23">
      <c r="A326" t="s">
        <v>351</v>
      </c>
      <c r="B326" t="str">
        <f t="shared" si="5"/>
        <v>industrial_value_added_yoy_historical_high_24_1</v>
      </c>
      <c r="C326" t="s">
        <v>437</v>
      </c>
      <c r="D326" t="s">
        <v>333</v>
      </c>
      <c r="E326">
        <v>24</v>
      </c>
      <c r="F326">
        <v>1</v>
      </c>
      <c r="G326">
        <v>-1</v>
      </c>
      <c r="H326" t="s">
        <v>330</v>
      </c>
      <c r="I326" t="s">
        <v>331</v>
      </c>
      <c r="K326">
        <v>0.4661364735181126</v>
      </c>
      <c r="L326">
        <v>3.2574808278960983E-2</v>
      </c>
      <c r="M326">
        <v>0.18443820097101901</v>
      </c>
      <c r="N326">
        <v>0.5436241610738255</v>
      </c>
      <c r="O326">
        <v>4.2001341012809761E-3</v>
      </c>
      <c r="P326">
        <v>0.89947115464616778</v>
      </c>
      <c r="Q326">
        <v>0.36986289737955769</v>
      </c>
      <c r="R326">
        <v>148</v>
      </c>
      <c r="S326">
        <v>0</v>
      </c>
      <c r="T326">
        <v>-0.44243370137232751</v>
      </c>
      <c r="U326">
        <v>38</v>
      </c>
      <c r="V326">
        <v>3008</v>
      </c>
      <c r="W326">
        <v>149</v>
      </c>
    </row>
    <row r="327" spans="1:23">
      <c r="A327" t="s">
        <v>351</v>
      </c>
      <c r="B327" t="str">
        <f t="shared" si="5"/>
        <v>industrial_value_added_yoy_historical_high_24_-1</v>
      </c>
      <c r="C327" t="s">
        <v>437</v>
      </c>
      <c r="D327" t="s">
        <v>333</v>
      </c>
      <c r="E327">
        <v>24</v>
      </c>
      <c r="F327">
        <v>-1</v>
      </c>
      <c r="G327">
        <v>-1</v>
      </c>
      <c r="H327" t="s">
        <v>330</v>
      </c>
      <c r="I327" t="s">
        <v>331</v>
      </c>
      <c r="K327">
        <v>-0.53004607825811534</v>
      </c>
      <c r="L327">
        <v>-6.1301967461952267E-2</v>
      </c>
      <c r="M327">
        <v>-0.34709105569683057</v>
      </c>
      <c r="N327">
        <v>0.44966442953020141</v>
      </c>
      <c r="O327">
        <v>-3.4299202859604948E-3</v>
      </c>
      <c r="P327">
        <v>-0.72235819516061905</v>
      </c>
      <c r="Q327">
        <v>0.47121413666601669</v>
      </c>
      <c r="R327">
        <v>148</v>
      </c>
      <c r="S327">
        <v>0</v>
      </c>
      <c r="T327">
        <v>-0.60592322048787783</v>
      </c>
      <c r="U327">
        <v>38</v>
      </c>
      <c r="V327">
        <v>3008</v>
      </c>
      <c r="W327">
        <v>149</v>
      </c>
    </row>
    <row r="328" spans="1:23">
      <c r="A328" t="s">
        <v>351</v>
      </c>
      <c r="B328" t="str">
        <f t="shared" si="5"/>
        <v>fixedasset_investment_yoy_historical_high_24_1</v>
      </c>
      <c r="C328" t="s">
        <v>344</v>
      </c>
      <c r="D328" t="s">
        <v>333</v>
      </c>
      <c r="E328">
        <v>24</v>
      </c>
      <c r="F328">
        <v>1</v>
      </c>
      <c r="G328">
        <v>1</v>
      </c>
      <c r="H328" t="s">
        <v>330</v>
      </c>
      <c r="I328" t="s">
        <v>331</v>
      </c>
      <c r="K328">
        <v>0.1122988127065629</v>
      </c>
      <c r="L328">
        <v>8.9561170873155849E-3</v>
      </c>
      <c r="M328">
        <v>5.0704048391921039E-2</v>
      </c>
      <c r="N328">
        <v>0.53691275167785235</v>
      </c>
      <c r="O328">
        <v>2.3660517210677078E-3</v>
      </c>
      <c r="P328">
        <v>0.50448922813907238</v>
      </c>
      <c r="Q328">
        <v>0.6146679034173731</v>
      </c>
      <c r="R328">
        <v>148</v>
      </c>
      <c r="S328">
        <v>0</v>
      </c>
      <c r="T328">
        <v>-0.48469408425910898</v>
      </c>
      <c r="U328">
        <v>25</v>
      </c>
      <c r="V328">
        <v>3008</v>
      </c>
      <c r="W328">
        <v>149</v>
      </c>
    </row>
    <row r="329" spans="1:23">
      <c r="A329" t="s">
        <v>351</v>
      </c>
      <c r="B329" t="str">
        <f t="shared" si="5"/>
        <v>fixedasset_investment_yoy_historical_high_24_-1</v>
      </c>
      <c r="C329" t="s">
        <v>344</v>
      </c>
      <c r="D329" t="s">
        <v>333</v>
      </c>
      <c r="E329">
        <v>24</v>
      </c>
      <c r="F329">
        <v>-1</v>
      </c>
      <c r="G329">
        <v>1</v>
      </c>
      <c r="H329" t="s">
        <v>330</v>
      </c>
      <c r="I329" t="s">
        <v>331</v>
      </c>
      <c r="K329">
        <v>-0.38054722555887038</v>
      </c>
      <c r="L329">
        <v>-3.9327950379103638E-2</v>
      </c>
      <c r="M329">
        <v>-0.22265076257224631</v>
      </c>
      <c r="N329">
        <v>0.4563758389261745</v>
      </c>
      <c r="O329">
        <v>-1.545363937538481E-3</v>
      </c>
      <c r="P329">
        <v>-0.32092764334546708</v>
      </c>
      <c r="Q329">
        <v>0.74871794853032858</v>
      </c>
      <c r="R329">
        <v>148</v>
      </c>
      <c r="S329">
        <v>0</v>
      </c>
      <c r="T329">
        <v>-0.54680296698949638</v>
      </c>
      <c r="U329">
        <v>25</v>
      </c>
      <c r="V329">
        <v>3008</v>
      </c>
      <c r="W329">
        <v>149</v>
      </c>
    </row>
    <row r="330" spans="1:23">
      <c r="A330" t="s">
        <v>351</v>
      </c>
      <c r="B330" t="str">
        <f t="shared" si="5"/>
        <v>fixedasset_investment_ytd_yoy_historical_high_24_1</v>
      </c>
      <c r="C330" t="s">
        <v>390</v>
      </c>
      <c r="D330" t="s">
        <v>333</v>
      </c>
      <c r="E330">
        <v>24</v>
      </c>
      <c r="F330">
        <v>1</v>
      </c>
      <c r="G330">
        <v>-1</v>
      </c>
      <c r="H330" t="s">
        <v>330</v>
      </c>
      <c r="I330" t="s">
        <v>331</v>
      </c>
      <c r="K330">
        <v>-0.4752730018938206</v>
      </c>
      <c r="L330">
        <v>-5.2592159519718962E-2</v>
      </c>
      <c r="M330">
        <v>-0.29776099154813529</v>
      </c>
      <c r="N330">
        <v>0.47651006711409388</v>
      </c>
      <c r="O330">
        <v>-2.658233863614445E-3</v>
      </c>
      <c r="P330">
        <v>-0.56500972816620976</v>
      </c>
      <c r="Q330">
        <v>0.5729225880051243</v>
      </c>
      <c r="R330">
        <v>148</v>
      </c>
      <c r="S330">
        <v>0</v>
      </c>
      <c r="T330">
        <v>-0.77849303857515029</v>
      </c>
      <c r="U330">
        <v>4</v>
      </c>
      <c r="V330">
        <v>3008</v>
      </c>
      <c r="W330">
        <v>149</v>
      </c>
    </row>
    <row r="331" spans="1:23">
      <c r="A331" t="s">
        <v>351</v>
      </c>
      <c r="B331" t="str">
        <f t="shared" si="5"/>
        <v>fixedasset_investment_ytd_yoy_historical_high_24_-1</v>
      </c>
      <c r="C331" t="s">
        <v>390</v>
      </c>
      <c r="D331" t="s">
        <v>333</v>
      </c>
      <c r="E331">
        <v>24</v>
      </c>
      <c r="F331">
        <v>-1</v>
      </c>
      <c r="G331">
        <v>-1</v>
      </c>
      <c r="H331" t="s">
        <v>330</v>
      </c>
      <c r="I331" t="s">
        <v>331</v>
      </c>
      <c r="K331">
        <v>0.31309535820611561</v>
      </c>
      <c r="L331">
        <v>2.3082034542215361E-2</v>
      </c>
      <c r="M331">
        <v>0.1306835382878965</v>
      </c>
      <c r="N331">
        <v>0.51677852348993292</v>
      </c>
      <c r="O331">
        <v>3.5109265540619349E-3</v>
      </c>
      <c r="P331">
        <v>0.72575491858000829</v>
      </c>
      <c r="Q331">
        <v>0.46913511646441142</v>
      </c>
      <c r="R331">
        <v>148</v>
      </c>
      <c r="S331">
        <v>0</v>
      </c>
      <c r="T331">
        <v>-0.56805681693804122</v>
      </c>
      <c r="U331">
        <v>4</v>
      </c>
      <c r="V331">
        <v>3008</v>
      </c>
      <c r="W331">
        <v>149</v>
      </c>
    </row>
    <row r="332" spans="1:23">
      <c r="A332" t="s">
        <v>351</v>
      </c>
      <c r="B332" t="str">
        <f t="shared" si="5"/>
        <v>pmi_manufacturing_historical_high_24_1</v>
      </c>
      <c r="C332" t="s">
        <v>347</v>
      </c>
      <c r="D332" t="s">
        <v>333</v>
      </c>
      <c r="E332">
        <v>24</v>
      </c>
      <c r="F332">
        <v>1</v>
      </c>
      <c r="G332">
        <v>1</v>
      </c>
      <c r="H332" t="s">
        <v>330</v>
      </c>
      <c r="I332" t="s">
        <v>331</v>
      </c>
      <c r="K332">
        <v>1.4810946100954361</v>
      </c>
      <c r="L332">
        <v>7.9100451690059081E-2</v>
      </c>
      <c r="M332">
        <v>0.44804106065172322</v>
      </c>
      <c r="N332">
        <v>0.53691275167785235</v>
      </c>
      <c r="O332">
        <v>7.8580318948126161E-3</v>
      </c>
      <c r="P332">
        <v>1.5757788094918399</v>
      </c>
      <c r="Q332">
        <v>0.1172119626915453</v>
      </c>
      <c r="R332">
        <v>148</v>
      </c>
      <c r="S332">
        <v>0</v>
      </c>
      <c r="T332">
        <v>-0.50987513232345005</v>
      </c>
      <c r="U332">
        <v>24</v>
      </c>
      <c r="V332">
        <v>3008</v>
      </c>
      <c r="W332">
        <v>149</v>
      </c>
    </row>
    <row r="333" spans="1:23">
      <c r="A333" t="s">
        <v>351</v>
      </c>
      <c r="B333" t="str">
        <f t="shared" si="5"/>
        <v>pmi_manufacturing_historical_high_24_-1</v>
      </c>
      <c r="C333" t="s">
        <v>347</v>
      </c>
      <c r="D333" t="s">
        <v>333</v>
      </c>
      <c r="E333">
        <v>24</v>
      </c>
      <c r="F333">
        <v>-1</v>
      </c>
      <c r="G333">
        <v>1</v>
      </c>
      <c r="H333" t="s">
        <v>330</v>
      </c>
      <c r="I333" t="s">
        <v>331</v>
      </c>
      <c r="K333">
        <v>-0.72229330444107998</v>
      </c>
      <c r="L333">
        <v>-0.10177413097941219</v>
      </c>
      <c r="M333">
        <v>-0.57646939577026335</v>
      </c>
      <c r="N333">
        <v>0.4563758389261745</v>
      </c>
      <c r="O333">
        <v>-6.8883044200338398E-3</v>
      </c>
      <c r="P333">
        <v>-1.4801433878681549</v>
      </c>
      <c r="Q333">
        <v>0.14096056099497931</v>
      </c>
      <c r="R333">
        <v>148</v>
      </c>
      <c r="S333">
        <v>0</v>
      </c>
      <c r="T333">
        <v>-0.85235529860154313</v>
      </c>
      <c r="U333">
        <v>24</v>
      </c>
      <c r="V333">
        <v>3008</v>
      </c>
      <c r="W333">
        <v>149</v>
      </c>
    </row>
    <row r="334" spans="1:23">
      <c r="A334" t="s">
        <v>351</v>
      </c>
      <c r="B334" t="str">
        <f t="shared" si="5"/>
        <v>pmi_manufacturing_neworder_historical_new_high_3_1</v>
      </c>
      <c r="C334" t="s">
        <v>424</v>
      </c>
      <c r="D334" t="s">
        <v>335</v>
      </c>
      <c r="E334">
        <v>3</v>
      </c>
      <c r="F334">
        <v>1</v>
      </c>
      <c r="G334">
        <v>1</v>
      </c>
      <c r="H334" t="s">
        <v>330</v>
      </c>
      <c r="I334" t="s">
        <v>331</v>
      </c>
      <c r="K334">
        <v>0.87034069952085336</v>
      </c>
      <c r="L334">
        <v>5.3854350238174087E-2</v>
      </c>
      <c r="M334">
        <v>0.30496847340092609</v>
      </c>
      <c r="N334">
        <v>0.50335570469798663</v>
      </c>
      <c r="O334">
        <v>5.9544638451582161E-3</v>
      </c>
      <c r="P334">
        <v>1.2309113246012291</v>
      </c>
      <c r="Q334">
        <v>0.22030861397706361</v>
      </c>
      <c r="R334">
        <v>148</v>
      </c>
      <c r="S334">
        <v>0</v>
      </c>
      <c r="T334">
        <v>-0.47050934148028772</v>
      </c>
      <c r="U334">
        <v>55</v>
      </c>
      <c r="V334">
        <v>3008</v>
      </c>
      <c r="W334">
        <v>149</v>
      </c>
    </row>
    <row r="335" spans="1:23">
      <c r="A335" t="s">
        <v>351</v>
      </c>
      <c r="B335" t="str">
        <f t="shared" si="5"/>
        <v>pmi_manufacturing_neworder_historical_new_high_12_1</v>
      </c>
      <c r="C335" t="s">
        <v>424</v>
      </c>
      <c r="D335" t="s">
        <v>335</v>
      </c>
      <c r="E335">
        <v>12</v>
      </c>
      <c r="F335">
        <v>1</v>
      </c>
      <c r="G335">
        <v>1</v>
      </c>
      <c r="H335" t="s">
        <v>330</v>
      </c>
      <c r="I335" t="s">
        <v>331</v>
      </c>
      <c r="K335">
        <v>0.86117483006847118</v>
      </c>
      <c r="L335">
        <v>5.3420706363034309E-2</v>
      </c>
      <c r="M335">
        <v>0.30251190137184208</v>
      </c>
      <c r="N335">
        <v>0.51006711409395977</v>
      </c>
      <c r="O335">
        <v>5.8973902828951784E-3</v>
      </c>
      <c r="P335">
        <v>1.22834325070231</v>
      </c>
      <c r="Q335">
        <v>0.22126790340491259</v>
      </c>
      <c r="R335">
        <v>148</v>
      </c>
      <c r="S335">
        <v>0</v>
      </c>
      <c r="T335">
        <v>-0.3983374671044761</v>
      </c>
      <c r="U335">
        <v>21</v>
      </c>
      <c r="V335">
        <v>3008</v>
      </c>
      <c r="W335">
        <v>149</v>
      </c>
    </row>
    <row r="336" spans="1:23">
      <c r="A336" t="s">
        <v>351</v>
      </c>
      <c r="B336" t="str">
        <f t="shared" si="5"/>
        <v>pmi_nonmanufacturing_historical_new_high_6_1</v>
      </c>
      <c r="C336" t="s">
        <v>342</v>
      </c>
      <c r="D336" t="s">
        <v>335</v>
      </c>
      <c r="E336">
        <v>6</v>
      </c>
      <c r="F336">
        <v>1</v>
      </c>
      <c r="G336">
        <v>-1</v>
      </c>
      <c r="H336" t="s">
        <v>330</v>
      </c>
      <c r="I336" t="s">
        <v>331</v>
      </c>
      <c r="K336">
        <v>0.95833252127588953</v>
      </c>
      <c r="L336">
        <v>5.7921033838018943E-2</v>
      </c>
      <c r="M336">
        <v>0.32800889900922442</v>
      </c>
      <c r="N336">
        <v>0.52348993288590606</v>
      </c>
      <c r="O336">
        <v>6.2305560506848998E-3</v>
      </c>
      <c r="P336">
        <v>1.3046265728411119</v>
      </c>
      <c r="Q336">
        <v>0.19404506688573231</v>
      </c>
      <c r="R336">
        <v>148</v>
      </c>
      <c r="S336">
        <v>0</v>
      </c>
      <c r="T336">
        <v>-0.35726556652244562</v>
      </c>
      <c r="U336">
        <v>27</v>
      </c>
      <c r="V336">
        <v>3008</v>
      </c>
      <c r="W336">
        <v>149</v>
      </c>
    </row>
    <row r="337" spans="1:23">
      <c r="A337" t="s">
        <v>351</v>
      </c>
      <c r="B337" t="str">
        <f t="shared" si="5"/>
        <v>pmi_nonmanufacturing_historical_high_24_1</v>
      </c>
      <c r="C337" t="s">
        <v>342</v>
      </c>
      <c r="D337" t="s">
        <v>333</v>
      </c>
      <c r="E337">
        <v>24</v>
      </c>
      <c r="F337">
        <v>1</v>
      </c>
      <c r="G337">
        <v>-1</v>
      </c>
      <c r="H337" t="s">
        <v>330</v>
      </c>
      <c r="I337" t="s">
        <v>331</v>
      </c>
      <c r="K337">
        <v>0.89203523461270162</v>
      </c>
      <c r="L337">
        <v>5.4873026262433733E-2</v>
      </c>
      <c r="M337">
        <v>0.3107398378184637</v>
      </c>
      <c r="N337">
        <v>0.55033557046979864</v>
      </c>
      <c r="O337">
        <v>6.0236681522868553E-3</v>
      </c>
      <c r="P337">
        <v>1.2542977852546531</v>
      </c>
      <c r="Q337">
        <v>0.21171115725299561</v>
      </c>
      <c r="R337">
        <v>148</v>
      </c>
      <c r="S337">
        <v>0</v>
      </c>
      <c r="T337">
        <v>-0.39562919842693928</v>
      </c>
      <c r="U337">
        <v>33</v>
      </c>
      <c r="V337">
        <v>3008</v>
      </c>
      <c r="W337">
        <v>149</v>
      </c>
    </row>
    <row r="338" spans="1:23">
      <c r="A338" t="s">
        <v>351</v>
      </c>
      <c r="B338" t="str">
        <f t="shared" si="5"/>
        <v>export_yoy_historical_high_24_1</v>
      </c>
      <c r="C338" t="s">
        <v>438</v>
      </c>
      <c r="D338" t="s">
        <v>333</v>
      </c>
      <c r="E338">
        <v>24</v>
      </c>
      <c r="F338">
        <v>1</v>
      </c>
      <c r="G338">
        <v>-1</v>
      </c>
      <c r="H338" t="s">
        <v>330</v>
      </c>
      <c r="I338" t="s">
        <v>331</v>
      </c>
      <c r="K338">
        <v>1.638241291081209</v>
      </c>
      <c r="L338">
        <v>8.4666671092411994E-2</v>
      </c>
      <c r="M338">
        <v>0.47959885937978369</v>
      </c>
      <c r="N338">
        <v>0.58389261744966447</v>
      </c>
      <c r="O338">
        <v>8.2088057295865487E-3</v>
      </c>
      <c r="P338">
        <v>1.678246526345526</v>
      </c>
      <c r="Q338">
        <v>9.5409332632926322E-2</v>
      </c>
      <c r="R338">
        <v>148</v>
      </c>
      <c r="S338">
        <v>0</v>
      </c>
      <c r="T338">
        <v>-0.52305199153806559</v>
      </c>
      <c r="U338">
        <v>38</v>
      </c>
      <c r="V338">
        <v>3008</v>
      </c>
      <c r="W338">
        <v>149</v>
      </c>
    </row>
    <row r="339" spans="1:23">
      <c r="A339" t="s">
        <v>351</v>
      </c>
      <c r="B339" t="str">
        <f t="shared" si="5"/>
        <v>export_yoy_historical_high_24_-1</v>
      </c>
      <c r="C339" t="s">
        <v>438</v>
      </c>
      <c r="D339" t="s">
        <v>333</v>
      </c>
      <c r="E339">
        <v>24</v>
      </c>
      <c r="F339">
        <v>-1</v>
      </c>
      <c r="G339">
        <v>-1</v>
      </c>
      <c r="H339" t="s">
        <v>330</v>
      </c>
      <c r="I339" t="s">
        <v>331</v>
      </c>
      <c r="K339">
        <v>-0.73883488676038467</v>
      </c>
      <c r="L339">
        <v>-0.1063835860249903</v>
      </c>
      <c r="M339">
        <v>-0.60261547851134423</v>
      </c>
      <c r="N339">
        <v>0.40939597315436238</v>
      </c>
      <c r="O339">
        <v>-7.3598196459362412E-3</v>
      </c>
      <c r="P339">
        <v>-1.610767888317423</v>
      </c>
      <c r="Q339">
        <v>0.1093610283105212</v>
      </c>
      <c r="R339">
        <v>148</v>
      </c>
      <c r="S339">
        <v>0</v>
      </c>
      <c r="T339">
        <v>-0.85343078613431589</v>
      </c>
      <c r="U339">
        <v>38</v>
      </c>
      <c r="V339">
        <v>3008</v>
      </c>
      <c r="W339">
        <v>149</v>
      </c>
    </row>
    <row r="340" spans="1:23">
      <c r="A340" t="s">
        <v>351</v>
      </c>
      <c r="B340" t="str">
        <f t="shared" si="5"/>
        <v>trade_balance_yoy_historical_high_24_1</v>
      </c>
      <c r="C340" t="s">
        <v>439</v>
      </c>
      <c r="D340" t="s">
        <v>333</v>
      </c>
      <c r="E340">
        <v>24</v>
      </c>
      <c r="F340">
        <v>1</v>
      </c>
      <c r="G340">
        <v>1</v>
      </c>
      <c r="H340" t="s">
        <v>330</v>
      </c>
      <c r="I340" t="s">
        <v>331</v>
      </c>
      <c r="K340">
        <v>-0.40470188497574078</v>
      </c>
      <c r="L340">
        <v>-4.2523719794972381E-2</v>
      </c>
      <c r="M340">
        <v>-0.2407458734103862</v>
      </c>
      <c r="N340">
        <v>0.47651006711409388</v>
      </c>
      <c r="O340">
        <v>-1.78672566111663E-3</v>
      </c>
      <c r="P340">
        <v>-0.36413557845673977</v>
      </c>
      <c r="Q340">
        <v>0.71627646986695193</v>
      </c>
      <c r="R340">
        <v>148</v>
      </c>
      <c r="S340">
        <v>0</v>
      </c>
      <c r="T340">
        <v>-0.72794872941651334</v>
      </c>
      <c r="U340">
        <v>49</v>
      </c>
      <c r="V340">
        <v>3008</v>
      </c>
      <c r="W340">
        <v>149</v>
      </c>
    </row>
    <row r="341" spans="1:23">
      <c r="A341" t="s">
        <v>351</v>
      </c>
      <c r="B341" t="str">
        <f t="shared" si="5"/>
        <v>trade_balance_yoy_historical_high_24_-1</v>
      </c>
      <c r="C341" t="s">
        <v>439</v>
      </c>
      <c r="D341" t="s">
        <v>333</v>
      </c>
      <c r="E341">
        <v>24</v>
      </c>
      <c r="F341">
        <v>-1</v>
      </c>
      <c r="G341">
        <v>1</v>
      </c>
      <c r="H341" t="s">
        <v>330</v>
      </c>
      <c r="I341" t="s">
        <v>331</v>
      </c>
      <c r="K341">
        <v>0.15743115617050621</v>
      </c>
      <c r="L341">
        <v>1.232371079966388E-2</v>
      </c>
      <c r="M341">
        <v>6.9770060907815193E-2</v>
      </c>
      <c r="N341">
        <v>0.51677852348993292</v>
      </c>
      <c r="O341">
        <v>2.6479320845264232E-3</v>
      </c>
      <c r="P341">
        <v>0.56945344125178221</v>
      </c>
      <c r="Q341">
        <v>0.56991173873906509</v>
      </c>
      <c r="R341">
        <v>148</v>
      </c>
      <c r="S341">
        <v>0</v>
      </c>
      <c r="T341">
        <v>-0.60440780489370372</v>
      </c>
      <c r="U341">
        <v>49</v>
      </c>
      <c r="V341">
        <v>3008</v>
      </c>
      <c r="W341">
        <v>149</v>
      </c>
    </row>
    <row r="342" spans="1:23">
      <c r="A342" t="s">
        <v>351</v>
      </c>
      <c r="B342" t="str">
        <f t="shared" si="5"/>
        <v>CPI_historical_high_24_1</v>
      </c>
      <c r="C342" t="s">
        <v>386</v>
      </c>
      <c r="D342" t="s">
        <v>333</v>
      </c>
      <c r="E342">
        <v>24</v>
      </c>
      <c r="F342">
        <v>1</v>
      </c>
      <c r="G342">
        <v>-1</v>
      </c>
      <c r="H342" t="s">
        <v>330</v>
      </c>
      <c r="I342" t="s">
        <v>331</v>
      </c>
      <c r="K342">
        <v>-0.40054588663160962</v>
      </c>
      <c r="L342">
        <v>-4.1965498286802412E-2</v>
      </c>
      <c r="M342">
        <v>-0.23758500659182391</v>
      </c>
      <c r="N342">
        <v>0.48322147651006708</v>
      </c>
      <c r="O342">
        <v>-1.696626032153821E-3</v>
      </c>
      <c r="P342">
        <v>-0.35403390430155107</v>
      </c>
      <c r="Q342">
        <v>0.72381734802707054</v>
      </c>
      <c r="R342">
        <v>148</v>
      </c>
      <c r="S342">
        <v>0</v>
      </c>
      <c r="T342">
        <v>-0.62249624013373039</v>
      </c>
      <c r="U342">
        <v>33</v>
      </c>
      <c r="V342">
        <v>3008</v>
      </c>
      <c r="W342">
        <v>149</v>
      </c>
    </row>
    <row r="343" spans="1:23">
      <c r="A343" t="s">
        <v>351</v>
      </c>
      <c r="B343" t="str">
        <f t="shared" si="5"/>
        <v>CPI_historical_high_24_-1</v>
      </c>
      <c r="C343" t="s">
        <v>386</v>
      </c>
      <c r="D343" t="s">
        <v>333</v>
      </c>
      <c r="E343">
        <v>24</v>
      </c>
      <c r="F343">
        <v>-1</v>
      </c>
      <c r="G343">
        <v>-1</v>
      </c>
      <c r="H343" t="s">
        <v>330</v>
      </c>
      <c r="I343" t="s">
        <v>331</v>
      </c>
      <c r="K343">
        <v>0.14940671883458129</v>
      </c>
      <c r="L343">
        <v>1.1733856397147189E-2</v>
      </c>
      <c r="M343">
        <v>6.6430483689513431E-2</v>
      </c>
      <c r="N343">
        <v>0.51677852348993292</v>
      </c>
      <c r="O343">
        <v>2.6850262034842599E-3</v>
      </c>
      <c r="P343">
        <v>0.54277666192158924</v>
      </c>
      <c r="Q343">
        <v>0.5881000327455852</v>
      </c>
      <c r="R343">
        <v>148</v>
      </c>
      <c r="S343">
        <v>0</v>
      </c>
      <c r="T343">
        <v>-0.42059402981683869</v>
      </c>
      <c r="U343">
        <v>33</v>
      </c>
      <c r="V343">
        <v>3008</v>
      </c>
      <c r="W343">
        <v>149</v>
      </c>
    </row>
    <row r="344" spans="1:23">
      <c r="A344" t="s">
        <v>351</v>
      </c>
      <c r="B344" t="str">
        <f t="shared" si="5"/>
        <v>core_CPI_historical_high_24_1</v>
      </c>
      <c r="C344" t="s">
        <v>440</v>
      </c>
      <c r="D344" t="s">
        <v>333</v>
      </c>
      <c r="E344">
        <v>24</v>
      </c>
      <c r="F344">
        <v>1</v>
      </c>
      <c r="G344">
        <v>-1</v>
      </c>
      <c r="H344" t="s">
        <v>330</v>
      </c>
      <c r="I344" t="s">
        <v>331</v>
      </c>
      <c r="K344">
        <v>0.36500574585999512</v>
      </c>
      <c r="L344">
        <v>2.641054848302038E-2</v>
      </c>
      <c r="M344">
        <v>0.1495311295226899</v>
      </c>
      <c r="N344">
        <v>0.51006711409395977</v>
      </c>
      <c r="O344">
        <v>3.79789797982482E-3</v>
      </c>
      <c r="P344">
        <v>0.79644633243426999</v>
      </c>
      <c r="Q344">
        <v>0.427048374091898</v>
      </c>
      <c r="R344">
        <v>148</v>
      </c>
      <c r="S344">
        <v>0</v>
      </c>
      <c r="T344">
        <v>-0.43673009544788222</v>
      </c>
      <c r="U344">
        <v>19</v>
      </c>
      <c r="V344">
        <v>3008</v>
      </c>
      <c r="W344">
        <v>149</v>
      </c>
    </row>
    <row r="345" spans="1:23">
      <c r="A345" t="s">
        <v>351</v>
      </c>
      <c r="B345" t="str">
        <f t="shared" si="5"/>
        <v>core_CPI_historical_high_24_-1</v>
      </c>
      <c r="C345" t="s">
        <v>440</v>
      </c>
      <c r="D345" t="s">
        <v>333</v>
      </c>
      <c r="E345">
        <v>24</v>
      </c>
      <c r="F345">
        <v>-1</v>
      </c>
      <c r="G345">
        <v>-1</v>
      </c>
      <c r="H345" t="s">
        <v>330</v>
      </c>
      <c r="I345" t="s">
        <v>331</v>
      </c>
      <c r="K345">
        <v>-0.49522806945801462</v>
      </c>
      <c r="L345">
        <v>-5.5664478105422743E-2</v>
      </c>
      <c r="M345">
        <v>-0.31516090212008341</v>
      </c>
      <c r="N345">
        <v>0.48322147651006708</v>
      </c>
      <c r="O345">
        <v>-2.8743121034179322E-3</v>
      </c>
      <c r="P345">
        <v>-0.59002509530544955</v>
      </c>
      <c r="Q345">
        <v>0.55607358600518764</v>
      </c>
      <c r="R345">
        <v>148</v>
      </c>
      <c r="S345">
        <v>0</v>
      </c>
      <c r="T345">
        <v>-0.68739457183770192</v>
      </c>
      <c r="U345">
        <v>19</v>
      </c>
      <c r="V345">
        <v>3008</v>
      </c>
      <c r="W345">
        <v>149</v>
      </c>
    </row>
    <row r="346" spans="1:23">
      <c r="A346" t="s">
        <v>351</v>
      </c>
      <c r="B346" t="str">
        <f t="shared" si="5"/>
        <v>PPI_historical_high_24_1</v>
      </c>
      <c r="C346" t="s">
        <v>421</v>
      </c>
      <c r="D346" t="s">
        <v>333</v>
      </c>
      <c r="E346">
        <v>24</v>
      </c>
      <c r="F346">
        <v>1</v>
      </c>
      <c r="G346">
        <v>1</v>
      </c>
      <c r="H346" t="s">
        <v>330</v>
      </c>
      <c r="I346" t="s">
        <v>331</v>
      </c>
      <c r="K346">
        <v>-0.29279398445729909</v>
      </c>
      <c r="L346">
        <v>-2.8605877180736369E-2</v>
      </c>
      <c r="M346">
        <v>-0.16194456896470541</v>
      </c>
      <c r="N346">
        <v>0.49664429530201343</v>
      </c>
      <c r="O346">
        <v>-6.3065021921522569E-4</v>
      </c>
      <c r="P346">
        <v>-0.13296263345639839</v>
      </c>
      <c r="Q346">
        <v>0.89440354369981567</v>
      </c>
      <c r="R346">
        <v>148</v>
      </c>
      <c r="S346">
        <v>0</v>
      </c>
      <c r="T346">
        <v>-0.66478238678158474</v>
      </c>
      <c r="U346">
        <v>12</v>
      </c>
      <c r="V346">
        <v>3008</v>
      </c>
      <c r="W346">
        <v>149</v>
      </c>
    </row>
    <row r="347" spans="1:23">
      <c r="A347" t="s">
        <v>351</v>
      </c>
      <c r="B347" t="str">
        <f t="shared" si="5"/>
        <v>PPI_historical_high_24_-1</v>
      </c>
      <c r="C347" t="s">
        <v>421</v>
      </c>
      <c r="D347" t="s">
        <v>333</v>
      </c>
      <c r="E347">
        <v>24</v>
      </c>
      <c r="F347">
        <v>-1</v>
      </c>
      <c r="G347">
        <v>1</v>
      </c>
      <c r="H347" t="s">
        <v>330</v>
      </c>
      <c r="I347" t="s">
        <v>331</v>
      </c>
      <c r="K347">
        <v>-2.5720129077368089E-2</v>
      </c>
      <c r="L347">
        <v>-2.1805586318597299E-3</v>
      </c>
      <c r="M347">
        <v>-1.2344653006361729E-2</v>
      </c>
      <c r="N347">
        <v>0.49664429530201343</v>
      </c>
      <c r="O347">
        <v>1.5384275858643149E-3</v>
      </c>
      <c r="P347">
        <v>0.31470761739916492</v>
      </c>
      <c r="Q347">
        <v>0.75342689484508363</v>
      </c>
      <c r="R347">
        <v>148</v>
      </c>
      <c r="S347">
        <v>0</v>
      </c>
      <c r="T347">
        <v>-0.6941749787664695</v>
      </c>
      <c r="U347">
        <v>12</v>
      </c>
      <c r="V347">
        <v>3008</v>
      </c>
      <c r="W347">
        <v>149</v>
      </c>
    </row>
    <row r="348" spans="1:23">
      <c r="A348" t="s">
        <v>351</v>
      </c>
      <c r="B348" t="str">
        <f t="shared" si="5"/>
        <v>CPI_PPI_historical_high_24_1</v>
      </c>
      <c r="C348" t="s">
        <v>345</v>
      </c>
      <c r="D348" t="s">
        <v>333</v>
      </c>
      <c r="E348">
        <v>24</v>
      </c>
      <c r="F348">
        <v>1</v>
      </c>
      <c r="G348">
        <v>-1</v>
      </c>
      <c r="H348" t="s">
        <v>330</v>
      </c>
      <c r="I348" t="s">
        <v>331</v>
      </c>
      <c r="K348">
        <v>-0.66464883112476381</v>
      </c>
      <c r="L348">
        <v>-8.7468235972317565E-2</v>
      </c>
      <c r="M348">
        <v>-0.49535434428520397</v>
      </c>
      <c r="N348">
        <v>0.47651006711409388</v>
      </c>
      <c r="O348">
        <v>-5.6895566398701353E-3</v>
      </c>
      <c r="P348">
        <v>-1.243283390686194</v>
      </c>
      <c r="Q348">
        <v>0.21572932051278851</v>
      </c>
      <c r="R348">
        <v>148</v>
      </c>
      <c r="S348">
        <v>0</v>
      </c>
      <c r="T348">
        <v>-0.82950261124428259</v>
      </c>
      <c r="U348">
        <v>18</v>
      </c>
      <c r="V348">
        <v>3008</v>
      </c>
      <c r="W348">
        <v>149</v>
      </c>
    </row>
    <row r="349" spans="1:23">
      <c r="A349" t="s">
        <v>351</v>
      </c>
      <c r="B349" t="str">
        <f t="shared" si="5"/>
        <v>CPI_PPI_historical_high_24_-1</v>
      </c>
      <c r="C349" t="s">
        <v>345</v>
      </c>
      <c r="D349" t="s">
        <v>333</v>
      </c>
      <c r="E349">
        <v>24</v>
      </c>
      <c r="F349">
        <v>-1</v>
      </c>
      <c r="G349">
        <v>-1</v>
      </c>
      <c r="H349" t="s">
        <v>330</v>
      </c>
      <c r="I349" t="s">
        <v>331</v>
      </c>
      <c r="K349">
        <v>1.054612148362585</v>
      </c>
      <c r="L349">
        <v>6.2183234807822618E-2</v>
      </c>
      <c r="M349">
        <v>0.35215910280287882</v>
      </c>
      <c r="N349">
        <v>0.51677852348993292</v>
      </c>
      <c r="O349">
        <v>6.5273417691590991E-3</v>
      </c>
      <c r="P349">
        <v>1.3319082929763659</v>
      </c>
      <c r="Q349">
        <v>0.18493782352146471</v>
      </c>
      <c r="R349">
        <v>148</v>
      </c>
      <c r="S349">
        <v>0</v>
      </c>
      <c r="T349">
        <v>-0.57689724361723349</v>
      </c>
      <c r="U349">
        <v>18</v>
      </c>
      <c r="V349">
        <v>3008</v>
      </c>
      <c r="W349">
        <v>149</v>
      </c>
    </row>
    <row r="350" spans="1:23">
      <c r="A350" t="s">
        <v>351</v>
      </c>
      <c r="B350" t="str">
        <f t="shared" si="5"/>
        <v>core_CPI_PPI_historical_high_24_1</v>
      </c>
      <c r="C350" t="s">
        <v>420</v>
      </c>
      <c r="D350" t="s">
        <v>333</v>
      </c>
      <c r="E350">
        <v>24</v>
      </c>
      <c r="F350">
        <v>1</v>
      </c>
      <c r="G350">
        <v>-1</v>
      </c>
      <c r="H350" t="s">
        <v>330</v>
      </c>
      <c r="I350" t="s">
        <v>331</v>
      </c>
      <c r="K350">
        <v>-0.22960787652570999</v>
      </c>
      <c r="L350">
        <v>-2.1616537852998882E-2</v>
      </c>
      <c r="M350">
        <v>-0.12237519746254551</v>
      </c>
      <c r="N350">
        <v>0.49664429530201343</v>
      </c>
      <c r="O350">
        <v>-1.2041330615347851E-4</v>
      </c>
      <c r="P350">
        <v>-2.5438914545628181E-2</v>
      </c>
      <c r="Q350">
        <v>0.9797391396969245</v>
      </c>
      <c r="R350">
        <v>148</v>
      </c>
      <c r="S350">
        <v>0</v>
      </c>
      <c r="T350">
        <v>-0.6941749787664695</v>
      </c>
      <c r="U350">
        <v>10</v>
      </c>
      <c r="V350">
        <v>3008</v>
      </c>
      <c r="W350">
        <v>149</v>
      </c>
    </row>
    <row r="351" spans="1:23">
      <c r="A351" t="s">
        <v>351</v>
      </c>
      <c r="B351" t="str">
        <f t="shared" si="5"/>
        <v>core_CPI_PPI_historical_high_24_-1</v>
      </c>
      <c r="C351" t="s">
        <v>420</v>
      </c>
      <c r="D351" t="s">
        <v>333</v>
      </c>
      <c r="E351">
        <v>24</v>
      </c>
      <c r="F351">
        <v>-1</v>
      </c>
      <c r="G351">
        <v>-1</v>
      </c>
      <c r="H351" t="s">
        <v>330</v>
      </c>
      <c r="I351" t="s">
        <v>331</v>
      </c>
      <c r="K351">
        <v>-0.10562872523754881</v>
      </c>
      <c r="L351">
        <v>-9.3087439838801522E-3</v>
      </c>
      <c r="M351">
        <v>-5.2698512171669487E-2</v>
      </c>
      <c r="N351">
        <v>0.49664429530201343</v>
      </c>
      <c r="O351">
        <v>8.7560167392619398E-4</v>
      </c>
      <c r="P351">
        <v>0.1874386692667922</v>
      </c>
      <c r="Q351">
        <v>0.85157342953296034</v>
      </c>
      <c r="R351">
        <v>148</v>
      </c>
      <c r="S351">
        <v>0</v>
      </c>
      <c r="T351">
        <v>-0.59023166508732827</v>
      </c>
      <c r="U351">
        <v>10</v>
      </c>
      <c r="V351">
        <v>3008</v>
      </c>
      <c r="W351">
        <v>149</v>
      </c>
    </row>
    <row r="352" spans="1:23">
      <c r="A352" t="s">
        <v>351</v>
      </c>
      <c r="B352" t="str">
        <f t="shared" si="5"/>
        <v>tot_retail_sales_yoy_historical_high_24_1</v>
      </c>
      <c r="C352" t="s">
        <v>441</v>
      </c>
      <c r="D352" t="s">
        <v>333</v>
      </c>
      <c r="E352">
        <v>24</v>
      </c>
      <c r="F352">
        <v>1</v>
      </c>
      <c r="G352">
        <v>1</v>
      </c>
      <c r="H352" t="s">
        <v>330</v>
      </c>
      <c r="I352" t="s">
        <v>331</v>
      </c>
      <c r="K352">
        <v>0.42159535119033897</v>
      </c>
      <c r="L352">
        <v>2.9909472951941352E-2</v>
      </c>
      <c r="M352">
        <v>0.1693445285930287</v>
      </c>
      <c r="N352">
        <v>0.53020134228187921</v>
      </c>
      <c r="O352">
        <v>4.0171858245384804E-3</v>
      </c>
      <c r="P352">
        <v>0.85312035477580372</v>
      </c>
      <c r="Q352">
        <v>0.39497114049249421</v>
      </c>
      <c r="R352">
        <v>148</v>
      </c>
      <c r="S352">
        <v>0</v>
      </c>
      <c r="T352">
        <v>-0.5877755478364225</v>
      </c>
      <c r="U352">
        <v>28</v>
      </c>
      <c r="V352">
        <v>3008</v>
      </c>
      <c r="W352">
        <v>149</v>
      </c>
    </row>
    <row r="353" spans="1:23">
      <c r="A353" t="s">
        <v>351</v>
      </c>
      <c r="B353" t="str">
        <f t="shared" si="5"/>
        <v>tot_retail_sales_yoy_historical_high_24_-1</v>
      </c>
      <c r="C353" t="s">
        <v>441</v>
      </c>
      <c r="D353" t="s">
        <v>333</v>
      </c>
      <c r="E353">
        <v>24</v>
      </c>
      <c r="F353">
        <v>-1</v>
      </c>
      <c r="G353">
        <v>1</v>
      </c>
      <c r="H353" t="s">
        <v>330</v>
      </c>
      <c r="I353" t="s">
        <v>331</v>
      </c>
      <c r="K353">
        <v>-0.51532158221977664</v>
      </c>
      <c r="L353">
        <v>-5.8872681108893987E-2</v>
      </c>
      <c r="M353">
        <v>-0.33333139789567051</v>
      </c>
      <c r="N353">
        <v>0.46308724832214759</v>
      </c>
      <c r="O353">
        <v>-3.1979143556150392E-3</v>
      </c>
      <c r="P353">
        <v>-0.66878749480647015</v>
      </c>
      <c r="Q353">
        <v>0.50467286515926579</v>
      </c>
      <c r="R353">
        <v>148</v>
      </c>
      <c r="S353">
        <v>0</v>
      </c>
      <c r="T353">
        <v>-0.64550163964263774</v>
      </c>
      <c r="U353">
        <v>28</v>
      </c>
      <c r="V353">
        <v>3008</v>
      </c>
      <c r="W353">
        <v>149</v>
      </c>
    </row>
    <row r="354" spans="1:23">
      <c r="A354" t="s">
        <v>351</v>
      </c>
      <c r="B354" t="str">
        <f t="shared" si="5"/>
        <v>consumer_confidence_historical_high_24_1</v>
      </c>
      <c r="C354" t="s">
        <v>442</v>
      </c>
      <c r="D354" t="s">
        <v>333</v>
      </c>
      <c r="E354">
        <v>24</v>
      </c>
      <c r="F354">
        <v>1</v>
      </c>
      <c r="G354">
        <v>-1</v>
      </c>
      <c r="H354" t="s">
        <v>330</v>
      </c>
      <c r="I354" t="s">
        <v>331</v>
      </c>
      <c r="K354">
        <v>-0.11996969609508649</v>
      </c>
      <c r="L354">
        <v>-1.064944857710015E-2</v>
      </c>
      <c r="M354">
        <v>-6.0288427027746311E-2</v>
      </c>
      <c r="N354">
        <v>0.49664429530201343</v>
      </c>
      <c r="O354">
        <v>9.0226295473087349E-4</v>
      </c>
      <c r="P354">
        <v>0.1881277559510218</v>
      </c>
      <c r="Q354">
        <v>0.85103420166444599</v>
      </c>
      <c r="R354">
        <v>148</v>
      </c>
      <c r="S354">
        <v>0</v>
      </c>
      <c r="T354">
        <v>-0.67274390187698019</v>
      </c>
      <c r="U354">
        <v>31</v>
      </c>
      <c r="V354">
        <v>3008</v>
      </c>
      <c r="W354">
        <v>149</v>
      </c>
    </row>
    <row r="355" spans="1:23">
      <c r="A355" t="s">
        <v>351</v>
      </c>
      <c r="B355" t="str">
        <f t="shared" si="5"/>
        <v>consumer_confidence_historical_high_24_-1</v>
      </c>
      <c r="C355" t="s">
        <v>442</v>
      </c>
      <c r="D355" t="s">
        <v>333</v>
      </c>
      <c r="E355">
        <v>24</v>
      </c>
      <c r="F355">
        <v>-1</v>
      </c>
      <c r="G355">
        <v>-1</v>
      </c>
      <c r="H355" t="s">
        <v>330</v>
      </c>
      <c r="I355" t="s">
        <v>331</v>
      </c>
      <c r="K355">
        <v>-0.2170535690858415</v>
      </c>
      <c r="L355">
        <v>-2.0290695157763491E-2</v>
      </c>
      <c r="M355">
        <v>-0.1148692428067645</v>
      </c>
      <c r="N355">
        <v>0.49664429530201343</v>
      </c>
      <c r="O355">
        <v>1.656421978312925E-4</v>
      </c>
      <c r="P355">
        <v>3.2827607342332053E-2</v>
      </c>
      <c r="Q355">
        <v>0.97385629301392318</v>
      </c>
      <c r="R355">
        <v>148</v>
      </c>
      <c r="S355">
        <v>0</v>
      </c>
      <c r="T355">
        <v>-0.69668293518328217</v>
      </c>
      <c r="U355">
        <v>31</v>
      </c>
      <c r="V355">
        <v>3008</v>
      </c>
      <c r="W355">
        <v>149</v>
      </c>
    </row>
    <row r="356" spans="1:23">
      <c r="A356" t="s">
        <v>351</v>
      </c>
      <c r="B356" t="str">
        <f t="shared" si="5"/>
        <v>M1_historical_high_24_1</v>
      </c>
      <c r="C356" t="s">
        <v>343</v>
      </c>
      <c r="D356" t="s">
        <v>333</v>
      </c>
      <c r="E356">
        <v>24</v>
      </c>
      <c r="F356">
        <v>1</v>
      </c>
      <c r="G356">
        <v>-1</v>
      </c>
      <c r="H356" t="s">
        <v>330</v>
      </c>
      <c r="I356" t="s">
        <v>331</v>
      </c>
      <c r="K356">
        <v>-0.69257338645908129</v>
      </c>
      <c r="L356">
        <v>-9.4090688829466029E-2</v>
      </c>
      <c r="M356">
        <v>-0.53289788639662006</v>
      </c>
      <c r="N356">
        <v>0.42953020134228193</v>
      </c>
      <c r="O356">
        <v>-6.1485145872604363E-3</v>
      </c>
      <c r="P356">
        <v>-1.2800181602604539</v>
      </c>
      <c r="Q356">
        <v>0.20254146432000281</v>
      </c>
      <c r="R356">
        <v>148</v>
      </c>
      <c r="S356">
        <v>0</v>
      </c>
      <c r="T356">
        <v>-0.7668124551892701</v>
      </c>
      <c r="U356">
        <v>20</v>
      </c>
      <c r="V356">
        <v>3008</v>
      </c>
      <c r="W356">
        <v>149</v>
      </c>
    </row>
    <row r="357" spans="1:23">
      <c r="A357" t="s">
        <v>351</v>
      </c>
      <c r="B357" t="str">
        <f t="shared" si="5"/>
        <v>M1_historical_high_24_-1</v>
      </c>
      <c r="C357" t="s">
        <v>343</v>
      </c>
      <c r="D357" t="s">
        <v>333</v>
      </c>
      <c r="E357">
        <v>24</v>
      </c>
      <c r="F357">
        <v>-1</v>
      </c>
      <c r="G357">
        <v>-1</v>
      </c>
      <c r="H357" t="s">
        <v>330</v>
      </c>
      <c r="I357" t="s">
        <v>331</v>
      </c>
      <c r="K357">
        <v>1.2412392265022421</v>
      </c>
      <c r="L357">
        <v>6.9948094172254116E-2</v>
      </c>
      <c r="M357">
        <v>0.39616238339401572</v>
      </c>
      <c r="N357">
        <v>0.56375838926174493</v>
      </c>
      <c r="O357">
        <v>7.1732025202256031E-3</v>
      </c>
      <c r="P357">
        <v>1.454846601557211</v>
      </c>
      <c r="Q357">
        <v>0.14782938346751229</v>
      </c>
      <c r="R357">
        <v>148</v>
      </c>
      <c r="S357">
        <v>0</v>
      </c>
      <c r="T357">
        <v>-0.32979446285489328</v>
      </c>
      <c r="U357">
        <v>20</v>
      </c>
      <c r="V357">
        <v>3008</v>
      </c>
      <c r="W357">
        <v>149</v>
      </c>
    </row>
    <row r="358" spans="1:23">
      <c r="A358" t="s">
        <v>351</v>
      </c>
      <c r="B358" t="str">
        <f t="shared" si="5"/>
        <v>M2_historical_high_24_1</v>
      </c>
      <c r="C358" t="s">
        <v>341</v>
      </c>
      <c r="D358" t="s">
        <v>333</v>
      </c>
      <c r="E358">
        <v>24</v>
      </c>
      <c r="F358">
        <v>1</v>
      </c>
      <c r="G358">
        <v>-1</v>
      </c>
      <c r="H358" t="s">
        <v>330</v>
      </c>
      <c r="I358" t="s">
        <v>331</v>
      </c>
      <c r="K358">
        <v>-0.76305595231925472</v>
      </c>
      <c r="L358">
        <v>-0.1136403970822201</v>
      </c>
      <c r="M358">
        <v>-0.64378900675438699</v>
      </c>
      <c r="N358">
        <v>0.41610738255033558</v>
      </c>
      <c r="O358">
        <v>-7.9538125363068281E-3</v>
      </c>
      <c r="P358">
        <v>-1.692102051670028</v>
      </c>
      <c r="Q358">
        <v>9.2730825521921287E-2</v>
      </c>
      <c r="R358">
        <v>148</v>
      </c>
      <c r="S358">
        <v>0</v>
      </c>
      <c r="T358">
        <v>-0.81326740006527298</v>
      </c>
      <c r="U358">
        <v>16</v>
      </c>
      <c r="V358">
        <v>3008</v>
      </c>
      <c r="W358">
        <v>149</v>
      </c>
    </row>
    <row r="359" spans="1:23">
      <c r="A359" t="s">
        <v>351</v>
      </c>
      <c r="B359" t="str">
        <f t="shared" si="5"/>
        <v>M2_historical_high_24_-1</v>
      </c>
      <c r="C359" t="s">
        <v>341</v>
      </c>
      <c r="D359" t="s">
        <v>333</v>
      </c>
      <c r="E359">
        <v>24</v>
      </c>
      <c r="F359">
        <v>-1</v>
      </c>
      <c r="G359">
        <v>-1</v>
      </c>
      <c r="H359" t="s">
        <v>330</v>
      </c>
      <c r="I359" t="s">
        <v>331</v>
      </c>
      <c r="K359">
        <v>1.9079294976298791</v>
      </c>
      <c r="L359">
        <v>9.3547063504568095E-2</v>
      </c>
      <c r="M359">
        <v>0.52995741518592476</v>
      </c>
      <c r="N359">
        <v>0.57718120805369133</v>
      </c>
      <c r="O359">
        <v>8.8663726457868155E-3</v>
      </c>
      <c r="P359">
        <v>1.8323667557901779</v>
      </c>
      <c r="Q359">
        <v>6.8906751794530777E-2</v>
      </c>
      <c r="R359">
        <v>148</v>
      </c>
      <c r="S359">
        <v>0</v>
      </c>
      <c r="T359">
        <v>-0.42059402981683858</v>
      </c>
      <c r="U359">
        <v>16</v>
      </c>
      <c r="V359">
        <v>3008</v>
      </c>
      <c r="W359">
        <v>149</v>
      </c>
    </row>
    <row r="360" spans="1:23">
      <c r="A360" t="s">
        <v>351</v>
      </c>
      <c r="B360" t="str">
        <f t="shared" si="5"/>
        <v>M2_M1_historical_high_24_1</v>
      </c>
      <c r="C360" t="s">
        <v>334</v>
      </c>
      <c r="D360" t="s">
        <v>333</v>
      </c>
      <c r="E360">
        <v>24</v>
      </c>
      <c r="F360">
        <v>1</v>
      </c>
      <c r="G360">
        <v>1</v>
      </c>
      <c r="H360" t="s">
        <v>330</v>
      </c>
      <c r="I360" t="s">
        <v>331</v>
      </c>
      <c r="K360">
        <v>0.54720889158298647</v>
      </c>
      <c r="L360">
        <v>3.7241216790933063E-2</v>
      </c>
      <c r="M360">
        <v>0.21086537682231379</v>
      </c>
      <c r="N360">
        <v>0.51677852348993292</v>
      </c>
      <c r="O360">
        <v>4.7228348097428166E-3</v>
      </c>
      <c r="P360">
        <v>0.94622734782507856</v>
      </c>
      <c r="Q360">
        <v>0.34557495655111892</v>
      </c>
      <c r="R360">
        <v>148</v>
      </c>
      <c r="S360">
        <v>0</v>
      </c>
      <c r="T360">
        <v>-0.48912880538166209</v>
      </c>
      <c r="U360">
        <v>22</v>
      </c>
      <c r="V360">
        <v>3008</v>
      </c>
      <c r="W360">
        <v>149</v>
      </c>
    </row>
    <row r="361" spans="1:23">
      <c r="A361" t="s">
        <v>351</v>
      </c>
      <c r="B361" t="str">
        <f t="shared" si="5"/>
        <v>M2_M1_historical_high_24_-1</v>
      </c>
      <c r="C361" t="s">
        <v>334</v>
      </c>
      <c r="D361" t="s">
        <v>333</v>
      </c>
      <c r="E361">
        <v>24</v>
      </c>
      <c r="F361">
        <v>-1</v>
      </c>
      <c r="G361">
        <v>1</v>
      </c>
      <c r="H361" t="s">
        <v>330</v>
      </c>
      <c r="I361" t="s">
        <v>331</v>
      </c>
      <c r="K361">
        <v>-0.55467126043096626</v>
      </c>
      <c r="L361">
        <v>-6.5525043462305477E-2</v>
      </c>
      <c r="M361">
        <v>-0.37101266208738609</v>
      </c>
      <c r="N361">
        <v>0.47651006711409388</v>
      </c>
      <c r="O361">
        <v>-3.6506617717727988E-3</v>
      </c>
      <c r="P361">
        <v>-0.75355881153637772</v>
      </c>
      <c r="Q361">
        <v>0.45231131718413747</v>
      </c>
      <c r="R361">
        <v>148</v>
      </c>
      <c r="S361">
        <v>0</v>
      </c>
      <c r="T361">
        <v>-0.66668748338479855</v>
      </c>
      <c r="U361">
        <v>22</v>
      </c>
      <c r="V361">
        <v>3008</v>
      </c>
      <c r="W361">
        <v>149</v>
      </c>
    </row>
    <row r="362" spans="1:23">
      <c r="A362" t="s">
        <v>351</v>
      </c>
      <c r="B362" t="str">
        <f t="shared" si="5"/>
        <v>TSF_newadded_MA12_yoy_historical_high_24_1</v>
      </c>
      <c r="C362" t="s">
        <v>332</v>
      </c>
      <c r="D362" t="s">
        <v>333</v>
      </c>
      <c r="E362">
        <v>24</v>
      </c>
      <c r="F362">
        <v>1</v>
      </c>
      <c r="G362">
        <v>-1</v>
      </c>
      <c r="H362" t="s">
        <v>330</v>
      </c>
      <c r="I362" t="s">
        <v>331</v>
      </c>
      <c r="K362">
        <v>0.63860661807918695</v>
      </c>
      <c r="L362">
        <v>4.2240536936670958E-2</v>
      </c>
      <c r="M362">
        <v>0.23918025252935801</v>
      </c>
      <c r="N362">
        <v>0.49664429530201343</v>
      </c>
      <c r="O362">
        <v>5.0515277127804164E-3</v>
      </c>
      <c r="P362">
        <v>1.046964980667872</v>
      </c>
      <c r="Q362">
        <v>0.2968225624106704</v>
      </c>
      <c r="R362">
        <v>148</v>
      </c>
      <c r="S362">
        <v>0</v>
      </c>
      <c r="T362">
        <v>-0.37757581057686279</v>
      </c>
      <c r="U362">
        <v>15</v>
      </c>
      <c r="V362">
        <v>3008</v>
      </c>
      <c r="W362">
        <v>149</v>
      </c>
    </row>
    <row r="363" spans="1:23">
      <c r="A363" t="s">
        <v>351</v>
      </c>
      <c r="B363" t="str">
        <f t="shared" si="5"/>
        <v>TSF_newadded_MA12_yoy_historical_high_24_-1</v>
      </c>
      <c r="C363" t="s">
        <v>332</v>
      </c>
      <c r="D363" t="s">
        <v>333</v>
      </c>
      <c r="E363">
        <v>24</v>
      </c>
      <c r="F363">
        <v>-1</v>
      </c>
      <c r="G363">
        <v>-1</v>
      </c>
      <c r="H363" t="s">
        <v>330</v>
      </c>
      <c r="I363" t="s">
        <v>331</v>
      </c>
      <c r="K363">
        <v>-0.57951067819661373</v>
      </c>
      <c r="L363">
        <v>-7.0007443935460101E-2</v>
      </c>
      <c r="M363">
        <v>-0.39640590138620219</v>
      </c>
      <c r="N363">
        <v>0.49664429530201343</v>
      </c>
      <c r="O363">
        <v>-4.0833499622060752E-3</v>
      </c>
      <c r="P363">
        <v>-0.83932816404998367</v>
      </c>
      <c r="Q363">
        <v>0.40263888196985642</v>
      </c>
      <c r="R363">
        <v>148</v>
      </c>
      <c r="S363">
        <v>0</v>
      </c>
      <c r="T363">
        <v>-0.71897310170163331</v>
      </c>
      <c r="U363">
        <v>15</v>
      </c>
      <c r="V363">
        <v>3008</v>
      </c>
      <c r="W363">
        <v>149</v>
      </c>
    </row>
    <row r="364" spans="1:23">
      <c r="A364" t="s">
        <v>351</v>
      </c>
      <c r="B364" t="str">
        <f t="shared" si="5"/>
        <v>TSF_yoy_historical_high_24_1</v>
      </c>
      <c r="C364" t="s">
        <v>391</v>
      </c>
      <c r="D364" t="s">
        <v>333</v>
      </c>
      <c r="E364">
        <v>24</v>
      </c>
      <c r="F364">
        <v>1</v>
      </c>
      <c r="G364">
        <v>-1</v>
      </c>
      <c r="H364" t="s">
        <v>330</v>
      </c>
      <c r="I364" t="s">
        <v>331</v>
      </c>
      <c r="K364">
        <v>0.87302547327886537</v>
      </c>
      <c r="L364">
        <v>5.3981000137609307E-2</v>
      </c>
      <c r="M364">
        <v>0.30568616563943218</v>
      </c>
      <c r="N364">
        <v>0.51677852348993292</v>
      </c>
      <c r="O364">
        <v>5.8897408738502058E-3</v>
      </c>
      <c r="P364">
        <v>1.246798801461966</v>
      </c>
      <c r="Q364">
        <v>0.2144408786641547</v>
      </c>
      <c r="R364">
        <v>148</v>
      </c>
      <c r="S364">
        <v>0</v>
      </c>
      <c r="T364">
        <v>-0.52306581981749711</v>
      </c>
      <c r="U364">
        <v>15</v>
      </c>
      <c r="V364">
        <v>3008</v>
      </c>
      <c r="W364">
        <v>149</v>
      </c>
    </row>
    <row r="365" spans="1:23">
      <c r="A365" t="s">
        <v>351</v>
      </c>
      <c r="B365" t="str">
        <f t="shared" si="5"/>
        <v>TSF_yoy_historical_high_24_-1</v>
      </c>
      <c r="C365" t="s">
        <v>391</v>
      </c>
      <c r="D365" t="s">
        <v>333</v>
      </c>
      <c r="E365">
        <v>24</v>
      </c>
      <c r="F365">
        <v>-1</v>
      </c>
      <c r="G365">
        <v>-1</v>
      </c>
      <c r="H365" t="s">
        <v>330</v>
      </c>
      <c r="I365" t="s">
        <v>331</v>
      </c>
      <c r="K365">
        <v>-0.63213709831053078</v>
      </c>
      <c r="L365">
        <v>-8.0366779995785009E-2</v>
      </c>
      <c r="M365">
        <v>-0.45510481019382171</v>
      </c>
      <c r="N365">
        <v>0.47651006711409388</v>
      </c>
      <c r="O365">
        <v>-5.0321050759548581E-3</v>
      </c>
      <c r="P365">
        <v>-1.048937220628241</v>
      </c>
      <c r="Q365">
        <v>0.29591689266374432</v>
      </c>
      <c r="R365">
        <v>148</v>
      </c>
      <c r="S365">
        <v>0</v>
      </c>
      <c r="T365">
        <v>-0.67063187409405101</v>
      </c>
      <c r="U365">
        <v>15</v>
      </c>
      <c r="V365">
        <v>3008</v>
      </c>
      <c r="W365">
        <v>149</v>
      </c>
    </row>
    <row r="366" spans="1:23">
      <c r="A366" t="s">
        <v>351</v>
      </c>
      <c r="B366" t="str">
        <f t="shared" si="5"/>
        <v>long_loan_newadded_MA12_yoy_historical_high_24_1</v>
      </c>
      <c r="C366" t="s">
        <v>328</v>
      </c>
      <c r="D366" t="s">
        <v>333</v>
      </c>
      <c r="E366">
        <v>24</v>
      </c>
      <c r="F366">
        <v>1</v>
      </c>
      <c r="G366">
        <v>-1</v>
      </c>
      <c r="H366" t="s">
        <v>330</v>
      </c>
      <c r="I366" t="s">
        <v>331</v>
      </c>
      <c r="K366">
        <v>-6.7984695856874722E-2</v>
      </c>
      <c r="L366">
        <v>-5.8810173749497263E-3</v>
      </c>
      <c r="M366">
        <v>-3.3293638034881598E-2</v>
      </c>
      <c r="N366">
        <v>0.47651006711409388</v>
      </c>
      <c r="O366">
        <v>1.2080992806627381E-3</v>
      </c>
      <c r="P366">
        <v>0.25448665429393108</v>
      </c>
      <c r="Q366">
        <v>0.79947286561095376</v>
      </c>
      <c r="R366">
        <v>148</v>
      </c>
      <c r="S366">
        <v>0</v>
      </c>
      <c r="T366">
        <v>-0.53634603255993896</v>
      </c>
      <c r="U366">
        <v>10</v>
      </c>
      <c r="V366">
        <v>3008</v>
      </c>
      <c r="W366">
        <v>149</v>
      </c>
    </row>
    <row r="367" spans="1:23">
      <c r="A367" t="s">
        <v>351</v>
      </c>
      <c r="B367" t="str">
        <f t="shared" si="5"/>
        <v>long_loan_newadded_MA12_yoy_historical_high_24_-1</v>
      </c>
      <c r="C367" t="s">
        <v>328</v>
      </c>
      <c r="D367" t="s">
        <v>333</v>
      </c>
      <c r="E367">
        <v>24</v>
      </c>
      <c r="F367">
        <v>-1</v>
      </c>
      <c r="G367">
        <v>-1</v>
      </c>
      <c r="H367" t="s">
        <v>330</v>
      </c>
      <c r="I367" t="s">
        <v>331</v>
      </c>
      <c r="K367">
        <v>-0.26072395756191591</v>
      </c>
      <c r="L367">
        <v>-2.4990008318357741E-2</v>
      </c>
      <c r="M367">
        <v>-0.14147353058061579</v>
      </c>
      <c r="N367">
        <v>0.51677852348993292</v>
      </c>
      <c r="O367">
        <v>-3.4712992814157109E-4</v>
      </c>
      <c r="P367">
        <v>-7.2016523096294485E-2</v>
      </c>
      <c r="Q367">
        <v>0.94268598830355854</v>
      </c>
      <c r="R367">
        <v>148</v>
      </c>
      <c r="S367">
        <v>0</v>
      </c>
      <c r="T367">
        <v>-0.66682033355130577</v>
      </c>
      <c r="U367">
        <v>10</v>
      </c>
      <c r="V367">
        <v>3008</v>
      </c>
      <c r="W367">
        <v>149</v>
      </c>
    </row>
    <row r="368" spans="1:23">
      <c r="A368" t="s">
        <v>351</v>
      </c>
      <c r="B368" t="str">
        <f t="shared" si="5"/>
        <v>loan_yoy_historical_high_24_1</v>
      </c>
      <c r="C368" t="s">
        <v>443</v>
      </c>
      <c r="D368" t="s">
        <v>333</v>
      </c>
      <c r="E368">
        <v>24</v>
      </c>
      <c r="F368">
        <v>1</v>
      </c>
      <c r="G368">
        <v>-1</v>
      </c>
      <c r="H368" t="s">
        <v>330</v>
      </c>
      <c r="I368" t="s">
        <v>331</v>
      </c>
      <c r="K368">
        <v>4.3620166939570382E-2</v>
      </c>
      <c r="L368">
        <v>3.583296606600284E-3</v>
      </c>
      <c r="M368">
        <v>2.028612726948607E-2</v>
      </c>
      <c r="N368">
        <v>0.48993288590604028</v>
      </c>
      <c r="O368">
        <v>2.0482086002070912E-3</v>
      </c>
      <c r="P368">
        <v>0.42225157026801208</v>
      </c>
      <c r="Q368">
        <v>0.67345417637500449</v>
      </c>
      <c r="R368">
        <v>148</v>
      </c>
      <c r="S368">
        <v>0</v>
      </c>
      <c r="T368">
        <v>-0.622753202077171</v>
      </c>
      <c r="U368">
        <v>19</v>
      </c>
      <c r="V368">
        <v>3008</v>
      </c>
      <c r="W368">
        <v>149</v>
      </c>
    </row>
    <row r="369" spans="1:23">
      <c r="A369" t="s">
        <v>351</v>
      </c>
      <c r="B369" t="str">
        <f t="shared" si="5"/>
        <v>loan_yoy_historical_high_24_-1</v>
      </c>
      <c r="C369" t="s">
        <v>443</v>
      </c>
      <c r="D369" t="s">
        <v>333</v>
      </c>
      <c r="E369">
        <v>24</v>
      </c>
      <c r="F369">
        <v>-1</v>
      </c>
      <c r="G369">
        <v>-1</v>
      </c>
      <c r="H369" t="s">
        <v>330</v>
      </c>
      <c r="I369" t="s">
        <v>331</v>
      </c>
      <c r="K369">
        <v>-0.33978222406414021</v>
      </c>
      <c r="L369">
        <v>-3.4184861129903821E-2</v>
      </c>
      <c r="M369">
        <v>-0.1935308515330765</v>
      </c>
      <c r="N369">
        <v>0.50335570469798663</v>
      </c>
      <c r="O369">
        <v>-1.029507742519442E-3</v>
      </c>
      <c r="P369">
        <v>-0.20867148536460031</v>
      </c>
      <c r="Q369">
        <v>0.83499161765368113</v>
      </c>
      <c r="R369">
        <v>148</v>
      </c>
      <c r="S369">
        <v>0</v>
      </c>
      <c r="T369">
        <v>-0.58216544694854744</v>
      </c>
      <c r="U369">
        <v>19</v>
      </c>
      <c r="V369">
        <v>3008</v>
      </c>
      <c r="W369">
        <v>149</v>
      </c>
    </row>
    <row r="370" spans="1:23">
      <c r="A370" t="s">
        <v>351</v>
      </c>
      <c r="B370" t="str">
        <f t="shared" si="5"/>
        <v>newstarts_area_yoy_historical_high_24_1</v>
      </c>
      <c r="C370" t="s">
        <v>340</v>
      </c>
      <c r="D370" t="s">
        <v>333</v>
      </c>
      <c r="E370">
        <v>24</v>
      </c>
      <c r="F370">
        <v>1</v>
      </c>
      <c r="G370">
        <v>1</v>
      </c>
      <c r="H370" t="s">
        <v>330</v>
      </c>
      <c r="I370" t="s">
        <v>331</v>
      </c>
      <c r="K370">
        <v>1.187996740979862</v>
      </c>
      <c r="L370">
        <v>6.7795171001475474E-2</v>
      </c>
      <c r="M370">
        <v>0.38396106871834929</v>
      </c>
      <c r="N370">
        <v>0.48993288590604028</v>
      </c>
      <c r="O370">
        <v>7.1351652566618044E-3</v>
      </c>
      <c r="P370">
        <v>1.3784793551344949</v>
      </c>
      <c r="Q370">
        <v>0.17013549437395481</v>
      </c>
      <c r="R370">
        <v>148</v>
      </c>
      <c r="S370">
        <v>0</v>
      </c>
      <c r="T370">
        <v>-0.35685673199674089</v>
      </c>
      <c r="U370">
        <v>46</v>
      </c>
      <c r="V370">
        <v>3008</v>
      </c>
      <c r="W370">
        <v>149</v>
      </c>
    </row>
    <row r="371" spans="1:23">
      <c r="A371" t="s">
        <v>351</v>
      </c>
      <c r="B371" t="str">
        <f t="shared" si="5"/>
        <v>newstarts_area_yoy_historical_high_24_-1</v>
      </c>
      <c r="C371" t="s">
        <v>340</v>
      </c>
      <c r="D371" t="s">
        <v>333</v>
      </c>
      <c r="E371">
        <v>24</v>
      </c>
      <c r="F371">
        <v>-1</v>
      </c>
      <c r="G371">
        <v>1</v>
      </c>
      <c r="H371" t="s">
        <v>330</v>
      </c>
      <c r="I371" t="s">
        <v>331</v>
      </c>
      <c r="K371">
        <v>-0.68509249916428805</v>
      </c>
      <c r="L371">
        <v>-9.2264165166867085E-2</v>
      </c>
      <c r="M371">
        <v>-0.52254234244951736</v>
      </c>
      <c r="N371">
        <v>0.51006711409395977</v>
      </c>
      <c r="O371">
        <v>-5.9445633073112198E-3</v>
      </c>
      <c r="P371">
        <v>-1.2428697412216949</v>
      </c>
      <c r="Q371">
        <v>0.21588129777250681</v>
      </c>
      <c r="R371">
        <v>148</v>
      </c>
      <c r="S371">
        <v>0</v>
      </c>
      <c r="T371">
        <v>-0.76341965228671393</v>
      </c>
      <c r="U371">
        <v>46</v>
      </c>
      <c r="V371">
        <v>3008</v>
      </c>
      <c r="W371">
        <v>149</v>
      </c>
    </row>
    <row r="372" spans="1:23">
      <c r="A372" t="s">
        <v>351</v>
      </c>
      <c r="B372" t="str">
        <f t="shared" si="5"/>
        <v>completed_yoy_historical_high_24_1</v>
      </c>
      <c r="C372" t="s">
        <v>444</v>
      </c>
      <c r="D372" t="s">
        <v>333</v>
      </c>
      <c r="E372">
        <v>24</v>
      </c>
      <c r="F372">
        <v>1</v>
      </c>
      <c r="G372">
        <v>1</v>
      </c>
      <c r="H372" t="s">
        <v>330</v>
      </c>
      <c r="I372" t="s">
        <v>331</v>
      </c>
      <c r="K372">
        <v>0.30193725199380911</v>
      </c>
      <c r="L372">
        <v>2.2350855149257502E-2</v>
      </c>
      <c r="M372">
        <v>0.12654345039320139</v>
      </c>
      <c r="N372">
        <v>0.46979865771812079</v>
      </c>
      <c r="O372">
        <v>3.4494144021976212E-3</v>
      </c>
      <c r="P372">
        <v>0.70249350103909436</v>
      </c>
      <c r="Q372">
        <v>0.48347488020030033</v>
      </c>
      <c r="R372">
        <v>148</v>
      </c>
      <c r="S372">
        <v>0</v>
      </c>
      <c r="T372">
        <v>-0.64704136823560798</v>
      </c>
      <c r="U372">
        <v>41</v>
      </c>
      <c r="V372">
        <v>3008</v>
      </c>
      <c r="W372">
        <v>149</v>
      </c>
    </row>
    <row r="373" spans="1:23">
      <c r="A373" t="s">
        <v>351</v>
      </c>
      <c r="B373" t="str">
        <f t="shared" si="5"/>
        <v>completed_yoy_historical_high_24_-1</v>
      </c>
      <c r="C373" t="s">
        <v>444</v>
      </c>
      <c r="D373" t="s">
        <v>333</v>
      </c>
      <c r="E373">
        <v>24</v>
      </c>
      <c r="F373">
        <v>-1</v>
      </c>
      <c r="G373">
        <v>1</v>
      </c>
      <c r="H373" t="s">
        <v>330</v>
      </c>
      <c r="I373" t="s">
        <v>331</v>
      </c>
      <c r="K373">
        <v>-0.47077588840515761</v>
      </c>
      <c r="L373">
        <v>-5.1914578935522322E-2</v>
      </c>
      <c r="M373">
        <v>-0.29392387451580099</v>
      </c>
      <c r="N373">
        <v>0.52348993288590606</v>
      </c>
      <c r="O373">
        <v>-2.6583211207820709E-3</v>
      </c>
      <c r="P373">
        <v>-0.58574560117700403</v>
      </c>
      <c r="Q373">
        <v>0.55893863200722327</v>
      </c>
      <c r="R373">
        <v>148</v>
      </c>
      <c r="S373">
        <v>0</v>
      </c>
      <c r="T373">
        <v>-0.67764414685614982</v>
      </c>
      <c r="U373">
        <v>41</v>
      </c>
      <c r="V373">
        <v>3008</v>
      </c>
      <c r="W373">
        <v>149</v>
      </c>
    </row>
    <row r="374" spans="1:23">
      <c r="A374" t="s">
        <v>351</v>
      </c>
      <c r="B374" t="str">
        <f t="shared" si="5"/>
        <v>sold_area_yoy_historical_high_24_1</v>
      </c>
      <c r="C374" t="s">
        <v>346</v>
      </c>
      <c r="D374" t="s">
        <v>333</v>
      </c>
      <c r="E374">
        <v>24</v>
      </c>
      <c r="F374">
        <v>1</v>
      </c>
      <c r="G374">
        <v>-1</v>
      </c>
      <c r="H374" t="s">
        <v>330</v>
      </c>
      <c r="I374" t="s">
        <v>331</v>
      </c>
      <c r="K374">
        <v>-0.55467252009787094</v>
      </c>
      <c r="L374">
        <v>-6.5525264907333791E-2</v>
      </c>
      <c r="M374">
        <v>-0.37101393395011451</v>
      </c>
      <c r="N374">
        <v>0.46979865771812079</v>
      </c>
      <c r="O374">
        <v>-3.7447066992622922E-3</v>
      </c>
      <c r="P374">
        <v>-0.79474402888110596</v>
      </c>
      <c r="Q374">
        <v>0.42803502099087548</v>
      </c>
      <c r="R374">
        <v>148</v>
      </c>
      <c r="S374">
        <v>0</v>
      </c>
      <c r="T374">
        <v>-0.64386444979381396</v>
      </c>
      <c r="U374">
        <v>21</v>
      </c>
      <c r="V374">
        <v>3008</v>
      </c>
      <c r="W374">
        <v>149</v>
      </c>
    </row>
    <row r="375" spans="1:23">
      <c r="A375" t="s">
        <v>351</v>
      </c>
      <c r="B375" t="str">
        <f t="shared" si="5"/>
        <v>sold_area_yoy_historical_high_24_-1</v>
      </c>
      <c r="C375" t="s">
        <v>346</v>
      </c>
      <c r="D375" t="s">
        <v>333</v>
      </c>
      <c r="E375">
        <v>24</v>
      </c>
      <c r="F375">
        <v>-1</v>
      </c>
      <c r="G375">
        <v>-1</v>
      </c>
      <c r="H375" t="s">
        <v>330</v>
      </c>
      <c r="I375" t="s">
        <v>331</v>
      </c>
      <c r="K375">
        <v>0.54721326806529147</v>
      </c>
      <c r="L375">
        <v>3.7241462588815111E-2</v>
      </c>
      <c r="M375">
        <v>0.21086677880162</v>
      </c>
      <c r="N375">
        <v>0.52348993288590606</v>
      </c>
      <c r="O375">
        <v>4.6343393983829398E-3</v>
      </c>
      <c r="P375">
        <v>0.95121737597917722</v>
      </c>
      <c r="Q375">
        <v>0.34304486563843373</v>
      </c>
      <c r="R375">
        <v>148</v>
      </c>
      <c r="S375">
        <v>0</v>
      </c>
      <c r="T375">
        <v>-0.53288766015547206</v>
      </c>
      <c r="U375">
        <v>21</v>
      </c>
      <c r="V375">
        <v>3008</v>
      </c>
      <c r="W375">
        <v>149</v>
      </c>
    </row>
    <row r="376" spans="1:23">
      <c r="A376" t="s">
        <v>351</v>
      </c>
      <c r="B376" t="str">
        <f t="shared" si="5"/>
        <v>local_gov_budget_MA12_yoy_historical_high_24_1</v>
      </c>
      <c r="C376" t="s">
        <v>389</v>
      </c>
      <c r="D376" t="s">
        <v>333</v>
      </c>
      <c r="E376">
        <v>24</v>
      </c>
      <c r="F376">
        <v>1</v>
      </c>
      <c r="G376">
        <v>-1</v>
      </c>
      <c r="H376" t="s">
        <v>463</v>
      </c>
      <c r="I376" t="s">
        <v>331</v>
      </c>
      <c r="K376">
        <v>-8.4526420551323866E-2</v>
      </c>
      <c r="L376">
        <v>-9.2995085676441658E-3</v>
      </c>
      <c r="M376">
        <v>-5.6781212731578282E-2</v>
      </c>
      <c r="N376">
        <v>0.49152542372881358</v>
      </c>
      <c r="O376">
        <v>3.8630476863260691E-4</v>
      </c>
      <c r="P376">
        <v>8.8075557165891757E-2</v>
      </c>
      <c r="Q376">
        <v>0.92996719724639432</v>
      </c>
      <c r="R376">
        <v>117</v>
      </c>
      <c r="S376">
        <v>0</v>
      </c>
      <c r="T376">
        <v>-0.585559279958213</v>
      </c>
      <c r="U376">
        <v>12</v>
      </c>
      <c r="V376">
        <v>2382</v>
      </c>
      <c r="W376">
        <v>118</v>
      </c>
    </row>
    <row r="377" spans="1:23">
      <c r="A377" t="s">
        <v>351</v>
      </c>
      <c r="B377" t="str">
        <f t="shared" si="5"/>
        <v>local_gov_budget_MA12_yoy_historical_high_24_-1</v>
      </c>
      <c r="C377" t="s">
        <v>389</v>
      </c>
      <c r="D377" t="s">
        <v>333</v>
      </c>
      <c r="E377">
        <v>24</v>
      </c>
      <c r="F377">
        <v>-1</v>
      </c>
      <c r="G377">
        <v>-1</v>
      </c>
      <c r="H377" t="s">
        <v>463</v>
      </c>
      <c r="I377" t="s">
        <v>331</v>
      </c>
      <c r="K377">
        <v>-0.1522857772781652</v>
      </c>
      <c r="L377">
        <v>-1.732645629956386E-2</v>
      </c>
      <c r="M377">
        <v>-0.1057923861109103</v>
      </c>
      <c r="N377">
        <v>0.5</v>
      </c>
      <c r="O377">
        <v>-2.5757972531211101E-4</v>
      </c>
      <c r="P377">
        <v>-5.8002892701844319E-2</v>
      </c>
      <c r="Q377">
        <v>0.95384527116204598</v>
      </c>
      <c r="R377">
        <v>117</v>
      </c>
      <c r="S377">
        <v>0</v>
      </c>
      <c r="T377">
        <v>-0.59881710068456306</v>
      </c>
      <c r="U377">
        <v>12</v>
      </c>
      <c r="V377">
        <v>2382</v>
      </c>
      <c r="W377">
        <v>118</v>
      </c>
    </row>
    <row r="378" spans="1:23">
      <c r="A378" t="s">
        <v>351</v>
      </c>
      <c r="B378" t="str">
        <f t="shared" si="5"/>
        <v>newstarts_area_ytd_yoy_historical_high_24_1</v>
      </c>
      <c r="C378" t="s">
        <v>446</v>
      </c>
      <c r="D378" t="s">
        <v>333</v>
      </c>
      <c r="E378">
        <v>24</v>
      </c>
      <c r="F378">
        <v>1</v>
      </c>
      <c r="G378">
        <v>1</v>
      </c>
      <c r="H378" t="s">
        <v>330</v>
      </c>
      <c r="I378" t="s">
        <v>331</v>
      </c>
      <c r="K378">
        <v>-0.13457449916141459</v>
      </c>
      <c r="L378">
        <v>-1.203555151056146E-2</v>
      </c>
      <c r="M378">
        <v>-6.8135353260345061E-2</v>
      </c>
      <c r="N378">
        <v>0.46979865771812079</v>
      </c>
      <c r="O378">
        <v>7.1637660792851993E-4</v>
      </c>
      <c r="P378">
        <v>0.15074871308780199</v>
      </c>
      <c r="Q378">
        <v>0.88037921237806716</v>
      </c>
      <c r="R378">
        <v>148</v>
      </c>
      <c r="S378">
        <v>0</v>
      </c>
      <c r="T378">
        <v>-0.46796194347742981</v>
      </c>
      <c r="U378">
        <v>21</v>
      </c>
      <c r="V378">
        <v>3008</v>
      </c>
      <c r="W378">
        <v>149</v>
      </c>
    </row>
    <row r="379" spans="1:23">
      <c r="A379" t="s">
        <v>351</v>
      </c>
      <c r="B379" t="str">
        <f t="shared" si="5"/>
        <v>newstarts_area_ytd_yoy_historical_high_24_-1</v>
      </c>
      <c r="C379" t="s">
        <v>446</v>
      </c>
      <c r="D379" t="s">
        <v>333</v>
      </c>
      <c r="E379">
        <v>24</v>
      </c>
      <c r="F379">
        <v>-1</v>
      </c>
      <c r="G379">
        <v>1</v>
      </c>
      <c r="H379" t="s">
        <v>330</v>
      </c>
      <c r="I379" t="s">
        <v>331</v>
      </c>
      <c r="K379">
        <v>-0.20384067158755381</v>
      </c>
      <c r="L379">
        <v>-1.8916174097357689E-2</v>
      </c>
      <c r="M379">
        <v>-0.1070877560805296</v>
      </c>
      <c r="N379">
        <v>0.52348993288590606</v>
      </c>
      <c r="O379">
        <v>1.54549223281433E-4</v>
      </c>
      <c r="P379">
        <v>3.1996839336648993E-2</v>
      </c>
      <c r="Q379">
        <v>0.97451768137283157</v>
      </c>
      <c r="R379">
        <v>148</v>
      </c>
      <c r="S379">
        <v>0</v>
      </c>
      <c r="T379">
        <v>-0.56125587829236856</v>
      </c>
      <c r="U379">
        <v>21</v>
      </c>
      <c r="V379">
        <v>3008</v>
      </c>
      <c r="W379">
        <v>149</v>
      </c>
    </row>
    <row r="380" spans="1:23">
      <c r="A380" t="s">
        <v>351</v>
      </c>
      <c r="B380" t="str">
        <f t="shared" si="5"/>
        <v>completed_area_ytd_yoy_historical_high_24_1</v>
      </c>
      <c r="C380" t="s">
        <v>447</v>
      </c>
      <c r="D380" t="s">
        <v>333</v>
      </c>
      <c r="E380">
        <v>24</v>
      </c>
      <c r="F380">
        <v>1</v>
      </c>
      <c r="G380">
        <v>1</v>
      </c>
      <c r="H380" t="s">
        <v>330</v>
      </c>
      <c r="I380" t="s">
        <v>331</v>
      </c>
      <c r="K380">
        <v>1.131801475709693</v>
      </c>
      <c r="L380">
        <v>6.5470143074468634E-2</v>
      </c>
      <c r="M380">
        <v>0.3707850213169423</v>
      </c>
      <c r="N380">
        <v>0.5436241610738255</v>
      </c>
      <c r="O380">
        <v>6.7586991553248979E-3</v>
      </c>
      <c r="P380">
        <v>1.382688850054256</v>
      </c>
      <c r="Q380">
        <v>0.16884304015390431</v>
      </c>
      <c r="R380">
        <v>148</v>
      </c>
      <c r="S380">
        <v>0</v>
      </c>
      <c r="T380">
        <v>-0.53826317887037511</v>
      </c>
      <c r="U380">
        <v>19</v>
      </c>
      <c r="V380">
        <v>3008</v>
      </c>
      <c r="W380">
        <v>149</v>
      </c>
    </row>
    <row r="381" spans="1:23">
      <c r="A381" t="s">
        <v>351</v>
      </c>
      <c r="B381" t="str">
        <f t="shared" si="5"/>
        <v>completed_area_ytd_yoy_historical_high_24_-1</v>
      </c>
      <c r="C381" t="s">
        <v>447</v>
      </c>
      <c r="D381" t="s">
        <v>333</v>
      </c>
      <c r="E381">
        <v>24</v>
      </c>
      <c r="F381">
        <v>-1</v>
      </c>
      <c r="G381">
        <v>1</v>
      </c>
      <c r="H381" t="s">
        <v>330</v>
      </c>
      <c r="I381" t="s">
        <v>331</v>
      </c>
      <c r="K381">
        <v>-0.67679139291838863</v>
      </c>
      <c r="L381">
        <v>-9.028333897473928E-2</v>
      </c>
      <c r="M381">
        <v>-0.51131261051677679</v>
      </c>
      <c r="N381">
        <v>0.44966442953020141</v>
      </c>
      <c r="O381">
        <v>-5.9615133627583354E-3</v>
      </c>
      <c r="P381">
        <v>-1.317583561197905</v>
      </c>
      <c r="Q381">
        <v>0.18967909502806921</v>
      </c>
      <c r="R381">
        <v>148</v>
      </c>
      <c r="S381">
        <v>0</v>
      </c>
      <c r="T381">
        <v>-0.7559690468604493</v>
      </c>
      <c r="U381">
        <v>19</v>
      </c>
      <c r="V381">
        <v>3008</v>
      </c>
      <c r="W381">
        <v>149</v>
      </c>
    </row>
    <row r="382" spans="1:23">
      <c r="A382" t="s">
        <v>351</v>
      </c>
      <c r="B382" t="str">
        <f t="shared" si="5"/>
        <v>sold_area_ytd_yoy_historical_high_24_1</v>
      </c>
      <c r="C382" t="s">
        <v>392</v>
      </c>
      <c r="D382" t="s">
        <v>333</v>
      </c>
      <c r="E382">
        <v>24</v>
      </c>
      <c r="F382">
        <v>1</v>
      </c>
      <c r="G382">
        <v>-1</v>
      </c>
      <c r="H382" t="s">
        <v>330</v>
      </c>
      <c r="I382" t="s">
        <v>331</v>
      </c>
      <c r="K382">
        <v>-0.60709518642248517</v>
      </c>
      <c r="L382">
        <v>-7.5278883069589853E-2</v>
      </c>
      <c r="M382">
        <v>-0.42627311082227892</v>
      </c>
      <c r="N382">
        <v>0.44966442953020141</v>
      </c>
      <c r="O382">
        <v>-4.6316755231950368E-3</v>
      </c>
      <c r="P382">
        <v>-0.99878082130751566</v>
      </c>
      <c r="Q382">
        <v>0.31953106224486738</v>
      </c>
      <c r="R382">
        <v>148</v>
      </c>
      <c r="S382">
        <v>0</v>
      </c>
      <c r="T382">
        <v>-0.67632916535553134</v>
      </c>
      <c r="U382">
        <v>10</v>
      </c>
      <c r="V382">
        <v>3008</v>
      </c>
      <c r="W382">
        <v>149</v>
      </c>
    </row>
    <row r="383" spans="1:23">
      <c r="A383" t="s">
        <v>351</v>
      </c>
      <c r="B383" t="str">
        <f t="shared" si="5"/>
        <v>sold_area_ytd_yoy_historical_high_24_-1</v>
      </c>
      <c r="C383" t="s">
        <v>392</v>
      </c>
      <c r="D383" t="s">
        <v>333</v>
      </c>
      <c r="E383">
        <v>24</v>
      </c>
      <c r="F383">
        <v>-1</v>
      </c>
      <c r="G383">
        <v>-1</v>
      </c>
      <c r="H383" t="s">
        <v>330</v>
      </c>
      <c r="I383" t="s">
        <v>331</v>
      </c>
      <c r="K383">
        <v>0.75364760554841115</v>
      </c>
      <c r="L383">
        <v>4.8181903963976813E-2</v>
      </c>
      <c r="M383">
        <v>0.2728341501703499</v>
      </c>
      <c r="N383">
        <v>0.5436241610738255</v>
      </c>
      <c r="O383">
        <v>5.4314208898451014E-3</v>
      </c>
      <c r="P383">
        <v>1.1300283583335189</v>
      </c>
      <c r="Q383">
        <v>0.26029234178741312</v>
      </c>
      <c r="R383">
        <v>148</v>
      </c>
      <c r="S383">
        <v>0</v>
      </c>
      <c r="T383">
        <v>-0.53288766015547251</v>
      </c>
      <c r="U383">
        <v>10</v>
      </c>
      <c r="V383">
        <v>3008</v>
      </c>
      <c r="W383">
        <v>149</v>
      </c>
    </row>
    <row r="384" spans="1:23">
      <c r="A384" t="s">
        <v>351</v>
      </c>
      <c r="B384" t="str">
        <f t="shared" si="5"/>
        <v>CN_BOND_1Y_historical_high_24_1</v>
      </c>
      <c r="C384" t="s">
        <v>448</v>
      </c>
      <c r="D384" t="s">
        <v>333</v>
      </c>
      <c r="E384">
        <v>24</v>
      </c>
      <c r="F384">
        <v>1</v>
      </c>
      <c r="G384">
        <v>-1</v>
      </c>
      <c r="H384" t="s">
        <v>330</v>
      </c>
      <c r="I384" t="s">
        <v>331</v>
      </c>
      <c r="K384">
        <v>0.71723736212238887</v>
      </c>
      <c r="L384">
        <v>4.6341102185263112E-2</v>
      </c>
      <c r="M384">
        <v>0.26240682557796702</v>
      </c>
      <c r="N384">
        <v>0.51006711409395977</v>
      </c>
      <c r="O384">
        <v>5.2137210205956894E-3</v>
      </c>
      <c r="P384">
        <v>1.1269564385374231</v>
      </c>
      <c r="Q384">
        <v>0.26158475954661392</v>
      </c>
      <c r="R384">
        <v>148</v>
      </c>
      <c r="S384">
        <v>0</v>
      </c>
      <c r="T384">
        <v>-0.47711731003687091</v>
      </c>
      <c r="U384">
        <v>16</v>
      </c>
      <c r="V384">
        <v>3008</v>
      </c>
      <c r="W384">
        <v>149</v>
      </c>
    </row>
    <row r="385" spans="1:23">
      <c r="A385" t="s">
        <v>351</v>
      </c>
      <c r="B385" t="str">
        <f t="shared" si="5"/>
        <v>CN_BOND_1Y_historical_high_24_-1</v>
      </c>
      <c r="C385" t="s">
        <v>448</v>
      </c>
      <c r="D385" t="s">
        <v>333</v>
      </c>
      <c r="E385">
        <v>24</v>
      </c>
      <c r="F385">
        <v>-1</v>
      </c>
      <c r="G385">
        <v>-1</v>
      </c>
      <c r="H385" t="s">
        <v>330</v>
      </c>
      <c r="I385" t="s">
        <v>331</v>
      </c>
      <c r="K385">
        <v>-0.59876450353544941</v>
      </c>
      <c r="L385">
        <v>-7.3652044294639452E-2</v>
      </c>
      <c r="M385">
        <v>-0.41705523238137948</v>
      </c>
      <c r="N385">
        <v>0.48322147651006708</v>
      </c>
      <c r="O385">
        <v>-4.5590084627617376E-3</v>
      </c>
      <c r="P385">
        <v>-0.99140620837529436</v>
      </c>
      <c r="Q385">
        <v>0.32310537209221679</v>
      </c>
      <c r="R385">
        <v>148</v>
      </c>
      <c r="S385">
        <v>0</v>
      </c>
      <c r="T385">
        <v>-0.7774688524538178</v>
      </c>
      <c r="U385">
        <v>16</v>
      </c>
      <c r="V385">
        <v>3008</v>
      </c>
      <c r="W385">
        <v>149</v>
      </c>
    </row>
    <row r="386" spans="1:23">
      <c r="A386" t="s">
        <v>351</v>
      </c>
      <c r="B386" t="str">
        <f t="shared" si="5"/>
        <v>CN_BOND_10Y_historical_high_24_1</v>
      </c>
      <c r="C386" t="s">
        <v>449</v>
      </c>
      <c r="D386" t="s">
        <v>333</v>
      </c>
      <c r="E386">
        <v>24</v>
      </c>
      <c r="F386">
        <v>1</v>
      </c>
      <c r="G386">
        <v>-1</v>
      </c>
      <c r="H386" t="s">
        <v>330</v>
      </c>
      <c r="I386" t="s">
        <v>331</v>
      </c>
      <c r="K386">
        <v>0.12851037285409991</v>
      </c>
      <c r="L386">
        <v>1.0179932029560581E-2</v>
      </c>
      <c r="M386">
        <v>5.7632760221125727E-2</v>
      </c>
      <c r="N386">
        <v>0.50335570469798663</v>
      </c>
      <c r="O386">
        <v>2.500882360479247E-3</v>
      </c>
      <c r="P386">
        <v>0.52608417419989939</v>
      </c>
      <c r="Q386">
        <v>0.59961716485904115</v>
      </c>
      <c r="R386">
        <v>148</v>
      </c>
      <c r="S386">
        <v>0</v>
      </c>
      <c r="T386">
        <v>-0.54727538743094861</v>
      </c>
      <c r="U386">
        <v>15</v>
      </c>
      <c r="V386">
        <v>3008</v>
      </c>
      <c r="W386">
        <v>149</v>
      </c>
    </row>
    <row r="387" spans="1:23">
      <c r="A387" t="s">
        <v>351</v>
      </c>
      <c r="B387" t="str">
        <f t="shared" ref="B387:B450" si="6">C387&amp;"_"&amp;D387&amp;"_"&amp;E387&amp;"_"&amp;F387</f>
        <v>CN_BOND_10Y_historical_high_24_-1</v>
      </c>
      <c r="C387" t="s">
        <v>449</v>
      </c>
      <c r="D387" t="s">
        <v>333</v>
      </c>
      <c r="E387">
        <v>24</v>
      </c>
      <c r="F387">
        <v>-1</v>
      </c>
      <c r="G387">
        <v>-1</v>
      </c>
      <c r="H387" t="s">
        <v>330</v>
      </c>
      <c r="I387" t="s">
        <v>331</v>
      </c>
      <c r="K387">
        <v>-0.38944594386308762</v>
      </c>
      <c r="L387">
        <v>-4.0491787406197847E-2</v>
      </c>
      <c r="M387">
        <v>-0.2292405752543058</v>
      </c>
      <c r="N387">
        <v>0.48993288590604028</v>
      </c>
      <c r="O387">
        <v>-1.6144621501643769E-3</v>
      </c>
      <c r="P387">
        <v>-0.33321847935391102</v>
      </c>
      <c r="Q387">
        <v>0.73944095589619363</v>
      </c>
      <c r="R387">
        <v>148</v>
      </c>
      <c r="S387">
        <v>0</v>
      </c>
      <c r="T387">
        <v>-0.66327723966181706</v>
      </c>
      <c r="U387">
        <v>15</v>
      </c>
      <c r="V387">
        <v>3008</v>
      </c>
      <c r="W387">
        <v>149</v>
      </c>
    </row>
    <row r="388" spans="1:23">
      <c r="A388" t="s">
        <v>351</v>
      </c>
      <c r="B388" t="str">
        <f t="shared" si="6"/>
        <v>TERM_SPREAD_historical_high_24_1</v>
      </c>
      <c r="C388" t="s">
        <v>450</v>
      </c>
      <c r="D388" t="s">
        <v>333</v>
      </c>
      <c r="E388">
        <v>24</v>
      </c>
      <c r="F388">
        <v>1</v>
      </c>
      <c r="G388">
        <v>1</v>
      </c>
      <c r="H388" t="s">
        <v>330</v>
      </c>
      <c r="I388" t="s">
        <v>331</v>
      </c>
      <c r="K388">
        <v>-0.46531362108042629</v>
      </c>
      <c r="L388">
        <v>-5.1098638111716999E-2</v>
      </c>
      <c r="M388">
        <v>-0.28930306431568381</v>
      </c>
      <c r="N388">
        <v>0.47651006711409388</v>
      </c>
      <c r="O388">
        <v>-2.5561924601057461E-3</v>
      </c>
      <c r="P388">
        <v>-0.54878218343360596</v>
      </c>
      <c r="Q388">
        <v>0.58398188088724956</v>
      </c>
      <c r="R388">
        <v>148</v>
      </c>
      <c r="S388">
        <v>0</v>
      </c>
      <c r="T388">
        <v>-0.72963552588233471</v>
      </c>
      <c r="U388">
        <v>41</v>
      </c>
      <c r="V388">
        <v>3008</v>
      </c>
      <c r="W388">
        <v>149</v>
      </c>
    </row>
    <row r="389" spans="1:23">
      <c r="A389" t="s">
        <v>351</v>
      </c>
      <c r="B389" t="str">
        <f t="shared" si="6"/>
        <v>TERM_SPREAD_historical_high_24_-1</v>
      </c>
      <c r="C389" t="s">
        <v>450</v>
      </c>
      <c r="D389" t="s">
        <v>333</v>
      </c>
      <c r="E389">
        <v>24</v>
      </c>
      <c r="F389">
        <v>-1</v>
      </c>
      <c r="G389">
        <v>1</v>
      </c>
      <c r="H389" t="s">
        <v>330</v>
      </c>
      <c r="I389" t="s">
        <v>331</v>
      </c>
      <c r="K389">
        <v>0.2886368770622687</v>
      </c>
      <c r="L389">
        <v>2.1471756612283292E-2</v>
      </c>
      <c r="M389">
        <v>0.1215657640540857</v>
      </c>
      <c r="N389">
        <v>0.51677852348993292</v>
      </c>
      <c r="O389">
        <v>3.3803394664381858E-3</v>
      </c>
      <c r="P389">
        <v>0.69788111790868268</v>
      </c>
      <c r="Q389">
        <v>0.48634652257559641</v>
      </c>
      <c r="R389">
        <v>148</v>
      </c>
      <c r="S389">
        <v>0</v>
      </c>
      <c r="T389">
        <v>-0.53580177026917342</v>
      </c>
      <c r="U389">
        <v>41</v>
      </c>
      <c r="V389">
        <v>3008</v>
      </c>
      <c r="W389">
        <v>149</v>
      </c>
    </row>
    <row r="390" spans="1:23">
      <c r="A390" t="s">
        <v>351</v>
      </c>
      <c r="B390" t="str">
        <f t="shared" si="6"/>
        <v>US_BOND_5Y_historical_high_24_1</v>
      </c>
      <c r="C390" t="s">
        <v>338</v>
      </c>
      <c r="D390" t="s">
        <v>333</v>
      </c>
      <c r="E390">
        <v>24</v>
      </c>
      <c r="F390">
        <v>1</v>
      </c>
      <c r="G390">
        <v>1</v>
      </c>
      <c r="H390" t="s">
        <v>330</v>
      </c>
      <c r="I390" t="s">
        <v>331</v>
      </c>
      <c r="K390">
        <v>1.078370045339798</v>
      </c>
      <c r="L390">
        <v>6.3206788329981611E-2</v>
      </c>
      <c r="M390">
        <v>0.35795894367360609</v>
      </c>
      <c r="N390">
        <v>0.5436241610738255</v>
      </c>
      <c r="O390">
        <v>6.6019878732851188E-3</v>
      </c>
      <c r="P390">
        <v>1.344733516843349</v>
      </c>
      <c r="Q390">
        <v>0.18076852266835261</v>
      </c>
      <c r="R390">
        <v>148</v>
      </c>
      <c r="S390">
        <v>0</v>
      </c>
      <c r="T390">
        <v>-0.35859275994137169</v>
      </c>
      <c r="U390">
        <v>17</v>
      </c>
      <c r="V390">
        <v>3008</v>
      </c>
      <c r="W390">
        <v>149</v>
      </c>
    </row>
    <row r="391" spans="1:23">
      <c r="A391" t="s">
        <v>351</v>
      </c>
      <c r="B391" t="str">
        <f t="shared" si="6"/>
        <v>US_BOND_5Y_historical_high_24_-1</v>
      </c>
      <c r="C391" t="s">
        <v>338</v>
      </c>
      <c r="D391" t="s">
        <v>333</v>
      </c>
      <c r="E391">
        <v>24</v>
      </c>
      <c r="F391">
        <v>-1</v>
      </c>
      <c r="G391">
        <v>1</v>
      </c>
      <c r="H391" t="s">
        <v>330</v>
      </c>
      <c r="I391" t="s">
        <v>331</v>
      </c>
      <c r="K391">
        <v>-0.66848223824068465</v>
      </c>
      <c r="L391">
        <v>-8.8346734032529572E-2</v>
      </c>
      <c r="M391">
        <v>-0.50033397403766666</v>
      </c>
      <c r="N391">
        <v>0.44966442953020141</v>
      </c>
      <c r="O391">
        <v>-5.7771573692142744E-3</v>
      </c>
      <c r="P391">
        <v>-1.2706793907164999</v>
      </c>
      <c r="Q391">
        <v>0.2058364782616959</v>
      </c>
      <c r="R391">
        <v>148</v>
      </c>
      <c r="S391">
        <v>0</v>
      </c>
      <c r="T391">
        <v>-0.74906526295492271</v>
      </c>
      <c r="U391">
        <v>17</v>
      </c>
      <c r="V391">
        <v>3008</v>
      </c>
      <c r="W391">
        <v>149</v>
      </c>
    </row>
    <row r="392" spans="1:23">
      <c r="A392" t="s">
        <v>351</v>
      </c>
      <c r="B392" t="str">
        <f t="shared" si="6"/>
        <v>US_BOND_10Y_historical_high_24_1</v>
      </c>
      <c r="C392" t="s">
        <v>336</v>
      </c>
      <c r="D392" t="s">
        <v>333</v>
      </c>
      <c r="E392">
        <v>24</v>
      </c>
      <c r="F392">
        <v>1</v>
      </c>
      <c r="G392">
        <v>1</v>
      </c>
      <c r="H392" t="s">
        <v>330</v>
      </c>
      <c r="I392" t="s">
        <v>331</v>
      </c>
      <c r="K392">
        <v>-0.17189189613452471</v>
      </c>
      <c r="L392">
        <v>-1.5677050923877941E-2</v>
      </c>
      <c r="M392">
        <v>-8.875044625497279E-2</v>
      </c>
      <c r="N392">
        <v>0.51677852348993292</v>
      </c>
      <c r="O392">
        <v>3.6265086257981048E-4</v>
      </c>
      <c r="P392">
        <v>7.7815469186172548E-2</v>
      </c>
      <c r="Q392">
        <v>0.93807994524176852</v>
      </c>
      <c r="R392">
        <v>148</v>
      </c>
      <c r="S392">
        <v>0</v>
      </c>
      <c r="T392">
        <v>-0.57229093276011223</v>
      </c>
      <c r="U392">
        <v>14</v>
      </c>
      <c r="V392">
        <v>3008</v>
      </c>
      <c r="W392">
        <v>149</v>
      </c>
    </row>
    <row r="393" spans="1:23">
      <c r="A393" t="s">
        <v>351</v>
      </c>
      <c r="B393" t="str">
        <f t="shared" si="6"/>
        <v>US_BOND_10Y_historical_high_24_-1</v>
      </c>
      <c r="C393" t="s">
        <v>336</v>
      </c>
      <c r="D393" t="s">
        <v>333</v>
      </c>
      <c r="E393">
        <v>24</v>
      </c>
      <c r="F393">
        <v>-1</v>
      </c>
      <c r="G393">
        <v>1</v>
      </c>
      <c r="H393" t="s">
        <v>330</v>
      </c>
      <c r="I393" t="s">
        <v>331</v>
      </c>
      <c r="K393">
        <v>-0.16796299622907049</v>
      </c>
      <c r="L393">
        <v>-1.5286657809240659E-2</v>
      </c>
      <c r="M393">
        <v>-8.6540364568872249E-2</v>
      </c>
      <c r="N393">
        <v>0.47651006711409388</v>
      </c>
      <c r="O393">
        <v>4.1068364069842472E-4</v>
      </c>
      <c r="P393">
        <v>8.5870112170914017E-2</v>
      </c>
      <c r="Q393">
        <v>0.93168572952387319</v>
      </c>
      <c r="R393">
        <v>148</v>
      </c>
      <c r="S393">
        <v>0</v>
      </c>
      <c r="T393">
        <v>-0.66935612659731103</v>
      </c>
      <c r="U393">
        <v>14</v>
      </c>
      <c r="V393">
        <v>3008</v>
      </c>
      <c r="W393">
        <v>149</v>
      </c>
    </row>
    <row r="394" spans="1:23">
      <c r="A394" t="s">
        <v>351</v>
      </c>
      <c r="B394" t="str">
        <f t="shared" si="6"/>
        <v>CNY_INDEX_historical_high_24_1</v>
      </c>
      <c r="C394" t="s">
        <v>388</v>
      </c>
      <c r="D394" t="s">
        <v>333</v>
      </c>
      <c r="E394">
        <v>24</v>
      </c>
      <c r="F394">
        <v>1</v>
      </c>
      <c r="G394">
        <v>-1</v>
      </c>
      <c r="H394" t="s">
        <v>464</v>
      </c>
      <c r="I394" t="s">
        <v>331</v>
      </c>
      <c r="K394">
        <v>-0.29778773332144137</v>
      </c>
      <c r="L394">
        <v>-4.8498186417656908E-2</v>
      </c>
      <c r="M394">
        <v>-0.31289176695998983</v>
      </c>
      <c r="N394">
        <v>0.5280898876404494</v>
      </c>
      <c r="O394">
        <v>-2.7468836367287282E-3</v>
      </c>
      <c r="P394">
        <v>-0.52629945699783676</v>
      </c>
      <c r="Q394">
        <v>0.60000413713556011</v>
      </c>
      <c r="R394">
        <v>88</v>
      </c>
      <c r="S394">
        <v>0</v>
      </c>
      <c r="T394">
        <v>-0.51849215674952853</v>
      </c>
      <c r="U394">
        <v>13</v>
      </c>
      <c r="V394">
        <v>1792</v>
      </c>
      <c r="W394">
        <v>89</v>
      </c>
    </row>
    <row r="395" spans="1:23">
      <c r="A395" t="s">
        <v>351</v>
      </c>
      <c r="B395" t="str">
        <f t="shared" si="6"/>
        <v>CNY_INDEX_historical_high_24_-1</v>
      </c>
      <c r="C395" t="s">
        <v>388</v>
      </c>
      <c r="D395" t="s">
        <v>333</v>
      </c>
      <c r="E395">
        <v>24</v>
      </c>
      <c r="F395">
        <v>-1</v>
      </c>
      <c r="G395">
        <v>-1</v>
      </c>
      <c r="H395" t="s">
        <v>464</v>
      </c>
      <c r="I395" t="s">
        <v>331</v>
      </c>
      <c r="K395">
        <v>0.20043802497618479</v>
      </c>
      <c r="L395">
        <v>2.6023130262412101E-2</v>
      </c>
      <c r="M395">
        <v>0.16789129266639261</v>
      </c>
      <c r="N395">
        <v>0.47191011235955049</v>
      </c>
      <c r="O395">
        <v>3.2999402935931978E-3</v>
      </c>
      <c r="P395">
        <v>0.6148683755026555</v>
      </c>
      <c r="Q395">
        <v>0.54022833673898341</v>
      </c>
      <c r="R395">
        <v>88</v>
      </c>
      <c r="S395">
        <v>0</v>
      </c>
      <c r="T395">
        <v>-0.38457479255093108</v>
      </c>
      <c r="U395">
        <v>13</v>
      </c>
      <c r="V395">
        <v>1792</v>
      </c>
      <c r="W395">
        <v>89</v>
      </c>
    </row>
    <row r="396" spans="1:23">
      <c r="A396" t="s">
        <v>351</v>
      </c>
      <c r="B396" t="str">
        <f t="shared" si="6"/>
        <v>USD_INDEX_historical_high_24_1</v>
      </c>
      <c r="C396" t="s">
        <v>452</v>
      </c>
      <c r="D396" t="s">
        <v>333</v>
      </c>
      <c r="E396">
        <v>24</v>
      </c>
      <c r="F396">
        <v>1</v>
      </c>
      <c r="G396">
        <v>1</v>
      </c>
      <c r="H396" t="s">
        <v>330</v>
      </c>
      <c r="I396" t="s">
        <v>331</v>
      </c>
      <c r="K396">
        <v>-0.34647579918328553</v>
      </c>
      <c r="L396">
        <v>-3.5009024239174742E-2</v>
      </c>
      <c r="M396">
        <v>-0.19819711372937879</v>
      </c>
      <c r="N396">
        <v>0.50335570469798663</v>
      </c>
      <c r="O396">
        <v>-1.158087447663859E-3</v>
      </c>
      <c r="P396">
        <v>-0.238326854981742</v>
      </c>
      <c r="Q396">
        <v>0.81195725274100328</v>
      </c>
      <c r="R396">
        <v>148</v>
      </c>
      <c r="S396">
        <v>0</v>
      </c>
      <c r="T396">
        <v>-0.67094813560872579</v>
      </c>
      <c r="U396">
        <v>21</v>
      </c>
      <c r="V396">
        <v>3008</v>
      </c>
      <c r="W396">
        <v>149</v>
      </c>
    </row>
    <row r="397" spans="1:23">
      <c r="A397" t="s">
        <v>351</v>
      </c>
      <c r="B397" t="str">
        <f t="shared" si="6"/>
        <v>USD_INDEX_historical_high_24_-1</v>
      </c>
      <c r="C397" t="s">
        <v>452</v>
      </c>
      <c r="D397" t="s">
        <v>333</v>
      </c>
      <c r="E397">
        <v>24</v>
      </c>
      <c r="F397">
        <v>-1</v>
      </c>
      <c r="G397">
        <v>1</v>
      </c>
      <c r="H397" t="s">
        <v>330</v>
      </c>
      <c r="I397" t="s">
        <v>331</v>
      </c>
      <c r="K397">
        <v>5.4309212539616958E-2</v>
      </c>
      <c r="L397">
        <v>4.4404199900509589E-3</v>
      </c>
      <c r="M397">
        <v>2.5138616253963981E-2</v>
      </c>
      <c r="N397">
        <v>0.48993288590604028</v>
      </c>
      <c r="O397">
        <v>2.0454297635852381E-3</v>
      </c>
      <c r="P397">
        <v>0.43138242399780369</v>
      </c>
      <c r="Q397">
        <v>0.66681803687812391</v>
      </c>
      <c r="R397">
        <v>148</v>
      </c>
      <c r="S397">
        <v>0</v>
      </c>
      <c r="T397">
        <v>-0.56203241352567568</v>
      </c>
      <c r="U397">
        <v>21</v>
      </c>
      <c r="V397">
        <v>3008</v>
      </c>
      <c r="W397">
        <v>149</v>
      </c>
    </row>
    <row r="398" spans="1:23">
      <c r="A398" t="s">
        <v>351</v>
      </c>
      <c r="B398" t="str">
        <f t="shared" si="6"/>
        <v>DR007_marginal_improvement_3_1</v>
      </c>
      <c r="C398" t="s">
        <v>387</v>
      </c>
      <c r="D398" t="s">
        <v>337</v>
      </c>
      <c r="E398">
        <v>3</v>
      </c>
      <c r="F398">
        <v>1</v>
      </c>
      <c r="G398">
        <v>1</v>
      </c>
      <c r="H398" t="s">
        <v>330</v>
      </c>
      <c r="I398" t="s">
        <v>331</v>
      </c>
      <c r="K398">
        <v>0.36001063827040403</v>
      </c>
      <c r="L398">
        <v>2.6095350568774659E-2</v>
      </c>
      <c r="M398">
        <v>0.14774631562514631</v>
      </c>
      <c r="N398">
        <v>0.51677852348993292</v>
      </c>
      <c r="O398">
        <v>3.7411202852365771E-3</v>
      </c>
      <c r="P398">
        <v>0.79972931240821854</v>
      </c>
      <c r="Q398">
        <v>0.42514935994036712</v>
      </c>
      <c r="R398">
        <v>148</v>
      </c>
      <c r="S398">
        <v>0</v>
      </c>
      <c r="T398">
        <v>-0.55422000979093933</v>
      </c>
      <c r="U398">
        <v>18</v>
      </c>
      <c r="V398">
        <v>3008</v>
      </c>
      <c r="W398">
        <v>149</v>
      </c>
    </row>
    <row r="399" spans="1:23">
      <c r="A399" t="s">
        <v>351</v>
      </c>
      <c r="B399" t="str">
        <f t="shared" si="6"/>
        <v>DR007_historical_new_high_9_1</v>
      </c>
      <c r="C399" t="s">
        <v>387</v>
      </c>
      <c r="D399" t="s">
        <v>335</v>
      </c>
      <c r="E399">
        <v>9</v>
      </c>
      <c r="F399">
        <v>1</v>
      </c>
      <c r="G399">
        <v>1</v>
      </c>
      <c r="H399" t="s">
        <v>330</v>
      </c>
      <c r="I399" t="s">
        <v>331</v>
      </c>
      <c r="K399">
        <v>0.35726065072343682</v>
      </c>
      <c r="L399">
        <v>2.5921369706698009E-2</v>
      </c>
      <c r="M399">
        <v>0.14676116594165961</v>
      </c>
      <c r="N399">
        <v>0.51006711409395977</v>
      </c>
      <c r="O399">
        <v>3.6940507047487419E-3</v>
      </c>
      <c r="P399">
        <v>0.78879347683987</v>
      </c>
      <c r="Q399">
        <v>0.43149444674854748</v>
      </c>
      <c r="R399">
        <v>148</v>
      </c>
      <c r="S399">
        <v>0</v>
      </c>
      <c r="T399">
        <v>-0.49811264931659832</v>
      </c>
      <c r="U399">
        <v>17</v>
      </c>
      <c r="V399">
        <v>3008</v>
      </c>
      <c r="W399">
        <v>149</v>
      </c>
    </row>
    <row r="400" spans="1:23">
      <c r="A400" t="s">
        <v>351</v>
      </c>
      <c r="B400" t="str">
        <f t="shared" si="6"/>
        <v>CREDIT_SPREAD_historical_high_24_1</v>
      </c>
      <c r="C400" t="s">
        <v>453</v>
      </c>
      <c r="D400" t="s">
        <v>333</v>
      </c>
      <c r="E400">
        <v>24</v>
      </c>
      <c r="F400">
        <v>1</v>
      </c>
      <c r="G400">
        <v>1</v>
      </c>
      <c r="H400" t="s">
        <v>460</v>
      </c>
      <c r="I400" t="s">
        <v>331</v>
      </c>
      <c r="K400">
        <v>-0.52436389104739889</v>
      </c>
      <c r="L400">
        <v>-6.8802139328274947E-2</v>
      </c>
      <c r="M400">
        <v>-0.38413496788607437</v>
      </c>
      <c r="N400">
        <v>0.45384615384615379</v>
      </c>
      <c r="O400">
        <v>-3.8898470573021792E-3</v>
      </c>
      <c r="P400">
        <v>-0.72339336245703645</v>
      </c>
      <c r="Q400">
        <v>0.47074791218154738</v>
      </c>
      <c r="R400">
        <v>129</v>
      </c>
      <c r="S400">
        <v>0</v>
      </c>
      <c r="T400">
        <v>-0.70270770915468583</v>
      </c>
      <c r="U400">
        <v>28</v>
      </c>
      <c r="V400">
        <v>2627</v>
      </c>
      <c r="W400">
        <v>130</v>
      </c>
    </row>
    <row r="401" spans="1:23">
      <c r="A401" t="s">
        <v>351</v>
      </c>
      <c r="B401" t="str">
        <f t="shared" si="6"/>
        <v>CREDIT_SPREAD_historical_high_24_-1</v>
      </c>
      <c r="C401" t="s">
        <v>453</v>
      </c>
      <c r="D401" t="s">
        <v>333</v>
      </c>
      <c r="E401">
        <v>24</v>
      </c>
      <c r="F401">
        <v>-1</v>
      </c>
      <c r="G401">
        <v>1</v>
      </c>
      <c r="H401" t="s">
        <v>460</v>
      </c>
      <c r="I401" t="s">
        <v>331</v>
      </c>
      <c r="K401">
        <v>0.50459472383815207</v>
      </c>
      <c r="L401">
        <v>3.9966400490323517E-2</v>
      </c>
      <c r="M401">
        <v>0.2231397470886948</v>
      </c>
      <c r="N401">
        <v>0.53846153846153844</v>
      </c>
      <c r="O401">
        <v>4.9538392249916614E-3</v>
      </c>
      <c r="P401">
        <v>0.94197283808473464</v>
      </c>
      <c r="Q401">
        <v>0.34796725062325579</v>
      </c>
      <c r="R401">
        <v>129</v>
      </c>
      <c r="S401">
        <v>0</v>
      </c>
      <c r="T401">
        <v>-0.37468075338722429</v>
      </c>
      <c r="U401">
        <v>28</v>
      </c>
      <c r="V401">
        <v>2627</v>
      </c>
      <c r="W401">
        <v>130</v>
      </c>
    </row>
    <row r="402" spans="1:23">
      <c r="A402" t="s">
        <v>351</v>
      </c>
      <c r="B402" t="str">
        <f t="shared" si="6"/>
        <v>electricity_yoy_historical_high_36_1</v>
      </c>
      <c r="C402" t="s">
        <v>435</v>
      </c>
      <c r="D402" t="s">
        <v>333</v>
      </c>
      <c r="E402">
        <v>36</v>
      </c>
      <c r="F402">
        <v>1</v>
      </c>
      <c r="G402">
        <v>-1</v>
      </c>
      <c r="H402" t="s">
        <v>330</v>
      </c>
      <c r="I402" t="s">
        <v>331</v>
      </c>
      <c r="K402">
        <v>0.61130367367126581</v>
      </c>
      <c r="L402">
        <v>4.0774437730695778E-2</v>
      </c>
      <c r="M402">
        <v>0.23087640263373499</v>
      </c>
      <c r="N402">
        <v>0.52348993288590606</v>
      </c>
      <c r="O402">
        <v>4.8431340586552619E-3</v>
      </c>
      <c r="P402">
        <v>1.0362837508541629</v>
      </c>
      <c r="Q402">
        <v>0.30175998757897199</v>
      </c>
      <c r="R402">
        <v>148</v>
      </c>
      <c r="S402">
        <v>0</v>
      </c>
      <c r="T402">
        <v>-0.45166092559811799</v>
      </c>
      <c r="U402">
        <v>31</v>
      </c>
      <c r="V402">
        <v>3008</v>
      </c>
      <c r="W402">
        <v>149</v>
      </c>
    </row>
    <row r="403" spans="1:23">
      <c r="A403" t="s">
        <v>351</v>
      </c>
      <c r="B403" t="str">
        <f t="shared" si="6"/>
        <v>electricity_yoy_historical_high_36_-1</v>
      </c>
      <c r="C403" t="s">
        <v>435</v>
      </c>
      <c r="D403" t="s">
        <v>333</v>
      </c>
      <c r="E403">
        <v>36</v>
      </c>
      <c r="F403">
        <v>-1</v>
      </c>
      <c r="G403">
        <v>-1</v>
      </c>
      <c r="H403" t="s">
        <v>330</v>
      </c>
      <c r="I403" t="s">
        <v>331</v>
      </c>
      <c r="K403">
        <v>-0.57238564226148347</v>
      </c>
      <c r="L403">
        <v>-6.8697398935718468E-2</v>
      </c>
      <c r="M403">
        <v>-0.38898410914525222</v>
      </c>
      <c r="N403">
        <v>0.46979865771812079</v>
      </c>
      <c r="O403">
        <v>-4.0545105498872259E-3</v>
      </c>
      <c r="P403">
        <v>-0.85131679472563393</v>
      </c>
      <c r="Q403">
        <v>0.39596872758031543</v>
      </c>
      <c r="R403">
        <v>148</v>
      </c>
      <c r="S403">
        <v>0</v>
      </c>
      <c r="T403">
        <v>-0.75035555417691524</v>
      </c>
      <c r="U403">
        <v>31</v>
      </c>
      <c r="V403">
        <v>3008</v>
      </c>
      <c r="W403">
        <v>149</v>
      </c>
    </row>
    <row r="404" spans="1:23">
      <c r="A404" t="s">
        <v>351</v>
      </c>
      <c r="B404" t="str">
        <f t="shared" si="6"/>
        <v>electricity_ytd_yoy_historical_high_36_1</v>
      </c>
      <c r="C404" t="s">
        <v>436</v>
      </c>
      <c r="D404" t="s">
        <v>333</v>
      </c>
      <c r="E404">
        <v>36</v>
      </c>
      <c r="F404">
        <v>1</v>
      </c>
      <c r="G404">
        <v>-1</v>
      </c>
      <c r="H404" t="s">
        <v>330</v>
      </c>
      <c r="I404" t="s">
        <v>331</v>
      </c>
      <c r="K404">
        <v>-2.2844279455912941E-2</v>
      </c>
      <c r="L404">
        <v>-1.934141696599778E-3</v>
      </c>
      <c r="M404">
        <v>-1.094963495179321E-2</v>
      </c>
      <c r="N404">
        <v>0.48322147651006708</v>
      </c>
      <c r="O404">
        <v>1.518836407219623E-3</v>
      </c>
      <c r="P404">
        <v>0.32087719159411182</v>
      </c>
      <c r="Q404">
        <v>0.74875610586037933</v>
      </c>
      <c r="R404">
        <v>148</v>
      </c>
      <c r="S404">
        <v>0</v>
      </c>
      <c r="T404">
        <v>-0.48102517488949348</v>
      </c>
      <c r="U404">
        <v>17</v>
      </c>
      <c r="V404">
        <v>3008</v>
      </c>
      <c r="W404">
        <v>149</v>
      </c>
    </row>
    <row r="405" spans="1:23">
      <c r="A405" t="s">
        <v>351</v>
      </c>
      <c r="B405" t="str">
        <f t="shared" si="6"/>
        <v>electricity_ytd_yoy_historical_high_36_-1</v>
      </c>
      <c r="C405" t="s">
        <v>436</v>
      </c>
      <c r="D405" t="s">
        <v>333</v>
      </c>
      <c r="E405">
        <v>36</v>
      </c>
      <c r="F405">
        <v>-1</v>
      </c>
      <c r="G405">
        <v>-1</v>
      </c>
      <c r="H405" t="s">
        <v>330</v>
      </c>
      <c r="I405" t="s">
        <v>331</v>
      </c>
      <c r="K405">
        <v>-0.29487534990328379</v>
      </c>
      <c r="L405">
        <v>-2.8845709012155999E-2</v>
      </c>
      <c r="M405">
        <v>-0.163302401351475</v>
      </c>
      <c r="N405">
        <v>0.51006711409395977</v>
      </c>
      <c r="O405">
        <v>-6.6471575379966881E-4</v>
      </c>
      <c r="P405">
        <v>-0.13781580350455419</v>
      </c>
      <c r="Q405">
        <v>0.89057331644906945</v>
      </c>
      <c r="R405">
        <v>148</v>
      </c>
      <c r="S405">
        <v>0</v>
      </c>
      <c r="T405">
        <v>-0.6834001800166507</v>
      </c>
      <c r="U405">
        <v>17</v>
      </c>
      <c r="V405">
        <v>3008</v>
      </c>
      <c r="W405">
        <v>149</v>
      </c>
    </row>
    <row r="406" spans="1:23">
      <c r="A406" t="s">
        <v>351</v>
      </c>
      <c r="B406" t="str">
        <f t="shared" si="6"/>
        <v>industrial_value_added_yoy_historical_high_36_1</v>
      </c>
      <c r="C406" t="s">
        <v>437</v>
      </c>
      <c r="D406" t="s">
        <v>333</v>
      </c>
      <c r="E406">
        <v>36</v>
      </c>
      <c r="F406">
        <v>1</v>
      </c>
      <c r="G406">
        <v>-1</v>
      </c>
      <c r="H406" t="s">
        <v>330</v>
      </c>
      <c r="I406" t="s">
        <v>331</v>
      </c>
      <c r="K406">
        <v>0.42129445403577731</v>
      </c>
      <c r="L406">
        <v>2.9891208528690871E-2</v>
      </c>
      <c r="M406">
        <v>0.1692410987892114</v>
      </c>
      <c r="N406">
        <v>0.53691275167785235</v>
      </c>
      <c r="O406">
        <v>4.010641640493506E-3</v>
      </c>
      <c r="P406">
        <v>0.85309633624715442</v>
      </c>
      <c r="Q406">
        <v>0.39498441555376379</v>
      </c>
      <c r="R406">
        <v>148</v>
      </c>
      <c r="S406">
        <v>0</v>
      </c>
      <c r="T406">
        <v>-0.56002817913029657</v>
      </c>
      <c r="U406">
        <v>24</v>
      </c>
      <c r="V406">
        <v>3008</v>
      </c>
      <c r="W406">
        <v>149</v>
      </c>
    </row>
    <row r="407" spans="1:23">
      <c r="A407" t="s">
        <v>351</v>
      </c>
      <c r="B407" t="str">
        <f t="shared" si="6"/>
        <v>industrial_value_added_yoy_historical_high_36_-1</v>
      </c>
      <c r="C407" t="s">
        <v>437</v>
      </c>
      <c r="D407" t="s">
        <v>333</v>
      </c>
      <c r="E407">
        <v>36</v>
      </c>
      <c r="F407">
        <v>-1</v>
      </c>
      <c r="G407">
        <v>-1</v>
      </c>
      <c r="H407" t="s">
        <v>330</v>
      </c>
      <c r="I407" t="s">
        <v>331</v>
      </c>
      <c r="K407">
        <v>-0.51521897268916628</v>
      </c>
      <c r="L407">
        <v>-5.8855990853124762E-2</v>
      </c>
      <c r="M407">
        <v>-0.33323686303114031</v>
      </c>
      <c r="N407">
        <v>0.4563758389261745</v>
      </c>
      <c r="O407">
        <v>-3.205163609252742E-3</v>
      </c>
      <c r="P407">
        <v>-0.67202471778667139</v>
      </c>
      <c r="Q407">
        <v>0.50261568261027656</v>
      </c>
      <c r="R407">
        <v>148</v>
      </c>
      <c r="S407">
        <v>0</v>
      </c>
      <c r="T407">
        <v>-0.61179517858540566</v>
      </c>
      <c r="U407">
        <v>24</v>
      </c>
      <c r="V407">
        <v>3008</v>
      </c>
      <c r="W407">
        <v>149</v>
      </c>
    </row>
    <row r="408" spans="1:23">
      <c r="A408" t="s">
        <v>351</v>
      </c>
      <c r="B408" t="str">
        <f t="shared" si="6"/>
        <v>fixedasset_investment_yoy_historical_high_36_1</v>
      </c>
      <c r="C408" t="s">
        <v>344</v>
      </c>
      <c r="D408" t="s">
        <v>333</v>
      </c>
      <c r="E408">
        <v>36</v>
      </c>
      <c r="F408">
        <v>1</v>
      </c>
      <c r="G408">
        <v>1</v>
      </c>
      <c r="H408" t="s">
        <v>330</v>
      </c>
      <c r="I408" t="s">
        <v>331</v>
      </c>
      <c r="K408">
        <v>0.10507741154862441</v>
      </c>
      <c r="L408">
        <v>8.4057022716901297E-3</v>
      </c>
      <c r="M408">
        <v>4.7587857521366558E-2</v>
      </c>
      <c r="N408">
        <v>0.53691275167785235</v>
      </c>
      <c r="O408">
        <v>2.348144691256496E-3</v>
      </c>
      <c r="P408">
        <v>0.49663185521924641</v>
      </c>
      <c r="Q408">
        <v>0.62018553986760894</v>
      </c>
      <c r="R408">
        <v>148</v>
      </c>
      <c r="S408">
        <v>0</v>
      </c>
      <c r="T408">
        <v>-0.57664357985206049</v>
      </c>
      <c r="U408">
        <v>18</v>
      </c>
      <c r="V408">
        <v>3008</v>
      </c>
      <c r="W408">
        <v>149</v>
      </c>
    </row>
    <row r="409" spans="1:23">
      <c r="A409" t="s">
        <v>351</v>
      </c>
      <c r="B409" t="str">
        <f t="shared" si="6"/>
        <v>fixedasset_investment_yoy_historical_high_36_-1</v>
      </c>
      <c r="C409" t="s">
        <v>344</v>
      </c>
      <c r="D409" t="s">
        <v>333</v>
      </c>
      <c r="E409">
        <v>36</v>
      </c>
      <c r="F409">
        <v>-1</v>
      </c>
      <c r="G409">
        <v>1</v>
      </c>
      <c r="H409" t="s">
        <v>330</v>
      </c>
      <c r="I409" t="s">
        <v>331</v>
      </c>
      <c r="K409">
        <v>-0.37649925847901472</v>
      </c>
      <c r="L409">
        <v>-3.8803589868370847E-2</v>
      </c>
      <c r="M409">
        <v>-0.21968178818237921</v>
      </c>
      <c r="N409">
        <v>0.4563758389261745</v>
      </c>
      <c r="O409">
        <v>-1.477561974375582E-3</v>
      </c>
      <c r="P409">
        <v>-0.30477074029650969</v>
      </c>
      <c r="Q409">
        <v>0.76096892112607084</v>
      </c>
      <c r="R409">
        <v>148</v>
      </c>
      <c r="S409">
        <v>0</v>
      </c>
      <c r="T409">
        <v>-0.60442231261267765</v>
      </c>
      <c r="U409">
        <v>18</v>
      </c>
      <c r="V409">
        <v>3008</v>
      </c>
      <c r="W409">
        <v>149</v>
      </c>
    </row>
    <row r="410" spans="1:23">
      <c r="A410" t="s">
        <v>351</v>
      </c>
      <c r="B410" t="str">
        <f t="shared" si="6"/>
        <v>fixedasset_investment_ytd_yoy_historical_high_36_1</v>
      </c>
      <c r="C410" t="s">
        <v>390</v>
      </c>
      <c r="D410" t="s">
        <v>333</v>
      </c>
      <c r="E410">
        <v>36</v>
      </c>
      <c r="F410">
        <v>1</v>
      </c>
      <c r="G410">
        <v>-1</v>
      </c>
      <c r="H410" t="s">
        <v>330</v>
      </c>
      <c r="I410" t="s">
        <v>331</v>
      </c>
      <c r="K410">
        <v>-0.45808822106933561</v>
      </c>
      <c r="L410">
        <v>-5.0030978614551858E-2</v>
      </c>
      <c r="M410">
        <v>-0.28325675108415821</v>
      </c>
      <c r="N410">
        <v>0.47651006711409388</v>
      </c>
      <c r="O410">
        <v>-2.4559254464774139E-3</v>
      </c>
      <c r="P410">
        <v>-0.5251015444062429</v>
      </c>
      <c r="Q410">
        <v>0.60029834330189469</v>
      </c>
      <c r="R410">
        <v>148</v>
      </c>
      <c r="S410">
        <v>0</v>
      </c>
      <c r="T410">
        <v>-0.77118795164290155</v>
      </c>
      <c r="U410">
        <v>6</v>
      </c>
      <c r="V410">
        <v>3008</v>
      </c>
      <c r="W410">
        <v>149</v>
      </c>
    </row>
    <row r="411" spans="1:23">
      <c r="A411" t="s">
        <v>351</v>
      </c>
      <c r="B411" t="str">
        <f t="shared" si="6"/>
        <v>fixedasset_investment_ytd_yoy_historical_high_36_-1</v>
      </c>
      <c r="C411" t="s">
        <v>390</v>
      </c>
      <c r="D411" t="s">
        <v>333</v>
      </c>
      <c r="E411">
        <v>36</v>
      </c>
      <c r="F411">
        <v>-1</v>
      </c>
      <c r="G411">
        <v>-1</v>
      </c>
      <c r="H411" t="s">
        <v>330</v>
      </c>
      <c r="I411" t="s">
        <v>331</v>
      </c>
      <c r="K411">
        <v>0.27145526694080302</v>
      </c>
      <c r="L411">
        <v>2.0323735995313671E-2</v>
      </c>
      <c r="M411">
        <v>0.1150654172143316</v>
      </c>
      <c r="N411">
        <v>0.51677852348993292</v>
      </c>
      <c r="O411">
        <v>3.285054817152638E-3</v>
      </c>
      <c r="P411">
        <v>0.67969583089125085</v>
      </c>
      <c r="Q411">
        <v>0.4977587978440472</v>
      </c>
      <c r="R411">
        <v>148</v>
      </c>
      <c r="S411">
        <v>0</v>
      </c>
      <c r="T411">
        <v>-0.56805681693804122</v>
      </c>
      <c r="U411">
        <v>6</v>
      </c>
      <c r="V411">
        <v>3008</v>
      </c>
      <c r="W411">
        <v>149</v>
      </c>
    </row>
    <row r="412" spans="1:23">
      <c r="A412" t="s">
        <v>351</v>
      </c>
      <c r="B412" t="str">
        <f t="shared" si="6"/>
        <v>pmi_manufacturing_historical_high_36_1</v>
      </c>
      <c r="C412" t="s">
        <v>347</v>
      </c>
      <c r="D412" t="s">
        <v>333</v>
      </c>
      <c r="E412">
        <v>36</v>
      </c>
      <c r="F412">
        <v>1</v>
      </c>
      <c r="G412">
        <v>1</v>
      </c>
      <c r="H412" t="s">
        <v>330</v>
      </c>
      <c r="I412" t="s">
        <v>331</v>
      </c>
      <c r="K412">
        <v>2.7884509802653841</v>
      </c>
      <c r="L412">
        <v>0.1180508333799051</v>
      </c>
      <c r="M412">
        <v>0.66899478267902757</v>
      </c>
      <c r="N412">
        <v>0.55704697986577179</v>
      </c>
      <c r="O412">
        <v>1.072759430339144E-2</v>
      </c>
      <c r="P412">
        <v>2.146906619783381</v>
      </c>
      <c r="Q412">
        <v>3.3429980399170799E-2</v>
      </c>
      <c r="R412">
        <v>148</v>
      </c>
      <c r="S412">
        <v>1</v>
      </c>
      <c r="T412">
        <v>-0.49564674177763468</v>
      </c>
      <c r="U412">
        <v>24</v>
      </c>
      <c r="V412">
        <v>3008</v>
      </c>
      <c r="W412">
        <v>149</v>
      </c>
    </row>
    <row r="413" spans="1:23">
      <c r="A413" t="s">
        <v>351</v>
      </c>
      <c r="B413" t="str">
        <f t="shared" si="6"/>
        <v>pmi_manufacturing_historical_high_36_-1</v>
      </c>
      <c r="C413" t="s">
        <v>347</v>
      </c>
      <c r="D413" t="s">
        <v>333</v>
      </c>
      <c r="E413">
        <v>36</v>
      </c>
      <c r="F413">
        <v>-1</v>
      </c>
      <c r="G413">
        <v>1</v>
      </c>
      <c r="H413" t="s">
        <v>330</v>
      </c>
      <c r="I413" t="s">
        <v>331</v>
      </c>
      <c r="K413">
        <v>-0.81812709491878255</v>
      </c>
      <c r="L413">
        <v>-0.13306630428452099</v>
      </c>
      <c r="M413">
        <v>-0.75408754659310895</v>
      </c>
      <c r="N413">
        <v>0.43624161073825501</v>
      </c>
      <c r="O413">
        <v>-9.6975969656331925E-3</v>
      </c>
      <c r="P413">
        <v>-2.0818399353140689</v>
      </c>
      <c r="Q413">
        <v>3.9078826543884823E-2</v>
      </c>
      <c r="R413">
        <v>148</v>
      </c>
      <c r="S413">
        <v>1</v>
      </c>
      <c r="T413">
        <v>-0.87459781120015456</v>
      </c>
      <c r="U413">
        <v>24</v>
      </c>
      <c r="V413">
        <v>3008</v>
      </c>
      <c r="W413">
        <v>149</v>
      </c>
    </row>
    <row r="414" spans="1:23">
      <c r="A414" t="s">
        <v>351</v>
      </c>
      <c r="B414" t="str">
        <f t="shared" si="6"/>
        <v>pmi_manufacturing_neworder_historical_new_high_9_1</v>
      </c>
      <c r="C414" t="s">
        <v>424</v>
      </c>
      <c r="D414" t="s">
        <v>335</v>
      </c>
      <c r="E414">
        <v>9</v>
      </c>
      <c r="F414">
        <v>1</v>
      </c>
      <c r="G414">
        <v>1</v>
      </c>
      <c r="H414" t="s">
        <v>330</v>
      </c>
      <c r="I414" t="s">
        <v>331</v>
      </c>
      <c r="K414">
        <v>0.8358032154738928</v>
      </c>
      <c r="L414">
        <v>5.2210072176509303E-2</v>
      </c>
      <c r="M414">
        <v>0.29565337885991477</v>
      </c>
      <c r="N414">
        <v>0.52348993288590606</v>
      </c>
      <c r="O414">
        <v>5.7900975901065167E-3</v>
      </c>
      <c r="P414">
        <v>1.211777962673628</v>
      </c>
      <c r="Q414">
        <v>0.22752849627839489</v>
      </c>
      <c r="R414">
        <v>148</v>
      </c>
      <c r="S414">
        <v>0</v>
      </c>
      <c r="T414">
        <v>-0.39833746710447648</v>
      </c>
      <c r="U414">
        <v>26</v>
      </c>
      <c r="V414">
        <v>3008</v>
      </c>
      <c r="W414">
        <v>149</v>
      </c>
    </row>
    <row r="415" spans="1:23">
      <c r="A415" t="s">
        <v>351</v>
      </c>
      <c r="B415" t="str">
        <f t="shared" si="6"/>
        <v>pmi_manufacturing_neworder_historical_new_high_24_1</v>
      </c>
      <c r="C415" t="s">
        <v>424</v>
      </c>
      <c r="D415" t="s">
        <v>335</v>
      </c>
      <c r="E415">
        <v>24</v>
      </c>
      <c r="F415">
        <v>1</v>
      </c>
      <c r="G415">
        <v>1</v>
      </c>
      <c r="H415" t="s">
        <v>330</v>
      </c>
      <c r="I415" t="s">
        <v>331</v>
      </c>
      <c r="K415">
        <v>0.79418226271387349</v>
      </c>
      <c r="L415">
        <v>5.0190477582895847E-2</v>
      </c>
      <c r="M415">
        <v>0.28421236822652901</v>
      </c>
      <c r="N415">
        <v>0.51677852348993292</v>
      </c>
      <c r="O415">
        <v>5.6107826602264758E-3</v>
      </c>
      <c r="P415">
        <v>1.183259986650846</v>
      </c>
      <c r="Q415">
        <v>0.23860331027245479</v>
      </c>
      <c r="R415">
        <v>148</v>
      </c>
      <c r="S415">
        <v>0</v>
      </c>
      <c r="T415">
        <v>-0.39833746710447548</v>
      </c>
      <c r="U415">
        <v>15</v>
      </c>
      <c r="V415">
        <v>3008</v>
      </c>
      <c r="W415">
        <v>149</v>
      </c>
    </row>
    <row r="416" spans="1:23">
      <c r="A416" t="s">
        <v>351</v>
      </c>
      <c r="B416" t="str">
        <f t="shared" si="6"/>
        <v>pmi_nonmanufacturing_historical_high_9_1</v>
      </c>
      <c r="C416" t="s">
        <v>342</v>
      </c>
      <c r="D416" t="s">
        <v>333</v>
      </c>
      <c r="E416">
        <v>9</v>
      </c>
      <c r="F416">
        <v>1</v>
      </c>
      <c r="G416">
        <v>-1</v>
      </c>
      <c r="H416" t="s">
        <v>330</v>
      </c>
      <c r="I416" t="s">
        <v>331</v>
      </c>
      <c r="K416">
        <v>0.79395809378550597</v>
      </c>
      <c r="L416">
        <v>5.0179484373487071E-2</v>
      </c>
      <c r="M416">
        <v>0.28415000229815068</v>
      </c>
      <c r="N416">
        <v>0.55704697986577179</v>
      </c>
      <c r="O416">
        <v>5.7035129553914361E-3</v>
      </c>
      <c r="P416">
        <v>1.175868852201251</v>
      </c>
      <c r="Q416">
        <v>0.24153531580821261</v>
      </c>
      <c r="R416">
        <v>148</v>
      </c>
      <c r="S416">
        <v>0</v>
      </c>
      <c r="T416">
        <v>-0.43939536970012377</v>
      </c>
      <c r="U416">
        <v>48</v>
      </c>
      <c r="V416">
        <v>3008</v>
      </c>
      <c r="W416">
        <v>149</v>
      </c>
    </row>
    <row r="417" spans="1:23">
      <c r="A417" t="s">
        <v>351</v>
      </c>
      <c r="B417" t="str">
        <f t="shared" si="6"/>
        <v>pmi_nonmanufacturing_historical_new_low_9_-1</v>
      </c>
      <c r="C417" t="s">
        <v>342</v>
      </c>
      <c r="D417" t="s">
        <v>339</v>
      </c>
      <c r="E417">
        <v>9</v>
      </c>
      <c r="F417">
        <v>-1</v>
      </c>
      <c r="G417">
        <v>-1</v>
      </c>
      <c r="H417" t="s">
        <v>330</v>
      </c>
      <c r="I417" t="s">
        <v>331</v>
      </c>
      <c r="K417">
        <v>0.64745147957261873</v>
      </c>
      <c r="L417">
        <v>4.2710685862719977E-2</v>
      </c>
      <c r="M417">
        <v>0.24184321511229451</v>
      </c>
      <c r="N417">
        <v>0.51006711409395977</v>
      </c>
      <c r="O417">
        <v>5.030029828230225E-3</v>
      </c>
      <c r="P417">
        <v>1.060514904173163</v>
      </c>
      <c r="Q417">
        <v>0.2906380236977541</v>
      </c>
      <c r="R417">
        <v>148</v>
      </c>
      <c r="S417">
        <v>0</v>
      </c>
      <c r="T417">
        <v>-0.56116720841902434</v>
      </c>
      <c r="U417">
        <v>33</v>
      </c>
      <c r="V417">
        <v>3008</v>
      </c>
      <c r="W417">
        <v>149</v>
      </c>
    </row>
    <row r="418" spans="1:23">
      <c r="A418" t="s">
        <v>351</v>
      </c>
      <c r="B418" t="str">
        <f t="shared" si="6"/>
        <v>export_yoy_historical_high_36_1</v>
      </c>
      <c r="C418" t="s">
        <v>438</v>
      </c>
      <c r="D418" t="s">
        <v>333</v>
      </c>
      <c r="E418">
        <v>36</v>
      </c>
      <c r="F418">
        <v>1</v>
      </c>
      <c r="G418">
        <v>-1</v>
      </c>
      <c r="H418" t="s">
        <v>330</v>
      </c>
      <c r="I418" t="s">
        <v>331</v>
      </c>
      <c r="K418">
        <v>1.447426681846951</v>
      </c>
      <c r="L418">
        <v>7.7866004361262231E-2</v>
      </c>
      <c r="M418">
        <v>0.4410430913948285</v>
      </c>
      <c r="N418">
        <v>0.56375838926174493</v>
      </c>
      <c r="O418">
        <v>7.7392218358659599E-3</v>
      </c>
      <c r="P418">
        <v>1.565017932479448</v>
      </c>
      <c r="Q418">
        <v>0.11971440174972869</v>
      </c>
      <c r="R418">
        <v>148</v>
      </c>
      <c r="S418">
        <v>0</v>
      </c>
      <c r="T418">
        <v>-0.60327115655740537</v>
      </c>
      <c r="U418">
        <v>36</v>
      </c>
      <c r="V418">
        <v>3008</v>
      </c>
      <c r="W418">
        <v>149</v>
      </c>
    </row>
    <row r="419" spans="1:23">
      <c r="A419" t="s">
        <v>351</v>
      </c>
      <c r="B419" t="str">
        <f t="shared" si="6"/>
        <v>export_yoy_historical_high_36_-1</v>
      </c>
      <c r="C419" t="s">
        <v>438</v>
      </c>
      <c r="D419" t="s">
        <v>333</v>
      </c>
      <c r="E419">
        <v>36</v>
      </c>
      <c r="F419">
        <v>-1</v>
      </c>
      <c r="G419">
        <v>-1</v>
      </c>
      <c r="H419" t="s">
        <v>330</v>
      </c>
      <c r="I419" t="s">
        <v>331</v>
      </c>
      <c r="K419">
        <v>-0.71847304327879502</v>
      </c>
      <c r="L419">
        <v>-0.10074542006341509</v>
      </c>
      <c r="M419">
        <v>-0.57063505278234516</v>
      </c>
      <c r="N419">
        <v>0.42953020134228193</v>
      </c>
      <c r="O419">
        <v>-6.8205289202543287E-3</v>
      </c>
      <c r="P419">
        <v>-1.4745905540734581</v>
      </c>
      <c r="Q419">
        <v>0.14244668540020869</v>
      </c>
      <c r="R419">
        <v>148</v>
      </c>
      <c r="S419">
        <v>0</v>
      </c>
      <c r="T419">
        <v>-0.86121251839873803</v>
      </c>
      <c r="U419">
        <v>36</v>
      </c>
      <c r="V419">
        <v>3008</v>
      </c>
      <c r="W419">
        <v>149</v>
      </c>
    </row>
    <row r="420" spans="1:23">
      <c r="A420" t="s">
        <v>351</v>
      </c>
      <c r="B420" t="str">
        <f t="shared" si="6"/>
        <v>trade_balance_yoy_historical_high_36_1</v>
      </c>
      <c r="C420" t="s">
        <v>439</v>
      </c>
      <c r="D420" t="s">
        <v>333</v>
      </c>
      <c r="E420">
        <v>36</v>
      </c>
      <c r="F420">
        <v>1</v>
      </c>
      <c r="G420">
        <v>1</v>
      </c>
      <c r="H420" t="s">
        <v>330</v>
      </c>
      <c r="I420" t="s">
        <v>331</v>
      </c>
      <c r="K420">
        <v>-0.58362467424130648</v>
      </c>
      <c r="L420">
        <v>-7.0773155970407564E-2</v>
      </c>
      <c r="M420">
        <v>-0.4007440694240334</v>
      </c>
      <c r="N420">
        <v>0.48322147651006708</v>
      </c>
      <c r="O420">
        <v>-4.1509415742629801E-3</v>
      </c>
      <c r="P420">
        <v>-0.84026895204374874</v>
      </c>
      <c r="Q420">
        <v>0.402113005141846</v>
      </c>
      <c r="R420">
        <v>148</v>
      </c>
      <c r="S420">
        <v>0</v>
      </c>
      <c r="T420">
        <v>-0.81189765047065632</v>
      </c>
      <c r="U420">
        <v>49</v>
      </c>
      <c r="V420">
        <v>3008</v>
      </c>
      <c r="W420">
        <v>149</v>
      </c>
    </row>
    <row r="421" spans="1:23">
      <c r="A421" t="s">
        <v>351</v>
      </c>
      <c r="B421" t="str">
        <f t="shared" si="6"/>
        <v>trade_balance_yoy_historical_high_36_-1</v>
      </c>
      <c r="C421" t="s">
        <v>439</v>
      </c>
      <c r="D421" t="s">
        <v>333</v>
      </c>
      <c r="E421">
        <v>36</v>
      </c>
      <c r="F421">
        <v>-1</v>
      </c>
      <c r="G421">
        <v>1</v>
      </c>
      <c r="H421" t="s">
        <v>330</v>
      </c>
      <c r="I421" t="s">
        <v>331</v>
      </c>
      <c r="K421">
        <v>0.6547968693465871</v>
      </c>
      <c r="L421">
        <v>4.3099375795631278E-2</v>
      </c>
      <c r="M421">
        <v>0.24404477953758119</v>
      </c>
      <c r="N421">
        <v>0.51677852348993292</v>
      </c>
      <c r="O421">
        <v>5.0748410243876404E-3</v>
      </c>
      <c r="P421">
        <v>1.0839899697157209</v>
      </c>
      <c r="Q421">
        <v>0.28013197039665533</v>
      </c>
      <c r="R421">
        <v>148</v>
      </c>
      <c r="S421">
        <v>0</v>
      </c>
      <c r="T421">
        <v>-0.60426040269807624</v>
      </c>
      <c r="U421">
        <v>49</v>
      </c>
      <c r="V421">
        <v>3008</v>
      </c>
      <c r="W421">
        <v>149</v>
      </c>
    </row>
    <row r="422" spans="1:23">
      <c r="A422" t="s">
        <v>351</v>
      </c>
      <c r="B422" t="str">
        <f t="shared" si="6"/>
        <v>CPI_historical_high_36_1</v>
      </c>
      <c r="C422" t="s">
        <v>386</v>
      </c>
      <c r="D422" t="s">
        <v>333</v>
      </c>
      <c r="E422">
        <v>36</v>
      </c>
      <c r="F422">
        <v>1</v>
      </c>
      <c r="G422">
        <v>-1</v>
      </c>
      <c r="H422" t="s">
        <v>330</v>
      </c>
      <c r="I422" t="s">
        <v>331</v>
      </c>
      <c r="K422">
        <v>1.543002553035081</v>
      </c>
      <c r="L422">
        <v>8.1330803289980436E-2</v>
      </c>
      <c r="M422">
        <v>0.4606856468952823</v>
      </c>
      <c r="N422">
        <v>0.57718120805369133</v>
      </c>
      <c r="O422">
        <v>7.9555428517260694E-3</v>
      </c>
      <c r="P422">
        <v>1.687954631851764</v>
      </c>
      <c r="Q422">
        <v>9.3526120105254199E-2</v>
      </c>
      <c r="R422">
        <v>148</v>
      </c>
      <c r="S422">
        <v>0</v>
      </c>
      <c r="T422">
        <v>-0.35726556652244562</v>
      </c>
      <c r="U422">
        <v>21</v>
      </c>
      <c r="V422">
        <v>3008</v>
      </c>
      <c r="W422">
        <v>149</v>
      </c>
    </row>
    <row r="423" spans="1:23">
      <c r="A423" t="s">
        <v>351</v>
      </c>
      <c r="B423" t="str">
        <f t="shared" si="6"/>
        <v>CPI_historical_high_36_-1</v>
      </c>
      <c r="C423" t="s">
        <v>386</v>
      </c>
      <c r="D423" t="s">
        <v>333</v>
      </c>
      <c r="E423">
        <v>36</v>
      </c>
      <c r="F423">
        <v>-1</v>
      </c>
      <c r="G423">
        <v>-1</v>
      </c>
      <c r="H423" t="s">
        <v>330</v>
      </c>
      <c r="I423" t="s">
        <v>331</v>
      </c>
      <c r="K423">
        <v>-0.72905391513810791</v>
      </c>
      <c r="L423">
        <v>-0.1036268105645728</v>
      </c>
      <c r="M423">
        <v>-0.58697790172344644</v>
      </c>
      <c r="N423">
        <v>0.41610738255033558</v>
      </c>
      <c r="O423">
        <v>-7.0565790937686798E-3</v>
      </c>
      <c r="P423">
        <v>-1.4613769239304899</v>
      </c>
      <c r="Q423">
        <v>0.14603194168171579</v>
      </c>
      <c r="R423">
        <v>148</v>
      </c>
      <c r="S423">
        <v>0</v>
      </c>
      <c r="T423">
        <v>-0.77167059088372647</v>
      </c>
      <c r="U423">
        <v>21</v>
      </c>
      <c r="V423">
        <v>3008</v>
      </c>
      <c r="W423">
        <v>149</v>
      </c>
    </row>
    <row r="424" spans="1:23">
      <c r="A424" t="s">
        <v>351</v>
      </c>
      <c r="B424" t="str">
        <f t="shared" si="6"/>
        <v>core_CPI_historical_high_36_1</v>
      </c>
      <c r="C424" t="s">
        <v>440</v>
      </c>
      <c r="D424" t="s">
        <v>333</v>
      </c>
      <c r="E424">
        <v>36</v>
      </c>
      <c r="F424">
        <v>1</v>
      </c>
      <c r="G424">
        <v>-1</v>
      </c>
      <c r="H424" t="s">
        <v>330</v>
      </c>
      <c r="I424" t="s">
        <v>331</v>
      </c>
      <c r="K424">
        <v>-4.3979206240225222E-2</v>
      </c>
      <c r="L424">
        <v>-3.76081430451447E-3</v>
      </c>
      <c r="M424">
        <v>-2.1290798752960451E-2</v>
      </c>
      <c r="N424">
        <v>0.48322147651006708</v>
      </c>
      <c r="O424">
        <v>1.4578677245077631E-3</v>
      </c>
      <c r="P424">
        <v>0.30099458919582428</v>
      </c>
      <c r="Q424">
        <v>0.76384106750974379</v>
      </c>
      <c r="R424">
        <v>148</v>
      </c>
      <c r="S424">
        <v>0</v>
      </c>
      <c r="T424">
        <v>-0.56913389741664178</v>
      </c>
      <c r="U424">
        <v>24</v>
      </c>
      <c r="V424">
        <v>3008</v>
      </c>
      <c r="W424">
        <v>149</v>
      </c>
    </row>
    <row r="425" spans="1:23">
      <c r="A425" t="s">
        <v>351</v>
      </c>
      <c r="B425" t="str">
        <f t="shared" si="6"/>
        <v>core_CPI_historical_high_36_-1</v>
      </c>
      <c r="C425" t="s">
        <v>440</v>
      </c>
      <c r="D425" t="s">
        <v>333</v>
      </c>
      <c r="E425">
        <v>36</v>
      </c>
      <c r="F425">
        <v>-1</v>
      </c>
      <c r="G425">
        <v>-1</v>
      </c>
      <c r="H425" t="s">
        <v>330</v>
      </c>
      <c r="I425" t="s">
        <v>331</v>
      </c>
      <c r="K425">
        <v>-0.27928703011894213</v>
      </c>
      <c r="L425">
        <v>-2.706503127243454E-2</v>
      </c>
      <c r="M425">
        <v>-0.15322110782557721</v>
      </c>
      <c r="N425">
        <v>0.51006711409395977</v>
      </c>
      <c r="O425">
        <v>-4.4152638765484418E-4</v>
      </c>
      <c r="P425">
        <v>-8.9377261040286038E-2</v>
      </c>
      <c r="Q425">
        <v>0.92890292960832765</v>
      </c>
      <c r="R425">
        <v>148</v>
      </c>
      <c r="S425">
        <v>0</v>
      </c>
      <c r="T425">
        <v>-0.70305295852186001</v>
      </c>
      <c r="U425">
        <v>24</v>
      </c>
      <c r="V425">
        <v>3008</v>
      </c>
      <c r="W425">
        <v>149</v>
      </c>
    </row>
    <row r="426" spans="1:23">
      <c r="A426" t="s">
        <v>351</v>
      </c>
      <c r="B426" t="str">
        <f t="shared" si="6"/>
        <v>PPI_historical_high_36_1</v>
      </c>
      <c r="C426" t="s">
        <v>421</v>
      </c>
      <c r="D426" t="s">
        <v>333</v>
      </c>
      <c r="E426">
        <v>36</v>
      </c>
      <c r="F426">
        <v>1</v>
      </c>
      <c r="G426">
        <v>1</v>
      </c>
      <c r="H426" t="s">
        <v>330</v>
      </c>
      <c r="I426" t="s">
        <v>331</v>
      </c>
      <c r="K426">
        <v>0.19792185838127671</v>
      </c>
      <c r="L426">
        <v>1.5244094285639109E-2</v>
      </c>
      <c r="M426">
        <v>8.6304606852558793E-2</v>
      </c>
      <c r="N426">
        <v>0.53691275167785235</v>
      </c>
      <c r="O426">
        <v>2.862190194581382E-3</v>
      </c>
      <c r="P426">
        <v>0.61190460704203686</v>
      </c>
      <c r="Q426">
        <v>0.54153975047400427</v>
      </c>
      <c r="R426">
        <v>148</v>
      </c>
      <c r="S426">
        <v>0</v>
      </c>
      <c r="T426">
        <v>-0.64332045303722063</v>
      </c>
      <c r="U426">
        <v>13</v>
      </c>
      <c r="V426">
        <v>3008</v>
      </c>
      <c r="W426">
        <v>149</v>
      </c>
    </row>
    <row r="427" spans="1:23">
      <c r="A427" t="s">
        <v>351</v>
      </c>
      <c r="B427" t="str">
        <f t="shared" si="6"/>
        <v>PPI_historical_high_36_-1</v>
      </c>
      <c r="C427" t="s">
        <v>421</v>
      </c>
      <c r="D427" t="s">
        <v>333</v>
      </c>
      <c r="E427">
        <v>36</v>
      </c>
      <c r="F427">
        <v>-1</v>
      </c>
      <c r="G427">
        <v>1</v>
      </c>
      <c r="H427" t="s">
        <v>330</v>
      </c>
      <c r="I427" t="s">
        <v>331</v>
      </c>
      <c r="K427">
        <v>-0.42482343007772971</v>
      </c>
      <c r="L427">
        <v>-4.5277932237735692E-2</v>
      </c>
      <c r="M427">
        <v>-0.25634150954811852</v>
      </c>
      <c r="N427">
        <v>0.4563758389261745</v>
      </c>
      <c r="O427">
        <v>-2.038128080150864E-3</v>
      </c>
      <c r="P427">
        <v>-0.42207350330884819</v>
      </c>
      <c r="Q427">
        <v>0.67358384995824738</v>
      </c>
      <c r="R427">
        <v>148</v>
      </c>
      <c r="S427">
        <v>0</v>
      </c>
      <c r="T427">
        <v>-0.74398504918398978</v>
      </c>
      <c r="U427">
        <v>13</v>
      </c>
      <c r="V427">
        <v>3008</v>
      </c>
      <c r="W427">
        <v>149</v>
      </c>
    </row>
    <row r="428" spans="1:23">
      <c r="A428" t="s">
        <v>351</v>
      </c>
      <c r="B428" t="str">
        <f t="shared" si="6"/>
        <v>CPI_PPI_historical_high_36_1</v>
      </c>
      <c r="C428" t="s">
        <v>345</v>
      </c>
      <c r="D428" t="s">
        <v>333</v>
      </c>
      <c r="E428">
        <v>36</v>
      </c>
      <c r="F428">
        <v>1</v>
      </c>
      <c r="G428">
        <v>-1</v>
      </c>
      <c r="H428" t="s">
        <v>330</v>
      </c>
      <c r="I428" t="s">
        <v>331</v>
      </c>
      <c r="K428">
        <v>-0.76488196734378544</v>
      </c>
      <c r="L428">
        <v>-0.11421468453018919</v>
      </c>
      <c r="M428">
        <v>-0.64704883379435485</v>
      </c>
      <c r="N428">
        <v>0.42281879194630873</v>
      </c>
      <c r="O428">
        <v>-8.0824541381132337E-3</v>
      </c>
      <c r="P428">
        <v>-1.7821362552219391</v>
      </c>
      <c r="Q428">
        <v>7.6777410093040996E-2</v>
      </c>
      <c r="R428">
        <v>148</v>
      </c>
      <c r="S428">
        <v>0</v>
      </c>
      <c r="T428">
        <v>-0.85481322977723417</v>
      </c>
      <c r="U428">
        <v>16</v>
      </c>
      <c r="V428">
        <v>3008</v>
      </c>
      <c r="W428">
        <v>149</v>
      </c>
    </row>
    <row r="429" spans="1:23">
      <c r="A429" t="s">
        <v>351</v>
      </c>
      <c r="B429" t="str">
        <f t="shared" si="6"/>
        <v>CPI_PPI_historical_high_36_-1</v>
      </c>
      <c r="C429" t="s">
        <v>345</v>
      </c>
      <c r="D429" t="s">
        <v>333</v>
      </c>
      <c r="E429">
        <v>36</v>
      </c>
      <c r="F429">
        <v>-1</v>
      </c>
      <c r="G429">
        <v>-1</v>
      </c>
      <c r="H429" t="s">
        <v>330</v>
      </c>
      <c r="I429" t="s">
        <v>331</v>
      </c>
      <c r="K429">
        <v>1.9305135712245549</v>
      </c>
      <c r="L429">
        <v>9.4256050593612972E-2</v>
      </c>
      <c r="M429">
        <v>0.53397921524301506</v>
      </c>
      <c r="N429">
        <v>0.57046979865771807</v>
      </c>
      <c r="O429">
        <v>8.8918176847403076E-3</v>
      </c>
      <c r="P429">
        <v>1.8327267294535341</v>
      </c>
      <c r="Q429">
        <v>6.8852859645431072E-2</v>
      </c>
      <c r="R429">
        <v>148</v>
      </c>
      <c r="S429">
        <v>0</v>
      </c>
      <c r="T429">
        <v>-0.49524999672834491</v>
      </c>
      <c r="U429">
        <v>16</v>
      </c>
      <c r="V429">
        <v>3008</v>
      </c>
      <c r="W429">
        <v>149</v>
      </c>
    </row>
    <row r="430" spans="1:23">
      <c r="A430" t="s">
        <v>351</v>
      </c>
      <c r="B430" t="str">
        <f t="shared" si="6"/>
        <v>core_CPI_PPI_historical_high_36_1</v>
      </c>
      <c r="C430" t="s">
        <v>420</v>
      </c>
      <c r="D430" t="s">
        <v>333</v>
      </c>
      <c r="E430">
        <v>36</v>
      </c>
      <c r="F430">
        <v>1</v>
      </c>
      <c r="G430">
        <v>-1</v>
      </c>
      <c r="H430" t="s">
        <v>330</v>
      </c>
      <c r="I430" t="s">
        <v>331</v>
      </c>
      <c r="K430">
        <v>-0.44290141634082147</v>
      </c>
      <c r="L430">
        <v>-4.7828775784153899E-2</v>
      </c>
      <c r="M430">
        <v>-0.27078609729527392</v>
      </c>
      <c r="N430">
        <v>0.4563758389261745</v>
      </c>
      <c r="O430">
        <v>-2.2555863310754661E-3</v>
      </c>
      <c r="P430">
        <v>-0.46764382858475112</v>
      </c>
      <c r="Q430">
        <v>0.6407271687128091</v>
      </c>
      <c r="R430">
        <v>148</v>
      </c>
      <c r="S430">
        <v>0</v>
      </c>
      <c r="T430">
        <v>-0.75891680306872</v>
      </c>
      <c r="U430">
        <v>11</v>
      </c>
      <c r="V430">
        <v>3008</v>
      </c>
      <c r="W430">
        <v>149</v>
      </c>
    </row>
    <row r="431" spans="1:23">
      <c r="A431" t="s">
        <v>351</v>
      </c>
      <c r="B431" t="str">
        <f t="shared" si="6"/>
        <v>core_CPI_PPI_historical_high_36_-1</v>
      </c>
      <c r="C431" t="s">
        <v>420</v>
      </c>
      <c r="D431" t="s">
        <v>333</v>
      </c>
      <c r="E431">
        <v>36</v>
      </c>
      <c r="F431">
        <v>-1</v>
      </c>
      <c r="G431">
        <v>-1</v>
      </c>
      <c r="H431" t="s">
        <v>330</v>
      </c>
      <c r="I431" t="s">
        <v>331</v>
      </c>
      <c r="K431">
        <v>0.23679471775533911</v>
      </c>
      <c r="L431">
        <v>1.7963908516614561E-2</v>
      </c>
      <c r="M431">
        <v>0.10170397631199669</v>
      </c>
      <c r="N431">
        <v>0.53691275167785235</v>
      </c>
      <c r="O431">
        <v>3.0733276581730641E-3</v>
      </c>
      <c r="P431">
        <v>0.65775190276924633</v>
      </c>
      <c r="Q431">
        <v>0.51171929608366651</v>
      </c>
      <c r="R431">
        <v>148</v>
      </c>
      <c r="S431">
        <v>0</v>
      </c>
      <c r="T431">
        <v>-0.66119488808430182</v>
      </c>
      <c r="U431">
        <v>11</v>
      </c>
      <c r="V431">
        <v>3008</v>
      </c>
      <c r="W431">
        <v>149</v>
      </c>
    </row>
    <row r="432" spans="1:23">
      <c r="A432" t="s">
        <v>351</v>
      </c>
      <c r="B432" t="str">
        <f t="shared" si="6"/>
        <v>tot_retail_sales_yoy_historical_high_36_1</v>
      </c>
      <c r="C432" t="s">
        <v>441</v>
      </c>
      <c r="D432" t="s">
        <v>333</v>
      </c>
      <c r="E432">
        <v>36</v>
      </c>
      <c r="F432">
        <v>1</v>
      </c>
      <c r="G432">
        <v>1</v>
      </c>
      <c r="H432" t="s">
        <v>330</v>
      </c>
      <c r="I432" t="s">
        <v>331</v>
      </c>
      <c r="K432">
        <v>-4.6339581545592028E-2</v>
      </c>
      <c r="L432">
        <v>-3.9671107584978724E-3</v>
      </c>
      <c r="M432">
        <v>-2.2458682184339801E-2</v>
      </c>
      <c r="N432">
        <v>0.49664429530201343</v>
      </c>
      <c r="O432">
        <v>1.336478617798022E-3</v>
      </c>
      <c r="P432">
        <v>0.28350806458942562</v>
      </c>
      <c r="Q432">
        <v>0.77718359863325315</v>
      </c>
      <c r="R432">
        <v>148</v>
      </c>
      <c r="S432">
        <v>0</v>
      </c>
      <c r="T432">
        <v>-0.61543455381523005</v>
      </c>
      <c r="U432">
        <v>18</v>
      </c>
      <c r="V432">
        <v>3008</v>
      </c>
      <c r="W432">
        <v>149</v>
      </c>
    </row>
    <row r="433" spans="1:23">
      <c r="A433" t="s">
        <v>351</v>
      </c>
      <c r="B433" t="str">
        <f t="shared" si="6"/>
        <v>tot_retail_sales_yoy_historical_high_36_-1</v>
      </c>
      <c r="C433" t="s">
        <v>441</v>
      </c>
      <c r="D433" t="s">
        <v>333</v>
      </c>
      <c r="E433">
        <v>36</v>
      </c>
      <c r="F433">
        <v>-1</v>
      </c>
      <c r="G433">
        <v>1</v>
      </c>
      <c r="H433" t="s">
        <v>330</v>
      </c>
      <c r="I433" t="s">
        <v>331</v>
      </c>
      <c r="K433">
        <v>-0.27750321581413928</v>
      </c>
      <c r="L433">
        <v>-2.6863518816196641E-2</v>
      </c>
      <c r="M433">
        <v>-0.15208025895259769</v>
      </c>
      <c r="N433">
        <v>0.49664429530201343</v>
      </c>
      <c r="O433">
        <v>-5.2377986804909467E-4</v>
      </c>
      <c r="P433">
        <v>-0.109480421777467</v>
      </c>
      <c r="Q433">
        <v>0.91296975380905288</v>
      </c>
      <c r="R433">
        <v>148</v>
      </c>
      <c r="S433">
        <v>0</v>
      </c>
      <c r="T433">
        <v>-0.56805681693804122</v>
      </c>
      <c r="U433">
        <v>18</v>
      </c>
      <c r="V433">
        <v>3008</v>
      </c>
      <c r="W433">
        <v>149</v>
      </c>
    </row>
    <row r="434" spans="1:23">
      <c r="A434" t="s">
        <v>351</v>
      </c>
      <c r="B434" t="str">
        <f t="shared" si="6"/>
        <v>consumer_confidence_historical_high_36_1</v>
      </c>
      <c r="C434" t="s">
        <v>442</v>
      </c>
      <c r="D434" t="s">
        <v>333</v>
      </c>
      <c r="E434">
        <v>36</v>
      </c>
      <c r="F434">
        <v>1</v>
      </c>
      <c r="G434">
        <v>-1</v>
      </c>
      <c r="H434" t="s">
        <v>330</v>
      </c>
      <c r="I434" t="s">
        <v>331</v>
      </c>
      <c r="K434">
        <v>1.0845377135389529</v>
      </c>
      <c r="L434">
        <v>6.3470754872258839E-2</v>
      </c>
      <c r="M434">
        <v>0.35945471270657448</v>
      </c>
      <c r="N434">
        <v>0.53691275167785235</v>
      </c>
      <c r="O434">
        <v>6.6225407968271881E-3</v>
      </c>
      <c r="P434">
        <v>1.370112311595542</v>
      </c>
      <c r="Q434">
        <v>0.17272667248673371</v>
      </c>
      <c r="R434">
        <v>148</v>
      </c>
      <c r="S434">
        <v>0</v>
      </c>
      <c r="T434">
        <v>-0.45111250420338511</v>
      </c>
      <c r="U434">
        <v>23</v>
      </c>
      <c r="V434">
        <v>3008</v>
      </c>
      <c r="W434">
        <v>149</v>
      </c>
    </row>
    <row r="435" spans="1:23">
      <c r="A435" t="s">
        <v>351</v>
      </c>
      <c r="B435" t="str">
        <f t="shared" si="6"/>
        <v>consumer_confidence_historical_high_36_-1</v>
      </c>
      <c r="C435" t="s">
        <v>442</v>
      </c>
      <c r="D435" t="s">
        <v>333</v>
      </c>
      <c r="E435">
        <v>36</v>
      </c>
      <c r="F435">
        <v>-1</v>
      </c>
      <c r="G435">
        <v>-1</v>
      </c>
      <c r="H435" t="s">
        <v>330</v>
      </c>
      <c r="I435" t="s">
        <v>331</v>
      </c>
      <c r="K435">
        <v>-0.66946312313587231</v>
      </c>
      <c r="L435">
        <v>-8.8573017603817972E-2</v>
      </c>
      <c r="M435">
        <v>-0.501616668344529</v>
      </c>
      <c r="N435">
        <v>0.4563758389261745</v>
      </c>
      <c r="O435">
        <v>-5.743500241507658E-3</v>
      </c>
      <c r="P435">
        <v>-1.220471027998183</v>
      </c>
      <c r="Q435">
        <v>0.22422736266849291</v>
      </c>
      <c r="R435">
        <v>148</v>
      </c>
      <c r="S435">
        <v>0</v>
      </c>
      <c r="T435">
        <v>-0.6945469271519239</v>
      </c>
      <c r="U435">
        <v>23</v>
      </c>
      <c r="V435">
        <v>3008</v>
      </c>
      <c r="W435">
        <v>149</v>
      </c>
    </row>
    <row r="436" spans="1:23">
      <c r="A436" t="s">
        <v>351</v>
      </c>
      <c r="B436" t="str">
        <f t="shared" si="6"/>
        <v>M1_historical_high_36_1</v>
      </c>
      <c r="C436" t="s">
        <v>343</v>
      </c>
      <c r="D436" t="s">
        <v>333</v>
      </c>
      <c r="E436">
        <v>36</v>
      </c>
      <c r="F436">
        <v>1</v>
      </c>
      <c r="G436">
        <v>-1</v>
      </c>
      <c r="H436" t="s">
        <v>330</v>
      </c>
      <c r="I436" t="s">
        <v>331</v>
      </c>
      <c r="K436">
        <v>-0.38128401465391493</v>
      </c>
      <c r="L436">
        <v>-3.942372922681403E-2</v>
      </c>
      <c r="M436">
        <v>-0.22319299783770019</v>
      </c>
      <c r="N436">
        <v>0.46308724832214759</v>
      </c>
      <c r="O436">
        <v>-1.553778162872757E-3</v>
      </c>
      <c r="P436">
        <v>-0.33070734159934467</v>
      </c>
      <c r="Q436">
        <v>0.74133327636083846</v>
      </c>
      <c r="R436">
        <v>148</v>
      </c>
      <c r="S436">
        <v>0</v>
      </c>
      <c r="T436">
        <v>-0.62080935273233007</v>
      </c>
      <c r="U436">
        <v>25</v>
      </c>
      <c r="V436">
        <v>3008</v>
      </c>
      <c r="W436">
        <v>149</v>
      </c>
    </row>
    <row r="437" spans="1:23">
      <c r="A437" t="s">
        <v>351</v>
      </c>
      <c r="B437" t="str">
        <f t="shared" si="6"/>
        <v>M1_historical_high_36_-1</v>
      </c>
      <c r="C437" t="s">
        <v>343</v>
      </c>
      <c r="D437" t="s">
        <v>333</v>
      </c>
      <c r="E437">
        <v>36</v>
      </c>
      <c r="F437">
        <v>-1</v>
      </c>
      <c r="G437">
        <v>-1</v>
      </c>
      <c r="H437" t="s">
        <v>330</v>
      </c>
      <c r="I437" t="s">
        <v>331</v>
      </c>
      <c r="K437">
        <v>0.1136233778625335</v>
      </c>
      <c r="L437">
        <v>9.0567198788118475E-3</v>
      </c>
      <c r="M437">
        <v>5.1273598413248481E-2</v>
      </c>
      <c r="N437">
        <v>0.53020134228187921</v>
      </c>
      <c r="O437">
        <v>2.390211624801786E-3</v>
      </c>
      <c r="P437">
        <v>0.495115466056265</v>
      </c>
      <c r="Q437">
        <v>0.62125288887385177</v>
      </c>
      <c r="R437">
        <v>148</v>
      </c>
      <c r="S437">
        <v>0</v>
      </c>
      <c r="T437">
        <v>-0.41747018282140741</v>
      </c>
      <c r="U437">
        <v>25</v>
      </c>
      <c r="V437">
        <v>3008</v>
      </c>
      <c r="W437">
        <v>149</v>
      </c>
    </row>
    <row r="438" spans="1:23">
      <c r="A438" t="s">
        <v>351</v>
      </c>
      <c r="B438" t="str">
        <f t="shared" si="6"/>
        <v>M2_historical_high_36_1</v>
      </c>
      <c r="C438" t="s">
        <v>341</v>
      </c>
      <c r="D438" t="s">
        <v>333</v>
      </c>
      <c r="E438">
        <v>36</v>
      </c>
      <c r="F438">
        <v>1</v>
      </c>
      <c r="G438">
        <v>-1</v>
      </c>
      <c r="H438" t="s">
        <v>330</v>
      </c>
      <c r="I438" t="s">
        <v>331</v>
      </c>
      <c r="K438">
        <v>-0.3394211077288668</v>
      </c>
      <c r="L438">
        <v>-3.414061575888605E-2</v>
      </c>
      <c r="M438">
        <v>-0.19328029257155091</v>
      </c>
      <c r="N438">
        <v>0.48993288590604028</v>
      </c>
      <c r="O438">
        <v>-1.1112040359731159E-3</v>
      </c>
      <c r="P438">
        <v>-0.23534998113820069</v>
      </c>
      <c r="Q438">
        <v>0.81426244124717539</v>
      </c>
      <c r="R438">
        <v>148</v>
      </c>
      <c r="S438">
        <v>0</v>
      </c>
      <c r="T438">
        <v>-0.59620290298757417</v>
      </c>
      <c r="U438">
        <v>23</v>
      </c>
      <c r="V438">
        <v>3008</v>
      </c>
      <c r="W438">
        <v>149</v>
      </c>
    </row>
    <row r="439" spans="1:23">
      <c r="A439" t="s">
        <v>351</v>
      </c>
      <c r="B439" t="str">
        <f t="shared" si="6"/>
        <v>M2_historical_high_36_-1</v>
      </c>
      <c r="C439" t="s">
        <v>341</v>
      </c>
      <c r="D439" t="s">
        <v>333</v>
      </c>
      <c r="E439">
        <v>36</v>
      </c>
      <c r="F439">
        <v>-1</v>
      </c>
      <c r="G439">
        <v>-1</v>
      </c>
      <c r="H439" t="s">
        <v>330</v>
      </c>
      <c r="I439" t="s">
        <v>331</v>
      </c>
      <c r="K439">
        <v>4.3049654780438429E-2</v>
      </c>
      <c r="L439">
        <v>3.5373231284412392E-3</v>
      </c>
      <c r="M439">
        <v>2.0025849973349861E-2</v>
      </c>
      <c r="N439">
        <v>0.51006711409395977</v>
      </c>
      <c r="O439">
        <v>1.9619754246087248E-3</v>
      </c>
      <c r="P439">
        <v>0.40631435097654062</v>
      </c>
      <c r="Q439">
        <v>0.68509854796220404</v>
      </c>
      <c r="R439">
        <v>148</v>
      </c>
      <c r="S439">
        <v>0</v>
      </c>
      <c r="T439">
        <v>-0.52352245464956648</v>
      </c>
      <c r="U439">
        <v>23</v>
      </c>
      <c r="V439">
        <v>3008</v>
      </c>
      <c r="W439">
        <v>149</v>
      </c>
    </row>
    <row r="440" spans="1:23">
      <c r="A440" t="s">
        <v>351</v>
      </c>
      <c r="B440" t="str">
        <f t="shared" si="6"/>
        <v>M2_M1_historical_high_36_1</v>
      </c>
      <c r="C440" t="s">
        <v>334</v>
      </c>
      <c r="D440" t="s">
        <v>333</v>
      </c>
      <c r="E440">
        <v>36</v>
      </c>
      <c r="F440">
        <v>1</v>
      </c>
      <c r="G440">
        <v>1</v>
      </c>
      <c r="H440" t="s">
        <v>330</v>
      </c>
      <c r="I440" t="s">
        <v>331</v>
      </c>
      <c r="K440">
        <v>-0.28981084993281669</v>
      </c>
      <c r="L440">
        <v>-2.8263261460206301E-2</v>
      </c>
      <c r="M440">
        <v>-0.16000485542939749</v>
      </c>
      <c r="N440">
        <v>0.49664429530201343</v>
      </c>
      <c r="O440">
        <v>-5.5614688063169927E-4</v>
      </c>
      <c r="P440">
        <v>-0.11302501773767019</v>
      </c>
      <c r="Q440">
        <v>0.91016388566030948</v>
      </c>
      <c r="R440">
        <v>148</v>
      </c>
      <c r="S440">
        <v>0</v>
      </c>
      <c r="T440">
        <v>-0.5588667623292255</v>
      </c>
      <c r="U440">
        <v>18</v>
      </c>
      <c r="V440">
        <v>3008</v>
      </c>
      <c r="W440">
        <v>149</v>
      </c>
    </row>
    <row r="441" spans="1:23">
      <c r="A441" t="s">
        <v>351</v>
      </c>
      <c r="B441" t="str">
        <f t="shared" si="6"/>
        <v>M2_M1_historical_high_36_-1</v>
      </c>
      <c r="C441" t="s">
        <v>334</v>
      </c>
      <c r="D441" t="s">
        <v>333</v>
      </c>
      <c r="E441">
        <v>36</v>
      </c>
      <c r="F441">
        <v>-1</v>
      </c>
      <c r="G441">
        <v>1</v>
      </c>
      <c r="H441" t="s">
        <v>330</v>
      </c>
      <c r="I441" t="s">
        <v>331</v>
      </c>
      <c r="K441">
        <v>-2.9812571096772711E-2</v>
      </c>
      <c r="L441">
        <v>-2.532370612723267E-3</v>
      </c>
      <c r="M441">
        <v>-1.433633532891938E-2</v>
      </c>
      <c r="N441">
        <v>0.49664429530201343</v>
      </c>
      <c r="O441">
        <v>1.518048731435534E-3</v>
      </c>
      <c r="P441">
        <v>0.31726308510547691</v>
      </c>
      <c r="Q441">
        <v>0.75149111407764169</v>
      </c>
      <c r="R441">
        <v>148</v>
      </c>
      <c r="S441">
        <v>0</v>
      </c>
      <c r="T441">
        <v>-0.459313768377837</v>
      </c>
      <c r="U441">
        <v>18</v>
      </c>
      <c r="V441">
        <v>3008</v>
      </c>
      <c r="W441">
        <v>149</v>
      </c>
    </row>
    <row r="442" spans="1:23">
      <c r="A442" t="s">
        <v>351</v>
      </c>
      <c r="B442" t="str">
        <f t="shared" si="6"/>
        <v>TSF_newadded_MA12_yoy_historical_high_36_1</v>
      </c>
      <c r="C442" t="s">
        <v>332</v>
      </c>
      <c r="D442" t="s">
        <v>333</v>
      </c>
      <c r="E442">
        <v>36</v>
      </c>
      <c r="F442">
        <v>1</v>
      </c>
      <c r="G442">
        <v>-1</v>
      </c>
      <c r="H442" t="s">
        <v>330</v>
      </c>
      <c r="I442" t="s">
        <v>331</v>
      </c>
      <c r="K442">
        <v>0.18547143020897419</v>
      </c>
      <c r="L442">
        <v>1.4355863846934099E-2</v>
      </c>
      <c r="M442">
        <v>8.1275595480730323E-2</v>
      </c>
      <c r="N442">
        <v>0.48993288590604028</v>
      </c>
      <c r="O442">
        <v>2.841993182305492E-3</v>
      </c>
      <c r="P442">
        <v>0.59544209895596578</v>
      </c>
      <c r="Q442">
        <v>0.55245740824690759</v>
      </c>
      <c r="R442">
        <v>148</v>
      </c>
      <c r="S442">
        <v>0</v>
      </c>
      <c r="T442">
        <v>-0.58759860146096954</v>
      </c>
      <c r="U442">
        <v>15</v>
      </c>
      <c r="V442">
        <v>3008</v>
      </c>
      <c r="W442">
        <v>149</v>
      </c>
    </row>
    <row r="443" spans="1:23">
      <c r="A443" t="s">
        <v>351</v>
      </c>
      <c r="B443" t="str">
        <f t="shared" si="6"/>
        <v>TSF_newadded_MA12_yoy_historical_high_36_-1</v>
      </c>
      <c r="C443" t="s">
        <v>332</v>
      </c>
      <c r="D443" t="s">
        <v>333</v>
      </c>
      <c r="E443">
        <v>36</v>
      </c>
      <c r="F443">
        <v>-1</v>
      </c>
      <c r="G443">
        <v>-1</v>
      </c>
      <c r="H443" t="s">
        <v>330</v>
      </c>
      <c r="I443" t="s">
        <v>331</v>
      </c>
      <c r="K443">
        <v>-0.4187826311282854</v>
      </c>
      <c r="L443">
        <v>-4.4441920704393789E-2</v>
      </c>
      <c r="M443">
        <v>-0.25160753877784969</v>
      </c>
      <c r="N443">
        <v>0.50335570469798663</v>
      </c>
      <c r="O443">
        <v>-1.9451679998337139E-3</v>
      </c>
      <c r="P443">
        <v>-0.40202762498409078</v>
      </c>
      <c r="Q443">
        <v>0.68824368819842852</v>
      </c>
      <c r="R443">
        <v>148</v>
      </c>
      <c r="S443">
        <v>0</v>
      </c>
      <c r="T443">
        <v>-0.7764792634785973</v>
      </c>
      <c r="U443">
        <v>15</v>
      </c>
      <c r="V443">
        <v>3008</v>
      </c>
      <c r="W443">
        <v>149</v>
      </c>
    </row>
    <row r="444" spans="1:23">
      <c r="A444" t="s">
        <v>351</v>
      </c>
      <c r="B444" t="str">
        <f t="shared" si="6"/>
        <v>TSF_yoy_historical_high_36_1</v>
      </c>
      <c r="C444" t="s">
        <v>391</v>
      </c>
      <c r="D444" t="s">
        <v>333</v>
      </c>
      <c r="E444">
        <v>36</v>
      </c>
      <c r="F444">
        <v>1</v>
      </c>
      <c r="G444">
        <v>-1</v>
      </c>
      <c r="H444" t="s">
        <v>330</v>
      </c>
      <c r="I444" t="s">
        <v>331</v>
      </c>
      <c r="K444">
        <v>0.34235611376875652</v>
      </c>
      <c r="L444">
        <v>2.497276187751685E-2</v>
      </c>
      <c r="M444">
        <v>0.14138968015524819</v>
      </c>
      <c r="N444">
        <v>0.50335570469798663</v>
      </c>
      <c r="O444">
        <v>3.6496318546406928E-3</v>
      </c>
      <c r="P444">
        <v>0.77271175748885979</v>
      </c>
      <c r="Q444">
        <v>0.44092525709150371</v>
      </c>
      <c r="R444">
        <v>148</v>
      </c>
      <c r="S444">
        <v>0</v>
      </c>
      <c r="T444">
        <v>-0.61380671748396975</v>
      </c>
      <c r="U444">
        <v>7</v>
      </c>
      <c r="V444">
        <v>3008</v>
      </c>
      <c r="W444">
        <v>149</v>
      </c>
    </row>
    <row r="445" spans="1:23">
      <c r="A445" t="s">
        <v>351</v>
      </c>
      <c r="B445" t="str">
        <f t="shared" si="6"/>
        <v>TSF_yoy_historical_high_36_-1</v>
      </c>
      <c r="C445" t="s">
        <v>391</v>
      </c>
      <c r="D445" t="s">
        <v>333</v>
      </c>
      <c r="E445">
        <v>36</v>
      </c>
      <c r="F445">
        <v>-1</v>
      </c>
      <c r="G445">
        <v>-1</v>
      </c>
      <c r="H445" t="s">
        <v>330</v>
      </c>
      <c r="I445" t="s">
        <v>331</v>
      </c>
      <c r="K445">
        <v>-0.48671103109577291</v>
      </c>
      <c r="L445">
        <v>-5.4339805865358692E-2</v>
      </c>
      <c r="M445">
        <v>-0.30765871266800032</v>
      </c>
      <c r="N445">
        <v>0.48993288590604028</v>
      </c>
      <c r="O445">
        <v>-2.8009566495355151E-3</v>
      </c>
      <c r="P445">
        <v>-0.58197843599883237</v>
      </c>
      <c r="Q445">
        <v>0.56146666134758605</v>
      </c>
      <c r="R445">
        <v>148</v>
      </c>
      <c r="S445">
        <v>0</v>
      </c>
      <c r="T445">
        <v>-0.56763693356435274</v>
      </c>
      <c r="U445">
        <v>7</v>
      </c>
      <c r="V445">
        <v>3008</v>
      </c>
      <c r="W445">
        <v>149</v>
      </c>
    </row>
    <row r="446" spans="1:23">
      <c r="A446" t="s">
        <v>351</v>
      </c>
      <c r="B446" t="str">
        <f t="shared" si="6"/>
        <v>long_loan_newadded_MA12_yoy_historical_high_36_1</v>
      </c>
      <c r="C446" t="s">
        <v>328</v>
      </c>
      <c r="D446" t="s">
        <v>333</v>
      </c>
      <c r="E446">
        <v>36</v>
      </c>
      <c r="F446">
        <v>1</v>
      </c>
      <c r="G446">
        <v>-1</v>
      </c>
      <c r="H446" t="s">
        <v>330</v>
      </c>
      <c r="I446" t="s">
        <v>331</v>
      </c>
      <c r="K446">
        <v>-0.50486930664412744</v>
      </c>
      <c r="L446">
        <v>-5.7188940682684541E-2</v>
      </c>
      <c r="M446">
        <v>-0.32379484594932889</v>
      </c>
      <c r="N446">
        <v>0.44295302013422821</v>
      </c>
      <c r="O446">
        <v>-3.0381290248894291E-3</v>
      </c>
      <c r="P446">
        <v>-0.62997211188068025</v>
      </c>
      <c r="Q446">
        <v>0.52968422846301022</v>
      </c>
      <c r="R446">
        <v>148</v>
      </c>
      <c r="S446">
        <v>0</v>
      </c>
      <c r="T446">
        <v>-0.6286457733042965</v>
      </c>
      <c r="U446">
        <v>8</v>
      </c>
      <c r="V446">
        <v>3008</v>
      </c>
      <c r="W446">
        <v>149</v>
      </c>
    </row>
    <row r="447" spans="1:23">
      <c r="A447" t="s">
        <v>351</v>
      </c>
      <c r="B447" t="str">
        <f t="shared" si="6"/>
        <v>long_loan_newadded_MA12_yoy_historical_high_36_-1</v>
      </c>
      <c r="C447" t="s">
        <v>328</v>
      </c>
      <c r="D447" t="s">
        <v>333</v>
      </c>
      <c r="E447">
        <v>36</v>
      </c>
      <c r="F447">
        <v>-1</v>
      </c>
      <c r="G447">
        <v>-1</v>
      </c>
      <c r="H447" t="s">
        <v>330</v>
      </c>
      <c r="I447" t="s">
        <v>331</v>
      </c>
      <c r="K447">
        <v>0.39158528199629461</v>
      </c>
      <c r="L447">
        <v>2.8070185856390099E-2</v>
      </c>
      <c r="M447">
        <v>0.15892900614420349</v>
      </c>
      <c r="N447">
        <v>0.55033557046979864</v>
      </c>
      <c r="O447">
        <v>3.8689005238204122E-3</v>
      </c>
      <c r="P447">
        <v>0.82578982024434544</v>
      </c>
      <c r="Q447">
        <v>0.410252501639636</v>
      </c>
      <c r="R447">
        <v>148</v>
      </c>
      <c r="S447">
        <v>0</v>
      </c>
      <c r="T447">
        <v>-0.53840940721690311</v>
      </c>
      <c r="U447">
        <v>8</v>
      </c>
      <c r="V447">
        <v>3008</v>
      </c>
      <c r="W447">
        <v>149</v>
      </c>
    </row>
    <row r="448" spans="1:23">
      <c r="A448" t="s">
        <v>351</v>
      </c>
      <c r="B448" t="str">
        <f t="shared" si="6"/>
        <v>loan_yoy_historical_high_36_1</v>
      </c>
      <c r="C448" t="s">
        <v>443</v>
      </c>
      <c r="D448" t="s">
        <v>333</v>
      </c>
      <c r="E448">
        <v>36</v>
      </c>
      <c r="F448">
        <v>1</v>
      </c>
      <c r="G448">
        <v>-1</v>
      </c>
      <c r="H448" t="s">
        <v>330</v>
      </c>
      <c r="I448" t="s">
        <v>331</v>
      </c>
      <c r="K448">
        <v>-0.28337694995345769</v>
      </c>
      <c r="L448">
        <v>-2.7528788456544721E-2</v>
      </c>
      <c r="M448">
        <v>-0.15584663116698591</v>
      </c>
      <c r="N448">
        <v>0.46979865771812079</v>
      </c>
      <c r="O448">
        <v>-4.8848327238153199E-4</v>
      </c>
      <c r="P448">
        <v>-0.1012391974135462</v>
      </c>
      <c r="Q448">
        <v>0.91949760575584638</v>
      </c>
      <c r="R448">
        <v>148</v>
      </c>
      <c r="S448">
        <v>0</v>
      </c>
      <c r="T448">
        <v>-0.73022201634888773</v>
      </c>
      <c r="U448">
        <v>9</v>
      </c>
      <c r="V448">
        <v>3008</v>
      </c>
      <c r="W448">
        <v>149</v>
      </c>
    </row>
    <row r="449" spans="1:23">
      <c r="A449" t="s">
        <v>351</v>
      </c>
      <c r="B449" t="str">
        <f t="shared" si="6"/>
        <v>loan_yoy_historical_high_36_-1</v>
      </c>
      <c r="C449" t="s">
        <v>443</v>
      </c>
      <c r="D449" t="s">
        <v>333</v>
      </c>
      <c r="E449">
        <v>36</v>
      </c>
      <c r="F449">
        <v>-1</v>
      </c>
      <c r="G449">
        <v>-1</v>
      </c>
      <c r="H449" t="s">
        <v>330</v>
      </c>
      <c r="I449" t="s">
        <v>331</v>
      </c>
      <c r="K449">
        <v>-3.8522992675289469E-2</v>
      </c>
      <c r="L449">
        <v>-3.285722523930779E-3</v>
      </c>
      <c r="M449">
        <v>-1.860121040605978E-2</v>
      </c>
      <c r="N449">
        <v>0.52348993288590606</v>
      </c>
      <c r="O449">
        <v>1.4724644923596109E-3</v>
      </c>
      <c r="P449">
        <v>0.29969484123540557</v>
      </c>
      <c r="Q449">
        <v>0.76483041998156365</v>
      </c>
      <c r="R449">
        <v>148</v>
      </c>
      <c r="S449">
        <v>0</v>
      </c>
      <c r="T449">
        <v>-0.53892487000351696</v>
      </c>
      <c r="U449">
        <v>9</v>
      </c>
      <c r="V449">
        <v>3008</v>
      </c>
      <c r="W449">
        <v>149</v>
      </c>
    </row>
    <row r="450" spans="1:23">
      <c r="A450" t="s">
        <v>351</v>
      </c>
      <c r="B450" t="str">
        <f t="shared" si="6"/>
        <v>newstarts_area_yoy_historical_high_36_1</v>
      </c>
      <c r="C450" t="s">
        <v>340</v>
      </c>
      <c r="D450" t="s">
        <v>333</v>
      </c>
      <c r="E450">
        <v>36</v>
      </c>
      <c r="F450">
        <v>1</v>
      </c>
      <c r="G450">
        <v>1</v>
      </c>
      <c r="H450" t="s">
        <v>330</v>
      </c>
      <c r="I450" t="s">
        <v>331</v>
      </c>
      <c r="K450">
        <v>1.452252027539368</v>
      </c>
      <c r="L450">
        <v>7.8043879102464686E-2</v>
      </c>
      <c r="M450">
        <v>0.4420512954547815</v>
      </c>
      <c r="N450">
        <v>0.50335570469798663</v>
      </c>
      <c r="O450">
        <v>7.8457664351756322E-3</v>
      </c>
      <c r="P450">
        <v>1.540163135817483</v>
      </c>
      <c r="Q450">
        <v>0.12565594981253719</v>
      </c>
      <c r="R450">
        <v>148</v>
      </c>
      <c r="S450">
        <v>0</v>
      </c>
      <c r="T450">
        <v>-0.3474079931035689</v>
      </c>
      <c r="U450">
        <v>42</v>
      </c>
      <c r="V450">
        <v>3008</v>
      </c>
      <c r="W450">
        <v>149</v>
      </c>
    </row>
    <row r="451" spans="1:23">
      <c r="A451" t="s">
        <v>351</v>
      </c>
      <c r="B451" t="str">
        <f t="shared" ref="B451:B514" si="7">C451&amp;"_"&amp;D451&amp;"_"&amp;E451&amp;"_"&amp;F451</f>
        <v>newstarts_area_yoy_historical_high_36_-1</v>
      </c>
      <c r="C451" t="s">
        <v>340</v>
      </c>
      <c r="D451" t="s">
        <v>333</v>
      </c>
      <c r="E451">
        <v>36</v>
      </c>
      <c r="F451">
        <v>-1</v>
      </c>
      <c r="G451">
        <v>1</v>
      </c>
      <c r="H451" t="s">
        <v>330</v>
      </c>
      <c r="I451" t="s">
        <v>331</v>
      </c>
      <c r="K451">
        <v>-0.71902700954027643</v>
      </c>
      <c r="L451">
        <v>-0.10089379498467881</v>
      </c>
      <c r="M451">
        <v>-0.57147637059109058</v>
      </c>
      <c r="N451">
        <v>0.49664429530201343</v>
      </c>
      <c r="O451">
        <v>-6.7612406245466834E-3</v>
      </c>
      <c r="P451">
        <v>-1.4368772835878161</v>
      </c>
      <c r="Q451">
        <v>0.15286351909957571</v>
      </c>
      <c r="R451">
        <v>148</v>
      </c>
      <c r="S451">
        <v>0</v>
      </c>
      <c r="T451">
        <v>-0.76730847280402026</v>
      </c>
      <c r="U451">
        <v>42</v>
      </c>
      <c r="V451">
        <v>3008</v>
      </c>
      <c r="W451">
        <v>149</v>
      </c>
    </row>
    <row r="452" spans="1:23">
      <c r="A452" t="s">
        <v>351</v>
      </c>
      <c r="B452" t="str">
        <f t="shared" si="7"/>
        <v>completed_yoy_historical_high_36_1</v>
      </c>
      <c r="C452" t="s">
        <v>444</v>
      </c>
      <c r="D452" t="s">
        <v>333</v>
      </c>
      <c r="E452">
        <v>36</v>
      </c>
      <c r="F452">
        <v>1</v>
      </c>
      <c r="G452">
        <v>1</v>
      </c>
      <c r="H452" t="s">
        <v>330</v>
      </c>
      <c r="I452" t="s">
        <v>331</v>
      </c>
      <c r="K452">
        <v>4.2017593992711648E-2</v>
      </c>
      <c r="L452">
        <v>3.4540981921662439E-3</v>
      </c>
      <c r="M452">
        <v>1.9554689195604359E-2</v>
      </c>
      <c r="N452">
        <v>0.46979865771812079</v>
      </c>
      <c r="O452">
        <v>1.938725427250899E-3</v>
      </c>
      <c r="P452">
        <v>0.39628998248132619</v>
      </c>
      <c r="Q452">
        <v>0.6924618849319355</v>
      </c>
      <c r="R452">
        <v>148</v>
      </c>
      <c r="S452">
        <v>0</v>
      </c>
      <c r="T452">
        <v>-0.72015934728341346</v>
      </c>
      <c r="U452">
        <v>37</v>
      </c>
      <c r="V452">
        <v>3008</v>
      </c>
      <c r="W452">
        <v>149</v>
      </c>
    </row>
    <row r="453" spans="1:23">
      <c r="A453" t="s">
        <v>351</v>
      </c>
      <c r="B453" t="str">
        <f t="shared" si="7"/>
        <v>completed_yoy_historical_high_36_-1</v>
      </c>
      <c r="C453" t="s">
        <v>444</v>
      </c>
      <c r="D453" t="s">
        <v>333</v>
      </c>
      <c r="E453">
        <v>36</v>
      </c>
      <c r="F453">
        <v>-1</v>
      </c>
      <c r="G453">
        <v>1</v>
      </c>
      <c r="H453" t="s">
        <v>330</v>
      </c>
      <c r="I453" t="s">
        <v>331</v>
      </c>
      <c r="K453">
        <v>-0.33876684087594089</v>
      </c>
      <c r="L453">
        <v>-3.4060508870241042E-2</v>
      </c>
      <c r="M453">
        <v>-0.1928267894387736</v>
      </c>
      <c r="N453">
        <v>0.52348993288590606</v>
      </c>
      <c r="O453">
        <v>-1.1808385149379189E-3</v>
      </c>
      <c r="P453">
        <v>-0.26136266626976401</v>
      </c>
      <c r="Q453">
        <v>0.79417620438870828</v>
      </c>
      <c r="R453">
        <v>148</v>
      </c>
      <c r="S453">
        <v>0</v>
      </c>
      <c r="T453">
        <v>-0.67507725340366931</v>
      </c>
      <c r="U453">
        <v>37</v>
      </c>
      <c r="V453">
        <v>3008</v>
      </c>
      <c r="W453">
        <v>149</v>
      </c>
    </row>
    <row r="454" spans="1:23">
      <c r="A454" t="s">
        <v>351</v>
      </c>
      <c r="B454" t="str">
        <f t="shared" si="7"/>
        <v>sold_area_yoy_historical_high_36_1</v>
      </c>
      <c r="C454" t="s">
        <v>346</v>
      </c>
      <c r="D454" t="s">
        <v>333</v>
      </c>
      <c r="E454">
        <v>36</v>
      </c>
      <c r="F454">
        <v>1</v>
      </c>
      <c r="G454">
        <v>-1</v>
      </c>
      <c r="H454" t="s">
        <v>330</v>
      </c>
      <c r="I454" t="s">
        <v>331</v>
      </c>
      <c r="K454">
        <v>-4.4475398198681522E-2</v>
      </c>
      <c r="L454">
        <v>-3.8041426390175159E-3</v>
      </c>
      <c r="M454">
        <v>-2.153608680270179E-2</v>
      </c>
      <c r="N454">
        <v>0.51006711409395977</v>
      </c>
      <c r="O454">
        <v>1.4109670680061671E-3</v>
      </c>
      <c r="P454">
        <v>0.29488255176189121</v>
      </c>
      <c r="Q454">
        <v>0.76849684086957037</v>
      </c>
      <c r="R454">
        <v>148</v>
      </c>
      <c r="S454">
        <v>0</v>
      </c>
      <c r="T454">
        <v>-0.46049424042183251</v>
      </c>
      <c r="U454">
        <v>23</v>
      </c>
      <c r="V454">
        <v>3008</v>
      </c>
      <c r="W454">
        <v>149</v>
      </c>
    </row>
    <row r="455" spans="1:23">
      <c r="A455" t="s">
        <v>351</v>
      </c>
      <c r="B455" t="str">
        <f t="shared" si="7"/>
        <v>sold_area_yoy_historical_high_36_-1</v>
      </c>
      <c r="C455" t="s">
        <v>346</v>
      </c>
      <c r="D455" t="s">
        <v>333</v>
      </c>
      <c r="E455">
        <v>36</v>
      </c>
      <c r="F455">
        <v>-1</v>
      </c>
      <c r="G455">
        <v>-1</v>
      </c>
      <c r="H455" t="s">
        <v>330</v>
      </c>
      <c r="I455" t="s">
        <v>331</v>
      </c>
      <c r="K455">
        <v>-0.27891277290009642</v>
      </c>
      <c r="L455">
        <v>-2.702271464216233E-2</v>
      </c>
      <c r="M455">
        <v>-0.15298152130503459</v>
      </c>
      <c r="N455">
        <v>0.48993288590604028</v>
      </c>
      <c r="O455">
        <v>-4.533728087961505E-4</v>
      </c>
      <c r="P455">
        <v>-9.2199585684609481E-2</v>
      </c>
      <c r="Q455">
        <v>0.9266641497144259</v>
      </c>
      <c r="R455">
        <v>148</v>
      </c>
      <c r="S455">
        <v>0</v>
      </c>
      <c r="T455">
        <v>-0.67460072849496455</v>
      </c>
      <c r="U455">
        <v>23</v>
      </c>
      <c r="V455">
        <v>3008</v>
      </c>
      <c r="W455">
        <v>149</v>
      </c>
    </row>
    <row r="456" spans="1:23">
      <c r="A456" t="s">
        <v>351</v>
      </c>
      <c r="B456" t="str">
        <f t="shared" si="7"/>
        <v>local_gov_budget_MA12_yoy_historical_high_36_1</v>
      </c>
      <c r="C456" t="s">
        <v>389</v>
      </c>
      <c r="D456" t="s">
        <v>333</v>
      </c>
      <c r="E456">
        <v>36</v>
      </c>
      <c r="F456">
        <v>1</v>
      </c>
      <c r="G456">
        <v>-1</v>
      </c>
      <c r="H456" t="s">
        <v>465</v>
      </c>
      <c r="I456" t="s">
        <v>331</v>
      </c>
      <c r="K456">
        <v>0.37661916251279148</v>
      </c>
      <c r="L456">
        <v>3.8374325158096363E-2</v>
      </c>
      <c r="M456">
        <v>0.25208605974614662</v>
      </c>
      <c r="N456">
        <v>0.51886792452830188</v>
      </c>
      <c r="O456">
        <v>4.1178669832499662E-3</v>
      </c>
      <c r="P456">
        <v>0.89990959397558823</v>
      </c>
      <c r="Q456">
        <v>0.37022764288376941</v>
      </c>
      <c r="R456">
        <v>105</v>
      </c>
      <c r="S456">
        <v>0</v>
      </c>
      <c r="T456">
        <v>-0.38666031727364919</v>
      </c>
      <c r="U456">
        <v>4</v>
      </c>
      <c r="V456">
        <v>2139</v>
      </c>
      <c r="W456">
        <v>106</v>
      </c>
    </row>
    <row r="457" spans="1:23">
      <c r="A457" t="s">
        <v>351</v>
      </c>
      <c r="B457" t="str">
        <f t="shared" si="7"/>
        <v>local_gov_budget_MA12_yoy_historical_high_36_-1</v>
      </c>
      <c r="C457" t="s">
        <v>389</v>
      </c>
      <c r="D457" t="s">
        <v>333</v>
      </c>
      <c r="E457">
        <v>36</v>
      </c>
      <c r="F457">
        <v>-1</v>
      </c>
      <c r="G457">
        <v>-1</v>
      </c>
      <c r="H457" t="s">
        <v>465</v>
      </c>
      <c r="I457" t="s">
        <v>331</v>
      </c>
      <c r="K457">
        <v>-0.40331601217146312</v>
      </c>
      <c r="L457">
        <v>-5.9020886953904839E-2</v>
      </c>
      <c r="M457">
        <v>-0.38771607770654259</v>
      </c>
      <c r="N457">
        <v>0.48113207547169812</v>
      </c>
      <c r="O457">
        <v>-3.773045661991067E-3</v>
      </c>
      <c r="P457">
        <v>-0.82872687222924823</v>
      </c>
      <c r="Q457">
        <v>0.40913885291286778</v>
      </c>
      <c r="R457">
        <v>105</v>
      </c>
      <c r="S457">
        <v>0</v>
      </c>
      <c r="T457">
        <v>-0.62812308559323304</v>
      </c>
      <c r="U457">
        <v>4</v>
      </c>
      <c r="V457">
        <v>2139</v>
      </c>
      <c r="W457">
        <v>106</v>
      </c>
    </row>
    <row r="458" spans="1:23">
      <c r="A458" t="s">
        <v>351</v>
      </c>
      <c r="B458" t="str">
        <f t="shared" si="7"/>
        <v>newstarts_area_ytd_yoy_historical_high_36_1</v>
      </c>
      <c r="C458" t="s">
        <v>446</v>
      </c>
      <c r="D458" t="s">
        <v>333</v>
      </c>
      <c r="E458">
        <v>36</v>
      </c>
      <c r="F458">
        <v>1</v>
      </c>
      <c r="G458">
        <v>1</v>
      </c>
      <c r="H458" t="s">
        <v>330</v>
      </c>
      <c r="I458" t="s">
        <v>331</v>
      </c>
      <c r="K458">
        <v>0.26274301471382677</v>
      </c>
      <c r="L458">
        <v>1.9736169292793981E-2</v>
      </c>
      <c r="M458">
        <v>0.1117386157357189</v>
      </c>
      <c r="N458">
        <v>0.47651006711409388</v>
      </c>
      <c r="O458">
        <v>3.274404333038705E-3</v>
      </c>
      <c r="P458">
        <v>0.68578186133828845</v>
      </c>
      <c r="Q458">
        <v>0.49392351760915282</v>
      </c>
      <c r="R458">
        <v>148</v>
      </c>
      <c r="S458">
        <v>0</v>
      </c>
      <c r="T458">
        <v>-0.4305517182789943</v>
      </c>
      <c r="U458">
        <v>21</v>
      </c>
      <c r="V458">
        <v>3008</v>
      </c>
      <c r="W458">
        <v>149</v>
      </c>
    </row>
    <row r="459" spans="1:23">
      <c r="A459" t="s">
        <v>351</v>
      </c>
      <c r="B459" t="str">
        <f t="shared" si="7"/>
        <v>newstarts_area_ytd_yoy_historical_high_36_-1</v>
      </c>
      <c r="C459" t="s">
        <v>446</v>
      </c>
      <c r="D459" t="s">
        <v>333</v>
      </c>
      <c r="E459">
        <v>36</v>
      </c>
      <c r="F459">
        <v>-1</v>
      </c>
      <c r="G459">
        <v>1</v>
      </c>
      <c r="H459" t="s">
        <v>330</v>
      </c>
      <c r="I459" t="s">
        <v>331</v>
      </c>
      <c r="K459">
        <v>-0.45434931929138339</v>
      </c>
      <c r="L459">
        <v>-4.9483611381537007E-2</v>
      </c>
      <c r="M459">
        <v>-0.2801572156860262</v>
      </c>
      <c r="N459">
        <v>0.51677852348993292</v>
      </c>
      <c r="O459">
        <v>-2.3530081053957821E-3</v>
      </c>
      <c r="P459">
        <v>-0.48339516292874718</v>
      </c>
      <c r="Q459">
        <v>0.62952956156862361</v>
      </c>
      <c r="R459">
        <v>148</v>
      </c>
      <c r="S459">
        <v>0</v>
      </c>
      <c r="T459">
        <v>-0.63434424481019447</v>
      </c>
      <c r="U459">
        <v>21</v>
      </c>
      <c r="V459">
        <v>3008</v>
      </c>
      <c r="W459">
        <v>149</v>
      </c>
    </row>
    <row r="460" spans="1:23">
      <c r="A460" t="s">
        <v>351</v>
      </c>
      <c r="B460" t="str">
        <f t="shared" si="7"/>
        <v>completed_area_ytd_yoy_historical_high_36_1</v>
      </c>
      <c r="C460" t="s">
        <v>447</v>
      </c>
      <c r="D460" t="s">
        <v>333</v>
      </c>
      <c r="E460">
        <v>36</v>
      </c>
      <c r="F460">
        <v>1</v>
      </c>
      <c r="G460">
        <v>1</v>
      </c>
      <c r="H460" t="s">
        <v>330</v>
      </c>
      <c r="I460" t="s">
        <v>331</v>
      </c>
      <c r="K460">
        <v>-0.14047770177651639</v>
      </c>
      <c r="L460">
        <v>-1.2601898949741621E-2</v>
      </c>
      <c r="M460">
        <v>-7.1341528976006027E-2</v>
      </c>
      <c r="N460">
        <v>0.51006711409395977</v>
      </c>
      <c r="O460">
        <v>6.7841751036154551E-4</v>
      </c>
      <c r="P460">
        <v>0.14267514766854111</v>
      </c>
      <c r="Q460">
        <v>0.8867407993393992</v>
      </c>
      <c r="R460">
        <v>148</v>
      </c>
      <c r="S460">
        <v>0</v>
      </c>
      <c r="T460">
        <v>-0.66721623648040718</v>
      </c>
      <c r="U460">
        <v>15</v>
      </c>
      <c r="V460">
        <v>3008</v>
      </c>
      <c r="W460">
        <v>149</v>
      </c>
    </row>
    <row r="461" spans="1:23">
      <c r="A461" t="s">
        <v>351</v>
      </c>
      <c r="B461" t="str">
        <f t="shared" si="7"/>
        <v>completed_area_ytd_yoy_historical_high_36_-1</v>
      </c>
      <c r="C461" t="s">
        <v>447</v>
      </c>
      <c r="D461" t="s">
        <v>333</v>
      </c>
      <c r="E461">
        <v>36</v>
      </c>
      <c r="F461">
        <v>-1</v>
      </c>
      <c r="G461">
        <v>1</v>
      </c>
      <c r="H461" t="s">
        <v>330</v>
      </c>
      <c r="I461" t="s">
        <v>331</v>
      </c>
      <c r="K461">
        <v>-0.1983726461049837</v>
      </c>
      <c r="L461">
        <v>-1.8353448372211759E-2</v>
      </c>
      <c r="M461">
        <v>-0.10390204476942121</v>
      </c>
      <c r="N461">
        <v>0.48322147651006708</v>
      </c>
      <c r="O461">
        <v>2.1115217183894169E-4</v>
      </c>
      <c r="P461">
        <v>4.3497755419971029E-2</v>
      </c>
      <c r="Q461">
        <v>0.9653633844075532</v>
      </c>
      <c r="R461">
        <v>148</v>
      </c>
      <c r="S461">
        <v>0</v>
      </c>
      <c r="T461">
        <v>-0.52074668795090051</v>
      </c>
      <c r="U461">
        <v>15</v>
      </c>
      <c r="V461">
        <v>3008</v>
      </c>
      <c r="W461">
        <v>149</v>
      </c>
    </row>
    <row r="462" spans="1:23">
      <c r="A462" t="s">
        <v>351</v>
      </c>
      <c r="B462" t="str">
        <f t="shared" si="7"/>
        <v>sold_area_ytd_yoy_historical_high_36_1</v>
      </c>
      <c r="C462" t="s">
        <v>392</v>
      </c>
      <c r="D462" t="s">
        <v>333</v>
      </c>
      <c r="E462">
        <v>36</v>
      </c>
      <c r="F462">
        <v>1</v>
      </c>
      <c r="G462">
        <v>-1</v>
      </c>
      <c r="H462" t="s">
        <v>330</v>
      </c>
      <c r="I462" t="s">
        <v>331</v>
      </c>
      <c r="K462">
        <v>-0.47521641506325513</v>
      </c>
      <c r="L462">
        <v>-5.2583600575644603E-2</v>
      </c>
      <c r="M462">
        <v>-0.29771267556090092</v>
      </c>
      <c r="N462">
        <v>0.46308724832214759</v>
      </c>
      <c r="O462">
        <v>-2.6638241791274429E-3</v>
      </c>
      <c r="P462">
        <v>-0.56727901147136128</v>
      </c>
      <c r="Q462">
        <v>0.57138407667703128</v>
      </c>
      <c r="R462">
        <v>148</v>
      </c>
      <c r="S462">
        <v>0</v>
      </c>
      <c r="T462">
        <v>-0.57411727088123643</v>
      </c>
      <c r="U462">
        <v>10</v>
      </c>
      <c r="V462">
        <v>3008</v>
      </c>
      <c r="W462">
        <v>149</v>
      </c>
    </row>
    <row r="463" spans="1:23">
      <c r="A463" t="s">
        <v>351</v>
      </c>
      <c r="B463" t="str">
        <f t="shared" si="7"/>
        <v>sold_area_ytd_yoy_historical_high_36_-1</v>
      </c>
      <c r="C463" t="s">
        <v>392</v>
      </c>
      <c r="D463" t="s">
        <v>333</v>
      </c>
      <c r="E463">
        <v>36</v>
      </c>
      <c r="F463">
        <v>-1</v>
      </c>
      <c r="G463">
        <v>-1</v>
      </c>
      <c r="H463" t="s">
        <v>330</v>
      </c>
      <c r="I463" t="s">
        <v>331</v>
      </c>
      <c r="K463">
        <v>0.31295376859340562</v>
      </c>
      <c r="L463">
        <v>2.3072792036045842E-2</v>
      </c>
      <c r="M463">
        <v>0.130631272383676</v>
      </c>
      <c r="N463">
        <v>0.53020134228187921</v>
      </c>
      <c r="O463">
        <v>3.507731540532489E-3</v>
      </c>
      <c r="P463">
        <v>0.72563377547291219</v>
      </c>
      <c r="Q463">
        <v>0.46920917584759919</v>
      </c>
      <c r="R463">
        <v>148</v>
      </c>
      <c r="S463">
        <v>0</v>
      </c>
      <c r="T463">
        <v>-0.5289088554236403</v>
      </c>
      <c r="U463">
        <v>10</v>
      </c>
      <c r="V463">
        <v>3008</v>
      </c>
      <c r="W463">
        <v>149</v>
      </c>
    </row>
    <row r="464" spans="1:23">
      <c r="A464" t="s">
        <v>351</v>
      </c>
      <c r="B464" t="str">
        <f t="shared" si="7"/>
        <v>CN_BOND_1Y_historical_high_36_1</v>
      </c>
      <c r="C464" t="s">
        <v>448</v>
      </c>
      <c r="D464" t="s">
        <v>333</v>
      </c>
      <c r="E464">
        <v>36</v>
      </c>
      <c r="F464">
        <v>1</v>
      </c>
      <c r="G464">
        <v>-1</v>
      </c>
      <c r="H464" t="s">
        <v>330</v>
      </c>
      <c r="I464" t="s">
        <v>331</v>
      </c>
      <c r="K464">
        <v>0.33900724644175623</v>
      </c>
      <c r="L464">
        <v>2.4758294082843909E-2</v>
      </c>
      <c r="M464">
        <v>0.14017524328607281</v>
      </c>
      <c r="N464">
        <v>0.49664429530201343</v>
      </c>
      <c r="O464">
        <v>3.632167838072933E-3</v>
      </c>
      <c r="P464">
        <v>0.75145762521798776</v>
      </c>
      <c r="Q464">
        <v>0.45357056936930579</v>
      </c>
      <c r="R464">
        <v>148</v>
      </c>
      <c r="S464">
        <v>0</v>
      </c>
      <c r="T464">
        <v>-0.56182036107794397</v>
      </c>
      <c r="U464">
        <v>16</v>
      </c>
      <c r="V464">
        <v>3008</v>
      </c>
      <c r="W464">
        <v>149</v>
      </c>
    </row>
    <row r="465" spans="1:23">
      <c r="A465" t="s">
        <v>351</v>
      </c>
      <c r="B465" t="str">
        <f t="shared" si="7"/>
        <v>CN_BOND_1Y_historical_high_36_-1</v>
      </c>
      <c r="C465" t="s">
        <v>448</v>
      </c>
      <c r="D465" t="s">
        <v>333</v>
      </c>
      <c r="E465">
        <v>36</v>
      </c>
      <c r="F465">
        <v>-1</v>
      </c>
      <c r="G465">
        <v>-1</v>
      </c>
      <c r="H465" t="s">
        <v>330</v>
      </c>
      <c r="I465" t="s">
        <v>331</v>
      </c>
      <c r="K465">
        <v>-0.4854272914731208</v>
      </c>
      <c r="L465">
        <v>-5.414189221341037E-2</v>
      </c>
      <c r="M465">
        <v>-0.30653779648906082</v>
      </c>
      <c r="N465">
        <v>0.49664429530201343</v>
      </c>
      <c r="O465">
        <v>-2.814398403265765E-3</v>
      </c>
      <c r="P465">
        <v>-0.60434927039623332</v>
      </c>
      <c r="Q465">
        <v>0.54653679058620985</v>
      </c>
      <c r="R465">
        <v>148</v>
      </c>
      <c r="S465">
        <v>0</v>
      </c>
      <c r="T465">
        <v>-0.75804785773919814</v>
      </c>
      <c r="U465">
        <v>16</v>
      </c>
      <c r="V465">
        <v>3008</v>
      </c>
      <c r="W465">
        <v>149</v>
      </c>
    </row>
    <row r="466" spans="1:23">
      <c r="A466" t="s">
        <v>351</v>
      </c>
      <c r="B466" t="str">
        <f t="shared" si="7"/>
        <v>CN_BOND_10Y_historical_high_36_1</v>
      </c>
      <c r="C466" t="s">
        <v>449</v>
      </c>
      <c r="D466" t="s">
        <v>333</v>
      </c>
      <c r="E466">
        <v>36</v>
      </c>
      <c r="F466">
        <v>1</v>
      </c>
      <c r="G466">
        <v>-1</v>
      </c>
      <c r="H466" t="s">
        <v>330</v>
      </c>
      <c r="I466" t="s">
        <v>331</v>
      </c>
      <c r="K466">
        <v>5.825290852021614E-2</v>
      </c>
      <c r="L466">
        <v>4.7546439168930643E-3</v>
      </c>
      <c r="M466">
        <v>2.6917558002555759E-2</v>
      </c>
      <c r="N466">
        <v>0.48993288590604028</v>
      </c>
      <c r="O466">
        <v>2.111160686009167E-3</v>
      </c>
      <c r="P466">
        <v>0.42948988771494673</v>
      </c>
      <c r="Q466">
        <v>0.66819135800025586</v>
      </c>
      <c r="R466">
        <v>148</v>
      </c>
      <c r="S466">
        <v>0</v>
      </c>
      <c r="T466">
        <v>-0.47846757608818752</v>
      </c>
      <c r="U466">
        <v>20</v>
      </c>
      <c r="V466">
        <v>3008</v>
      </c>
      <c r="W466">
        <v>149</v>
      </c>
    </row>
    <row r="467" spans="1:23">
      <c r="A467" t="s">
        <v>351</v>
      </c>
      <c r="B467" t="str">
        <f t="shared" si="7"/>
        <v>CN_BOND_10Y_historical_high_36_-1</v>
      </c>
      <c r="C467" t="s">
        <v>449</v>
      </c>
      <c r="D467" t="s">
        <v>333</v>
      </c>
      <c r="E467">
        <v>36</v>
      </c>
      <c r="F467">
        <v>-1</v>
      </c>
      <c r="G467">
        <v>-1</v>
      </c>
      <c r="H467" t="s">
        <v>330</v>
      </c>
      <c r="I467" t="s">
        <v>331</v>
      </c>
      <c r="K467">
        <v>-0.34891122907271382</v>
      </c>
      <c r="L467">
        <v>-3.5310812596766723E-2</v>
      </c>
      <c r="M467">
        <v>-0.1999057895405843</v>
      </c>
      <c r="N467">
        <v>0.50335570469798663</v>
      </c>
      <c r="O467">
        <v>-1.167240366692723E-3</v>
      </c>
      <c r="P467">
        <v>-0.24490990183185671</v>
      </c>
      <c r="Q467">
        <v>0.80686543802121358</v>
      </c>
      <c r="R467">
        <v>148</v>
      </c>
      <c r="S467">
        <v>0</v>
      </c>
      <c r="T467">
        <v>-0.55274255642539982</v>
      </c>
      <c r="U467">
        <v>20</v>
      </c>
      <c r="V467">
        <v>3008</v>
      </c>
      <c r="W467">
        <v>149</v>
      </c>
    </row>
    <row r="468" spans="1:23">
      <c r="A468" t="s">
        <v>351</v>
      </c>
      <c r="B468" t="str">
        <f t="shared" si="7"/>
        <v>TERM_SPREAD_historical_high_36_1</v>
      </c>
      <c r="C468" t="s">
        <v>450</v>
      </c>
      <c r="D468" t="s">
        <v>333</v>
      </c>
      <c r="E468">
        <v>36</v>
      </c>
      <c r="F468">
        <v>1</v>
      </c>
      <c r="G468">
        <v>1</v>
      </c>
      <c r="H468" t="s">
        <v>330</v>
      </c>
      <c r="I468" t="s">
        <v>331</v>
      </c>
      <c r="K468">
        <v>-0.1993177866833501</v>
      </c>
      <c r="L468">
        <v>-1.8450462821485328E-2</v>
      </c>
      <c r="M468">
        <v>-0.1044512626149407</v>
      </c>
      <c r="N468">
        <v>0.49664429530201343</v>
      </c>
      <c r="O468">
        <v>1.9390927350102939E-4</v>
      </c>
      <c r="P468">
        <v>4.0963123891138729E-2</v>
      </c>
      <c r="Q468">
        <v>0.96738050238809348</v>
      </c>
      <c r="R468">
        <v>148</v>
      </c>
      <c r="S468">
        <v>0</v>
      </c>
      <c r="T468">
        <v>-0.63590309064954553</v>
      </c>
      <c r="U468">
        <v>41</v>
      </c>
      <c r="V468">
        <v>3008</v>
      </c>
      <c r="W468">
        <v>149</v>
      </c>
    </row>
    <row r="469" spans="1:23">
      <c r="A469" t="s">
        <v>351</v>
      </c>
      <c r="B469" t="str">
        <f t="shared" si="7"/>
        <v>TERM_SPREAD_historical_high_36_-1</v>
      </c>
      <c r="C469" t="s">
        <v>450</v>
      </c>
      <c r="D469" t="s">
        <v>333</v>
      </c>
      <c r="E469">
        <v>36</v>
      </c>
      <c r="F469">
        <v>-1</v>
      </c>
      <c r="G469">
        <v>1</v>
      </c>
      <c r="H469" t="s">
        <v>330</v>
      </c>
      <c r="I469" t="s">
        <v>331</v>
      </c>
      <c r="K469">
        <v>-0.13946310523801789</v>
      </c>
      <c r="L469">
        <v>-1.250430643977685E-2</v>
      </c>
      <c r="M469">
        <v>-7.0789042442767333E-2</v>
      </c>
      <c r="N469">
        <v>0.49664429530201343</v>
      </c>
      <c r="O469">
        <v>7.0774090007046922E-4</v>
      </c>
      <c r="P469">
        <v>0.14469944917312799</v>
      </c>
      <c r="Q469">
        <v>0.88514503638585762</v>
      </c>
      <c r="R469">
        <v>148</v>
      </c>
      <c r="S469">
        <v>0</v>
      </c>
      <c r="T469">
        <v>-0.56019567825919481</v>
      </c>
      <c r="U469">
        <v>41</v>
      </c>
      <c r="V469">
        <v>3008</v>
      </c>
      <c r="W469">
        <v>149</v>
      </c>
    </row>
    <row r="470" spans="1:23">
      <c r="A470" t="s">
        <v>351</v>
      </c>
      <c r="B470" t="str">
        <f t="shared" si="7"/>
        <v>US_BOND_5Y_historical_high_36_1</v>
      </c>
      <c r="C470" t="s">
        <v>338</v>
      </c>
      <c r="D470" t="s">
        <v>333</v>
      </c>
      <c r="E470">
        <v>36</v>
      </c>
      <c r="F470">
        <v>1</v>
      </c>
      <c r="G470">
        <v>1</v>
      </c>
      <c r="H470" t="s">
        <v>330</v>
      </c>
      <c r="I470" t="s">
        <v>331</v>
      </c>
      <c r="K470">
        <v>2.2666587279648081</v>
      </c>
      <c r="L470">
        <v>0.10425624320624791</v>
      </c>
      <c r="M470">
        <v>0.59070680563460742</v>
      </c>
      <c r="N470">
        <v>0.56375838926174493</v>
      </c>
      <c r="O470">
        <v>9.5891035333391765E-3</v>
      </c>
      <c r="P470">
        <v>1.991863279181423</v>
      </c>
      <c r="Q470">
        <v>4.8225918123710937E-2</v>
      </c>
      <c r="R470">
        <v>148</v>
      </c>
      <c r="S470">
        <v>1</v>
      </c>
      <c r="T470">
        <v>-0.35736175155875061</v>
      </c>
      <c r="U470">
        <v>15</v>
      </c>
      <c r="V470">
        <v>3008</v>
      </c>
      <c r="W470">
        <v>149</v>
      </c>
    </row>
    <row r="471" spans="1:23">
      <c r="A471" t="s">
        <v>351</v>
      </c>
      <c r="B471" t="str">
        <f t="shared" si="7"/>
        <v>US_BOND_5Y_historical_high_36_-1</v>
      </c>
      <c r="C471" t="s">
        <v>338</v>
      </c>
      <c r="D471" t="s">
        <v>333</v>
      </c>
      <c r="E471">
        <v>36</v>
      </c>
      <c r="F471">
        <v>-1</v>
      </c>
      <c r="G471">
        <v>1</v>
      </c>
      <c r="H471" t="s">
        <v>330</v>
      </c>
      <c r="I471" t="s">
        <v>331</v>
      </c>
      <c r="K471">
        <v>-0.78907604285681732</v>
      </c>
      <c r="L471">
        <v>-0.1222363949100396</v>
      </c>
      <c r="M471">
        <v>-0.69258078124641909</v>
      </c>
      <c r="N471">
        <v>0.42953020134228193</v>
      </c>
      <c r="O471">
        <v>-8.8332157636421306E-3</v>
      </c>
      <c r="P471">
        <v>-1.973748501233497</v>
      </c>
      <c r="Q471">
        <v>5.0272302016235303E-2</v>
      </c>
      <c r="R471">
        <v>148</v>
      </c>
      <c r="S471">
        <v>0</v>
      </c>
      <c r="T471">
        <v>-0.84050311541433909</v>
      </c>
      <c r="U471">
        <v>15</v>
      </c>
      <c r="V471">
        <v>3008</v>
      </c>
      <c r="W471">
        <v>149</v>
      </c>
    </row>
    <row r="472" spans="1:23">
      <c r="A472" t="s">
        <v>351</v>
      </c>
      <c r="B472" t="str">
        <f t="shared" si="7"/>
        <v>US_BOND_10Y_historical_high_36_1</v>
      </c>
      <c r="C472" t="s">
        <v>336</v>
      </c>
      <c r="D472" t="s">
        <v>333</v>
      </c>
      <c r="E472">
        <v>36</v>
      </c>
      <c r="F472">
        <v>1</v>
      </c>
      <c r="G472">
        <v>1</v>
      </c>
      <c r="H472" t="s">
        <v>330</v>
      </c>
      <c r="I472" t="s">
        <v>331</v>
      </c>
      <c r="K472">
        <v>2.4088522464410849</v>
      </c>
      <c r="L472">
        <v>0.1082049864806376</v>
      </c>
      <c r="M472">
        <v>0.61311300283178027</v>
      </c>
      <c r="N472">
        <v>0.55704697986577179</v>
      </c>
      <c r="O472">
        <v>1.009971762649526E-2</v>
      </c>
      <c r="P472">
        <v>1.9688780471418521</v>
      </c>
      <c r="Q472">
        <v>5.083488517870445E-2</v>
      </c>
      <c r="R472">
        <v>148</v>
      </c>
      <c r="S472">
        <v>0</v>
      </c>
      <c r="T472">
        <v>-0.35736175155875061</v>
      </c>
      <c r="U472">
        <v>14</v>
      </c>
      <c r="V472">
        <v>3008</v>
      </c>
      <c r="W472">
        <v>149</v>
      </c>
    </row>
    <row r="473" spans="1:23">
      <c r="A473" t="s">
        <v>351</v>
      </c>
      <c r="B473" t="str">
        <f t="shared" si="7"/>
        <v>US_BOND_10Y_historical_high_36_-1</v>
      </c>
      <c r="C473" t="s">
        <v>336</v>
      </c>
      <c r="D473" t="s">
        <v>333</v>
      </c>
      <c r="E473">
        <v>36</v>
      </c>
      <c r="F473">
        <v>-1</v>
      </c>
      <c r="G473">
        <v>1</v>
      </c>
      <c r="H473" t="s">
        <v>330</v>
      </c>
      <c r="I473" t="s">
        <v>331</v>
      </c>
      <c r="K473">
        <v>-0.79787431788573482</v>
      </c>
      <c r="L473">
        <v>-0.12536403210206359</v>
      </c>
      <c r="M473">
        <v>-0.71033988976977325</v>
      </c>
      <c r="N473">
        <v>0.43624161073825501</v>
      </c>
      <c r="O473">
        <v>-8.9102818409405437E-3</v>
      </c>
      <c r="P473">
        <v>-1.870806353910643</v>
      </c>
      <c r="Q473">
        <v>6.3346349825392348E-2</v>
      </c>
      <c r="R473">
        <v>148</v>
      </c>
      <c r="S473">
        <v>0</v>
      </c>
      <c r="T473">
        <v>-0.8399634018893104</v>
      </c>
      <c r="U473">
        <v>14</v>
      </c>
      <c r="V473">
        <v>3008</v>
      </c>
      <c r="W473">
        <v>149</v>
      </c>
    </row>
    <row r="474" spans="1:23">
      <c r="A474" t="s">
        <v>351</v>
      </c>
      <c r="B474" t="str">
        <f t="shared" si="7"/>
        <v>CNY_INDEX_historical_high_36_1</v>
      </c>
      <c r="C474" t="s">
        <v>388</v>
      </c>
      <c r="D474" t="s">
        <v>333</v>
      </c>
      <c r="E474">
        <v>36</v>
      </c>
      <c r="F474">
        <v>1</v>
      </c>
      <c r="G474">
        <v>-1</v>
      </c>
      <c r="H474" t="s">
        <v>466</v>
      </c>
      <c r="I474" t="s">
        <v>331</v>
      </c>
      <c r="K474">
        <v>-0.21753367360915099</v>
      </c>
      <c r="L474">
        <v>-3.9121676888496097E-2</v>
      </c>
      <c r="M474">
        <v>-0.25091843201975778</v>
      </c>
      <c r="N474">
        <v>0.51948051948051943</v>
      </c>
      <c r="O474">
        <v>-2.015996077798861E-3</v>
      </c>
      <c r="P474">
        <v>-0.36626976632763503</v>
      </c>
      <c r="Q474">
        <v>0.71518144467946576</v>
      </c>
      <c r="R474">
        <v>76</v>
      </c>
      <c r="S474">
        <v>0</v>
      </c>
      <c r="T474">
        <v>-0.55951597494000582</v>
      </c>
      <c r="U474">
        <v>15</v>
      </c>
      <c r="V474">
        <v>1549</v>
      </c>
      <c r="W474">
        <v>77</v>
      </c>
    </row>
    <row r="475" spans="1:23">
      <c r="A475" t="s">
        <v>351</v>
      </c>
      <c r="B475" t="str">
        <f t="shared" si="7"/>
        <v>CNY_INDEX_historical_high_36_-1</v>
      </c>
      <c r="C475" t="s">
        <v>388</v>
      </c>
      <c r="D475" t="s">
        <v>333</v>
      </c>
      <c r="E475">
        <v>36</v>
      </c>
      <c r="F475">
        <v>-1</v>
      </c>
      <c r="G475">
        <v>-1</v>
      </c>
      <c r="H475" t="s">
        <v>466</v>
      </c>
      <c r="I475" t="s">
        <v>331</v>
      </c>
      <c r="K475">
        <v>0.10066893032647831</v>
      </c>
      <c r="L475">
        <v>1.572688209696271E-2</v>
      </c>
      <c r="M475">
        <v>0.1008690043521593</v>
      </c>
      <c r="N475">
        <v>0.48051948051948051</v>
      </c>
      <c r="O475">
        <v>2.4427986155054742E-3</v>
      </c>
      <c r="P475">
        <v>0.43226581942706382</v>
      </c>
      <c r="Q475">
        <v>0.66677226365121012</v>
      </c>
      <c r="R475">
        <v>76</v>
      </c>
      <c r="S475">
        <v>0</v>
      </c>
      <c r="T475">
        <v>-0.36967800103560028</v>
      </c>
      <c r="U475">
        <v>15</v>
      </c>
      <c r="V475">
        <v>1549</v>
      </c>
      <c r="W475">
        <v>77</v>
      </c>
    </row>
    <row r="476" spans="1:23">
      <c r="A476" t="s">
        <v>351</v>
      </c>
      <c r="B476" t="str">
        <f t="shared" si="7"/>
        <v>USD_INDEX_historical_high_36_1</v>
      </c>
      <c r="C476" t="s">
        <v>452</v>
      </c>
      <c r="D476" t="s">
        <v>333</v>
      </c>
      <c r="E476">
        <v>36</v>
      </c>
      <c r="F476">
        <v>1</v>
      </c>
      <c r="G476">
        <v>1</v>
      </c>
      <c r="H476" t="s">
        <v>330</v>
      </c>
      <c r="I476" t="s">
        <v>331</v>
      </c>
      <c r="K476">
        <v>-0.26192266312280299</v>
      </c>
      <c r="L476">
        <v>-2.5122552441173899E-2</v>
      </c>
      <c r="M476">
        <v>-0.14222391842979651</v>
      </c>
      <c r="N476">
        <v>0.48322147651006708</v>
      </c>
      <c r="O476">
        <v>-3.7616658256576591E-4</v>
      </c>
      <c r="P476">
        <v>-7.8146723986382519E-2</v>
      </c>
      <c r="Q476">
        <v>0.93781689466312557</v>
      </c>
      <c r="R476">
        <v>148</v>
      </c>
      <c r="S476">
        <v>0</v>
      </c>
      <c r="T476">
        <v>-0.60762435863470055</v>
      </c>
      <c r="U476">
        <v>18</v>
      </c>
      <c r="V476">
        <v>3008</v>
      </c>
      <c r="W476">
        <v>149</v>
      </c>
    </row>
    <row r="477" spans="1:23">
      <c r="A477" t="s">
        <v>351</v>
      </c>
      <c r="B477" t="str">
        <f t="shared" si="7"/>
        <v>USD_INDEX_historical_high_36_-1</v>
      </c>
      <c r="C477" t="s">
        <v>452</v>
      </c>
      <c r="D477" t="s">
        <v>333</v>
      </c>
      <c r="E477">
        <v>36</v>
      </c>
      <c r="F477">
        <v>-1</v>
      </c>
      <c r="G477">
        <v>1</v>
      </c>
      <c r="H477" t="s">
        <v>330</v>
      </c>
      <c r="I477" t="s">
        <v>331</v>
      </c>
      <c r="K477">
        <v>-6.647101717838777E-2</v>
      </c>
      <c r="L477">
        <v>-5.7458571772689426E-3</v>
      </c>
      <c r="M477">
        <v>-3.2528475138132652E-2</v>
      </c>
      <c r="N477">
        <v>0.51006711409395977</v>
      </c>
      <c r="O477">
        <v>1.19215798975065E-3</v>
      </c>
      <c r="P477">
        <v>0.25424250333606802</v>
      </c>
      <c r="Q477">
        <v>0.79966111056173728</v>
      </c>
      <c r="R477">
        <v>148</v>
      </c>
      <c r="S477">
        <v>0</v>
      </c>
      <c r="T477">
        <v>-0.54697060077660242</v>
      </c>
      <c r="U477">
        <v>18</v>
      </c>
      <c r="V477">
        <v>3008</v>
      </c>
      <c r="W477">
        <v>149</v>
      </c>
    </row>
    <row r="478" spans="1:23">
      <c r="A478" t="s">
        <v>351</v>
      </c>
      <c r="B478" t="str">
        <f t="shared" si="7"/>
        <v>DR007_exceed_expectation_36_-1</v>
      </c>
      <c r="C478" t="s">
        <v>387</v>
      </c>
      <c r="D478" t="s">
        <v>329</v>
      </c>
      <c r="E478">
        <v>36</v>
      </c>
      <c r="F478">
        <v>-1</v>
      </c>
      <c r="G478">
        <v>1</v>
      </c>
      <c r="H478" t="s">
        <v>330</v>
      </c>
      <c r="I478" t="s">
        <v>331</v>
      </c>
      <c r="K478">
        <v>0.32247896744029858</v>
      </c>
      <c r="L478">
        <v>2.3692539492990768E-2</v>
      </c>
      <c r="M478">
        <v>0.13414043920022911</v>
      </c>
      <c r="N478">
        <v>0.49664429530201343</v>
      </c>
      <c r="O478">
        <v>3.5554345548279528E-3</v>
      </c>
      <c r="P478">
        <v>0.72592011279220137</v>
      </c>
      <c r="Q478">
        <v>0.46903413749374612</v>
      </c>
      <c r="R478">
        <v>148</v>
      </c>
      <c r="S478">
        <v>0</v>
      </c>
      <c r="T478">
        <v>-0.43748009624232831</v>
      </c>
      <c r="U478">
        <v>19</v>
      </c>
      <c r="V478">
        <v>3008</v>
      </c>
      <c r="W478">
        <v>149</v>
      </c>
    </row>
    <row r="479" spans="1:23">
      <c r="A479" t="s">
        <v>351</v>
      </c>
      <c r="B479" t="str">
        <f t="shared" si="7"/>
        <v>DR007_exceed_expectation_9_1</v>
      </c>
      <c r="C479" t="s">
        <v>387</v>
      </c>
      <c r="D479" t="s">
        <v>329</v>
      </c>
      <c r="E479">
        <v>9</v>
      </c>
      <c r="F479">
        <v>1</v>
      </c>
      <c r="G479">
        <v>1</v>
      </c>
      <c r="H479" t="s">
        <v>330</v>
      </c>
      <c r="I479" t="s">
        <v>331</v>
      </c>
      <c r="K479">
        <v>0.24709081301405519</v>
      </c>
      <c r="L479">
        <v>1.8671168965999518E-2</v>
      </c>
      <c r="M479">
        <v>0.10570849996040139</v>
      </c>
      <c r="N479">
        <v>0.55033557046979864</v>
      </c>
      <c r="O479">
        <v>3.1975495164668641E-3</v>
      </c>
      <c r="P479">
        <v>0.6773035339148038</v>
      </c>
      <c r="Q479">
        <v>0.49927074270340582</v>
      </c>
      <c r="R479">
        <v>148</v>
      </c>
      <c r="S479">
        <v>0</v>
      </c>
      <c r="T479">
        <v>-0.66082200458874829</v>
      </c>
      <c r="U479">
        <v>32</v>
      </c>
      <c r="V479">
        <v>3008</v>
      </c>
      <c r="W479">
        <v>149</v>
      </c>
    </row>
    <row r="480" spans="1:23">
      <c r="A480" t="s">
        <v>351</v>
      </c>
      <c r="B480" t="str">
        <f t="shared" si="7"/>
        <v>CREDIT_SPREAD_historical_high_36_1</v>
      </c>
      <c r="C480" t="s">
        <v>453</v>
      </c>
      <c r="D480" t="s">
        <v>333</v>
      </c>
      <c r="E480">
        <v>36</v>
      </c>
      <c r="F480">
        <v>1</v>
      </c>
      <c r="G480">
        <v>1</v>
      </c>
      <c r="H480" t="s">
        <v>463</v>
      </c>
      <c r="I480" t="s">
        <v>331</v>
      </c>
      <c r="K480">
        <v>-0.59129181812142684</v>
      </c>
      <c r="L480">
        <v>-9.0317007021402773E-2</v>
      </c>
      <c r="M480">
        <v>-0.55172888688501942</v>
      </c>
      <c r="N480">
        <v>0.42372881355932202</v>
      </c>
      <c r="O480">
        <v>-6.4287190703232943E-3</v>
      </c>
      <c r="P480">
        <v>-1.4666536175614679</v>
      </c>
      <c r="Q480">
        <v>0.14515303079641809</v>
      </c>
      <c r="R480">
        <v>117</v>
      </c>
      <c r="S480">
        <v>0</v>
      </c>
      <c r="T480">
        <v>-0.69250789440752014</v>
      </c>
      <c r="U480">
        <v>24</v>
      </c>
      <c r="V480">
        <v>2382</v>
      </c>
      <c r="W480">
        <v>118</v>
      </c>
    </row>
    <row r="481" spans="1:23">
      <c r="A481" t="s">
        <v>351</v>
      </c>
      <c r="B481" t="str">
        <f t="shared" si="7"/>
        <v>CREDIT_SPREAD_historical_high_36_-1</v>
      </c>
      <c r="C481" t="s">
        <v>453</v>
      </c>
      <c r="D481" t="s">
        <v>333</v>
      </c>
      <c r="E481">
        <v>36</v>
      </c>
      <c r="F481">
        <v>-1</v>
      </c>
      <c r="G481">
        <v>1</v>
      </c>
      <c r="H481" t="s">
        <v>463</v>
      </c>
      <c r="I481" t="s">
        <v>331</v>
      </c>
      <c r="K481">
        <v>0.89881193534627424</v>
      </c>
      <c r="L481">
        <v>7.019167135787252E-2</v>
      </c>
      <c r="M481">
        <v>0.42878715741433798</v>
      </c>
      <c r="N481">
        <v>0.56779661016949157</v>
      </c>
      <c r="O481">
        <v>6.5697562836724462E-3</v>
      </c>
      <c r="P481">
        <v>1.4981599520496101</v>
      </c>
      <c r="Q481">
        <v>0.1367848840203307</v>
      </c>
      <c r="R481">
        <v>117</v>
      </c>
      <c r="S481">
        <v>0</v>
      </c>
      <c r="T481">
        <v>-0.35086990430952508</v>
      </c>
      <c r="U481">
        <v>24</v>
      </c>
      <c r="V481">
        <v>2382</v>
      </c>
      <c r="W481">
        <v>118</v>
      </c>
    </row>
    <row r="482" spans="1:23">
      <c r="A482" t="s">
        <v>351</v>
      </c>
      <c r="B482" t="str">
        <f t="shared" si="7"/>
        <v>electricity_yoy_marginal_improvement_3_1</v>
      </c>
      <c r="C482" t="s">
        <v>435</v>
      </c>
      <c r="D482" t="s">
        <v>337</v>
      </c>
      <c r="E482">
        <v>3</v>
      </c>
      <c r="F482">
        <v>1</v>
      </c>
      <c r="G482">
        <v>-1</v>
      </c>
      <c r="H482" t="s">
        <v>330</v>
      </c>
      <c r="I482" t="s">
        <v>331</v>
      </c>
      <c r="K482">
        <v>0.45064330434572869</v>
      </c>
      <c r="L482">
        <v>3.1656218330553758E-2</v>
      </c>
      <c r="M482">
        <v>0.1792361938930967</v>
      </c>
      <c r="N482">
        <v>0.53691275167785235</v>
      </c>
      <c r="O482">
        <v>4.2076086374563419E-3</v>
      </c>
      <c r="P482">
        <v>0.88171676118924036</v>
      </c>
      <c r="Q482">
        <v>0.37935972268250417</v>
      </c>
      <c r="R482">
        <v>148</v>
      </c>
      <c r="S482">
        <v>0</v>
      </c>
      <c r="T482">
        <v>-0.47302233454914622</v>
      </c>
      <c r="U482">
        <v>21</v>
      </c>
      <c r="V482">
        <v>3008</v>
      </c>
      <c r="W482">
        <v>149</v>
      </c>
    </row>
    <row r="483" spans="1:23">
      <c r="A483" t="s">
        <v>351</v>
      </c>
      <c r="B483" t="str">
        <f t="shared" si="7"/>
        <v>electricity_yoy_marginal_improvement_3_-1</v>
      </c>
      <c r="C483" t="s">
        <v>435</v>
      </c>
      <c r="D483" t="s">
        <v>337</v>
      </c>
      <c r="E483">
        <v>3</v>
      </c>
      <c r="F483">
        <v>-1</v>
      </c>
      <c r="G483">
        <v>-1</v>
      </c>
      <c r="H483" t="s">
        <v>330</v>
      </c>
      <c r="I483" t="s">
        <v>331</v>
      </c>
      <c r="K483">
        <v>-0.52502687361217548</v>
      </c>
      <c r="L483">
        <v>-6.0466147775163008E-2</v>
      </c>
      <c r="M483">
        <v>-0.34235681828544462</v>
      </c>
      <c r="N483">
        <v>0.4563758389261745</v>
      </c>
      <c r="O483">
        <v>-3.280530600276034E-3</v>
      </c>
      <c r="P483">
        <v>-0.67370372100320608</v>
      </c>
      <c r="Q483">
        <v>0.5015504801303845</v>
      </c>
      <c r="R483">
        <v>148</v>
      </c>
      <c r="S483">
        <v>0</v>
      </c>
      <c r="T483">
        <v>-0.73690277383459102</v>
      </c>
      <c r="U483">
        <v>21</v>
      </c>
      <c r="V483">
        <v>3008</v>
      </c>
      <c r="W483">
        <v>149</v>
      </c>
    </row>
    <row r="484" spans="1:23">
      <c r="A484" t="s">
        <v>351</v>
      </c>
      <c r="B484" t="str">
        <f t="shared" si="7"/>
        <v>electricity_ytd_yoy_marginal_improvement_3_1</v>
      </c>
      <c r="C484" t="s">
        <v>436</v>
      </c>
      <c r="D484" t="s">
        <v>337</v>
      </c>
      <c r="E484">
        <v>3</v>
      </c>
      <c r="F484">
        <v>1</v>
      </c>
      <c r="G484">
        <v>-1</v>
      </c>
      <c r="H484" t="s">
        <v>330</v>
      </c>
      <c r="I484" t="s">
        <v>331</v>
      </c>
      <c r="K484">
        <v>-0.22217007130408389</v>
      </c>
      <c r="L484">
        <v>-2.0828673403197051E-2</v>
      </c>
      <c r="M484">
        <v>-0.1179148744161371</v>
      </c>
      <c r="N484">
        <v>0.51677852348993292</v>
      </c>
      <c r="O484">
        <v>-1.799031071140532E-5</v>
      </c>
      <c r="P484">
        <v>-3.8687070497394871E-3</v>
      </c>
      <c r="Q484">
        <v>0.99691843583076589</v>
      </c>
      <c r="R484">
        <v>148</v>
      </c>
      <c r="S484">
        <v>0</v>
      </c>
      <c r="T484">
        <v>-0.55395675038867764</v>
      </c>
      <c r="U484">
        <v>15</v>
      </c>
      <c r="V484">
        <v>3008</v>
      </c>
      <c r="W484">
        <v>149</v>
      </c>
    </row>
    <row r="485" spans="1:23">
      <c r="A485" t="s">
        <v>351</v>
      </c>
      <c r="B485" t="str">
        <f t="shared" si="7"/>
        <v>electricity_ytd_yoy_marginal_improvement_3_-1</v>
      </c>
      <c r="C485" t="s">
        <v>436</v>
      </c>
      <c r="D485" t="s">
        <v>337</v>
      </c>
      <c r="E485">
        <v>3</v>
      </c>
      <c r="F485">
        <v>-1</v>
      </c>
      <c r="G485">
        <v>-1</v>
      </c>
      <c r="H485" t="s">
        <v>330</v>
      </c>
      <c r="I485" t="s">
        <v>331</v>
      </c>
      <c r="K485">
        <v>-0.1141809280933305</v>
      </c>
      <c r="L485">
        <v>-1.01058776418459E-2</v>
      </c>
      <c r="M485">
        <v>-5.7211194872362772E-2</v>
      </c>
      <c r="N485">
        <v>0.47651006711409388</v>
      </c>
      <c r="O485">
        <v>8.9155503342907292E-4</v>
      </c>
      <c r="P485">
        <v>0.18079199850102901</v>
      </c>
      <c r="Q485">
        <v>0.85677818113963478</v>
      </c>
      <c r="R485">
        <v>148</v>
      </c>
      <c r="S485">
        <v>0</v>
      </c>
      <c r="T485">
        <v>-0.49555592798090348</v>
      </c>
      <c r="U485">
        <v>15</v>
      </c>
      <c r="V485">
        <v>3008</v>
      </c>
      <c r="W485">
        <v>149</v>
      </c>
    </row>
    <row r="486" spans="1:23">
      <c r="A486" t="s">
        <v>351</v>
      </c>
      <c r="B486" t="str">
        <f t="shared" si="7"/>
        <v>industrial_value_added_yoy_marginal_improvement_3_1</v>
      </c>
      <c r="C486" t="s">
        <v>437</v>
      </c>
      <c r="D486" t="s">
        <v>337</v>
      </c>
      <c r="E486">
        <v>3</v>
      </c>
      <c r="F486">
        <v>1</v>
      </c>
      <c r="G486">
        <v>-1</v>
      </c>
      <c r="H486" t="s">
        <v>330</v>
      </c>
      <c r="I486" t="s">
        <v>331</v>
      </c>
      <c r="K486">
        <v>1.185312743510716</v>
      </c>
      <c r="L486">
        <v>6.7685374052489644E-2</v>
      </c>
      <c r="M486">
        <v>0.38333889296286988</v>
      </c>
      <c r="N486">
        <v>0.57046979865771807</v>
      </c>
      <c r="O486">
        <v>6.9558029738205742E-3</v>
      </c>
      <c r="P486">
        <v>1.4634775381388261</v>
      </c>
      <c r="Q486">
        <v>0.14545736293256961</v>
      </c>
      <c r="R486">
        <v>148</v>
      </c>
      <c r="S486">
        <v>0</v>
      </c>
      <c r="T486">
        <v>-0.40668769590943488</v>
      </c>
      <c r="U486">
        <v>22</v>
      </c>
      <c r="V486">
        <v>3008</v>
      </c>
      <c r="W486">
        <v>149</v>
      </c>
    </row>
    <row r="487" spans="1:23">
      <c r="A487" t="s">
        <v>351</v>
      </c>
      <c r="B487" t="str">
        <f t="shared" si="7"/>
        <v>industrial_value_added_yoy_marginal_improvement_3_-1</v>
      </c>
      <c r="C487" t="s">
        <v>437</v>
      </c>
      <c r="D487" t="s">
        <v>337</v>
      </c>
      <c r="E487">
        <v>3</v>
      </c>
      <c r="F487">
        <v>-1</v>
      </c>
      <c r="G487">
        <v>-1</v>
      </c>
      <c r="H487" t="s">
        <v>330</v>
      </c>
      <c r="I487" t="s">
        <v>331</v>
      </c>
      <c r="K487">
        <v>-0.68470573029664172</v>
      </c>
      <c r="L487">
        <v>-9.2170816856988247E-2</v>
      </c>
      <c r="M487">
        <v>-0.52201320288251662</v>
      </c>
      <c r="N487">
        <v>0.42281879194630873</v>
      </c>
      <c r="O487">
        <v>-6.0284752892349218E-3</v>
      </c>
      <c r="P487">
        <v>-1.243161544003841</v>
      </c>
      <c r="Q487">
        <v>0.2157740796149597</v>
      </c>
      <c r="R487">
        <v>148</v>
      </c>
      <c r="S487">
        <v>0</v>
      </c>
      <c r="T487">
        <v>-0.77827296730973672</v>
      </c>
      <c r="U487">
        <v>22</v>
      </c>
      <c r="V487">
        <v>3008</v>
      </c>
      <c r="W487">
        <v>149</v>
      </c>
    </row>
    <row r="488" spans="1:23">
      <c r="A488" t="s">
        <v>351</v>
      </c>
      <c r="B488" t="str">
        <f t="shared" si="7"/>
        <v>fixedasset_investment_yoy_marginal_improvement_3_1</v>
      </c>
      <c r="C488" t="s">
        <v>344</v>
      </c>
      <c r="D488" t="s">
        <v>337</v>
      </c>
      <c r="E488">
        <v>3</v>
      </c>
      <c r="F488">
        <v>1</v>
      </c>
      <c r="G488">
        <v>1</v>
      </c>
      <c r="H488" t="s">
        <v>330</v>
      </c>
      <c r="I488" t="s">
        <v>331</v>
      </c>
      <c r="K488">
        <v>0.69135535799980463</v>
      </c>
      <c r="L488">
        <v>4.5010706329868137E-2</v>
      </c>
      <c r="M488">
        <v>0.2548709900864945</v>
      </c>
      <c r="N488">
        <v>0.5436241610738255</v>
      </c>
      <c r="O488">
        <v>5.2029701421160909E-3</v>
      </c>
      <c r="P488">
        <v>1.102373216461942</v>
      </c>
      <c r="Q488">
        <v>0.27208884656922122</v>
      </c>
      <c r="R488">
        <v>148</v>
      </c>
      <c r="S488">
        <v>0</v>
      </c>
      <c r="T488">
        <v>-0.35726556652244529</v>
      </c>
      <c r="U488">
        <v>23</v>
      </c>
      <c r="V488">
        <v>3008</v>
      </c>
      <c r="W488">
        <v>149</v>
      </c>
    </row>
    <row r="489" spans="1:23">
      <c r="A489" t="s">
        <v>351</v>
      </c>
      <c r="B489" t="str">
        <f t="shared" si="7"/>
        <v>fixedasset_investment_yoy_marginal_improvement_3_-1</v>
      </c>
      <c r="C489" t="s">
        <v>344</v>
      </c>
      <c r="D489" t="s">
        <v>337</v>
      </c>
      <c r="E489">
        <v>3</v>
      </c>
      <c r="F489">
        <v>-1</v>
      </c>
      <c r="G489">
        <v>1</v>
      </c>
      <c r="H489" t="s">
        <v>330</v>
      </c>
      <c r="I489" t="s">
        <v>331</v>
      </c>
      <c r="K489">
        <v>-0.59262458815663455</v>
      </c>
      <c r="L489">
        <v>-7.2472717160994682E-2</v>
      </c>
      <c r="M489">
        <v>-0.4103733241089822</v>
      </c>
      <c r="N489">
        <v>0.44966442953020141</v>
      </c>
      <c r="O489">
        <v>-4.3389408140226899E-3</v>
      </c>
      <c r="P489">
        <v>-0.89997527058959714</v>
      </c>
      <c r="Q489">
        <v>0.3695954426356165</v>
      </c>
      <c r="R489">
        <v>148</v>
      </c>
      <c r="S489">
        <v>0</v>
      </c>
      <c r="T489">
        <v>-0.71513652293006846</v>
      </c>
      <c r="U489">
        <v>23</v>
      </c>
      <c r="V489">
        <v>3008</v>
      </c>
      <c r="W489">
        <v>149</v>
      </c>
    </row>
    <row r="490" spans="1:23">
      <c r="A490" t="s">
        <v>351</v>
      </c>
      <c r="B490" t="str">
        <f t="shared" si="7"/>
        <v>fixedasset_investment_ytd_yoy_marginal_improvement_3_1</v>
      </c>
      <c r="C490" t="s">
        <v>390</v>
      </c>
      <c r="D490" t="s">
        <v>337</v>
      </c>
      <c r="E490">
        <v>3</v>
      </c>
      <c r="F490">
        <v>1</v>
      </c>
      <c r="G490">
        <v>-1</v>
      </c>
      <c r="H490" t="s">
        <v>330</v>
      </c>
      <c r="I490" t="s">
        <v>331</v>
      </c>
      <c r="K490">
        <v>-0.10721488055618469</v>
      </c>
      <c r="L490">
        <v>-9.456057301284293E-3</v>
      </c>
      <c r="M490">
        <v>-5.353247512845543E-2</v>
      </c>
      <c r="N490">
        <v>0.48322147651006708</v>
      </c>
      <c r="O490">
        <v>9.4118451346797232E-4</v>
      </c>
      <c r="P490">
        <v>0.19765741675590359</v>
      </c>
      <c r="Q490">
        <v>0.84358432252394633</v>
      </c>
      <c r="R490">
        <v>148</v>
      </c>
      <c r="S490">
        <v>0</v>
      </c>
      <c r="T490">
        <v>-0.44866216378495111</v>
      </c>
      <c r="U490">
        <v>14</v>
      </c>
      <c r="V490">
        <v>3008</v>
      </c>
      <c r="W490">
        <v>149</v>
      </c>
    </row>
    <row r="491" spans="1:23">
      <c r="A491" t="s">
        <v>351</v>
      </c>
      <c r="B491" t="str">
        <f t="shared" si="7"/>
        <v>fixedasset_investment_ytd_yoy_marginal_improvement_3_-1</v>
      </c>
      <c r="C491" t="s">
        <v>390</v>
      </c>
      <c r="D491" t="s">
        <v>337</v>
      </c>
      <c r="E491">
        <v>3</v>
      </c>
      <c r="F491">
        <v>-1</v>
      </c>
      <c r="G491">
        <v>-1</v>
      </c>
      <c r="H491" t="s">
        <v>330</v>
      </c>
      <c r="I491" t="s">
        <v>331</v>
      </c>
      <c r="K491">
        <v>-0.22823916916548059</v>
      </c>
      <c r="L491">
        <v>-2.147103303762465E-2</v>
      </c>
      <c r="M491">
        <v>-0.12155145696005661</v>
      </c>
      <c r="N491">
        <v>0.51006711409395977</v>
      </c>
      <c r="O491">
        <v>-2.86854182128748E-5</v>
      </c>
      <c r="P491">
        <v>-5.8802462977968406E-3</v>
      </c>
      <c r="Q491">
        <v>0.99531618795629928</v>
      </c>
      <c r="R491">
        <v>148</v>
      </c>
      <c r="S491">
        <v>0</v>
      </c>
      <c r="T491">
        <v>-0.45720243239333741</v>
      </c>
      <c r="U491">
        <v>14</v>
      </c>
      <c r="V491">
        <v>3008</v>
      </c>
      <c r="W491">
        <v>149</v>
      </c>
    </row>
    <row r="492" spans="1:23">
      <c r="A492" t="s">
        <v>351</v>
      </c>
      <c r="B492" t="str">
        <f t="shared" si="7"/>
        <v>pmi_manufacturing_marginal_improvement_3_1</v>
      </c>
      <c r="C492" t="s">
        <v>347</v>
      </c>
      <c r="D492" t="s">
        <v>337</v>
      </c>
      <c r="E492">
        <v>3</v>
      </c>
      <c r="F492">
        <v>1</v>
      </c>
      <c r="G492">
        <v>1</v>
      </c>
      <c r="H492" t="s">
        <v>330</v>
      </c>
      <c r="I492" t="s">
        <v>331</v>
      </c>
      <c r="K492">
        <v>3.8890696423194</v>
      </c>
      <c r="L492">
        <v>0.1421970304130846</v>
      </c>
      <c r="M492">
        <v>0.80613432525253581</v>
      </c>
      <c r="N492">
        <v>0.58389261744966447</v>
      </c>
      <c r="O492">
        <v>1.2460878273466119E-2</v>
      </c>
      <c r="P492">
        <v>2.4936317630476639</v>
      </c>
      <c r="Q492">
        <v>1.374467082900226E-2</v>
      </c>
      <c r="R492">
        <v>148</v>
      </c>
      <c r="S492">
        <v>1</v>
      </c>
      <c r="T492">
        <v>-0.31963168972806971</v>
      </c>
      <c r="U492">
        <v>26</v>
      </c>
      <c r="V492">
        <v>3008</v>
      </c>
      <c r="W492">
        <v>149</v>
      </c>
    </row>
    <row r="493" spans="1:23">
      <c r="A493" t="s">
        <v>351</v>
      </c>
      <c r="B493" t="str">
        <f t="shared" si="7"/>
        <v>pmi_manufacturing_marginal_improvement_3_-1</v>
      </c>
      <c r="C493" t="s">
        <v>347</v>
      </c>
      <c r="D493" t="s">
        <v>337</v>
      </c>
      <c r="E493">
        <v>3</v>
      </c>
      <c r="F493">
        <v>-1</v>
      </c>
      <c r="G493">
        <v>1</v>
      </c>
      <c r="H493" t="s">
        <v>330</v>
      </c>
      <c r="I493" t="s">
        <v>331</v>
      </c>
      <c r="K493">
        <v>-0.85906999982684251</v>
      </c>
      <c r="L493">
        <v>-0.15139339783674099</v>
      </c>
      <c r="M493">
        <v>-0.85826978424424094</v>
      </c>
      <c r="N493">
        <v>0.40939597315436238</v>
      </c>
      <c r="O493">
        <v>-1.139068750143182E-2</v>
      </c>
      <c r="P493">
        <v>-2.4430028129239458</v>
      </c>
      <c r="Q493">
        <v>1.5742623820221121E-2</v>
      </c>
      <c r="R493">
        <v>148</v>
      </c>
      <c r="S493">
        <v>1</v>
      </c>
      <c r="T493">
        <v>-0.88807370668275465</v>
      </c>
      <c r="U493">
        <v>26</v>
      </c>
      <c r="V493">
        <v>3008</v>
      </c>
      <c r="W493">
        <v>149</v>
      </c>
    </row>
    <row r="494" spans="1:23">
      <c r="A494" t="s">
        <v>351</v>
      </c>
      <c r="B494" t="str">
        <f t="shared" si="7"/>
        <v>pmi_manufacturing_neworder_historical_high_6_1</v>
      </c>
      <c r="C494" t="s">
        <v>424</v>
      </c>
      <c r="D494" t="s">
        <v>333</v>
      </c>
      <c r="E494">
        <v>6</v>
      </c>
      <c r="F494">
        <v>1</v>
      </c>
      <c r="G494">
        <v>1</v>
      </c>
      <c r="H494" t="s">
        <v>330</v>
      </c>
      <c r="I494" t="s">
        <v>331</v>
      </c>
      <c r="K494">
        <v>0.75746685288776217</v>
      </c>
      <c r="L494">
        <v>4.8372960503925588E-2</v>
      </c>
      <c r="M494">
        <v>0.27391633683810501</v>
      </c>
      <c r="N494">
        <v>0.55033557046979864</v>
      </c>
      <c r="O494">
        <v>5.4695413559754996E-3</v>
      </c>
      <c r="P494">
        <v>1.1583126475041681</v>
      </c>
      <c r="Q494">
        <v>0.2486021709603233</v>
      </c>
      <c r="R494">
        <v>148</v>
      </c>
      <c r="S494">
        <v>0</v>
      </c>
      <c r="T494">
        <v>-0.59756754404976065</v>
      </c>
      <c r="U494">
        <v>57</v>
      </c>
      <c r="V494">
        <v>3008</v>
      </c>
      <c r="W494">
        <v>149</v>
      </c>
    </row>
    <row r="495" spans="1:23">
      <c r="A495" t="s">
        <v>351</v>
      </c>
      <c r="B495" t="str">
        <f t="shared" si="7"/>
        <v>pmi_manufacturing_neworder_historical_new_low_3_1</v>
      </c>
      <c r="C495" t="s">
        <v>424</v>
      </c>
      <c r="D495" t="s">
        <v>339</v>
      </c>
      <c r="E495">
        <v>3</v>
      </c>
      <c r="F495">
        <v>1</v>
      </c>
      <c r="G495">
        <v>1</v>
      </c>
      <c r="H495" t="s">
        <v>330</v>
      </c>
      <c r="I495" t="s">
        <v>331</v>
      </c>
      <c r="K495">
        <v>0.75502511287751028</v>
      </c>
      <c r="L495">
        <v>4.8250857211799669E-2</v>
      </c>
      <c r="M495">
        <v>0.2732246102854804</v>
      </c>
      <c r="N495">
        <v>0.57046979865771807</v>
      </c>
      <c r="O495">
        <v>5.4657312996162196E-3</v>
      </c>
      <c r="P495">
        <v>1.170410179969094</v>
      </c>
      <c r="Q495">
        <v>0.24371711337208571</v>
      </c>
      <c r="R495">
        <v>148</v>
      </c>
      <c r="S495">
        <v>0</v>
      </c>
      <c r="T495">
        <v>-0.57682864835435954</v>
      </c>
      <c r="U495">
        <v>45</v>
      </c>
      <c r="V495">
        <v>3008</v>
      </c>
      <c r="W495">
        <v>149</v>
      </c>
    </row>
    <row r="496" spans="1:23">
      <c r="A496" t="s">
        <v>351</v>
      </c>
      <c r="B496" t="str">
        <f t="shared" si="7"/>
        <v>pmi_nonmanufacturing_marginal_improvement_9_1</v>
      </c>
      <c r="C496" t="s">
        <v>342</v>
      </c>
      <c r="D496" t="s">
        <v>337</v>
      </c>
      <c r="E496">
        <v>9</v>
      </c>
      <c r="F496">
        <v>1</v>
      </c>
      <c r="G496">
        <v>-1</v>
      </c>
      <c r="H496" t="s">
        <v>330</v>
      </c>
      <c r="I496" t="s">
        <v>331</v>
      </c>
      <c r="K496">
        <v>0.56802820654531483</v>
      </c>
      <c r="L496">
        <v>3.8403354106843812E-2</v>
      </c>
      <c r="M496">
        <v>0.2174472656141346</v>
      </c>
      <c r="N496">
        <v>0.49664429530201343</v>
      </c>
      <c r="O496">
        <v>4.7325676534621698E-3</v>
      </c>
      <c r="P496">
        <v>0.99009732620923707</v>
      </c>
      <c r="Q496">
        <v>0.32374249899380197</v>
      </c>
      <c r="R496">
        <v>148</v>
      </c>
      <c r="S496">
        <v>0</v>
      </c>
      <c r="T496">
        <v>-0.5208853974305705</v>
      </c>
      <c r="U496">
        <v>28</v>
      </c>
      <c r="V496">
        <v>3008</v>
      </c>
      <c r="W496">
        <v>149</v>
      </c>
    </row>
    <row r="497" spans="1:23">
      <c r="A497" t="s">
        <v>351</v>
      </c>
      <c r="B497" t="str">
        <f t="shared" si="7"/>
        <v>pmi_nonmanufacturing_exceed_expectation_9_1</v>
      </c>
      <c r="C497" t="s">
        <v>342</v>
      </c>
      <c r="D497" t="s">
        <v>329</v>
      </c>
      <c r="E497">
        <v>9</v>
      </c>
      <c r="F497">
        <v>1</v>
      </c>
      <c r="G497">
        <v>-1</v>
      </c>
      <c r="H497" t="s">
        <v>330</v>
      </c>
      <c r="I497" t="s">
        <v>331</v>
      </c>
      <c r="K497">
        <v>0.50458662816382338</v>
      </c>
      <c r="L497">
        <v>3.4816652477579042E-2</v>
      </c>
      <c r="M497">
        <v>0.1971341420842983</v>
      </c>
      <c r="N497">
        <v>0.53691275167785235</v>
      </c>
      <c r="O497">
        <v>4.4797023806692673E-3</v>
      </c>
      <c r="P497">
        <v>0.93353779668609826</v>
      </c>
      <c r="Q497">
        <v>0.35206289929061219</v>
      </c>
      <c r="R497">
        <v>148</v>
      </c>
      <c r="S497">
        <v>0</v>
      </c>
      <c r="T497">
        <v>-0.40640729967833022</v>
      </c>
      <c r="U497">
        <v>52</v>
      </c>
      <c r="V497">
        <v>3008</v>
      </c>
      <c r="W497">
        <v>149</v>
      </c>
    </row>
    <row r="498" spans="1:23">
      <c r="A498" t="s">
        <v>351</v>
      </c>
      <c r="B498" t="str">
        <f t="shared" si="7"/>
        <v>export_yoy_marginal_improvement_3_1</v>
      </c>
      <c r="C498" t="s">
        <v>438</v>
      </c>
      <c r="D498" t="s">
        <v>337</v>
      </c>
      <c r="E498">
        <v>3</v>
      </c>
      <c r="F498">
        <v>1</v>
      </c>
      <c r="G498">
        <v>-1</v>
      </c>
      <c r="H498" t="s">
        <v>330</v>
      </c>
      <c r="I498" t="s">
        <v>331</v>
      </c>
      <c r="K498">
        <v>1.17049505274864</v>
      </c>
      <c r="L498">
        <v>6.707697892552833E-2</v>
      </c>
      <c r="M498">
        <v>0.37989096701758113</v>
      </c>
      <c r="N498">
        <v>0.56375838926174493</v>
      </c>
      <c r="O498">
        <v>6.9267507038727437E-3</v>
      </c>
      <c r="P498">
        <v>1.418730514834988</v>
      </c>
      <c r="Q498">
        <v>0.15808003918656921</v>
      </c>
      <c r="R498">
        <v>148</v>
      </c>
      <c r="S498">
        <v>0</v>
      </c>
      <c r="T498">
        <v>-0.38265867704900719</v>
      </c>
      <c r="U498">
        <v>21</v>
      </c>
      <c r="V498">
        <v>3008</v>
      </c>
      <c r="W498">
        <v>149</v>
      </c>
    </row>
    <row r="499" spans="1:23">
      <c r="A499" t="s">
        <v>351</v>
      </c>
      <c r="B499" t="str">
        <f t="shared" si="7"/>
        <v>export_yoy_marginal_improvement_3_-1</v>
      </c>
      <c r="C499" t="s">
        <v>438</v>
      </c>
      <c r="D499" t="s">
        <v>337</v>
      </c>
      <c r="E499">
        <v>3</v>
      </c>
      <c r="F499">
        <v>-1</v>
      </c>
      <c r="G499">
        <v>-1</v>
      </c>
      <c r="H499" t="s">
        <v>330</v>
      </c>
      <c r="I499" t="s">
        <v>331</v>
      </c>
      <c r="K499">
        <v>-0.6825532568405952</v>
      </c>
      <c r="L499">
        <v>-9.1653217038000667E-2</v>
      </c>
      <c r="M499">
        <v>-0.51907867361609961</v>
      </c>
      <c r="N499">
        <v>0.42953020134228193</v>
      </c>
      <c r="O499">
        <v>-5.9965986721352109E-3</v>
      </c>
      <c r="P499">
        <v>-1.269244421612109</v>
      </c>
      <c r="Q499">
        <v>0.20634624816884789</v>
      </c>
      <c r="R499">
        <v>148</v>
      </c>
      <c r="S499">
        <v>0</v>
      </c>
      <c r="T499">
        <v>-0.79668898754374839</v>
      </c>
      <c r="U499">
        <v>21</v>
      </c>
      <c r="V499">
        <v>3008</v>
      </c>
      <c r="W499">
        <v>149</v>
      </c>
    </row>
    <row r="500" spans="1:23">
      <c r="A500" t="s">
        <v>351</v>
      </c>
      <c r="B500" t="str">
        <f t="shared" si="7"/>
        <v>trade_balance_yoy_marginal_improvement_3_1</v>
      </c>
      <c r="C500" t="s">
        <v>439</v>
      </c>
      <c r="D500" t="s">
        <v>337</v>
      </c>
      <c r="E500">
        <v>3</v>
      </c>
      <c r="F500">
        <v>1</v>
      </c>
      <c r="G500">
        <v>1</v>
      </c>
      <c r="H500" t="s">
        <v>330</v>
      </c>
      <c r="I500" t="s">
        <v>331</v>
      </c>
      <c r="K500">
        <v>-3.412133217666713E-2</v>
      </c>
      <c r="L500">
        <v>-2.904251188680429E-3</v>
      </c>
      <c r="M500">
        <v>-1.644162763410496E-2</v>
      </c>
      <c r="N500">
        <v>0.51677852348993292</v>
      </c>
      <c r="O500">
        <v>1.5873168133948049E-3</v>
      </c>
      <c r="P500">
        <v>0.31264544384432319</v>
      </c>
      <c r="Q500">
        <v>0.75499014553036159</v>
      </c>
      <c r="R500">
        <v>148</v>
      </c>
      <c r="S500">
        <v>0</v>
      </c>
      <c r="T500">
        <v>-0.53094005630506913</v>
      </c>
      <c r="U500">
        <v>28</v>
      </c>
      <c r="V500">
        <v>3008</v>
      </c>
      <c r="W500">
        <v>149</v>
      </c>
    </row>
    <row r="501" spans="1:23">
      <c r="A501" t="s">
        <v>351</v>
      </c>
      <c r="B501" t="str">
        <f t="shared" si="7"/>
        <v>trade_balance_yoy_marginal_improvement_3_-1</v>
      </c>
      <c r="C501" t="s">
        <v>439</v>
      </c>
      <c r="D501" t="s">
        <v>337</v>
      </c>
      <c r="E501">
        <v>3</v>
      </c>
      <c r="F501">
        <v>-1</v>
      </c>
      <c r="G501">
        <v>1</v>
      </c>
      <c r="H501" t="s">
        <v>330</v>
      </c>
      <c r="I501" t="s">
        <v>331</v>
      </c>
      <c r="K501">
        <v>-0.28664271352902232</v>
      </c>
      <c r="L501">
        <v>-2.7900838875977611E-2</v>
      </c>
      <c r="M501">
        <v>-0.15795300532748119</v>
      </c>
      <c r="N501">
        <v>0.47651006711409388</v>
      </c>
      <c r="O501">
        <v>-5.0769425644747138E-4</v>
      </c>
      <c r="P501">
        <v>-0.1060096080176033</v>
      </c>
      <c r="Q501">
        <v>0.91571827925558114</v>
      </c>
      <c r="R501">
        <v>148</v>
      </c>
      <c r="S501">
        <v>0</v>
      </c>
      <c r="T501">
        <v>-0.49843387414245172</v>
      </c>
      <c r="U501">
        <v>28</v>
      </c>
      <c r="V501">
        <v>3008</v>
      </c>
      <c r="W501">
        <v>149</v>
      </c>
    </row>
    <row r="502" spans="1:23">
      <c r="A502" t="s">
        <v>351</v>
      </c>
      <c r="B502" t="str">
        <f t="shared" si="7"/>
        <v>CPI_marginal_improvement_3_1</v>
      </c>
      <c r="C502" t="s">
        <v>386</v>
      </c>
      <c r="D502" t="s">
        <v>337</v>
      </c>
      <c r="E502">
        <v>3</v>
      </c>
      <c r="F502">
        <v>1</v>
      </c>
      <c r="G502">
        <v>-1</v>
      </c>
      <c r="H502" t="s">
        <v>330</v>
      </c>
      <c r="I502" t="s">
        <v>331</v>
      </c>
      <c r="K502">
        <v>-0.57918743630135228</v>
      </c>
      <c r="L502">
        <v>-6.9947572184440254E-2</v>
      </c>
      <c r="M502">
        <v>-0.39606659752642809</v>
      </c>
      <c r="N502">
        <v>0.46979865771812079</v>
      </c>
      <c r="O502">
        <v>-4.1398193442611208E-3</v>
      </c>
      <c r="P502">
        <v>-0.88407988888836653</v>
      </c>
      <c r="Q502">
        <v>0.37808701458853811</v>
      </c>
      <c r="R502">
        <v>148</v>
      </c>
      <c r="S502">
        <v>0</v>
      </c>
      <c r="T502">
        <v>-0.67352355888444804</v>
      </c>
      <c r="U502">
        <v>19</v>
      </c>
      <c r="V502">
        <v>3008</v>
      </c>
      <c r="W502">
        <v>149</v>
      </c>
    </row>
    <row r="503" spans="1:23">
      <c r="A503" t="s">
        <v>351</v>
      </c>
      <c r="B503" t="str">
        <f t="shared" si="7"/>
        <v>CPI_marginal_improvement_3_-1</v>
      </c>
      <c r="C503" t="s">
        <v>386</v>
      </c>
      <c r="D503" t="s">
        <v>337</v>
      </c>
      <c r="E503">
        <v>3</v>
      </c>
      <c r="F503">
        <v>-1</v>
      </c>
      <c r="G503">
        <v>-1</v>
      </c>
      <c r="H503" t="s">
        <v>330</v>
      </c>
      <c r="I503" t="s">
        <v>331</v>
      </c>
      <c r="K503">
        <v>0.63734794294799846</v>
      </c>
      <c r="L503">
        <v>4.2173443121242382E-2</v>
      </c>
      <c r="M503">
        <v>0.23880016991812739</v>
      </c>
      <c r="N503">
        <v>0.52348993288590606</v>
      </c>
      <c r="O503">
        <v>4.9942470045352414E-3</v>
      </c>
      <c r="P503">
        <v>1.030712665189143</v>
      </c>
      <c r="Q503">
        <v>0.30435702836451839</v>
      </c>
      <c r="R503">
        <v>148</v>
      </c>
      <c r="S503">
        <v>0</v>
      </c>
      <c r="T503">
        <v>-0.42059402981683891</v>
      </c>
      <c r="U503">
        <v>19</v>
      </c>
      <c r="V503">
        <v>3008</v>
      </c>
      <c r="W503">
        <v>149</v>
      </c>
    </row>
    <row r="504" spans="1:23">
      <c r="A504" t="s">
        <v>351</v>
      </c>
      <c r="B504" t="str">
        <f t="shared" si="7"/>
        <v>core_CPI_marginal_improvement_3_1</v>
      </c>
      <c r="C504" t="s">
        <v>440</v>
      </c>
      <c r="D504" t="s">
        <v>337</v>
      </c>
      <c r="E504">
        <v>3</v>
      </c>
      <c r="F504">
        <v>1</v>
      </c>
      <c r="G504">
        <v>-1</v>
      </c>
      <c r="H504" t="s">
        <v>330</v>
      </c>
      <c r="I504" t="s">
        <v>331</v>
      </c>
      <c r="K504">
        <v>-0.44214681770742909</v>
      </c>
      <c r="L504">
        <v>-4.7720793531651817E-2</v>
      </c>
      <c r="M504">
        <v>-0.27017458228244923</v>
      </c>
      <c r="N504">
        <v>0.4563758389261745</v>
      </c>
      <c r="O504">
        <v>-2.1896138946444969E-3</v>
      </c>
      <c r="P504">
        <v>-0.45803337844914438</v>
      </c>
      <c r="Q504">
        <v>0.64760024624703993</v>
      </c>
      <c r="R504">
        <v>148</v>
      </c>
      <c r="S504">
        <v>0</v>
      </c>
      <c r="T504">
        <v>-0.61569014119072463</v>
      </c>
      <c r="U504">
        <v>16</v>
      </c>
      <c r="V504">
        <v>3008</v>
      </c>
      <c r="W504">
        <v>149</v>
      </c>
    </row>
    <row r="505" spans="1:23">
      <c r="A505" t="s">
        <v>351</v>
      </c>
      <c r="B505" t="str">
        <f t="shared" si="7"/>
        <v>core_CPI_marginal_improvement_3_-1</v>
      </c>
      <c r="C505" t="s">
        <v>440</v>
      </c>
      <c r="D505" t="s">
        <v>337</v>
      </c>
      <c r="E505">
        <v>3</v>
      </c>
      <c r="F505">
        <v>-1</v>
      </c>
      <c r="G505">
        <v>-1</v>
      </c>
      <c r="H505" t="s">
        <v>330</v>
      </c>
      <c r="I505" t="s">
        <v>331</v>
      </c>
      <c r="K505">
        <v>0.23512172630628639</v>
      </c>
      <c r="L505">
        <v>1.7848478047209682E-2</v>
      </c>
      <c r="M505">
        <v>0.10105039635570839</v>
      </c>
      <c r="N505">
        <v>0.53691275167785235</v>
      </c>
      <c r="O505">
        <v>3.1752578521213539E-3</v>
      </c>
      <c r="P505">
        <v>0.64113431691398792</v>
      </c>
      <c r="Q505">
        <v>0.52242699769426282</v>
      </c>
      <c r="R505">
        <v>148</v>
      </c>
      <c r="S505">
        <v>0</v>
      </c>
      <c r="T505">
        <v>-0.64372138273987667</v>
      </c>
      <c r="U505">
        <v>16</v>
      </c>
      <c r="V505">
        <v>3008</v>
      </c>
      <c r="W505">
        <v>149</v>
      </c>
    </row>
    <row r="506" spans="1:23">
      <c r="A506" t="s">
        <v>351</v>
      </c>
      <c r="B506" t="str">
        <f t="shared" si="7"/>
        <v>PPI_marginal_improvement_3_1</v>
      </c>
      <c r="C506" t="s">
        <v>421</v>
      </c>
      <c r="D506" t="s">
        <v>337</v>
      </c>
      <c r="E506">
        <v>3</v>
      </c>
      <c r="F506">
        <v>1</v>
      </c>
      <c r="G506">
        <v>1</v>
      </c>
      <c r="H506" t="s">
        <v>330</v>
      </c>
      <c r="I506" t="s">
        <v>331</v>
      </c>
      <c r="K506">
        <v>8.2434916789415835E-2</v>
      </c>
      <c r="L506">
        <v>6.6582685386782359E-3</v>
      </c>
      <c r="M506">
        <v>3.7694776402155669E-2</v>
      </c>
      <c r="N506">
        <v>0.52348993288590606</v>
      </c>
      <c r="O506">
        <v>2.1543615012354889E-3</v>
      </c>
      <c r="P506">
        <v>0.46083939798885959</v>
      </c>
      <c r="Q506">
        <v>0.64559030026917807</v>
      </c>
      <c r="R506">
        <v>148</v>
      </c>
      <c r="S506">
        <v>0</v>
      </c>
      <c r="T506">
        <v>-0.59231533252144219</v>
      </c>
      <c r="U506">
        <v>15</v>
      </c>
      <c r="V506">
        <v>3008</v>
      </c>
      <c r="W506">
        <v>149</v>
      </c>
    </row>
    <row r="507" spans="1:23">
      <c r="A507" t="s">
        <v>351</v>
      </c>
      <c r="B507" t="str">
        <f t="shared" si="7"/>
        <v>PPI_marginal_improvement_3_-1</v>
      </c>
      <c r="C507" t="s">
        <v>421</v>
      </c>
      <c r="D507" t="s">
        <v>337</v>
      </c>
      <c r="E507">
        <v>3</v>
      </c>
      <c r="F507">
        <v>-1</v>
      </c>
      <c r="G507">
        <v>1</v>
      </c>
      <c r="H507" t="s">
        <v>330</v>
      </c>
      <c r="I507" t="s">
        <v>331</v>
      </c>
      <c r="K507">
        <v>-0.36345680017203058</v>
      </c>
      <c r="L507">
        <v>-3.7135072275452208E-2</v>
      </c>
      <c r="M507">
        <v>-0.21023457344346491</v>
      </c>
      <c r="N507">
        <v>0.46979865771812079</v>
      </c>
      <c r="O507">
        <v>-1.410643766236048E-3</v>
      </c>
      <c r="P507">
        <v>-0.29955455383942409</v>
      </c>
      <c r="Q507">
        <v>0.76493722827145461</v>
      </c>
      <c r="R507">
        <v>148</v>
      </c>
      <c r="S507">
        <v>0</v>
      </c>
      <c r="T507">
        <v>-0.72736736960340242</v>
      </c>
      <c r="U507">
        <v>15</v>
      </c>
      <c r="V507">
        <v>3008</v>
      </c>
      <c r="W507">
        <v>149</v>
      </c>
    </row>
    <row r="508" spans="1:23">
      <c r="A508" t="s">
        <v>351</v>
      </c>
      <c r="B508" t="str">
        <f t="shared" si="7"/>
        <v>CPI_PPI_marginal_improvement_3_1</v>
      </c>
      <c r="C508" t="s">
        <v>345</v>
      </c>
      <c r="D508" t="s">
        <v>337</v>
      </c>
      <c r="E508">
        <v>3</v>
      </c>
      <c r="F508">
        <v>1</v>
      </c>
      <c r="G508">
        <v>-1</v>
      </c>
      <c r="H508" t="s">
        <v>330</v>
      </c>
      <c r="I508" t="s">
        <v>331</v>
      </c>
      <c r="K508">
        <v>-0.7227488479318529</v>
      </c>
      <c r="L508">
        <v>-0.10189766265816499</v>
      </c>
      <c r="M508">
        <v>-0.57716990314892236</v>
      </c>
      <c r="N508">
        <v>0.44966442953020141</v>
      </c>
      <c r="O508">
        <v>-6.9025130496447344E-3</v>
      </c>
      <c r="P508">
        <v>-1.487383780214284</v>
      </c>
      <c r="Q508">
        <v>0.1390409081914501</v>
      </c>
      <c r="R508">
        <v>148</v>
      </c>
      <c r="S508">
        <v>0</v>
      </c>
      <c r="T508">
        <v>-0.81419820940741694</v>
      </c>
      <c r="U508">
        <v>12</v>
      </c>
      <c r="V508">
        <v>3008</v>
      </c>
      <c r="W508">
        <v>149</v>
      </c>
    </row>
    <row r="509" spans="1:23">
      <c r="A509" t="s">
        <v>351</v>
      </c>
      <c r="B509" t="str">
        <f t="shared" si="7"/>
        <v>CPI_PPI_marginal_improvement_3_-1</v>
      </c>
      <c r="C509" t="s">
        <v>345</v>
      </c>
      <c r="D509" t="s">
        <v>337</v>
      </c>
      <c r="E509">
        <v>3</v>
      </c>
      <c r="F509">
        <v>-1</v>
      </c>
      <c r="G509">
        <v>-1</v>
      </c>
      <c r="H509" t="s">
        <v>330</v>
      </c>
      <c r="I509" t="s">
        <v>331</v>
      </c>
      <c r="K509">
        <v>1.4851712261570491</v>
      </c>
      <c r="L509">
        <v>7.9248879196366362E-2</v>
      </c>
      <c r="M509">
        <v>0.44888240551572928</v>
      </c>
      <c r="N509">
        <v>0.5436241610738255</v>
      </c>
      <c r="O509">
        <v>7.8621078074909059E-3</v>
      </c>
      <c r="P509">
        <v>1.577117713045695</v>
      </c>
      <c r="Q509">
        <v>0.1169035241792509</v>
      </c>
      <c r="R509">
        <v>148</v>
      </c>
      <c r="S509">
        <v>0</v>
      </c>
      <c r="T509">
        <v>-0.35100002346141662</v>
      </c>
      <c r="U509">
        <v>12</v>
      </c>
      <c r="V509">
        <v>3008</v>
      </c>
      <c r="W509">
        <v>149</v>
      </c>
    </row>
    <row r="510" spans="1:23">
      <c r="A510" t="s">
        <v>351</v>
      </c>
      <c r="B510" t="str">
        <f t="shared" si="7"/>
        <v>core_CPI_PPI_marginal_improvement_3_1</v>
      </c>
      <c r="C510" t="s">
        <v>420</v>
      </c>
      <c r="D510" t="s">
        <v>337</v>
      </c>
      <c r="E510">
        <v>3</v>
      </c>
      <c r="F510">
        <v>1</v>
      </c>
      <c r="G510">
        <v>-1</v>
      </c>
      <c r="H510" t="s">
        <v>330</v>
      </c>
      <c r="I510" t="s">
        <v>331</v>
      </c>
      <c r="K510">
        <v>-0.67770325863778691</v>
      </c>
      <c r="L510">
        <v>-9.0498636377221331E-2</v>
      </c>
      <c r="M510">
        <v>-0.512532982657257</v>
      </c>
      <c r="N510">
        <v>0.46979865771812079</v>
      </c>
      <c r="O510">
        <v>-5.9222401317915643E-3</v>
      </c>
      <c r="P510">
        <v>-1.2852434072889229</v>
      </c>
      <c r="Q510">
        <v>0.2007148532816318</v>
      </c>
      <c r="R510">
        <v>148</v>
      </c>
      <c r="S510">
        <v>0</v>
      </c>
      <c r="T510">
        <v>-0.76457098554592084</v>
      </c>
      <c r="U510">
        <v>15</v>
      </c>
      <c r="V510">
        <v>3008</v>
      </c>
      <c r="W510">
        <v>149</v>
      </c>
    </row>
    <row r="511" spans="1:23">
      <c r="A511" t="s">
        <v>351</v>
      </c>
      <c r="B511" t="str">
        <f t="shared" si="7"/>
        <v>core_CPI_PPI_marginal_improvement_3_-1</v>
      </c>
      <c r="C511" t="s">
        <v>420</v>
      </c>
      <c r="D511" t="s">
        <v>337</v>
      </c>
      <c r="E511">
        <v>3</v>
      </c>
      <c r="F511">
        <v>-1</v>
      </c>
      <c r="G511">
        <v>-1</v>
      </c>
      <c r="H511" t="s">
        <v>330</v>
      </c>
      <c r="I511" t="s">
        <v>331</v>
      </c>
      <c r="K511">
        <v>1.1378329257269879</v>
      </c>
      <c r="L511">
        <v>6.5722361447525746E-2</v>
      </c>
      <c r="M511">
        <v>0.37221420441708702</v>
      </c>
      <c r="N511">
        <v>0.52348993288590606</v>
      </c>
      <c r="O511">
        <v>6.8253143336684903E-3</v>
      </c>
      <c r="P511">
        <v>1.3765756725001219</v>
      </c>
      <c r="Q511">
        <v>0.17072244169073511</v>
      </c>
      <c r="R511">
        <v>148</v>
      </c>
      <c r="S511">
        <v>0</v>
      </c>
      <c r="T511">
        <v>-0.45986837705488709</v>
      </c>
      <c r="U511">
        <v>15</v>
      </c>
      <c r="V511">
        <v>3008</v>
      </c>
      <c r="W511">
        <v>149</v>
      </c>
    </row>
    <row r="512" spans="1:23">
      <c r="A512" t="s">
        <v>351</v>
      </c>
      <c r="B512" t="str">
        <f t="shared" si="7"/>
        <v>tot_retail_sales_yoy_marginal_improvement_3_1</v>
      </c>
      <c r="C512" t="s">
        <v>441</v>
      </c>
      <c r="D512" t="s">
        <v>337</v>
      </c>
      <c r="E512">
        <v>3</v>
      </c>
      <c r="F512">
        <v>1</v>
      </c>
      <c r="G512">
        <v>1</v>
      </c>
      <c r="H512" t="s">
        <v>330</v>
      </c>
      <c r="I512" t="s">
        <v>331</v>
      </c>
      <c r="K512">
        <v>-6.3607672857313502E-2</v>
      </c>
      <c r="L512">
        <v>-5.4907301831351729E-3</v>
      </c>
      <c r="M512">
        <v>-3.1084158476017171E-2</v>
      </c>
      <c r="N512">
        <v>0.48993288590604028</v>
      </c>
      <c r="O512">
        <v>1.2447703530664811E-3</v>
      </c>
      <c r="P512">
        <v>0.26185716982010171</v>
      </c>
      <c r="Q512">
        <v>0.79379564940703107</v>
      </c>
      <c r="R512">
        <v>148</v>
      </c>
      <c r="S512">
        <v>0</v>
      </c>
      <c r="T512">
        <v>-0.49969381648320871</v>
      </c>
      <c r="U512">
        <v>22</v>
      </c>
      <c r="V512">
        <v>3008</v>
      </c>
      <c r="W512">
        <v>149</v>
      </c>
    </row>
    <row r="513" spans="1:23">
      <c r="A513" t="s">
        <v>351</v>
      </c>
      <c r="B513" t="str">
        <f t="shared" si="7"/>
        <v>tot_retail_sales_yoy_marginal_improvement_3_-1</v>
      </c>
      <c r="C513" t="s">
        <v>441</v>
      </c>
      <c r="D513" t="s">
        <v>337</v>
      </c>
      <c r="E513">
        <v>3</v>
      </c>
      <c r="F513">
        <v>-1</v>
      </c>
      <c r="G513">
        <v>1</v>
      </c>
      <c r="H513" t="s">
        <v>330</v>
      </c>
      <c r="I513" t="s">
        <v>331</v>
      </c>
      <c r="K513">
        <v>-0.26417959057704082</v>
      </c>
      <c r="L513">
        <v>-2.5372643174758399E-2</v>
      </c>
      <c r="M513">
        <v>-0.14363977742379069</v>
      </c>
      <c r="N513">
        <v>0.50335570469798663</v>
      </c>
      <c r="O513">
        <v>-3.7288261595463761E-4</v>
      </c>
      <c r="P513">
        <v>-7.7220106827399534E-2</v>
      </c>
      <c r="Q513">
        <v>0.93855274168331959</v>
      </c>
      <c r="R513">
        <v>148</v>
      </c>
      <c r="S513">
        <v>0</v>
      </c>
      <c r="T513">
        <v>-0.50881826341501313</v>
      </c>
      <c r="U513">
        <v>22</v>
      </c>
      <c r="V513">
        <v>3008</v>
      </c>
      <c r="W513">
        <v>149</v>
      </c>
    </row>
    <row r="514" spans="1:23">
      <c r="A514" t="s">
        <v>351</v>
      </c>
      <c r="B514" t="str">
        <f t="shared" si="7"/>
        <v>consumer_confidence_marginal_improvement_3_1</v>
      </c>
      <c r="C514" t="s">
        <v>442</v>
      </c>
      <c r="D514" t="s">
        <v>337</v>
      </c>
      <c r="E514">
        <v>3</v>
      </c>
      <c r="F514">
        <v>1</v>
      </c>
      <c r="G514">
        <v>-1</v>
      </c>
      <c r="H514" t="s">
        <v>330</v>
      </c>
      <c r="I514" t="s">
        <v>331</v>
      </c>
      <c r="K514">
        <v>0.55224654374658266</v>
      </c>
      <c r="L514">
        <v>3.7523727406223013E-2</v>
      </c>
      <c r="M514">
        <v>0.2124653267075822</v>
      </c>
      <c r="N514">
        <v>0.55033557046979864</v>
      </c>
      <c r="O514">
        <v>4.5761085770349994E-3</v>
      </c>
      <c r="P514">
        <v>0.96363595579724604</v>
      </c>
      <c r="Q514">
        <v>0.33680033433169992</v>
      </c>
      <c r="R514">
        <v>148</v>
      </c>
      <c r="S514">
        <v>0</v>
      </c>
      <c r="T514">
        <v>-0.42367590456543358</v>
      </c>
      <c r="U514">
        <v>21</v>
      </c>
      <c r="V514">
        <v>3008</v>
      </c>
      <c r="W514">
        <v>149</v>
      </c>
    </row>
    <row r="515" spans="1:23">
      <c r="A515" t="s">
        <v>351</v>
      </c>
      <c r="B515" t="str">
        <f t="shared" ref="B515:B578" si="8">C515&amp;"_"&amp;D515&amp;"_"&amp;E515&amp;"_"&amp;F515</f>
        <v>consumer_confidence_marginal_improvement_3_-1</v>
      </c>
      <c r="C515" t="s">
        <v>442</v>
      </c>
      <c r="D515" t="s">
        <v>337</v>
      </c>
      <c r="E515">
        <v>3</v>
      </c>
      <c r="F515">
        <v>-1</v>
      </c>
      <c r="G515">
        <v>-1</v>
      </c>
      <c r="H515" t="s">
        <v>330</v>
      </c>
      <c r="I515" t="s">
        <v>331</v>
      </c>
      <c r="K515">
        <v>-0.55611652780646015</v>
      </c>
      <c r="L515">
        <v>-6.5779494602044242E-2</v>
      </c>
      <c r="M515">
        <v>-0.37245398518072548</v>
      </c>
      <c r="N515">
        <v>0.44295302013422821</v>
      </c>
      <c r="O515">
        <v>-3.8320160656593388E-3</v>
      </c>
      <c r="P515">
        <v>-0.82821568611306895</v>
      </c>
      <c r="Q515">
        <v>0.40888193591402228</v>
      </c>
      <c r="R515">
        <v>148</v>
      </c>
      <c r="S515">
        <v>0</v>
      </c>
      <c r="T515">
        <v>-0.65617601295115224</v>
      </c>
      <c r="U515">
        <v>21</v>
      </c>
      <c r="V515">
        <v>3008</v>
      </c>
      <c r="W515">
        <v>149</v>
      </c>
    </row>
    <row r="516" spans="1:23">
      <c r="A516" t="s">
        <v>351</v>
      </c>
      <c r="B516" t="str">
        <f t="shared" si="8"/>
        <v>M1_marginal_improvement_3_1</v>
      </c>
      <c r="C516" t="s">
        <v>343</v>
      </c>
      <c r="D516" t="s">
        <v>337</v>
      </c>
      <c r="E516">
        <v>3</v>
      </c>
      <c r="F516">
        <v>1</v>
      </c>
      <c r="G516">
        <v>-1</v>
      </c>
      <c r="H516" t="s">
        <v>330</v>
      </c>
      <c r="I516" t="s">
        <v>331</v>
      </c>
      <c r="K516">
        <v>-0.6748564431313806</v>
      </c>
      <c r="L516">
        <v>-8.9828322138908123E-2</v>
      </c>
      <c r="M516">
        <v>-0.50873265190039541</v>
      </c>
      <c r="N516">
        <v>0.46979865771812079</v>
      </c>
      <c r="O516">
        <v>-5.7875387611215643E-3</v>
      </c>
      <c r="P516">
        <v>-1.2267118354889199</v>
      </c>
      <c r="Q516">
        <v>0.22187887798751799</v>
      </c>
      <c r="R516">
        <v>148</v>
      </c>
      <c r="S516">
        <v>0</v>
      </c>
      <c r="T516">
        <v>-0.76907169054046254</v>
      </c>
      <c r="U516">
        <v>19</v>
      </c>
      <c r="V516">
        <v>3008</v>
      </c>
      <c r="W516">
        <v>149</v>
      </c>
    </row>
    <row r="517" spans="1:23">
      <c r="A517" t="s">
        <v>351</v>
      </c>
      <c r="B517" t="str">
        <f t="shared" si="8"/>
        <v>M1_marginal_improvement_3_-1</v>
      </c>
      <c r="C517" t="s">
        <v>343</v>
      </c>
      <c r="D517" t="s">
        <v>337</v>
      </c>
      <c r="E517">
        <v>3</v>
      </c>
      <c r="F517">
        <v>-1</v>
      </c>
      <c r="G517">
        <v>-1</v>
      </c>
      <c r="H517" t="s">
        <v>330</v>
      </c>
      <c r="I517" t="s">
        <v>331</v>
      </c>
      <c r="K517">
        <v>1.11911499085022</v>
      </c>
      <c r="L517">
        <v>6.4937488779716501E-2</v>
      </c>
      <c r="M517">
        <v>0.36776620210685479</v>
      </c>
      <c r="N517">
        <v>0.52348993288590606</v>
      </c>
      <c r="O517">
        <v>6.8219060509385971E-3</v>
      </c>
      <c r="P517">
        <v>1.355731516424701</v>
      </c>
      <c r="Q517">
        <v>0.17724972138156089</v>
      </c>
      <c r="R517">
        <v>148</v>
      </c>
      <c r="S517">
        <v>0</v>
      </c>
      <c r="T517">
        <v>-0.39135011099749267</v>
      </c>
      <c r="U517">
        <v>19</v>
      </c>
      <c r="V517">
        <v>3008</v>
      </c>
      <c r="W517">
        <v>149</v>
      </c>
    </row>
    <row r="518" spans="1:23">
      <c r="A518" t="s">
        <v>351</v>
      </c>
      <c r="B518" t="str">
        <f t="shared" si="8"/>
        <v>M2_marginal_improvement_3_1</v>
      </c>
      <c r="C518" t="s">
        <v>341</v>
      </c>
      <c r="D518" t="s">
        <v>337</v>
      </c>
      <c r="E518">
        <v>3</v>
      </c>
      <c r="F518">
        <v>1</v>
      </c>
      <c r="G518">
        <v>-1</v>
      </c>
      <c r="H518" t="s">
        <v>330</v>
      </c>
      <c r="I518" t="s">
        <v>331</v>
      </c>
      <c r="K518">
        <v>-0.52639499804152856</v>
      </c>
      <c r="L518">
        <v>-6.0693168473126113E-2</v>
      </c>
      <c r="M518">
        <v>-0.34364252525443351</v>
      </c>
      <c r="N518">
        <v>0.44966442953020141</v>
      </c>
      <c r="O518">
        <v>-3.3651276146416981E-3</v>
      </c>
      <c r="P518">
        <v>-0.71914058496194921</v>
      </c>
      <c r="Q518">
        <v>0.47318825362311268</v>
      </c>
      <c r="R518">
        <v>148</v>
      </c>
      <c r="S518">
        <v>0</v>
      </c>
      <c r="T518">
        <v>-0.70427627008759319</v>
      </c>
      <c r="U518">
        <v>15</v>
      </c>
      <c r="V518">
        <v>3008</v>
      </c>
      <c r="W518">
        <v>149</v>
      </c>
    </row>
    <row r="519" spans="1:23">
      <c r="A519" t="s">
        <v>351</v>
      </c>
      <c r="B519" t="str">
        <f t="shared" si="8"/>
        <v>M2_marginal_improvement_3_-1</v>
      </c>
      <c r="C519" t="s">
        <v>341</v>
      </c>
      <c r="D519" t="s">
        <v>337</v>
      </c>
      <c r="E519">
        <v>3</v>
      </c>
      <c r="F519">
        <v>-1</v>
      </c>
      <c r="G519">
        <v>-1</v>
      </c>
      <c r="H519" t="s">
        <v>330</v>
      </c>
      <c r="I519" t="s">
        <v>331</v>
      </c>
      <c r="K519">
        <v>0.4548338440037698</v>
      </c>
      <c r="L519">
        <v>3.1905558915421788E-2</v>
      </c>
      <c r="M519">
        <v>0.18064812088702151</v>
      </c>
      <c r="N519">
        <v>0.5436241610738255</v>
      </c>
      <c r="O519">
        <v>4.170464508500284E-3</v>
      </c>
      <c r="P519">
        <v>0.8707879230864356</v>
      </c>
      <c r="Q519">
        <v>0.38528021393646261</v>
      </c>
      <c r="R519">
        <v>148</v>
      </c>
      <c r="S519">
        <v>0</v>
      </c>
      <c r="T519">
        <v>-0.51718355283513107</v>
      </c>
      <c r="U519">
        <v>15</v>
      </c>
      <c r="V519">
        <v>3008</v>
      </c>
      <c r="W519">
        <v>149</v>
      </c>
    </row>
    <row r="520" spans="1:23">
      <c r="A520" t="s">
        <v>351</v>
      </c>
      <c r="B520" t="str">
        <f t="shared" si="8"/>
        <v>M2_M1_marginal_improvement_3_1</v>
      </c>
      <c r="C520" t="s">
        <v>334</v>
      </c>
      <c r="D520" t="s">
        <v>337</v>
      </c>
      <c r="E520">
        <v>3</v>
      </c>
      <c r="F520">
        <v>1</v>
      </c>
      <c r="G520">
        <v>1</v>
      </c>
      <c r="H520" t="s">
        <v>330</v>
      </c>
      <c r="I520" t="s">
        <v>331</v>
      </c>
      <c r="K520">
        <v>0.86627332311046157</v>
      </c>
      <c r="L520">
        <v>5.3662160590281172E-2</v>
      </c>
      <c r="M520">
        <v>0.30387959979246582</v>
      </c>
      <c r="N520">
        <v>0.52348993288590606</v>
      </c>
      <c r="O520">
        <v>5.9496893709960986E-3</v>
      </c>
      <c r="P520">
        <v>1.18998106536474</v>
      </c>
      <c r="Q520">
        <v>0.23595921677831089</v>
      </c>
      <c r="R520">
        <v>148</v>
      </c>
      <c r="S520">
        <v>0</v>
      </c>
      <c r="T520">
        <v>-0.51105321807646231</v>
      </c>
      <c r="U520">
        <v>19</v>
      </c>
      <c r="V520">
        <v>3008</v>
      </c>
      <c r="W520">
        <v>149</v>
      </c>
    </row>
    <row r="521" spans="1:23">
      <c r="A521" t="s">
        <v>351</v>
      </c>
      <c r="B521" t="str">
        <f t="shared" si="8"/>
        <v>M2_M1_marginal_improvement_3_-1</v>
      </c>
      <c r="C521" t="s">
        <v>334</v>
      </c>
      <c r="D521" t="s">
        <v>337</v>
      </c>
      <c r="E521">
        <v>3</v>
      </c>
      <c r="F521">
        <v>-1</v>
      </c>
      <c r="G521">
        <v>1</v>
      </c>
      <c r="H521" t="s">
        <v>330</v>
      </c>
      <c r="I521" t="s">
        <v>331</v>
      </c>
      <c r="K521">
        <v>-0.63080617559795993</v>
      </c>
      <c r="L521">
        <v>-8.0088497781104384E-2</v>
      </c>
      <c r="M521">
        <v>-0.45352740899719829</v>
      </c>
      <c r="N521">
        <v>0.46979865771812079</v>
      </c>
      <c r="O521">
        <v>-4.950542059509894E-3</v>
      </c>
      <c r="P521">
        <v>-1.0496516281042341</v>
      </c>
      <c r="Q521">
        <v>0.29558929202882228</v>
      </c>
      <c r="R521">
        <v>148</v>
      </c>
      <c r="S521">
        <v>0</v>
      </c>
      <c r="T521">
        <v>-0.79669702639703122</v>
      </c>
      <c r="U521">
        <v>19</v>
      </c>
      <c r="V521">
        <v>3008</v>
      </c>
      <c r="W521">
        <v>149</v>
      </c>
    </row>
    <row r="522" spans="1:23">
      <c r="A522" t="s">
        <v>351</v>
      </c>
      <c r="B522" t="str">
        <f t="shared" si="8"/>
        <v>TSF_newadded_MA12_yoy_marginal_improvement_3_1</v>
      </c>
      <c r="C522" t="s">
        <v>332</v>
      </c>
      <c r="D522" t="s">
        <v>337</v>
      </c>
      <c r="E522">
        <v>3</v>
      </c>
      <c r="F522">
        <v>1</v>
      </c>
      <c r="G522">
        <v>-1</v>
      </c>
      <c r="H522" t="s">
        <v>330</v>
      </c>
      <c r="I522" t="s">
        <v>331</v>
      </c>
      <c r="K522">
        <v>5.1777156144190872E-2</v>
      </c>
      <c r="L522">
        <v>4.2381038409773364E-3</v>
      </c>
      <c r="M522">
        <v>2.399322615249341E-2</v>
      </c>
      <c r="N522">
        <v>0.49664429530201343</v>
      </c>
      <c r="O522">
        <v>2.0288373879210871E-3</v>
      </c>
      <c r="P522">
        <v>0.43222225037117529</v>
      </c>
      <c r="Q522">
        <v>0.66620897665469592</v>
      </c>
      <c r="R522">
        <v>148</v>
      </c>
      <c r="S522">
        <v>0</v>
      </c>
      <c r="T522">
        <v>-0.4414536288676818</v>
      </c>
      <c r="U522">
        <v>15</v>
      </c>
      <c r="V522">
        <v>3008</v>
      </c>
      <c r="W522">
        <v>149</v>
      </c>
    </row>
    <row r="523" spans="1:23">
      <c r="A523" t="s">
        <v>351</v>
      </c>
      <c r="B523" t="str">
        <f t="shared" si="8"/>
        <v>TSF_newadded_MA12_yoy_marginal_improvement_3_-1</v>
      </c>
      <c r="C523" t="s">
        <v>332</v>
      </c>
      <c r="D523" t="s">
        <v>337</v>
      </c>
      <c r="E523">
        <v>3</v>
      </c>
      <c r="F523">
        <v>-1</v>
      </c>
      <c r="G523">
        <v>-1</v>
      </c>
      <c r="H523" t="s">
        <v>330</v>
      </c>
      <c r="I523" t="s">
        <v>331</v>
      </c>
      <c r="K523">
        <v>-0.34490250000809419</v>
      </c>
      <c r="L523">
        <v>-3.4814614908000752E-2</v>
      </c>
      <c r="M523">
        <v>-0.19709638089164919</v>
      </c>
      <c r="N523">
        <v>0.49664429530201343</v>
      </c>
      <c r="O523">
        <v>-1.1097899387221841E-3</v>
      </c>
      <c r="P523">
        <v>-0.22417167399102181</v>
      </c>
      <c r="Q523">
        <v>0.82293289327224717</v>
      </c>
      <c r="R523">
        <v>148</v>
      </c>
      <c r="S523">
        <v>0</v>
      </c>
      <c r="T523">
        <v>-0.54669010487282421</v>
      </c>
      <c r="U523">
        <v>15</v>
      </c>
      <c r="V523">
        <v>3008</v>
      </c>
      <c r="W523">
        <v>149</v>
      </c>
    </row>
    <row r="524" spans="1:23">
      <c r="A524" t="s">
        <v>351</v>
      </c>
      <c r="B524" t="str">
        <f t="shared" si="8"/>
        <v>TSF_yoy_marginal_improvement_3_1</v>
      </c>
      <c r="C524" t="s">
        <v>391</v>
      </c>
      <c r="D524" t="s">
        <v>337</v>
      </c>
      <c r="E524">
        <v>3</v>
      </c>
      <c r="F524">
        <v>1</v>
      </c>
      <c r="G524">
        <v>-1</v>
      </c>
      <c r="H524" t="s">
        <v>330</v>
      </c>
      <c r="I524" t="s">
        <v>331</v>
      </c>
      <c r="K524">
        <v>1.521932126498919</v>
      </c>
      <c r="L524">
        <v>8.0577340321066115E-2</v>
      </c>
      <c r="M524">
        <v>0.45641395388636491</v>
      </c>
      <c r="N524">
        <v>0.53020134228187921</v>
      </c>
      <c r="O524">
        <v>7.9021569959500486E-3</v>
      </c>
      <c r="P524">
        <v>1.667658750566374</v>
      </c>
      <c r="Q524">
        <v>9.7498034489534383E-2</v>
      </c>
      <c r="R524">
        <v>148</v>
      </c>
      <c r="S524">
        <v>0</v>
      </c>
      <c r="T524">
        <v>-0.40862727901211993</v>
      </c>
      <c r="U524">
        <v>11</v>
      </c>
      <c r="V524">
        <v>3008</v>
      </c>
      <c r="W524">
        <v>149</v>
      </c>
    </row>
    <row r="525" spans="1:23">
      <c r="A525" t="s">
        <v>351</v>
      </c>
      <c r="B525" t="str">
        <f t="shared" si="8"/>
        <v>TSF_yoy_marginal_improvement_3_-1</v>
      </c>
      <c r="C525" t="s">
        <v>391</v>
      </c>
      <c r="D525" t="s">
        <v>337</v>
      </c>
      <c r="E525">
        <v>3</v>
      </c>
      <c r="F525">
        <v>-1</v>
      </c>
      <c r="G525">
        <v>-1</v>
      </c>
      <c r="H525" t="s">
        <v>330</v>
      </c>
      <c r="I525" t="s">
        <v>331</v>
      </c>
      <c r="K525">
        <v>-0.72679019458973959</v>
      </c>
      <c r="L525">
        <v>-0.1030017891252311</v>
      </c>
      <c r="M525">
        <v>-0.5834326827454942</v>
      </c>
      <c r="N525">
        <v>0.46308724832214759</v>
      </c>
      <c r="O525">
        <v>-7.0152854466484773E-3</v>
      </c>
      <c r="P525">
        <v>-1.465220183316124</v>
      </c>
      <c r="Q525">
        <v>0.1449820274751405</v>
      </c>
      <c r="R525">
        <v>148</v>
      </c>
      <c r="S525">
        <v>0</v>
      </c>
      <c r="T525">
        <v>-0.75465689898881694</v>
      </c>
      <c r="U525">
        <v>11</v>
      </c>
      <c r="V525">
        <v>3008</v>
      </c>
      <c r="W525">
        <v>149</v>
      </c>
    </row>
    <row r="526" spans="1:23">
      <c r="A526" t="s">
        <v>351</v>
      </c>
      <c r="B526" t="str">
        <f t="shared" si="8"/>
        <v>long_loan_newadded_MA12_yoy_marginal_improvement_3_1</v>
      </c>
      <c r="C526" t="s">
        <v>328</v>
      </c>
      <c r="D526" t="s">
        <v>337</v>
      </c>
      <c r="E526">
        <v>3</v>
      </c>
      <c r="F526">
        <v>1</v>
      </c>
      <c r="G526">
        <v>-1</v>
      </c>
      <c r="H526" t="s">
        <v>330</v>
      </c>
      <c r="I526" t="s">
        <v>331</v>
      </c>
      <c r="K526">
        <v>-0.41641033995195481</v>
      </c>
      <c r="L526">
        <v>-4.4115784879377402E-2</v>
      </c>
      <c r="M526">
        <v>-0.24976074468288881</v>
      </c>
      <c r="N526">
        <v>0.46979865771812079</v>
      </c>
      <c r="O526">
        <v>-1.9655653930640959E-3</v>
      </c>
      <c r="P526">
        <v>-0.42545619893835129</v>
      </c>
      <c r="Q526">
        <v>0.67112215089308691</v>
      </c>
      <c r="R526">
        <v>148</v>
      </c>
      <c r="S526">
        <v>0</v>
      </c>
      <c r="T526">
        <v>-0.58832425056384396</v>
      </c>
      <c r="U526">
        <v>10</v>
      </c>
      <c r="V526">
        <v>3008</v>
      </c>
      <c r="W526">
        <v>149</v>
      </c>
    </row>
    <row r="527" spans="1:23">
      <c r="A527" t="s">
        <v>351</v>
      </c>
      <c r="B527" t="str">
        <f t="shared" si="8"/>
        <v>long_loan_newadded_MA12_yoy_marginal_improvement_3_-1</v>
      </c>
      <c r="C527" t="s">
        <v>328</v>
      </c>
      <c r="D527" t="s">
        <v>337</v>
      </c>
      <c r="E527">
        <v>3</v>
      </c>
      <c r="F527">
        <v>-1</v>
      </c>
      <c r="G527">
        <v>-1</v>
      </c>
      <c r="H527" t="s">
        <v>330</v>
      </c>
      <c r="I527" t="s">
        <v>331</v>
      </c>
      <c r="K527">
        <v>0.18065249045353721</v>
      </c>
      <c r="L527">
        <v>1.4009778221414139E-2</v>
      </c>
      <c r="M527">
        <v>7.9316114424572273E-2</v>
      </c>
      <c r="N527">
        <v>0.52348993288590606</v>
      </c>
      <c r="O527">
        <v>2.8090444848413508E-3</v>
      </c>
      <c r="P527">
        <v>0.57192774942450819</v>
      </c>
      <c r="Q527">
        <v>0.5682385753505621</v>
      </c>
      <c r="R527">
        <v>148</v>
      </c>
      <c r="S527">
        <v>0</v>
      </c>
      <c r="T527">
        <v>-0.51971679577899521</v>
      </c>
      <c r="U527">
        <v>10</v>
      </c>
      <c r="V527">
        <v>3008</v>
      </c>
      <c r="W527">
        <v>149</v>
      </c>
    </row>
    <row r="528" spans="1:23">
      <c r="A528" t="s">
        <v>351</v>
      </c>
      <c r="B528" t="str">
        <f t="shared" si="8"/>
        <v>loan_yoy_marginal_improvement_3_1</v>
      </c>
      <c r="C528" t="s">
        <v>443</v>
      </c>
      <c r="D528" t="s">
        <v>337</v>
      </c>
      <c r="E528">
        <v>3</v>
      </c>
      <c r="F528">
        <v>1</v>
      </c>
      <c r="G528">
        <v>-1</v>
      </c>
      <c r="H528" t="s">
        <v>330</v>
      </c>
      <c r="I528" t="s">
        <v>331</v>
      </c>
      <c r="K528">
        <v>0.71973464268338949</v>
      </c>
      <c r="L528">
        <v>4.6468494680679262E-2</v>
      </c>
      <c r="M528">
        <v>0.26312834643098681</v>
      </c>
      <c r="N528">
        <v>0.53020134228187921</v>
      </c>
      <c r="O528">
        <v>5.2951539308940497E-3</v>
      </c>
      <c r="P528">
        <v>1.144063085672357</v>
      </c>
      <c r="Q528">
        <v>0.25444446520668518</v>
      </c>
      <c r="R528">
        <v>148</v>
      </c>
      <c r="S528">
        <v>0</v>
      </c>
      <c r="T528">
        <v>-0.5973175086752206</v>
      </c>
      <c r="U528">
        <v>12</v>
      </c>
      <c r="V528">
        <v>3008</v>
      </c>
      <c r="W528">
        <v>149</v>
      </c>
    </row>
    <row r="529" spans="1:23">
      <c r="A529" t="s">
        <v>351</v>
      </c>
      <c r="B529" t="str">
        <f t="shared" si="8"/>
        <v>loan_yoy_marginal_improvement_3_-1</v>
      </c>
      <c r="C529" t="s">
        <v>443</v>
      </c>
      <c r="D529" t="s">
        <v>337</v>
      </c>
      <c r="E529">
        <v>3</v>
      </c>
      <c r="F529">
        <v>-1</v>
      </c>
      <c r="G529">
        <v>-1</v>
      </c>
      <c r="H529" t="s">
        <v>330</v>
      </c>
      <c r="I529" t="s">
        <v>331</v>
      </c>
      <c r="K529">
        <v>-0.59934715017222429</v>
      </c>
      <c r="L529">
        <v>-7.3764813841262877E-2</v>
      </c>
      <c r="M529">
        <v>-0.41769404462570692</v>
      </c>
      <c r="N529">
        <v>0.46308724832214759</v>
      </c>
      <c r="O529">
        <v>-4.4305367824700572E-3</v>
      </c>
      <c r="P529">
        <v>-0.90275778140325547</v>
      </c>
      <c r="Q529">
        <v>0.36812138932432642</v>
      </c>
      <c r="R529">
        <v>148</v>
      </c>
      <c r="S529">
        <v>0</v>
      </c>
      <c r="T529">
        <v>-0.65726152669227988</v>
      </c>
      <c r="U529">
        <v>12</v>
      </c>
      <c r="V529">
        <v>3008</v>
      </c>
      <c r="W529">
        <v>149</v>
      </c>
    </row>
    <row r="530" spans="1:23">
      <c r="A530" t="s">
        <v>351</v>
      </c>
      <c r="B530" t="str">
        <f t="shared" si="8"/>
        <v>newstarts_area_yoy_marginal_improvement_3_1</v>
      </c>
      <c r="C530" t="s">
        <v>340</v>
      </c>
      <c r="D530" t="s">
        <v>337</v>
      </c>
      <c r="E530">
        <v>3</v>
      </c>
      <c r="F530">
        <v>1</v>
      </c>
      <c r="G530">
        <v>1</v>
      </c>
      <c r="H530" t="s">
        <v>330</v>
      </c>
      <c r="I530" t="s">
        <v>331</v>
      </c>
      <c r="K530">
        <v>0.2814832372471574</v>
      </c>
      <c r="L530">
        <v>2.0995487329962041E-2</v>
      </c>
      <c r="M530">
        <v>0.1188690322497491</v>
      </c>
      <c r="N530">
        <v>0.47651006711409388</v>
      </c>
      <c r="O530">
        <v>3.4270792441393918E-3</v>
      </c>
      <c r="P530">
        <v>0.68486414425545428</v>
      </c>
      <c r="Q530">
        <v>0.49450081781770672</v>
      </c>
      <c r="R530">
        <v>148</v>
      </c>
      <c r="S530">
        <v>0</v>
      </c>
      <c r="T530">
        <v>-0.43467239409009589</v>
      </c>
      <c r="U530">
        <v>22</v>
      </c>
      <c r="V530">
        <v>3008</v>
      </c>
      <c r="W530">
        <v>149</v>
      </c>
    </row>
    <row r="531" spans="1:23">
      <c r="A531" t="s">
        <v>351</v>
      </c>
      <c r="B531" t="str">
        <f t="shared" si="8"/>
        <v>newstarts_area_yoy_marginal_improvement_3_-1</v>
      </c>
      <c r="C531" t="s">
        <v>340</v>
      </c>
      <c r="D531" t="s">
        <v>337</v>
      </c>
      <c r="E531">
        <v>3</v>
      </c>
      <c r="F531">
        <v>-1</v>
      </c>
      <c r="G531">
        <v>1</v>
      </c>
      <c r="H531" t="s">
        <v>330</v>
      </c>
      <c r="I531" t="s">
        <v>331</v>
      </c>
      <c r="K531">
        <v>-0.46232883465664348</v>
      </c>
      <c r="L531">
        <v>-5.0655998965678739E-2</v>
      </c>
      <c r="M531">
        <v>-0.28679637105167449</v>
      </c>
      <c r="N531">
        <v>0.52348993288590606</v>
      </c>
      <c r="O531">
        <v>-2.4655484623914829E-3</v>
      </c>
      <c r="P531">
        <v>-0.52719182397554465</v>
      </c>
      <c r="Q531">
        <v>0.59884974424592208</v>
      </c>
      <c r="R531">
        <v>148</v>
      </c>
      <c r="S531">
        <v>0</v>
      </c>
      <c r="T531">
        <v>-0.65484571605432418</v>
      </c>
      <c r="U531">
        <v>22</v>
      </c>
      <c r="V531">
        <v>3008</v>
      </c>
      <c r="W531">
        <v>149</v>
      </c>
    </row>
    <row r="532" spans="1:23">
      <c r="A532" t="s">
        <v>351</v>
      </c>
      <c r="B532" t="str">
        <f t="shared" si="8"/>
        <v>completed_yoy_marginal_improvement_3_1</v>
      </c>
      <c r="C532" t="s">
        <v>444</v>
      </c>
      <c r="D532" t="s">
        <v>337</v>
      </c>
      <c r="E532">
        <v>3</v>
      </c>
      <c r="F532">
        <v>1</v>
      </c>
      <c r="G532">
        <v>1</v>
      </c>
      <c r="H532" t="s">
        <v>330</v>
      </c>
      <c r="I532" t="s">
        <v>331</v>
      </c>
      <c r="K532">
        <v>-0.24682875309020891</v>
      </c>
      <c r="L532">
        <v>-2.346778258617643E-2</v>
      </c>
      <c r="M532">
        <v>-0.13285565433426241</v>
      </c>
      <c r="N532">
        <v>0.49664429530201343</v>
      </c>
      <c r="O532">
        <v>-2.4148904456433441E-4</v>
      </c>
      <c r="P532">
        <v>-4.9899210182461212E-2</v>
      </c>
      <c r="Q532">
        <v>0.9602699858865682</v>
      </c>
      <c r="R532">
        <v>148</v>
      </c>
      <c r="S532">
        <v>0</v>
      </c>
      <c r="T532">
        <v>-0.75596417500597057</v>
      </c>
      <c r="U532">
        <v>28</v>
      </c>
      <c r="V532">
        <v>3008</v>
      </c>
      <c r="W532">
        <v>149</v>
      </c>
    </row>
    <row r="533" spans="1:23">
      <c r="A533" t="s">
        <v>351</v>
      </c>
      <c r="B533" t="str">
        <f t="shared" si="8"/>
        <v>completed_yoy_marginal_improvement_3_-1</v>
      </c>
      <c r="C533" t="s">
        <v>444</v>
      </c>
      <c r="D533" t="s">
        <v>337</v>
      </c>
      <c r="E533">
        <v>3</v>
      </c>
      <c r="F533">
        <v>-1</v>
      </c>
      <c r="G533">
        <v>1</v>
      </c>
      <c r="H533" t="s">
        <v>330</v>
      </c>
      <c r="I533" t="s">
        <v>331</v>
      </c>
      <c r="K533">
        <v>-8.5179382025482808E-2</v>
      </c>
      <c r="L533">
        <v>-7.4306574884217547E-3</v>
      </c>
      <c r="M533">
        <v>-4.2066388638676351E-2</v>
      </c>
      <c r="N533">
        <v>0.49664429530201343</v>
      </c>
      <c r="O533">
        <v>1.022735876084871E-3</v>
      </c>
      <c r="P533">
        <v>0.2223090028392071</v>
      </c>
      <c r="Q533">
        <v>0.82437982986409586</v>
      </c>
      <c r="R533">
        <v>148</v>
      </c>
      <c r="S533">
        <v>0</v>
      </c>
      <c r="T533">
        <v>-0.68227128655975322</v>
      </c>
      <c r="U533">
        <v>28</v>
      </c>
      <c r="V533">
        <v>3008</v>
      </c>
      <c r="W533">
        <v>149</v>
      </c>
    </row>
    <row r="534" spans="1:23">
      <c r="A534" t="s">
        <v>351</v>
      </c>
      <c r="B534" t="str">
        <f t="shared" si="8"/>
        <v>sold_area_yoy_marginal_improvement_3_1</v>
      </c>
      <c r="C534" t="s">
        <v>346</v>
      </c>
      <c r="D534" t="s">
        <v>337</v>
      </c>
      <c r="E534">
        <v>3</v>
      </c>
      <c r="F534">
        <v>1</v>
      </c>
      <c r="G534">
        <v>-1</v>
      </c>
      <c r="H534" t="s">
        <v>330</v>
      </c>
      <c r="I534" t="s">
        <v>331</v>
      </c>
      <c r="K534">
        <v>-0.59561384380136928</v>
      </c>
      <c r="L534">
        <v>-7.3044830347962941E-2</v>
      </c>
      <c r="M534">
        <v>-0.4136146968337413</v>
      </c>
      <c r="N534">
        <v>0.48993288590604028</v>
      </c>
      <c r="O534">
        <v>-4.4240448538154604E-3</v>
      </c>
      <c r="P534">
        <v>-0.96307626274674629</v>
      </c>
      <c r="Q534">
        <v>0.33708017034727628</v>
      </c>
      <c r="R534">
        <v>148</v>
      </c>
      <c r="S534">
        <v>0</v>
      </c>
      <c r="T534">
        <v>-0.66125777217855886</v>
      </c>
      <c r="U534">
        <v>19</v>
      </c>
      <c r="V534">
        <v>3008</v>
      </c>
      <c r="W534">
        <v>149</v>
      </c>
    </row>
    <row r="535" spans="1:23">
      <c r="A535" t="s">
        <v>351</v>
      </c>
      <c r="B535" t="str">
        <f t="shared" si="8"/>
        <v>sold_area_yoy_marginal_improvement_3_-1</v>
      </c>
      <c r="C535" t="s">
        <v>346</v>
      </c>
      <c r="D535" t="s">
        <v>337</v>
      </c>
      <c r="E535">
        <v>3</v>
      </c>
      <c r="F535">
        <v>-1</v>
      </c>
      <c r="G535">
        <v>-1</v>
      </c>
      <c r="H535" t="s">
        <v>330</v>
      </c>
      <c r="I535" t="s">
        <v>331</v>
      </c>
      <c r="K535">
        <v>0.70385799557444151</v>
      </c>
      <c r="L535">
        <v>4.5655682942748799E-2</v>
      </c>
      <c r="M535">
        <v>0.25852427022070679</v>
      </c>
      <c r="N535">
        <v>0.51006711409395977</v>
      </c>
      <c r="O535">
        <v>5.2792582400211091E-3</v>
      </c>
      <c r="P535">
        <v>1.0713662843556591</v>
      </c>
      <c r="Q535">
        <v>0.28574875113314768</v>
      </c>
      <c r="R535">
        <v>148</v>
      </c>
      <c r="S535">
        <v>0</v>
      </c>
      <c r="T535">
        <v>-0.38645637804443012</v>
      </c>
      <c r="U535">
        <v>19</v>
      </c>
      <c r="V535">
        <v>3008</v>
      </c>
      <c r="W535">
        <v>149</v>
      </c>
    </row>
    <row r="536" spans="1:23">
      <c r="A536" t="s">
        <v>351</v>
      </c>
      <c r="B536" t="str">
        <f t="shared" si="8"/>
        <v>local_gov_budget_MA12_yoy_marginal_improvement_3_1</v>
      </c>
      <c r="C536" t="s">
        <v>389</v>
      </c>
      <c r="D536" t="s">
        <v>337</v>
      </c>
      <c r="E536">
        <v>3</v>
      </c>
      <c r="F536">
        <v>1</v>
      </c>
      <c r="G536">
        <v>-1</v>
      </c>
      <c r="H536" t="s">
        <v>467</v>
      </c>
      <c r="I536" t="s">
        <v>331</v>
      </c>
      <c r="K536">
        <v>1.3209292307911069</v>
      </c>
      <c r="L536">
        <v>8.3358953013152437E-2</v>
      </c>
      <c r="M536">
        <v>0.46648671709509282</v>
      </c>
      <c r="N536">
        <v>0.53435114503816794</v>
      </c>
      <c r="O536">
        <v>8.218346618807236E-3</v>
      </c>
      <c r="P536">
        <v>1.5327448787928659</v>
      </c>
      <c r="Q536">
        <v>0.1277687371347902</v>
      </c>
      <c r="R536">
        <v>130</v>
      </c>
      <c r="S536">
        <v>0</v>
      </c>
      <c r="T536">
        <v>-0.46147606294858862</v>
      </c>
      <c r="U536">
        <v>10</v>
      </c>
      <c r="V536">
        <v>2650</v>
      </c>
      <c r="W536">
        <v>131</v>
      </c>
    </row>
    <row r="537" spans="1:23">
      <c r="A537" t="s">
        <v>351</v>
      </c>
      <c r="B537" t="str">
        <f t="shared" si="8"/>
        <v>local_gov_budget_MA12_yoy_marginal_improvement_3_-1</v>
      </c>
      <c r="C537" t="s">
        <v>389</v>
      </c>
      <c r="D537" t="s">
        <v>337</v>
      </c>
      <c r="E537">
        <v>3</v>
      </c>
      <c r="F537">
        <v>-1</v>
      </c>
      <c r="G537">
        <v>-1</v>
      </c>
      <c r="H537" t="s">
        <v>467</v>
      </c>
      <c r="I537" t="s">
        <v>331</v>
      </c>
      <c r="K537">
        <v>-0.69216029837996484</v>
      </c>
      <c r="L537">
        <v>-0.1059896050009278</v>
      </c>
      <c r="M537">
        <v>-0.5931305648151235</v>
      </c>
      <c r="N537">
        <v>0.4580152671755725</v>
      </c>
      <c r="O537">
        <v>-7.2614209715871746E-3</v>
      </c>
      <c r="P537">
        <v>-1.452415269360843</v>
      </c>
      <c r="Q537">
        <v>0.1487955292800659</v>
      </c>
      <c r="R537">
        <v>130</v>
      </c>
      <c r="S537">
        <v>0</v>
      </c>
      <c r="T537">
        <v>-0.81717028450485196</v>
      </c>
      <c r="U537">
        <v>10</v>
      </c>
      <c r="V537">
        <v>2650</v>
      </c>
      <c r="W537">
        <v>131</v>
      </c>
    </row>
    <row r="538" spans="1:23">
      <c r="A538" t="s">
        <v>351</v>
      </c>
      <c r="B538" t="str">
        <f t="shared" si="8"/>
        <v>newstarts_area_ytd_yoy_marginal_improvement_3_1</v>
      </c>
      <c r="C538" t="s">
        <v>446</v>
      </c>
      <c r="D538" t="s">
        <v>337</v>
      </c>
      <c r="E538">
        <v>3</v>
      </c>
      <c r="F538">
        <v>1</v>
      </c>
      <c r="G538">
        <v>1</v>
      </c>
      <c r="H538" t="s">
        <v>330</v>
      </c>
      <c r="I538" t="s">
        <v>331</v>
      </c>
      <c r="K538">
        <v>-0.32009654220439893</v>
      </c>
      <c r="L538">
        <v>-3.1804631084035313E-2</v>
      </c>
      <c r="M538">
        <v>-0.18005461016765151</v>
      </c>
      <c r="N538">
        <v>0.41610738255033558</v>
      </c>
      <c r="O538">
        <v>-9.0733456264286793E-4</v>
      </c>
      <c r="P538">
        <v>-0.1861238859405589</v>
      </c>
      <c r="Q538">
        <v>0.85260247523159927</v>
      </c>
      <c r="R538">
        <v>148</v>
      </c>
      <c r="S538">
        <v>0</v>
      </c>
      <c r="T538">
        <v>-0.47903200370719767</v>
      </c>
      <c r="U538">
        <v>17</v>
      </c>
      <c r="V538">
        <v>3008</v>
      </c>
      <c r="W538">
        <v>149</v>
      </c>
    </row>
    <row r="539" spans="1:23">
      <c r="A539" t="s">
        <v>351</v>
      </c>
      <c r="B539" t="str">
        <f t="shared" si="8"/>
        <v>newstarts_area_ytd_yoy_marginal_improvement_3_-1</v>
      </c>
      <c r="C539" t="s">
        <v>446</v>
      </c>
      <c r="D539" t="s">
        <v>337</v>
      </c>
      <c r="E539">
        <v>3</v>
      </c>
      <c r="F539">
        <v>-1</v>
      </c>
      <c r="G539">
        <v>1</v>
      </c>
      <c r="H539" t="s">
        <v>330</v>
      </c>
      <c r="I539" t="s">
        <v>331</v>
      </c>
      <c r="K539">
        <v>1.3403561400614491E-2</v>
      </c>
      <c r="L539">
        <v>1.116068201253428E-3</v>
      </c>
      <c r="M539">
        <v>6.3183636485589934E-3</v>
      </c>
      <c r="N539">
        <v>0.57718120805369133</v>
      </c>
      <c r="O539">
        <v>1.710290960286837E-3</v>
      </c>
      <c r="P539">
        <v>0.37247258102042108</v>
      </c>
      <c r="Q539">
        <v>0.71007386239982107</v>
      </c>
      <c r="R539">
        <v>148</v>
      </c>
      <c r="S539">
        <v>0</v>
      </c>
      <c r="T539">
        <v>-0.48352691539147358</v>
      </c>
      <c r="U539">
        <v>17</v>
      </c>
      <c r="V539">
        <v>3008</v>
      </c>
      <c r="W539">
        <v>149</v>
      </c>
    </row>
    <row r="540" spans="1:23">
      <c r="A540" t="s">
        <v>351</v>
      </c>
      <c r="B540" t="str">
        <f t="shared" si="8"/>
        <v>completed_area_ytd_yoy_marginal_improvement_3_1</v>
      </c>
      <c r="C540" t="s">
        <v>447</v>
      </c>
      <c r="D540" t="s">
        <v>337</v>
      </c>
      <c r="E540">
        <v>3</v>
      </c>
      <c r="F540">
        <v>1</v>
      </c>
      <c r="G540">
        <v>1</v>
      </c>
      <c r="H540" t="s">
        <v>330</v>
      </c>
      <c r="I540" t="s">
        <v>331</v>
      </c>
      <c r="K540">
        <v>-0.2214385192833247</v>
      </c>
      <c r="L540">
        <v>-2.075155555291874E-2</v>
      </c>
      <c r="M540">
        <v>-0.1174782905196577</v>
      </c>
      <c r="N540">
        <v>0.4563758389261745</v>
      </c>
      <c r="O540">
        <v>4.3962034221309912E-5</v>
      </c>
      <c r="P540">
        <v>8.8396218975512354E-3</v>
      </c>
      <c r="Q540">
        <v>0.9929589981808169</v>
      </c>
      <c r="R540">
        <v>148</v>
      </c>
      <c r="S540">
        <v>0</v>
      </c>
      <c r="T540">
        <v>-0.74383433904387142</v>
      </c>
      <c r="U540">
        <v>16</v>
      </c>
      <c r="V540">
        <v>3008</v>
      </c>
      <c r="W540">
        <v>149</v>
      </c>
    </row>
    <row r="541" spans="1:23">
      <c r="A541" t="s">
        <v>351</v>
      </c>
      <c r="B541" t="str">
        <f t="shared" si="8"/>
        <v>completed_area_ytd_yoy_marginal_improvement_3_-1</v>
      </c>
      <c r="C541" t="s">
        <v>447</v>
      </c>
      <c r="D541" t="s">
        <v>337</v>
      </c>
      <c r="E541">
        <v>3</v>
      </c>
      <c r="F541">
        <v>-1</v>
      </c>
      <c r="G541">
        <v>1</v>
      </c>
      <c r="H541" t="s">
        <v>330</v>
      </c>
      <c r="I541" t="s">
        <v>331</v>
      </c>
      <c r="K541">
        <v>-0.115013261503248</v>
      </c>
      <c r="L541">
        <v>-1.0183833861385111E-2</v>
      </c>
      <c r="M541">
        <v>-5.7652516213583513E-2</v>
      </c>
      <c r="N541">
        <v>0.53691275167785235</v>
      </c>
      <c r="O541">
        <v>8.3428542657554316E-4</v>
      </c>
      <c r="P541">
        <v>0.18087722136375781</v>
      </c>
      <c r="Q541">
        <v>0.8567114060585167</v>
      </c>
      <c r="R541">
        <v>148</v>
      </c>
      <c r="S541">
        <v>0</v>
      </c>
      <c r="T541">
        <v>-0.61583887374426782</v>
      </c>
      <c r="U541">
        <v>16</v>
      </c>
      <c r="V541">
        <v>3008</v>
      </c>
      <c r="W541">
        <v>149</v>
      </c>
    </row>
    <row r="542" spans="1:23">
      <c r="A542" t="s">
        <v>351</v>
      </c>
      <c r="B542" t="str">
        <f t="shared" si="8"/>
        <v>sold_area_ytd_yoy_marginal_improvement_3_1</v>
      </c>
      <c r="C542" t="s">
        <v>392</v>
      </c>
      <c r="D542" t="s">
        <v>337</v>
      </c>
      <c r="E542">
        <v>3</v>
      </c>
      <c r="F542">
        <v>1</v>
      </c>
      <c r="G542">
        <v>-1</v>
      </c>
      <c r="H542" t="s">
        <v>330</v>
      </c>
      <c r="I542" t="s">
        <v>331</v>
      </c>
      <c r="K542">
        <v>-0.58551682775980729</v>
      </c>
      <c r="L542">
        <v>-7.1127660387151237E-2</v>
      </c>
      <c r="M542">
        <v>-0.40275254424722678</v>
      </c>
      <c r="N542">
        <v>0.42953020134228193</v>
      </c>
      <c r="O542">
        <v>-4.2256994438338094E-3</v>
      </c>
      <c r="P542">
        <v>-0.89421561158386442</v>
      </c>
      <c r="Q542">
        <v>0.37265841552629059</v>
      </c>
      <c r="R542">
        <v>148</v>
      </c>
      <c r="S542">
        <v>0</v>
      </c>
      <c r="T542">
        <v>-0.6733708473122807</v>
      </c>
      <c r="U542">
        <v>11</v>
      </c>
      <c r="V542">
        <v>3008</v>
      </c>
      <c r="W542">
        <v>149</v>
      </c>
    </row>
    <row r="543" spans="1:23">
      <c r="A543" t="s">
        <v>351</v>
      </c>
      <c r="B543" t="str">
        <f t="shared" si="8"/>
        <v>sold_area_ytd_yoy_marginal_improvement_3_-1</v>
      </c>
      <c r="C543" t="s">
        <v>392</v>
      </c>
      <c r="D543" t="s">
        <v>337</v>
      </c>
      <c r="E543">
        <v>3</v>
      </c>
      <c r="F543">
        <v>-1</v>
      </c>
      <c r="G543">
        <v>-1</v>
      </c>
      <c r="H543" t="s">
        <v>330</v>
      </c>
      <c r="I543" t="s">
        <v>331</v>
      </c>
      <c r="K543">
        <v>0.66235116811778205</v>
      </c>
      <c r="L543">
        <v>4.3497474996190721E-2</v>
      </c>
      <c r="M543">
        <v>0.24629966215239929</v>
      </c>
      <c r="N543">
        <v>0.56375838926174493</v>
      </c>
      <c r="O543">
        <v>5.1019075609522622E-3</v>
      </c>
      <c r="P543">
        <v>1.055532237121213</v>
      </c>
      <c r="Q543">
        <v>0.29290198594880512</v>
      </c>
      <c r="R543">
        <v>148</v>
      </c>
      <c r="S543">
        <v>0</v>
      </c>
      <c r="T543">
        <v>-0.46629619074434447</v>
      </c>
      <c r="U543">
        <v>11</v>
      </c>
      <c r="V543">
        <v>3008</v>
      </c>
      <c r="W543">
        <v>149</v>
      </c>
    </row>
    <row r="544" spans="1:23">
      <c r="A544" t="s">
        <v>351</v>
      </c>
      <c r="B544" t="str">
        <f t="shared" si="8"/>
        <v>CN_BOND_1Y_marginal_improvement_3_1</v>
      </c>
      <c r="C544" t="s">
        <v>448</v>
      </c>
      <c r="D544" t="s">
        <v>337</v>
      </c>
      <c r="E544">
        <v>3</v>
      </c>
      <c r="F544">
        <v>1</v>
      </c>
      <c r="G544">
        <v>-1</v>
      </c>
      <c r="H544" t="s">
        <v>330</v>
      </c>
      <c r="I544" t="s">
        <v>331</v>
      </c>
      <c r="K544">
        <v>1.568908865645527</v>
      </c>
      <c r="L544">
        <v>8.2249393221071943E-2</v>
      </c>
      <c r="M544">
        <v>0.46589339656109119</v>
      </c>
      <c r="N544">
        <v>0.48322147651006708</v>
      </c>
      <c r="O544">
        <v>8.1271086329351636E-3</v>
      </c>
      <c r="P544">
        <v>1.6056082194968251</v>
      </c>
      <c r="Q544">
        <v>0.1104916481083605</v>
      </c>
      <c r="R544">
        <v>148</v>
      </c>
      <c r="S544">
        <v>0</v>
      </c>
      <c r="T544">
        <v>-0.43512164975196022</v>
      </c>
      <c r="U544">
        <v>16</v>
      </c>
      <c r="V544">
        <v>3008</v>
      </c>
      <c r="W544">
        <v>149</v>
      </c>
    </row>
    <row r="545" spans="1:23">
      <c r="A545" t="s">
        <v>351</v>
      </c>
      <c r="B545" t="str">
        <f t="shared" si="8"/>
        <v>CN_BOND_1Y_marginal_improvement_3_-1</v>
      </c>
      <c r="C545" t="s">
        <v>448</v>
      </c>
      <c r="D545" t="s">
        <v>337</v>
      </c>
      <c r="E545">
        <v>3</v>
      </c>
      <c r="F545">
        <v>-1</v>
      </c>
      <c r="G545">
        <v>-1</v>
      </c>
      <c r="H545" t="s">
        <v>330</v>
      </c>
      <c r="I545" t="s">
        <v>331</v>
      </c>
      <c r="K545">
        <v>-0.73178628687338843</v>
      </c>
      <c r="L545">
        <v>-0.1043876327849155</v>
      </c>
      <c r="M545">
        <v>-0.59129322287421437</v>
      </c>
      <c r="N545">
        <v>0.51006711409395977</v>
      </c>
      <c r="O545">
        <v>-7.1072267898127919E-3</v>
      </c>
      <c r="P545">
        <v>-1.5312699048559431</v>
      </c>
      <c r="Q545">
        <v>0.12783740861967399</v>
      </c>
      <c r="R545">
        <v>148</v>
      </c>
      <c r="S545">
        <v>0</v>
      </c>
      <c r="T545">
        <v>-0.85652261780484906</v>
      </c>
      <c r="U545">
        <v>16</v>
      </c>
      <c r="V545">
        <v>3008</v>
      </c>
      <c r="W545">
        <v>149</v>
      </c>
    </row>
    <row r="546" spans="1:23">
      <c r="A546" t="s">
        <v>351</v>
      </c>
      <c r="B546" t="str">
        <f t="shared" si="8"/>
        <v>CN_BOND_10Y_marginal_improvement_3_1</v>
      </c>
      <c r="C546" t="s">
        <v>449</v>
      </c>
      <c r="D546" t="s">
        <v>337</v>
      </c>
      <c r="E546">
        <v>3</v>
      </c>
      <c r="F546">
        <v>1</v>
      </c>
      <c r="G546">
        <v>-1</v>
      </c>
      <c r="H546" t="s">
        <v>330</v>
      </c>
      <c r="I546" t="s">
        <v>331</v>
      </c>
      <c r="K546">
        <v>-0.25790818821539591</v>
      </c>
      <c r="L546">
        <v>-2.467943394752603E-2</v>
      </c>
      <c r="M546">
        <v>-0.13971523770512859</v>
      </c>
      <c r="N546">
        <v>0.46979865771812079</v>
      </c>
      <c r="O546">
        <v>-3.4045378890371422E-4</v>
      </c>
      <c r="P546">
        <v>-7.2323573769054142E-2</v>
      </c>
      <c r="Q546">
        <v>0.94244205119244073</v>
      </c>
      <c r="R546">
        <v>148</v>
      </c>
      <c r="S546">
        <v>0</v>
      </c>
      <c r="T546">
        <v>-0.50419483929155628</v>
      </c>
      <c r="U546">
        <v>12</v>
      </c>
      <c r="V546">
        <v>3008</v>
      </c>
      <c r="W546">
        <v>149</v>
      </c>
    </row>
    <row r="547" spans="1:23">
      <c r="A547" t="s">
        <v>351</v>
      </c>
      <c r="B547" t="str">
        <f t="shared" si="8"/>
        <v>CN_BOND_10Y_marginal_improvement_3_-1</v>
      </c>
      <c r="C547" t="s">
        <v>449</v>
      </c>
      <c r="D547" t="s">
        <v>337</v>
      </c>
      <c r="E547">
        <v>3</v>
      </c>
      <c r="F547">
        <v>-1</v>
      </c>
      <c r="G547">
        <v>-1</v>
      </c>
      <c r="H547" t="s">
        <v>330</v>
      </c>
      <c r="I547" t="s">
        <v>331</v>
      </c>
      <c r="K547">
        <v>-7.152110480550089E-2</v>
      </c>
      <c r="L547">
        <v>-6.1975777842218083E-3</v>
      </c>
      <c r="M547">
        <v>-3.5085733941858717E-2</v>
      </c>
      <c r="N547">
        <v>0.52348993288590606</v>
      </c>
      <c r="O547">
        <v>1.166104507673265E-3</v>
      </c>
      <c r="P547">
        <v>0.24244249650542141</v>
      </c>
      <c r="Q547">
        <v>0.80877295560468521</v>
      </c>
      <c r="R547">
        <v>148</v>
      </c>
      <c r="S547">
        <v>0</v>
      </c>
      <c r="T547">
        <v>-0.62674658684362095</v>
      </c>
      <c r="U547">
        <v>12</v>
      </c>
      <c r="V547">
        <v>3008</v>
      </c>
      <c r="W547">
        <v>149</v>
      </c>
    </row>
    <row r="548" spans="1:23">
      <c r="A548" t="s">
        <v>351</v>
      </c>
      <c r="B548" t="str">
        <f t="shared" si="8"/>
        <v>TERM_SPREAD_marginal_improvement_3_1</v>
      </c>
      <c r="C548" t="s">
        <v>450</v>
      </c>
      <c r="D548" t="s">
        <v>337</v>
      </c>
      <c r="E548">
        <v>3</v>
      </c>
      <c r="F548">
        <v>1</v>
      </c>
      <c r="G548">
        <v>1</v>
      </c>
      <c r="H548" t="s">
        <v>330</v>
      </c>
      <c r="I548" t="s">
        <v>331</v>
      </c>
      <c r="K548">
        <v>-0.50624732236221526</v>
      </c>
      <c r="L548">
        <v>-5.7409048796042028E-2</v>
      </c>
      <c r="M548">
        <v>-0.3250415277595668</v>
      </c>
      <c r="N548">
        <v>0.47651006711409388</v>
      </c>
      <c r="O548">
        <v>-3.1311274801981031E-3</v>
      </c>
      <c r="P548">
        <v>-0.68161089954633847</v>
      </c>
      <c r="Q548">
        <v>0.49655024040701801</v>
      </c>
      <c r="R548">
        <v>148</v>
      </c>
      <c r="S548">
        <v>0</v>
      </c>
      <c r="T548">
        <v>-0.72567126600046827</v>
      </c>
      <c r="U548">
        <v>21</v>
      </c>
      <c r="V548">
        <v>3008</v>
      </c>
      <c r="W548">
        <v>149</v>
      </c>
    </row>
    <row r="549" spans="1:23">
      <c r="A549" t="s">
        <v>351</v>
      </c>
      <c r="B549" t="str">
        <f t="shared" si="8"/>
        <v>TERM_SPREAD_marginal_improvement_3_-1</v>
      </c>
      <c r="C549" t="s">
        <v>450</v>
      </c>
      <c r="D549" t="s">
        <v>337</v>
      </c>
      <c r="E549">
        <v>3</v>
      </c>
      <c r="F549">
        <v>-1</v>
      </c>
      <c r="G549">
        <v>1</v>
      </c>
      <c r="H549" t="s">
        <v>330</v>
      </c>
      <c r="I549" t="s">
        <v>331</v>
      </c>
      <c r="K549">
        <v>0.39546906122119818</v>
      </c>
      <c r="L549">
        <v>2.8310254561398018E-2</v>
      </c>
      <c r="M549">
        <v>0.16028846648532999</v>
      </c>
      <c r="N549">
        <v>0.51677852348993292</v>
      </c>
      <c r="O549">
        <v>3.8680927703573539E-3</v>
      </c>
      <c r="P549">
        <v>0.8095956694850498</v>
      </c>
      <c r="Q549">
        <v>0.41947231211074443</v>
      </c>
      <c r="R549">
        <v>148</v>
      </c>
      <c r="S549">
        <v>0</v>
      </c>
      <c r="T549">
        <v>-0.49551464208997392</v>
      </c>
      <c r="U549">
        <v>21</v>
      </c>
      <c r="V549">
        <v>3008</v>
      </c>
      <c r="W549">
        <v>149</v>
      </c>
    </row>
    <row r="550" spans="1:23">
      <c r="A550" t="s">
        <v>351</v>
      </c>
      <c r="B550" t="str">
        <f t="shared" si="8"/>
        <v>US_BOND_5Y_marginal_improvement_3_1</v>
      </c>
      <c r="C550" t="s">
        <v>338</v>
      </c>
      <c r="D550" t="s">
        <v>337</v>
      </c>
      <c r="E550">
        <v>3</v>
      </c>
      <c r="F550">
        <v>1</v>
      </c>
      <c r="G550">
        <v>1</v>
      </c>
      <c r="H550" t="s">
        <v>330</v>
      </c>
      <c r="I550" t="s">
        <v>331</v>
      </c>
      <c r="K550">
        <v>0.28397059677785808</v>
      </c>
      <c r="L550">
        <v>2.1161364378791351E-2</v>
      </c>
      <c r="M550">
        <v>0.11980824193436471</v>
      </c>
      <c r="N550">
        <v>0.51677852348993292</v>
      </c>
      <c r="O550">
        <v>3.5156064625078629E-3</v>
      </c>
      <c r="P550">
        <v>0.68626236259981399</v>
      </c>
      <c r="Q550">
        <v>0.49362139828109269</v>
      </c>
      <c r="R550">
        <v>148</v>
      </c>
      <c r="S550">
        <v>0</v>
      </c>
      <c r="T550">
        <v>-0.55906135127760892</v>
      </c>
      <c r="U550">
        <v>17</v>
      </c>
      <c r="V550">
        <v>3008</v>
      </c>
      <c r="W550">
        <v>149</v>
      </c>
    </row>
    <row r="551" spans="1:23">
      <c r="A551" t="s">
        <v>351</v>
      </c>
      <c r="B551" t="str">
        <f t="shared" si="8"/>
        <v>US_BOND_5Y_marginal_improvement_3_-1</v>
      </c>
      <c r="C551" t="s">
        <v>338</v>
      </c>
      <c r="D551" t="s">
        <v>337</v>
      </c>
      <c r="E551">
        <v>3</v>
      </c>
      <c r="F551">
        <v>-1</v>
      </c>
      <c r="G551">
        <v>1</v>
      </c>
      <c r="H551" t="s">
        <v>330</v>
      </c>
      <c r="I551" t="s">
        <v>331</v>
      </c>
      <c r="K551">
        <v>-0.46337043288394358</v>
      </c>
      <c r="L551">
        <v>-5.0810210030364233E-2</v>
      </c>
      <c r="M551">
        <v>-0.28766963354002112</v>
      </c>
      <c r="N551">
        <v>0.47651006711409388</v>
      </c>
      <c r="O551">
        <v>-2.4005791933696822E-3</v>
      </c>
      <c r="P551">
        <v>-0.50210996678044362</v>
      </c>
      <c r="Q551">
        <v>0.6163363739480896</v>
      </c>
      <c r="R551">
        <v>148</v>
      </c>
      <c r="S551">
        <v>0</v>
      </c>
      <c r="T551">
        <v>-0.76775592187550179</v>
      </c>
      <c r="U551">
        <v>17</v>
      </c>
      <c r="V551">
        <v>3008</v>
      </c>
      <c r="W551">
        <v>149</v>
      </c>
    </row>
    <row r="552" spans="1:23">
      <c r="A552" t="s">
        <v>351</v>
      </c>
      <c r="B552" t="str">
        <f t="shared" si="8"/>
        <v>US_BOND_10Y_marginal_improvement_3_1</v>
      </c>
      <c r="C552" t="s">
        <v>336</v>
      </c>
      <c r="D552" t="s">
        <v>337</v>
      </c>
      <c r="E552">
        <v>3</v>
      </c>
      <c r="F552">
        <v>1</v>
      </c>
      <c r="G552">
        <v>1</v>
      </c>
      <c r="H552" t="s">
        <v>330</v>
      </c>
      <c r="I552" t="s">
        <v>331</v>
      </c>
      <c r="K552">
        <v>-0.52835843728051968</v>
      </c>
      <c r="L552">
        <v>-6.1020025326389171E-2</v>
      </c>
      <c r="M552">
        <v>-0.34549399939711067</v>
      </c>
      <c r="N552">
        <v>0.48322147651006708</v>
      </c>
      <c r="O552">
        <v>-3.2920382658169112E-3</v>
      </c>
      <c r="P552">
        <v>-0.68316343847115457</v>
      </c>
      <c r="Q552">
        <v>0.4955716286395706</v>
      </c>
      <c r="R552">
        <v>148</v>
      </c>
      <c r="S552">
        <v>0</v>
      </c>
      <c r="T552">
        <v>-0.68339717937185362</v>
      </c>
      <c r="U552">
        <v>14</v>
      </c>
      <c r="V552">
        <v>3008</v>
      </c>
      <c r="W552">
        <v>149</v>
      </c>
    </row>
    <row r="553" spans="1:23">
      <c r="A553" t="s">
        <v>351</v>
      </c>
      <c r="B553" t="str">
        <f t="shared" si="8"/>
        <v>US_BOND_10Y_marginal_improvement_3_-1</v>
      </c>
      <c r="C553" t="s">
        <v>336</v>
      </c>
      <c r="D553" t="s">
        <v>337</v>
      </c>
      <c r="E553">
        <v>3</v>
      </c>
      <c r="F553">
        <v>-1</v>
      </c>
      <c r="G553">
        <v>1</v>
      </c>
      <c r="H553" t="s">
        <v>330</v>
      </c>
      <c r="I553" t="s">
        <v>331</v>
      </c>
      <c r="K553">
        <v>0.46089030314840801</v>
      </c>
      <c r="L553">
        <v>3.22647629591164E-2</v>
      </c>
      <c r="M553">
        <v>0.182682356074409</v>
      </c>
      <c r="N553">
        <v>0.51006711409395977</v>
      </c>
      <c r="O553">
        <v>4.2932512427609811E-3</v>
      </c>
      <c r="P553">
        <v>0.87181549182049956</v>
      </c>
      <c r="Q553">
        <v>0.38472113034980221</v>
      </c>
      <c r="R553">
        <v>148</v>
      </c>
      <c r="S553">
        <v>0</v>
      </c>
      <c r="T553">
        <v>-0.48971575108880372</v>
      </c>
      <c r="U553">
        <v>14</v>
      </c>
      <c r="V553">
        <v>3008</v>
      </c>
      <c r="W553">
        <v>149</v>
      </c>
    </row>
    <row r="554" spans="1:23">
      <c r="A554" t="s">
        <v>351</v>
      </c>
      <c r="B554" t="str">
        <f t="shared" si="8"/>
        <v>CNY_INDEX_marginal_improvement_3_1</v>
      </c>
      <c r="C554" t="s">
        <v>388</v>
      </c>
      <c r="D554" t="s">
        <v>337</v>
      </c>
      <c r="E554">
        <v>3</v>
      </c>
      <c r="F554">
        <v>1</v>
      </c>
      <c r="G554">
        <v>-1</v>
      </c>
      <c r="H554" t="s">
        <v>468</v>
      </c>
      <c r="I554" t="s">
        <v>331</v>
      </c>
      <c r="K554">
        <v>-3.1040970447778541E-2</v>
      </c>
      <c r="L554">
        <v>-3.8537326861206589E-3</v>
      </c>
      <c r="M554">
        <v>-2.4985264516998729E-2</v>
      </c>
      <c r="N554">
        <v>0.53921568627450978</v>
      </c>
      <c r="O554">
        <v>8.0216454160201981E-4</v>
      </c>
      <c r="P554">
        <v>0.17063107964954641</v>
      </c>
      <c r="Q554">
        <v>0.86485521070533311</v>
      </c>
      <c r="R554">
        <v>101</v>
      </c>
      <c r="S554">
        <v>0</v>
      </c>
      <c r="T554">
        <v>-0.40028156320324659</v>
      </c>
      <c r="U554">
        <v>14</v>
      </c>
      <c r="V554">
        <v>2058</v>
      </c>
      <c r="W554">
        <v>102</v>
      </c>
    </row>
    <row r="555" spans="1:23">
      <c r="A555" t="s">
        <v>351</v>
      </c>
      <c r="B555" t="str">
        <f t="shared" si="8"/>
        <v>CNY_INDEX_marginal_improvement_3_-1</v>
      </c>
      <c r="C555" t="s">
        <v>388</v>
      </c>
      <c r="D555" t="s">
        <v>337</v>
      </c>
      <c r="E555">
        <v>3</v>
      </c>
      <c r="F555">
        <v>-1</v>
      </c>
      <c r="G555">
        <v>-1</v>
      </c>
      <c r="H555" t="s">
        <v>468</v>
      </c>
      <c r="I555" t="s">
        <v>331</v>
      </c>
      <c r="K555">
        <v>-0.1501639912264239</v>
      </c>
      <c r="L555">
        <v>-1.972673421274829E-2</v>
      </c>
      <c r="M555">
        <v>-0.12789617560583769</v>
      </c>
      <c r="N555">
        <v>0.46078431372549022</v>
      </c>
      <c r="O555">
        <v>-4.7470146332035269E-4</v>
      </c>
      <c r="P555">
        <v>-0.1009226333024007</v>
      </c>
      <c r="Q555">
        <v>0.91981194904929398</v>
      </c>
      <c r="R555">
        <v>101</v>
      </c>
      <c r="S555">
        <v>0</v>
      </c>
      <c r="T555">
        <v>-0.42375421819013781</v>
      </c>
      <c r="U555">
        <v>14</v>
      </c>
      <c r="V555">
        <v>2058</v>
      </c>
      <c r="W555">
        <v>102</v>
      </c>
    </row>
    <row r="556" spans="1:23">
      <c r="A556" t="s">
        <v>351</v>
      </c>
      <c r="B556" t="str">
        <f t="shared" si="8"/>
        <v>USD_INDEX_marginal_improvement_3_1</v>
      </c>
      <c r="C556" t="s">
        <v>452</v>
      </c>
      <c r="D556" t="s">
        <v>337</v>
      </c>
      <c r="E556">
        <v>3</v>
      </c>
      <c r="F556">
        <v>1</v>
      </c>
      <c r="G556">
        <v>1</v>
      </c>
      <c r="H556" t="s">
        <v>330</v>
      </c>
      <c r="I556" t="s">
        <v>331</v>
      </c>
      <c r="K556">
        <v>0.2136186829763298</v>
      </c>
      <c r="L556">
        <v>1.6351950493903589E-2</v>
      </c>
      <c r="M556">
        <v>9.2577110443350361E-2</v>
      </c>
      <c r="N556">
        <v>0.52348993288590606</v>
      </c>
      <c r="O556">
        <v>2.9354716368104618E-3</v>
      </c>
      <c r="P556">
        <v>0.6146657796241265</v>
      </c>
      <c r="Q556">
        <v>0.53971929842997368</v>
      </c>
      <c r="R556">
        <v>148</v>
      </c>
      <c r="S556">
        <v>0</v>
      </c>
      <c r="T556">
        <v>-0.53010290580043062</v>
      </c>
      <c r="U556">
        <v>19</v>
      </c>
      <c r="V556">
        <v>3008</v>
      </c>
      <c r="W556">
        <v>149</v>
      </c>
    </row>
    <row r="557" spans="1:23">
      <c r="A557" t="s">
        <v>351</v>
      </c>
      <c r="B557" t="str">
        <f t="shared" si="8"/>
        <v>USD_INDEX_marginal_improvement_3_-1</v>
      </c>
      <c r="C557" t="s">
        <v>452</v>
      </c>
      <c r="D557" t="s">
        <v>337</v>
      </c>
      <c r="E557">
        <v>3</v>
      </c>
      <c r="F557">
        <v>-1</v>
      </c>
      <c r="G557">
        <v>1</v>
      </c>
      <c r="H557" t="s">
        <v>330</v>
      </c>
      <c r="I557" t="s">
        <v>331</v>
      </c>
      <c r="K557">
        <v>-0.43226270722128302</v>
      </c>
      <c r="L557">
        <v>-4.6318609898091112E-2</v>
      </c>
      <c r="M557">
        <v>-0.26223434725519318</v>
      </c>
      <c r="N557">
        <v>0.46979865771812079</v>
      </c>
      <c r="O557">
        <v>-2.1719224563923438E-3</v>
      </c>
      <c r="P557">
        <v>-0.46772946463267451</v>
      </c>
      <c r="Q557">
        <v>0.64066606316182195</v>
      </c>
      <c r="R557">
        <v>148</v>
      </c>
      <c r="S557">
        <v>0</v>
      </c>
      <c r="T557">
        <v>-0.51027827832820172</v>
      </c>
      <c r="U557">
        <v>19</v>
      </c>
      <c r="V557">
        <v>3008</v>
      </c>
      <c r="W557">
        <v>149</v>
      </c>
    </row>
    <row r="558" spans="1:23">
      <c r="A558" t="s">
        <v>351</v>
      </c>
      <c r="B558" t="str">
        <f t="shared" si="8"/>
        <v>DR007_historical_high_36_-1</v>
      </c>
      <c r="C558" t="s">
        <v>387</v>
      </c>
      <c r="D558" t="s">
        <v>333</v>
      </c>
      <c r="E558">
        <v>36</v>
      </c>
      <c r="F558">
        <v>-1</v>
      </c>
      <c r="G558">
        <v>1</v>
      </c>
      <c r="H558" t="s">
        <v>330</v>
      </c>
      <c r="I558" t="s">
        <v>331</v>
      </c>
      <c r="K558">
        <v>0.17969067991633619</v>
      </c>
      <c r="L558">
        <v>1.3940548206244239E-2</v>
      </c>
      <c r="M558">
        <v>7.8924146275485968E-2</v>
      </c>
      <c r="N558">
        <v>0.46979865771812079</v>
      </c>
      <c r="O558">
        <v>2.781831281930415E-3</v>
      </c>
      <c r="P558">
        <v>0.56871404428795591</v>
      </c>
      <c r="Q558">
        <v>0.57041219001237697</v>
      </c>
      <c r="R558">
        <v>148</v>
      </c>
      <c r="S558">
        <v>0</v>
      </c>
      <c r="T558">
        <v>-0.56899465169363395</v>
      </c>
      <c r="U558">
        <v>28</v>
      </c>
      <c r="V558">
        <v>3008</v>
      </c>
      <c r="W558">
        <v>149</v>
      </c>
    </row>
    <row r="559" spans="1:23">
      <c r="A559" t="s">
        <v>351</v>
      </c>
      <c r="B559" t="str">
        <f t="shared" si="8"/>
        <v>DR007_exceed_expectation_24_1</v>
      </c>
      <c r="C559" t="s">
        <v>387</v>
      </c>
      <c r="D559" t="s">
        <v>329</v>
      </c>
      <c r="E559">
        <v>24</v>
      </c>
      <c r="F559">
        <v>1</v>
      </c>
      <c r="G559">
        <v>1</v>
      </c>
      <c r="H559" t="s">
        <v>330</v>
      </c>
      <c r="I559" t="s">
        <v>331</v>
      </c>
      <c r="K559">
        <v>0.15170201957251361</v>
      </c>
      <c r="L559">
        <v>1.190296195404339E-2</v>
      </c>
      <c r="M559">
        <v>6.7387925030414339E-2</v>
      </c>
      <c r="N559">
        <v>0.56375838926174493</v>
      </c>
      <c r="O559">
        <v>2.5608447254658359E-3</v>
      </c>
      <c r="P559">
        <v>0.5596133401058816</v>
      </c>
      <c r="Q559">
        <v>0.5765891444544109</v>
      </c>
      <c r="R559">
        <v>148</v>
      </c>
      <c r="S559">
        <v>0</v>
      </c>
      <c r="T559">
        <v>-0.61476712630353092</v>
      </c>
      <c r="U559">
        <v>24</v>
      </c>
      <c r="V559">
        <v>3008</v>
      </c>
      <c r="W559">
        <v>149</v>
      </c>
    </row>
    <row r="560" spans="1:23">
      <c r="A560" t="s">
        <v>351</v>
      </c>
      <c r="B560" t="str">
        <f t="shared" si="8"/>
        <v>CREDIT_SPREAD_marginal_improvement_3_1</v>
      </c>
      <c r="C560" t="s">
        <v>453</v>
      </c>
      <c r="D560" t="s">
        <v>337</v>
      </c>
      <c r="E560">
        <v>3</v>
      </c>
      <c r="F560">
        <v>1</v>
      </c>
      <c r="G560">
        <v>1</v>
      </c>
      <c r="H560" t="s">
        <v>469</v>
      </c>
      <c r="I560" t="s">
        <v>331</v>
      </c>
      <c r="K560">
        <v>-0.17680908269441889</v>
      </c>
      <c r="L560">
        <v>-1.6799552376515869E-2</v>
      </c>
      <c r="M560">
        <v>-9.4649453500180378E-2</v>
      </c>
      <c r="N560">
        <v>0.5174825174825175</v>
      </c>
      <c r="O560">
        <v>3.8989311338393911E-4</v>
      </c>
      <c r="P560">
        <v>7.7478411685532905E-2</v>
      </c>
      <c r="Q560">
        <v>0.93835202846144006</v>
      </c>
      <c r="R560">
        <v>142</v>
      </c>
      <c r="S560">
        <v>0</v>
      </c>
      <c r="T560">
        <v>-0.66730869146752714</v>
      </c>
      <c r="U560">
        <v>20</v>
      </c>
      <c r="V560">
        <v>2894</v>
      </c>
      <c r="W560">
        <v>143</v>
      </c>
    </row>
    <row r="561" spans="1:23">
      <c r="A561" t="s">
        <v>351</v>
      </c>
      <c r="B561" t="str">
        <f t="shared" si="8"/>
        <v>CREDIT_SPREAD_marginal_improvement_3_-1</v>
      </c>
      <c r="C561" t="s">
        <v>453</v>
      </c>
      <c r="D561" t="s">
        <v>337</v>
      </c>
      <c r="E561">
        <v>3</v>
      </c>
      <c r="F561">
        <v>-1</v>
      </c>
      <c r="G561">
        <v>1</v>
      </c>
      <c r="H561" t="s">
        <v>469</v>
      </c>
      <c r="I561" t="s">
        <v>331</v>
      </c>
      <c r="K561">
        <v>-0.15402321430875679</v>
      </c>
      <c r="L561">
        <v>-1.4459190350342269E-2</v>
      </c>
      <c r="M561">
        <v>-8.1463745821470951E-2</v>
      </c>
      <c r="N561">
        <v>0.47552447552447552</v>
      </c>
      <c r="O561">
        <v>5.7040549448894974E-4</v>
      </c>
      <c r="P561">
        <v>0.11587556453158281</v>
      </c>
      <c r="Q561">
        <v>0.90791487035755636</v>
      </c>
      <c r="R561">
        <v>142</v>
      </c>
      <c r="S561">
        <v>0</v>
      </c>
      <c r="T561">
        <v>-0.51528377062717323</v>
      </c>
      <c r="U561">
        <v>20</v>
      </c>
      <c r="V561">
        <v>2894</v>
      </c>
      <c r="W561">
        <v>143</v>
      </c>
    </row>
    <row r="562" spans="1:23">
      <c r="A562" t="s">
        <v>351</v>
      </c>
      <c r="B562" t="str">
        <f t="shared" si="8"/>
        <v>electricity_yoy_marginal_improvement_6_1</v>
      </c>
      <c r="C562" t="s">
        <v>435</v>
      </c>
      <c r="D562" t="s">
        <v>337</v>
      </c>
      <c r="E562">
        <v>6</v>
      </c>
      <c r="F562">
        <v>1</v>
      </c>
      <c r="G562">
        <v>-1</v>
      </c>
      <c r="H562" t="s">
        <v>330</v>
      </c>
      <c r="I562" t="s">
        <v>331</v>
      </c>
      <c r="K562">
        <v>9.1582479322236177E-2</v>
      </c>
      <c r="L562">
        <v>7.3682267810391E-3</v>
      </c>
      <c r="M562">
        <v>4.171418303493106E-2</v>
      </c>
      <c r="N562">
        <v>0.51677852348993292</v>
      </c>
      <c r="O562">
        <v>2.2631363185550242E-3</v>
      </c>
      <c r="P562">
        <v>0.4785357840248487</v>
      </c>
      <c r="Q562">
        <v>0.63297508161522242</v>
      </c>
      <c r="R562">
        <v>148</v>
      </c>
      <c r="S562">
        <v>0</v>
      </c>
      <c r="T562">
        <v>-0.51135949745415343</v>
      </c>
      <c r="U562">
        <v>21</v>
      </c>
      <c r="V562">
        <v>3008</v>
      </c>
      <c r="W562">
        <v>149</v>
      </c>
    </row>
    <row r="563" spans="1:23">
      <c r="A563" t="s">
        <v>351</v>
      </c>
      <c r="B563" t="str">
        <f t="shared" si="8"/>
        <v>electricity_yoy_marginal_improvement_6_-1</v>
      </c>
      <c r="C563" t="s">
        <v>435</v>
      </c>
      <c r="D563" t="s">
        <v>337</v>
      </c>
      <c r="E563">
        <v>6</v>
      </c>
      <c r="F563">
        <v>-1</v>
      </c>
      <c r="G563">
        <v>-1</v>
      </c>
      <c r="H563" t="s">
        <v>330</v>
      </c>
      <c r="I563" t="s">
        <v>331</v>
      </c>
      <c r="K563">
        <v>-0.3687910912911827</v>
      </c>
      <c r="L563">
        <v>-3.7813666133730717E-2</v>
      </c>
      <c r="M563">
        <v>-0.21407677005589801</v>
      </c>
      <c r="N563">
        <v>0.47651006711409388</v>
      </c>
      <c r="O563">
        <v>-1.406939556845336E-3</v>
      </c>
      <c r="P563">
        <v>-0.29145180715202512</v>
      </c>
      <c r="Q563">
        <v>0.77111388384259216</v>
      </c>
      <c r="R563">
        <v>148</v>
      </c>
      <c r="S563">
        <v>0</v>
      </c>
      <c r="T563">
        <v>-0.68947480246782289</v>
      </c>
      <c r="U563">
        <v>21</v>
      </c>
      <c r="V563">
        <v>3008</v>
      </c>
      <c r="W563">
        <v>149</v>
      </c>
    </row>
    <row r="564" spans="1:23">
      <c r="A564" t="s">
        <v>351</v>
      </c>
      <c r="B564" t="str">
        <f t="shared" si="8"/>
        <v>electricity_ytd_yoy_marginal_improvement_6_1</v>
      </c>
      <c r="C564" t="s">
        <v>436</v>
      </c>
      <c r="D564" t="s">
        <v>337</v>
      </c>
      <c r="E564">
        <v>6</v>
      </c>
      <c r="F564">
        <v>1</v>
      </c>
      <c r="G564">
        <v>-1</v>
      </c>
      <c r="H564" t="s">
        <v>330</v>
      </c>
      <c r="I564" t="s">
        <v>331</v>
      </c>
      <c r="K564">
        <v>-0.19483963925100339</v>
      </c>
      <c r="L564">
        <v>-1.7991726699616909E-2</v>
      </c>
      <c r="M564">
        <v>-0.1018542594104906</v>
      </c>
      <c r="N564">
        <v>0.48993288590604028</v>
      </c>
      <c r="O564">
        <v>2.6858297692069648E-4</v>
      </c>
      <c r="P564">
        <v>5.6100522130123433E-2</v>
      </c>
      <c r="Q564">
        <v>0.95533739311321408</v>
      </c>
      <c r="R564">
        <v>148</v>
      </c>
      <c r="S564">
        <v>0</v>
      </c>
      <c r="T564">
        <v>-0.48615804319689571</v>
      </c>
      <c r="U564">
        <v>15</v>
      </c>
      <c r="V564">
        <v>3008</v>
      </c>
      <c r="W564">
        <v>149</v>
      </c>
    </row>
    <row r="565" spans="1:23">
      <c r="A565" t="s">
        <v>351</v>
      </c>
      <c r="B565" t="str">
        <f t="shared" si="8"/>
        <v>electricity_ytd_yoy_marginal_improvement_6_-1</v>
      </c>
      <c r="C565" t="s">
        <v>436</v>
      </c>
      <c r="D565" t="s">
        <v>337</v>
      </c>
      <c r="E565">
        <v>6</v>
      </c>
      <c r="F565">
        <v>-1</v>
      </c>
      <c r="G565">
        <v>-1</v>
      </c>
      <c r="H565" t="s">
        <v>330</v>
      </c>
      <c r="I565" t="s">
        <v>331</v>
      </c>
      <c r="K565">
        <v>-0.14424924632690761</v>
      </c>
      <c r="L565">
        <v>-1.2965605959488809E-2</v>
      </c>
      <c r="M565">
        <v>-7.340052541149901E-2</v>
      </c>
      <c r="N565">
        <v>0.50335570469798663</v>
      </c>
      <c r="O565">
        <v>6.7887561756096483E-4</v>
      </c>
      <c r="P565">
        <v>0.1384601077706516</v>
      </c>
      <c r="Q565">
        <v>0.8900650094283018</v>
      </c>
      <c r="R565">
        <v>148</v>
      </c>
      <c r="S565">
        <v>0</v>
      </c>
      <c r="T565">
        <v>-0.66184579936671994</v>
      </c>
      <c r="U565">
        <v>15</v>
      </c>
      <c r="V565">
        <v>3008</v>
      </c>
      <c r="W565">
        <v>149</v>
      </c>
    </row>
    <row r="566" spans="1:23">
      <c r="A566" t="s">
        <v>351</v>
      </c>
      <c r="B566" t="str">
        <f t="shared" si="8"/>
        <v>industrial_value_added_yoy_marginal_improvement_6_1</v>
      </c>
      <c r="C566" t="s">
        <v>437</v>
      </c>
      <c r="D566" t="s">
        <v>337</v>
      </c>
      <c r="E566">
        <v>6</v>
      </c>
      <c r="F566">
        <v>1</v>
      </c>
      <c r="G566">
        <v>-1</v>
      </c>
      <c r="H566" t="s">
        <v>330</v>
      </c>
      <c r="I566" t="s">
        <v>331</v>
      </c>
      <c r="K566">
        <v>0.90363777233073561</v>
      </c>
      <c r="L566">
        <v>5.5413444086070303E-2</v>
      </c>
      <c r="M566">
        <v>0.31380153567394992</v>
      </c>
      <c r="N566">
        <v>0.53691275167785235</v>
      </c>
      <c r="O566">
        <v>5.9739171162868903E-3</v>
      </c>
      <c r="P566">
        <v>1.2744939120743011</v>
      </c>
      <c r="Q566">
        <v>0.20448587229390361</v>
      </c>
      <c r="R566">
        <v>148</v>
      </c>
      <c r="S566">
        <v>0</v>
      </c>
      <c r="T566">
        <v>-0.38134977539211501</v>
      </c>
      <c r="U566">
        <v>20</v>
      </c>
      <c r="V566">
        <v>3008</v>
      </c>
      <c r="W566">
        <v>149</v>
      </c>
    </row>
    <row r="567" spans="1:23">
      <c r="A567" t="s">
        <v>351</v>
      </c>
      <c r="B567" t="str">
        <f t="shared" si="8"/>
        <v>industrial_value_added_yoy_marginal_improvement_6_-1</v>
      </c>
      <c r="C567" t="s">
        <v>437</v>
      </c>
      <c r="D567" t="s">
        <v>337</v>
      </c>
      <c r="E567">
        <v>6</v>
      </c>
      <c r="F567">
        <v>-1</v>
      </c>
      <c r="G567">
        <v>-1</v>
      </c>
      <c r="H567" t="s">
        <v>330</v>
      </c>
      <c r="I567" t="s">
        <v>331</v>
      </c>
      <c r="K567">
        <v>-0.63805268231515977</v>
      </c>
      <c r="L567">
        <v>-8.1614938286908023E-2</v>
      </c>
      <c r="M567">
        <v>-0.46217832857648339</v>
      </c>
      <c r="N567">
        <v>0.4563758389261745</v>
      </c>
      <c r="O567">
        <v>-5.160961834571957E-3</v>
      </c>
      <c r="P567">
        <v>-1.082385586460664</v>
      </c>
      <c r="Q567">
        <v>0.28084159156258331</v>
      </c>
      <c r="R567">
        <v>148</v>
      </c>
      <c r="S567">
        <v>0</v>
      </c>
      <c r="T567">
        <v>-0.73845556974137705</v>
      </c>
      <c r="U567">
        <v>20</v>
      </c>
      <c r="V567">
        <v>3008</v>
      </c>
      <c r="W567">
        <v>149</v>
      </c>
    </row>
    <row r="568" spans="1:23">
      <c r="A568" t="s">
        <v>351</v>
      </c>
      <c r="B568" t="str">
        <f t="shared" si="8"/>
        <v>fixedasset_investment_yoy_marginal_improvement_6_1</v>
      </c>
      <c r="C568" t="s">
        <v>344</v>
      </c>
      <c r="D568" t="s">
        <v>337</v>
      </c>
      <c r="E568">
        <v>6</v>
      </c>
      <c r="F568">
        <v>1</v>
      </c>
      <c r="G568">
        <v>1</v>
      </c>
      <c r="H568" t="s">
        <v>330</v>
      </c>
      <c r="I568" t="s">
        <v>331</v>
      </c>
      <c r="K568">
        <v>0.31771720352071392</v>
      </c>
      <c r="L568">
        <v>2.3383233198603911E-2</v>
      </c>
      <c r="M568">
        <v>0.1323891142922973</v>
      </c>
      <c r="N568">
        <v>0.53691275167785235</v>
      </c>
      <c r="O568">
        <v>3.5083689379364542E-3</v>
      </c>
      <c r="P568">
        <v>0.74721396302142196</v>
      </c>
      <c r="Q568">
        <v>0.45611990185814572</v>
      </c>
      <c r="R568">
        <v>148</v>
      </c>
      <c r="S568">
        <v>0</v>
      </c>
      <c r="T568">
        <v>-0.4438490117764935</v>
      </c>
      <c r="U568">
        <v>17</v>
      </c>
      <c r="V568">
        <v>3008</v>
      </c>
      <c r="W568">
        <v>149</v>
      </c>
    </row>
    <row r="569" spans="1:23">
      <c r="A569" t="s">
        <v>351</v>
      </c>
      <c r="B569" t="str">
        <f t="shared" si="8"/>
        <v>fixedasset_investment_yoy_marginal_improvement_6_-1</v>
      </c>
      <c r="C569" t="s">
        <v>344</v>
      </c>
      <c r="D569" t="s">
        <v>337</v>
      </c>
      <c r="E569">
        <v>6</v>
      </c>
      <c r="F569">
        <v>-1</v>
      </c>
      <c r="G569">
        <v>1</v>
      </c>
      <c r="H569" t="s">
        <v>330</v>
      </c>
      <c r="I569" t="s">
        <v>331</v>
      </c>
      <c r="K569">
        <v>-0.47711346281453948</v>
      </c>
      <c r="L569">
        <v>-5.2870997358123513E-2</v>
      </c>
      <c r="M569">
        <v>-0.29934032015770451</v>
      </c>
      <c r="N569">
        <v>0.4563758389261745</v>
      </c>
      <c r="O569">
        <v>-2.6790673684455599E-3</v>
      </c>
      <c r="P569">
        <v>-0.55652286334258616</v>
      </c>
      <c r="Q569">
        <v>0.57869397954596136</v>
      </c>
      <c r="R569">
        <v>148</v>
      </c>
      <c r="S569">
        <v>0</v>
      </c>
      <c r="T569">
        <v>-0.66665979377594797</v>
      </c>
      <c r="U569">
        <v>17</v>
      </c>
      <c r="V569">
        <v>3008</v>
      </c>
      <c r="W569">
        <v>149</v>
      </c>
    </row>
    <row r="570" spans="1:23">
      <c r="A570" t="s">
        <v>351</v>
      </c>
      <c r="B570" t="str">
        <f t="shared" si="8"/>
        <v>fixedasset_investment_ytd_yoy_marginal_improvement_6_1</v>
      </c>
      <c r="C570" t="s">
        <v>390</v>
      </c>
      <c r="D570" t="s">
        <v>337</v>
      </c>
      <c r="E570">
        <v>6</v>
      </c>
      <c r="F570">
        <v>1</v>
      </c>
      <c r="G570">
        <v>-1</v>
      </c>
      <c r="H570" t="s">
        <v>330</v>
      </c>
      <c r="I570" t="s">
        <v>331</v>
      </c>
      <c r="K570">
        <v>-0.46746002064513209</v>
      </c>
      <c r="L570">
        <v>-5.1418347372236273E-2</v>
      </c>
      <c r="M570">
        <v>-0.29111349481943388</v>
      </c>
      <c r="N570">
        <v>0.46979865771812079</v>
      </c>
      <c r="O570">
        <v>-2.5477023863727829E-3</v>
      </c>
      <c r="P570">
        <v>-0.54060319844822047</v>
      </c>
      <c r="Q570">
        <v>0.58959377152627113</v>
      </c>
      <c r="R570">
        <v>148</v>
      </c>
      <c r="S570">
        <v>0</v>
      </c>
      <c r="T570">
        <v>-0.6305351067804752</v>
      </c>
      <c r="U570">
        <v>13</v>
      </c>
      <c r="V570">
        <v>3008</v>
      </c>
      <c r="W570">
        <v>149</v>
      </c>
    </row>
    <row r="571" spans="1:23">
      <c r="A571" t="s">
        <v>351</v>
      </c>
      <c r="B571" t="str">
        <f t="shared" si="8"/>
        <v>fixedasset_investment_ytd_yoy_marginal_improvement_6_-1</v>
      </c>
      <c r="C571" t="s">
        <v>390</v>
      </c>
      <c r="D571" t="s">
        <v>337</v>
      </c>
      <c r="E571">
        <v>6</v>
      </c>
      <c r="F571">
        <v>-1</v>
      </c>
      <c r="G571">
        <v>-1</v>
      </c>
      <c r="H571" t="s">
        <v>330</v>
      </c>
      <c r="I571" t="s">
        <v>331</v>
      </c>
      <c r="K571">
        <v>0.29383072116640768</v>
      </c>
      <c r="L571">
        <v>2.1816032699685239E-2</v>
      </c>
      <c r="M571">
        <v>0.1235150845343905</v>
      </c>
      <c r="N571">
        <v>0.52348993288590606</v>
      </c>
      <c r="O571">
        <v>3.420545301958029E-3</v>
      </c>
      <c r="P571">
        <v>0.70397718489458572</v>
      </c>
      <c r="Q571">
        <v>0.48255312740858208</v>
      </c>
      <c r="R571">
        <v>148</v>
      </c>
      <c r="S571">
        <v>0</v>
      </c>
      <c r="T571">
        <v>-0.45720243239333719</v>
      </c>
      <c r="U571">
        <v>13</v>
      </c>
      <c r="V571">
        <v>3008</v>
      </c>
      <c r="W571">
        <v>149</v>
      </c>
    </row>
    <row r="572" spans="1:23">
      <c r="A572" t="s">
        <v>351</v>
      </c>
      <c r="B572" t="str">
        <f t="shared" si="8"/>
        <v>pmi_manufacturing_marginal_improvement_6_1</v>
      </c>
      <c r="C572" t="s">
        <v>347</v>
      </c>
      <c r="D572" t="s">
        <v>337</v>
      </c>
      <c r="E572">
        <v>6</v>
      </c>
      <c r="F572">
        <v>1</v>
      </c>
      <c r="G572">
        <v>1</v>
      </c>
      <c r="H572" t="s">
        <v>330</v>
      </c>
      <c r="I572" t="s">
        <v>331</v>
      </c>
      <c r="K572">
        <v>0.63412113361858813</v>
      </c>
      <c r="L572">
        <v>4.200122159033981E-2</v>
      </c>
      <c r="M572">
        <v>0.23782482824113971</v>
      </c>
      <c r="N572">
        <v>0.46979865771812079</v>
      </c>
      <c r="O572">
        <v>5.0548870897007573E-3</v>
      </c>
      <c r="P572">
        <v>1.0100910196373309</v>
      </c>
      <c r="Q572">
        <v>0.31410022455917092</v>
      </c>
      <c r="R572">
        <v>148</v>
      </c>
      <c r="S572">
        <v>0</v>
      </c>
      <c r="T572">
        <v>-0.47475026857146002</v>
      </c>
      <c r="U572">
        <v>20</v>
      </c>
      <c r="V572">
        <v>3008</v>
      </c>
      <c r="W572">
        <v>149</v>
      </c>
    </row>
    <row r="573" spans="1:23">
      <c r="A573" t="s">
        <v>351</v>
      </c>
      <c r="B573" t="str">
        <f t="shared" si="8"/>
        <v>pmi_manufacturing_marginal_improvement_6_-1</v>
      </c>
      <c r="C573" t="s">
        <v>347</v>
      </c>
      <c r="D573" t="s">
        <v>337</v>
      </c>
      <c r="E573">
        <v>6</v>
      </c>
      <c r="F573">
        <v>-1</v>
      </c>
      <c r="G573">
        <v>1</v>
      </c>
      <c r="H573" t="s">
        <v>330</v>
      </c>
      <c r="I573" t="s">
        <v>331</v>
      </c>
      <c r="K573">
        <v>-0.57835648082410351</v>
      </c>
      <c r="L573">
        <v>-6.9793853503868353E-2</v>
      </c>
      <c r="M573">
        <v>-0.3951959155793322</v>
      </c>
      <c r="N573">
        <v>0.52348993288590606</v>
      </c>
      <c r="O573">
        <v>-4.1020514909588038E-3</v>
      </c>
      <c r="P573">
        <v>-0.88056510661297538</v>
      </c>
      <c r="Q573">
        <v>0.37998093213203288</v>
      </c>
      <c r="R573">
        <v>148</v>
      </c>
      <c r="S573">
        <v>0</v>
      </c>
      <c r="T573">
        <v>-0.74720527201774045</v>
      </c>
      <c r="U573">
        <v>20</v>
      </c>
      <c r="V573">
        <v>3008</v>
      </c>
      <c r="W573">
        <v>149</v>
      </c>
    </row>
    <row r="574" spans="1:23">
      <c r="A574" t="s">
        <v>351</v>
      </c>
      <c r="B574" t="str">
        <f t="shared" si="8"/>
        <v>pmi_manufacturing_neworder_exceed_expectation_24_1</v>
      </c>
      <c r="C574" t="s">
        <v>424</v>
      </c>
      <c r="D574" t="s">
        <v>329</v>
      </c>
      <c r="E574">
        <v>24</v>
      </c>
      <c r="F574">
        <v>1</v>
      </c>
      <c r="G574">
        <v>1</v>
      </c>
      <c r="H574" t="s">
        <v>330</v>
      </c>
      <c r="I574" t="s">
        <v>331</v>
      </c>
      <c r="K574">
        <v>0.71444792258204148</v>
      </c>
      <c r="L574">
        <v>4.6198605089881273E-2</v>
      </c>
      <c r="M574">
        <v>0.26159964973113758</v>
      </c>
      <c r="N574">
        <v>0.53020134228187921</v>
      </c>
      <c r="O574">
        <v>5.2133163879836738E-3</v>
      </c>
      <c r="P574">
        <v>1.12524340528887</v>
      </c>
      <c r="Q574">
        <v>0.2623074095063051</v>
      </c>
      <c r="R574">
        <v>148</v>
      </c>
      <c r="S574">
        <v>0</v>
      </c>
      <c r="T574">
        <v>-0.54687889250424093</v>
      </c>
      <c r="U574">
        <v>30</v>
      </c>
      <c r="V574">
        <v>3008</v>
      </c>
      <c r="W574">
        <v>149</v>
      </c>
    </row>
    <row r="575" spans="1:23">
      <c r="A575" t="s">
        <v>351</v>
      </c>
      <c r="B575" t="str">
        <f t="shared" si="8"/>
        <v>pmi_manufacturing_neworder_exceed_expectation_3_1</v>
      </c>
      <c r="C575" t="s">
        <v>424</v>
      </c>
      <c r="D575" t="s">
        <v>329</v>
      </c>
      <c r="E575">
        <v>3</v>
      </c>
      <c r="F575">
        <v>1</v>
      </c>
      <c r="G575">
        <v>1</v>
      </c>
      <c r="H575" t="s">
        <v>330</v>
      </c>
      <c r="I575" t="s">
        <v>331</v>
      </c>
      <c r="K575">
        <v>0.66253049808048003</v>
      </c>
      <c r="L575">
        <v>4.3506905235954019E-2</v>
      </c>
      <c r="M575">
        <v>0.24635301260040471</v>
      </c>
      <c r="N575">
        <v>0.51677852348993292</v>
      </c>
      <c r="O575">
        <v>5.094294753647039E-3</v>
      </c>
      <c r="P575">
        <v>1.0764382718061141</v>
      </c>
      <c r="Q575">
        <v>0.28348284818769182</v>
      </c>
      <c r="R575">
        <v>148</v>
      </c>
      <c r="S575">
        <v>0</v>
      </c>
      <c r="T575">
        <v>-0.54503929281089702</v>
      </c>
      <c r="U575">
        <v>49</v>
      </c>
      <c r="V575">
        <v>3008</v>
      </c>
      <c r="W575">
        <v>149</v>
      </c>
    </row>
    <row r="576" spans="1:23">
      <c r="A576" t="s">
        <v>351</v>
      </c>
      <c r="B576" t="str">
        <f t="shared" si="8"/>
        <v>pmi_nonmanufacturing_exceed_expectation_24_1</v>
      </c>
      <c r="C576" t="s">
        <v>342</v>
      </c>
      <c r="D576" t="s">
        <v>329</v>
      </c>
      <c r="E576">
        <v>24</v>
      </c>
      <c r="F576">
        <v>1</v>
      </c>
      <c r="G576">
        <v>-1</v>
      </c>
      <c r="H576" t="s">
        <v>330</v>
      </c>
      <c r="I576" t="s">
        <v>331</v>
      </c>
      <c r="K576">
        <v>0.46896249718243999</v>
      </c>
      <c r="L576">
        <v>3.2741403462100971E-2</v>
      </c>
      <c r="M576">
        <v>0.1853816633808931</v>
      </c>
      <c r="N576">
        <v>0.55033557046979864</v>
      </c>
      <c r="O576">
        <v>4.2997564194320473E-3</v>
      </c>
      <c r="P576">
        <v>0.90082212589886956</v>
      </c>
      <c r="Q576">
        <v>0.36914642364703221</v>
      </c>
      <c r="R576">
        <v>148</v>
      </c>
      <c r="S576">
        <v>0</v>
      </c>
      <c r="T576">
        <v>-0.42801923525192709</v>
      </c>
      <c r="U576">
        <v>37</v>
      </c>
      <c r="V576">
        <v>3008</v>
      </c>
      <c r="W576">
        <v>149</v>
      </c>
    </row>
    <row r="577" spans="1:23">
      <c r="A577" t="s">
        <v>351</v>
      </c>
      <c r="B577" t="str">
        <f t="shared" si="8"/>
        <v>pmi_nonmanufacturing_exceed_expectation_6_1</v>
      </c>
      <c r="C577" t="s">
        <v>342</v>
      </c>
      <c r="D577" t="s">
        <v>329</v>
      </c>
      <c r="E577">
        <v>6</v>
      </c>
      <c r="F577">
        <v>1</v>
      </c>
      <c r="G577">
        <v>-1</v>
      </c>
      <c r="H577" t="s">
        <v>330</v>
      </c>
      <c r="I577" t="s">
        <v>331</v>
      </c>
      <c r="K577">
        <v>0.44643741061722331</v>
      </c>
      <c r="L577">
        <v>3.1405299710733692E-2</v>
      </c>
      <c r="M577">
        <v>0.1778152369106506</v>
      </c>
      <c r="N577">
        <v>0.53020134228187921</v>
      </c>
      <c r="O577">
        <v>4.1261766218875636E-3</v>
      </c>
      <c r="P577">
        <v>0.88233385262955899</v>
      </c>
      <c r="Q577">
        <v>0.37902711962466368</v>
      </c>
      <c r="R577">
        <v>148</v>
      </c>
      <c r="S577">
        <v>0</v>
      </c>
      <c r="T577">
        <v>-0.46415789188612239</v>
      </c>
      <c r="U577">
        <v>52</v>
      </c>
      <c r="V577">
        <v>3008</v>
      </c>
      <c r="W577">
        <v>149</v>
      </c>
    </row>
    <row r="578" spans="1:23">
      <c r="A578" t="s">
        <v>351</v>
      </c>
      <c r="B578" t="str">
        <f t="shared" si="8"/>
        <v>export_yoy_marginal_improvement_6_1</v>
      </c>
      <c r="C578" t="s">
        <v>438</v>
      </c>
      <c r="D578" t="s">
        <v>337</v>
      </c>
      <c r="E578">
        <v>6</v>
      </c>
      <c r="F578">
        <v>1</v>
      </c>
      <c r="G578">
        <v>-1</v>
      </c>
      <c r="H578" t="s">
        <v>330</v>
      </c>
      <c r="I578" t="s">
        <v>331</v>
      </c>
      <c r="K578">
        <v>0.25242879645139471</v>
      </c>
      <c r="L578">
        <v>1.9035743019306661E-2</v>
      </c>
      <c r="M578">
        <v>0.1077727337908724</v>
      </c>
      <c r="N578">
        <v>0.53691275167785235</v>
      </c>
      <c r="O578">
        <v>3.2257185645074488E-3</v>
      </c>
      <c r="P578">
        <v>0.66212231398182531</v>
      </c>
      <c r="Q578">
        <v>0.5089225175656259</v>
      </c>
      <c r="R578">
        <v>148</v>
      </c>
      <c r="S578">
        <v>0</v>
      </c>
      <c r="T578">
        <v>-0.53288766015547229</v>
      </c>
      <c r="U578">
        <v>16</v>
      </c>
      <c r="V578">
        <v>3008</v>
      </c>
      <c r="W578">
        <v>149</v>
      </c>
    </row>
    <row r="579" spans="1:23">
      <c r="A579" t="s">
        <v>351</v>
      </c>
      <c r="B579" t="str">
        <f t="shared" ref="B579:B642" si="9">C579&amp;"_"&amp;D579&amp;"_"&amp;E579&amp;"_"&amp;F579</f>
        <v>export_yoy_marginal_improvement_6_-1</v>
      </c>
      <c r="C579" t="s">
        <v>438</v>
      </c>
      <c r="D579" t="s">
        <v>337</v>
      </c>
      <c r="E579">
        <v>6</v>
      </c>
      <c r="F579">
        <v>-1</v>
      </c>
      <c r="G579">
        <v>-1</v>
      </c>
      <c r="H579" t="s">
        <v>330</v>
      </c>
      <c r="I579" t="s">
        <v>331</v>
      </c>
      <c r="K579">
        <v>-0.4498556824221065</v>
      </c>
      <c r="L579">
        <v>-4.8830281352114653E-2</v>
      </c>
      <c r="M579">
        <v>-0.27645744680191281</v>
      </c>
      <c r="N579">
        <v>0.4563758389261745</v>
      </c>
      <c r="O579">
        <v>-2.319958173502534E-3</v>
      </c>
      <c r="P579">
        <v>-0.48858440132659769</v>
      </c>
      <c r="Q579">
        <v>0.6258591295840128</v>
      </c>
      <c r="R579">
        <v>148</v>
      </c>
      <c r="S579">
        <v>0</v>
      </c>
      <c r="T579">
        <v>-0.68022362875160647</v>
      </c>
      <c r="U579">
        <v>16</v>
      </c>
      <c r="V579">
        <v>3008</v>
      </c>
      <c r="W579">
        <v>149</v>
      </c>
    </row>
    <row r="580" spans="1:23">
      <c r="A580" t="s">
        <v>351</v>
      </c>
      <c r="B580" t="str">
        <f t="shared" si="9"/>
        <v>trade_balance_yoy_marginal_improvement_6_1</v>
      </c>
      <c r="C580" t="s">
        <v>439</v>
      </c>
      <c r="D580" t="s">
        <v>337</v>
      </c>
      <c r="E580">
        <v>6</v>
      </c>
      <c r="F580">
        <v>1</v>
      </c>
      <c r="G580">
        <v>1</v>
      </c>
      <c r="H580" t="s">
        <v>330</v>
      </c>
      <c r="I580" t="s">
        <v>331</v>
      </c>
      <c r="K580">
        <v>-0.13687635399222459</v>
      </c>
      <c r="L580">
        <v>-1.2255966957365531E-2</v>
      </c>
      <c r="M580">
        <v>-6.9383157427321554E-2</v>
      </c>
      <c r="N580">
        <v>0.46979865771812079</v>
      </c>
      <c r="O580">
        <v>7.899374237074927E-4</v>
      </c>
      <c r="P580">
        <v>0.15689640589847939</v>
      </c>
      <c r="Q580">
        <v>0.87554032357689582</v>
      </c>
      <c r="R580">
        <v>148</v>
      </c>
      <c r="S580">
        <v>0</v>
      </c>
      <c r="T580">
        <v>-0.65017595893825819</v>
      </c>
      <c r="U580">
        <v>26</v>
      </c>
      <c r="V580">
        <v>3008</v>
      </c>
      <c r="W580">
        <v>149</v>
      </c>
    </row>
    <row r="581" spans="1:23">
      <c r="A581" t="s">
        <v>351</v>
      </c>
      <c r="B581" t="str">
        <f t="shared" si="9"/>
        <v>trade_balance_yoy_marginal_improvement_6_-1</v>
      </c>
      <c r="C581" t="s">
        <v>439</v>
      </c>
      <c r="D581" t="s">
        <v>337</v>
      </c>
      <c r="E581">
        <v>6</v>
      </c>
      <c r="F581">
        <v>-1</v>
      </c>
      <c r="G581">
        <v>1</v>
      </c>
      <c r="H581" t="s">
        <v>330</v>
      </c>
      <c r="I581" t="s">
        <v>331</v>
      </c>
      <c r="K581">
        <v>-0.2017174031489252</v>
      </c>
      <c r="L581">
        <v>-1.869724487824331E-2</v>
      </c>
      <c r="M581">
        <v>-0.1058483503877847</v>
      </c>
      <c r="N581">
        <v>0.52348993288590606</v>
      </c>
      <c r="O581">
        <v>2.05908274914996E-4</v>
      </c>
      <c r="P581">
        <v>4.3645494334030512E-2</v>
      </c>
      <c r="Q581">
        <v>0.9652458171657099</v>
      </c>
      <c r="R581">
        <v>148</v>
      </c>
      <c r="S581">
        <v>0</v>
      </c>
      <c r="T581">
        <v>-0.50266148216614548</v>
      </c>
      <c r="U581">
        <v>26</v>
      </c>
      <c r="V581">
        <v>3008</v>
      </c>
      <c r="W581">
        <v>149</v>
      </c>
    </row>
    <row r="582" spans="1:23">
      <c r="A582" t="s">
        <v>351</v>
      </c>
      <c r="B582" t="str">
        <f t="shared" si="9"/>
        <v>CPI_marginal_improvement_6_1</v>
      </c>
      <c r="C582" t="s">
        <v>386</v>
      </c>
      <c r="D582" t="s">
        <v>337</v>
      </c>
      <c r="E582">
        <v>6</v>
      </c>
      <c r="F582">
        <v>1</v>
      </c>
      <c r="G582">
        <v>-1</v>
      </c>
      <c r="H582" t="s">
        <v>330</v>
      </c>
      <c r="I582" t="s">
        <v>331</v>
      </c>
      <c r="K582">
        <v>-0.57032177821575358</v>
      </c>
      <c r="L582">
        <v>-6.8321661926476596E-2</v>
      </c>
      <c r="M582">
        <v>-0.38685531895842629</v>
      </c>
      <c r="N582">
        <v>0.4563758389261745</v>
      </c>
      <c r="O582">
        <v>-4.0041466846051157E-3</v>
      </c>
      <c r="P582">
        <v>-0.85510931303881044</v>
      </c>
      <c r="Q582">
        <v>0.39387278739007608</v>
      </c>
      <c r="R582">
        <v>148</v>
      </c>
      <c r="S582">
        <v>0</v>
      </c>
      <c r="T582">
        <v>-0.65217458380294802</v>
      </c>
      <c r="U582">
        <v>15</v>
      </c>
      <c r="V582">
        <v>3008</v>
      </c>
      <c r="W582">
        <v>149</v>
      </c>
    </row>
    <row r="583" spans="1:23">
      <c r="A583" t="s">
        <v>351</v>
      </c>
      <c r="B583" t="str">
        <f t="shared" si="9"/>
        <v>CPI_marginal_improvement_6_-1</v>
      </c>
      <c r="C583" t="s">
        <v>386</v>
      </c>
      <c r="D583" t="s">
        <v>337</v>
      </c>
      <c r="E583">
        <v>6</v>
      </c>
      <c r="F583">
        <v>-1</v>
      </c>
      <c r="G583">
        <v>-1</v>
      </c>
      <c r="H583" t="s">
        <v>330</v>
      </c>
      <c r="I583" t="s">
        <v>331</v>
      </c>
      <c r="K583">
        <v>0.60356413382436536</v>
      </c>
      <c r="L583">
        <v>4.0354703302462713E-2</v>
      </c>
      <c r="M583">
        <v>0.2284990027664564</v>
      </c>
      <c r="N583">
        <v>0.53691275167785235</v>
      </c>
      <c r="O583">
        <v>4.8447519849012643E-3</v>
      </c>
      <c r="P583">
        <v>1.0034012014485549</v>
      </c>
      <c r="Q583">
        <v>0.31730503281843581</v>
      </c>
      <c r="R583">
        <v>148</v>
      </c>
      <c r="S583">
        <v>0</v>
      </c>
      <c r="T583">
        <v>-0.42059402981683869</v>
      </c>
      <c r="U583">
        <v>15</v>
      </c>
      <c r="V583">
        <v>3008</v>
      </c>
      <c r="W583">
        <v>149</v>
      </c>
    </row>
    <row r="584" spans="1:23">
      <c r="A584" t="s">
        <v>351</v>
      </c>
      <c r="B584" t="str">
        <f t="shared" si="9"/>
        <v>core_CPI_marginal_improvement_6_1</v>
      </c>
      <c r="C584" t="s">
        <v>440</v>
      </c>
      <c r="D584" t="s">
        <v>337</v>
      </c>
      <c r="E584">
        <v>6</v>
      </c>
      <c r="F584">
        <v>1</v>
      </c>
      <c r="G584">
        <v>-1</v>
      </c>
      <c r="H584" t="s">
        <v>330</v>
      </c>
      <c r="I584" t="s">
        <v>331</v>
      </c>
      <c r="K584">
        <v>-0.23398305680193751</v>
      </c>
      <c r="L584">
        <v>-2.2083249316080411E-2</v>
      </c>
      <c r="M584">
        <v>-0.12501738248259001</v>
      </c>
      <c r="N584">
        <v>0.44966442953020141</v>
      </c>
      <c r="O584">
        <v>-1.4354582594071881E-4</v>
      </c>
      <c r="P584">
        <v>-3.0620583935826211E-2</v>
      </c>
      <c r="Q584">
        <v>0.97561338013346655</v>
      </c>
      <c r="R584">
        <v>148</v>
      </c>
      <c r="S584">
        <v>0</v>
      </c>
      <c r="T584">
        <v>-0.46535071659785748</v>
      </c>
      <c r="U584">
        <v>17</v>
      </c>
      <c r="V584">
        <v>3008</v>
      </c>
      <c r="W584">
        <v>149</v>
      </c>
    </row>
    <row r="585" spans="1:23">
      <c r="A585" t="s">
        <v>351</v>
      </c>
      <c r="B585" t="str">
        <f t="shared" si="9"/>
        <v>core_CPI_marginal_improvement_6_-1</v>
      </c>
      <c r="C585" t="s">
        <v>440</v>
      </c>
      <c r="D585" t="s">
        <v>337</v>
      </c>
      <c r="E585">
        <v>6</v>
      </c>
      <c r="F585">
        <v>-1</v>
      </c>
      <c r="G585">
        <v>-1</v>
      </c>
      <c r="H585" t="s">
        <v>330</v>
      </c>
      <c r="I585" t="s">
        <v>331</v>
      </c>
      <c r="K585">
        <v>-0.100520436712456</v>
      </c>
      <c r="L585">
        <v>-8.835935879065504E-3</v>
      </c>
      <c r="M585">
        <v>-5.002187674349174E-2</v>
      </c>
      <c r="N585">
        <v>0.5436241610738255</v>
      </c>
      <c r="O585">
        <v>9.3111848256360538E-4</v>
      </c>
      <c r="P585">
        <v>0.19502401147399651</v>
      </c>
      <c r="Q585">
        <v>0.84564162251199393</v>
      </c>
      <c r="R585">
        <v>148</v>
      </c>
      <c r="S585">
        <v>0</v>
      </c>
      <c r="T585">
        <v>-0.59300087019918002</v>
      </c>
      <c r="U585">
        <v>17</v>
      </c>
      <c r="V585">
        <v>3008</v>
      </c>
      <c r="W585">
        <v>149</v>
      </c>
    </row>
    <row r="586" spans="1:23">
      <c r="A586" t="s">
        <v>351</v>
      </c>
      <c r="B586" t="str">
        <f t="shared" si="9"/>
        <v>PPI_marginal_improvement_6_1</v>
      </c>
      <c r="C586" t="s">
        <v>421</v>
      </c>
      <c r="D586" t="s">
        <v>337</v>
      </c>
      <c r="E586">
        <v>6</v>
      </c>
      <c r="F586">
        <v>1</v>
      </c>
      <c r="G586">
        <v>1</v>
      </c>
      <c r="H586" t="s">
        <v>330</v>
      </c>
      <c r="I586" t="s">
        <v>331</v>
      </c>
      <c r="K586">
        <v>-3.3721610557062687E-2</v>
      </c>
      <c r="L586">
        <v>-2.8696881183369878E-3</v>
      </c>
      <c r="M586">
        <v>-1.6245959806122302E-2</v>
      </c>
      <c r="N586">
        <v>0.46308724832214759</v>
      </c>
      <c r="O586">
        <v>1.4315920140197259E-3</v>
      </c>
      <c r="P586">
        <v>0.29405434497339528</v>
      </c>
      <c r="Q586">
        <v>0.76912837141855739</v>
      </c>
      <c r="R586">
        <v>148</v>
      </c>
      <c r="S586">
        <v>0</v>
      </c>
      <c r="T586">
        <v>-0.64372857758831581</v>
      </c>
      <c r="U586">
        <v>13</v>
      </c>
      <c r="V586">
        <v>3008</v>
      </c>
      <c r="W586">
        <v>149</v>
      </c>
    </row>
    <row r="587" spans="1:23">
      <c r="A587" t="s">
        <v>351</v>
      </c>
      <c r="B587" t="str">
        <f t="shared" si="9"/>
        <v>PPI_marginal_improvement_6_-1</v>
      </c>
      <c r="C587" t="s">
        <v>421</v>
      </c>
      <c r="D587" t="s">
        <v>337</v>
      </c>
      <c r="E587">
        <v>6</v>
      </c>
      <c r="F587">
        <v>-1</v>
      </c>
      <c r="G587">
        <v>1</v>
      </c>
      <c r="H587" t="s">
        <v>330</v>
      </c>
      <c r="I587" t="s">
        <v>331</v>
      </c>
      <c r="K587">
        <v>-0.28693780895185739</v>
      </c>
      <c r="L587">
        <v>-2.7934534303031389E-2</v>
      </c>
      <c r="M587">
        <v>-0.15814377826980991</v>
      </c>
      <c r="N587">
        <v>0.53020134228187921</v>
      </c>
      <c r="O587">
        <v>-6.6252033139023415E-4</v>
      </c>
      <c r="P587">
        <v>-0.145218607327843</v>
      </c>
      <c r="Q587">
        <v>0.88473585799393117</v>
      </c>
      <c r="R587">
        <v>148</v>
      </c>
      <c r="S587">
        <v>0</v>
      </c>
      <c r="T587">
        <v>-0.74020997467455363</v>
      </c>
      <c r="U587">
        <v>13</v>
      </c>
      <c r="V587">
        <v>3008</v>
      </c>
      <c r="W587">
        <v>149</v>
      </c>
    </row>
    <row r="588" spans="1:23">
      <c r="A588" t="s">
        <v>351</v>
      </c>
      <c r="B588" t="str">
        <f t="shared" si="9"/>
        <v>CPI_PPI_marginal_improvement_6_1</v>
      </c>
      <c r="C588" t="s">
        <v>345</v>
      </c>
      <c r="D588" t="s">
        <v>337</v>
      </c>
      <c r="E588">
        <v>6</v>
      </c>
      <c r="F588">
        <v>1</v>
      </c>
      <c r="G588">
        <v>-1</v>
      </c>
      <c r="H588" t="s">
        <v>330</v>
      </c>
      <c r="I588" t="s">
        <v>331</v>
      </c>
      <c r="K588">
        <v>-0.42595179586085241</v>
      </c>
      <c r="L588">
        <v>-4.5434982624681153E-2</v>
      </c>
      <c r="M588">
        <v>-0.25723079856687958</v>
      </c>
      <c r="N588">
        <v>0.51677852348993292</v>
      </c>
      <c r="O588">
        <v>-2.1177574005845591E-3</v>
      </c>
      <c r="P588">
        <v>-0.46482033210081031</v>
      </c>
      <c r="Q588">
        <v>0.64274324854676068</v>
      </c>
      <c r="R588">
        <v>148</v>
      </c>
      <c r="S588">
        <v>0</v>
      </c>
      <c r="T588">
        <v>-0.68426094507759483</v>
      </c>
      <c r="U588">
        <v>11</v>
      </c>
      <c r="V588">
        <v>3008</v>
      </c>
      <c r="W588">
        <v>149</v>
      </c>
    </row>
    <row r="589" spans="1:23">
      <c r="A589" t="s">
        <v>351</v>
      </c>
      <c r="B589" t="str">
        <f t="shared" si="9"/>
        <v>CPI_PPI_marginal_improvement_6_-1</v>
      </c>
      <c r="C589" t="s">
        <v>345</v>
      </c>
      <c r="D589" t="s">
        <v>337</v>
      </c>
      <c r="E589">
        <v>6</v>
      </c>
      <c r="F589">
        <v>-1</v>
      </c>
      <c r="G589">
        <v>-1</v>
      </c>
      <c r="H589" t="s">
        <v>330</v>
      </c>
      <c r="I589" t="s">
        <v>331</v>
      </c>
      <c r="K589">
        <v>0.20027652829594289</v>
      </c>
      <c r="L589">
        <v>1.5411127934421121E-2</v>
      </c>
      <c r="M589">
        <v>8.7250319387908212E-2</v>
      </c>
      <c r="N589">
        <v>0.47651006711409388</v>
      </c>
      <c r="O589">
        <v>2.884828220439388E-3</v>
      </c>
      <c r="P589">
        <v>0.59301519261800095</v>
      </c>
      <c r="Q589">
        <v>0.5540760729910541</v>
      </c>
      <c r="R589">
        <v>148</v>
      </c>
      <c r="S589">
        <v>0</v>
      </c>
      <c r="T589">
        <v>-0.50519490414826818</v>
      </c>
      <c r="U589">
        <v>11</v>
      </c>
      <c r="V589">
        <v>3008</v>
      </c>
      <c r="W589">
        <v>149</v>
      </c>
    </row>
    <row r="590" spans="1:23">
      <c r="A590" t="s">
        <v>351</v>
      </c>
      <c r="B590" t="str">
        <f t="shared" si="9"/>
        <v>core_CPI_PPI_marginal_improvement_6_1</v>
      </c>
      <c r="C590" t="s">
        <v>420</v>
      </c>
      <c r="D590" t="s">
        <v>337</v>
      </c>
      <c r="E590">
        <v>6</v>
      </c>
      <c r="F590">
        <v>1</v>
      </c>
      <c r="G590">
        <v>-1</v>
      </c>
      <c r="H590" t="s">
        <v>330</v>
      </c>
      <c r="I590" t="s">
        <v>331</v>
      </c>
      <c r="K590">
        <v>-0.32664745937845591</v>
      </c>
      <c r="L590">
        <v>-3.2589622897983062E-2</v>
      </c>
      <c r="M590">
        <v>-0.18449901216359771</v>
      </c>
      <c r="N590">
        <v>0.52348993288590606</v>
      </c>
      <c r="O590">
        <v>-1.052676822270588E-3</v>
      </c>
      <c r="P590">
        <v>-0.2312333878770523</v>
      </c>
      <c r="Q590">
        <v>0.81745286391440719</v>
      </c>
      <c r="R590">
        <v>148</v>
      </c>
      <c r="S590">
        <v>0</v>
      </c>
      <c r="T590">
        <v>-0.71851036308856775</v>
      </c>
      <c r="U590">
        <v>15</v>
      </c>
      <c r="V590">
        <v>3008</v>
      </c>
      <c r="W590">
        <v>149</v>
      </c>
    </row>
    <row r="591" spans="1:23">
      <c r="A591" t="s">
        <v>351</v>
      </c>
      <c r="B591" t="str">
        <f t="shared" si="9"/>
        <v>core_CPI_PPI_marginal_improvement_6_-1</v>
      </c>
      <c r="C591" t="s">
        <v>420</v>
      </c>
      <c r="D591" t="s">
        <v>337</v>
      </c>
      <c r="E591">
        <v>6</v>
      </c>
      <c r="F591">
        <v>-1</v>
      </c>
      <c r="G591">
        <v>-1</v>
      </c>
      <c r="H591" t="s">
        <v>330</v>
      </c>
      <c r="I591" t="s">
        <v>331</v>
      </c>
      <c r="K591">
        <v>2.326276945900085E-2</v>
      </c>
      <c r="L591">
        <v>1.928410033583017E-3</v>
      </c>
      <c r="M591">
        <v>1.0917271039195009E-2</v>
      </c>
      <c r="N591">
        <v>0.46979865771812079</v>
      </c>
      <c r="O591">
        <v>1.805002139328313E-3</v>
      </c>
      <c r="P591">
        <v>0.37192624900562038</v>
      </c>
      <c r="Q591">
        <v>0.71047973719917912</v>
      </c>
      <c r="R591">
        <v>148</v>
      </c>
      <c r="S591">
        <v>0</v>
      </c>
      <c r="T591">
        <v>-0.58642848448926621</v>
      </c>
      <c r="U591">
        <v>15</v>
      </c>
      <c r="V591">
        <v>3008</v>
      </c>
      <c r="W591">
        <v>149</v>
      </c>
    </row>
    <row r="592" spans="1:23">
      <c r="A592" t="s">
        <v>351</v>
      </c>
      <c r="B592" t="str">
        <f t="shared" si="9"/>
        <v>tot_retail_sales_yoy_marginal_improvement_6_1</v>
      </c>
      <c r="C592" t="s">
        <v>441</v>
      </c>
      <c r="D592" t="s">
        <v>337</v>
      </c>
      <c r="E592">
        <v>6</v>
      </c>
      <c r="F592">
        <v>1</v>
      </c>
      <c r="G592">
        <v>1</v>
      </c>
      <c r="H592" t="s">
        <v>330</v>
      </c>
      <c r="I592" t="s">
        <v>331</v>
      </c>
      <c r="K592">
        <v>0.15738577554082259</v>
      </c>
      <c r="L592">
        <v>1.232038554227066E-2</v>
      </c>
      <c r="M592">
        <v>6.9751246969670069E-2</v>
      </c>
      <c r="N592">
        <v>0.52348993288590606</v>
      </c>
      <c r="O592">
        <v>2.5952584778962591E-3</v>
      </c>
      <c r="P592">
        <v>0.55931096084466803</v>
      </c>
      <c r="Q592">
        <v>0.57679492525450859</v>
      </c>
      <c r="R592">
        <v>148</v>
      </c>
      <c r="S592">
        <v>0</v>
      </c>
      <c r="T592">
        <v>-0.49827454523175851</v>
      </c>
      <c r="U592">
        <v>16</v>
      </c>
      <c r="V592">
        <v>3008</v>
      </c>
      <c r="W592">
        <v>149</v>
      </c>
    </row>
    <row r="593" spans="1:23">
      <c r="A593" t="s">
        <v>351</v>
      </c>
      <c r="B593" t="str">
        <f t="shared" si="9"/>
        <v>tot_retail_sales_yoy_marginal_improvement_6_-1</v>
      </c>
      <c r="C593" t="s">
        <v>441</v>
      </c>
      <c r="D593" t="s">
        <v>337</v>
      </c>
      <c r="E593">
        <v>6</v>
      </c>
      <c r="F593">
        <v>-1</v>
      </c>
      <c r="G593">
        <v>1</v>
      </c>
      <c r="H593" t="s">
        <v>330</v>
      </c>
      <c r="I593" t="s">
        <v>331</v>
      </c>
      <c r="K593">
        <v>-0.40467854357663052</v>
      </c>
      <c r="L593">
        <v>-4.2520574688812977E-2</v>
      </c>
      <c r="M593">
        <v>-0.24072810840504619</v>
      </c>
      <c r="N593">
        <v>0.46979865771812079</v>
      </c>
      <c r="O593">
        <v>-1.8558821742122201E-3</v>
      </c>
      <c r="P593">
        <v>-0.3909127244904127</v>
      </c>
      <c r="Q593">
        <v>0.69642390263815035</v>
      </c>
      <c r="R593">
        <v>148</v>
      </c>
      <c r="S593">
        <v>0</v>
      </c>
      <c r="T593">
        <v>-0.59699915984733964</v>
      </c>
      <c r="U593">
        <v>16</v>
      </c>
      <c r="V593">
        <v>3008</v>
      </c>
      <c r="W593">
        <v>149</v>
      </c>
    </row>
    <row r="594" spans="1:23">
      <c r="A594" t="s">
        <v>351</v>
      </c>
      <c r="B594" t="str">
        <f t="shared" si="9"/>
        <v>consumer_confidence_marginal_improvement_6_1</v>
      </c>
      <c r="C594" t="s">
        <v>442</v>
      </c>
      <c r="D594" t="s">
        <v>337</v>
      </c>
      <c r="E594">
        <v>6</v>
      </c>
      <c r="F594">
        <v>1</v>
      </c>
      <c r="G594">
        <v>-1</v>
      </c>
      <c r="H594" t="s">
        <v>330</v>
      </c>
      <c r="I594" t="s">
        <v>331</v>
      </c>
      <c r="K594">
        <v>0.42226303280069871</v>
      </c>
      <c r="L594">
        <v>2.9949988503569891E-2</v>
      </c>
      <c r="M594">
        <v>0.16957390384189189</v>
      </c>
      <c r="N594">
        <v>0.53691275167785235</v>
      </c>
      <c r="O594">
        <v>4.0533949800557389E-3</v>
      </c>
      <c r="P594">
        <v>0.83841347746685724</v>
      </c>
      <c r="Q594">
        <v>0.40315056784275721</v>
      </c>
      <c r="R594">
        <v>148</v>
      </c>
      <c r="S594">
        <v>0</v>
      </c>
      <c r="T594">
        <v>-0.47744320620508451</v>
      </c>
      <c r="U594">
        <v>16</v>
      </c>
      <c r="V594">
        <v>3008</v>
      </c>
      <c r="W594">
        <v>149</v>
      </c>
    </row>
    <row r="595" spans="1:23">
      <c r="A595" t="s">
        <v>351</v>
      </c>
      <c r="B595" t="str">
        <f t="shared" si="9"/>
        <v>consumer_confidence_marginal_improvement_6_-1</v>
      </c>
      <c r="C595" t="s">
        <v>442</v>
      </c>
      <c r="D595" t="s">
        <v>337</v>
      </c>
      <c r="E595">
        <v>6</v>
      </c>
      <c r="F595">
        <v>-1</v>
      </c>
      <c r="G595">
        <v>-1</v>
      </c>
      <c r="H595" t="s">
        <v>330</v>
      </c>
      <c r="I595" t="s">
        <v>331</v>
      </c>
      <c r="K595">
        <v>-0.51554911458124808</v>
      </c>
      <c r="L595">
        <v>-5.8909702607901633E-2</v>
      </c>
      <c r="M595">
        <v>-0.33354097094882201</v>
      </c>
      <c r="N595">
        <v>0.4563758389261745</v>
      </c>
      <c r="O595">
        <v>-3.1802917182932669E-3</v>
      </c>
      <c r="P595">
        <v>-0.67209775353252454</v>
      </c>
      <c r="Q595">
        <v>0.50256932174732727</v>
      </c>
      <c r="R595">
        <v>148</v>
      </c>
      <c r="S595">
        <v>0</v>
      </c>
      <c r="T595">
        <v>-0.67660361890530851</v>
      </c>
      <c r="U595">
        <v>16</v>
      </c>
      <c r="V595">
        <v>3008</v>
      </c>
      <c r="W595">
        <v>149</v>
      </c>
    </row>
    <row r="596" spans="1:23">
      <c r="A596" t="s">
        <v>351</v>
      </c>
      <c r="B596" t="str">
        <f t="shared" si="9"/>
        <v>M1_marginal_improvement_6_1</v>
      </c>
      <c r="C596" t="s">
        <v>343</v>
      </c>
      <c r="D596" t="s">
        <v>337</v>
      </c>
      <c r="E596">
        <v>6</v>
      </c>
      <c r="F596">
        <v>1</v>
      </c>
      <c r="G596">
        <v>-1</v>
      </c>
      <c r="H596" t="s">
        <v>330</v>
      </c>
      <c r="I596" t="s">
        <v>331</v>
      </c>
      <c r="K596">
        <v>-0.51621617357412575</v>
      </c>
      <c r="L596">
        <v>-5.9018330811635662E-2</v>
      </c>
      <c r="M596">
        <v>-0.33415623422235508</v>
      </c>
      <c r="N596">
        <v>0.43624161073825501</v>
      </c>
      <c r="O596">
        <v>-3.0476876296236821E-3</v>
      </c>
      <c r="P596">
        <v>-0.61766019577068398</v>
      </c>
      <c r="Q596">
        <v>0.53774857208503202</v>
      </c>
      <c r="R596">
        <v>148</v>
      </c>
      <c r="S596">
        <v>0</v>
      </c>
      <c r="T596">
        <v>-0.64612487399247398</v>
      </c>
      <c r="U596">
        <v>13</v>
      </c>
      <c r="V596">
        <v>3008</v>
      </c>
      <c r="W596">
        <v>149</v>
      </c>
    </row>
    <row r="597" spans="1:23">
      <c r="A597" t="s">
        <v>351</v>
      </c>
      <c r="B597" t="str">
        <f t="shared" si="9"/>
        <v>M1_marginal_improvement_6_-1</v>
      </c>
      <c r="C597" t="s">
        <v>343</v>
      </c>
      <c r="D597" t="s">
        <v>337</v>
      </c>
      <c r="E597">
        <v>6</v>
      </c>
      <c r="F597">
        <v>-1</v>
      </c>
      <c r="G597">
        <v>-1</v>
      </c>
      <c r="H597" t="s">
        <v>330</v>
      </c>
      <c r="I597" t="s">
        <v>331</v>
      </c>
      <c r="K597">
        <v>0.42422410155588097</v>
      </c>
      <c r="L597">
        <v>3.0068887331092808E-2</v>
      </c>
      <c r="M597">
        <v>0.17024720997079301</v>
      </c>
      <c r="N597">
        <v>0.55704697986577179</v>
      </c>
      <c r="O597">
        <v>4.200262342836064E-3</v>
      </c>
      <c r="P597">
        <v>0.8369489253274941</v>
      </c>
      <c r="Q597">
        <v>0.40397067368502698</v>
      </c>
      <c r="R597">
        <v>148</v>
      </c>
      <c r="S597">
        <v>0</v>
      </c>
      <c r="T597">
        <v>-0.42059402981683919</v>
      </c>
      <c r="U597">
        <v>13</v>
      </c>
      <c r="V597">
        <v>3008</v>
      </c>
      <c r="W597">
        <v>149</v>
      </c>
    </row>
    <row r="598" spans="1:23">
      <c r="A598" t="s">
        <v>351</v>
      </c>
      <c r="B598" t="str">
        <f t="shared" si="9"/>
        <v>M2_marginal_improvement_6_1</v>
      </c>
      <c r="C598" t="s">
        <v>341</v>
      </c>
      <c r="D598" t="s">
        <v>337</v>
      </c>
      <c r="E598">
        <v>6</v>
      </c>
      <c r="F598">
        <v>1</v>
      </c>
      <c r="G598">
        <v>-1</v>
      </c>
      <c r="H598" t="s">
        <v>330</v>
      </c>
      <c r="I598" t="s">
        <v>331</v>
      </c>
      <c r="K598">
        <v>0.60787586051228515</v>
      </c>
      <c r="L598">
        <v>4.0588767324225339E-2</v>
      </c>
      <c r="M598">
        <v>0.22982479902901151</v>
      </c>
      <c r="N598">
        <v>0.50335570469798663</v>
      </c>
      <c r="O598">
        <v>4.8905337898727669E-3</v>
      </c>
      <c r="P598">
        <v>0.9966048254861507</v>
      </c>
      <c r="Q598">
        <v>0.32058299062746459</v>
      </c>
      <c r="R598">
        <v>148</v>
      </c>
      <c r="S598">
        <v>0</v>
      </c>
      <c r="T598">
        <v>-0.62052525229931255</v>
      </c>
      <c r="U598">
        <v>13</v>
      </c>
      <c r="V598">
        <v>3008</v>
      </c>
      <c r="W598">
        <v>149</v>
      </c>
    </row>
    <row r="599" spans="1:23">
      <c r="A599" t="s">
        <v>351</v>
      </c>
      <c r="B599" t="str">
        <f t="shared" si="9"/>
        <v>M2_marginal_improvement_6_-1</v>
      </c>
      <c r="C599" t="s">
        <v>341</v>
      </c>
      <c r="D599" t="s">
        <v>337</v>
      </c>
      <c r="E599">
        <v>6</v>
      </c>
      <c r="F599">
        <v>-1</v>
      </c>
      <c r="G599">
        <v>-1</v>
      </c>
      <c r="H599" t="s">
        <v>330</v>
      </c>
      <c r="I599" t="s">
        <v>331</v>
      </c>
      <c r="K599">
        <v>-0.57147401583656809</v>
      </c>
      <c r="L599">
        <v>-6.8531228265885535E-2</v>
      </c>
      <c r="M599">
        <v>-0.38804272220452452</v>
      </c>
      <c r="N599">
        <v>0.48993288590604028</v>
      </c>
      <c r="O599">
        <v>-4.0244902291283321E-3</v>
      </c>
      <c r="P599">
        <v>-0.87006097999280629</v>
      </c>
      <c r="Q599">
        <v>0.38567603472978179</v>
      </c>
      <c r="R599">
        <v>148</v>
      </c>
      <c r="S599">
        <v>0</v>
      </c>
      <c r="T599">
        <v>-0.70293821192926276</v>
      </c>
      <c r="U599">
        <v>13</v>
      </c>
      <c r="V599">
        <v>3008</v>
      </c>
      <c r="W599">
        <v>149</v>
      </c>
    </row>
    <row r="600" spans="1:23">
      <c r="A600" t="s">
        <v>351</v>
      </c>
      <c r="B600" t="str">
        <f t="shared" si="9"/>
        <v>M2_M1_marginal_improvement_6_1</v>
      </c>
      <c r="C600" t="s">
        <v>334</v>
      </c>
      <c r="D600" t="s">
        <v>337</v>
      </c>
      <c r="E600">
        <v>6</v>
      </c>
      <c r="F600">
        <v>1</v>
      </c>
      <c r="G600">
        <v>1</v>
      </c>
      <c r="H600" t="s">
        <v>330</v>
      </c>
      <c r="I600" t="s">
        <v>331</v>
      </c>
      <c r="K600">
        <v>0.37456040895989817</v>
      </c>
      <c r="L600">
        <v>2.7010527495358479E-2</v>
      </c>
      <c r="M600">
        <v>0.1529285671433557</v>
      </c>
      <c r="N600">
        <v>0.53020134228187921</v>
      </c>
      <c r="O600">
        <v>3.7778442031725879E-3</v>
      </c>
      <c r="P600">
        <v>0.78934478481914794</v>
      </c>
      <c r="Q600">
        <v>0.43117325060835321</v>
      </c>
      <c r="R600">
        <v>148</v>
      </c>
      <c r="S600">
        <v>0</v>
      </c>
      <c r="T600">
        <v>-0.53288766015547251</v>
      </c>
      <c r="U600">
        <v>14</v>
      </c>
      <c r="V600">
        <v>3008</v>
      </c>
      <c r="W600">
        <v>149</v>
      </c>
    </row>
    <row r="601" spans="1:23">
      <c r="A601" t="s">
        <v>351</v>
      </c>
      <c r="B601" t="str">
        <f t="shared" si="9"/>
        <v>M2_M1_marginal_improvement_6_-1</v>
      </c>
      <c r="C601" t="s">
        <v>334</v>
      </c>
      <c r="D601" t="s">
        <v>337</v>
      </c>
      <c r="E601">
        <v>6</v>
      </c>
      <c r="F601">
        <v>-1</v>
      </c>
      <c r="G601">
        <v>1</v>
      </c>
      <c r="H601" t="s">
        <v>330</v>
      </c>
      <c r="I601" t="s">
        <v>331</v>
      </c>
      <c r="K601">
        <v>-0.49873677355510498</v>
      </c>
      <c r="L601">
        <v>-5.6216158422784053E-2</v>
      </c>
      <c r="M601">
        <v>-0.31828540036389802</v>
      </c>
      <c r="N601">
        <v>0.46308724832214759</v>
      </c>
      <c r="O601">
        <v>-3.0144443481500381E-3</v>
      </c>
      <c r="P601">
        <v>-0.65174413330011371</v>
      </c>
      <c r="Q601">
        <v>0.51557706231307865</v>
      </c>
      <c r="R601">
        <v>148</v>
      </c>
      <c r="S601">
        <v>0</v>
      </c>
      <c r="T601">
        <v>-0.68209462901193352</v>
      </c>
      <c r="U601">
        <v>14</v>
      </c>
      <c r="V601">
        <v>3008</v>
      </c>
      <c r="W601">
        <v>149</v>
      </c>
    </row>
    <row r="602" spans="1:23">
      <c r="A602" t="s">
        <v>351</v>
      </c>
      <c r="B602" t="str">
        <f t="shared" si="9"/>
        <v>TSF_newadded_MA12_yoy_marginal_improvement_6_1</v>
      </c>
      <c r="C602" t="s">
        <v>332</v>
      </c>
      <c r="D602" t="s">
        <v>337</v>
      </c>
      <c r="E602">
        <v>6</v>
      </c>
      <c r="F602">
        <v>1</v>
      </c>
      <c r="G602">
        <v>-1</v>
      </c>
      <c r="H602" t="s">
        <v>330</v>
      </c>
      <c r="I602" t="s">
        <v>331</v>
      </c>
      <c r="K602">
        <v>-7.2482025134101846E-2</v>
      </c>
      <c r="L602">
        <v>-6.2837850952438554E-3</v>
      </c>
      <c r="M602">
        <v>-3.5573771090564192E-2</v>
      </c>
      <c r="N602">
        <v>0.52348993288590606</v>
      </c>
      <c r="O602">
        <v>1.186745639872957E-3</v>
      </c>
      <c r="P602">
        <v>0.25342502346828077</v>
      </c>
      <c r="Q602">
        <v>0.80029148835698749</v>
      </c>
      <c r="R602">
        <v>148</v>
      </c>
      <c r="S602">
        <v>0</v>
      </c>
      <c r="T602">
        <v>-0.50079456233907405</v>
      </c>
      <c r="U602">
        <v>12</v>
      </c>
      <c r="V602">
        <v>3008</v>
      </c>
      <c r="W602">
        <v>149</v>
      </c>
    </row>
    <row r="603" spans="1:23">
      <c r="A603" t="s">
        <v>351</v>
      </c>
      <c r="B603" t="str">
        <f t="shared" si="9"/>
        <v>TSF_newadded_MA12_yoy_marginal_improvement_6_-1</v>
      </c>
      <c r="C603" t="s">
        <v>332</v>
      </c>
      <c r="D603" t="s">
        <v>337</v>
      </c>
      <c r="E603">
        <v>6</v>
      </c>
      <c r="F603">
        <v>-1</v>
      </c>
      <c r="G603">
        <v>-1</v>
      </c>
      <c r="H603" t="s">
        <v>330</v>
      </c>
      <c r="I603" t="s">
        <v>331</v>
      </c>
      <c r="K603">
        <v>-0.25713937173209789</v>
      </c>
      <c r="L603">
        <v>-2.4594822504014568E-2</v>
      </c>
      <c r="M603">
        <v>-0.13923623620309661</v>
      </c>
      <c r="N603">
        <v>0.47651006711409388</v>
      </c>
      <c r="O603">
        <v>-2.6318114658803899E-4</v>
      </c>
      <c r="P603">
        <v>-5.2968344838927782E-2</v>
      </c>
      <c r="Q603">
        <v>0.9578285579553194</v>
      </c>
      <c r="R603">
        <v>148</v>
      </c>
      <c r="S603">
        <v>0</v>
      </c>
      <c r="T603">
        <v>-0.59526412566360487</v>
      </c>
      <c r="U603">
        <v>12</v>
      </c>
      <c r="V603">
        <v>3008</v>
      </c>
      <c r="W603">
        <v>149</v>
      </c>
    </row>
    <row r="604" spans="1:23">
      <c r="A604" t="s">
        <v>351</v>
      </c>
      <c r="B604" t="str">
        <f t="shared" si="9"/>
        <v>TSF_yoy_marginal_improvement_6_1</v>
      </c>
      <c r="C604" t="s">
        <v>391</v>
      </c>
      <c r="D604" t="s">
        <v>337</v>
      </c>
      <c r="E604">
        <v>6</v>
      </c>
      <c r="F604">
        <v>1</v>
      </c>
      <c r="G604">
        <v>-1</v>
      </c>
      <c r="H604" t="s">
        <v>330</v>
      </c>
      <c r="I604" t="s">
        <v>331</v>
      </c>
      <c r="K604">
        <v>0.61210110562138453</v>
      </c>
      <c r="L604">
        <v>4.0817579417147698E-2</v>
      </c>
      <c r="M604">
        <v>0.23112079329090751</v>
      </c>
      <c r="N604">
        <v>0.51677852348993292</v>
      </c>
      <c r="O604">
        <v>4.862104363512902E-3</v>
      </c>
      <c r="P604">
        <v>1.033689556228808</v>
      </c>
      <c r="Q604">
        <v>0.30296744884162141</v>
      </c>
      <c r="R604">
        <v>148</v>
      </c>
      <c r="S604">
        <v>0</v>
      </c>
      <c r="T604">
        <v>-0.59993395411778561</v>
      </c>
      <c r="U604">
        <v>11</v>
      </c>
      <c r="V604">
        <v>3008</v>
      </c>
      <c r="W604">
        <v>149</v>
      </c>
    </row>
    <row r="605" spans="1:23">
      <c r="A605" t="s">
        <v>351</v>
      </c>
      <c r="B605" t="str">
        <f t="shared" si="9"/>
        <v>TSF_yoy_marginal_improvement_6_-1</v>
      </c>
      <c r="C605" t="s">
        <v>391</v>
      </c>
      <c r="D605" t="s">
        <v>337</v>
      </c>
      <c r="E605">
        <v>6</v>
      </c>
      <c r="F605">
        <v>-1</v>
      </c>
      <c r="G605">
        <v>-1</v>
      </c>
      <c r="H605" t="s">
        <v>330</v>
      </c>
      <c r="I605" t="s">
        <v>331</v>
      </c>
      <c r="K605">
        <v>-0.57259716333171906</v>
      </c>
      <c r="L605">
        <v>-6.8736001247594491E-2</v>
      </c>
      <c r="M605">
        <v>-0.38920287196929948</v>
      </c>
      <c r="N605">
        <v>0.47651006711409388</v>
      </c>
      <c r="O605">
        <v>-4.0496993320737482E-3</v>
      </c>
      <c r="P605">
        <v>-0.84944808887676126</v>
      </c>
      <c r="Q605">
        <v>0.39700396809156818</v>
      </c>
      <c r="R605">
        <v>148</v>
      </c>
      <c r="S605">
        <v>0</v>
      </c>
      <c r="T605">
        <v>-0.61770078688663077</v>
      </c>
      <c r="U605">
        <v>11</v>
      </c>
      <c r="V605">
        <v>3008</v>
      </c>
      <c r="W605">
        <v>149</v>
      </c>
    </row>
    <row r="606" spans="1:23">
      <c r="A606" t="s">
        <v>351</v>
      </c>
      <c r="B606" t="str">
        <f t="shared" si="9"/>
        <v>long_loan_newadded_MA12_yoy_marginal_improvement_6_1</v>
      </c>
      <c r="C606" t="s">
        <v>328</v>
      </c>
      <c r="D606" t="s">
        <v>337</v>
      </c>
      <c r="E606">
        <v>6</v>
      </c>
      <c r="F606">
        <v>1</v>
      </c>
      <c r="G606">
        <v>-1</v>
      </c>
      <c r="H606" t="s">
        <v>330</v>
      </c>
      <c r="I606" t="s">
        <v>331</v>
      </c>
      <c r="K606">
        <v>3.7889312050702013E-2</v>
      </c>
      <c r="L606">
        <v>3.120438284832661E-3</v>
      </c>
      <c r="M606">
        <v>1.7665723112202832E-2</v>
      </c>
      <c r="N606">
        <v>0.47651006711409388</v>
      </c>
      <c r="O606">
        <v>1.8840282588806819E-3</v>
      </c>
      <c r="P606">
        <v>0.40284504001395449</v>
      </c>
      <c r="Q606">
        <v>0.68764353417188162</v>
      </c>
      <c r="R606">
        <v>148</v>
      </c>
      <c r="S606">
        <v>0</v>
      </c>
      <c r="T606">
        <v>-0.53634603255993896</v>
      </c>
      <c r="U606">
        <v>10</v>
      </c>
      <c r="V606">
        <v>3008</v>
      </c>
      <c r="W606">
        <v>149</v>
      </c>
    </row>
    <row r="607" spans="1:23">
      <c r="A607" t="s">
        <v>351</v>
      </c>
      <c r="B607" t="str">
        <f t="shared" si="9"/>
        <v>long_loan_newadded_MA12_yoy_marginal_improvement_6_-1</v>
      </c>
      <c r="C607" t="s">
        <v>328</v>
      </c>
      <c r="D607" t="s">
        <v>337</v>
      </c>
      <c r="E607">
        <v>6</v>
      </c>
      <c r="F607">
        <v>-1</v>
      </c>
      <c r="G607">
        <v>-1</v>
      </c>
      <c r="H607" t="s">
        <v>330</v>
      </c>
      <c r="I607" t="s">
        <v>331</v>
      </c>
      <c r="K607">
        <v>-0.33613673679974032</v>
      </c>
      <c r="L607">
        <v>-3.3739216163204522E-2</v>
      </c>
      <c r="M607">
        <v>-0.1910076714732695</v>
      </c>
      <c r="N607">
        <v>0.51677852348993292</v>
      </c>
      <c r="O607">
        <v>-1.097902406688426E-3</v>
      </c>
      <c r="P607">
        <v>-0.2296222679168089</v>
      </c>
      <c r="Q607">
        <v>0.81870234189981295</v>
      </c>
      <c r="R607">
        <v>148</v>
      </c>
      <c r="S607">
        <v>0</v>
      </c>
      <c r="T607">
        <v>-0.69088247455654372</v>
      </c>
      <c r="U607">
        <v>10</v>
      </c>
      <c r="V607">
        <v>3008</v>
      </c>
      <c r="W607">
        <v>149</v>
      </c>
    </row>
    <row r="608" spans="1:23">
      <c r="A608" t="s">
        <v>351</v>
      </c>
      <c r="B608" t="str">
        <f t="shared" si="9"/>
        <v>loan_yoy_marginal_improvement_6_1</v>
      </c>
      <c r="C608" t="s">
        <v>443</v>
      </c>
      <c r="D608" t="s">
        <v>337</v>
      </c>
      <c r="E608">
        <v>6</v>
      </c>
      <c r="F608">
        <v>1</v>
      </c>
      <c r="G608">
        <v>-1</v>
      </c>
      <c r="H608" t="s">
        <v>330</v>
      </c>
      <c r="I608" t="s">
        <v>331</v>
      </c>
      <c r="K608">
        <v>0.1274534949778954</v>
      </c>
      <c r="L608">
        <v>1.0100640445296131E-2</v>
      </c>
      <c r="M608">
        <v>5.7183832125974637E-2</v>
      </c>
      <c r="N608">
        <v>0.49664429530201343</v>
      </c>
      <c r="O608">
        <v>2.4420132779853741E-3</v>
      </c>
      <c r="P608">
        <v>0.52949725862973496</v>
      </c>
      <c r="Q608">
        <v>0.59725389849568233</v>
      </c>
      <c r="R608">
        <v>148</v>
      </c>
      <c r="S608">
        <v>0</v>
      </c>
      <c r="T608">
        <v>-0.6311012967317734</v>
      </c>
      <c r="U608">
        <v>12</v>
      </c>
      <c r="V608">
        <v>3008</v>
      </c>
      <c r="W608">
        <v>149</v>
      </c>
    </row>
    <row r="609" spans="1:23">
      <c r="A609" t="s">
        <v>351</v>
      </c>
      <c r="B609" t="str">
        <f t="shared" si="9"/>
        <v>loan_yoy_marginal_improvement_6_-1</v>
      </c>
      <c r="C609" t="s">
        <v>443</v>
      </c>
      <c r="D609" t="s">
        <v>337</v>
      </c>
      <c r="E609">
        <v>6</v>
      </c>
      <c r="F609">
        <v>-1</v>
      </c>
      <c r="G609">
        <v>-1</v>
      </c>
      <c r="H609" t="s">
        <v>330</v>
      </c>
      <c r="I609" t="s">
        <v>331</v>
      </c>
      <c r="K609">
        <v>-0.38887360888249939</v>
      </c>
      <c r="L609">
        <v>-4.0416467261605082E-2</v>
      </c>
      <c r="M609">
        <v>-0.2288140530820387</v>
      </c>
      <c r="N609">
        <v>0.49664429530201343</v>
      </c>
      <c r="O609">
        <v>-1.619602684724445E-3</v>
      </c>
      <c r="P609">
        <v>-0.33109765264750229</v>
      </c>
      <c r="Q609">
        <v>0.74103904521361885</v>
      </c>
      <c r="R609">
        <v>148</v>
      </c>
      <c r="S609">
        <v>0</v>
      </c>
      <c r="T609">
        <v>-0.62319324955649802</v>
      </c>
      <c r="U609">
        <v>12</v>
      </c>
      <c r="V609">
        <v>3008</v>
      </c>
      <c r="W609">
        <v>149</v>
      </c>
    </row>
    <row r="610" spans="1:23">
      <c r="A610" t="s">
        <v>351</v>
      </c>
      <c r="B610" t="str">
        <f t="shared" si="9"/>
        <v>newstarts_area_yoy_marginal_improvement_6_1</v>
      </c>
      <c r="C610" t="s">
        <v>340</v>
      </c>
      <c r="D610" t="s">
        <v>337</v>
      </c>
      <c r="E610">
        <v>6</v>
      </c>
      <c r="F610">
        <v>1</v>
      </c>
      <c r="G610">
        <v>1</v>
      </c>
      <c r="H610" t="s">
        <v>330</v>
      </c>
      <c r="I610" t="s">
        <v>331</v>
      </c>
      <c r="K610">
        <v>-0.43309650275897082</v>
      </c>
      <c r="L610">
        <v>-4.6436026776032313E-2</v>
      </c>
      <c r="M610">
        <v>-0.26289926932843499</v>
      </c>
      <c r="N610">
        <v>0.46308724832214759</v>
      </c>
      <c r="O610">
        <v>-2.0463583660894251E-3</v>
      </c>
      <c r="P610">
        <v>-0.42245453106543007</v>
      </c>
      <c r="Q610">
        <v>0.67330638632406115</v>
      </c>
      <c r="R610">
        <v>148</v>
      </c>
      <c r="S610">
        <v>0</v>
      </c>
      <c r="T610">
        <v>-0.66586897678137724</v>
      </c>
      <c r="U610">
        <v>17</v>
      </c>
      <c r="V610">
        <v>3008</v>
      </c>
      <c r="W610">
        <v>149</v>
      </c>
    </row>
    <row r="611" spans="1:23">
      <c r="A611" t="s">
        <v>351</v>
      </c>
      <c r="B611" t="str">
        <f t="shared" si="9"/>
        <v>newstarts_area_yoy_marginal_improvement_6_-1</v>
      </c>
      <c r="C611" t="s">
        <v>340</v>
      </c>
      <c r="D611" t="s">
        <v>337</v>
      </c>
      <c r="E611">
        <v>6</v>
      </c>
      <c r="F611">
        <v>-1</v>
      </c>
      <c r="G611">
        <v>1</v>
      </c>
      <c r="H611" t="s">
        <v>330</v>
      </c>
      <c r="I611" t="s">
        <v>331</v>
      </c>
      <c r="K611">
        <v>0.215403660220683</v>
      </c>
      <c r="L611">
        <v>1.647709875481462E-2</v>
      </c>
      <c r="M611">
        <v>9.3285699144464107E-2</v>
      </c>
      <c r="N611">
        <v>0.53020134228187921</v>
      </c>
      <c r="O611">
        <v>3.0619655106847912E-3</v>
      </c>
      <c r="P611">
        <v>0.6207412004266154</v>
      </c>
      <c r="Q611">
        <v>0.53572467588109507</v>
      </c>
      <c r="R611">
        <v>148</v>
      </c>
      <c r="S611">
        <v>0</v>
      </c>
      <c r="T611">
        <v>-0.57189513644446277</v>
      </c>
      <c r="U611">
        <v>17</v>
      </c>
      <c r="V611">
        <v>3008</v>
      </c>
      <c r="W611">
        <v>149</v>
      </c>
    </row>
    <row r="612" spans="1:23">
      <c r="A612" t="s">
        <v>351</v>
      </c>
      <c r="B612" t="str">
        <f t="shared" si="9"/>
        <v>completed_yoy_marginal_improvement_6_1</v>
      </c>
      <c r="C612" t="s">
        <v>444</v>
      </c>
      <c r="D612" t="s">
        <v>337</v>
      </c>
      <c r="E612">
        <v>6</v>
      </c>
      <c r="F612">
        <v>1</v>
      </c>
      <c r="G612">
        <v>1</v>
      </c>
      <c r="H612" t="s">
        <v>330</v>
      </c>
      <c r="I612" t="s">
        <v>331</v>
      </c>
      <c r="K612">
        <v>0.35152089741011272</v>
      </c>
      <c r="L612">
        <v>2.5557195164596092E-2</v>
      </c>
      <c r="M612">
        <v>0.1446989895000379</v>
      </c>
      <c r="N612">
        <v>0.47651006711409388</v>
      </c>
      <c r="O612">
        <v>3.7982826052886049E-3</v>
      </c>
      <c r="P612">
        <v>0.75134778255312784</v>
      </c>
      <c r="Q612">
        <v>0.45363645357697718</v>
      </c>
      <c r="R612">
        <v>148</v>
      </c>
      <c r="S612">
        <v>0</v>
      </c>
      <c r="T612">
        <v>-0.72506978786330778</v>
      </c>
      <c r="U612">
        <v>20</v>
      </c>
      <c r="V612">
        <v>3008</v>
      </c>
      <c r="W612">
        <v>149</v>
      </c>
    </row>
    <row r="613" spans="1:23">
      <c r="A613" t="s">
        <v>351</v>
      </c>
      <c r="B613" t="str">
        <f t="shared" si="9"/>
        <v>completed_yoy_marginal_improvement_6_-1</v>
      </c>
      <c r="C613" t="s">
        <v>444</v>
      </c>
      <c r="D613" t="s">
        <v>337</v>
      </c>
      <c r="E613">
        <v>6</v>
      </c>
      <c r="F613">
        <v>-1</v>
      </c>
      <c r="G613">
        <v>1</v>
      </c>
      <c r="H613" t="s">
        <v>330</v>
      </c>
      <c r="I613" t="s">
        <v>331</v>
      </c>
      <c r="K613">
        <v>-0.49019168933384588</v>
      </c>
      <c r="L613">
        <v>-5.4878708325722059E-2</v>
      </c>
      <c r="M613">
        <v>-0.31071068592063927</v>
      </c>
      <c r="N613">
        <v>0.51677852348993292</v>
      </c>
      <c r="O613">
        <v>-2.8071131358943062E-3</v>
      </c>
      <c r="P613">
        <v>-0.60058158962876984</v>
      </c>
      <c r="Q613">
        <v>0.54903729849811911</v>
      </c>
      <c r="R613">
        <v>148</v>
      </c>
      <c r="S613">
        <v>0</v>
      </c>
      <c r="T613">
        <v>-0.75613422897355664</v>
      </c>
      <c r="U613">
        <v>20</v>
      </c>
      <c r="V613">
        <v>3008</v>
      </c>
      <c r="W613">
        <v>149</v>
      </c>
    </row>
    <row r="614" spans="1:23">
      <c r="A614" t="s">
        <v>351</v>
      </c>
      <c r="B614" t="str">
        <f t="shared" si="9"/>
        <v>sold_area_yoy_marginal_improvement_6_1</v>
      </c>
      <c r="C614" t="s">
        <v>346</v>
      </c>
      <c r="D614" t="s">
        <v>337</v>
      </c>
      <c r="E614">
        <v>6</v>
      </c>
      <c r="F614">
        <v>1</v>
      </c>
      <c r="G614">
        <v>-1</v>
      </c>
      <c r="H614" t="s">
        <v>330</v>
      </c>
      <c r="I614" t="s">
        <v>331</v>
      </c>
      <c r="K614">
        <v>-0.6606576531203785</v>
      </c>
      <c r="L614">
        <v>-8.6563304751554826E-2</v>
      </c>
      <c r="M614">
        <v>-0.49022477976827411</v>
      </c>
      <c r="N614">
        <v>0.46979865771812079</v>
      </c>
      <c r="O614">
        <v>-5.5609783372776713E-3</v>
      </c>
      <c r="P614">
        <v>-1.196773406250013</v>
      </c>
      <c r="Q614">
        <v>0.2333084280814596</v>
      </c>
      <c r="R614">
        <v>148</v>
      </c>
      <c r="S614">
        <v>0</v>
      </c>
      <c r="T614">
        <v>-0.69215392784845575</v>
      </c>
      <c r="U614">
        <v>15</v>
      </c>
      <c r="V614">
        <v>3008</v>
      </c>
      <c r="W614">
        <v>149</v>
      </c>
    </row>
    <row r="615" spans="1:23">
      <c r="A615" t="s">
        <v>351</v>
      </c>
      <c r="B615" t="str">
        <f t="shared" si="9"/>
        <v>sold_area_yoy_marginal_improvement_6_-1</v>
      </c>
      <c r="C615" t="s">
        <v>346</v>
      </c>
      <c r="D615" t="s">
        <v>337</v>
      </c>
      <c r="E615">
        <v>6</v>
      </c>
      <c r="F615">
        <v>-1</v>
      </c>
      <c r="G615">
        <v>-1</v>
      </c>
      <c r="H615" t="s">
        <v>330</v>
      </c>
      <c r="I615" t="s">
        <v>331</v>
      </c>
      <c r="K615">
        <v>1.0304468094666519</v>
      </c>
      <c r="L615">
        <v>6.1130942102320063E-2</v>
      </c>
      <c r="M615">
        <v>0.34619637865199099</v>
      </c>
      <c r="N615">
        <v>0.52348993288590606</v>
      </c>
      <c r="O615">
        <v>6.4930838669428944E-3</v>
      </c>
      <c r="P615">
        <v>1.3075058563587429</v>
      </c>
      <c r="Q615">
        <v>0.19306848380621511</v>
      </c>
      <c r="R615">
        <v>148</v>
      </c>
      <c r="S615">
        <v>0</v>
      </c>
      <c r="T615">
        <v>-0.34278096633204402</v>
      </c>
      <c r="U615">
        <v>15</v>
      </c>
      <c r="V615">
        <v>3008</v>
      </c>
      <c r="W615">
        <v>149</v>
      </c>
    </row>
    <row r="616" spans="1:23">
      <c r="A616" t="s">
        <v>351</v>
      </c>
      <c r="B616" t="str">
        <f t="shared" si="9"/>
        <v>local_gov_budget_MA12_yoy_marginal_improvement_6_1</v>
      </c>
      <c r="C616" t="s">
        <v>389</v>
      </c>
      <c r="D616" t="s">
        <v>337</v>
      </c>
      <c r="E616">
        <v>6</v>
      </c>
      <c r="F616">
        <v>1</v>
      </c>
      <c r="G616">
        <v>-1</v>
      </c>
      <c r="H616" t="s">
        <v>467</v>
      </c>
      <c r="I616" t="s">
        <v>331</v>
      </c>
      <c r="K616">
        <v>0.99285919869799621</v>
      </c>
      <c r="L616">
        <v>6.7772006766293691E-2</v>
      </c>
      <c r="M616">
        <v>0.37919967626906709</v>
      </c>
      <c r="N616">
        <v>0.5419847328244275</v>
      </c>
      <c r="O616">
        <v>6.9311387022460624E-3</v>
      </c>
      <c r="P616">
        <v>1.3451738790757479</v>
      </c>
      <c r="Q616">
        <v>0.1809109578469689</v>
      </c>
      <c r="R616">
        <v>130</v>
      </c>
      <c r="S616">
        <v>0</v>
      </c>
      <c r="T616">
        <v>-0.42687719897821319</v>
      </c>
      <c r="U616">
        <v>12</v>
      </c>
      <c r="V616">
        <v>2650</v>
      </c>
      <c r="W616">
        <v>131</v>
      </c>
    </row>
    <row r="617" spans="1:23">
      <c r="A617" t="s">
        <v>351</v>
      </c>
      <c r="B617" t="str">
        <f t="shared" si="9"/>
        <v>local_gov_budget_MA12_yoy_marginal_improvement_6_-1</v>
      </c>
      <c r="C617" t="s">
        <v>389</v>
      </c>
      <c r="D617" t="s">
        <v>337</v>
      </c>
      <c r="E617">
        <v>6</v>
      </c>
      <c r="F617">
        <v>-1</v>
      </c>
      <c r="G617">
        <v>-1</v>
      </c>
      <c r="H617" t="s">
        <v>467</v>
      </c>
      <c r="I617" t="s">
        <v>331</v>
      </c>
      <c r="K617">
        <v>-0.64148286925903042</v>
      </c>
      <c r="L617">
        <v>-9.2939167376902554E-2</v>
      </c>
      <c r="M617">
        <v>-0.52001562095643739</v>
      </c>
      <c r="N617">
        <v>0.45038167938931289</v>
      </c>
      <c r="O617">
        <v>-6.2013271164327007E-3</v>
      </c>
      <c r="P617">
        <v>-1.270946907870099</v>
      </c>
      <c r="Q617">
        <v>0.20601707203888911</v>
      </c>
      <c r="R617">
        <v>130</v>
      </c>
      <c r="S617">
        <v>0</v>
      </c>
      <c r="T617">
        <v>-0.75290099079497985</v>
      </c>
      <c r="U617">
        <v>12</v>
      </c>
      <c r="V617">
        <v>2650</v>
      </c>
      <c r="W617">
        <v>131</v>
      </c>
    </row>
    <row r="618" spans="1:23">
      <c r="A618" t="s">
        <v>351</v>
      </c>
      <c r="B618" t="str">
        <f t="shared" si="9"/>
        <v>newstarts_area_ytd_yoy_marginal_improvement_6_1</v>
      </c>
      <c r="C618" t="s">
        <v>446</v>
      </c>
      <c r="D618" t="s">
        <v>337</v>
      </c>
      <c r="E618">
        <v>6</v>
      </c>
      <c r="F618">
        <v>1</v>
      </c>
      <c r="G618">
        <v>1</v>
      </c>
      <c r="H618" t="s">
        <v>330</v>
      </c>
      <c r="I618" t="s">
        <v>331</v>
      </c>
      <c r="K618">
        <v>-0.72446280797562901</v>
      </c>
      <c r="L618">
        <v>-0.1023641167781378</v>
      </c>
      <c r="M618">
        <v>-0.57981520519697349</v>
      </c>
      <c r="N618">
        <v>0.42281879194630873</v>
      </c>
      <c r="O618">
        <v>-6.9510424062432276E-3</v>
      </c>
      <c r="P618">
        <v>-1.4979533977156561</v>
      </c>
      <c r="Q618">
        <v>0.13627516260223629</v>
      </c>
      <c r="R618">
        <v>148</v>
      </c>
      <c r="S618">
        <v>0</v>
      </c>
      <c r="T618">
        <v>-0.80779209723551948</v>
      </c>
      <c r="U618">
        <v>17</v>
      </c>
      <c r="V618">
        <v>3008</v>
      </c>
      <c r="W618">
        <v>149</v>
      </c>
    </row>
    <row r="619" spans="1:23">
      <c r="A619" t="s">
        <v>351</v>
      </c>
      <c r="B619" t="str">
        <f t="shared" si="9"/>
        <v>newstarts_area_ytd_yoy_marginal_improvement_6_-1</v>
      </c>
      <c r="C619" t="s">
        <v>446</v>
      </c>
      <c r="D619" t="s">
        <v>337</v>
      </c>
      <c r="E619">
        <v>6</v>
      </c>
      <c r="F619">
        <v>-1</v>
      </c>
      <c r="G619">
        <v>1</v>
      </c>
      <c r="H619" t="s">
        <v>330</v>
      </c>
      <c r="I619" t="s">
        <v>331</v>
      </c>
      <c r="K619">
        <v>1.5006300618673309</v>
      </c>
      <c r="L619">
        <v>7.9809708030849302E-2</v>
      </c>
      <c r="M619">
        <v>0.45206155921720881</v>
      </c>
      <c r="N619">
        <v>0.57046979865771807</v>
      </c>
      <c r="O619">
        <v>7.8841560076085455E-3</v>
      </c>
      <c r="P619">
        <v>1.593295947903475</v>
      </c>
      <c r="Q619">
        <v>0.1132272806851287</v>
      </c>
      <c r="R619">
        <v>148</v>
      </c>
      <c r="S619">
        <v>0</v>
      </c>
      <c r="T619">
        <v>-0.39652902973334159</v>
      </c>
      <c r="U619">
        <v>17</v>
      </c>
      <c r="V619">
        <v>3008</v>
      </c>
      <c r="W619">
        <v>149</v>
      </c>
    </row>
    <row r="620" spans="1:23">
      <c r="A620" t="s">
        <v>351</v>
      </c>
      <c r="B620" t="str">
        <f t="shared" si="9"/>
        <v>completed_area_ytd_yoy_marginal_improvement_6_1</v>
      </c>
      <c r="C620" t="s">
        <v>447</v>
      </c>
      <c r="D620" t="s">
        <v>337</v>
      </c>
      <c r="E620">
        <v>6</v>
      </c>
      <c r="F620">
        <v>1</v>
      </c>
      <c r="G620">
        <v>1</v>
      </c>
      <c r="H620" t="s">
        <v>330</v>
      </c>
      <c r="I620" t="s">
        <v>331</v>
      </c>
      <c r="K620">
        <v>-0.33730440557043567</v>
      </c>
      <c r="L620">
        <v>-3.3881714004894481E-2</v>
      </c>
      <c r="M620">
        <v>-0.19181445920692519</v>
      </c>
      <c r="N620">
        <v>0.44966442953020141</v>
      </c>
      <c r="O620">
        <v>-1.017081838536444E-3</v>
      </c>
      <c r="P620">
        <v>-0.2037782728864623</v>
      </c>
      <c r="Q620">
        <v>0.83880670131323898</v>
      </c>
      <c r="R620">
        <v>148</v>
      </c>
      <c r="S620">
        <v>0</v>
      </c>
      <c r="T620">
        <v>-0.81144544080239911</v>
      </c>
      <c r="U620">
        <v>15</v>
      </c>
      <c r="V620">
        <v>3008</v>
      </c>
      <c r="W620">
        <v>149</v>
      </c>
    </row>
    <row r="621" spans="1:23">
      <c r="A621" t="s">
        <v>351</v>
      </c>
      <c r="B621" t="str">
        <f t="shared" si="9"/>
        <v>completed_area_ytd_yoy_marginal_improvement_6_-1</v>
      </c>
      <c r="C621" t="s">
        <v>447</v>
      </c>
      <c r="D621" t="s">
        <v>337</v>
      </c>
      <c r="E621">
        <v>6</v>
      </c>
      <c r="F621">
        <v>-1</v>
      </c>
      <c r="G621">
        <v>1</v>
      </c>
      <c r="H621" t="s">
        <v>330</v>
      </c>
      <c r="I621" t="s">
        <v>331</v>
      </c>
      <c r="K621">
        <v>3.9718071661158927E-2</v>
      </c>
      <c r="L621">
        <v>3.2683937675959118E-3</v>
      </c>
      <c r="M621">
        <v>1.850334911970895E-2</v>
      </c>
      <c r="N621">
        <v>0.55033557046979864</v>
      </c>
      <c r="O621">
        <v>1.9336805740982959E-3</v>
      </c>
      <c r="P621">
        <v>0.41620202925321248</v>
      </c>
      <c r="Q621">
        <v>0.67786509862685795</v>
      </c>
      <c r="R621">
        <v>148</v>
      </c>
      <c r="S621">
        <v>0</v>
      </c>
      <c r="T621">
        <v>-0.68596600115340267</v>
      </c>
      <c r="U621">
        <v>15</v>
      </c>
      <c r="V621">
        <v>3008</v>
      </c>
      <c r="W621">
        <v>149</v>
      </c>
    </row>
    <row r="622" spans="1:23">
      <c r="A622" t="s">
        <v>351</v>
      </c>
      <c r="B622" t="str">
        <f t="shared" si="9"/>
        <v>sold_area_ytd_yoy_marginal_improvement_6_1</v>
      </c>
      <c r="C622" t="s">
        <v>392</v>
      </c>
      <c r="D622" t="s">
        <v>337</v>
      </c>
      <c r="E622">
        <v>6</v>
      </c>
      <c r="F622">
        <v>1</v>
      </c>
      <c r="G622">
        <v>-1</v>
      </c>
      <c r="H622" t="s">
        <v>330</v>
      </c>
      <c r="I622" t="s">
        <v>331</v>
      </c>
      <c r="K622">
        <v>-0.70333094818845365</v>
      </c>
      <c r="L622">
        <v>-9.6789942189428713E-2</v>
      </c>
      <c r="M622">
        <v>-0.54820352634017855</v>
      </c>
      <c r="N622">
        <v>0.41610738255033558</v>
      </c>
      <c r="O622">
        <v>-6.5123512445769719E-3</v>
      </c>
      <c r="P622">
        <v>-1.4041647696439989</v>
      </c>
      <c r="Q622">
        <v>0.16236481257036059</v>
      </c>
      <c r="R622">
        <v>148</v>
      </c>
      <c r="S622">
        <v>0</v>
      </c>
      <c r="T622">
        <v>-0.73014778086159371</v>
      </c>
      <c r="U622">
        <v>12</v>
      </c>
      <c r="V622">
        <v>3008</v>
      </c>
      <c r="W622">
        <v>149</v>
      </c>
    </row>
    <row r="623" spans="1:23">
      <c r="A623" t="s">
        <v>351</v>
      </c>
      <c r="B623" t="str">
        <f t="shared" si="9"/>
        <v>sold_area_ytd_yoy_marginal_improvement_6_-1</v>
      </c>
      <c r="C623" t="s">
        <v>392</v>
      </c>
      <c r="D623" t="s">
        <v>337</v>
      </c>
      <c r="E623">
        <v>6</v>
      </c>
      <c r="F623">
        <v>-1</v>
      </c>
      <c r="G623">
        <v>-1</v>
      </c>
      <c r="H623" t="s">
        <v>330</v>
      </c>
      <c r="I623" t="s">
        <v>331</v>
      </c>
      <c r="K623">
        <v>1.322509143880426</v>
      </c>
      <c r="L623">
        <v>7.314564601881024E-2</v>
      </c>
      <c r="M623">
        <v>0.41428582533363417</v>
      </c>
      <c r="N623">
        <v>0.57718120805369133</v>
      </c>
      <c r="O623">
        <v>7.3054860960856212E-3</v>
      </c>
      <c r="P623">
        <v>1.533259018164189</v>
      </c>
      <c r="Q623">
        <v>0.12734692534728539</v>
      </c>
      <c r="R623">
        <v>148</v>
      </c>
      <c r="S623">
        <v>0</v>
      </c>
      <c r="T623">
        <v>-0.46629619074434359</v>
      </c>
      <c r="U623">
        <v>12</v>
      </c>
      <c r="V623">
        <v>3008</v>
      </c>
      <c r="W623">
        <v>149</v>
      </c>
    </row>
    <row r="624" spans="1:23">
      <c r="A624" t="s">
        <v>351</v>
      </c>
      <c r="B624" t="str">
        <f t="shared" si="9"/>
        <v>CN_BOND_1Y_marginal_improvement_6_1</v>
      </c>
      <c r="C624" t="s">
        <v>448</v>
      </c>
      <c r="D624" t="s">
        <v>337</v>
      </c>
      <c r="E624">
        <v>6</v>
      </c>
      <c r="F624">
        <v>1</v>
      </c>
      <c r="G624">
        <v>-1</v>
      </c>
      <c r="H624" t="s">
        <v>330</v>
      </c>
      <c r="I624" t="s">
        <v>331</v>
      </c>
      <c r="K624">
        <v>-0.34470783916331921</v>
      </c>
      <c r="L624">
        <v>-3.4790590815257823E-2</v>
      </c>
      <c r="M624">
        <v>-0.19696032988757439</v>
      </c>
      <c r="N624">
        <v>0.47651006711409388</v>
      </c>
      <c r="O624">
        <v>-1.148308653591125E-3</v>
      </c>
      <c r="P624">
        <v>-0.2417329348653946</v>
      </c>
      <c r="Q624">
        <v>0.80932172122860335</v>
      </c>
      <c r="R624">
        <v>148</v>
      </c>
      <c r="S624">
        <v>0</v>
      </c>
      <c r="T624">
        <v>-0.60535235858991754</v>
      </c>
      <c r="U624">
        <v>17</v>
      </c>
      <c r="V624">
        <v>3008</v>
      </c>
      <c r="W624">
        <v>149</v>
      </c>
    </row>
    <row r="625" spans="1:23">
      <c r="A625" t="s">
        <v>351</v>
      </c>
      <c r="B625" t="str">
        <f t="shared" si="9"/>
        <v>CN_BOND_1Y_marginal_improvement_6_-1</v>
      </c>
      <c r="C625" t="s">
        <v>448</v>
      </c>
      <c r="D625" t="s">
        <v>337</v>
      </c>
      <c r="E625">
        <v>6</v>
      </c>
      <c r="F625">
        <v>-1</v>
      </c>
      <c r="G625">
        <v>-1</v>
      </c>
      <c r="H625" t="s">
        <v>330</v>
      </c>
      <c r="I625" t="s">
        <v>331</v>
      </c>
      <c r="K625">
        <v>5.1464715614654599E-2</v>
      </c>
      <c r="L625">
        <v>4.2131083227887611E-3</v>
      </c>
      <c r="M625">
        <v>2.3851713514006629E-2</v>
      </c>
      <c r="N625">
        <v>0.51677852348993292</v>
      </c>
      <c r="O625">
        <v>2.0234256285459619E-3</v>
      </c>
      <c r="P625">
        <v>0.41847365579981038</v>
      </c>
      <c r="Q625">
        <v>0.67620746161055389</v>
      </c>
      <c r="R625">
        <v>148</v>
      </c>
      <c r="S625">
        <v>0</v>
      </c>
      <c r="T625">
        <v>-0.60253635356124646</v>
      </c>
      <c r="U625">
        <v>17</v>
      </c>
      <c r="V625">
        <v>3008</v>
      </c>
      <c r="W625">
        <v>149</v>
      </c>
    </row>
    <row r="626" spans="1:23">
      <c r="A626" t="s">
        <v>351</v>
      </c>
      <c r="B626" t="str">
        <f t="shared" si="9"/>
        <v>CN_BOND_10Y_marginal_improvement_6_1</v>
      </c>
      <c r="C626" t="s">
        <v>449</v>
      </c>
      <c r="D626" t="s">
        <v>337</v>
      </c>
      <c r="E626">
        <v>6</v>
      </c>
      <c r="F626">
        <v>1</v>
      </c>
      <c r="G626">
        <v>-1</v>
      </c>
      <c r="H626" t="s">
        <v>330</v>
      </c>
      <c r="I626" t="s">
        <v>331</v>
      </c>
      <c r="K626">
        <v>-0.32004967470485618</v>
      </c>
      <c r="L626">
        <v>-3.1799039993436702E-2</v>
      </c>
      <c r="M626">
        <v>-0.1800229407053332</v>
      </c>
      <c r="N626">
        <v>0.48993288590604028</v>
      </c>
      <c r="O626">
        <v>-9.2360186620491901E-4</v>
      </c>
      <c r="P626">
        <v>-0.1962270878886036</v>
      </c>
      <c r="Q626">
        <v>0.84470160813421735</v>
      </c>
      <c r="R626">
        <v>148</v>
      </c>
      <c r="S626">
        <v>0</v>
      </c>
      <c r="T626">
        <v>-0.62085616774802421</v>
      </c>
      <c r="U626">
        <v>9</v>
      </c>
      <c r="V626">
        <v>3008</v>
      </c>
      <c r="W626">
        <v>149</v>
      </c>
    </row>
    <row r="627" spans="1:23">
      <c r="A627" t="s">
        <v>351</v>
      </c>
      <c r="B627" t="str">
        <f t="shared" si="9"/>
        <v>CN_BOND_10Y_marginal_improvement_6_-1</v>
      </c>
      <c r="C627" t="s">
        <v>449</v>
      </c>
      <c r="D627" t="s">
        <v>337</v>
      </c>
      <c r="E627">
        <v>6</v>
      </c>
      <c r="F627">
        <v>-1</v>
      </c>
      <c r="G627">
        <v>-1</v>
      </c>
      <c r="H627" t="s">
        <v>330</v>
      </c>
      <c r="I627" t="s">
        <v>331</v>
      </c>
      <c r="K627">
        <v>1.3333709693523771E-2</v>
      </c>
      <c r="L627">
        <v>1.110287035080981E-3</v>
      </c>
      <c r="M627">
        <v>6.2856343186315769E-3</v>
      </c>
      <c r="N627">
        <v>0.50335570469798663</v>
      </c>
      <c r="O627">
        <v>1.7611082387977771E-3</v>
      </c>
      <c r="P627">
        <v>0.36497273016613979</v>
      </c>
      <c r="Q627">
        <v>0.71565277832596297</v>
      </c>
      <c r="R627">
        <v>148</v>
      </c>
      <c r="S627">
        <v>0</v>
      </c>
      <c r="T627">
        <v>-0.63690857308249837</v>
      </c>
      <c r="U627">
        <v>9</v>
      </c>
      <c r="V627">
        <v>3008</v>
      </c>
      <c r="W627">
        <v>149</v>
      </c>
    </row>
    <row r="628" spans="1:23">
      <c r="A628" t="s">
        <v>351</v>
      </c>
      <c r="B628" t="str">
        <f t="shared" si="9"/>
        <v>TERM_SPREAD_marginal_improvement_6_1</v>
      </c>
      <c r="C628" t="s">
        <v>450</v>
      </c>
      <c r="D628" t="s">
        <v>337</v>
      </c>
      <c r="E628">
        <v>6</v>
      </c>
      <c r="F628">
        <v>1</v>
      </c>
      <c r="G628">
        <v>1</v>
      </c>
      <c r="H628" t="s">
        <v>330</v>
      </c>
      <c r="I628" t="s">
        <v>331</v>
      </c>
      <c r="K628">
        <v>-0.39623020660217778</v>
      </c>
      <c r="L628">
        <v>-4.1389569204816512E-2</v>
      </c>
      <c r="M628">
        <v>-0.23432397329527371</v>
      </c>
      <c r="N628">
        <v>0.49664429530201343</v>
      </c>
      <c r="O628">
        <v>-1.6950473832038049E-3</v>
      </c>
      <c r="P628">
        <v>-0.3590892623207203</v>
      </c>
      <c r="Q628">
        <v>0.72004009478422981</v>
      </c>
      <c r="R628">
        <v>148</v>
      </c>
      <c r="S628">
        <v>0</v>
      </c>
      <c r="T628">
        <v>-0.65985473878434941</v>
      </c>
      <c r="U628">
        <v>16</v>
      </c>
      <c r="V628">
        <v>3008</v>
      </c>
      <c r="W628">
        <v>149</v>
      </c>
    </row>
    <row r="629" spans="1:23">
      <c r="A629" t="s">
        <v>351</v>
      </c>
      <c r="B629" t="str">
        <f t="shared" si="9"/>
        <v>TERM_SPREAD_marginal_improvement_6_-1</v>
      </c>
      <c r="C629" t="s">
        <v>450</v>
      </c>
      <c r="D629" t="s">
        <v>337</v>
      </c>
      <c r="E629">
        <v>6</v>
      </c>
      <c r="F629">
        <v>-1</v>
      </c>
      <c r="G629">
        <v>1</v>
      </c>
      <c r="H629" t="s">
        <v>330</v>
      </c>
      <c r="I629" t="s">
        <v>331</v>
      </c>
      <c r="K629">
        <v>0.14119088611751859</v>
      </c>
      <c r="L629">
        <v>1.112601098632071E-2</v>
      </c>
      <c r="M629">
        <v>6.298908520502669E-2</v>
      </c>
      <c r="N629">
        <v>0.50335570469798663</v>
      </c>
      <c r="O629">
        <v>2.6104789689395231E-3</v>
      </c>
      <c r="P629">
        <v>0.53087359232335696</v>
      </c>
      <c r="Q629">
        <v>0.59630211824998813</v>
      </c>
      <c r="R629">
        <v>148</v>
      </c>
      <c r="S629">
        <v>0</v>
      </c>
      <c r="T629">
        <v>-0.50312196723842939</v>
      </c>
      <c r="U629">
        <v>16</v>
      </c>
      <c r="V629">
        <v>3008</v>
      </c>
      <c r="W629">
        <v>149</v>
      </c>
    </row>
    <row r="630" spans="1:23">
      <c r="A630" t="s">
        <v>351</v>
      </c>
      <c r="B630" t="str">
        <f t="shared" si="9"/>
        <v>US_BOND_5Y_marginal_improvement_6_1</v>
      </c>
      <c r="C630" t="s">
        <v>338</v>
      </c>
      <c r="D630" t="s">
        <v>337</v>
      </c>
      <c r="E630">
        <v>6</v>
      </c>
      <c r="F630">
        <v>1</v>
      </c>
      <c r="G630">
        <v>1</v>
      </c>
      <c r="H630" t="s">
        <v>330</v>
      </c>
      <c r="I630" t="s">
        <v>331</v>
      </c>
      <c r="K630">
        <v>-0.1651326843909057</v>
      </c>
      <c r="L630">
        <v>-1.500647057826732E-2</v>
      </c>
      <c r="M630">
        <v>-8.4954178181040368E-2</v>
      </c>
      <c r="N630">
        <v>0.47651006711409388</v>
      </c>
      <c r="O630">
        <v>4.5917739133313111E-4</v>
      </c>
      <c r="P630">
        <v>9.3902948529754851E-2</v>
      </c>
      <c r="Q630">
        <v>0.92531325733182279</v>
      </c>
      <c r="R630">
        <v>148</v>
      </c>
      <c r="S630">
        <v>0</v>
      </c>
      <c r="T630">
        <v>-0.53983062203295484</v>
      </c>
      <c r="U630">
        <v>16</v>
      </c>
      <c r="V630">
        <v>3008</v>
      </c>
      <c r="W630">
        <v>149</v>
      </c>
    </row>
    <row r="631" spans="1:23">
      <c r="A631" t="s">
        <v>351</v>
      </c>
      <c r="B631" t="str">
        <f t="shared" si="9"/>
        <v>US_BOND_5Y_marginal_improvement_6_-1</v>
      </c>
      <c r="C631" t="s">
        <v>338</v>
      </c>
      <c r="D631" t="s">
        <v>337</v>
      </c>
      <c r="E631">
        <v>6</v>
      </c>
      <c r="F631">
        <v>-1</v>
      </c>
      <c r="G631">
        <v>1</v>
      </c>
      <c r="H631" t="s">
        <v>330</v>
      </c>
      <c r="I631" t="s">
        <v>331</v>
      </c>
      <c r="K631">
        <v>-0.17469929334103981</v>
      </c>
      <c r="L631">
        <v>-1.5957047404308811E-2</v>
      </c>
      <c r="M631">
        <v>-9.0335555009996321E-2</v>
      </c>
      <c r="N631">
        <v>0.51677852348993292</v>
      </c>
      <c r="O631">
        <v>3.258049780630545E-4</v>
      </c>
      <c r="P631">
        <v>7.13724304953504E-2</v>
      </c>
      <c r="Q631">
        <v>0.94319770676330661</v>
      </c>
      <c r="R631">
        <v>148</v>
      </c>
      <c r="S631">
        <v>0</v>
      </c>
      <c r="T631">
        <v>-0.62910435534382614</v>
      </c>
      <c r="U631">
        <v>16</v>
      </c>
      <c r="V631">
        <v>3008</v>
      </c>
      <c r="W631">
        <v>149</v>
      </c>
    </row>
    <row r="632" spans="1:23">
      <c r="A632" t="s">
        <v>351</v>
      </c>
      <c r="B632" t="str">
        <f t="shared" si="9"/>
        <v>US_BOND_10Y_marginal_improvement_6_1</v>
      </c>
      <c r="C632" t="s">
        <v>336</v>
      </c>
      <c r="D632" t="s">
        <v>337</v>
      </c>
      <c r="E632">
        <v>6</v>
      </c>
      <c r="F632">
        <v>1</v>
      </c>
      <c r="G632">
        <v>1</v>
      </c>
      <c r="H632" t="s">
        <v>330</v>
      </c>
      <c r="I632" t="s">
        <v>331</v>
      </c>
      <c r="K632">
        <v>-0.18720127833179889</v>
      </c>
      <c r="L632">
        <v>-1.7214629223708981E-2</v>
      </c>
      <c r="M632">
        <v>-9.7454956750607544E-2</v>
      </c>
      <c r="N632">
        <v>0.50335570469798663</v>
      </c>
      <c r="O632">
        <v>2.7250404137099839E-4</v>
      </c>
      <c r="P632">
        <v>5.7843260382866392E-2</v>
      </c>
      <c r="Q632">
        <v>0.95395150235040527</v>
      </c>
      <c r="R632">
        <v>148</v>
      </c>
      <c r="S632">
        <v>0</v>
      </c>
      <c r="T632">
        <v>-0.49627112185167338</v>
      </c>
      <c r="U632">
        <v>18</v>
      </c>
      <c r="V632">
        <v>3008</v>
      </c>
      <c r="W632">
        <v>149</v>
      </c>
    </row>
    <row r="633" spans="1:23">
      <c r="A633" t="s">
        <v>351</v>
      </c>
      <c r="B633" t="str">
        <f t="shared" si="9"/>
        <v>US_BOND_10Y_marginal_improvement_6_-1</v>
      </c>
      <c r="C633" t="s">
        <v>336</v>
      </c>
      <c r="D633" t="s">
        <v>337</v>
      </c>
      <c r="E633">
        <v>6</v>
      </c>
      <c r="F633">
        <v>-1</v>
      </c>
      <c r="G633">
        <v>1</v>
      </c>
      <c r="H633" t="s">
        <v>330</v>
      </c>
      <c r="I633" t="s">
        <v>331</v>
      </c>
      <c r="K633">
        <v>-0.15229125345509009</v>
      </c>
      <c r="L633">
        <v>-1.3746063177362161E-2</v>
      </c>
      <c r="M633">
        <v>-7.7818811839173579E-2</v>
      </c>
      <c r="N633">
        <v>0.48993288590604028</v>
      </c>
      <c r="O633">
        <v>5.6505133430559721E-4</v>
      </c>
      <c r="P633">
        <v>0.117145151053886</v>
      </c>
      <c r="Q633">
        <v>0.90690385188927647</v>
      </c>
      <c r="R633">
        <v>148</v>
      </c>
      <c r="S633">
        <v>0</v>
      </c>
      <c r="T633">
        <v>-0.54077161892621295</v>
      </c>
      <c r="U633">
        <v>18</v>
      </c>
      <c r="V633">
        <v>3008</v>
      </c>
      <c r="W633">
        <v>149</v>
      </c>
    </row>
    <row r="634" spans="1:23">
      <c r="A634" t="s">
        <v>351</v>
      </c>
      <c r="B634" t="str">
        <f t="shared" si="9"/>
        <v>CNY_INDEX_marginal_improvement_6_1</v>
      </c>
      <c r="C634" t="s">
        <v>388</v>
      </c>
      <c r="D634" t="s">
        <v>337</v>
      </c>
      <c r="E634">
        <v>6</v>
      </c>
      <c r="F634">
        <v>1</v>
      </c>
      <c r="G634">
        <v>-1</v>
      </c>
      <c r="H634" t="s">
        <v>468</v>
      </c>
      <c r="I634" t="s">
        <v>331</v>
      </c>
      <c r="K634">
        <v>-0.1744186543658118</v>
      </c>
      <c r="L634">
        <v>-2.3196220842859879E-2</v>
      </c>
      <c r="M634">
        <v>-0.15039108975067561</v>
      </c>
      <c r="N634">
        <v>0.58823529411764708</v>
      </c>
      <c r="O634">
        <v>-7.8209478864801191E-4</v>
      </c>
      <c r="P634">
        <v>-0.16964025468424579</v>
      </c>
      <c r="Q634">
        <v>0.86563237907458213</v>
      </c>
      <c r="R634">
        <v>101</v>
      </c>
      <c r="S634">
        <v>0</v>
      </c>
      <c r="T634">
        <v>-0.55262451432836823</v>
      </c>
      <c r="U634">
        <v>10</v>
      </c>
      <c r="V634">
        <v>2058</v>
      </c>
      <c r="W634">
        <v>102</v>
      </c>
    </row>
    <row r="635" spans="1:23">
      <c r="A635" t="s">
        <v>351</v>
      </c>
      <c r="B635" t="str">
        <f t="shared" si="9"/>
        <v>CNY_INDEX_marginal_improvement_6_-1</v>
      </c>
      <c r="C635" t="s">
        <v>388</v>
      </c>
      <c r="D635" t="s">
        <v>337</v>
      </c>
      <c r="E635">
        <v>6</v>
      </c>
      <c r="F635">
        <v>-1</v>
      </c>
      <c r="G635">
        <v>-1</v>
      </c>
      <c r="H635" t="s">
        <v>468</v>
      </c>
      <c r="I635" t="s">
        <v>331</v>
      </c>
      <c r="K635">
        <v>-2.574030173597253E-3</v>
      </c>
      <c r="L635">
        <v>-3.1554392208676951E-4</v>
      </c>
      <c r="M635">
        <v>-2.0458071436855992E-3</v>
      </c>
      <c r="N635">
        <v>0.41176470588235292</v>
      </c>
      <c r="O635">
        <v>1.0933096341920071E-3</v>
      </c>
      <c r="P635">
        <v>0.22975071523763399</v>
      </c>
      <c r="Q635">
        <v>0.81875013575224587</v>
      </c>
      <c r="R635">
        <v>101</v>
      </c>
      <c r="S635">
        <v>0</v>
      </c>
      <c r="T635">
        <v>-0.5784500193353479</v>
      </c>
      <c r="U635">
        <v>10</v>
      </c>
      <c r="V635">
        <v>2058</v>
      </c>
      <c r="W635">
        <v>102</v>
      </c>
    </row>
    <row r="636" spans="1:23">
      <c r="A636" t="s">
        <v>351</v>
      </c>
      <c r="B636" t="str">
        <f t="shared" si="9"/>
        <v>USD_INDEX_marginal_improvement_6_1</v>
      </c>
      <c r="C636" t="s">
        <v>452</v>
      </c>
      <c r="D636" t="s">
        <v>337</v>
      </c>
      <c r="E636">
        <v>6</v>
      </c>
      <c r="F636">
        <v>1</v>
      </c>
      <c r="G636">
        <v>1</v>
      </c>
      <c r="H636" t="s">
        <v>330</v>
      </c>
      <c r="I636" t="s">
        <v>331</v>
      </c>
      <c r="K636">
        <v>-0.1071043666367533</v>
      </c>
      <c r="L636">
        <v>-9.4457856121452632E-3</v>
      </c>
      <c r="M636">
        <v>-5.3474320065876609E-2</v>
      </c>
      <c r="N636">
        <v>0.50335570469798663</v>
      </c>
      <c r="O636">
        <v>8.9473631688211531E-4</v>
      </c>
      <c r="P636">
        <v>0.1862988835764193</v>
      </c>
      <c r="Q636">
        <v>0.85246549460631849</v>
      </c>
      <c r="R636">
        <v>148</v>
      </c>
      <c r="S636">
        <v>0</v>
      </c>
      <c r="T636">
        <v>-0.62137763911676891</v>
      </c>
      <c r="U636">
        <v>21</v>
      </c>
      <c r="V636">
        <v>3008</v>
      </c>
      <c r="W636">
        <v>149</v>
      </c>
    </row>
    <row r="637" spans="1:23">
      <c r="A637" t="s">
        <v>351</v>
      </c>
      <c r="B637" t="str">
        <f t="shared" si="9"/>
        <v>USD_INDEX_marginal_improvement_6_-1</v>
      </c>
      <c r="C637" t="s">
        <v>452</v>
      </c>
      <c r="D637" t="s">
        <v>337</v>
      </c>
      <c r="E637">
        <v>6</v>
      </c>
      <c r="F637">
        <v>-1</v>
      </c>
      <c r="G637">
        <v>1</v>
      </c>
      <c r="H637" t="s">
        <v>330</v>
      </c>
      <c r="I637" t="s">
        <v>331</v>
      </c>
      <c r="K637">
        <v>-0.22833469019962779</v>
      </c>
      <c r="L637">
        <v>-2.1481180029295329E-2</v>
      </c>
      <c r="M637">
        <v>-0.1216088892386339</v>
      </c>
      <c r="N637">
        <v>0.48993288590604028</v>
      </c>
      <c r="O637">
        <v>-9.5601992743088671E-5</v>
      </c>
      <c r="P637">
        <v>-2.0443105556547079E-2</v>
      </c>
      <c r="Q637">
        <v>0.98371743280859691</v>
      </c>
      <c r="R637">
        <v>148</v>
      </c>
      <c r="S637">
        <v>0</v>
      </c>
      <c r="T637">
        <v>-0.48598757961857209</v>
      </c>
      <c r="U637">
        <v>21</v>
      </c>
      <c r="V637">
        <v>3008</v>
      </c>
      <c r="W637">
        <v>149</v>
      </c>
    </row>
    <row r="638" spans="1:23">
      <c r="A638" t="s">
        <v>351</v>
      </c>
      <c r="B638" t="str">
        <f t="shared" si="9"/>
        <v>DR007_historical_high_12_1</v>
      </c>
      <c r="C638" t="s">
        <v>387</v>
      </c>
      <c r="D638" t="s">
        <v>333</v>
      </c>
      <c r="E638">
        <v>12</v>
      </c>
      <c r="F638">
        <v>1</v>
      </c>
      <c r="G638">
        <v>1</v>
      </c>
      <c r="H638" t="s">
        <v>330</v>
      </c>
      <c r="I638" t="s">
        <v>331</v>
      </c>
      <c r="K638">
        <v>0.1377183022350659</v>
      </c>
      <c r="L638">
        <v>1.086788685408013E-2</v>
      </c>
      <c r="M638">
        <v>6.1527690214141562E-2</v>
      </c>
      <c r="N638">
        <v>0.55704697986577179</v>
      </c>
      <c r="O638">
        <v>2.4974561716042442E-3</v>
      </c>
      <c r="P638">
        <v>0.54210339268026397</v>
      </c>
      <c r="Q638">
        <v>0.58856255614953978</v>
      </c>
      <c r="R638">
        <v>148</v>
      </c>
      <c r="S638">
        <v>0</v>
      </c>
      <c r="T638">
        <v>-0.6412308123523548</v>
      </c>
      <c r="U638">
        <v>34</v>
      </c>
      <c r="V638">
        <v>3008</v>
      </c>
      <c r="W638">
        <v>149</v>
      </c>
    </row>
    <row r="639" spans="1:23">
      <c r="A639" t="s">
        <v>351</v>
      </c>
      <c r="B639" t="str">
        <f t="shared" si="9"/>
        <v>DR007_exceed_expectation_3_-1</v>
      </c>
      <c r="C639" t="s">
        <v>387</v>
      </c>
      <c r="D639" t="s">
        <v>329</v>
      </c>
      <c r="E639">
        <v>3</v>
      </c>
      <c r="F639">
        <v>-1</v>
      </c>
      <c r="G639">
        <v>1</v>
      </c>
      <c r="H639" t="s">
        <v>330</v>
      </c>
      <c r="I639" t="s">
        <v>331</v>
      </c>
      <c r="K639">
        <v>0.1121658179872176</v>
      </c>
      <c r="L639">
        <v>8.9460098677560662E-3</v>
      </c>
      <c r="M639">
        <v>5.0646807491065149E-2</v>
      </c>
      <c r="N639">
        <v>0.4563758389261745</v>
      </c>
      <c r="O639">
        <v>2.5524705308954511E-3</v>
      </c>
      <c r="P639">
        <v>0.49856558135655499</v>
      </c>
      <c r="Q639">
        <v>0.61882560944696197</v>
      </c>
      <c r="R639">
        <v>148</v>
      </c>
      <c r="S639">
        <v>0</v>
      </c>
      <c r="T639">
        <v>-0.76299970131288219</v>
      </c>
      <c r="U639">
        <v>52</v>
      </c>
      <c r="V639">
        <v>3008</v>
      </c>
      <c r="W639">
        <v>149</v>
      </c>
    </row>
    <row r="640" spans="1:23">
      <c r="A640" t="s">
        <v>351</v>
      </c>
      <c r="B640" t="str">
        <f t="shared" si="9"/>
        <v>CREDIT_SPREAD_marginal_improvement_6_1</v>
      </c>
      <c r="C640" t="s">
        <v>453</v>
      </c>
      <c r="D640" t="s">
        <v>337</v>
      </c>
      <c r="E640">
        <v>6</v>
      </c>
      <c r="F640">
        <v>1</v>
      </c>
      <c r="G640">
        <v>1</v>
      </c>
      <c r="H640" t="s">
        <v>469</v>
      </c>
      <c r="I640" t="s">
        <v>331</v>
      </c>
      <c r="K640">
        <v>-0.28509414198377347</v>
      </c>
      <c r="L640">
        <v>-2.8800456010835359E-2</v>
      </c>
      <c r="M640">
        <v>-0.16226494358714419</v>
      </c>
      <c r="N640">
        <v>0.50349650349650354</v>
      </c>
      <c r="O640">
        <v>-5.9375564318062493E-4</v>
      </c>
      <c r="P640">
        <v>-0.1179796976399094</v>
      </c>
      <c r="Q640">
        <v>0.90625046548191313</v>
      </c>
      <c r="R640">
        <v>142</v>
      </c>
      <c r="S640">
        <v>0</v>
      </c>
      <c r="T640">
        <v>-0.6289450309144603</v>
      </c>
      <c r="U640">
        <v>15</v>
      </c>
      <c r="V640">
        <v>2894</v>
      </c>
      <c r="W640">
        <v>143</v>
      </c>
    </row>
    <row r="641" spans="1:23">
      <c r="A641" t="s">
        <v>351</v>
      </c>
      <c r="B641" t="str">
        <f t="shared" si="9"/>
        <v>CREDIT_SPREAD_marginal_improvement_6_-1</v>
      </c>
      <c r="C641" t="s">
        <v>453</v>
      </c>
      <c r="D641" t="s">
        <v>337</v>
      </c>
      <c r="E641">
        <v>6</v>
      </c>
      <c r="F641">
        <v>-1</v>
      </c>
      <c r="G641">
        <v>1</v>
      </c>
      <c r="H641" t="s">
        <v>469</v>
      </c>
      <c r="I641" t="s">
        <v>331</v>
      </c>
      <c r="K641">
        <v>-2.588515897067967E-2</v>
      </c>
      <c r="L641">
        <v>-2.281074784394876E-3</v>
      </c>
      <c r="M641">
        <v>-1.2851826758181801E-2</v>
      </c>
      <c r="N641">
        <v>0.48951048951048948</v>
      </c>
      <c r="O641">
        <v>1.559501336921821E-3</v>
      </c>
      <c r="P641">
        <v>0.3164355915598942</v>
      </c>
      <c r="Q641">
        <v>0.7521365939699336</v>
      </c>
      <c r="R641">
        <v>142</v>
      </c>
      <c r="S641">
        <v>0</v>
      </c>
      <c r="T641">
        <v>-0.41818449147023429</v>
      </c>
      <c r="U641">
        <v>15</v>
      </c>
      <c r="V641">
        <v>2894</v>
      </c>
      <c r="W641">
        <v>143</v>
      </c>
    </row>
    <row r="642" spans="1:23">
      <c r="A642" t="s">
        <v>351</v>
      </c>
      <c r="B642" t="str">
        <f t="shared" si="9"/>
        <v>electricity_yoy_marginal_improvement_9_1</v>
      </c>
      <c r="C642" t="s">
        <v>435</v>
      </c>
      <c r="D642" t="s">
        <v>337</v>
      </c>
      <c r="E642">
        <v>9</v>
      </c>
      <c r="F642">
        <v>1</v>
      </c>
      <c r="G642">
        <v>-1</v>
      </c>
      <c r="H642" t="s">
        <v>330</v>
      </c>
      <c r="I642" t="s">
        <v>331</v>
      </c>
      <c r="K642">
        <v>-0.30227574585672989</v>
      </c>
      <c r="L642">
        <v>-2.9703728407352799E-2</v>
      </c>
      <c r="M642">
        <v>-0.1681601044639604</v>
      </c>
      <c r="N642">
        <v>0.47651006711409388</v>
      </c>
      <c r="O642">
        <v>-7.3683258120500587E-4</v>
      </c>
      <c r="P642">
        <v>-0.155696491849488</v>
      </c>
      <c r="Q642">
        <v>0.8764844204826594</v>
      </c>
      <c r="R642">
        <v>148</v>
      </c>
      <c r="S642">
        <v>0</v>
      </c>
      <c r="T642">
        <v>-0.66181862387116497</v>
      </c>
      <c r="U642">
        <v>27</v>
      </c>
      <c r="V642">
        <v>3008</v>
      </c>
      <c r="W642">
        <v>149</v>
      </c>
    </row>
    <row r="643" spans="1:23">
      <c r="A643" t="s">
        <v>351</v>
      </c>
      <c r="B643" t="str">
        <f t="shared" ref="B643:B706" si="10">C643&amp;"_"&amp;D643&amp;"_"&amp;E643&amp;"_"&amp;F643</f>
        <v>electricity_yoy_marginal_improvement_9_-1</v>
      </c>
      <c r="C643" t="s">
        <v>435</v>
      </c>
      <c r="D643" t="s">
        <v>337</v>
      </c>
      <c r="E643">
        <v>9</v>
      </c>
      <c r="F643">
        <v>-1</v>
      </c>
      <c r="G643">
        <v>-1</v>
      </c>
      <c r="H643" t="s">
        <v>330</v>
      </c>
      <c r="I643" t="s">
        <v>331</v>
      </c>
      <c r="K643">
        <v>-1.248010020134249E-2</v>
      </c>
      <c r="L643">
        <v>-1.051566045038643E-3</v>
      </c>
      <c r="M643">
        <v>-5.9531737416734336E-3</v>
      </c>
      <c r="N643">
        <v>0.51677852348993292</v>
      </c>
      <c r="O643">
        <v>1.5873544277625561E-3</v>
      </c>
      <c r="P643">
        <v>0.32943608276392211</v>
      </c>
      <c r="Q643">
        <v>0.74229186376887113</v>
      </c>
      <c r="R643">
        <v>148</v>
      </c>
      <c r="S643">
        <v>0</v>
      </c>
      <c r="T643">
        <v>-0.52299639702846956</v>
      </c>
      <c r="U643">
        <v>27</v>
      </c>
      <c r="V643">
        <v>3008</v>
      </c>
      <c r="W643">
        <v>149</v>
      </c>
    </row>
    <row r="644" spans="1:23">
      <c r="A644" t="s">
        <v>351</v>
      </c>
      <c r="B644" t="str">
        <f t="shared" si="10"/>
        <v>electricity_ytd_yoy_marginal_improvement_9_1</v>
      </c>
      <c r="C644" t="s">
        <v>436</v>
      </c>
      <c r="D644" t="s">
        <v>337</v>
      </c>
      <c r="E644">
        <v>9</v>
      </c>
      <c r="F644">
        <v>1</v>
      </c>
      <c r="G644">
        <v>-1</v>
      </c>
      <c r="H644" t="s">
        <v>330</v>
      </c>
      <c r="I644" t="s">
        <v>331</v>
      </c>
      <c r="K644">
        <v>0.48122323026290359</v>
      </c>
      <c r="L644">
        <v>3.3460794612572682E-2</v>
      </c>
      <c r="M644">
        <v>0.18945561575440131</v>
      </c>
      <c r="N644">
        <v>0.48322147651006708</v>
      </c>
      <c r="O644">
        <v>4.3382721552140419E-3</v>
      </c>
      <c r="P644">
        <v>0.88495360237577203</v>
      </c>
      <c r="Q644">
        <v>0.37761713278560088</v>
      </c>
      <c r="R644">
        <v>148</v>
      </c>
      <c r="S644">
        <v>0</v>
      </c>
      <c r="T644">
        <v>-0.53309754745868831</v>
      </c>
      <c r="U644">
        <v>17</v>
      </c>
      <c r="V644">
        <v>3008</v>
      </c>
      <c r="W644">
        <v>149</v>
      </c>
    </row>
    <row r="645" spans="1:23">
      <c r="A645" t="s">
        <v>351</v>
      </c>
      <c r="B645" t="str">
        <f t="shared" si="10"/>
        <v>electricity_ytd_yoy_marginal_improvement_9_-1</v>
      </c>
      <c r="C645" t="s">
        <v>436</v>
      </c>
      <c r="D645" t="s">
        <v>337</v>
      </c>
      <c r="E645">
        <v>9</v>
      </c>
      <c r="F645">
        <v>-1</v>
      </c>
      <c r="G645">
        <v>-1</v>
      </c>
      <c r="H645" t="s">
        <v>330</v>
      </c>
      <c r="I645" t="s">
        <v>331</v>
      </c>
      <c r="K645">
        <v>-0.53483271699947688</v>
      </c>
      <c r="L645">
        <v>-6.2106713643474087E-2</v>
      </c>
      <c r="M645">
        <v>-0.35164932010865901</v>
      </c>
      <c r="N645">
        <v>0.51006711409395977</v>
      </c>
      <c r="O645">
        <v>-3.484946443350696E-3</v>
      </c>
      <c r="P645">
        <v>-0.75470456109423112</v>
      </c>
      <c r="Q645">
        <v>0.45162550501542681</v>
      </c>
      <c r="R645">
        <v>148</v>
      </c>
      <c r="S645">
        <v>0</v>
      </c>
      <c r="T645">
        <v>-0.76657437915747062</v>
      </c>
      <c r="U645">
        <v>17</v>
      </c>
      <c r="V645">
        <v>3008</v>
      </c>
      <c r="W645">
        <v>149</v>
      </c>
    </row>
    <row r="646" spans="1:23">
      <c r="A646" t="s">
        <v>351</v>
      </c>
      <c r="B646" t="str">
        <f t="shared" si="10"/>
        <v>industrial_value_added_yoy_marginal_improvement_9_1</v>
      </c>
      <c r="C646" t="s">
        <v>437</v>
      </c>
      <c r="D646" t="s">
        <v>337</v>
      </c>
      <c r="E646">
        <v>9</v>
      </c>
      <c r="F646">
        <v>1</v>
      </c>
      <c r="G646">
        <v>-1</v>
      </c>
      <c r="H646" t="s">
        <v>330</v>
      </c>
      <c r="I646" t="s">
        <v>331</v>
      </c>
      <c r="K646">
        <v>0.31745175686621868</v>
      </c>
      <c r="L646">
        <v>2.3365960661742461E-2</v>
      </c>
      <c r="M646">
        <v>0.13229129077198701</v>
      </c>
      <c r="N646">
        <v>0.47651006711409388</v>
      </c>
      <c r="O646">
        <v>3.611290840901807E-3</v>
      </c>
      <c r="P646">
        <v>0.74326189658577912</v>
      </c>
      <c r="Q646">
        <v>0.45850136471618541</v>
      </c>
      <c r="R646">
        <v>148</v>
      </c>
      <c r="S646">
        <v>0</v>
      </c>
      <c r="T646">
        <v>-0.50574942152914404</v>
      </c>
      <c r="U646">
        <v>23</v>
      </c>
      <c r="V646">
        <v>3008</v>
      </c>
      <c r="W646">
        <v>149</v>
      </c>
    </row>
    <row r="647" spans="1:23">
      <c r="A647" t="s">
        <v>351</v>
      </c>
      <c r="B647" t="str">
        <f t="shared" si="10"/>
        <v>industrial_value_added_yoy_marginal_improvement_9_-1</v>
      </c>
      <c r="C647" t="s">
        <v>437</v>
      </c>
      <c r="D647" t="s">
        <v>337</v>
      </c>
      <c r="E647">
        <v>9</v>
      </c>
      <c r="F647">
        <v>-1</v>
      </c>
      <c r="G647">
        <v>-1</v>
      </c>
      <c r="H647" t="s">
        <v>330</v>
      </c>
      <c r="I647" t="s">
        <v>331</v>
      </c>
      <c r="K647">
        <v>-0.47700810906534002</v>
      </c>
      <c r="L647">
        <v>-5.2855011561019349E-2</v>
      </c>
      <c r="M647">
        <v>-0.29924974215265659</v>
      </c>
      <c r="N647">
        <v>0.51677852348993292</v>
      </c>
      <c r="O647">
        <v>-2.5857073385001689E-3</v>
      </c>
      <c r="P647">
        <v>-0.5248610177779276</v>
      </c>
      <c r="Q647">
        <v>0.60046513496648612</v>
      </c>
      <c r="R647">
        <v>148</v>
      </c>
      <c r="S647">
        <v>0</v>
      </c>
      <c r="T647">
        <v>-0.67795582232256857</v>
      </c>
      <c r="U647">
        <v>23</v>
      </c>
      <c r="V647">
        <v>3008</v>
      </c>
      <c r="W647">
        <v>149</v>
      </c>
    </row>
    <row r="648" spans="1:23">
      <c r="A648" t="s">
        <v>351</v>
      </c>
      <c r="B648" t="str">
        <f t="shared" si="10"/>
        <v>fixedasset_investment_yoy_marginal_improvement_9_1</v>
      </c>
      <c r="C648" t="s">
        <v>344</v>
      </c>
      <c r="D648" t="s">
        <v>337</v>
      </c>
      <c r="E648">
        <v>9</v>
      </c>
      <c r="F648">
        <v>1</v>
      </c>
      <c r="G648">
        <v>1</v>
      </c>
      <c r="H648" t="s">
        <v>330</v>
      </c>
      <c r="I648" t="s">
        <v>331</v>
      </c>
      <c r="K648">
        <v>-0.65982647646752424</v>
      </c>
      <c r="L648">
        <v>-8.6376077262959594E-2</v>
      </c>
      <c r="M648">
        <v>-0.48916313127940919</v>
      </c>
      <c r="N648">
        <v>0.4563758389261745</v>
      </c>
      <c r="O648">
        <v>-5.5232811861596169E-3</v>
      </c>
      <c r="P648">
        <v>-1.166761319654809</v>
      </c>
      <c r="Q648">
        <v>0.24518331733866561</v>
      </c>
      <c r="R648">
        <v>148</v>
      </c>
      <c r="S648">
        <v>0</v>
      </c>
      <c r="T648">
        <v>-0.70965415561478729</v>
      </c>
      <c r="U648">
        <v>22</v>
      </c>
      <c r="V648">
        <v>3008</v>
      </c>
      <c r="W648">
        <v>149</v>
      </c>
    </row>
    <row r="649" spans="1:23">
      <c r="A649" t="s">
        <v>351</v>
      </c>
      <c r="B649" t="str">
        <f t="shared" si="10"/>
        <v>fixedasset_investment_yoy_marginal_improvement_9_-1</v>
      </c>
      <c r="C649" t="s">
        <v>344</v>
      </c>
      <c r="D649" t="s">
        <v>337</v>
      </c>
      <c r="E649">
        <v>9</v>
      </c>
      <c r="F649">
        <v>-1</v>
      </c>
      <c r="G649">
        <v>1</v>
      </c>
      <c r="H649" t="s">
        <v>330</v>
      </c>
      <c r="I649" t="s">
        <v>331</v>
      </c>
      <c r="K649">
        <v>1.025485635635808</v>
      </c>
      <c r="L649">
        <v>6.091348623627213E-2</v>
      </c>
      <c r="M649">
        <v>0.34496393687535137</v>
      </c>
      <c r="N649">
        <v>0.53691275167785235</v>
      </c>
      <c r="O649">
        <v>6.4692485036697391E-3</v>
      </c>
      <c r="P649">
        <v>1.3195964129272779</v>
      </c>
      <c r="Q649">
        <v>0.18900746026144011</v>
      </c>
      <c r="R649">
        <v>148</v>
      </c>
      <c r="S649">
        <v>0</v>
      </c>
      <c r="T649">
        <v>-0.45720243239333708</v>
      </c>
      <c r="U649">
        <v>22</v>
      </c>
      <c r="V649">
        <v>3008</v>
      </c>
      <c r="W649">
        <v>149</v>
      </c>
    </row>
    <row r="650" spans="1:23">
      <c r="A650" t="s">
        <v>351</v>
      </c>
      <c r="B650" t="str">
        <f t="shared" si="10"/>
        <v>fixedasset_investment_ytd_yoy_marginal_improvement_9_1</v>
      </c>
      <c r="C650" t="s">
        <v>390</v>
      </c>
      <c r="D650" t="s">
        <v>337</v>
      </c>
      <c r="E650">
        <v>9</v>
      </c>
      <c r="F650">
        <v>1</v>
      </c>
      <c r="G650">
        <v>-1</v>
      </c>
      <c r="H650" t="s">
        <v>330</v>
      </c>
      <c r="I650" t="s">
        <v>331</v>
      </c>
      <c r="K650">
        <v>-0.48673572226843959</v>
      </c>
      <c r="L650">
        <v>-5.4343616937534638E-2</v>
      </c>
      <c r="M650">
        <v>-0.30768007487758048</v>
      </c>
      <c r="N650">
        <v>0.4563758389261745</v>
      </c>
      <c r="O650">
        <v>-2.7904826168774991E-3</v>
      </c>
      <c r="P650">
        <v>-0.59176719200878625</v>
      </c>
      <c r="Q650">
        <v>0.55490935933828411</v>
      </c>
      <c r="R650">
        <v>148</v>
      </c>
      <c r="S650">
        <v>0</v>
      </c>
      <c r="T650">
        <v>-0.62784355543158032</v>
      </c>
      <c r="U650">
        <v>13</v>
      </c>
      <c r="V650">
        <v>3008</v>
      </c>
      <c r="W650">
        <v>149</v>
      </c>
    </row>
    <row r="651" spans="1:23">
      <c r="A651" t="s">
        <v>351</v>
      </c>
      <c r="B651" t="str">
        <f t="shared" si="10"/>
        <v>fixedasset_investment_ytd_yoy_marginal_improvement_9_-1</v>
      </c>
      <c r="C651" t="s">
        <v>390</v>
      </c>
      <c r="D651" t="s">
        <v>337</v>
      </c>
      <c r="E651">
        <v>9</v>
      </c>
      <c r="F651">
        <v>-1</v>
      </c>
      <c r="G651">
        <v>-1</v>
      </c>
      <c r="H651" t="s">
        <v>330</v>
      </c>
      <c r="I651" t="s">
        <v>331</v>
      </c>
      <c r="K651">
        <v>0.34242068936466002</v>
      </c>
      <c r="L651">
        <v>2.4976892601154429E-2</v>
      </c>
      <c r="M651">
        <v>0.14141296841846021</v>
      </c>
      <c r="N651">
        <v>0.53691275167785235</v>
      </c>
      <c r="O651">
        <v>3.6763001444297919E-3</v>
      </c>
      <c r="P651">
        <v>0.75455549958667834</v>
      </c>
      <c r="Q651">
        <v>0.45171469524150959</v>
      </c>
      <c r="R651">
        <v>148</v>
      </c>
      <c r="S651">
        <v>0</v>
      </c>
      <c r="T651">
        <v>-0.4572024323933368</v>
      </c>
      <c r="U651">
        <v>13</v>
      </c>
      <c r="V651">
        <v>3008</v>
      </c>
      <c r="W651">
        <v>149</v>
      </c>
    </row>
    <row r="652" spans="1:23">
      <c r="A652" t="s">
        <v>351</v>
      </c>
      <c r="B652" t="str">
        <f t="shared" si="10"/>
        <v>pmi_manufacturing_marginal_improvement_9_1</v>
      </c>
      <c r="C652" t="s">
        <v>347</v>
      </c>
      <c r="D652" t="s">
        <v>337</v>
      </c>
      <c r="E652">
        <v>9</v>
      </c>
      <c r="F652">
        <v>1</v>
      </c>
      <c r="G652">
        <v>1</v>
      </c>
      <c r="H652" t="s">
        <v>330</v>
      </c>
      <c r="I652" t="s">
        <v>331</v>
      </c>
      <c r="K652">
        <v>-0.1102916097814948</v>
      </c>
      <c r="L652">
        <v>-9.742491851567503E-3</v>
      </c>
      <c r="M652">
        <v>-5.5154020403626478E-2</v>
      </c>
      <c r="N652">
        <v>0.46979865771812079</v>
      </c>
      <c r="O652">
        <v>9.8819710943696113E-4</v>
      </c>
      <c r="P652">
        <v>0.20343180233015401</v>
      </c>
      <c r="Q652">
        <v>0.83907697974927897</v>
      </c>
      <c r="R652">
        <v>148</v>
      </c>
      <c r="S652">
        <v>0</v>
      </c>
      <c r="T652">
        <v>-0.59115514856425799</v>
      </c>
      <c r="U652">
        <v>25</v>
      </c>
      <c r="V652">
        <v>3008</v>
      </c>
      <c r="W652">
        <v>149</v>
      </c>
    </row>
    <row r="653" spans="1:23">
      <c r="A653" t="s">
        <v>351</v>
      </c>
      <c r="B653" t="str">
        <f t="shared" si="10"/>
        <v>pmi_manufacturing_marginal_improvement_9_-1</v>
      </c>
      <c r="C653" t="s">
        <v>347</v>
      </c>
      <c r="D653" t="s">
        <v>337</v>
      </c>
      <c r="E653">
        <v>9</v>
      </c>
      <c r="F653">
        <v>-1</v>
      </c>
      <c r="G653">
        <v>1</v>
      </c>
      <c r="H653" t="s">
        <v>330</v>
      </c>
      <c r="I653" t="s">
        <v>331</v>
      </c>
      <c r="K653">
        <v>-0.22557031819219581</v>
      </c>
      <c r="L653">
        <v>-2.1187990998272069E-2</v>
      </c>
      <c r="M653">
        <v>-0.1199490752093912</v>
      </c>
      <c r="N653">
        <v>0.53020134228187921</v>
      </c>
      <c r="O653">
        <v>6.301493815484159E-5</v>
      </c>
      <c r="P653">
        <v>1.2661921060255011E-2</v>
      </c>
      <c r="Q653">
        <v>0.98991457091064916</v>
      </c>
      <c r="R653">
        <v>148</v>
      </c>
      <c r="S653">
        <v>0</v>
      </c>
      <c r="T653">
        <v>-0.69313417156648804</v>
      </c>
      <c r="U653">
        <v>25</v>
      </c>
      <c r="V653">
        <v>3008</v>
      </c>
      <c r="W653">
        <v>149</v>
      </c>
    </row>
    <row r="654" spans="1:23">
      <c r="A654" t="s">
        <v>351</v>
      </c>
      <c r="B654" t="str">
        <f t="shared" si="10"/>
        <v>pmi_manufacturing_neworder_historical_high_3_1</v>
      </c>
      <c r="C654" t="s">
        <v>424</v>
      </c>
      <c r="D654" t="s">
        <v>333</v>
      </c>
      <c r="E654">
        <v>3</v>
      </c>
      <c r="F654">
        <v>1</v>
      </c>
      <c r="G654">
        <v>1</v>
      </c>
      <c r="H654" t="s">
        <v>330</v>
      </c>
      <c r="I654" t="s">
        <v>331</v>
      </c>
      <c r="K654">
        <v>0.65993766591568415</v>
      </c>
      <c r="L654">
        <v>4.3370467877009933E-2</v>
      </c>
      <c r="M654">
        <v>0.24558022281241679</v>
      </c>
      <c r="N654">
        <v>0.49664429530201343</v>
      </c>
      <c r="O654">
        <v>5.0763830649564728E-3</v>
      </c>
      <c r="P654">
        <v>1.074954522598073</v>
      </c>
      <c r="Q654">
        <v>0.28414443520800359</v>
      </c>
      <c r="R654">
        <v>148</v>
      </c>
      <c r="S654">
        <v>0</v>
      </c>
      <c r="T654">
        <v>-0.54503929281089702</v>
      </c>
      <c r="U654">
        <v>51</v>
      </c>
      <c r="V654">
        <v>3008</v>
      </c>
      <c r="W654">
        <v>149</v>
      </c>
    </row>
    <row r="655" spans="1:23">
      <c r="A655" t="s">
        <v>351</v>
      </c>
      <c r="B655" t="str">
        <f t="shared" si="10"/>
        <v>pmi_manufacturing_neworder_historical_new_high_6_1</v>
      </c>
      <c r="C655" t="s">
        <v>424</v>
      </c>
      <c r="D655" t="s">
        <v>335</v>
      </c>
      <c r="E655">
        <v>6</v>
      </c>
      <c r="F655">
        <v>1</v>
      </c>
      <c r="G655">
        <v>1</v>
      </c>
      <c r="H655" t="s">
        <v>330</v>
      </c>
      <c r="I655" t="s">
        <v>331</v>
      </c>
      <c r="K655">
        <v>0.61471952146277897</v>
      </c>
      <c r="L655">
        <v>4.0959100368070933E-2</v>
      </c>
      <c r="M655">
        <v>0.23192235256192259</v>
      </c>
      <c r="N655">
        <v>0.50335570469798663</v>
      </c>
      <c r="O655">
        <v>4.9326703547574943E-3</v>
      </c>
      <c r="P655">
        <v>1.0292204244530261</v>
      </c>
      <c r="Q655">
        <v>0.30505519573849033</v>
      </c>
      <c r="R655">
        <v>148</v>
      </c>
      <c r="S655">
        <v>0</v>
      </c>
      <c r="T655">
        <v>-0.48385127876509132</v>
      </c>
      <c r="U655">
        <v>40</v>
      </c>
      <c r="V655">
        <v>3008</v>
      </c>
      <c r="W655">
        <v>149</v>
      </c>
    </row>
    <row r="656" spans="1:23">
      <c r="A656" t="s">
        <v>351</v>
      </c>
      <c r="B656" t="str">
        <f t="shared" si="10"/>
        <v>pmi_nonmanufacturing_historical_high_6_1</v>
      </c>
      <c r="C656" t="s">
        <v>342</v>
      </c>
      <c r="D656" t="s">
        <v>333</v>
      </c>
      <c r="E656">
        <v>6</v>
      </c>
      <c r="F656">
        <v>1</v>
      </c>
      <c r="G656">
        <v>-1</v>
      </c>
      <c r="H656" t="s">
        <v>330</v>
      </c>
      <c r="I656" t="s">
        <v>331</v>
      </c>
      <c r="K656">
        <v>0.40862873875773648</v>
      </c>
      <c r="L656">
        <v>2.9119169605171798E-2</v>
      </c>
      <c r="M656">
        <v>0.16486916605589469</v>
      </c>
      <c r="N656">
        <v>0.5436241610738255</v>
      </c>
      <c r="O656">
        <v>3.980444737961164E-3</v>
      </c>
      <c r="P656">
        <v>0.84235321001026731</v>
      </c>
      <c r="Q656">
        <v>0.40094944057569032</v>
      </c>
      <c r="R656">
        <v>148</v>
      </c>
      <c r="S656">
        <v>0</v>
      </c>
      <c r="T656">
        <v>-0.49112642837825249</v>
      </c>
      <c r="U656">
        <v>50</v>
      </c>
      <c r="V656">
        <v>3008</v>
      </c>
      <c r="W656">
        <v>149</v>
      </c>
    </row>
    <row r="657" spans="1:23">
      <c r="A657" t="s">
        <v>351</v>
      </c>
      <c r="B657" t="str">
        <f t="shared" si="10"/>
        <v>pmi_nonmanufacturing_historical_new_low_12_-1</v>
      </c>
      <c r="C657" t="s">
        <v>342</v>
      </c>
      <c r="D657" t="s">
        <v>339</v>
      </c>
      <c r="E657">
        <v>12</v>
      </c>
      <c r="F657">
        <v>-1</v>
      </c>
      <c r="G657">
        <v>-1</v>
      </c>
      <c r="H657" t="s">
        <v>330</v>
      </c>
      <c r="I657" t="s">
        <v>331</v>
      </c>
      <c r="K657">
        <v>0.38093539417555639</v>
      </c>
      <c r="L657">
        <v>2.7408718991895901E-2</v>
      </c>
      <c r="M657">
        <v>0.15518338367580151</v>
      </c>
      <c r="N657">
        <v>0.50335570469798663</v>
      </c>
      <c r="O657">
        <v>3.8475826641100881E-3</v>
      </c>
      <c r="P657">
        <v>0.81203669074369644</v>
      </c>
      <c r="Q657">
        <v>0.41807474036160819</v>
      </c>
      <c r="R657">
        <v>148</v>
      </c>
      <c r="S657">
        <v>0</v>
      </c>
      <c r="T657">
        <v>-0.59498500074471894</v>
      </c>
      <c r="U657">
        <v>25</v>
      </c>
      <c r="V657">
        <v>3008</v>
      </c>
      <c r="W657">
        <v>149</v>
      </c>
    </row>
    <row r="658" spans="1:23">
      <c r="A658" t="s">
        <v>351</v>
      </c>
      <c r="B658" t="str">
        <f t="shared" si="10"/>
        <v>export_yoy_marginal_improvement_9_1</v>
      </c>
      <c r="C658" t="s">
        <v>438</v>
      </c>
      <c r="D658" t="s">
        <v>337</v>
      </c>
      <c r="E658">
        <v>9</v>
      </c>
      <c r="F658">
        <v>1</v>
      </c>
      <c r="G658">
        <v>-1</v>
      </c>
      <c r="H658" t="s">
        <v>330</v>
      </c>
      <c r="I658" t="s">
        <v>331</v>
      </c>
      <c r="K658">
        <v>-0.49115929145062481</v>
      </c>
      <c r="L658">
        <v>-5.5029118793047171E-2</v>
      </c>
      <c r="M658">
        <v>-0.31156240444305783</v>
      </c>
      <c r="N658">
        <v>0.51006711409395977</v>
      </c>
      <c r="O658">
        <v>-2.7701645109207301E-3</v>
      </c>
      <c r="P658">
        <v>-0.58142241149167917</v>
      </c>
      <c r="Q658">
        <v>0.56184026496952622</v>
      </c>
      <c r="R658">
        <v>148</v>
      </c>
      <c r="S658">
        <v>0</v>
      </c>
      <c r="T658">
        <v>-0.70541500994715334</v>
      </c>
      <c r="U658">
        <v>23</v>
      </c>
      <c r="V658">
        <v>3008</v>
      </c>
      <c r="W658">
        <v>149</v>
      </c>
    </row>
    <row r="659" spans="1:23">
      <c r="A659" t="s">
        <v>351</v>
      </c>
      <c r="B659" t="str">
        <f t="shared" si="10"/>
        <v>export_yoy_marginal_improvement_9_-1</v>
      </c>
      <c r="C659" t="s">
        <v>438</v>
      </c>
      <c r="D659" t="s">
        <v>337</v>
      </c>
      <c r="E659">
        <v>9</v>
      </c>
      <c r="F659">
        <v>-1</v>
      </c>
      <c r="G659">
        <v>-1</v>
      </c>
      <c r="H659" t="s">
        <v>330</v>
      </c>
      <c r="I659" t="s">
        <v>331</v>
      </c>
      <c r="K659">
        <v>0.35409092464895497</v>
      </c>
      <c r="L659">
        <v>2.572043250879474E-2</v>
      </c>
      <c r="M659">
        <v>0.1456232622203642</v>
      </c>
      <c r="N659">
        <v>0.48322147651006708</v>
      </c>
      <c r="O659">
        <v>3.839092379428919E-3</v>
      </c>
      <c r="P659">
        <v>0.75642748443604113</v>
      </c>
      <c r="Q659">
        <v>0.45059533274574137</v>
      </c>
      <c r="R659">
        <v>148</v>
      </c>
      <c r="S659">
        <v>0</v>
      </c>
      <c r="T659">
        <v>-0.55109175463491444</v>
      </c>
      <c r="U659">
        <v>23</v>
      </c>
      <c r="V659">
        <v>3008</v>
      </c>
      <c r="W659">
        <v>149</v>
      </c>
    </row>
    <row r="660" spans="1:23">
      <c r="A660" t="s">
        <v>351</v>
      </c>
      <c r="B660" t="str">
        <f t="shared" si="10"/>
        <v>trade_balance_yoy_marginal_improvement_9_1</v>
      </c>
      <c r="C660" t="s">
        <v>439</v>
      </c>
      <c r="D660" t="s">
        <v>337</v>
      </c>
      <c r="E660">
        <v>9</v>
      </c>
      <c r="F660">
        <v>1</v>
      </c>
      <c r="G660">
        <v>1</v>
      </c>
      <c r="H660" t="s">
        <v>330</v>
      </c>
      <c r="I660" t="s">
        <v>331</v>
      </c>
      <c r="K660">
        <v>-0.25427851156688008</v>
      </c>
      <c r="L660">
        <v>-2.4280676126715469E-2</v>
      </c>
      <c r="M660">
        <v>-0.137457724655004</v>
      </c>
      <c r="N660">
        <v>0.48993288590604028</v>
      </c>
      <c r="O660">
        <v>-2.3160635907895689E-4</v>
      </c>
      <c r="P660">
        <v>-4.8091177926535243E-2</v>
      </c>
      <c r="Q660">
        <v>0.96170841276671126</v>
      </c>
      <c r="R660">
        <v>148</v>
      </c>
      <c r="S660">
        <v>0</v>
      </c>
      <c r="T660">
        <v>-0.65049336788615153</v>
      </c>
      <c r="U660">
        <v>29</v>
      </c>
      <c r="V660">
        <v>3008</v>
      </c>
      <c r="W660">
        <v>149</v>
      </c>
    </row>
    <row r="661" spans="1:23">
      <c r="A661" t="s">
        <v>351</v>
      </c>
      <c r="B661" t="str">
        <f t="shared" si="10"/>
        <v>trade_balance_yoy_marginal_improvement_9_-1</v>
      </c>
      <c r="C661" t="s">
        <v>439</v>
      </c>
      <c r="D661" t="s">
        <v>337</v>
      </c>
      <c r="E661">
        <v>9</v>
      </c>
      <c r="F661">
        <v>-1</v>
      </c>
      <c r="G661">
        <v>1</v>
      </c>
      <c r="H661" t="s">
        <v>330</v>
      </c>
      <c r="I661" t="s">
        <v>331</v>
      </c>
      <c r="K661">
        <v>-7.6040323061648096E-2</v>
      </c>
      <c r="L661">
        <v>-6.6037258213704764E-3</v>
      </c>
      <c r="M661">
        <v>-3.7385002003808489E-2</v>
      </c>
      <c r="N661">
        <v>0.50335570469798663</v>
      </c>
      <c r="O661">
        <v>1.210021399894345E-3</v>
      </c>
      <c r="P661">
        <v>0.24608312252308059</v>
      </c>
      <c r="Q661">
        <v>0.80595884314475108</v>
      </c>
      <c r="R661">
        <v>148</v>
      </c>
      <c r="S661">
        <v>0</v>
      </c>
      <c r="T661">
        <v>-0.44853583815053838</v>
      </c>
      <c r="U661">
        <v>29</v>
      </c>
      <c r="V661">
        <v>3008</v>
      </c>
      <c r="W661">
        <v>149</v>
      </c>
    </row>
    <row r="662" spans="1:23">
      <c r="A662" t="s">
        <v>351</v>
      </c>
      <c r="B662" t="str">
        <f t="shared" si="10"/>
        <v>CPI_marginal_improvement_9_1</v>
      </c>
      <c r="C662" t="s">
        <v>386</v>
      </c>
      <c r="D662" t="s">
        <v>337</v>
      </c>
      <c r="E662">
        <v>9</v>
      </c>
      <c r="F662">
        <v>1</v>
      </c>
      <c r="G662">
        <v>-1</v>
      </c>
      <c r="H662" t="s">
        <v>330</v>
      </c>
      <c r="I662" t="s">
        <v>331</v>
      </c>
      <c r="K662">
        <v>-0.36790897845291659</v>
      </c>
      <c r="L662">
        <v>-3.7701087743176709E-2</v>
      </c>
      <c r="M662">
        <v>-0.2134393138263837</v>
      </c>
      <c r="N662">
        <v>0.47651006711409388</v>
      </c>
      <c r="O662">
        <v>-1.37616469917683E-3</v>
      </c>
      <c r="P662">
        <v>-0.28981433141272478</v>
      </c>
      <c r="Q662">
        <v>0.77236391467367871</v>
      </c>
      <c r="R662">
        <v>148</v>
      </c>
      <c r="S662">
        <v>0</v>
      </c>
      <c r="T662">
        <v>-0.51039390105667382</v>
      </c>
      <c r="U662">
        <v>17</v>
      </c>
      <c r="V662">
        <v>3008</v>
      </c>
      <c r="W662">
        <v>149</v>
      </c>
    </row>
    <row r="663" spans="1:23">
      <c r="A663" t="s">
        <v>351</v>
      </c>
      <c r="B663" t="str">
        <f t="shared" si="10"/>
        <v>CPI_marginal_improvement_9_-1</v>
      </c>
      <c r="C663" t="s">
        <v>386</v>
      </c>
      <c r="D663" t="s">
        <v>337</v>
      </c>
      <c r="E663">
        <v>9</v>
      </c>
      <c r="F663">
        <v>-1</v>
      </c>
      <c r="G663">
        <v>-1</v>
      </c>
      <c r="H663" t="s">
        <v>330</v>
      </c>
      <c r="I663" t="s">
        <v>331</v>
      </c>
      <c r="K663">
        <v>9.0059124479006991E-2</v>
      </c>
      <c r="L663">
        <v>7.2503757763027199E-3</v>
      </c>
      <c r="M663">
        <v>4.1046965043006277E-2</v>
      </c>
      <c r="N663">
        <v>0.51677852348993292</v>
      </c>
      <c r="O663">
        <v>2.2983772595280079E-3</v>
      </c>
      <c r="P663">
        <v>0.46903290087270411</v>
      </c>
      <c r="Q663">
        <v>0.63973630093690659</v>
      </c>
      <c r="R663">
        <v>148</v>
      </c>
      <c r="S663">
        <v>0</v>
      </c>
      <c r="T663">
        <v>-0.53495232649230173</v>
      </c>
      <c r="U663">
        <v>17</v>
      </c>
      <c r="V663">
        <v>3008</v>
      </c>
      <c r="W663">
        <v>149</v>
      </c>
    </row>
    <row r="664" spans="1:23">
      <c r="A664" t="s">
        <v>351</v>
      </c>
      <c r="B664" t="str">
        <f t="shared" si="10"/>
        <v>core_CPI_marginal_improvement_9_1</v>
      </c>
      <c r="C664" t="s">
        <v>440</v>
      </c>
      <c r="D664" t="s">
        <v>337</v>
      </c>
      <c r="E664">
        <v>9</v>
      </c>
      <c r="F664">
        <v>1</v>
      </c>
      <c r="G664">
        <v>-1</v>
      </c>
      <c r="H664" t="s">
        <v>330</v>
      </c>
      <c r="I664" t="s">
        <v>331</v>
      </c>
      <c r="K664">
        <v>-0.29206654003697652</v>
      </c>
      <c r="L664">
        <v>-2.852220762007707E-2</v>
      </c>
      <c r="M664">
        <v>-0.1614708784793433</v>
      </c>
      <c r="N664">
        <v>0.46308724832214759</v>
      </c>
      <c r="O664">
        <v>-6.6372209728426652E-4</v>
      </c>
      <c r="P664">
        <v>-0.1412095637397813</v>
      </c>
      <c r="Q664">
        <v>0.88789641349578252</v>
      </c>
      <c r="R664">
        <v>148</v>
      </c>
      <c r="S664">
        <v>0</v>
      </c>
      <c r="T664">
        <v>-0.62435772474051199</v>
      </c>
      <c r="U664">
        <v>15</v>
      </c>
      <c r="V664">
        <v>3008</v>
      </c>
      <c r="W664">
        <v>149</v>
      </c>
    </row>
    <row r="665" spans="1:23">
      <c r="A665" t="s">
        <v>351</v>
      </c>
      <c r="B665" t="str">
        <f t="shared" si="10"/>
        <v>core_CPI_marginal_improvement_9_-1</v>
      </c>
      <c r="C665" t="s">
        <v>440</v>
      </c>
      <c r="D665" t="s">
        <v>337</v>
      </c>
      <c r="E665">
        <v>9</v>
      </c>
      <c r="F665">
        <v>-1</v>
      </c>
      <c r="G665">
        <v>-1</v>
      </c>
      <c r="H665" t="s">
        <v>330</v>
      </c>
      <c r="I665" t="s">
        <v>331</v>
      </c>
      <c r="K665">
        <v>-2.6721260533951959E-2</v>
      </c>
      <c r="L665">
        <v>-2.2664968951239262E-3</v>
      </c>
      <c r="M665">
        <v>-1.283116824620378E-2</v>
      </c>
      <c r="N665">
        <v>0.53020134228187921</v>
      </c>
      <c r="O665">
        <v>1.482215571353799E-3</v>
      </c>
      <c r="P665">
        <v>0.30842112558938012</v>
      </c>
      <c r="Q665">
        <v>0.75819559157062932</v>
      </c>
      <c r="R665">
        <v>148</v>
      </c>
      <c r="S665">
        <v>0</v>
      </c>
      <c r="T665">
        <v>-0.62347934505727609</v>
      </c>
      <c r="U665">
        <v>15</v>
      </c>
      <c r="V665">
        <v>3008</v>
      </c>
      <c r="W665">
        <v>149</v>
      </c>
    </row>
    <row r="666" spans="1:23">
      <c r="A666" t="s">
        <v>351</v>
      </c>
      <c r="B666" t="str">
        <f t="shared" si="10"/>
        <v>PPI_marginal_improvement_9_1</v>
      </c>
      <c r="C666" t="s">
        <v>421</v>
      </c>
      <c r="D666" t="s">
        <v>337</v>
      </c>
      <c r="E666">
        <v>9</v>
      </c>
      <c r="F666">
        <v>1</v>
      </c>
      <c r="G666">
        <v>1</v>
      </c>
      <c r="H666" t="s">
        <v>330</v>
      </c>
      <c r="I666" t="s">
        <v>331</v>
      </c>
      <c r="K666">
        <v>-7.8090973298335031E-2</v>
      </c>
      <c r="L666">
        <v>-6.7886210808565384E-3</v>
      </c>
      <c r="M666">
        <v>-3.8431726597462253E-2</v>
      </c>
      <c r="N666">
        <v>0.49664429530201343</v>
      </c>
      <c r="O666">
        <v>1.1320625572673929E-3</v>
      </c>
      <c r="P666">
        <v>0.23943097627047549</v>
      </c>
      <c r="Q666">
        <v>0.81110267652376211</v>
      </c>
      <c r="R666">
        <v>148</v>
      </c>
      <c r="S666">
        <v>0</v>
      </c>
      <c r="T666">
        <v>-0.6325890913502582</v>
      </c>
      <c r="U666">
        <v>13</v>
      </c>
      <c r="V666">
        <v>3008</v>
      </c>
      <c r="W666">
        <v>149</v>
      </c>
    </row>
    <row r="667" spans="1:23">
      <c r="A667" t="s">
        <v>351</v>
      </c>
      <c r="B667" t="str">
        <f t="shared" si="10"/>
        <v>PPI_marginal_improvement_9_-1</v>
      </c>
      <c r="C667" t="s">
        <v>421</v>
      </c>
      <c r="D667" t="s">
        <v>337</v>
      </c>
      <c r="E667">
        <v>9</v>
      </c>
      <c r="F667">
        <v>-1</v>
      </c>
      <c r="G667">
        <v>1</v>
      </c>
      <c r="H667" t="s">
        <v>330</v>
      </c>
      <c r="I667" t="s">
        <v>331</v>
      </c>
      <c r="K667">
        <v>-0.25261976444274181</v>
      </c>
      <c r="L667">
        <v>-2.4099037171099069E-2</v>
      </c>
      <c r="M667">
        <v>-0.13642941575182191</v>
      </c>
      <c r="N667">
        <v>0.49664429530201343</v>
      </c>
      <c r="O667">
        <v>-2.5762468457571699E-4</v>
      </c>
      <c r="P667">
        <v>-5.303027602413931E-2</v>
      </c>
      <c r="Q667">
        <v>0.95777929711832566</v>
      </c>
      <c r="R667">
        <v>148</v>
      </c>
      <c r="S667">
        <v>0</v>
      </c>
      <c r="T667">
        <v>-0.66438486354188897</v>
      </c>
      <c r="U667">
        <v>13</v>
      </c>
      <c r="V667">
        <v>3008</v>
      </c>
      <c r="W667">
        <v>149</v>
      </c>
    </row>
    <row r="668" spans="1:23">
      <c r="A668" t="s">
        <v>351</v>
      </c>
      <c r="B668" t="str">
        <f t="shared" si="10"/>
        <v>CPI_PPI_marginal_improvement_9_1</v>
      </c>
      <c r="C668" t="s">
        <v>345</v>
      </c>
      <c r="D668" t="s">
        <v>337</v>
      </c>
      <c r="E668">
        <v>9</v>
      </c>
      <c r="F668">
        <v>1</v>
      </c>
      <c r="G668">
        <v>-1</v>
      </c>
      <c r="H668" t="s">
        <v>330</v>
      </c>
      <c r="I668" t="s">
        <v>331</v>
      </c>
      <c r="K668">
        <v>-0.48803343007673011</v>
      </c>
      <c r="L668">
        <v>-5.454415439063498E-2</v>
      </c>
      <c r="M668">
        <v>-0.30881596959657109</v>
      </c>
      <c r="N668">
        <v>0.48322147651006708</v>
      </c>
      <c r="O668">
        <v>-2.827429793924583E-3</v>
      </c>
      <c r="P668">
        <v>-0.60950481187620142</v>
      </c>
      <c r="Q668">
        <v>0.54312445622146543</v>
      </c>
      <c r="R668">
        <v>148</v>
      </c>
      <c r="S668">
        <v>0</v>
      </c>
      <c r="T668">
        <v>-0.74490170276055157</v>
      </c>
      <c r="U668">
        <v>13</v>
      </c>
      <c r="V668">
        <v>3008</v>
      </c>
      <c r="W668">
        <v>149</v>
      </c>
    </row>
    <row r="669" spans="1:23">
      <c r="A669" t="s">
        <v>351</v>
      </c>
      <c r="B669" t="str">
        <f t="shared" si="10"/>
        <v>CPI_PPI_marginal_improvement_9_-1</v>
      </c>
      <c r="C669" t="s">
        <v>345</v>
      </c>
      <c r="D669" t="s">
        <v>337</v>
      </c>
      <c r="E669">
        <v>9</v>
      </c>
      <c r="F669">
        <v>-1</v>
      </c>
      <c r="G669">
        <v>-1</v>
      </c>
      <c r="H669" t="s">
        <v>330</v>
      </c>
      <c r="I669" t="s">
        <v>331</v>
      </c>
      <c r="K669">
        <v>0.3458233916365292</v>
      </c>
      <c r="L669">
        <v>2.5194296995535659E-2</v>
      </c>
      <c r="M669">
        <v>0.14264408976365381</v>
      </c>
      <c r="N669">
        <v>0.51006711409395977</v>
      </c>
      <c r="O669">
        <v>3.70697045354538E-3</v>
      </c>
      <c r="P669">
        <v>0.7509890602212963</v>
      </c>
      <c r="Q669">
        <v>0.45385165510244152</v>
      </c>
      <c r="R669">
        <v>148</v>
      </c>
      <c r="S669">
        <v>0</v>
      </c>
      <c r="T669">
        <v>-0.56852726862419645</v>
      </c>
      <c r="U669">
        <v>13</v>
      </c>
      <c r="V669">
        <v>3008</v>
      </c>
      <c r="W669">
        <v>149</v>
      </c>
    </row>
    <row r="670" spans="1:23">
      <c r="A670" t="s">
        <v>351</v>
      </c>
      <c r="B670" t="str">
        <f t="shared" si="10"/>
        <v>core_CPI_PPI_marginal_improvement_9_1</v>
      </c>
      <c r="C670" t="s">
        <v>420</v>
      </c>
      <c r="D670" t="s">
        <v>337</v>
      </c>
      <c r="E670">
        <v>9</v>
      </c>
      <c r="F670">
        <v>1</v>
      </c>
      <c r="G670">
        <v>-1</v>
      </c>
      <c r="H670" t="s">
        <v>330</v>
      </c>
      <c r="I670" t="s">
        <v>331</v>
      </c>
      <c r="K670">
        <v>-0.34941501574189759</v>
      </c>
      <c r="L670">
        <v>-3.5373368828291341E-2</v>
      </c>
      <c r="M670">
        <v>-0.2002599679696741</v>
      </c>
      <c r="N670">
        <v>0.50335570469798663</v>
      </c>
      <c r="O670">
        <v>-1.249397907395903E-3</v>
      </c>
      <c r="P670">
        <v>-0.27040362490670578</v>
      </c>
      <c r="Q670">
        <v>0.78722646440984168</v>
      </c>
      <c r="R670">
        <v>148</v>
      </c>
      <c r="S670">
        <v>0</v>
      </c>
      <c r="T670">
        <v>-0.75703509029064109</v>
      </c>
      <c r="U670">
        <v>17</v>
      </c>
      <c r="V670">
        <v>3008</v>
      </c>
      <c r="W670">
        <v>149</v>
      </c>
    </row>
    <row r="671" spans="1:23">
      <c r="A671" t="s">
        <v>351</v>
      </c>
      <c r="B671" t="str">
        <f t="shared" si="10"/>
        <v>core_CPI_PPI_marginal_improvement_9_-1</v>
      </c>
      <c r="C671" t="s">
        <v>420</v>
      </c>
      <c r="D671" t="s">
        <v>337</v>
      </c>
      <c r="E671">
        <v>9</v>
      </c>
      <c r="F671">
        <v>-1</v>
      </c>
      <c r="G671">
        <v>-1</v>
      </c>
      <c r="H671" t="s">
        <v>330</v>
      </c>
      <c r="I671" t="s">
        <v>331</v>
      </c>
      <c r="K671">
        <v>5.9072376723198872E-2</v>
      </c>
      <c r="L671">
        <v>4.8198024581349594E-3</v>
      </c>
      <c r="M671">
        <v>2.7286445081654009E-2</v>
      </c>
      <c r="N671">
        <v>0.48993288590604028</v>
      </c>
      <c r="O671">
        <v>2.059694689318322E-3</v>
      </c>
      <c r="P671">
        <v>0.42405603664455432</v>
      </c>
      <c r="Q671">
        <v>0.67214066465588251</v>
      </c>
      <c r="R671">
        <v>148</v>
      </c>
      <c r="S671">
        <v>0</v>
      </c>
      <c r="T671">
        <v>-0.69444342352947752</v>
      </c>
      <c r="U671">
        <v>17</v>
      </c>
      <c r="V671">
        <v>3008</v>
      </c>
      <c r="W671">
        <v>149</v>
      </c>
    </row>
    <row r="672" spans="1:23">
      <c r="A672" t="s">
        <v>351</v>
      </c>
      <c r="B672" t="str">
        <f t="shared" si="10"/>
        <v>tot_retail_sales_yoy_marginal_improvement_9_1</v>
      </c>
      <c r="C672" t="s">
        <v>441</v>
      </c>
      <c r="D672" t="s">
        <v>337</v>
      </c>
      <c r="E672">
        <v>9</v>
      </c>
      <c r="F672">
        <v>1</v>
      </c>
      <c r="G672">
        <v>1</v>
      </c>
      <c r="H672" t="s">
        <v>330</v>
      </c>
      <c r="I672" t="s">
        <v>331</v>
      </c>
      <c r="K672">
        <v>8.913512272630153E-2</v>
      </c>
      <c r="L672">
        <v>7.1788188639152484E-3</v>
      </c>
      <c r="M672">
        <v>4.0641855082346717E-2</v>
      </c>
      <c r="N672">
        <v>0.51677852348993292</v>
      </c>
      <c r="O672">
        <v>2.278233591736407E-3</v>
      </c>
      <c r="P672">
        <v>0.47634044471123821</v>
      </c>
      <c r="Q672">
        <v>0.63453432475959448</v>
      </c>
      <c r="R672">
        <v>148</v>
      </c>
      <c r="S672">
        <v>0</v>
      </c>
      <c r="T672">
        <v>-0.59000638694538032</v>
      </c>
      <c r="U672">
        <v>20</v>
      </c>
      <c r="V672">
        <v>3008</v>
      </c>
      <c r="W672">
        <v>149</v>
      </c>
    </row>
    <row r="673" spans="1:23">
      <c r="A673" t="s">
        <v>351</v>
      </c>
      <c r="B673" t="str">
        <f t="shared" si="10"/>
        <v>tot_retail_sales_yoy_marginal_improvement_9_-1</v>
      </c>
      <c r="C673" t="s">
        <v>441</v>
      </c>
      <c r="D673" t="s">
        <v>337</v>
      </c>
      <c r="E673">
        <v>9</v>
      </c>
      <c r="F673">
        <v>-1</v>
      </c>
      <c r="G673">
        <v>1</v>
      </c>
      <c r="H673" t="s">
        <v>330</v>
      </c>
      <c r="I673" t="s">
        <v>331</v>
      </c>
      <c r="K673">
        <v>-0.36737272431916501</v>
      </c>
      <c r="L673">
        <v>-3.7632719408115411E-2</v>
      </c>
      <c r="M673">
        <v>-0.21305225240146131</v>
      </c>
      <c r="N673">
        <v>0.47651006711409388</v>
      </c>
      <c r="O673">
        <v>-1.3706178083915069E-3</v>
      </c>
      <c r="P673">
        <v>-0.28281240330156221</v>
      </c>
      <c r="Q673">
        <v>0.77771580564383691</v>
      </c>
      <c r="R673">
        <v>148</v>
      </c>
      <c r="S673">
        <v>0</v>
      </c>
      <c r="T673">
        <v>-0.59636429692305704</v>
      </c>
      <c r="U673">
        <v>20</v>
      </c>
      <c r="V673">
        <v>3008</v>
      </c>
      <c r="W673">
        <v>149</v>
      </c>
    </row>
    <row r="674" spans="1:23">
      <c r="A674" t="s">
        <v>351</v>
      </c>
      <c r="B674" t="str">
        <f t="shared" si="10"/>
        <v>consumer_confidence_marginal_improvement_9_1</v>
      </c>
      <c r="C674" t="s">
        <v>442</v>
      </c>
      <c r="D674" t="s">
        <v>337</v>
      </c>
      <c r="E674">
        <v>9</v>
      </c>
      <c r="F674">
        <v>1</v>
      </c>
      <c r="G674">
        <v>-1</v>
      </c>
      <c r="H674" t="s">
        <v>330</v>
      </c>
      <c r="I674" t="s">
        <v>331</v>
      </c>
      <c r="K674">
        <v>-3.6838549462567149E-2</v>
      </c>
      <c r="L674">
        <v>-3.1395510746683448E-3</v>
      </c>
      <c r="M674">
        <v>-1.7773706325359351E-2</v>
      </c>
      <c r="N674">
        <v>0.51006711409395977</v>
      </c>
      <c r="O674">
        <v>1.4280830419110271E-3</v>
      </c>
      <c r="P674">
        <v>0.29603964089712642</v>
      </c>
      <c r="Q674">
        <v>0.76761478836250496</v>
      </c>
      <c r="R674">
        <v>148</v>
      </c>
      <c r="S674">
        <v>0</v>
      </c>
      <c r="T674">
        <v>-0.50453651666643962</v>
      </c>
      <c r="U674">
        <v>18</v>
      </c>
      <c r="V674">
        <v>3008</v>
      </c>
      <c r="W674">
        <v>149</v>
      </c>
    </row>
    <row r="675" spans="1:23">
      <c r="A675" t="s">
        <v>351</v>
      </c>
      <c r="B675" t="str">
        <f t="shared" si="10"/>
        <v>consumer_confidence_marginal_improvement_9_-1</v>
      </c>
      <c r="C675" t="s">
        <v>442</v>
      </c>
      <c r="D675" t="s">
        <v>337</v>
      </c>
      <c r="E675">
        <v>9</v>
      </c>
      <c r="F675">
        <v>-1</v>
      </c>
      <c r="G675">
        <v>-1</v>
      </c>
      <c r="H675" t="s">
        <v>330</v>
      </c>
      <c r="I675" t="s">
        <v>331</v>
      </c>
      <c r="K675">
        <v>-0.28463022979772601</v>
      </c>
      <c r="L675">
        <v>-2.7671383667851272E-2</v>
      </c>
      <c r="M675">
        <v>-0.15665394039837</v>
      </c>
      <c r="N675">
        <v>0.48322147651006708</v>
      </c>
      <c r="O675">
        <v>-5.7189251161882039E-4</v>
      </c>
      <c r="P675">
        <v>-0.1207471222565782</v>
      </c>
      <c r="Q675">
        <v>0.90405510663023458</v>
      </c>
      <c r="R675">
        <v>148</v>
      </c>
      <c r="S675">
        <v>0</v>
      </c>
      <c r="T675">
        <v>-0.5838714923568642</v>
      </c>
      <c r="U675">
        <v>18</v>
      </c>
      <c r="V675">
        <v>3008</v>
      </c>
      <c r="W675">
        <v>149</v>
      </c>
    </row>
    <row r="676" spans="1:23">
      <c r="A676" t="s">
        <v>351</v>
      </c>
      <c r="B676" t="str">
        <f t="shared" si="10"/>
        <v>M1_marginal_improvement_9_1</v>
      </c>
      <c r="C676" t="s">
        <v>343</v>
      </c>
      <c r="D676" t="s">
        <v>337</v>
      </c>
      <c r="E676">
        <v>9</v>
      </c>
      <c r="F676">
        <v>1</v>
      </c>
      <c r="G676">
        <v>-1</v>
      </c>
      <c r="H676" t="s">
        <v>330</v>
      </c>
      <c r="I676" t="s">
        <v>331</v>
      </c>
      <c r="K676">
        <v>-0.74055294507306679</v>
      </c>
      <c r="L676">
        <v>-0.10687756554086369</v>
      </c>
      <c r="M676">
        <v>-0.60541734410011161</v>
      </c>
      <c r="N676">
        <v>0.43624161073825501</v>
      </c>
      <c r="O676">
        <v>-7.3318670886907168E-3</v>
      </c>
      <c r="P676">
        <v>-1.55203096436292</v>
      </c>
      <c r="Q676">
        <v>0.1227906038269449</v>
      </c>
      <c r="R676">
        <v>148</v>
      </c>
      <c r="S676">
        <v>0</v>
      </c>
      <c r="T676">
        <v>-0.78744680674401923</v>
      </c>
      <c r="U676">
        <v>15</v>
      </c>
      <c r="V676">
        <v>3008</v>
      </c>
      <c r="W676">
        <v>149</v>
      </c>
    </row>
    <row r="677" spans="1:23">
      <c r="A677" t="s">
        <v>351</v>
      </c>
      <c r="B677" t="str">
        <f t="shared" si="10"/>
        <v>M1_marginal_improvement_9_-1</v>
      </c>
      <c r="C677" t="s">
        <v>343</v>
      </c>
      <c r="D677" t="s">
        <v>337</v>
      </c>
      <c r="E677">
        <v>9</v>
      </c>
      <c r="F677">
        <v>-1</v>
      </c>
      <c r="G677">
        <v>-1</v>
      </c>
      <c r="H677" t="s">
        <v>330</v>
      </c>
      <c r="I677" t="s">
        <v>331</v>
      </c>
      <c r="K677">
        <v>1.655711724045952</v>
      </c>
      <c r="L677">
        <v>8.5266592330975888E-2</v>
      </c>
      <c r="M677">
        <v>0.48300009088202139</v>
      </c>
      <c r="N677">
        <v>0.55704697986577179</v>
      </c>
      <c r="O677">
        <v>8.2718917950891768E-3</v>
      </c>
      <c r="P677">
        <v>1.699252281340518</v>
      </c>
      <c r="Q677">
        <v>9.1372607385906371E-2</v>
      </c>
      <c r="R677">
        <v>148</v>
      </c>
      <c r="S677">
        <v>0</v>
      </c>
      <c r="T677">
        <v>-0.39034136817841891</v>
      </c>
      <c r="U677">
        <v>15</v>
      </c>
      <c r="V677">
        <v>3008</v>
      </c>
      <c r="W677">
        <v>149</v>
      </c>
    </row>
    <row r="678" spans="1:23">
      <c r="A678" t="s">
        <v>351</v>
      </c>
      <c r="B678" t="str">
        <f t="shared" si="10"/>
        <v>M2_marginal_improvement_9_1</v>
      </c>
      <c r="C678" t="s">
        <v>341</v>
      </c>
      <c r="D678" t="s">
        <v>337</v>
      </c>
      <c r="E678">
        <v>9</v>
      </c>
      <c r="F678">
        <v>1</v>
      </c>
      <c r="G678">
        <v>-1</v>
      </c>
      <c r="H678" t="s">
        <v>330</v>
      </c>
      <c r="I678" t="s">
        <v>331</v>
      </c>
      <c r="K678">
        <v>-0.4001993367711969</v>
      </c>
      <c r="L678">
        <v>-4.1919111034167567E-2</v>
      </c>
      <c r="M678">
        <v>-0.2373223484772928</v>
      </c>
      <c r="N678">
        <v>0.46308724832214759</v>
      </c>
      <c r="O678">
        <v>-1.8118571932869379E-3</v>
      </c>
      <c r="P678">
        <v>-0.39056538755803899</v>
      </c>
      <c r="Q678">
        <v>0.69668011331714808</v>
      </c>
      <c r="R678">
        <v>148</v>
      </c>
      <c r="S678">
        <v>0</v>
      </c>
      <c r="T678">
        <v>-0.61722589383633852</v>
      </c>
      <c r="U678">
        <v>17</v>
      </c>
      <c r="V678">
        <v>3008</v>
      </c>
      <c r="W678">
        <v>149</v>
      </c>
    </row>
    <row r="679" spans="1:23">
      <c r="A679" t="s">
        <v>351</v>
      </c>
      <c r="B679" t="str">
        <f t="shared" si="10"/>
        <v>M2_marginal_improvement_9_-1</v>
      </c>
      <c r="C679" t="s">
        <v>341</v>
      </c>
      <c r="D679" t="s">
        <v>337</v>
      </c>
      <c r="E679">
        <v>9</v>
      </c>
      <c r="F679">
        <v>-1</v>
      </c>
      <c r="G679">
        <v>-1</v>
      </c>
      <c r="H679" t="s">
        <v>330</v>
      </c>
      <c r="I679" t="s">
        <v>331</v>
      </c>
      <c r="K679">
        <v>0.14874262030586699</v>
      </c>
      <c r="L679">
        <v>1.1684871437174889E-2</v>
      </c>
      <c r="M679">
        <v>6.6153147400127191E-2</v>
      </c>
      <c r="N679">
        <v>0.53020134228187921</v>
      </c>
      <c r="O679">
        <v>2.5542079695305298E-3</v>
      </c>
      <c r="P679">
        <v>0.53747449895963384</v>
      </c>
      <c r="Q679">
        <v>0.59174710462251956</v>
      </c>
      <c r="R679">
        <v>148</v>
      </c>
      <c r="S679">
        <v>0</v>
      </c>
      <c r="T679">
        <v>-0.47357775631626858</v>
      </c>
      <c r="U679">
        <v>17</v>
      </c>
      <c r="V679">
        <v>3008</v>
      </c>
      <c r="W679">
        <v>149</v>
      </c>
    </row>
    <row r="680" spans="1:23">
      <c r="A680" t="s">
        <v>351</v>
      </c>
      <c r="B680" t="str">
        <f t="shared" si="10"/>
        <v>M2_M1_marginal_improvement_9_1</v>
      </c>
      <c r="C680" t="s">
        <v>334</v>
      </c>
      <c r="D680" t="s">
        <v>337</v>
      </c>
      <c r="E680">
        <v>9</v>
      </c>
      <c r="F680">
        <v>1</v>
      </c>
      <c r="G680">
        <v>1</v>
      </c>
      <c r="H680" t="s">
        <v>330</v>
      </c>
      <c r="I680" t="s">
        <v>331</v>
      </c>
      <c r="K680">
        <v>1.537255754518928</v>
      </c>
      <c r="L680">
        <v>8.1125870957072799E-2</v>
      </c>
      <c r="M680">
        <v>0.45952335657432641</v>
      </c>
      <c r="N680">
        <v>0.58389261744966447</v>
      </c>
      <c r="O680">
        <v>7.9320302212209041E-3</v>
      </c>
      <c r="P680">
        <v>1.647423495042444</v>
      </c>
      <c r="Q680">
        <v>0.10159256656633631</v>
      </c>
      <c r="R680">
        <v>148</v>
      </c>
      <c r="S680">
        <v>0</v>
      </c>
      <c r="T680">
        <v>-0.39034136817841891</v>
      </c>
      <c r="U680">
        <v>17</v>
      </c>
      <c r="V680">
        <v>3008</v>
      </c>
      <c r="W680">
        <v>149</v>
      </c>
    </row>
    <row r="681" spans="1:23">
      <c r="A681" t="s">
        <v>351</v>
      </c>
      <c r="B681" t="str">
        <f t="shared" si="10"/>
        <v>M2_M1_marginal_improvement_9_-1</v>
      </c>
      <c r="C681" t="s">
        <v>334</v>
      </c>
      <c r="D681" t="s">
        <v>337</v>
      </c>
      <c r="E681">
        <v>9</v>
      </c>
      <c r="F681">
        <v>-1</v>
      </c>
      <c r="G681">
        <v>1</v>
      </c>
      <c r="H681" t="s">
        <v>330</v>
      </c>
      <c r="I681" t="s">
        <v>331</v>
      </c>
      <c r="K681">
        <v>-0.72844023141478997</v>
      </c>
      <c r="L681">
        <v>-0.1034568989439172</v>
      </c>
      <c r="M681">
        <v>-0.5860135725215897</v>
      </c>
      <c r="N681">
        <v>0.40939597315436238</v>
      </c>
      <c r="O681">
        <v>-7.0567319120597074E-3</v>
      </c>
      <c r="P681">
        <v>-1.5037632086801129</v>
      </c>
      <c r="Q681">
        <v>0.1347732883261743</v>
      </c>
      <c r="R681">
        <v>148</v>
      </c>
      <c r="S681">
        <v>0</v>
      </c>
      <c r="T681">
        <v>-0.75469051802275366</v>
      </c>
      <c r="U681">
        <v>17</v>
      </c>
      <c r="V681">
        <v>3008</v>
      </c>
      <c r="W681">
        <v>149</v>
      </c>
    </row>
    <row r="682" spans="1:23">
      <c r="A682" t="s">
        <v>351</v>
      </c>
      <c r="B682" t="str">
        <f t="shared" si="10"/>
        <v>TSF_newadded_MA12_yoy_marginal_improvement_9_1</v>
      </c>
      <c r="C682" t="s">
        <v>332</v>
      </c>
      <c r="D682" t="s">
        <v>337</v>
      </c>
      <c r="E682">
        <v>9</v>
      </c>
      <c r="F682">
        <v>1</v>
      </c>
      <c r="G682">
        <v>-1</v>
      </c>
      <c r="H682" t="s">
        <v>330</v>
      </c>
      <c r="I682" t="s">
        <v>331</v>
      </c>
      <c r="K682">
        <v>-0.46802895137146322</v>
      </c>
      <c r="L682">
        <v>-5.150328834795459E-2</v>
      </c>
      <c r="M682">
        <v>-0.29159456522004379</v>
      </c>
      <c r="N682">
        <v>0.49664429530201343</v>
      </c>
      <c r="O682">
        <v>-2.5773745636404632E-3</v>
      </c>
      <c r="P682">
        <v>-0.55818955118126645</v>
      </c>
      <c r="Q682">
        <v>0.57755839316992419</v>
      </c>
      <c r="R682">
        <v>148</v>
      </c>
      <c r="S682">
        <v>0</v>
      </c>
      <c r="T682">
        <v>-0.63977186612406467</v>
      </c>
      <c r="U682">
        <v>16</v>
      </c>
      <c r="V682">
        <v>3008</v>
      </c>
      <c r="W682">
        <v>149</v>
      </c>
    </row>
    <row r="683" spans="1:23">
      <c r="A683" t="s">
        <v>351</v>
      </c>
      <c r="B683" t="str">
        <f t="shared" si="10"/>
        <v>TSF_newadded_MA12_yoy_marginal_improvement_9_-1</v>
      </c>
      <c r="C683" t="s">
        <v>332</v>
      </c>
      <c r="D683" t="s">
        <v>337</v>
      </c>
      <c r="E683">
        <v>9</v>
      </c>
      <c r="F683">
        <v>-1</v>
      </c>
      <c r="G683">
        <v>-1</v>
      </c>
      <c r="H683" t="s">
        <v>330</v>
      </c>
      <c r="I683" t="s">
        <v>331</v>
      </c>
      <c r="K683">
        <v>0.29521444318256579</v>
      </c>
      <c r="L683">
        <v>2.1907539659863581E-2</v>
      </c>
      <c r="M683">
        <v>0.1240332356839209</v>
      </c>
      <c r="N683">
        <v>0.49664429530201343</v>
      </c>
      <c r="O683">
        <v>3.4342380719099351E-3</v>
      </c>
      <c r="P683">
        <v>0.69690448409484895</v>
      </c>
      <c r="Q683">
        <v>0.48695576189142231</v>
      </c>
      <c r="R683">
        <v>148</v>
      </c>
      <c r="S683">
        <v>0</v>
      </c>
      <c r="T683">
        <v>-0.42284159361678902</v>
      </c>
      <c r="U683">
        <v>16</v>
      </c>
      <c r="V683">
        <v>3008</v>
      </c>
      <c r="W683">
        <v>149</v>
      </c>
    </row>
    <row r="684" spans="1:23">
      <c r="A684" t="s">
        <v>351</v>
      </c>
      <c r="B684" t="str">
        <f t="shared" si="10"/>
        <v>TSF_yoy_marginal_improvement_9_1</v>
      </c>
      <c r="C684" t="s">
        <v>391</v>
      </c>
      <c r="D684" t="s">
        <v>337</v>
      </c>
      <c r="E684">
        <v>9</v>
      </c>
      <c r="F684">
        <v>1</v>
      </c>
      <c r="G684">
        <v>-1</v>
      </c>
      <c r="H684" t="s">
        <v>330</v>
      </c>
      <c r="I684" t="s">
        <v>331</v>
      </c>
      <c r="K684">
        <v>1.2491825837696831</v>
      </c>
      <c r="L684">
        <v>7.0265267886089111E-2</v>
      </c>
      <c r="M684">
        <v>0.39796038758484248</v>
      </c>
      <c r="N684">
        <v>0.53691275167785235</v>
      </c>
      <c r="O684">
        <v>7.1629507785504788E-3</v>
      </c>
      <c r="P684">
        <v>1.499128163124531</v>
      </c>
      <c r="Q684">
        <v>0.13597043003337531</v>
      </c>
      <c r="R684">
        <v>148</v>
      </c>
      <c r="S684">
        <v>0</v>
      </c>
      <c r="T684">
        <v>-0.43784723653389779</v>
      </c>
      <c r="U684">
        <v>11</v>
      </c>
      <c r="V684">
        <v>3008</v>
      </c>
      <c r="W684">
        <v>149</v>
      </c>
    </row>
    <row r="685" spans="1:23">
      <c r="A685" t="s">
        <v>351</v>
      </c>
      <c r="B685" t="str">
        <f t="shared" si="10"/>
        <v>TSF_yoy_marginal_improvement_9_-1</v>
      </c>
      <c r="C685" t="s">
        <v>391</v>
      </c>
      <c r="D685" t="s">
        <v>337</v>
      </c>
      <c r="E685">
        <v>9</v>
      </c>
      <c r="F685">
        <v>-1</v>
      </c>
      <c r="G685">
        <v>-1</v>
      </c>
      <c r="H685" t="s">
        <v>330</v>
      </c>
      <c r="I685" t="s">
        <v>331</v>
      </c>
      <c r="K685">
        <v>-0.69365911397737934</v>
      </c>
      <c r="L685">
        <v>-9.4359155563128461E-2</v>
      </c>
      <c r="M685">
        <v>-0.53442059284478027</v>
      </c>
      <c r="N685">
        <v>0.4563758389261745</v>
      </c>
      <c r="O685">
        <v>-6.2151784754596933E-3</v>
      </c>
      <c r="P685">
        <v>-1.2815025640600011</v>
      </c>
      <c r="Q685">
        <v>0.20202131542935589</v>
      </c>
      <c r="R685">
        <v>148</v>
      </c>
      <c r="S685">
        <v>0</v>
      </c>
      <c r="T685">
        <v>-0.7397836546390324</v>
      </c>
      <c r="U685">
        <v>11</v>
      </c>
      <c r="V685">
        <v>3008</v>
      </c>
      <c r="W685">
        <v>149</v>
      </c>
    </row>
    <row r="686" spans="1:23">
      <c r="A686" t="s">
        <v>351</v>
      </c>
      <c r="B686" t="str">
        <f t="shared" si="10"/>
        <v>long_loan_newadded_MA12_yoy_marginal_improvement_9_1</v>
      </c>
      <c r="C686" t="s">
        <v>328</v>
      </c>
      <c r="D686" t="s">
        <v>337</v>
      </c>
      <c r="E686">
        <v>9</v>
      </c>
      <c r="F686">
        <v>1</v>
      </c>
      <c r="G686">
        <v>-1</v>
      </c>
      <c r="H686" t="s">
        <v>330</v>
      </c>
      <c r="I686" t="s">
        <v>331</v>
      </c>
      <c r="K686">
        <v>-0.60473649178337674</v>
      </c>
      <c r="L686">
        <v>-7.4815087700001559E-2</v>
      </c>
      <c r="M686">
        <v>-0.42364499207102491</v>
      </c>
      <c r="N686">
        <v>0.43624161073825501</v>
      </c>
      <c r="O686">
        <v>-4.5195136107793474E-3</v>
      </c>
      <c r="P686">
        <v>-0.95028444810725865</v>
      </c>
      <c r="Q686">
        <v>0.34351697648642271</v>
      </c>
      <c r="R686">
        <v>148</v>
      </c>
      <c r="S686">
        <v>0</v>
      </c>
      <c r="T686">
        <v>-0.70405638496816458</v>
      </c>
      <c r="U686">
        <v>10</v>
      </c>
      <c r="V686">
        <v>3008</v>
      </c>
      <c r="W686">
        <v>149</v>
      </c>
    </row>
    <row r="687" spans="1:23">
      <c r="A687" t="s">
        <v>351</v>
      </c>
      <c r="B687" t="str">
        <f t="shared" si="10"/>
        <v>long_loan_newadded_MA12_yoy_marginal_improvement_9_-1</v>
      </c>
      <c r="C687" t="s">
        <v>328</v>
      </c>
      <c r="D687" t="s">
        <v>337</v>
      </c>
      <c r="E687">
        <v>9</v>
      </c>
      <c r="F687">
        <v>-1</v>
      </c>
      <c r="G687">
        <v>-1</v>
      </c>
      <c r="H687" t="s">
        <v>330</v>
      </c>
      <c r="I687" t="s">
        <v>331</v>
      </c>
      <c r="K687">
        <v>0.74318289246433533</v>
      </c>
      <c r="L687">
        <v>4.7656450179461192E-2</v>
      </c>
      <c r="M687">
        <v>0.2698575525215966</v>
      </c>
      <c r="N687">
        <v>0.55704697986577179</v>
      </c>
      <c r="O687">
        <v>5.4307177093994748E-3</v>
      </c>
      <c r="P687">
        <v>1.120353562225034</v>
      </c>
      <c r="Q687">
        <v>0.26437786829641319</v>
      </c>
      <c r="R687">
        <v>148</v>
      </c>
      <c r="S687">
        <v>0</v>
      </c>
      <c r="T687">
        <v>-0.44551906457702778</v>
      </c>
      <c r="U687">
        <v>10</v>
      </c>
      <c r="V687">
        <v>3008</v>
      </c>
      <c r="W687">
        <v>149</v>
      </c>
    </row>
    <row r="688" spans="1:23">
      <c r="A688" t="s">
        <v>351</v>
      </c>
      <c r="B688" t="str">
        <f t="shared" si="10"/>
        <v>loan_yoy_marginal_improvement_9_1</v>
      </c>
      <c r="C688" t="s">
        <v>443</v>
      </c>
      <c r="D688" t="s">
        <v>337</v>
      </c>
      <c r="E688">
        <v>9</v>
      </c>
      <c r="F688">
        <v>1</v>
      </c>
      <c r="G688">
        <v>-1</v>
      </c>
      <c r="H688" t="s">
        <v>330</v>
      </c>
      <c r="I688" t="s">
        <v>331</v>
      </c>
      <c r="K688">
        <v>8.1666507746326999E-2</v>
      </c>
      <c r="L688">
        <v>6.5983809639880153E-3</v>
      </c>
      <c r="M688">
        <v>3.7355723820330068E-2</v>
      </c>
      <c r="N688">
        <v>0.51006711409395977</v>
      </c>
      <c r="O688">
        <v>2.2417279467706209E-3</v>
      </c>
      <c r="P688">
        <v>0.46825647711344209</v>
      </c>
      <c r="Q688">
        <v>0.64029006789540688</v>
      </c>
      <c r="R688">
        <v>148</v>
      </c>
      <c r="S688">
        <v>0</v>
      </c>
      <c r="T688">
        <v>-0.68501595898098111</v>
      </c>
      <c r="U688">
        <v>12</v>
      </c>
      <c r="V688">
        <v>3008</v>
      </c>
      <c r="W688">
        <v>149</v>
      </c>
    </row>
    <row r="689" spans="1:23">
      <c r="A689" t="s">
        <v>351</v>
      </c>
      <c r="B689" t="str">
        <f t="shared" si="10"/>
        <v>loan_yoy_marginal_improvement_9_-1</v>
      </c>
      <c r="C689" t="s">
        <v>443</v>
      </c>
      <c r="D689" t="s">
        <v>337</v>
      </c>
      <c r="E689">
        <v>9</v>
      </c>
      <c r="F689">
        <v>-1</v>
      </c>
      <c r="G689">
        <v>-1</v>
      </c>
      <c r="H689" t="s">
        <v>330</v>
      </c>
      <c r="I689" t="s">
        <v>331</v>
      </c>
      <c r="K689">
        <v>-0.36300460391047129</v>
      </c>
      <c r="L689">
        <v>-3.7077786622737641E-2</v>
      </c>
      <c r="M689">
        <v>-0.2099102135065252</v>
      </c>
      <c r="N689">
        <v>0.48322147651006708</v>
      </c>
      <c r="O689">
        <v>-1.3038023042408751E-3</v>
      </c>
      <c r="P689">
        <v>-0.26688124576934291</v>
      </c>
      <c r="Q689">
        <v>0.78993209851292256</v>
      </c>
      <c r="R689">
        <v>148</v>
      </c>
      <c r="S689">
        <v>0</v>
      </c>
      <c r="T689">
        <v>-0.63459850175638721</v>
      </c>
      <c r="U689">
        <v>12</v>
      </c>
      <c r="V689">
        <v>3008</v>
      </c>
      <c r="W689">
        <v>149</v>
      </c>
    </row>
    <row r="690" spans="1:23">
      <c r="A690" t="s">
        <v>351</v>
      </c>
      <c r="B690" t="str">
        <f t="shared" si="10"/>
        <v>newstarts_area_yoy_marginal_improvement_9_1</v>
      </c>
      <c r="C690" t="s">
        <v>340</v>
      </c>
      <c r="D690" t="s">
        <v>337</v>
      </c>
      <c r="E690">
        <v>9</v>
      </c>
      <c r="F690">
        <v>1</v>
      </c>
      <c r="G690">
        <v>1</v>
      </c>
      <c r="H690" t="s">
        <v>330</v>
      </c>
      <c r="I690" t="s">
        <v>331</v>
      </c>
      <c r="K690">
        <v>-0.61913806922723569</v>
      </c>
      <c r="L690">
        <v>-7.7687416912012863E-2</v>
      </c>
      <c r="M690">
        <v>-0.43992081457206861</v>
      </c>
      <c r="N690">
        <v>0.42953020134228193</v>
      </c>
      <c r="O690">
        <v>-4.8525315826693349E-3</v>
      </c>
      <c r="P690">
        <v>-1.0621427465816891</v>
      </c>
      <c r="Q690">
        <v>0.28990096893655748</v>
      </c>
      <c r="R690">
        <v>148</v>
      </c>
      <c r="S690">
        <v>0</v>
      </c>
      <c r="T690">
        <v>-0.75118219464906355</v>
      </c>
      <c r="U690">
        <v>20</v>
      </c>
      <c r="V690">
        <v>3008</v>
      </c>
      <c r="W690">
        <v>149</v>
      </c>
    </row>
    <row r="691" spans="1:23">
      <c r="A691" t="s">
        <v>351</v>
      </c>
      <c r="B691" t="str">
        <f t="shared" si="10"/>
        <v>newstarts_area_yoy_marginal_improvement_9_-1</v>
      </c>
      <c r="C691" t="s">
        <v>340</v>
      </c>
      <c r="D691" t="s">
        <v>337</v>
      </c>
      <c r="E691">
        <v>9</v>
      </c>
      <c r="F691">
        <v>-1</v>
      </c>
      <c r="G691">
        <v>1</v>
      </c>
      <c r="H691" t="s">
        <v>330</v>
      </c>
      <c r="I691" t="s">
        <v>331</v>
      </c>
      <c r="K691">
        <v>0.80909807430909608</v>
      </c>
      <c r="L691">
        <v>5.0919133873884359E-2</v>
      </c>
      <c r="M691">
        <v>0.28833996213921781</v>
      </c>
      <c r="N691">
        <v>0.56375838926174493</v>
      </c>
      <c r="O691">
        <v>5.6356727696708631E-3</v>
      </c>
      <c r="P691">
        <v>1.163075777302059</v>
      </c>
      <c r="Q691">
        <v>0.24667059578883169</v>
      </c>
      <c r="R691">
        <v>148</v>
      </c>
      <c r="S691">
        <v>0</v>
      </c>
      <c r="T691">
        <v>-0.40677102198698112</v>
      </c>
      <c r="U691">
        <v>20</v>
      </c>
      <c r="V691">
        <v>3008</v>
      </c>
      <c r="W691">
        <v>149</v>
      </c>
    </row>
    <row r="692" spans="1:23">
      <c r="A692" t="s">
        <v>351</v>
      </c>
      <c r="B692" t="str">
        <f t="shared" si="10"/>
        <v>completed_yoy_marginal_improvement_9_1</v>
      </c>
      <c r="C692" t="s">
        <v>444</v>
      </c>
      <c r="D692" t="s">
        <v>337</v>
      </c>
      <c r="E692">
        <v>9</v>
      </c>
      <c r="F692">
        <v>1</v>
      </c>
      <c r="G692">
        <v>1</v>
      </c>
      <c r="H692" t="s">
        <v>330</v>
      </c>
      <c r="I692" t="s">
        <v>331</v>
      </c>
      <c r="K692">
        <v>9.938907195452229E-2</v>
      </c>
      <c r="L692">
        <v>7.9698120800950623E-3</v>
      </c>
      <c r="M692">
        <v>4.5120053313274677E-2</v>
      </c>
      <c r="N692">
        <v>0.49664429530201343</v>
      </c>
      <c r="O692">
        <v>2.3276571898735898E-3</v>
      </c>
      <c r="P692">
        <v>0.47214925663056301</v>
      </c>
      <c r="Q692">
        <v>0.63751567163685263</v>
      </c>
      <c r="R692">
        <v>148</v>
      </c>
      <c r="S692">
        <v>0</v>
      </c>
      <c r="T692">
        <v>-0.64595621675456527</v>
      </c>
      <c r="U692">
        <v>29</v>
      </c>
      <c r="V692">
        <v>3008</v>
      </c>
      <c r="W692">
        <v>149</v>
      </c>
    </row>
    <row r="693" spans="1:23">
      <c r="A693" t="s">
        <v>351</v>
      </c>
      <c r="B693" t="str">
        <f t="shared" si="10"/>
        <v>completed_yoy_marginal_improvement_9_-1</v>
      </c>
      <c r="C693" t="s">
        <v>444</v>
      </c>
      <c r="D693" t="s">
        <v>337</v>
      </c>
      <c r="E693">
        <v>9</v>
      </c>
      <c r="F693">
        <v>-1</v>
      </c>
      <c r="G693">
        <v>1</v>
      </c>
      <c r="H693" t="s">
        <v>330</v>
      </c>
      <c r="I693" t="s">
        <v>331</v>
      </c>
      <c r="K693">
        <v>-0.37327320862512797</v>
      </c>
      <c r="L693">
        <v>-3.838792653961709E-2</v>
      </c>
      <c r="M693">
        <v>-0.2173282474726726</v>
      </c>
      <c r="N693">
        <v>0.50335570469798663</v>
      </c>
      <c r="O693">
        <v>-1.5120261508016169E-3</v>
      </c>
      <c r="P693">
        <v>-0.33146822609127752</v>
      </c>
      <c r="Q693">
        <v>0.74075972841169113</v>
      </c>
      <c r="R693">
        <v>148</v>
      </c>
      <c r="S693">
        <v>0</v>
      </c>
      <c r="T693">
        <v>-0.61618093674091123</v>
      </c>
      <c r="U693">
        <v>29</v>
      </c>
      <c r="V693">
        <v>3008</v>
      </c>
      <c r="W693">
        <v>149</v>
      </c>
    </row>
    <row r="694" spans="1:23">
      <c r="A694" t="s">
        <v>351</v>
      </c>
      <c r="B694" t="str">
        <f t="shared" si="10"/>
        <v>sold_area_yoy_marginal_improvement_9_1</v>
      </c>
      <c r="C694" t="s">
        <v>346</v>
      </c>
      <c r="D694" t="s">
        <v>337</v>
      </c>
      <c r="E694">
        <v>9</v>
      </c>
      <c r="F694">
        <v>1</v>
      </c>
      <c r="G694">
        <v>-1</v>
      </c>
      <c r="H694" t="s">
        <v>330</v>
      </c>
      <c r="I694" t="s">
        <v>331</v>
      </c>
      <c r="K694">
        <v>-0.68001932587976266</v>
      </c>
      <c r="L694">
        <v>-9.104799413267517E-2</v>
      </c>
      <c r="M694">
        <v>-0.51564753303004174</v>
      </c>
      <c r="N694">
        <v>0.44966442953020141</v>
      </c>
      <c r="O694">
        <v>-5.9650376841807774E-3</v>
      </c>
      <c r="P694">
        <v>-1.2692969136475361</v>
      </c>
      <c r="Q694">
        <v>0.2063275841735995</v>
      </c>
      <c r="R694">
        <v>148</v>
      </c>
      <c r="S694">
        <v>0</v>
      </c>
      <c r="T694">
        <v>-0.76633001717932903</v>
      </c>
      <c r="U694">
        <v>19</v>
      </c>
      <c r="V694">
        <v>3008</v>
      </c>
      <c r="W694">
        <v>149</v>
      </c>
    </row>
    <row r="695" spans="1:23">
      <c r="A695" t="s">
        <v>351</v>
      </c>
      <c r="B695" t="str">
        <f t="shared" si="10"/>
        <v>sold_area_yoy_marginal_improvement_9_-1</v>
      </c>
      <c r="C695" t="s">
        <v>346</v>
      </c>
      <c r="D695" t="s">
        <v>337</v>
      </c>
      <c r="E695">
        <v>9</v>
      </c>
      <c r="F695">
        <v>-1</v>
      </c>
      <c r="G695">
        <v>-1</v>
      </c>
      <c r="H695" t="s">
        <v>330</v>
      </c>
      <c r="I695" t="s">
        <v>331</v>
      </c>
      <c r="K695">
        <v>1.1533068752763</v>
      </c>
      <c r="L695">
        <v>6.6366468991865268E-2</v>
      </c>
      <c r="M695">
        <v>0.37586446947641933</v>
      </c>
      <c r="N695">
        <v>0.5436241610738255</v>
      </c>
      <c r="O695">
        <v>6.8473831503003783E-3</v>
      </c>
      <c r="P695">
        <v>1.41481992962326</v>
      </c>
      <c r="Q695">
        <v>0.15922182139323329</v>
      </c>
      <c r="R695">
        <v>148</v>
      </c>
      <c r="S695">
        <v>0</v>
      </c>
      <c r="T695">
        <v>-0.54804142494707964</v>
      </c>
      <c r="U695">
        <v>19</v>
      </c>
      <c r="V695">
        <v>3008</v>
      </c>
      <c r="W695">
        <v>149</v>
      </c>
    </row>
    <row r="696" spans="1:23">
      <c r="A696" t="s">
        <v>351</v>
      </c>
      <c r="B696" t="str">
        <f t="shared" si="10"/>
        <v>local_gov_budget_MA12_yoy_marginal_improvement_9_1</v>
      </c>
      <c r="C696" t="s">
        <v>389</v>
      </c>
      <c r="D696" t="s">
        <v>337</v>
      </c>
      <c r="E696">
        <v>9</v>
      </c>
      <c r="F696">
        <v>1</v>
      </c>
      <c r="G696">
        <v>-1</v>
      </c>
      <c r="H696" t="s">
        <v>467</v>
      </c>
      <c r="I696" t="s">
        <v>331</v>
      </c>
      <c r="K696">
        <v>3.9373951198033767E-2</v>
      </c>
      <c r="L696">
        <v>3.6791581880992741E-3</v>
      </c>
      <c r="M696">
        <v>2.0577705021299519E-2</v>
      </c>
      <c r="N696">
        <v>0.51908396946564883</v>
      </c>
      <c r="O696">
        <v>2.0403054922535808E-3</v>
      </c>
      <c r="P696">
        <v>0.39743633336241302</v>
      </c>
      <c r="Q696">
        <v>0.69169753189337435</v>
      </c>
      <c r="R696">
        <v>130</v>
      </c>
      <c r="S696">
        <v>0</v>
      </c>
      <c r="T696">
        <v>-0.4880207943030852</v>
      </c>
      <c r="U696">
        <v>10</v>
      </c>
      <c r="V696">
        <v>2650</v>
      </c>
      <c r="W696">
        <v>131</v>
      </c>
    </row>
    <row r="697" spans="1:23">
      <c r="A697" t="s">
        <v>351</v>
      </c>
      <c r="B697" t="str">
        <f t="shared" si="10"/>
        <v>local_gov_budget_MA12_yoy_marginal_improvement_9_-1</v>
      </c>
      <c r="C697" t="s">
        <v>389</v>
      </c>
      <c r="D697" t="s">
        <v>337</v>
      </c>
      <c r="E697">
        <v>9</v>
      </c>
      <c r="F697">
        <v>-1</v>
      </c>
      <c r="G697">
        <v>-1</v>
      </c>
      <c r="H697" t="s">
        <v>467</v>
      </c>
      <c r="I697" t="s">
        <v>331</v>
      </c>
      <c r="K697">
        <v>-0.31259181446253098</v>
      </c>
      <c r="L697">
        <v>-3.5016162677399383E-2</v>
      </c>
      <c r="M697">
        <v>-0.19584704699137001</v>
      </c>
      <c r="N697">
        <v>0.47328244274809161</v>
      </c>
      <c r="O697">
        <v>-1.098723443063776E-3</v>
      </c>
      <c r="P697">
        <v>-0.20750789299005221</v>
      </c>
      <c r="Q697">
        <v>0.83593793884048939</v>
      </c>
      <c r="R697">
        <v>130</v>
      </c>
      <c r="S697">
        <v>0</v>
      </c>
      <c r="T697">
        <v>-0.67389508690614197</v>
      </c>
      <c r="U697">
        <v>10</v>
      </c>
      <c r="V697">
        <v>2650</v>
      </c>
      <c r="W697">
        <v>131</v>
      </c>
    </row>
    <row r="698" spans="1:23">
      <c r="A698" t="s">
        <v>351</v>
      </c>
      <c r="B698" t="str">
        <f t="shared" si="10"/>
        <v>newstarts_area_ytd_yoy_marginal_improvement_9_1</v>
      </c>
      <c r="C698" t="s">
        <v>446</v>
      </c>
      <c r="D698" t="s">
        <v>337</v>
      </c>
      <c r="E698">
        <v>9</v>
      </c>
      <c r="F698">
        <v>1</v>
      </c>
      <c r="G698">
        <v>1</v>
      </c>
      <c r="H698" t="s">
        <v>330</v>
      </c>
      <c r="I698" t="s">
        <v>331</v>
      </c>
      <c r="K698">
        <v>-0.44355164057499241</v>
      </c>
      <c r="L698">
        <v>-4.7921929714432758E-2</v>
      </c>
      <c r="M698">
        <v>-0.27131356552158448</v>
      </c>
      <c r="N698">
        <v>0.48322147651006708</v>
      </c>
      <c r="O698">
        <v>-2.2623354581093758E-3</v>
      </c>
      <c r="P698">
        <v>-0.48694100568832721</v>
      </c>
      <c r="Q698">
        <v>0.62702052260759122</v>
      </c>
      <c r="R698">
        <v>148</v>
      </c>
      <c r="S698">
        <v>0</v>
      </c>
      <c r="T698">
        <v>-0.66643044179032929</v>
      </c>
      <c r="U698">
        <v>18</v>
      </c>
      <c r="V698">
        <v>3008</v>
      </c>
      <c r="W698">
        <v>149</v>
      </c>
    </row>
    <row r="699" spans="1:23">
      <c r="A699" t="s">
        <v>351</v>
      </c>
      <c r="B699" t="str">
        <f t="shared" si="10"/>
        <v>newstarts_area_ytd_yoy_marginal_improvement_9_-1</v>
      </c>
      <c r="C699" t="s">
        <v>446</v>
      </c>
      <c r="D699" t="s">
        <v>337</v>
      </c>
      <c r="E699">
        <v>9</v>
      </c>
      <c r="F699">
        <v>-1</v>
      </c>
      <c r="G699">
        <v>1</v>
      </c>
      <c r="H699" t="s">
        <v>330</v>
      </c>
      <c r="I699" t="s">
        <v>331</v>
      </c>
      <c r="K699">
        <v>0.2382399442252543</v>
      </c>
      <c r="L699">
        <v>1.8063508898054081E-2</v>
      </c>
      <c r="M699">
        <v>0.1022678976862218</v>
      </c>
      <c r="N699">
        <v>0.51677852348993292</v>
      </c>
      <c r="O699">
        <v>3.168347552322575E-3</v>
      </c>
      <c r="P699">
        <v>0.63755632260038797</v>
      </c>
      <c r="Q699">
        <v>0.52474763768779131</v>
      </c>
      <c r="R699">
        <v>148</v>
      </c>
      <c r="S699">
        <v>0</v>
      </c>
      <c r="T699">
        <v>-0.4356019285315999</v>
      </c>
      <c r="U699">
        <v>18</v>
      </c>
      <c r="V699">
        <v>3008</v>
      </c>
      <c r="W699">
        <v>149</v>
      </c>
    </row>
    <row r="700" spans="1:23">
      <c r="A700" t="s">
        <v>351</v>
      </c>
      <c r="B700" t="str">
        <f t="shared" si="10"/>
        <v>completed_area_ytd_yoy_marginal_improvement_9_1</v>
      </c>
      <c r="C700" t="s">
        <v>447</v>
      </c>
      <c r="D700" t="s">
        <v>337</v>
      </c>
      <c r="E700">
        <v>9</v>
      </c>
      <c r="F700">
        <v>1</v>
      </c>
      <c r="G700">
        <v>1</v>
      </c>
      <c r="H700" t="s">
        <v>330</v>
      </c>
      <c r="I700" t="s">
        <v>331</v>
      </c>
      <c r="K700">
        <v>-0.14698293498608231</v>
      </c>
      <c r="L700">
        <v>-1.3230147056775389E-2</v>
      </c>
      <c r="M700">
        <v>-7.4898133607371603E-2</v>
      </c>
      <c r="N700">
        <v>0.46979865771812079</v>
      </c>
      <c r="O700">
        <v>6.7704886031731259E-4</v>
      </c>
      <c r="P700">
        <v>0.1355667886933829</v>
      </c>
      <c r="Q700">
        <v>0.89234797268917576</v>
      </c>
      <c r="R700">
        <v>148</v>
      </c>
      <c r="S700">
        <v>0</v>
      </c>
      <c r="T700">
        <v>-0.74910471090290875</v>
      </c>
      <c r="U700">
        <v>18</v>
      </c>
      <c r="V700">
        <v>3008</v>
      </c>
      <c r="W700">
        <v>149</v>
      </c>
    </row>
    <row r="701" spans="1:23">
      <c r="A701" t="s">
        <v>351</v>
      </c>
      <c r="B701" t="str">
        <f t="shared" si="10"/>
        <v>completed_area_ytd_yoy_marginal_improvement_9_-1</v>
      </c>
      <c r="C701" t="s">
        <v>447</v>
      </c>
      <c r="D701" t="s">
        <v>337</v>
      </c>
      <c r="E701">
        <v>9</v>
      </c>
      <c r="F701">
        <v>-1</v>
      </c>
      <c r="G701">
        <v>1</v>
      </c>
      <c r="H701" t="s">
        <v>330</v>
      </c>
      <c r="I701" t="s">
        <v>331</v>
      </c>
      <c r="K701">
        <v>-0.19225931836731869</v>
      </c>
      <c r="L701">
        <v>-1.772846212440882E-2</v>
      </c>
      <c r="M701">
        <v>-0.1003638673968627</v>
      </c>
      <c r="N701">
        <v>0.52348993288590606</v>
      </c>
      <c r="O701">
        <v>2.401429425406498E-4</v>
      </c>
      <c r="P701">
        <v>5.1680117894653432E-2</v>
      </c>
      <c r="Q701">
        <v>0.9588532663339685</v>
      </c>
      <c r="R701">
        <v>148</v>
      </c>
      <c r="S701">
        <v>0</v>
      </c>
      <c r="T701">
        <v>-0.68375547741877341</v>
      </c>
      <c r="U701">
        <v>18</v>
      </c>
      <c r="V701">
        <v>3008</v>
      </c>
      <c r="W701">
        <v>149</v>
      </c>
    </row>
    <row r="702" spans="1:23">
      <c r="A702" t="s">
        <v>351</v>
      </c>
      <c r="B702" t="str">
        <f t="shared" si="10"/>
        <v>sold_area_ytd_yoy_marginal_improvement_9_1</v>
      </c>
      <c r="C702" t="s">
        <v>392</v>
      </c>
      <c r="D702" t="s">
        <v>337</v>
      </c>
      <c r="E702">
        <v>9</v>
      </c>
      <c r="F702">
        <v>1</v>
      </c>
      <c r="G702">
        <v>-1</v>
      </c>
      <c r="H702" t="s">
        <v>330</v>
      </c>
      <c r="I702" t="s">
        <v>331</v>
      </c>
      <c r="K702">
        <v>-0.79253045964552582</v>
      </c>
      <c r="L702">
        <v>-0.1234498664137266</v>
      </c>
      <c r="M702">
        <v>-0.69947102024379493</v>
      </c>
      <c r="N702">
        <v>0.39597315436241609</v>
      </c>
      <c r="O702">
        <v>-8.8112002309203557E-3</v>
      </c>
      <c r="P702">
        <v>-1.850399669320079</v>
      </c>
      <c r="Q702">
        <v>6.6249727948691162E-2</v>
      </c>
      <c r="R702">
        <v>148</v>
      </c>
      <c r="S702">
        <v>0</v>
      </c>
      <c r="T702">
        <v>-0.84935154716444461</v>
      </c>
      <c r="U702">
        <v>12</v>
      </c>
      <c r="V702">
        <v>3008</v>
      </c>
      <c r="W702">
        <v>149</v>
      </c>
    </row>
    <row r="703" spans="1:23">
      <c r="A703" t="s">
        <v>351</v>
      </c>
      <c r="B703" t="str">
        <f t="shared" si="10"/>
        <v>sold_area_ytd_yoy_marginal_improvement_9_-1</v>
      </c>
      <c r="C703" t="s">
        <v>392</v>
      </c>
      <c r="D703" t="s">
        <v>337</v>
      </c>
      <c r="E703">
        <v>9</v>
      </c>
      <c r="F703">
        <v>-1</v>
      </c>
      <c r="G703">
        <v>-1</v>
      </c>
      <c r="H703" t="s">
        <v>330</v>
      </c>
      <c r="I703" t="s">
        <v>331</v>
      </c>
      <c r="K703">
        <v>2.3210493663861582</v>
      </c>
      <c r="L703">
        <v>0.1057849446832726</v>
      </c>
      <c r="M703">
        <v>0.59938099030469782</v>
      </c>
      <c r="N703">
        <v>0.59731543624161076</v>
      </c>
      <c r="O703">
        <v>9.787514949818072E-3</v>
      </c>
      <c r="P703">
        <v>2.0194367661820731</v>
      </c>
      <c r="Q703">
        <v>4.5246908440775571E-2</v>
      </c>
      <c r="R703">
        <v>148</v>
      </c>
      <c r="S703">
        <v>1</v>
      </c>
      <c r="T703">
        <v>-0.42059402981683841</v>
      </c>
      <c r="U703">
        <v>12</v>
      </c>
      <c r="V703">
        <v>3008</v>
      </c>
      <c r="W703">
        <v>149</v>
      </c>
    </row>
    <row r="704" spans="1:23">
      <c r="A704" t="s">
        <v>351</v>
      </c>
      <c r="B704" t="str">
        <f t="shared" si="10"/>
        <v>CN_BOND_1Y_marginal_improvement_9_1</v>
      </c>
      <c r="C704" t="s">
        <v>448</v>
      </c>
      <c r="D704" t="s">
        <v>337</v>
      </c>
      <c r="E704">
        <v>9</v>
      </c>
      <c r="F704">
        <v>1</v>
      </c>
      <c r="G704">
        <v>-1</v>
      </c>
      <c r="H704" t="s">
        <v>330</v>
      </c>
      <c r="I704" t="s">
        <v>331</v>
      </c>
      <c r="K704">
        <v>-0.56795762521944404</v>
      </c>
      <c r="L704">
        <v>-6.7893282385580678E-2</v>
      </c>
      <c r="M704">
        <v>-0.38442844541526272</v>
      </c>
      <c r="N704">
        <v>0.4563758389261745</v>
      </c>
      <c r="O704">
        <v>-3.9742945421423221E-3</v>
      </c>
      <c r="P704">
        <v>-0.84868628268546276</v>
      </c>
      <c r="Q704">
        <v>0.3974264723618286</v>
      </c>
      <c r="R704">
        <v>148</v>
      </c>
      <c r="S704">
        <v>0</v>
      </c>
      <c r="T704">
        <v>-0.69769334957233831</v>
      </c>
      <c r="U704">
        <v>17</v>
      </c>
      <c r="V704">
        <v>3008</v>
      </c>
      <c r="W704">
        <v>149</v>
      </c>
    </row>
    <row r="705" spans="1:23">
      <c r="A705" t="s">
        <v>351</v>
      </c>
      <c r="B705" t="str">
        <f t="shared" si="10"/>
        <v>CN_BOND_1Y_marginal_improvement_9_-1</v>
      </c>
      <c r="C705" t="s">
        <v>448</v>
      </c>
      <c r="D705" t="s">
        <v>337</v>
      </c>
      <c r="E705">
        <v>9</v>
      </c>
      <c r="F705">
        <v>-1</v>
      </c>
      <c r="G705">
        <v>-1</v>
      </c>
      <c r="H705" t="s">
        <v>330</v>
      </c>
      <c r="I705" t="s">
        <v>331</v>
      </c>
      <c r="K705">
        <v>0.59478936733606025</v>
      </c>
      <c r="L705">
        <v>3.9876574927516728E-2</v>
      </c>
      <c r="M705">
        <v>0.22579096442575661</v>
      </c>
      <c r="N705">
        <v>0.53691275167785235</v>
      </c>
      <c r="O705">
        <v>4.7927506105421222E-3</v>
      </c>
      <c r="P705">
        <v>0.99905742881289239</v>
      </c>
      <c r="Q705">
        <v>0.31939750717175619</v>
      </c>
      <c r="R705">
        <v>148</v>
      </c>
      <c r="S705">
        <v>0</v>
      </c>
      <c r="T705">
        <v>-0.55830200488459403</v>
      </c>
      <c r="U705">
        <v>17</v>
      </c>
      <c r="V705">
        <v>3008</v>
      </c>
      <c r="W705">
        <v>149</v>
      </c>
    </row>
    <row r="706" spans="1:23">
      <c r="A706" t="s">
        <v>351</v>
      </c>
      <c r="B706" t="str">
        <f t="shared" si="10"/>
        <v>CN_BOND_10Y_marginal_improvement_9_1</v>
      </c>
      <c r="C706" t="s">
        <v>449</v>
      </c>
      <c r="D706" t="s">
        <v>337</v>
      </c>
      <c r="E706">
        <v>9</v>
      </c>
      <c r="F706">
        <v>1</v>
      </c>
      <c r="G706">
        <v>-1</v>
      </c>
      <c r="H706" t="s">
        <v>330</v>
      </c>
      <c r="I706" t="s">
        <v>331</v>
      </c>
      <c r="K706">
        <v>-0.42010820643160091</v>
      </c>
      <c r="L706">
        <v>-4.4624688552033387E-2</v>
      </c>
      <c r="M706">
        <v>-0.25264239492901902</v>
      </c>
      <c r="N706">
        <v>0.48993288590604028</v>
      </c>
      <c r="O706">
        <v>-1.9686849254566771E-3</v>
      </c>
      <c r="P706">
        <v>-0.41589246613600039</v>
      </c>
      <c r="Q706">
        <v>0.67809111330574723</v>
      </c>
      <c r="R706">
        <v>148</v>
      </c>
      <c r="S706">
        <v>0</v>
      </c>
      <c r="T706">
        <v>-0.61044375246658655</v>
      </c>
      <c r="U706">
        <v>15</v>
      </c>
      <c r="V706">
        <v>3008</v>
      </c>
      <c r="W706">
        <v>149</v>
      </c>
    </row>
    <row r="707" spans="1:23">
      <c r="A707" t="s">
        <v>351</v>
      </c>
      <c r="B707" t="str">
        <f t="shared" ref="B707:B770" si="11">C707&amp;"_"&amp;D707&amp;"_"&amp;E707&amp;"_"&amp;F707</f>
        <v>CN_BOND_10Y_marginal_improvement_9_-1</v>
      </c>
      <c r="C707" t="s">
        <v>449</v>
      </c>
      <c r="D707" t="s">
        <v>337</v>
      </c>
      <c r="E707">
        <v>9</v>
      </c>
      <c r="F707">
        <v>-1</v>
      </c>
      <c r="G707">
        <v>-1</v>
      </c>
      <c r="H707" t="s">
        <v>330</v>
      </c>
      <c r="I707" t="s">
        <v>331</v>
      </c>
      <c r="K707">
        <v>0.18818130068499531</v>
      </c>
      <c r="L707">
        <v>1.454991495517954E-2</v>
      </c>
      <c r="M707">
        <v>8.2374252450051255E-2</v>
      </c>
      <c r="N707">
        <v>0.50335570469798663</v>
      </c>
      <c r="O707">
        <v>2.8513432258172882E-3</v>
      </c>
      <c r="P707">
        <v>0.58712075566694244</v>
      </c>
      <c r="Q707">
        <v>0.55801720107306851</v>
      </c>
      <c r="R707">
        <v>148</v>
      </c>
      <c r="S707">
        <v>0</v>
      </c>
      <c r="T707">
        <v>-0.67076533196229993</v>
      </c>
      <c r="U707">
        <v>15</v>
      </c>
      <c r="V707">
        <v>3008</v>
      </c>
      <c r="W707">
        <v>149</v>
      </c>
    </row>
    <row r="708" spans="1:23">
      <c r="A708" t="s">
        <v>351</v>
      </c>
      <c r="B708" t="str">
        <f t="shared" si="11"/>
        <v>TERM_SPREAD_marginal_improvement_9_1</v>
      </c>
      <c r="C708" t="s">
        <v>450</v>
      </c>
      <c r="D708" t="s">
        <v>337</v>
      </c>
      <c r="E708">
        <v>9</v>
      </c>
      <c r="F708">
        <v>1</v>
      </c>
      <c r="G708">
        <v>1</v>
      </c>
      <c r="H708" t="s">
        <v>330</v>
      </c>
      <c r="I708" t="s">
        <v>331</v>
      </c>
      <c r="K708">
        <v>0.63970185883219277</v>
      </c>
      <c r="L708">
        <v>4.2298880455005287E-2</v>
      </c>
      <c r="M708">
        <v>0.23951064615548431</v>
      </c>
      <c r="N708">
        <v>0.51006711409395977</v>
      </c>
      <c r="O708">
        <v>5.0659803296052262E-3</v>
      </c>
      <c r="P708">
        <v>1.016898500475931</v>
      </c>
      <c r="Q708">
        <v>0.31086120166872089</v>
      </c>
      <c r="R708">
        <v>148</v>
      </c>
      <c r="S708">
        <v>0</v>
      </c>
      <c r="T708">
        <v>-0.50012789272089853</v>
      </c>
      <c r="U708">
        <v>18</v>
      </c>
      <c r="V708">
        <v>3008</v>
      </c>
      <c r="W708">
        <v>149</v>
      </c>
    </row>
    <row r="709" spans="1:23">
      <c r="A709" t="s">
        <v>351</v>
      </c>
      <c r="B709" t="str">
        <f t="shared" si="11"/>
        <v>TERM_SPREAD_marginal_improvement_9_-1</v>
      </c>
      <c r="C709" t="s">
        <v>450</v>
      </c>
      <c r="D709" t="s">
        <v>337</v>
      </c>
      <c r="E709">
        <v>9</v>
      </c>
      <c r="F709">
        <v>-1</v>
      </c>
      <c r="G709">
        <v>1</v>
      </c>
      <c r="H709" t="s">
        <v>330</v>
      </c>
      <c r="I709" t="s">
        <v>331</v>
      </c>
      <c r="K709">
        <v>-0.57979154452543047</v>
      </c>
      <c r="L709">
        <v>-7.0059501016939585E-2</v>
      </c>
      <c r="M709">
        <v>-0.39670072061948403</v>
      </c>
      <c r="N709">
        <v>0.48322147651006708</v>
      </c>
      <c r="O709">
        <v>-4.106085561193803E-3</v>
      </c>
      <c r="P709">
        <v>-0.87481454376107992</v>
      </c>
      <c r="Q709">
        <v>0.38309226242865407</v>
      </c>
      <c r="R709">
        <v>148</v>
      </c>
      <c r="S709">
        <v>0</v>
      </c>
      <c r="T709">
        <v>-0.77408391959329859</v>
      </c>
      <c r="U709">
        <v>18</v>
      </c>
      <c r="V709">
        <v>3008</v>
      </c>
      <c r="W709">
        <v>149</v>
      </c>
    </row>
    <row r="710" spans="1:23">
      <c r="A710" t="s">
        <v>351</v>
      </c>
      <c r="B710" t="str">
        <f t="shared" si="11"/>
        <v>US_BOND_5Y_marginal_improvement_9_1</v>
      </c>
      <c r="C710" t="s">
        <v>338</v>
      </c>
      <c r="D710" t="s">
        <v>337</v>
      </c>
      <c r="E710">
        <v>9</v>
      </c>
      <c r="F710">
        <v>1</v>
      </c>
      <c r="G710">
        <v>1</v>
      </c>
      <c r="H710" t="s">
        <v>330</v>
      </c>
      <c r="I710" t="s">
        <v>331</v>
      </c>
      <c r="K710">
        <v>0.26813728441524681</v>
      </c>
      <c r="L710">
        <v>2.0100402708890241E-2</v>
      </c>
      <c r="M710">
        <v>0.113800913929421</v>
      </c>
      <c r="N710">
        <v>0.50335570469798663</v>
      </c>
      <c r="O710">
        <v>3.3485678201575129E-3</v>
      </c>
      <c r="P710">
        <v>0.6692797001084192</v>
      </c>
      <c r="Q710">
        <v>0.50435979095149386</v>
      </c>
      <c r="R710">
        <v>148</v>
      </c>
      <c r="S710">
        <v>0</v>
      </c>
      <c r="T710">
        <v>-0.50607557183184892</v>
      </c>
      <c r="U710">
        <v>15</v>
      </c>
      <c r="V710">
        <v>3008</v>
      </c>
      <c r="W710">
        <v>149</v>
      </c>
    </row>
    <row r="711" spans="1:23">
      <c r="A711" t="s">
        <v>351</v>
      </c>
      <c r="B711" t="str">
        <f t="shared" si="11"/>
        <v>US_BOND_5Y_marginal_improvement_9_-1</v>
      </c>
      <c r="C711" t="s">
        <v>338</v>
      </c>
      <c r="D711" t="s">
        <v>337</v>
      </c>
      <c r="E711">
        <v>9</v>
      </c>
      <c r="F711">
        <v>-1</v>
      </c>
      <c r="G711">
        <v>1</v>
      </c>
      <c r="H711" t="s">
        <v>330</v>
      </c>
      <c r="I711" t="s">
        <v>331</v>
      </c>
      <c r="K711">
        <v>-0.45667035106820769</v>
      </c>
      <c r="L711">
        <v>-4.9822999377426853E-2</v>
      </c>
      <c r="M711">
        <v>-0.28207906806505911</v>
      </c>
      <c r="N711">
        <v>0.48993288590604028</v>
      </c>
      <c r="O711">
        <v>-2.3934734425564911E-3</v>
      </c>
      <c r="P711">
        <v>-0.51138976712975015</v>
      </c>
      <c r="Q711">
        <v>0.60984026360244403</v>
      </c>
      <c r="R711">
        <v>148</v>
      </c>
      <c r="S711">
        <v>0</v>
      </c>
      <c r="T711">
        <v>-0.61664707394452134</v>
      </c>
      <c r="U711">
        <v>15</v>
      </c>
      <c r="V711">
        <v>3008</v>
      </c>
      <c r="W711">
        <v>149</v>
      </c>
    </row>
    <row r="712" spans="1:23">
      <c r="A712" t="s">
        <v>351</v>
      </c>
      <c r="B712" t="str">
        <f t="shared" si="11"/>
        <v>US_BOND_10Y_marginal_improvement_9_1</v>
      </c>
      <c r="C712" t="s">
        <v>336</v>
      </c>
      <c r="D712" t="s">
        <v>337</v>
      </c>
      <c r="E712">
        <v>9</v>
      </c>
      <c r="F712">
        <v>1</v>
      </c>
      <c r="G712">
        <v>1</v>
      </c>
      <c r="H712" t="s">
        <v>330</v>
      </c>
      <c r="I712" t="s">
        <v>331</v>
      </c>
      <c r="K712">
        <v>-0.30523552891163941</v>
      </c>
      <c r="L712">
        <v>-3.0049228828033629E-2</v>
      </c>
      <c r="M712">
        <v>-0.17011618776281179</v>
      </c>
      <c r="N712">
        <v>0.48993288590604028</v>
      </c>
      <c r="O712">
        <v>-7.7443039635821773E-4</v>
      </c>
      <c r="P712">
        <v>-0.1641562327541474</v>
      </c>
      <c r="Q712">
        <v>0.86983212766593954</v>
      </c>
      <c r="R712">
        <v>148</v>
      </c>
      <c r="S712">
        <v>0</v>
      </c>
      <c r="T712">
        <v>-0.61659484156577049</v>
      </c>
      <c r="U712">
        <v>17</v>
      </c>
      <c r="V712">
        <v>3008</v>
      </c>
      <c r="W712">
        <v>149</v>
      </c>
    </row>
    <row r="713" spans="1:23">
      <c r="A713" t="s">
        <v>351</v>
      </c>
      <c r="B713" t="str">
        <f t="shared" si="11"/>
        <v>US_BOND_10Y_marginal_improvement_9_-1</v>
      </c>
      <c r="C713" t="s">
        <v>336</v>
      </c>
      <c r="D713" t="s">
        <v>337</v>
      </c>
      <c r="E713">
        <v>9</v>
      </c>
      <c r="F713">
        <v>-1</v>
      </c>
      <c r="G713">
        <v>1</v>
      </c>
      <c r="H713" t="s">
        <v>330</v>
      </c>
      <c r="I713" t="s">
        <v>331</v>
      </c>
      <c r="K713">
        <v>-8.2731426100471905E-3</v>
      </c>
      <c r="L713">
        <v>-6.957365386065506E-4</v>
      </c>
      <c r="M713">
        <v>-3.9387382721989732E-3</v>
      </c>
      <c r="N713">
        <v>0.50335570469798663</v>
      </c>
      <c r="O713">
        <v>1.6251154023100959E-3</v>
      </c>
      <c r="P713">
        <v>0.33623901677451429</v>
      </c>
      <c r="Q713">
        <v>0.73716687709556172</v>
      </c>
      <c r="R713">
        <v>148</v>
      </c>
      <c r="S713">
        <v>0</v>
      </c>
      <c r="T713">
        <v>-0.63053679510485527</v>
      </c>
      <c r="U713">
        <v>17</v>
      </c>
      <c r="V713">
        <v>3008</v>
      </c>
      <c r="W713">
        <v>149</v>
      </c>
    </row>
    <row r="714" spans="1:23">
      <c r="A714" t="s">
        <v>351</v>
      </c>
      <c r="B714" t="str">
        <f t="shared" si="11"/>
        <v>CNY_INDEX_marginal_improvement_9_1</v>
      </c>
      <c r="C714" t="s">
        <v>388</v>
      </c>
      <c r="D714" t="s">
        <v>337</v>
      </c>
      <c r="E714">
        <v>9</v>
      </c>
      <c r="F714">
        <v>1</v>
      </c>
      <c r="G714">
        <v>-1</v>
      </c>
      <c r="H714" t="s">
        <v>468</v>
      </c>
      <c r="I714" t="s">
        <v>331</v>
      </c>
      <c r="K714">
        <v>-0.5677803067709184</v>
      </c>
      <c r="L714">
        <v>-9.7613906272887574E-2</v>
      </c>
      <c r="M714">
        <v>-0.63330167538779281</v>
      </c>
      <c r="N714">
        <v>0.5</v>
      </c>
      <c r="O714">
        <v>-7.0290802989846114E-3</v>
      </c>
      <c r="P714">
        <v>-1.483398319138</v>
      </c>
      <c r="Q714">
        <v>0.14108251319915471</v>
      </c>
      <c r="R714">
        <v>101</v>
      </c>
      <c r="S714">
        <v>0</v>
      </c>
      <c r="T714">
        <v>-0.59339217092451091</v>
      </c>
      <c r="U714">
        <v>11</v>
      </c>
      <c r="V714">
        <v>2058</v>
      </c>
      <c r="W714">
        <v>102</v>
      </c>
    </row>
    <row r="715" spans="1:23">
      <c r="A715" t="s">
        <v>351</v>
      </c>
      <c r="B715" t="str">
        <f t="shared" si="11"/>
        <v>CNY_INDEX_marginal_improvement_9_-1</v>
      </c>
      <c r="C715" t="s">
        <v>388</v>
      </c>
      <c r="D715" t="s">
        <v>337</v>
      </c>
      <c r="E715">
        <v>9</v>
      </c>
      <c r="F715">
        <v>-1</v>
      </c>
      <c r="G715">
        <v>-1</v>
      </c>
      <c r="H715" t="s">
        <v>468</v>
      </c>
      <c r="I715" t="s">
        <v>331</v>
      </c>
      <c r="K715">
        <v>0.90517990558872552</v>
      </c>
      <c r="L715">
        <v>8.2126111483334485E-2</v>
      </c>
      <c r="M715">
        <v>0.53281961537406908</v>
      </c>
      <c r="N715">
        <v>0.5</v>
      </c>
      <c r="O715">
        <v>7.5350259504764006E-3</v>
      </c>
      <c r="P715">
        <v>1.528973564284702</v>
      </c>
      <c r="Q715">
        <v>0.12939694232688709</v>
      </c>
      <c r="R715">
        <v>101</v>
      </c>
      <c r="S715">
        <v>0</v>
      </c>
      <c r="T715">
        <v>-0.47527925808906069</v>
      </c>
      <c r="U715">
        <v>11</v>
      </c>
      <c r="V715">
        <v>2058</v>
      </c>
      <c r="W715">
        <v>102</v>
      </c>
    </row>
    <row r="716" spans="1:23">
      <c r="A716" t="s">
        <v>351</v>
      </c>
      <c r="B716" t="str">
        <f t="shared" si="11"/>
        <v>USD_INDEX_marginal_improvement_9_1</v>
      </c>
      <c r="C716" t="s">
        <v>452</v>
      </c>
      <c r="D716" t="s">
        <v>337</v>
      </c>
      <c r="E716">
        <v>9</v>
      </c>
      <c r="F716">
        <v>1</v>
      </c>
      <c r="G716">
        <v>1</v>
      </c>
      <c r="H716" t="s">
        <v>330</v>
      </c>
      <c r="I716" t="s">
        <v>331</v>
      </c>
      <c r="K716">
        <v>-0.26622220329608348</v>
      </c>
      <c r="L716">
        <v>-2.5599592257131269E-2</v>
      </c>
      <c r="M716">
        <v>-0.14492463170168279</v>
      </c>
      <c r="N716">
        <v>0.48993288590604028</v>
      </c>
      <c r="O716">
        <v>-3.7191229953291931E-4</v>
      </c>
      <c r="P716">
        <v>-7.6235250263429338E-2</v>
      </c>
      <c r="Q716">
        <v>0.93933489598862818</v>
      </c>
      <c r="R716">
        <v>148</v>
      </c>
      <c r="S716">
        <v>0</v>
      </c>
      <c r="T716">
        <v>-0.7067471142681242</v>
      </c>
      <c r="U716">
        <v>18</v>
      </c>
      <c r="V716">
        <v>3008</v>
      </c>
      <c r="W716">
        <v>149</v>
      </c>
    </row>
    <row r="717" spans="1:23">
      <c r="A717" t="s">
        <v>351</v>
      </c>
      <c r="B717" t="str">
        <f t="shared" si="11"/>
        <v>USD_INDEX_marginal_improvement_9_-1</v>
      </c>
      <c r="C717" t="s">
        <v>452</v>
      </c>
      <c r="D717" t="s">
        <v>337</v>
      </c>
      <c r="E717">
        <v>9</v>
      </c>
      <c r="F717">
        <v>-1</v>
      </c>
      <c r="G717">
        <v>1</v>
      </c>
      <c r="H717" t="s">
        <v>330</v>
      </c>
      <c r="I717" t="s">
        <v>331</v>
      </c>
      <c r="K717">
        <v>-6.1001043321735622E-2</v>
      </c>
      <c r="L717">
        <v>-5.2590975150829111E-3</v>
      </c>
      <c r="M717">
        <v>-2.9772848051683641E-2</v>
      </c>
      <c r="N717">
        <v>0.50335570469798663</v>
      </c>
      <c r="O717">
        <v>1.2701770315348001E-3</v>
      </c>
      <c r="P717">
        <v>0.26795029193168152</v>
      </c>
      <c r="Q717">
        <v>0.78911066333724345</v>
      </c>
      <c r="R717">
        <v>148</v>
      </c>
      <c r="S717">
        <v>0</v>
      </c>
      <c r="T717">
        <v>-0.56643252572963243</v>
      </c>
      <c r="U717">
        <v>18</v>
      </c>
      <c r="V717">
        <v>3008</v>
      </c>
      <c r="W717">
        <v>149</v>
      </c>
    </row>
    <row r="718" spans="1:23">
      <c r="A718" t="s">
        <v>351</v>
      </c>
      <c r="B718" t="str">
        <f t="shared" si="11"/>
        <v>DR007_exceed_expectation_12_1</v>
      </c>
      <c r="C718" t="s">
        <v>387</v>
      </c>
      <c r="D718" t="s">
        <v>329</v>
      </c>
      <c r="E718">
        <v>12</v>
      </c>
      <c r="F718">
        <v>1</v>
      </c>
      <c r="G718">
        <v>1</v>
      </c>
      <c r="H718" t="s">
        <v>330</v>
      </c>
      <c r="I718" t="s">
        <v>331</v>
      </c>
      <c r="K718">
        <v>2.5893689239803841E-2</v>
      </c>
      <c r="L718">
        <v>2.1439703614907209E-3</v>
      </c>
      <c r="M718">
        <v>1.2137624351943521E-2</v>
      </c>
      <c r="N718">
        <v>0.53691275167785235</v>
      </c>
      <c r="O718">
        <v>1.834773886224736E-3</v>
      </c>
      <c r="P718">
        <v>0.39385587785084492</v>
      </c>
      <c r="Q718">
        <v>0.6942543127562677</v>
      </c>
      <c r="R718">
        <v>148</v>
      </c>
      <c r="S718">
        <v>0</v>
      </c>
      <c r="T718">
        <v>-0.6412308123523548</v>
      </c>
      <c r="U718">
        <v>24</v>
      </c>
      <c r="V718">
        <v>3008</v>
      </c>
      <c r="W718">
        <v>149</v>
      </c>
    </row>
    <row r="719" spans="1:23">
      <c r="A719" t="s">
        <v>351</v>
      </c>
      <c r="B719" t="str">
        <f t="shared" si="11"/>
        <v>DR007_historical_new_high_24_1</v>
      </c>
      <c r="C719" t="s">
        <v>387</v>
      </c>
      <c r="D719" t="s">
        <v>335</v>
      </c>
      <c r="E719">
        <v>24</v>
      </c>
      <c r="F719">
        <v>1</v>
      </c>
      <c r="G719">
        <v>1</v>
      </c>
      <c r="H719" t="s">
        <v>330</v>
      </c>
      <c r="I719" t="s">
        <v>331</v>
      </c>
      <c r="K719">
        <v>2.0934712016065671E-2</v>
      </c>
      <c r="L719">
        <v>1.7372403631874529E-3</v>
      </c>
      <c r="M719">
        <v>9.8350023874391214E-3</v>
      </c>
      <c r="N719">
        <v>0.48993288590604028</v>
      </c>
      <c r="O719">
        <v>1.816512280202034E-3</v>
      </c>
      <c r="P719">
        <v>0.3837152757934546</v>
      </c>
      <c r="Q719">
        <v>0.70174016039395615</v>
      </c>
      <c r="R719">
        <v>148</v>
      </c>
      <c r="S719">
        <v>0</v>
      </c>
      <c r="T719">
        <v>-0.60636944519636404</v>
      </c>
      <c r="U719">
        <v>5</v>
      </c>
      <c r="V719">
        <v>3008</v>
      </c>
      <c r="W719">
        <v>149</v>
      </c>
    </row>
    <row r="720" spans="1:23">
      <c r="A720" t="s">
        <v>351</v>
      </c>
      <c r="B720" t="str">
        <f t="shared" si="11"/>
        <v>CREDIT_SPREAD_marginal_improvement_9_1</v>
      </c>
      <c r="C720" t="s">
        <v>453</v>
      </c>
      <c r="D720" t="s">
        <v>337</v>
      </c>
      <c r="E720">
        <v>9</v>
      </c>
      <c r="F720">
        <v>1</v>
      </c>
      <c r="G720">
        <v>1</v>
      </c>
      <c r="H720" t="s">
        <v>469</v>
      </c>
      <c r="I720" t="s">
        <v>331</v>
      </c>
      <c r="K720">
        <v>-0.6887027732302442</v>
      </c>
      <c r="L720">
        <v>-9.662645517781554E-2</v>
      </c>
      <c r="M720">
        <v>-0.54465084520606444</v>
      </c>
      <c r="N720">
        <v>0.46853146853146849</v>
      </c>
      <c r="O720">
        <v>-6.4749710097788916E-3</v>
      </c>
      <c r="P720">
        <v>-1.372097305586486</v>
      </c>
      <c r="Q720">
        <v>0.1721968298846859</v>
      </c>
      <c r="R720">
        <v>142</v>
      </c>
      <c r="S720">
        <v>0</v>
      </c>
      <c r="T720">
        <v>-0.82213660309754444</v>
      </c>
      <c r="U720">
        <v>19</v>
      </c>
      <c r="V720">
        <v>2894</v>
      </c>
      <c r="W720">
        <v>143</v>
      </c>
    </row>
    <row r="721" spans="1:23">
      <c r="A721" t="s">
        <v>351</v>
      </c>
      <c r="B721" t="str">
        <f t="shared" si="11"/>
        <v>CREDIT_SPREAD_marginal_improvement_9_-1</v>
      </c>
      <c r="C721" t="s">
        <v>453</v>
      </c>
      <c r="D721" t="s">
        <v>337</v>
      </c>
      <c r="E721">
        <v>9</v>
      </c>
      <c r="F721">
        <v>-1</v>
      </c>
      <c r="G721">
        <v>1</v>
      </c>
      <c r="H721" t="s">
        <v>469</v>
      </c>
      <c r="I721" t="s">
        <v>331</v>
      </c>
      <c r="K721">
        <v>1.2370915843316559</v>
      </c>
      <c r="L721">
        <v>7.2628450049956772E-2</v>
      </c>
      <c r="M721">
        <v>0.40938215763913599</v>
      </c>
      <c r="N721">
        <v>0.52447552447552448</v>
      </c>
      <c r="O721">
        <v>7.358823030212536E-3</v>
      </c>
      <c r="P721">
        <v>1.459563428494022</v>
      </c>
      <c r="Q721">
        <v>0.14661880378246159</v>
      </c>
      <c r="R721">
        <v>142</v>
      </c>
      <c r="S721">
        <v>0</v>
      </c>
      <c r="T721">
        <v>-0.50633358363840186</v>
      </c>
      <c r="U721">
        <v>19</v>
      </c>
      <c r="V721">
        <v>2894</v>
      </c>
      <c r="W721">
        <v>143</v>
      </c>
    </row>
    <row r="722" spans="1:23">
      <c r="A722" t="s">
        <v>351</v>
      </c>
      <c r="B722" t="str">
        <f t="shared" si="11"/>
        <v>electricity_yoy_exceed_expectation_3_1</v>
      </c>
      <c r="C722" t="s">
        <v>435</v>
      </c>
      <c r="D722" t="s">
        <v>329</v>
      </c>
      <c r="E722">
        <v>3</v>
      </c>
      <c r="F722">
        <v>1</v>
      </c>
      <c r="G722">
        <v>-1</v>
      </c>
      <c r="H722" t="s">
        <v>330</v>
      </c>
      <c r="I722" t="s">
        <v>331</v>
      </c>
      <c r="K722">
        <v>0.72128615959525888</v>
      </c>
      <c r="L722">
        <v>4.6547556082902293E-2</v>
      </c>
      <c r="M722">
        <v>0.26357616857713201</v>
      </c>
      <c r="N722">
        <v>0.46308724832214759</v>
      </c>
      <c r="O722">
        <v>5.4735209685951476E-3</v>
      </c>
      <c r="P722">
        <v>1.069115889329594</v>
      </c>
      <c r="Q722">
        <v>0.28675806154750449</v>
      </c>
      <c r="R722">
        <v>148</v>
      </c>
      <c r="S722">
        <v>0</v>
      </c>
      <c r="T722">
        <v>-0.4929217410029062</v>
      </c>
      <c r="U722">
        <v>53</v>
      </c>
      <c r="V722">
        <v>3008</v>
      </c>
      <c r="W722">
        <v>149</v>
      </c>
    </row>
    <row r="723" spans="1:23">
      <c r="A723" t="s">
        <v>351</v>
      </c>
      <c r="B723" t="str">
        <f t="shared" si="11"/>
        <v>electricity_yoy_exceed_expectation_3_-1</v>
      </c>
      <c r="C723" t="s">
        <v>435</v>
      </c>
      <c r="D723" t="s">
        <v>329</v>
      </c>
      <c r="E723">
        <v>3</v>
      </c>
      <c r="F723">
        <v>-1</v>
      </c>
      <c r="G723">
        <v>-1</v>
      </c>
      <c r="H723" t="s">
        <v>330</v>
      </c>
      <c r="I723" t="s">
        <v>331</v>
      </c>
      <c r="K723">
        <v>-0.59970828691222944</v>
      </c>
      <c r="L723">
        <v>-7.383478624928197E-2</v>
      </c>
      <c r="M723">
        <v>-0.41809048003801952</v>
      </c>
      <c r="N723">
        <v>0.53691275167785235</v>
      </c>
      <c r="O723">
        <v>-4.36261269790172E-3</v>
      </c>
      <c r="P723">
        <v>-0.91743143507899116</v>
      </c>
      <c r="Q723">
        <v>0.36040921871940601</v>
      </c>
      <c r="R723">
        <v>148</v>
      </c>
      <c r="S723">
        <v>0</v>
      </c>
      <c r="T723">
        <v>-0.70772634381461219</v>
      </c>
      <c r="U723">
        <v>53</v>
      </c>
      <c r="V723">
        <v>3008</v>
      </c>
      <c r="W723">
        <v>149</v>
      </c>
    </row>
    <row r="724" spans="1:23">
      <c r="A724" t="s">
        <v>351</v>
      </c>
      <c r="B724" t="str">
        <f t="shared" si="11"/>
        <v>electricity_ytd_yoy_exceed_expectation_3_1</v>
      </c>
      <c r="C724" t="s">
        <v>436</v>
      </c>
      <c r="D724" t="s">
        <v>329</v>
      </c>
      <c r="E724">
        <v>3</v>
      </c>
      <c r="F724">
        <v>1</v>
      </c>
      <c r="G724">
        <v>-1</v>
      </c>
      <c r="H724" t="s">
        <v>330</v>
      </c>
      <c r="I724" t="s">
        <v>331</v>
      </c>
      <c r="K724">
        <v>-0.3195906977463584</v>
      </c>
      <c r="L724">
        <v>-3.1744304674279911E-2</v>
      </c>
      <c r="M724">
        <v>-0.17971306436160181</v>
      </c>
      <c r="N724">
        <v>0.44295302013422821</v>
      </c>
      <c r="O724">
        <v>-8.3745488846059552E-4</v>
      </c>
      <c r="P724">
        <v>-0.1728608071555896</v>
      </c>
      <c r="Q724">
        <v>0.86299701504656112</v>
      </c>
      <c r="R724">
        <v>148</v>
      </c>
      <c r="S724">
        <v>0</v>
      </c>
      <c r="T724">
        <v>-0.58047360519125102</v>
      </c>
      <c r="U724">
        <v>35</v>
      </c>
      <c r="V724">
        <v>3008</v>
      </c>
      <c r="W724">
        <v>149</v>
      </c>
    </row>
    <row r="725" spans="1:23">
      <c r="A725" t="s">
        <v>351</v>
      </c>
      <c r="B725" t="str">
        <f t="shared" si="11"/>
        <v>electricity_ytd_yoy_exceed_expectation_3_-1</v>
      </c>
      <c r="C725" t="s">
        <v>436</v>
      </c>
      <c r="D725" t="s">
        <v>329</v>
      </c>
      <c r="E725">
        <v>3</v>
      </c>
      <c r="F725">
        <v>-1</v>
      </c>
      <c r="G725">
        <v>-1</v>
      </c>
      <c r="H725" t="s">
        <v>330</v>
      </c>
      <c r="I725" t="s">
        <v>331</v>
      </c>
      <c r="K725">
        <v>1.2650155217609701E-2</v>
      </c>
      <c r="L725">
        <v>1.053694451804255E-3</v>
      </c>
      <c r="M725">
        <v>5.9652482792602289E-3</v>
      </c>
      <c r="N725">
        <v>0.55033557046979864</v>
      </c>
      <c r="O725">
        <v>1.82408110328442E-3</v>
      </c>
      <c r="P725">
        <v>0.37259155982453768</v>
      </c>
      <c r="Q725">
        <v>0.70998548302370867</v>
      </c>
      <c r="R725">
        <v>148</v>
      </c>
      <c r="S725">
        <v>0</v>
      </c>
      <c r="T725">
        <v>-0.53643740800120743</v>
      </c>
      <c r="U725">
        <v>35</v>
      </c>
      <c r="V725">
        <v>3008</v>
      </c>
      <c r="W725">
        <v>149</v>
      </c>
    </row>
    <row r="726" spans="1:23">
      <c r="A726" t="s">
        <v>351</v>
      </c>
      <c r="B726" t="str">
        <f t="shared" si="11"/>
        <v>industrial_value_added_yoy_exceed_expectation_3_1</v>
      </c>
      <c r="C726" t="s">
        <v>437</v>
      </c>
      <c r="D726" t="s">
        <v>329</v>
      </c>
      <c r="E726">
        <v>3</v>
      </c>
      <c r="F726">
        <v>1</v>
      </c>
      <c r="G726">
        <v>-1</v>
      </c>
      <c r="H726" t="s">
        <v>330</v>
      </c>
      <c r="I726" t="s">
        <v>331</v>
      </c>
      <c r="K726">
        <v>0.27888383181025272</v>
      </c>
      <c r="L726">
        <v>2.082182263870469E-2</v>
      </c>
      <c r="M726">
        <v>0.1178857088403181</v>
      </c>
      <c r="N726">
        <v>0.52348993288590606</v>
      </c>
      <c r="O726">
        <v>3.4028485669626869E-3</v>
      </c>
      <c r="P726">
        <v>0.70051529887072228</v>
      </c>
      <c r="Q726">
        <v>0.48470535733823572</v>
      </c>
      <c r="R726">
        <v>148</v>
      </c>
      <c r="S726">
        <v>0</v>
      </c>
      <c r="T726">
        <v>-0.56728973508372016</v>
      </c>
      <c r="U726">
        <v>51</v>
      </c>
      <c r="V726">
        <v>3008</v>
      </c>
      <c r="W726">
        <v>149</v>
      </c>
    </row>
    <row r="727" spans="1:23">
      <c r="A727" t="s">
        <v>351</v>
      </c>
      <c r="B727" t="str">
        <f t="shared" si="11"/>
        <v>industrial_value_added_yoy_exceed_expectation_3_-1</v>
      </c>
      <c r="C727" t="s">
        <v>437</v>
      </c>
      <c r="D727" t="s">
        <v>329</v>
      </c>
      <c r="E727">
        <v>3</v>
      </c>
      <c r="F727">
        <v>-1</v>
      </c>
      <c r="G727">
        <v>-1</v>
      </c>
      <c r="H727" t="s">
        <v>330</v>
      </c>
      <c r="I727" t="s">
        <v>331</v>
      </c>
      <c r="K727">
        <v>-0.46123598688134448</v>
      </c>
      <c r="L727">
        <v>-5.0494494255277411E-2</v>
      </c>
      <c r="M727">
        <v>-0.28588175738044108</v>
      </c>
      <c r="N727">
        <v>0.46979865771812079</v>
      </c>
      <c r="O727">
        <v>-2.3953084764311611E-3</v>
      </c>
      <c r="P727">
        <v>-0.48864195059712651</v>
      </c>
      <c r="Q727">
        <v>0.62581847629366227</v>
      </c>
      <c r="R727">
        <v>148</v>
      </c>
      <c r="S727">
        <v>0</v>
      </c>
      <c r="T727">
        <v>-0.65206576117141568</v>
      </c>
      <c r="U727">
        <v>51</v>
      </c>
      <c r="V727">
        <v>3008</v>
      </c>
      <c r="W727">
        <v>149</v>
      </c>
    </row>
    <row r="728" spans="1:23">
      <c r="A728" t="s">
        <v>351</v>
      </c>
      <c r="B728" t="str">
        <f t="shared" si="11"/>
        <v>fixedasset_investment_yoy_exceed_expectation_3_1</v>
      </c>
      <c r="C728" t="s">
        <v>344</v>
      </c>
      <c r="D728" t="s">
        <v>329</v>
      </c>
      <c r="E728">
        <v>3</v>
      </c>
      <c r="F728">
        <v>1</v>
      </c>
      <c r="G728">
        <v>1</v>
      </c>
      <c r="H728" t="s">
        <v>330</v>
      </c>
      <c r="I728" t="s">
        <v>331</v>
      </c>
      <c r="K728">
        <v>1.155006657156942</v>
      </c>
      <c r="L728">
        <v>6.6436964177220448E-2</v>
      </c>
      <c r="M728">
        <v>0.37626392119797891</v>
      </c>
      <c r="N728">
        <v>0.57046979865771807</v>
      </c>
      <c r="O728">
        <v>6.9507169176133759E-3</v>
      </c>
      <c r="P728">
        <v>1.4049350974189949</v>
      </c>
      <c r="Q728">
        <v>0.1621360119984834</v>
      </c>
      <c r="R728">
        <v>148</v>
      </c>
      <c r="S728">
        <v>0</v>
      </c>
      <c r="T728">
        <v>-0.44677845725379273</v>
      </c>
      <c r="U728">
        <v>56</v>
      </c>
      <c r="V728">
        <v>3008</v>
      </c>
      <c r="W728">
        <v>149</v>
      </c>
    </row>
    <row r="729" spans="1:23">
      <c r="A729" t="s">
        <v>351</v>
      </c>
      <c r="B729" t="str">
        <f t="shared" si="11"/>
        <v>fixedasset_investment_yoy_exceed_expectation_3_-1</v>
      </c>
      <c r="C729" t="s">
        <v>344</v>
      </c>
      <c r="D729" t="s">
        <v>329</v>
      </c>
      <c r="E729">
        <v>3</v>
      </c>
      <c r="F729">
        <v>-1</v>
      </c>
      <c r="G729">
        <v>1</v>
      </c>
      <c r="H729" t="s">
        <v>330</v>
      </c>
      <c r="I729" t="s">
        <v>331</v>
      </c>
      <c r="K729">
        <v>-0.68027171366251826</v>
      </c>
      <c r="L729">
        <v>-9.1108079015593479E-2</v>
      </c>
      <c r="M729">
        <v>-0.51598810222241431</v>
      </c>
      <c r="N729">
        <v>0.42953020134228193</v>
      </c>
      <c r="O729">
        <v>-5.8480726661900009E-3</v>
      </c>
      <c r="P729">
        <v>-1.1965392954726941</v>
      </c>
      <c r="Q729">
        <v>0.23339943611453229</v>
      </c>
      <c r="R729">
        <v>148</v>
      </c>
      <c r="S729">
        <v>0</v>
      </c>
      <c r="T729">
        <v>-0.76059810812983686</v>
      </c>
      <c r="U729">
        <v>56</v>
      </c>
      <c r="V729">
        <v>3008</v>
      </c>
      <c r="W729">
        <v>149</v>
      </c>
    </row>
    <row r="730" spans="1:23">
      <c r="A730" t="s">
        <v>351</v>
      </c>
      <c r="B730" t="str">
        <f t="shared" si="11"/>
        <v>fixedasset_investment_ytd_yoy_exceed_expectation_3_1</v>
      </c>
      <c r="C730" t="s">
        <v>390</v>
      </c>
      <c r="D730" t="s">
        <v>329</v>
      </c>
      <c r="E730">
        <v>3</v>
      </c>
      <c r="F730">
        <v>1</v>
      </c>
      <c r="G730">
        <v>-1</v>
      </c>
      <c r="H730" t="s">
        <v>330</v>
      </c>
      <c r="I730" t="s">
        <v>331</v>
      </c>
      <c r="K730">
        <v>1.248515923274621</v>
      </c>
      <c r="L730">
        <v>7.0238687999279792E-2</v>
      </c>
      <c r="M730">
        <v>0.39780967909396409</v>
      </c>
      <c r="N730">
        <v>0.55704697986577179</v>
      </c>
      <c r="O730">
        <v>7.166869877476602E-3</v>
      </c>
      <c r="P730">
        <v>1.496470333520213</v>
      </c>
      <c r="Q730">
        <v>0.13666062766411979</v>
      </c>
      <c r="R730">
        <v>148</v>
      </c>
      <c r="S730">
        <v>0</v>
      </c>
      <c r="T730">
        <v>-0.35726556652244551</v>
      </c>
      <c r="U730">
        <v>29</v>
      </c>
      <c r="V730">
        <v>3008</v>
      </c>
      <c r="W730">
        <v>149</v>
      </c>
    </row>
    <row r="731" spans="1:23">
      <c r="A731" t="s">
        <v>351</v>
      </c>
      <c r="B731" t="str">
        <f t="shared" si="11"/>
        <v>fixedasset_investment_ytd_yoy_exceed_expectation_3_-1</v>
      </c>
      <c r="C731" t="s">
        <v>390</v>
      </c>
      <c r="D731" t="s">
        <v>329</v>
      </c>
      <c r="E731">
        <v>3</v>
      </c>
      <c r="F731">
        <v>-1</v>
      </c>
      <c r="G731">
        <v>-1</v>
      </c>
      <c r="H731" t="s">
        <v>330</v>
      </c>
      <c r="I731" t="s">
        <v>331</v>
      </c>
      <c r="K731">
        <v>-0.69356828723934272</v>
      </c>
      <c r="L731">
        <v>-9.433666354204473E-2</v>
      </c>
      <c r="M731">
        <v>-0.5342929789753601</v>
      </c>
      <c r="N731">
        <v>0.43624161073825501</v>
      </c>
      <c r="O731">
        <v>-6.2072569484784056E-3</v>
      </c>
      <c r="P731">
        <v>-1.278529533647746</v>
      </c>
      <c r="Q731">
        <v>0.20306408216232319</v>
      </c>
      <c r="R731">
        <v>148</v>
      </c>
      <c r="S731">
        <v>0</v>
      </c>
      <c r="T731">
        <v>-0.7168227969936386</v>
      </c>
      <c r="U731">
        <v>29</v>
      </c>
      <c r="V731">
        <v>3008</v>
      </c>
      <c r="W731">
        <v>149</v>
      </c>
    </row>
    <row r="732" spans="1:23">
      <c r="A732" t="s">
        <v>351</v>
      </c>
      <c r="B732" t="str">
        <f t="shared" si="11"/>
        <v>pmi_manufacturing_exceed_expectation_3_1</v>
      </c>
      <c r="C732" t="s">
        <v>347</v>
      </c>
      <c r="D732" t="s">
        <v>329</v>
      </c>
      <c r="E732">
        <v>3</v>
      </c>
      <c r="F732">
        <v>1</v>
      </c>
      <c r="G732">
        <v>1</v>
      </c>
      <c r="H732" t="s">
        <v>330</v>
      </c>
      <c r="I732" t="s">
        <v>331</v>
      </c>
      <c r="K732">
        <v>5.8070998010533843E-2</v>
      </c>
      <c r="L732">
        <v>4.7401733597300932E-3</v>
      </c>
      <c r="M732">
        <v>2.6835630052571339E-2</v>
      </c>
      <c r="N732">
        <v>0.51006711409395977</v>
      </c>
      <c r="O732">
        <v>2.0863683666726219E-3</v>
      </c>
      <c r="P732">
        <v>0.44269673514811408</v>
      </c>
      <c r="Q732">
        <v>0.6586314386166191</v>
      </c>
      <c r="R732">
        <v>148</v>
      </c>
      <c r="S732">
        <v>0</v>
      </c>
      <c r="T732">
        <v>-0.6238195075725752</v>
      </c>
      <c r="U732">
        <v>49</v>
      </c>
      <c r="V732">
        <v>3008</v>
      </c>
      <c r="W732">
        <v>149</v>
      </c>
    </row>
    <row r="733" spans="1:23">
      <c r="A733" t="s">
        <v>351</v>
      </c>
      <c r="B733" t="str">
        <f t="shared" si="11"/>
        <v>pmi_manufacturing_exceed_expectation_3_-1</v>
      </c>
      <c r="C733" t="s">
        <v>347</v>
      </c>
      <c r="D733" t="s">
        <v>329</v>
      </c>
      <c r="E733">
        <v>3</v>
      </c>
      <c r="F733">
        <v>-1</v>
      </c>
      <c r="G733">
        <v>1</v>
      </c>
      <c r="H733" t="s">
        <v>330</v>
      </c>
      <c r="I733" t="s">
        <v>331</v>
      </c>
      <c r="K733">
        <v>-0.34879928961837792</v>
      </c>
      <c r="L733">
        <v>-3.5296918865431397E-2</v>
      </c>
      <c r="M733">
        <v>-0.19982709170836699</v>
      </c>
      <c r="N733">
        <v>0.48322147651006708</v>
      </c>
      <c r="O733">
        <v>-1.09388804085186E-3</v>
      </c>
      <c r="P733">
        <v>-0.21748792011441059</v>
      </c>
      <c r="Q733">
        <v>0.82812767118024178</v>
      </c>
      <c r="R733">
        <v>148</v>
      </c>
      <c r="S733">
        <v>0</v>
      </c>
      <c r="T733">
        <v>-0.77893982945370266</v>
      </c>
      <c r="U733">
        <v>49</v>
      </c>
      <c r="V733">
        <v>3008</v>
      </c>
      <c r="W733">
        <v>149</v>
      </c>
    </row>
    <row r="734" spans="1:23">
      <c r="A734" t="s">
        <v>351</v>
      </c>
      <c r="B734" t="str">
        <f t="shared" si="11"/>
        <v>pmi_manufacturing_neworder_historical_new_low_12_1</v>
      </c>
      <c r="C734" t="s">
        <v>424</v>
      </c>
      <c r="D734" t="s">
        <v>339</v>
      </c>
      <c r="E734">
        <v>12</v>
      </c>
      <c r="F734">
        <v>1</v>
      </c>
      <c r="G734">
        <v>1</v>
      </c>
      <c r="H734" t="s">
        <v>330</v>
      </c>
      <c r="I734" t="s">
        <v>331</v>
      </c>
      <c r="K734">
        <v>0.60653261075847764</v>
      </c>
      <c r="L734">
        <v>4.0515910142965961E-2</v>
      </c>
      <c r="M734">
        <v>0.22941200965870351</v>
      </c>
      <c r="N734">
        <v>0.53691275167785235</v>
      </c>
      <c r="O734">
        <v>4.8789935164551702E-3</v>
      </c>
      <c r="P734">
        <v>1.0056389819434819</v>
      </c>
      <c r="Q734">
        <v>0.31623060481213427</v>
      </c>
      <c r="R734">
        <v>148</v>
      </c>
      <c r="S734">
        <v>0</v>
      </c>
      <c r="T734">
        <v>-0.47771383010615609</v>
      </c>
      <c r="U734">
        <v>17</v>
      </c>
      <c r="V734">
        <v>3008</v>
      </c>
      <c r="W734">
        <v>149</v>
      </c>
    </row>
    <row r="735" spans="1:23">
      <c r="A735" t="s">
        <v>351</v>
      </c>
      <c r="B735" t="str">
        <f t="shared" si="11"/>
        <v>pmi_manufacturing_neworder_historical_high_24_1</v>
      </c>
      <c r="C735" t="s">
        <v>424</v>
      </c>
      <c r="D735" t="s">
        <v>333</v>
      </c>
      <c r="E735">
        <v>24</v>
      </c>
      <c r="F735">
        <v>1</v>
      </c>
      <c r="G735">
        <v>1</v>
      </c>
      <c r="H735" t="s">
        <v>330</v>
      </c>
      <c r="I735" t="s">
        <v>331</v>
      </c>
      <c r="K735">
        <v>0.52630985771194316</v>
      </c>
      <c r="L735">
        <v>3.6060129141752613E-2</v>
      </c>
      <c r="M735">
        <v>0.20417637253768889</v>
      </c>
      <c r="N735">
        <v>0.50335570469798663</v>
      </c>
      <c r="O735">
        <v>4.4929305286381506E-3</v>
      </c>
      <c r="P735">
        <v>0.94969888676912817</v>
      </c>
      <c r="Q735">
        <v>0.34381351552959322</v>
      </c>
      <c r="R735">
        <v>148</v>
      </c>
      <c r="S735">
        <v>0</v>
      </c>
      <c r="T735">
        <v>-0.5862132525767918</v>
      </c>
      <c r="U735">
        <v>30</v>
      </c>
      <c r="V735">
        <v>3008</v>
      </c>
      <c r="W735">
        <v>149</v>
      </c>
    </row>
    <row r="736" spans="1:23">
      <c r="A736" t="s">
        <v>351</v>
      </c>
      <c r="B736" t="str">
        <f t="shared" si="11"/>
        <v>pmi_nonmanufacturing_historical_new_high_36_1</v>
      </c>
      <c r="C736" t="s">
        <v>342</v>
      </c>
      <c r="D736" t="s">
        <v>335</v>
      </c>
      <c r="E736">
        <v>36</v>
      </c>
      <c r="F736">
        <v>1</v>
      </c>
      <c r="G736">
        <v>-1</v>
      </c>
      <c r="H736" t="s">
        <v>330</v>
      </c>
      <c r="I736" t="s">
        <v>331</v>
      </c>
      <c r="K736">
        <v>0.37999192882206101</v>
      </c>
      <c r="L736">
        <v>2.7349894996751441E-2</v>
      </c>
      <c r="M736">
        <v>0.15485032818096639</v>
      </c>
      <c r="N736">
        <v>0.50335570469798663</v>
      </c>
      <c r="O736">
        <v>3.837019589189737E-3</v>
      </c>
      <c r="P736">
        <v>0.81157083709273781</v>
      </c>
      <c r="Q736">
        <v>0.41834124410699192</v>
      </c>
      <c r="R736">
        <v>148</v>
      </c>
      <c r="S736">
        <v>0</v>
      </c>
      <c r="T736">
        <v>-0.50730579465057257</v>
      </c>
      <c r="U736">
        <v>7</v>
      </c>
      <c r="V736">
        <v>3008</v>
      </c>
      <c r="W736">
        <v>149</v>
      </c>
    </row>
    <row r="737" spans="1:23">
      <c r="A737" t="s">
        <v>351</v>
      </c>
      <c r="B737" t="str">
        <f t="shared" si="11"/>
        <v>pmi_nonmanufacturing_marginal_improvement_3_1</v>
      </c>
      <c r="C737" t="s">
        <v>342</v>
      </c>
      <c r="D737" t="s">
        <v>337</v>
      </c>
      <c r="E737">
        <v>3</v>
      </c>
      <c r="F737">
        <v>1</v>
      </c>
      <c r="G737">
        <v>-1</v>
      </c>
      <c r="H737" t="s">
        <v>330</v>
      </c>
      <c r="I737" t="s">
        <v>331</v>
      </c>
      <c r="K737">
        <v>0.3686645633262331</v>
      </c>
      <c r="L737">
        <v>2.6640754873911151E-2</v>
      </c>
      <c r="M737">
        <v>0.15083471637513821</v>
      </c>
      <c r="N737">
        <v>0.53691275167785235</v>
      </c>
      <c r="O737">
        <v>3.893327772021316E-3</v>
      </c>
      <c r="P737">
        <v>0.80065109293745085</v>
      </c>
      <c r="Q737">
        <v>0.42461706035005331</v>
      </c>
      <c r="R737">
        <v>148</v>
      </c>
      <c r="S737">
        <v>0</v>
      </c>
      <c r="T737">
        <v>-0.59170433535883138</v>
      </c>
      <c r="U737">
        <v>29</v>
      </c>
      <c r="V737">
        <v>3008</v>
      </c>
      <c r="W737">
        <v>149</v>
      </c>
    </row>
    <row r="738" spans="1:23">
      <c r="A738" t="s">
        <v>351</v>
      </c>
      <c r="B738" t="str">
        <f t="shared" si="11"/>
        <v>export_yoy_exceed_expectation_3_1</v>
      </c>
      <c r="C738" t="s">
        <v>438</v>
      </c>
      <c r="D738" t="s">
        <v>329</v>
      </c>
      <c r="E738">
        <v>3</v>
      </c>
      <c r="F738">
        <v>1</v>
      </c>
      <c r="G738">
        <v>-1</v>
      </c>
      <c r="H738" t="s">
        <v>330</v>
      </c>
      <c r="I738" t="s">
        <v>331</v>
      </c>
      <c r="K738">
        <v>-0.2504119713385311</v>
      </c>
      <c r="L738">
        <v>-2.3857847777030931E-2</v>
      </c>
      <c r="M738">
        <v>-0.13506395138157401</v>
      </c>
      <c r="N738">
        <v>0.51677852348993292</v>
      </c>
      <c r="O738">
        <v>-7.0113951980270436E-5</v>
      </c>
      <c r="P738">
        <v>-1.39839497909858E-2</v>
      </c>
      <c r="Q738">
        <v>0.98886161904363234</v>
      </c>
      <c r="R738">
        <v>148</v>
      </c>
      <c r="S738">
        <v>0</v>
      </c>
      <c r="T738">
        <v>-0.48156968725372168</v>
      </c>
      <c r="U738">
        <v>67</v>
      </c>
      <c r="V738">
        <v>3008</v>
      </c>
      <c r="W738">
        <v>149</v>
      </c>
    </row>
    <row r="739" spans="1:23">
      <c r="A739" t="s">
        <v>351</v>
      </c>
      <c r="B739" t="str">
        <f t="shared" si="11"/>
        <v>export_yoy_exceed_expectation_3_-1</v>
      </c>
      <c r="C739" t="s">
        <v>438</v>
      </c>
      <c r="D739" t="s">
        <v>329</v>
      </c>
      <c r="E739">
        <v>3</v>
      </c>
      <c r="F739">
        <v>-1</v>
      </c>
      <c r="G739">
        <v>-1</v>
      </c>
      <c r="H739" t="s">
        <v>330</v>
      </c>
      <c r="I739" t="s">
        <v>331</v>
      </c>
      <c r="K739">
        <v>-8.0806310675716087E-2</v>
      </c>
      <c r="L739">
        <v>-7.034028012743998E-3</v>
      </c>
      <c r="M739">
        <v>-3.9821010948210382E-2</v>
      </c>
      <c r="N739">
        <v>0.48322147651006708</v>
      </c>
      <c r="O739">
        <v>1.293432454926752E-3</v>
      </c>
      <c r="P739">
        <v>0.25663497033781901</v>
      </c>
      <c r="Q739">
        <v>0.79781698239556254</v>
      </c>
      <c r="R739">
        <v>148</v>
      </c>
      <c r="S739">
        <v>0</v>
      </c>
      <c r="T739">
        <v>-0.52584029527727971</v>
      </c>
      <c r="U739">
        <v>67</v>
      </c>
      <c r="V739">
        <v>3008</v>
      </c>
      <c r="W739">
        <v>149</v>
      </c>
    </row>
    <row r="740" spans="1:23">
      <c r="A740" t="s">
        <v>351</v>
      </c>
      <c r="B740" t="str">
        <f t="shared" si="11"/>
        <v>trade_balance_yoy_exceed_expectation_3_1</v>
      </c>
      <c r="C740" t="s">
        <v>439</v>
      </c>
      <c r="D740" t="s">
        <v>329</v>
      </c>
      <c r="E740">
        <v>3</v>
      </c>
      <c r="F740">
        <v>1</v>
      </c>
      <c r="G740">
        <v>1</v>
      </c>
      <c r="H740" t="s">
        <v>330</v>
      </c>
      <c r="I740" t="s">
        <v>331</v>
      </c>
      <c r="K740">
        <v>-4.4814688085808678E-2</v>
      </c>
      <c r="L740">
        <v>-3.833781884112875E-3</v>
      </c>
      <c r="M740">
        <v>-2.1703879676551099E-2</v>
      </c>
      <c r="N740">
        <v>0.46308724832214759</v>
      </c>
      <c r="O740">
        <v>1.4209356773082231E-3</v>
      </c>
      <c r="P740">
        <v>0.29340059270678731</v>
      </c>
      <c r="Q740">
        <v>0.76962698489800974</v>
      </c>
      <c r="R740">
        <v>148</v>
      </c>
      <c r="S740">
        <v>0</v>
      </c>
      <c r="T740">
        <v>-0.49151614325496229</v>
      </c>
      <c r="U740">
        <v>73</v>
      </c>
      <c r="V740">
        <v>3008</v>
      </c>
      <c r="W740">
        <v>149</v>
      </c>
    </row>
    <row r="741" spans="1:23">
      <c r="A741" t="s">
        <v>351</v>
      </c>
      <c r="B741" t="str">
        <f t="shared" si="11"/>
        <v>trade_balance_yoy_exceed_expectation_3_-1</v>
      </c>
      <c r="C741" t="s">
        <v>439</v>
      </c>
      <c r="D741" t="s">
        <v>329</v>
      </c>
      <c r="E741">
        <v>3</v>
      </c>
      <c r="F741">
        <v>-1</v>
      </c>
      <c r="G741">
        <v>1</v>
      </c>
      <c r="H741" t="s">
        <v>330</v>
      </c>
      <c r="I741" t="s">
        <v>331</v>
      </c>
      <c r="K741">
        <v>-0.27865663662911422</v>
      </c>
      <c r="L741">
        <v>-2.6993765344637159E-2</v>
      </c>
      <c r="M741">
        <v>-0.1528176231112397</v>
      </c>
      <c r="N741">
        <v>0.53020134228187921</v>
      </c>
      <c r="O741">
        <v>-4.5360950344499549E-4</v>
      </c>
      <c r="P741">
        <v>-9.3314397145698127E-2</v>
      </c>
      <c r="Q741">
        <v>0.92577999759837781</v>
      </c>
      <c r="R741">
        <v>148</v>
      </c>
      <c r="S741">
        <v>0</v>
      </c>
      <c r="T741">
        <v>-0.61035415888789857</v>
      </c>
      <c r="U741">
        <v>73</v>
      </c>
      <c r="V741">
        <v>3008</v>
      </c>
      <c r="W741">
        <v>149</v>
      </c>
    </row>
    <row r="742" spans="1:23">
      <c r="A742" t="s">
        <v>351</v>
      </c>
      <c r="B742" t="str">
        <f t="shared" si="11"/>
        <v>CPI_exceed_expectation_3_1</v>
      </c>
      <c r="C742" t="s">
        <v>386</v>
      </c>
      <c r="D742" t="s">
        <v>329</v>
      </c>
      <c r="E742">
        <v>3</v>
      </c>
      <c r="F742">
        <v>1</v>
      </c>
      <c r="G742">
        <v>-1</v>
      </c>
      <c r="H742" t="s">
        <v>330</v>
      </c>
      <c r="I742" t="s">
        <v>331</v>
      </c>
      <c r="K742">
        <v>-0.84273027732676864</v>
      </c>
      <c r="L742">
        <v>-0.14355857963801369</v>
      </c>
      <c r="M742">
        <v>-0.8137151326319193</v>
      </c>
      <c r="N742">
        <v>0.44966442953020141</v>
      </c>
      <c r="O742">
        <v>-1.0700254549644E-2</v>
      </c>
      <c r="P742">
        <v>-2.3354721018557032</v>
      </c>
      <c r="Q742">
        <v>2.0861650238655591E-2</v>
      </c>
      <c r="R742">
        <v>148</v>
      </c>
      <c r="S742">
        <v>1</v>
      </c>
      <c r="T742">
        <v>-0.87995985852245884</v>
      </c>
      <c r="U742">
        <v>47</v>
      </c>
      <c r="V742">
        <v>3008</v>
      </c>
      <c r="W742">
        <v>149</v>
      </c>
    </row>
    <row r="743" spans="1:23">
      <c r="A743" t="s">
        <v>351</v>
      </c>
      <c r="B743" t="str">
        <f t="shared" si="11"/>
        <v>CPI_exceed_expectation_3_-1</v>
      </c>
      <c r="C743" t="s">
        <v>386</v>
      </c>
      <c r="D743" t="s">
        <v>329</v>
      </c>
      <c r="E743">
        <v>3</v>
      </c>
      <c r="F743">
        <v>-1</v>
      </c>
      <c r="G743">
        <v>-1</v>
      </c>
      <c r="H743" t="s">
        <v>330</v>
      </c>
      <c r="I743" t="s">
        <v>331</v>
      </c>
      <c r="K743">
        <v>3.3811140111835858</v>
      </c>
      <c r="L743">
        <v>0.13174808916894129</v>
      </c>
      <c r="M743">
        <v>0.74677120742228009</v>
      </c>
      <c r="N743">
        <v>0.55033557046979864</v>
      </c>
      <c r="O743">
        <v>1.1677105423652251E-2</v>
      </c>
      <c r="P743">
        <v>2.351465723370707</v>
      </c>
      <c r="Q743">
        <v>2.001770318549681E-2</v>
      </c>
      <c r="R743">
        <v>148</v>
      </c>
      <c r="S743">
        <v>1</v>
      </c>
      <c r="T743">
        <v>-0.28307235197486669</v>
      </c>
      <c r="U743">
        <v>47</v>
      </c>
      <c r="V743">
        <v>3008</v>
      </c>
      <c r="W743">
        <v>149</v>
      </c>
    </row>
    <row r="744" spans="1:23">
      <c r="A744" t="s">
        <v>351</v>
      </c>
      <c r="B744" t="str">
        <f t="shared" si="11"/>
        <v>core_CPI_exceed_expectation_3_1</v>
      </c>
      <c r="C744" t="s">
        <v>440</v>
      </c>
      <c r="D744" t="s">
        <v>329</v>
      </c>
      <c r="E744">
        <v>3</v>
      </c>
      <c r="F744">
        <v>1</v>
      </c>
      <c r="G744">
        <v>-1</v>
      </c>
      <c r="H744" t="s">
        <v>330</v>
      </c>
      <c r="I744" t="s">
        <v>331</v>
      </c>
      <c r="K744">
        <v>-0.66991465633229241</v>
      </c>
      <c r="L744">
        <v>-8.8677390153590552E-2</v>
      </c>
      <c r="M744">
        <v>-0.50220852444187991</v>
      </c>
      <c r="N744">
        <v>0.48993288590604028</v>
      </c>
      <c r="O744">
        <v>-5.6980564758375108E-3</v>
      </c>
      <c r="P744">
        <v>-1.210819790202045</v>
      </c>
      <c r="Q744">
        <v>0.22789448588792821</v>
      </c>
      <c r="R744">
        <v>148</v>
      </c>
      <c r="S744">
        <v>0</v>
      </c>
      <c r="T744">
        <v>-0.71513937929187843</v>
      </c>
      <c r="U744">
        <v>41</v>
      </c>
      <c r="V744">
        <v>3008</v>
      </c>
      <c r="W744">
        <v>149</v>
      </c>
    </row>
    <row r="745" spans="1:23">
      <c r="A745" t="s">
        <v>351</v>
      </c>
      <c r="B745" t="str">
        <f t="shared" si="11"/>
        <v>core_CPI_exceed_expectation_3_-1</v>
      </c>
      <c r="C745" t="s">
        <v>440</v>
      </c>
      <c r="D745" t="s">
        <v>329</v>
      </c>
      <c r="E745">
        <v>3</v>
      </c>
      <c r="F745">
        <v>-1</v>
      </c>
      <c r="G745">
        <v>-1</v>
      </c>
      <c r="H745" t="s">
        <v>330</v>
      </c>
      <c r="I745" t="s">
        <v>331</v>
      </c>
      <c r="K745">
        <v>1.0873892123858531</v>
      </c>
      <c r="L745">
        <v>6.3592552743939823E-2</v>
      </c>
      <c r="M745">
        <v>0.36014503836560319</v>
      </c>
      <c r="N745">
        <v>0.50335570469798663</v>
      </c>
      <c r="O745">
        <v>6.7467985697526548E-3</v>
      </c>
      <c r="P745">
        <v>1.3321373261734699</v>
      </c>
      <c r="Q745">
        <v>0.18486274300573741</v>
      </c>
      <c r="R745">
        <v>148</v>
      </c>
      <c r="S745">
        <v>0</v>
      </c>
      <c r="T745">
        <v>-0.57626774981023154</v>
      </c>
      <c r="U745">
        <v>41</v>
      </c>
      <c r="V745">
        <v>3008</v>
      </c>
      <c r="W745">
        <v>149</v>
      </c>
    </row>
    <row r="746" spans="1:23">
      <c r="A746" t="s">
        <v>351</v>
      </c>
      <c r="B746" t="str">
        <f t="shared" si="11"/>
        <v>PPI_exceed_expectation_3_1</v>
      </c>
      <c r="C746" t="s">
        <v>421</v>
      </c>
      <c r="D746" t="s">
        <v>329</v>
      </c>
      <c r="E746">
        <v>3</v>
      </c>
      <c r="F746">
        <v>1</v>
      </c>
      <c r="G746">
        <v>1</v>
      </c>
      <c r="H746" t="s">
        <v>330</v>
      </c>
      <c r="I746" t="s">
        <v>331</v>
      </c>
      <c r="K746">
        <v>0.1008821945684666</v>
      </c>
      <c r="L746">
        <v>8.0844278122556013E-3</v>
      </c>
      <c r="M746">
        <v>4.5768946780959698E-2</v>
      </c>
      <c r="N746">
        <v>0.53691275167785235</v>
      </c>
      <c r="O746">
        <v>2.3352184320634532E-3</v>
      </c>
      <c r="P746">
        <v>0.49333001990018133</v>
      </c>
      <c r="Q746">
        <v>0.62251065320038967</v>
      </c>
      <c r="R746">
        <v>148</v>
      </c>
      <c r="S746">
        <v>0</v>
      </c>
      <c r="T746">
        <v>-0.55219750613944618</v>
      </c>
      <c r="U746">
        <v>30</v>
      </c>
      <c r="V746">
        <v>3008</v>
      </c>
      <c r="W746">
        <v>149</v>
      </c>
    </row>
    <row r="747" spans="1:23">
      <c r="A747" t="s">
        <v>351</v>
      </c>
      <c r="B747" t="str">
        <f t="shared" si="11"/>
        <v>PPI_exceed_expectation_3_-1</v>
      </c>
      <c r="C747" t="s">
        <v>421</v>
      </c>
      <c r="D747" t="s">
        <v>329</v>
      </c>
      <c r="E747">
        <v>3</v>
      </c>
      <c r="F747">
        <v>-1</v>
      </c>
      <c r="G747">
        <v>1</v>
      </c>
      <c r="H747" t="s">
        <v>330</v>
      </c>
      <c r="I747" t="s">
        <v>331</v>
      </c>
      <c r="K747">
        <v>-0.37412323594829489</v>
      </c>
      <c r="L747">
        <v>-3.8497258524928801E-2</v>
      </c>
      <c r="M747">
        <v>-0.21794727067378081</v>
      </c>
      <c r="N747">
        <v>0.4563758389261745</v>
      </c>
      <c r="O747">
        <v>-1.4197534697213271E-3</v>
      </c>
      <c r="P747">
        <v>-0.28944263432898992</v>
      </c>
      <c r="Q747">
        <v>0.77264774736119302</v>
      </c>
      <c r="R747">
        <v>148</v>
      </c>
      <c r="S747">
        <v>0</v>
      </c>
      <c r="T747">
        <v>-0.78693680539165323</v>
      </c>
      <c r="U747">
        <v>30</v>
      </c>
      <c r="V747">
        <v>3008</v>
      </c>
      <c r="W747">
        <v>149</v>
      </c>
    </row>
    <row r="748" spans="1:23">
      <c r="A748" t="s">
        <v>351</v>
      </c>
      <c r="B748" t="str">
        <f t="shared" si="11"/>
        <v>CPI_PPI_exceed_expectation_3_1</v>
      </c>
      <c r="C748" t="s">
        <v>345</v>
      </c>
      <c r="D748" t="s">
        <v>329</v>
      </c>
      <c r="E748">
        <v>3</v>
      </c>
      <c r="F748">
        <v>1</v>
      </c>
      <c r="G748">
        <v>-1</v>
      </c>
      <c r="H748" t="s">
        <v>330</v>
      </c>
      <c r="I748" t="s">
        <v>331</v>
      </c>
      <c r="K748">
        <v>-0.63533608591027702</v>
      </c>
      <c r="L748">
        <v>-8.1039447215417004E-2</v>
      </c>
      <c r="M748">
        <v>-0.45891657104991412</v>
      </c>
      <c r="N748">
        <v>0.46308724832214759</v>
      </c>
      <c r="O748">
        <v>-5.0197652402794186E-3</v>
      </c>
      <c r="P748">
        <v>-1.0272761803738919</v>
      </c>
      <c r="Q748">
        <v>0.30596644897738567</v>
      </c>
      <c r="R748">
        <v>148</v>
      </c>
      <c r="S748">
        <v>0</v>
      </c>
      <c r="T748">
        <v>-0.82256393160581198</v>
      </c>
      <c r="U748">
        <v>34</v>
      </c>
      <c r="V748">
        <v>3008</v>
      </c>
      <c r="W748">
        <v>149</v>
      </c>
    </row>
    <row r="749" spans="1:23">
      <c r="A749" t="s">
        <v>351</v>
      </c>
      <c r="B749" t="str">
        <f t="shared" si="11"/>
        <v>CPI_PPI_exceed_expectation_3_-1</v>
      </c>
      <c r="C749" t="s">
        <v>345</v>
      </c>
      <c r="D749" t="s">
        <v>329</v>
      </c>
      <c r="E749">
        <v>3</v>
      </c>
      <c r="F749">
        <v>-1</v>
      </c>
      <c r="G749">
        <v>-1</v>
      </c>
      <c r="H749" t="s">
        <v>330</v>
      </c>
      <c r="I749" t="s">
        <v>331</v>
      </c>
      <c r="K749">
        <v>0.88945645268625828</v>
      </c>
      <c r="L749">
        <v>5.4752500575532492E-2</v>
      </c>
      <c r="M749">
        <v>0.31005677708709328</v>
      </c>
      <c r="N749">
        <v>0.53691275167785235</v>
      </c>
      <c r="O749">
        <v>5.9974450871844538E-3</v>
      </c>
      <c r="P749">
        <v>1.248802588302266</v>
      </c>
      <c r="Q749">
        <v>0.21370897840858979</v>
      </c>
      <c r="R749">
        <v>148</v>
      </c>
      <c r="S749">
        <v>0</v>
      </c>
      <c r="T749">
        <v>-0.43680195701771579</v>
      </c>
      <c r="U749">
        <v>34</v>
      </c>
      <c r="V749">
        <v>3008</v>
      </c>
      <c r="W749">
        <v>149</v>
      </c>
    </row>
    <row r="750" spans="1:23">
      <c r="A750" t="s">
        <v>351</v>
      </c>
      <c r="B750" t="str">
        <f t="shared" si="11"/>
        <v>core_CPI_PPI_exceed_expectation_3_1</v>
      </c>
      <c r="C750" t="s">
        <v>420</v>
      </c>
      <c r="D750" t="s">
        <v>329</v>
      </c>
      <c r="E750">
        <v>3</v>
      </c>
      <c r="F750">
        <v>1</v>
      </c>
      <c r="G750">
        <v>-1</v>
      </c>
      <c r="H750" t="s">
        <v>330</v>
      </c>
      <c r="I750" t="s">
        <v>331</v>
      </c>
      <c r="K750">
        <v>-0.4517528318939138</v>
      </c>
      <c r="L750">
        <v>-4.9105509408233113E-2</v>
      </c>
      <c r="M750">
        <v>-0.278016000595041</v>
      </c>
      <c r="N750">
        <v>0.46308724832214759</v>
      </c>
      <c r="O750">
        <v>-2.3760722572814638E-3</v>
      </c>
      <c r="P750">
        <v>-0.49483690525455298</v>
      </c>
      <c r="Q750">
        <v>0.621449048622287</v>
      </c>
      <c r="R750">
        <v>148</v>
      </c>
      <c r="S750">
        <v>0</v>
      </c>
      <c r="T750">
        <v>-0.79694382041659106</v>
      </c>
      <c r="U750">
        <v>30</v>
      </c>
      <c r="V750">
        <v>3008</v>
      </c>
      <c r="W750">
        <v>149</v>
      </c>
    </row>
    <row r="751" spans="1:23">
      <c r="A751" t="s">
        <v>351</v>
      </c>
      <c r="B751" t="str">
        <f t="shared" si="11"/>
        <v>core_CPI_PPI_exceed_expectation_3_-1</v>
      </c>
      <c r="C751" t="s">
        <v>420</v>
      </c>
      <c r="D751" t="s">
        <v>329</v>
      </c>
      <c r="E751">
        <v>3</v>
      </c>
      <c r="F751">
        <v>-1</v>
      </c>
      <c r="G751">
        <v>-1</v>
      </c>
      <c r="H751" t="s">
        <v>330</v>
      </c>
      <c r="I751" t="s">
        <v>331</v>
      </c>
      <c r="K751">
        <v>0.25676268957093301</v>
      </c>
      <c r="L751">
        <v>1.933069396227793E-2</v>
      </c>
      <c r="M751">
        <v>0.1094427547719964</v>
      </c>
      <c r="N751">
        <v>0.53020134228187921</v>
      </c>
      <c r="O751">
        <v>3.178901565113136E-3</v>
      </c>
      <c r="P751">
        <v>0.68041472538554937</v>
      </c>
      <c r="Q751">
        <v>0.49730493409773557</v>
      </c>
      <c r="R751">
        <v>148</v>
      </c>
      <c r="S751">
        <v>0</v>
      </c>
      <c r="T751">
        <v>-0.48659501101202268</v>
      </c>
      <c r="U751">
        <v>30</v>
      </c>
      <c r="V751">
        <v>3008</v>
      </c>
      <c r="W751">
        <v>149</v>
      </c>
    </row>
    <row r="752" spans="1:23">
      <c r="A752" t="s">
        <v>351</v>
      </c>
      <c r="B752" t="str">
        <f t="shared" si="11"/>
        <v>tot_retail_sales_yoy_exceed_expectation_3_1</v>
      </c>
      <c r="C752" t="s">
        <v>441</v>
      </c>
      <c r="D752" t="s">
        <v>329</v>
      </c>
      <c r="E752">
        <v>3</v>
      </c>
      <c r="F752">
        <v>1</v>
      </c>
      <c r="G752">
        <v>1</v>
      </c>
      <c r="H752" t="s">
        <v>330</v>
      </c>
      <c r="I752" t="s">
        <v>331</v>
      </c>
      <c r="K752">
        <v>-0.17506897141435959</v>
      </c>
      <c r="L752">
        <v>-1.5993982342287438E-2</v>
      </c>
      <c r="M752">
        <v>-9.0544650112452288E-2</v>
      </c>
      <c r="N752">
        <v>0.48322147651006708</v>
      </c>
      <c r="O752">
        <v>4.4122087150847751E-4</v>
      </c>
      <c r="P752">
        <v>9.1707516980923373E-2</v>
      </c>
      <c r="Q752">
        <v>0.92705443643008678</v>
      </c>
      <c r="R752">
        <v>148</v>
      </c>
      <c r="S752">
        <v>0</v>
      </c>
      <c r="T752">
        <v>-0.69227926025688213</v>
      </c>
      <c r="U752">
        <v>51</v>
      </c>
      <c r="V752">
        <v>3008</v>
      </c>
      <c r="W752">
        <v>149</v>
      </c>
    </row>
    <row r="753" spans="1:23">
      <c r="A753" t="s">
        <v>351</v>
      </c>
      <c r="B753" t="str">
        <f t="shared" si="11"/>
        <v>tot_retail_sales_yoy_exceed_expectation_3_-1</v>
      </c>
      <c r="C753" t="s">
        <v>441</v>
      </c>
      <c r="D753" t="s">
        <v>329</v>
      </c>
      <c r="E753">
        <v>3</v>
      </c>
      <c r="F753">
        <v>-1</v>
      </c>
      <c r="G753">
        <v>1</v>
      </c>
      <c r="H753" t="s">
        <v>330</v>
      </c>
      <c r="I753" t="s">
        <v>331</v>
      </c>
      <c r="K753">
        <v>-0.16475855354842969</v>
      </c>
      <c r="L753">
        <v>-1.496949857376184E-2</v>
      </c>
      <c r="M753">
        <v>-8.4744873522617059E-2</v>
      </c>
      <c r="N753">
        <v>0.51006711409395977</v>
      </c>
      <c r="O753">
        <v>5.154672268068793E-4</v>
      </c>
      <c r="P753">
        <v>0.1053812262013179</v>
      </c>
      <c r="Q753">
        <v>0.91621600247294133</v>
      </c>
      <c r="R753">
        <v>148</v>
      </c>
      <c r="S753">
        <v>0</v>
      </c>
      <c r="T753">
        <v>-0.72708977693116916</v>
      </c>
      <c r="U753">
        <v>51</v>
      </c>
      <c r="V753">
        <v>3008</v>
      </c>
      <c r="W753">
        <v>149</v>
      </c>
    </row>
    <row r="754" spans="1:23">
      <c r="A754" t="s">
        <v>351</v>
      </c>
      <c r="B754" t="str">
        <f t="shared" si="11"/>
        <v>consumer_confidence_exceed_expectation_3_1</v>
      </c>
      <c r="C754" t="s">
        <v>442</v>
      </c>
      <c r="D754" t="s">
        <v>329</v>
      </c>
      <c r="E754">
        <v>3</v>
      </c>
      <c r="F754">
        <v>1</v>
      </c>
      <c r="G754">
        <v>-1</v>
      </c>
      <c r="H754" t="s">
        <v>330</v>
      </c>
      <c r="I754" t="s">
        <v>331</v>
      </c>
      <c r="K754">
        <v>0.33876222510775927</v>
      </c>
      <c r="L754">
        <v>2.474258316590339E-2</v>
      </c>
      <c r="M754">
        <v>0.1400862368582847</v>
      </c>
      <c r="N754">
        <v>0.51006711409395977</v>
      </c>
      <c r="O754">
        <v>3.649641944551532E-3</v>
      </c>
      <c r="P754">
        <v>0.76663317023587918</v>
      </c>
      <c r="Q754">
        <v>0.44452077191906619</v>
      </c>
      <c r="R754">
        <v>148</v>
      </c>
      <c r="S754">
        <v>0</v>
      </c>
      <c r="T754">
        <v>-0.51237278967882471</v>
      </c>
      <c r="U754">
        <v>57</v>
      </c>
      <c r="V754">
        <v>3008</v>
      </c>
      <c r="W754">
        <v>149</v>
      </c>
    </row>
    <row r="755" spans="1:23">
      <c r="A755" t="s">
        <v>351</v>
      </c>
      <c r="B755" t="str">
        <f t="shared" si="11"/>
        <v>consumer_confidence_exceed_expectation_3_-1</v>
      </c>
      <c r="C755" t="s">
        <v>442</v>
      </c>
      <c r="D755" t="s">
        <v>329</v>
      </c>
      <c r="E755">
        <v>3</v>
      </c>
      <c r="F755">
        <v>-1</v>
      </c>
      <c r="G755">
        <v>-1</v>
      </c>
      <c r="H755" t="s">
        <v>330</v>
      </c>
      <c r="I755" t="s">
        <v>331</v>
      </c>
      <c r="K755">
        <v>-0.48533311396413831</v>
      </c>
      <c r="L755">
        <v>-5.4127390719656547E-2</v>
      </c>
      <c r="M755">
        <v>-0.30645557200041368</v>
      </c>
      <c r="N755">
        <v>0.48322147651006708</v>
      </c>
      <c r="O755">
        <v>-2.7533307222574882E-3</v>
      </c>
      <c r="P755">
        <v>-0.56989552563997092</v>
      </c>
      <c r="Q755">
        <v>0.56961262072031404</v>
      </c>
      <c r="R755">
        <v>148</v>
      </c>
      <c r="S755">
        <v>0</v>
      </c>
      <c r="T755">
        <v>-0.69230837286174507</v>
      </c>
      <c r="U755">
        <v>57</v>
      </c>
      <c r="V755">
        <v>3008</v>
      </c>
      <c r="W755">
        <v>149</v>
      </c>
    </row>
    <row r="756" spans="1:23">
      <c r="A756" t="s">
        <v>351</v>
      </c>
      <c r="B756" t="str">
        <f t="shared" si="11"/>
        <v>M1_exceed_expectation_3_1</v>
      </c>
      <c r="C756" t="s">
        <v>343</v>
      </c>
      <c r="D756" t="s">
        <v>329</v>
      </c>
      <c r="E756">
        <v>3</v>
      </c>
      <c r="F756">
        <v>1</v>
      </c>
      <c r="G756">
        <v>-1</v>
      </c>
      <c r="H756" t="s">
        <v>330</v>
      </c>
      <c r="I756" t="s">
        <v>331</v>
      </c>
      <c r="K756">
        <v>-0.63940286597072515</v>
      </c>
      <c r="L756">
        <v>-8.1902438592127313E-2</v>
      </c>
      <c r="M756">
        <v>-0.46380759341981498</v>
      </c>
      <c r="N756">
        <v>0.4563758389261745</v>
      </c>
      <c r="O756">
        <v>-5.1801547934228987E-3</v>
      </c>
      <c r="P756">
        <v>-1.106974142868564</v>
      </c>
      <c r="Q756">
        <v>0.27010106080201091</v>
      </c>
      <c r="R756">
        <v>148</v>
      </c>
      <c r="S756">
        <v>0</v>
      </c>
      <c r="T756">
        <v>-0.78636388089056364</v>
      </c>
      <c r="U756">
        <v>45</v>
      </c>
      <c r="V756">
        <v>3008</v>
      </c>
      <c r="W756">
        <v>149</v>
      </c>
    </row>
    <row r="757" spans="1:23">
      <c r="A757" t="s">
        <v>351</v>
      </c>
      <c r="B757" t="str">
        <f t="shared" si="11"/>
        <v>M1_exceed_expectation_3_-1</v>
      </c>
      <c r="C757" t="s">
        <v>343</v>
      </c>
      <c r="D757" t="s">
        <v>329</v>
      </c>
      <c r="E757">
        <v>3</v>
      </c>
      <c r="F757">
        <v>-1</v>
      </c>
      <c r="G757">
        <v>-1</v>
      </c>
      <c r="H757" t="s">
        <v>330</v>
      </c>
      <c r="I757" t="s">
        <v>331</v>
      </c>
      <c r="K757">
        <v>0.91076556222077798</v>
      </c>
      <c r="L757">
        <v>5.5743944568874333E-2</v>
      </c>
      <c r="M757">
        <v>0.31567393135840488</v>
      </c>
      <c r="N757">
        <v>0.53691275167785235</v>
      </c>
      <c r="O757">
        <v>6.0248676185972096E-3</v>
      </c>
      <c r="P757">
        <v>1.2499473512103301</v>
      </c>
      <c r="Q757">
        <v>0.213291662027535</v>
      </c>
      <c r="R757">
        <v>148</v>
      </c>
      <c r="S757">
        <v>0</v>
      </c>
      <c r="T757">
        <v>-0.49863732593943161</v>
      </c>
      <c r="U757">
        <v>45</v>
      </c>
      <c r="V757">
        <v>3008</v>
      </c>
      <c r="W757">
        <v>149</v>
      </c>
    </row>
    <row r="758" spans="1:23">
      <c r="A758" t="s">
        <v>351</v>
      </c>
      <c r="B758" t="str">
        <f t="shared" si="11"/>
        <v>M2_exceed_expectation_3_1</v>
      </c>
      <c r="C758" t="s">
        <v>341</v>
      </c>
      <c r="D758" t="s">
        <v>329</v>
      </c>
      <c r="E758">
        <v>3</v>
      </c>
      <c r="F758">
        <v>1</v>
      </c>
      <c r="G758">
        <v>-1</v>
      </c>
      <c r="H758" t="s">
        <v>330</v>
      </c>
      <c r="I758" t="s">
        <v>331</v>
      </c>
      <c r="K758">
        <v>-0.42465041881092958</v>
      </c>
      <c r="L758">
        <v>-4.525387681287385E-2</v>
      </c>
      <c r="M758">
        <v>-0.25620521177921401</v>
      </c>
      <c r="N758">
        <v>0.44295302013422821</v>
      </c>
      <c r="O758">
        <v>-1.9267532033902799E-3</v>
      </c>
      <c r="P758">
        <v>-0.39520450786548311</v>
      </c>
      <c r="Q758">
        <v>0.69326099338212344</v>
      </c>
      <c r="R758">
        <v>148</v>
      </c>
      <c r="S758">
        <v>0</v>
      </c>
      <c r="T758">
        <v>-0.57241079975404974</v>
      </c>
      <c r="U758">
        <v>46</v>
      </c>
      <c r="V758">
        <v>3008</v>
      </c>
      <c r="W758">
        <v>149</v>
      </c>
    </row>
    <row r="759" spans="1:23">
      <c r="A759" t="s">
        <v>351</v>
      </c>
      <c r="B759" t="str">
        <f t="shared" si="11"/>
        <v>M2_exceed_expectation_3_-1</v>
      </c>
      <c r="C759" t="s">
        <v>341</v>
      </c>
      <c r="D759" t="s">
        <v>329</v>
      </c>
      <c r="E759">
        <v>3</v>
      </c>
      <c r="F759">
        <v>-1</v>
      </c>
      <c r="G759">
        <v>-1</v>
      </c>
      <c r="H759" t="s">
        <v>330</v>
      </c>
      <c r="I759" t="s">
        <v>331</v>
      </c>
      <c r="K759">
        <v>0.19756163568359791</v>
      </c>
      <c r="L759">
        <v>1.5218514576611501E-2</v>
      </c>
      <c r="M759">
        <v>8.6159750825073989E-2</v>
      </c>
      <c r="N759">
        <v>0.55704697986577179</v>
      </c>
      <c r="O759">
        <v>2.988790795939431E-3</v>
      </c>
      <c r="P759">
        <v>0.60214515573724625</v>
      </c>
      <c r="Q759">
        <v>0.54799891006309531</v>
      </c>
      <c r="R759">
        <v>148</v>
      </c>
      <c r="S759">
        <v>0</v>
      </c>
      <c r="T759">
        <v>-0.46087918887021412</v>
      </c>
      <c r="U759">
        <v>46</v>
      </c>
      <c r="V759">
        <v>3008</v>
      </c>
      <c r="W759">
        <v>149</v>
      </c>
    </row>
    <row r="760" spans="1:23">
      <c r="A760" t="s">
        <v>351</v>
      </c>
      <c r="B760" t="str">
        <f t="shared" si="11"/>
        <v>M2_M1_exceed_expectation_3_1</v>
      </c>
      <c r="C760" t="s">
        <v>334</v>
      </c>
      <c r="D760" t="s">
        <v>329</v>
      </c>
      <c r="E760">
        <v>3</v>
      </c>
      <c r="F760">
        <v>1</v>
      </c>
      <c r="G760">
        <v>1</v>
      </c>
      <c r="H760" t="s">
        <v>330</v>
      </c>
      <c r="I760" t="s">
        <v>331</v>
      </c>
      <c r="K760">
        <v>0.60435769624132107</v>
      </c>
      <c r="L760">
        <v>4.0397825458159183E-2</v>
      </c>
      <c r="M760">
        <v>0.2287432999995464</v>
      </c>
      <c r="N760">
        <v>0.55033557046979864</v>
      </c>
      <c r="O760">
        <v>4.8898117332221991E-3</v>
      </c>
      <c r="P760">
        <v>1.003241001619873</v>
      </c>
      <c r="Q760">
        <v>0.31738204237278722</v>
      </c>
      <c r="R760">
        <v>148</v>
      </c>
      <c r="S760">
        <v>0</v>
      </c>
      <c r="T760">
        <v>-0.49887938947688337</v>
      </c>
      <c r="U760">
        <v>49</v>
      </c>
      <c r="V760">
        <v>3008</v>
      </c>
      <c r="W760">
        <v>149</v>
      </c>
    </row>
    <row r="761" spans="1:23">
      <c r="A761" t="s">
        <v>351</v>
      </c>
      <c r="B761" t="str">
        <f t="shared" si="11"/>
        <v>M2_M1_exceed_expectation_3_-1</v>
      </c>
      <c r="C761" t="s">
        <v>334</v>
      </c>
      <c r="D761" t="s">
        <v>329</v>
      </c>
      <c r="E761">
        <v>3</v>
      </c>
      <c r="F761">
        <v>-1</v>
      </c>
      <c r="G761">
        <v>1</v>
      </c>
      <c r="H761" t="s">
        <v>330</v>
      </c>
      <c r="I761" t="s">
        <v>331</v>
      </c>
      <c r="K761">
        <v>-0.57053430967864904</v>
      </c>
      <c r="L761">
        <v>-6.8360277903336653E-2</v>
      </c>
      <c r="M761">
        <v>-0.38707418974050478</v>
      </c>
      <c r="N761">
        <v>0.44295302013422821</v>
      </c>
      <c r="O761">
        <v>-3.968873073747211E-3</v>
      </c>
      <c r="P761">
        <v>-0.83549170829764408</v>
      </c>
      <c r="Q761">
        <v>0.40478767241721991</v>
      </c>
      <c r="R761">
        <v>148</v>
      </c>
      <c r="S761">
        <v>0</v>
      </c>
      <c r="T761">
        <v>-0.69966072912800603</v>
      </c>
      <c r="U761">
        <v>49</v>
      </c>
      <c r="V761">
        <v>3008</v>
      </c>
      <c r="W761">
        <v>149</v>
      </c>
    </row>
    <row r="762" spans="1:23">
      <c r="A762" t="s">
        <v>351</v>
      </c>
      <c r="B762" t="str">
        <f t="shared" si="11"/>
        <v>TSF_newadded_MA12_yoy_exceed_expectation_3_1</v>
      </c>
      <c r="C762" t="s">
        <v>332</v>
      </c>
      <c r="D762" t="s">
        <v>329</v>
      </c>
      <c r="E762">
        <v>3</v>
      </c>
      <c r="F762">
        <v>1</v>
      </c>
      <c r="G762">
        <v>-1</v>
      </c>
      <c r="H762" t="s">
        <v>330</v>
      </c>
      <c r="I762" t="s">
        <v>331</v>
      </c>
      <c r="K762">
        <v>-0.65783352668989781</v>
      </c>
      <c r="L762">
        <v>-8.5928855220788303E-2</v>
      </c>
      <c r="M762">
        <v>-0.48662836808230481</v>
      </c>
      <c r="N762">
        <v>0.42281879194630873</v>
      </c>
      <c r="O762">
        <v>-5.4955548527156209E-3</v>
      </c>
      <c r="P762">
        <v>-1.1619918342437989</v>
      </c>
      <c r="Q762">
        <v>0.24710922712403091</v>
      </c>
      <c r="R762">
        <v>148</v>
      </c>
      <c r="S762">
        <v>0</v>
      </c>
      <c r="T762">
        <v>-0.72937488625186431</v>
      </c>
      <c r="U762">
        <v>37</v>
      </c>
      <c r="V762">
        <v>3008</v>
      </c>
      <c r="W762">
        <v>149</v>
      </c>
    </row>
    <row r="763" spans="1:23">
      <c r="A763" t="s">
        <v>351</v>
      </c>
      <c r="B763" t="str">
        <f t="shared" si="11"/>
        <v>TSF_newadded_MA12_yoy_exceed_expectation_3_-1</v>
      </c>
      <c r="C763" t="s">
        <v>332</v>
      </c>
      <c r="D763" t="s">
        <v>329</v>
      </c>
      <c r="E763">
        <v>3</v>
      </c>
      <c r="F763">
        <v>-1</v>
      </c>
      <c r="G763">
        <v>-1</v>
      </c>
      <c r="H763" t="s">
        <v>330</v>
      </c>
      <c r="I763" t="s">
        <v>331</v>
      </c>
      <c r="K763">
        <v>1.013688187720851</v>
      </c>
      <c r="L763">
        <v>6.0394419532776362E-2</v>
      </c>
      <c r="M763">
        <v>0.34202291818037572</v>
      </c>
      <c r="N763">
        <v>0.57718120805369133</v>
      </c>
      <c r="O763">
        <v>6.3881747310676812E-3</v>
      </c>
      <c r="P763">
        <v>1.3221106392913951</v>
      </c>
      <c r="Q763">
        <v>0.18817102010511119</v>
      </c>
      <c r="R763">
        <v>148</v>
      </c>
      <c r="S763">
        <v>0</v>
      </c>
      <c r="T763">
        <v>-0.45685729955791338</v>
      </c>
      <c r="U763">
        <v>37</v>
      </c>
      <c r="V763">
        <v>3008</v>
      </c>
      <c r="W763">
        <v>149</v>
      </c>
    </row>
    <row r="764" spans="1:23">
      <c r="A764" t="s">
        <v>351</v>
      </c>
      <c r="B764" t="str">
        <f t="shared" si="11"/>
        <v>TSF_yoy_exceed_expectation_3_1</v>
      </c>
      <c r="C764" t="s">
        <v>391</v>
      </c>
      <c r="D764" t="s">
        <v>329</v>
      </c>
      <c r="E764">
        <v>3</v>
      </c>
      <c r="F764">
        <v>1</v>
      </c>
      <c r="G764">
        <v>-1</v>
      </c>
      <c r="H764" t="s">
        <v>330</v>
      </c>
      <c r="I764" t="s">
        <v>331</v>
      </c>
      <c r="K764">
        <v>0.94727291918899126</v>
      </c>
      <c r="L764">
        <v>5.7419205447904131E-2</v>
      </c>
      <c r="M764">
        <v>0.32516543556642208</v>
      </c>
      <c r="N764">
        <v>0.53020134228187921</v>
      </c>
      <c r="O764">
        <v>6.1610070641764728E-3</v>
      </c>
      <c r="P764">
        <v>1.3191069762882031</v>
      </c>
      <c r="Q764">
        <v>0.18917060897069979</v>
      </c>
      <c r="R764">
        <v>148</v>
      </c>
      <c r="S764">
        <v>0</v>
      </c>
      <c r="T764">
        <v>-0.41598491186407299</v>
      </c>
      <c r="U764">
        <v>28</v>
      </c>
      <c r="V764">
        <v>3008</v>
      </c>
      <c r="W764">
        <v>149</v>
      </c>
    </row>
    <row r="765" spans="1:23">
      <c r="A765" t="s">
        <v>351</v>
      </c>
      <c r="B765" t="str">
        <f t="shared" si="11"/>
        <v>TSF_yoy_exceed_expectation_3_-1</v>
      </c>
      <c r="C765" t="s">
        <v>391</v>
      </c>
      <c r="D765" t="s">
        <v>329</v>
      </c>
      <c r="E765">
        <v>3</v>
      </c>
      <c r="F765">
        <v>-1</v>
      </c>
      <c r="G765">
        <v>-1</v>
      </c>
      <c r="H765" t="s">
        <v>330</v>
      </c>
      <c r="I765" t="s">
        <v>331</v>
      </c>
      <c r="K765">
        <v>-0.64616331961027096</v>
      </c>
      <c r="L765">
        <v>-8.3356973293062353E-2</v>
      </c>
      <c r="M765">
        <v>-0.47205122949548922</v>
      </c>
      <c r="N765">
        <v>0.46979865771812079</v>
      </c>
      <c r="O765">
        <v>-5.2174810123999001E-3</v>
      </c>
      <c r="P765">
        <v>-1.0511765002395259</v>
      </c>
      <c r="Q765">
        <v>0.2948908634028295</v>
      </c>
      <c r="R765">
        <v>148</v>
      </c>
      <c r="S765">
        <v>0</v>
      </c>
      <c r="T765">
        <v>-0.66730066046857084</v>
      </c>
      <c r="U765">
        <v>28</v>
      </c>
      <c r="V765">
        <v>3008</v>
      </c>
      <c r="W765">
        <v>149</v>
      </c>
    </row>
    <row r="766" spans="1:23">
      <c r="A766" t="s">
        <v>351</v>
      </c>
      <c r="B766" t="str">
        <f t="shared" si="11"/>
        <v>long_loan_newadded_MA12_yoy_exceed_expectation_3_1</v>
      </c>
      <c r="C766" t="s">
        <v>328</v>
      </c>
      <c r="D766" t="s">
        <v>329</v>
      </c>
      <c r="E766">
        <v>3</v>
      </c>
      <c r="F766">
        <v>1</v>
      </c>
      <c r="G766">
        <v>-1</v>
      </c>
      <c r="H766" t="s">
        <v>330</v>
      </c>
      <c r="I766" t="s">
        <v>331</v>
      </c>
      <c r="K766">
        <v>-0.80984330525818482</v>
      </c>
      <c r="L766">
        <v>-0.12982535326170791</v>
      </c>
      <c r="M766">
        <v>-0.73567622305363933</v>
      </c>
      <c r="N766">
        <v>0.43624161073825501</v>
      </c>
      <c r="O766">
        <v>-9.4237171356596119E-3</v>
      </c>
      <c r="P766">
        <v>-2.0430556092143051</v>
      </c>
      <c r="Q766">
        <v>4.2821164095169659E-2</v>
      </c>
      <c r="R766">
        <v>148</v>
      </c>
      <c r="S766">
        <v>1</v>
      </c>
      <c r="T766">
        <v>-0.87922928638625975</v>
      </c>
      <c r="U766">
        <v>18</v>
      </c>
      <c r="V766">
        <v>3008</v>
      </c>
      <c r="W766">
        <v>149</v>
      </c>
    </row>
    <row r="767" spans="1:23">
      <c r="A767" t="s">
        <v>351</v>
      </c>
      <c r="B767" t="str">
        <f t="shared" si="11"/>
        <v>long_loan_newadded_MA12_yoy_exceed_expectation_3_-1</v>
      </c>
      <c r="C767" t="s">
        <v>328</v>
      </c>
      <c r="D767" t="s">
        <v>329</v>
      </c>
      <c r="E767">
        <v>3</v>
      </c>
      <c r="F767">
        <v>-1</v>
      </c>
      <c r="G767">
        <v>-1</v>
      </c>
      <c r="H767" t="s">
        <v>330</v>
      </c>
      <c r="I767" t="s">
        <v>331</v>
      </c>
      <c r="K767">
        <v>2.6234148183642141</v>
      </c>
      <c r="L767">
        <v>0.11388667161584801</v>
      </c>
      <c r="M767">
        <v>0.64535712266926881</v>
      </c>
      <c r="N767">
        <v>0.55704697986577179</v>
      </c>
      <c r="O767">
        <v>1.0389036849634719E-2</v>
      </c>
      <c r="P767">
        <v>2.0944128742776029</v>
      </c>
      <c r="Q767">
        <v>3.7927480685201923E-2</v>
      </c>
      <c r="R767">
        <v>148</v>
      </c>
      <c r="S767">
        <v>1</v>
      </c>
      <c r="T767">
        <v>-0.47614295426415792</v>
      </c>
      <c r="U767">
        <v>18</v>
      </c>
      <c r="V767">
        <v>3008</v>
      </c>
      <c r="W767">
        <v>149</v>
      </c>
    </row>
    <row r="768" spans="1:23">
      <c r="A768" t="s">
        <v>351</v>
      </c>
      <c r="B768" t="str">
        <f t="shared" si="11"/>
        <v>loan_yoy_exceed_expectation_3_1</v>
      </c>
      <c r="C768" t="s">
        <v>443</v>
      </c>
      <c r="D768" t="s">
        <v>329</v>
      </c>
      <c r="E768">
        <v>3</v>
      </c>
      <c r="F768">
        <v>1</v>
      </c>
      <c r="G768">
        <v>-1</v>
      </c>
      <c r="H768" t="s">
        <v>330</v>
      </c>
      <c r="I768" t="s">
        <v>331</v>
      </c>
      <c r="K768">
        <v>-0.69013857499104203</v>
      </c>
      <c r="L768">
        <v>-9.3491780053757245E-2</v>
      </c>
      <c r="M768">
        <v>-0.52950209933738379</v>
      </c>
      <c r="N768">
        <v>0.44295302013422821</v>
      </c>
      <c r="O768">
        <v>-6.0595472162009549E-3</v>
      </c>
      <c r="P768">
        <v>-1.267233220161613</v>
      </c>
      <c r="Q768">
        <v>0.2070622812128447</v>
      </c>
      <c r="R768">
        <v>148</v>
      </c>
      <c r="S768">
        <v>0</v>
      </c>
      <c r="T768">
        <v>-0.87822606805631176</v>
      </c>
      <c r="U768">
        <v>39</v>
      </c>
      <c r="V768">
        <v>3008</v>
      </c>
      <c r="W768">
        <v>149</v>
      </c>
    </row>
    <row r="769" spans="1:23">
      <c r="A769" t="s">
        <v>351</v>
      </c>
      <c r="B769" t="str">
        <f t="shared" si="11"/>
        <v>loan_yoy_exceed_expectation_3_-1</v>
      </c>
      <c r="C769" t="s">
        <v>443</v>
      </c>
      <c r="D769" t="s">
        <v>329</v>
      </c>
      <c r="E769">
        <v>3</v>
      </c>
      <c r="F769">
        <v>-1</v>
      </c>
      <c r="G769">
        <v>-1</v>
      </c>
      <c r="H769" t="s">
        <v>330</v>
      </c>
      <c r="I769" t="s">
        <v>331</v>
      </c>
      <c r="K769">
        <v>1.2236281444801751</v>
      </c>
      <c r="L769">
        <v>6.9241204494860265E-2</v>
      </c>
      <c r="M769">
        <v>0.39215600686601942</v>
      </c>
      <c r="N769">
        <v>0.55033557046979864</v>
      </c>
      <c r="O769">
        <v>7.1980245164806732E-3</v>
      </c>
      <c r="P769">
        <v>1.4094787633216399</v>
      </c>
      <c r="Q769">
        <v>0.16079146313631551</v>
      </c>
      <c r="R769">
        <v>148</v>
      </c>
      <c r="S769">
        <v>0</v>
      </c>
      <c r="T769">
        <v>-0.52865028023816163</v>
      </c>
      <c r="U769">
        <v>39</v>
      </c>
      <c r="V769">
        <v>3008</v>
      </c>
      <c r="W769">
        <v>149</v>
      </c>
    </row>
    <row r="770" spans="1:23">
      <c r="A770" t="s">
        <v>351</v>
      </c>
      <c r="B770" t="str">
        <f t="shared" si="11"/>
        <v>newstarts_area_yoy_exceed_expectation_3_1</v>
      </c>
      <c r="C770" t="s">
        <v>340</v>
      </c>
      <c r="D770" t="s">
        <v>329</v>
      </c>
      <c r="E770">
        <v>3</v>
      </c>
      <c r="F770">
        <v>1</v>
      </c>
      <c r="G770">
        <v>1</v>
      </c>
      <c r="H770" t="s">
        <v>330</v>
      </c>
      <c r="I770" t="s">
        <v>331</v>
      </c>
      <c r="K770">
        <v>0.91715499480588014</v>
      </c>
      <c r="L770">
        <v>5.6039250258872242E-2</v>
      </c>
      <c r="M770">
        <v>0.31734687772313741</v>
      </c>
      <c r="N770">
        <v>0.51677852348993292</v>
      </c>
      <c r="O770">
        <v>6.1466934818282621E-3</v>
      </c>
      <c r="P770">
        <v>1.2395378739846461</v>
      </c>
      <c r="Q770">
        <v>0.21710828641005911</v>
      </c>
      <c r="R770">
        <v>148</v>
      </c>
      <c r="S770">
        <v>0</v>
      </c>
      <c r="T770">
        <v>-0.33752811648197112</v>
      </c>
      <c r="U770">
        <v>63</v>
      </c>
      <c r="V770">
        <v>3008</v>
      </c>
      <c r="W770">
        <v>149</v>
      </c>
    </row>
    <row r="771" spans="1:23">
      <c r="A771" t="s">
        <v>351</v>
      </c>
      <c r="B771" t="str">
        <f t="shared" ref="B771:B834" si="12">C771&amp;"_"&amp;D771&amp;"_"&amp;E771&amp;"_"&amp;F771</f>
        <v>newstarts_area_yoy_exceed_expectation_3_-1</v>
      </c>
      <c r="C771" t="s">
        <v>340</v>
      </c>
      <c r="D771" t="s">
        <v>329</v>
      </c>
      <c r="E771">
        <v>3</v>
      </c>
      <c r="F771">
        <v>-1</v>
      </c>
      <c r="G771">
        <v>1</v>
      </c>
      <c r="H771" t="s">
        <v>330</v>
      </c>
      <c r="I771" t="s">
        <v>331</v>
      </c>
      <c r="K771">
        <v>-0.64060465251615306</v>
      </c>
      <c r="L771">
        <v>-8.2159170937814219E-2</v>
      </c>
      <c r="M771">
        <v>-0.46526240542108172</v>
      </c>
      <c r="N771">
        <v>0.48322147651006708</v>
      </c>
      <c r="O771">
        <v>-5.0720723994850609E-3</v>
      </c>
      <c r="P771">
        <v>-1.04551137512367</v>
      </c>
      <c r="Q771">
        <v>0.2974912682526698</v>
      </c>
      <c r="R771">
        <v>148</v>
      </c>
      <c r="S771">
        <v>0</v>
      </c>
      <c r="T771">
        <v>-0.72471863728334884</v>
      </c>
      <c r="U771">
        <v>63</v>
      </c>
      <c r="V771">
        <v>3008</v>
      </c>
      <c r="W771">
        <v>149</v>
      </c>
    </row>
    <row r="772" spans="1:23">
      <c r="A772" t="s">
        <v>351</v>
      </c>
      <c r="B772" t="str">
        <f t="shared" si="12"/>
        <v>completed_yoy_exceed_expectation_3_1</v>
      </c>
      <c r="C772" t="s">
        <v>444</v>
      </c>
      <c r="D772" t="s">
        <v>329</v>
      </c>
      <c r="E772">
        <v>3</v>
      </c>
      <c r="F772">
        <v>1</v>
      </c>
      <c r="G772">
        <v>1</v>
      </c>
      <c r="H772" t="s">
        <v>330</v>
      </c>
      <c r="I772" t="s">
        <v>331</v>
      </c>
      <c r="K772">
        <v>-9.1380877360994761E-3</v>
      </c>
      <c r="L772">
        <v>-7.6878154195392234E-4</v>
      </c>
      <c r="M772">
        <v>-4.3522640513379059E-3</v>
      </c>
      <c r="N772">
        <v>0.51677852348993292</v>
      </c>
      <c r="O772">
        <v>1.758156139059063E-3</v>
      </c>
      <c r="P772">
        <v>0.34962360726828062</v>
      </c>
      <c r="Q772">
        <v>0.72711818782039028</v>
      </c>
      <c r="R772">
        <v>148</v>
      </c>
      <c r="S772">
        <v>0</v>
      </c>
      <c r="T772">
        <v>-0.64935359303806106</v>
      </c>
      <c r="U772">
        <v>71</v>
      </c>
      <c r="V772">
        <v>3008</v>
      </c>
      <c r="W772">
        <v>149</v>
      </c>
    </row>
    <row r="773" spans="1:23">
      <c r="A773" t="s">
        <v>351</v>
      </c>
      <c r="B773" t="str">
        <f t="shared" si="12"/>
        <v>completed_yoy_exceed_expectation_3_-1</v>
      </c>
      <c r="C773" t="s">
        <v>444</v>
      </c>
      <c r="D773" t="s">
        <v>329</v>
      </c>
      <c r="E773">
        <v>3</v>
      </c>
      <c r="F773">
        <v>-1</v>
      </c>
      <c r="G773">
        <v>1</v>
      </c>
      <c r="H773" t="s">
        <v>330</v>
      </c>
      <c r="I773" t="s">
        <v>331</v>
      </c>
      <c r="K773">
        <v>-0.30462905374533489</v>
      </c>
      <c r="L773">
        <v>-2.9978324260583559E-2</v>
      </c>
      <c r="M773">
        <v>-0.16971477055377701</v>
      </c>
      <c r="N773">
        <v>0.47651006711409388</v>
      </c>
      <c r="O773">
        <v>-6.4777068191593592E-4</v>
      </c>
      <c r="P773">
        <v>-0.13267468328472559</v>
      </c>
      <c r="Q773">
        <v>0.89463087932524032</v>
      </c>
      <c r="R773">
        <v>148</v>
      </c>
      <c r="S773">
        <v>0</v>
      </c>
      <c r="T773">
        <v>-0.6256045969916032</v>
      </c>
      <c r="U773">
        <v>71</v>
      </c>
      <c r="V773">
        <v>3008</v>
      </c>
      <c r="W773">
        <v>149</v>
      </c>
    </row>
    <row r="774" spans="1:23">
      <c r="A774" t="s">
        <v>351</v>
      </c>
      <c r="B774" t="str">
        <f t="shared" si="12"/>
        <v>sold_area_yoy_exceed_expectation_3_1</v>
      </c>
      <c r="C774" t="s">
        <v>346</v>
      </c>
      <c r="D774" t="s">
        <v>329</v>
      </c>
      <c r="E774">
        <v>3</v>
      </c>
      <c r="F774">
        <v>1</v>
      </c>
      <c r="G774">
        <v>-1</v>
      </c>
      <c r="H774" t="s">
        <v>330</v>
      </c>
      <c r="I774" t="s">
        <v>331</v>
      </c>
      <c r="K774">
        <v>0.36240923369940797</v>
      </c>
      <c r="L774">
        <v>2.624683726304267E-2</v>
      </c>
      <c r="M774">
        <v>0.14860407283483931</v>
      </c>
      <c r="N774">
        <v>0.51677852348993292</v>
      </c>
      <c r="O774">
        <v>3.7728004012383262E-3</v>
      </c>
      <c r="P774">
        <v>0.77972570289627452</v>
      </c>
      <c r="Q774">
        <v>0.43679747000420932</v>
      </c>
      <c r="R774">
        <v>148</v>
      </c>
      <c r="S774">
        <v>0</v>
      </c>
      <c r="T774">
        <v>-0.60194928796210068</v>
      </c>
      <c r="U774">
        <v>49</v>
      </c>
      <c r="V774">
        <v>3008</v>
      </c>
      <c r="W774">
        <v>149</v>
      </c>
    </row>
    <row r="775" spans="1:23">
      <c r="A775" t="s">
        <v>351</v>
      </c>
      <c r="B775" t="str">
        <f t="shared" si="12"/>
        <v>sold_area_yoy_exceed_expectation_3_-1</v>
      </c>
      <c r="C775" t="s">
        <v>346</v>
      </c>
      <c r="D775" t="s">
        <v>329</v>
      </c>
      <c r="E775">
        <v>3</v>
      </c>
      <c r="F775">
        <v>-1</v>
      </c>
      <c r="G775">
        <v>-1</v>
      </c>
      <c r="H775" t="s">
        <v>330</v>
      </c>
      <c r="I775" t="s">
        <v>331</v>
      </c>
      <c r="K775">
        <v>-0.49426606301857268</v>
      </c>
      <c r="L775">
        <v>-5.5513833723638488E-2</v>
      </c>
      <c r="M775">
        <v>-0.31430765190230009</v>
      </c>
      <c r="N775">
        <v>0.47651006711409388</v>
      </c>
      <c r="O775">
        <v>-2.869994670446126E-3</v>
      </c>
      <c r="P775">
        <v>-0.60265122826294559</v>
      </c>
      <c r="Q775">
        <v>0.54766302961634694</v>
      </c>
      <c r="R775">
        <v>148</v>
      </c>
      <c r="S775">
        <v>0</v>
      </c>
      <c r="T775">
        <v>-0.61115203357340442</v>
      </c>
      <c r="U775">
        <v>49</v>
      </c>
      <c r="V775">
        <v>3008</v>
      </c>
      <c r="W775">
        <v>149</v>
      </c>
    </row>
    <row r="776" spans="1:23">
      <c r="A776" t="s">
        <v>351</v>
      </c>
      <c r="B776" t="str">
        <f t="shared" si="12"/>
        <v>local_gov_budget_MA12_yoy_exceed_expectation_3_1</v>
      </c>
      <c r="C776" t="s">
        <v>389</v>
      </c>
      <c r="D776" t="s">
        <v>329</v>
      </c>
      <c r="E776">
        <v>3</v>
      </c>
      <c r="F776">
        <v>1</v>
      </c>
      <c r="G776">
        <v>-1</v>
      </c>
      <c r="H776" t="s">
        <v>445</v>
      </c>
      <c r="I776" t="s">
        <v>331</v>
      </c>
      <c r="K776">
        <v>1.088987275031188</v>
      </c>
      <c r="L776">
        <v>6.8246169769541343E-2</v>
      </c>
      <c r="M776">
        <v>0.38422257364402979</v>
      </c>
      <c r="N776">
        <v>0.56834532374100721</v>
      </c>
      <c r="O776">
        <v>7.0423320317645564E-3</v>
      </c>
      <c r="P776">
        <v>1.4181837074349981</v>
      </c>
      <c r="Q776">
        <v>0.15839138453163359</v>
      </c>
      <c r="R776">
        <v>138</v>
      </c>
      <c r="S776">
        <v>0</v>
      </c>
      <c r="T776">
        <v>-0.55312082137428531</v>
      </c>
      <c r="U776">
        <v>35</v>
      </c>
      <c r="V776">
        <v>2812</v>
      </c>
      <c r="W776">
        <v>139</v>
      </c>
    </row>
    <row r="777" spans="1:23">
      <c r="A777" t="s">
        <v>351</v>
      </c>
      <c r="B777" t="str">
        <f t="shared" si="12"/>
        <v>local_gov_budget_MA12_yoy_exceed_expectation_3_-1</v>
      </c>
      <c r="C777" t="s">
        <v>389</v>
      </c>
      <c r="D777" t="s">
        <v>329</v>
      </c>
      <c r="E777">
        <v>3</v>
      </c>
      <c r="F777">
        <v>-1</v>
      </c>
      <c r="G777">
        <v>-1</v>
      </c>
      <c r="H777" t="s">
        <v>445</v>
      </c>
      <c r="I777" t="s">
        <v>331</v>
      </c>
      <c r="K777">
        <v>-0.66346882637971039</v>
      </c>
      <c r="L777">
        <v>-9.2986123170097357E-2</v>
      </c>
      <c r="M777">
        <v>-0.52350729247139216</v>
      </c>
      <c r="N777">
        <v>0.43165467625899279</v>
      </c>
      <c r="O777">
        <v>-6.0589919678093506E-3</v>
      </c>
      <c r="P777">
        <v>-1.1852478062252669</v>
      </c>
      <c r="Q777">
        <v>0.23795648999621949</v>
      </c>
      <c r="R777">
        <v>138</v>
      </c>
      <c r="S777">
        <v>0</v>
      </c>
      <c r="T777">
        <v>-0.86197228519583302</v>
      </c>
      <c r="U777">
        <v>35</v>
      </c>
      <c r="V777">
        <v>2812</v>
      </c>
      <c r="W777">
        <v>139</v>
      </c>
    </row>
    <row r="778" spans="1:23">
      <c r="A778" t="s">
        <v>351</v>
      </c>
      <c r="B778" t="str">
        <f t="shared" si="12"/>
        <v>newstarts_area_ytd_yoy_exceed_expectation_3_1</v>
      </c>
      <c r="C778" t="s">
        <v>446</v>
      </c>
      <c r="D778" t="s">
        <v>329</v>
      </c>
      <c r="E778">
        <v>3</v>
      </c>
      <c r="F778">
        <v>1</v>
      </c>
      <c r="G778">
        <v>1</v>
      </c>
      <c r="H778" t="s">
        <v>330</v>
      </c>
      <c r="I778" t="s">
        <v>331</v>
      </c>
      <c r="K778">
        <v>1.70287308490302</v>
      </c>
      <c r="L778">
        <v>8.6868202568437969E-2</v>
      </c>
      <c r="M778">
        <v>0.49208159394599982</v>
      </c>
      <c r="N778">
        <v>0.53691275167785235</v>
      </c>
      <c r="O778">
        <v>8.4880397713075848E-3</v>
      </c>
      <c r="P778">
        <v>1.669253859384336</v>
      </c>
      <c r="Q778">
        <v>9.7181017756284516E-2</v>
      </c>
      <c r="R778">
        <v>148</v>
      </c>
      <c r="S778">
        <v>0</v>
      </c>
      <c r="T778">
        <v>-0.33900169911888201</v>
      </c>
      <c r="U778">
        <v>40</v>
      </c>
      <c r="V778">
        <v>3008</v>
      </c>
      <c r="W778">
        <v>149</v>
      </c>
    </row>
    <row r="779" spans="1:23">
      <c r="A779" t="s">
        <v>351</v>
      </c>
      <c r="B779" t="str">
        <f t="shared" si="12"/>
        <v>newstarts_area_ytd_yoy_exceed_expectation_3_-1</v>
      </c>
      <c r="C779" t="s">
        <v>446</v>
      </c>
      <c r="D779" t="s">
        <v>329</v>
      </c>
      <c r="E779">
        <v>3</v>
      </c>
      <c r="F779">
        <v>-1</v>
      </c>
      <c r="G779">
        <v>1</v>
      </c>
      <c r="H779" t="s">
        <v>330</v>
      </c>
      <c r="I779" t="s">
        <v>331</v>
      </c>
      <c r="K779">
        <v>-0.74507993387215388</v>
      </c>
      <c r="L779">
        <v>-0.1081936717908729</v>
      </c>
      <c r="M779">
        <v>-0.61288380437915213</v>
      </c>
      <c r="N779">
        <v>0.4563758389261745</v>
      </c>
      <c r="O779">
        <v>-7.4087419695698783E-3</v>
      </c>
      <c r="P779">
        <v>-1.5785957805018109</v>
      </c>
      <c r="Q779">
        <v>0.11656377503919969</v>
      </c>
      <c r="R779">
        <v>148</v>
      </c>
      <c r="S779">
        <v>0</v>
      </c>
      <c r="T779">
        <v>-0.82689829656943392</v>
      </c>
      <c r="U779">
        <v>40</v>
      </c>
      <c r="V779">
        <v>3008</v>
      </c>
      <c r="W779">
        <v>149</v>
      </c>
    </row>
    <row r="780" spans="1:23">
      <c r="A780" t="s">
        <v>351</v>
      </c>
      <c r="B780" t="str">
        <f t="shared" si="12"/>
        <v>completed_area_ytd_yoy_exceed_expectation_3_1</v>
      </c>
      <c r="C780" t="s">
        <v>447</v>
      </c>
      <c r="D780" t="s">
        <v>329</v>
      </c>
      <c r="E780">
        <v>3</v>
      </c>
      <c r="F780">
        <v>1</v>
      </c>
      <c r="G780">
        <v>1</v>
      </c>
      <c r="H780" t="s">
        <v>330</v>
      </c>
      <c r="I780" t="s">
        <v>331</v>
      </c>
      <c r="K780">
        <v>0.76183526141504987</v>
      </c>
      <c r="L780">
        <v>4.859102280838834E-2</v>
      </c>
      <c r="M780">
        <v>0.27515172261519327</v>
      </c>
      <c r="N780">
        <v>0.53691275167785235</v>
      </c>
      <c r="O780">
        <v>5.4962419476401719E-3</v>
      </c>
      <c r="P780">
        <v>1.1176666204520349</v>
      </c>
      <c r="Q780">
        <v>0.26552040687071732</v>
      </c>
      <c r="R780">
        <v>148</v>
      </c>
      <c r="S780">
        <v>0</v>
      </c>
      <c r="T780">
        <v>-0.56167044888109274</v>
      </c>
      <c r="U780">
        <v>36</v>
      </c>
      <c r="V780">
        <v>3008</v>
      </c>
      <c r="W780">
        <v>149</v>
      </c>
    </row>
    <row r="781" spans="1:23">
      <c r="A781" t="s">
        <v>351</v>
      </c>
      <c r="B781" t="str">
        <f t="shared" si="12"/>
        <v>completed_area_ytd_yoy_exceed_expectation_3_-1</v>
      </c>
      <c r="C781" t="s">
        <v>447</v>
      </c>
      <c r="D781" t="s">
        <v>329</v>
      </c>
      <c r="E781">
        <v>3</v>
      </c>
      <c r="F781">
        <v>-1</v>
      </c>
      <c r="G781">
        <v>1</v>
      </c>
      <c r="H781" t="s">
        <v>330</v>
      </c>
      <c r="I781" t="s">
        <v>331</v>
      </c>
      <c r="K781">
        <v>-0.60892110594650461</v>
      </c>
      <c r="L781">
        <v>-7.5639672764078125E-2</v>
      </c>
      <c r="M781">
        <v>-0.42831751743848329</v>
      </c>
      <c r="N781">
        <v>0.46308724832214759</v>
      </c>
      <c r="O781">
        <v>-4.6621671063586806E-3</v>
      </c>
      <c r="P781">
        <v>-1.020278786820991</v>
      </c>
      <c r="Q781">
        <v>0.30926115072154747</v>
      </c>
      <c r="R781">
        <v>148</v>
      </c>
      <c r="S781">
        <v>0</v>
      </c>
      <c r="T781">
        <v>-0.69060974406633691</v>
      </c>
      <c r="U781">
        <v>36</v>
      </c>
      <c r="V781">
        <v>3008</v>
      </c>
      <c r="W781">
        <v>149</v>
      </c>
    </row>
    <row r="782" spans="1:23">
      <c r="A782" t="s">
        <v>351</v>
      </c>
      <c r="B782" t="str">
        <f t="shared" si="12"/>
        <v>sold_area_ytd_yoy_exceed_expectation_3_1</v>
      </c>
      <c r="C782" t="s">
        <v>392</v>
      </c>
      <c r="D782" t="s">
        <v>329</v>
      </c>
      <c r="E782">
        <v>3</v>
      </c>
      <c r="F782">
        <v>1</v>
      </c>
      <c r="G782">
        <v>-1</v>
      </c>
      <c r="H782" t="s">
        <v>330</v>
      </c>
      <c r="I782" t="s">
        <v>331</v>
      </c>
      <c r="K782">
        <v>0.34563497710387447</v>
      </c>
      <c r="L782">
        <v>2.5182272051310409E-2</v>
      </c>
      <c r="M782">
        <v>0.14257596047912419</v>
      </c>
      <c r="N782">
        <v>0.53691275167785235</v>
      </c>
      <c r="O782">
        <v>3.6082632050639732E-3</v>
      </c>
      <c r="P782">
        <v>0.76543679502386242</v>
      </c>
      <c r="Q782">
        <v>0.44523041904730909</v>
      </c>
      <c r="R782">
        <v>148</v>
      </c>
      <c r="S782">
        <v>0</v>
      </c>
      <c r="T782">
        <v>-0.5197776289256355</v>
      </c>
      <c r="U782">
        <v>29</v>
      </c>
      <c r="V782">
        <v>3008</v>
      </c>
      <c r="W782">
        <v>149</v>
      </c>
    </row>
    <row r="783" spans="1:23">
      <c r="A783" t="s">
        <v>351</v>
      </c>
      <c r="B783" t="str">
        <f t="shared" si="12"/>
        <v>sold_area_ytd_yoy_exceed_expectation_3_-1</v>
      </c>
      <c r="C783" t="s">
        <v>392</v>
      </c>
      <c r="D783" t="s">
        <v>329</v>
      </c>
      <c r="E783">
        <v>3</v>
      </c>
      <c r="F783">
        <v>-1</v>
      </c>
      <c r="G783">
        <v>-1</v>
      </c>
      <c r="H783" t="s">
        <v>330</v>
      </c>
      <c r="I783" t="s">
        <v>331</v>
      </c>
      <c r="K783">
        <v>-0.48796174500340439</v>
      </c>
      <c r="L783">
        <v>-5.453306460287688E-2</v>
      </c>
      <c r="M783">
        <v>-0.30875308025356307</v>
      </c>
      <c r="N783">
        <v>0.46308724832214759</v>
      </c>
      <c r="O783">
        <v>-2.8687443561970088E-3</v>
      </c>
      <c r="P783">
        <v>-0.61629976674113063</v>
      </c>
      <c r="Q783">
        <v>0.53864346372959049</v>
      </c>
      <c r="R783">
        <v>148</v>
      </c>
      <c r="S783">
        <v>0</v>
      </c>
      <c r="T783">
        <v>-0.67125308058324618</v>
      </c>
      <c r="U783">
        <v>29</v>
      </c>
      <c r="V783">
        <v>3008</v>
      </c>
      <c r="W783">
        <v>149</v>
      </c>
    </row>
    <row r="784" spans="1:23">
      <c r="A784" t="s">
        <v>351</v>
      </c>
      <c r="B784" t="str">
        <f t="shared" si="12"/>
        <v>CN_BOND_1Y_exceed_expectation_3_1</v>
      </c>
      <c r="C784" t="s">
        <v>448</v>
      </c>
      <c r="D784" t="s">
        <v>329</v>
      </c>
      <c r="E784">
        <v>3</v>
      </c>
      <c r="F784">
        <v>1</v>
      </c>
      <c r="G784">
        <v>-1</v>
      </c>
      <c r="H784" t="s">
        <v>330</v>
      </c>
      <c r="I784" t="s">
        <v>331</v>
      </c>
      <c r="K784">
        <v>-0.42644106916472307</v>
      </c>
      <c r="L784">
        <v>-4.5503169535258792E-2</v>
      </c>
      <c r="M784">
        <v>-0.25761684715915578</v>
      </c>
      <c r="N784">
        <v>0.46979865771812079</v>
      </c>
      <c r="O784">
        <v>-2.089612523716213E-3</v>
      </c>
      <c r="P784">
        <v>-0.45146323505301938</v>
      </c>
      <c r="Q784">
        <v>0.65231657039211344</v>
      </c>
      <c r="R784">
        <v>148</v>
      </c>
      <c r="S784">
        <v>0</v>
      </c>
      <c r="T784">
        <v>-0.71290812288594863</v>
      </c>
      <c r="U784">
        <v>39</v>
      </c>
      <c r="V784">
        <v>3008</v>
      </c>
      <c r="W784">
        <v>149</v>
      </c>
    </row>
    <row r="785" spans="1:23">
      <c r="A785" t="s">
        <v>351</v>
      </c>
      <c r="B785" t="str">
        <f t="shared" si="12"/>
        <v>CN_BOND_1Y_exceed_expectation_3_-1</v>
      </c>
      <c r="C785" t="s">
        <v>448</v>
      </c>
      <c r="D785" t="s">
        <v>329</v>
      </c>
      <c r="E785">
        <v>3</v>
      </c>
      <c r="F785">
        <v>-1</v>
      </c>
      <c r="G785">
        <v>-1</v>
      </c>
      <c r="H785" t="s">
        <v>330</v>
      </c>
      <c r="I785" t="s">
        <v>331</v>
      </c>
      <c r="K785">
        <v>0.20130042179838739</v>
      </c>
      <c r="L785">
        <v>1.548366641288368E-2</v>
      </c>
      <c r="M785">
        <v>8.7660999541150364E-2</v>
      </c>
      <c r="N785">
        <v>0.53020134228187921</v>
      </c>
      <c r="O785">
        <v>2.8877278270140918E-3</v>
      </c>
      <c r="P785">
        <v>0.59839350688991066</v>
      </c>
      <c r="Q785">
        <v>0.55049208264063498</v>
      </c>
      <c r="R785">
        <v>148</v>
      </c>
      <c r="S785">
        <v>0</v>
      </c>
      <c r="T785">
        <v>-0.59798999317120793</v>
      </c>
      <c r="U785">
        <v>39</v>
      </c>
      <c r="V785">
        <v>3008</v>
      </c>
      <c r="W785">
        <v>149</v>
      </c>
    </row>
    <row r="786" spans="1:23">
      <c r="A786" t="s">
        <v>351</v>
      </c>
      <c r="B786" t="str">
        <f t="shared" si="12"/>
        <v>CN_BOND_10Y_exceed_expectation_3_1</v>
      </c>
      <c r="C786" t="s">
        <v>449</v>
      </c>
      <c r="D786" t="s">
        <v>329</v>
      </c>
      <c r="E786">
        <v>3</v>
      </c>
      <c r="F786">
        <v>1</v>
      </c>
      <c r="G786">
        <v>-1</v>
      </c>
      <c r="H786" t="s">
        <v>330</v>
      </c>
      <c r="I786" t="s">
        <v>331</v>
      </c>
      <c r="K786">
        <v>1.0245687784075479</v>
      </c>
      <c r="L786">
        <v>6.0873245557235389E-2</v>
      </c>
      <c r="M786">
        <v>0.34473607849766702</v>
      </c>
      <c r="N786">
        <v>0.55033557046979864</v>
      </c>
      <c r="O786">
        <v>6.436780100183657E-3</v>
      </c>
      <c r="P786">
        <v>1.3689823161077599</v>
      </c>
      <c r="Q786">
        <v>0.17307889201537821</v>
      </c>
      <c r="R786">
        <v>148</v>
      </c>
      <c r="S786">
        <v>0</v>
      </c>
      <c r="T786">
        <v>-0.55917465336026595</v>
      </c>
      <c r="U786">
        <v>39</v>
      </c>
      <c r="V786">
        <v>3008</v>
      </c>
      <c r="W786">
        <v>149</v>
      </c>
    </row>
    <row r="787" spans="1:23">
      <c r="A787" t="s">
        <v>351</v>
      </c>
      <c r="B787" t="str">
        <f t="shared" si="12"/>
        <v>CN_BOND_10Y_exceed_expectation_3_-1</v>
      </c>
      <c r="C787" t="s">
        <v>449</v>
      </c>
      <c r="D787" t="s">
        <v>329</v>
      </c>
      <c r="E787">
        <v>3</v>
      </c>
      <c r="F787">
        <v>-1</v>
      </c>
      <c r="G787">
        <v>-1</v>
      </c>
      <c r="H787" t="s">
        <v>330</v>
      </c>
      <c r="I787" t="s">
        <v>331</v>
      </c>
      <c r="K787">
        <v>-0.65967242363551304</v>
      </c>
      <c r="L787">
        <v>-8.6341421994585943E-2</v>
      </c>
      <c r="M787">
        <v>-0.48896691736831349</v>
      </c>
      <c r="N787">
        <v>0.44295302013422821</v>
      </c>
      <c r="O787">
        <v>-5.4642759147399281E-3</v>
      </c>
      <c r="P787">
        <v>-1.0997806611054379</v>
      </c>
      <c r="Q787">
        <v>0.27321338035730519</v>
      </c>
      <c r="R787">
        <v>148</v>
      </c>
      <c r="S787">
        <v>0</v>
      </c>
      <c r="T787">
        <v>-0.8161858134859622</v>
      </c>
      <c r="U787">
        <v>39</v>
      </c>
      <c r="V787">
        <v>3008</v>
      </c>
      <c r="W787">
        <v>149</v>
      </c>
    </row>
    <row r="788" spans="1:23">
      <c r="A788" t="s">
        <v>351</v>
      </c>
      <c r="B788" t="str">
        <f t="shared" si="12"/>
        <v>TERM_SPREAD_exceed_expectation_3_1</v>
      </c>
      <c r="C788" t="s">
        <v>450</v>
      </c>
      <c r="D788" t="s">
        <v>329</v>
      </c>
      <c r="E788">
        <v>3</v>
      </c>
      <c r="F788">
        <v>1</v>
      </c>
      <c r="G788">
        <v>1</v>
      </c>
      <c r="H788" t="s">
        <v>330</v>
      </c>
      <c r="I788" t="s">
        <v>331</v>
      </c>
      <c r="K788">
        <v>1.320153569106352</v>
      </c>
      <c r="L788">
        <v>7.3054419162170703E-2</v>
      </c>
      <c r="M788">
        <v>0.41376851375561241</v>
      </c>
      <c r="N788">
        <v>0.57718120805369133</v>
      </c>
      <c r="O788">
        <v>7.401124366370952E-3</v>
      </c>
      <c r="P788">
        <v>1.515642666124974</v>
      </c>
      <c r="Q788">
        <v>0.13174262742291681</v>
      </c>
      <c r="R788">
        <v>148</v>
      </c>
      <c r="S788">
        <v>0</v>
      </c>
      <c r="T788">
        <v>-0.41577197902363799</v>
      </c>
      <c r="U788">
        <v>57</v>
      </c>
      <c r="V788">
        <v>3008</v>
      </c>
      <c r="W788">
        <v>149</v>
      </c>
    </row>
    <row r="789" spans="1:23">
      <c r="A789" t="s">
        <v>351</v>
      </c>
      <c r="B789" t="str">
        <f t="shared" si="12"/>
        <v>TERM_SPREAD_exceed_expectation_3_-1</v>
      </c>
      <c r="C789" t="s">
        <v>450</v>
      </c>
      <c r="D789" t="s">
        <v>329</v>
      </c>
      <c r="E789">
        <v>3</v>
      </c>
      <c r="F789">
        <v>-1</v>
      </c>
      <c r="G789">
        <v>1</v>
      </c>
      <c r="H789" t="s">
        <v>330</v>
      </c>
      <c r="I789" t="s">
        <v>331</v>
      </c>
      <c r="K789">
        <v>-0.70302974996433742</v>
      </c>
      <c r="L789">
        <v>-9.6713154830849968E-2</v>
      </c>
      <c r="M789">
        <v>-0.54776779822375055</v>
      </c>
      <c r="N789">
        <v>0.41610738255033558</v>
      </c>
      <c r="O789">
        <v>-6.3736326146570611E-3</v>
      </c>
      <c r="P789">
        <v>-1.317035249805343</v>
      </c>
      <c r="Q789">
        <v>0.18986235937009069</v>
      </c>
      <c r="R789">
        <v>148</v>
      </c>
      <c r="S789">
        <v>0</v>
      </c>
      <c r="T789">
        <v>-0.79685337784593779</v>
      </c>
      <c r="U789">
        <v>57</v>
      </c>
      <c r="V789">
        <v>3008</v>
      </c>
      <c r="W789">
        <v>149</v>
      </c>
    </row>
    <row r="790" spans="1:23">
      <c r="A790" t="s">
        <v>351</v>
      </c>
      <c r="B790" t="str">
        <f t="shared" si="12"/>
        <v>US_BOND_5Y_exceed_expectation_3_1</v>
      </c>
      <c r="C790" t="s">
        <v>338</v>
      </c>
      <c r="D790" t="s">
        <v>329</v>
      </c>
      <c r="E790">
        <v>3</v>
      </c>
      <c r="F790">
        <v>1</v>
      </c>
      <c r="G790">
        <v>1</v>
      </c>
      <c r="H790" t="s">
        <v>330</v>
      </c>
      <c r="I790" t="s">
        <v>331</v>
      </c>
      <c r="K790">
        <v>0.7168147840652852</v>
      </c>
      <c r="L790">
        <v>4.6319528637457807E-2</v>
      </c>
      <c r="M790">
        <v>0.26228449630892148</v>
      </c>
      <c r="N790">
        <v>0.53691275167785235</v>
      </c>
      <c r="O790">
        <v>5.2616557694524198E-3</v>
      </c>
      <c r="P790">
        <v>1.12278237996173</v>
      </c>
      <c r="Q790">
        <v>0.26334803918578698</v>
      </c>
      <c r="R790">
        <v>148</v>
      </c>
      <c r="S790">
        <v>0</v>
      </c>
      <c r="T790">
        <v>-0.49878023886386053</v>
      </c>
      <c r="U790">
        <v>50</v>
      </c>
      <c r="V790">
        <v>3008</v>
      </c>
      <c r="W790">
        <v>149</v>
      </c>
    </row>
    <row r="791" spans="1:23">
      <c r="A791" t="s">
        <v>351</v>
      </c>
      <c r="B791" t="str">
        <f t="shared" si="12"/>
        <v>US_BOND_5Y_exceed_expectation_3_-1</v>
      </c>
      <c r="C791" t="s">
        <v>338</v>
      </c>
      <c r="D791" t="s">
        <v>329</v>
      </c>
      <c r="E791">
        <v>3</v>
      </c>
      <c r="F791">
        <v>-1</v>
      </c>
      <c r="G791">
        <v>1</v>
      </c>
      <c r="H791" t="s">
        <v>330</v>
      </c>
      <c r="I791" t="s">
        <v>331</v>
      </c>
      <c r="K791">
        <v>-0.5986657431344371</v>
      </c>
      <c r="L791">
        <v>-7.3632944381696874E-2</v>
      </c>
      <c r="M791">
        <v>-0.41694681049233062</v>
      </c>
      <c r="N791">
        <v>0.4563758389261745</v>
      </c>
      <c r="O791">
        <v>-4.4749047619526416E-3</v>
      </c>
      <c r="P791">
        <v>-0.94575887043375861</v>
      </c>
      <c r="Q791">
        <v>0.34581310375247493</v>
      </c>
      <c r="R791">
        <v>148</v>
      </c>
      <c r="S791">
        <v>0</v>
      </c>
      <c r="T791">
        <v>-0.73742201355442516</v>
      </c>
      <c r="U791">
        <v>50</v>
      </c>
      <c r="V791">
        <v>3008</v>
      </c>
      <c r="W791">
        <v>149</v>
      </c>
    </row>
    <row r="792" spans="1:23">
      <c r="A792" t="s">
        <v>351</v>
      </c>
      <c r="B792" t="str">
        <f t="shared" si="12"/>
        <v>US_BOND_10Y_exceed_expectation_3_1</v>
      </c>
      <c r="C792" t="s">
        <v>336</v>
      </c>
      <c r="D792" t="s">
        <v>329</v>
      </c>
      <c r="E792">
        <v>3</v>
      </c>
      <c r="F792">
        <v>1</v>
      </c>
      <c r="G792">
        <v>1</v>
      </c>
      <c r="H792" t="s">
        <v>330</v>
      </c>
      <c r="I792" t="s">
        <v>331</v>
      </c>
      <c r="K792">
        <v>-5.9258007995177442E-2</v>
      </c>
      <c r="L792">
        <v>-5.1045348028856408E-3</v>
      </c>
      <c r="M792">
        <v>-2.8897838898600359E-2</v>
      </c>
      <c r="N792">
        <v>0.50335570469798663</v>
      </c>
      <c r="O792">
        <v>1.286323307110273E-3</v>
      </c>
      <c r="P792">
        <v>0.2687550735525342</v>
      </c>
      <c r="Q792">
        <v>0.78849244026203968</v>
      </c>
      <c r="R792">
        <v>148</v>
      </c>
      <c r="S792">
        <v>0</v>
      </c>
      <c r="T792">
        <v>-0.56357218577637447</v>
      </c>
      <c r="U792">
        <v>48</v>
      </c>
      <c r="V792">
        <v>3008</v>
      </c>
      <c r="W792">
        <v>149</v>
      </c>
    </row>
    <row r="793" spans="1:23">
      <c r="A793" t="s">
        <v>351</v>
      </c>
      <c r="B793" t="str">
        <f t="shared" si="12"/>
        <v>US_BOND_10Y_exceed_expectation_3_-1</v>
      </c>
      <c r="C793" t="s">
        <v>336</v>
      </c>
      <c r="D793" t="s">
        <v>329</v>
      </c>
      <c r="E793">
        <v>3</v>
      </c>
      <c r="F793">
        <v>-1</v>
      </c>
      <c r="G793">
        <v>1</v>
      </c>
      <c r="H793" t="s">
        <v>330</v>
      </c>
      <c r="I793" t="s">
        <v>331</v>
      </c>
      <c r="K793">
        <v>-0.26758176907753312</v>
      </c>
      <c r="L793">
        <v>-2.5750970944697579E-2</v>
      </c>
      <c r="M793">
        <v>-0.1457816311530947</v>
      </c>
      <c r="N793">
        <v>0.48993288590604028</v>
      </c>
      <c r="O793">
        <v>-3.8039962817532259E-4</v>
      </c>
      <c r="P793">
        <v>-7.8700782132654773E-2</v>
      </c>
      <c r="Q793">
        <v>0.93737693051571014</v>
      </c>
      <c r="R793">
        <v>148</v>
      </c>
      <c r="S793">
        <v>0</v>
      </c>
      <c r="T793">
        <v>-0.64539841471681514</v>
      </c>
      <c r="U793">
        <v>48</v>
      </c>
      <c r="V793">
        <v>3008</v>
      </c>
      <c r="W793">
        <v>149</v>
      </c>
    </row>
    <row r="794" spans="1:23">
      <c r="A794" t="s">
        <v>351</v>
      </c>
      <c r="B794" t="str">
        <f t="shared" si="12"/>
        <v>CNY_INDEX_exceed_expectation_3_1</v>
      </c>
      <c r="C794" t="s">
        <v>388</v>
      </c>
      <c r="D794" t="s">
        <v>329</v>
      </c>
      <c r="E794">
        <v>3</v>
      </c>
      <c r="F794">
        <v>1</v>
      </c>
      <c r="G794">
        <v>-1</v>
      </c>
      <c r="H794" t="s">
        <v>451</v>
      </c>
      <c r="I794" t="s">
        <v>331</v>
      </c>
      <c r="K794">
        <v>-0.30314349937297269</v>
      </c>
      <c r="L794">
        <v>-4.0151549789359753E-2</v>
      </c>
      <c r="M794">
        <v>-0.26356607636280172</v>
      </c>
      <c r="N794">
        <v>0.50909090909090904</v>
      </c>
      <c r="O794">
        <v>-2.113990985900707E-3</v>
      </c>
      <c r="P794">
        <v>-0.45889245282901697</v>
      </c>
      <c r="Q794">
        <v>0.64722515782907686</v>
      </c>
      <c r="R794">
        <v>109</v>
      </c>
      <c r="S794">
        <v>0</v>
      </c>
      <c r="T794">
        <v>-0.52925246990785535</v>
      </c>
      <c r="U794">
        <v>31</v>
      </c>
      <c r="V794">
        <v>2221</v>
      </c>
      <c r="W794">
        <v>110</v>
      </c>
    </row>
    <row r="795" spans="1:23">
      <c r="A795" t="s">
        <v>351</v>
      </c>
      <c r="B795" t="str">
        <f t="shared" si="12"/>
        <v>CNY_INDEX_exceed_expectation_3_-1</v>
      </c>
      <c r="C795" t="s">
        <v>388</v>
      </c>
      <c r="D795" t="s">
        <v>329</v>
      </c>
      <c r="E795">
        <v>3</v>
      </c>
      <c r="F795">
        <v>-1</v>
      </c>
      <c r="G795">
        <v>-1</v>
      </c>
      <c r="H795" t="s">
        <v>451</v>
      </c>
      <c r="I795" t="s">
        <v>331</v>
      </c>
      <c r="K795">
        <v>0.1695814879123827</v>
      </c>
      <c r="L795">
        <v>1.7932317096790221E-2</v>
      </c>
      <c r="M795">
        <v>0.11771277776548179</v>
      </c>
      <c r="N795">
        <v>0.49090909090909091</v>
      </c>
      <c r="O795">
        <v>2.6064553579445951E-3</v>
      </c>
      <c r="P795">
        <v>0.55722056473190928</v>
      </c>
      <c r="Q795">
        <v>0.5785191909226165</v>
      </c>
      <c r="R795">
        <v>109</v>
      </c>
      <c r="S795">
        <v>0</v>
      </c>
      <c r="T795">
        <v>-0.37238516817049272</v>
      </c>
      <c r="U795">
        <v>31</v>
      </c>
      <c r="V795">
        <v>2221</v>
      </c>
      <c r="W795">
        <v>110</v>
      </c>
    </row>
    <row r="796" spans="1:23">
      <c r="A796" t="s">
        <v>351</v>
      </c>
      <c r="B796" t="str">
        <f t="shared" si="12"/>
        <v>USD_INDEX_exceed_expectation_3_1</v>
      </c>
      <c r="C796" t="s">
        <v>452</v>
      </c>
      <c r="D796" t="s">
        <v>329</v>
      </c>
      <c r="E796">
        <v>3</v>
      </c>
      <c r="F796">
        <v>1</v>
      </c>
      <c r="G796">
        <v>1</v>
      </c>
      <c r="H796" t="s">
        <v>330</v>
      </c>
      <c r="I796" t="s">
        <v>331</v>
      </c>
      <c r="K796">
        <v>0.45677796997179471</v>
      </c>
      <c r="L796">
        <v>3.2021012638846047E-2</v>
      </c>
      <c r="M796">
        <v>0.181301991687051</v>
      </c>
      <c r="N796">
        <v>0.57046979865771807</v>
      </c>
      <c r="O796">
        <v>4.3731466022117419E-3</v>
      </c>
      <c r="P796">
        <v>0.86932193679119052</v>
      </c>
      <c r="Q796">
        <v>0.3860787011729353</v>
      </c>
      <c r="R796">
        <v>148</v>
      </c>
      <c r="S796">
        <v>0</v>
      </c>
      <c r="T796">
        <v>-0.58264690418355924</v>
      </c>
      <c r="U796">
        <v>49</v>
      </c>
      <c r="V796">
        <v>3008</v>
      </c>
      <c r="W796">
        <v>149</v>
      </c>
    </row>
    <row r="797" spans="1:23">
      <c r="A797" t="s">
        <v>351</v>
      </c>
      <c r="B797" t="str">
        <f t="shared" si="12"/>
        <v>USD_INDEX_exceed_expectation_3_-1</v>
      </c>
      <c r="C797" t="s">
        <v>452</v>
      </c>
      <c r="D797" t="s">
        <v>329</v>
      </c>
      <c r="E797">
        <v>3</v>
      </c>
      <c r="F797">
        <v>-1</v>
      </c>
      <c r="G797">
        <v>1</v>
      </c>
      <c r="H797" t="s">
        <v>330</v>
      </c>
      <c r="I797" t="s">
        <v>331</v>
      </c>
      <c r="K797">
        <v>-0.52702704204677397</v>
      </c>
      <c r="L797">
        <v>-6.079825012341189E-2</v>
      </c>
      <c r="M797">
        <v>-0.34423782791584151</v>
      </c>
      <c r="N797">
        <v>0.42281879194630873</v>
      </c>
      <c r="O797">
        <v>-3.174046908314865E-3</v>
      </c>
      <c r="P797">
        <v>-0.6367546413648647</v>
      </c>
      <c r="Q797">
        <v>0.52526832787842181</v>
      </c>
      <c r="R797">
        <v>148</v>
      </c>
      <c r="S797">
        <v>0</v>
      </c>
      <c r="T797">
        <v>-0.62011352448390533</v>
      </c>
      <c r="U797">
        <v>49</v>
      </c>
      <c r="V797">
        <v>3008</v>
      </c>
      <c r="W797">
        <v>149</v>
      </c>
    </row>
    <row r="798" spans="1:23">
      <c r="A798" t="s">
        <v>351</v>
      </c>
      <c r="B798" t="str">
        <f t="shared" si="12"/>
        <v>DR007_historical_high_6_-1</v>
      </c>
      <c r="C798" t="s">
        <v>387</v>
      </c>
      <c r="D798" t="s">
        <v>333</v>
      </c>
      <c r="E798">
        <v>6</v>
      </c>
      <c r="F798">
        <v>-1</v>
      </c>
      <c r="G798">
        <v>1</v>
      </c>
      <c r="H798" t="s">
        <v>330</v>
      </c>
      <c r="I798" t="s">
        <v>331</v>
      </c>
      <c r="K798">
        <v>1.1071553904655749E-2</v>
      </c>
      <c r="L798">
        <v>9.2286562293608654E-4</v>
      </c>
      <c r="M798">
        <v>5.2245890941172582E-3</v>
      </c>
      <c r="N798">
        <v>0.46979865771812079</v>
      </c>
      <c r="O798">
        <v>1.7810008320184049E-3</v>
      </c>
      <c r="P798">
        <v>0.36075071649639612</v>
      </c>
      <c r="Q798">
        <v>0.71880019286650199</v>
      </c>
      <c r="R798">
        <v>148</v>
      </c>
      <c r="S798">
        <v>0</v>
      </c>
      <c r="T798">
        <v>-0.66177507034019667</v>
      </c>
      <c r="U798">
        <v>42</v>
      </c>
      <c r="V798">
        <v>3008</v>
      </c>
      <c r="W798">
        <v>149</v>
      </c>
    </row>
    <row r="799" spans="1:23">
      <c r="A799" t="s">
        <v>351</v>
      </c>
      <c r="B799" t="str">
        <f t="shared" si="12"/>
        <v>DR007_exceed_expectation_6_-1</v>
      </c>
      <c r="C799" t="s">
        <v>387</v>
      </c>
      <c r="D799" t="s">
        <v>329</v>
      </c>
      <c r="E799">
        <v>6</v>
      </c>
      <c r="F799">
        <v>-1</v>
      </c>
      <c r="G799">
        <v>1</v>
      </c>
      <c r="H799" t="s">
        <v>330</v>
      </c>
      <c r="I799" t="s">
        <v>331</v>
      </c>
      <c r="K799">
        <v>1.054757858867506E-2</v>
      </c>
      <c r="L799">
        <v>8.7939905162670584E-4</v>
      </c>
      <c r="M799">
        <v>4.97851275543557E-3</v>
      </c>
      <c r="N799">
        <v>0.46979865771812079</v>
      </c>
      <c r="O799">
        <v>1.7902102154609099E-3</v>
      </c>
      <c r="P799">
        <v>0.36127814996990848</v>
      </c>
      <c r="Q799">
        <v>0.71840673851595671</v>
      </c>
      <c r="R799">
        <v>148</v>
      </c>
      <c r="S799">
        <v>0</v>
      </c>
      <c r="T799">
        <v>-0.69041090696833507</v>
      </c>
      <c r="U799">
        <v>44</v>
      </c>
      <c r="V799">
        <v>3008</v>
      </c>
      <c r="W799">
        <v>149</v>
      </c>
    </row>
    <row r="800" spans="1:23">
      <c r="A800" t="s">
        <v>351</v>
      </c>
      <c r="B800" t="str">
        <f t="shared" si="12"/>
        <v>CREDIT_SPREAD_exceed_expectation_3_1</v>
      </c>
      <c r="C800" t="s">
        <v>453</v>
      </c>
      <c r="D800" t="s">
        <v>329</v>
      </c>
      <c r="E800">
        <v>3</v>
      </c>
      <c r="F800">
        <v>1</v>
      </c>
      <c r="G800">
        <v>1</v>
      </c>
      <c r="H800" t="s">
        <v>330</v>
      </c>
      <c r="I800" t="s">
        <v>331</v>
      </c>
      <c r="K800">
        <v>-6.9968101792080462E-2</v>
      </c>
      <c r="L800">
        <v>-6.0584254581054209E-3</v>
      </c>
      <c r="M800">
        <v>-3.4297973178420073E-2</v>
      </c>
      <c r="N800">
        <v>0.47651006711409388</v>
      </c>
      <c r="O800">
        <v>1.30326726541096E-3</v>
      </c>
      <c r="P800">
        <v>0.25722239881269798</v>
      </c>
      <c r="Q800">
        <v>0.79736436273542832</v>
      </c>
      <c r="R800">
        <v>148</v>
      </c>
      <c r="S800">
        <v>0</v>
      </c>
      <c r="T800">
        <v>-0.49616274649483139</v>
      </c>
      <c r="U800">
        <v>55</v>
      </c>
      <c r="V800">
        <v>3008</v>
      </c>
      <c r="W800">
        <v>149</v>
      </c>
    </row>
    <row r="801" spans="1:23">
      <c r="A801" t="s">
        <v>351</v>
      </c>
      <c r="B801" t="str">
        <f t="shared" si="12"/>
        <v>CREDIT_SPREAD_exceed_expectation_3_-1</v>
      </c>
      <c r="C801" t="s">
        <v>453</v>
      </c>
      <c r="D801" t="s">
        <v>329</v>
      </c>
      <c r="E801">
        <v>3</v>
      </c>
      <c r="F801">
        <v>-1</v>
      </c>
      <c r="G801">
        <v>1</v>
      </c>
      <c r="H801" t="s">
        <v>330</v>
      </c>
      <c r="I801" t="s">
        <v>331</v>
      </c>
      <c r="K801">
        <v>-0.25914736164821611</v>
      </c>
      <c r="L801">
        <v>-2.4815979322980079E-2</v>
      </c>
      <c r="M801">
        <v>-0.1404882834824816</v>
      </c>
      <c r="N801">
        <v>0.51677852348993292</v>
      </c>
      <c r="O801">
        <v>-2.8188068100675943E-4</v>
      </c>
      <c r="P801">
        <v>-5.9738435538937519E-2</v>
      </c>
      <c r="Q801">
        <v>0.95244454781943511</v>
      </c>
      <c r="R801">
        <v>148</v>
      </c>
      <c r="S801">
        <v>0</v>
      </c>
      <c r="T801">
        <v>-0.61682400114670899</v>
      </c>
      <c r="U801">
        <v>55</v>
      </c>
      <c r="V801">
        <v>3008</v>
      </c>
      <c r="W801">
        <v>149</v>
      </c>
    </row>
    <row r="802" spans="1:23">
      <c r="A802" t="s">
        <v>351</v>
      </c>
      <c r="B802" t="str">
        <f t="shared" si="12"/>
        <v>electricity_yoy_exceed_expectation_6_1</v>
      </c>
      <c r="C802" t="s">
        <v>435</v>
      </c>
      <c r="D802" t="s">
        <v>329</v>
      </c>
      <c r="E802">
        <v>6</v>
      </c>
      <c r="F802">
        <v>1</v>
      </c>
      <c r="G802">
        <v>-1</v>
      </c>
      <c r="H802" t="s">
        <v>330</v>
      </c>
      <c r="I802" t="s">
        <v>331</v>
      </c>
      <c r="K802">
        <v>-0.43724476697501768</v>
      </c>
      <c r="L802">
        <v>-4.7022556516889247E-2</v>
      </c>
      <c r="M802">
        <v>-0.26622058588555259</v>
      </c>
      <c r="N802">
        <v>0.44295302013422821</v>
      </c>
      <c r="O802">
        <v>-2.1212579337564468E-3</v>
      </c>
      <c r="P802">
        <v>-0.44130060382543018</v>
      </c>
      <c r="Q802">
        <v>0.65963941818903438</v>
      </c>
      <c r="R802">
        <v>148</v>
      </c>
      <c r="S802">
        <v>0</v>
      </c>
      <c r="T802">
        <v>-0.70084099205866823</v>
      </c>
      <c r="U802">
        <v>41</v>
      </c>
      <c r="V802">
        <v>3008</v>
      </c>
      <c r="W802">
        <v>149</v>
      </c>
    </row>
    <row r="803" spans="1:23">
      <c r="A803" t="s">
        <v>351</v>
      </c>
      <c r="B803" t="str">
        <f t="shared" si="12"/>
        <v>electricity_yoy_exceed_expectation_6_-1</v>
      </c>
      <c r="C803" t="s">
        <v>435</v>
      </c>
      <c r="D803" t="s">
        <v>329</v>
      </c>
      <c r="E803">
        <v>6</v>
      </c>
      <c r="F803">
        <v>-1</v>
      </c>
      <c r="G803">
        <v>-1</v>
      </c>
      <c r="H803" t="s">
        <v>330</v>
      </c>
      <c r="I803" t="s">
        <v>331</v>
      </c>
      <c r="K803">
        <v>0.22436282259869361</v>
      </c>
      <c r="L803">
        <v>1.7102710676058619E-2</v>
      </c>
      <c r="M803">
        <v>9.6827862916727445E-2</v>
      </c>
      <c r="N803">
        <v>0.55033557046979864</v>
      </c>
      <c r="O803">
        <v>3.0888484694609258E-3</v>
      </c>
      <c r="P803">
        <v>0.63012373921204712</v>
      </c>
      <c r="Q803">
        <v>0.52958530054980968</v>
      </c>
      <c r="R803">
        <v>148</v>
      </c>
      <c r="S803">
        <v>0</v>
      </c>
      <c r="T803">
        <v>-0.53660667210855628</v>
      </c>
      <c r="U803">
        <v>41</v>
      </c>
      <c r="V803">
        <v>3008</v>
      </c>
      <c r="W803">
        <v>149</v>
      </c>
    </row>
    <row r="804" spans="1:23">
      <c r="A804" t="s">
        <v>351</v>
      </c>
      <c r="B804" t="str">
        <f t="shared" si="12"/>
        <v>electricity_ytd_yoy_exceed_expectation_6_1</v>
      </c>
      <c r="C804" t="s">
        <v>436</v>
      </c>
      <c r="D804" t="s">
        <v>329</v>
      </c>
      <c r="E804">
        <v>6</v>
      </c>
      <c r="F804">
        <v>1</v>
      </c>
      <c r="G804">
        <v>-1</v>
      </c>
      <c r="H804" t="s">
        <v>330</v>
      </c>
      <c r="I804" t="s">
        <v>331</v>
      </c>
      <c r="K804">
        <v>-8.5322761791996049E-2</v>
      </c>
      <c r="L804">
        <v>-7.4436911570422426E-3</v>
      </c>
      <c r="M804">
        <v>-4.2140177246467063E-2</v>
      </c>
      <c r="N804">
        <v>0.48322147651006708</v>
      </c>
      <c r="O804">
        <v>1.093735134148018E-3</v>
      </c>
      <c r="P804">
        <v>0.22988250020758699</v>
      </c>
      <c r="Q804">
        <v>0.818500491373783</v>
      </c>
      <c r="R804">
        <v>148</v>
      </c>
      <c r="S804">
        <v>0</v>
      </c>
      <c r="T804">
        <v>-0.58893857321975762</v>
      </c>
      <c r="U804">
        <v>21</v>
      </c>
      <c r="V804">
        <v>3008</v>
      </c>
      <c r="W804">
        <v>149</v>
      </c>
    </row>
    <row r="805" spans="1:23">
      <c r="A805" t="s">
        <v>351</v>
      </c>
      <c r="B805" t="str">
        <f t="shared" si="12"/>
        <v>electricity_ytd_yoy_exceed_expectation_6_-1</v>
      </c>
      <c r="C805" t="s">
        <v>436</v>
      </c>
      <c r="D805" t="s">
        <v>329</v>
      </c>
      <c r="E805">
        <v>6</v>
      </c>
      <c r="F805">
        <v>-1</v>
      </c>
      <c r="G805">
        <v>-1</v>
      </c>
      <c r="H805" t="s">
        <v>330</v>
      </c>
      <c r="I805" t="s">
        <v>331</v>
      </c>
      <c r="K805">
        <v>-0.24671069011343799</v>
      </c>
      <c r="L805">
        <v>-2.345495933654751E-2</v>
      </c>
      <c r="M805">
        <v>-0.13278306728452841</v>
      </c>
      <c r="N805">
        <v>0.51006711409395977</v>
      </c>
      <c r="O805">
        <v>-2.0754425964761761E-4</v>
      </c>
      <c r="P805">
        <v>-4.2833777868201722E-2</v>
      </c>
      <c r="Q805">
        <v>0.96589177187963537</v>
      </c>
      <c r="R805">
        <v>148</v>
      </c>
      <c r="S805">
        <v>0</v>
      </c>
      <c r="T805">
        <v>-0.65563651698956849</v>
      </c>
      <c r="U805">
        <v>21</v>
      </c>
      <c r="V805">
        <v>3008</v>
      </c>
      <c r="W805">
        <v>149</v>
      </c>
    </row>
    <row r="806" spans="1:23">
      <c r="A806" t="s">
        <v>351</v>
      </c>
      <c r="B806" t="str">
        <f t="shared" si="12"/>
        <v>industrial_value_added_yoy_exceed_expectation_6_1</v>
      </c>
      <c r="C806" t="s">
        <v>437</v>
      </c>
      <c r="D806" t="s">
        <v>329</v>
      </c>
      <c r="E806">
        <v>6</v>
      </c>
      <c r="F806">
        <v>1</v>
      </c>
      <c r="G806">
        <v>-1</v>
      </c>
      <c r="H806" t="s">
        <v>330</v>
      </c>
      <c r="I806" t="s">
        <v>331</v>
      </c>
      <c r="K806">
        <v>2.523223579189815E-2</v>
      </c>
      <c r="L806">
        <v>2.0898229045001049E-3</v>
      </c>
      <c r="M806">
        <v>1.183107779353882E-2</v>
      </c>
      <c r="N806">
        <v>0.51006711409395977</v>
      </c>
      <c r="O806">
        <v>1.905064580926709E-3</v>
      </c>
      <c r="P806">
        <v>0.39381765128459389</v>
      </c>
      <c r="Q806">
        <v>0.69428247587770031</v>
      </c>
      <c r="R806">
        <v>148</v>
      </c>
      <c r="S806">
        <v>0</v>
      </c>
      <c r="T806">
        <v>-0.5675353140699021</v>
      </c>
      <c r="U806">
        <v>47</v>
      </c>
      <c r="V806">
        <v>3008</v>
      </c>
      <c r="W806">
        <v>149</v>
      </c>
    </row>
    <row r="807" spans="1:23">
      <c r="A807" t="s">
        <v>351</v>
      </c>
      <c r="B807" t="str">
        <f t="shared" si="12"/>
        <v>industrial_value_added_yoy_exceed_expectation_6_-1</v>
      </c>
      <c r="C807" t="s">
        <v>437</v>
      </c>
      <c r="D807" t="s">
        <v>329</v>
      </c>
      <c r="E807">
        <v>6</v>
      </c>
      <c r="F807">
        <v>-1</v>
      </c>
      <c r="G807">
        <v>-1</v>
      </c>
      <c r="H807" t="s">
        <v>330</v>
      </c>
      <c r="I807" t="s">
        <v>331</v>
      </c>
      <c r="K807">
        <v>-0.32794096646166188</v>
      </c>
      <c r="L807">
        <v>-3.2745449733815768E-2</v>
      </c>
      <c r="M807">
        <v>-0.18538124084627181</v>
      </c>
      <c r="N807">
        <v>0.48993288590604028</v>
      </c>
      <c r="O807">
        <v>-9.2185262394310716E-4</v>
      </c>
      <c r="P807">
        <v>-0.18823093794978391</v>
      </c>
      <c r="Q807">
        <v>0.85095346517430537</v>
      </c>
      <c r="R807">
        <v>148</v>
      </c>
      <c r="S807">
        <v>0</v>
      </c>
      <c r="T807">
        <v>-0.71273503715074138</v>
      </c>
      <c r="U807">
        <v>47</v>
      </c>
      <c r="V807">
        <v>3008</v>
      </c>
      <c r="W807">
        <v>149</v>
      </c>
    </row>
    <row r="808" spans="1:23">
      <c r="A808" t="s">
        <v>351</v>
      </c>
      <c r="B808" t="str">
        <f t="shared" si="12"/>
        <v>fixedasset_investment_yoy_exceed_expectation_6_1</v>
      </c>
      <c r="C808" t="s">
        <v>344</v>
      </c>
      <c r="D808" t="s">
        <v>329</v>
      </c>
      <c r="E808">
        <v>6</v>
      </c>
      <c r="F808">
        <v>1</v>
      </c>
      <c r="G808">
        <v>1</v>
      </c>
      <c r="H808" t="s">
        <v>330</v>
      </c>
      <c r="I808" t="s">
        <v>331</v>
      </c>
      <c r="K808">
        <v>0.20811974524308069</v>
      </c>
      <c r="L808">
        <v>1.5965346325602869E-2</v>
      </c>
      <c r="M808">
        <v>9.0388239871919782E-2</v>
      </c>
      <c r="N808">
        <v>0.55704697986577179</v>
      </c>
      <c r="O808">
        <v>2.924735904780356E-3</v>
      </c>
      <c r="P808">
        <v>0.63317099644116837</v>
      </c>
      <c r="Q808">
        <v>0.52759915811736158</v>
      </c>
      <c r="R808">
        <v>148</v>
      </c>
      <c r="S808">
        <v>0</v>
      </c>
      <c r="T808">
        <v>-0.52589912048593701</v>
      </c>
      <c r="U808">
        <v>42</v>
      </c>
      <c r="V808">
        <v>3008</v>
      </c>
      <c r="W808">
        <v>149</v>
      </c>
    </row>
    <row r="809" spans="1:23">
      <c r="A809" t="s">
        <v>351</v>
      </c>
      <c r="B809" t="str">
        <f t="shared" si="12"/>
        <v>fixedasset_investment_yoy_exceed_expectation_6_-1</v>
      </c>
      <c r="C809" t="s">
        <v>344</v>
      </c>
      <c r="D809" t="s">
        <v>329</v>
      </c>
      <c r="E809">
        <v>6</v>
      </c>
      <c r="F809">
        <v>-1</v>
      </c>
      <c r="G809">
        <v>1</v>
      </c>
      <c r="H809" t="s">
        <v>330</v>
      </c>
      <c r="I809" t="s">
        <v>331</v>
      </c>
      <c r="K809">
        <v>-0.42967856601000992</v>
      </c>
      <c r="L809">
        <v>-4.5955706574687387E-2</v>
      </c>
      <c r="M809">
        <v>-0.26017947526105739</v>
      </c>
      <c r="N809">
        <v>0.44295302013422821</v>
      </c>
      <c r="O809">
        <v>-2.057385993106915E-3</v>
      </c>
      <c r="P809">
        <v>-0.41612236500854388</v>
      </c>
      <c r="Q809">
        <v>0.6779232593757849</v>
      </c>
      <c r="R809">
        <v>148</v>
      </c>
      <c r="S809">
        <v>0</v>
      </c>
      <c r="T809">
        <v>-0.69325939252894897</v>
      </c>
      <c r="U809">
        <v>42</v>
      </c>
      <c r="V809">
        <v>3008</v>
      </c>
      <c r="W809">
        <v>149</v>
      </c>
    </row>
    <row r="810" spans="1:23">
      <c r="A810" t="s">
        <v>351</v>
      </c>
      <c r="B810" t="str">
        <f t="shared" si="12"/>
        <v>fixedasset_investment_ytd_yoy_exceed_expectation_6_1</v>
      </c>
      <c r="C810" t="s">
        <v>390</v>
      </c>
      <c r="D810" t="s">
        <v>329</v>
      </c>
      <c r="E810">
        <v>6</v>
      </c>
      <c r="F810">
        <v>1</v>
      </c>
      <c r="G810">
        <v>-1</v>
      </c>
      <c r="H810" t="s">
        <v>330</v>
      </c>
      <c r="I810" t="s">
        <v>331</v>
      </c>
      <c r="K810">
        <v>0.75640964253227683</v>
      </c>
      <c r="L810">
        <v>4.8320112024322397E-2</v>
      </c>
      <c r="M810">
        <v>0.27361712229939622</v>
      </c>
      <c r="N810">
        <v>0.55704697986577179</v>
      </c>
      <c r="O810">
        <v>5.4709018135119733E-3</v>
      </c>
      <c r="P810">
        <v>1.154487634581127</v>
      </c>
      <c r="Q810">
        <v>0.25016103293331499</v>
      </c>
      <c r="R810">
        <v>148</v>
      </c>
      <c r="S810">
        <v>0</v>
      </c>
      <c r="T810">
        <v>-0.36511673540327322</v>
      </c>
      <c r="U810">
        <v>17</v>
      </c>
      <c r="V810">
        <v>3008</v>
      </c>
      <c r="W810">
        <v>149</v>
      </c>
    </row>
    <row r="811" spans="1:23">
      <c r="A811" t="s">
        <v>351</v>
      </c>
      <c r="B811" t="str">
        <f t="shared" si="12"/>
        <v>fixedasset_investment_ytd_yoy_exceed_expectation_6_-1</v>
      </c>
      <c r="C811" t="s">
        <v>390</v>
      </c>
      <c r="D811" t="s">
        <v>329</v>
      </c>
      <c r="E811">
        <v>6</v>
      </c>
      <c r="F811">
        <v>-1</v>
      </c>
      <c r="G811">
        <v>-1</v>
      </c>
      <c r="H811" t="s">
        <v>330</v>
      </c>
      <c r="I811" t="s">
        <v>331</v>
      </c>
      <c r="K811">
        <v>-0.60771304776870094</v>
      </c>
      <c r="L811">
        <v>-7.5400796128841319E-2</v>
      </c>
      <c r="M811">
        <v>-0.42696401128938227</v>
      </c>
      <c r="N811">
        <v>0.43624161073825501</v>
      </c>
      <c r="O811">
        <v>-4.5798274628621868E-3</v>
      </c>
      <c r="P811">
        <v>-0.94704060660530587</v>
      </c>
      <c r="Q811">
        <v>0.34516179296575938</v>
      </c>
      <c r="R811">
        <v>148</v>
      </c>
      <c r="S811">
        <v>0</v>
      </c>
      <c r="T811">
        <v>-0.68244289444802564</v>
      </c>
      <c r="U811">
        <v>17</v>
      </c>
      <c r="V811">
        <v>3008</v>
      </c>
      <c r="W811">
        <v>149</v>
      </c>
    </row>
    <row r="812" spans="1:23">
      <c r="A812" t="s">
        <v>351</v>
      </c>
      <c r="B812" t="str">
        <f t="shared" si="12"/>
        <v>pmi_manufacturing_exceed_expectation_6_1</v>
      </c>
      <c r="C812" t="s">
        <v>347</v>
      </c>
      <c r="D812" t="s">
        <v>329</v>
      </c>
      <c r="E812">
        <v>6</v>
      </c>
      <c r="F812">
        <v>1</v>
      </c>
      <c r="G812">
        <v>1</v>
      </c>
      <c r="H812" t="s">
        <v>330</v>
      </c>
      <c r="I812" t="s">
        <v>331</v>
      </c>
      <c r="K812">
        <v>1.2420123201041</v>
      </c>
      <c r="L812">
        <v>6.9979008561042777E-2</v>
      </c>
      <c r="M812">
        <v>0.39633767791333879</v>
      </c>
      <c r="N812">
        <v>0.5436241610738255</v>
      </c>
      <c r="O812">
        <v>7.1482253790897416E-3</v>
      </c>
      <c r="P812">
        <v>1.4869398688394591</v>
      </c>
      <c r="Q812">
        <v>0.13915801469993491</v>
      </c>
      <c r="R812">
        <v>148</v>
      </c>
      <c r="S812">
        <v>0</v>
      </c>
      <c r="T812">
        <v>-0.54828373745525882</v>
      </c>
      <c r="U812">
        <v>48</v>
      </c>
      <c r="V812">
        <v>3008</v>
      </c>
      <c r="W812">
        <v>149</v>
      </c>
    </row>
    <row r="813" spans="1:23">
      <c r="A813" t="s">
        <v>351</v>
      </c>
      <c r="B813" t="str">
        <f t="shared" si="12"/>
        <v>pmi_manufacturing_exceed_expectation_6_-1</v>
      </c>
      <c r="C813" t="s">
        <v>347</v>
      </c>
      <c r="D813" t="s">
        <v>329</v>
      </c>
      <c r="E813">
        <v>6</v>
      </c>
      <c r="F813">
        <v>-1</v>
      </c>
      <c r="G813">
        <v>1</v>
      </c>
      <c r="H813" t="s">
        <v>330</v>
      </c>
      <c r="I813" t="s">
        <v>331</v>
      </c>
      <c r="K813">
        <v>-0.69267939370348386</v>
      </c>
      <c r="L813">
        <v>-9.4116862831412629E-2</v>
      </c>
      <c r="M813">
        <v>-0.53304640397343828</v>
      </c>
      <c r="N813">
        <v>0.44966442953020141</v>
      </c>
      <c r="O813">
        <v>-6.1646916385543621E-3</v>
      </c>
      <c r="P813">
        <v>-1.268814945697041</v>
      </c>
      <c r="Q813">
        <v>0.2064989985498622</v>
      </c>
      <c r="R813">
        <v>148</v>
      </c>
      <c r="S813">
        <v>0</v>
      </c>
      <c r="T813">
        <v>-0.87788002596675763</v>
      </c>
      <c r="U813">
        <v>48</v>
      </c>
      <c r="V813">
        <v>3008</v>
      </c>
      <c r="W813">
        <v>149</v>
      </c>
    </row>
    <row r="814" spans="1:23">
      <c r="A814" t="s">
        <v>351</v>
      </c>
      <c r="B814" t="str">
        <f t="shared" si="12"/>
        <v>pmi_manufacturing_neworder_marginal_improvement_9_1</v>
      </c>
      <c r="C814" t="s">
        <v>424</v>
      </c>
      <c r="D814" t="s">
        <v>337</v>
      </c>
      <c r="E814">
        <v>9</v>
      </c>
      <c r="F814">
        <v>1</v>
      </c>
      <c r="G814">
        <v>1</v>
      </c>
      <c r="H814" t="s">
        <v>330</v>
      </c>
      <c r="I814" t="s">
        <v>331</v>
      </c>
      <c r="K814">
        <v>0.40841181028007068</v>
      </c>
      <c r="L814">
        <v>2.910589141018782E-2</v>
      </c>
      <c r="M814">
        <v>0.1647939888750031</v>
      </c>
      <c r="N814">
        <v>0.46308724832214759</v>
      </c>
      <c r="O814">
        <v>3.9707913964100528E-3</v>
      </c>
      <c r="P814">
        <v>0.81589856083908197</v>
      </c>
      <c r="Q814">
        <v>0.41586934867992081</v>
      </c>
      <c r="R814">
        <v>148</v>
      </c>
      <c r="S814">
        <v>0</v>
      </c>
      <c r="T814">
        <v>-0.50693266814458793</v>
      </c>
      <c r="U814">
        <v>25</v>
      </c>
      <c r="V814">
        <v>3008</v>
      </c>
      <c r="W814">
        <v>149</v>
      </c>
    </row>
    <row r="815" spans="1:23">
      <c r="A815" t="s">
        <v>351</v>
      </c>
      <c r="B815" t="str">
        <f t="shared" si="12"/>
        <v>pmi_manufacturing_neworder_exceed_expectation_12_1</v>
      </c>
      <c r="C815" t="s">
        <v>424</v>
      </c>
      <c r="D815" t="s">
        <v>329</v>
      </c>
      <c r="E815">
        <v>12</v>
      </c>
      <c r="F815">
        <v>1</v>
      </c>
      <c r="G815">
        <v>1</v>
      </c>
      <c r="H815" t="s">
        <v>330</v>
      </c>
      <c r="I815" t="s">
        <v>331</v>
      </c>
      <c r="K815">
        <v>0.35858064375169191</v>
      </c>
      <c r="L815">
        <v>2.6004920725255291E-2</v>
      </c>
      <c r="M815">
        <v>0.14723425240359941</v>
      </c>
      <c r="N815">
        <v>0.51006711409395977</v>
      </c>
      <c r="O815">
        <v>3.666838054126321E-3</v>
      </c>
      <c r="P815">
        <v>0.78935855746004524</v>
      </c>
      <c r="Q815">
        <v>0.43116522835858873</v>
      </c>
      <c r="R815">
        <v>148</v>
      </c>
      <c r="S815">
        <v>0</v>
      </c>
      <c r="T815">
        <v>-0.54828373745525882</v>
      </c>
      <c r="U815">
        <v>40</v>
      </c>
      <c r="V815">
        <v>3008</v>
      </c>
      <c r="W815">
        <v>149</v>
      </c>
    </row>
    <row r="816" spans="1:23">
      <c r="A816" t="s">
        <v>351</v>
      </c>
      <c r="B816" t="str">
        <f t="shared" si="12"/>
        <v>pmi_nonmanufacturing_exceed_expectation_3_-1</v>
      </c>
      <c r="C816" t="s">
        <v>342</v>
      </c>
      <c r="D816" t="s">
        <v>329</v>
      </c>
      <c r="E816">
        <v>3</v>
      </c>
      <c r="F816">
        <v>-1</v>
      </c>
      <c r="G816">
        <v>-1</v>
      </c>
      <c r="H816" t="s">
        <v>330</v>
      </c>
      <c r="I816" t="s">
        <v>331</v>
      </c>
      <c r="K816">
        <v>0.23422667832885941</v>
      </c>
      <c r="L816">
        <v>1.7786664080582382E-2</v>
      </c>
      <c r="M816">
        <v>0.1007003921839755</v>
      </c>
      <c r="N816">
        <v>0.53020134228187921</v>
      </c>
      <c r="O816">
        <v>3.0728414520211759E-3</v>
      </c>
      <c r="P816">
        <v>0.63846020437430961</v>
      </c>
      <c r="Q816">
        <v>0.52416088886500489</v>
      </c>
      <c r="R816">
        <v>148</v>
      </c>
      <c r="S816">
        <v>0</v>
      </c>
      <c r="T816">
        <v>-0.48113388966603732</v>
      </c>
      <c r="U816">
        <v>52</v>
      </c>
      <c r="V816">
        <v>3008</v>
      </c>
      <c r="W816">
        <v>149</v>
      </c>
    </row>
    <row r="817" spans="1:23">
      <c r="A817" t="s">
        <v>351</v>
      </c>
      <c r="B817" t="str">
        <f t="shared" si="12"/>
        <v>pmi_nonmanufacturing_historical_new_high_3_1</v>
      </c>
      <c r="C817" t="s">
        <v>342</v>
      </c>
      <c r="D817" t="s">
        <v>335</v>
      </c>
      <c r="E817">
        <v>3</v>
      </c>
      <c r="F817">
        <v>1</v>
      </c>
      <c r="G817">
        <v>-1</v>
      </c>
      <c r="H817" t="s">
        <v>330</v>
      </c>
      <c r="I817" t="s">
        <v>331</v>
      </c>
      <c r="K817">
        <v>0.1954035349596277</v>
      </c>
      <c r="L817">
        <v>1.506511828088408E-2</v>
      </c>
      <c r="M817">
        <v>8.5291268280156166E-2</v>
      </c>
      <c r="N817">
        <v>0.48993288590604028</v>
      </c>
      <c r="O817">
        <v>2.901634916190009E-3</v>
      </c>
      <c r="P817">
        <v>0.60801718154859363</v>
      </c>
      <c r="Q817">
        <v>0.54410798348645051</v>
      </c>
      <c r="R817">
        <v>148</v>
      </c>
      <c r="S817">
        <v>0</v>
      </c>
      <c r="T817">
        <v>-0.45091989840765617</v>
      </c>
      <c r="U817">
        <v>45</v>
      </c>
      <c r="V817">
        <v>3008</v>
      </c>
      <c r="W817">
        <v>149</v>
      </c>
    </row>
    <row r="818" spans="1:23">
      <c r="A818" t="s">
        <v>351</v>
      </c>
      <c r="B818" t="str">
        <f t="shared" si="12"/>
        <v>export_yoy_exceed_expectation_6_1</v>
      </c>
      <c r="C818" t="s">
        <v>438</v>
      </c>
      <c r="D818" t="s">
        <v>329</v>
      </c>
      <c r="E818">
        <v>6</v>
      </c>
      <c r="F818">
        <v>1</v>
      </c>
      <c r="G818">
        <v>-1</v>
      </c>
      <c r="H818" t="s">
        <v>330</v>
      </c>
      <c r="I818" t="s">
        <v>331</v>
      </c>
      <c r="K818">
        <v>0.64065354544231212</v>
      </c>
      <c r="L818">
        <v>4.234954785318723E-2</v>
      </c>
      <c r="M818">
        <v>0.2397977129711476</v>
      </c>
      <c r="N818">
        <v>0.55704697986577179</v>
      </c>
      <c r="O818">
        <v>5.1718352944181926E-3</v>
      </c>
      <c r="P818">
        <v>1.00917991215165</v>
      </c>
      <c r="Q818">
        <v>0.31453542803989348</v>
      </c>
      <c r="R818">
        <v>148</v>
      </c>
      <c r="S818">
        <v>0</v>
      </c>
      <c r="T818">
        <v>-0.52972344282921235</v>
      </c>
      <c r="U818">
        <v>55</v>
      </c>
      <c r="V818">
        <v>3008</v>
      </c>
      <c r="W818">
        <v>149</v>
      </c>
    </row>
    <row r="819" spans="1:23">
      <c r="A819" t="s">
        <v>351</v>
      </c>
      <c r="B819" t="str">
        <f t="shared" si="12"/>
        <v>export_yoy_exceed_expectation_6_-1</v>
      </c>
      <c r="C819" t="s">
        <v>438</v>
      </c>
      <c r="D819" t="s">
        <v>329</v>
      </c>
      <c r="E819">
        <v>6</v>
      </c>
      <c r="F819">
        <v>-1</v>
      </c>
      <c r="G819">
        <v>-1</v>
      </c>
      <c r="H819" t="s">
        <v>330</v>
      </c>
      <c r="I819" t="s">
        <v>331</v>
      </c>
      <c r="K819">
        <v>-0.5800352929765582</v>
      </c>
      <c r="L819">
        <v>-7.0104704342105362E-2</v>
      </c>
      <c r="M819">
        <v>-0.39695695991923452</v>
      </c>
      <c r="N819">
        <v>0.44295302013422821</v>
      </c>
      <c r="O819">
        <v>-4.0282164647112342E-3</v>
      </c>
      <c r="P819">
        <v>-0.83884331087783759</v>
      </c>
      <c r="Q819">
        <v>0.4029100652431985</v>
      </c>
      <c r="R819">
        <v>148</v>
      </c>
      <c r="S819">
        <v>0</v>
      </c>
      <c r="T819">
        <v>-0.6982874212966147</v>
      </c>
      <c r="U819">
        <v>55</v>
      </c>
      <c r="V819">
        <v>3008</v>
      </c>
      <c r="W819">
        <v>149</v>
      </c>
    </row>
    <row r="820" spans="1:23">
      <c r="A820" t="s">
        <v>351</v>
      </c>
      <c r="B820" t="str">
        <f t="shared" si="12"/>
        <v>trade_balance_yoy_exceed_expectation_6_1</v>
      </c>
      <c r="C820" t="s">
        <v>439</v>
      </c>
      <c r="D820" t="s">
        <v>329</v>
      </c>
      <c r="E820">
        <v>6</v>
      </c>
      <c r="F820">
        <v>1</v>
      </c>
      <c r="G820">
        <v>1</v>
      </c>
      <c r="H820" t="s">
        <v>330</v>
      </c>
      <c r="I820" t="s">
        <v>331</v>
      </c>
      <c r="K820">
        <v>0.1897206347725002</v>
      </c>
      <c r="L820">
        <v>1.4659964609686771E-2</v>
      </c>
      <c r="M820">
        <v>8.2997339032881048E-2</v>
      </c>
      <c r="N820">
        <v>0.51006711409395977</v>
      </c>
      <c r="O820">
        <v>2.8084696942409309E-3</v>
      </c>
      <c r="P820">
        <v>0.59639070814705486</v>
      </c>
      <c r="Q820">
        <v>0.55182535567849023</v>
      </c>
      <c r="R820">
        <v>148</v>
      </c>
      <c r="S820">
        <v>0</v>
      </c>
      <c r="T820">
        <v>-0.46164215064121727</v>
      </c>
      <c r="U820">
        <v>53</v>
      </c>
      <c r="V820">
        <v>3008</v>
      </c>
      <c r="W820">
        <v>149</v>
      </c>
    </row>
    <row r="821" spans="1:23">
      <c r="A821" t="s">
        <v>351</v>
      </c>
      <c r="B821" t="str">
        <f t="shared" si="12"/>
        <v>trade_balance_yoy_exceed_expectation_6_-1</v>
      </c>
      <c r="C821" t="s">
        <v>439</v>
      </c>
      <c r="D821" t="s">
        <v>329</v>
      </c>
      <c r="E821">
        <v>6</v>
      </c>
      <c r="F821">
        <v>-1</v>
      </c>
      <c r="G821">
        <v>1</v>
      </c>
      <c r="H821" t="s">
        <v>330</v>
      </c>
      <c r="I821" t="s">
        <v>331</v>
      </c>
      <c r="K821">
        <v>-0.42085850627411631</v>
      </c>
      <c r="L821">
        <v>-4.4728308214400207E-2</v>
      </c>
      <c r="M821">
        <v>-0.25322916255778682</v>
      </c>
      <c r="N821">
        <v>0.48322147651006708</v>
      </c>
      <c r="O821">
        <v>-2.0197972864128811E-3</v>
      </c>
      <c r="P821">
        <v>-0.42642035734625761</v>
      </c>
      <c r="Q821">
        <v>0.67042115197243768</v>
      </c>
      <c r="R821">
        <v>148</v>
      </c>
      <c r="S821">
        <v>0</v>
      </c>
      <c r="T821">
        <v>-0.66792205128721827</v>
      </c>
      <c r="U821">
        <v>53</v>
      </c>
      <c r="V821">
        <v>3008</v>
      </c>
      <c r="W821">
        <v>149</v>
      </c>
    </row>
    <row r="822" spans="1:23">
      <c r="A822" t="s">
        <v>351</v>
      </c>
      <c r="B822" t="str">
        <f t="shared" si="12"/>
        <v>CPI_exceed_expectation_6_1</v>
      </c>
      <c r="C822" t="s">
        <v>386</v>
      </c>
      <c r="D822" t="s">
        <v>329</v>
      </c>
      <c r="E822">
        <v>6</v>
      </c>
      <c r="F822">
        <v>1</v>
      </c>
      <c r="G822">
        <v>-1</v>
      </c>
      <c r="H822" t="s">
        <v>330</v>
      </c>
      <c r="I822" t="s">
        <v>331</v>
      </c>
      <c r="K822">
        <v>-0.70903221693962259</v>
      </c>
      <c r="L822">
        <v>-9.825705882135749E-2</v>
      </c>
      <c r="M822">
        <v>-0.5565229176516806</v>
      </c>
      <c r="N822">
        <v>0.49664429530201343</v>
      </c>
      <c r="O822">
        <v>-6.6265428120038982E-3</v>
      </c>
      <c r="P822">
        <v>-1.431166371048797</v>
      </c>
      <c r="Q822">
        <v>0.15449073212991421</v>
      </c>
      <c r="R822">
        <v>148</v>
      </c>
      <c r="S822">
        <v>0</v>
      </c>
      <c r="T822">
        <v>-0.74418035482166134</v>
      </c>
      <c r="U822">
        <v>35</v>
      </c>
      <c r="V822">
        <v>3008</v>
      </c>
      <c r="W822">
        <v>149</v>
      </c>
    </row>
    <row r="823" spans="1:23">
      <c r="A823" t="s">
        <v>351</v>
      </c>
      <c r="B823" t="str">
        <f t="shared" si="12"/>
        <v>CPI_exceed_expectation_6_-1</v>
      </c>
      <c r="C823" t="s">
        <v>386</v>
      </c>
      <c r="D823" t="s">
        <v>329</v>
      </c>
      <c r="E823">
        <v>6</v>
      </c>
      <c r="F823">
        <v>-1</v>
      </c>
      <c r="G823">
        <v>-1</v>
      </c>
      <c r="H823" t="s">
        <v>330</v>
      </c>
      <c r="I823" t="s">
        <v>331</v>
      </c>
      <c r="K823">
        <v>1.368016755297198</v>
      </c>
      <c r="L823">
        <v>7.4891631214655918E-2</v>
      </c>
      <c r="M823">
        <v>0.42418233978538872</v>
      </c>
      <c r="N823">
        <v>0.50335570469798663</v>
      </c>
      <c r="O823">
        <v>7.4589068388505831E-3</v>
      </c>
      <c r="P823">
        <v>1.5460354456980081</v>
      </c>
      <c r="Q823">
        <v>0.1242316399092649</v>
      </c>
      <c r="R823">
        <v>148</v>
      </c>
      <c r="S823">
        <v>0</v>
      </c>
      <c r="T823">
        <v>-0.44062574303903879</v>
      </c>
      <c r="U823">
        <v>35</v>
      </c>
      <c r="V823">
        <v>3008</v>
      </c>
      <c r="W823">
        <v>149</v>
      </c>
    </row>
    <row r="824" spans="1:23">
      <c r="A824" t="s">
        <v>351</v>
      </c>
      <c r="B824" t="str">
        <f t="shared" si="12"/>
        <v>core_CPI_exceed_expectation_6_1</v>
      </c>
      <c r="C824" t="s">
        <v>440</v>
      </c>
      <c r="D824" t="s">
        <v>329</v>
      </c>
      <c r="E824">
        <v>6</v>
      </c>
      <c r="F824">
        <v>1</v>
      </c>
      <c r="G824">
        <v>-1</v>
      </c>
      <c r="H824" t="s">
        <v>330</v>
      </c>
      <c r="I824" t="s">
        <v>331</v>
      </c>
      <c r="K824">
        <v>-0.63671776100405886</v>
      </c>
      <c r="L824">
        <v>-8.133165226243555E-2</v>
      </c>
      <c r="M824">
        <v>-0.46057272978598363</v>
      </c>
      <c r="N824">
        <v>0.48322147651006708</v>
      </c>
      <c r="O824">
        <v>-5.0241847858871177E-3</v>
      </c>
      <c r="P824">
        <v>-1.056743466637702</v>
      </c>
      <c r="Q824">
        <v>0.29235054536594568</v>
      </c>
      <c r="R824">
        <v>148</v>
      </c>
      <c r="S824">
        <v>0</v>
      </c>
      <c r="T824">
        <v>-0.71069929060958126</v>
      </c>
      <c r="U824">
        <v>33</v>
      </c>
      <c r="V824">
        <v>3008</v>
      </c>
      <c r="W824">
        <v>149</v>
      </c>
    </row>
    <row r="825" spans="1:23">
      <c r="A825" t="s">
        <v>351</v>
      </c>
      <c r="B825" t="str">
        <f t="shared" si="12"/>
        <v>core_CPI_exceed_expectation_6_-1</v>
      </c>
      <c r="C825" t="s">
        <v>440</v>
      </c>
      <c r="D825" t="s">
        <v>329</v>
      </c>
      <c r="E825">
        <v>6</v>
      </c>
      <c r="F825">
        <v>-1</v>
      </c>
      <c r="G825">
        <v>-1</v>
      </c>
      <c r="H825" t="s">
        <v>330</v>
      </c>
      <c r="I825" t="s">
        <v>331</v>
      </c>
      <c r="K825">
        <v>0.89664264193865528</v>
      </c>
      <c r="L825">
        <v>5.5087990532035842E-2</v>
      </c>
      <c r="M825">
        <v>0.31195758935150369</v>
      </c>
      <c r="N825">
        <v>0.51006711409395977</v>
      </c>
      <c r="O825">
        <v>6.1316085968430604E-3</v>
      </c>
      <c r="P825">
        <v>1.200430641389562</v>
      </c>
      <c r="Q825">
        <v>0.23189001651436089</v>
      </c>
      <c r="R825">
        <v>148</v>
      </c>
      <c r="S825">
        <v>0</v>
      </c>
      <c r="T825">
        <v>-0.56701679186335863</v>
      </c>
      <c r="U825">
        <v>33</v>
      </c>
      <c r="V825">
        <v>3008</v>
      </c>
      <c r="W825">
        <v>149</v>
      </c>
    </row>
    <row r="826" spans="1:23">
      <c r="A826" t="s">
        <v>351</v>
      </c>
      <c r="B826" t="str">
        <f t="shared" si="12"/>
        <v>PPI_exceed_expectation_6_1</v>
      </c>
      <c r="C826" t="s">
        <v>421</v>
      </c>
      <c r="D826" t="s">
        <v>329</v>
      </c>
      <c r="E826">
        <v>6</v>
      </c>
      <c r="F826">
        <v>1</v>
      </c>
      <c r="G826">
        <v>1</v>
      </c>
      <c r="H826" t="s">
        <v>330</v>
      </c>
      <c r="I826" t="s">
        <v>331</v>
      </c>
      <c r="K826">
        <v>-0.2321573990049289</v>
      </c>
      <c r="L826">
        <v>-2.1888205635338779E-2</v>
      </c>
      <c r="M826">
        <v>-0.1239131807481904</v>
      </c>
      <c r="N826">
        <v>0.51677852348993292</v>
      </c>
      <c r="O826">
        <v>-4.1496733449801941E-5</v>
      </c>
      <c r="P826">
        <v>-8.6404593099341422E-3</v>
      </c>
      <c r="Q826">
        <v>0.99311763263601327</v>
      </c>
      <c r="R826">
        <v>148</v>
      </c>
      <c r="S826">
        <v>0</v>
      </c>
      <c r="T826">
        <v>-0.54605943483392061</v>
      </c>
      <c r="U826">
        <v>23</v>
      </c>
      <c r="V826">
        <v>3008</v>
      </c>
      <c r="W826">
        <v>149</v>
      </c>
    </row>
    <row r="827" spans="1:23">
      <c r="A827" t="s">
        <v>351</v>
      </c>
      <c r="B827" t="str">
        <f t="shared" si="12"/>
        <v>PPI_exceed_expectation_6_-1</v>
      </c>
      <c r="C827" t="s">
        <v>421</v>
      </c>
      <c r="D827" t="s">
        <v>329</v>
      </c>
      <c r="E827">
        <v>6</v>
      </c>
      <c r="F827">
        <v>-1</v>
      </c>
      <c r="G827">
        <v>1</v>
      </c>
      <c r="H827" t="s">
        <v>330</v>
      </c>
      <c r="I827" t="s">
        <v>331</v>
      </c>
      <c r="K827">
        <v>-0.1026590805905552</v>
      </c>
      <c r="L827">
        <v>-9.0335822916721709E-3</v>
      </c>
      <c r="M827">
        <v>-5.1140780288740202E-2</v>
      </c>
      <c r="N827">
        <v>0.47651006711409388</v>
      </c>
      <c r="O827">
        <v>1.011268689483963E-3</v>
      </c>
      <c r="P827">
        <v>0.20565791702252001</v>
      </c>
      <c r="Q827">
        <v>0.8373407440518551</v>
      </c>
      <c r="R827">
        <v>148</v>
      </c>
      <c r="S827">
        <v>0</v>
      </c>
      <c r="T827">
        <v>-0.6405785846647134</v>
      </c>
      <c r="U827">
        <v>23</v>
      </c>
      <c r="V827">
        <v>3008</v>
      </c>
      <c r="W827">
        <v>149</v>
      </c>
    </row>
    <row r="828" spans="1:23">
      <c r="A828" t="s">
        <v>351</v>
      </c>
      <c r="B828" t="str">
        <f t="shared" si="12"/>
        <v>CPI_PPI_exceed_expectation_6_1</v>
      </c>
      <c r="C828" t="s">
        <v>345</v>
      </c>
      <c r="D828" t="s">
        <v>329</v>
      </c>
      <c r="E828">
        <v>6</v>
      </c>
      <c r="F828">
        <v>1</v>
      </c>
      <c r="G828">
        <v>-1</v>
      </c>
      <c r="H828" t="s">
        <v>330</v>
      </c>
      <c r="I828" t="s">
        <v>331</v>
      </c>
      <c r="K828">
        <v>-0.44349301172950062</v>
      </c>
      <c r="L828">
        <v>-4.7913526203195438E-2</v>
      </c>
      <c r="M828">
        <v>-0.27126598611160091</v>
      </c>
      <c r="N828">
        <v>0.46308724832214759</v>
      </c>
      <c r="O828">
        <v>-2.3370767527574228E-3</v>
      </c>
      <c r="P828">
        <v>-0.50026199614036981</v>
      </c>
      <c r="Q828">
        <v>0.61763365727411568</v>
      </c>
      <c r="R828">
        <v>148</v>
      </c>
      <c r="S828">
        <v>0</v>
      </c>
      <c r="T828">
        <v>-0.70241682519004733</v>
      </c>
      <c r="U828">
        <v>21</v>
      </c>
      <c r="V828">
        <v>3008</v>
      </c>
      <c r="W828">
        <v>149</v>
      </c>
    </row>
    <row r="829" spans="1:23">
      <c r="A829" t="s">
        <v>351</v>
      </c>
      <c r="B829" t="str">
        <f t="shared" si="12"/>
        <v>CPI_PPI_exceed_expectation_6_-1</v>
      </c>
      <c r="C829" t="s">
        <v>345</v>
      </c>
      <c r="D829" t="s">
        <v>329</v>
      </c>
      <c r="E829">
        <v>6</v>
      </c>
      <c r="F829">
        <v>-1</v>
      </c>
      <c r="G829">
        <v>-1</v>
      </c>
      <c r="H829" t="s">
        <v>330</v>
      </c>
      <c r="I829" t="s">
        <v>331</v>
      </c>
      <c r="K829">
        <v>0.2381094937908399</v>
      </c>
      <c r="L829">
        <v>1.8054523046061591E-2</v>
      </c>
      <c r="M829">
        <v>0.1022170227483256</v>
      </c>
      <c r="N829">
        <v>0.53020134228187921</v>
      </c>
      <c r="O829">
        <v>3.0340738192400581E-3</v>
      </c>
      <c r="P829">
        <v>0.65408175597503371</v>
      </c>
      <c r="Q829">
        <v>0.51407419561758483</v>
      </c>
      <c r="R829">
        <v>148</v>
      </c>
      <c r="S829">
        <v>0</v>
      </c>
      <c r="T829">
        <v>-0.43089011830606949</v>
      </c>
      <c r="U829">
        <v>21</v>
      </c>
      <c r="V829">
        <v>3008</v>
      </c>
      <c r="W829">
        <v>149</v>
      </c>
    </row>
    <row r="830" spans="1:23">
      <c r="A830" t="s">
        <v>351</v>
      </c>
      <c r="B830" t="str">
        <f t="shared" si="12"/>
        <v>core_CPI_PPI_exceed_expectation_6_1</v>
      </c>
      <c r="C830" t="s">
        <v>420</v>
      </c>
      <c r="D830" t="s">
        <v>329</v>
      </c>
      <c r="E830">
        <v>6</v>
      </c>
      <c r="F830">
        <v>1</v>
      </c>
      <c r="G830">
        <v>-1</v>
      </c>
      <c r="H830" t="s">
        <v>330</v>
      </c>
      <c r="I830" t="s">
        <v>331</v>
      </c>
      <c r="K830">
        <v>-0.1576761348509774</v>
      </c>
      <c r="L830">
        <v>-1.4272453695852391E-2</v>
      </c>
      <c r="M830">
        <v>-8.0798790267586962E-2</v>
      </c>
      <c r="N830">
        <v>0.47651006711409388</v>
      </c>
      <c r="O830">
        <v>5.8202931041694786E-4</v>
      </c>
      <c r="P830">
        <v>0.1185096733679981</v>
      </c>
      <c r="Q830">
        <v>0.90582452717223738</v>
      </c>
      <c r="R830">
        <v>148</v>
      </c>
      <c r="S830">
        <v>0</v>
      </c>
      <c r="T830">
        <v>-0.68115758850658936</v>
      </c>
      <c r="U830">
        <v>23</v>
      </c>
      <c r="V830">
        <v>3008</v>
      </c>
      <c r="W830">
        <v>149</v>
      </c>
    </row>
    <row r="831" spans="1:23">
      <c r="A831" t="s">
        <v>351</v>
      </c>
      <c r="B831" t="str">
        <f t="shared" si="12"/>
        <v>core_CPI_PPI_exceed_expectation_6_-1</v>
      </c>
      <c r="C831" t="s">
        <v>420</v>
      </c>
      <c r="D831" t="s">
        <v>329</v>
      </c>
      <c r="E831">
        <v>6</v>
      </c>
      <c r="F831">
        <v>-1</v>
      </c>
      <c r="G831">
        <v>-1</v>
      </c>
      <c r="H831" t="s">
        <v>330</v>
      </c>
      <c r="I831" t="s">
        <v>331</v>
      </c>
      <c r="K831">
        <v>-0.18200514784565661</v>
      </c>
      <c r="L831">
        <v>-1.6689809862794891E-2</v>
      </c>
      <c r="M831">
        <v>-9.4483855085250715E-2</v>
      </c>
      <c r="N831">
        <v>0.51677852348993292</v>
      </c>
      <c r="O831">
        <v>3.7810733813510789E-4</v>
      </c>
      <c r="P831">
        <v>7.8845825828965002E-2</v>
      </c>
      <c r="Q831">
        <v>0.93726175801551626</v>
      </c>
      <c r="R831">
        <v>148</v>
      </c>
      <c r="S831">
        <v>0</v>
      </c>
      <c r="T831">
        <v>-0.56512998046815432</v>
      </c>
      <c r="U831">
        <v>23</v>
      </c>
      <c r="V831">
        <v>3008</v>
      </c>
      <c r="W831">
        <v>149</v>
      </c>
    </row>
    <row r="832" spans="1:23">
      <c r="A832" t="s">
        <v>351</v>
      </c>
      <c r="B832" t="str">
        <f t="shared" si="12"/>
        <v>tot_retail_sales_yoy_exceed_expectation_6_1</v>
      </c>
      <c r="C832" t="s">
        <v>441</v>
      </c>
      <c r="D832" t="s">
        <v>329</v>
      </c>
      <c r="E832">
        <v>6</v>
      </c>
      <c r="F832">
        <v>1</v>
      </c>
      <c r="G832">
        <v>1</v>
      </c>
      <c r="H832" t="s">
        <v>330</v>
      </c>
      <c r="I832" t="s">
        <v>331</v>
      </c>
      <c r="K832">
        <v>0.14689166821709401</v>
      </c>
      <c r="L832">
        <v>1.154820521385203E-2</v>
      </c>
      <c r="M832">
        <v>6.5379403735137953E-2</v>
      </c>
      <c r="N832">
        <v>0.48322147651006708</v>
      </c>
      <c r="O832">
        <v>2.622055615672607E-3</v>
      </c>
      <c r="P832">
        <v>0.54731473334335712</v>
      </c>
      <c r="Q832">
        <v>0.58498689904198997</v>
      </c>
      <c r="R832">
        <v>148</v>
      </c>
      <c r="S832">
        <v>0</v>
      </c>
      <c r="T832">
        <v>-0.54825793091618447</v>
      </c>
      <c r="U832">
        <v>39</v>
      </c>
      <c r="V832">
        <v>3008</v>
      </c>
      <c r="W832">
        <v>149</v>
      </c>
    </row>
    <row r="833" spans="1:23">
      <c r="A833" t="s">
        <v>351</v>
      </c>
      <c r="B833" t="str">
        <f t="shared" si="12"/>
        <v>tot_retail_sales_yoy_exceed_expectation_6_-1</v>
      </c>
      <c r="C833" t="s">
        <v>441</v>
      </c>
      <c r="D833" t="s">
        <v>329</v>
      </c>
      <c r="E833">
        <v>6</v>
      </c>
      <c r="F833">
        <v>-1</v>
      </c>
      <c r="G833">
        <v>1</v>
      </c>
      <c r="H833" t="s">
        <v>330</v>
      </c>
      <c r="I833" t="s">
        <v>331</v>
      </c>
      <c r="K833">
        <v>-0.39923132704436792</v>
      </c>
      <c r="L833">
        <v>-4.1789668565624723E-2</v>
      </c>
      <c r="M833">
        <v>-0.23658945805988429</v>
      </c>
      <c r="N833">
        <v>0.51006711409395977</v>
      </c>
      <c r="O833">
        <v>-1.7270042879686219E-3</v>
      </c>
      <c r="P833">
        <v>-0.35828384570790861</v>
      </c>
      <c r="Q833">
        <v>0.72064142521453234</v>
      </c>
      <c r="R833">
        <v>148</v>
      </c>
      <c r="S833">
        <v>0</v>
      </c>
      <c r="T833">
        <v>-0.65818583172103939</v>
      </c>
      <c r="U833">
        <v>39</v>
      </c>
      <c r="V833">
        <v>3008</v>
      </c>
      <c r="W833">
        <v>149</v>
      </c>
    </row>
    <row r="834" spans="1:23">
      <c r="A834" t="s">
        <v>351</v>
      </c>
      <c r="B834" t="str">
        <f t="shared" si="12"/>
        <v>consumer_confidence_exceed_expectation_6_1</v>
      </c>
      <c r="C834" t="s">
        <v>442</v>
      </c>
      <c r="D834" t="s">
        <v>329</v>
      </c>
      <c r="E834">
        <v>6</v>
      </c>
      <c r="F834">
        <v>1</v>
      </c>
      <c r="G834">
        <v>-1</v>
      </c>
      <c r="H834" t="s">
        <v>330</v>
      </c>
      <c r="I834" t="s">
        <v>331</v>
      </c>
      <c r="K834">
        <v>-0.199230855714152</v>
      </c>
      <c r="L834">
        <v>-1.844153536643434E-2</v>
      </c>
      <c r="M834">
        <v>-0.10440072229840611</v>
      </c>
      <c r="N834">
        <v>0.48993288590604028</v>
      </c>
      <c r="O834">
        <v>1.6571300527446831E-4</v>
      </c>
      <c r="P834">
        <v>3.5667249869947133E-2</v>
      </c>
      <c r="Q834">
        <v>0.97159574582364794</v>
      </c>
      <c r="R834">
        <v>148</v>
      </c>
      <c r="S834">
        <v>0</v>
      </c>
      <c r="T834">
        <v>-0.65852981291995338</v>
      </c>
      <c r="U834">
        <v>35</v>
      </c>
      <c r="V834">
        <v>3008</v>
      </c>
      <c r="W834">
        <v>149</v>
      </c>
    </row>
    <row r="835" spans="1:23">
      <c r="A835" t="s">
        <v>351</v>
      </c>
      <c r="B835" t="str">
        <f t="shared" ref="B835:B898" si="13">C835&amp;"_"&amp;D835&amp;"_"&amp;E835&amp;"_"&amp;F835</f>
        <v>consumer_confidence_exceed_expectation_6_-1</v>
      </c>
      <c r="C835" t="s">
        <v>442</v>
      </c>
      <c r="D835" t="s">
        <v>329</v>
      </c>
      <c r="E835">
        <v>6</v>
      </c>
      <c r="F835">
        <v>-1</v>
      </c>
      <c r="G835">
        <v>-1</v>
      </c>
      <c r="H835" t="s">
        <v>330</v>
      </c>
      <c r="I835" t="s">
        <v>331</v>
      </c>
      <c r="K835">
        <v>-0.139556524554728</v>
      </c>
      <c r="L835">
        <v>-1.2513287895019711E-2</v>
      </c>
      <c r="M835">
        <v>-7.0839887710529084E-2</v>
      </c>
      <c r="N835">
        <v>0.50335570469798663</v>
      </c>
      <c r="O835">
        <v>6.9631754878873777E-4</v>
      </c>
      <c r="P835">
        <v>0.14184914786355199</v>
      </c>
      <c r="Q835">
        <v>0.88739207112481677</v>
      </c>
      <c r="R835">
        <v>148</v>
      </c>
      <c r="S835">
        <v>0</v>
      </c>
      <c r="T835">
        <v>-0.69263836887959152</v>
      </c>
      <c r="U835">
        <v>35</v>
      </c>
      <c r="V835">
        <v>3008</v>
      </c>
      <c r="W835">
        <v>149</v>
      </c>
    </row>
    <row r="836" spans="1:23">
      <c r="A836" t="s">
        <v>351</v>
      </c>
      <c r="B836" t="str">
        <f t="shared" si="13"/>
        <v>M1_exceed_expectation_6_1</v>
      </c>
      <c r="C836" t="s">
        <v>343</v>
      </c>
      <c r="D836" t="s">
        <v>329</v>
      </c>
      <c r="E836">
        <v>6</v>
      </c>
      <c r="F836">
        <v>1</v>
      </c>
      <c r="G836">
        <v>-1</v>
      </c>
      <c r="H836" t="s">
        <v>330</v>
      </c>
      <c r="I836" t="s">
        <v>331</v>
      </c>
      <c r="K836">
        <v>-0.68166253680975597</v>
      </c>
      <c r="L836">
        <v>-9.1439967976469472E-2</v>
      </c>
      <c r="M836">
        <v>-0.51786930996018465</v>
      </c>
      <c r="N836">
        <v>0.44295302013422821</v>
      </c>
      <c r="O836">
        <v>-5.963604674998779E-3</v>
      </c>
      <c r="P836">
        <v>-1.2587278086304661</v>
      </c>
      <c r="Q836">
        <v>0.21011054229254969</v>
      </c>
      <c r="R836">
        <v>148</v>
      </c>
      <c r="S836">
        <v>0</v>
      </c>
      <c r="T836">
        <v>-0.78946152234283162</v>
      </c>
      <c r="U836">
        <v>25</v>
      </c>
      <c r="V836">
        <v>3008</v>
      </c>
      <c r="W836">
        <v>149</v>
      </c>
    </row>
    <row r="837" spans="1:23">
      <c r="A837" t="s">
        <v>351</v>
      </c>
      <c r="B837" t="str">
        <f t="shared" si="13"/>
        <v>M1_exceed_expectation_6_-1</v>
      </c>
      <c r="C837" t="s">
        <v>343</v>
      </c>
      <c r="D837" t="s">
        <v>329</v>
      </c>
      <c r="E837">
        <v>6</v>
      </c>
      <c r="F837">
        <v>-1</v>
      </c>
      <c r="G837">
        <v>-1</v>
      </c>
      <c r="H837" t="s">
        <v>330</v>
      </c>
      <c r="I837" t="s">
        <v>331</v>
      </c>
      <c r="K837">
        <v>1.1644219270758029</v>
      </c>
      <c r="L837">
        <v>6.6826524188012382E-2</v>
      </c>
      <c r="M837">
        <v>0.37847132642466802</v>
      </c>
      <c r="N837">
        <v>0.55033557046979864</v>
      </c>
      <c r="O837">
        <v>6.893255717710804E-3</v>
      </c>
      <c r="P837">
        <v>1.416284630016595</v>
      </c>
      <c r="Q837">
        <v>0.1587934335074826</v>
      </c>
      <c r="R837">
        <v>148</v>
      </c>
      <c r="S837">
        <v>0</v>
      </c>
      <c r="T837">
        <v>-0.47255398756285483</v>
      </c>
      <c r="U837">
        <v>25</v>
      </c>
      <c r="V837">
        <v>3008</v>
      </c>
      <c r="W837">
        <v>149</v>
      </c>
    </row>
    <row r="838" spans="1:23">
      <c r="A838" t="s">
        <v>351</v>
      </c>
      <c r="B838" t="str">
        <f t="shared" si="13"/>
        <v>M2_exceed_expectation_6_1</v>
      </c>
      <c r="C838" t="s">
        <v>341</v>
      </c>
      <c r="D838" t="s">
        <v>329</v>
      </c>
      <c r="E838">
        <v>6</v>
      </c>
      <c r="F838">
        <v>1</v>
      </c>
      <c r="G838">
        <v>-1</v>
      </c>
      <c r="H838" t="s">
        <v>330</v>
      </c>
      <c r="I838" t="s">
        <v>331</v>
      </c>
      <c r="K838">
        <v>-0.48677809747939133</v>
      </c>
      <c r="L838">
        <v>-5.4350157925160958E-2</v>
      </c>
      <c r="M838">
        <v>-0.30771717944651472</v>
      </c>
      <c r="N838">
        <v>0.44966442953020141</v>
      </c>
      <c r="O838">
        <v>-2.6919107304817151E-3</v>
      </c>
      <c r="P838">
        <v>-0.55262925107820304</v>
      </c>
      <c r="Q838">
        <v>0.58135098751042047</v>
      </c>
      <c r="R838">
        <v>148</v>
      </c>
      <c r="S838">
        <v>0</v>
      </c>
      <c r="T838">
        <v>-0.69067288209837363</v>
      </c>
      <c r="U838">
        <v>36</v>
      </c>
      <c r="V838">
        <v>3008</v>
      </c>
      <c r="W838">
        <v>149</v>
      </c>
    </row>
    <row r="839" spans="1:23">
      <c r="A839" t="s">
        <v>351</v>
      </c>
      <c r="B839" t="str">
        <f t="shared" si="13"/>
        <v>M2_exceed_expectation_6_-1</v>
      </c>
      <c r="C839" t="s">
        <v>341</v>
      </c>
      <c r="D839" t="s">
        <v>329</v>
      </c>
      <c r="E839">
        <v>6</v>
      </c>
      <c r="F839">
        <v>-1</v>
      </c>
      <c r="G839">
        <v>-1</v>
      </c>
      <c r="H839" t="s">
        <v>330</v>
      </c>
      <c r="I839" t="s">
        <v>331</v>
      </c>
      <c r="K839">
        <v>0.34253152906113438</v>
      </c>
      <c r="L839">
        <v>2.4983982287921869E-2</v>
      </c>
      <c r="M839">
        <v>0.14145314115861851</v>
      </c>
      <c r="N839">
        <v>0.5436241610738255</v>
      </c>
      <c r="O839">
        <v>3.7583026346508482E-3</v>
      </c>
      <c r="P839">
        <v>0.7565561999102921</v>
      </c>
      <c r="Q839">
        <v>0.45051842504551193</v>
      </c>
      <c r="R839">
        <v>148</v>
      </c>
      <c r="S839">
        <v>0</v>
      </c>
      <c r="T839">
        <v>-0.4551565221558489</v>
      </c>
      <c r="U839">
        <v>36</v>
      </c>
      <c r="V839">
        <v>3008</v>
      </c>
      <c r="W839">
        <v>149</v>
      </c>
    </row>
    <row r="840" spans="1:23">
      <c r="A840" t="s">
        <v>351</v>
      </c>
      <c r="B840" t="str">
        <f t="shared" si="13"/>
        <v>M2_M1_exceed_expectation_6_1</v>
      </c>
      <c r="C840" t="s">
        <v>334</v>
      </c>
      <c r="D840" t="s">
        <v>329</v>
      </c>
      <c r="E840">
        <v>6</v>
      </c>
      <c r="F840">
        <v>1</v>
      </c>
      <c r="G840">
        <v>1</v>
      </c>
      <c r="H840" t="s">
        <v>330</v>
      </c>
      <c r="I840" t="s">
        <v>331</v>
      </c>
      <c r="K840">
        <v>0.16009945526974101</v>
      </c>
      <c r="L840">
        <v>1.251902023618401E-2</v>
      </c>
      <c r="M840">
        <v>7.0875843683703754E-2</v>
      </c>
      <c r="N840">
        <v>0.52348993288590606</v>
      </c>
      <c r="O840">
        <v>2.6717353650413558E-3</v>
      </c>
      <c r="P840">
        <v>0.55411759626229284</v>
      </c>
      <c r="Q840">
        <v>0.58033465767537917</v>
      </c>
      <c r="R840">
        <v>148</v>
      </c>
      <c r="S840">
        <v>0</v>
      </c>
      <c r="T840">
        <v>-0.59994198684604483</v>
      </c>
      <c r="U840">
        <v>35</v>
      </c>
      <c r="V840">
        <v>3008</v>
      </c>
      <c r="W840">
        <v>149</v>
      </c>
    </row>
    <row r="841" spans="1:23">
      <c r="A841" t="s">
        <v>351</v>
      </c>
      <c r="B841" t="str">
        <f t="shared" si="13"/>
        <v>M2_M1_exceed_expectation_6_-1</v>
      </c>
      <c r="C841" t="s">
        <v>334</v>
      </c>
      <c r="D841" t="s">
        <v>329</v>
      </c>
      <c r="E841">
        <v>6</v>
      </c>
      <c r="F841">
        <v>-1</v>
      </c>
      <c r="G841">
        <v>1</v>
      </c>
      <c r="H841" t="s">
        <v>330</v>
      </c>
      <c r="I841" t="s">
        <v>331</v>
      </c>
      <c r="K841">
        <v>-0.40607110674106212</v>
      </c>
      <c r="L841">
        <v>-4.2708411784979972E-2</v>
      </c>
      <c r="M841">
        <v>-0.24179166264964569</v>
      </c>
      <c r="N841">
        <v>0.46979865771812079</v>
      </c>
      <c r="O841">
        <v>-1.8463086872524659E-3</v>
      </c>
      <c r="P841">
        <v>-0.39393020832174941</v>
      </c>
      <c r="Q841">
        <v>0.69419955158839319</v>
      </c>
      <c r="R841">
        <v>148</v>
      </c>
      <c r="S841">
        <v>0</v>
      </c>
      <c r="T841">
        <v>-0.712592593762578</v>
      </c>
      <c r="U841">
        <v>35</v>
      </c>
      <c r="V841">
        <v>3008</v>
      </c>
      <c r="W841">
        <v>149</v>
      </c>
    </row>
    <row r="842" spans="1:23">
      <c r="A842" t="s">
        <v>351</v>
      </c>
      <c r="B842" t="str">
        <f t="shared" si="13"/>
        <v>TSF_newadded_MA12_yoy_exceed_expectation_6_1</v>
      </c>
      <c r="C842" t="s">
        <v>332</v>
      </c>
      <c r="D842" t="s">
        <v>329</v>
      </c>
      <c r="E842">
        <v>6</v>
      </c>
      <c r="F842">
        <v>1</v>
      </c>
      <c r="G842">
        <v>-1</v>
      </c>
      <c r="H842" t="s">
        <v>330</v>
      </c>
      <c r="I842" t="s">
        <v>331</v>
      </c>
      <c r="K842">
        <v>2.3768766261302199E-2</v>
      </c>
      <c r="L842">
        <v>1.9699075052697079E-3</v>
      </c>
      <c r="M842">
        <v>1.115220004644586E-2</v>
      </c>
      <c r="N842">
        <v>0.4563758389261745</v>
      </c>
      <c r="O842">
        <v>1.814536745794255E-3</v>
      </c>
      <c r="P842">
        <v>0.38471364826047089</v>
      </c>
      <c r="Q842">
        <v>0.70100184300742407</v>
      </c>
      <c r="R842">
        <v>148</v>
      </c>
      <c r="S842">
        <v>0</v>
      </c>
      <c r="T842">
        <v>-0.50887799180900173</v>
      </c>
      <c r="U842">
        <v>29</v>
      </c>
      <c r="V842">
        <v>3008</v>
      </c>
      <c r="W842">
        <v>149</v>
      </c>
    </row>
    <row r="843" spans="1:23">
      <c r="A843" t="s">
        <v>351</v>
      </c>
      <c r="B843" t="str">
        <f t="shared" si="13"/>
        <v>TSF_newadded_MA12_yoy_exceed_expectation_6_-1</v>
      </c>
      <c r="C843" t="s">
        <v>332</v>
      </c>
      <c r="D843" t="s">
        <v>329</v>
      </c>
      <c r="E843">
        <v>6</v>
      </c>
      <c r="F843">
        <v>-1</v>
      </c>
      <c r="G843">
        <v>-1</v>
      </c>
      <c r="H843" t="s">
        <v>330</v>
      </c>
      <c r="I843" t="s">
        <v>331</v>
      </c>
      <c r="K843">
        <v>-0.32698026327285729</v>
      </c>
      <c r="L843">
        <v>-3.2629689056091087E-2</v>
      </c>
      <c r="M843">
        <v>-0.184725840595765</v>
      </c>
      <c r="N843">
        <v>0.53691275167785235</v>
      </c>
      <c r="O843">
        <v>-1.0024028451836029E-3</v>
      </c>
      <c r="P843">
        <v>-0.20973297405838509</v>
      </c>
      <c r="Q843">
        <v>0.83416452256440032</v>
      </c>
      <c r="R843">
        <v>148</v>
      </c>
      <c r="S843">
        <v>0</v>
      </c>
      <c r="T843">
        <v>-0.65935239447840654</v>
      </c>
      <c r="U843">
        <v>29</v>
      </c>
      <c r="V843">
        <v>3008</v>
      </c>
      <c r="W843">
        <v>149</v>
      </c>
    </row>
    <row r="844" spans="1:23">
      <c r="A844" t="s">
        <v>351</v>
      </c>
      <c r="B844" t="str">
        <f t="shared" si="13"/>
        <v>TSF_yoy_exceed_expectation_6_1</v>
      </c>
      <c r="C844" t="s">
        <v>391</v>
      </c>
      <c r="D844" t="s">
        <v>329</v>
      </c>
      <c r="E844">
        <v>6</v>
      </c>
      <c r="F844">
        <v>1</v>
      </c>
      <c r="G844">
        <v>-1</v>
      </c>
      <c r="H844" t="s">
        <v>330</v>
      </c>
      <c r="I844" t="s">
        <v>331</v>
      </c>
      <c r="K844">
        <v>2.4556851935996802</v>
      </c>
      <c r="L844">
        <v>0.1094725449654059</v>
      </c>
      <c r="M844">
        <v>0.62030606920735565</v>
      </c>
      <c r="N844">
        <v>0.55033557046979864</v>
      </c>
      <c r="O844">
        <v>1.0065159109597179E-2</v>
      </c>
      <c r="P844">
        <v>2.1323966157871008</v>
      </c>
      <c r="Q844">
        <v>3.462455677974545E-2</v>
      </c>
      <c r="R844">
        <v>148</v>
      </c>
      <c r="S844">
        <v>1</v>
      </c>
      <c r="T844">
        <v>-0.38078576338850512</v>
      </c>
      <c r="U844">
        <v>19</v>
      </c>
      <c r="V844">
        <v>3008</v>
      </c>
      <c r="W844">
        <v>149</v>
      </c>
    </row>
    <row r="845" spans="1:23">
      <c r="A845" t="s">
        <v>351</v>
      </c>
      <c r="B845" t="str">
        <f t="shared" si="13"/>
        <v>TSF_yoy_exceed_expectation_6_-1</v>
      </c>
      <c r="C845" t="s">
        <v>391</v>
      </c>
      <c r="D845" t="s">
        <v>329</v>
      </c>
      <c r="E845">
        <v>6</v>
      </c>
      <c r="F845">
        <v>-1</v>
      </c>
      <c r="G845">
        <v>-1</v>
      </c>
      <c r="H845" t="s">
        <v>330</v>
      </c>
      <c r="I845" t="s">
        <v>331</v>
      </c>
      <c r="K845">
        <v>-0.80061361294865974</v>
      </c>
      <c r="L845">
        <v>-0.12636329273922239</v>
      </c>
      <c r="M845">
        <v>-0.71601438914145366</v>
      </c>
      <c r="N845">
        <v>0.44966442953020141</v>
      </c>
      <c r="O845">
        <v>-9.0123896633952181E-3</v>
      </c>
      <c r="P845">
        <v>-1.8077830344131911</v>
      </c>
      <c r="Q845">
        <v>7.2670899845189388E-2</v>
      </c>
      <c r="R845">
        <v>148</v>
      </c>
      <c r="S845">
        <v>0</v>
      </c>
      <c r="T845">
        <v>-0.82095051667294694</v>
      </c>
      <c r="U845">
        <v>19</v>
      </c>
      <c r="V845">
        <v>3008</v>
      </c>
      <c r="W845">
        <v>149</v>
      </c>
    </row>
    <row r="846" spans="1:23">
      <c r="A846" t="s">
        <v>351</v>
      </c>
      <c r="B846" t="str">
        <f t="shared" si="13"/>
        <v>long_loan_newadded_MA12_yoy_exceed_expectation_6_1</v>
      </c>
      <c r="C846" t="s">
        <v>328</v>
      </c>
      <c r="D846" t="s">
        <v>329</v>
      </c>
      <c r="E846">
        <v>6</v>
      </c>
      <c r="F846">
        <v>1</v>
      </c>
      <c r="G846">
        <v>-1</v>
      </c>
      <c r="H846" t="s">
        <v>330</v>
      </c>
      <c r="I846" t="s">
        <v>331</v>
      </c>
      <c r="K846">
        <v>-0.77247665509208352</v>
      </c>
      <c r="L846">
        <v>-0.1166479442010515</v>
      </c>
      <c r="M846">
        <v>-0.66085767849065924</v>
      </c>
      <c r="N846">
        <v>0.42281879194630873</v>
      </c>
      <c r="O846">
        <v>-8.2967431649564015E-3</v>
      </c>
      <c r="P846">
        <v>-1.8327694721164931</v>
      </c>
      <c r="Q846">
        <v>6.88464629071774E-2</v>
      </c>
      <c r="R846">
        <v>148</v>
      </c>
      <c r="S846">
        <v>0</v>
      </c>
      <c r="T846">
        <v>-0.82383505640801669</v>
      </c>
      <c r="U846">
        <v>14</v>
      </c>
      <c r="V846">
        <v>3008</v>
      </c>
      <c r="W846">
        <v>149</v>
      </c>
    </row>
    <row r="847" spans="1:23">
      <c r="A847" t="s">
        <v>351</v>
      </c>
      <c r="B847" t="str">
        <f t="shared" si="13"/>
        <v>long_loan_newadded_MA12_yoy_exceed_expectation_6_-1</v>
      </c>
      <c r="C847" t="s">
        <v>328</v>
      </c>
      <c r="D847" t="s">
        <v>329</v>
      </c>
      <c r="E847">
        <v>6</v>
      </c>
      <c r="F847">
        <v>-1</v>
      </c>
      <c r="G847">
        <v>-1</v>
      </c>
      <c r="H847" t="s">
        <v>330</v>
      </c>
      <c r="I847" t="s">
        <v>331</v>
      </c>
      <c r="K847">
        <v>2.0283335796487778</v>
      </c>
      <c r="L847">
        <v>9.7270261179332573E-2</v>
      </c>
      <c r="M847">
        <v>0.55107528409038486</v>
      </c>
      <c r="N847">
        <v>0.57046979865771807</v>
      </c>
      <c r="O847">
        <v>9.1082496825457392E-3</v>
      </c>
      <c r="P847">
        <v>1.87518240120226</v>
      </c>
      <c r="Q847">
        <v>6.2737774342411026E-2</v>
      </c>
      <c r="R847">
        <v>148</v>
      </c>
      <c r="S847">
        <v>0</v>
      </c>
      <c r="T847">
        <v>-0.35217821687155809</v>
      </c>
      <c r="U847">
        <v>14</v>
      </c>
      <c r="V847">
        <v>3008</v>
      </c>
      <c r="W847">
        <v>149</v>
      </c>
    </row>
    <row r="848" spans="1:23">
      <c r="A848" t="s">
        <v>351</v>
      </c>
      <c r="B848" t="str">
        <f t="shared" si="13"/>
        <v>loan_yoy_exceed_expectation_6_1</v>
      </c>
      <c r="C848" t="s">
        <v>443</v>
      </c>
      <c r="D848" t="s">
        <v>329</v>
      </c>
      <c r="E848">
        <v>6</v>
      </c>
      <c r="F848">
        <v>1</v>
      </c>
      <c r="G848">
        <v>-1</v>
      </c>
      <c r="H848" t="s">
        <v>330</v>
      </c>
      <c r="I848" t="s">
        <v>331</v>
      </c>
      <c r="K848">
        <v>-4.846073738857315E-2</v>
      </c>
      <c r="L848">
        <v>-4.1528989611957501E-3</v>
      </c>
      <c r="M848">
        <v>-2.3510462072619909E-2</v>
      </c>
      <c r="N848">
        <v>0.48322147651006708</v>
      </c>
      <c r="O848">
        <v>1.436435408710176E-3</v>
      </c>
      <c r="P848">
        <v>0.29956101717073758</v>
      </c>
      <c r="Q848">
        <v>0.76493230729274397</v>
      </c>
      <c r="R848">
        <v>148</v>
      </c>
      <c r="S848">
        <v>0</v>
      </c>
      <c r="T848">
        <v>-0.66365350041196802</v>
      </c>
      <c r="U848">
        <v>27</v>
      </c>
      <c r="V848">
        <v>3008</v>
      </c>
      <c r="W848">
        <v>149</v>
      </c>
    </row>
    <row r="849" spans="1:23">
      <c r="A849" t="s">
        <v>351</v>
      </c>
      <c r="B849" t="str">
        <f t="shared" si="13"/>
        <v>loan_yoy_exceed_expectation_6_-1</v>
      </c>
      <c r="C849" t="s">
        <v>443</v>
      </c>
      <c r="D849" t="s">
        <v>329</v>
      </c>
      <c r="E849">
        <v>6</v>
      </c>
      <c r="F849">
        <v>-1</v>
      </c>
      <c r="G849">
        <v>-1</v>
      </c>
      <c r="H849" t="s">
        <v>330</v>
      </c>
      <c r="I849" t="s">
        <v>331</v>
      </c>
      <c r="K849">
        <v>-0.27589263773761408</v>
      </c>
      <c r="L849">
        <v>-2.6681967574413878E-2</v>
      </c>
      <c r="M849">
        <v>-0.15105240761757199</v>
      </c>
      <c r="N849">
        <v>0.51677852348993292</v>
      </c>
      <c r="O849">
        <v>-3.4920711994168428E-4</v>
      </c>
      <c r="P849">
        <v>-6.8723959655583616E-2</v>
      </c>
      <c r="Q849">
        <v>0.94530210951692184</v>
      </c>
      <c r="R849">
        <v>148</v>
      </c>
      <c r="S849">
        <v>0</v>
      </c>
      <c r="T849">
        <v>-0.51409816333901248</v>
      </c>
      <c r="U849">
        <v>27</v>
      </c>
      <c r="V849">
        <v>3008</v>
      </c>
      <c r="W849">
        <v>149</v>
      </c>
    </row>
    <row r="850" spans="1:23">
      <c r="A850" t="s">
        <v>351</v>
      </c>
      <c r="B850" t="str">
        <f t="shared" si="13"/>
        <v>newstarts_area_yoy_exceed_expectation_6_1</v>
      </c>
      <c r="C850" t="s">
        <v>340</v>
      </c>
      <c r="D850" t="s">
        <v>329</v>
      </c>
      <c r="E850">
        <v>6</v>
      </c>
      <c r="F850">
        <v>1</v>
      </c>
      <c r="G850">
        <v>1</v>
      </c>
      <c r="H850" t="s">
        <v>330</v>
      </c>
      <c r="I850" t="s">
        <v>331</v>
      </c>
      <c r="K850">
        <v>0.95350198141815268</v>
      </c>
      <c r="L850">
        <v>5.7702168772520102E-2</v>
      </c>
      <c r="M850">
        <v>0.32676851388439998</v>
      </c>
      <c r="N850">
        <v>0.47651006711409388</v>
      </c>
      <c r="O850">
        <v>6.3105865020948353E-3</v>
      </c>
      <c r="P850">
        <v>1.23480260011926</v>
      </c>
      <c r="Q850">
        <v>0.21886079858628871</v>
      </c>
      <c r="R850">
        <v>148</v>
      </c>
      <c r="S850">
        <v>0</v>
      </c>
      <c r="T850">
        <v>-0.38794823136223072</v>
      </c>
      <c r="U850">
        <v>57</v>
      </c>
      <c r="V850">
        <v>3008</v>
      </c>
      <c r="W850">
        <v>149</v>
      </c>
    </row>
    <row r="851" spans="1:23">
      <c r="A851" t="s">
        <v>351</v>
      </c>
      <c r="B851" t="str">
        <f t="shared" si="13"/>
        <v>newstarts_area_yoy_exceed_expectation_6_-1</v>
      </c>
      <c r="C851" t="s">
        <v>340</v>
      </c>
      <c r="D851" t="s">
        <v>329</v>
      </c>
      <c r="E851">
        <v>6</v>
      </c>
      <c r="F851">
        <v>-1</v>
      </c>
      <c r="G851">
        <v>1</v>
      </c>
      <c r="H851" t="s">
        <v>330</v>
      </c>
      <c r="I851" t="s">
        <v>331</v>
      </c>
      <c r="K851">
        <v>-0.64729158603747416</v>
      </c>
      <c r="L851">
        <v>-8.3602199563728052E-2</v>
      </c>
      <c r="M851">
        <v>-0.47344089641768478</v>
      </c>
      <c r="N851">
        <v>0.52348993288590606</v>
      </c>
      <c r="O851">
        <v>-5.2305541027352336E-3</v>
      </c>
      <c r="P851">
        <v>-1.1107300869298971</v>
      </c>
      <c r="Q851">
        <v>0.26848581733068522</v>
      </c>
      <c r="R851">
        <v>148</v>
      </c>
      <c r="S851">
        <v>0</v>
      </c>
      <c r="T851">
        <v>-0.77354786229367678</v>
      </c>
      <c r="U851">
        <v>57</v>
      </c>
      <c r="V851">
        <v>3008</v>
      </c>
      <c r="W851">
        <v>149</v>
      </c>
    </row>
    <row r="852" spans="1:23">
      <c r="A852" t="s">
        <v>351</v>
      </c>
      <c r="B852" t="str">
        <f t="shared" si="13"/>
        <v>completed_yoy_exceed_expectation_6_1</v>
      </c>
      <c r="C852" t="s">
        <v>444</v>
      </c>
      <c r="D852" t="s">
        <v>329</v>
      </c>
      <c r="E852">
        <v>6</v>
      </c>
      <c r="F852">
        <v>1</v>
      </c>
      <c r="G852">
        <v>1</v>
      </c>
      <c r="H852" t="s">
        <v>330</v>
      </c>
      <c r="I852" t="s">
        <v>331</v>
      </c>
      <c r="K852">
        <v>-0.24206954602753381</v>
      </c>
      <c r="L852">
        <v>-2.2952321104023898E-2</v>
      </c>
      <c r="M852">
        <v>-0.12993745927561051</v>
      </c>
      <c r="N852">
        <v>0.51677852348993292</v>
      </c>
      <c r="O852">
        <v>-1.0536830941385259E-5</v>
      </c>
      <c r="P852">
        <v>-2.1259005008226551E-3</v>
      </c>
      <c r="Q852">
        <v>0.99830664089821974</v>
      </c>
      <c r="R852">
        <v>148</v>
      </c>
      <c r="S852">
        <v>0</v>
      </c>
      <c r="T852">
        <v>-0.55843897586637092</v>
      </c>
      <c r="U852">
        <v>53</v>
      </c>
      <c r="V852">
        <v>3008</v>
      </c>
      <c r="W852">
        <v>149</v>
      </c>
    </row>
    <row r="853" spans="1:23">
      <c r="A853" t="s">
        <v>351</v>
      </c>
      <c r="B853" t="str">
        <f t="shared" si="13"/>
        <v>completed_yoy_exceed_expectation_6_-1</v>
      </c>
      <c r="C853" t="s">
        <v>444</v>
      </c>
      <c r="D853" t="s">
        <v>329</v>
      </c>
      <c r="E853">
        <v>6</v>
      </c>
      <c r="F853">
        <v>-1</v>
      </c>
      <c r="G853">
        <v>1</v>
      </c>
      <c r="H853" t="s">
        <v>330</v>
      </c>
      <c r="I853" t="s">
        <v>331</v>
      </c>
      <c r="K853">
        <v>-9.0923735908249648E-2</v>
      </c>
      <c r="L853">
        <v>-7.9543077416092123E-3</v>
      </c>
      <c r="M853">
        <v>-4.5030850411892372E-2</v>
      </c>
      <c r="N853">
        <v>0.48322147651006708</v>
      </c>
      <c r="O853">
        <v>1.215626385358432E-3</v>
      </c>
      <c r="P853">
        <v>0.2390596303622326</v>
      </c>
      <c r="Q853">
        <v>0.81139006834080674</v>
      </c>
      <c r="R853">
        <v>148</v>
      </c>
      <c r="S853">
        <v>0</v>
      </c>
      <c r="T853">
        <v>-0.46927340376771681</v>
      </c>
      <c r="U853">
        <v>53</v>
      </c>
      <c r="V853">
        <v>3008</v>
      </c>
      <c r="W853">
        <v>149</v>
      </c>
    </row>
    <row r="854" spans="1:23">
      <c r="A854" t="s">
        <v>351</v>
      </c>
      <c r="B854" t="str">
        <f t="shared" si="13"/>
        <v>sold_area_yoy_exceed_expectation_6_1</v>
      </c>
      <c r="C854" t="s">
        <v>346</v>
      </c>
      <c r="D854" t="s">
        <v>329</v>
      </c>
      <c r="E854">
        <v>6</v>
      </c>
      <c r="F854">
        <v>1</v>
      </c>
      <c r="G854">
        <v>-1</v>
      </c>
      <c r="H854" t="s">
        <v>330</v>
      </c>
      <c r="I854" t="s">
        <v>331</v>
      </c>
      <c r="K854">
        <v>0.66850480435542625</v>
      </c>
      <c r="L854">
        <v>4.3820538416411869E-2</v>
      </c>
      <c r="M854">
        <v>0.2481294642628428</v>
      </c>
      <c r="N854">
        <v>0.53020134228187921</v>
      </c>
      <c r="O854">
        <v>5.1627076006200102E-3</v>
      </c>
      <c r="P854">
        <v>1.059128376877877</v>
      </c>
      <c r="Q854">
        <v>0.29126681923437142</v>
      </c>
      <c r="R854">
        <v>148</v>
      </c>
      <c r="S854">
        <v>0</v>
      </c>
      <c r="T854">
        <v>-0.55429347616840385</v>
      </c>
      <c r="U854">
        <v>49</v>
      </c>
      <c r="V854">
        <v>3008</v>
      </c>
      <c r="W854">
        <v>149</v>
      </c>
    </row>
    <row r="855" spans="1:23">
      <c r="A855" t="s">
        <v>351</v>
      </c>
      <c r="B855" t="str">
        <f t="shared" si="13"/>
        <v>sold_area_yoy_exceed_expectation_6_-1</v>
      </c>
      <c r="C855" t="s">
        <v>346</v>
      </c>
      <c r="D855" t="s">
        <v>329</v>
      </c>
      <c r="E855">
        <v>6</v>
      </c>
      <c r="F855">
        <v>-1</v>
      </c>
      <c r="G855">
        <v>-1</v>
      </c>
      <c r="H855" t="s">
        <v>330</v>
      </c>
      <c r="I855" t="s">
        <v>331</v>
      </c>
      <c r="K855">
        <v>-0.58704548902702713</v>
      </c>
      <c r="L855">
        <v>-7.1415147233730436E-2</v>
      </c>
      <c r="M855">
        <v>-0.40438120716291609</v>
      </c>
      <c r="N855">
        <v>0.46308724832214759</v>
      </c>
      <c r="O855">
        <v>-4.2042205500372864E-3</v>
      </c>
      <c r="P855">
        <v>-0.87791590732907809</v>
      </c>
      <c r="Q855">
        <v>0.3814123221468052</v>
      </c>
      <c r="R855">
        <v>148</v>
      </c>
      <c r="S855">
        <v>0</v>
      </c>
      <c r="T855">
        <v>-0.68520428988982418</v>
      </c>
      <c r="U855">
        <v>49</v>
      </c>
      <c r="V855">
        <v>3008</v>
      </c>
      <c r="W855">
        <v>149</v>
      </c>
    </row>
    <row r="856" spans="1:23">
      <c r="A856" t="s">
        <v>351</v>
      </c>
      <c r="B856" t="str">
        <f t="shared" si="13"/>
        <v>local_gov_budget_MA12_yoy_exceed_expectation_6_1</v>
      </c>
      <c r="C856" t="s">
        <v>389</v>
      </c>
      <c r="D856" t="s">
        <v>329</v>
      </c>
      <c r="E856">
        <v>6</v>
      </c>
      <c r="F856">
        <v>1</v>
      </c>
      <c r="G856">
        <v>-1</v>
      </c>
      <c r="H856" t="s">
        <v>454</v>
      </c>
      <c r="I856" t="s">
        <v>331</v>
      </c>
      <c r="K856">
        <v>3.112158538597761</v>
      </c>
      <c r="L856">
        <v>0.1384450741159382</v>
      </c>
      <c r="M856">
        <v>0.77939987833118196</v>
      </c>
      <c r="N856">
        <v>0.57352941176470584</v>
      </c>
      <c r="O856">
        <v>1.2025488675663359E-2</v>
      </c>
      <c r="P856">
        <v>2.428857128842759</v>
      </c>
      <c r="Q856">
        <v>1.6462245545582239E-2</v>
      </c>
      <c r="R856">
        <v>135</v>
      </c>
      <c r="S856">
        <v>1</v>
      </c>
      <c r="T856">
        <v>-0.32403667037495998</v>
      </c>
      <c r="U856">
        <v>22</v>
      </c>
      <c r="V856">
        <v>2748</v>
      </c>
      <c r="W856">
        <v>136</v>
      </c>
    </row>
    <row r="857" spans="1:23">
      <c r="A857" t="s">
        <v>351</v>
      </c>
      <c r="B857" t="str">
        <f t="shared" si="13"/>
        <v>local_gov_budget_MA12_yoy_exceed_expectation_6_-1</v>
      </c>
      <c r="C857" t="s">
        <v>389</v>
      </c>
      <c r="D857" t="s">
        <v>329</v>
      </c>
      <c r="E857">
        <v>6</v>
      </c>
      <c r="F857">
        <v>-1</v>
      </c>
      <c r="G857">
        <v>-1</v>
      </c>
      <c r="H857" t="s">
        <v>454</v>
      </c>
      <c r="I857" t="s">
        <v>331</v>
      </c>
      <c r="K857">
        <v>-0.82777788673536068</v>
      </c>
      <c r="L857">
        <v>-0.1489657899176873</v>
      </c>
      <c r="M857">
        <v>-0.83862802110333556</v>
      </c>
      <c r="N857">
        <v>0.4264705882352941</v>
      </c>
      <c r="O857">
        <v>-1.134197445747533E-2</v>
      </c>
      <c r="P857">
        <v>-2.4485785617897098</v>
      </c>
      <c r="Q857">
        <v>1.562484318026971E-2</v>
      </c>
      <c r="R857">
        <v>135</v>
      </c>
      <c r="S857">
        <v>1</v>
      </c>
      <c r="T857">
        <v>-0.88521066367604329</v>
      </c>
      <c r="U857">
        <v>22</v>
      </c>
      <c r="V857">
        <v>2748</v>
      </c>
      <c r="W857">
        <v>136</v>
      </c>
    </row>
    <row r="858" spans="1:23">
      <c r="A858" t="s">
        <v>351</v>
      </c>
      <c r="B858" t="str">
        <f t="shared" si="13"/>
        <v>newstarts_area_ytd_yoy_exceed_expectation_6_1</v>
      </c>
      <c r="C858" t="s">
        <v>446</v>
      </c>
      <c r="D858" t="s">
        <v>329</v>
      </c>
      <c r="E858">
        <v>6</v>
      </c>
      <c r="F858">
        <v>1</v>
      </c>
      <c r="G858">
        <v>1</v>
      </c>
      <c r="H858" t="s">
        <v>330</v>
      </c>
      <c r="I858" t="s">
        <v>331</v>
      </c>
      <c r="K858">
        <v>4.5321058122673952E-2</v>
      </c>
      <c r="L858">
        <v>3.720222681635077E-3</v>
      </c>
      <c r="M858">
        <v>2.1061312521827719E-2</v>
      </c>
      <c r="N858">
        <v>0.46979865771812079</v>
      </c>
      <c r="O858">
        <v>2.0164502095331481E-3</v>
      </c>
      <c r="P858">
        <v>0.40605803059886791</v>
      </c>
      <c r="Q858">
        <v>0.6852864541549144</v>
      </c>
      <c r="R858">
        <v>148</v>
      </c>
      <c r="S858">
        <v>0</v>
      </c>
      <c r="T858">
        <v>-0.48267901842490252</v>
      </c>
      <c r="U858">
        <v>23</v>
      </c>
      <c r="V858">
        <v>3008</v>
      </c>
      <c r="W858">
        <v>149</v>
      </c>
    </row>
    <row r="859" spans="1:23">
      <c r="A859" t="s">
        <v>351</v>
      </c>
      <c r="B859" t="str">
        <f t="shared" si="13"/>
        <v>newstarts_area_ytd_yoy_exceed_expectation_6_-1</v>
      </c>
      <c r="C859" t="s">
        <v>446</v>
      </c>
      <c r="D859" t="s">
        <v>329</v>
      </c>
      <c r="E859">
        <v>6</v>
      </c>
      <c r="F859">
        <v>-1</v>
      </c>
      <c r="G859">
        <v>1</v>
      </c>
      <c r="H859" t="s">
        <v>330</v>
      </c>
      <c r="I859" t="s">
        <v>331</v>
      </c>
      <c r="K859">
        <v>-0.34085649553824232</v>
      </c>
      <c r="L859">
        <v>-3.4316616247701097E-2</v>
      </c>
      <c r="M859">
        <v>-0.1942768058085185</v>
      </c>
      <c r="N859">
        <v>0.52348993288590606</v>
      </c>
      <c r="O859">
        <v>-1.1512847753643921E-3</v>
      </c>
      <c r="P859">
        <v>-0.25039577733757529</v>
      </c>
      <c r="Q859">
        <v>0.80262855350388862</v>
      </c>
      <c r="R859">
        <v>148</v>
      </c>
      <c r="S859">
        <v>0</v>
      </c>
      <c r="T859">
        <v>-0.75209504118888548</v>
      </c>
      <c r="U859">
        <v>23</v>
      </c>
      <c r="V859">
        <v>3008</v>
      </c>
      <c r="W859">
        <v>149</v>
      </c>
    </row>
    <row r="860" spans="1:23">
      <c r="A860" t="s">
        <v>351</v>
      </c>
      <c r="B860" t="str">
        <f t="shared" si="13"/>
        <v>completed_area_ytd_yoy_exceed_expectation_6_1</v>
      </c>
      <c r="C860" t="s">
        <v>447</v>
      </c>
      <c r="D860" t="s">
        <v>329</v>
      </c>
      <c r="E860">
        <v>6</v>
      </c>
      <c r="F860">
        <v>1</v>
      </c>
      <c r="G860">
        <v>1</v>
      </c>
      <c r="H860" t="s">
        <v>330</v>
      </c>
      <c r="I860" t="s">
        <v>331</v>
      </c>
      <c r="K860">
        <v>-6.2508354487375462E-2</v>
      </c>
      <c r="L860">
        <v>-5.3929696135655014E-3</v>
      </c>
      <c r="M860">
        <v>-3.0530719958431009E-2</v>
      </c>
      <c r="N860">
        <v>0.50335570469798663</v>
      </c>
      <c r="O860">
        <v>1.2741888075101741E-3</v>
      </c>
      <c r="P860">
        <v>0.25793124164562048</v>
      </c>
      <c r="Q860">
        <v>0.79681828370370289</v>
      </c>
      <c r="R860">
        <v>148</v>
      </c>
      <c r="S860">
        <v>0</v>
      </c>
      <c r="T860">
        <v>-0.6934884074369827</v>
      </c>
      <c r="U860">
        <v>20</v>
      </c>
      <c r="V860">
        <v>3008</v>
      </c>
      <c r="W860">
        <v>149</v>
      </c>
    </row>
    <row r="861" spans="1:23">
      <c r="A861" t="s">
        <v>351</v>
      </c>
      <c r="B861" t="str">
        <f t="shared" si="13"/>
        <v>completed_area_ytd_yoy_exceed_expectation_6_-1</v>
      </c>
      <c r="C861" t="s">
        <v>447</v>
      </c>
      <c r="D861" t="s">
        <v>329</v>
      </c>
      <c r="E861">
        <v>6</v>
      </c>
      <c r="F861">
        <v>-1</v>
      </c>
      <c r="G861">
        <v>1</v>
      </c>
      <c r="H861" t="s">
        <v>330</v>
      </c>
      <c r="I861" t="s">
        <v>331</v>
      </c>
      <c r="K861">
        <v>-0.26504242588541249</v>
      </c>
      <c r="L861">
        <v>-2.5468439929265729E-2</v>
      </c>
      <c r="M861">
        <v>-0.1441821228331478</v>
      </c>
      <c r="N861">
        <v>0.48993288590604028</v>
      </c>
      <c r="O861">
        <v>-4.182009457452392E-4</v>
      </c>
      <c r="P861">
        <v>-9.0619012305976507E-2</v>
      </c>
      <c r="Q861">
        <v>0.92791785213060007</v>
      </c>
      <c r="R861">
        <v>148</v>
      </c>
      <c r="S861">
        <v>0</v>
      </c>
      <c r="T861">
        <v>-0.64787903160475813</v>
      </c>
      <c r="U861">
        <v>20</v>
      </c>
      <c r="V861">
        <v>3008</v>
      </c>
      <c r="W861">
        <v>149</v>
      </c>
    </row>
    <row r="862" spans="1:23">
      <c r="A862" t="s">
        <v>351</v>
      </c>
      <c r="B862" t="str">
        <f t="shared" si="13"/>
        <v>sold_area_ytd_yoy_exceed_expectation_6_1</v>
      </c>
      <c r="C862" t="s">
        <v>392</v>
      </c>
      <c r="D862" t="s">
        <v>329</v>
      </c>
      <c r="E862">
        <v>6</v>
      </c>
      <c r="F862">
        <v>1</v>
      </c>
      <c r="G862">
        <v>-1</v>
      </c>
      <c r="H862" t="s">
        <v>330</v>
      </c>
      <c r="I862" t="s">
        <v>331</v>
      </c>
      <c r="K862">
        <v>-0.59472487987437039</v>
      </c>
      <c r="L862">
        <v>-7.2874287964884488E-2</v>
      </c>
      <c r="M862">
        <v>-0.41264840131310898</v>
      </c>
      <c r="N862">
        <v>0.48322147651006708</v>
      </c>
      <c r="O862">
        <v>-4.3695179169877651E-3</v>
      </c>
      <c r="P862">
        <v>-0.93716062037430403</v>
      </c>
      <c r="Q862">
        <v>0.35020271610576598</v>
      </c>
      <c r="R862">
        <v>148</v>
      </c>
      <c r="S862">
        <v>0</v>
      </c>
      <c r="T862">
        <v>-0.69678260948677395</v>
      </c>
      <c r="U862">
        <v>21</v>
      </c>
      <c r="V862">
        <v>3008</v>
      </c>
      <c r="W862">
        <v>149</v>
      </c>
    </row>
    <row r="863" spans="1:23">
      <c r="A863" t="s">
        <v>351</v>
      </c>
      <c r="B863" t="str">
        <f t="shared" si="13"/>
        <v>sold_area_ytd_yoy_exceed_expectation_6_-1</v>
      </c>
      <c r="C863" t="s">
        <v>392</v>
      </c>
      <c r="D863" t="s">
        <v>329</v>
      </c>
      <c r="E863">
        <v>6</v>
      </c>
      <c r="F863">
        <v>-1</v>
      </c>
      <c r="G863">
        <v>-1</v>
      </c>
      <c r="H863" t="s">
        <v>330</v>
      </c>
      <c r="I863" t="s">
        <v>331</v>
      </c>
      <c r="K863">
        <v>0.70012061269655246</v>
      </c>
      <c r="L863">
        <v>4.5463337277286797E-2</v>
      </c>
      <c r="M863">
        <v>0.2574347409729893</v>
      </c>
      <c r="N863">
        <v>0.51677852348993292</v>
      </c>
      <c r="O863">
        <v>5.2986327974893664E-3</v>
      </c>
      <c r="P863">
        <v>1.0672072030125761</v>
      </c>
      <c r="Q863">
        <v>0.28761601801987019</v>
      </c>
      <c r="R863">
        <v>148</v>
      </c>
      <c r="S863">
        <v>0</v>
      </c>
      <c r="T863">
        <v>-0.4980460265201842</v>
      </c>
      <c r="U863">
        <v>21</v>
      </c>
      <c r="V863">
        <v>3008</v>
      </c>
      <c r="W863">
        <v>149</v>
      </c>
    </row>
    <row r="864" spans="1:23">
      <c r="A864" t="s">
        <v>351</v>
      </c>
      <c r="B864" t="str">
        <f t="shared" si="13"/>
        <v>CN_BOND_1Y_exceed_expectation_6_1</v>
      </c>
      <c r="C864" t="s">
        <v>448</v>
      </c>
      <c r="D864" t="s">
        <v>329</v>
      </c>
      <c r="E864">
        <v>6</v>
      </c>
      <c r="F864">
        <v>1</v>
      </c>
      <c r="G864">
        <v>-1</v>
      </c>
      <c r="H864" t="s">
        <v>330</v>
      </c>
      <c r="I864" t="s">
        <v>331</v>
      </c>
      <c r="K864">
        <v>1.5068437683897891</v>
      </c>
      <c r="L864">
        <v>8.0034239569811705E-2</v>
      </c>
      <c r="M864">
        <v>0.45333476467285821</v>
      </c>
      <c r="N864">
        <v>0.53691275167785235</v>
      </c>
      <c r="O864">
        <v>7.7639654544940486E-3</v>
      </c>
      <c r="P864">
        <v>1.6774242872043379</v>
      </c>
      <c r="Q864">
        <v>9.5570232642380459E-2</v>
      </c>
      <c r="R864">
        <v>148</v>
      </c>
      <c r="S864">
        <v>0</v>
      </c>
      <c r="T864">
        <v>-0.46319653274484662</v>
      </c>
      <c r="U864">
        <v>25</v>
      </c>
      <c r="V864">
        <v>3008</v>
      </c>
      <c r="W864">
        <v>149</v>
      </c>
    </row>
    <row r="865" spans="1:23">
      <c r="A865" t="s">
        <v>351</v>
      </c>
      <c r="B865" t="str">
        <f t="shared" si="13"/>
        <v>CN_BOND_1Y_exceed_expectation_6_-1</v>
      </c>
      <c r="C865" t="s">
        <v>448</v>
      </c>
      <c r="D865" t="s">
        <v>329</v>
      </c>
      <c r="E865">
        <v>6</v>
      </c>
      <c r="F865">
        <v>-1</v>
      </c>
      <c r="G865">
        <v>-1</v>
      </c>
      <c r="H865" t="s">
        <v>330</v>
      </c>
      <c r="I865" t="s">
        <v>331</v>
      </c>
      <c r="K865">
        <v>-0.72514578123022488</v>
      </c>
      <c r="L865">
        <v>-0.1025507289788473</v>
      </c>
      <c r="M865">
        <v>-0.58087402140060318</v>
      </c>
      <c r="N865">
        <v>0.4563758389261745</v>
      </c>
      <c r="O865">
        <v>-7.084783726943494E-3</v>
      </c>
      <c r="P865">
        <v>-1.5447410567575111</v>
      </c>
      <c r="Q865">
        <v>0.1245444916190503</v>
      </c>
      <c r="R865">
        <v>148</v>
      </c>
      <c r="S865">
        <v>0</v>
      </c>
      <c r="T865">
        <v>-0.84481970322045852</v>
      </c>
      <c r="U865">
        <v>25</v>
      </c>
      <c r="V865">
        <v>3008</v>
      </c>
      <c r="W865">
        <v>149</v>
      </c>
    </row>
    <row r="866" spans="1:23">
      <c r="A866" t="s">
        <v>351</v>
      </c>
      <c r="B866" t="str">
        <f t="shared" si="13"/>
        <v>CN_BOND_10Y_exceed_expectation_6_1</v>
      </c>
      <c r="C866" t="s">
        <v>449</v>
      </c>
      <c r="D866" t="s">
        <v>329</v>
      </c>
      <c r="E866">
        <v>6</v>
      </c>
      <c r="F866">
        <v>1</v>
      </c>
      <c r="G866">
        <v>-1</v>
      </c>
      <c r="H866" t="s">
        <v>330</v>
      </c>
      <c r="I866" t="s">
        <v>331</v>
      </c>
      <c r="K866">
        <v>1.156944070163644</v>
      </c>
      <c r="L866">
        <v>6.6517252556811846E-2</v>
      </c>
      <c r="M866">
        <v>0.37671880472807179</v>
      </c>
      <c r="N866">
        <v>0.53691275167785235</v>
      </c>
      <c r="O866">
        <v>6.8592459112651674E-3</v>
      </c>
      <c r="P866">
        <v>1.46083614401766</v>
      </c>
      <c r="Q866">
        <v>0.14618014427622419</v>
      </c>
      <c r="R866">
        <v>148</v>
      </c>
      <c r="S866">
        <v>0</v>
      </c>
      <c r="T866">
        <v>-0.47256054625899258</v>
      </c>
      <c r="U866">
        <v>28</v>
      </c>
      <c r="V866">
        <v>3008</v>
      </c>
      <c r="W866">
        <v>149</v>
      </c>
    </row>
    <row r="867" spans="1:23">
      <c r="A867" t="s">
        <v>351</v>
      </c>
      <c r="B867" t="str">
        <f t="shared" si="13"/>
        <v>CN_BOND_10Y_exceed_expectation_6_-1</v>
      </c>
      <c r="C867" t="s">
        <v>449</v>
      </c>
      <c r="D867" t="s">
        <v>329</v>
      </c>
      <c r="E867">
        <v>6</v>
      </c>
      <c r="F867">
        <v>-1</v>
      </c>
      <c r="G867">
        <v>-1</v>
      </c>
      <c r="H867" t="s">
        <v>330</v>
      </c>
      <c r="I867" t="s">
        <v>331</v>
      </c>
      <c r="K867">
        <v>-0.68055890040469147</v>
      </c>
      <c r="L867">
        <v>-9.1176501218220518E-2</v>
      </c>
      <c r="M867">
        <v>-0.51637584593379515</v>
      </c>
      <c r="N867">
        <v>0.4563758389261745</v>
      </c>
      <c r="O867">
        <v>-5.8969887552607564E-3</v>
      </c>
      <c r="P867">
        <v>-1.190398075991276</v>
      </c>
      <c r="Q867">
        <v>0.23579585605775319</v>
      </c>
      <c r="R867">
        <v>148</v>
      </c>
      <c r="S867">
        <v>0</v>
      </c>
      <c r="T867">
        <v>-0.79723047747392328</v>
      </c>
      <c r="U867">
        <v>28</v>
      </c>
      <c r="V867">
        <v>3008</v>
      </c>
      <c r="W867">
        <v>149</v>
      </c>
    </row>
    <row r="868" spans="1:23">
      <c r="A868" t="s">
        <v>351</v>
      </c>
      <c r="B868" t="str">
        <f t="shared" si="13"/>
        <v>TERM_SPREAD_exceed_expectation_6_1</v>
      </c>
      <c r="C868" t="s">
        <v>450</v>
      </c>
      <c r="D868" t="s">
        <v>329</v>
      </c>
      <c r="E868">
        <v>6</v>
      </c>
      <c r="F868">
        <v>1</v>
      </c>
      <c r="G868">
        <v>1</v>
      </c>
      <c r="H868" t="s">
        <v>330</v>
      </c>
      <c r="I868" t="s">
        <v>331</v>
      </c>
      <c r="K868">
        <v>-0.28864480466565817</v>
      </c>
      <c r="L868">
        <v>-2.812969842879354E-2</v>
      </c>
      <c r="M868">
        <v>-0.15924869128375199</v>
      </c>
      <c r="N868">
        <v>0.55033557046979864</v>
      </c>
      <c r="O868">
        <v>-6.2002562111996846E-4</v>
      </c>
      <c r="P868">
        <v>-0.13412552758118601</v>
      </c>
      <c r="Q868">
        <v>0.89348553230109351</v>
      </c>
      <c r="R868">
        <v>148</v>
      </c>
      <c r="S868">
        <v>0</v>
      </c>
      <c r="T868">
        <v>-0.50227920736988951</v>
      </c>
      <c r="U868">
        <v>43</v>
      </c>
      <c r="V868">
        <v>3008</v>
      </c>
      <c r="W868">
        <v>149</v>
      </c>
    </row>
    <row r="869" spans="1:23">
      <c r="A869" t="s">
        <v>351</v>
      </c>
      <c r="B869" t="str">
        <f t="shared" si="13"/>
        <v>TERM_SPREAD_exceed_expectation_6_-1</v>
      </c>
      <c r="C869" t="s">
        <v>450</v>
      </c>
      <c r="D869" t="s">
        <v>329</v>
      </c>
      <c r="E869">
        <v>6</v>
      </c>
      <c r="F869">
        <v>-1</v>
      </c>
      <c r="G869">
        <v>1</v>
      </c>
      <c r="H869" t="s">
        <v>330</v>
      </c>
      <c r="I869" t="s">
        <v>331</v>
      </c>
      <c r="K869">
        <v>-3.1402891188826783E-2</v>
      </c>
      <c r="L869">
        <v>-2.669451455816763E-3</v>
      </c>
      <c r="M869">
        <v>-1.511237853688425E-2</v>
      </c>
      <c r="N869">
        <v>0.44295302013422821</v>
      </c>
      <c r="O869">
        <v>1.5197437506521631E-3</v>
      </c>
      <c r="P869">
        <v>0.30448152408004958</v>
      </c>
      <c r="Q869">
        <v>0.76118878236703902</v>
      </c>
      <c r="R869">
        <v>148</v>
      </c>
      <c r="S869">
        <v>0</v>
      </c>
      <c r="T869">
        <v>-0.44991395450682159</v>
      </c>
      <c r="U869">
        <v>43</v>
      </c>
      <c r="V869">
        <v>3008</v>
      </c>
      <c r="W869">
        <v>149</v>
      </c>
    </row>
    <row r="870" spans="1:23">
      <c r="A870" t="s">
        <v>351</v>
      </c>
      <c r="B870" t="str">
        <f t="shared" si="13"/>
        <v>US_BOND_5Y_exceed_expectation_6_1</v>
      </c>
      <c r="C870" t="s">
        <v>338</v>
      </c>
      <c r="D870" t="s">
        <v>329</v>
      </c>
      <c r="E870">
        <v>6</v>
      </c>
      <c r="F870">
        <v>1</v>
      </c>
      <c r="G870">
        <v>1</v>
      </c>
      <c r="H870" t="s">
        <v>330</v>
      </c>
      <c r="I870" t="s">
        <v>331</v>
      </c>
      <c r="K870">
        <v>-0.24360843648922881</v>
      </c>
      <c r="L870">
        <v>-2.311867045427729E-2</v>
      </c>
      <c r="M870">
        <v>-0.13087922642425839</v>
      </c>
      <c r="N870">
        <v>0.49664429530201343</v>
      </c>
      <c r="O870">
        <v>-2.5327459978831282E-4</v>
      </c>
      <c r="P870">
        <v>-5.411349740690706E-2</v>
      </c>
      <c r="Q870">
        <v>0.95691771582936092</v>
      </c>
      <c r="R870">
        <v>148</v>
      </c>
      <c r="S870">
        <v>0</v>
      </c>
      <c r="T870">
        <v>-0.61652674483406511</v>
      </c>
      <c r="U870">
        <v>36</v>
      </c>
      <c r="V870">
        <v>3008</v>
      </c>
      <c r="W870">
        <v>149</v>
      </c>
    </row>
    <row r="871" spans="1:23">
      <c r="A871" t="s">
        <v>351</v>
      </c>
      <c r="B871" t="str">
        <f t="shared" si="13"/>
        <v>US_BOND_5Y_exceed_expectation_6_-1</v>
      </c>
      <c r="C871" t="s">
        <v>338</v>
      </c>
      <c r="D871" t="s">
        <v>329</v>
      </c>
      <c r="E871">
        <v>6</v>
      </c>
      <c r="F871">
        <v>-1</v>
      </c>
      <c r="G871">
        <v>1</v>
      </c>
      <c r="H871" t="s">
        <v>330</v>
      </c>
      <c r="I871" t="s">
        <v>331</v>
      </c>
      <c r="K871">
        <v>-8.9074206036090287E-2</v>
      </c>
      <c r="L871">
        <v>-7.7853761105732833E-3</v>
      </c>
      <c r="M871">
        <v>-4.4074507000259333E-2</v>
      </c>
      <c r="N871">
        <v>0.49664429530201343</v>
      </c>
      <c r="O871">
        <v>1.0045377293257461E-3</v>
      </c>
      <c r="P871">
        <v>0.21287849784152399</v>
      </c>
      <c r="Q871">
        <v>0.83171467210996619</v>
      </c>
      <c r="R871">
        <v>148</v>
      </c>
      <c r="S871">
        <v>0</v>
      </c>
      <c r="T871">
        <v>-0.69785105475380227</v>
      </c>
      <c r="U871">
        <v>36</v>
      </c>
      <c r="V871">
        <v>3008</v>
      </c>
      <c r="W871">
        <v>149</v>
      </c>
    </row>
    <row r="872" spans="1:23">
      <c r="A872" t="s">
        <v>351</v>
      </c>
      <c r="B872" t="str">
        <f t="shared" si="13"/>
        <v>US_BOND_10Y_exceed_expectation_6_1</v>
      </c>
      <c r="C872" t="s">
        <v>336</v>
      </c>
      <c r="D872" t="s">
        <v>329</v>
      </c>
      <c r="E872">
        <v>6</v>
      </c>
      <c r="F872">
        <v>1</v>
      </c>
      <c r="G872">
        <v>1</v>
      </c>
      <c r="H872" t="s">
        <v>330</v>
      </c>
      <c r="I872" t="s">
        <v>331</v>
      </c>
      <c r="K872">
        <v>-0.21025546275888879</v>
      </c>
      <c r="L872">
        <v>-1.9580864937424391E-2</v>
      </c>
      <c r="M872">
        <v>-0.1108507239121138</v>
      </c>
      <c r="N872">
        <v>0.50335570469798663</v>
      </c>
      <c r="O872">
        <v>5.4101967132889347E-5</v>
      </c>
      <c r="P872">
        <v>1.1554137108316291E-2</v>
      </c>
      <c r="Q872">
        <v>0.99079689768617518</v>
      </c>
      <c r="R872">
        <v>148</v>
      </c>
      <c r="S872">
        <v>0</v>
      </c>
      <c r="T872">
        <v>-0.57367256919088561</v>
      </c>
      <c r="U872">
        <v>32</v>
      </c>
      <c r="V872">
        <v>3008</v>
      </c>
      <c r="W872">
        <v>149</v>
      </c>
    </row>
    <row r="873" spans="1:23">
      <c r="A873" t="s">
        <v>351</v>
      </c>
      <c r="B873" t="str">
        <f t="shared" si="13"/>
        <v>US_BOND_10Y_exceed_expectation_6_-1</v>
      </c>
      <c r="C873" t="s">
        <v>336</v>
      </c>
      <c r="D873" t="s">
        <v>329</v>
      </c>
      <c r="E873">
        <v>6</v>
      </c>
      <c r="F873">
        <v>-1</v>
      </c>
      <c r="G873">
        <v>1</v>
      </c>
      <c r="H873" t="s">
        <v>330</v>
      </c>
      <c r="I873" t="s">
        <v>331</v>
      </c>
      <c r="K873">
        <v>-0.12754498062670161</v>
      </c>
      <c r="L873">
        <v>-1.136574520452649E-2</v>
      </c>
      <c r="M873">
        <v>-6.4343484710646354E-2</v>
      </c>
      <c r="N873">
        <v>0.48993288590604028</v>
      </c>
      <c r="O873">
        <v>7.4476886078178443E-4</v>
      </c>
      <c r="P873">
        <v>0.15526116781498339</v>
      </c>
      <c r="Q873">
        <v>0.8768269790410762</v>
      </c>
      <c r="R873">
        <v>148</v>
      </c>
      <c r="S873">
        <v>0</v>
      </c>
      <c r="T873">
        <v>-0.70173062843298606</v>
      </c>
      <c r="U873">
        <v>32</v>
      </c>
      <c r="V873">
        <v>3008</v>
      </c>
      <c r="W873">
        <v>149</v>
      </c>
    </row>
    <row r="874" spans="1:23">
      <c r="A874" t="s">
        <v>351</v>
      </c>
      <c r="B874" t="str">
        <f t="shared" si="13"/>
        <v>CNY_INDEX_exceed_expectation_6_1</v>
      </c>
      <c r="C874" t="s">
        <v>388</v>
      </c>
      <c r="D874" t="s">
        <v>329</v>
      </c>
      <c r="E874">
        <v>6</v>
      </c>
      <c r="F874">
        <v>1</v>
      </c>
      <c r="G874">
        <v>-1</v>
      </c>
      <c r="H874" t="s">
        <v>455</v>
      </c>
      <c r="I874" t="s">
        <v>331</v>
      </c>
      <c r="K874">
        <v>-2.420689235726747E-2</v>
      </c>
      <c r="L874">
        <v>-2.8547983644144899E-3</v>
      </c>
      <c r="M874">
        <v>-1.876061062918196E-2</v>
      </c>
      <c r="N874">
        <v>0.53271028037383172</v>
      </c>
      <c r="O874">
        <v>8.7394088354539085E-4</v>
      </c>
      <c r="P874">
        <v>0.19058430471591531</v>
      </c>
      <c r="Q874">
        <v>0.84921582105172444</v>
      </c>
      <c r="R874">
        <v>106</v>
      </c>
      <c r="S874">
        <v>0</v>
      </c>
      <c r="T874">
        <v>-0.38076655867198911</v>
      </c>
      <c r="U874">
        <v>19</v>
      </c>
      <c r="V874">
        <v>2160</v>
      </c>
      <c r="W874">
        <v>107</v>
      </c>
    </row>
    <row r="875" spans="1:23">
      <c r="A875" t="s">
        <v>351</v>
      </c>
      <c r="B875" t="str">
        <f t="shared" si="13"/>
        <v>CNY_INDEX_exceed_expectation_6_-1</v>
      </c>
      <c r="C875" t="s">
        <v>388</v>
      </c>
      <c r="D875" t="s">
        <v>329</v>
      </c>
      <c r="E875">
        <v>6</v>
      </c>
      <c r="F875">
        <v>-1</v>
      </c>
      <c r="G875">
        <v>-1</v>
      </c>
      <c r="H875" t="s">
        <v>455</v>
      </c>
      <c r="I875" t="s">
        <v>331</v>
      </c>
      <c r="K875">
        <v>-0.15964890572486939</v>
      </c>
      <c r="L875">
        <v>-2.0087968962830719E-2</v>
      </c>
      <c r="M875">
        <v>-0.13201022136638799</v>
      </c>
      <c r="N875">
        <v>0.46728971962616822</v>
      </c>
      <c r="O875">
        <v>-5.1759211407047137E-4</v>
      </c>
      <c r="P875">
        <v>-0.1137210517611721</v>
      </c>
      <c r="Q875">
        <v>0.90967403574432093</v>
      </c>
      <c r="R875">
        <v>106</v>
      </c>
      <c r="S875">
        <v>0</v>
      </c>
      <c r="T875">
        <v>-0.48721643501981071</v>
      </c>
      <c r="U875">
        <v>19</v>
      </c>
      <c r="V875">
        <v>2160</v>
      </c>
      <c r="W875">
        <v>107</v>
      </c>
    </row>
    <row r="876" spans="1:23">
      <c r="A876" t="s">
        <v>351</v>
      </c>
      <c r="B876" t="str">
        <f t="shared" si="13"/>
        <v>USD_INDEX_exceed_expectation_6_1</v>
      </c>
      <c r="C876" t="s">
        <v>452</v>
      </c>
      <c r="D876" t="s">
        <v>329</v>
      </c>
      <c r="E876">
        <v>6</v>
      </c>
      <c r="F876">
        <v>1</v>
      </c>
      <c r="G876">
        <v>1</v>
      </c>
      <c r="H876" t="s">
        <v>330</v>
      </c>
      <c r="I876" t="s">
        <v>331</v>
      </c>
      <c r="K876">
        <v>1.1020527004735809</v>
      </c>
      <c r="L876">
        <v>6.421648614704667E-2</v>
      </c>
      <c r="M876">
        <v>0.36368046940195692</v>
      </c>
      <c r="N876">
        <v>0.57718120805369133</v>
      </c>
      <c r="O876">
        <v>6.7297665854591767E-3</v>
      </c>
      <c r="P876">
        <v>1.3752159873039731</v>
      </c>
      <c r="Q876">
        <v>0.1711425997196393</v>
      </c>
      <c r="R876">
        <v>148</v>
      </c>
      <c r="S876">
        <v>0</v>
      </c>
      <c r="T876">
        <v>-0.42059402981683869</v>
      </c>
      <c r="U876">
        <v>35</v>
      </c>
      <c r="V876">
        <v>3008</v>
      </c>
      <c r="W876">
        <v>149</v>
      </c>
    </row>
    <row r="877" spans="1:23">
      <c r="A877" t="s">
        <v>351</v>
      </c>
      <c r="B877" t="str">
        <f t="shared" si="13"/>
        <v>USD_INDEX_exceed_expectation_6_-1</v>
      </c>
      <c r="C877" t="s">
        <v>452</v>
      </c>
      <c r="D877" t="s">
        <v>329</v>
      </c>
      <c r="E877">
        <v>6</v>
      </c>
      <c r="F877">
        <v>-1</v>
      </c>
      <c r="G877">
        <v>1</v>
      </c>
      <c r="H877" t="s">
        <v>330</v>
      </c>
      <c r="I877" t="s">
        <v>331</v>
      </c>
      <c r="K877">
        <v>-0.6722172639232975</v>
      </c>
      <c r="L877">
        <v>-8.9211684279542403E-2</v>
      </c>
      <c r="M877">
        <v>-0.50523703742726955</v>
      </c>
      <c r="N877">
        <v>0.41610738255033558</v>
      </c>
      <c r="O877">
        <v>-5.7329275256175821E-3</v>
      </c>
      <c r="P877">
        <v>-1.1916331799564339</v>
      </c>
      <c r="Q877">
        <v>0.23531248782248201</v>
      </c>
      <c r="R877">
        <v>148</v>
      </c>
      <c r="S877">
        <v>0</v>
      </c>
      <c r="T877">
        <v>-0.73667025046186885</v>
      </c>
      <c r="U877">
        <v>35</v>
      </c>
      <c r="V877">
        <v>3008</v>
      </c>
      <c r="W877">
        <v>149</v>
      </c>
    </row>
    <row r="878" spans="1:23">
      <c r="A878" t="s">
        <v>351</v>
      </c>
      <c r="B878" t="str">
        <f t="shared" si="13"/>
        <v>DR007_historical_new_low_24_-1</v>
      </c>
      <c r="C878" t="s">
        <v>387</v>
      </c>
      <c r="D878" t="s">
        <v>339</v>
      </c>
      <c r="E878">
        <v>24</v>
      </c>
      <c r="F878">
        <v>-1</v>
      </c>
      <c r="G878">
        <v>1</v>
      </c>
      <c r="H878" t="s">
        <v>330</v>
      </c>
      <c r="I878" t="s">
        <v>331</v>
      </c>
      <c r="K878">
        <v>-3.8480804727163309E-2</v>
      </c>
      <c r="L878">
        <v>-3.282058703678925E-3</v>
      </c>
      <c r="M878">
        <v>-1.8580471606869799E-2</v>
      </c>
      <c r="N878">
        <v>0.48993288590604028</v>
      </c>
      <c r="O878">
        <v>1.4638236306223609E-3</v>
      </c>
      <c r="P878">
        <v>0.30505475106292901</v>
      </c>
      <c r="Q878">
        <v>0.76075303602564848</v>
      </c>
      <c r="R878">
        <v>148</v>
      </c>
      <c r="S878">
        <v>0</v>
      </c>
      <c r="T878">
        <v>-0.69881549879314953</v>
      </c>
      <c r="U878">
        <v>17</v>
      </c>
      <c r="V878">
        <v>3008</v>
      </c>
      <c r="W878">
        <v>149</v>
      </c>
    </row>
    <row r="879" spans="1:23">
      <c r="A879" t="s">
        <v>351</v>
      </c>
      <c r="B879" t="str">
        <f t="shared" si="13"/>
        <v>DR007_historical_new_low_36_-1</v>
      </c>
      <c r="C879" t="s">
        <v>387</v>
      </c>
      <c r="D879" t="s">
        <v>339</v>
      </c>
      <c r="E879">
        <v>36</v>
      </c>
      <c r="F879">
        <v>-1</v>
      </c>
      <c r="G879">
        <v>1</v>
      </c>
      <c r="H879" t="s">
        <v>330</v>
      </c>
      <c r="I879" t="s">
        <v>331</v>
      </c>
      <c r="K879">
        <v>-6.2336450631779512E-2</v>
      </c>
      <c r="L879">
        <v>-5.3776919843346871E-3</v>
      </c>
      <c r="M879">
        <v>-3.044423052560415E-2</v>
      </c>
      <c r="N879">
        <v>0.48993288590604028</v>
      </c>
      <c r="O879">
        <v>1.265158927609188E-3</v>
      </c>
      <c r="P879">
        <v>0.26588908941882972</v>
      </c>
      <c r="Q879">
        <v>0.79069466403664679</v>
      </c>
      <c r="R879">
        <v>148</v>
      </c>
      <c r="S879">
        <v>0</v>
      </c>
      <c r="T879">
        <v>-0.70471735078427966</v>
      </c>
      <c r="U879">
        <v>9</v>
      </c>
      <c r="V879">
        <v>3008</v>
      </c>
      <c r="W879">
        <v>149</v>
      </c>
    </row>
    <row r="880" spans="1:23">
      <c r="A880" t="s">
        <v>351</v>
      </c>
      <c r="B880" t="str">
        <f t="shared" si="13"/>
        <v>CREDIT_SPREAD_exceed_expectation_6_1</v>
      </c>
      <c r="C880" t="s">
        <v>453</v>
      </c>
      <c r="D880" t="s">
        <v>329</v>
      </c>
      <c r="E880">
        <v>6</v>
      </c>
      <c r="F880">
        <v>1</v>
      </c>
      <c r="G880">
        <v>1</v>
      </c>
      <c r="H880" t="s">
        <v>456</v>
      </c>
      <c r="I880" t="s">
        <v>331</v>
      </c>
      <c r="K880">
        <v>-0.37901382697646008</v>
      </c>
      <c r="L880">
        <v>-3.9398553753455912E-2</v>
      </c>
      <c r="M880">
        <v>-0.22272439643880049</v>
      </c>
      <c r="N880">
        <v>0.49324324324324331</v>
      </c>
      <c r="O880">
        <v>-1.4297432174734379E-3</v>
      </c>
      <c r="P880">
        <v>-0.2855835907400332</v>
      </c>
      <c r="Q880">
        <v>0.77559908550148249</v>
      </c>
      <c r="R880">
        <v>147</v>
      </c>
      <c r="S880">
        <v>0</v>
      </c>
      <c r="T880">
        <v>-0.62665929551732591</v>
      </c>
      <c r="U880">
        <v>43</v>
      </c>
      <c r="V880">
        <v>2987</v>
      </c>
      <c r="W880">
        <v>148</v>
      </c>
    </row>
    <row r="881" spans="1:23">
      <c r="A881" t="s">
        <v>351</v>
      </c>
      <c r="B881" t="str">
        <f t="shared" si="13"/>
        <v>CREDIT_SPREAD_exceed_expectation_6_-1</v>
      </c>
      <c r="C881" t="s">
        <v>453</v>
      </c>
      <c r="D881" t="s">
        <v>329</v>
      </c>
      <c r="E881">
        <v>6</v>
      </c>
      <c r="F881">
        <v>-1</v>
      </c>
      <c r="G881">
        <v>1</v>
      </c>
      <c r="H881" t="s">
        <v>456</v>
      </c>
      <c r="I881" t="s">
        <v>331</v>
      </c>
      <c r="K881">
        <v>0.11123692871605551</v>
      </c>
      <c r="L881">
        <v>8.9380621666235172E-3</v>
      </c>
      <c r="M881">
        <v>5.0527857287631553E-2</v>
      </c>
      <c r="N881">
        <v>0.5067567567567568</v>
      </c>
      <c r="O881">
        <v>2.4801971174075481E-3</v>
      </c>
      <c r="P881">
        <v>0.51012497432238357</v>
      </c>
      <c r="Q881">
        <v>0.61072900669439867</v>
      </c>
      <c r="R881">
        <v>147</v>
      </c>
      <c r="S881">
        <v>0</v>
      </c>
      <c r="T881">
        <v>-0.4333231133267717</v>
      </c>
      <c r="U881">
        <v>43</v>
      </c>
      <c r="V881">
        <v>2987</v>
      </c>
      <c r="W881">
        <v>148</v>
      </c>
    </row>
    <row r="882" spans="1:23">
      <c r="A882" t="s">
        <v>351</v>
      </c>
      <c r="B882" t="str">
        <f t="shared" si="13"/>
        <v>electricity_yoy_exceed_expectation_9_1</v>
      </c>
      <c r="C882" t="s">
        <v>435</v>
      </c>
      <c r="D882" t="s">
        <v>329</v>
      </c>
      <c r="E882">
        <v>9</v>
      </c>
      <c r="F882">
        <v>1</v>
      </c>
      <c r="G882">
        <v>-1</v>
      </c>
      <c r="H882" t="s">
        <v>330</v>
      </c>
      <c r="I882" t="s">
        <v>331</v>
      </c>
      <c r="K882">
        <v>-6.3946178153965305E-2</v>
      </c>
      <c r="L882">
        <v>-5.5208540763533884E-3</v>
      </c>
      <c r="M882">
        <v>-3.1254694464025061E-2</v>
      </c>
      <c r="N882">
        <v>0.46308724832214759</v>
      </c>
      <c r="O882">
        <v>1.224683186296721E-3</v>
      </c>
      <c r="P882">
        <v>0.25858341973266269</v>
      </c>
      <c r="Q882">
        <v>0.79631594684403106</v>
      </c>
      <c r="R882">
        <v>148</v>
      </c>
      <c r="S882">
        <v>0</v>
      </c>
      <c r="T882">
        <v>-0.43589291594909663</v>
      </c>
      <c r="U882">
        <v>42</v>
      </c>
      <c r="V882">
        <v>3008</v>
      </c>
      <c r="W882">
        <v>149</v>
      </c>
    </row>
    <row r="883" spans="1:23">
      <c r="A883" t="s">
        <v>351</v>
      </c>
      <c r="B883" t="str">
        <f t="shared" si="13"/>
        <v>electricity_yoy_exceed_expectation_9_-1</v>
      </c>
      <c r="C883" t="s">
        <v>435</v>
      </c>
      <c r="D883" t="s">
        <v>329</v>
      </c>
      <c r="E883">
        <v>9</v>
      </c>
      <c r="F883">
        <v>-1</v>
      </c>
      <c r="G883">
        <v>-1</v>
      </c>
      <c r="H883" t="s">
        <v>330</v>
      </c>
      <c r="I883" t="s">
        <v>331</v>
      </c>
      <c r="K883">
        <v>-0.2639134957220628</v>
      </c>
      <c r="L883">
        <v>-2.5343120614586989E-2</v>
      </c>
      <c r="M883">
        <v>-0.14347263677308431</v>
      </c>
      <c r="N883">
        <v>0.53691275167785235</v>
      </c>
      <c r="O883">
        <v>-3.929157682291291E-4</v>
      </c>
      <c r="P883">
        <v>-8.2025545090708252E-2</v>
      </c>
      <c r="Q883">
        <v>0.93473722721519148</v>
      </c>
      <c r="R883">
        <v>148</v>
      </c>
      <c r="S883">
        <v>0</v>
      </c>
      <c r="T883">
        <v>-0.6442682180991991</v>
      </c>
      <c r="U883">
        <v>42</v>
      </c>
      <c r="V883">
        <v>3008</v>
      </c>
      <c r="W883">
        <v>149</v>
      </c>
    </row>
    <row r="884" spans="1:23">
      <c r="A884" t="s">
        <v>351</v>
      </c>
      <c r="B884" t="str">
        <f t="shared" si="13"/>
        <v>electricity_ytd_yoy_exceed_expectation_9_1</v>
      </c>
      <c r="C884" t="s">
        <v>436</v>
      </c>
      <c r="D884" t="s">
        <v>329</v>
      </c>
      <c r="E884">
        <v>9</v>
      </c>
      <c r="F884">
        <v>1</v>
      </c>
      <c r="G884">
        <v>-1</v>
      </c>
      <c r="H884" t="s">
        <v>330</v>
      </c>
      <c r="I884" t="s">
        <v>331</v>
      </c>
      <c r="K884">
        <v>0.33861180530029039</v>
      </c>
      <c r="L884">
        <v>2.473293685119704E-2</v>
      </c>
      <c r="M884">
        <v>0.14003165221524499</v>
      </c>
      <c r="N884">
        <v>0.51006711409395977</v>
      </c>
      <c r="O884">
        <v>3.6128476494318639E-3</v>
      </c>
      <c r="P884">
        <v>0.76739547269584774</v>
      </c>
      <c r="Q884">
        <v>0.44406894152022652</v>
      </c>
      <c r="R884">
        <v>148</v>
      </c>
      <c r="S884">
        <v>0</v>
      </c>
      <c r="T884">
        <v>-0.47685121885831472</v>
      </c>
      <c r="U884">
        <v>22</v>
      </c>
      <c r="V884">
        <v>3008</v>
      </c>
      <c r="W884">
        <v>149</v>
      </c>
    </row>
    <row r="885" spans="1:23">
      <c r="A885" t="s">
        <v>351</v>
      </c>
      <c r="B885" t="str">
        <f t="shared" si="13"/>
        <v>electricity_ytd_yoy_exceed_expectation_9_-1</v>
      </c>
      <c r="C885" t="s">
        <v>436</v>
      </c>
      <c r="D885" t="s">
        <v>329</v>
      </c>
      <c r="E885">
        <v>9</v>
      </c>
      <c r="F885">
        <v>-1</v>
      </c>
      <c r="G885">
        <v>-1</v>
      </c>
      <c r="H885" t="s">
        <v>330</v>
      </c>
      <c r="I885" t="s">
        <v>331</v>
      </c>
      <c r="K885">
        <v>-0.48527528084657379</v>
      </c>
      <c r="L885">
        <v>-5.4118486755966977E-2</v>
      </c>
      <c r="M885">
        <v>-0.30640522641613149</v>
      </c>
      <c r="N885">
        <v>0.48322147651006708</v>
      </c>
      <c r="O885">
        <v>-2.8034708184896868E-3</v>
      </c>
      <c r="P885">
        <v>-0.58745834911583161</v>
      </c>
      <c r="Q885">
        <v>0.5577911086026166</v>
      </c>
      <c r="R885">
        <v>148</v>
      </c>
      <c r="S885">
        <v>0</v>
      </c>
      <c r="T885">
        <v>-0.69558838465248596</v>
      </c>
      <c r="U885">
        <v>22</v>
      </c>
      <c r="V885">
        <v>3008</v>
      </c>
      <c r="W885">
        <v>149</v>
      </c>
    </row>
    <row r="886" spans="1:23">
      <c r="A886" t="s">
        <v>351</v>
      </c>
      <c r="B886" t="str">
        <f t="shared" si="13"/>
        <v>industrial_value_added_yoy_exceed_expectation_9_1</v>
      </c>
      <c r="C886" t="s">
        <v>437</v>
      </c>
      <c r="D886" t="s">
        <v>329</v>
      </c>
      <c r="E886">
        <v>9</v>
      </c>
      <c r="F886">
        <v>1</v>
      </c>
      <c r="G886">
        <v>-1</v>
      </c>
      <c r="H886" t="s">
        <v>330</v>
      </c>
      <c r="I886" t="s">
        <v>331</v>
      </c>
      <c r="K886">
        <v>1.276283433583967</v>
      </c>
      <c r="L886">
        <v>7.1339719432068849E-2</v>
      </c>
      <c r="M886">
        <v>0.40404994787140858</v>
      </c>
      <c r="N886">
        <v>0.56375838926174493</v>
      </c>
      <c r="O886">
        <v>7.1261772747344757E-3</v>
      </c>
      <c r="P886">
        <v>1.54277451440729</v>
      </c>
      <c r="Q886">
        <v>0.12502098923828431</v>
      </c>
      <c r="R886">
        <v>148</v>
      </c>
      <c r="S886">
        <v>0</v>
      </c>
      <c r="T886">
        <v>-0.46664363831915973</v>
      </c>
      <c r="U886">
        <v>40</v>
      </c>
      <c r="V886">
        <v>3008</v>
      </c>
      <c r="W886">
        <v>149</v>
      </c>
    </row>
    <row r="887" spans="1:23">
      <c r="A887" t="s">
        <v>351</v>
      </c>
      <c r="B887" t="str">
        <f t="shared" si="13"/>
        <v>industrial_value_added_yoy_exceed_expectation_9_-1</v>
      </c>
      <c r="C887" t="s">
        <v>437</v>
      </c>
      <c r="D887" t="s">
        <v>329</v>
      </c>
      <c r="E887">
        <v>9</v>
      </c>
      <c r="F887">
        <v>-1</v>
      </c>
      <c r="G887">
        <v>-1</v>
      </c>
      <c r="H887" t="s">
        <v>330</v>
      </c>
      <c r="I887" t="s">
        <v>331</v>
      </c>
      <c r="K887">
        <v>-0.69730633040991508</v>
      </c>
      <c r="L887">
        <v>-9.5267426943119626E-2</v>
      </c>
      <c r="M887">
        <v>-0.53957037112914852</v>
      </c>
      <c r="N887">
        <v>0.43624161073825501</v>
      </c>
      <c r="O887">
        <v>-6.4036008792021102E-3</v>
      </c>
      <c r="P887">
        <v>-1.36692035454602</v>
      </c>
      <c r="Q887">
        <v>0.1737230027237088</v>
      </c>
      <c r="R887">
        <v>148</v>
      </c>
      <c r="S887">
        <v>0</v>
      </c>
      <c r="T887">
        <v>-0.81818372234874615</v>
      </c>
      <c r="U887">
        <v>40</v>
      </c>
      <c r="V887">
        <v>3008</v>
      </c>
      <c r="W887">
        <v>149</v>
      </c>
    </row>
    <row r="888" spans="1:23">
      <c r="A888" t="s">
        <v>351</v>
      </c>
      <c r="B888" t="str">
        <f t="shared" si="13"/>
        <v>fixedasset_investment_yoy_exceed_expectation_9_1</v>
      </c>
      <c r="C888" t="s">
        <v>344</v>
      </c>
      <c r="D888" t="s">
        <v>329</v>
      </c>
      <c r="E888">
        <v>9</v>
      </c>
      <c r="F888">
        <v>1</v>
      </c>
      <c r="G888">
        <v>1</v>
      </c>
      <c r="H888" t="s">
        <v>330</v>
      </c>
      <c r="I888" t="s">
        <v>331</v>
      </c>
      <c r="K888">
        <v>2.016738422317907</v>
      </c>
      <c r="L888">
        <v>9.6917669363615122E-2</v>
      </c>
      <c r="M888">
        <v>0.549076058396049</v>
      </c>
      <c r="N888">
        <v>0.57718120805369133</v>
      </c>
      <c r="O888">
        <v>9.0788436043453945E-3</v>
      </c>
      <c r="P888">
        <v>1.9426819190251641</v>
      </c>
      <c r="Q888">
        <v>5.3952944633616211E-2</v>
      </c>
      <c r="R888">
        <v>148</v>
      </c>
      <c r="S888">
        <v>0</v>
      </c>
      <c r="T888">
        <v>-0.40939065925232759</v>
      </c>
      <c r="U888">
        <v>40</v>
      </c>
      <c r="V888">
        <v>3008</v>
      </c>
      <c r="W888">
        <v>149</v>
      </c>
    </row>
    <row r="889" spans="1:23">
      <c r="A889" t="s">
        <v>351</v>
      </c>
      <c r="B889" t="str">
        <f t="shared" si="13"/>
        <v>fixedasset_investment_yoy_exceed_expectation_9_-1</v>
      </c>
      <c r="C889" t="s">
        <v>344</v>
      </c>
      <c r="D889" t="s">
        <v>329</v>
      </c>
      <c r="E889">
        <v>9</v>
      </c>
      <c r="F889">
        <v>-1</v>
      </c>
      <c r="G889">
        <v>1</v>
      </c>
      <c r="H889" t="s">
        <v>330</v>
      </c>
      <c r="I889" t="s">
        <v>331</v>
      </c>
      <c r="K889">
        <v>-0.77160214473973232</v>
      </c>
      <c r="L889">
        <v>-0.11636400064359879</v>
      </c>
      <c r="M889">
        <v>-0.65924704166038417</v>
      </c>
      <c r="N889">
        <v>0.42281879194630873</v>
      </c>
      <c r="O889">
        <v>-8.2244295991402636E-3</v>
      </c>
      <c r="P889">
        <v>-1.721070253189684</v>
      </c>
      <c r="Q889">
        <v>8.732776628408942E-2</v>
      </c>
      <c r="R889">
        <v>148</v>
      </c>
      <c r="S889">
        <v>0</v>
      </c>
      <c r="T889">
        <v>-0.81722652968592524</v>
      </c>
      <c r="U889">
        <v>40</v>
      </c>
      <c r="V889">
        <v>3008</v>
      </c>
      <c r="W889">
        <v>149</v>
      </c>
    </row>
    <row r="890" spans="1:23">
      <c r="A890" t="s">
        <v>351</v>
      </c>
      <c r="B890" t="str">
        <f t="shared" si="13"/>
        <v>fixedasset_investment_ytd_yoy_exceed_expectation_9_1</v>
      </c>
      <c r="C890" t="s">
        <v>390</v>
      </c>
      <c r="D890" t="s">
        <v>329</v>
      </c>
      <c r="E890">
        <v>9</v>
      </c>
      <c r="F890">
        <v>1</v>
      </c>
      <c r="G890">
        <v>-1</v>
      </c>
      <c r="H890" t="s">
        <v>330</v>
      </c>
      <c r="I890" t="s">
        <v>331</v>
      </c>
      <c r="K890">
        <v>0.32646341703042703</v>
      </c>
      <c r="L890">
        <v>2.3950571228214201E-2</v>
      </c>
      <c r="M890">
        <v>0.13560159456673759</v>
      </c>
      <c r="N890">
        <v>0.5436241610738255</v>
      </c>
      <c r="O890">
        <v>3.5713085786689431E-3</v>
      </c>
      <c r="P890">
        <v>0.75611617710503232</v>
      </c>
      <c r="Q890">
        <v>0.45078137041561661</v>
      </c>
      <c r="R890">
        <v>148</v>
      </c>
      <c r="S890">
        <v>0</v>
      </c>
      <c r="T890">
        <v>-0.41191075979580288</v>
      </c>
      <c r="U890">
        <v>18</v>
      </c>
      <c r="V890">
        <v>3008</v>
      </c>
      <c r="W890">
        <v>149</v>
      </c>
    </row>
    <row r="891" spans="1:23">
      <c r="A891" t="s">
        <v>351</v>
      </c>
      <c r="B891" t="str">
        <f t="shared" si="13"/>
        <v>fixedasset_investment_ytd_yoy_exceed_expectation_9_-1</v>
      </c>
      <c r="C891" t="s">
        <v>390</v>
      </c>
      <c r="D891" t="s">
        <v>329</v>
      </c>
      <c r="E891">
        <v>9</v>
      </c>
      <c r="F891">
        <v>-1</v>
      </c>
      <c r="G891">
        <v>-1</v>
      </c>
      <c r="H891" t="s">
        <v>330</v>
      </c>
      <c r="I891" t="s">
        <v>331</v>
      </c>
      <c r="K891">
        <v>-0.48056118495814648</v>
      </c>
      <c r="L891">
        <v>-5.3395771031037431E-2</v>
      </c>
      <c r="M891">
        <v>-0.30231227580908759</v>
      </c>
      <c r="N891">
        <v>0.44966442953020141</v>
      </c>
      <c r="O891">
        <v>-2.7101639452467522E-3</v>
      </c>
      <c r="P891">
        <v>-0.56102046988125753</v>
      </c>
      <c r="Q891">
        <v>0.57563199847822788</v>
      </c>
      <c r="R891">
        <v>148</v>
      </c>
      <c r="S891">
        <v>0</v>
      </c>
      <c r="T891">
        <v>-0.58376957381244665</v>
      </c>
      <c r="U891">
        <v>18</v>
      </c>
      <c r="V891">
        <v>3008</v>
      </c>
      <c r="W891">
        <v>149</v>
      </c>
    </row>
    <row r="892" spans="1:23">
      <c r="A892" t="s">
        <v>351</v>
      </c>
      <c r="B892" t="str">
        <f t="shared" si="13"/>
        <v>pmi_manufacturing_exceed_expectation_9_1</v>
      </c>
      <c r="C892" t="s">
        <v>347</v>
      </c>
      <c r="D892" t="s">
        <v>329</v>
      </c>
      <c r="E892">
        <v>9</v>
      </c>
      <c r="F892">
        <v>1</v>
      </c>
      <c r="G892">
        <v>1</v>
      </c>
      <c r="H892" t="s">
        <v>330</v>
      </c>
      <c r="I892" t="s">
        <v>331</v>
      </c>
      <c r="K892">
        <v>2.4273616964663969</v>
      </c>
      <c r="L892">
        <v>0.1087078501379963</v>
      </c>
      <c r="M892">
        <v>0.61596698325910615</v>
      </c>
      <c r="N892">
        <v>0.53020134228187921</v>
      </c>
      <c r="O892">
        <v>1.004296453662358E-2</v>
      </c>
      <c r="P892">
        <v>2.009768603377311</v>
      </c>
      <c r="Q892">
        <v>4.6273102640714027E-2</v>
      </c>
      <c r="R892">
        <v>148</v>
      </c>
      <c r="S892">
        <v>1</v>
      </c>
      <c r="T892">
        <v>-0.4391999763721926</v>
      </c>
      <c r="U892">
        <v>40</v>
      </c>
      <c r="V892">
        <v>3008</v>
      </c>
      <c r="W892">
        <v>149</v>
      </c>
    </row>
    <row r="893" spans="1:23">
      <c r="A893" t="s">
        <v>351</v>
      </c>
      <c r="B893" t="str">
        <f t="shared" si="13"/>
        <v>pmi_manufacturing_exceed_expectation_9_-1</v>
      </c>
      <c r="C893" t="s">
        <v>347</v>
      </c>
      <c r="D893" t="s">
        <v>329</v>
      </c>
      <c r="E893">
        <v>9</v>
      </c>
      <c r="F893">
        <v>-1</v>
      </c>
      <c r="G893">
        <v>1</v>
      </c>
      <c r="H893" t="s">
        <v>330</v>
      </c>
      <c r="I893" t="s">
        <v>331</v>
      </c>
      <c r="K893">
        <v>-0.79896589664025508</v>
      </c>
      <c r="L893">
        <v>-0.12576073051239689</v>
      </c>
      <c r="M893">
        <v>-0.71259304353684949</v>
      </c>
      <c r="N893">
        <v>0.46308724832214759</v>
      </c>
      <c r="O893">
        <v>-9.0408748665761693E-3</v>
      </c>
      <c r="P893">
        <v>-1.95013330438308</v>
      </c>
      <c r="Q893">
        <v>5.3050027894532302E-2</v>
      </c>
      <c r="R893">
        <v>148</v>
      </c>
      <c r="S893">
        <v>0</v>
      </c>
      <c r="T893">
        <v>-0.88988757591159229</v>
      </c>
      <c r="U893">
        <v>40</v>
      </c>
      <c r="V893">
        <v>3008</v>
      </c>
      <c r="W893">
        <v>149</v>
      </c>
    </row>
    <row r="894" spans="1:23">
      <c r="A894" t="s">
        <v>351</v>
      </c>
      <c r="B894" t="str">
        <f t="shared" si="13"/>
        <v>pmi_manufacturing_neworder_historical_new_high_36_1</v>
      </c>
      <c r="C894" t="s">
        <v>424</v>
      </c>
      <c r="D894" t="s">
        <v>335</v>
      </c>
      <c r="E894">
        <v>36</v>
      </c>
      <c r="F894">
        <v>1</v>
      </c>
      <c r="G894">
        <v>1</v>
      </c>
      <c r="H894" t="s">
        <v>330</v>
      </c>
      <c r="I894" t="s">
        <v>331</v>
      </c>
      <c r="K894">
        <v>0.34006654652765089</v>
      </c>
      <c r="L894">
        <v>2.4826186752585411E-2</v>
      </c>
      <c r="M894">
        <v>0.14055971004771209</v>
      </c>
      <c r="N894">
        <v>0.50335570469798663</v>
      </c>
      <c r="O894">
        <v>3.6583554743151538E-3</v>
      </c>
      <c r="P894">
        <v>0.76912193776214355</v>
      </c>
      <c r="Q894">
        <v>0.44304661434953169</v>
      </c>
      <c r="R894">
        <v>148</v>
      </c>
      <c r="S894">
        <v>0</v>
      </c>
      <c r="T894">
        <v>-0.52962511756513364</v>
      </c>
      <c r="U894">
        <v>7</v>
      </c>
      <c r="V894">
        <v>3008</v>
      </c>
      <c r="W894">
        <v>149</v>
      </c>
    </row>
    <row r="895" spans="1:23">
      <c r="A895" t="s">
        <v>351</v>
      </c>
      <c r="B895" t="str">
        <f t="shared" si="13"/>
        <v>pmi_manufacturing_neworder_historical_high_12_1</v>
      </c>
      <c r="C895" t="s">
        <v>424</v>
      </c>
      <c r="D895" t="s">
        <v>333</v>
      </c>
      <c r="E895">
        <v>12</v>
      </c>
      <c r="F895">
        <v>1</v>
      </c>
      <c r="G895">
        <v>1</v>
      </c>
      <c r="H895" t="s">
        <v>330</v>
      </c>
      <c r="I895" t="s">
        <v>331</v>
      </c>
      <c r="K895">
        <v>0.30680896224016913</v>
      </c>
      <c r="L895">
        <v>2.2670796768751389E-2</v>
      </c>
      <c r="M895">
        <v>0.12835505385766599</v>
      </c>
      <c r="N895">
        <v>0.51006711409395977</v>
      </c>
      <c r="O895">
        <v>3.4635947342427009E-3</v>
      </c>
      <c r="P895">
        <v>0.73462229265154544</v>
      </c>
      <c r="Q895">
        <v>0.46373192394181589</v>
      </c>
      <c r="R895">
        <v>148</v>
      </c>
      <c r="S895">
        <v>0</v>
      </c>
      <c r="T895">
        <v>-0.62790292049898022</v>
      </c>
      <c r="U895">
        <v>45</v>
      </c>
      <c r="V895">
        <v>3008</v>
      </c>
      <c r="W895">
        <v>149</v>
      </c>
    </row>
    <row r="896" spans="1:23">
      <c r="A896" t="s">
        <v>351</v>
      </c>
      <c r="B896" t="str">
        <f t="shared" si="13"/>
        <v>pmi_nonmanufacturing_historical_new_low_36_-1</v>
      </c>
      <c r="C896" t="s">
        <v>342</v>
      </c>
      <c r="D896" t="s">
        <v>339</v>
      </c>
      <c r="E896">
        <v>36</v>
      </c>
      <c r="F896">
        <v>-1</v>
      </c>
      <c r="G896">
        <v>-1</v>
      </c>
      <c r="H896" t="s">
        <v>330</v>
      </c>
      <c r="I896" t="s">
        <v>331</v>
      </c>
      <c r="K896">
        <v>0.1128057657514734</v>
      </c>
      <c r="L896">
        <v>8.994633921838302E-3</v>
      </c>
      <c r="M896">
        <v>5.0922108704050721E-2</v>
      </c>
      <c r="N896">
        <v>0.48993288590604028</v>
      </c>
      <c r="O896">
        <v>2.402426643038471E-3</v>
      </c>
      <c r="P896">
        <v>0.50589336531159279</v>
      </c>
      <c r="Q896">
        <v>0.61368418766293664</v>
      </c>
      <c r="R896">
        <v>148</v>
      </c>
      <c r="S896">
        <v>0</v>
      </c>
      <c r="T896">
        <v>-0.68870528616912041</v>
      </c>
      <c r="U896">
        <v>13</v>
      </c>
      <c r="V896">
        <v>3008</v>
      </c>
      <c r="W896">
        <v>149</v>
      </c>
    </row>
    <row r="897" spans="1:23">
      <c r="A897" t="s">
        <v>351</v>
      </c>
      <c r="B897" t="str">
        <f t="shared" si="13"/>
        <v>pmi_nonmanufacturing_historical_new_low_24_-1</v>
      </c>
      <c r="C897" t="s">
        <v>342</v>
      </c>
      <c r="D897" t="s">
        <v>339</v>
      </c>
      <c r="E897">
        <v>24</v>
      </c>
      <c r="F897">
        <v>-1</v>
      </c>
      <c r="G897">
        <v>-1</v>
      </c>
      <c r="H897" t="s">
        <v>330</v>
      </c>
      <c r="I897" t="s">
        <v>331</v>
      </c>
      <c r="K897">
        <v>5.0543498891259857E-2</v>
      </c>
      <c r="L897">
        <v>4.1393705395105229E-3</v>
      </c>
      <c r="M897">
        <v>2.343426190848975E-2</v>
      </c>
      <c r="N897">
        <v>0.48993288590604028</v>
      </c>
      <c r="O897">
        <v>2.0084933963664541E-3</v>
      </c>
      <c r="P897">
        <v>0.42386120354278112</v>
      </c>
      <c r="Q897">
        <v>0.67228243946981059</v>
      </c>
      <c r="R897">
        <v>148</v>
      </c>
      <c r="S897">
        <v>0</v>
      </c>
      <c r="T897">
        <v>-0.68870528616912041</v>
      </c>
      <c r="U897">
        <v>17</v>
      </c>
      <c r="V897">
        <v>3008</v>
      </c>
      <c r="W897">
        <v>149</v>
      </c>
    </row>
    <row r="898" spans="1:23">
      <c r="A898" t="s">
        <v>351</v>
      </c>
      <c r="B898" t="str">
        <f t="shared" si="13"/>
        <v>export_yoy_exceed_expectation_9_1</v>
      </c>
      <c r="C898" t="s">
        <v>438</v>
      </c>
      <c r="D898" t="s">
        <v>329</v>
      </c>
      <c r="E898">
        <v>9</v>
      </c>
      <c r="F898">
        <v>1</v>
      </c>
      <c r="G898">
        <v>-1</v>
      </c>
      <c r="H898" t="s">
        <v>330</v>
      </c>
      <c r="I898" t="s">
        <v>331</v>
      </c>
      <c r="K898">
        <v>1.0147237697821021</v>
      </c>
      <c r="L898">
        <v>6.0440094699701692E-2</v>
      </c>
      <c r="M898">
        <v>0.34228187237731228</v>
      </c>
      <c r="N898">
        <v>0.53691275167785235</v>
      </c>
      <c r="O898">
        <v>6.4850684940345954E-3</v>
      </c>
      <c r="P898">
        <v>1.2872174459433601</v>
      </c>
      <c r="Q898">
        <v>0.20002795032265411</v>
      </c>
      <c r="R898">
        <v>148</v>
      </c>
      <c r="S898">
        <v>0</v>
      </c>
      <c r="T898">
        <v>-0.49536800758826832</v>
      </c>
      <c r="U898">
        <v>49</v>
      </c>
      <c r="V898">
        <v>3008</v>
      </c>
      <c r="W898">
        <v>149</v>
      </c>
    </row>
    <row r="899" spans="1:23">
      <c r="A899" t="s">
        <v>351</v>
      </c>
      <c r="B899" t="str">
        <f t="shared" ref="B899:B962" si="14">C899&amp;"_"&amp;D899&amp;"_"&amp;E899&amp;"_"&amp;F899</f>
        <v>export_yoy_exceed_expectation_9_-1</v>
      </c>
      <c r="C899" t="s">
        <v>438</v>
      </c>
      <c r="D899" t="s">
        <v>329</v>
      </c>
      <c r="E899">
        <v>9</v>
      </c>
      <c r="F899">
        <v>-1</v>
      </c>
      <c r="G899">
        <v>-1</v>
      </c>
      <c r="H899" t="s">
        <v>330</v>
      </c>
      <c r="I899" t="s">
        <v>331</v>
      </c>
      <c r="K899">
        <v>-0.65800940264224117</v>
      </c>
      <c r="L899">
        <v>-8.5968225999324299E-2</v>
      </c>
      <c r="M899">
        <v>-0.48685174148395072</v>
      </c>
      <c r="N899">
        <v>0.46308724832214759</v>
      </c>
      <c r="O899">
        <v>-5.4827260296700523E-3</v>
      </c>
      <c r="P899">
        <v>-1.1734362579027739</v>
      </c>
      <c r="Q899">
        <v>0.24250588730001649</v>
      </c>
      <c r="R899">
        <v>148</v>
      </c>
      <c r="S899">
        <v>0</v>
      </c>
      <c r="T899">
        <v>-0.73533950896387967</v>
      </c>
      <c r="U899">
        <v>49</v>
      </c>
      <c r="V899">
        <v>3008</v>
      </c>
      <c r="W899">
        <v>149</v>
      </c>
    </row>
    <row r="900" spans="1:23">
      <c r="A900" t="s">
        <v>351</v>
      </c>
      <c r="B900" t="str">
        <f t="shared" si="14"/>
        <v>trade_balance_yoy_exceed_expectation_9_1</v>
      </c>
      <c r="C900" t="s">
        <v>439</v>
      </c>
      <c r="D900" t="s">
        <v>329</v>
      </c>
      <c r="E900">
        <v>9</v>
      </c>
      <c r="F900">
        <v>1</v>
      </c>
      <c r="G900">
        <v>1</v>
      </c>
      <c r="H900" t="s">
        <v>330</v>
      </c>
      <c r="I900" t="s">
        <v>331</v>
      </c>
      <c r="K900">
        <v>1.4205473181458139</v>
      </c>
      <c r="L900">
        <v>7.6869241745582073E-2</v>
      </c>
      <c r="M900">
        <v>0.43539227311948941</v>
      </c>
      <c r="N900">
        <v>0.5436241610738255</v>
      </c>
      <c r="O900">
        <v>7.69643587943648E-3</v>
      </c>
      <c r="P900">
        <v>1.536884834619052</v>
      </c>
      <c r="Q900">
        <v>0.12645666386156701</v>
      </c>
      <c r="R900">
        <v>148</v>
      </c>
      <c r="S900">
        <v>0</v>
      </c>
      <c r="T900">
        <v>-0.39776319509185559</v>
      </c>
      <c r="U900">
        <v>52</v>
      </c>
      <c r="V900">
        <v>3008</v>
      </c>
      <c r="W900">
        <v>149</v>
      </c>
    </row>
    <row r="901" spans="1:23">
      <c r="A901" t="s">
        <v>351</v>
      </c>
      <c r="B901" t="str">
        <f t="shared" si="14"/>
        <v>trade_balance_yoy_exceed_expectation_9_-1</v>
      </c>
      <c r="C901" t="s">
        <v>439</v>
      </c>
      <c r="D901" t="s">
        <v>329</v>
      </c>
      <c r="E901">
        <v>9</v>
      </c>
      <c r="F901">
        <v>-1</v>
      </c>
      <c r="G901">
        <v>1</v>
      </c>
      <c r="H901" t="s">
        <v>330</v>
      </c>
      <c r="I901" t="s">
        <v>331</v>
      </c>
      <c r="K901">
        <v>-0.71534678112946248</v>
      </c>
      <c r="L901">
        <v>-9.9913059631421164E-2</v>
      </c>
      <c r="M901">
        <v>-0.56591392290854381</v>
      </c>
      <c r="N901">
        <v>0.4563758389261745</v>
      </c>
      <c r="O901">
        <v>-6.7079371292534003E-3</v>
      </c>
      <c r="P901">
        <v>-1.4394016357806889</v>
      </c>
      <c r="Q901">
        <v>0.1521484657662602</v>
      </c>
      <c r="R901">
        <v>148</v>
      </c>
      <c r="S901">
        <v>0</v>
      </c>
      <c r="T901">
        <v>-0.75524762777921406</v>
      </c>
      <c r="U901">
        <v>52</v>
      </c>
      <c r="V901">
        <v>3008</v>
      </c>
      <c r="W901">
        <v>149</v>
      </c>
    </row>
    <row r="902" spans="1:23">
      <c r="A902" t="s">
        <v>351</v>
      </c>
      <c r="B902" t="str">
        <f t="shared" si="14"/>
        <v>CPI_exceed_expectation_9_1</v>
      </c>
      <c r="C902" t="s">
        <v>386</v>
      </c>
      <c r="D902" t="s">
        <v>329</v>
      </c>
      <c r="E902">
        <v>9</v>
      </c>
      <c r="F902">
        <v>1</v>
      </c>
      <c r="G902">
        <v>-1</v>
      </c>
      <c r="H902" t="s">
        <v>330</v>
      </c>
      <c r="I902" t="s">
        <v>331</v>
      </c>
      <c r="K902">
        <v>-0.72820250036600087</v>
      </c>
      <c r="L902">
        <v>-0.10339117248277049</v>
      </c>
      <c r="M902">
        <v>-0.58564080926665296</v>
      </c>
      <c r="N902">
        <v>0.48322147651006708</v>
      </c>
      <c r="O902">
        <v>-7.0539760112836199E-3</v>
      </c>
      <c r="P902">
        <v>-1.5120467528180019</v>
      </c>
      <c r="Q902">
        <v>0.1326543253073961</v>
      </c>
      <c r="R902">
        <v>148</v>
      </c>
      <c r="S902">
        <v>0</v>
      </c>
      <c r="T902">
        <v>-0.79001503283498098</v>
      </c>
      <c r="U902">
        <v>31</v>
      </c>
      <c r="V902">
        <v>3008</v>
      </c>
      <c r="W902">
        <v>149</v>
      </c>
    </row>
    <row r="903" spans="1:23">
      <c r="A903" t="s">
        <v>351</v>
      </c>
      <c r="B903" t="str">
        <f t="shared" si="14"/>
        <v>CPI_exceed_expectation_9_-1</v>
      </c>
      <c r="C903" t="s">
        <v>386</v>
      </c>
      <c r="D903" t="s">
        <v>329</v>
      </c>
      <c r="E903">
        <v>9</v>
      </c>
      <c r="F903">
        <v>-1</v>
      </c>
      <c r="G903">
        <v>-1</v>
      </c>
      <c r="H903" t="s">
        <v>330</v>
      </c>
      <c r="I903" t="s">
        <v>331</v>
      </c>
      <c r="K903">
        <v>1.5350365123537899</v>
      </c>
      <c r="L903">
        <v>8.1046618360654632E-2</v>
      </c>
      <c r="M903">
        <v>0.45907407784710991</v>
      </c>
      <c r="N903">
        <v>0.51677852348993292</v>
      </c>
      <c r="O903">
        <v>7.9407893920224043E-3</v>
      </c>
      <c r="P903">
        <v>1.634621944257092</v>
      </c>
      <c r="Q903">
        <v>0.1042535794875292</v>
      </c>
      <c r="R903">
        <v>148</v>
      </c>
      <c r="S903">
        <v>0</v>
      </c>
      <c r="T903">
        <v>-0.4205940298168388</v>
      </c>
      <c r="U903">
        <v>31</v>
      </c>
      <c r="V903">
        <v>3008</v>
      </c>
      <c r="W903">
        <v>149</v>
      </c>
    </row>
    <row r="904" spans="1:23">
      <c r="A904" t="s">
        <v>351</v>
      </c>
      <c r="B904" t="str">
        <f t="shared" si="14"/>
        <v>core_CPI_exceed_expectation_9_1</v>
      </c>
      <c r="C904" t="s">
        <v>440</v>
      </c>
      <c r="D904" t="s">
        <v>329</v>
      </c>
      <c r="E904">
        <v>9</v>
      </c>
      <c r="F904">
        <v>1</v>
      </c>
      <c r="G904">
        <v>-1</v>
      </c>
      <c r="H904" t="s">
        <v>330</v>
      </c>
      <c r="I904" t="s">
        <v>331</v>
      </c>
      <c r="K904">
        <v>-0.68037644762874061</v>
      </c>
      <c r="L904">
        <v>-9.1133025343304808E-2</v>
      </c>
      <c r="M904">
        <v>-0.51612949049370049</v>
      </c>
      <c r="N904">
        <v>0.46308724832214759</v>
      </c>
      <c r="O904">
        <v>-5.983523037791998E-3</v>
      </c>
      <c r="P904">
        <v>-1.300275398012412</v>
      </c>
      <c r="Q904">
        <v>0.1955278226628851</v>
      </c>
      <c r="R904">
        <v>148</v>
      </c>
      <c r="S904">
        <v>0</v>
      </c>
      <c r="T904">
        <v>-0.74805562671825276</v>
      </c>
      <c r="U904">
        <v>23</v>
      </c>
      <c r="V904">
        <v>3008</v>
      </c>
      <c r="W904">
        <v>149</v>
      </c>
    </row>
    <row r="905" spans="1:23">
      <c r="A905" t="s">
        <v>351</v>
      </c>
      <c r="B905" t="str">
        <f t="shared" si="14"/>
        <v>core_CPI_exceed_expectation_9_-1</v>
      </c>
      <c r="C905" t="s">
        <v>440</v>
      </c>
      <c r="D905" t="s">
        <v>329</v>
      </c>
      <c r="E905">
        <v>9</v>
      </c>
      <c r="F905">
        <v>-1</v>
      </c>
      <c r="G905">
        <v>-1</v>
      </c>
      <c r="H905" t="s">
        <v>330</v>
      </c>
      <c r="I905" t="s">
        <v>331</v>
      </c>
      <c r="K905">
        <v>1.1557128078544281</v>
      </c>
      <c r="L905">
        <v>6.646623544213992E-2</v>
      </c>
      <c r="M905">
        <v>0.37642977509586523</v>
      </c>
      <c r="N905">
        <v>0.53020134228187921</v>
      </c>
      <c r="O905">
        <v>6.8871732203749743E-3</v>
      </c>
      <c r="P905">
        <v>1.388128519310418</v>
      </c>
      <c r="Q905">
        <v>0.16718392037245411</v>
      </c>
      <c r="R905">
        <v>148</v>
      </c>
      <c r="S905">
        <v>0</v>
      </c>
      <c r="T905">
        <v>-0.5517459339267673</v>
      </c>
      <c r="U905">
        <v>23</v>
      </c>
      <c r="V905">
        <v>3008</v>
      </c>
      <c r="W905">
        <v>149</v>
      </c>
    </row>
    <row r="906" spans="1:23">
      <c r="A906" t="s">
        <v>351</v>
      </c>
      <c r="B906" t="str">
        <f t="shared" si="14"/>
        <v>PPI_exceed_expectation_9_1</v>
      </c>
      <c r="C906" t="s">
        <v>421</v>
      </c>
      <c r="D906" t="s">
        <v>329</v>
      </c>
      <c r="E906">
        <v>9</v>
      </c>
      <c r="F906">
        <v>1</v>
      </c>
      <c r="G906">
        <v>1</v>
      </c>
      <c r="H906" t="s">
        <v>330</v>
      </c>
      <c r="I906" t="s">
        <v>331</v>
      </c>
      <c r="K906">
        <v>-0.26028375468499648</v>
      </c>
      <c r="L906">
        <v>-2.4941383322204299E-2</v>
      </c>
      <c r="M906">
        <v>-0.14119823785671259</v>
      </c>
      <c r="N906">
        <v>0.51677852348993292</v>
      </c>
      <c r="O906">
        <v>-2.9075711458656972E-4</v>
      </c>
      <c r="P906">
        <v>-6.0500920155712637E-2</v>
      </c>
      <c r="Q906">
        <v>0.95183830390513546</v>
      </c>
      <c r="R906">
        <v>148</v>
      </c>
      <c r="S906">
        <v>0</v>
      </c>
      <c r="T906">
        <v>-0.53489917876625137</v>
      </c>
      <c r="U906">
        <v>19</v>
      </c>
      <c r="V906">
        <v>3008</v>
      </c>
      <c r="W906">
        <v>149</v>
      </c>
    </row>
    <row r="907" spans="1:23">
      <c r="A907" t="s">
        <v>351</v>
      </c>
      <c r="B907" t="str">
        <f t="shared" si="14"/>
        <v>PPI_exceed_expectation_9_-1</v>
      </c>
      <c r="C907" t="s">
        <v>421</v>
      </c>
      <c r="D907" t="s">
        <v>329</v>
      </c>
      <c r="E907">
        <v>9</v>
      </c>
      <c r="F907">
        <v>-1</v>
      </c>
      <c r="G907">
        <v>1</v>
      </c>
      <c r="H907" t="s">
        <v>330</v>
      </c>
      <c r="I907" t="s">
        <v>331</v>
      </c>
      <c r="K907">
        <v>-6.8539335316016636E-2</v>
      </c>
      <c r="L907">
        <v>-5.9305928885443624E-3</v>
      </c>
      <c r="M907">
        <v>-3.357429114857962E-2</v>
      </c>
      <c r="N907">
        <v>0.47651006711409388</v>
      </c>
      <c r="O907">
        <v>1.267036640291966E-3</v>
      </c>
      <c r="P907">
        <v>0.25737891315089972</v>
      </c>
      <c r="Q907">
        <v>0.79724377843819638</v>
      </c>
      <c r="R907">
        <v>148</v>
      </c>
      <c r="S907">
        <v>0</v>
      </c>
      <c r="T907">
        <v>-0.61042100869362748</v>
      </c>
      <c r="U907">
        <v>19</v>
      </c>
      <c r="V907">
        <v>3008</v>
      </c>
      <c r="W907">
        <v>149</v>
      </c>
    </row>
    <row r="908" spans="1:23">
      <c r="A908" t="s">
        <v>351</v>
      </c>
      <c r="B908" t="str">
        <f t="shared" si="14"/>
        <v>CPI_PPI_exceed_expectation_9_1</v>
      </c>
      <c r="C908" t="s">
        <v>345</v>
      </c>
      <c r="D908" t="s">
        <v>329</v>
      </c>
      <c r="E908">
        <v>9</v>
      </c>
      <c r="F908">
        <v>1</v>
      </c>
      <c r="G908">
        <v>-1</v>
      </c>
      <c r="H908" t="s">
        <v>330</v>
      </c>
      <c r="I908" t="s">
        <v>331</v>
      </c>
      <c r="K908">
        <v>-0.52217801188371005</v>
      </c>
      <c r="L908">
        <v>-5.9995336263443777E-2</v>
      </c>
      <c r="M908">
        <v>-0.33969007779716609</v>
      </c>
      <c r="N908">
        <v>0.46308724832214759</v>
      </c>
      <c r="O908">
        <v>-3.350552119877052E-3</v>
      </c>
      <c r="P908">
        <v>-0.71718400882545841</v>
      </c>
      <c r="Q908">
        <v>0.47439092571888658</v>
      </c>
      <c r="R908">
        <v>148</v>
      </c>
      <c r="S908">
        <v>0</v>
      </c>
      <c r="T908">
        <v>-0.72438209523127195</v>
      </c>
      <c r="U908">
        <v>23</v>
      </c>
      <c r="V908">
        <v>3008</v>
      </c>
      <c r="W908">
        <v>149</v>
      </c>
    </row>
    <row r="909" spans="1:23">
      <c r="A909" t="s">
        <v>351</v>
      </c>
      <c r="B909" t="str">
        <f t="shared" si="14"/>
        <v>CPI_PPI_exceed_expectation_9_-1</v>
      </c>
      <c r="C909" t="s">
        <v>345</v>
      </c>
      <c r="D909" t="s">
        <v>329</v>
      </c>
      <c r="E909">
        <v>9</v>
      </c>
      <c r="F909">
        <v>-1</v>
      </c>
      <c r="G909">
        <v>-1</v>
      </c>
      <c r="H909" t="s">
        <v>330</v>
      </c>
      <c r="I909" t="s">
        <v>331</v>
      </c>
      <c r="K909">
        <v>0.4419943047304038</v>
      </c>
      <c r="L909">
        <v>3.1139502145554498E-2</v>
      </c>
      <c r="M909">
        <v>0.17631003616582211</v>
      </c>
      <c r="N909">
        <v>0.53020134228187921</v>
      </c>
      <c r="O909">
        <v>4.0630144390344982E-3</v>
      </c>
      <c r="P909">
        <v>0.87347448657935078</v>
      </c>
      <c r="Q909">
        <v>0.38381955639518078</v>
      </c>
      <c r="R909">
        <v>148</v>
      </c>
      <c r="S909">
        <v>0</v>
      </c>
      <c r="T909">
        <v>-0.42043836463283307</v>
      </c>
      <c r="U909">
        <v>23</v>
      </c>
      <c r="V909">
        <v>3008</v>
      </c>
      <c r="W909">
        <v>149</v>
      </c>
    </row>
    <row r="910" spans="1:23">
      <c r="A910" t="s">
        <v>351</v>
      </c>
      <c r="B910" t="str">
        <f t="shared" si="14"/>
        <v>core_CPI_PPI_exceed_expectation_9_1</v>
      </c>
      <c r="C910" t="s">
        <v>420</v>
      </c>
      <c r="D910" t="s">
        <v>329</v>
      </c>
      <c r="E910">
        <v>9</v>
      </c>
      <c r="F910">
        <v>1</v>
      </c>
      <c r="G910">
        <v>-1</v>
      </c>
      <c r="H910" t="s">
        <v>330</v>
      </c>
      <c r="I910" t="s">
        <v>331</v>
      </c>
      <c r="K910">
        <v>-0.2391821795772078</v>
      </c>
      <c r="L910">
        <v>-2.2641038919019921E-2</v>
      </c>
      <c r="M910">
        <v>-0.12817519985847389</v>
      </c>
      <c r="N910">
        <v>0.44966442953020141</v>
      </c>
      <c r="O910">
        <v>-9.8139918433357771E-5</v>
      </c>
      <c r="P910">
        <v>-1.9964867770185211E-2</v>
      </c>
      <c r="Q910">
        <v>0.98409828907557473</v>
      </c>
      <c r="R910">
        <v>148</v>
      </c>
      <c r="S910">
        <v>0</v>
      </c>
      <c r="T910">
        <v>-0.69170151411774616</v>
      </c>
      <c r="U910">
        <v>21</v>
      </c>
      <c r="V910">
        <v>3008</v>
      </c>
      <c r="W910">
        <v>149</v>
      </c>
    </row>
    <row r="911" spans="1:23">
      <c r="A911" t="s">
        <v>351</v>
      </c>
      <c r="B911" t="str">
        <f t="shared" si="14"/>
        <v>core_CPI_PPI_exceed_expectation_9_-1</v>
      </c>
      <c r="C911" t="s">
        <v>420</v>
      </c>
      <c r="D911" t="s">
        <v>329</v>
      </c>
      <c r="E911">
        <v>9</v>
      </c>
      <c r="F911">
        <v>-1</v>
      </c>
      <c r="G911">
        <v>-1</v>
      </c>
      <c r="H911" t="s">
        <v>330</v>
      </c>
      <c r="I911" t="s">
        <v>331</v>
      </c>
      <c r="K911">
        <v>-9.4373755394214109E-2</v>
      </c>
      <c r="L911">
        <v>-8.2702675506527434E-3</v>
      </c>
      <c r="M911">
        <v>-4.6819547458904952E-2</v>
      </c>
      <c r="N911">
        <v>0.5436241610738255</v>
      </c>
      <c r="O911">
        <v>1.0609162645061881E-3</v>
      </c>
      <c r="P911">
        <v>0.22128356868165319</v>
      </c>
      <c r="Q911">
        <v>0.82517665234764637</v>
      </c>
      <c r="R911">
        <v>148</v>
      </c>
      <c r="S911">
        <v>0</v>
      </c>
      <c r="T911">
        <v>-0.55443857911178485</v>
      </c>
      <c r="U911">
        <v>21</v>
      </c>
      <c r="V911">
        <v>3008</v>
      </c>
      <c r="W911">
        <v>149</v>
      </c>
    </row>
    <row r="912" spans="1:23">
      <c r="A912" t="s">
        <v>351</v>
      </c>
      <c r="B912" t="str">
        <f t="shared" si="14"/>
        <v>tot_retail_sales_yoy_exceed_expectation_9_1</v>
      </c>
      <c r="C912" t="s">
        <v>441</v>
      </c>
      <c r="D912" t="s">
        <v>329</v>
      </c>
      <c r="E912">
        <v>9</v>
      </c>
      <c r="F912">
        <v>1</v>
      </c>
      <c r="G912">
        <v>1</v>
      </c>
      <c r="H912" t="s">
        <v>330</v>
      </c>
      <c r="I912" t="s">
        <v>331</v>
      </c>
      <c r="K912">
        <v>0.74780626124467875</v>
      </c>
      <c r="L912">
        <v>4.7888953988767913E-2</v>
      </c>
      <c r="M912">
        <v>0.27117470995464033</v>
      </c>
      <c r="N912">
        <v>0.53020134228187921</v>
      </c>
      <c r="O912">
        <v>5.4779346587060327E-3</v>
      </c>
      <c r="P912">
        <v>1.140842513651815</v>
      </c>
      <c r="Q912">
        <v>0.2557781559232532</v>
      </c>
      <c r="R912">
        <v>148</v>
      </c>
      <c r="S912">
        <v>0</v>
      </c>
      <c r="T912">
        <v>-0.42936963975783171</v>
      </c>
      <c r="U912">
        <v>35</v>
      </c>
      <c r="V912">
        <v>3008</v>
      </c>
      <c r="W912">
        <v>149</v>
      </c>
    </row>
    <row r="913" spans="1:23">
      <c r="A913" t="s">
        <v>351</v>
      </c>
      <c r="B913" t="str">
        <f t="shared" si="14"/>
        <v>tot_retail_sales_yoy_exceed_expectation_9_-1</v>
      </c>
      <c r="C913" t="s">
        <v>441</v>
      </c>
      <c r="D913" t="s">
        <v>329</v>
      </c>
      <c r="E913">
        <v>9</v>
      </c>
      <c r="F913">
        <v>-1</v>
      </c>
      <c r="G913">
        <v>1</v>
      </c>
      <c r="H913" t="s">
        <v>330</v>
      </c>
      <c r="I913" t="s">
        <v>331</v>
      </c>
      <c r="K913">
        <v>-0.6057820590206735</v>
      </c>
      <c r="L913">
        <v>-7.5020366146352324E-2</v>
      </c>
      <c r="M913">
        <v>-0.42480831874505948</v>
      </c>
      <c r="N913">
        <v>0.46308724832214759</v>
      </c>
      <c r="O913">
        <v>-4.5053598227958146E-3</v>
      </c>
      <c r="P913">
        <v>-0.92166556765211494</v>
      </c>
      <c r="Q913">
        <v>0.35820302712136659</v>
      </c>
      <c r="R913">
        <v>148</v>
      </c>
      <c r="S913">
        <v>0</v>
      </c>
      <c r="T913">
        <v>-0.74235859228734502</v>
      </c>
      <c r="U913">
        <v>35</v>
      </c>
      <c r="V913">
        <v>3008</v>
      </c>
      <c r="W913">
        <v>149</v>
      </c>
    </row>
    <row r="914" spans="1:23">
      <c r="A914" t="s">
        <v>351</v>
      </c>
      <c r="B914" t="str">
        <f t="shared" si="14"/>
        <v>consumer_confidence_exceed_expectation_9_1</v>
      </c>
      <c r="C914" t="s">
        <v>442</v>
      </c>
      <c r="D914" t="s">
        <v>329</v>
      </c>
      <c r="E914">
        <v>9</v>
      </c>
      <c r="F914">
        <v>1</v>
      </c>
      <c r="G914">
        <v>-1</v>
      </c>
      <c r="H914" t="s">
        <v>330</v>
      </c>
      <c r="I914" t="s">
        <v>331</v>
      </c>
      <c r="K914">
        <v>0.36796615728570542</v>
      </c>
      <c r="L914">
        <v>2.659685596580208E-2</v>
      </c>
      <c r="M914">
        <v>0.15058610206026879</v>
      </c>
      <c r="N914">
        <v>0.53691275167785235</v>
      </c>
      <c r="O914">
        <v>3.743222071543656E-3</v>
      </c>
      <c r="P914">
        <v>0.81104168151679201</v>
      </c>
      <c r="Q914">
        <v>0.41864408389950791</v>
      </c>
      <c r="R914">
        <v>148</v>
      </c>
      <c r="S914">
        <v>0</v>
      </c>
      <c r="T914">
        <v>-0.61090695297335373</v>
      </c>
      <c r="U914">
        <v>27</v>
      </c>
      <c r="V914">
        <v>3008</v>
      </c>
      <c r="W914">
        <v>149</v>
      </c>
    </row>
    <row r="915" spans="1:23">
      <c r="A915" t="s">
        <v>351</v>
      </c>
      <c r="B915" t="str">
        <f t="shared" si="14"/>
        <v>consumer_confidence_exceed_expectation_9_-1</v>
      </c>
      <c r="C915" t="s">
        <v>442</v>
      </c>
      <c r="D915" t="s">
        <v>329</v>
      </c>
      <c r="E915">
        <v>9</v>
      </c>
      <c r="F915">
        <v>-1</v>
      </c>
      <c r="G915">
        <v>-1</v>
      </c>
      <c r="H915" t="s">
        <v>330</v>
      </c>
      <c r="I915" t="s">
        <v>331</v>
      </c>
      <c r="K915">
        <v>-0.49632044486700672</v>
      </c>
      <c r="L915">
        <v>-5.5835856746378809E-2</v>
      </c>
      <c r="M915">
        <v>-0.31613150191299999</v>
      </c>
      <c r="N915">
        <v>0.4563758389261745</v>
      </c>
      <c r="O915">
        <v>-2.9086157831589399E-3</v>
      </c>
      <c r="P915">
        <v>-0.59542286733968541</v>
      </c>
      <c r="Q915">
        <v>0.55247022586718797</v>
      </c>
      <c r="R915">
        <v>148</v>
      </c>
      <c r="S915">
        <v>0</v>
      </c>
      <c r="T915">
        <v>-0.77999526461814883</v>
      </c>
      <c r="U915">
        <v>27</v>
      </c>
      <c r="V915">
        <v>3008</v>
      </c>
      <c r="W915">
        <v>149</v>
      </c>
    </row>
    <row r="916" spans="1:23">
      <c r="A916" t="s">
        <v>351</v>
      </c>
      <c r="B916" t="str">
        <f t="shared" si="14"/>
        <v>M1_exceed_expectation_9_1</v>
      </c>
      <c r="C916" t="s">
        <v>343</v>
      </c>
      <c r="D916" t="s">
        <v>329</v>
      </c>
      <c r="E916">
        <v>9</v>
      </c>
      <c r="F916">
        <v>1</v>
      </c>
      <c r="G916">
        <v>-1</v>
      </c>
      <c r="H916" t="s">
        <v>330</v>
      </c>
      <c r="I916" t="s">
        <v>331</v>
      </c>
      <c r="K916">
        <v>-0.70435328505985217</v>
      </c>
      <c r="L916">
        <v>-9.7051110112344352E-2</v>
      </c>
      <c r="M916">
        <v>-0.54968409420414721</v>
      </c>
      <c r="N916">
        <v>0.42281879194630873</v>
      </c>
      <c r="O916">
        <v>-6.4644463594113327E-3</v>
      </c>
      <c r="P916">
        <v>-1.3670210326976879</v>
      </c>
      <c r="Q916">
        <v>0.17369151116738041</v>
      </c>
      <c r="R916">
        <v>148</v>
      </c>
      <c r="S916">
        <v>0</v>
      </c>
      <c r="T916">
        <v>-0.79597790461341911</v>
      </c>
      <c r="U916">
        <v>23</v>
      </c>
      <c r="V916">
        <v>3008</v>
      </c>
      <c r="W916">
        <v>149</v>
      </c>
    </row>
    <row r="917" spans="1:23">
      <c r="A917" t="s">
        <v>351</v>
      </c>
      <c r="B917" t="str">
        <f t="shared" si="14"/>
        <v>M1_exceed_expectation_9_-1</v>
      </c>
      <c r="C917" t="s">
        <v>343</v>
      </c>
      <c r="D917" t="s">
        <v>329</v>
      </c>
      <c r="E917">
        <v>9</v>
      </c>
      <c r="F917">
        <v>-1</v>
      </c>
      <c r="G917">
        <v>-1</v>
      </c>
      <c r="H917" t="s">
        <v>330</v>
      </c>
      <c r="I917" t="s">
        <v>331</v>
      </c>
      <c r="K917">
        <v>1.330540306115519</v>
      </c>
      <c r="L917">
        <v>7.3456041460342236E-2</v>
      </c>
      <c r="M917">
        <v>0.41604488158054248</v>
      </c>
      <c r="N917">
        <v>0.57046979865771807</v>
      </c>
      <c r="O917">
        <v>7.382703925726636E-3</v>
      </c>
      <c r="P917">
        <v>1.5218581169105281</v>
      </c>
      <c r="Q917">
        <v>0.13017835491489241</v>
      </c>
      <c r="R917">
        <v>148</v>
      </c>
      <c r="S917">
        <v>0</v>
      </c>
      <c r="T917">
        <v>-0.46215265560672031</v>
      </c>
      <c r="U917">
        <v>23</v>
      </c>
      <c r="V917">
        <v>3008</v>
      </c>
      <c r="W917">
        <v>149</v>
      </c>
    </row>
    <row r="918" spans="1:23">
      <c r="A918" t="s">
        <v>351</v>
      </c>
      <c r="B918" t="str">
        <f t="shared" si="14"/>
        <v>M2_exceed_expectation_9_1</v>
      </c>
      <c r="C918" t="s">
        <v>341</v>
      </c>
      <c r="D918" t="s">
        <v>329</v>
      </c>
      <c r="E918">
        <v>9</v>
      </c>
      <c r="F918">
        <v>1</v>
      </c>
      <c r="G918">
        <v>-1</v>
      </c>
      <c r="H918" t="s">
        <v>330</v>
      </c>
      <c r="I918" t="s">
        <v>331</v>
      </c>
      <c r="K918">
        <v>-0.59414024010238076</v>
      </c>
      <c r="L918">
        <v>-7.2762315069334838E-2</v>
      </c>
      <c r="M918">
        <v>-0.41201387671443079</v>
      </c>
      <c r="N918">
        <v>0.46308724832214759</v>
      </c>
      <c r="O918">
        <v>-4.3221974313112921E-3</v>
      </c>
      <c r="P918">
        <v>-0.90426768908011046</v>
      </c>
      <c r="Q918">
        <v>0.3673230554828395</v>
      </c>
      <c r="R918">
        <v>148</v>
      </c>
      <c r="S918">
        <v>0</v>
      </c>
      <c r="T918">
        <v>-0.73253076612889778</v>
      </c>
      <c r="U918">
        <v>21</v>
      </c>
      <c r="V918">
        <v>3008</v>
      </c>
      <c r="W918">
        <v>149</v>
      </c>
    </row>
    <row r="919" spans="1:23">
      <c r="A919" t="s">
        <v>351</v>
      </c>
      <c r="B919" t="str">
        <f t="shared" si="14"/>
        <v>M2_exceed_expectation_9_-1</v>
      </c>
      <c r="C919" t="s">
        <v>341</v>
      </c>
      <c r="D919" t="s">
        <v>329</v>
      </c>
      <c r="E919">
        <v>9</v>
      </c>
      <c r="F919">
        <v>-1</v>
      </c>
      <c r="G919">
        <v>-1</v>
      </c>
      <c r="H919" t="s">
        <v>330</v>
      </c>
      <c r="I919" t="s">
        <v>331</v>
      </c>
      <c r="K919">
        <v>0.69767159403155654</v>
      </c>
      <c r="L919">
        <v>4.5337087493689587E-2</v>
      </c>
      <c r="M919">
        <v>0.25671955543768471</v>
      </c>
      <c r="N919">
        <v>0.53020134228187921</v>
      </c>
      <c r="O919">
        <v>5.2768488194448954E-3</v>
      </c>
      <c r="P919">
        <v>1.0798426557572181</v>
      </c>
      <c r="Q919">
        <v>0.28196885759815221</v>
      </c>
      <c r="R919">
        <v>148</v>
      </c>
      <c r="S919">
        <v>0</v>
      </c>
      <c r="T919">
        <v>-0.48573340927160419</v>
      </c>
      <c r="U919">
        <v>21</v>
      </c>
      <c r="V919">
        <v>3008</v>
      </c>
      <c r="W919">
        <v>149</v>
      </c>
    </row>
    <row r="920" spans="1:23">
      <c r="A920" t="s">
        <v>351</v>
      </c>
      <c r="B920" t="str">
        <f t="shared" si="14"/>
        <v>M2_M1_exceed_expectation_9_1</v>
      </c>
      <c r="C920" t="s">
        <v>334</v>
      </c>
      <c r="D920" t="s">
        <v>329</v>
      </c>
      <c r="E920">
        <v>9</v>
      </c>
      <c r="F920">
        <v>1</v>
      </c>
      <c r="G920">
        <v>1</v>
      </c>
      <c r="H920" t="s">
        <v>330</v>
      </c>
      <c r="I920" t="s">
        <v>331</v>
      </c>
      <c r="K920">
        <v>0.75610535588997063</v>
      </c>
      <c r="L920">
        <v>4.8304895755503903E-2</v>
      </c>
      <c r="M920">
        <v>0.2735307895064869</v>
      </c>
      <c r="N920">
        <v>0.5436241610738255</v>
      </c>
      <c r="O920">
        <v>5.5276195307862302E-3</v>
      </c>
      <c r="P920">
        <v>1.122267227483309</v>
      </c>
      <c r="Q920">
        <v>0.26356623205340302</v>
      </c>
      <c r="R920">
        <v>148</v>
      </c>
      <c r="S920">
        <v>0</v>
      </c>
      <c r="T920">
        <v>-0.5379069279186548</v>
      </c>
      <c r="U920">
        <v>31</v>
      </c>
      <c r="V920">
        <v>3008</v>
      </c>
      <c r="W920">
        <v>149</v>
      </c>
    </row>
    <row r="921" spans="1:23">
      <c r="A921" t="s">
        <v>351</v>
      </c>
      <c r="B921" t="str">
        <f t="shared" si="14"/>
        <v>M2_M1_exceed_expectation_9_-1</v>
      </c>
      <c r="C921" t="s">
        <v>334</v>
      </c>
      <c r="D921" t="s">
        <v>329</v>
      </c>
      <c r="E921">
        <v>9</v>
      </c>
      <c r="F921">
        <v>-1</v>
      </c>
      <c r="G921">
        <v>1</v>
      </c>
      <c r="H921" t="s">
        <v>330</v>
      </c>
      <c r="I921" t="s">
        <v>331</v>
      </c>
      <c r="K921">
        <v>-0.60764507480847074</v>
      </c>
      <c r="L921">
        <v>-7.5387375462685369E-2</v>
      </c>
      <c r="M921">
        <v>-0.42688775136794999</v>
      </c>
      <c r="N921">
        <v>0.44966442953020141</v>
      </c>
      <c r="O921">
        <v>-4.54779981545104E-3</v>
      </c>
      <c r="P921">
        <v>-0.95326113826809733</v>
      </c>
      <c r="Q921">
        <v>0.34201207838407538</v>
      </c>
      <c r="R921">
        <v>148</v>
      </c>
      <c r="S921">
        <v>0</v>
      </c>
      <c r="T921">
        <v>-0.77997444215354383</v>
      </c>
      <c r="U921">
        <v>31</v>
      </c>
      <c r="V921">
        <v>3008</v>
      </c>
      <c r="W921">
        <v>149</v>
      </c>
    </row>
    <row r="922" spans="1:23">
      <c r="A922" t="s">
        <v>351</v>
      </c>
      <c r="B922" t="str">
        <f t="shared" si="14"/>
        <v>TSF_newadded_MA12_yoy_exceed_expectation_9_1</v>
      </c>
      <c r="C922" t="s">
        <v>332</v>
      </c>
      <c r="D922" t="s">
        <v>329</v>
      </c>
      <c r="E922">
        <v>9</v>
      </c>
      <c r="F922">
        <v>1</v>
      </c>
      <c r="G922">
        <v>-1</v>
      </c>
      <c r="H922" t="s">
        <v>330</v>
      </c>
      <c r="I922" t="s">
        <v>331</v>
      </c>
      <c r="K922">
        <v>2.2369598789764741E-2</v>
      </c>
      <c r="L922">
        <v>1.8551140117986089E-3</v>
      </c>
      <c r="M922">
        <v>1.050231920059983E-2</v>
      </c>
      <c r="N922">
        <v>0.46308724832214759</v>
      </c>
      <c r="O922">
        <v>1.788802941924764E-3</v>
      </c>
      <c r="P922">
        <v>0.38141367486999622</v>
      </c>
      <c r="Q922">
        <v>0.70344332556633193</v>
      </c>
      <c r="R922">
        <v>148</v>
      </c>
      <c r="S922">
        <v>0</v>
      </c>
      <c r="T922">
        <v>-0.39420352058480118</v>
      </c>
      <c r="U922">
        <v>21</v>
      </c>
      <c r="V922">
        <v>3008</v>
      </c>
      <c r="W922">
        <v>149</v>
      </c>
    </row>
    <row r="923" spans="1:23">
      <c r="A923" t="s">
        <v>351</v>
      </c>
      <c r="B923" t="str">
        <f t="shared" si="14"/>
        <v>TSF_newadded_MA12_yoy_exceed_expectation_9_-1</v>
      </c>
      <c r="C923" t="s">
        <v>332</v>
      </c>
      <c r="D923" t="s">
        <v>329</v>
      </c>
      <c r="E923">
        <v>9</v>
      </c>
      <c r="F923">
        <v>-1</v>
      </c>
      <c r="G923">
        <v>-1</v>
      </c>
      <c r="H923" t="s">
        <v>330</v>
      </c>
      <c r="I923" t="s">
        <v>331</v>
      </c>
      <c r="K923">
        <v>-0.32605919977052877</v>
      </c>
      <c r="L923">
        <v>-3.2518846863521578E-2</v>
      </c>
      <c r="M923">
        <v>-0.1840982859403921</v>
      </c>
      <c r="N923">
        <v>0.53020134228187921</v>
      </c>
      <c r="O923">
        <v>-1.0121336736599021E-3</v>
      </c>
      <c r="P923">
        <v>-0.212839800348983</v>
      </c>
      <c r="Q923">
        <v>0.83174480117095873</v>
      </c>
      <c r="R923">
        <v>148</v>
      </c>
      <c r="S923">
        <v>0</v>
      </c>
      <c r="T923">
        <v>-0.556685934204182</v>
      </c>
      <c r="U923">
        <v>21</v>
      </c>
      <c r="V923">
        <v>3008</v>
      </c>
      <c r="W923">
        <v>149</v>
      </c>
    </row>
    <row r="924" spans="1:23">
      <c r="A924" t="s">
        <v>351</v>
      </c>
      <c r="B924" t="str">
        <f t="shared" si="14"/>
        <v>TSF_yoy_exceed_expectation_9_1</v>
      </c>
      <c r="C924" t="s">
        <v>391</v>
      </c>
      <c r="D924" t="s">
        <v>329</v>
      </c>
      <c r="E924">
        <v>9</v>
      </c>
      <c r="F924">
        <v>1</v>
      </c>
      <c r="G924">
        <v>-1</v>
      </c>
      <c r="H924" t="s">
        <v>330</v>
      </c>
      <c r="I924" t="s">
        <v>331</v>
      </c>
      <c r="K924">
        <v>2.8462540172848292</v>
      </c>
      <c r="L924">
        <v>0.11947007535664909</v>
      </c>
      <c r="M924">
        <v>0.67705141492589083</v>
      </c>
      <c r="N924">
        <v>0.53691275167785235</v>
      </c>
      <c r="O924">
        <v>1.075627784393432E-2</v>
      </c>
      <c r="P924">
        <v>2.271241794171702</v>
      </c>
      <c r="Q924">
        <v>2.457451644679989E-2</v>
      </c>
      <c r="R924">
        <v>148</v>
      </c>
      <c r="S924">
        <v>1</v>
      </c>
      <c r="T924">
        <v>-0.37266924303501819</v>
      </c>
      <c r="U924">
        <v>17</v>
      </c>
      <c r="V924">
        <v>3008</v>
      </c>
      <c r="W924">
        <v>149</v>
      </c>
    </row>
    <row r="925" spans="1:23">
      <c r="A925" t="s">
        <v>351</v>
      </c>
      <c r="B925" t="str">
        <f t="shared" si="14"/>
        <v>TSF_yoy_exceed_expectation_9_-1</v>
      </c>
      <c r="C925" t="s">
        <v>391</v>
      </c>
      <c r="D925" t="s">
        <v>329</v>
      </c>
      <c r="E925">
        <v>9</v>
      </c>
      <c r="F925">
        <v>-1</v>
      </c>
      <c r="G925">
        <v>-1</v>
      </c>
      <c r="H925" t="s">
        <v>330</v>
      </c>
      <c r="I925" t="s">
        <v>331</v>
      </c>
      <c r="K925">
        <v>-0.82086035336141261</v>
      </c>
      <c r="L925">
        <v>-0.1341653856437269</v>
      </c>
      <c r="M925">
        <v>-0.76033152162155715</v>
      </c>
      <c r="N925">
        <v>0.46308724832214759</v>
      </c>
      <c r="O925">
        <v>-9.7961164731520719E-3</v>
      </c>
      <c r="P925">
        <v>-2.0311935062618889</v>
      </c>
      <c r="Q925">
        <v>4.4025199395423723E-2</v>
      </c>
      <c r="R925">
        <v>148</v>
      </c>
      <c r="S925">
        <v>1</v>
      </c>
      <c r="T925">
        <v>-0.83913214112370216</v>
      </c>
      <c r="U925">
        <v>17</v>
      </c>
      <c r="V925">
        <v>3008</v>
      </c>
      <c r="W925">
        <v>149</v>
      </c>
    </row>
    <row r="926" spans="1:23">
      <c r="A926" t="s">
        <v>351</v>
      </c>
      <c r="B926" t="str">
        <f t="shared" si="14"/>
        <v>long_loan_newadded_MA12_yoy_exceed_expectation_9_1</v>
      </c>
      <c r="C926" t="s">
        <v>328</v>
      </c>
      <c r="D926" t="s">
        <v>329</v>
      </c>
      <c r="E926">
        <v>9</v>
      </c>
      <c r="F926">
        <v>1</v>
      </c>
      <c r="G926">
        <v>-1</v>
      </c>
      <c r="H926" t="s">
        <v>330</v>
      </c>
      <c r="I926" t="s">
        <v>331</v>
      </c>
      <c r="K926">
        <v>-0.52288694907471112</v>
      </c>
      <c r="L926">
        <v>-6.0112256507438462E-2</v>
      </c>
      <c r="M926">
        <v>-0.34035218382695698</v>
      </c>
      <c r="N926">
        <v>0.46979865771812079</v>
      </c>
      <c r="O926">
        <v>-3.3039175823852789E-3</v>
      </c>
      <c r="P926">
        <v>-0.71610134407550241</v>
      </c>
      <c r="Q926">
        <v>0.47505714854494441</v>
      </c>
      <c r="R926">
        <v>148</v>
      </c>
      <c r="S926">
        <v>0</v>
      </c>
      <c r="T926">
        <v>-0.62614511846746079</v>
      </c>
      <c r="U926">
        <v>12</v>
      </c>
      <c r="V926">
        <v>3008</v>
      </c>
      <c r="W926">
        <v>149</v>
      </c>
    </row>
    <row r="927" spans="1:23">
      <c r="A927" t="s">
        <v>351</v>
      </c>
      <c r="B927" t="str">
        <f t="shared" si="14"/>
        <v>long_loan_newadded_MA12_yoy_exceed_expectation_9_-1</v>
      </c>
      <c r="C927" t="s">
        <v>328</v>
      </c>
      <c r="D927" t="s">
        <v>329</v>
      </c>
      <c r="E927">
        <v>9</v>
      </c>
      <c r="F927">
        <v>-1</v>
      </c>
      <c r="G927">
        <v>-1</v>
      </c>
      <c r="H927" t="s">
        <v>330</v>
      </c>
      <c r="I927" t="s">
        <v>331</v>
      </c>
      <c r="K927">
        <v>0.4441369486800093</v>
      </c>
      <c r="L927">
        <v>3.1267773934413379E-2</v>
      </c>
      <c r="M927">
        <v>0.17703636097354489</v>
      </c>
      <c r="N927">
        <v>0.52348993288590606</v>
      </c>
      <c r="O927">
        <v>4.1759581269461554E-3</v>
      </c>
      <c r="P927">
        <v>0.8443367106875671</v>
      </c>
      <c r="Q927">
        <v>0.39984402421332588</v>
      </c>
      <c r="R927">
        <v>148</v>
      </c>
      <c r="S927">
        <v>0</v>
      </c>
      <c r="T927">
        <v>-0.5298663480561755</v>
      </c>
      <c r="U927">
        <v>12</v>
      </c>
      <c r="V927">
        <v>3008</v>
      </c>
      <c r="W927">
        <v>149</v>
      </c>
    </row>
    <row r="928" spans="1:23">
      <c r="A928" t="s">
        <v>351</v>
      </c>
      <c r="B928" t="str">
        <f t="shared" si="14"/>
        <v>loan_yoy_exceed_expectation_9_1</v>
      </c>
      <c r="C928" t="s">
        <v>443</v>
      </c>
      <c r="D928" t="s">
        <v>329</v>
      </c>
      <c r="E928">
        <v>9</v>
      </c>
      <c r="F928">
        <v>1</v>
      </c>
      <c r="G928">
        <v>-1</v>
      </c>
      <c r="H928" t="s">
        <v>330</v>
      </c>
      <c r="I928" t="s">
        <v>331</v>
      </c>
      <c r="K928">
        <v>0.24506619920447001</v>
      </c>
      <c r="L928">
        <v>1.8532517632306789E-2</v>
      </c>
      <c r="M928">
        <v>0.1049234330710717</v>
      </c>
      <c r="N928">
        <v>0.51677852348993292</v>
      </c>
      <c r="O928">
        <v>3.2527632589883309E-3</v>
      </c>
      <c r="P928">
        <v>0.67692116294657212</v>
      </c>
      <c r="Q928">
        <v>0.49951263146937741</v>
      </c>
      <c r="R928">
        <v>148</v>
      </c>
      <c r="S928">
        <v>0</v>
      </c>
      <c r="T928">
        <v>-0.64677554334165677</v>
      </c>
      <c r="U928">
        <v>18</v>
      </c>
      <c r="V928">
        <v>3008</v>
      </c>
      <c r="W928">
        <v>149</v>
      </c>
    </row>
    <row r="929" spans="1:23">
      <c r="A929" t="s">
        <v>351</v>
      </c>
      <c r="B929" t="str">
        <f t="shared" si="14"/>
        <v>loan_yoy_exceed_expectation_9_-1</v>
      </c>
      <c r="C929" t="s">
        <v>443</v>
      </c>
      <c r="D929" t="s">
        <v>329</v>
      </c>
      <c r="E929">
        <v>9</v>
      </c>
      <c r="F929">
        <v>-1</v>
      </c>
      <c r="G929">
        <v>-1</v>
      </c>
      <c r="H929" t="s">
        <v>330</v>
      </c>
      <c r="I929" t="s">
        <v>331</v>
      </c>
      <c r="K929">
        <v>-0.44660244894697793</v>
      </c>
      <c r="L929">
        <v>-4.8360337838793233E-2</v>
      </c>
      <c r="M929">
        <v>-0.2737961873932101</v>
      </c>
      <c r="N929">
        <v>0.48322147651006708</v>
      </c>
      <c r="O929">
        <v>-2.141186957442363E-3</v>
      </c>
      <c r="P929">
        <v>-0.42018598372090898</v>
      </c>
      <c r="Q929">
        <v>0.67495899895752975</v>
      </c>
      <c r="R929">
        <v>148</v>
      </c>
      <c r="S929">
        <v>0</v>
      </c>
      <c r="T929">
        <v>-0.60467248603772039</v>
      </c>
      <c r="U929">
        <v>18</v>
      </c>
      <c r="V929">
        <v>3008</v>
      </c>
      <c r="W929">
        <v>149</v>
      </c>
    </row>
    <row r="930" spans="1:23">
      <c r="A930" t="s">
        <v>351</v>
      </c>
      <c r="B930" t="str">
        <f t="shared" si="14"/>
        <v>newstarts_area_yoy_exceed_expectation_9_1</v>
      </c>
      <c r="C930" t="s">
        <v>340</v>
      </c>
      <c r="D930" t="s">
        <v>329</v>
      </c>
      <c r="E930">
        <v>9</v>
      </c>
      <c r="F930">
        <v>1</v>
      </c>
      <c r="G930">
        <v>1</v>
      </c>
      <c r="H930" t="s">
        <v>330</v>
      </c>
      <c r="I930" t="s">
        <v>331</v>
      </c>
      <c r="K930">
        <v>0.78199412146156488</v>
      </c>
      <c r="L930">
        <v>4.9590939169503967E-2</v>
      </c>
      <c r="M930">
        <v>0.28081593755064838</v>
      </c>
      <c r="N930">
        <v>0.47651006711409388</v>
      </c>
      <c r="O930">
        <v>5.5575362168859884E-3</v>
      </c>
      <c r="P930">
        <v>1.135580175437561</v>
      </c>
      <c r="Q930">
        <v>0.25796791974859162</v>
      </c>
      <c r="R930">
        <v>148</v>
      </c>
      <c r="S930">
        <v>0</v>
      </c>
      <c r="T930">
        <v>-0.54687175579470815</v>
      </c>
      <c r="U930">
        <v>49</v>
      </c>
      <c r="V930">
        <v>3008</v>
      </c>
      <c r="W930">
        <v>149</v>
      </c>
    </row>
    <row r="931" spans="1:23">
      <c r="A931" t="s">
        <v>351</v>
      </c>
      <c r="B931" t="str">
        <f t="shared" si="14"/>
        <v>newstarts_area_yoy_exceed_expectation_9_-1</v>
      </c>
      <c r="C931" t="s">
        <v>340</v>
      </c>
      <c r="D931" t="s">
        <v>329</v>
      </c>
      <c r="E931">
        <v>9</v>
      </c>
      <c r="F931">
        <v>-1</v>
      </c>
      <c r="G931">
        <v>1</v>
      </c>
      <c r="H931" t="s">
        <v>330</v>
      </c>
      <c r="I931" t="s">
        <v>331</v>
      </c>
      <c r="K931">
        <v>-0.6133451972481625</v>
      </c>
      <c r="L931">
        <v>-7.6520285372548069E-2</v>
      </c>
      <c r="M931">
        <v>-0.43330729440489008</v>
      </c>
      <c r="N931">
        <v>0.52348993288590606</v>
      </c>
      <c r="O931">
        <v>-4.7572656268482514E-3</v>
      </c>
      <c r="P931">
        <v>-1.049707102084247</v>
      </c>
      <c r="Q931">
        <v>0.29556386399751688</v>
      </c>
      <c r="R931">
        <v>148</v>
      </c>
      <c r="S931">
        <v>0</v>
      </c>
      <c r="T931">
        <v>-0.70718399579697222</v>
      </c>
      <c r="U931">
        <v>49</v>
      </c>
      <c r="V931">
        <v>3008</v>
      </c>
      <c r="W931">
        <v>149</v>
      </c>
    </row>
    <row r="932" spans="1:23">
      <c r="A932" t="s">
        <v>351</v>
      </c>
      <c r="B932" t="str">
        <f t="shared" si="14"/>
        <v>completed_yoy_exceed_expectation_9_1</v>
      </c>
      <c r="C932" t="s">
        <v>444</v>
      </c>
      <c r="D932" t="s">
        <v>329</v>
      </c>
      <c r="E932">
        <v>9</v>
      </c>
      <c r="F932">
        <v>1</v>
      </c>
      <c r="G932">
        <v>1</v>
      </c>
      <c r="H932" t="s">
        <v>330</v>
      </c>
      <c r="I932" t="s">
        <v>331</v>
      </c>
      <c r="K932">
        <v>2.95246675791947E-2</v>
      </c>
      <c r="L932">
        <v>2.4406385476103409E-3</v>
      </c>
      <c r="M932">
        <v>1.3817156677896651E-2</v>
      </c>
      <c r="N932">
        <v>0.49664429530201343</v>
      </c>
      <c r="O932">
        <v>1.9371164938135569E-3</v>
      </c>
      <c r="P932">
        <v>0.38880057679898639</v>
      </c>
      <c r="Q932">
        <v>0.69798245323709107</v>
      </c>
      <c r="R932">
        <v>148</v>
      </c>
      <c r="S932">
        <v>0</v>
      </c>
      <c r="T932">
        <v>-0.6147919557548982</v>
      </c>
      <c r="U932">
        <v>51</v>
      </c>
      <c r="V932">
        <v>3008</v>
      </c>
      <c r="W932">
        <v>149</v>
      </c>
    </row>
    <row r="933" spans="1:23">
      <c r="A933" t="s">
        <v>351</v>
      </c>
      <c r="B933" t="str">
        <f t="shared" si="14"/>
        <v>completed_yoy_exceed_expectation_9_-1</v>
      </c>
      <c r="C933" t="s">
        <v>444</v>
      </c>
      <c r="D933" t="s">
        <v>329</v>
      </c>
      <c r="E933">
        <v>9</v>
      </c>
      <c r="F933">
        <v>-1</v>
      </c>
      <c r="G933">
        <v>1</v>
      </c>
      <c r="H933" t="s">
        <v>330</v>
      </c>
      <c r="I933" t="s">
        <v>331</v>
      </c>
      <c r="K933">
        <v>-0.33074300477054802</v>
      </c>
      <c r="L933">
        <v>-3.3083951600215267E-2</v>
      </c>
      <c r="M933">
        <v>-0.18729776403462189</v>
      </c>
      <c r="N933">
        <v>0.50335570469798663</v>
      </c>
      <c r="O933">
        <v>-1.0047759614766701E-3</v>
      </c>
      <c r="P933">
        <v>-0.2147401152562198</v>
      </c>
      <c r="Q933">
        <v>0.83026555146179648</v>
      </c>
      <c r="R933">
        <v>148</v>
      </c>
      <c r="S933">
        <v>0</v>
      </c>
      <c r="T933">
        <v>-0.61762741581133496</v>
      </c>
      <c r="U933">
        <v>51</v>
      </c>
      <c r="V933">
        <v>3008</v>
      </c>
      <c r="W933">
        <v>149</v>
      </c>
    </row>
    <row r="934" spans="1:23">
      <c r="A934" t="s">
        <v>351</v>
      </c>
      <c r="B934" t="str">
        <f t="shared" si="14"/>
        <v>sold_area_yoy_exceed_expectation_9_1</v>
      </c>
      <c r="C934" t="s">
        <v>346</v>
      </c>
      <c r="D934" t="s">
        <v>329</v>
      </c>
      <c r="E934">
        <v>9</v>
      </c>
      <c r="F934">
        <v>1</v>
      </c>
      <c r="G934">
        <v>-1</v>
      </c>
      <c r="H934" t="s">
        <v>330</v>
      </c>
      <c r="I934" t="s">
        <v>331</v>
      </c>
      <c r="K934">
        <v>0.49620568334310478</v>
      </c>
      <c r="L934">
        <v>3.4332510574780713E-2</v>
      </c>
      <c r="M934">
        <v>0.19439226860067629</v>
      </c>
      <c r="N934">
        <v>0.52348993288590606</v>
      </c>
      <c r="O934">
        <v>4.3896620719182152E-3</v>
      </c>
      <c r="P934">
        <v>0.91179076324135255</v>
      </c>
      <c r="Q934">
        <v>0.36336163879337519</v>
      </c>
      <c r="R934">
        <v>148</v>
      </c>
      <c r="S934">
        <v>0</v>
      </c>
      <c r="T934">
        <v>-0.59000643228739813</v>
      </c>
      <c r="U934">
        <v>43</v>
      </c>
      <c r="V934">
        <v>3008</v>
      </c>
      <c r="W934">
        <v>149</v>
      </c>
    </row>
    <row r="935" spans="1:23">
      <c r="A935" t="s">
        <v>351</v>
      </c>
      <c r="B935" t="str">
        <f t="shared" si="14"/>
        <v>sold_area_yoy_exceed_expectation_9_-1</v>
      </c>
      <c r="C935" t="s">
        <v>346</v>
      </c>
      <c r="D935" t="s">
        <v>329</v>
      </c>
      <c r="E935">
        <v>9</v>
      </c>
      <c r="F935">
        <v>-1</v>
      </c>
      <c r="G935">
        <v>-1</v>
      </c>
      <c r="H935" t="s">
        <v>330</v>
      </c>
      <c r="I935" t="s">
        <v>331</v>
      </c>
      <c r="K935">
        <v>-0.53949073098083722</v>
      </c>
      <c r="L935">
        <v>-6.2897152443575965E-2</v>
      </c>
      <c r="M935">
        <v>-0.35612659684172843</v>
      </c>
      <c r="N935">
        <v>0.47651006711409388</v>
      </c>
      <c r="O935">
        <v>-3.5103745477981368E-3</v>
      </c>
      <c r="P935">
        <v>-0.7395746541143895</v>
      </c>
      <c r="Q935">
        <v>0.46072958475511649</v>
      </c>
      <c r="R935">
        <v>148</v>
      </c>
      <c r="S935">
        <v>0</v>
      </c>
      <c r="T935">
        <v>-0.66626015026075225</v>
      </c>
      <c r="U935">
        <v>43</v>
      </c>
      <c r="V935">
        <v>3008</v>
      </c>
      <c r="W935">
        <v>149</v>
      </c>
    </row>
    <row r="936" spans="1:23">
      <c r="A936" t="s">
        <v>351</v>
      </c>
      <c r="B936" t="str">
        <f t="shared" si="14"/>
        <v>local_gov_budget_MA12_yoy_exceed_expectation_9_1</v>
      </c>
      <c r="C936" t="s">
        <v>389</v>
      </c>
      <c r="D936" t="s">
        <v>329</v>
      </c>
      <c r="E936">
        <v>9</v>
      </c>
      <c r="F936">
        <v>1</v>
      </c>
      <c r="G936">
        <v>-1</v>
      </c>
      <c r="H936" t="s">
        <v>457</v>
      </c>
      <c r="I936" t="s">
        <v>331</v>
      </c>
      <c r="K936">
        <v>3.2254374591456649</v>
      </c>
      <c r="L936">
        <v>0.14454229201640301</v>
      </c>
      <c r="M936">
        <v>0.81396169515391503</v>
      </c>
      <c r="N936">
        <v>0.5714285714285714</v>
      </c>
      <c r="O936">
        <v>1.258233402263598E-2</v>
      </c>
      <c r="P936">
        <v>2.4269558053290119</v>
      </c>
      <c r="Q936">
        <v>1.657546577387654E-2</v>
      </c>
      <c r="R936">
        <v>132</v>
      </c>
      <c r="S936">
        <v>1</v>
      </c>
      <c r="T936">
        <v>-0.26618877274272179</v>
      </c>
      <c r="U936">
        <v>16</v>
      </c>
      <c r="V936">
        <v>2690</v>
      </c>
      <c r="W936">
        <v>133</v>
      </c>
    </row>
    <row r="937" spans="1:23">
      <c r="A937" t="s">
        <v>351</v>
      </c>
      <c r="B937" t="str">
        <f t="shared" si="14"/>
        <v>local_gov_budget_MA12_yoy_exceed_expectation_9_-1</v>
      </c>
      <c r="C937" t="s">
        <v>389</v>
      </c>
      <c r="D937" t="s">
        <v>329</v>
      </c>
      <c r="E937">
        <v>9</v>
      </c>
      <c r="F937">
        <v>-1</v>
      </c>
      <c r="G937">
        <v>-1</v>
      </c>
      <c r="H937" t="s">
        <v>457</v>
      </c>
      <c r="I937" t="s">
        <v>331</v>
      </c>
      <c r="K937">
        <v>-0.83114819521448968</v>
      </c>
      <c r="L937">
        <v>-0.15348919693459601</v>
      </c>
      <c r="M937">
        <v>-0.86434444328943516</v>
      </c>
      <c r="N937">
        <v>0.42105263157894729</v>
      </c>
      <c r="O937">
        <v>-1.167533874161935E-2</v>
      </c>
      <c r="P937">
        <v>-2.4128609449397578</v>
      </c>
      <c r="Q937">
        <v>1.720144946655764E-2</v>
      </c>
      <c r="R937">
        <v>132</v>
      </c>
      <c r="S937">
        <v>1</v>
      </c>
      <c r="T937">
        <v>-0.86563713502141781</v>
      </c>
      <c r="U937">
        <v>16</v>
      </c>
      <c r="V937">
        <v>2690</v>
      </c>
      <c r="W937">
        <v>133</v>
      </c>
    </row>
    <row r="938" spans="1:23">
      <c r="A938" t="s">
        <v>351</v>
      </c>
      <c r="B938" t="str">
        <f t="shared" si="14"/>
        <v>newstarts_area_ytd_yoy_exceed_expectation_9_1</v>
      </c>
      <c r="C938" t="s">
        <v>446</v>
      </c>
      <c r="D938" t="s">
        <v>329</v>
      </c>
      <c r="E938">
        <v>9</v>
      </c>
      <c r="F938">
        <v>1</v>
      </c>
      <c r="G938">
        <v>1</v>
      </c>
      <c r="H938" t="s">
        <v>330</v>
      </c>
      <c r="I938" t="s">
        <v>331</v>
      </c>
      <c r="K938">
        <v>-3.023234467149416E-2</v>
      </c>
      <c r="L938">
        <v>-2.5685338307650518E-3</v>
      </c>
      <c r="M938">
        <v>-1.4541063266795721E-2</v>
      </c>
      <c r="N938">
        <v>0.44295302013422821</v>
      </c>
      <c r="O938">
        <v>1.5933416133948621E-3</v>
      </c>
      <c r="P938">
        <v>0.31342180680510889</v>
      </c>
      <c r="Q938">
        <v>0.75440149667124634</v>
      </c>
      <c r="R938">
        <v>148</v>
      </c>
      <c r="S938">
        <v>0</v>
      </c>
      <c r="T938">
        <v>-0.41729542266864911</v>
      </c>
      <c r="U938">
        <v>19</v>
      </c>
      <c r="V938">
        <v>3008</v>
      </c>
      <c r="W938">
        <v>149</v>
      </c>
    </row>
    <row r="939" spans="1:23">
      <c r="A939" t="s">
        <v>351</v>
      </c>
      <c r="B939" t="str">
        <f t="shared" si="14"/>
        <v>newstarts_area_ytd_yoy_exceed_expectation_9_-1</v>
      </c>
      <c r="C939" t="s">
        <v>446</v>
      </c>
      <c r="D939" t="s">
        <v>329</v>
      </c>
      <c r="E939">
        <v>9</v>
      </c>
      <c r="F939">
        <v>-1</v>
      </c>
      <c r="G939">
        <v>1</v>
      </c>
      <c r="H939" t="s">
        <v>330</v>
      </c>
      <c r="I939" t="s">
        <v>331</v>
      </c>
      <c r="K939">
        <v>-0.28950343749581148</v>
      </c>
      <c r="L939">
        <v>-2.822802983904027E-2</v>
      </c>
      <c r="M939">
        <v>-0.15980539670922789</v>
      </c>
      <c r="N939">
        <v>0.55033557046979864</v>
      </c>
      <c r="O939">
        <v>-5.7363109301989215E-4</v>
      </c>
      <c r="P939">
        <v>-0.1220743870284693</v>
      </c>
      <c r="Q939">
        <v>0.90300570518974599</v>
      </c>
      <c r="R939">
        <v>148</v>
      </c>
      <c r="S939">
        <v>0</v>
      </c>
      <c r="T939">
        <v>-0.65879920061500064</v>
      </c>
      <c r="U939">
        <v>19</v>
      </c>
      <c r="V939">
        <v>3008</v>
      </c>
      <c r="W939">
        <v>149</v>
      </c>
    </row>
    <row r="940" spans="1:23">
      <c r="A940" t="s">
        <v>351</v>
      </c>
      <c r="B940" t="str">
        <f t="shared" si="14"/>
        <v>completed_area_ytd_yoy_exceed_expectation_9_1</v>
      </c>
      <c r="C940" t="s">
        <v>447</v>
      </c>
      <c r="D940" t="s">
        <v>329</v>
      </c>
      <c r="E940">
        <v>9</v>
      </c>
      <c r="F940">
        <v>1</v>
      </c>
      <c r="G940">
        <v>1</v>
      </c>
      <c r="H940" t="s">
        <v>330</v>
      </c>
      <c r="I940" t="s">
        <v>331</v>
      </c>
      <c r="K940">
        <v>-0.12852512662498941</v>
      </c>
      <c r="L940">
        <v>-1.145884092231486E-2</v>
      </c>
      <c r="M940">
        <v>-6.4870513489864695E-2</v>
      </c>
      <c r="N940">
        <v>0.49664429530201343</v>
      </c>
      <c r="O940">
        <v>7.7693329956904161E-4</v>
      </c>
      <c r="P940">
        <v>0.15759019116701539</v>
      </c>
      <c r="Q940">
        <v>0.87499453224167567</v>
      </c>
      <c r="R940">
        <v>148</v>
      </c>
      <c r="S940">
        <v>0</v>
      </c>
      <c r="T940">
        <v>-0.74817007544505698</v>
      </c>
      <c r="U940">
        <v>20</v>
      </c>
      <c r="V940">
        <v>3008</v>
      </c>
      <c r="W940">
        <v>149</v>
      </c>
    </row>
    <row r="941" spans="1:23">
      <c r="A941" t="s">
        <v>351</v>
      </c>
      <c r="B941" t="str">
        <f t="shared" si="14"/>
        <v>completed_area_ytd_yoy_exceed_expectation_9_-1</v>
      </c>
      <c r="C941" t="s">
        <v>447</v>
      </c>
      <c r="D941" t="s">
        <v>329</v>
      </c>
      <c r="E941">
        <v>9</v>
      </c>
      <c r="F941">
        <v>-1</v>
      </c>
      <c r="G941">
        <v>1</v>
      </c>
      <c r="H941" t="s">
        <v>330</v>
      </c>
      <c r="I941" t="s">
        <v>331</v>
      </c>
      <c r="K941">
        <v>-0.2093672387016039</v>
      </c>
      <c r="L941">
        <v>-1.9488534110048691E-2</v>
      </c>
      <c r="M941">
        <v>-0.1103280186411915</v>
      </c>
      <c r="N941">
        <v>0.49664429530201343</v>
      </c>
      <c r="O941">
        <v>6.4680969003019166E-5</v>
      </c>
      <c r="P941">
        <v>1.4043045291341819E-2</v>
      </c>
      <c r="Q941">
        <v>0.98881455188900169</v>
      </c>
      <c r="R941">
        <v>148</v>
      </c>
      <c r="S941">
        <v>0</v>
      </c>
      <c r="T941">
        <v>-0.71474577170522724</v>
      </c>
      <c r="U941">
        <v>20</v>
      </c>
      <c r="V941">
        <v>3008</v>
      </c>
      <c r="W941">
        <v>149</v>
      </c>
    </row>
    <row r="942" spans="1:23">
      <c r="A942" t="s">
        <v>351</v>
      </c>
      <c r="B942" t="str">
        <f t="shared" si="14"/>
        <v>sold_area_ytd_yoy_exceed_expectation_9_1</v>
      </c>
      <c r="C942" t="s">
        <v>392</v>
      </c>
      <c r="D942" t="s">
        <v>329</v>
      </c>
      <c r="E942">
        <v>9</v>
      </c>
      <c r="F942">
        <v>1</v>
      </c>
      <c r="G942">
        <v>-1</v>
      </c>
      <c r="H942" t="s">
        <v>330</v>
      </c>
      <c r="I942" t="s">
        <v>331</v>
      </c>
      <c r="K942">
        <v>-0.60953633663696238</v>
      </c>
      <c r="L942">
        <v>-7.5761585986610092E-2</v>
      </c>
      <c r="M942">
        <v>-0.42900817581511458</v>
      </c>
      <c r="N942">
        <v>0.44295302013422821</v>
      </c>
      <c r="O942">
        <v>-4.6363596404616304E-3</v>
      </c>
      <c r="P942">
        <v>-0.98637248426974655</v>
      </c>
      <c r="Q942">
        <v>0.32556016868354931</v>
      </c>
      <c r="R942">
        <v>148</v>
      </c>
      <c r="S942">
        <v>0</v>
      </c>
      <c r="T942">
        <v>-0.66954390954223086</v>
      </c>
      <c r="U942">
        <v>13</v>
      </c>
      <c r="V942">
        <v>3008</v>
      </c>
      <c r="W942">
        <v>149</v>
      </c>
    </row>
    <row r="943" spans="1:23">
      <c r="A943" t="s">
        <v>351</v>
      </c>
      <c r="B943" t="str">
        <f t="shared" si="14"/>
        <v>sold_area_ytd_yoy_exceed_expectation_9_-1</v>
      </c>
      <c r="C943" t="s">
        <v>392</v>
      </c>
      <c r="D943" t="s">
        <v>329</v>
      </c>
      <c r="E943">
        <v>9</v>
      </c>
      <c r="F943">
        <v>-1</v>
      </c>
      <c r="G943">
        <v>-1</v>
      </c>
      <c r="H943" t="s">
        <v>330</v>
      </c>
      <c r="I943" t="s">
        <v>331</v>
      </c>
      <c r="K943">
        <v>0.76461128189035099</v>
      </c>
      <c r="L943">
        <v>4.8729338970940013E-2</v>
      </c>
      <c r="M943">
        <v>0.27593515299817101</v>
      </c>
      <c r="N943">
        <v>0.55033557046979864</v>
      </c>
      <c r="O943">
        <v>5.4954418599382241E-3</v>
      </c>
      <c r="P943">
        <v>1.1381914766090691</v>
      </c>
      <c r="Q943">
        <v>0.25687966912709792</v>
      </c>
      <c r="R943">
        <v>148</v>
      </c>
      <c r="S943">
        <v>0</v>
      </c>
      <c r="T943">
        <v>-0.45968579417011401</v>
      </c>
      <c r="U943">
        <v>13</v>
      </c>
      <c r="V943">
        <v>3008</v>
      </c>
      <c r="W943">
        <v>149</v>
      </c>
    </row>
    <row r="944" spans="1:23">
      <c r="A944" t="s">
        <v>351</v>
      </c>
      <c r="B944" t="str">
        <f t="shared" si="14"/>
        <v>CN_BOND_1Y_exceed_expectation_9_1</v>
      </c>
      <c r="C944" t="s">
        <v>448</v>
      </c>
      <c r="D944" t="s">
        <v>329</v>
      </c>
      <c r="E944">
        <v>9</v>
      </c>
      <c r="F944">
        <v>1</v>
      </c>
      <c r="G944">
        <v>-1</v>
      </c>
      <c r="H944" t="s">
        <v>330</v>
      </c>
      <c r="I944" t="s">
        <v>331</v>
      </c>
      <c r="K944">
        <v>1.348381386168517</v>
      </c>
      <c r="L944">
        <v>7.4142087372542687E-2</v>
      </c>
      <c r="M944">
        <v>0.41993380152883508</v>
      </c>
      <c r="N944">
        <v>0.53020134228187921</v>
      </c>
      <c r="O944">
        <v>7.2979686088354657E-3</v>
      </c>
      <c r="P944">
        <v>1.5897136280982009</v>
      </c>
      <c r="Q944">
        <v>0.1140332717802372</v>
      </c>
      <c r="R944">
        <v>148</v>
      </c>
      <c r="S944">
        <v>0</v>
      </c>
      <c r="T944">
        <v>-0.4574175560347144</v>
      </c>
      <c r="U944">
        <v>25</v>
      </c>
      <c r="V944">
        <v>3008</v>
      </c>
      <c r="W944">
        <v>149</v>
      </c>
    </row>
    <row r="945" spans="1:23">
      <c r="A945" t="s">
        <v>351</v>
      </c>
      <c r="B945" t="str">
        <f t="shared" si="14"/>
        <v>CN_BOND_1Y_exceed_expectation_9_-1</v>
      </c>
      <c r="C945" t="s">
        <v>448</v>
      </c>
      <c r="D945" t="s">
        <v>329</v>
      </c>
      <c r="E945">
        <v>9</v>
      </c>
      <c r="F945">
        <v>-1</v>
      </c>
      <c r="G945">
        <v>-1</v>
      </c>
      <c r="H945" t="s">
        <v>330</v>
      </c>
      <c r="I945" t="s">
        <v>331</v>
      </c>
      <c r="K945">
        <v>-0.70659936686739977</v>
      </c>
      <c r="L945">
        <v>-9.7627816306167459E-2</v>
      </c>
      <c r="M945">
        <v>-0.55295475875137479</v>
      </c>
      <c r="N945">
        <v>0.46979865771812079</v>
      </c>
      <c r="O945">
        <v>-6.6759442032896738E-3</v>
      </c>
      <c r="P945">
        <v>-1.4676771528049719</v>
      </c>
      <c r="Q945">
        <v>0.144313891382189</v>
      </c>
      <c r="R945">
        <v>148</v>
      </c>
      <c r="S945">
        <v>0</v>
      </c>
      <c r="T945">
        <v>-0.83256523284555095</v>
      </c>
      <c r="U945">
        <v>25</v>
      </c>
      <c r="V945">
        <v>3008</v>
      </c>
      <c r="W945">
        <v>149</v>
      </c>
    </row>
    <row r="946" spans="1:23">
      <c r="A946" t="s">
        <v>351</v>
      </c>
      <c r="B946" t="str">
        <f t="shared" si="14"/>
        <v>CN_BOND_10Y_exceed_expectation_9_1</v>
      </c>
      <c r="C946" t="s">
        <v>449</v>
      </c>
      <c r="D946" t="s">
        <v>329</v>
      </c>
      <c r="E946">
        <v>9</v>
      </c>
      <c r="F946">
        <v>1</v>
      </c>
      <c r="G946">
        <v>-1</v>
      </c>
      <c r="H946" t="s">
        <v>330</v>
      </c>
      <c r="I946" t="s">
        <v>331</v>
      </c>
      <c r="K946">
        <v>0.39475753183349283</v>
      </c>
      <c r="L946">
        <v>2.8266318515313579E-2</v>
      </c>
      <c r="M946">
        <v>0.16003969433122309</v>
      </c>
      <c r="N946">
        <v>0.50335570469798663</v>
      </c>
      <c r="O946">
        <v>4.0223400337177544E-3</v>
      </c>
      <c r="P946">
        <v>0.82134417344926391</v>
      </c>
      <c r="Q946">
        <v>0.41277135005716342</v>
      </c>
      <c r="R946">
        <v>148</v>
      </c>
      <c r="S946">
        <v>0</v>
      </c>
      <c r="T946">
        <v>-0.48364860818927968</v>
      </c>
      <c r="U946">
        <v>22</v>
      </c>
      <c r="V946">
        <v>3008</v>
      </c>
      <c r="W946">
        <v>149</v>
      </c>
    </row>
    <row r="947" spans="1:23">
      <c r="A947" t="s">
        <v>351</v>
      </c>
      <c r="B947" t="str">
        <f t="shared" si="14"/>
        <v>CN_BOND_10Y_exceed_expectation_9_-1</v>
      </c>
      <c r="C947" t="s">
        <v>449</v>
      </c>
      <c r="D947" t="s">
        <v>329</v>
      </c>
      <c r="E947">
        <v>9</v>
      </c>
      <c r="F947">
        <v>-1</v>
      </c>
      <c r="G947">
        <v>-1</v>
      </c>
      <c r="H947" t="s">
        <v>330</v>
      </c>
      <c r="I947" t="s">
        <v>331</v>
      </c>
      <c r="K947">
        <v>-0.50599543661692936</v>
      </c>
      <c r="L947">
        <v>-5.7368773510616977E-2</v>
      </c>
      <c r="M947">
        <v>-0.32481346914074599</v>
      </c>
      <c r="N947">
        <v>0.48993288590604028</v>
      </c>
      <c r="O947">
        <v>-2.935324105051402E-3</v>
      </c>
      <c r="P947">
        <v>-0.59083537581675993</v>
      </c>
      <c r="Q947">
        <v>0.55553193351359176</v>
      </c>
      <c r="R947">
        <v>148</v>
      </c>
      <c r="S947">
        <v>0</v>
      </c>
      <c r="T947">
        <v>-0.76058002506097022</v>
      </c>
      <c r="U947">
        <v>22</v>
      </c>
      <c r="V947">
        <v>3008</v>
      </c>
      <c r="W947">
        <v>149</v>
      </c>
    </row>
    <row r="948" spans="1:23">
      <c r="A948" t="s">
        <v>351</v>
      </c>
      <c r="B948" t="str">
        <f t="shared" si="14"/>
        <v>TERM_SPREAD_exceed_expectation_9_1</v>
      </c>
      <c r="C948" t="s">
        <v>450</v>
      </c>
      <c r="D948" t="s">
        <v>329</v>
      </c>
      <c r="E948">
        <v>9</v>
      </c>
      <c r="F948">
        <v>1</v>
      </c>
      <c r="G948">
        <v>1</v>
      </c>
      <c r="H948" t="s">
        <v>330</v>
      </c>
      <c r="I948" t="s">
        <v>331</v>
      </c>
      <c r="K948">
        <v>-0.1891814534641989</v>
      </c>
      <c r="L948">
        <v>-1.7415440071874459E-2</v>
      </c>
      <c r="M948">
        <v>-9.8591786401686046E-2</v>
      </c>
      <c r="N948">
        <v>0.53020134228187921</v>
      </c>
      <c r="O948">
        <v>2.9038422975916962E-4</v>
      </c>
      <c r="P948">
        <v>6.1217606303897928E-2</v>
      </c>
      <c r="Q948">
        <v>0.95126849955842729</v>
      </c>
      <c r="R948">
        <v>148</v>
      </c>
      <c r="S948">
        <v>0</v>
      </c>
      <c r="T948">
        <v>-0.66261033800096381</v>
      </c>
      <c r="U948">
        <v>33</v>
      </c>
      <c r="V948">
        <v>3008</v>
      </c>
      <c r="W948">
        <v>149</v>
      </c>
    </row>
    <row r="949" spans="1:23">
      <c r="A949" t="s">
        <v>351</v>
      </c>
      <c r="B949" t="str">
        <f t="shared" si="14"/>
        <v>TERM_SPREAD_exceed_expectation_9_-1</v>
      </c>
      <c r="C949" t="s">
        <v>450</v>
      </c>
      <c r="D949" t="s">
        <v>329</v>
      </c>
      <c r="E949">
        <v>9</v>
      </c>
      <c r="F949">
        <v>-1</v>
      </c>
      <c r="G949">
        <v>1</v>
      </c>
      <c r="H949" t="s">
        <v>330</v>
      </c>
      <c r="I949" t="s">
        <v>331</v>
      </c>
      <c r="K949">
        <v>-0.150220985345668</v>
      </c>
      <c r="L949">
        <v>-1.3544502418485821E-2</v>
      </c>
      <c r="M949">
        <v>-7.6677745945511716E-2</v>
      </c>
      <c r="N949">
        <v>0.46308724832214759</v>
      </c>
      <c r="O949">
        <v>6.3986547602953425E-4</v>
      </c>
      <c r="P949">
        <v>0.13003171717562431</v>
      </c>
      <c r="Q949">
        <v>0.89671789759272236</v>
      </c>
      <c r="R949">
        <v>148</v>
      </c>
      <c r="S949">
        <v>0</v>
      </c>
      <c r="T949">
        <v>-0.60177789113439939</v>
      </c>
      <c r="U949">
        <v>33</v>
      </c>
      <c r="V949">
        <v>3008</v>
      </c>
      <c r="W949">
        <v>149</v>
      </c>
    </row>
    <row r="950" spans="1:23">
      <c r="A950" t="s">
        <v>351</v>
      </c>
      <c r="B950" t="str">
        <f t="shared" si="14"/>
        <v>US_BOND_5Y_exceed_expectation_9_1</v>
      </c>
      <c r="C950" t="s">
        <v>338</v>
      </c>
      <c r="D950" t="s">
        <v>329</v>
      </c>
      <c r="E950">
        <v>9</v>
      </c>
      <c r="F950">
        <v>1</v>
      </c>
      <c r="G950">
        <v>1</v>
      </c>
      <c r="H950" t="s">
        <v>330</v>
      </c>
      <c r="I950" t="s">
        <v>331</v>
      </c>
      <c r="K950">
        <v>-0.38737086201932142</v>
      </c>
      <c r="L950">
        <v>-4.021901070842937E-2</v>
      </c>
      <c r="M950">
        <v>-0.22769602572327649</v>
      </c>
      <c r="N950">
        <v>0.49664429530201343</v>
      </c>
      <c r="O950">
        <v>-1.6315734509196971E-3</v>
      </c>
      <c r="P950">
        <v>-0.3454574077593025</v>
      </c>
      <c r="Q950">
        <v>0.73024104268258583</v>
      </c>
      <c r="R950">
        <v>148</v>
      </c>
      <c r="S950">
        <v>0</v>
      </c>
      <c r="T950">
        <v>-0.61382742967948556</v>
      </c>
      <c r="U950">
        <v>27</v>
      </c>
      <c r="V950">
        <v>3008</v>
      </c>
      <c r="W950">
        <v>149</v>
      </c>
    </row>
    <row r="951" spans="1:23">
      <c r="A951" t="s">
        <v>351</v>
      </c>
      <c r="B951" t="str">
        <f t="shared" si="14"/>
        <v>US_BOND_5Y_exceed_expectation_9_-1</v>
      </c>
      <c r="C951" t="s">
        <v>338</v>
      </c>
      <c r="D951" t="s">
        <v>329</v>
      </c>
      <c r="E951">
        <v>9</v>
      </c>
      <c r="F951">
        <v>-1</v>
      </c>
      <c r="G951">
        <v>1</v>
      </c>
      <c r="H951" t="s">
        <v>330</v>
      </c>
      <c r="I951" t="s">
        <v>331</v>
      </c>
      <c r="K951">
        <v>0.124687911204745</v>
      </c>
      <c r="L951">
        <v>9.8928315878086259E-3</v>
      </c>
      <c r="M951">
        <v>5.6007305898790022E-2</v>
      </c>
      <c r="N951">
        <v>0.49664429530201343</v>
      </c>
      <c r="O951">
        <v>2.44201383517574E-3</v>
      </c>
      <c r="P951">
        <v>0.51356270804010895</v>
      </c>
      <c r="Q951">
        <v>0.60832359718672857</v>
      </c>
      <c r="R951">
        <v>148</v>
      </c>
      <c r="S951">
        <v>0</v>
      </c>
      <c r="T951">
        <v>-0.65480281425329345</v>
      </c>
      <c r="U951">
        <v>27</v>
      </c>
      <c r="V951">
        <v>3008</v>
      </c>
      <c r="W951">
        <v>149</v>
      </c>
    </row>
    <row r="952" spans="1:23">
      <c r="A952" t="s">
        <v>351</v>
      </c>
      <c r="B952" t="str">
        <f t="shared" si="14"/>
        <v>US_BOND_10Y_exceed_expectation_9_1</v>
      </c>
      <c r="C952" t="s">
        <v>336</v>
      </c>
      <c r="D952" t="s">
        <v>329</v>
      </c>
      <c r="E952">
        <v>9</v>
      </c>
      <c r="F952">
        <v>1</v>
      </c>
      <c r="G952">
        <v>1</v>
      </c>
      <c r="H952" t="s">
        <v>330</v>
      </c>
      <c r="I952" t="s">
        <v>331</v>
      </c>
      <c r="K952">
        <v>-0.17443266209625841</v>
      </c>
      <c r="L952">
        <v>-1.5930417394943611E-2</v>
      </c>
      <c r="M952">
        <v>-9.0184797835513225E-2</v>
      </c>
      <c r="N952">
        <v>0.51006711409395977</v>
      </c>
      <c r="O952">
        <v>4.019562222321433E-4</v>
      </c>
      <c r="P952">
        <v>8.4534623437620721E-2</v>
      </c>
      <c r="Q952">
        <v>0.93274561679736134</v>
      </c>
      <c r="R952">
        <v>148</v>
      </c>
      <c r="S952">
        <v>0</v>
      </c>
      <c r="T952">
        <v>-0.54004183599354783</v>
      </c>
      <c r="U952">
        <v>30</v>
      </c>
      <c r="V952">
        <v>3008</v>
      </c>
      <c r="W952">
        <v>149</v>
      </c>
    </row>
    <row r="953" spans="1:23">
      <c r="A953" t="s">
        <v>351</v>
      </c>
      <c r="B953" t="str">
        <f t="shared" si="14"/>
        <v>US_BOND_10Y_exceed_expectation_9_-1</v>
      </c>
      <c r="C953" t="s">
        <v>336</v>
      </c>
      <c r="D953" t="s">
        <v>329</v>
      </c>
      <c r="E953">
        <v>9</v>
      </c>
      <c r="F953">
        <v>-1</v>
      </c>
      <c r="G953">
        <v>1</v>
      </c>
      <c r="H953" t="s">
        <v>330</v>
      </c>
      <c r="I953" t="s">
        <v>331</v>
      </c>
      <c r="K953">
        <v>-0.16540231922427709</v>
      </c>
      <c r="L953">
        <v>-1.503312559065406E-2</v>
      </c>
      <c r="M953">
        <v>-8.5105076572528568E-2</v>
      </c>
      <c r="N953">
        <v>0.48322147651006708</v>
      </c>
      <c r="O953">
        <v>4.8124050789159398E-4</v>
      </c>
      <c r="P953">
        <v>9.9350290861895812E-2</v>
      </c>
      <c r="Q953">
        <v>0.92099459229187974</v>
      </c>
      <c r="R953">
        <v>148</v>
      </c>
      <c r="S953">
        <v>0</v>
      </c>
      <c r="T953">
        <v>-0.66353632529301321</v>
      </c>
      <c r="U953">
        <v>30</v>
      </c>
      <c r="V953">
        <v>3008</v>
      </c>
      <c r="W953">
        <v>149</v>
      </c>
    </row>
    <row r="954" spans="1:23">
      <c r="A954" t="s">
        <v>351</v>
      </c>
      <c r="B954" t="str">
        <f t="shared" si="14"/>
        <v>CNY_INDEX_exceed_expectation_9_1</v>
      </c>
      <c r="C954" t="s">
        <v>388</v>
      </c>
      <c r="D954" t="s">
        <v>329</v>
      </c>
      <c r="E954">
        <v>9</v>
      </c>
      <c r="F954">
        <v>1</v>
      </c>
      <c r="G954">
        <v>-1</v>
      </c>
      <c r="H954" t="s">
        <v>458</v>
      </c>
      <c r="I954" t="s">
        <v>331</v>
      </c>
      <c r="K954">
        <v>-9.6112720798990803E-2</v>
      </c>
      <c r="L954">
        <v>-1.207571171833122E-2</v>
      </c>
      <c r="M954">
        <v>-7.879621462649157E-2</v>
      </c>
      <c r="N954">
        <v>0.53846153846153844</v>
      </c>
      <c r="O954">
        <v>2.2761255963877331E-4</v>
      </c>
      <c r="P954">
        <v>4.7309164919850349E-2</v>
      </c>
      <c r="Q954">
        <v>0.96235843279030875</v>
      </c>
      <c r="R954">
        <v>103</v>
      </c>
      <c r="S954">
        <v>0</v>
      </c>
      <c r="T954">
        <v>-0.47178127663975722</v>
      </c>
      <c r="U954">
        <v>15</v>
      </c>
      <c r="V954">
        <v>2096</v>
      </c>
      <c r="W954">
        <v>104</v>
      </c>
    </row>
    <row r="955" spans="1:23">
      <c r="A955" t="s">
        <v>351</v>
      </c>
      <c r="B955" t="str">
        <f t="shared" si="14"/>
        <v>CNY_INDEX_exceed_expectation_9_-1</v>
      </c>
      <c r="C955" t="s">
        <v>388</v>
      </c>
      <c r="D955" t="s">
        <v>329</v>
      </c>
      <c r="E955">
        <v>9</v>
      </c>
      <c r="F955">
        <v>-1</v>
      </c>
      <c r="G955">
        <v>-1</v>
      </c>
      <c r="H955" t="s">
        <v>458</v>
      </c>
      <c r="I955" t="s">
        <v>331</v>
      </c>
      <c r="K955">
        <v>-8.9948864705900577E-2</v>
      </c>
      <c r="L955">
        <v>-1.126815694894479E-2</v>
      </c>
      <c r="M955">
        <v>-7.3526772922726413E-2</v>
      </c>
      <c r="N955">
        <v>0.46153846153846162</v>
      </c>
      <c r="O955">
        <v>3.0419252835910452E-4</v>
      </c>
      <c r="P955">
        <v>6.2483806912840847E-2</v>
      </c>
      <c r="Q955">
        <v>0.9502986501329338</v>
      </c>
      <c r="R955">
        <v>103</v>
      </c>
      <c r="S955">
        <v>0</v>
      </c>
      <c r="T955">
        <v>-0.46357668838686522</v>
      </c>
      <c r="U955">
        <v>15</v>
      </c>
      <c r="V955">
        <v>2096</v>
      </c>
      <c r="W955">
        <v>104</v>
      </c>
    </row>
    <row r="956" spans="1:23">
      <c r="A956" t="s">
        <v>351</v>
      </c>
      <c r="B956" t="str">
        <f t="shared" si="14"/>
        <v>USD_INDEX_exceed_expectation_9_1</v>
      </c>
      <c r="C956" t="s">
        <v>452</v>
      </c>
      <c r="D956" t="s">
        <v>329</v>
      </c>
      <c r="E956">
        <v>9</v>
      </c>
      <c r="F956">
        <v>1</v>
      </c>
      <c r="G956">
        <v>1</v>
      </c>
      <c r="H956" t="s">
        <v>330</v>
      </c>
      <c r="I956" t="s">
        <v>331</v>
      </c>
      <c r="K956">
        <v>-0.1882713278451478</v>
      </c>
      <c r="L956">
        <v>-1.7323087905101401E-2</v>
      </c>
      <c r="M956">
        <v>-9.8068963554667252E-2</v>
      </c>
      <c r="N956">
        <v>0.52348993288590606</v>
      </c>
      <c r="O956">
        <v>3.2659148969430962E-4</v>
      </c>
      <c r="P956">
        <v>6.6799266768796217E-2</v>
      </c>
      <c r="Q956">
        <v>0.94683166083691983</v>
      </c>
      <c r="R956">
        <v>148</v>
      </c>
      <c r="S956">
        <v>0</v>
      </c>
      <c r="T956">
        <v>-0.63006232824314856</v>
      </c>
      <c r="U956">
        <v>25</v>
      </c>
      <c r="V956">
        <v>3008</v>
      </c>
      <c r="W956">
        <v>149</v>
      </c>
    </row>
    <row r="957" spans="1:23">
      <c r="A957" t="s">
        <v>351</v>
      </c>
      <c r="B957" t="str">
        <f t="shared" si="14"/>
        <v>USD_INDEX_exceed_expectation_9_-1</v>
      </c>
      <c r="C957" t="s">
        <v>452</v>
      </c>
      <c r="D957" t="s">
        <v>329</v>
      </c>
      <c r="E957">
        <v>9</v>
      </c>
      <c r="F957">
        <v>-1</v>
      </c>
      <c r="G957">
        <v>1</v>
      </c>
      <c r="H957" t="s">
        <v>330</v>
      </c>
      <c r="I957" t="s">
        <v>331</v>
      </c>
      <c r="K957">
        <v>-0.15117377373210539</v>
      </c>
      <c r="L957">
        <v>-1.363720969745552E-2</v>
      </c>
      <c r="M957">
        <v>-7.7202576592206709E-2</v>
      </c>
      <c r="N957">
        <v>0.46979865771812079</v>
      </c>
      <c r="O957">
        <v>6.2774514804520975E-4</v>
      </c>
      <c r="P957">
        <v>0.13049387874132029</v>
      </c>
      <c r="Q957">
        <v>0.89635289919376959</v>
      </c>
      <c r="R957">
        <v>148</v>
      </c>
      <c r="S957">
        <v>0</v>
      </c>
      <c r="T957">
        <v>-0.49945626470534749</v>
      </c>
      <c r="U957">
        <v>25</v>
      </c>
      <c r="V957">
        <v>3008</v>
      </c>
      <c r="W957">
        <v>149</v>
      </c>
    </row>
    <row r="958" spans="1:23">
      <c r="A958" t="s">
        <v>351</v>
      </c>
      <c r="B958" t="str">
        <f t="shared" si="14"/>
        <v>DR007_historical_new_high_36_1</v>
      </c>
      <c r="C958" t="s">
        <v>387</v>
      </c>
      <c r="D958" t="s">
        <v>335</v>
      </c>
      <c r="E958">
        <v>36</v>
      </c>
      <c r="F958">
        <v>1</v>
      </c>
      <c r="G958">
        <v>1</v>
      </c>
      <c r="H958" t="s">
        <v>330</v>
      </c>
      <c r="I958" t="s">
        <v>331</v>
      </c>
      <c r="K958">
        <v>-7.5144536328056843E-2</v>
      </c>
      <c r="L958">
        <v>-6.5230758845854497E-3</v>
      </c>
      <c r="M958">
        <v>-3.6928436106479709E-2</v>
      </c>
      <c r="N958">
        <v>0.48322147651006708</v>
      </c>
      <c r="O958">
        <v>1.1444606180266879E-3</v>
      </c>
      <c r="P958">
        <v>0.2423510365837874</v>
      </c>
      <c r="Q958">
        <v>0.80884368417550045</v>
      </c>
      <c r="R958">
        <v>148</v>
      </c>
      <c r="S958">
        <v>0</v>
      </c>
      <c r="T958">
        <v>-0.6434136629956867</v>
      </c>
      <c r="U958">
        <v>3</v>
      </c>
      <c r="V958">
        <v>3008</v>
      </c>
      <c r="W958">
        <v>149</v>
      </c>
    </row>
    <row r="959" spans="1:23">
      <c r="A959" t="s">
        <v>351</v>
      </c>
      <c r="B959" t="str">
        <f t="shared" si="14"/>
        <v>DR007_historical_new_high_3_1</v>
      </c>
      <c r="C959" t="s">
        <v>387</v>
      </c>
      <c r="D959" t="s">
        <v>335</v>
      </c>
      <c r="E959">
        <v>3</v>
      </c>
      <c r="F959">
        <v>1</v>
      </c>
      <c r="G959">
        <v>1</v>
      </c>
      <c r="H959" t="s">
        <v>330</v>
      </c>
      <c r="I959" t="s">
        <v>331</v>
      </c>
      <c r="K959">
        <v>-0.1160207065529102</v>
      </c>
      <c r="L959">
        <v>-1.027828092213867E-2</v>
      </c>
      <c r="M959">
        <v>-5.8187198141245212E-2</v>
      </c>
      <c r="N959">
        <v>0.53691275167785235</v>
      </c>
      <c r="O959">
        <v>8.5698594863741157E-4</v>
      </c>
      <c r="P959">
        <v>0.1811236684604155</v>
      </c>
      <c r="Q959">
        <v>0.85651831200660045</v>
      </c>
      <c r="R959">
        <v>148</v>
      </c>
      <c r="S959">
        <v>0</v>
      </c>
      <c r="T959">
        <v>-0.56363166051069524</v>
      </c>
      <c r="U959">
        <v>43</v>
      </c>
      <c r="V959">
        <v>3008</v>
      </c>
      <c r="W959">
        <v>149</v>
      </c>
    </row>
    <row r="960" spans="1:23">
      <c r="A960" t="s">
        <v>351</v>
      </c>
      <c r="B960" t="str">
        <f t="shared" si="14"/>
        <v>CREDIT_SPREAD_exceed_expectation_9_1</v>
      </c>
      <c r="C960" t="s">
        <v>453</v>
      </c>
      <c r="D960" t="s">
        <v>329</v>
      </c>
      <c r="E960">
        <v>9</v>
      </c>
      <c r="F960">
        <v>1</v>
      </c>
      <c r="G960">
        <v>1</v>
      </c>
      <c r="H960" t="s">
        <v>459</v>
      </c>
      <c r="I960" t="s">
        <v>331</v>
      </c>
      <c r="K960">
        <v>-0.24815181648635959</v>
      </c>
      <c r="L960">
        <v>-2.420801895832481E-2</v>
      </c>
      <c r="M960">
        <v>-0.1363946296329723</v>
      </c>
      <c r="N960">
        <v>0.51034482758620692</v>
      </c>
      <c r="O960">
        <v>-1.2436431907967131E-4</v>
      </c>
      <c r="P960">
        <v>-2.4199479485383459E-2</v>
      </c>
      <c r="Q960">
        <v>0.9807269952730262</v>
      </c>
      <c r="R960">
        <v>144</v>
      </c>
      <c r="S960">
        <v>0</v>
      </c>
      <c r="T960">
        <v>-0.42059402981683869</v>
      </c>
      <c r="U960">
        <v>48</v>
      </c>
      <c r="V960">
        <v>2933</v>
      </c>
      <c r="W960">
        <v>145</v>
      </c>
    </row>
    <row r="961" spans="1:23">
      <c r="A961" t="s">
        <v>351</v>
      </c>
      <c r="B961" t="str">
        <f t="shared" si="14"/>
        <v>CREDIT_SPREAD_exceed_expectation_9_-1</v>
      </c>
      <c r="C961" t="s">
        <v>453</v>
      </c>
      <c r="D961" t="s">
        <v>329</v>
      </c>
      <c r="E961">
        <v>9</v>
      </c>
      <c r="F961">
        <v>-1</v>
      </c>
      <c r="G961">
        <v>1</v>
      </c>
      <c r="H961" t="s">
        <v>459</v>
      </c>
      <c r="I961" t="s">
        <v>331</v>
      </c>
      <c r="K961">
        <v>-7.8230192005000254E-2</v>
      </c>
      <c r="L961">
        <v>-6.974493159398909E-3</v>
      </c>
      <c r="M961">
        <v>-3.9296210606559363E-2</v>
      </c>
      <c r="N961">
        <v>0.48965517241379308</v>
      </c>
      <c r="O961">
        <v>1.275815199541007E-3</v>
      </c>
      <c r="P961">
        <v>0.25473885500685822</v>
      </c>
      <c r="Q961">
        <v>0.7992882402576329</v>
      </c>
      <c r="R961">
        <v>144</v>
      </c>
      <c r="S961">
        <v>0</v>
      </c>
      <c r="T961">
        <v>-0.42435337241968019</v>
      </c>
      <c r="U961">
        <v>48</v>
      </c>
      <c r="V961">
        <v>2933</v>
      </c>
      <c r="W961">
        <v>145</v>
      </c>
    </row>
    <row r="962" spans="1:23">
      <c r="A962" t="s">
        <v>351</v>
      </c>
      <c r="B962" t="str">
        <f t="shared" si="14"/>
        <v>electricity_yoy_exceed_expectation_12_1</v>
      </c>
      <c r="C962" t="s">
        <v>435</v>
      </c>
      <c r="D962" t="s">
        <v>329</v>
      </c>
      <c r="E962">
        <v>12</v>
      </c>
      <c r="F962">
        <v>1</v>
      </c>
      <c r="G962">
        <v>-1</v>
      </c>
      <c r="H962" t="s">
        <v>330</v>
      </c>
      <c r="I962" t="s">
        <v>331</v>
      </c>
      <c r="K962">
        <v>-0.46472057373988213</v>
      </c>
      <c r="L962">
        <v>-5.101051020597458E-2</v>
      </c>
      <c r="M962">
        <v>-0.28880393345742761</v>
      </c>
      <c r="N962">
        <v>0.44295302013422821</v>
      </c>
      <c r="O962">
        <v>-2.5025397496008599E-3</v>
      </c>
      <c r="P962">
        <v>-0.52730689250565854</v>
      </c>
      <c r="Q962">
        <v>0.59877004632587028</v>
      </c>
      <c r="R962">
        <v>148</v>
      </c>
      <c r="S962">
        <v>0</v>
      </c>
      <c r="T962">
        <v>-0.51485974219658182</v>
      </c>
      <c r="U962">
        <v>39</v>
      </c>
      <c r="V962">
        <v>3008</v>
      </c>
      <c r="W962">
        <v>149</v>
      </c>
    </row>
    <row r="963" spans="1:23">
      <c r="A963" t="s">
        <v>351</v>
      </c>
      <c r="B963" t="str">
        <f t="shared" ref="B963:B1026" si="15">C963&amp;"_"&amp;D963&amp;"_"&amp;E963&amp;"_"&amp;F963</f>
        <v>electricity_yoy_exceed_expectation_12_-1</v>
      </c>
      <c r="C963" t="s">
        <v>435</v>
      </c>
      <c r="D963" t="s">
        <v>329</v>
      </c>
      <c r="E963">
        <v>12</v>
      </c>
      <c r="F963">
        <v>-1</v>
      </c>
      <c r="G963">
        <v>-1</v>
      </c>
      <c r="H963" t="s">
        <v>330</v>
      </c>
      <c r="I963" t="s">
        <v>331</v>
      </c>
      <c r="K963">
        <v>0.28720916914865141</v>
      </c>
      <c r="L963">
        <v>2.1376897641079529E-2</v>
      </c>
      <c r="M963">
        <v>0.1210286291772372</v>
      </c>
      <c r="N963">
        <v>0.55033557046979864</v>
      </c>
      <c r="O963">
        <v>3.3834066672980521E-3</v>
      </c>
      <c r="P963">
        <v>0.69932573671612586</v>
      </c>
      <c r="Q963">
        <v>0.4854461107988286</v>
      </c>
      <c r="R963">
        <v>148</v>
      </c>
      <c r="S963">
        <v>0</v>
      </c>
      <c r="T963">
        <v>-0.50542741775757827</v>
      </c>
      <c r="U963">
        <v>39</v>
      </c>
      <c r="V963">
        <v>3008</v>
      </c>
      <c r="W963">
        <v>149</v>
      </c>
    </row>
    <row r="964" spans="1:23">
      <c r="A964" t="s">
        <v>351</v>
      </c>
      <c r="B964" t="str">
        <f t="shared" si="15"/>
        <v>electricity_ytd_yoy_exceed_expectation_12_1</v>
      </c>
      <c r="C964" t="s">
        <v>436</v>
      </c>
      <c r="D964" t="s">
        <v>329</v>
      </c>
      <c r="E964">
        <v>12</v>
      </c>
      <c r="F964">
        <v>1</v>
      </c>
      <c r="G964">
        <v>-1</v>
      </c>
      <c r="H964" t="s">
        <v>330</v>
      </c>
      <c r="I964" t="s">
        <v>331</v>
      </c>
      <c r="K964">
        <v>0.1535751264338554</v>
      </c>
      <c r="L964">
        <v>1.2040733851694799E-2</v>
      </c>
      <c r="M964">
        <v>6.8167938992820601E-2</v>
      </c>
      <c r="N964">
        <v>0.49664429530201343</v>
      </c>
      <c r="O964">
        <v>2.6502298162546269E-3</v>
      </c>
      <c r="P964">
        <v>0.55723254227070007</v>
      </c>
      <c r="Q964">
        <v>0.57821031510477983</v>
      </c>
      <c r="R964">
        <v>148</v>
      </c>
      <c r="S964">
        <v>0</v>
      </c>
      <c r="T964">
        <v>-0.46552567678549811</v>
      </c>
      <c r="U964">
        <v>17</v>
      </c>
      <c r="V964">
        <v>3008</v>
      </c>
      <c r="W964">
        <v>149</v>
      </c>
    </row>
    <row r="965" spans="1:23">
      <c r="A965" t="s">
        <v>351</v>
      </c>
      <c r="B965" t="str">
        <f t="shared" si="15"/>
        <v>electricity_ytd_yoy_exceed_expectation_12_-1</v>
      </c>
      <c r="C965" t="s">
        <v>436</v>
      </c>
      <c r="D965" t="s">
        <v>329</v>
      </c>
      <c r="E965">
        <v>12</v>
      </c>
      <c r="F965">
        <v>-1</v>
      </c>
      <c r="G965">
        <v>-1</v>
      </c>
      <c r="H965" t="s">
        <v>330</v>
      </c>
      <c r="I965" t="s">
        <v>331</v>
      </c>
      <c r="K965">
        <v>-0.40271199530049712</v>
      </c>
      <c r="L965">
        <v>-4.2255999626739198E-2</v>
      </c>
      <c r="M965">
        <v>-0.23922997054126921</v>
      </c>
      <c r="N965">
        <v>0.49664429530201343</v>
      </c>
      <c r="O965">
        <v>-1.7698063439045529E-3</v>
      </c>
      <c r="P965">
        <v>-0.36622238164100013</v>
      </c>
      <c r="Q965">
        <v>0.7147221244759171</v>
      </c>
      <c r="R965">
        <v>148</v>
      </c>
      <c r="S965">
        <v>0</v>
      </c>
      <c r="T965">
        <v>-0.68623628731800757</v>
      </c>
      <c r="U965">
        <v>17</v>
      </c>
      <c r="V965">
        <v>3008</v>
      </c>
      <c r="W965">
        <v>149</v>
      </c>
    </row>
    <row r="966" spans="1:23">
      <c r="A966" t="s">
        <v>351</v>
      </c>
      <c r="B966" t="str">
        <f t="shared" si="15"/>
        <v>industrial_value_added_yoy_exceed_expectation_12_1</v>
      </c>
      <c r="C966" t="s">
        <v>437</v>
      </c>
      <c r="D966" t="s">
        <v>329</v>
      </c>
      <c r="E966">
        <v>12</v>
      </c>
      <c r="F966">
        <v>1</v>
      </c>
      <c r="G966">
        <v>-1</v>
      </c>
      <c r="H966" t="s">
        <v>330</v>
      </c>
      <c r="I966" t="s">
        <v>331</v>
      </c>
      <c r="K966">
        <v>0.88903699359183141</v>
      </c>
      <c r="L966">
        <v>5.4732881877955109E-2</v>
      </c>
      <c r="M966">
        <v>0.30994577936824957</v>
      </c>
      <c r="N966">
        <v>0.5436241610738255</v>
      </c>
      <c r="O966">
        <v>5.9545495522641363E-3</v>
      </c>
      <c r="P966">
        <v>1.2555094630830259</v>
      </c>
      <c r="Q966">
        <v>0.21127248315243369</v>
      </c>
      <c r="R966">
        <v>148</v>
      </c>
      <c r="S966">
        <v>0</v>
      </c>
      <c r="T966">
        <v>-0.42316152866414342</v>
      </c>
      <c r="U966">
        <v>34</v>
      </c>
      <c r="V966">
        <v>3008</v>
      </c>
      <c r="W966">
        <v>149</v>
      </c>
    </row>
    <row r="967" spans="1:23">
      <c r="A967" t="s">
        <v>351</v>
      </c>
      <c r="B967" t="str">
        <f t="shared" si="15"/>
        <v>industrial_value_added_yoy_exceed_expectation_12_-1</v>
      </c>
      <c r="C967" t="s">
        <v>437</v>
      </c>
      <c r="D967" t="s">
        <v>329</v>
      </c>
      <c r="E967">
        <v>12</v>
      </c>
      <c r="F967">
        <v>-1</v>
      </c>
      <c r="G967">
        <v>-1</v>
      </c>
      <c r="H967" t="s">
        <v>330</v>
      </c>
      <c r="I967" t="s">
        <v>331</v>
      </c>
      <c r="K967">
        <v>-0.63525511259123202</v>
      </c>
      <c r="L967">
        <v>-8.1022353968889904E-2</v>
      </c>
      <c r="M967">
        <v>-0.45881992296942081</v>
      </c>
      <c r="N967">
        <v>0.44966442953020141</v>
      </c>
      <c r="O967">
        <v>-5.0792777724287443E-3</v>
      </c>
      <c r="P967">
        <v>-1.0573777276573939</v>
      </c>
      <c r="Q967">
        <v>0.29206206437351101</v>
      </c>
      <c r="R967">
        <v>148</v>
      </c>
      <c r="S967">
        <v>0</v>
      </c>
      <c r="T967">
        <v>-0.723864329841161</v>
      </c>
      <c r="U967">
        <v>34</v>
      </c>
      <c r="V967">
        <v>3008</v>
      </c>
      <c r="W967">
        <v>149</v>
      </c>
    </row>
    <row r="968" spans="1:23">
      <c r="A968" t="s">
        <v>351</v>
      </c>
      <c r="B968" t="str">
        <f t="shared" si="15"/>
        <v>fixedasset_investment_yoy_exceed_expectation_12_1</v>
      </c>
      <c r="C968" t="s">
        <v>344</v>
      </c>
      <c r="D968" t="s">
        <v>329</v>
      </c>
      <c r="E968">
        <v>12</v>
      </c>
      <c r="F968">
        <v>1</v>
      </c>
      <c r="G968">
        <v>1</v>
      </c>
      <c r="H968" t="s">
        <v>330</v>
      </c>
      <c r="I968" t="s">
        <v>331</v>
      </c>
      <c r="K968">
        <v>1.755421734167623</v>
      </c>
      <c r="L968">
        <v>8.8622882497180866E-2</v>
      </c>
      <c r="M968">
        <v>0.50203223157900834</v>
      </c>
      <c r="N968">
        <v>0.57718120805369133</v>
      </c>
      <c r="O968">
        <v>8.4882132161481112E-3</v>
      </c>
      <c r="P968">
        <v>1.805479439912413</v>
      </c>
      <c r="Q968">
        <v>7.3032166289585643E-2</v>
      </c>
      <c r="R968">
        <v>148</v>
      </c>
      <c r="S968">
        <v>0</v>
      </c>
      <c r="T968">
        <v>-0.3572655665224459</v>
      </c>
      <c r="U968">
        <v>32</v>
      </c>
      <c r="V968">
        <v>3008</v>
      </c>
      <c r="W968">
        <v>149</v>
      </c>
    </row>
    <row r="969" spans="1:23">
      <c r="A969" t="s">
        <v>351</v>
      </c>
      <c r="B969" t="str">
        <f t="shared" si="15"/>
        <v>fixedasset_investment_yoy_exceed_expectation_12_-1</v>
      </c>
      <c r="C969" t="s">
        <v>344</v>
      </c>
      <c r="D969" t="s">
        <v>329</v>
      </c>
      <c r="E969">
        <v>12</v>
      </c>
      <c r="F969">
        <v>-1</v>
      </c>
      <c r="G969">
        <v>1</v>
      </c>
      <c r="H969" t="s">
        <v>330</v>
      </c>
      <c r="I969" t="s">
        <v>331</v>
      </c>
      <c r="K969">
        <v>-0.74994151458023739</v>
      </c>
      <c r="L969">
        <v>-0.109631116005572</v>
      </c>
      <c r="M969">
        <v>-0.62103998728009346</v>
      </c>
      <c r="N969">
        <v>0.41610738255033558</v>
      </c>
      <c r="O969">
        <v>-7.6015947647487562E-3</v>
      </c>
      <c r="P969">
        <v>-1.5799502568391111</v>
      </c>
      <c r="Q969">
        <v>0.1162531230010254</v>
      </c>
      <c r="R969">
        <v>148</v>
      </c>
      <c r="S969">
        <v>0</v>
      </c>
      <c r="T969">
        <v>-0.81722557434512999</v>
      </c>
      <c r="U969">
        <v>32</v>
      </c>
      <c r="V969">
        <v>3008</v>
      </c>
      <c r="W969">
        <v>149</v>
      </c>
    </row>
    <row r="970" spans="1:23">
      <c r="A970" t="s">
        <v>351</v>
      </c>
      <c r="B970" t="str">
        <f t="shared" si="15"/>
        <v>fixedasset_investment_ytd_yoy_exceed_expectation_12_1</v>
      </c>
      <c r="C970" t="s">
        <v>390</v>
      </c>
      <c r="D970" t="s">
        <v>329</v>
      </c>
      <c r="E970">
        <v>12</v>
      </c>
      <c r="F970">
        <v>1</v>
      </c>
      <c r="G970">
        <v>-1</v>
      </c>
      <c r="H970" t="s">
        <v>330</v>
      </c>
      <c r="I970" t="s">
        <v>331</v>
      </c>
      <c r="K970">
        <v>0.2689569831894163</v>
      </c>
      <c r="L970">
        <v>2.0155626354749101E-2</v>
      </c>
      <c r="M970">
        <v>0.1141136337633238</v>
      </c>
      <c r="N970">
        <v>0.5436241610738255</v>
      </c>
      <c r="O970">
        <v>3.2390229050490442E-3</v>
      </c>
      <c r="P970">
        <v>0.69345015739720928</v>
      </c>
      <c r="Q970">
        <v>0.48911396216075481</v>
      </c>
      <c r="R970">
        <v>148</v>
      </c>
      <c r="S970">
        <v>0</v>
      </c>
      <c r="T970">
        <v>-0.42031545032568562</v>
      </c>
      <c r="U970">
        <v>12</v>
      </c>
      <c r="V970">
        <v>3008</v>
      </c>
      <c r="W970">
        <v>149</v>
      </c>
    </row>
    <row r="971" spans="1:23">
      <c r="A971" t="s">
        <v>351</v>
      </c>
      <c r="B971" t="str">
        <f t="shared" si="15"/>
        <v>fixedasset_investment_ytd_yoy_exceed_expectation_12_-1</v>
      </c>
      <c r="C971" t="s">
        <v>390</v>
      </c>
      <c r="D971" t="s">
        <v>329</v>
      </c>
      <c r="E971">
        <v>12</v>
      </c>
      <c r="F971">
        <v>-1</v>
      </c>
      <c r="G971">
        <v>-1</v>
      </c>
      <c r="H971" t="s">
        <v>330</v>
      </c>
      <c r="I971" t="s">
        <v>331</v>
      </c>
      <c r="K971">
        <v>-0.45702132171031479</v>
      </c>
      <c r="L971">
        <v>-4.9874434900429088E-2</v>
      </c>
      <c r="M971">
        <v>-0.28237043583809501</v>
      </c>
      <c r="N971">
        <v>0.44966442953020141</v>
      </c>
      <c r="O971">
        <v>-2.4459955474501571E-3</v>
      </c>
      <c r="P971">
        <v>-0.51077661681794984</v>
      </c>
      <c r="Q971">
        <v>0.61026853624076882</v>
      </c>
      <c r="R971">
        <v>148</v>
      </c>
      <c r="S971">
        <v>0</v>
      </c>
      <c r="T971">
        <v>-0.49576324874532401</v>
      </c>
      <c r="U971">
        <v>12</v>
      </c>
      <c r="V971">
        <v>3008</v>
      </c>
      <c r="W971">
        <v>149</v>
      </c>
    </row>
    <row r="972" spans="1:23">
      <c r="A972" t="s">
        <v>351</v>
      </c>
      <c r="B972" t="str">
        <f t="shared" si="15"/>
        <v>pmi_manufacturing_exceed_expectation_12_1</v>
      </c>
      <c r="C972" t="s">
        <v>347</v>
      </c>
      <c r="D972" t="s">
        <v>329</v>
      </c>
      <c r="E972">
        <v>12</v>
      </c>
      <c r="F972">
        <v>1</v>
      </c>
      <c r="G972">
        <v>1</v>
      </c>
      <c r="H972" t="s">
        <v>330</v>
      </c>
      <c r="I972" t="s">
        <v>331</v>
      </c>
      <c r="K972">
        <v>0.57177209624169456</v>
      </c>
      <c r="L972">
        <v>3.8610837525491437E-2</v>
      </c>
      <c r="M972">
        <v>0.21862234139603259</v>
      </c>
      <c r="N972">
        <v>0.50335570469798663</v>
      </c>
      <c r="O972">
        <v>4.6796154733723654E-3</v>
      </c>
      <c r="P972">
        <v>0.99605575042093519</v>
      </c>
      <c r="Q972">
        <v>0.32084878748014162</v>
      </c>
      <c r="R972">
        <v>148</v>
      </c>
      <c r="S972">
        <v>0</v>
      </c>
      <c r="T972">
        <v>-0.51047059119674365</v>
      </c>
      <c r="U972">
        <v>30</v>
      </c>
      <c r="V972">
        <v>3008</v>
      </c>
      <c r="W972">
        <v>149</v>
      </c>
    </row>
    <row r="973" spans="1:23">
      <c r="A973" t="s">
        <v>351</v>
      </c>
      <c r="B973" t="str">
        <f t="shared" si="15"/>
        <v>pmi_manufacturing_exceed_expectation_12_-1</v>
      </c>
      <c r="C973" t="s">
        <v>347</v>
      </c>
      <c r="D973" t="s">
        <v>329</v>
      </c>
      <c r="E973">
        <v>12</v>
      </c>
      <c r="F973">
        <v>-1</v>
      </c>
      <c r="G973">
        <v>1</v>
      </c>
      <c r="H973" t="s">
        <v>330</v>
      </c>
      <c r="I973" t="s">
        <v>331</v>
      </c>
      <c r="K973">
        <v>-0.56163073057081281</v>
      </c>
      <c r="L973">
        <v>-6.6757339747070765E-2</v>
      </c>
      <c r="M973">
        <v>-0.37799350794293041</v>
      </c>
      <c r="N973">
        <v>0.48993288590604028</v>
      </c>
      <c r="O973">
        <v>-3.894087856049144E-3</v>
      </c>
      <c r="P973">
        <v>-0.82429036072922934</v>
      </c>
      <c r="Q973">
        <v>0.4111010438101198</v>
      </c>
      <c r="R973">
        <v>148</v>
      </c>
      <c r="S973">
        <v>0</v>
      </c>
      <c r="T973">
        <v>-0.78310438831755136</v>
      </c>
      <c r="U973">
        <v>30</v>
      </c>
      <c r="V973">
        <v>3008</v>
      </c>
      <c r="W973">
        <v>149</v>
      </c>
    </row>
    <row r="974" spans="1:23">
      <c r="A974" t="s">
        <v>351</v>
      </c>
      <c r="B974" t="str">
        <f t="shared" si="15"/>
        <v>pmi_manufacturing_neworder_historical_new_low_24_1</v>
      </c>
      <c r="C974" t="s">
        <v>424</v>
      </c>
      <c r="D974" t="s">
        <v>339</v>
      </c>
      <c r="E974">
        <v>24</v>
      </c>
      <c r="F974">
        <v>1</v>
      </c>
      <c r="G974">
        <v>1</v>
      </c>
      <c r="H974" t="s">
        <v>330</v>
      </c>
      <c r="I974" t="s">
        <v>331</v>
      </c>
      <c r="K974">
        <v>0.22428443074992141</v>
      </c>
      <c r="L974">
        <v>1.7097254843510878E-2</v>
      </c>
      <c r="M974">
        <v>9.6796962351863927E-2</v>
      </c>
      <c r="N974">
        <v>0.53691275167785235</v>
      </c>
      <c r="O974">
        <v>3.0708996108362841E-3</v>
      </c>
      <c r="P974">
        <v>0.6301382925681156</v>
      </c>
      <c r="Q974">
        <v>0.52957580584029285</v>
      </c>
      <c r="R974">
        <v>148</v>
      </c>
      <c r="S974">
        <v>0</v>
      </c>
      <c r="T974">
        <v>-0.53892487000351696</v>
      </c>
      <c r="U974">
        <v>11</v>
      </c>
      <c r="V974">
        <v>3008</v>
      </c>
      <c r="W974">
        <v>149</v>
      </c>
    </row>
    <row r="975" spans="1:23">
      <c r="A975" t="s">
        <v>351</v>
      </c>
      <c r="B975" t="str">
        <f t="shared" si="15"/>
        <v>pmi_manufacturing_neworder_exceed_expectation_9_1</v>
      </c>
      <c r="C975" t="s">
        <v>424</v>
      </c>
      <c r="D975" t="s">
        <v>329</v>
      </c>
      <c r="E975">
        <v>9</v>
      </c>
      <c r="F975">
        <v>1</v>
      </c>
      <c r="G975">
        <v>1</v>
      </c>
      <c r="H975" t="s">
        <v>330</v>
      </c>
      <c r="I975" t="s">
        <v>331</v>
      </c>
      <c r="K975">
        <v>0.17707029070217459</v>
      </c>
      <c r="L975">
        <v>1.375167289743562E-2</v>
      </c>
      <c r="M975">
        <v>7.785480388808777E-2</v>
      </c>
      <c r="N975">
        <v>0.50335570469798663</v>
      </c>
      <c r="O975">
        <v>2.7065369639085262E-3</v>
      </c>
      <c r="P975">
        <v>0.58157015711791771</v>
      </c>
      <c r="Q975">
        <v>0.56174097998481898</v>
      </c>
      <c r="R975">
        <v>148</v>
      </c>
      <c r="S975">
        <v>0</v>
      </c>
      <c r="T975">
        <v>-0.54650151852100604</v>
      </c>
      <c r="U975">
        <v>48</v>
      </c>
      <c r="V975">
        <v>3008</v>
      </c>
      <c r="W975">
        <v>149</v>
      </c>
    </row>
    <row r="976" spans="1:23">
      <c r="A976" t="s">
        <v>351</v>
      </c>
      <c r="B976" t="str">
        <f t="shared" si="15"/>
        <v>pmi_nonmanufacturing_historical_high_12_-1</v>
      </c>
      <c r="C976" t="s">
        <v>342</v>
      </c>
      <c r="D976" t="s">
        <v>333</v>
      </c>
      <c r="E976">
        <v>12</v>
      </c>
      <c r="F976">
        <v>-1</v>
      </c>
      <c r="G976">
        <v>-1</v>
      </c>
      <c r="H976" t="s">
        <v>330</v>
      </c>
      <c r="I976" t="s">
        <v>331</v>
      </c>
      <c r="K976">
        <v>1.022986951983107E-2</v>
      </c>
      <c r="L976">
        <v>8.5303331780095526E-4</v>
      </c>
      <c r="M976">
        <v>4.8292490737030921E-3</v>
      </c>
      <c r="N976">
        <v>0.51006711409395977</v>
      </c>
      <c r="O976">
        <v>1.851444993464979E-3</v>
      </c>
      <c r="P976">
        <v>0.37075241433600392</v>
      </c>
      <c r="Q976">
        <v>0.71135206964568065</v>
      </c>
      <c r="R976">
        <v>148</v>
      </c>
      <c r="S976">
        <v>0</v>
      </c>
      <c r="T976">
        <v>-0.47403406005803411</v>
      </c>
      <c r="U976">
        <v>46</v>
      </c>
      <c r="V976">
        <v>3008</v>
      </c>
      <c r="W976">
        <v>149</v>
      </c>
    </row>
    <row r="977" spans="1:23">
      <c r="A977" t="s">
        <v>351</v>
      </c>
      <c r="B977" t="str">
        <f t="shared" si="15"/>
        <v>pmi_nonmanufacturing_exceed_expectation_12_-1</v>
      </c>
      <c r="C977" t="s">
        <v>342</v>
      </c>
      <c r="D977" t="s">
        <v>329</v>
      </c>
      <c r="E977">
        <v>12</v>
      </c>
      <c r="F977">
        <v>-1</v>
      </c>
      <c r="G977">
        <v>-1</v>
      </c>
      <c r="H977" t="s">
        <v>330</v>
      </c>
      <c r="I977" t="s">
        <v>331</v>
      </c>
      <c r="K977">
        <v>-0.1206793491111305</v>
      </c>
      <c r="L977">
        <v>-1.0716310956014E-2</v>
      </c>
      <c r="M977">
        <v>-6.0666943285342882E-2</v>
      </c>
      <c r="N977">
        <v>0.49664429530201343</v>
      </c>
      <c r="O977">
        <v>9.1977786414733245E-4</v>
      </c>
      <c r="P977">
        <v>0.18418103263342719</v>
      </c>
      <c r="Q977">
        <v>0.85412355803772011</v>
      </c>
      <c r="R977">
        <v>148</v>
      </c>
      <c r="S977">
        <v>0</v>
      </c>
      <c r="T977">
        <v>-0.54800723432225562</v>
      </c>
      <c r="U977">
        <v>50</v>
      </c>
      <c r="V977">
        <v>3008</v>
      </c>
      <c r="W977">
        <v>149</v>
      </c>
    </row>
    <row r="978" spans="1:23">
      <c r="A978" t="s">
        <v>351</v>
      </c>
      <c r="B978" t="str">
        <f t="shared" si="15"/>
        <v>export_yoy_exceed_expectation_12_1</v>
      </c>
      <c r="C978" t="s">
        <v>438</v>
      </c>
      <c r="D978" t="s">
        <v>329</v>
      </c>
      <c r="E978">
        <v>12</v>
      </c>
      <c r="F978">
        <v>1</v>
      </c>
      <c r="G978">
        <v>-1</v>
      </c>
      <c r="H978" t="s">
        <v>330</v>
      </c>
      <c r="I978" t="s">
        <v>331</v>
      </c>
      <c r="K978">
        <v>1.3181022156740509</v>
      </c>
      <c r="L978">
        <v>7.297490505505233E-2</v>
      </c>
      <c r="M978">
        <v>0.41331804883958823</v>
      </c>
      <c r="N978">
        <v>0.53691275167785235</v>
      </c>
      <c r="O978">
        <v>7.4060974132815517E-3</v>
      </c>
      <c r="P978">
        <v>1.4782058990468141</v>
      </c>
      <c r="Q978">
        <v>0.14147772434665629</v>
      </c>
      <c r="R978">
        <v>148</v>
      </c>
      <c r="S978">
        <v>0</v>
      </c>
      <c r="T978">
        <v>-0.43165933959293989</v>
      </c>
      <c r="U978">
        <v>43</v>
      </c>
      <c r="V978">
        <v>3008</v>
      </c>
      <c r="W978">
        <v>149</v>
      </c>
    </row>
    <row r="979" spans="1:23">
      <c r="A979" t="s">
        <v>351</v>
      </c>
      <c r="B979" t="str">
        <f t="shared" si="15"/>
        <v>export_yoy_exceed_expectation_12_-1</v>
      </c>
      <c r="C979" t="s">
        <v>438</v>
      </c>
      <c r="D979" t="s">
        <v>329</v>
      </c>
      <c r="E979">
        <v>12</v>
      </c>
      <c r="F979">
        <v>-1</v>
      </c>
      <c r="G979">
        <v>-1</v>
      </c>
      <c r="H979" t="s">
        <v>330</v>
      </c>
      <c r="I979" t="s">
        <v>331</v>
      </c>
      <c r="K979">
        <v>-0.70276695269095213</v>
      </c>
      <c r="L979">
        <v>-9.6646215663281798E-2</v>
      </c>
      <c r="M979">
        <v>-0.54738852014322814</v>
      </c>
      <c r="N979">
        <v>0.4563758389261745</v>
      </c>
      <c r="O979">
        <v>-6.4370841881565772E-3</v>
      </c>
      <c r="P979">
        <v>-1.38812182627076</v>
      </c>
      <c r="Q979">
        <v>0.1671859541440423</v>
      </c>
      <c r="R979">
        <v>148</v>
      </c>
      <c r="S979">
        <v>0</v>
      </c>
      <c r="T979">
        <v>-0.77689338355516591</v>
      </c>
      <c r="U979">
        <v>43</v>
      </c>
      <c r="V979">
        <v>3008</v>
      </c>
      <c r="W979">
        <v>149</v>
      </c>
    </row>
    <row r="980" spans="1:23">
      <c r="A980" t="s">
        <v>351</v>
      </c>
      <c r="B980" t="str">
        <f t="shared" si="15"/>
        <v>trade_balance_yoy_exceed_expectation_12_1</v>
      </c>
      <c r="C980" t="s">
        <v>439</v>
      </c>
      <c r="D980" t="s">
        <v>329</v>
      </c>
      <c r="E980">
        <v>12</v>
      </c>
      <c r="F980">
        <v>1</v>
      </c>
      <c r="G980">
        <v>1</v>
      </c>
      <c r="H980" t="s">
        <v>330</v>
      </c>
      <c r="I980" t="s">
        <v>331</v>
      </c>
      <c r="K980">
        <v>0.7448149445426091</v>
      </c>
      <c r="L980">
        <v>4.7738588620824363E-2</v>
      </c>
      <c r="M980">
        <v>0.27032276835789271</v>
      </c>
      <c r="N980">
        <v>0.53691275167785235</v>
      </c>
      <c r="O980">
        <v>5.499075699553168E-3</v>
      </c>
      <c r="P980">
        <v>1.096484372555607</v>
      </c>
      <c r="Q980">
        <v>0.27464779216905039</v>
      </c>
      <c r="R980">
        <v>148</v>
      </c>
      <c r="S980">
        <v>0</v>
      </c>
      <c r="T980">
        <v>-0.39702755409864771</v>
      </c>
      <c r="U980">
        <v>48</v>
      </c>
      <c r="V980">
        <v>3008</v>
      </c>
      <c r="W980">
        <v>149</v>
      </c>
    </row>
    <row r="981" spans="1:23">
      <c r="A981" t="s">
        <v>351</v>
      </c>
      <c r="B981" t="str">
        <f t="shared" si="15"/>
        <v>trade_balance_yoy_exceed_expectation_12_-1</v>
      </c>
      <c r="C981" t="s">
        <v>439</v>
      </c>
      <c r="D981" t="s">
        <v>329</v>
      </c>
      <c r="E981">
        <v>12</v>
      </c>
      <c r="F981">
        <v>-1</v>
      </c>
      <c r="G981">
        <v>1</v>
      </c>
      <c r="H981" t="s">
        <v>330</v>
      </c>
      <c r="I981" t="s">
        <v>331</v>
      </c>
      <c r="K981">
        <v>-0.60510621043581692</v>
      </c>
      <c r="L981">
        <v>-7.4887618431898506E-2</v>
      </c>
      <c r="M981">
        <v>-0.42405586162238701</v>
      </c>
      <c r="N981">
        <v>0.46308724832214759</v>
      </c>
      <c r="O981">
        <v>-4.5129786320174618E-3</v>
      </c>
      <c r="P981">
        <v>-0.96284080839386421</v>
      </c>
      <c r="Q981">
        <v>0.33719793821217209</v>
      </c>
      <c r="R981">
        <v>148</v>
      </c>
      <c r="S981">
        <v>0</v>
      </c>
      <c r="T981">
        <v>-0.63964416073807728</v>
      </c>
      <c r="U981">
        <v>48</v>
      </c>
      <c r="V981">
        <v>3008</v>
      </c>
      <c r="W981">
        <v>149</v>
      </c>
    </row>
    <row r="982" spans="1:23">
      <c r="A982" t="s">
        <v>351</v>
      </c>
      <c r="B982" t="str">
        <f t="shared" si="15"/>
        <v>CPI_exceed_expectation_12_1</v>
      </c>
      <c r="C982" t="s">
        <v>386</v>
      </c>
      <c r="D982" t="s">
        <v>329</v>
      </c>
      <c r="E982">
        <v>12</v>
      </c>
      <c r="F982">
        <v>1</v>
      </c>
      <c r="G982">
        <v>-1</v>
      </c>
      <c r="H982" t="s">
        <v>330</v>
      </c>
      <c r="I982" t="s">
        <v>331</v>
      </c>
      <c r="K982">
        <v>-0.50198657875180808</v>
      </c>
      <c r="L982">
        <v>-5.6730296824325177E-2</v>
      </c>
      <c r="M982">
        <v>-0.32119720417446668</v>
      </c>
      <c r="N982">
        <v>0.51006711409395977</v>
      </c>
      <c r="O982">
        <v>-2.9504292483415141E-3</v>
      </c>
      <c r="P982">
        <v>-0.62108198338389831</v>
      </c>
      <c r="Q982">
        <v>0.53550105558410488</v>
      </c>
      <c r="R982">
        <v>148</v>
      </c>
      <c r="S982">
        <v>0</v>
      </c>
      <c r="T982">
        <v>-0.66153402316642873</v>
      </c>
      <c r="U982">
        <v>33</v>
      </c>
      <c r="V982">
        <v>3008</v>
      </c>
      <c r="W982">
        <v>149</v>
      </c>
    </row>
    <row r="983" spans="1:23">
      <c r="A983" t="s">
        <v>351</v>
      </c>
      <c r="B983" t="str">
        <f t="shared" si="15"/>
        <v>CPI_exceed_expectation_12_-1</v>
      </c>
      <c r="C983" t="s">
        <v>386</v>
      </c>
      <c r="D983" t="s">
        <v>329</v>
      </c>
      <c r="E983">
        <v>12</v>
      </c>
      <c r="F983">
        <v>-1</v>
      </c>
      <c r="G983">
        <v>-1</v>
      </c>
      <c r="H983" t="s">
        <v>330</v>
      </c>
      <c r="I983" t="s">
        <v>331</v>
      </c>
      <c r="K983">
        <v>0.38353015429130771</v>
      </c>
      <c r="L983">
        <v>2.757030965436846E-2</v>
      </c>
      <c r="M983">
        <v>0.15609836145631331</v>
      </c>
      <c r="N983">
        <v>0.48322147651006708</v>
      </c>
      <c r="O983">
        <v>3.920725158991196E-3</v>
      </c>
      <c r="P983">
        <v>0.79168755446482797</v>
      </c>
      <c r="Q983">
        <v>0.42980989860984492</v>
      </c>
      <c r="R983">
        <v>148</v>
      </c>
      <c r="S983">
        <v>0</v>
      </c>
      <c r="T983">
        <v>-0.45879946975023311</v>
      </c>
      <c r="U983">
        <v>33</v>
      </c>
      <c r="V983">
        <v>3008</v>
      </c>
      <c r="W983">
        <v>149</v>
      </c>
    </row>
    <row r="984" spans="1:23">
      <c r="A984" t="s">
        <v>351</v>
      </c>
      <c r="B984" t="str">
        <f t="shared" si="15"/>
        <v>core_CPI_exceed_expectation_12_1</v>
      </c>
      <c r="C984" t="s">
        <v>440</v>
      </c>
      <c r="D984" t="s">
        <v>329</v>
      </c>
      <c r="E984">
        <v>12</v>
      </c>
      <c r="F984">
        <v>1</v>
      </c>
      <c r="G984">
        <v>-1</v>
      </c>
      <c r="H984" t="s">
        <v>330</v>
      </c>
      <c r="I984" t="s">
        <v>331</v>
      </c>
      <c r="K984">
        <v>-0.44590012108164673</v>
      </c>
      <c r="L984">
        <v>-4.8259215863902583E-2</v>
      </c>
      <c r="M984">
        <v>-0.27322355144082811</v>
      </c>
      <c r="N984">
        <v>0.47651006711409388</v>
      </c>
      <c r="O984">
        <v>-2.2811128861683141E-3</v>
      </c>
      <c r="P984">
        <v>-0.48341446451668502</v>
      </c>
      <c r="Q984">
        <v>0.62951589202808589</v>
      </c>
      <c r="R984">
        <v>148</v>
      </c>
      <c r="S984">
        <v>0</v>
      </c>
      <c r="T984">
        <v>-0.6085213113917699</v>
      </c>
      <c r="U984">
        <v>26</v>
      </c>
      <c r="V984">
        <v>3008</v>
      </c>
      <c r="W984">
        <v>149</v>
      </c>
    </row>
    <row r="985" spans="1:23">
      <c r="A985" t="s">
        <v>351</v>
      </c>
      <c r="B985" t="str">
        <f t="shared" si="15"/>
        <v>core_CPI_exceed_expectation_12_-1</v>
      </c>
      <c r="C985" t="s">
        <v>440</v>
      </c>
      <c r="D985" t="s">
        <v>329</v>
      </c>
      <c r="E985">
        <v>12</v>
      </c>
      <c r="F985">
        <v>-1</v>
      </c>
      <c r="G985">
        <v>-1</v>
      </c>
      <c r="H985" t="s">
        <v>330</v>
      </c>
      <c r="I985" t="s">
        <v>331</v>
      </c>
      <c r="K985">
        <v>0.243488063710946</v>
      </c>
      <c r="L985">
        <v>1.8424299069658812E-2</v>
      </c>
      <c r="M985">
        <v>0.1043106966100846</v>
      </c>
      <c r="N985">
        <v>0.51677852348993292</v>
      </c>
      <c r="O985">
        <v>3.1681809919710331E-3</v>
      </c>
      <c r="P985">
        <v>0.64990716205060761</v>
      </c>
      <c r="Q985">
        <v>0.5167596725651884</v>
      </c>
      <c r="R985">
        <v>148</v>
      </c>
      <c r="S985">
        <v>0</v>
      </c>
      <c r="T985">
        <v>-0.65428524045584746</v>
      </c>
      <c r="U985">
        <v>26</v>
      </c>
      <c r="V985">
        <v>3008</v>
      </c>
      <c r="W985">
        <v>149</v>
      </c>
    </row>
    <row r="986" spans="1:23">
      <c r="A986" t="s">
        <v>351</v>
      </c>
      <c r="B986" t="str">
        <f t="shared" si="15"/>
        <v>PPI_exceed_expectation_12_1</v>
      </c>
      <c r="C986" t="s">
        <v>421</v>
      </c>
      <c r="D986" t="s">
        <v>329</v>
      </c>
      <c r="E986">
        <v>12</v>
      </c>
      <c r="F986">
        <v>1</v>
      </c>
      <c r="G986">
        <v>1</v>
      </c>
      <c r="H986" t="s">
        <v>330</v>
      </c>
      <c r="I986" t="s">
        <v>331</v>
      </c>
      <c r="K986">
        <v>-0.29706775322000972</v>
      </c>
      <c r="L986">
        <v>-2.9099037998505661E-2</v>
      </c>
      <c r="M986">
        <v>-0.16473661724367761</v>
      </c>
      <c r="N986">
        <v>0.50335570469798663</v>
      </c>
      <c r="O986">
        <v>-6.5203541778745538E-4</v>
      </c>
      <c r="P986">
        <v>-0.13684697877850649</v>
      </c>
      <c r="Q986">
        <v>0.89133773087170121</v>
      </c>
      <c r="R986">
        <v>148</v>
      </c>
      <c r="S986">
        <v>0</v>
      </c>
      <c r="T986">
        <v>-0.51527788344275183</v>
      </c>
      <c r="U986">
        <v>17</v>
      </c>
      <c r="V986">
        <v>3008</v>
      </c>
      <c r="W986">
        <v>149</v>
      </c>
    </row>
    <row r="987" spans="1:23">
      <c r="A987" t="s">
        <v>351</v>
      </c>
      <c r="B987" t="str">
        <f t="shared" si="15"/>
        <v>PPI_exceed_expectation_12_-1</v>
      </c>
      <c r="C987" t="s">
        <v>421</v>
      </c>
      <c r="D987" t="s">
        <v>329</v>
      </c>
      <c r="E987">
        <v>12</v>
      </c>
      <c r="F987">
        <v>-1</v>
      </c>
      <c r="G987">
        <v>1</v>
      </c>
      <c r="H987" t="s">
        <v>330</v>
      </c>
      <c r="I987" t="s">
        <v>331</v>
      </c>
      <c r="K987">
        <v>-1.9796589650119208E-2</v>
      </c>
      <c r="L987">
        <v>-1.6737248033334979E-3</v>
      </c>
      <c r="M987">
        <v>-9.4753566187363147E-3</v>
      </c>
      <c r="N987">
        <v>0.48993288590604028</v>
      </c>
      <c r="O987">
        <v>1.596709043744207E-3</v>
      </c>
      <c r="P987">
        <v>0.32461762207624001</v>
      </c>
      <c r="Q987">
        <v>0.74592885944044285</v>
      </c>
      <c r="R987">
        <v>148</v>
      </c>
      <c r="S987">
        <v>0</v>
      </c>
      <c r="T987">
        <v>-0.63370717019115552</v>
      </c>
      <c r="U987">
        <v>17</v>
      </c>
      <c r="V987">
        <v>3008</v>
      </c>
      <c r="W987">
        <v>149</v>
      </c>
    </row>
    <row r="988" spans="1:23">
      <c r="A988" t="s">
        <v>351</v>
      </c>
      <c r="B988" t="str">
        <f t="shared" si="15"/>
        <v>CPI_PPI_exceed_expectation_12_1</v>
      </c>
      <c r="C988" t="s">
        <v>345</v>
      </c>
      <c r="D988" t="s">
        <v>329</v>
      </c>
      <c r="E988">
        <v>12</v>
      </c>
      <c r="F988">
        <v>1</v>
      </c>
      <c r="G988">
        <v>-1</v>
      </c>
      <c r="H988" t="s">
        <v>330</v>
      </c>
      <c r="I988" t="s">
        <v>331</v>
      </c>
      <c r="K988">
        <v>-0.82147154001849521</v>
      </c>
      <c r="L988">
        <v>-0.1344132531221672</v>
      </c>
      <c r="M988">
        <v>-0.76173977534867188</v>
      </c>
      <c r="N988">
        <v>0.43624161073825501</v>
      </c>
      <c r="O988">
        <v>-9.8881773938573961E-3</v>
      </c>
      <c r="P988">
        <v>-2.1772027725995962</v>
      </c>
      <c r="Q988">
        <v>3.1050128824905689E-2</v>
      </c>
      <c r="R988">
        <v>148</v>
      </c>
      <c r="S988">
        <v>1</v>
      </c>
      <c r="T988">
        <v>-0.84086224094006867</v>
      </c>
      <c r="U988">
        <v>21</v>
      </c>
      <c r="V988">
        <v>3008</v>
      </c>
      <c r="W988">
        <v>149</v>
      </c>
    </row>
    <row r="989" spans="1:23">
      <c r="A989" t="s">
        <v>351</v>
      </c>
      <c r="B989" t="str">
        <f t="shared" si="15"/>
        <v>CPI_PPI_exceed_expectation_12_-1</v>
      </c>
      <c r="C989" t="s">
        <v>345</v>
      </c>
      <c r="D989" t="s">
        <v>329</v>
      </c>
      <c r="E989">
        <v>12</v>
      </c>
      <c r="F989">
        <v>-1</v>
      </c>
      <c r="G989">
        <v>-1</v>
      </c>
      <c r="H989" t="s">
        <v>330</v>
      </c>
      <c r="I989" t="s">
        <v>331</v>
      </c>
      <c r="K989">
        <v>2.859421548866961</v>
      </c>
      <c r="L989">
        <v>0.1197906442953129</v>
      </c>
      <c r="M989">
        <v>0.67887128951077857</v>
      </c>
      <c r="N989">
        <v>0.55704697986577179</v>
      </c>
      <c r="O989">
        <v>1.0785825786569831E-2</v>
      </c>
      <c r="P989">
        <v>2.1920044847352069</v>
      </c>
      <c r="Q989">
        <v>2.994180737217934E-2</v>
      </c>
      <c r="R989">
        <v>148</v>
      </c>
      <c r="S989">
        <v>1</v>
      </c>
      <c r="T989">
        <v>-0.35100002346141729</v>
      </c>
      <c r="U989">
        <v>21</v>
      </c>
      <c r="V989">
        <v>3008</v>
      </c>
      <c r="W989">
        <v>149</v>
      </c>
    </row>
    <row r="990" spans="1:23">
      <c r="A990" t="s">
        <v>351</v>
      </c>
      <c r="B990" t="str">
        <f t="shared" si="15"/>
        <v>core_CPI_PPI_exceed_expectation_12_1</v>
      </c>
      <c r="C990" t="s">
        <v>420</v>
      </c>
      <c r="D990" t="s">
        <v>329</v>
      </c>
      <c r="E990">
        <v>12</v>
      </c>
      <c r="F990">
        <v>1</v>
      </c>
      <c r="G990">
        <v>-1</v>
      </c>
      <c r="H990" t="s">
        <v>330</v>
      </c>
      <c r="I990" t="s">
        <v>331</v>
      </c>
      <c r="K990">
        <v>-0.24687205803514611</v>
      </c>
      <c r="L990">
        <v>-2.347248655552403E-2</v>
      </c>
      <c r="M990">
        <v>-0.13288229517339911</v>
      </c>
      <c r="N990">
        <v>0.46979865771812079</v>
      </c>
      <c r="O990">
        <v>-1.805511008271539E-4</v>
      </c>
      <c r="P990">
        <v>-3.6805356717617331E-2</v>
      </c>
      <c r="Q990">
        <v>0.97068979959878077</v>
      </c>
      <c r="R990">
        <v>148</v>
      </c>
      <c r="S990">
        <v>0</v>
      </c>
      <c r="T990">
        <v>-0.68495823794809818</v>
      </c>
      <c r="U990">
        <v>21</v>
      </c>
      <c r="V990">
        <v>3008</v>
      </c>
      <c r="W990">
        <v>149</v>
      </c>
    </row>
    <row r="991" spans="1:23">
      <c r="A991" t="s">
        <v>351</v>
      </c>
      <c r="B991" t="str">
        <f t="shared" si="15"/>
        <v>core_CPI_PPI_exceed_expectation_12_-1</v>
      </c>
      <c r="C991" t="s">
        <v>420</v>
      </c>
      <c r="D991" t="s">
        <v>329</v>
      </c>
      <c r="E991">
        <v>12</v>
      </c>
      <c r="F991">
        <v>-1</v>
      </c>
      <c r="G991">
        <v>-1</v>
      </c>
      <c r="H991" t="s">
        <v>330</v>
      </c>
      <c r="I991" t="s">
        <v>331</v>
      </c>
      <c r="K991">
        <v>-8.5126779732723534E-2</v>
      </c>
      <c r="L991">
        <v>-7.4258762449870286E-3</v>
      </c>
      <c r="M991">
        <v>-4.2039324499060053E-2</v>
      </c>
      <c r="N991">
        <v>0.52348993288590606</v>
      </c>
      <c r="O991">
        <v>1.1072470339337751E-3</v>
      </c>
      <c r="P991">
        <v>0.2329193699265602</v>
      </c>
      <c r="Q991">
        <v>0.81614582942479796</v>
      </c>
      <c r="R991">
        <v>148</v>
      </c>
      <c r="S991">
        <v>0</v>
      </c>
      <c r="T991">
        <v>-0.55597881979187957</v>
      </c>
      <c r="U991">
        <v>21</v>
      </c>
      <c r="V991">
        <v>3008</v>
      </c>
      <c r="W991">
        <v>149</v>
      </c>
    </row>
    <row r="992" spans="1:23">
      <c r="A992" t="s">
        <v>351</v>
      </c>
      <c r="B992" t="str">
        <f t="shared" si="15"/>
        <v>tot_retail_sales_yoy_exceed_expectation_12_1</v>
      </c>
      <c r="C992" t="s">
        <v>441</v>
      </c>
      <c r="D992" t="s">
        <v>329</v>
      </c>
      <c r="E992">
        <v>12</v>
      </c>
      <c r="F992">
        <v>1</v>
      </c>
      <c r="G992">
        <v>1</v>
      </c>
      <c r="H992" t="s">
        <v>330</v>
      </c>
      <c r="I992" t="s">
        <v>331</v>
      </c>
      <c r="K992">
        <v>0.39948382244650632</v>
      </c>
      <c r="L992">
        <v>2.8557777050541189E-2</v>
      </c>
      <c r="M992">
        <v>0.16169014403956339</v>
      </c>
      <c r="N992">
        <v>0.51677852348993292</v>
      </c>
      <c r="O992">
        <v>3.9595884775807579E-3</v>
      </c>
      <c r="P992">
        <v>0.82868486373624051</v>
      </c>
      <c r="Q992">
        <v>0.40861717799903952</v>
      </c>
      <c r="R992">
        <v>148</v>
      </c>
      <c r="S992">
        <v>0</v>
      </c>
      <c r="T992">
        <v>-0.43436043363909871</v>
      </c>
      <c r="U992">
        <v>26</v>
      </c>
      <c r="V992">
        <v>3008</v>
      </c>
      <c r="W992">
        <v>149</v>
      </c>
    </row>
    <row r="993" spans="1:23">
      <c r="A993" t="s">
        <v>351</v>
      </c>
      <c r="B993" t="str">
        <f t="shared" si="15"/>
        <v>tot_retail_sales_yoy_exceed_expectation_12_-1</v>
      </c>
      <c r="C993" t="s">
        <v>441</v>
      </c>
      <c r="D993" t="s">
        <v>329</v>
      </c>
      <c r="E993">
        <v>12</v>
      </c>
      <c r="F993">
        <v>-1</v>
      </c>
      <c r="G993">
        <v>1</v>
      </c>
      <c r="H993" t="s">
        <v>330</v>
      </c>
      <c r="I993" t="s">
        <v>331</v>
      </c>
      <c r="K993">
        <v>-0.50766377253711181</v>
      </c>
      <c r="L993">
        <v>-5.7635883363521989E-2</v>
      </c>
      <c r="M993">
        <v>-0.32632631967125553</v>
      </c>
      <c r="N993">
        <v>0.47651006711409388</v>
      </c>
      <c r="O993">
        <v>-3.049662793844457E-3</v>
      </c>
      <c r="P993">
        <v>-0.62987556291028823</v>
      </c>
      <c r="Q993">
        <v>0.52974722593062962</v>
      </c>
      <c r="R993">
        <v>148</v>
      </c>
      <c r="S993">
        <v>0</v>
      </c>
      <c r="T993">
        <v>-0.62936171474531988</v>
      </c>
      <c r="U993">
        <v>26</v>
      </c>
      <c r="V993">
        <v>3008</v>
      </c>
      <c r="W993">
        <v>149</v>
      </c>
    </row>
    <row r="994" spans="1:23">
      <c r="A994" t="s">
        <v>351</v>
      </c>
      <c r="B994" t="str">
        <f t="shared" si="15"/>
        <v>consumer_confidence_exceed_expectation_12_1</v>
      </c>
      <c r="C994" t="s">
        <v>442</v>
      </c>
      <c r="D994" t="s">
        <v>329</v>
      </c>
      <c r="E994">
        <v>12</v>
      </c>
      <c r="F994">
        <v>1</v>
      </c>
      <c r="G994">
        <v>-1</v>
      </c>
      <c r="H994" t="s">
        <v>330</v>
      </c>
      <c r="I994" t="s">
        <v>331</v>
      </c>
      <c r="K994">
        <v>-0.22074915057084549</v>
      </c>
      <c r="L994">
        <v>-2.0678945265523049E-2</v>
      </c>
      <c r="M994">
        <v>-0.11706722646165781</v>
      </c>
      <c r="N994">
        <v>0.50335570469798663</v>
      </c>
      <c r="O994">
        <v>-1.422703552944604E-5</v>
      </c>
      <c r="P994">
        <v>-3.065787463004939E-3</v>
      </c>
      <c r="Q994">
        <v>0.99755798784937677</v>
      </c>
      <c r="R994">
        <v>148</v>
      </c>
      <c r="S994">
        <v>0</v>
      </c>
      <c r="T994">
        <v>-0.63351150650423238</v>
      </c>
      <c r="U994">
        <v>27</v>
      </c>
      <c r="V994">
        <v>3008</v>
      </c>
      <c r="W994">
        <v>149</v>
      </c>
    </row>
    <row r="995" spans="1:23">
      <c r="A995" t="s">
        <v>351</v>
      </c>
      <c r="B995" t="str">
        <f t="shared" si="15"/>
        <v>consumer_confidence_exceed_expectation_12_-1</v>
      </c>
      <c r="C995" t="s">
        <v>442</v>
      </c>
      <c r="D995" t="s">
        <v>329</v>
      </c>
      <c r="E995">
        <v>12</v>
      </c>
      <c r="F995">
        <v>-1</v>
      </c>
      <c r="G995">
        <v>-1</v>
      </c>
      <c r="H995" t="s">
        <v>330</v>
      </c>
      <c r="I995" t="s">
        <v>331</v>
      </c>
      <c r="K995">
        <v>-0.11579617007360871</v>
      </c>
      <c r="L995">
        <v>-1.0257222293038709E-2</v>
      </c>
      <c r="M995">
        <v>-5.8067979272073182E-2</v>
      </c>
      <c r="N995">
        <v>0.48993288590604028</v>
      </c>
      <c r="O995">
        <v>8.8471951163053195E-4</v>
      </c>
      <c r="P995">
        <v>0.1796260600145004</v>
      </c>
      <c r="Q995">
        <v>0.85769183835001395</v>
      </c>
      <c r="R995">
        <v>148</v>
      </c>
      <c r="S995">
        <v>0</v>
      </c>
      <c r="T995">
        <v>-0.66475925619599807</v>
      </c>
      <c r="U995">
        <v>27</v>
      </c>
      <c r="V995">
        <v>3008</v>
      </c>
      <c r="W995">
        <v>149</v>
      </c>
    </row>
    <row r="996" spans="1:23">
      <c r="A996" t="s">
        <v>351</v>
      </c>
      <c r="B996" t="str">
        <f t="shared" si="15"/>
        <v>M1_exceed_expectation_12_1</v>
      </c>
      <c r="C996" t="s">
        <v>343</v>
      </c>
      <c r="D996" t="s">
        <v>329</v>
      </c>
      <c r="E996">
        <v>12</v>
      </c>
      <c r="F996">
        <v>1</v>
      </c>
      <c r="G996">
        <v>-1</v>
      </c>
      <c r="H996" t="s">
        <v>330</v>
      </c>
      <c r="I996" t="s">
        <v>331</v>
      </c>
      <c r="K996">
        <v>-0.6566009847205736</v>
      </c>
      <c r="L996">
        <v>-8.5653463198466229E-2</v>
      </c>
      <c r="M996">
        <v>-0.48506730530550679</v>
      </c>
      <c r="N996">
        <v>0.43624161073825501</v>
      </c>
      <c r="O996">
        <v>-5.4543078206592656E-3</v>
      </c>
      <c r="P996">
        <v>-1.148831618297089</v>
      </c>
      <c r="Q996">
        <v>0.25247872708778718</v>
      </c>
      <c r="R996">
        <v>148</v>
      </c>
      <c r="S996">
        <v>0</v>
      </c>
      <c r="T996">
        <v>-0.75947156904315061</v>
      </c>
      <c r="U996">
        <v>19</v>
      </c>
      <c r="V996">
        <v>3008</v>
      </c>
      <c r="W996">
        <v>149</v>
      </c>
    </row>
    <row r="997" spans="1:23">
      <c r="A997" t="s">
        <v>351</v>
      </c>
      <c r="B997" t="str">
        <f t="shared" si="15"/>
        <v>M1_exceed_expectation_12_-1</v>
      </c>
      <c r="C997" t="s">
        <v>343</v>
      </c>
      <c r="D997" t="s">
        <v>329</v>
      </c>
      <c r="E997">
        <v>12</v>
      </c>
      <c r="F997">
        <v>-1</v>
      </c>
      <c r="G997">
        <v>-1</v>
      </c>
      <c r="H997" t="s">
        <v>330</v>
      </c>
      <c r="I997" t="s">
        <v>331</v>
      </c>
      <c r="K997">
        <v>1.0064605746699531</v>
      </c>
      <c r="L997">
        <v>6.0075039350427017E-2</v>
      </c>
      <c r="M997">
        <v>0.34021318421548341</v>
      </c>
      <c r="N997">
        <v>0.55704697986577179</v>
      </c>
      <c r="O997">
        <v>6.3841006613073181E-3</v>
      </c>
      <c r="P997">
        <v>1.3117689362578111</v>
      </c>
      <c r="Q997">
        <v>0.1916292558431848</v>
      </c>
      <c r="R997">
        <v>148</v>
      </c>
      <c r="S997">
        <v>0</v>
      </c>
      <c r="T997">
        <v>-0.46215265560672147</v>
      </c>
      <c r="U997">
        <v>19</v>
      </c>
      <c r="V997">
        <v>3008</v>
      </c>
      <c r="W997">
        <v>149</v>
      </c>
    </row>
    <row r="998" spans="1:23">
      <c r="A998" t="s">
        <v>351</v>
      </c>
      <c r="B998" t="str">
        <f t="shared" si="15"/>
        <v>M2_exceed_expectation_12_1</v>
      </c>
      <c r="C998" t="s">
        <v>341</v>
      </c>
      <c r="D998" t="s">
        <v>329</v>
      </c>
      <c r="E998">
        <v>12</v>
      </c>
      <c r="F998">
        <v>1</v>
      </c>
      <c r="G998">
        <v>-1</v>
      </c>
      <c r="H998" t="s">
        <v>330</v>
      </c>
      <c r="I998" t="s">
        <v>331</v>
      </c>
      <c r="K998">
        <v>-0.69849170104582603</v>
      </c>
      <c r="L998">
        <v>-9.5564781185098813E-2</v>
      </c>
      <c r="M998">
        <v>-0.54125595306956575</v>
      </c>
      <c r="N998">
        <v>0.42953020134228193</v>
      </c>
      <c r="O998">
        <v>-6.2722227897865131E-3</v>
      </c>
      <c r="P998">
        <v>-1.302003457285495</v>
      </c>
      <c r="Q998">
        <v>0.19493794821164559</v>
      </c>
      <c r="R998">
        <v>148</v>
      </c>
      <c r="S998">
        <v>0</v>
      </c>
      <c r="T998">
        <v>-0.7867471027392573</v>
      </c>
      <c r="U998">
        <v>16</v>
      </c>
      <c r="V998">
        <v>3008</v>
      </c>
      <c r="W998">
        <v>149</v>
      </c>
    </row>
    <row r="999" spans="1:23">
      <c r="A999" t="s">
        <v>351</v>
      </c>
      <c r="B999" t="str">
        <f t="shared" si="15"/>
        <v>M2_exceed_expectation_12_-1</v>
      </c>
      <c r="C999" t="s">
        <v>341</v>
      </c>
      <c r="D999" t="s">
        <v>329</v>
      </c>
      <c r="E999">
        <v>12</v>
      </c>
      <c r="F999">
        <v>-1</v>
      </c>
      <c r="G999">
        <v>-1</v>
      </c>
      <c r="H999" t="s">
        <v>330</v>
      </c>
      <c r="I999" t="s">
        <v>331</v>
      </c>
      <c r="K999">
        <v>1.2852325721335349</v>
      </c>
      <c r="L999">
        <v>7.1691947434193715E-2</v>
      </c>
      <c r="M999">
        <v>0.4060459601822255</v>
      </c>
      <c r="N999">
        <v>0.56375838926174493</v>
      </c>
      <c r="O999">
        <v>7.3134178749254142E-3</v>
      </c>
      <c r="P999">
        <v>1.481310056418933</v>
      </c>
      <c r="Q999">
        <v>0.1406498573795214</v>
      </c>
      <c r="R999">
        <v>148</v>
      </c>
      <c r="S999">
        <v>0</v>
      </c>
      <c r="T999">
        <v>-0.48573340927160358</v>
      </c>
      <c r="U999">
        <v>16</v>
      </c>
      <c r="V999">
        <v>3008</v>
      </c>
      <c r="W999">
        <v>149</v>
      </c>
    </row>
    <row r="1000" spans="1:23">
      <c r="A1000" t="s">
        <v>351</v>
      </c>
      <c r="B1000" t="str">
        <f t="shared" si="15"/>
        <v>M2_M1_exceed_expectation_12_1</v>
      </c>
      <c r="C1000" t="s">
        <v>334</v>
      </c>
      <c r="D1000" t="s">
        <v>329</v>
      </c>
      <c r="E1000">
        <v>12</v>
      </c>
      <c r="F1000">
        <v>1</v>
      </c>
      <c r="G1000">
        <v>1</v>
      </c>
      <c r="H1000" t="s">
        <v>330</v>
      </c>
      <c r="I1000" t="s">
        <v>331</v>
      </c>
      <c r="K1000">
        <v>0.58461526252791685</v>
      </c>
      <c r="L1000">
        <v>3.9319171078040283E-2</v>
      </c>
      <c r="M1000">
        <v>0.2226340749736804</v>
      </c>
      <c r="N1000">
        <v>0.53691275167785235</v>
      </c>
      <c r="O1000">
        <v>4.9398592435675494E-3</v>
      </c>
      <c r="P1000">
        <v>0.97701063999268722</v>
      </c>
      <c r="Q1000">
        <v>0.33015815911703478</v>
      </c>
      <c r="R1000">
        <v>148</v>
      </c>
      <c r="S1000">
        <v>0</v>
      </c>
      <c r="T1000">
        <v>-0.54259486025214665</v>
      </c>
      <c r="U1000">
        <v>37</v>
      </c>
      <c r="V1000">
        <v>3008</v>
      </c>
      <c r="W1000">
        <v>149</v>
      </c>
    </row>
    <row r="1001" spans="1:23">
      <c r="A1001" t="s">
        <v>351</v>
      </c>
      <c r="B1001" t="str">
        <f t="shared" si="15"/>
        <v>M2_M1_exceed_expectation_12_-1</v>
      </c>
      <c r="C1001" t="s">
        <v>334</v>
      </c>
      <c r="D1001" t="s">
        <v>329</v>
      </c>
      <c r="E1001">
        <v>12</v>
      </c>
      <c r="F1001">
        <v>-1</v>
      </c>
      <c r="G1001">
        <v>1</v>
      </c>
      <c r="H1001" t="s">
        <v>330</v>
      </c>
      <c r="I1001" t="s">
        <v>331</v>
      </c>
      <c r="K1001">
        <v>-0.56518367465458086</v>
      </c>
      <c r="L1001">
        <v>-6.7393378326289111E-2</v>
      </c>
      <c r="M1001">
        <v>-0.38159661131321282</v>
      </c>
      <c r="N1001">
        <v>0.4563758389261745</v>
      </c>
      <c r="O1001">
        <v>-3.7486978983921741E-3</v>
      </c>
      <c r="P1001">
        <v>-0.75864976793923455</v>
      </c>
      <c r="Q1001">
        <v>0.44926856974695129</v>
      </c>
      <c r="R1001">
        <v>148</v>
      </c>
      <c r="S1001">
        <v>0</v>
      </c>
      <c r="T1001">
        <v>-0.76684503960631512</v>
      </c>
      <c r="U1001">
        <v>37</v>
      </c>
      <c r="V1001">
        <v>3008</v>
      </c>
      <c r="W1001">
        <v>149</v>
      </c>
    </row>
    <row r="1002" spans="1:23">
      <c r="A1002" t="s">
        <v>351</v>
      </c>
      <c r="B1002" t="str">
        <f t="shared" si="15"/>
        <v>TSF_newadded_MA12_yoy_exceed_expectation_12_1</v>
      </c>
      <c r="C1002" t="s">
        <v>332</v>
      </c>
      <c r="D1002" t="s">
        <v>329</v>
      </c>
      <c r="E1002">
        <v>12</v>
      </c>
      <c r="F1002">
        <v>1</v>
      </c>
      <c r="G1002">
        <v>-1</v>
      </c>
      <c r="H1002" t="s">
        <v>330</v>
      </c>
      <c r="I1002" t="s">
        <v>331</v>
      </c>
      <c r="K1002">
        <v>9.9886163496502034E-2</v>
      </c>
      <c r="L1002">
        <v>8.0079858675254911E-3</v>
      </c>
      <c r="M1002">
        <v>4.5336172097673128E-2</v>
      </c>
      <c r="N1002">
        <v>0.47651006711409388</v>
      </c>
      <c r="O1002">
        <v>2.280288853212293E-3</v>
      </c>
      <c r="P1002">
        <v>0.48613312387774388</v>
      </c>
      <c r="Q1002">
        <v>0.62759179808182319</v>
      </c>
      <c r="R1002">
        <v>148</v>
      </c>
      <c r="S1002">
        <v>0</v>
      </c>
      <c r="T1002">
        <v>-0.39920375595992008</v>
      </c>
      <c r="U1002">
        <v>23</v>
      </c>
      <c r="V1002">
        <v>3008</v>
      </c>
      <c r="W1002">
        <v>149</v>
      </c>
    </row>
    <row r="1003" spans="1:23">
      <c r="A1003" t="s">
        <v>351</v>
      </c>
      <c r="B1003" t="str">
        <f t="shared" si="15"/>
        <v>TSF_newadded_MA12_yoy_exceed_expectation_12_-1</v>
      </c>
      <c r="C1003" t="s">
        <v>332</v>
      </c>
      <c r="D1003" t="s">
        <v>329</v>
      </c>
      <c r="E1003">
        <v>12</v>
      </c>
      <c r="F1003">
        <v>-1</v>
      </c>
      <c r="G1003">
        <v>-1</v>
      </c>
      <c r="H1003" t="s">
        <v>330</v>
      </c>
      <c r="I1003" t="s">
        <v>331</v>
      </c>
      <c r="K1003">
        <v>-0.37355645665339487</v>
      </c>
      <c r="L1003">
        <v>-3.8424343289680363E-2</v>
      </c>
      <c r="M1003">
        <v>-0.21753442987272789</v>
      </c>
      <c r="N1003">
        <v>0.51677852348993292</v>
      </c>
      <c r="O1003">
        <v>-1.5019519745474641E-3</v>
      </c>
      <c r="P1003">
        <v>-0.31587916469417371</v>
      </c>
      <c r="Q1003">
        <v>0.75253924615927681</v>
      </c>
      <c r="R1003">
        <v>148</v>
      </c>
      <c r="S1003">
        <v>0</v>
      </c>
      <c r="T1003">
        <v>-0.56895063433410942</v>
      </c>
      <c r="U1003">
        <v>23</v>
      </c>
      <c r="V1003">
        <v>3008</v>
      </c>
      <c r="W1003">
        <v>149</v>
      </c>
    </row>
    <row r="1004" spans="1:23">
      <c r="A1004" t="s">
        <v>351</v>
      </c>
      <c r="B1004" t="str">
        <f t="shared" si="15"/>
        <v>TSF_yoy_exceed_expectation_12_1</v>
      </c>
      <c r="C1004" t="s">
        <v>391</v>
      </c>
      <c r="D1004" t="s">
        <v>329</v>
      </c>
      <c r="E1004">
        <v>12</v>
      </c>
      <c r="F1004">
        <v>1</v>
      </c>
      <c r="G1004">
        <v>-1</v>
      </c>
      <c r="H1004" t="s">
        <v>330</v>
      </c>
      <c r="I1004" t="s">
        <v>331</v>
      </c>
      <c r="K1004">
        <v>1.2698168121445961</v>
      </c>
      <c r="L1004">
        <v>7.1084409987720143E-2</v>
      </c>
      <c r="M1004">
        <v>0.40260304441506461</v>
      </c>
      <c r="N1004">
        <v>0.52348993288590606</v>
      </c>
      <c r="O1004">
        <v>7.2020589185983414E-3</v>
      </c>
      <c r="P1004">
        <v>1.5155275021962691</v>
      </c>
      <c r="Q1004">
        <v>0.13177174953637091</v>
      </c>
      <c r="R1004">
        <v>148</v>
      </c>
      <c r="S1004">
        <v>0</v>
      </c>
      <c r="T1004">
        <v>-0.44893934711395161</v>
      </c>
      <c r="U1004">
        <v>11</v>
      </c>
      <c r="V1004">
        <v>3008</v>
      </c>
      <c r="W1004">
        <v>149</v>
      </c>
    </row>
    <row r="1005" spans="1:23">
      <c r="A1005" t="s">
        <v>351</v>
      </c>
      <c r="B1005" t="str">
        <f t="shared" si="15"/>
        <v>TSF_yoy_exceed_expectation_12_-1</v>
      </c>
      <c r="C1005" t="s">
        <v>391</v>
      </c>
      <c r="D1005" t="s">
        <v>329</v>
      </c>
      <c r="E1005">
        <v>12</v>
      </c>
      <c r="F1005">
        <v>-1</v>
      </c>
      <c r="G1005">
        <v>-1</v>
      </c>
      <c r="H1005" t="s">
        <v>330</v>
      </c>
      <c r="I1005" t="s">
        <v>331</v>
      </c>
      <c r="K1005">
        <v>-0.69644396770167183</v>
      </c>
      <c r="L1005">
        <v>-9.5051770017896997E-2</v>
      </c>
      <c r="M1005">
        <v>-0.53834774731698165</v>
      </c>
      <c r="N1005">
        <v>0.46979865771812079</v>
      </c>
      <c r="O1005">
        <v>-6.2990513043594681E-3</v>
      </c>
      <c r="P1005">
        <v>-1.3092180787944361</v>
      </c>
      <c r="Q1005">
        <v>0.19248947160729221</v>
      </c>
      <c r="R1005">
        <v>148</v>
      </c>
      <c r="S1005">
        <v>0</v>
      </c>
      <c r="T1005">
        <v>-0.72740590996399956</v>
      </c>
      <c r="U1005">
        <v>11</v>
      </c>
      <c r="V1005">
        <v>3008</v>
      </c>
      <c r="W1005">
        <v>149</v>
      </c>
    </row>
    <row r="1006" spans="1:23">
      <c r="A1006" t="s">
        <v>351</v>
      </c>
      <c r="B1006" t="str">
        <f t="shared" si="15"/>
        <v>long_loan_newadded_MA12_yoy_exceed_expectation_12_1</v>
      </c>
      <c r="C1006" t="s">
        <v>328</v>
      </c>
      <c r="D1006" t="s">
        <v>329</v>
      </c>
      <c r="E1006">
        <v>12</v>
      </c>
      <c r="F1006">
        <v>1</v>
      </c>
      <c r="G1006">
        <v>-1</v>
      </c>
      <c r="H1006" t="s">
        <v>330</v>
      </c>
      <c r="I1006" t="s">
        <v>331</v>
      </c>
      <c r="K1006">
        <v>-0.47223956145169232</v>
      </c>
      <c r="L1006">
        <v>-5.213452971465149E-2</v>
      </c>
      <c r="M1006">
        <v>-0.29516937213485778</v>
      </c>
      <c r="N1006">
        <v>0.47651006711409388</v>
      </c>
      <c r="O1006">
        <v>-2.620274716507573E-3</v>
      </c>
      <c r="P1006">
        <v>-0.56432861317691074</v>
      </c>
      <c r="Q1006">
        <v>0.57338475228534547</v>
      </c>
      <c r="R1006">
        <v>148</v>
      </c>
      <c r="S1006">
        <v>0</v>
      </c>
      <c r="T1006">
        <v>-0.62967761136879807</v>
      </c>
      <c r="U1006">
        <v>14</v>
      </c>
      <c r="V1006">
        <v>3008</v>
      </c>
      <c r="W1006">
        <v>149</v>
      </c>
    </row>
    <row r="1007" spans="1:23">
      <c r="A1007" t="s">
        <v>351</v>
      </c>
      <c r="B1007" t="str">
        <f t="shared" si="15"/>
        <v>long_loan_newadded_MA12_yoy_exceed_expectation_12_-1</v>
      </c>
      <c r="C1007" t="s">
        <v>328</v>
      </c>
      <c r="D1007" t="s">
        <v>329</v>
      </c>
      <c r="E1007">
        <v>12</v>
      </c>
      <c r="F1007">
        <v>-1</v>
      </c>
      <c r="G1007">
        <v>-1</v>
      </c>
      <c r="H1007" t="s">
        <v>330</v>
      </c>
      <c r="I1007" t="s">
        <v>331</v>
      </c>
      <c r="K1007">
        <v>0.30554800097163232</v>
      </c>
      <c r="L1007">
        <v>2.2588090151673731E-2</v>
      </c>
      <c r="M1007">
        <v>0.12788668900031089</v>
      </c>
      <c r="N1007">
        <v>0.51677852348993292</v>
      </c>
      <c r="O1007">
        <v>3.4974169489688988E-3</v>
      </c>
      <c r="P1007">
        <v>0.70932041186609873</v>
      </c>
      <c r="Q1007">
        <v>0.47924160346063033</v>
      </c>
      <c r="R1007">
        <v>148</v>
      </c>
      <c r="S1007">
        <v>0</v>
      </c>
      <c r="T1007">
        <v>-0.47507061983250232</v>
      </c>
      <c r="U1007">
        <v>14</v>
      </c>
      <c r="V1007">
        <v>3008</v>
      </c>
      <c r="W1007">
        <v>149</v>
      </c>
    </row>
    <row r="1008" spans="1:23">
      <c r="A1008" t="s">
        <v>351</v>
      </c>
      <c r="B1008" t="str">
        <f t="shared" si="15"/>
        <v>loan_yoy_exceed_expectation_12_1</v>
      </c>
      <c r="C1008" t="s">
        <v>443</v>
      </c>
      <c r="D1008" t="s">
        <v>329</v>
      </c>
      <c r="E1008">
        <v>12</v>
      </c>
      <c r="F1008">
        <v>1</v>
      </c>
      <c r="G1008">
        <v>-1</v>
      </c>
      <c r="H1008" t="s">
        <v>330</v>
      </c>
      <c r="I1008" t="s">
        <v>331</v>
      </c>
      <c r="K1008">
        <v>0.63574797059176946</v>
      </c>
      <c r="L1008">
        <v>4.2088088172989702E-2</v>
      </c>
      <c r="M1008">
        <v>0.23831678964979711</v>
      </c>
      <c r="N1008">
        <v>0.53020134228187921</v>
      </c>
      <c r="O1008">
        <v>5.0679307469137357E-3</v>
      </c>
      <c r="P1008">
        <v>1.0606732185941701</v>
      </c>
      <c r="Q1008">
        <v>0.29056628621398761</v>
      </c>
      <c r="R1008">
        <v>148</v>
      </c>
      <c r="S1008">
        <v>0</v>
      </c>
      <c r="T1008">
        <v>-0.63427386139305231</v>
      </c>
      <c r="U1008">
        <v>20</v>
      </c>
      <c r="V1008">
        <v>3008</v>
      </c>
      <c r="W1008">
        <v>149</v>
      </c>
    </row>
    <row r="1009" spans="1:23">
      <c r="A1009" t="s">
        <v>351</v>
      </c>
      <c r="B1009" t="str">
        <f t="shared" si="15"/>
        <v>loan_yoy_exceed_expectation_12_-1</v>
      </c>
      <c r="C1009" t="s">
        <v>443</v>
      </c>
      <c r="D1009" t="s">
        <v>329</v>
      </c>
      <c r="E1009">
        <v>12</v>
      </c>
      <c r="F1009">
        <v>-1</v>
      </c>
      <c r="G1009">
        <v>-1</v>
      </c>
      <c r="H1009" t="s">
        <v>330</v>
      </c>
      <c r="I1009" t="s">
        <v>331</v>
      </c>
      <c r="K1009">
        <v>-0.57877582737309752</v>
      </c>
      <c r="L1009">
        <v>-6.9871393809743165E-2</v>
      </c>
      <c r="M1009">
        <v>-0.39563513060165362</v>
      </c>
      <c r="N1009">
        <v>0.46979865771812079</v>
      </c>
      <c r="O1009">
        <v>-3.9890213713654242E-3</v>
      </c>
      <c r="P1009">
        <v>-0.78831089054245096</v>
      </c>
      <c r="Q1009">
        <v>0.43177572008852227</v>
      </c>
      <c r="R1009">
        <v>148</v>
      </c>
      <c r="S1009">
        <v>0</v>
      </c>
      <c r="T1009">
        <v>-0.6884424146614897</v>
      </c>
      <c r="U1009">
        <v>20</v>
      </c>
      <c r="V1009">
        <v>3008</v>
      </c>
      <c r="W1009">
        <v>149</v>
      </c>
    </row>
    <row r="1010" spans="1:23">
      <c r="A1010" t="s">
        <v>351</v>
      </c>
      <c r="B1010" t="str">
        <f t="shared" si="15"/>
        <v>newstarts_area_yoy_exceed_expectation_12_1</v>
      </c>
      <c r="C1010" t="s">
        <v>340</v>
      </c>
      <c r="D1010" t="s">
        <v>329</v>
      </c>
      <c r="E1010">
        <v>12</v>
      </c>
      <c r="F1010">
        <v>1</v>
      </c>
      <c r="G1010">
        <v>1</v>
      </c>
      <c r="H1010" t="s">
        <v>330</v>
      </c>
      <c r="I1010" t="s">
        <v>331</v>
      </c>
      <c r="K1010">
        <v>0.38602079811630169</v>
      </c>
      <c r="L1010">
        <v>2.7725155427675841E-2</v>
      </c>
      <c r="M1010">
        <v>0.15697524461243431</v>
      </c>
      <c r="N1010">
        <v>0.4563758389261745</v>
      </c>
      <c r="O1010">
        <v>3.9314433630003561E-3</v>
      </c>
      <c r="P1010">
        <v>0.78966488119788936</v>
      </c>
      <c r="Q1010">
        <v>0.43098682435494973</v>
      </c>
      <c r="R1010">
        <v>148</v>
      </c>
      <c r="S1010">
        <v>0</v>
      </c>
      <c r="T1010">
        <v>-0.51596483662986148</v>
      </c>
      <c r="U1010">
        <v>45</v>
      </c>
      <c r="V1010">
        <v>3008</v>
      </c>
      <c r="W1010">
        <v>149</v>
      </c>
    </row>
    <row r="1011" spans="1:23">
      <c r="A1011" t="s">
        <v>351</v>
      </c>
      <c r="B1011" t="str">
        <f t="shared" si="15"/>
        <v>newstarts_area_yoy_exceed_expectation_12_-1</v>
      </c>
      <c r="C1011" t="s">
        <v>340</v>
      </c>
      <c r="D1011" t="s">
        <v>329</v>
      </c>
      <c r="E1011">
        <v>12</v>
      </c>
      <c r="F1011">
        <v>-1</v>
      </c>
      <c r="G1011">
        <v>1</v>
      </c>
      <c r="H1011" t="s">
        <v>330</v>
      </c>
      <c r="I1011" t="s">
        <v>331</v>
      </c>
      <c r="K1011">
        <v>-0.50288149609654353</v>
      </c>
      <c r="L1011">
        <v>-5.6872417824141541E-2</v>
      </c>
      <c r="M1011">
        <v>-0.32200222368216208</v>
      </c>
      <c r="N1011">
        <v>0.5436241610738255</v>
      </c>
      <c r="O1011">
        <v>-3.0123083948390382E-3</v>
      </c>
      <c r="P1011">
        <v>-0.64953653177342785</v>
      </c>
      <c r="Q1011">
        <v>0.51699844992459942</v>
      </c>
      <c r="R1011">
        <v>148</v>
      </c>
      <c r="S1011">
        <v>0</v>
      </c>
      <c r="T1011">
        <v>-0.6883513297390178</v>
      </c>
      <c r="U1011">
        <v>45</v>
      </c>
      <c r="V1011">
        <v>3008</v>
      </c>
      <c r="W1011">
        <v>149</v>
      </c>
    </row>
    <row r="1012" spans="1:23">
      <c r="A1012" t="s">
        <v>351</v>
      </c>
      <c r="B1012" t="str">
        <f t="shared" si="15"/>
        <v>completed_yoy_exceed_expectation_12_1</v>
      </c>
      <c r="C1012" t="s">
        <v>444</v>
      </c>
      <c r="D1012" t="s">
        <v>329</v>
      </c>
      <c r="E1012">
        <v>12</v>
      </c>
      <c r="F1012">
        <v>1</v>
      </c>
      <c r="G1012">
        <v>1</v>
      </c>
      <c r="H1012" t="s">
        <v>330</v>
      </c>
      <c r="I1012" t="s">
        <v>331</v>
      </c>
      <c r="K1012">
        <v>0.33427275250009209</v>
      </c>
      <c r="L1012">
        <v>2.4454248092028671E-2</v>
      </c>
      <c r="M1012">
        <v>0.1384536039304799</v>
      </c>
      <c r="N1012">
        <v>0.51006711409395977</v>
      </c>
      <c r="O1012">
        <v>3.678593739697103E-3</v>
      </c>
      <c r="P1012">
        <v>0.73914830223420214</v>
      </c>
      <c r="Q1012">
        <v>0.46098762535155369</v>
      </c>
      <c r="R1012">
        <v>148</v>
      </c>
      <c r="S1012">
        <v>0</v>
      </c>
      <c r="T1012">
        <v>-0.55753272179542035</v>
      </c>
      <c r="U1012">
        <v>47</v>
      </c>
      <c r="V1012">
        <v>3008</v>
      </c>
      <c r="W1012">
        <v>149</v>
      </c>
    </row>
    <row r="1013" spans="1:23">
      <c r="A1013" t="s">
        <v>351</v>
      </c>
      <c r="B1013" t="str">
        <f t="shared" si="15"/>
        <v>completed_yoy_exceed_expectation_12_-1</v>
      </c>
      <c r="C1013" t="s">
        <v>444</v>
      </c>
      <c r="D1013" t="s">
        <v>329</v>
      </c>
      <c r="E1013">
        <v>12</v>
      </c>
      <c r="F1013">
        <v>-1</v>
      </c>
      <c r="G1013">
        <v>1</v>
      </c>
      <c r="H1013" t="s">
        <v>330</v>
      </c>
      <c r="I1013" t="s">
        <v>331</v>
      </c>
      <c r="K1013">
        <v>-0.48360139690508558</v>
      </c>
      <c r="L1013">
        <v>-5.3861172634094512E-2</v>
      </c>
      <c r="M1013">
        <v>-0.30494797611638552</v>
      </c>
      <c r="N1013">
        <v>0.48993288590604028</v>
      </c>
      <c r="O1013">
        <v>-2.7390472557732339E-3</v>
      </c>
      <c r="P1013">
        <v>-0.58472355005530952</v>
      </c>
      <c r="Q1013">
        <v>0.55962394699559281</v>
      </c>
      <c r="R1013">
        <v>148</v>
      </c>
      <c r="S1013">
        <v>0</v>
      </c>
      <c r="T1013">
        <v>-0.67148765205983396</v>
      </c>
      <c r="U1013">
        <v>47</v>
      </c>
      <c r="V1013">
        <v>3008</v>
      </c>
      <c r="W1013">
        <v>149</v>
      </c>
    </row>
    <row r="1014" spans="1:23">
      <c r="A1014" t="s">
        <v>351</v>
      </c>
      <c r="B1014" t="str">
        <f t="shared" si="15"/>
        <v>sold_area_yoy_exceed_expectation_12_1</v>
      </c>
      <c r="C1014" t="s">
        <v>346</v>
      </c>
      <c r="D1014" t="s">
        <v>329</v>
      </c>
      <c r="E1014">
        <v>12</v>
      </c>
      <c r="F1014">
        <v>1</v>
      </c>
      <c r="G1014">
        <v>-1</v>
      </c>
      <c r="H1014" t="s">
        <v>330</v>
      </c>
      <c r="I1014" t="s">
        <v>331</v>
      </c>
      <c r="K1014">
        <v>0.39112814198930618</v>
      </c>
      <c r="L1014">
        <v>2.8041888214669349E-2</v>
      </c>
      <c r="M1014">
        <v>0.1587687652536591</v>
      </c>
      <c r="N1014">
        <v>0.51677852348993292</v>
      </c>
      <c r="O1014">
        <v>3.9765563462626236E-3</v>
      </c>
      <c r="P1014">
        <v>0.80834711434442963</v>
      </c>
      <c r="Q1014">
        <v>0.42018822581945559</v>
      </c>
      <c r="R1014">
        <v>148</v>
      </c>
      <c r="S1014">
        <v>0</v>
      </c>
      <c r="T1014">
        <v>-0.54740174911235873</v>
      </c>
      <c r="U1014">
        <v>35</v>
      </c>
      <c r="V1014">
        <v>3008</v>
      </c>
      <c r="W1014">
        <v>149</v>
      </c>
    </row>
    <row r="1015" spans="1:23">
      <c r="A1015" t="s">
        <v>351</v>
      </c>
      <c r="B1015" t="str">
        <f t="shared" si="15"/>
        <v>sold_area_yoy_exceed_expectation_12_-1</v>
      </c>
      <c r="C1015" t="s">
        <v>346</v>
      </c>
      <c r="D1015" t="s">
        <v>329</v>
      </c>
      <c r="E1015">
        <v>12</v>
      </c>
      <c r="F1015">
        <v>-1</v>
      </c>
      <c r="G1015">
        <v>-1</v>
      </c>
      <c r="H1015" t="s">
        <v>330</v>
      </c>
      <c r="I1015" t="s">
        <v>331</v>
      </c>
      <c r="K1015">
        <v>-0.50470660125287659</v>
      </c>
      <c r="L1015">
        <v>-5.7162989084921012E-2</v>
      </c>
      <c r="M1015">
        <v>-0.32364786300209258</v>
      </c>
      <c r="N1015">
        <v>0.48322147651006708</v>
      </c>
      <c r="O1015">
        <v>-2.9490659623555441E-3</v>
      </c>
      <c r="P1015">
        <v>-0.60741991595103351</v>
      </c>
      <c r="Q1015">
        <v>0.54450310933248958</v>
      </c>
      <c r="R1015">
        <v>148</v>
      </c>
      <c r="S1015">
        <v>0</v>
      </c>
      <c r="T1015">
        <v>-0.64400877578145288</v>
      </c>
      <c r="U1015">
        <v>35</v>
      </c>
      <c r="V1015">
        <v>3008</v>
      </c>
      <c r="W1015">
        <v>149</v>
      </c>
    </row>
    <row r="1016" spans="1:23">
      <c r="A1016" t="s">
        <v>351</v>
      </c>
      <c r="B1016" t="str">
        <f t="shared" si="15"/>
        <v>local_gov_budget_MA12_yoy_exceed_expectation_12_1</v>
      </c>
      <c r="C1016" t="s">
        <v>389</v>
      </c>
      <c r="D1016" t="s">
        <v>329</v>
      </c>
      <c r="E1016">
        <v>12</v>
      </c>
      <c r="F1016">
        <v>1</v>
      </c>
      <c r="G1016">
        <v>-1</v>
      </c>
      <c r="H1016" t="s">
        <v>460</v>
      </c>
      <c r="I1016" t="s">
        <v>331</v>
      </c>
      <c r="K1016">
        <v>0.37906593475068839</v>
      </c>
      <c r="L1016">
        <v>3.1311738779371767E-2</v>
      </c>
      <c r="M1016">
        <v>0.1748099833865438</v>
      </c>
      <c r="N1016">
        <v>0.53846153846153844</v>
      </c>
      <c r="O1016">
        <v>4.2931606094594897E-3</v>
      </c>
      <c r="P1016">
        <v>0.81910922997400115</v>
      </c>
      <c r="Q1016">
        <v>0.41423478761120403</v>
      </c>
      <c r="R1016">
        <v>129</v>
      </c>
      <c r="S1016">
        <v>0</v>
      </c>
      <c r="T1016">
        <v>-0.48431706514740008</v>
      </c>
      <c r="U1016">
        <v>14</v>
      </c>
      <c r="V1016">
        <v>2627</v>
      </c>
      <c r="W1016">
        <v>130</v>
      </c>
    </row>
    <row r="1017" spans="1:23">
      <c r="A1017" t="s">
        <v>351</v>
      </c>
      <c r="B1017" t="str">
        <f t="shared" si="15"/>
        <v>local_gov_budget_MA12_yoy_exceed_expectation_12_-1</v>
      </c>
      <c r="C1017" t="s">
        <v>389</v>
      </c>
      <c r="D1017" t="s">
        <v>329</v>
      </c>
      <c r="E1017">
        <v>12</v>
      </c>
      <c r="F1017">
        <v>-1</v>
      </c>
      <c r="G1017">
        <v>-1</v>
      </c>
      <c r="H1017" t="s">
        <v>460</v>
      </c>
      <c r="I1017" t="s">
        <v>331</v>
      </c>
      <c r="K1017">
        <v>-0.48106935138937562</v>
      </c>
      <c r="L1017">
        <v>-6.0987622953609821E-2</v>
      </c>
      <c r="M1017">
        <v>-0.34048717097528219</v>
      </c>
      <c r="N1017">
        <v>0.45384615384615379</v>
      </c>
      <c r="O1017">
        <v>-3.2123170271858071E-3</v>
      </c>
      <c r="P1017">
        <v>-0.59187514899436744</v>
      </c>
      <c r="Q1017">
        <v>0.55497008431257189</v>
      </c>
      <c r="R1017">
        <v>129</v>
      </c>
      <c r="S1017">
        <v>0</v>
      </c>
      <c r="T1017">
        <v>-0.77588957605219688</v>
      </c>
      <c r="U1017">
        <v>14</v>
      </c>
      <c r="V1017">
        <v>2627</v>
      </c>
      <c r="W1017">
        <v>130</v>
      </c>
    </row>
    <row r="1018" spans="1:23">
      <c r="A1018" t="s">
        <v>351</v>
      </c>
      <c r="B1018" t="str">
        <f t="shared" si="15"/>
        <v>newstarts_area_ytd_yoy_exceed_expectation_12_1</v>
      </c>
      <c r="C1018" t="s">
        <v>446</v>
      </c>
      <c r="D1018" t="s">
        <v>329</v>
      </c>
      <c r="E1018">
        <v>12</v>
      </c>
      <c r="F1018">
        <v>1</v>
      </c>
      <c r="G1018">
        <v>1</v>
      </c>
      <c r="H1018" t="s">
        <v>330</v>
      </c>
      <c r="I1018" t="s">
        <v>331</v>
      </c>
      <c r="K1018">
        <v>-0.43282561923832991</v>
      </c>
      <c r="L1018">
        <v>-4.6397863034642987E-2</v>
      </c>
      <c r="M1018">
        <v>-0.26268316594146829</v>
      </c>
      <c r="N1018">
        <v>0.41610738255033558</v>
      </c>
      <c r="O1018">
        <v>-2.118877482573021E-3</v>
      </c>
      <c r="P1018">
        <v>-0.43457347673147312</v>
      </c>
      <c r="Q1018">
        <v>0.66450499978717381</v>
      </c>
      <c r="R1018">
        <v>148</v>
      </c>
      <c r="S1018">
        <v>0</v>
      </c>
      <c r="T1018">
        <v>-0.52302155140200446</v>
      </c>
      <c r="U1018">
        <v>19</v>
      </c>
      <c r="V1018">
        <v>3008</v>
      </c>
      <c r="W1018">
        <v>149</v>
      </c>
    </row>
    <row r="1019" spans="1:23">
      <c r="A1019" t="s">
        <v>351</v>
      </c>
      <c r="B1019" t="str">
        <f t="shared" si="15"/>
        <v>newstarts_area_ytd_yoy_exceed_expectation_12_-1</v>
      </c>
      <c r="C1019" t="s">
        <v>446</v>
      </c>
      <c r="D1019" t="s">
        <v>329</v>
      </c>
      <c r="E1019">
        <v>12</v>
      </c>
      <c r="F1019">
        <v>-1</v>
      </c>
      <c r="G1019">
        <v>1</v>
      </c>
      <c r="H1019" t="s">
        <v>330</v>
      </c>
      <c r="I1019" t="s">
        <v>331</v>
      </c>
      <c r="K1019">
        <v>0.21482318121167029</v>
      </c>
      <c r="L1019">
        <v>1.643641871895762E-2</v>
      </c>
      <c r="M1019">
        <v>9.305537417987729E-2</v>
      </c>
      <c r="N1019">
        <v>0.57718120805369133</v>
      </c>
      <c r="O1019">
        <v>2.930529069650906E-3</v>
      </c>
      <c r="P1019">
        <v>0.63744324838773903</v>
      </c>
      <c r="Q1019">
        <v>0.52482106296186837</v>
      </c>
      <c r="R1019">
        <v>148</v>
      </c>
      <c r="S1019">
        <v>0</v>
      </c>
      <c r="T1019">
        <v>-0.43777587888720598</v>
      </c>
      <c r="U1019">
        <v>19</v>
      </c>
      <c r="V1019">
        <v>3008</v>
      </c>
      <c r="W1019">
        <v>149</v>
      </c>
    </row>
    <row r="1020" spans="1:23">
      <c r="A1020" t="s">
        <v>351</v>
      </c>
      <c r="B1020" t="str">
        <f t="shared" si="15"/>
        <v>completed_area_ytd_yoy_exceed_expectation_12_1</v>
      </c>
      <c r="C1020" t="s">
        <v>447</v>
      </c>
      <c r="D1020" t="s">
        <v>329</v>
      </c>
      <c r="E1020">
        <v>12</v>
      </c>
      <c r="F1020">
        <v>1</v>
      </c>
      <c r="G1020">
        <v>1</v>
      </c>
      <c r="H1020" t="s">
        <v>330</v>
      </c>
      <c r="I1020" t="s">
        <v>331</v>
      </c>
      <c r="K1020">
        <v>0.14167168291105869</v>
      </c>
      <c r="L1020">
        <v>1.1161692843607129E-2</v>
      </c>
      <c r="M1020">
        <v>6.3191109050883446E-2</v>
      </c>
      <c r="N1020">
        <v>0.49664429530201343</v>
      </c>
      <c r="O1020">
        <v>2.601539012730521E-3</v>
      </c>
      <c r="P1020">
        <v>0.52448565843425399</v>
      </c>
      <c r="Q1020">
        <v>0.60072546779790859</v>
      </c>
      <c r="R1020">
        <v>148</v>
      </c>
      <c r="S1020">
        <v>0</v>
      </c>
      <c r="T1020">
        <v>-0.69658331091264958</v>
      </c>
      <c r="U1020">
        <v>20</v>
      </c>
      <c r="V1020">
        <v>3008</v>
      </c>
      <c r="W1020">
        <v>149</v>
      </c>
    </row>
    <row r="1021" spans="1:23">
      <c r="A1021" t="s">
        <v>351</v>
      </c>
      <c r="B1021" t="str">
        <f t="shared" si="15"/>
        <v>completed_area_ytd_yoy_exceed_expectation_12_-1</v>
      </c>
      <c r="C1021" t="s">
        <v>447</v>
      </c>
      <c r="D1021" t="s">
        <v>329</v>
      </c>
      <c r="E1021">
        <v>12</v>
      </c>
      <c r="F1021">
        <v>-1</v>
      </c>
      <c r="G1021">
        <v>1</v>
      </c>
      <c r="H1021" t="s">
        <v>330</v>
      </c>
      <c r="I1021" t="s">
        <v>331</v>
      </c>
      <c r="K1021">
        <v>-0.39648447460676139</v>
      </c>
      <c r="L1021">
        <v>-4.1423396634027047E-2</v>
      </c>
      <c r="M1021">
        <v>-0.23451553546897949</v>
      </c>
      <c r="N1021">
        <v>0.49664429530201343</v>
      </c>
      <c r="O1021">
        <v>-1.7481638384683181E-3</v>
      </c>
      <c r="P1021">
        <v>-0.38142416618617858</v>
      </c>
      <c r="Q1021">
        <v>0.7034355586622465</v>
      </c>
      <c r="R1021">
        <v>148</v>
      </c>
      <c r="S1021">
        <v>0</v>
      </c>
      <c r="T1021">
        <v>-0.70392290970773375</v>
      </c>
      <c r="U1021">
        <v>20</v>
      </c>
      <c r="V1021">
        <v>3008</v>
      </c>
      <c r="W1021">
        <v>149</v>
      </c>
    </row>
    <row r="1022" spans="1:23">
      <c r="A1022" t="s">
        <v>351</v>
      </c>
      <c r="B1022" t="str">
        <f t="shared" si="15"/>
        <v>sold_area_ytd_yoy_exceed_expectation_12_1</v>
      </c>
      <c r="C1022" t="s">
        <v>392</v>
      </c>
      <c r="D1022" t="s">
        <v>329</v>
      </c>
      <c r="E1022">
        <v>12</v>
      </c>
      <c r="F1022">
        <v>1</v>
      </c>
      <c r="G1022">
        <v>-1</v>
      </c>
      <c r="H1022" t="s">
        <v>330</v>
      </c>
      <c r="I1022" t="s">
        <v>331</v>
      </c>
      <c r="K1022">
        <v>-0.56481516272570476</v>
      </c>
      <c r="L1022">
        <v>-6.7327187415918366E-2</v>
      </c>
      <c r="M1022">
        <v>-0.38122167044547661</v>
      </c>
      <c r="N1022">
        <v>0.43624161073825501</v>
      </c>
      <c r="O1022">
        <v>-3.8689490771940411E-3</v>
      </c>
      <c r="P1022">
        <v>-0.81143897370110307</v>
      </c>
      <c r="Q1022">
        <v>0.4184166983462978</v>
      </c>
      <c r="R1022">
        <v>148</v>
      </c>
      <c r="S1022">
        <v>0</v>
      </c>
      <c r="T1022">
        <v>-0.69984689929137522</v>
      </c>
      <c r="U1022">
        <v>11</v>
      </c>
      <c r="V1022">
        <v>3008</v>
      </c>
      <c r="W1022">
        <v>149</v>
      </c>
    </row>
    <row r="1023" spans="1:23">
      <c r="A1023" t="s">
        <v>351</v>
      </c>
      <c r="B1023" t="str">
        <f t="shared" si="15"/>
        <v>sold_area_ytd_yoy_exceed_expectation_12_-1</v>
      </c>
      <c r="C1023" t="s">
        <v>392</v>
      </c>
      <c r="D1023" t="s">
        <v>329</v>
      </c>
      <c r="E1023">
        <v>12</v>
      </c>
      <c r="F1023">
        <v>-1</v>
      </c>
      <c r="G1023">
        <v>-1</v>
      </c>
      <c r="H1023" t="s">
        <v>330</v>
      </c>
      <c r="I1023" t="s">
        <v>331</v>
      </c>
      <c r="K1023">
        <v>0.58327341975927149</v>
      </c>
      <c r="L1023">
        <v>3.9245411576132261E-2</v>
      </c>
      <c r="M1023">
        <v>0.22221634279699709</v>
      </c>
      <c r="N1023">
        <v>0.55704697986577179</v>
      </c>
      <c r="O1023">
        <v>4.8115183098524838E-3</v>
      </c>
      <c r="P1023">
        <v>0.98427695453096664</v>
      </c>
      <c r="Q1023">
        <v>0.32658569860315262</v>
      </c>
      <c r="R1023">
        <v>148</v>
      </c>
      <c r="S1023">
        <v>0</v>
      </c>
      <c r="T1023">
        <v>-0.53288766015547262</v>
      </c>
      <c r="U1023">
        <v>11</v>
      </c>
      <c r="V1023">
        <v>3008</v>
      </c>
      <c r="W1023">
        <v>149</v>
      </c>
    </row>
    <row r="1024" spans="1:23">
      <c r="A1024" t="s">
        <v>351</v>
      </c>
      <c r="B1024" t="str">
        <f t="shared" si="15"/>
        <v>CN_BOND_1Y_exceed_expectation_12_1</v>
      </c>
      <c r="C1024" t="s">
        <v>448</v>
      </c>
      <c r="D1024" t="s">
        <v>329</v>
      </c>
      <c r="E1024">
        <v>12</v>
      </c>
      <c r="F1024">
        <v>1</v>
      </c>
      <c r="G1024">
        <v>-1</v>
      </c>
      <c r="H1024" t="s">
        <v>330</v>
      </c>
      <c r="I1024" t="s">
        <v>331</v>
      </c>
      <c r="K1024">
        <v>0.28719396797191199</v>
      </c>
      <c r="L1024">
        <v>2.1375887134437169E-2</v>
      </c>
      <c r="M1024">
        <v>0.1210229469815458</v>
      </c>
      <c r="N1024">
        <v>0.48993288590604028</v>
      </c>
      <c r="O1024">
        <v>3.3284225304103499E-3</v>
      </c>
      <c r="P1024">
        <v>0.70642921080548871</v>
      </c>
      <c r="Q1024">
        <v>0.48103189971580262</v>
      </c>
      <c r="R1024">
        <v>148</v>
      </c>
      <c r="S1024">
        <v>0</v>
      </c>
      <c r="T1024">
        <v>-0.5029768832484891</v>
      </c>
      <c r="U1024">
        <v>21</v>
      </c>
      <c r="V1024">
        <v>3008</v>
      </c>
      <c r="W1024">
        <v>149</v>
      </c>
    </row>
    <row r="1025" spans="1:23">
      <c r="A1025" t="s">
        <v>351</v>
      </c>
      <c r="B1025" t="str">
        <f t="shared" si="15"/>
        <v>CN_BOND_1Y_exceed_expectation_12_-1</v>
      </c>
      <c r="C1025" t="s">
        <v>448</v>
      </c>
      <c r="D1025" t="s">
        <v>329</v>
      </c>
      <c r="E1025">
        <v>12</v>
      </c>
      <c r="F1025">
        <v>-1</v>
      </c>
      <c r="G1025">
        <v>-1</v>
      </c>
      <c r="H1025" t="s">
        <v>330</v>
      </c>
      <c r="I1025" t="s">
        <v>331</v>
      </c>
      <c r="K1025">
        <v>-0.46471425233272351</v>
      </c>
      <c r="L1025">
        <v>-5.1009571315410403E-2</v>
      </c>
      <c r="M1025">
        <v>-0.28879871071694069</v>
      </c>
      <c r="N1025">
        <v>0.50335570469798663</v>
      </c>
      <c r="O1025">
        <v>-2.5739599643639808E-3</v>
      </c>
      <c r="P1025">
        <v>-0.54992715496349875</v>
      </c>
      <c r="Q1025">
        <v>0.58319828430734955</v>
      </c>
      <c r="R1025">
        <v>148</v>
      </c>
      <c r="S1025">
        <v>0</v>
      </c>
      <c r="T1025">
        <v>-0.7148479811643963</v>
      </c>
      <c r="U1025">
        <v>21</v>
      </c>
      <c r="V1025">
        <v>3008</v>
      </c>
      <c r="W1025">
        <v>149</v>
      </c>
    </row>
    <row r="1026" spans="1:23">
      <c r="A1026" t="s">
        <v>351</v>
      </c>
      <c r="B1026" t="str">
        <f t="shared" si="15"/>
        <v>CN_BOND_10Y_exceed_expectation_12_1</v>
      </c>
      <c r="C1026" t="s">
        <v>449</v>
      </c>
      <c r="D1026" t="s">
        <v>329</v>
      </c>
      <c r="E1026">
        <v>12</v>
      </c>
      <c r="F1026">
        <v>1</v>
      </c>
      <c r="G1026">
        <v>-1</v>
      </c>
      <c r="H1026" t="s">
        <v>330</v>
      </c>
      <c r="I1026" t="s">
        <v>331</v>
      </c>
      <c r="K1026">
        <v>-9.8641274065423001E-3</v>
      </c>
      <c r="L1026">
        <v>-8.3014103240230952E-4</v>
      </c>
      <c r="M1026">
        <v>-4.6996349469639676E-3</v>
      </c>
      <c r="N1026">
        <v>0.48322147651006708</v>
      </c>
      <c r="O1026">
        <v>1.6239748680183881E-3</v>
      </c>
      <c r="P1026">
        <v>0.34131177785083677</v>
      </c>
      <c r="Q1026">
        <v>0.73335297037307723</v>
      </c>
      <c r="R1026">
        <v>148</v>
      </c>
      <c r="S1026">
        <v>0</v>
      </c>
      <c r="T1026">
        <v>-0.56032826151444848</v>
      </c>
      <c r="U1026">
        <v>14</v>
      </c>
      <c r="V1026">
        <v>3008</v>
      </c>
      <c r="W1026">
        <v>149</v>
      </c>
    </row>
    <row r="1027" spans="1:23">
      <c r="A1027" t="s">
        <v>351</v>
      </c>
      <c r="B1027" t="str">
        <f t="shared" ref="B1027:B1090" si="16">C1027&amp;"_"&amp;D1027&amp;"_"&amp;E1027&amp;"_"&amp;F1027</f>
        <v>CN_BOND_10Y_exceed_expectation_12_-1</v>
      </c>
      <c r="C1027" t="s">
        <v>449</v>
      </c>
      <c r="D1027" t="s">
        <v>329</v>
      </c>
      <c r="E1027">
        <v>12</v>
      </c>
      <c r="F1027">
        <v>-1</v>
      </c>
      <c r="G1027">
        <v>-1</v>
      </c>
      <c r="H1027" t="s">
        <v>330</v>
      </c>
      <c r="I1027" t="s">
        <v>331</v>
      </c>
      <c r="K1027">
        <v>-0.30411915716787491</v>
      </c>
      <c r="L1027">
        <v>-2.9918754773760829E-2</v>
      </c>
      <c r="M1027">
        <v>-0.1693775154054416</v>
      </c>
      <c r="N1027">
        <v>0.51006711409395977</v>
      </c>
      <c r="O1027">
        <v>-7.3760168750348117E-4</v>
      </c>
      <c r="P1027">
        <v>-0.1522497541737956</v>
      </c>
      <c r="Q1027">
        <v>0.87919730961635789</v>
      </c>
      <c r="R1027">
        <v>148</v>
      </c>
      <c r="S1027">
        <v>0</v>
      </c>
      <c r="T1027">
        <v>-0.72466728290713112</v>
      </c>
      <c r="U1027">
        <v>14</v>
      </c>
      <c r="V1027">
        <v>3008</v>
      </c>
      <c r="W1027">
        <v>149</v>
      </c>
    </row>
    <row r="1028" spans="1:23">
      <c r="A1028" t="s">
        <v>351</v>
      </c>
      <c r="B1028" t="str">
        <f t="shared" si="16"/>
        <v>TERM_SPREAD_exceed_expectation_12_1</v>
      </c>
      <c r="C1028" t="s">
        <v>450</v>
      </c>
      <c r="D1028" t="s">
        <v>329</v>
      </c>
      <c r="E1028">
        <v>12</v>
      </c>
      <c r="F1028">
        <v>1</v>
      </c>
      <c r="G1028">
        <v>1</v>
      </c>
      <c r="H1028" t="s">
        <v>330</v>
      </c>
      <c r="I1028" t="s">
        <v>331</v>
      </c>
      <c r="K1028">
        <v>-0.32519111558883401</v>
      </c>
      <c r="L1028">
        <v>-3.2414507260026697E-2</v>
      </c>
      <c r="M1028">
        <v>-0.18350754079196621</v>
      </c>
      <c r="N1028">
        <v>0.51006711409395977</v>
      </c>
      <c r="O1028">
        <v>-9.4255894640727853E-4</v>
      </c>
      <c r="P1028">
        <v>-0.1986159197914654</v>
      </c>
      <c r="Q1028">
        <v>0.84283577620410044</v>
      </c>
      <c r="R1028">
        <v>148</v>
      </c>
      <c r="S1028">
        <v>0</v>
      </c>
      <c r="T1028">
        <v>-0.67238352253251421</v>
      </c>
      <c r="U1028">
        <v>29</v>
      </c>
      <c r="V1028">
        <v>3008</v>
      </c>
      <c r="W1028">
        <v>149</v>
      </c>
    </row>
    <row r="1029" spans="1:23">
      <c r="A1029" t="s">
        <v>351</v>
      </c>
      <c r="B1029" t="str">
        <f t="shared" si="16"/>
        <v>TERM_SPREAD_exceed_expectation_12_-1</v>
      </c>
      <c r="C1029" t="s">
        <v>450</v>
      </c>
      <c r="D1029" t="s">
        <v>329</v>
      </c>
      <c r="E1029">
        <v>12</v>
      </c>
      <c r="F1029">
        <v>-1</v>
      </c>
      <c r="G1029">
        <v>1</v>
      </c>
      <c r="H1029" t="s">
        <v>330</v>
      </c>
      <c r="I1029" t="s">
        <v>331</v>
      </c>
      <c r="K1029">
        <v>2.105440733769148E-2</v>
      </c>
      <c r="L1029">
        <v>1.747078942918145E-3</v>
      </c>
      <c r="M1029">
        <v>9.8906997972386494E-3</v>
      </c>
      <c r="N1029">
        <v>0.48322147651006708</v>
      </c>
      <c r="O1029">
        <v>1.869431297713952E-3</v>
      </c>
      <c r="P1029">
        <v>0.38058296067880859</v>
      </c>
      <c r="Q1029">
        <v>0.70405841691766446</v>
      </c>
      <c r="R1029">
        <v>148</v>
      </c>
      <c r="S1029">
        <v>0</v>
      </c>
      <c r="T1029">
        <v>-0.53580177026917342</v>
      </c>
      <c r="U1029">
        <v>29</v>
      </c>
      <c r="V1029">
        <v>3008</v>
      </c>
      <c r="W1029">
        <v>149</v>
      </c>
    </row>
    <row r="1030" spans="1:23">
      <c r="A1030" t="s">
        <v>351</v>
      </c>
      <c r="B1030" t="str">
        <f t="shared" si="16"/>
        <v>US_BOND_5Y_exceed_expectation_12_1</v>
      </c>
      <c r="C1030" t="s">
        <v>338</v>
      </c>
      <c r="D1030" t="s">
        <v>329</v>
      </c>
      <c r="E1030">
        <v>12</v>
      </c>
      <c r="F1030">
        <v>1</v>
      </c>
      <c r="G1030">
        <v>1</v>
      </c>
      <c r="H1030" t="s">
        <v>330</v>
      </c>
      <c r="I1030" t="s">
        <v>331</v>
      </c>
      <c r="K1030">
        <v>1.0510952820139181</v>
      </c>
      <c r="L1030">
        <v>6.2030798313165159E-2</v>
      </c>
      <c r="M1030">
        <v>0.35129516360885599</v>
      </c>
      <c r="N1030">
        <v>0.53020134228187921</v>
      </c>
      <c r="O1030">
        <v>6.6195725286109768E-3</v>
      </c>
      <c r="P1030">
        <v>1.3058387492643011</v>
      </c>
      <c r="Q1030">
        <v>0.19363348055913759</v>
      </c>
      <c r="R1030">
        <v>148</v>
      </c>
      <c r="S1030">
        <v>0</v>
      </c>
      <c r="T1030">
        <v>-0.5023382947364492</v>
      </c>
      <c r="U1030">
        <v>25</v>
      </c>
      <c r="V1030">
        <v>3008</v>
      </c>
      <c r="W1030">
        <v>149</v>
      </c>
    </row>
    <row r="1031" spans="1:23">
      <c r="A1031" t="s">
        <v>351</v>
      </c>
      <c r="B1031" t="str">
        <f t="shared" si="16"/>
        <v>US_BOND_5Y_exceed_expectation_12_-1</v>
      </c>
      <c r="C1031" t="s">
        <v>338</v>
      </c>
      <c r="D1031" t="s">
        <v>329</v>
      </c>
      <c r="E1031">
        <v>12</v>
      </c>
      <c r="F1031">
        <v>-1</v>
      </c>
      <c r="G1031">
        <v>1</v>
      </c>
      <c r="H1031" t="s">
        <v>330</v>
      </c>
      <c r="I1031" t="s">
        <v>331</v>
      </c>
      <c r="K1031">
        <v>-0.66407382846587049</v>
      </c>
      <c r="L1031">
        <v>-8.7337257526501566E-2</v>
      </c>
      <c r="M1031">
        <v>-0.4946116607596443</v>
      </c>
      <c r="N1031">
        <v>0.46308724832214759</v>
      </c>
      <c r="O1031">
        <v>-5.5646908845357317E-3</v>
      </c>
      <c r="P1031">
        <v>-1.1809790493238479</v>
      </c>
      <c r="Q1031">
        <v>0.23950542088905691</v>
      </c>
      <c r="R1031">
        <v>148</v>
      </c>
      <c r="S1031">
        <v>0</v>
      </c>
      <c r="T1031">
        <v>-0.80480238626028522</v>
      </c>
      <c r="U1031">
        <v>25</v>
      </c>
      <c r="V1031">
        <v>3008</v>
      </c>
      <c r="W1031">
        <v>149</v>
      </c>
    </row>
    <row r="1032" spans="1:23">
      <c r="A1032" t="s">
        <v>351</v>
      </c>
      <c r="B1032" t="str">
        <f t="shared" si="16"/>
        <v>US_BOND_10Y_exceed_expectation_12_1</v>
      </c>
      <c r="C1032" t="s">
        <v>336</v>
      </c>
      <c r="D1032" t="s">
        <v>329</v>
      </c>
      <c r="E1032">
        <v>12</v>
      </c>
      <c r="F1032">
        <v>1</v>
      </c>
      <c r="G1032">
        <v>1</v>
      </c>
      <c r="H1032" t="s">
        <v>330</v>
      </c>
      <c r="I1032" t="s">
        <v>331</v>
      </c>
      <c r="K1032">
        <v>-0.20115541918115101</v>
      </c>
      <c r="L1032">
        <v>-1.8639388270110469E-2</v>
      </c>
      <c r="M1032">
        <v>-0.1055208098081054</v>
      </c>
      <c r="N1032">
        <v>0.51006711409395977</v>
      </c>
      <c r="O1032">
        <v>2.13749416584312E-4</v>
      </c>
      <c r="P1032">
        <v>4.4542071049211859E-2</v>
      </c>
      <c r="Q1032">
        <v>0.96453235842704688</v>
      </c>
      <c r="R1032">
        <v>148</v>
      </c>
      <c r="S1032">
        <v>0</v>
      </c>
      <c r="T1032">
        <v>-0.5786634035206345</v>
      </c>
      <c r="U1032">
        <v>21</v>
      </c>
      <c r="V1032">
        <v>3008</v>
      </c>
      <c r="W1032">
        <v>149</v>
      </c>
    </row>
    <row r="1033" spans="1:23">
      <c r="A1033" t="s">
        <v>351</v>
      </c>
      <c r="B1033" t="str">
        <f t="shared" si="16"/>
        <v>US_BOND_10Y_exceed_expectation_12_-1</v>
      </c>
      <c r="C1033" t="s">
        <v>336</v>
      </c>
      <c r="D1033" t="s">
        <v>329</v>
      </c>
      <c r="E1033">
        <v>12</v>
      </c>
      <c r="F1033">
        <v>-1</v>
      </c>
      <c r="G1033">
        <v>1</v>
      </c>
      <c r="H1033" t="s">
        <v>330</v>
      </c>
      <c r="I1033" t="s">
        <v>331</v>
      </c>
      <c r="K1033">
        <v>-0.1374835580252852</v>
      </c>
      <c r="L1033">
        <v>-1.2314199903310291E-2</v>
      </c>
      <c r="M1033">
        <v>-6.9712821424503371E-2</v>
      </c>
      <c r="N1033">
        <v>0.48322147651006708</v>
      </c>
      <c r="O1033">
        <v>7.3648595492829903E-4</v>
      </c>
      <c r="P1033">
        <v>0.15049073414947481</v>
      </c>
      <c r="Q1033">
        <v>0.88058236925983557</v>
      </c>
      <c r="R1033">
        <v>148</v>
      </c>
      <c r="S1033">
        <v>0</v>
      </c>
      <c r="T1033">
        <v>-0.65480281425329312</v>
      </c>
      <c r="U1033">
        <v>21</v>
      </c>
      <c r="V1033">
        <v>3008</v>
      </c>
      <c r="W1033">
        <v>149</v>
      </c>
    </row>
    <row r="1034" spans="1:23">
      <c r="A1034" t="s">
        <v>351</v>
      </c>
      <c r="B1034" t="str">
        <f t="shared" si="16"/>
        <v>CNY_INDEX_exceed_expectation_12_1</v>
      </c>
      <c r="C1034" t="s">
        <v>388</v>
      </c>
      <c r="D1034" t="s">
        <v>329</v>
      </c>
      <c r="E1034">
        <v>12</v>
      </c>
      <c r="F1034">
        <v>1</v>
      </c>
      <c r="G1034">
        <v>-1</v>
      </c>
      <c r="H1034" t="s">
        <v>461</v>
      </c>
      <c r="I1034" t="s">
        <v>331</v>
      </c>
      <c r="K1034">
        <v>0.18462348286861571</v>
      </c>
      <c r="L1034">
        <v>2.1191504216417249E-2</v>
      </c>
      <c r="M1034">
        <v>0.13737078610407391</v>
      </c>
      <c r="N1034">
        <v>0.5643564356435643</v>
      </c>
      <c r="O1034">
        <v>2.844174929813109E-3</v>
      </c>
      <c r="P1034">
        <v>0.59137239723977908</v>
      </c>
      <c r="Q1034">
        <v>0.55560538726154718</v>
      </c>
      <c r="R1034">
        <v>100</v>
      </c>
      <c r="S1034">
        <v>0</v>
      </c>
      <c r="T1034">
        <v>-0.40062329563382931</v>
      </c>
      <c r="U1034">
        <v>17</v>
      </c>
      <c r="V1034">
        <v>2036</v>
      </c>
      <c r="W1034">
        <v>101</v>
      </c>
    </row>
    <row r="1035" spans="1:23">
      <c r="A1035" t="s">
        <v>351</v>
      </c>
      <c r="B1035" t="str">
        <f t="shared" si="16"/>
        <v>CNY_INDEX_exceed_expectation_12_-1</v>
      </c>
      <c r="C1035" t="s">
        <v>388</v>
      </c>
      <c r="D1035" t="s">
        <v>329</v>
      </c>
      <c r="E1035">
        <v>12</v>
      </c>
      <c r="F1035">
        <v>-1</v>
      </c>
      <c r="G1035">
        <v>-1</v>
      </c>
      <c r="H1035" t="s">
        <v>461</v>
      </c>
      <c r="I1035" t="s">
        <v>331</v>
      </c>
      <c r="K1035">
        <v>-0.30349939954539351</v>
      </c>
      <c r="L1035">
        <v>-4.3779471068089097E-2</v>
      </c>
      <c r="M1035">
        <v>-0.28379393432509842</v>
      </c>
      <c r="N1035">
        <v>0.43564356435643559</v>
      </c>
      <c r="O1035">
        <v>-2.396315069005622E-3</v>
      </c>
      <c r="P1035">
        <v>-0.49102283706437982</v>
      </c>
      <c r="Q1035">
        <v>0.62448617186746702</v>
      </c>
      <c r="R1035">
        <v>100</v>
      </c>
      <c r="S1035">
        <v>0</v>
      </c>
      <c r="T1035">
        <v>-0.56211017063921331</v>
      </c>
      <c r="U1035">
        <v>17</v>
      </c>
      <c r="V1035">
        <v>2036</v>
      </c>
      <c r="W1035">
        <v>101</v>
      </c>
    </row>
    <row r="1036" spans="1:23">
      <c r="A1036" t="s">
        <v>351</v>
      </c>
      <c r="B1036" t="str">
        <f t="shared" si="16"/>
        <v>USD_INDEX_exceed_expectation_12_1</v>
      </c>
      <c r="C1036" t="s">
        <v>452</v>
      </c>
      <c r="D1036" t="s">
        <v>329</v>
      </c>
      <c r="E1036">
        <v>12</v>
      </c>
      <c r="F1036">
        <v>1</v>
      </c>
      <c r="G1036">
        <v>1</v>
      </c>
      <c r="H1036" t="s">
        <v>330</v>
      </c>
      <c r="I1036" t="s">
        <v>331</v>
      </c>
      <c r="K1036">
        <v>-0.14130632021452549</v>
      </c>
      <c r="L1036">
        <v>-1.2681680839531251E-2</v>
      </c>
      <c r="M1036">
        <v>-7.1793183469337135E-2</v>
      </c>
      <c r="N1036">
        <v>0.52348993288590606</v>
      </c>
      <c r="O1036">
        <v>7.0128930936775571E-4</v>
      </c>
      <c r="P1036">
        <v>0.1435229792263788</v>
      </c>
      <c r="Q1036">
        <v>0.88607239433436213</v>
      </c>
      <c r="R1036">
        <v>148</v>
      </c>
      <c r="S1036">
        <v>0</v>
      </c>
      <c r="T1036">
        <v>-0.60156902661707212</v>
      </c>
      <c r="U1036">
        <v>24</v>
      </c>
      <c r="V1036">
        <v>3008</v>
      </c>
      <c r="W1036">
        <v>149</v>
      </c>
    </row>
    <row r="1037" spans="1:23">
      <c r="A1037" t="s">
        <v>351</v>
      </c>
      <c r="B1037" t="str">
        <f t="shared" si="16"/>
        <v>USD_INDEX_exceed_expectation_12_-1</v>
      </c>
      <c r="C1037" t="s">
        <v>452</v>
      </c>
      <c r="D1037" t="s">
        <v>329</v>
      </c>
      <c r="E1037">
        <v>12</v>
      </c>
      <c r="F1037">
        <v>-1</v>
      </c>
      <c r="G1037">
        <v>1</v>
      </c>
      <c r="H1037" t="s">
        <v>330</v>
      </c>
      <c r="I1037" t="s">
        <v>331</v>
      </c>
      <c r="K1037">
        <v>-0.19759909527832009</v>
      </c>
      <c r="L1037">
        <v>-1.8274124798978612E-2</v>
      </c>
      <c r="M1037">
        <v>-0.103452973705584</v>
      </c>
      <c r="N1037">
        <v>0.46979865771812079</v>
      </c>
      <c r="O1037">
        <v>2.4630575796046771E-4</v>
      </c>
      <c r="P1037">
        <v>5.1270491959488559E-2</v>
      </c>
      <c r="Q1037">
        <v>0.95917911402302669</v>
      </c>
      <c r="R1037">
        <v>148</v>
      </c>
      <c r="S1037">
        <v>0</v>
      </c>
      <c r="T1037">
        <v>-0.49945626470534732</v>
      </c>
      <c r="U1037">
        <v>24</v>
      </c>
      <c r="V1037">
        <v>3008</v>
      </c>
      <c r="W1037">
        <v>149</v>
      </c>
    </row>
    <row r="1038" spans="1:23">
      <c r="A1038" t="s">
        <v>351</v>
      </c>
      <c r="B1038" t="str">
        <f t="shared" si="16"/>
        <v>DR007_historical_high_9_-1</v>
      </c>
      <c r="C1038" t="s">
        <v>387</v>
      </c>
      <c r="D1038" t="s">
        <v>333</v>
      </c>
      <c r="E1038">
        <v>9</v>
      </c>
      <c r="F1038">
        <v>-1</v>
      </c>
      <c r="G1038">
        <v>1</v>
      </c>
      <c r="H1038" t="s">
        <v>330</v>
      </c>
      <c r="I1038" t="s">
        <v>331</v>
      </c>
      <c r="K1038">
        <v>-0.1338884795104559</v>
      </c>
      <c r="L1038">
        <v>-1.1969965195049561E-2</v>
      </c>
      <c r="M1038">
        <v>-6.7764057771343172E-2</v>
      </c>
      <c r="N1038">
        <v>0.44966442953020141</v>
      </c>
      <c r="O1038">
        <v>7.5108349684483106E-4</v>
      </c>
      <c r="P1038">
        <v>0.1515869877180237</v>
      </c>
      <c r="Q1038">
        <v>0.8797191310599044</v>
      </c>
      <c r="R1038">
        <v>148</v>
      </c>
      <c r="S1038">
        <v>0</v>
      </c>
      <c r="T1038">
        <v>-0.71110116723151728</v>
      </c>
      <c r="U1038">
        <v>38</v>
      </c>
      <c r="V1038">
        <v>3008</v>
      </c>
      <c r="W1038">
        <v>149</v>
      </c>
    </row>
    <row r="1039" spans="1:23">
      <c r="A1039" t="s">
        <v>351</v>
      </c>
      <c r="B1039" t="str">
        <f t="shared" si="16"/>
        <v>DR007_historical_high_24_-1</v>
      </c>
      <c r="C1039" t="s">
        <v>387</v>
      </c>
      <c r="D1039" t="s">
        <v>333</v>
      </c>
      <c r="E1039">
        <v>24</v>
      </c>
      <c r="F1039">
        <v>-1</v>
      </c>
      <c r="G1039">
        <v>1</v>
      </c>
      <c r="H1039" t="s">
        <v>330</v>
      </c>
      <c r="I1039" t="s">
        <v>331</v>
      </c>
      <c r="K1039">
        <v>-0.1446089676743717</v>
      </c>
      <c r="L1039">
        <v>-1.3000372186626859E-2</v>
      </c>
      <c r="M1039">
        <v>-7.3597342113032968E-2</v>
      </c>
      <c r="N1039">
        <v>0.46308724832214759</v>
      </c>
      <c r="O1039">
        <v>6.1919706814527256E-4</v>
      </c>
      <c r="P1039">
        <v>0.1270015120842812</v>
      </c>
      <c r="Q1039">
        <v>0.89911158685754744</v>
      </c>
      <c r="R1039">
        <v>148</v>
      </c>
      <c r="S1039">
        <v>0</v>
      </c>
      <c r="T1039">
        <v>-0.66208068648452156</v>
      </c>
      <c r="U1039">
        <v>30</v>
      </c>
      <c r="V1039">
        <v>3008</v>
      </c>
      <c r="W1039">
        <v>149</v>
      </c>
    </row>
    <row r="1040" spans="1:23">
      <c r="A1040" t="s">
        <v>351</v>
      </c>
      <c r="B1040" t="str">
        <f t="shared" si="16"/>
        <v>CREDIT_SPREAD_exceed_expectation_12_1</v>
      </c>
      <c r="C1040" t="s">
        <v>453</v>
      </c>
      <c r="D1040" t="s">
        <v>329</v>
      </c>
      <c r="E1040">
        <v>12</v>
      </c>
      <c r="F1040">
        <v>1</v>
      </c>
      <c r="G1040">
        <v>1</v>
      </c>
      <c r="H1040" t="s">
        <v>462</v>
      </c>
      <c r="I1040" t="s">
        <v>331</v>
      </c>
      <c r="K1040">
        <v>-0.25504623795686859</v>
      </c>
      <c r="L1040">
        <v>-2.5512570975624319E-2</v>
      </c>
      <c r="M1040">
        <v>-0.1438737179566974</v>
      </c>
      <c r="N1040">
        <v>0.4859154929577465</v>
      </c>
      <c r="O1040">
        <v>-3.3913364318320871E-4</v>
      </c>
      <c r="P1040">
        <v>-6.7400113225785346E-2</v>
      </c>
      <c r="Q1040">
        <v>0.94635865936118035</v>
      </c>
      <c r="R1040">
        <v>141</v>
      </c>
      <c r="S1040">
        <v>0</v>
      </c>
      <c r="T1040">
        <v>-0.54912613745321759</v>
      </c>
      <c r="U1040">
        <v>36</v>
      </c>
      <c r="V1040">
        <v>2871</v>
      </c>
      <c r="W1040">
        <v>142</v>
      </c>
    </row>
    <row r="1041" spans="1:23">
      <c r="A1041" t="s">
        <v>351</v>
      </c>
      <c r="B1041" t="str">
        <f t="shared" si="16"/>
        <v>CREDIT_SPREAD_exceed_expectation_12_-1</v>
      </c>
      <c r="C1041" t="s">
        <v>453</v>
      </c>
      <c r="D1041" t="s">
        <v>329</v>
      </c>
      <c r="E1041">
        <v>12</v>
      </c>
      <c r="F1041">
        <v>-1</v>
      </c>
      <c r="G1041">
        <v>1</v>
      </c>
      <c r="H1041" t="s">
        <v>462</v>
      </c>
      <c r="I1041" t="s">
        <v>331</v>
      </c>
      <c r="K1041">
        <v>-6.1858419228723933E-2</v>
      </c>
      <c r="L1041">
        <v>-5.5890976813820492E-3</v>
      </c>
      <c r="M1041">
        <v>-3.1518746746922663E-2</v>
      </c>
      <c r="N1041">
        <v>0.5140845070422535</v>
      </c>
      <c r="O1041">
        <v>1.2685549719375819E-3</v>
      </c>
      <c r="P1041">
        <v>0.25870090544115187</v>
      </c>
      <c r="Q1041">
        <v>0.79624329087281998</v>
      </c>
      <c r="R1041">
        <v>141</v>
      </c>
      <c r="S1041">
        <v>0</v>
      </c>
      <c r="T1041">
        <v>-0.41380815723223419</v>
      </c>
      <c r="U1041">
        <v>36</v>
      </c>
      <c r="V1041">
        <v>2871</v>
      </c>
      <c r="W1041">
        <v>142</v>
      </c>
    </row>
    <row r="1042" spans="1:23">
      <c r="A1042" t="s">
        <v>351</v>
      </c>
      <c r="B1042" t="str">
        <f t="shared" si="16"/>
        <v>electricity_yoy_exceed_expectation_24_1</v>
      </c>
      <c r="C1042" t="s">
        <v>435</v>
      </c>
      <c r="D1042" t="s">
        <v>329</v>
      </c>
      <c r="E1042">
        <v>24</v>
      </c>
      <c r="F1042">
        <v>1</v>
      </c>
      <c r="G1042">
        <v>-1</v>
      </c>
      <c r="H1042" t="s">
        <v>330</v>
      </c>
      <c r="I1042" t="s">
        <v>331</v>
      </c>
      <c r="K1042">
        <v>-0.13286967386750509</v>
      </c>
      <c r="L1042">
        <v>-1.1872650939686589E-2</v>
      </c>
      <c r="M1042">
        <v>-6.7213150183639644E-2</v>
      </c>
      <c r="N1042">
        <v>0.48993288590604028</v>
      </c>
      <c r="O1042">
        <v>7.8120646020732602E-4</v>
      </c>
      <c r="P1042">
        <v>0.16224161992278699</v>
      </c>
      <c r="Q1042">
        <v>0.8713368810628096</v>
      </c>
      <c r="R1042">
        <v>148</v>
      </c>
      <c r="S1042">
        <v>0</v>
      </c>
      <c r="T1042">
        <v>-0.44488758386908228</v>
      </c>
      <c r="U1042">
        <v>27</v>
      </c>
      <c r="V1042">
        <v>3008</v>
      </c>
      <c r="W1042">
        <v>149</v>
      </c>
    </row>
    <row r="1043" spans="1:23">
      <c r="A1043" t="s">
        <v>351</v>
      </c>
      <c r="B1043" t="str">
        <f t="shared" si="16"/>
        <v>electricity_yoy_exceed_expectation_24_-1</v>
      </c>
      <c r="C1043" t="s">
        <v>435</v>
      </c>
      <c r="D1043" t="s">
        <v>329</v>
      </c>
      <c r="E1043">
        <v>24</v>
      </c>
      <c r="F1043">
        <v>-1</v>
      </c>
      <c r="G1043">
        <v>-1</v>
      </c>
      <c r="H1043" t="s">
        <v>330</v>
      </c>
      <c r="I1043" t="s">
        <v>331</v>
      </c>
      <c r="K1043">
        <v>-0.20540596404723849</v>
      </c>
      <c r="L1043">
        <v>-1.9077913488001471E-2</v>
      </c>
      <c r="M1043">
        <v>-0.1080033996597374</v>
      </c>
      <c r="N1043">
        <v>0.50335570469798663</v>
      </c>
      <c r="O1043">
        <v>1.9989782818823529E-4</v>
      </c>
      <c r="P1043">
        <v>4.0621305356230417E-2</v>
      </c>
      <c r="Q1043">
        <v>0.96765254585092997</v>
      </c>
      <c r="R1043">
        <v>148</v>
      </c>
      <c r="S1043">
        <v>0</v>
      </c>
      <c r="T1043">
        <v>-0.6296784962126134</v>
      </c>
      <c r="U1043">
        <v>27</v>
      </c>
      <c r="V1043">
        <v>3008</v>
      </c>
      <c r="W1043">
        <v>149</v>
      </c>
    </row>
    <row r="1044" spans="1:23">
      <c r="A1044" t="s">
        <v>351</v>
      </c>
      <c r="B1044" t="str">
        <f t="shared" si="16"/>
        <v>electricity_ytd_yoy_exceed_expectation_24_1</v>
      </c>
      <c r="C1044" t="s">
        <v>436</v>
      </c>
      <c r="D1044" t="s">
        <v>329</v>
      </c>
      <c r="E1044">
        <v>24</v>
      </c>
      <c r="F1044">
        <v>1</v>
      </c>
      <c r="G1044">
        <v>-1</v>
      </c>
      <c r="H1044" t="s">
        <v>330</v>
      </c>
      <c r="I1044" t="s">
        <v>331</v>
      </c>
      <c r="K1044">
        <v>1.02489952827356E-3</v>
      </c>
      <c r="L1044">
        <v>8.5822305757599082E-5</v>
      </c>
      <c r="M1044">
        <v>4.8586226699670772E-4</v>
      </c>
      <c r="N1044">
        <v>0.48993288590604028</v>
      </c>
      <c r="O1044">
        <v>1.722843425537581E-3</v>
      </c>
      <c r="P1044">
        <v>0.35948594238482201</v>
      </c>
      <c r="Q1044">
        <v>0.71974399456911231</v>
      </c>
      <c r="R1044">
        <v>148</v>
      </c>
      <c r="S1044">
        <v>0</v>
      </c>
      <c r="T1044">
        <v>-0.48102517488949348</v>
      </c>
      <c r="U1044">
        <v>17</v>
      </c>
      <c r="V1044">
        <v>3008</v>
      </c>
      <c r="W1044">
        <v>149</v>
      </c>
    </row>
    <row r="1045" spans="1:23">
      <c r="A1045" t="s">
        <v>351</v>
      </c>
      <c r="B1045" t="str">
        <f t="shared" si="16"/>
        <v>electricity_ytd_yoy_exceed_expectation_24_-1</v>
      </c>
      <c r="C1045" t="s">
        <v>436</v>
      </c>
      <c r="D1045" t="s">
        <v>329</v>
      </c>
      <c r="E1045">
        <v>24</v>
      </c>
      <c r="F1045">
        <v>-1</v>
      </c>
      <c r="G1045">
        <v>-1</v>
      </c>
      <c r="H1045" t="s">
        <v>330</v>
      </c>
      <c r="I1045" t="s">
        <v>331</v>
      </c>
      <c r="K1045">
        <v>-0.31168886421971281</v>
      </c>
      <c r="L1045">
        <v>-3.080723737779922E-2</v>
      </c>
      <c r="M1045">
        <v>-0.17440773771051821</v>
      </c>
      <c r="N1045">
        <v>0.50335570469798663</v>
      </c>
      <c r="O1045">
        <v>-7.8465641201964128E-4</v>
      </c>
      <c r="P1045">
        <v>-0.16072128474157621</v>
      </c>
      <c r="Q1045">
        <v>0.87253209492337502</v>
      </c>
      <c r="R1045">
        <v>148</v>
      </c>
      <c r="S1045">
        <v>0</v>
      </c>
      <c r="T1045">
        <v>-0.65576129262960359</v>
      </c>
      <c r="U1045">
        <v>17</v>
      </c>
      <c r="V1045">
        <v>3008</v>
      </c>
      <c r="W1045">
        <v>149</v>
      </c>
    </row>
    <row r="1046" spans="1:23">
      <c r="A1046" t="s">
        <v>351</v>
      </c>
      <c r="B1046" t="str">
        <f t="shared" si="16"/>
        <v>industrial_value_added_yoy_exceed_expectation_24_1</v>
      </c>
      <c r="C1046" t="s">
        <v>437</v>
      </c>
      <c r="D1046" t="s">
        <v>329</v>
      </c>
      <c r="E1046">
        <v>24</v>
      </c>
      <c r="F1046">
        <v>1</v>
      </c>
      <c r="G1046">
        <v>-1</v>
      </c>
      <c r="H1046" t="s">
        <v>330</v>
      </c>
      <c r="I1046" t="s">
        <v>331</v>
      </c>
      <c r="K1046">
        <v>0.6756062231080544</v>
      </c>
      <c r="L1046">
        <v>4.4192005978253679E-2</v>
      </c>
      <c r="M1046">
        <v>0.25023365077271842</v>
      </c>
      <c r="N1046">
        <v>0.5436241610738255</v>
      </c>
      <c r="O1046">
        <v>5.1163462374288404E-3</v>
      </c>
      <c r="P1046">
        <v>1.089833607031361</v>
      </c>
      <c r="Q1046">
        <v>0.27755773046700333</v>
      </c>
      <c r="R1046">
        <v>148</v>
      </c>
      <c r="S1046">
        <v>0</v>
      </c>
      <c r="T1046">
        <v>-0.35726556652244562</v>
      </c>
      <c r="U1046">
        <v>26</v>
      </c>
      <c r="V1046">
        <v>3008</v>
      </c>
      <c r="W1046">
        <v>149</v>
      </c>
    </row>
    <row r="1047" spans="1:23">
      <c r="A1047" t="s">
        <v>351</v>
      </c>
      <c r="B1047" t="str">
        <f t="shared" si="16"/>
        <v>industrial_value_added_yoy_exceed_expectation_24_-1</v>
      </c>
      <c r="C1047" t="s">
        <v>437</v>
      </c>
      <c r="D1047" t="s">
        <v>329</v>
      </c>
      <c r="E1047">
        <v>24</v>
      </c>
      <c r="F1047">
        <v>-1</v>
      </c>
      <c r="G1047">
        <v>-1</v>
      </c>
      <c r="H1047" t="s">
        <v>330</v>
      </c>
      <c r="I1047" t="s">
        <v>331</v>
      </c>
      <c r="K1047">
        <v>-0.58879563943096147</v>
      </c>
      <c r="L1047">
        <v>-7.1745487965363619E-2</v>
      </c>
      <c r="M1047">
        <v>-0.40625300849383428</v>
      </c>
      <c r="N1047">
        <v>0.44966442953020141</v>
      </c>
      <c r="O1047">
        <v>-4.3069390442734964E-3</v>
      </c>
      <c r="P1047">
        <v>-0.90324793200308662</v>
      </c>
      <c r="Q1047">
        <v>0.36786211234783922</v>
      </c>
      <c r="R1047">
        <v>148</v>
      </c>
      <c r="S1047">
        <v>0</v>
      </c>
      <c r="T1047">
        <v>-0.62089263563208652</v>
      </c>
      <c r="U1047">
        <v>26</v>
      </c>
      <c r="V1047">
        <v>3008</v>
      </c>
      <c r="W1047">
        <v>149</v>
      </c>
    </row>
    <row r="1048" spans="1:23">
      <c r="A1048" t="s">
        <v>351</v>
      </c>
      <c r="B1048" t="str">
        <f t="shared" si="16"/>
        <v>fixedasset_investment_yoy_exceed_expectation_24_1</v>
      </c>
      <c r="C1048" t="s">
        <v>344</v>
      </c>
      <c r="D1048" t="s">
        <v>329</v>
      </c>
      <c r="E1048">
        <v>24</v>
      </c>
      <c r="F1048">
        <v>1</v>
      </c>
      <c r="G1048">
        <v>1</v>
      </c>
      <c r="H1048" t="s">
        <v>330</v>
      </c>
      <c r="I1048" t="s">
        <v>331</v>
      </c>
      <c r="K1048">
        <v>0.77635221678986865</v>
      </c>
      <c r="L1048">
        <v>4.9312139032832381E-2</v>
      </c>
      <c r="M1048">
        <v>0.27923670407674761</v>
      </c>
      <c r="N1048">
        <v>0.5436241610738255</v>
      </c>
      <c r="O1048">
        <v>5.5028987385037729E-3</v>
      </c>
      <c r="P1048">
        <v>1.177430951295761</v>
      </c>
      <c r="Q1048">
        <v>0.24091351796924709</v>
      </c>
      <c r="R1048">
        <v>148</v>
      </c>
      <c r="S1048">
        <v>0</v>
      </c>
      <c r="T1048">
        <v>-0.39219224518936058</v>
      </c>
      <c r="U1048">
        <v>22</v>
      </c>
      <c r="V1048">
        <v>3008</v>
      </c>
      <c r="W1048">
        <v>149</v>
      </c>
    </row>
    <row r="1049" spans="1:23">
      <c r="A1049" t="s">
        <v>351</v>
      </c>
      <c r="B1049" t="str">
        <f t="shared" si="16"/>
        <v>fixedasset_investment_yoy_exceed_expectation_24_-1</v>
      </c>
      <c r="C1049" t="s">
        <v>344</v>
      </c>
      <c r="D1049" t="s">
        <v>329</v>
      </c>
      <c r="E1049">
        <v>24</v>
      </c>
      <c r="F1049">
        <v>-1</v>
      </c>
      <c r="G1049">
        <v>1</v>
      </c>
      <c r="H1049" t="s">
        <v>330</v>
      </c>
      <c r="I1049" t="s">
        <v>331</v>
      </c>
      <c r="K1049">
        <v>-0.61211713587758398</v>
      </c>
      <c r="L1049">
        <v>-7.6274918659370528E-2</v>
      </c>
      <c r="M1049">
        <v>-0.43191711631052487</v>
      </c>
      <c r="N1049">
        <v>0.44966442953020141</v>
      </c>
      <c r="O1049">
        <v>-4.6979874254432169E-3</v>
      </c>
      <c r="P1049">
        <v>-0.98333807392315631</v>
      </c>
      <c r="Q1049">
        <v>0.32704586378443018</v>
      </c>
      <c r="R1049">
        <v>148</v>
      </c>
      <c r="S1049">
        <v>0</v>
      </c>
      <c r="T1049">
        <v>-0.69992993107337842</v>
      </c>
      <c r="U1049">
        <v>22</v>
      </c>
      <c r="V1049">
        <v>3008</v>
      </c>
      <c r="W1049">
        <v>149</v>
      </c>
    </row>
    <row r="1050" spans="1:23">
      <c r="A1050" t="s">
        <v>351</v>
      </c>
      <c r="B1050" t="str">
        <f t="shared" si="16"/>
        <v>fixedasset_investment_ytd_yoy_exceed_expectation_24_1</v>
      </c>
      <c r="C1050" t="s">
        <v>390</v>
      </c>
      <c r="D1050" t="s">
        <v>329</v>
      </c>
      <c r="E1050">
        <v>24</v>
      </c>
      <c r="F1050">
        <v>1</v>
      </c>
      <c r="G1050">
        <v>-1</v>
      </c>
      <c r="H1050" t="s">
        <v>330</v>
      </c>
      <c r="I1050" t="s">
        <v>331</v>
      </c>
      <c r="K1050">
        <v>-0.28653089642626139</v>
      </c>
      <c r="L1050">
        <v>-2.788807439304208E-2</v>
      </c>
      <c r="M1050">
        <v>-0.15788071821294661</v>
      </c>
      <c r="N1050">
        <v>0.48993288590604028</v>
      </c>
      <c r="O1050">
        <v>-6.0189838480764215E-4</v>
      </c>
      <c r="P1050">
        <v>-0.12784216517262839</v>
      </c>
      <c r="Q1050">
        <v>0.89844742495353702</v>
      </c>
      <c r="R1050">
        <v>148</v>
      </c>
      <c r="S1050">
        <v>0</v>
      </c>
      <c r="T1050">
        <v>-0.69881791145964445</v>
      </c>
      <c r="U1050">
        <v>4</v>
      </c>
      <c r="V1050">
        <v>3008</v>
      </c>
      <c r="W1050">
        <v>149</v>
      </c>
    </row>
    <row r="1051" spans="1:23">
      <c r="A1051" t="s">
        <v>351</v>
      </c>
      <c r="B1051" t="str">
        <f t="shared" si="16"/>
        <v>fixedasset_investment_ytd_yoy_exceed_expectation_24_-1</v>
      </c>
      <c r="C1051" t="s">
        <v>390</v>
      </c>
      <c r="D1051" t="s">
        <v>329</v>
      </c>
      <c r="E1051">
        <v>24</v>
      </c>
      <c r="F1051">
        <v>-1</v>
      </c>
      <c r="G1051">
        <v>-1</v>
      </c>
      <c r="H1051" t="s">
        <v>330</v>
      </c>
      <c r="I1051" t="s">
        <v>331</v>
      </c>
      <c r="K1051">
        <v>-3.4272707693442817E-2</v>
      </c>
      <c r="L1051">
        <v>-2.9173437260063828E-3</v>
      </c>
      <c r="M1051">
        <v>-1.6515744911051899E-2</v>
      </c>
      <c r="N1051">
        <v>0.50335570469798663</v>
      </c>
      <c r="O1051">
        <v>1.442235867721982E-3</v>
      </c>
      <c r="P1051">
        <v>0.29866709662478502</v>
      </c>
      <c r="Q1051">
        <v>0.76561300143437838</v>
      </c>
      <c r="R1051">
        <v>148</v>
      </c>
      <c r="S1051">
        <v>0</v>
      </c>
      <c r="T1051">
        <v>-0.56805681693804122</v>
      </c>
      <c r="U1051">
        <v>4</v>
      </c>
      <c r="V1051">
        <v>3008</v>
      </c>
      <c r="W1051">
        <v>149</v>
      </c>
    </row>
    <row r="1052" spans="1:23">
      <c r="A1052" t="s">
        <v>351</v>
      </c>
      <c r="B1052" t="str">
        <f t="shared" si="16"/>
        <v>pmi_manufacturing_exceed_expectation_24_1</v>
      </c>
      <c r="C1052" t="s">
        <v>347</v>
      </c>
      <c r="D1052" t="s">
        <v>329</v>
      </c>
      <c r="E1052">
        <v>24</v>
      </c>
      <c r="F1052">
        <v>1</v>
      </c>
      <c r="G1052">
        <v>1</v>
      </c>
      <c r="H1052" t="s">
        <v>330</v>
      </c>
      <c r="I1052" t="s">
        <v>331</v>
      </c>
      <c r="K1052">
        <v>1.3069870866162869</v>
      </c>
      <c r="L1052">
        <v>7.254293856566929E-2</v>
      </c>
      <c r="M1052">
        <v>0.41086967382049738</v>
      </c>
      <c r="N1052">
        <v>0.53020134228187921</v>
      </c>
      <c r="O1052">
        <v>7.3695215914952057E-3</v>
      </c>
      <c r="P1052">
        <v>1.476252975513255</v>
      </c>
      <c r="Q1052">
        <v>0.14200049680067189</v>
      </c>
      <c r="R1052">
        <v>148</v>
      </c>
      <c r="S1052">
        <v>0</v>
      </c>
      <c r="T1052">
        <v>-0.53172855391678497</v>
      </c>
      <c r="U1052">
        <v>26</v>
      </c>
      <c r="V1052">
        <v>3008</v>
      </c>
      <c r="W1052">
        <v>149</v>
      </c>
    </row>
    <row r="1053" spans="1:23">
      <c r="A1053" t="s">
        <v>351</v>
      </c>
      <c r="B1053" t="str">
        <f t="shared" si="16"/>
        <v>pmi_manufacturing_exceed_expectation_24_-1</v>
      </c>
      <c r="C1053" t="s">
        <v>347</v>
      </c>
      <c r="D1053" t="s">
        <v>329</v>
      </c>
      <c r="E1053">
        <v>24</v>
      </c>
      <c r="F1053">
        <v>-1</v>
      </c>
      <c r="G1053">
        <v>1</v>
      </c>
      <c r="H1053" t="s">
        <v>330</v>
      </c>
      <c r="I1053" t="s">
        <v>331</v>
      </c>
      <c r="K1053">
        <v>-0.70133487545903306</v>
      </c>
      <c r="L1053">
        <v>-9.6282390077508162E-2</v>
      </c>
      <c r="M1053">
        <v>-0.54532549946253617</v>
      </c>
      <c r="N1053">
        <v>0.46308724832214759</v>
      </c>
      <c r="O1053">
        <v>-6.3993626976670678E-3</v>
      </c>
      <c r="P1053">
        <v>-1.3735858725201251</v>
      </c>
      <c r="Q1053">
        <v>0.17164735395649491</v>
      </c>
      <c r="R1053">
        <v>148</v>
      </c>
      <c r="S1053">
        <v>0</v>
      </c>
      <c r="T1053">
        <v>-0.84766507465734497</v>
      </c>
      <c r="U1053">
        <v>26</v>
      </c>
      <c r="V1053">
        <v>3008</v>
      </c>
      <c r="W1053">
        <v>149</v>
      </c>
    </row>
    <row r="1054" spans="1:23">
      <c r="A1054" t="s">
        <v>351</v>
      </c>
      <c r="B1054" t="str">
        <f t="shared" si="16"/>
        <v>pmi_manufacturing_neworder_historical_new_low_36_1</v>
      </c>
      <c r="C1054" t="s">
        <v>424</v>
      </c>
      <c r="D1054" t="s">
        <v>339</v>
      </c>
      <c r="E1054">
        <v>36</v>
      </c>
      <c r="F1054">
        <v>1</v>
      </c>
      <c r="G1054">
        <v>1</v>
      </c>
      <c r="H1054" t="s">
        <v>330</v>
      </c>
      <c r="I1054" t="s">
        <v>331</v>
      </c>
      <c r="K1054">
        <v>-0.1617224988179656</v>
      </c>
      <c r="L1054">
        <v>-1.467003236107256E-2</v>
      </c>
      <c r="M1054">
        <v>-8.3049545994219903E-2</v>
      </c>
      <c r="N1054">
        <v>0.51677852348993292</v>
      </c>
      <c r="O1054">
        <v>4.8688422933586669E-4</v>
      </c>
      <c r="P1054">
        <v>0.1011007725314105</v>
      </c>
      <c r="Q1054">
        <v>0.91960729981360956</v>
      </c>
      <c r="R1054">
        <v>148</v>
      </c>
      <c r="S1054">
        <v>0</v>
      </c>
      <c r="T1054">
        <v>-0.56763693356435274</v>
      </c>
      <c r="U1054">
        <v>5</v>
      </c>
      <c r="V1054">
        <v>3008</v>
      </c>
      <c r="W1054">
        <v>149</v>
      </c>
    </row>
    <row r="1055" spans="1:23">
      <c r="A1055" t="s">
        <v>351</v>
      </c>
      <c r="B1055" t="str">
        <f t="shared" si="16"/>
        <v>pmi_manufacturing_neworder_historical_new_low_36_-1</v>
      </c>
      <c r="C1055" t="s">
        <v>424</v>
      </c>
      <c r="D1055" t="s">
        <v>339</v>
      </c>
      <c r="E1055">
        <v>36</v>
      </c>
      <c r="F1055">
        <v>-1</v>
      </c>
      <c r="G1055">
        <v>1</v>
      </c>
      <c r="H1055" t="s">
        <v>330</v>
      </c>
      <c r="I1055" t="s">
        <v>331</v>
      </c>
      <c r="K1055">
        <v>-0.178056688188475</v>
      </c>
      <c r="L1055">
        <v>-1.62930461737445E-2</v>
      </c>
      <c r="M1055">
        <v>-9.2237702977596689E-2</v>
      </c>
      <c r="N1055">
        <v>0.47651006711409388</v>
      </c>
      <c r="O1055">
        <v>3.5488769328783531E-4</v>
      </c>
      <c r="P1055">
        <v>7.510727058419743E-2</v>
      </c>
      <c r="Q1055">
        <v>0.94023078853141373</v>
      </c>
      <c r="R1055">
        <v>148</v>
      </c>
      <c r="S1055">
        <v>0</v>
      </c>
      <c r="T1055">
        <v>-0.6912255532189634</v>
      </c>
      <c r="U1055">
        <v>5</v>
      </c>
      <c r="V1055">
        <v>3008</v>
      </c>
      <c r="W1055">
        <v>149</v>
      </c>
    </row>
    <row r="1056" spans="1:23">
      <c r="A1056" t="s">
        <v>351</v>
      </c>
      <c r="B1056" t="str">
        <f t="shared" si="16"/>
        <v>pmi_nonmanufacturing_historical_high_3_-1</v>
      </c>
      <c r="C1056" t="s">
        <v>342</v>
      </c>
      <c r="D1056" t="s">
        <v>333</v>
      </c>
      <c r="E1056">
        <v>3</v>
      </c>
      <c r="F1056">
        <v>-1</v>
      </c>
      <c r="G1056">
        <v>-1</v>
      </c>
      <c r="H1056" t="s">
        <v>330</v>
      </c>
      <c r="I1056" t="s">
        <v>331</v>
      </c>
      <c r="K1056">
        <v>-0.1685760826482082</v>
      </c>
      <c r="L1056">
        <v>-1.534746546070442E-2</v>
      </c>
      <c r="M1056">
        <v>-8.6884606901071387E-2</v>
      </c>
      <c r="N1056">
        <v>0.48993288590604028</v>
      </c>
      <c r="O1056">
        <v>4.4113729428336138E-4</v>
      </c>
      <c r="P1056">
        <v>9.1273842006711473E-2</v>
      </c>
      <c r="Q1056">
        <v>0.92739842257407101</v>
      </c>
      <c r="R1056">
        <v>148</v>
      </c>
      <c r="S1056">
        <v>0</v>
      </c>
      <c r="T1056">
        <v>-0.57900520794719179</v>
      </c>
      <c r="U1056">
        <v>56</v>
      </c>
      <c r="V1056">
        <v>3008</v>
      </c>
      <c r="W1056">
        <v>149</v>
      </c>
    </row>
    <row r="1057" spans="1:23">
      <c r="A1057" t="s">
        <v>351</v>
      </c>
      <c r="B1057" t="str">
        <f t="shared" si="16"/>
        <v>pmi_nonmanufacturing_historical_high_3_1</v>
      </c>
      <c r="C1057" t="s">
        <v>342</v>
      </c>
      <c r="D1057" t="s">
        <v>333</v>
      </c>
      <c r="E1057">
        <v>3</v>
      </c>
      <c r="F1057">
        <v>1</v>
      </c>
      <c r="G1057">
        <v>-1</v>
      </c>
      <c r="H1057" t="s">
        <v>330</v>
      </c>
      <c r="I1057" t="s">
        <v>331</v>
      </c>
      <c r="K1057">
        <v>-0.1712812547740096</v>
      </c>
      <c r="L1057">
        <v>-1.561626362610991E-2</v>
      </c>
      <c r="M1057">
        <v>-8.840631893859191E-2</v>
      </c>
      <c r="N1057">
        <v>0.50335570469798663</v>
      </c>
      <c r="O1057">
        <v>4.1377087999433932E-4</v>
      </c>
      <c r="P1057">
        <v>8.7561216368794381E-2</v>
      </c>
      <c r="Q1057">
        <v>0.93034379006092793</v>
      </c>
      <c r="R1057">
        <v>148</v>
      </c>
      <c r="S1057">
        <v>0</v>
      </c>
      <c r="T1057">
        <v>-0.47986592496606628</v>
      </c>
      <c r="U1057">
        <v>56</v>
      </c>
      <c r="V1057">
        <v>3008</v>
      </c>
      <c r="W1057">
        <v>149</v>
      </c>
    </row>
    <row r="1058" spans="1:23">
      <c r="A1058" t="s">
        <v>351</v>
      </c>
      <c r="B1058" t="str">
        <f t="shared" si="16"/>
        <v>export_yoy_exceed_expectation_24_1</v>
      </c>
      <c r="C1058" t="s">
        <v>438</v>
      </c>
      <c r="D1058" t="s">
        <v>329</v>
      </c>
      <c r="E1058">
        <v>24</v>
      </c>
      <c r="F1058">
        <v>1</v>
      </c>
      <c r="G1058">
        <v>-1</v>
      </c>
      <c r="H1058" t="s">
        <v>330</v>
      </c>
      <c r="I1058" t="s">
        <v>331</v>
      </c>
      <c r="K1058">
        <v>1.4732557094409759</v>
      </c>
      <c r="L1058">
        <v>7.8814412312933513E-2</v>
      </c>
      <c r="M1058">
        <v>0.44641945745151318</v>
      </c>
      <c r="N1058">
        <v>0.57718120805369133</v>
      </c>
      <c r="O1058">
        <v>7.7653580456826157E-3</v>
      </c>
      <c r="P1058">
        <v>1.590562033652196</v>
      </c>
      <c r="Q1058">
        <v>0.1138419766719402</v>
      </c>
      <c r="R1058">
        <v>148</v>
      </c>
      <c r="S1058">
        <v>0</v>
      </c>
      <c r="T1058">
        <v>-0.52305199153806614</v>
      </c>
      <c r="U1058">
        <v>36</v>
      </c>
      <c r="V1058">
        <v>3008</v>
      </c>
      <c r="W1058">
        <v>149</v>
      </c>
    </row>
    <row r="1059" spans="1:23">
      <c r="A1059" t="s">
        <v>351</v>
      </c>
      <c r="B1059" t="str">
        <f t="shared" si="16"/>
        <v>export_yoy_exceed_expectation_24_-1</v>
      </c>
      <c r="C1059" t="s">
        <v>438</v>
      </c>
      <c r="D1059" t="s">
        <v>329</v>
      </c>
      <c r="E1059">
        <v>24</v>
      </c>
      <c r="F1059">
        <v>-1</v>
      </c>
      <c r="G1059">
        <v>-1</v>
      </c>
      <c r="H1059" t="s">
        <v>330</v>
      </c>
      <c r="I1059" t="s">
        <v>331</v>
      </c>
      <c r="K1059">
        <v>-0.72141312242461697</v>
      </c>
      <c r="L1059">
        <v>-0.1015359732711352</v>
      </c>
      <c r="M1059">
        <v>-0.57511859530890908</v>
      </c>
      <c r="N1059">
        <v>0.41610738255033558</v>
      </c>
      <c r="O1059">
        <v>-6.9369016000424928E-3</v>
      </c>
      <c r="P1059">
        <v>-1.5218339257821789</v>
      </c>
      <c r="Q1059">
        <v>0.13018441486310631</v>
      </c>
      <c r="R1059">
        <v>148</v>
      </c>
      <c r="S1059">
        <v>0</v>
      </c>
      <c r="T1059">
        <v>-0.84365346836330102</v>
      </c>
      <c r="U1059">
        <v>36</v>
      </c>
      <c r="V1059">
        <v>3008</v>
      </c>
      <c r="W1059">
        <v>149</v>
      </c>
    </row>
    <row r="1060" spans="1:23">
      <c r="A1060" t="s">
        <v>351</v>
      </c>
      <c r="B1060" t="str">
        <f t="shared" si="16"/>
        <v>trade_balance_yoy_exceed_expectation_24_1</v>
      </c>
      <c r="C1060" t="s">
        <v>439</v>
      </c>
      <c r="D1060" t="s">
        <v>329</v>
      </c>
      <c r="E1060">
        <v>24</v>
      </c>
      <c r="F1060">
        <v>1</v>
      </c>
      <c r="G1060">
        <v>1</v>
      </c>
      <c r="H1060" t="s">
        <v>330</v>
      </c>
      <c r="I1060" t="s">
        <v>331</v>
      </c>
      <c r="K1060">
        <v>-0.21926341337804101</v>
      </c>
      <c r="L1060">
        <v>-2.0522654443784979E-2</v>
      </c>
      <c r="M1060">
        <v>-0.11618242658902909</v>
      </c>
      <c r="N1060">
        <v>0.51006711409395977</v>
      </c>
      <c r="O1060">
        <v>5.5730652098749642E-5</v>
      </c>
      <c r="P1060">
        <v>1.127439807829219E-2</v>
      </c>
      <c r="Q1060">
        <v>0.99101970582069188</v>
      </c>
      <c r="R1060">
        <v>148</v>
      </c>
      <c r="S1060">
        <v>0</v>
      </c>
      <c r="T1060">
        <v>-0.72616351541624002</v>
      </c>
      <c r="U1060">
        <v>30</v>
      </c>
      <c r="V1060">
        <v>3008</v>
      </c>
      <c r="W1060">
        <v>149</v>
      </c>
    </row>
    <row r="1061" spans="1:23">
      <c r="A1061" t="s">
        <v>351</v>
      </c>
      <c r="B1061" t="str">
        <f t="shared" si="16"/>
        <v>trade_balance_yoy_exceed_expectation_24_-1</v>
      </c>
      <c r="C1061" t="s">
        <v>439</v>
      </c>
      <c r="D1061" t="s">
        <v>329</v>
      </c>
      <c r="E1061">
        <v>24</v>
      </c>
      <c r="F1061">
        <v>-1</v>
      </c>
      <c r="G1061">
        <v>1</v>
      </c>
      <c r="H1061" t="s">
        <v>330</v>
      </c>
      <c r="I1061" t="s">
        <v>331</v>
      </c>
      <c r="K1061">
        <v>-0.1174788048298713</v>
      </c>
      <c r="L1061">
        <v>-1.041515112389757E-2</v>
      </c>
      <c r="M1061">
        <v>-5.8962037984921771E-2</v>
      </c>
      <c r="N1061">
        <v>0.48322147651006708</v>
      </c>
      <c r="O1061">
        <v>8.3845359497826649E-4</v>
      </c>
      <c r="P1061">
        <v>0.17963417320379799</v>
      </c>
      <c r="Q1061">
        <v>0.85768547999443179</v>
      </c>
      <c r="R1061">
        <v>148</v>
      </c>
      <c r="S1061">
        <v>0</v>
      </c>
      <c r="T1061">
        <v>-0.63718855105304317</v>
      </c>
      <c r="U1061">
        <v>30</v>
      </c>
      <c r="V1061">
        <v>3008</v>
      </c>
      <c r="W1061">
        <v>149</v>
      </c>
    </row>
    <row r="1062" spans="1:23">
      <c r="A1062" t="s">
        <v>351</v>
      </c>
      <c r="B1062" t="str">
        <f t="shared" si="16"/>
        <v>CPI_exceed_expectation_24_1</v>
      </c>
      <c r="C1062" t="s">
        <v>386</v>
      </c>
      <c r="D1062" t="s">
        <v>329</v>
      </c>
      <c r="E1062">
        <v>24</v>
      </c>
      <c r="F1062">
        <v>1</v>
      </c>
      <c r="G1062">
        <v>-1</v>
      </c>
      <c r="H1062" t="s">
        <v>330</v>
      </c>
      <c r="I1062" t="s">
        <v>331</v>
      </c>
      <c r="K1062">
        <v>-0.1027959280174771</v>
      </c>
      <c r="L1062">
        <v>-9.0462439664117378E-3</v>
      </c>
      <c r="M1062">
        <v>-5.1212462972169991E-2</v>
      </c>
      <c r="N1062">
        <v>0.49664429530201343</v>
      </c>
      <c r="O1062">
        <v>1.010957837885057E-3</v>
      </c>
      <c r="P1062">
        <v>0.2104377685091591</v>
      </c>
      <c r="Q1062">
        <v>0.83361546025840005</v>
      </c>
      <c r="R1062">
        <v>148</v>
      </c>
      <c r="S1062">
        <v>0</v>
      </c>
      <c r="T1062">
        <v>-0.46758462543356932</v>
      </c>
      <c r="U1062">
        <v>27</v>
      </c>
      <c r="V1062">
        <v>3008</v>
      </c>
      <c r="W1062">
        <v>149</v>
      </c>
    </row>
    <row r="1063" spans="1:23">
      <c r="A1063" t="s">
        <v>351</v>
      </c>
      <c r="B1063" t="str">
        <f t="shared" si="16"/>
        <v>CPI_exceed_expectation_24_-1</v>
      </c>
      <c r="C1063" t="s">
        <v>386</v>
      </c>
      <c r="D1063" t="s">
        <v>329</v>
      </c>
      <c r="E1063">
        <v>24</v>
      </c>
      <c r="F1063">
        <v>-1</v>
      </c>
      <c r="G1063">
        <v>-1</v>
      </c>
      <c r="H1063" t="s">
        <v>330</v>
      </c>
      <c r="I1063" t="s">
        <v>331</v>
      </c>
      <c r="K1063">
        <v>-0.23204028263474319</v>
      </c>
      <c r="L1063">
        <v>-2.1875708045694831E-2</v>
      </c>
      <c r="M1063">
        <v>-0.1238424358706</v>
      </c>
      <c r="N1063">
        <v>0.49664429530201343</v>
      </c>
      <c r="O1063">
        <v>-1.9860583903471241E-5</v>
      </c>
      <c r="P1063">
        <v>-4.0161647539254594E-3</v>
      </c>
      <c r="Q1063">
        <v>0.99680098109526616</v>
      </c>
      <c r="R1063">
        <v>148</v>
      </c>
      <c r="S1063">
        <v>0</v>
      </c>
      <c r="T1063">
        <v>-0.47436132094511152</v>
      </c>
      <c r="U1063">
        <v>27</v>
      </c>
      <c r="V1063">
        <v>3008</v>
      </c>
      <c r="W1063">
        <v>149</v>
      </c>
    </row>
    <row r="1064" spans="1:23">
      <c r="A1064" t="s">
        <v>351</v>
      </c>
      <c r="B1064" t="str">
        <f t="shared" si="16"/>
        <v>core_CPI_exceed_expectation_24_1</v>
      </c>
      <c r="C1064" t="s">
        <v>440</v>
      </c>
      <c r="D1064" t="s">
        <v>329</v>
      </c>
      <c r="E1064">
        <v>24</v>
      </c>
      <c r="F1064">
        <v>1</v>
      </c>
      <c r="G1064">
        <v>-1</v>
      </c>
      <c r="H1064" t="s">
        <v>330</v>
      </c>
      <c r="I1064" t="s">
        <v>331</v>
      </c>
      <c r="K1064">
        <v>-0.1823063581373944</v>
      </c>
      <c r="L1064">
        <v>-1.6720149176830179E-2</v>
      </c>
      <c r="M1064">
        <v>-9.4655611530388067E-2</v>
      </c>
      <c r="N1064">
        <v>0.49664429530201343</v>
      </c>
      <c r="O1064">
        <v>3.6696779360515018E-4</v>
      </c>
      <c r="P1064">
        <v>7.6763883211783943E-2</v>
      </c>
      <c r="Q1064">
        <v>0.93891505838165545</v>
      </c>
      <c r="R1064">
        <v>148</v>
      </c>
      <c r="S1064">
        <v>0</v>
      </c>
      <c r="T1064">
        <v>-0.58047478078899417</v>
      </c>
      <c r="U1064">
        <v>19</v>
      </c>
      <c r="V1064">
        <v>3008</v>
      </c>
      <c r="W1064">
        <v>149</v>
      </c>
    </row>
    <row r="1065" spans="1:23">
      <c r="A1065" t="s">
        <v>351</v>
      </c>
      <c r="B1065" t="str">
        <f t="shared" si="16"/>
        <v>core_CPI_exceed_expectation_24_-1</v>
      </c>
      <c r="C1065" t="s">
        <v>440</v>
      </c>
      <c r="D1065" t="s">
        <v>329</v>
      </c>
      <c r="E1065">
        <v>24</v>
      </c>
      <c r="F1065">
        <v>-1</v>
      </c>
      <c r="G1065">
        <v>-1</v>
      </c>
      <c r="H1065" t="s">
        <v>330</v>
      </c>
      <c r="I1065" t="s">
        <v>331</v>
      </c>
      <c r="K1065">
        <v>-0.15736585162976571</v>
      </c>
      <c r="L1065">
        <v>-1.424203885763942E-2</v>
      </c>
      <c r="M1065">
        <v>-8.0626607050702181E-2</v>
      </c>
      <c r="N1065">
        <v>0.49664429530201343</v>
      </c>
      <c r="O1065">
        <v>5.763371115730221E-4</v>
      </c>
      <c r="P1065">
        <v>0.11755893522699221</v>
      </c>
      <c r="Q1065">
        <v>0.90657653393786242</v>
      </c>
      <c r="R1065">
        <v>148</v>
      </c>
      <c r="S1065">
        <v>0</v>
      </c>
      <c r="T1065">
        <v>-0.62460115032373442</v>
      </c>
      <c r="U1065">
        <v>19</v>
      </c>
      <c r="V1065">
        <v>3008</v>
      </c>
      <c r="W1065">
        <v>149</v>
      </c>
    </row>
    <row r="1066" spans="1:23">
      <c r="A1066" t="s">
        <v>351</v>
      </c>
      <c r="B1066" t="str">
        <f t="shared" si="16"/>
        <v>PPI_exceed_expectation_24_1</v>
      </c>
      <c r="C1066" t="s">
        <v>421</v>
      </c>
      <c r="D1066" t="s">
        <v>329</v>
      </c>
      <c r="E1066">
        <v>24</v>
      </c>
      <c r="F1066">
        <v>1</v>
      </c>
      <c r="G1066">
        <v>1</v>
      </c>
      <c r="H1066" t="s">
        <v>330</v>
      </c>
      <c r="I1066" t="s">
        <v>331</v>
      </c>
      <c r="K1066">
        <v>-0.1006812077801111</v>
      </c>
      <c r="L1066">
        <v>-8.8507788355968176E-3</v>
      </c>
      <c r="M1066">
        <v>-5.010590692063633E-2</v>
      </c>
      <c r="N1066">
        <v>0.51677852348993292</v>
      </c>
      <c r="O1066">
        <v>8.9122131751831978E-4</v>
      </c>
      <c r="P1066">
        <v>0.1922037734161709</v>
      </c>
      <c r="Q1066">
        <v>0.84784606144833619</v>
      </c>
      <c r="R1066">
        <v>148</v>
      </c>
      <c r="S1066">
        <v>0</v>
      </c>
      <c r="T1066">
        <v>-0.64421959379302174</v>
      </c>
      <c r="U1066">
        <v>14</v>
      </c>
      <c r="V1066">
        <v>3008</v>
      </c>
      <c r="W1066">
        <v>149</v>
      </c>
    </row>
    <row r="1067" spans="1:23">
      <c r="A1067" t="s">
        <v>351</v>
      </c>
      <c r="B1067" t="str">
        <f t="shared" si="16"/>
        <v>PPI_exceed_expectation_24_-1</v>
      </c>
      <c r="C1067" t="s">
        <v>421</v>
      </c>
      <c r="D1067" t="s">
        <v>329</v>
      </c>
      <c r="E1067">
        <v>24</v>
      </c>
      <c r="F1067">
        <v>-1</v>
      </c>
      <c r="G1067">
        <v>1</v>
      </c>
      <c r="H1067" t="s">
        <v>330</v>
      </c>
      <c r="I1067" t="s">
        <v>331</v>
      </c>
      <c r="K1067">
        <v>-0.2338461160831781</v>
      </c>
      <c r="L1067">
        <v>-2.2068604522428981E-2</v>
      </c>
      <c r="M1067">
        <v>-0.12493447916943649</v>
      </c>
      <c r="N1067">
        <v>0.47651006711409388</v>
      </c>
      <c r="O1067">
        <v>-1.7968543056214961E-4</v>
      </c>
      <c r="P1067">
        <v>-3.8195418602265219E-2</v>
      </c>
      <c r="Q1067">
        <v>0.96958334619258657</v>
      </c>
      <c r="R1067">
        <v>148</v>
      </c>
      <c r="S1067">
        <v>0</v>
      </c>
      <c r="T1067">
        <v>-0.68594020081629226</v>
      </c>
      <c r="U1067">
        <v>14</v>
      </c>
      <c r="V1067">
        <v>3008</v>
      </c>
      <c r="W1067">
        <v>149</v>
      </c>
    </row>
    <row r="1068" spans="1:23">
      <c r="A1068" t="s">
        <v>351</v>
      </c>
      <c r="B1068" t="str">
        <f t="shared" si="16"/>
        <v>CPI_PPI_exceed_expectation_24_1</v>
      </c>
      <c r="C1068" t="s">
        <v>345</v>
      </c>
      <c r="D1068" t="s">
        <v>329</v>
      </c>
      <c r="E1068">
        <v>24</v>
      </c>
      <c r="F1068">
        <v>1</v>
      </c>
      <c r="G1068">
        <v>-1</v>
      </c>
      <c r="H1068" t="s">
        <v>330</v>
      </c>
      <c r="I1068" t="s">
        <v>331</v>
      </c>
      <c r="K1068">
        <v>-0.62391970375717887</v>
      </c>
      <c r="L1068">
        <v>-7.8663126202990652E-2</v>
      </c>
      <c r="M1068">
        <v>-0.44545012880650831</v>
      </c>
      <c r="N1068">
        <v>0.46308724832214759</v>
      </c>
      <c r="O1068">
        <v>-4.9058789724114151E-3</v>
      </c>
      <c r="P1068">
        <v>-1.064570196916881</v>
      </c>
      <c r="Q1068">
        <v>0.28880423048122889</v>
      </c>
      <c r="R1068">
        <v>148</v>
      </c>
      <c r="S1068">
        <v>0</v>
      </c>
      <c r="T1068">
        <v>-0.83163917916591967</v>
      </c>
      <c r="U1068">
        <v>14</v>
      </c>
      <c r="V1068">
        <v>3008</v>
      </c>
      <c r="W1068">
        <v>149</v>
      </c>
    </row>
    <row r="1069" spans="1:23">
      <c r="A1069" t="s">
        <v>351</v>
      </c>
      <c r="B1069" t="str">
        <f t="shared" si="16"/>
        <v>CPI_PPI_exceed_expectation_24_-1</v>
      </c>
      <c r="C1069" t="s">
        <v>345</v>
      </c>
      <c r="D1069" t="s">
        <v>329</v>
      </c>
      <c r="E1069">
        <v>24</v>
      </c>
      <c r="F1069">
        <v>-1</v>
      </c>
      <c r="G1069">
        <v>-1</v>
      </c>
      <c r="H1069" t="s">
        <v>330</v>
      </c>
      <c r="I1069" t="s">
        <v>331</v>
      </c>
      <c r="K1069">
        <v>0.83209966707158323</v>
      </c>
      <c r="L1069">
        <v>5.2032072682858248E-2</v>
      </c>
      <c r="M1069">
        <v>0.29464495752226583</v>
      </c>
      <c r="N1069">
        <v>0.53020134228187921</v>
      </c>
      <c r="O1069">
        <v>5.7660050850899614E-3</v>
      </c>
      <c r="P1069">
        <v>1.1734411578606989</v>
      </c>
      <c r="Q1069">
        <v>0.24250392950370719</v>
      </c>
      <c r="R1069">
        <v>148</v>
      </c>
      <c r="S1069">
        <v>0</v>
      </c>
      <c r="T1069">
        <v>-0.63460914349656194</v>
      </c>
      <c r="U1069">
        <v>14</v>
      </c>
      <c r="V1069">
        <v>3008</v>
      </c>
      <c r="W1069">
        <v>149</v>
      </c>
    </row>
    <row r="1070" spans="1:23">
      <c r="A1070" t="s">
        <v>351</v>
      </c>
      <c r="B1070" t="str">
        <f t="shared" si="16"/>
        <v>core_CPI_PPI_exceed_expectation_24_1</v>
      </c>
      <c r="C1070" t="s">
        <v>420</v>
      </c>
      <c r="D1070" t="s">
        <v>329</v>
      </c>
      <c r="E1070">
        <v>24</v>
      </c>
      <c r="F1070">
        <v>1</v>
      </c>
      <c r="G1070">
        <v>-1</v>
      </c>
      <c r="H1070" t="s">
        <v>330</v>
      </c>
      <c r="I1070" t="s">
        <v>331</v>
      </c>
      <c r="K1070">
        <v>-0.37270737276577898</v>
      </c>
      <c r="L1070">
        <v>-3.8315223048774223E-2</v>
      </c>
      <c r="M1070">
        <v>-0.21691660889091169</v>
      </c>
      <c r="N1070">
        <v>0.48322147651006708</v>
      </c>
      <c r="O1070">
        <v>-1.488163218400593E-3</v>
      </c>
      <c r="P1070">
        <v>-0.31375012347447989</v>
      </c>
      <c r="Q1070">
        <v>0.75415260588096289</v>
      </c>
      <c r="R1070">
        <v>148</v>
      </c>
      <c r="S1070">
        <v>0</v>
      </c>
      <c r="T1070">
        <v>-0.71252364409747171</v>
      </c>
      <c r="U1070">
        <v>14</v>
      </c>
      <c r="V1070">
        <v>3008</v>
      </c>
      <c r="W1070">
        <v>149</v>
      </c>
    </row>
    <row r="1071" spans="1:23">
      <c r="A1071" t="s">
        <v>351</v>
      </c>
      <c r="B1071" t="str">
        <f t="shared" si="16"/>
        <v>core_CPI_PPI_exceed_expectation_24_-1</v>
      </c>
      <c r="C1071" t="s">
        <v>420</v>
      </c>
      <c r="D1071" t="s">
        <v>329</v>
      </c>
      <c r="E1071">
        <v>24</v>
      </c>
      <c r="F1071">
        <v>-1</v>
      </c>
      <c r="G1071">
        <v>-1</v>
      </c>
      <c r="H1071" t="s">
        <v>330</v>
      </c>
      <c r="I1071" t="s">
        <v>331</v>
      </c>
      <c r="K1071">
        <v>9.8397391623390007E-2</v>
      </c>
      <c r="L1071">
        <v>7.8936094347383801E-3</v>
      </c>
      <c r="M1071">
        <v>4.4688634288076637E-2</v>
      </c>
      <c r="N1071">
        <v>0.51006711409395977</v>
      </c>
      <c r="O1071">
        <v>2.2689995772847771E-3</v>
      </c>
      <c r="P1071">
        <v>0.48338895314751901</v>
      </c>
      <c r="Q1071">
        <v>0.62953395941312329</v>
      </c>
      <c r="R1071">
        <v>148</v>
      </c>
      <c r="S1071">
        <v>0</v>
      </c>
      <c r="T1071">
        <v>-0.62418729919975324</v>
      </c>
      <c r="U1071">
        <v>14</v>
      </c>
      <c r="V1071">
        <v>3008</v>
      </c>
      <c r="W1071">
        <v>149</v>
      </c>
    </row>
    <row r="1072" spans="1:23">
      <c r="A1072" t="s">
        <v>351</v>
      </c>
      <c r="B1072" t="str">
        <f t="shared" si="16"/>
        <v>tot_retail_sales_yoy_exceed_expectation_24_1</v>
      </c>
      <c r="C1072" t="s">
        <v>441</v>
      </c>
      <c r="D1072" t="s">
        <v>329</v>
      </c>
      <c r="E1072">
        <v>24</v>
      </c>
      <c r="F1072">
        <v>1</v>
      </c>
      <c r="G1072">
        <v>1</v>
      </c>
      <c r="H1072" t="s">
        <v>330</v>
      </c>
      <c r="I1072" t="s">
        <v>331</v>
      </c>
      <c r="K1072">
        <v>0.76194507717034132</v>
      </c>
      <c r="L1072">
        <v>4.8596498207721613E-2</v>
      </c>
      <c r="M1072">
        <v>0.27518272761735052</v>
      </c>
      <c r="N1072">
        <v>0.51677852348993292</v>
      </c>
      <c r="O1072">
        <v>5.4636788595720867E-3</v>
      </c>
      <c r="P1072">
        <v>1.1580156375855499</v>
      </c>
      <c r="Q1072">
        <v>0.24872296932124421</v>
      </c>
      <c r="R1072">
        <v>148</v>
      </c>
      <c r="S1072">
        <v>0</v>
      </c>
      <c r="T1072">
        <v>-0.52766743658782689</v>
      </c>
      <c r="U1072">
        <v>18</v>
      </c>
      <c r="V1072">
        <v>3008</v>
      </c>
      <c r="W1072">
        <v>149</v>
      </c>
    </row>
    <row r="1073" spans="1:23">
      <c r="A1073" t="s">
        <v>351</v>
      </c>
      <c r="B1073" t="str">
        <f t="shared" si="16"/>
        <v>tot_retail_sales_yoy_exceed_expectation_24_-1</v>
      </c>
      <c r="C1073" t="s">
        <v>441</v>
      </c>
      <c r="D1073" t="s">
        <v>329</v>
      </c>
      <c r="E1073">
        <v>24</v>
      </c>
      <c r="F1073">
        <v>-1</v>
      </c>
      <c r="G1073">
        <v>1</v>
      </c>
      <c r="H1073" t="s">
        <v>330</v>
      </c>
      <c r="I1073" t="s">
        <v>331</v>
      </c>
      <c r="K1073">
        <v>-0.60894548049976627</v>
      </c>
      <c r="L1073">
        <v>-7.5644499446150593E-2</v>
      </c>
      <c r="M1073">
        <v>-0.42834484900258452</v>
      </c>
      <c r="N1073">
        <v>0.47651006711409388</v>
      </c>
      <c r="O1073">
        <v>-4.6361992266771004E-3</v>
      </c>
      <c r="P1073">
        <v>-0.97269583245580205</v>
      </c>
      <c r="Q1073">
        <v>0.33229156879625671</v>
      </c>
      <c r="R1073">
        <v>148</v>
      </c>
      <c r="S1073">
        <v>0</v>
      </c>
      <c r="T1073">
        <v>-0.62298833354618732</v>
      </c>
      <c r="U1073">
        <v>18</v>
      </c>
      <c r="V1073">
        <v>3008</v>
      </c>
      <c r="W1073">
        <v>149</v>
      </c>
    </row>
    <row r="1074" spans="1:23">
      <c r="A1074" t="s">
        <v>351</v>
      </c>
      <c r="B1074" t="str">
        <f t="shared" si="16"/>
        <v>consumer_confidence_exceed_expectation_24_1</v>
      </c>
      <c r="C1074" t="s">
        <v>442</v>
      </c>
      <c r="D1074" t="s">
        <v>329</v>
      </c>
      <c r="E1074">
        <v>24</v>
      </c>
      <c r="F1074">
        <v>1</v>
      </c>
      <c r="G1074">
        <v>-1</v>
      </c>
      <c r="H1074" t="s">
        <v>330</v>
      </c>
      <c r="I1074" t="s">
        <v>331</v>
      </c>
      <c r="K1074">
        <v>0.20171195968940331</v>
      </c>
      <c r="L1074">
        <v>1.5512806154822201E-2</v>
      </c>
      <c r="M1074">
        <v>8.7825989814314526E-2</v>
      </c>
      <c r="N1074">
        <v>0.48993288590604028</v>
      </c>
      <c r="O1074">
        <v>2.904342638892735E-3</v>
      </c>
      <c r="P1074">
        <v>0.60288657731250483</v>
      </c>
      <c r="Q1074">
        <v>0.54750686343824573</v>
      </c>
      <c r="R1074">
        <v>148</v>
      </c>
      <c r="S1074">
        <v>0</v>
      </c>
      <c r="T1074">
        <v>-0.45111250420338572</v>
      </c>
      <c r="U1074">
        <v>28</v>
      </c>
      <c r="V1074">
        <v>3008</v>
      </c>
      <c r="W1074">
        <v>149</v>
      </c>
    </row>
    <row r="1075" spans="1:23">
      <c r="A1075" t="s">
        <v>351</v>
      </c>
      <c r="B1075" t="str">
        <f t="shared" si="16"/>
        <v>consumer_confidence_exceed_expectation_24_-1</v>
      </c>
      <c r="C1075" t="s">
        <v>442</v>
      </c>
      <c r="D1075" t="s">
        <v>329</v>
      </c>
      <c r="E1075">
        <v>24</v>
      </c>
      <c r="F1075">
        <v>-1</v>
      </c>
      <c r="G1075">
        <v>-1</v>
      </c>
      <c r="H1075" t="s">
        <v>330</v>
      </c>
      <c r="I1075" t="s">
        <v>331</v>
      </c>
      <c r="K1075">
        <v>-0.42663748997160927</v>
      </c>
      <c r="L1075">
        <v>-4.553055844769005E-2</v>
      </c>
      <c r="M1075">
        <v>-0.25777195451023222</v>
      </c>
      <c r="N1075">
        <v>0.50335570469798663</v>
      </c>
      <c r="O1075">
        <v>-2.06682304132074E-3</v>
      </c>
      <c r="P1075">
        <v>-0.43895443148443442</v>
      </c>
      <c r="Q1075">
        <v>0.66133471477839634</v>
      </c>
      <c r="R1075">
        <v>148</v>
      </c>
      <c r="S1075">
        <v>0</v>
      </c>
      <c r="T1075">
        <v>-0.58330527184746384</v>
      </c>
      <c r="U1075">
        <v>28</v>
      </c>
      <c r="V1075">
        <v>3008</v>
      </c>
      <c r="W1075">
        <v>149</v>
      </c>
    </row>
    <row r="1076" spans="1:23">
      <c r="A1076" t="s">
        <v>351</v>
      </c>
      <c r="B1076" t="str">
        <f t="shared" si="16"/>
        <v>M1_exceed_expectation_24_1</v>
      </c>
      <c r="C1076" t="s">
        <v>343</v>
      </c>
      <c r="D1076" t="s">
        <v>329</v>
      </c>
      <c r="E1076">
        <v>24</v>
      </c>
      <c r="F1076">
        <v>1</v>
      </c>
      <c r="G1076">
        <v>-1</v>
      </c>
      <c r="H1076" t="s">
        <v>330</v>
      </c>
      <c r="I1076" t="s">
        <v>331</v>
      </c>
      <c r="K1076">
        <v>-0.66607167586391569</v>
      </c>
      <c r="L1076">
        <v>-8.7793228964486492E-2</v>
      </c>
      <c r="M1076">
        <v>-0.49719625005889279</v>
      </c>
      <c r="N1076">
        <v>0.43624161073825501</v>
      </c>
      <c r="O1076">
        <v>-5.600339216923691E-3</v>
      </c>
      <c r="P1076">
        <v>-1.166934234560441</v>
      </c>
      <c r="Q1076">
        <v>0.24511369498024879</v>
      </c>
      <c r="R1076">
        <v>148</v>
      </c>
      <c r="S1076">
        <v>0</v>
      </c>
      <c r="T1076">
        <v>-0.7467105233630309</v>
      </c>
      <c r="U1076">
        <v>18</v>
      </c>
      <c r="V1076">
        <v>3008</v>
      </c>
      <c r="W1076">
        <v>149</v>
      </c>
    </row>
    <row r="1077" spans="1:23">
      <c r="A1077" t="s">
        <v>351</v>
      </c>
      <c r="B1077" t="str">
        <f t="shared" si="16"/>
        <v>M1_exceed_expectation_24_-1</v>
      </c>
      <c r="C1077" t="s">
        <v>343</v>
      </c>
      <c r="D1077" t="s">
        <v>329</v>
      </c>
      <c r="E1077">
        <v>24</v>
      </c>
      <c r="F1077">
        <v>-1</v>
      </c>
      <c r="G1077">
        <v>-1</v>
      </c>
      <c r="H1077" t="s">
        <v>330</v>
      </c>
      <c r="I1077" t="s">
        <v>331</v>
      </c>
      <c r="K1077">
        <v>1.063366703981242</v>
      </c>
      <c r="L1077">
        <v>6.2561660093265248E-2</v>
      </c>
      <c r="M1077">
        <v>0.35430320951531602</v>
      </c>
      <c r="N1077">
        <v>0.55704697986577179</v>
      </c>
      <c r="O1077">
        <v>6.61377724558131E-3</v>
      </c>
      <c r="P1077">
        <v>1.341802500584373</v>
      </c>
      <c r="Q1077">
        <v>0.18171508429289279</v>
      </c>
      <c r="R1077">
        <v>148</v>
      </c>
      <c r="S1077">
        <v>0</v>
      </c>
      <c r="T1077">
        <v>-0.35160858773971931</v>
      </c>
      <c r="U1077">
        <v>18</v>
      </c>
      <c r="V1077">
        <v>3008</v>
      </c>
      <c r="W1077">
        <v>149</v>
      </c>
    </row>
    <row r="1078" spans="1:23">
      <c r="A1078" t="s">
        <v>351</v>
      </c>
      <c r="B1078" t="str">
        <f t="shared" si="16"/>
        <v>M2_exceed_expectation_24_1</v>
      </c>
      <c r="C1078" t="s">
        <v>341</v>
      </c>
      <c r="D1078" t="s">
        <v>329</v>
      </c>
      <c r="E1078">
        <v>24</v>
      </c>
      <c r="F1078">
        <v>1</v>
      </c>
      <c r="G1078">
        <v>-1</v>
      </c>
      <c r="H1078" t="s">
        <v>330</v>
      </c>
      <c r="I1078" t="s">
        <v>331</v>
      </c>
      <c r="K1078">
        <v>-0.74945711667179538</v>
      </c>
      <c r="L1078">
        <v>-0.1094867489006838</v>
      </c>
      <c r="M1078">
        <v>-0.62022007872584617</v>
      </c>
      <c r="N1078">
        <v>0.42281879194630873</v>
      </c>
      <c r="O1078">
        <v>-7.5879059397767849E-3</v>
      </c>
      <c r="P1078">
        <v>-1.6172039325239189</v>
      </c>
      <c r="Q1078">
        <v>0.10796369338201529</v>
      </c>
      <c r="R1078">
        <v>148</v>
      </c>
      <c r="S1078">
        <v>0</v>
      </c>
      <c r="T1078">
        <v>-0.81902615703884674</v>
      </c>
      <c r="U1078">
        <v>19</v>
      </c>
      <c r="V1078">
        <v>3008</v>
      </c>
      <c r="W1078">
        <v>149</v>
      </c>
    </row>
    <row r="1079" spans="1:23">
      <c r="A1079" t="s">
        <v>351</v>
      </c>
      <c r="B1079" t="str">
        <f t="shared" si="16"/>
        <v>M2_exceed_expectation_24_-1</v>
      </c>
      <c r="C1079" t="s">
        <v>341</v>
      </c>
      <c r="D1079" t="s">
        <v>329</v>
      </c>
      <c r="E1079">
        <v>24</v>
      </c>
      <c r="F1079">
        <v>-1</v>
      </c>
      <c r="G1079">
        <v>-1</v>
      </c>
      <c r="H1079" t="s">
        <v>330</v>
      </c>
      <c r="I1079" t="s">
        <v>331</v>
      </c>
      <c r="K1079">
        <v>1.7500944205070761</v>
      </c>
      <c r="L1079">
        <v>8.8446398504756107E-2</v>
      </c>
      <c r="M1079">
        <v>0.50103078951954161</v>
      </c>
      <c r="N1079">
        <v>0.57046979865771807</v>
      </c>
      <c r="O1079">
        <v>8.4841140677986773E-3</v>
      </c>
      <c r="P1079">
        <v>1.755492351897493</v>
      </c>
      <c r="Q1079">
        <v>8.1244046964748323E-2</v>
      </c>
      <c r="R1079">
        <v>148</v>
      </c>
      <c r="S1079">
        <v>0</v>
      </c>
      <c r="T1079">
        <v>-0.42059402981683858</v>
      </c>
      <c r="U1079">
        <v>19</v>
      </c>
      <c r="V1079">
        <v>3008</v>
      </c>
      <c r="W1079">
        <v>149</v>
      </c>
    </row>
    <row r="1080" spans="1:23">
      <c r="A1080" t="s">
        <v>351</v>
      </c>
      <c r="B1080" t="str">
        <f t="shared" si="16"/>
        <v>M2_M1_exceed_expectation_24_1</v>
      </c>
      <c r="C1080" t="s">
        <v>334</v>
      </c>
      <c r="D1080" t="s">
        <v>329</v>
      </c>
      <c r="E1080">
        <v>24</v>
      </c>
      <c r="F1080">
        <v>1</v>
      </c>
      <c r="G1080">
        <v>1</v>
      </c>
      <c r="H1080" t="s">
        <v>330</v>
      </c>
      <c r="I1080" t="s">
        <v>331</v>
      </c>
      <c r="K1080">
        <v>0.26139982999369699</v>
      </c>
      <c r="L1080">
        <v>1.9645252727060969E-2</v>
      </c>
      <c r="M1080">
        <v>0.1112238147724921</v>
      </c>
      <c r="N1080">
        <v>0.50335570469798663</v>
      </c>
      <c r="O1080">
        <v>3.3225364969928931E-3</v>
      </c>
      <c r="P1080">
        <v>0.67029586336785152</v>
      </c>
      <c r="Q1080">
        <v>0.50371377326112787</v>
      </c>
      <c r="R1080">
        <v>148</v>
      </c>
      <c r="S1080">
        <v>0</v>
      </c>
      <c r="T1080">
        <v>-0.50872127806717227</v>
      </c>
      <c r="U1080">
        <v>20</v>
      </c>
      <c r="V1080">
        <v>3008</v>
      </c>
      <c r="W1080">
        <v>149</v>
      </c>
    </row>
    <row r="1081" spans="1:23">
      <c r="A1081" t="s">
        <v>351</v>
      </c>
      <c r="B1081" t="str">
        <f t="shared" si="16"/>
        <v>M2_M1_exceed_expectation_24_-1</v>
      </c>
      <c r="C1081" t="s">
        <v>334</v>
      </c>
      <c r="D1081" t="s">
        <v>329</v>
      </c>
      <c r="E1081">
        <v>24</v>
      </c>
      <c r="F1081">
        <v>-1</v>
      </c>
      <c r="G1081">
        <v>1</v>
      </c>
      <c r="H1081" t="s">
        <v>330</v>
      </c>
      <c r="I1081" t="s">
        <v>331</v>
      </c>
      <c r="K1081">
        <v>-0.45376829046972672</v>
      </c>
      <c r="L1081">
        <v>-4.9398858683973527E-2</v>
      </c>
      <c r="M1081">
        <v>-0.2796772118217879</v>
      </c>
      <c r="N1081">
        <v>0.48993288590604028</v>
      </c>
      <c r="O1081">
        <v>-2.3122816632657182E-3</v>
      </c>
      <c r="P1081">
        <v>-0.48103091439586682</v>
      </c>
      <c r="Q1081">
        <v>0.6312049098859851</v>
      </c>
      <c r="R1081">
        <v>148</v>
      </c>
      <c r="S1081">
        <v>0</v>
      </c>
      <c r="T1081">
        <v>-0.6078217429589623</v>
      </c>
      <c r="U1081">
        <v>20</v>
      </c>
      <c r="V1081">
        <v>3008</v>
      </c>
      <c r="W1081">
        <v>149</v>
      </c>
    </row>
    <row r="1082" spans="1:23">
      <c r="A1082" t="s">
        <v>351</v>
      </c>
      <c r="B1082" t="str">
        <f t="shared" si="16"/>
        <v>TSF_newadded_MA12_yoy_exceed_expectation_24_1</v>
      </c>
      <c r="C1082" t="s">
        <v>332</v>
      </c>
      <c r="D1082" t="s">
        <v>329</v>
      </c>
      <c r="E1082">
        <v>24</v>
      </c>
      <c r="F1082">
        <v>1</v>
      </c>
      <c r="G1082">
        <v>-1</v>
      </c>
      <c r="H1082" t="s">
        <v>330</v>
      </c>
      <c r="I1082" t="s">
        <v>331</v>
      </c>
      <c r="K1082">
        <v>1.544323193446107</v>
      </c>
      <c r="L1082">
        <v>8.137783770744611E-2</v>
      </c>
      <c r="M1082">
        <v>0.46095203426346609</v>
      </c>
      <c r="N1082">
        <v>0.51677852348993292</v>
      </c>
      <c r="O1082">
        <v>8.0061345918983253E-3</v>
      </c>
      <c r="P1082">
        <v>1.663973568471405</v>
      </c>
      <c r="Q1082">
        <v>9.8233631837842492E-2</v>
      </c>
      <c r="R1082">
        <v>148</v>
      </c>
      <c r="S1082">
        <v>0</v>
      </c>
      <c r="T1082">
        <v>-0.35726556652244562</v>
      </c>
      <c r="U1082">
        <v>13</v>
      </c>
      <c r="V1082">
        <v>3008</v>
      </c>
      <c r="W1082">
        <v>149</v>
      </c>
    </row>
    <row r="1083" spans="1:23">
      <c r="A1083" t="s">
        <v>351</v>
      </c>
      <c r="B1083" t="str">
        <f t="shared" si="16"/>
        <v>TSF_newadded_MA12_yoy_exceed_expectation_24_-1</v>
      </c>
      <c r="C1083" t="s">
        <v>332</v>
      </c>
      <c r="D1083" t="s">
        <v>329</v>
      </c>
      <c r="E1083">
        <v>24</v>
      </c>
      <c r="F1083">
        <v>-1</v>
      </c>
      <c r="G1083">
        <v>-1</v>
      </c>
      <c r="H1083" t="s">
        <v>330</v>
      </c>
      <c r="I1083" t="s">
        <v>331</v>
      </c>
      <c r="K1083">
        <v>-0.72919455071058703</v>
      </c>
      <c r="L1083">
        <v>-0.10366579822395269</v>
      </c>
      <c r="M1083">
        <v>-0.58719870078957226</v>
      </c>
      <c r="N1083">
        <v>0.47651006711409388</v>
      </c>
      <c r="O1083">
        <v>-7.0350683762010254E-3</v>
      </c>
      <c r="P1083">
        <v>-1.4557498110623359</v>
      </c>
      <c r="Q1083">
        <v>0.14757976626094771</v>
      </c>
      <c r="R1083">
        <v>148</v>
      </c>
      <c r="S1083">
        <v>0</v>
      </c>
      <c r="T1083">
        <v>-0.8190117762569864</v>
      </c>
      <c r="U1083">
        <v>13</v>
      </c>
      <c r="V1083">
        <v>3008</v>
      </c>
      <c r="W1083">
        <v>149</v>
      </c>
    </row>
    <row r="1084" spans="1:23">
      <c r="A1084" t="s">
        <v>351</v>
      </c>
      <c r="B1084" t="str">
        <f t="shared" si="16"/>
        <v>TSF_yoy_exceed_expectation_24_1</v>
      </c>
      <c r="C1084" t="s">
        <v>391</v>
      </c>
      <c r="D1084" t="s">
        <v>329</v>
      </c>
      <c r="E1084">
        <v>24</v>
      </c>
      <c r="F1084">
        <v>1</v>
      </c>
      <c r="G1084">
        <v>-1</v>
      </c>
      <c r="H1084" t="s">
        <v>330</v>
      </c>
      <c r="I1084" t="s">
        <v>331</v>
      </c>
      <c r="K1084">
        <v>0.61717965645802875</v>
      </c>
      <c r="L1084">
        <v>4.1091875054722893E-2</v>
      </c>
      <c r="M1084">
        <v>0.23267439599373221</v>
      </c>
      <c r="N1084">
        <v>0.50335570469798663</v>
      </c>
      <c r="O1084">
        <v>4.9021701590349831E-3</v>
      </c>
      <c r="P1084">
        <v>1.0368263735488901</v>
      </c>
      <c r="Q1084">
        <v>0.30150783499471678</v>
      </c>
      <c r="R1084">
        <v>148</v>
      </c>
      <c r="S1084">
        <v>0</v>
      </c>
      <c r="T1084">
        <v>-0.52306581981749711</v>
      </c>
      <c r="U1084">
        <v>13</v>
      </c>
      <c r="V1084">
        <v>3008</v>
      </c>
      <c r="W1084">
        <v>149</v>
      </c>
    </row>
    <row r="1085" spans="1:23">
      <c r="A1085" t="s">
        <v>351</v>
      </c>
      <c r="B1085" t="str">
        <f t="shared" si="16"/>
        <v>TSF_yoy_exceed_expectation_24_-1</v>
      </c>
      <c r="C1085" t="s">
        <v>391</v>
      </c>
      <c r="D1085" t="s">
        <v>329</v>
      </c>
      <c r="E1085">
        <v>24</v>
      </c>
      <c r="F1085">
        <v>-1</v>
      </c>
      <c r="G1085">
        <v>-1</v>
      </c>
      <c r="H1085" t="s">
        <v>330</v>
      </c>
      <c r="I1085" t="s">
        <v>331</v>
      </c>
      <c r="K1085">
        <v>-0.57393936858707095</v>
      </c>
      <c r="L1085">
        <v>-6.8981360623082133E-2</v>
      </c>
      <c r="M1085">
        <v>-0.39059294316521398</v>
      </c>
      <c r="N1085">
        <v>0.48993288590604028</v>
      </c>
      <c r="O1085">
        <v>-4.0496469342383816E-3</v>
      </c>
      <c r="P1085">
        <v>-0.84370565574186718</v>
      </c>
      <c r="Q1085">
        <v>0.40019551380990942</v>
      </c>
      <c r="R1085">
        <v>148</v>
      </c>
      <c r="S1085">
        <v>0</v>
      </c>
      <c r="T1085">
        <v>-0.63213967843683949</v>
      </c>
      <c r="U1085">
        <v>13</v>
      </c>
      <c r="V1085">
        <v>3008</v>
      </c>
      <c r="W1085">
        <v>149</v>
      </c>
    </row>
    <row r="1086" spans="1:23">
      <c r="A1086" t="s">
        <v>351</v>
      </c>
      <c r="B1086" t="str">
        <f t="shared" si="16"/>
        <v>long_loan_newadded_MA12_yoy_exceed_expectation_24_1</v>
      </c>
      <c r="C1086" t="s">
        <v>328</v>
      </c>
      <c r="D1086" t="s">
        <v>329</v>
      </c>
      <c r="E1086">
        <v>24</v>
      </c>
      <c r="F1086">
        <v>1</v>
      </c>
      <c r="G1086">
        <v>-1</v>
      </c>
      <c r="H1086" t="s">
        <v>330</v>
      </c>
      <c r="I1086" t="s">
        <v>331</v>
      </c>
      <c r="K1086">
        <v>-0.32863005957470942</v>
      </c>
      <c r="L1086">
        <v>-3.2828575959240942E-2</v>
      </c>
      <c r="M1086">
        <v>-0.18585186488054489</v>
      </c>
      <c r="N1086">
        <v>0.44966442953020141</v>
      </c>
      <c r="O1086">
        <v>-1.002498641476056E-3</v>
      </c>
      <c r="P1086">
        <v>-0.21193707452963109</v>
      </c>
      <c r="Q1086">
        <v>0.83244771545350615</v>
      </c>
      <c r="R1086">
        <v>148</v>
      </c>
      <c r="S1086">
        <v>0</v>
      </c>
      <c r="T1086">
        <v>-0.65239147981088186</v>
      </c>
      <c r="U1086">
        <v>8</v>
      </c>
      <c r="V1086">
        <v>3008</v>
      </c>
      <c r="W1086">
        <v>149</v>
      </c>
    </row>
    <row r="1087" spans="1:23">
      <c r="A1087" t="s">
        <v>351</v>
      </c>
      <c r="B1087" t="str">
        <f t="shared" si="16"/>
        <v>long_loan_newadded_MA12_yoy_exceed_expectation_24_-1</v>
      </c>
      <c r="C1087" t="s">
        <v>328</v>
      </c>
      <c r="D1087" t="s">
        <v>329</v>
      </c>
      <c r="E1087">
        <v>24</v>
      </c>
      <c r="F1087">
        <v>-1</v>
      </c>
      <c r="G1087">
        <v>-1</v>
      </c>
      <c r="H1087" t="s">
        <v>330</v>
      </c>
      <c r="I1087" t="s">
        <v>331</v>
      </c>
      <c r="K1087">
        <v>2.6284532641097421E-2</v>
      </c>
      <c r="L1087">
        <v>2.1759502883786919E-3</v>
      </c>
      <c r="M1087">
        <v>1.231867076673192E-2</v>
      </c>
      <c r="N1087">
        <v>0.5436241610738255</v>
      </c>
      <c r="O1087">
        <v>1.8467543365927399E-3</v>
      </c>
      <c r="P1087">
        <v>0.38382914481789188</v>
      </c>
      <c r="Q1087">
        <v>0.70165593747435129</v>
      </c>
      <c r="R1087">
        <v>148</v>
      </c>
      <c r="S1087">
        <v>0</v>
      </c>
      <c r="T1087">
        <v>-0.64689531542913559</v>
      </c>
      <c r="U1087">
        <v>8</v>
      </c>
      <c r="V1087">
        <v>3008</v>
      </c>
      <c r="W1087">
        <v>149</v>
      </c>
    </row>
    <row r="1088" spans="1:23">
      <c r="A1088" t="s">
        <v>351</v>
      </c>
      <c r="B1088" t="str">
        <f t="shared" si="16"/>
        <v>loan_yoy_exceed_expectation_24_1</v>
      </c>
      <c r="C1088" t="s">
        <v>443</v>
      </c>
      <c r="D1088" t="s">
        <v>329</v>
      </c>
      <c r="E1088">
        <v>24</v>
      </c>
      <c r="F1088">
        <v>1</v>
      </c>
      <c r="G1088">
        <v>-1</v>
      </c>
      <c r="H1088" t="s">
        <v>330</v>
      </c>
      <c r="I1088" t="s">
        <v>331</v>
      </c>
      <c r="K1088">
        <v>0.41766493169076302</v>
      </c>
      <c r="L1088">
        <v>2.9670617385031631E-2</v>
      </c>
      <c r="M1088">
        <v>0.16799189834955339</v>
      </c>
      <c r="N1088">
        <v>0.51677852348993292</v>
      </c>
      <c r="O1088">
        <v>4.1033479569745736E-3</v>
      </c>
      <c r="P1088">
        <v>0.84784289625450049</v>
      </c>
      <c r="Q1088">
        <v>0.39789454104369631</v>
      </c>
      <c r="R1088">
        <v>148</v>
      </c>
      <c r="S1088">
        <v>0</v>
      </c>
      <c r="T1088">
        <v>-0.64529687751052012</v>
      </c>
      <c r="U1088">
        <v>15</v>
      </c>
      <c r="V1088">
        <v>3008</v>
      </c>
      <c r="W1088">
        <v>149</v>
      </c>
    </row>
    <row r="1089" spans="1:23">
      <c r="A1089" t="s">
        <v>351</v>
      </c>
      <c r="B1089" t="str">
        <f t="shared" si="16"/>
        <v>loan_yoy_exceed_expectation_24_-1</v>
      </c>
      <c r="C1089" t="s">
        <v>443</v>
      </c>
      <c r="D1089" t="s">
        <v>329</v>
      </c>
      <c r="E1089">
        <v>24</v>
      </c>
      <c r="F1089">
        <v>-1</v>
      </c>
      <c r="G1089">
        <v>-1</v>
      </c>
      <c r="H1089" t="s">
        <v>330</v>
      </c>
      <c r="I1089" t="s">
        <v>331</v>
      </c>
      <c r="K1089">
        <v>-0.51397783063103275</v>
      </c>
      <c r="L1089">
        <v>-5.8654365178058998E-2</v>
      </c>
      <c r="M1089">
        <v>-0.33209481369676502</v>
      </c>
      <c r="N1089">
        <v>0.47651006711409388</v>
      </c>
      <c r="O1089">
        <v>-3.0642925326101579E-3</v>
      </c>
      <c r="P1089">
        <v>-0.61816670527608542</v>
      </c>
      <c r="Q1089">
        <v>0.537415582367333</v>
      </c>
      <c r="R1089">
        <v>148</v>
      </c>
      <c r="S1089">
        <v>0</v>
      </c>
      <c r="T1089">
        <v>-0.6599424731949961</v>
      </c>
      <c r="U1089">
        <v>15</v>
      </c>
      <c r="V1089">
        <v>3008</v>
      </c>
      <c r="W1089">
        <v>149</v>
      </c>
    </row>
    <row r="1090" spans="1:23">
      <c r="A1090" t="s">
        <v>351</v>
      </c>
      <c r="B1090" t="str">
        <f t="shared" si="16"/>
        <v>newstarts_area_yoy_exceed_expectation_24_1</v>
      </c>
      <c r="C1090" t="s">
        <v>340</v>
      </c>
      <c r="D1090" t="s">
        <v>329</v>
      </c>
      <c r="E1090">
        <v>24</v>
      </c>
      <c r="F1090">
        <v>1</v>
      </c>
      <c r="G1090">
        <v>1</v>
      </c>
      <c r="H1090" t="s">
        <v>330</v>
      </c>
      <c r="I1090" t="s">
        <v>331</v>
      </c>
      <c r="K1090">
        <v>0.73121882722152809</v>
      </c>
      <c r="L1090">
        <v>4.7052158280440848E-2</v>
      </c>
      <c r="M1090">
        <v>0.2664345503766003</v>
      </c>
      <c r="N1090">
        <v>0.48322147651006708</v>
      </c>
      <c r="O1090">
        <v>5.4592134402429307E-3</v>
      </c>
      <c r="P1090">
        <v>1.088673521748325</v>
      </c>
      <c r="Q1090">
        <v>0.27806747236558532</v>
      </c>
      <c r="R1090">
        <v>148</v>
      </c>
      <c r="S1090">
        <v>0</v>
      </c>
      <c r="T1090">
        <v>-0.4004997960406888</v>
      </c>
      <c r="U1090">
        <v>50</v>
      </c>
      <c r="V1090">
        <v>3008</v>
      </c>
      <c r="W1090">
        <v>149</v>
      </c>
    </row>
    <row r="1091" spans="1:23">
      <c r="A1091" t="s">
        <v>351</v>
      </c>
      <c r="B1091" t="str">
        <f t="shared" ref="B1091:B1154" si="17">C1091&amp;"_"&amp;D1091&amp;"_"&amp;E1091&amp;"_"&amp;F1091</f>
        <v>newstarts_area_yoy_exceed_expectation_24_-1</v>
      </c>
      <c r="C1091" t="s">
        <v>340</v>
      </c>
      <c r="D1091" t="s">
        <v>329</v>
      </c>
      <c r="E1091">
        <v>24</v>
      </c>
      <c r="F1091">
        <v>-1</v>
      </c>
      <c r="G1091">
        <v>1</v>
      </c>
      <c r="H1091" t="s">
        <v>330</v>
      </c>
      <c r="I1091" t="s">
        <v>331</v>
      </c>
      <c r="K1091">
        <v>-0.60200491428084379</v>
      </c>
      <c r="L1091">
        <v>-7.4281129822949543E-2</v>
      </c>
      <c r="M1091">
        <v>-0.42061958790252563</v>
      </c>
      <c r="N1091">
        <v>0.51677852348993292</v>
      </c>
      <c r="O1091">
        <v>-4.4645824734480064E-3</v>
      </c>
      <c r="P1091">
        <v>-0.95180301399541445</v>
      </c>
      <c r="Q1091">
        <v>0.34274871591274431</v>
      </c>
      <c r="R1091">
        <v>148</v>
      </c>
      <c r="S1091">
        <v>0</v>
      </c>
      <c r="T1091">
        <v>-0.70099849791529945</v>
      </c>
      <c r="U1091">
        <v>50</v>
      </c>
      <c r="V1091">
        <v>3008</v>
      </c>
      <c r="W1091">
        <v>149</v>
      </c>
    </row>
    <row r="1092" spans="1:23">
      <c r="A1092" t="s">
        <v>351</v>
      </c>
      <c r="B1092" t="str">
        <f t="shared" si="17"/>
        <v>completed_yoy_exceed_expectation_24_1</v>
      </c>
      <c r="C1092" t="s">
        <v>444</v>
      </c>
      <c r="D1092" t="s">
        <v>329</v>
      </c>
      <c r="E1092">
        <v>24</v>
      </c>
      <c r="F1092">
        <v>1</v>
      </c>
      <c r="G1092">
        <v>1</v>
      </c>
      <c r="H1092" t="s">
        <v>330</v>
      </c>
      <c r="I1092" t="s">
        <v>331</v>
      </c>
      <c r="K1092">
        <v>0.54488805649674954</v>
      </c>
      <c r="L1092">
        <v>3.7110781105965218E-2</v>
      </c>
      <c r="M1092">
        <v>0.21012668050015279</v>
      </c>
      <c r="N1092">
        <v>0.48322147651006708</v>
      </c>
      <c r="O1092">
        <v>4.6023116789536394E-3</v>
      </c>
      <c r="P1092">
        <v>0.9373770309553402</v>
      </c>
      <c r="Q1092">
        <v>0.35009179714156508</v>
      </c>
      <c r="R1092">
        <v>148</v>
      </c>
      <c r="S1092">
        <v>0</v>
      </c>
      <c r="T1092">
        <v>-0.6172237007400746</v>
      </c>
      <c r="U1092">
        <v>38</v>
      </c>
      <c r="V1092">
        <v>3008</v>
      </c>
      <c r="W1092">
        <v>149</v>
      </c>
    </row>
    <row r="1093" spans="1:23">
      <c r="A1093" t="s">
        <v>351</v>
      </c>
      <c r="B1093" t="str">
        <f t="shared" si="17"/>
        <v>completed_yoy_exceed_expectation_24_-1</v>
      </c>
      <c r="C1093" t="s">
        <v>444</v>
      </c>
      <c r="D1093" t="s">
        <v>329</v>
      </c>
      <c r="E1093">
        <v>24</v>
      </c>
      <c r="F1093">
        <v>-1</v>
      </c>
      <c r="G1093">
        <v>1</v>
      </c>
      <c r="H1093" t="s">
        <v>330</v>
      </c>
      <c r="I1093" t="s">
        <v>331</v>
      </c>
      <c r="K1093">
        <v>-0.55400225754797128</v>
      </c>
      <c r="L1093">
        <v>-6.5407516112998443E-2</v>
      </c>
      <c r="M1093">
        <v>-0.37034694045756472</v>
      </c>
      <c r="N1093">
        <v>0.51006711409395977</v>
      </c>
      <c r="O1093">
        <v>-3.8005310962800818E-3</v>
      </c>
      <c r="P1093">
        <v>-0.8366315784240983</v>
      </c>
      <c r="Q1093">
        <v>0.4041485114331943</v>
      </c>
      <c r="R1093">
        <v>148</v>
      </c>
      <c r="S1093">
        <v>0</v>
      </c>
      <c r="T1093">
        <v>-0.69587810291311658</v>
      </c>
      <c r="U1093">
        <v>38</v>
      </c>
      <c r="V1093">
        <v>3008</v>
      </c>
      <c r="W1093">
        <v>149</v>
      </c>
    </row>
    <row r="1094" spans="1:23">
      <c r="A1094" t="s">
        <v>351</v>
      </c>
      <c r="B1094" t="str">
        <f t="shared" si="17"/>
        <v>sold_area_yoy_exceed_expectation_24_1</v>
      </c>
      <c r="C1094" t="s">
        <v>346</v>
      </c>
      <c r="D1094" t="s">
        <v>329</v>
      </c>
      <c r="E1094">
        <v>24</v>
      </c>
      <c r="F1094">
        <v>1</v>
      </c>
      <c r="G1094">
        <v>-1</v>
      </c>
      <c r="H1094" t="s">
        <v>330</v>
      </c>
      <c r="I1094" t="s">
        <v>331</v>
      </c>
      <c r="K1094">
        <v>-0.54548691673603211</v>
      </c>
      <c r="L1094">
        <v>-6.3925526585833281E-2</v>
      </c>
      <c r="M1094">
        <v>-0.3619519289542672</v>
      </c>
      <c r="N1094">
        <v>0.46308724832214759</v>
      </c>
      <c r="O1094">
        <v>-3.5978487570488302E-3</v>
      </c>
      <c r="P1094">
        <v>-0.76099757937489376</v>
      </c>
      <c r="Q1094">
        <v>0.44786929806446779</v>
      </c>
      <c r="R1094">
        <v>148</v>
      </c>
      <c r="S1094">
        <v>0</v>
      </c>
      <c r="T1094">
        <v>-0.63651857500530296</v>
      </c>
      <c r="U1094">
        <v>19</v>
      </c>
      <c r="V1094">
        <v>3008</v>
      </c>
      <c r="W1094">
        <v>149</v>
      </c>
    </row>
    <row r="1095" spans="1:23">
      <c r="A1095" t="s">
        <v>351</v>
      </c>
      <c r="B1095" t="str">
        <f t="shared" si="17"/>
        <v>sold_area_yoy_exceed_expectation_24_-1</v>
      </c>
      <c r="C1095" t="s">
        <v>346</v>
      </c>
      <c r="D1095" t="s">
        <v>329</v>
      </c>
      <c r="E1095">
        <v>24</v>
      </c>
      <c r="F1095">
        <v>-1</v>
      </c>
      <c r="G1095">
        <v>-1</v>
      </c>
      <c r="H1095" t="s">
        <v>330</v>
      </c>
      <c r="I1095" t="s">
        <v>331</v>
      </c>
      <c r="K1095">
        <v>0.51594444892687941</v>
      </c>
      <c r="L1095">
        <v>3.5468831282781547E-2</v>
      </c>
      <c r="M1095">
        <v>0.20082762843288501</v>
      </c>
      <c r="N1095">
        <v>0.53020134228187921</v>
      </c>
      <c r="O1095">
        <v>4.5062933315221428E-3</v>
      </c>
      <c r="P1095">
        <v>0.92264330861543598</v>
      </c>
      <c r="Q1095">
        <v>0.35769479817551991</v>
      </c>
      <c r="R1095">
        <v>148</v>
      </c>
      <c r="S1095">
        <v>0</v>
      </c>
      <c r="T1095">
        <v>-0.53288766015547206</v>
      </c>
      <c r="U1095">
        <v>19</v>
      </c>
      <c r="V1095">
        <v>3008</v>
      </c>
      <c r="W1095">
        <v>149</v>
      </c>
    </row>
    <row r="1096" spans="1:23">
      <c r="A1096" t="s">
        <v>351</v>
      </c>
      <c r="B1096" t="str">
        <f t="shared" si="17"/>
        <v>local_gov_budget_MA12_yoy_exceed_expectation_24_1</v>
      </c>
      <c r="C1096" t="s">
        <v>389</v>
      </c>
      <c r="D1096" t="s">
        <v>329</v>
      </c>
      <c r="E1096">
        <v>24</v>
      </c>
      <c r="F1096">
        <v>1</v>
      </c>
      <c r="G1096">
        <v>-1</v>
      </c>
      <c r="H1096" t="s">
        <v>463</v>
      </c>
      <c r="I1096" t="s">
        <v>331</v>
      </c>
      <c r="K1096">
        <v>-3.3591386090570219E-2</v>
      </c>
      <c r="L1096">
        <v>-3.6082820415943568E-3</v>
      </c>
      <c r="M1096">
        <v>-2.203168462758355E-2</v>
      </c>
      <c r="N1096">
        <v>0.48305084745762711</v>
      </c>
      <c r="O1096">
        <v>8.6238706361811386E-4</v>
      </c>
      <c r="P1096">
        <v>0.1946398755834928</v>
      </c>
      <c r="Q1096">
        <v>0.84601245608695885</v>
      </c>
      <c r="R1096">
        <v>117</v>
      </c>
      <c r="S1096">
        <v>0</v>
      </c>
      <c r="T1096">
        <v>-0.56250066545403388</v>
      </c>
      <c r="U1096">
        <v>8</v>
      </c>
      <c r="V1096">
        <v>2382</v>
      </c>
      <c r="W1096">
        <v>118</v>
      </c>
    </row>
    <row r="1097" spans="1:23">
      <c r="A1097" t="s">
        <v>351</v>
      </c>
      <c r="B1097" t="str">
        <f t="shared" si="17"/>
        <v>local_gov_budget_MA12_yoy_exceed_expectation_24_-1</v>
      </c>
      <c r="C1097" t="s">
        <v>389</v>
      </c>
      <c r="D1097" t="s">
        <v>329</v>
      </c>
      <c r="E1097">
        <v>24</v>
      </c>
      <c r="F1097">
        <v>-1</v>
      </c>
      <c r="G1097">
        <v>-1</v>
      </c>
      <c r="H1097" t="s">
        <v>463</v>
      </c>
      <c r="I1097" t="s">
        <v>331</v>
      </c>
      <c r="K1097">
        <v>-0.19696496631450161</v>
      </c>
      <c r="L1097">
        <v>-2.2939326857956192E-2</v>
      </c>
      <c r="M1097">
        <v>-0.1400644431554012</v>
      </c>
      <c r="N1097">
        <v>0.50847457627118642</v>
      </c>
      <c r="O1097">
        <v>-7.0463548932663629E-4</v>
      </c>
      <c r="P1097">
        <v>-0.15829794386130819</v>
      </c>
      <c r="Q1097">
        <v>0.8744949256646608</v>
      </c>
      <c r="R1097">
        <v>117</v>
      </c>
      <c r="S1097">
        <v>0</v>
      </c>
      <c r="T1097">
        <v>-0.59881710068456306</v>
      </c>
      <c r="U1097">
        <v>8</v>
      </c>
      <c r="V1097">
        <v>2382</v>
      </c>
      <c r="W1097">
        <v>118</v>
      </c>
    </row>
    <row r="1098" spans="1:23">
      <c r="A1098" t="s">
        <v>351</v>
      </c>
      <c r="B1098" t="str">
        <f t="shared" si="17"/>
        <v>newstarts_area_ytd_yoy_exceed_expectation_24_1</v>
      </c>
      <c r="C1098" t="s">
        <v>446</v>
      </c>
      <c r="D1098" t="s">
        <v>329</v>
      </c>
      <c r="E1098">
        <v>24</v>
      </c>
      <c r="F1098">
        <v>1</v>
      </c>
      <c r="G1098">
        <v>1</v>
      </c>
      <c r="H1098" t="s">
        <v>330</v>
      </c>
      <c r="I1098" t="s">
        <v>331</v>
      </c>
      <c r="K1098">
        <v>-4.9862251791708112E-2</v>
      </c>
      <c r="L1098">
        <v>-4.2758633743330554E-3</v>
      </c>
      <c r="M1098">
        <v>-2.4206586399027251E-2</v>
      </c>
      <c r="N1098">
        <v>0.47651006711409388</v>
      </c>
      <c r="O1098">
        <v>1.338486633090642E-3</v>
      </c>
      <c r="P1098">
        <v>0.2822405945762036</v>
      </c>
      <c r="Q1098">
        <v>0.7781533397026289</v>
      </c>
      <c r="R1098">
        <v>148</v>
      </c>
      <c r="S1098">
        <v>0</v>
      </c>
      <c r="T1098">
        <v>-0.49569498642627757</v>
      </c>
      <c r="U1098">
        <v>19</v>
      </c>
      <c r="V1098">
        <v>3008</v>
      </c>
      <c r="W1098">
        <v>149</v>
      </c>
    </row>
    <row r="1099" spans="1:23">
      <c r="A1099" t="s">
        <v>351</v>
      </c>
      <c r="B1099" t="str">
        <f t="shared" si="17"/>
        <v>newstarts_area_ytd_yoy_exceed_expectation_24_-1</v>
      </c>
      <c r="C1099" t="s">
        <v>446</v>
      </c>
      <c r="D1099" t="s">
        <v>329</v>
      </c>
      <c r="E1099">
        <v>24</v>
      </c>
      <c r="F1099">
        <v>-1</v>
      </c>
      <c r="G1099">
        <v>1</v>
      </c>
      <c r="H1099" t="s">
        <v>330</v>
      </c>
      <c r="I1099" t="s">
        <v>331</v>
      </c>
      <c r="K1099">
        <v>-0.27482453271859292</v>
      </c>
      <c r="L1099">
        <v>-2.6561770145979269E-2</v>
      </c>
      <c r="M1099">
        <v>-0.1503719196944733</v>
      </c>
      <c r="N1099">
        <v>0.51677852348993292</v>
      </c>
      <c r="O1099">
        <v>-4.7588052399792912E-4</v>
      </c>
      <c r="P1099">
        <v>-9.858898480726154E-2</v>
      </c>
      <c r="Q1099">
        <v>0.92159801893190885</v>
      </c>
      <c r="R1099">
        <v>148</v>
      </c>
      <c r="S1099">
        <v>0</v>
      </c>
      <c r="T1099">
        <v>-0.61298868155356045</v>
      </c>
      <c r="U1099">
        <v>19</v>
      </c>
      <c r="V1099">
        <v>3008</v>
      </c>
      <c r="W1099">
        <v>149</v>
      </c>
    </row>
    <row r="1100" spans="1:23">
      <c r="A1100" t="s">
        <v>351</v>
      </c>
      <c r="B1100" t="str">
        <f t="shared" si="17"/>
        <v>completed_area_ytd_yoy_exceed_expectation_24_1</v>
      </c>
      <c r="C1100" t="s">
        <v>447</v>
      </c>
      <c r="D1100" t="s">
        <v>329</v>
      </c>
      <c r="E1100">
        <v>24</v>
      </c>
      <c r="F1100">
        <v>1</v>
      </c>
      <c r="G1100">
        <v>1</v>
      </c>
      <c r="H1100" t="s">
        <v>330</v>
      </c>
      <c r="I1100" t="s">
        <v>331</v>
      </c>
      <c r="K1100">
        <v>0.71948112404747122</v>
      </c>
      <c r="L1100">
        <v>4.6455569796872709E-2</v>
      </c>
      <c r="M1100">
        <v>0.26305522765453843</v>
      </c>
      <c r="N1100">
        <v>0.50335570469798663</v>
      </c>
      <c r="O1100">
        <v>5.3071074000364416E-3</v>
      </c>
      <c r="P1100">
        <v>1.085580122048045</v>
      </c>
      <c r="Q1100">
        <v>0.27942985886136612</v>
      </c>
      <c r="R1100">
        <v>148</v>
      </c>
      <c r="S1100">
        <v>0</v>
      </c>
      <c r="T1100">
        <v>-0.63209588774699121</v>
      </c>
      <c r="U1100">
        <v>15</v>
      </c>
      <c r="V1100">
        <v>3008</v>
      </c>
      <c r="W1100">
        <v>149</v>
      </c>
    </row>
    <row r="1101" spans="1:23">
      <c r="A1101" t="s">
        <v>351</v>
      </c>
      <c r="B1101" t="str">
        <f t="shared" si="17"/>
        <v>completed_area_ytd_yoy_exceed_expectation_24_-1</v>
      </c>
      <c r="C1101" t="s">
        <v>447</v>
      </c>
      <c r="D1101" t="s">
        <v>329</v>
      </c>
      <c r="E1101">
        <v>24</v>
      </c>
      <c r="F1101">
        <v>-1</v>
      </c>
      <c r="G1101">
        <v>1</v>
      </c>
      <c r="H1101" t="s">
        <v>330</v>
      </c>
      <c r="I1101" t="s">
        <v>331</v>
      </c>
      <c r="K1101">
        <v>-0.59928807830307118</v>
      </c>
      <c r="L1101">
        <v>-7.3753373812173506E-2</v>
      </c>
      <c r="M1101">
        <v>-0.41762937411560108</v>
      </c>
      <c r="N1101">
        <v>0.48993288590604028</v>
      </c>
      <c r="O1101">
        <v>-4.5332847021109799E-3</v>
      </c>
      <c r="P1101">
        <v>-1.0043997486303391</v>
      </c>
      <c r="Q1101">
        <v>0.31682530087371957</v>
      </c>
      <c r="R1101">
        <v>148</v>
      </c>
      <c r="S1101">
        <v>0</v>
      </c>
      <c r="T1101">
        <v>-0.7734108170873234</v>
      </c>
      <c r="U1101">
        <v>15</v>
      </c>
      <c r="V1101">
        <v>3008</v>
      </c>
      <c r="W1101">
        <v>149</v>
      </c>
    </row>
    <row r="1102" spans="1:23">
      <c r="A1102" t="s">
        <v>351</v>
      </c>
      <c r="B1102" t="str">
        <f t="shared" si="17"/>
        <v>sold_area_ytd_yoy_exceed_expectation_24_1</v>
      </c>
      <c r="C1102" t="s">
        <v>392</v>
      </c>
      <c r="D1102" t="s">
        <v>329</v>
      </c>
      <c r="E1102">
        <v>24</v>
      </c>
      <c r="F1102">
        <v>1</v>
      </c>
      <c r="G1102">
        <v>-1</v>
      </c>
      <c r="H1102" t="s">
        <v>330</v>
      </c>
      <c r="I1102" t="s">
        <v>331</v>
      </c>
      <c r="K1102">
        <v>-0.59675523074400649</v>
      </c>
      <c r="L1102">
        <v>-7.3264302926269398E-2</v>
      </c>
      <c r="M1102">
        <v>-0.41485814701011142</v>
      </c>
      <c r="N1102">
        <v>0.44295302013422821</v>
      </c>
      <c r="O1102">
        <v>-4.3572320936989184E-3</v>
      </c>
      <c r="P1102">
        <v>-0.9102294589129647</v>
      </c>
      <c r="Q1102">
        <v>0.36418154484827148</v>
      </c>
      <c r="R1102">
        <v>148</v>
      </c>
      <c r="S1102">
        <v>0</v>
      </c>
      <c r="T1102">
        <v>-0.67275084861065382</v>
      </c>
      <c r="U1102">
        <v>8</v>
      </c>
      <c r="V1102">
        <v>3008</v>
      </c>
      <c r="W1102">
        <v>149</v>
      </c>
    </row>
    <row r="1103" spans="1:23">
      <c r="A1103" t="s">
        <v>351</v>
      </c>
      <c r="B1103" t="str">
        <f t="shared" si="17"/>
        <v>sold_area_ytd_yoy_exceed_expectation_24_-1</v>
      </c>
      <c r="C1103" t="s">
        <v>392</v>
      </c>
      <c r="D1103" t="s">
        <v>329</v>
      </c>
      <c r="E1103">
        <v>24</v>
      </c>
      <c r="F1103">
        <v>-1</v>
      </c>
      <c r="G1103">
        <v>-1</v>
      </c>
      <c r="H1103" t="s">
        <v>330</v>
      </c>
      <c r="I1103" t="s">
        <v>331</v>
      </c>
      <c r="K1103">
        <v>0.7086807767151424</v>
      </c>
      <c r="L1103">
        <v>4.5903318540989391E-2</v>
      </c>
      <c r="M1103">
        <v>0.25992693454948063</v>
      </c>
      <c r="N1103">
        <v>0.55033557046979864</v>
      </c>
      <c r="O1103">
        <v>5.3290055143446584E-3</v>
      </c>
      <c r="P1103">
        <v>1.0869330325447231</v>
      </c>
      <c r="Q1103">
        <v>0.27883345075365462</v>
      </c>
      <c r="R1103">
        <v>148</v>
      </c>
      <c r="S1103">
        <v>0</v>
      </c>
      <c r="T1103">
        <v>-0.42059402981683891</v>
      </c>
      <c r="U1103">
        <v>8</v>
      </c>
      <c r="V1103">
        <v>3008</v>
      </c>
      <c r="W1103">
        <v>149</v>
      </c>
    </row>
    <row r="1104" spans="1:23">
      <c r="A1104" t="s">
        <v>351</v>
      </c>
      <c r="B1104" t="str">
        <f t="shared" si="17"/>
        <v>CN_BOND_1Y_exceed_expectation_24_1</v>
      </c>
      <c r="C1104" t="s">
        <v>448</v>
      </c>
      <c r="D1104" t="s">
        <v>329</v>
      </c>
      <c r="E1104">
        <v>24</v>
      </c>
      <c r="F1104">
        <v>1</v>
      </c>
      <c r="G1104">
        <v>-1</v>
      </c>
      <c r="H1104" t="s">
        <v>330</v>
      </c>
      <c r="I1104" t="s">
        <v>331</v>
      </c>
      <c r="K1104">
        <v>1.868954287860876</v>
      </c>
      <c r="L1104">
        <v>9.2311553829127924E-2</v>
      </c>
      <c r="M1104">
        <v>0.52295068206665907</v>
      </c>
      <c r="N1104">
        <v>0.53691275167785235</v>
      </c>
      <c r="O1104">
        <v>8.8216570749520308E-3</v>
      </c>
      <c r="P1104">
        <v>1.773470179707215</v>
      </c>
      <c r="Q1104">
        <v>7.8207478307749281E-2</v>
      </c>
      <c r="R1104">
        <v>148</v>
      </c>
      <c r="S1104">
        <v>0</v>
      </c>
      <c r="T1104">
        <v>-0.44055185105264982</v>
      </c>
      <c r="U1104">
        <v>16</v>
      </c>
      <c r="V1104">
        <v>3008</v>
      </c>
      <c r="W1104">
        <v>149</v>
      </c>
    </row>
    <row r="1105" spans="1:23">
      <c r="A1105" t="s">
        <v>351</v>
      </c>
      <c r="B1105" t="str">
        <f t="shared" si="17"/>
        <v>CN_BOND_1Y_exceed_expectation_24_-1</v>
      </c>
      <c r="C1105" t="s">
        <v>448</v>
      </c>
      <c r="D1105" t="s">
        <v>329</v>
      </c>
      <c r="E1105">
        <v>24</v>
      </c>
      <c r="F1105">
        <v>-1</v>
      </c>
      <c r="G1105">
        <v>-1</v>
      </c>
      <c r="H1105" t="s">
        <v>330</v>
      </c>
      <c r="I1105" t="s">
        <v>331</v>
      </c>
      <c r="K1105">
        <v>-0.7598370289641696</v>
      </c>
      <c r="L1105">
        <v>-0.1126378389187689</v>
      </c>
      <c r="M1105">
        <v>-0.63810034871819177</v>
      </c>
      <c r="N1105">
        <v>0.4563758389261745</v>
      </c>
      <c r="O1105">
        <v>-7.8804105991811813E-3</v>
      </c>
      <c r="P1105">
        <v>-1.7116000782913361</v>
      </c>
      <c r="Q1105">
        <v>8.906515505797942E-2</v>
      </c>
      <c r="R1105">
        <v>148</v>
      </c>
      <c r="S1105">
        <v>0</v>
      </c>
      <c r="T1105">
        <v>-0.81534330634594676</v>
      </c>
      <c r="U1105">
        <v>16</v>
      </c>
      <c r="V1105">
        <v>3008</v>
      </c>
      <c r="W1105">
        <v>149</v>
      </c>
    </row>
    <row r="1106" spans="1:23">
      <c r="A1106" t="s">
        <v>351</v>
      </c>
      <c r="B1106" t="str">
        <f t="shared" si="17"/>
        <v>CN_BOND_10Y_exceed_expectation_24_1</v>
      </c>
      <c r="C1106" t="s">
        <v>449</v>
      </c>
      <c r="D1106" t="s">
        <v>329</v>
      </c>
      <c r="E1106">
        <v>24</v>
      </c>
      <c r="F1106">
        <v>1</v>
      </c>
      <c r="G1106">
        <v>-1</v>
      </c>
      <c r="H1106" t="s">
        <v>330</v>
      </c>
      <c r="I1106" t="s">
        <v>331</v>
      </c>
      <c r="K1106">
        <v>0.85591357627516618</v>
      </c>
      <c r="L1106">
        <v>5.3170907930195847E-2</v>
      </c>
      <c r="M1106">
        <v>0.30109669523230809</v>
      </c>
      <c r="N1106">
        <v>0.53691275167785235</v>
      </c>
      <c r="O1106">
        <v>5.7785932953881248E-3</v>
      </c>
      <c r="P1106">
        <v>1.2364480053974449</v>
      </c>
      <c r="Q1106">
        <v>0.21825067857383329</v>
      </c>
      <c r="R1106">
        <v>148</v>
      </c>
      <c r="S1106">
        <v>0</v>
      </c>
      <c r="T1106">
        <v>-0.45040399073826282</v>
      </c>
      <c r="U1106">
        <v>11</v>
      </c>
      <c r="V1106">
        <v>3008</v>
      </c>
      <c r="W1106">
        <v>149</v>
      </c>
    </row>
    <row r="1107" spans="1:23">
      <c r="A1107" t="s">
        <v>351</v>
      </c>
      <c r="B1107" t="str">
        <f t="shared" si="17"/>
        <v>CN_BOND_10Y_exceed_expectation_24_-1</v>
      </c>
      <c r="C1107" t="s">
        <v>449</v>
      </c>
      <c r="D1107" t="s">
        <v>329</v>
      </c>
      <c r="E1107">
        <v>24</v>
      </c>
      <c r="F1107">
        <v>-1</v>
      </c>
      <c r="G1107">
        <v>-1</v>
      </c>
      <c r="H1107" t="s">
        <v>330</v>
      </c>
      <c r="I1107" t="s">
        <v>331</v>
      </c>
      <c r="K1107">
        <v>-0.6287453282595642</v>
      </c>
      <c r="L1107">
        <v>-7.9659404108742948E-2</v>
      </c>
      <c r="M1107">
        <v>-0.45109598942349871</v>
      </c>
      <c r="N1107">
        <v>0.4563758389261745</v>
      </c>
      <c r="O1107">
        <v>-5.0263053054384896E-3</v>
      </c>
      <c r="P1107">
        <v>-1.072490186866722</v>
      </c>
      <c r="Q1107">
        <v>0.28524558593397947</v>
      </c>
      <c r="R1107">
        <v>148</v>
      </c>
      <c r="S1107">
        <v>0</v>
      </c>
      <c r="T1107">
        <v>-0.72322912894833258</v>
      </c>
      <c r="U1107">
        <v>11</v>
      </c>
      <c r="V1107">
        <v>3008</v>
      </c>
      <c r="W1107">
        <v>149</v>
      </c>
    </row>
    <row r="1108" spans="1:23">
      <c r="A1108" t="s">
        <v>351</v>
      </c>
      <c r="B1108" t="str">
        <f t="shared" si="17"/>
        <v>TERM_SPREAD_exceed_expectation_24_1</v>
      </c>
      <c r="C1108" t="s">
        <v>450</v>
      </c>
      <c r="D1108" t="s">
        <v>329</v>
      </c>
      <c r="E1108">
        <v>24</v>
      </c>
      <c r="F1108">
        <v>1</v>
      </c>
      <c r="G1108">
        <v>1</v>
      </c>
      <c r="H1108" t="s">
        <v>330</v>
      </c>
      <c r="I1108" t="s">
        <v>331</v>
      </c>
      <c r="K1108">
        <v>-0.41582285212404779</v>
      </c>
      <c r="L1108">
        <v>-4.4035206397389233E-2</v>
      </c>
      <c r="M1108">
        <v>-0.2493045133422597</v>
      </c>
      <c r="N1108">
        <v>0.47651006711409388</v>
      </c>
      <c r="O1108">
        <v>-1.9487564419227749E-3</v>
      </c>
      <c r="P1108">
        <v>-0.41552244665112231</v>
      </c>
      <c r="Q1108">
        <v>0.67836130608697176</v>
      </c>
      <c r="R1108">
        <v>148</v>
      </c>
      <c r="S1108">
        <v>0</v>
      </c>
      <c r="T1108">
        <v>-0.705968310950009</v>
      </c>
      <c r="U1108">
        <v>35</v>
      </c>
      <c r="V1108">
        <v>3008</v>
      </c>
      <c r="W1108">
        <v>149</v>
      </c>
    </row>
    <row r="1109" spans="1:23">
      <c r="A1109" t="s">
        <v>351</v>
      </c>
      <c r="B1109" t="str">
        <f t="shared" si="17"/>
        <v>TERM_SPREAD_exceed_expectation_24_-1</v>
      </c>
      <c r="C1109" t="s">
        <v>450</v>
      </c>
      <c r="D1109" t="s">
        <v>329</v>
      </c>
      <c r="E1109">
        <v>24</v>
      </c>
      <c r="F1109">
        <v>-1</v>
      </c>
      <c r="G1109">
        <v>1</v>
      </c>
      <c r="H1109" t="s">
        <v>330</v>
      </c>
      <c r="I1109" t="s">
        <v>331</v>
      </c>
      <c r="K1109">
        <v>0.17946514690601961</v>
      </c>
      <c r="L1109">
        <v>1.3924307114948631E-2</v>
      </c>
      <c r="M1109">
        <v>7.8832209337078199E-2</v>
      </c>
      <c r="N1109">
        <v>0.51677852348993292</v>
      </c>
      <c r="O1109">
        <v>2.7964190173042042E-3</v>
      </c>
      <c r="P1109">
        <v>0.57645423319880562</v>
      </c>
      <c r="Q1109">
        <v>0.56518385690171291</v>
      </c>
      <c r="R1109">
        <v>148</v>
      </c>
      <c r="S1109">
        <v>0</v>
      </c>
      <c r="T1109">
        <v>-0.53580177026917342</v>
      </c>
      <c r="U1109">
        <v>35</v>
      </c>
      <c r="V1109">
        <v>3008</v>
      </c>
      <c r="W1109">
        <v>149</v>
      </c>
    </row>
    <row r="1110" spans="1:23">
      <c r="A1110" t="s">
        <v>351</v>
      </c>
      <c r="B1110" t="str">
        <f t="shared" si="17"/>
        <v>US_BOND_5Y_exceed_expectation_24_1</v>
      </c>
      <c r="C1110" t="s">
        <v>338</v>
      </c>
      <c r="D1110" t="s">
        <v>329</v>
      </c>
      <c r="E1110">
        <v>24</v>
      </c>
      <c r="F1110">
        <v>1</v>
      </c>
      <c r="G1110">
        <v>1</v>
      </c>
      <c r="H1110" t="s">
        <v>330</v>
      </c>
      <c r="I1110" t="s">
        <v>331</v>
      </c>
      <c r="K1110">
        <v>1.710185443548045</v>
      </c>
      <c r="L1110">
        <v>8.7114235795834105E-2</v>
      </c>
      <c r="M1110">
        <v>0.49347689745224399</v>
      </c>
      <c r="N1110">
        <v>0.56375838926174493</v>
      </c>
      <c r="O1110">
        <v>8.3478638672819117E-3</v>
      </c>
      <c r="P1110">
        <v>1.7246316157941459</v>
      </c>
      <c r="Q1110">
        <v>8.6681592139992741E-2</v>
      </c>
      <c r="R1110">
        <v>148</v>
      </c>
      <c r="S1110">
        <v>0</v>
      </c>
      <c r="T1110">
        <v>-0.35736175155875061</v>
      </c>
      <c r="U1110">
        <v>19</v>
      </c>
      <c r="V1110">
        <v>3008</v>
      </c>
      <c r="W1110">
        <v>149</v>
      </c>
    </row>
    <row r="1111" spans="1:23">
      <c r="A1111" t="s">
        <v>351</v>
      </c>
      <c r="B1111" t="str">
        <f t="shared" si="17"/>
        <v>US_BOND_5Y_exceed_expectation_24_-1</v>
      </c>
      <c r="C1111" t="s">
        <v>338</v>
      </c>
      <c r="D1111" t="s">
        <v>329</v>
      </c>
      <c r="E1111">
        <v>24</v>
      </c>
      <c r="F1111">
        <v>-1</v>
      </c>
      <c r="G1111">
        <v>1</v>
      </c>
      <c r="H1111" t="s">
        <v>330</v>
      </c>
      <c r="I1111" t="s">
        <v>331</v>
      </c>
      <c r="K1111">
        <v>-0.74576773438918942</v>
      </c>
      <c r="L1111">
        <v>-0.10839550337573869</v>
      </c>
      <c r="M1111">
        <v>-0.61402911033964147</v>
      </c>
      <c r="N1111">
        <v>0.42953020134228193</v>
      </c>
      <c r="O1111">
        <v>-7.5895206970521848E-3</v>
      </c>
      <c r="P1111">
        <v>-1.693190052423351</v>
      </c>
      <c r="Q1111">
        <v>9.2523104908706591E-2</v>
      </c>
      <c r="R1111">
        <v>148</v>
      </c>
      <c r="S1111">
        <v>0</v>
      </c>
      <c r="T1111">
        <v>-0.7996161874621478</v>
      </c>
      <c r="U1111">
        <v>19</v>
      </c>
      <c r="V1111">
        <v>3008</v>
      </c>
      <c r="W1111">
        <v>149</v>
      </c>
    </row>
    <row r="1112" spans="1:23">
      <c r="A1112" t="s">
        <v>351</v>
      </c>
      <c r="B1112" t="str">
        <f t="shared" si="17"/>
        <v>US_BOND_10Y_exceed_expectation_24_1</v>
      </c>
      <c r="C1112" t="s">
        <v>336</v>
      </c>
      <c r="D1112" t="s">
        <v>329</v>
      </c>
      <c r="E1112">
        <v>24</v>
      </c>
      <c r="F1112">
        <v>1</v>
      </c>
      <c r="G1112">
        <v>1</v>
      </c>
      <c r="H1112" t="s">
        <v>330</v>
      </c>
      <c r="I1112" t="s">
        <v>331</v>
      </c>
      <c r="K1112">
        <v>0.32581742172613942</v>
      </c>
      <c r="L1112">
        <v>2.390878504564364E-2</v>
      </c>
      <c r="M1112">
        <v>0.135364947210624</v>
      </c>
      <c r="N1112">
        <v>0.55033557046979864</v>
      </c>
      <c r="O1112">
        <v>3.470310415367211E-3</v>
      </c>
      <c r="P1112">
        <v>0.75371757835750353</v>
      </c>
      <c r="Q1112">
        <v>0.45221624854218551</v>
      </c>
      <c r="R1112">
        <v>148</v>
      </c>
      <c r="S1112">
        <v>0</v>
      </c>
      <c r="T1112">
        <v>-0.47711731003687052</v>
      </c>
      <c r="U1112">
        <v>8</v>
      </c>
      <c r="V1112">
        <v>3008</v>
      </c>
      <c r="W1112">
        <v>149</v>
      </c>
    </row>
    <row r="1113" spans="1:23">
      <c r="A1113" t="s">
        <v>351</v>
      </c>
      <c r="B1113" t="str">
        <f t="shared" si="17"/>
        <v>US_BOND_10Y_exceed_expectation_24_-1</v>
      </c>
      <c r="C1113" t="s">
        <v>336</v>
      </c>
      <c r="D1113" t="s">
        <v>329</v>
      </c>
      <c r="E1113">
        <v>24</v>
      </c>
      <c r="F1113">
        <v>-1</v>
      </c>
      <c r="G1113">
        <v>1</v>
      </c>
      <c r="H1113" t="s">
        <v>330</v>
      </c>
      <c r="I1113" t="s">
        <v>331</v>
      </c>
      <c r="K1113">
        <v>-0.48030809201345692</v>
      </c>
      <c r="L1113">
        <v>-5.3357139682511212E-2</v>
      </c>
      <c r="M1113">
        <v>-0.30209340970879017</v>
      </c>
      <c r="N1113">
        <v>0.44295302013422821</v>
      </c>
      <c r="O1113">
        <v>-2.8100412070959091E-3</v>
      </c>
      <c r="P1113">
        <v>-0.60444834481586007</v>
      </c>
      <c r="Q1113">
        <v>0.54647111454180597</v>
      </c>
      <c r="R1113">
        <v>148</v>
      </c>
      <c r="S1113">
        <v>0</v>
      </c>
      <c r="T1113">
        <v>-0.71119306854468334</v>
      </c>
      <c r="U1113">
        <v>8</v>
      </c>
      <c r="V1113">
        <v>3008</v>
      </c>
      <c r="W1113">
        <v>149</v>
      </c>
    </row>
    <row r="1114" spans="1:23">
      <c r="A1114" t="s">
        <v>351</v>
      </c>
      <c r="B1114" t="str">
        <f t="shared" si="17"/>
        <v>CNY_INDEX_exceed_expectation_24_1</v>
      </c>
      <c r="C1114" t="s">
        <v>388</v>
      </c>
      <c r="D1114" t="s">
        <v>329</v>
      </c>
      <c r="E1114">
        <v>24</v>
      </c>
      <c r="F1114">
        <v>1</v>
      </c>
      <c r="G1114">
        <v>-1</v>
      </c>
      <c r="H1114" t="s">
        <v>464</v>
      </c>
      <c r="I1114" t="s">
        <v>331</v>
      </c>
      <c r="K1114">
        <v>-0.21876089895970599</v>
      </c>
      <c r="L1114">
        <v>-3.4120950615786572E-2</v>
      </c>
      <c r="M1114">
        <v>-0.22011886350399729</v>
      </c>
      <c r="N1114">
        <v>0.5280898876404494</v>
      </c>
      <c r="O1114">
        <v>-1.655253890894736E-3</v>
      </c>
      <c r="P1114">
        <v>-0.33172685327315471</v>
      </c>
      <c r="Q1114">
        <v>0.74088427492663289</v>
      </c>
      <c r="R1114">
        <v>88</v>
      </c>
      <c r="S1114">
        <v>0</v>
      </c>
      <c r="T1114">
        <v>-0.48331474428552418</v>
      </c>
      <c r="U1114">
        <v>13</v>
      </c>
      <c r="V1114">
        <v>1792</v>
      </c>
      <c r="W1114">
        <v>89</v>
      </c>
    </row>
    <row r="1115" spans="1:23">
      <c r="A1115" t="s">
        <v>351</v>
      </c>
      <c r="B1115" t="str">
        <f t="shared" si="17"/>
        <v>CNY_INDEX_exceed_expectation_24_-1</v>
      </c>
      <c r="C1115" t="s">
        <v>388</v>
      </c>
      <c r="D1115" t="s">
        <v>329</v>
      </c>
      <c r="E1115">
        <v>24</v>
      </c>
      <c r="F1115">
        <v>-1</v>
      </c>
      <c r="G1115">
        <v>-1</v>
      </c>
      <c r="H1115" t="s">
        <v>464</v>
      </c>
      <c r="I1115" t="s">
        <v>331</v>
      </c>
      <c r="K1115">
        <v>7.9006805219008713E-2</v>
      </c>
      <c r="L1115">
        <v>1.075064196135567E-2</v>
      </c>
      <c r="M1115">
        <v>6.9353844126990249E-2</v>
      </c>
      <c r="N1115">
        <v>0.47191011235955049</v>
      </c>
      <c r="O1115">
        <v>1.9984500080287861E-3</v>
      </c>
      <c r="P1115">
        <v>0.38822038297837591</v>
      </c>
      <c r="Q1115">
        <v>0.69879053510690925</v>
      </c>
      <c r="R1115">
        <v>88</v>
      </c>
      <c r="S1115">
        <v>0</v>
      </c>
      <c r="T1115">
        <v>-0.32410933248487472</v>
      </c>
      <c r="U1115">
        <v>13</v>
      </c>
      <c r="V1115">
        <v>1792</v>
      </c>
      <c r="W1115">
        <v>89</v>
      </c>
    </row>
    <row r="1116" spans="1:23">
      <c r="A1116" t="s">
        <v>351</v>
      </c>
      <c r="B1116" t="str">
        <f t="shared" si="17"/>
        <v>USD_INDEX_exceed_expectation_24_1</v>
      </c>
      <c r="C1116" t="s">
        <v>452</v>
      </c>
      <c r="D1116" t="s">
        <v>329</v>
      </c>
      <c r="E1116">
        <v>24</v>
      </c>
      <c r="F1116">
        <v>1</v>
      </c>
      <c r="G1116">
        <v>1</v>
      </c>
      <c r="H1116" t="s">
        <v>330</v>
      </c>
      <c r="I1116" t="s">
        <v>331</v>
      </c>
      <c r="K1116">
        <v>-1.996924372805697E-2</v>
      </c>
      <c r="L1116">
        <v>-1.688457793142528E-3</v>
      </c>
      <c r="M1116">
        <v>-9.5587631341775784E-3</v>
      </c>
      <c r="N1116">
        <v>0.50335570469798663</v>
      </c>
      <c r="O1116">
        <v>1.5812193049407851E-3</v>
      </c>
      <c r="P1116">
        <v>0.32276104285677498</v>
      </c>
      <c r="Q1116">
        <v>0.74733174651068146</v>
      </c>
      <c r="R1116">
        <v>148</v>
      </c>
      <c r="S1116">
        <v>0</v>
      </c>
      <c r="T1116">
        <v>-0.64455047765799645</v>
      </c>
      <c r="U1116">
        <v>16</v>
      </c>
      <c r="V1116">
        <v>3008</v>
      </c>
      <c r="W1116">
        <v>149</v>
      </c>
    </row>
    <row r="1117" spans="1:23">
      <c r="A1117" t="s">
        <v>351</v>
      </c>
      <c r="B1117" t="str">
        <f t="shared" si="17"/>
        <v>USD_INDEX_exceed_expectation_24_-1</v>
      </c>
      <c r="C1117" t="s">
        <v>452</v>
      </c>
      <c r="D1117" t="s">
        <v>329</v>
      </c>
      <c r="E1117">
        <v>24</v>
      </c>
      <c r="F1117">
        <v>-1</v>
      </c>
      <c r="G1117">
        <v>1</v>
      </c>
      <c r="H1117" t="s">
        <v>330</v>
      </c>
      <c r="I1117" t="s">
        <v>331</v>
      </c>
      <c r="K1117">
        <v>-0.29694391616882448</v>
      </c>
      <c r="L1117">
        <v>-2.9084709531514319E-2</v>
      </c>
      <c r="M1117">
        <v>-0.1646554923476457</v>
      </c>
      <c r="N1117">
        <v>0.48993288590604028</v>
      </c>
      <c r="O1117">
        <v>-6.5923095506744073E-4</v>
      </c>
      <c r="P1117">
        <v>-0.13872157167257509</v>
      </c>
      <c r="Q1117">
        <v>0.88985874732074355</v>
      </c>
      <c r="R1117">
        <v>148</v>
      </c>
      <c r="S1117">
        <v>0</v>
      </c>
      <c r="T1117">
        <v>-0.58126382051571213</v>
      </c>
      <c r="U1117">
        <v>16</v>
      </c>
      <c r="V1117">
        <v>3008</v>
      </c>
      <c r="W1117">
        <v>149</v>
      </c>
    </row>
    <row r="1118" spans="1:23">
      <c r="A1118" t="s">
        <v>351</v>
      </c>
      <c r="B1118" t="str">
        <f t="shared" si="17"/>
        <v>DR007_marginal_improvement_6_1</v>
      </c>
      <c r="C1118" t="s">
        <v>387</v>
      </c>
      <c r="D1118" t="s">
        <v>337</v>
      </c>
      <c r="E1118">
        <v>6</v>
      </c>
      <c r="F1118">
        <v>1</v>
      </c>
      <c r="G1118">
        <v>1</v>
      </c>
      <c r="H1118" t="s">
        <v>330</v>
      </c>
      <c r="I1118" t="s">
        <v>331</v>
      </c>
      <c r="K1118">
        <v>-0.1570866132940649</v>
      </c>
      <c r="L1118">
        <v>-1.421467589828518E-2</v>
      </c>
      <c r="M1118">
        <v>-8.0471701426837322E-2</v>
      </c>
      <c r="N1118">
        <v>0.49664429530201343</v>
      </c>
      <c r="O1118">
        <v>5.4326213878276228E-4</v>
      </c>
      <c r="P1118">
        <v>0.1159993890983607</v>
      </c>
      <c r="Q1118">
        <v>0.90781027339192655</v>
      </c>
      <c r="R1118">
        <v>148</v>
      </c>
      <c r="S1118">
        <v>0</v>
      </c>
      <c r="T1118">
        <v>-0.64418609977506491</v>
      </c>
      <c r="U1118">
        <v>13</v>
      </c>
      <c r="V1118">
        <v>3008</v>
      </c>
      <c r="W1118">
        <v>149</v>
      </c>
    </row>
    <row r="1119" spans="1:23">
      <c r="A1119" t="s">
        <v>351</v>
      </c>
      <c r="B1119" t="str">
        <f t="shared" si="17"/>
        <v>DR007_marginal_improvement_6_-1</v>
      </c>
      <c r="C1119" t="s">
        <v>387</v>
      </c>
      <c r="D1119" t="s">
        <v>337</v>
      </c>
      <c r="E1119">
        <v>6</v>
      </c>
      <c r="F1119">
        <v>-1</v>
      </c>
      <c r="G1119">
        <v>1</v>
      </c>
      <c r="H1119" t="s">
        <v>330</v>
      </c>
      <c r="I1119" t="s">
        <v>331</v>
      </c>
      <c r="K1119">
        <v>-0.18257724173619039</v>
      </c>
      <c r="L1119">
        <v>-1.6747442590450579E-2</v>
      </c>
      <c r="M1119">
        <v>-9.4810125073932952E-2</v>
      </c>
      <c r="N1119">
        <v>0.49664429530201343</v>
      </c>
      <c r="O1119">
        <v>4.0238232762789032E-4</v>
      </c>
      <c r="P1119">
        <v>8.049929808678237E-2</v>
      </c>
      <c r="Q1119">
        <v>0.93594890637328354</v>
      </c>
      <c r="R1119">
        <v>148</v>
      </c>
      <c r="S1119">
        <v>0</v>
      </c>
      <c r="T1119">
        <v>-0.66307036069933423</v>
      </c>
      <c r="U1119">
        <v>13</v>
      </c>
      <c r="V1119">
        <v>3008</v>
      </c>
      <c r="W1119">
        <v>149</v>
      </c>
    </row>
    <row r="1120" spans="1:23">
      <c r="A1120" t="s">
        <v>351</v>
      </c>
      <c r="B1120" t="str">
        <f t="shared" si="17"/>
        <v>CREDIT_SPREAD_exceed_expectation_24_1</v>
      </c>
      <c r="C1120" t="s">
        <v>453</v>
      </c>
      <c r="D1120" t="s">
        <v>329</v>
      </c>
      <c r="E1120">
        <v>24</v>
      </c>
      <c r="F1120">
        <v>1</v>
      </c>
      <c r="G1120">
        <v>1</v>
      </c>
      <c r="H1120" t="s">
        <v>460</v>
      </c>
      <c r="I1120" t="s">
        <v>331</v>
      </c>
      <c r="K1120">
        <v>-0.45611554590450137</v>
      </c>
      <c r="L1120">
        <v>-5.6747491073830703E-2</v>
      </c>
      <c r="M1120">
        <v>-0.31680704246825608</v>
      </c>
      <c r="N1120">
        <v>0.46923076923076917</v>
      </c>
      <c r="O1120">
        <v>-2.874247132185352E-3</v>
      </c>
      <c r="P1120">
        <v>-0.53592897699184128</v>
      </c>
      <c r="Q1120">
        <v>0.59293050410039772</v>
      </c>
      <c r="R1120">
        <v>129</v>
      </c>
      <c r="S1120">
        <v>0</v>
      </c>
      <c r="T1120">
        <v>-0.67012843761824714</v>
      </c>
      <c r="U1120">
        <v>26</v>
      </c>
      <c r="V1120">
        <v>2627</v>
      </c>
      <c r="W1120">
        <v>130</v>
      </c>
    </row>
    <row r="1121" spans="1:23">
      <c r="A1121" t="s">
        <v>351</v>
      </c>
      <c r="B1121" t="str">
        <f t="shared" si="17"/>
        <v>CREDIT_SPREAD_exceed_expectation_24_-1</v>
      </c>
      <c r="C1121" t="s">
        <v>453</v>
      </c>
      <c r="D1121" t="s">
        <v>329</v>
      </c>
      <c r="E1121">
        <v>24</v>
      </c>
      <c r="F1121">
        <v>-1</v>
      </c>
      <c r="G1121">
        <v>1</v>
      </c>
      <c r="H1121" t="s">
        <v>460</v>
      </c>
      <c r="I1121" t="s">
        <v>331</v>
      </c>
      <c r="K1121">
        <v>0.31579340907459769</v>
      </c>
      <c r="L1121">
        <v>2.6675760883519532E-2</v>
      </c>
      <c r="M1121">
        <v>0.14892409780906521</v>
      </c>
      <c r="N1121">
        <v>0.52307692307692311</v>
      </c>
      <c r="O1121">
        <v>3.905568314386227E-3</v>
      </c>
      <c r="P1121">
        <v>0.74586610643400186</v>
      </c>
      <c r="Q1121">
        <v>0.45710528275638362</v>
      </c>
      <c r="R1121">
        <v>129</v>
      </c>
      <c r="S1121">
        <v>0</v>
      </c>
      <c r="T1121">
        <v>-0.3746807533872249</v>
      </c>
      <c r="U1121">
        <v>26</v>
      </c>
      <c r="V1121">
        <v>2627</v>
      </c>
      <c r="W1121">
        <v>130</v>
      </c>
    </row>
    <row r="1122" spans="1:23">
      <c r="A1122" t="s">
        <v>351</v>
      </c>
      <c r="B1122" t="str">
        <f t="shared" si="17"/>
        <v>electricity_yoy_exceed_expectation_36_1</v>
      </c>
      <c r="C1122" t="s">
        <v>435</v>
      </c>
      <c r="D1122" t="s">
        <v>329</v>
      </c>
      <c r="E1122">
        <v>36</v>
      </c>
      <c r="F1122">
        <v>1</v>
      </c>
      <c r="G1122">
        <v>-1</v>
      </c>
      <c r="H1122" t="s">
        <v>330</v>
      </c>
      <c r="I1122" t="s">
        <v>331</v>
      </c>
      <c r="K1122">
        <v>0.95109053996292214</v>
      </c>
      <c r="L1122">
        <v>5.75927240841414E-2</v>
      </c>
      <c r="M1122">
        <v>0.32614862744032092</v>
      </c>
      <c r="N1122">
        <v>0.53020134228187921</v>
      </c>
      <c r="O1122">
        <v>6.1604579508382998E-3</v>
      </c>
      <c r="P1122">
        <v>1.306629015213485</v>
      </c>
      <c r="Q1122">
        <v>0.19336550001000671</v>
      </c>
      <c r="R1122">
        <v>148</v>
      </c>
      <c r="S1122">
        <v>0</v>
      </c>
      <c r="T1122">
        <v>-0.38617374827100848</v>
      </c>
      <c r="U1122">
        <v>27</v>
      </c>
      <c r="V1122">
        <v>3008</v>
      </c>
      <c r="W1122">
        <v>149</v>
      </c>
    </row>
    <row r="1123" spans="1:23">
      <c r="A1123" t="s">
        <v>351</v>
      </c>
      <c r="B1123" t="str">
        <f t="shared" si="17"/>
        <v>electricity_yoy_exceed_expectation_36_-1</v>
      </c>
      <c r="C1123" t="s">
        <v>435</v>
      </c>
      <c r="D1123" t="s">
        <v>329</v>
      </c>
      <c r="E1123">
        <v>36</v>
      </c>
      <c r="F1123">
        <v>-1</v>
      </c>
      <c r="G1123">
        <v>-1</v>
      </c>
      <c r="H1123" t="s">
        <v>330</v>
      </c>
      <c r="I1123" t="s">
        <v>331</v>
      </c>
      <c r="K1123">
        <v>-0.64685565768170417</v>
      </c>
      <c r="L1123">
        <v>-8.3507366392681748E-2</v>
      </c>
      <c r="M1123">
        <v>-0.47290371072461079</v>
      </c>
      <c r="N1123">
        <v>0.46308724832214759</v>
      </c>
      <c r="O1123">
        <v>-5.3059821668541571E-3</v>
      </c>
      <c r="P1123">
        <v>-1.1060426045040681</v>
      </c>
      <c r="Q1123">
        <v>0.27050270854416009</v>
      </c>
      <c r="R1123">
        <v>148</v>
      </c>
      <c r="S1123">
        <v>0</v>
      </c>
      <c r="T1123">
        <v>-0.78032764056917692</v>
      </c>
      <c r="U1123">
        <v>27</v>
      </c>
      <c r="V1123">
        <v>3008</v>
      </c>
      <c r="W1123">
        <v>149</v>
      </c>
    </row>
    <row r="1124" spans="1:23">
      <c r="A1124" t="s">
        <v>351</v>
      </c>
      <c r="B1124" t="str">
        <f t="shared" si="17"/>
        <v>electricity_ytd_yoy_exceed_expectation_36_1</v>
      </c>
      <c r="C1124" t="s">
        <v>436</v>
      </c>
      <c r="D1124" t="s">
        <v>329</v>
      </c>
      <c r="E1124">
        <v>36</v>
      </c>
      <c r="F1124">
        <v>1</v>
      </c>
      <c r="G1124">
        <v>-1</v>
      </c>
      <c r="H1124" t="s">
        <v>330</v>
      </c>
      <c r="I1124" t="s">
        <v>331</v>
      </c>
      <c r="K1124">
        <v>0.34849695717945101</v>
      </c>
      <c r="L1124">
        <v>2.5364762589819682E-2</v>
      </c>
      <c r="M1124">
        <v>0.1436093588059926</v>
      </c>
      <c r="N1124">
        <v>0.52348993288590606</v>
      </c>
      <c r="O1124">
        <v>3.673377002830418E-3</v>
      </c>
      <c r="P1124">
        <v>0.78050622711600348</v>
      </c>
      <c r="Q1124">
        <v>0.43633951685348982</v>
      </c>
      <c r="R1124">
        <v>148</v>
      </c>
      <c r="S1124">
        <v>0</v>
      </c>
      <c r="T1124">
        <v>-0.56202139702234521</v>
      </c>
      <c r="U1124">
        <v>13</v>
      </c>
      <c r="V1124">
        <v>3008</v>
      </c>
      <c r="W1124">
        <v>149</v>
      </c>
    </row>
    <row r="1125" spans="1:23">
      <c r="A1125" t="s">
        <v>351</v>
      </c>
      <c r="B1125" t="str">
        <f t="shared" si="17"/>
        <v>electricity_ytd_yoy_exceed_expectation_36_-1</v>
      </c>
      <c r="C1125" t="s">
        <v>436</v>
      </c>
      <c r="D1125" t="s">
        <v>329</v>
      </c>
      <c r="E1125">
        <v>36</v>
      </c>
      <c r="F1125">
        <v>-1</v>
      </c>
      <c r="G1125">
        <v>-1</v>
      </c>
      <c r="H1125" t="s">
        <v>330</v>
      </c>
      <c r="I1125" t="s">
        <v>331</v>
      </c>
      <c r="K1125">
        <v>-0.4890484684668337</v>
      </c>
      <c r="L1125">
        <v>-5.4701335228587777E-2</v>
      </c>
      <c r="M1125">
        <v>-0.30970617801729611</v>
      </c>
      <c r="N1125">
        <v>0.46979865771812079</v>
      </c>
      <c r="O1125">
        <v>-2.827346166866797E-3</v>
      </c>
      <c r="P1125">
        <v>-0.58594050461644509</v>
      </c>
      <c r="Q1125">
        <v>0.55880799034209738</v>
      </c>
      <c r="R1125">
        <v>148</v>
      </c>
      <c r="S1125">
        <v>0</v>
      </c>
      <c r="T1125">
        <v>-0.73126217821034156</v>
      </c>
      <c r="U1125">
        <v>13</v>
      </c>
      <c r="V1125">
        <v>3008</v>
      </c>
      <c r="W1125">
        <v>149</v>
      </c>
    </row>
    <row r="1126" spans="1:23">
      <c r="A1126" t="s">
        <v>351</v>
      </c>
      <c r="B1126" t="str">
        <f t="shared" si="17"/>
        <v>industrial_value_added_yoy_exceed_expectation_36_1</v>
      </c>
      <c r="C1126" t="s">
        <v>437</v>
      </c>
      <c r="D1126" t="s">
        <v>329</v>
      </c>
      <c r="E1126">
        <v>36</v>
      </c>
      <c r="F1126">
        <v>1</v>
      </c>
      <c r="G1126">
        <v>-1</v>
      </c>
      <c r="H1126" t="s">
        <v>330</v>
      </c>
      <c r="I1126" t="s">
        <v>331</v>
      </c>
      <c r="K1126">
        <v>0.49295998950036157</v>
      </c>
      <c r="L1126">
        <v>3.4144348925783108E-2</v>
      </c>
      <c r="M1126">
        <v>0.19332675329310539</v>
      </c>
      <c r="N1126">
        <v>0.52348993288590606</v>
      </c>
      <c r="O1126">
        <v>4.3420043292841104E-3</v>
      </c>
      <c r="P1126">
        <v>0.92230013524041476</v>
      </c>
      <c r="Q1126">
        <v>0.35787312716819508</v>
      </c>
      <c r="R1126">
        <v>148</v>
      </c>
      <c r="S1126">
        <v>0</v>
      </c>
      <c r="T1126">
        <v>-0.44890779302856437</v>
      </c>
      <c r="U1126">
        <v>26</v>
      </c>
      <c r="V1126">
        <v>3008</v>
      </c>
      <c r="W1126">
        <v>149</v>
      </c>
    </row>
    <row r="1127" spans="1:23">
      <c r="A1127" t="s">
        <v>351</v>
      </c>
      <c r="B1127" t="str">
        <f t="shared" si="17"/>
        <v>industrial_value_added_yoy_exceed_expectation_36_-1</v>
      </c>
      <c r="C1127" t="s">
        <v>437</v>
      </c>
      <c r="D1127" t="s">
        <v>329</v>
      </c>
      <c r="E1127">
        <v>36</v>
      </c>
      <c r="F1127">
        <v>-1</v>
      </c>
      <c r="G1127">
        <v>-1</v>
      </c>
      <c r="H1127" t="s">
        <v>330</v>
      </c>
      <c r="I1127" t="s">
        <v>331</v>
      </c>
      <c r="K1127">
        <v>-0.53848958419224657</v>
      </c>
      <c r="L1127">
        <v>-6.2726647409863889E-2</v>
      </c>
      <c r="M1127">
        <v>-0.35516094083589972</v>
      </c>
      <c r="N1127">
        <v>0.46979865771812079</v>
      </c>
      <c r="O1127">
        <v>-3.5369046990316151E-3</v>
      </c>
      <c r="P1127">
        <v>-0.74308254306741317</v>
      </c>
      <c r="Q1127">
        <v>0.45860960757425068</v>
      </c>
      <c r="R1127">
        <v>148</v>
      </c>
      <c r="S1127">
        <v>0</v>
      </c>
      <c r="T1127">
        <v>-0.64084871528857312</v>
      </c>
      <c r="U1127">
        <v>26</v>
      </c>
      <c r="V1127">
        <v>3008</v>
      </c>
      <c r="W1127">
        <v>149</v>
      </c>
    </row>
    <row r="1128" spans="1:23">
      <c r="A1128" t="s">
        <v>351</v>
      </c>
      <c r="B1128" t="str">
        <f t="shared" si="17"/>
        <v>fixedasset_investment_yoy_exceed_expectation_36_1</v>
      </c>
      <c r="C1128" t="s">
        <v>344</v>
      </c>
      <c r="D1128" t="s">
        <v>329</v>
      </c>
      <c r="E1128">
        <v>36</v>
      </c>
      <c r="F1128">
        <v>1</v>
      </c>
      <c r="G1128">
        <v>1</v>
      </c>
      <c r="H1128" t="s">
        <v>330</v>
      </c>
      <c r="I1128" t="s">
        <v>331</v>
      </c>
      <c r="K1128">
        <v>0.50254416599919405</v>
      </c>
      <c r="L1128">
        <v>3.4698893732036051E-2</v>
      </c>
      <c r="M1128">
        <v>0.19646730523668079</v>
      </c>
      <c r="N1128">
        <v>0.55033557046979864</v>
      </c>
      <c r="O1128">
        <v>4.3848511782573034E-3</v>
      </c>
      <c r="P1128">
        <v>0.93458680958501805</v>
      </c>
      <c r="Q1128">
        <v>0.35152362189731629</v>
      </c>
      <c r="R1128">
        <v>148</v>
      </c>
      <c r="S1128">
        <v>0</v>
      </c>
      <c r="T1128">
        <v>-0.52645971325488217</v>
      </c>
      <c r="U1128">
        <v>14</v>
      </c>
      <c r="V1128">
        <v>3008</v>
      </c>
      <c r="W1128">
        <v>149</v>
      </c>
    </row>
    <row r="1129" spans="1:23">
      <c r="A1129" t="s">
        <v>351</v>
      </c>
      <c r="B1129" t="str">
        <f t="shared" si="17"/>
        <v>fixedasset_investment_yoy_exceed_expectation_36_-1</v>
      </c>
      <c r="C1129" t="s">
        <v>344</v>
      </c>
      <c r="D1129" t="s">
        <v>329</v>
      </c>
      <c r="E1129">
        <v>36</v>
      </c>
      <c r="F1129">
        <v>-1</v>
      </c>
      <c r="G1129">
        <v>1</v>
      </c>
      <c r="H1129" t="s">
        <v>330</v>
      </c>
      <c r="I1129" t="s">
        <v>331</v>
      </c>
      <c r="K1129">
        <v>-0.54143338936033381</v>
      </c>
      <c r="L1129">
        <v>-6.3228977191857827E-2</v>
      </c>
      <c r="M1129">
        <v>-0.35800642111787978</v>
      </c>
      <c r="N1129">
        <v>0.44295302013422821</v>
      </c>
      <c r="O1129">
        <v>-3.5706647133027908E-3</v>
      </c>
      <c r="P1129">
        <v>-0.74580559536825852</v>
      </c>
      <c r="Q1129">
        <v>0.45696775865559291</v>
      </c>
      <c r="R1129">
        <v>148</v>
      </c>
      <c r="S1129">
        <v>0</v>
      </c>
      <c r="T1129">
        <v>-0.60761069331545658</v>
      </c>
      <c r="U1129">
        <v>14</v>
      </c>
      <c r="V1129">
        <v>3008</v>
      </c>
      <c r="W1129">
        <v>149</v>
      </c>
    </row>
    <row r="1130" spans="1:23">
      <c r="A1130" t="s">
        <v>351</v>
      </c>
      <c r="B1130" t="str">
        <f t="shared" si="17"/>
        <v>fixedasset_investment_ytd_yoy_exceed_expectation_36_1</v>
      </c>
      <c r="C1130" t="s">
        <v>390</v>
      </c>
      <c r="D1130" t="s">
        <v>329</v>
      </c>
      <c r="E1130">
        <v>36</v>
      </c>
      <c r="F1130">
        <v>1</v>
      </c>
      <c r="G1130">
        <v>-1</v>
      </c>
      <c r="H1130" t="s">
        <v>330</v>
      </c>
      <c r="I1130" t="s">
        <v>331</v>
      </c>
      <c r="K1130">
        <v>-0.49458124997669528</v>
      </c>
      <c r="L1130">
        <v>-5.556316115231541E-2</v>
      </c>
      <c r="M1130">
        <v>-0.3145869215162338</v>
      </c>
      <c r="N1130">
        <v>0.47651006711409388</v>
      </c>
      <c r="O1130">
        <v>-2.9178862474184878E-3</v>
      </c>
      <c r="P1130">
        <v>-0.6227775413756137</v>
      </c>
      <c r="Q1130">
        <v>0.53438914452383668</v>
      </c>
      <c r="R1130">
        <v>148</v>
      </c>
      <c r="S1130">
        <v>0</v>
      </c>
      <c r="T1130">
        <v>-0.77655370087536069</v>
      </c>
      <c r="U1130">
        <v>5</v>
      </c>
      <c r="V1130">
        <v>3008</v>
      </c>
      <c r="W1130">
        <v>149</v>
      </c>
    </row>
    <row r="1131" spans="1:23">
      <c r="A1131" t="s">
        <v>351</v>
      </c>
      <c r="B1131" t="str">
        <f t="shared" si="17"/>
        <v>fixedasset_investment_ytd_yoy_exceed_expectation_36_-1</v>
      </c>
      <c r="C1131" t="s">
        <v>390</v>
      </c>
      <c r="D1131" t="s">
        <v>329</v>
      </c>
      <c r="E1131">
        <v>36</v>
      </c>
      <c r="F1131">
        <v>-1</v>
      </c>
      <c r="G1131">
        <v>-1</v>
      </c>
      <c r="H1131" t="s">
        <v>330</v>
      </c>
      <c r="I1131" t="s">
        <v>331</v>
      </c>
      <c r="K1131">
        <v>0.36325885319229162</v>
      </c>
      <c r="L1131">
        <v>2.6300437583983038E-2</v>
      </c>
      <c r="M1131">
        <v>0.14890754094055531</v>
      </c>
      <c r="N1131">
        <v>0.51677852348993292</v>
      </c>
      <c r="O1131">
        <v>3.7587661036352659E-3</v>
      </c>
      <c r="P1131">
        <v>0.77696394849582817</v>
      </c>
      <c r="Q1131">
        <v>0.43842010425321459</v>
      </c>
      <c r="R1131">
        <v>148</v>
      </c>
      <c r="S1131">
        <v>0</v>
      </c>
      <c r="T1131">
        <v>-0.56805681693804122</v>
      </c>
      <c r="U1131">
        <v>5</v>
      </c>
      <c r="V1131">
        <v>3008</v>
      </c>
      <c r="W1131">
        <v>149</v>
      </c>
    </row>
    <row r="1132" spans="1:23">
      <c r="A1132" t="s">
        <v>351</v>
      </c>
      <c r="B1132" t="str">
        <f t="shared" si="17"/>
        <v>pmi_manufacturing_exceed_expectation_36_1</v>
      </c>
      <c r="C1132" t="s">
        <v>347</v>
      </c>
      <c r="D1132" t="s">
        <v>329</v>
      </c>
      <c r="E1132">
        <v>36</v>
      </c>
      <c r="F1132">
        <v>1</v>
      </c>
      <c r="G1132">
        <v>1</v>
      </c>
      <c r="H1132" t="s">
        <v>330</v>
      </c>
      <c r="I1132" t="s">
        <v>331</v>
      </c>
      <c r="K1132">
        <v>4.8984837265799088</v>
      </c>
      <c r="L1132">
        <v>0.16029923446017699</v>
      </c>
      <c r="M1132">
        <v>0.90904341458321791</v>
      </c>
      <c r="N1132">
        <v>0.60402684563758391</v>
      </c>
      <c r="O1132">
        <v>1.36983800346859E-2</v>
      </c>
      <c r="P1132">
        <v>2.7667428609553668</v>
      </c>
      <c r="Q1132">
        <v>6.3846297321543321E-3</v>
      </c>
      <c r="R1132">
        <v>148</v>
      </c>
      <c r="S1132">
        <v>1</v>
      </c>
      <c r="T1132">
        <v>-0.34833542253270722</v>
      </c>
      <c r="U1132">
        <v>26</v>
      </c>
      <c r="V1132">
        <v>3008</v>
      </c>
      <c r="W1132">
        <v>149</v>
      </c>
    </row>
    <row r="1133" spans="1:23">
      <c r="A1133" t="s">
        <v>351</v>
      </c>
      <c r="B1133" t="str">
        <f t="shared" si="17"/>
        <v>pmi_manufacturing_exceed_expectation_36_-1</v>
      </c>
      <c r="C1133" t="s">
        <v>347</v>
      </c>
      <c r="D1133" t="s">
        <v>329</v>
      </c>
      <c r="E1133">
        <v>36</v>
      </c>
      <c r="F1133">
        <v>-1</v>
      </c>
      <c r="G1133">
        <v>1</v>
      </c>
      <c r="H1133" t="s">
        <v>330</v>
      </c>
      <c r="I1133" t="s">
        <v>331</v>
      </c>
      <c r="K1133">
        <v>-0.88318750759050324</v>
      </c>
      <c r="L1133">
        <v>-0.16463278420522001</v>
      </c>
      <c r="M1133">
        <v>-0.93361860903605687</v>
      </c>
      <c r="N1133">
        <v>0.38926174496644289</v>
      </c>
      <c r="O1133">
        <v>-1.2662599596515511E-2</v>
      </c>
      <c r="P1133">
        <v>-2.7439695326725051</v>
      </c>
      <c r="Q1133">
        <v>6.8212857180482171E-3</v>
      </c>
      <c r="R1133">
        <v>148</v>
      </c>
      <c r="S1133">
        <v>1</v>
      </c>
      <c r="T1133">
        <v>-0.90119902653261863</v>
      </c>
      <c r="U1133">
        <v>26</v>
      </c>
      <c r="V1133">
        <v>3008</v>
      </c>
      <c r="W1133">
        <v>149</v>
      </c>
    </row>
    <row r="1134" spans="1:23">
      <c r="A1134" t="s">
        <v>351</v>
      </c>
      <c r="B1134" t="str">
        <f t="shared" si="17"/>
        <v>pmi_manufacturing_neworder_exceed_expectation_9_-1</v>
      </c>
      <c r="C1134" t="s">
        <v>424</v>
      </c>
      <c r="D1134" t="s">
        <v>329</v>
      </c>
      <c r="E1134">
        <v>9</v>
      </c>
      <c r="F1134">
        <v>-1</v>
      </c>
      <c r="G1134">
        <v>1</v>
      </c>
      <c r="H1134" t="s">
        <v>330</v>
      </c>
      <c r="I1134" t="s">
        <v>331</v>
      </c>
      <c r="K1134">
        <v>-0.41463429076302238</v>
      </c>
      <c r="L1134">
        <v>-4.3872412846930782E-2</v>
      </c>
      <c r="M1134">
        <v>-0.24838273305147959</v>
      </c>
      <c r="N1134">
        <v>0.49664429530201343</v>
      </c>
      <c r="O1134">
        <v>-1.9833546859246362E-3</v>
      </c>
      <c r="P1134">
        <v>-0.42229171935351351</v>
      </c>
      <c r="Q1134">
        <v>0.67342493998748321</v>
      </c>
      <c r="R1134">
        <v>148</v>
      </c>
      <c r="S1134">
        <v>0</v>
      </c>
      <c r="T1134">
        <v>-0.79026660937385929</v>
      </c>
      <c r="U1134">
        <v>48</v>
      </c>
      <c r="V1134">
        <v>3008</v>
      </c>
      <c r="W1134">
        <v>149</v>
      </c>
    </row>
    <row r="1135" spans="1:23">
      <c r="A1135" t="s">
        <v>351</v>
      </c>
      <c r="B1135" t="str">
        <f t="shared" si="17"/>
        <v>pmi_manufacturing_neworder_historical_new_low_24_-1</v>
      </c>
      <c r="C1135" t="s">
        <v>424</v>
      </c>
      <c r="D1135" t="s">
        <v>339</v>
      </c>
      <c r="E1135">
        <v>24</v>
      </c>
      <c r="F1135">
        <v>-1</v>
      </c>
      <c r="G1135">
        <v>1</v>
      </c>
      <c r="H1135" t="s">
        <v>330</v>
      </c>
      <c r="I1135" t="s">
        <v>331</v>
      </c>
      <c r="K1135">
        <v>-0.43720873333609028</v>
      </c>
      <c r="L1135">
        <v>-4.7017444630755967E-2</v>
      </c>
      <c r="M1135">
        <v>-0.26619161142886533</v>
      </c>
      <c r="N1135">
        <v>0.4563758389261745</v>
      </c>
      <c r="O1135">
        <v>-2.1323286111122638E-3</v>
      </c>
      <c r="P1135">
        <v>-0.44480247115543659</v>
      </c>
      <c r="Q1135">
        <v>0.65711232327395352</v>
      </c>
      <c r="R1135">
        <v>148</v>
      </c>
      <c r="S1135">
        <v>0</v>
      </c>
      <c r="T1135">
        <v>-0.78798827638979629</v>
      </c>
      <c r="U1135">
        <v>11</v>
      </c>
      <c r="V1135">
        <v>3008</v>
      </c>
      <c r="W1135">
        <v>149</v>
      </c>
    </row>
    <row r="1136" spans="1:23">
      <c r="A1136" t="s">
        <v>351</v>
      </c>
      <c r="B1136" t="str">
        <f t="shared" si="17"/>
        <v>pmi_nonmanufacturing_exceed_expectation_12_1</v>
      </c>
      <c r="C1136" t="s">
        <v>342</v>
      </c>
      <c r="D1136" t="s">
        <v>329</v>
      </c>
      <c r="E1136">
        <v>12</v>
      </c>
      <c r="F1136">
        <v>1</v>
      </c>
      <c r="G1136">
        <v>-1</v>
      </c>
      <c r="H1136" t="s">
        <v>330</v>
      </c>
      <c r="I1136" t="s">
        <v>331</v>
      </c>
      <c r="K1136">
        <v>-0.2164216945864382</v>
      </c>
      <c r="L1136">
        <v>-2.022447987948606E-2</v>
      </c>
      <c r="M1136">
        <v>-0.1144943795360632</v>
      </c>
      <c r="N1136">
        <v>0.50335570469798663</v>
      </c>
      <c r="O1136">
        <v>1.421469743161225E-4</v>
      </c>
      <c r="P1136">
        <v>2.9293696468885071E-2</v>
      </c>
      <c r="Q1136">
        <v>0.97666981890334381</v>
      </c>
      <c r="R1136">
        <v>148</v>
      </c>
      <c r="S1136">
        <v>0</v>
      </c>
      <c r="T1136">
        <v>-0.47986592496606589</v>
      </c>
      <c r="U1136">
        <v>50</v>
      </c>
      <c r="V1136">
        <v>3008</v>
      </c>
      <c r="W1136">
        <v>149</v>
      </c>
    </row>
    <row r="1137" spans="1:23">
      <c r="A1137" t="s">
        <v>351</v>
      </c>
      <c r="B1137" t="str">
        <f t="shared" si="17"/>
        <v>pmi_nonmanufacturing_historical_high_12_1</v>
      </c>
      <c r="C1137" t="s">
        <v>342</v>
      </c>
      <c r="D1137" t="s">
        <v>333</v>
      </c>
      <c r="E1137">
        <v>12</v>
      </c>
      <c r="F1137">
        <v>1</v>
      </c>
      <c r="G1137">
        <v>-1</v>
      </c>
      <c r="H1137" t="s">
        <v>330</v>
      </c>
      <c r="I1137" t="s">
        <v>331</v>
      </c>
      <c r="K1137">
        <v>-0.31796058864686871</v>
      </c>
      <c r="L1137">
        <v>-3.1550178984132038E-2</v>
      </c>
      <c r="M1137">
        <v>-0.17861397609540799</v>
      </c>
      <c r="N1137">
        <v>0.48993288590604028</v>
      </c>
      <c r="O1137">
        <v>-7.8769054750003203E-4</v>
      </c>
      <c r="P1137">
        <v>-0.1623097629598674</v>
      </c>
      <c r="Q1137">
        <v>0.8712833172359522</v>
      </c>
      <c r="R1137">
        <v>148</v>
      </c>
      <c r="S1137">
        <v>0</v>
      </c>
      <c r="T1137">
        <v>-0.54040087073476384</v>
      </c>
      <c r="U1137">
        <v>46</v>
      </c>
      <c r="V1137">
        <v>3008</v>
      </c>
      <c r="W1137">
        <v>149</v>
      </c>
    </row>
    <row r="1138" spans="1:23">
      <c r="A1138" t="s">
        <v>351</v>
      </c>
      <c r="B1138" t="str">
        <f t="shared" si="17"/>
        <v>export_yoy_exceed_expectation_36_1</v>
      </c>
      <c r="C1138" t="s">
        <v>438</v>
      </c>
      <c r="D1138" t="s">
        <v>329</v>
      </c>
      <c r="E1138">
        <v>36</v>
      </c>
      <c r="F1138">
        <v>1</v>
      </c>
      <c r="G1138">
        <v>-1</v>
      </c>
      <c r="H1138" t="s">
        <v>330</v>
      </c>
      <c r="I1138" t="s">
        <v>331</v>
      </c>
      <c r="K1138">
        <v>1.635829403623825</v>
      </c>
      <c r="L1138">
        <v>8.4583562967454951E-2</v>
      </c>
      <c r="M1138">
        <v>0.47912775882914199</v>
      </c>
      <c r="N1138">
        <v>0.57718120805369133</v>
      </c>
      <c r="O1138">
        <v>8.2379294135043607E-3</v>
      </c>
      <c r="P1138">
        <v>1.666285836879952</v>
      </c>
      <c r="Q1138">
        <v>9.7771559614042547E-2</v>
      </c>
      <c r="R1138">
        <v>148</v>
      </c>
      <c r="S1138">
        <v>0</v>
      </c>
      <c r="T1138">
        <v>-0.48793751982431133</v>
      </c>
      <c r="U1138">
        <v>32</v>
      </c>
      <c r="V1138">
        <v>3008</v>
      </c>
      <c r="W1138">
        <v>149</v>
      </c>
    </row>
    <row r="1139" spans="1:23">
      <c r="A1139" t="s">
        <v>351</v>
      </c>
      <c r="B1139" t="str">
        <f t="shared" si="17"/>
        <v>export_yoy_exceed_expectation_36_-1</v>
      </c>
      <c r="C1139" t="s">
        <v>438</v>
      </c>
      <c r="D1139" t="s">
        <v>329</v>
      </c>
      <c r="E1139">
        <v>36</v>
      </c>
      <c r="F1139">
        <v>-1</v>
      </c>
      <c r="G1139">
        <v>-1</v>
      </c>
      <c r="H1139" t="s">
        <v>330</v>
      </c>
      <c r="I1139" t="s">
        <v>331</v>
      </c>
      <c r="K1139">
        <v>-0.73859591042145145</v>
      </c>
      <c r="L1139">
        <v>-0.10631511109402859</v>
      </c>
      <c r="M1139">
        <v>-0.60222718364030947</v>
      </c>
      <c r="N1139">
        <v>0.41610738255033558</v>
      </c>
      <c r="O1139">
        <v>-7.3178983057047287E-3</v>
      </c>
      <c r="P1139">
        <v>-1.584743356708247</v>
      </c>
      <c r="Q1139">
        <v>0.1151590895909454</v>
      </c>
      <c r="R1139">
        <v>148</v>
      </c>
      <c r="S1139">
        <v>0</v>
      </c>
      <c r="T1139">
        <v>-0.84116234063482131</v>
      </c>
      <c r="U1139">
        <v>32</v>
      </c>
      <c r="V1139">
        <v>3008</v>
      </c>
      <c r="W1139">
        <v>149</v>
      </c>
    </row>
    <row r="1140" spans="1:23">
      <c r="A1140" t="s">
        <v>351</v>
      </c>
      <c r="B1140" t="str">
        <f t="shared" si="17"/>
        <v>trade_balance_yoy_exceed_expectation_36_1</v>
      </c>
      <c r="C1140" t="s">
        <v>439</v>
      </c>
      <c r="D1140" t="s">
        <v>329</v>
      </c>
      <c r="E1140">
        <v>36</v>
      </c>
      <c r="F1140">
        <v>1</v>
      </c>
      <c r="G1140">
        <v>1</v>
      </c>
      <c r="H1140" t="s">
        <v>330</v>
      </c>
      <c r="I1140" t="s">
        <v>331</v>
      </c>
      <c r="K1140">
        <v>-0.5281841324440546</v>
      </c>
      <c r="L1140">
        <v>-6.0990958147040697E-2</v>
      </c>
      <c r="M1140">
        <v>-0.34532939425091902</v>
      </c>
      <c r="N1140">
        <v>0.46308724832214759</v>
      </c>
      <c r="O1140">
        <v>-3.399687426135967E-3</v>
      </c>
      <c r="P1140">
        <v>-0.72665733079874961</v>
      </c>
      <c r="Q1140">
        <v>0.46858364318099799</v>
      </c>
      <c r="R1140">
        <v>148</v>
      </c>
      <c r="S1140">
        <v>0</v>
      </c>
      <c r="T1140">
        <v>-0.83937372423917966</v>
      </c>
      <c r="U1140">
        <v>34</v>
      </c>
      <c r="V1140">
        <v>3008</v>
      </c>
      <c r="W1140">
        <v>149</v>
      </c>
    </row>
    <row r="1141" spans="1:23">
      <c r="A1141" t="s">
        <v>351</v>
      </c>
      <c r="B1141" t="str">
        <f t="shared" si="17"/>
        <v>trade_balance_yoy_exceed_expectation_36_-1</v>
      </c>
      <c r="C1141" t="s">
        <v>439</v>
      </c>
      <c r="D1141" t="s">
        <v>329</v>
      </c>
      <c r="E1141">
        <v>36</v>
      </c>
      <c r="F1141">
        <v>-1</v>
      </c>
      <c r="G1141">
        <v>1</v>
      </c>
      <c r="H1141" t="s">
        <v>330</v>
      </c>
      <c r="I1141" t="s">
        <v>331</v>
      </c>
      <c r="K1141">
        <v>0.46035060055913418</v>
      </c>
      <c r="L1141">
        <v>3.2232809033581937E-2</v>
      </c>
      <c r="M1141">
        <v>0.1825014191732694</v>
      </c>
      <c r="N1141">
        <v>0.53020134228187921</v>
      </c>
      <c r="O1141">
        <v>4.1968844795993807E-3</v>
      </c>
      <c r="P1141">
        <v>0.880647129056219</v>
      </c>
      <c r="Q1141">
        <v>0.37993666784952168</v>
      </c>
      <c r="R1141">
        <v>148</v>
      </c>
      <c r="S1141">
        <v>0</v>
      </c>
      <c r="T1141">
        <v>-0.64963068621403319</v>
      </c>
      <c r="U1141">
        <v>34</v>
      </c>
      <c r="V1141">
        <v>3008</v>
      </c>
      <c r="W1141">
        <v>149</v>
      </c>
    </row>
    <row r="1142" spans="1:23">
      <c r="A1142" t="s">
        <v>351</v>
      </c>
      <c r="B1142" t="str">
        <f t="shared" si="17"/>
        <v>CPI_exceed_expectation_36_1</v>
      </c>
      <c r="C1142" t="s">
        <v>386</v>
      </c>
      <c r="D1142" t="s">
        <v>329</v>
      </c>
      <c r="E1142">
        <v>36</v>
      </c>
      <c r="F1142">
        <v>1</v>
      </c>
      <c r="G1142">
        <v>-1</v>
      </c>
      <c r="H1142" t="s">
        <v>330</v>
      </c>
      <c r="I1142" t="s">
        <v>331</v>
      </c>
      <c r="K1142">
        <v>1.3936348856500751</v>
      </c>
      <c r="L1142">
        <v>7.5861040449086703E-2</v>
      </c>
      <c r="M1142">
        <v>0.42967770614187889</v>
      </c>
      <c r="N1142">
        <v>0.55704697986577179</v>
      </c>
      <c r="O1142">
        <v>7.5627037098672106E-3</v>
      </c>
      <c r="P1142">
        <v>1.597053193388684</v>
      </c>
      <c r="Q1142">
        <v>0.1123868110173895</v>
      </c>
      <c r="R1142">
        <v>148</v>
      </c>
      <c r="S1142">
        <v>0</v>
      </c>
      <c r="T1142">
        <v>-0.35755909507785022</v>
      </c>
      <c r="U1142">
        <v>23</v>
      </c>
      <c r="V1142">
        <v>3008</v>
      </c>
      <c r="W1142">
        <v>149</v>
      </c>
    </row>
    <row r="1143" spans="1:23">
      <c r="A1143" t="s">
        <v>351</v>
      </c>
      <c r="B1143" t="str">
        <f t="shared" si="17"/>
        <v>CPI_exceed_expectation_36_-1</v>
      </c>
      <c r="C1143" t="s">
        <v>386</v>
      </c>
      <c r="D1143" t="s">
        <v>329</v>
      </c>
      <c r="E1143">
        <v>36</v>
      </c>
      <c r="F1143">
        <v>-1</v>
      </c>
      <c r="G1143">
        <v>-1</v>
      </c>
      <c r="H1143" t="s">
        <v>330</v>
      </c>
      <c r="I1143" t="s">
        <v>331</v>
      </c>
      <c r="K1143">
        <v>-0.71214633039093367</v>
      </c>
      <c r="L1143">
        <v>-9.9069578190863372E-2</v>
      </c>
      <c r="M1143">
        <v>-0.56113110041066094</v>
      </c>
      <c r="N1143">
        <v>0.43624161073825501</v>
      </c>
      <c r="O1143">
        <v>-6.6373992617535862E-3</v>
      </c>
      <c r="P1143">
        <v>-1.367971764741823</v>
      </c>
      <c r="Q1143">
        <v>0.17339433998447959</v>
      </c>
      <c r="R1143">
        <v>148</v>
      </c>
      <c r="S1143">
        <v>0</v>
      </c>
      <c r="T1143">
        <v>-0.74415062624052675</v>
      </c>
      <c r="U1143">
        <v>23</v>
      </c>
      <c r="V1143">
        <v>3008</v>
      </c>
      <c r="W1143">
        <v>149</v>
      </c>
    </row>
    <row r="1144" spans="1:23">
      <c r="A1144" t="s">
        <v>351</v>
      </c>
      <c r="B1144" t="str">
        <f t="shared" si="17"/>
        <v>core_CPI_exceed_expectation_36_1</v>
      </c>
      <c r="C1144" t="s">
        <v>440</v>
      </c>
      <c r="D1144" t="s">
        <v>329</v>
      </c>
      <c r="E1144">
        <v>36</v>
      </c>
      <c r="F1144">
        <v>1</v>
      </c>
      <c r="G1144">
        <v>-1</v>
      </c>
      <c r="H1144" t="s">
        <v>330</v>
      </c>
      <c r="I1144" t="s">
        <v>331</v>
      </c>
      <c r="K1144">
        <v>0.50353761353305182</v>
      </c>
      <c r="L1144">
        <v>3.4756189543415861E-2</v>
      </c>
      <c r="M1144">
        <v>0.19679168239039421</v>
      </c>
      <c r="N1144">
        <v>0.53020134228187921</v>
      </c>
      <c r="O1144">
        <v>4.459400968864104E-3</v>
      </c>
      <c r="P1144">
        <v>0.93300654413264261</v>
      </c>
      <c r="Q1144">
        <v>0.35233620775552599</v>
      </c>
      <c r="R1144">
        <v>148</v>
      </c>
      <c r="S1144">
        <v>0</v>
      </c>
      <c r="T1144">
        <v>-0.4835383117411744</v>
      </c>
      <c r="U1144">
        <v>24</v>
      </c>
      <c r="V1144">
        <v>3008</v>
      </c>
      <c r="W1144">
        <v>149</v>
      </c>
    </row>
    <row r="1145" spans="1:23">
      <c r="A1145" t="s">
        <v>351</v>
      </c>
      <c r="B1145" t="str">
        <f t="shared" si="17"/>
        <v>core_CPI_exceed_expectation_36_-1</v>
      </c>
      <c r="C1145" t="s">
        <v>440</v>
      </c>
      <c r="D1145" t="s">
        <v>329</v>
      </c>
      <c r="E1145">
        <v>36</v>
      </c>
      <c r="F1145">
        <v>-1</v>
      </c>
      <c r="G1145">
        <v>-1</v>
      </c>
      <c r="H1145" t="s">
        <v>330</v>
      </c>
      <c r="I1145" t="s">
        <v>331</v>
      </c>
      <c r="K1145">
        <v>-0.54173638269043178</v>
      </c>
      <c r="L1145">
        <v>-6.3280847435661647E-2</v>
      </c>
      <c r="M1145">
        <v>-0.3583000493882626</v>
      </c>
      <c r="N1145">
        <v>0.46308724832214759</v>
      </c>
      <c r="O1145">
        <v>-3.4887123478885142E-3</v>
      </c>
      <c r="P1145">
        <v>-0.70907052923313674</v>
      </c>
      <c r="Q1145">
        <v>0.47939619118685189</v>
      </c>
      <c r="R1145">
        <v>148</v>
      </c>
      <c r="S1145">
        <v>0</v>
      </c>
      <c r="T1145">
        <v>-0.80370243871098335</v>
      </c>
      <c r="U1145">
        <v>24</v>
      </c>
      <c r="V1145">
        <v>3008</v>
      </c>
      <c r="W1145">
        <v>149</v>
      </c>
    </row>
    <row r="1146" spans="1:23">
      <c r="A1146" t="s">
        <v>351</v>
      </c>
      <c r="B1146" t="str">
        <f t="shared" si="17"/>
        <v>PPI_exceed_expectation_36_1</v>
      </c>
      <c r="C1146" t="s">
        <v>421</v>
      </c>
      <c r="D1146" t="s">
        <v>329</v>
      </c>
      <c r="E1146">
        <v>36</v>
      </c>
      <c r="F1146">
        <v>1</v>
      </c>
      <c r="G1146">
        <v>1</v>
      </c>
      <c r="H1146" t="s">
        <v>330</v>
      </c>
      <c r="I1146" t="s">
        <v>331</v>
      </c>
      <c r="K1146">
        <v>1.364321219989848</v>
      </c>
      <c r="L1146">
        <v>7.475099710612465E-2</v>
      </c>
      <c r="M1146">
        <v>0.42338544817045731</v>
      </c>
      <c r="N1146">
        <v>0.55033557046979864</v>
      </c>
      <c r="O1146">
        <v>7.4277422429678483E-3</v>
      </c>
      <c r="P1146">
        <v>1.591685531109903</v>
      </c>
      <c r="Q1146">
        <v>0.1135890478644178</v>
      </c>
      <c r="R1146">
        <v>148</v>
      </c>
      <c r="S1146">
        <v>0</v>
      </c>
      <c r="T1146">
        <v>-0.53222489716174382</v>
      </c>
      <c r="U1146">
        <v>5</v>
      </c>
      <c r="V1146">
        <v>3008</v>
      </c>
      <c r="W1146">
        <v>149</v>
      </c>
    </row>
    <row r="1147" spans="1:23">
      <c r="A1147" t="s">
        <v>351</v>
      </c>
      <c r="B1147" t="str">
        <f t="shared" si="17"/>
        <v>PPI_exceed_expectation_36_-1</v>
      </c>
      <c r="C1147" t="s">
        <v>421</v>
      </c>
      <c r="D1147" t="s">
        <v>329</v>
      </c>
      <c r="E1147">
        <v>36</v>
      </c>
      <c r="F1147">
        <v>-1</v>
      </c>
      <c r="G1147">
        <v>1</v>
      </c>
      <c r="H1147" t="s">
        <v>330</v>
      </c>
      <c r="I1147" t="s">
        <v>331</v>
      </c>
      <c r="K1147">
        <v>-0.70857742183542638</v>
      </c>
      <c r="L1147">
        <v>-9.8139063290301309E-2</v>
      </c>
      <c r="M1147">
        <v>-0.55585414111872333</v>
      </c>
      <c r="N1147">
        <v>0.44295302013422821</v>
      </c>
      <c r="O1147">
        <v>-6.6042724024835816E-3</v>
      </c>
      <c r="P1147">
        <v>-1.3822372354396339</v>
      </c>
      <c r="Q1147">
        <v>0.1689813433983294</v>
      </c>
      <c r="R1147">
        <v>148</v>
      </c>
      <c r="S1147">
        <v>0</v>
      </c>
      <c r="T1147">
        <v>-0.82063577744493954</v>
      </c>
      <c r="U1147">
        <v>5</v>
      </c>
      <c r="V1147">
        <v>3008</v>
      </c>
      <c r="W1147">
        <v>149</v>
      </c>
    </row>
    <row r="1148" spans="1:23">
      <c r="A1148" t="s">
        <v>351</v>
      </c>
      <c r="B1148" t="str">
        <f t="shared" si="17"/>
        <v>CPI_PPI_exceed_expectation_36_1</v>
      </c>
      <c r="C1148" t="s">
        <v>345</v>
      </c>
      <c r="D1148" t="s">
        <v>329</v>
      </c>
      <c r="E1148">
        <v>36</v>
      </c>
      <c r="F1148">
        <v>1</v>
      </c>
      <c r="G1148">
        <v>-1</v>
      </c>
      <c r="H1148" t="s">
        <v>330</v>
      </c>
      <c r="I1148" t="s">
        <v>331</v>
      </c>
      <c r="K1148">
        <v>-0.81985474000002412</v>
      </c>
      <c r="L1148">
        <v>-0.13375923917237731</v>
      </c>
      <c r="M1148">
        <v>-0.75802436877073842</v>
      </c>
      <c r="N1148">
        <v>0.44295302013422821</v>
      </c>
      <c r="O1148">
        <v>-9.7771019465751341E-3</v>
      </c>
      <c r="P1148">
        <v>-2.1112837478877262</v>
      </c>
      <c r="Q1148">
        <v>3.6428435796402342E-2</v>
      </c>
      <c r="R1148">
        <v>148</v>
      </c>
      <c r="S1148">
        <v>1</v>
      </c>
      <c r="T1148">
        <v>-0.88083951638867675</v>
      </c>
      <c r="U1148">
        <v>7</v>
      </c>
      <c r="V1148">
        <v>3008</v>
      </c>
      <c r="W1148">
        <v>149</v>
      </c>
    </row>
    <row r="1149" spans="1:23">
      <c r="A1149" t="s">
        <v>351</v>
      </c>
      <c r="B1149" t="str">
        <f t="shared" si="17"/>
        <v>CPI_PPI_exceed_expectation_36_-1</v>
      </c>
      <c r="C1149" t="s">
        <v>345</v>
      </c>
      <c r="D1149" t="s">
        <v>329</v>
      </c>
      <c r="E1149">
        <v>36</v>
      </c>
      <c r="F1149">
        <v>-1</v>
      </c>
      <c r="G1149">
        <v>-1</v>
      </c>
      <c r="H1149" t="s">
        <v>330</v>
      </c>
      <c r="I1149" t="s">
        <v>331</v>
      </c>
      <c r="K1149">
        <v>2.8247833195208432</v>
      </c>
      <c r="L1149">
        <v>0.1189451995467727</v>
      </c>
      <c r="M1149">
        <v>0.67407201448385345</v>
      </c>
      <c r="N1149">
        <v>0.55033557046979864</v>
      </c>
      <c r="O1149">
        <v>1.077200391443222E-2</v>
      </c>
      <c r="P1149">
        <v>2.1659520842462419</v>
      </c>
      <c r="Q1149">
        <v>3.1916185997728407E-2</v>
      </c>
      <c r="R1149">
        <v>148</v>
      </c>
      <c r="S1149">
        <v>1</v>
      </c>
      <c r="T1149">
        <v>-0.50168919751596719</v>
      </c>
      <c r="U1149">
        <v>7</v>
      </c>
      <c r="V1149">
        <v>3008</v>
      </c>
      <c r="W1149">
        <v>149</v>
      </c>
    </row>
    <row r="1150" spans="1:23">
      <c r="A1150" t="s">
        <v>351</v>
      </c>
      <c r="B1150" t="str">
        <f t="shared" si="17"/>
        <v>core_CPI_PPI_exceed_expectation_36_1</v>
      </c>
      <c r="C1150" t="s">
        <v>420</v>
      </c>
      <c r="D1150" t="s">
        <v>329</v>
      </c>
      <c r="E1150">
        <v>36</v>
      </c>
      <c r="F1150">
        <v>1</v>
      </c>
      <c r="G1150">
        <v>-1</v>
      </c>
      <c r="H1150" t="s">
        <v>330</v>
      </c>
      <c r="I1150" t="s">
        <v>331</v>
      </c>
      <c r="K1150">
        <v>-0.67451980054379246</v>
      </c>
      <c r="L1150">
        <v>-8.9749411778702992E-2</v>
      </c>
      <c r="M1150">
        <v>-0.50828583063560717</v>
      </c>
      <c r="N1150">
        <v>0.44966442953020141</v>
      </c>
      <c r="O1150">
        <v>-5.8625622783594917E-3</v>
      </c>
      <c r="P1150">
        <v>-1.2251582360166651</v>
      </c>
      <c r="Q1150">
        <v>0.2224618440343803</v>
      </c>
      <c r="R1150">
        <v>148</v>
      </c>
      <c r="S1150">
        <v>0</v>
      </c>
      <c r="T1150">
        <v>-0.82063577744493954</v>
      </c>
      <c r="U1150">
        <v>5</v>
      </c>
      <c r="V1150">
        <v>3008</v>
      </c>
      <c r="W1150">
        <v>149</v>
      </c>
    </row>
    <row r="1151" spans="1:23">
      <c r="A1151" t="s">
        <v>351</v>
      </c>
      <c r="B1151" t="str">
        <f t="shared" si="17"/>
        <v>core_CPI_PPI_exceed_expectation_36_-1</v>
      </c>
      <c r="C1151" t="s">
        <v>420</v>
      </c>
      <c r="D1151" t="s">
        <v>329</v>
      </c>
      <c r="E1151">
        <v>36</v>
      </c>
      <c r="F1151">
        <v>-1</v>
      </c>
      <c r="G1151">
        <v>-1</v>
      </c>
      <c r="H1151" t="s">
        <v>330</v>
      </c>
      <c r="I1151" t="s">
        <v>331</v>
      </c>
      <c r="K1151">
        <v>1.1169232005197911</v>
      </c>
      <c r="L1151">
        <v>6.4845168486906468E-2</v>
      </c>
      <c r="M1151">
        <v>0.36724341334228489</v>
      </c>
      <c r="N1151">
        <v>0.5436241610738255</v>
      </c>
      <c r="O1151">
        <v>6.6870944692463364E-3</v>
      </c>
      <c r="P1151">
        <v>1.4303919436341901</v>
      </c>
      <c r="Q1151">
        <v>0.15471240986724341</v>
      </c>
      <c r="R1151">
        <v>148</v>
      </c>
      <c r="S1151">
        <v>0</v>
      </c>
      <c r="T1151">
        <v>-0.58117198312499729</v>
      </c>
      <c r="U1151">
        <v>5</v>
      </c>
      <c r="V1151">
        <v>3008</v>
      </c>
      <c r="W1151">
        <v>149</v>
      </c>
    </row>
    <row r="1152" spans="1:23">
      <c r="A1152" t="s">
        <v>351</v>
      </c>
      <c r="B1152" t="str">
        <f t="shared" si="17"/>
        <v>tot_retail_sales_yoy_exceed_expectation_36_1</v>
      </c>
      <c r="C1152" t="s">
        <v>441</v>
      </c>
      <c r="D1152" t="s">
        <v>329</v>
      </c>
      <c r="E1152">
        <v>36</v>
      </c>
      <c r="F1152">
        <v>1</v>
      </c>
      <c r="G1152">
        <v>1</v>
      </c>
      <c r="H1152" t="s">
        <v>330</v>
      </c>
      <c r="I1152" t="s">
        <v>331</v>
      </c>
      <c r="K1152">
        <v>-0.1112216980618865</v>
      </c>
      <c r="L1152">
        <v>-9.8292590176152217E-3</v>
      </c>
      <c r="M1152">
        <v>-5.5645221885239002E-2</v>
      </c>
      <c r="N1152">
        <v>0.48993288590604028</v>
      </c>
      <c r="O1152">
        <v>8.5095445030185398E-4</v>
      </c>
      <c r="P1152">
        <v>0.18137491762953489</v>
      </c>
      <c r="Q1152">
        <v>0.85632146440791446</v>
      </c>
      <c r="R1152">
        <v>148</v>
      </c>
      <c r="S1152">
        <v>0</v>
      </c>
      <c r="T1152">
        <v>-0.71290602404323122</v>
      </c>
      <c r="U1152">
        <v>18</v>
      </c>
      <c r="V1152">
        <v>3008</v>
      </c>
      <c r="W1152">
        <v>149</v>
      </c>
    </row>
    <row r="1153" spans="1:23">
      <c r="A1153" t="s">
        <v>351</v>
      </c>
      <c r="B1153" t="str">
        <f t="shared" si="17"/>
        <v>tot_retail_sales_yoy_exceed_expectation_36_-1</v>
      </c>
      <c r="C1153" t="s">
        <v>441</v>
      </c>
      <c r="D1153" t="s">
        <v>329</v>
      </c>
      <c r="E1153">
        <v>36</v>
      </c>
      <c r="F1153">
        <v>-1</v>
      </c>
      <c r="G1153">
        <v>1</v>
      </c>
      <c r="H1153" t="s">
        <v>330</v>
      </c>
      <c r="I1153" t="s">
        <v>331</v>
      </c>
      <c r="K1153">
        <v>-0.22475989339956809</v>
      </c>
      <c r="L1153">
        <v>-2.1102219180746281E-2</v>
      </c>
      <c r="M1153">
        <v>-0.1194634983653597</v>
      </c>
      <c r="N1153">
        <v>0.50335570469798663</v>
      </c>
      <c r="O1153">
        <v>-6.2997004822104067E-5</v>
      </c>
      <c r="P1153">
        <v>-1.3200950338050939E-2</v>
      </c>
      <c r="Q1153">
        <v>0.9894852497903468</v>
      </c>
      <c r="R1153">
        <v>148</v>
      </c>
      <c r="S1153">
        <v>0</v>
      </c>
      <c r="T1153">
        <v>-0.56805681693804122</v>
      </c>
      <c r="U1153">
        <v>18</v>
      </c>
      <c r="V1153">
        <v>3008</v>
      </c>
      <c r="W1153">
        <v>149</v>
      </c>
    </row>
    <row r="1154" spans="1:23">
      <c r="A1154" t="s">
        <v>351</v>
      </c>
      <c r="B1154" t="str">
        <f t="shared" si="17"/>
        <v>consumer_confidence_exceed_expectation_36_1</v>
      </c>
      <c r="C1154" t="s">
        <v>442</v>
      </c>
      <c r="D1154" t="s">
        <v>329</v>
      </c>
      <c r="E1154">
        <v>36</v>
      </c>
      <c r="F1154">
        <v>1</v>
      </c>
      <c r="G1154">
        <v>-1</v>
      </c>
      <c r="H1154" t="s">
        <v>330</v>
      </c>
      <c r="I1154" t="s">
        <v>331</v>
      </c>
      <c r="K1154">
        <v>-6.600980267506118E-2</v>
      </c>
      <c r="L1154">
        <v>-5.7047140790045248E-3</v>
      </c>
      <c r="M1154">
        <v>-3.2295554315714098E-2</v>
      </c>
      <c r="N1154">
        <v>0.44966442953020141</v>
      </c>
      <c r="O1154">
        <v>1.261040415078086E-3</v>
      </c>
      <c r="P1154">
        <v>0.25823240800200697</v>
      </c>
      <c r="Q1154">
        <v>0.7965863012668325</v>
      </c>
      <c r="R1154">
        <v>148</v>
      </c>
      <c r="S1154">
        <v>0</v>
      </c>
      <c r="T1154">
        <v>-0.46413522498355958</v>
      </c>
      <c r="U1154">
        <v>26</v>
      </c>
      <c r="V1154">
        <v>3008</v>
      </c>
      <c r="W1154">
        <v>149</v>
      </c>
    </row>
    <row r="1155" spans="1:23">
      <c r="A1155" t="s">
        <v>351</v>
      </c>
      <c r="B1155" t="str">
        <f t="shared" ref="B1155:B1218" si="18">C1155&amp;"_"&amp;D1155&amp;"_"&amp;E1155&amp;"_"&amp;F1155</f>
        <v>consumer_confidence_exceed_expectation_36_-1</v>
      </c>
      <c r="C1155" t="s">
        <v>442</v>
      </c>
      <c r="D1155" t="s">
        <v>329</v>
      </c>
      <c r="E1155">
        <v>36</v>
      </c>
      <c r="F1155">
        <v>-1</v>
      </c>
      <c r="G1155">
        <v>-1</v>
      </c>
      <c r="H1155" t="s">
        <v>330</v>
      </c>
      <c r="I1155" t="s">
        <v>331</v>
      </c>
      <c r="K1155">
        <v>-0.26228713372786788</v>
      </c>
      <c r="L1155">
        <v>-2.5162892045704429E-2</v>
      </c>
      <c r="M1155">
        <v>-0.14245228341826119</v>
      </c>
      <c r="N1155">
        <v>0.55033557046979864</v>
      </c>
      <c r="O1155">
        <v>-3.3128585383722571E-4</v>
      </c>
      <c r="P1155">
        <v>-6.9288365392285237E-2</v>
      </c>
      <c r="Q1155">
        <v>0.94485361526378819</v>
      </c>
      <c r="R1155">
        <v>148</v>
      </c>
      <c r="S1155">
        <v>0</v>
      </c>
      <c r="T1155">
        <v>-0.56412622395526046</v>
      </c>
      <c r="U1155">
        <v>26</v>
      </c>
      <c r="V1155">
        <v>3008</v>
      </c>
      <c r="W1155">
        <v>149</v>
      </c>
    </row>
    <row r="1156" spans="1:23">
      <c r="A1156" t="s">
        <v>351</v>
      </c>
      <c r="B1156" t="str">
        <f t="shared" si="18"/>
        <v>M1_exceed_expectation_36_1</v>
      </c>
      <c r="C1156" t="s">
        <v>343</v>
      </c>
      <c r="D1156" t="s">
        <v>329</v>
      </c>
      <c r="E1156">
        <v>36</v>
      </c>
      <c r="F1156">
        <v>1</v>
      </c>
      <c r="G1156">
        <v>-1</v>
      </c>
      <c r="H1156" t="s">
        <v>330</v>
      </c>
      <c r="I1156" t="s">
        <v>331</v>
      </c>
      <c r="K1156">
        <v>-0.13853282648101259</v>
      </c>
      <c r="L1156">
        <v>-1.241491693245456E-2</v>
      </c>
      <c r="M1156">
        <v>-7.0282996385344174E-2</v>
      </c>
      <c r="N1156">
        <v>0.47651006711409388</v>
      </c>
      <c r="O1156">
        <v>6.3911115353149051E-4</v>
      </c>
      <c r="P1156">
        <v>0.1366650399777975</v>
      </c>
      <c r="Q1156">
        <v>0.89148129418548616</v>
      </c>
      <c r="R1156">
        <v>148</v>
      </c>
      <c r="S1156">
        <v>0</v>
      </c>
      <c r="T1156">
        <v>-0.50554501748235947</v>
      </c>
      <c r="U1156">
        <v>17</v>
      </c>
      <c r="V1156">
        <v>3008</v>
      </c>
      <c r="W1156">
        <v>149</v>
      </c>
    </row>
    <row r="1157" spans="1:23">
      <c r="A1157" t="s">
        <v>351</v>
      </c>
      <c r="B1157" t="str">
        <f t="shared" si="18"/>
        <v>M1_exceed_expectation_36_-1</v>
      </c>
      <c r="C1157" t="s">
        <v>343</v>
      </c>
      <c r="D1157" t="s">
        <v>329</v>
      </c>
      <c r="E1157">
        <v>36</v>
      </c>
      <c r="F1157">
        <v>-1</v>
      </c>
      <c r="G1157">
        <v>-1</v>
      </c>
      <c r="H1157" t="s">
        <v>330</v>
      </c>
      <c r="I1157" t="s">
        <v>331</v>
      </c>
      <c r="K1157">
        <v>-0.2001824251478983</v>
      </c>
      <c r="L1157">
        <v>-1.853930603210718E-2</v>
      </c>
      <c r="M1157">
        <v>-0.10495422449707539</v>
      </c>
      <c r="N1157">
        <v>0.51677852348993292</v>
      </c>
      <c r="O1157">
        <v>1.4612376815850611E-4</v>
      </c>
      <c r="P1157">
        <v>3.0545771146945361E-2</v>
      </c>
      <c r="Q1157">
        <v>0.9756729433071395</v>
      </c>
      <c r="R1157">
        <v>148</v>
      </c>
      <c r="S1157">
        <v>0</v>
      </c>
      <c r="T1157">
        <v>-0.41997202326125438</v>
      </c>
      <c r="U1157">
        <v>17</v>
      </c>
      <c r="V1157">
        <v>3008</v>
      </c>
      <c r="W1157">
        <v>149</v>
      </c>
    </row>
    <row r="1158" spans="1:23">
      <c r="A1158" t="s">
        <v>351</v>
      </c>
      <c r="B1158" t="str">
        <f t="shared" si="18"/>
        <v>M2_exceed_expectation_36_1</v>
      </c>
      <c r="C1158" t="s">
        <v>341</v>
      </c>
      <c r="D1158" t="s">
        <v>329</v>
      </c>
      <c r="E1158">
        <v>36</v>
      </c>
      <c r="F1158">
        <v>1</v>
      </c>
      <c r="G1158">
        <v>-1</v>
      </c>
      <c r="H1158" t="s">
        <v>330</v>
      </c>
      <c r="I1158" t="s">
        <v>331</v>
      </c>
      <c r="K1158">
        <v>-3.376791833106485E-2</v>
      </c>
      <c r="L1158">
        <v>-2.8736915811675701E-3</v>
      </c>
      <c r="M1158">
        <v>-1.6268625018314671E-2</v>
      </c>
      <c r="N1158">
        <v>0.48993288590604028</v>
      </c>
      <c r="O1158">
        <v>1.428079299340956E-3</v>
      </c>
      <c r="P1158">
        <v>0.30322204951137299</v>
      </c>
      <c r="Q1158">
        <v>0.76214645781408152</v>
      </c>
      <c r="R1158">
        <v>148</v>
      </c>
      <c r="S1158">
        <v>0</v>
      </c>
      <c r="T1158">
        <v>-0.56146692087349326</v>
      </c>
      <c r="U1158">
        <v>15</v>
      </c>
      <c r="V1158">
        <v>3008</v>
      </c>
      <c r="W1158">
        <v>149</v>
      </c>
    </row>
    <row r="1159" spans="1:23">
      <c r="A1159" t="s">
        <v>351</v>
      </c>
      <c r="B1159" t="str">
        <f t="shared" si="18"/>
        <v>M2_exceed_expectation_36_-1</v>
      </c>
      <c r="C1159" t="s">
        <v>341</v>
      </c>
      <c r="D1159" t="s">
        <v>329</v>
      </c>
      <c r="E1159">
        <v>36</v>
      </c>
      <c r="F1159">
        <v>-1</v>
      </c>
      <c r="G1159">
        <v>-1</v>
      </c>
      <c r="H1159" t="s">
        <v>330</v>
      </c>
      <c r="I1159" t="s">
        <v>331</v>
      </c>
      <c r="K1159">
        <v>-0.28690363463346952</v>
      </c>
      <c r="L1159">
        <v>-2.7930631459501701E-2</v>
      </c>
      <c r="M1159">
        <v>-0.15812169013445701</v>
      </c>
      <c r="N1159">
        <v>0.51006711409395977</v>
      </c>
      <c r="O1159">
        <v>-6.0266308974388976E-4</v>
      </c>
      <c r="P1159">
        <v>-0.12538887073812141</v>
      </c>
      <c r="Q1159">
        <v>0.900385861109952</v>
      </c>
      <c r="R1159">
        <v>148</v>
      </c>
      <c r="S1159">
        <v>0</v>
      </c>
      <c r="T1159">
        <v>-0.52352245464956537</v>
      </c>
      <c r="U1159">
        <v>15</v>
      </c>
      <c r="V1159">
        <v>3008</v>
      </c>
      <c r="W1159">
        <v>149</v>
      </c>
    </row>
    <row r="1160" spans="1:23">
      <c r="A1160" t="s">
        <v>351</v>
      </c>
      <c r="B1160" t="str">
        <f t="shared" si="18"/>
        <v>M2_M1_exceed_expectation_36_1</v>
      </c>
      <c r="C1160" t="s">
        <v>334</v>
      </c>
      <c r="D1160" t="s">
        <v>329</v>
      </c>
      <c r="E1160">
        <v>36</v>
      </c>
      <c r="F1160">
        <v>1</v>
      </c>
      <c r="G1160">
        <v>1</v>
      </c>
      <c r="H1160" t="s">
        <v>330</v>
      </c>
      <c r="I1160" t="s">
        <v>331</v>
      </c>
      <c r="K1160">
        <v>-0.38854797257354262</v>
      </c>
      <c r="L1160">
        <v>-4.0373641875174893E-2</v>
      </c>
      <c r="M1160">
        <v>-0.22857156578539989</v>
      </c>
      <c r="N1160">
        <v>0.49664429530201343</v>
      </c>
      <c r="O1160">
        <v>-1.6421996540606251E-3</v>
      </c>
      <c r="P1160">
        <v>-0.34272000517456908</v>
      </c>
      <c r="Q1160">
        <v>0.73229538143465567</v>
      </c>
      <c r="R1160">
        <v>148</v>
      </c>
      <c r="S1160">
        <v>0</v>
      </c>
      <c r="T1160">
        <v>-0.63348294009945494</v>
      </c>
      <c r="U1160">
        <v>22</v>
      </c>
      <c r="V1160">
        <v>3008</v>
      </c>
      <c r="W1160">
        <v>149</v>
      </c>
    </row>
    <row r="1161" spans="1:23">
      <c r="A1161" t="s">
        <v>351</v>
      </c>
      <c r="B1161" t="str">
        <f t="shared" si="18"/>
        <v>M2_M1_exceed_expectation_36_-1</v>
      </c>
      <c r="C1161" t="s">
        <v>334</v>
      </c>
      <c r="D1161" t="s">
        <v>329</v>
      </c>
      <c r="E1161">
        <v>36</v>
      </c>
      <c r="F1161">
        <v>-1</v>
      </c>
      <c r="G1161">
        <v>1</v>
      </c>
      <c r="H1161" t="s">
        <v>330</v>
      </c>
      <c r="I1161" t="s">
        <v>331</v>
      </c>
      <c r="K1161">
        <v>0.12685305573138869</v>
      </c>
      <c r="L1161">
        <v>1.005556253565576E-2</v>
      </c>
      <c r="M1161">
        <v>5.6928618942377399E-2</v>
      </c>
      <c r="N1161">
        <v>0.49664429530201343</v>
      </c>
      <c r="O1161">
        <v>2.4330390734996119E-3</v>
      </c>
      <c r="P1161">
        <v>0.5210483517397404</v>
      </c>
      <c r="Q1161">
        <v>0.60311182557793974</v>
      </c>
      <c r="R1161">
        <v>148</v>
      </c>
      <c r="S1161">
        <v>0</v>
      </c>
      <c r="T1161">
        <v>-0.47685121885831488</v>
      </c>
      <c r="U1161">
        <v>22</v>
      </c>
      <c r="V1161">
        <v>3008</v>
      </c>
      <c r="W1161">
        <v>149</v>
      </c>
    </row>
    <row r="1162" spans="1:23">
      <c r="A1162" t="s">
        <v>351</v>
      </c>
      <c r="B1162" t="str">
        <f t="shared" si="18"/>
        <v>TSF_newadded_MA12_yoy_exceed_expectation_36_1</v>
      </c>
      <c r="C1162" t="s">
        <v>332</v>
      </c>
      <c r="D1162" t="s">
        <v>329</v>
      </c>
      <c r="E1162">
        <v>36</v>
      </c>
      <c r="F1162">
        <v>1</v>
      </c>
      <c r="G1162">
        <v>-1</v>
      </c>
      <c r="H1162" t="s">
        <v>330</v>
      </c>
      <c r="I1162" t="s">
        <v>331</v>
      </c>
      <c r="K1162">
        <v>1.1388264684924481</v>
      </c>
      <c r="L1162">
        <v>6.5763846070323595E-2</v>
      </c>
      <c r="M1162">
        <v>0.37244936632966769</v>
      </c>
      <c r="N1162">
        <v>0.52348993288590606</v>
      </c>
      <c r="O1162">
        <v>6.7897400328031082E-3</v>
      </c>
      <c r="P1162">
        <v>1.4323841564027211</v>
      </c>
      <c r="Q1162">
        <v>0.15414263753785459</v>
      </c>
      <c r="R1162">
        <v>148</v>
      </c>
      <c r="S1162">
        <v>0</v>
      </c>
      <c r="T1162">
        <v>-0.55397739785022737</v>
      </c>
      <c r="U1162">
        <v>11</v>
      </c>
      <c r="V1162">
        <v>3008</v>
      </c>
      <c r="W1162">
        <v>149</v>
      </c>
    </row>
    <row r="1163" spans="1:23">
      <c r="A1163" t="s">
        <v>351</v>
      </c>
      <c r="B1163" t="str">
        <f t="shared" si="18"/>
        <v>TSF_newadded_MA12_yoy_exceed_expectation_36_-1</v>
      </c>
      <c r="C1163" t="s">
        <v>332</v>
      </c>
      <c r="D1163" t="s">
        <v>329</v>
      </c>
      <c r="E1163">
        <v>36</v>
      </c>
      <c r="F1163">
        <v>-1</v>
      </c>
      <c r="G1163">
        <v>-1</v>
      </c>
      <c r="H1163" t="s">
        <v>330</v>
      </c>
      <c r="I1163" t="s">
        <v>331</v>
      </c>
      <c r="K1163">
        <v>-0.6778529741946262</v>
      </c>
      <c r="L1163">
        <v>-9.0534038517332549E-2</v>
      </c>
      <c r="M1163">
        <v>-0.51273377838925294</v>
      </c>
      <c r="N1163">
        <v>0.46979865771812079</v>
      </c>
      <c r="O1163">
        <v>-5.916549073655515E-3</v>
      </c>
      <c r="P1163">
        <v>-1.235430566510529</v>
      </c>
      <c r="Q1163">
        <v>0.2186278013670917</v>
      </c>
      <c r="R1163">
        <v>148</v>
      </c>
      <c r="S1163">
        <v>0</v>
      </c>
      <c r="T1163">
        <v>-0.85310134390055803</v>
      </c>
      <c r="U1163">
        <v>11</v>
      </c>
      <c r="V1163">
        <v>3008</v>
      </c>
      <c r="W1163">
        <v>149</v>
      </c>
    </row>
    <row r="1164" spans="1:23">
      <c r="A1164" t="s">
        <v>351</v>
      </c>
      <c r="B1164" t="str">
        <f t="shared" si="18"/>
        <v>TSF_yoy_exceed_expectation_36_1</v>
      </c>
      <c r="C1164" t="s">
        <v>391</v>
      </c>
      <c r="D1164" t="s">
        <v>329</v>
      </c>
      <c r="E1164">
        <v>36</v>
      </c>
      <c r="F1164">
        <v>1</v>
      </c>
      <c r="G1164">
        <v>-1</v>
      </c>
      <c r="H1164" t="s">
        <v>330</v>
      </c>
      <c r="I1164" t="s">
        <v>331</v>
      </c>
      <c r="K1164">
        <v>0.37948511609254387</v>
      </c>
      <c r="L1164">
        <v>2.7318280582713021E-2</v>
      </c>
      <c r="M1164">
        <v>0.1546713041321584</v>
      </c>
      <c r="N1164">
        <v>0.51006711409395977</v>
      </c>
      <c r="O1164">
        <v>3.8601587916210788E-3</v>
      </c>
      <c r="P1164">
        <v>0.81072433969544533</v>
      </c>
      <c r="Q1164">
        <v>0.41882576355945389</v>
      </c>
      <c r="R1164">
        <v>148</v>
      </c>
      <c r="S1164">
        <v>0</v>
      </c>
      <c r="T1164">
        <v>-0.57374552283338454</v>
      </c>
      <c r="U1164">
        <v>13</v>
      </c>
      <c r="V1164">
        <v>3008</v>
      </c>
      <c r="W1164">
        <v>149</v>
      </c>
    </row>
    <row r="1165" spans="1:23">
      <c r="A1165" t="s">
        <v>351</v>
      </c>
      <c r="B1165" t="str">
        <f t="shared" si="18"/>
        <v>TSF_yoy_exceed_expectation_36_-1</v>
      </c>
      <c r="C1165" t="s">
        <v>391</v>
      </c>
      <c r="D1165" t="s">
        <v>329</v>
      </c>
      <c r="E1165">
        <v>36</v>
      </c>
      <c r="F1165">
        <v>-1</v>
      </c>
      <c r="G1165">
        <v>-1</v>
      </c>
      <c r="H1165" t="s">
        <v>330</v>
      </c>
      <c r="I1165" t="s">
        <v>331</v>
      </c>
      <c r="K1165">
        <v>-0.50052626338562733</v>
      </c>
      <c r="L1165">
        <v>-5.6498887151095627E-2</v>
      </c>
      <c r="M1165">
        <v>-0.31988677073642358</v>
      </c>
      <c r="N1165">
        <v>0.48322147651006708</v>
      </c>
      <c r="O1165">
        <v>-2.9571748761273108E-3</v>
      </c>
      <c r="P1165">
        <v>-0.60978571312860486</v>
      </c>
      <c r="Q1165">
        <v>0.54293884247575042</v>
      </c>
      <c r="R1165">
        <v>148</v>
      </c>
      <c r="S1165">
        <v>0</v>
      </c>
      <c r="T1165">
        <v>-0.56763693356435274</v>
      </c>
      <c r="U1165">
        <v>13</v>
      </c>
      <c r="V1165">
        <v>3008</v>
      </c>
      <c r="W1165">
        <v>149</v>
      </c>
    </row>
    <row r="1166" spans="1:23">
      <c r="A1166" t="s">
        <v>351</v>
      </c>
      <c r="B1166" t="str">
        <f t="shared" si="18"/>
        <v>long_loan_newadded_MA12_yoy_exceed_expectation_36_1</v>
      </c>
      <c r="C1166" t="s">
        <v>328</v>
      </c>
      <c r="D1166" t="s">
        <v>329</v>
      </c>
      <c r="E1166">
        <v>36</v>
      </c>
      <c r="F1166">
        <v>1</v>
      </c>
      <c r="G1166">
        <v>-1</v>
      </c>
      <c r="H1166" t="s">
        <v>330</v>
      </c>
      <c r="I1166" t="s">
        <v>331</v>
      </c>
      <c r="K1166">
        <v>0.31481950119400581</v>
      </c>
      <c r="L1166">
        <v>2.31945077511535E-2</v>
      </c>
      <c r="M1166">
        <v>0.13132041883763559</v>
      </c>
      <c r="N1166">
        <v>0.51006711409395977</v>
      </c>
      <c r="O1166">
        <v>3.5693801024568269E-3</v>
      </c>
      <c r="P1166">
        <v>0.72627934402920158</v>
      </c>
      <c r="Q1166">
        <v>0.46881459061340208</v>
      </c>
      <c r="R1166">
        <v>148</v>
      </c>
      <c r="S1166">
        <v>0</v>
      </c>
      <c r="T1166">
        <v>-0.48689633639968222</v>
      </c>
      <c r="U1166">
        <v>9</v>
      </c>
      <c r="V1166">
        <v>3008</v>
      </c>
      <c r="W1166">
        <v>149</v>
      </c>
    </row>
    <row r="1167" spans="1:23">
      <c r="A1167" t="s">
        <v>351</v>
      </c>
      <c r="B1167" t="str">
        <f t="shared" si="18"/>
        <v>long_loan_newadded_MA12_yoy_exceed_expectation_36_-1</v>
      </c>
      <c r="C1167" t="s">
        <v>328</v>
      </c>
      <c r="D1167" t="s">
        <v>329</v>
      </c>
      <c r="E1167">
        <v>36</v>
      </c>
      <c r="F1167">
        <v>-1</v>
      </c>
      <c r="G1167">
        <v>-1</v>
      </c>
      <c r="H1167" t="s">
        <v>330</v>
      </c>
      <c r="I1167" t="s">
        <v>331</v>
      </c>
      <c r="K1167">
        <v>-0.47596108445840069</v>
      </c>
      <c r="L1167">
        <v>-5.2696301986458922E-2</v>
      </c>
      <c r="M1167">
        <v>-0.29835082176780259</v>
      </c>
      <c r="N1167">
        <v>0.48322147651006708</v>
      </c>
      <c r="O1167">
        <v>-2.60390767658013E-3</v>
      </c>
      <c r="P1167">
        <v>-0.54415476685180109</v>
      </c>
      <c r="Q1167">
        <v>0.58715383001139099</v>
      </c>
      <c r="R1167">
        <v>148</v>
      </c>
      <c r="S1167">
        <v>0</v>
      </c>
      <c r="T1167">
        <v>-0.70010314177572963</v>
      </c>
      <c r="U1167">
        <v>9</v>
      </c>
      <c r="V1167">
        <v>3008</v>
      </c>
      <c r="W1167">
        <v>149</v>
      </c>
    </row>
    <row r="1168" spans="1:23">
      <c r="A1168" t="s">
        <v>351</v>
      </c>
      <c r="B1168" t="str">
        <f t="shared" si="18"/>
        <v>loan_yoy_exceed_expectation_36_1</v>
      </c>
      <c r="C1168" t="s">
        <v>443</v>
      </c>
      <c r="D1168" t="s">
        <v>329</v>
      </c>
      <c r="E1168">
        <v>36</v>
      </c>
      <c r="F1168">
        <v>1</v>
      </c>
      <c r="G1168">
        <v>-1</v>
      </c>
      <c r="H1168" t="s">
        <v>330</v>
      </c>
      <c r="I1168" t="s">
        <v>331</v>
      </c>
      <c r="K1168">
        <v>-0.1397891850687871</v>
      </c>
      <c r="L1168">
        <v>-1.2535660064953659E-2</v>
      </c>
      <c r="M1168">
        <v>-7.0966541222109158E-2</v>
      </c>
      <c r="N1168">
        <v>0.48993288590604028</v>
      </c>
      <c r="O1168">
        <v>7.3095677405915157E-4</v>
      </c>
      <c r="P1168">
        <v>0.15174414932720401</v>
      </c>
      <c r="Q1168">
        <v>0.87959538691700989</v>
      </c>
      <c r="R1168">
        <v>148</v>
      </c>
      <c r="S1168">
        <v>0</v>
      </c>
      <c r="T1168">
        <v>-0.73441908186378912</v>
      </c>
      <c r="U1168">
        <v>7</v>
      </c>
      <c r="V1168">
        <v>3008</v>
      </c>
      <c r="W1168">
        <v>149</v>
      </c>
    </row>
    <row r="1169" spans="1:23">
      <c r="A1169" t="s">
        <v>351</v>
      </c>
      <c r="B1169" t="str">
        <f t="shared" si="18"/>
        <v>loan_yoy_exceed_expectation_36_-1</v>
      </c>
      <c r="C1169" t="s">
        <v>443</v>
      </c>
      <c r="D1169" t="s">
        <v>329</v>
      </c>
      <c r="E1169">
        <v>36</v>
      </c>
      <c r="F1169">
        <v>-1</v>
      </c>
      <c r="G1169">
        <v>-1</v>
      </c>
      <c r="H1169" t="s">
        <v>330</v>
      </c>
      <c r="I1169" t="s">
        <v>331</v>
      </c>
      <c r="K1169">
        <v>-0.1990142723400313</v>
      </c>
      <c r="L1169">
        <v>-1.8419297001074812E-2</v>
      </c>
      <c r="M1169">
        <v>-0.10427482822093261</v>
      </c>
      <c r="N1169">
        <v>0.50335570469798663</v>
      </c>
      <c r="O1169">
        <v>2.4158516939881431E-4</v>
      </c>
      <c r="P1169">
        <v>4.9237138674142741E-2</v>
      </c>
      <c r="Q1169">
        <v>0.96079669910823062</v>
      </c>
      <c r="R1169">
        <v>148</v>
      </c>
      <c r="S1169">
        <v>0</v>
      </c>
      <c r="T1169">
        <v>-0.53892487000351696</v>
      </c>
      <c r="U1169">
        <v>7</v>
      </c>
      <c r="V1169">
        <v>3008</v>
      </c>
      <c r="W1169">
        <v>149</v>
      </c>
    </row>
    <row r="1170" spans="1:23">
      <c r="A1170" t="s">
        <v>351</v>
      </c>
      <c r="B1170" t="str">
        <f t="shared" si="18"/>
        <v>newstarts_area_yoy_exceed_expectation_36_1</v>
      </c>
      <c r="C1170" t="s">
        <v>340</v>
      </c>
      <c r="D1170" t="s">
        <v>329</v>
      </c>
      <c r="E1170">
        <v>36</v>
      </c>
      <c r="F1170">
        <v>1</v>
      </c>
      <c r="G1170">
        <v>1</v>
      </c>
      <c r="H1170" t="s">
        <v>330</v>
      </c>
      <c r="I1170" t="s">
        <v>331</v>
      </c>
      <c r="K1170">
        <v>1.5096264018357171</v>
      </c>
      <c r="L1170">
        <v>8.0134624430775458E-2</v>
      </c>
      <c r="M1170">
        <v>0.45390387550435668</v>
      </c>
      <c r="N1170">
        <v>0.50335570469798663</v>
      </c>
      <c r="O1170">
        <v>7.9724952153791221E-3</v>
      </c>
      <c r="P1170">
        <v>1.585860210332948</v>
      </c>
      <c r="Q1170">
        <v>0.114905344540897</v>
      </c>
      <c r="R1170">
        <v>148</v>
      </c>
      <c r="S1170">
        <v>0</v>
      </c>
      <c r="T1170">
        <v>-0.3256644916869037</v>
      </c>
      <c r="U1170">
        <v>40</v>
      </c>
      <c r="V1170">
        <v>3008</v>
      </c>
      <c r="W1170">
        <v>149</v>
      </c>
    </row>
    <row r="1171" spans="1:23">
      <c r="A1171" t="s">
        <v>351</v>
      </c>
      <c r="B1171" t="str">
        <f t="shared" si="18"/>
        <v>newstarts_area_yoy_exceed_expectation_36_-1</v>
      </c>
      <c r="C1171" t="s">
        <v>340</v>
      </c>
      <c r="D1171" t="s">
        <v>329</v>
      </c>
      <c r="E1171">
        <v>36</v>
      </c>
      <c r="F1171">
        <v>-1</v>
      </c>
      <c r="G1171">
        <v>1</v>
      </c>
      <c r="H1171" t="s">
        <v>330</v>
      </c>
      <c r="I1171" t="s">
        <v>331</v>
      </c>
      <c r="K1171">
        <v>-0.72545053517341862</v>
      </c>
      <c r="L1171">
        <v>-0.1026341355452656</v>
      </c>
      <c r="M1171">
        <v>-0.58134710450011517</v>
      </c>
      <c r="N1171">
        <v>0.48993288590604028</v>
      </c>
      <c r="O1171">
        <v>-6.9288992062549156E-3</v>
      </c>
      <c r="P1171">
        <v>-1.47304069650838</v>
      </c>
      <c r="Q1171">
        <v>0.14286364086970491</v>
      </c>
      <c r="R1171">
        <v>148</v>
      </c>
      <c r="S1171">
        <v>0</v>
      </c>
      <c r="T1171">
        <v>-0.78927783565263843</v>
      </c>
      <c r="U1171">
        <v>40</v>
      </c>
      <c r="V1171">
        <v>3008</v>
      </c>
      <c r="W1171">
        <v>149</v>
      </c>
    </row>
    <row r="1172" spans="1:23">
      <c r="A1172" t="s">
        <v>351</v>
      </c>
      <c r="B1172" t="str">
        <f t="shared" si="18"/>
        <v>completed_yoy_exceed_expectation_36_1</v>
      </c>
      <c r="C1172" t="s">
        <v>444</v>
      </c>
      <c r="D1172" t="s">
        <v>329</v>
      </c>
      <c r="E1172">
        <v>36</v>
      </c>
      <c r="F1172">
        <v>1</v>
      </c>
      <c r="G1172">
        <v>1</v>
      </c>
      <c r="H1172" t="s">
        <v>330</v>
      </c>
      <c r="I1172" t="s">
        <v>331</v>
      </c>
      <c r="K1172">
        <v>0.32816786231396339</v>
      </c>
      <c r="L1172">
        <v>2.4060733776720911E-2</v>
      </c>
      <c r="M1172">
        <v>0.13622535881094611</v>
      </c>
      <c r="N1172">
        <v>0.46979865771812079</v>
      </c>
      <c r="O1172">
        <v>3.5667477763053272E-3</v>
      </c>
      <c r="P1172">
        <v>0.72952423540850775</v>
      </c>
      <c r="Q1172">
        <v>0.46683405581288723</v>
      </c>
      <c r="R1172">
        <v>148</v>
      </c>
      <c r="S1172">
        <v>0</v>
      </c>
      <c r="T1172">
        <v>-0.67092037704961427</v>
      </c>
      <c r="U1172">
        <v>36</v>
      </c>
      <c r="V1172">
        <v>3008</v>
      </c>
      <c r="W1172">
        <v>149</v>
      </c>
    </row>
    <row r="1173" spans="1:23">
      <c r="A1173" t="s">
        <v>351</v>
      </c>
      <c r="B1173" t="str">
        <f t="shared" si="18"/>
        <v>completed_yoy_exceed_expectation_36_-1</v>
      </c>
      <c r="C1173" t="s">
        <v>444</v>
      </c>
      <c r="D1173" t="s">
        <v>329</v>
      </c>
      <c r="E1173">
        <v>36</v>
      </c>
      <c r="F1173">
        <v>-1</v>
      </c>
      <c r="G1173">
        <v>1</v>
      </c>
      <c r="H1173" t="s">
        <v>330</v>
      </c>
      <c r="I1173" t="s">
        <v>331</v>
      </c>
      <c r="K1173">
        <v>-0.48122778370933228</v>
      </c>
      <c r="L1173">
        <v>-5.3497601255408811E-2</v>
      </c>
      <c r="M1173">
        <v>-0.30288893074383139</v>
      </c>
      <c r="N1173">
        <v>0.52348993288590606</v>
      </c>
      <c r="O1173">
        <v>-2.810426314451006E-3</v>
      </c>
      <c r="P1173">
        <v>-0.62351720750433814</v>
      </c>
      <c r="Q1173">
        <v>0.53390445615177484</v>
      </c>
      <c r="R1173">
        <v>148</v>
      </c>
      <c r="S1173">
        <v>0</v>
      </c>
      <c r="T1173">
        <v>-0.69587810291311658</v>
      </c>
      <c r="U1173">
        <v>36</v>
      </c>
      <c r="V1173">
        <v>3008</v>
      </c>
      <c r="W1173">
        <v>149</v>
      </c>
    </row>
    <row r="1174" spans="1:23">
      <c r="A1174" t="s">
        <v>351</v>
      </c>
      <c r="B1174" t="str">
        <f t="shared" si="18"/>
        <v>sold_area_yoy_exceed_expectation_36_1</v>
      </c>
      <c r="C1174" t="s">
        <v>346</v>
      </c>
      <c r="D1174" t="s">
        <v>329</v>
      </c>
      <c r="E1174">
        <v>36</v>
      </c>
      <c r="F1174">
        <v>1</v>
      </c>
      <c r="G1174">
        <v>-1</v>
      </c>
      <c r="H1174" t="s">
        <v>330</v>
      </c>
      <c r="I1174" t="s">
        <v>331</v>
      </c>
      <c r="K1174">
        <v>-0.24834485310974641</v>
      </c>
      <c r="L1174">
        <v>-2.3632615609756821E-2</v>
      </c>
      <c r="M1174">
        <v>-0.13378883928285101</v>
      </c>
      <c r="N1174">
        <v>0.48993288590604028</v>
      </c>
      <c r="O1174">
        <v>-2.6445498287676138E-4</v>
      </c>
      <c r="P1174">
        <v>-5.6470633089108713E-2</v>
      </c>
      <c r="Q1174">
        <v>0.95504305545779844</v>
      </c>
      <c r="R1174">
        <v>148</v>
      </c>
      <c r="S1174">
        <v>0</v>
      </c>
      <c r="T1174">
        <v>-0.50364741812610669</v>
      </c>
      <c r="U1174">
        <v>17</v>
      </c>
      <c r="V1174">
        <v>3008</v>
      </c>
      <c r="W1174">
        <v>149</v>
      </c>
    </row>
    <row r="1175" spans="1:23">
      <c r="A1175" t="s">
        <v>351</v>
      </c>
      <c r="B1175" t="str">
        <f t="shared" si="18"/>
        <v>sold_area_yoy_exceed_expectation_36_-1</v>
      </c>
      <c r="C1175" t="s">
        <v>346</v>
      </c>
      <c r="D1175" t="s">
        <v>329</v>
      </c>
      <c r="E1175">
        <v>36</v>
      </c>
      <c r="F1175">
        <v>-1</v>
      </c>
      <c r="G1175">
        <v>-1</v>
      </c>
      <c r="H1175" t="s">
        <v>330</v>
      </c>
      <c r="I1175" t="s">
        <v>331</v>
      </c>
      <c r="K1175">
        <v>-8.3334174735247624E-2</v>
      </c>
      <c r="L1175">
        <v>-7.2630892057701244E-3</v>
      </c>
      <c r="M1175">
        <v>-4.1117762438729388E-2</v>
      </c>
      <c r="N1175">
        <v>0.51006711409395977</v>
      </c>
      <c r="O1175">
        <v>1.0956524788413441E-3</v>
      </c>
      <c r="P1175">
        <v>0.22632065347293279</v>
      </c>
      <c r="Q1175">
        <v>0.82126430585285137</v>
      </c>
      <c r="R1175">
        <v>148</v>
      </c>
      <c r="S1175">
        <v>0</v>
      </c>
      <c r="T1175">
        <v>-0.64248773939449655</v>
      </c>
      <c r="U1175">
        <v>17</v>
      </c>
      <c r="V1175">
        <v>3008</v>
      </c>
      <c r="W1175">
        <v>149</v>
      </c>
    </row>
    <row r="1176" spans="1:23">
      <c r="A1176" t="s">
        <v>351</v>
      </c>
      <c r="B1176" t="str">
        <f t="shared" si="18"/>
        <v>local_gov_budget_MA12_yoy_exceed_expectation_36_1</v>
      </c>
      <c r="C1176" t="s">
        <v>389</v>
      </c>
      <c r="D1176" t="s">
        <v>329</v>
      </c>
      <c r="E1176">
        <v>36</v>
      </c>
      <c r="F1176">
        <v>1</v>
      </c>
      <c r="G1176">
        <v>-1</v>
      </c>
      <c r="H1176" t="s">
        <v>465</v>
      </c>
      <c r="I1176" t="s">
        <v>331</v>
      </c>
      <c r="K1176">
        <v>0.14914830007783239</v>
      </c>
      <c r="L1176">
        <v>1.6513218182653059E-2</v>
      </c>
      <c r="M1176">
        <v>0.1084622690860908</v>
      </c>
      <c r="N1176">
        <v>0.5</v>
      </c>
      <c r="O1176">
        <v>2.4122452393477642E-3</v>
      </c>
      <c r="P1176">
        <v>0.52652433507280638</v>
      </c>
      <c r="Q1176">
        <v>0.59963444501895435</v>
      </c>
      <c r="R1176">
        <v>105</v>
      </c>
      <c r="S1176">
        <v>0</v>
      </c>
      <c r="T1176">
        <v>-0.43609353593267991</v>
      </c>
      <c r="U1176">
        <v>6</v>
      </c>
      <c r="V1176">
        <v>2139</v>
      </c>
      <c r="W1176">
        <v>106</v>
      </c>
    </row>
    <row r="1177" spans="1:23">
      <c r="A1177" t="s">
        <v>351</v>
      </c>
      <c r="B1177" t="str">
        <f t="shared" si="18"/>
        <v>local_gov_budget_MA12_yoy_exceed_expectation_36_-1</v>
      </c>
      <c r="C1177" t="s">
        <v>389</v>
      </c>
      <c r="D1177" t="s">
        <v>329</v>
      </c>
      <c r="E1177">
        <v>36</v>
      </c>
      <c r="F1177">
        <v>-1</v>
      </c>
      <c r="G1177">
        <v>-1</v>
      </c>
      <c r="H1177" t="s">
        <v>465</v>
      </c>
      <c r="I1177" t="s">
        <v>331</v>
      </c>
      <c r="K1177">
        <v>-0.28520399712231931</v>
      </c>
      <c r="L1177">
        <v>-3.8784214489639417E-2</v>
      </c>
      <c r="M1177">
        <v>-0.25474282854731151</v>
      </c>
      <c r="N1177">
        <v>0.5</v>
      </c>
      <c r="O1177">
        <v>-2.0732931310713252E-3</v>
      </c>
      <c r="P1177">
        <v>-0.45497648530015988</v>
      </c>
      <c r="Q1177">
        <v>0.65006548394278951</v>
      </c>
      <c r="R1177">
        <v>105</v>
      </c>
      <c r="S1177">
        <v>0</v>
      </c>
      <c r="T1177">
        <v>-0.56407976268791782</v>
      </c>
      <c r="U1177">
        <v>6</v>
      </c>
      <c r="V1177">
        <v>2139</v>
      </c>
      <c r="W1177">
        <v>106</v>
      </c>
    </row>
    <row r="1178" spans="1:23">
      <c r="A1178" t="s">
        <v>351</v>
      </c>
      <c r="B1178" t="str">
        <f t="shared" si="18"/>
        <v>newstarts_area_ytd_yoy_exceed_expectation_36_1</v>
      </c>
      <c r="C1178" t="s">
        <v>446</v>
      </c>
      <c r="D1178" t="s">
        <v>329</v>
      </c>
      <c r="E1178">
        <v>36</v>
      </c>
      <c r="F1178">
        <v>1</v>
      </c>
      <c r="G1178">
        <v>1</v>
      </c>
      <c r="H1178" t="s">
        <v>330</v>
      </c>
      <c r="I1178" t="s">
        <v>331</v>
      </c>
      <c r="K1178">
        <v>0.42247181722360172</v>
      </c>
      <c r="L1178">
        <v>2.9962654163203432E-2</v>
      </c>
      <c r="M1178">
        <v>0.16964569679920879</v>
      </c>
      <c r="N1178">
        <v>0.51006711409395977</v>
      </c>
      <c r="O1178">
        <v>4.0232154314365541E-3</v>
      </c>
      <c r="P1178">
        <v>0.85690026663913432</v>
      </c>
      <c r="Q1178">
        <v>0.39288537732537038</v>
      </c>
      <c r="R1178">
        <v>148</v>
      </c>
      <c r="S1178">
        <v>0</v>
      </c>
      <c r="T1178">
        <v>-0.51764104339801853</v>
      </c>
      <c r="U1178">
        <v>14</v>
      </c>
      <c r="V1178">
        <v>3008</v>
      </c>
      <c r="W1178">
        <v>149</v>
      </c>
    </row>
    <row r="1179" spans="1:23">
      <c r="A1179" t="s">
        <v>351</v>
      </c>
      <c r="B1179" t="str">
        <f t="shared" si="18"/>
        <v>newstarts_area_ytd_yoy_exceed_expectation_36_-1</v>
      </c>
      <c r="C1179" t="s">
        <v>446</v>
      </c>
      <c r="D1179" t="s">
        <v>329</v>
      </c>
      <c r="E1179">
        <v>36</v>
      </c>
      <c r="F1179">
        <v>-1</v>
      </c>
      <c r="G1179">
        <v>1</v>
      </c>
      <c r="H1179" t="s">
        <v>330</v>
      </c>
      <c r="I1179" t="s">
        <v>331</v>
      </c>
      <c r="K1179">
        <v>-0.51562022024205278</v>
      </c>
      <c r="L1179">
        <v>-5.8921275386140892E-2</v>
      </c>
      <c r="M1179">
        <v>-0.3336066546285984</v>
      </c>
      <c r="N1179">
        <v>0.48322147651006708</v>
      </c>
      <c r="O1179">
        <v>-3.2009369724047328E-3</v>
      </c>
      <c r="P1179">
        <v>-0.66701688291119565</v>
      </c>
      <c r="Q1179">
        <v>0.50579994332606404</v>
      </c>
      <c r="R1179">
        <v>148</v>
      </c>
      <c r="S1179">
        <v>0</v>
      </c>
      <c r="T1179">
        <v>-0.7121068734901056</v>
      </c>
      <c r="U1179">
        <v>14</v>
      </c>
      <c r="V1179">
        <v>3008</v>
      </c>
      <c r="W1179">
        <v>149</v>
      </c>
    </row>
    <row r="1180" spans="1:23">
      <c r="A1180" t="s">
        <v>351</v>
      </c>
      <c r="B1180" t="str">
        <f t="shared" si="18"/>
        <v>completed_area_ytd_yoy_exceed_expectation_36_1</v>
      </c>
      <c r="C1180" t="s">
        <v>447</v>
      </c>
      <c r="D1180" t="s">
        <v>329</v>
      </c>
      <c r="E1180">
        <v>36</v>
      </c>
      <c r="F1180">
        <v>1</v>
      </c>
      <c r="G1180">
        <v>1</v>
      </c>
      <c r="H1180" t="s">
        <v>330</v>
      </c>
      <c r="I1180" t="s">
        <v>331</v>
      </c>
      <c r="K1180">
        <v>0.27209372514846408</v>
      </c>
      <c r="L1180">
        <v>2.0366649324043969E-2</v>
      </c>
      <c r="M1180">
        <v>0.11530846355111619</v>
      </c>
      <c r="N1180">
        <v>0.51006711409395977</v>
      </c>
      <c r="O1180">
        <v>3.2658746138217419E-3</v>
      </c>
      <c r="P1180">
        <v>0.69446458642445741</v>
      </c>
      <c r="Q1180">
        <v>0.48847962613338319</v>
      </c>
      <c r="R1180">
        <v>148</v>
      </c>
      <c r="S1180">
        <v>0</v>
      </c>
      <c r="T1180">
        <v>-0.60055793741793062</v>
      </c>
      <c r="U1180">
        <v>11</v>
      </c>
      <c r="V1180">
        <v>3008</v>
      </c>
      <c r="W1180">
        <v>149</v>
      </c>
    </row>
    <row r="1181" spans="1:23">
      <c r="A1181" t="s">
        <v>351</v>
      </c>
      <c r="B1181" t="str">
        <f t="shared" si="18"/>
        <v>completed_area_ytd_yoy_exceed_expectation_36_-1</v>
      </c>
      <c r="C1181" t="s">
        <v>447</v>
      </c>
      <c r="D1181" t="s">
        <v>329</v>
      </c>
      <c r="E1181">
        <v>36</v>
      </c>
      <c r="F1181">
        <v>-1</v>
      </c>
      <c r="G1181">
        <v>1</v>
      </c>
      <c r="H1181" t="s">
        <v>330</v>
      </c>
      <c r="I1181" t="s">
        <v>331</v>
      </c>
      <c r="K1181">
        <v>-0.45836020419152612</v>
      </c>
      <c r="L1181">
        <v>-5.0070931246211307E-2</v>
      </c>
      <c r="M1181">
        <v>-0.28348316204168861</v>
      </c>
      <c r="N1181">
        <v>0.48322147651006708</v>
      </c>
      <c r="O1181">
        <v>-2.462290707882973E-3</v>
      </c>
      <c r="P1181">
        <v>-0.51598332050721429</v>
      </c>
      <c r="Q1181">
        <v>0.6066360631873251</v>
      </c>
      <c r="R1181">
        <v>148</v>
      </c>
      <c r="S1181">
        <v>0</v>
      </c>
      <c r="T1181">
        <v>-0.66699974104909387</v>
      </c>
      <c r="U1181">
        <v>11</v>
      </c>
      <c r="V1181">
        <v>3008</v>
      </c>
      <c r="W1181">
        <v>149</v>
      </c>
    </row>
    <row r="1182" spans="1:23">
      <c r="A1182" t="s">
        <v>351</v>
      </c>
      <c r="B1182" t="str">
        <f t="shared" si="18"/>
        <v>sold_area_ytd_yoy_exceed_expectation_36_1</v>
      </c>
      <c r="C1182" t="s">
        <v>392</v>
      </c>
      <c r="D1182" t="s">
        <v>329</v>
      </c>
      <c r="E1182">
        <v>36</v>
      </c>
      <c r="F1182">
        <v>1</v>
      </c>
      <c r="G1182">
        <v>-1</v>
      </c>
      <c r="H1182" t="s">
        <v>330</v>
      </c>
      <c r="I1182" t="s">
        <v>331</v>
      </c>
      <c r="K1182">
        <v>-0.49530152679036682</v>
      </c>
      <c r="L1182">
        <v>-5.5675991885931531E-2</v>
      </c>
      <c r="M1182">
        <v>-0.31522601606666412</v>
      </c>
      <c r="N1182">
        <v>0.44966442953020141</v>
      </c>
      <c r="O1182">
        <v>-2.925629198633338E-3</v>
      </c>
      <c r="P1182">
        <v>-0.62319434631321879</v>
      </c>
      <c r="Q1182">
        <v>0.53411599302321411</v>
      </c>
      <c r="R1182">
        <v>148</v>
      </c>
      <c r="S1182">
        <v>0</v>
      </c>
      <c r="T1182">
        <v>-0.58822686249546463</v>
      </c>
      <c r="U1182">
        <v>10</v>
      </c>
      <c r="V1182">
        <v>3008</v>
      </c>
      <c r="W1182">
        <v>149</v>
      </c>
    </row>
    <row r="1183" spans="1:23">
      <c r="A1183" t="s">
        <v>351</v>
      </c>
      <c r="B1183" t="str">
        <f t="shared" si="18"/>
        <v>sold_area_ytd_yoy_exceed_expectation_36_-1</v>
      </c>
      <c r="C1183" t="s">
        <v>392</v>
      </c>
      <c r="D1183" t="s">
        <v>329</v>
      </c>
      <c r="E1183">
        <v>36</v>
      </c>
      <c r="F1183">
        <v>-1</v>
      </c>
      <c r="G1183">
        <v>-1</v>
      </c>
      <c r="H1183" t="s">
        <v>330</v>
      </c>
      <c r="I1183" t="s">
        <v>331</v>
      </c>
      <c r="K1183">
        <v>0.36520441830713241</v>
      </c>
      <c r="L1183">
        <v>2.642306311323828E-2</v>
      </c>
      <c r="M1183">
        <v>0.14960194933803769</v>
      </c>
      <c r="N1183">
        <v>0.55033557046979864</v>
      </c>
      <c r="O1183">
        <v>3.762176669373723E-3</v>
      </c>
      <c r="P1183">
        <v>0.78011543531398486</v>
      </c>
      <c r="Q1183">
        <v>0.43656876926486787</v>
      </c>
      <c r="R1183">
        <v>148</v>
      </c>
      <c r="S1183">
        <v>0</v>
      </c>
      <c r="T1183">
        <v>-0.55101231219199787</v>
      </c>
      <c r="U1183">
        <v>10</v>
      </c>
      <c r="V1183">
        <v>3008</v>
      </c>
      <c r="W1183">
        <v>149</v>
      </c>
    </row>
    <row r="1184" spans="1:23">
      <c r="A1184" t="s">
        <v>351</v>
      </c>
      <c r="B1184" t="str">
        <f t="shared" si="18"/>
        <v>CN_BOND_1Y_exceed_expectation_36_1</v>
      </c>
      <c r="C1184" t="s">
        <v>448</v>
      </c>
      <c r="D1184" t="s">
        <v>329</v>
      </c>
      <c r="E1184">
        <v>36</v>
      </c>
      <c r="F1184">
        <v>1</v>
      </c>
      <c r="G1184">
        <v>-1</v>
      </c>
      <c r="H1184" t="s">
        <v>330</v>
      </c>
      <c r="I1184" t="s">
        <v>331</v>
      </c>
      <c r="K1184">
        <v>0.96746920875207132</v>
      </c>
      <c r="L1184">
        <v>5.8333655314530608E-2</v>
      </c>
      <c r="M1184">
        <v>0.3303466713101772</v>
      </c>
      <c r="N1184">
        <v>0.51006711409395977</v>
      </c>
      <c r="O1184">
        <v>6.244348188416733E-3</v>
      </c>
      <c r="P1184">
        <v>1.280946443605937</v>
      </c>
      <c r="Q1184">
        <v>0.20221606986447449</v>
      </c>
      <c r="R1184">
        <v>148</v>
      </c>
      <c r="S1184">
        <v>0</v>
      </c>
      <c r="T1184">
        <v>-0.4230394911359534</v>
      </c>
      <c r="U1184">
        <v>20</v>
      </c>
      <c r="V1184">
        <v>3008</v>
      </c>
      <c r="W1184">
        <v>149</v>
      </c>
    </row>
    <row r="1185" spans="1:23">
      <c r="A1185" t="s">
        <v>351</v>
      </c>
      <c r="B1185" t="str">
        <f t="shared" si="18"/>
        <v>CN_BOND_1Y_exceed_expectation_36_-1</v>
      </c>
      <c r="C1185" t="s">
        <v>448</v>
      </c>
      <c r="D1185" t="s">
        <v>329</v>
      </c>
      <c r="E1185">
        <v>36</v>
      </c>
      <c r="F1185">
        <v>-1</v>
      </c>
      <c r="G1185">
        <v>-1</v>
      </c>
      <c r="H1185" t="s">
        <v>330</v>
      </c>
      <c r="I1185" t="s">
        <v>331</v>
      </c>
      <c r="K1185">
        <v>-0.64979549236469047</v>
      </c>
      <c r="L1185">
        <v>-8.4148995817629024E-2</v>
      </c>
      <c r="M1185">
        <v>-0.47654035243567788</v>
      </c>
      <c r="N1185">
        <v>0.48322147651006708</v>
      </c>
      <c r="O1185">
        <v>-5.3630656503656244E-3</v>
      </c>
      <c r="P1185">
        <v>-1.147502842836458</v>
      </c>
      <c r="Q1185">
        <v>0.25302541217681318</v>
      </c>
      <c r="R1185">
        <v>148</v>
      </c>
      <c r="S1185">
        <v>0</v>
      </c>
      <c r="T1185">
        <v>-0.78260947740716746</v>
      </c>
      <c r="U1185">
        <v>20</v>
      </c>
      <c r="V1185">
        <v>3008</v>
      </c>
      <c r="W1185">
        <v>149</v>
      </c>
    </row>
    <row r="1186" spans="1:23">
      <c r="A1186" t="s">
        <v>351</v>
      </c>
      <c r="B1186" t="str">
        <f t="shared" si="18"/>
        <v>CN_BOND_10Y_exceed_expectation_36_1</v>
      </c>
      <c r="C1186" t="s">
        <v>449</v>
      </c>
      <c r="D1186" t="s">
        <v>329</v>
      </c>
      <c r="E1186">
        <v>36</v>
      </c>
      <c r="F1186">
        <v>1</v>
      </c>
      <c r="G1186">
        <v>-1</v>
      </c>
      <c r="H1186" t="s">
        <v>330</v>
      </c>
      <c r="I1186" t="s">
        <v>331</v>
      </c>
      <c r="K1186">
        <v>0.37854258931658208</v>
      </c>
      <c r="L1186">
        <v>2.7259458502878701E-2</v>
      </c>
      <c r="M1186">
        <v>0.15433819649323019</v>
      </c>
      <c r="N1186">
        <v>0.51006711409395977</v>
      </c>
      <c r="O1186">
        <v>3.741752724575006E-3</v>
      </c>
      <c r="P1186">
        <v>0.81047535358432199</v>
      </c>
      <c r="Q1186">
        <v>0.41896834206315481</v>
      </c>
      <c r="R1186">
        <v>148</v>
      </c>
      <c r="S1186">
        <v>0</v>
      </c>
      <c r="T1186">
        <v>-0.45040399073826309</v>
      </c>
      <c r="U1186">
        <v>13</v>
      </c>
      <c r="V1186">
        <v>3008</v>
      </c>
      <c r="W1186">
        <v>149</v>
      </c>
    </row>
    <row r="1187" spans="1:23">
      <c r="A1187" t="s">
        <v>351</v>
      </c>
      <c r="B1187" t="str">
        <f t="shared" si="18"/>
        <v>CN_BOND_10Y_exceed_expectation_36_-1</v>
      </c>
      <c r="C1187" t="s">
        <v>449</v>
      </c>
      <c r="D1187" t="s">
        <v>329</v>
      </c>
      <c r="E1187">
        <v>36</v>
      </c>
      <c r="F1187">
        <v>-1</v>
      </c>
      <c r="G1187">
        <v>-1</v>
      </c>
      <c r="H1187" t="s">
        <v>330</v>
      </c>
      <c r="I1187" t="s">
        <v>331</v>
      </c>
      <c r="K1187">
        <v>-0.50018476695722702</v>
      </c>
      <c r="L1187">
        <v>-5.6444861172240568E-2</v>
      </c>
      <c r="M1187">
        <v>-0.31958074565987399</v>
      </c>
      <c r="N1187">
        <v>0.48322147651006708</v>
      </c>
      <c r="O1187">
        <v>-3.0710119800475442E-3</v>
      </c>
      <c r="P1187">
        <v>-0.66051222780516694</v>
      </c>
      <c r="Q1187">
        <v>0.50995192566415581</v>
      </c>
      <c r="R1187">
        <v>148</v>
      </c>
      <c r="S1187">
        <v>0</v>
      </c>
      <c r="T1187">
        <v>-0.65067590411413789</v>
      </c>
      <c r="U1187">
        <v>13</v>
      </c>
      <c r="V1187">
        <v>3008</v>
      </c>
      <c r="W1187">
        <v>149</v>
      </c>
    </row>
    <row r="1188" spans="1:23">
      <c r="A1188" t="s">
        <v>351</v>
      </c>
      <c r="B1188" t="str">
        <f t="shared" si="18"/>
        <v>TERM_SPREAD_exceed_expectation_36_1</v>
      </c>
      <c r="C1188" t="s">
        <v>450</v>
      </c>
      <c r="D1188" t="s">
        <v>329</v>
      </c>
      <c r="E1188">
        <v>36</v>
      </c>
      <c r="F1188">
        <v>1</v>
      </c>
      <c r="G1188">
        <v>1</v>
      </c>
      <c r="H1188" t="s">
        <v>330</v>
      </c>
      <c r="I1188" t="s">
        <v>331</v>
      </c>
      <c r="K1188">
        <v>-7.9215876570662536E-2</v>
      </c>
      <c r="L1188">
        <v>-6.89020720546063E-3</v>
      </c>
      <c r="M1188">
        <v>-3.9006819513533672E-2</v>
      </c>
      <c r="N1188">
        <v>0.49664429530201343</v>
      </c>
      <c r="O1188">
        <v>1.0789941472324591E-3</v>
      </c>
      <c r="P1188">
        <v>0.23129994343922539</v>
      </c>
      <c r="Q1188">
        <v>0.8174012578790909</v>
      </c>
      <c r="R1188">
        <v>148</v>
      </c>
      <c r="S1188">
        <v>0</v>
      </c>
      <c r="T1188">
        <v>-0.64903595105412826</v>
      </c>
      <c r="U1188">
        <v>33</v>
      </c>
      <c r="V1188">
        <v>3008</v>
      </c>
      <c r="W1188">
        <v>149</v>
      </c>
    </row>
    <row r="1189" spans="1:23">
      <c r="A1189" t="s">
        <v>351</v>
      </c>
      <c r="B1189" t="str">
        <f t="shared" si="18"/>
        <v>TERM_SPREAD_exceed_expectation_36_-1</v>
      </c>
      <c r="C1189" t="s">
        <v>450</v>
      </c>
      <c r="D1189" t="s">
        <v>329</v>
      </c>
      <c r="E1189">
        <v>36</v>
      </c>
      <c r="F1189">
        <v>-1</v>
      </c>
      <c r="G1189">
        <v>1</v>
      </c>
      <c r="H1189" t="s">
        <v>330</v>
      </c>
      <c r="I1189" t="s">
        <v>331</v>
      </c>
      <c r="K1189">
        <v>-0.25170670518024912</v>
      </c>
      <c r="L1189">
        <v>-2.399921135372152E-2</v>
      </c>
      <c r="M1189">
        <v>-0.1358642603664893</v>
      </c>
      <c r="N1189">
        <v>0.49664429530201343</v>
      </c>
      <c r="O1189">
        <v>-2.8550246720342848E-4</v>
      </c>
      <c r="P1189">
        <v>-5.9399480698021798E-2</v>
      </c>
      <c r="Q1189">
        <v>0.95271405638016327</v>
      </c>
      <c r="R1189">
        <v>148</v>
      </c>
      <c r="S1189">
        <v>0</v>
      </c>
      <c r="T1189">
        <v>-0.61459767270229404</v>
      </c>
      <c r="U1189">
        <v>33</v>
      </c>
      <c r="V1189">
        <v>3008</v>
      </c>
      <c r="W1189">
        <v>149</v>
      </c>
    </row>
    <row r="1190" spans="1:23">
      <c r="A1190" t="s">
        <v>351</v>
      </c>
      <c r="B1190" t="str">
        <f t="shared" si="18"/>
        <v>US_BOND_5Y_exceed_expectation_36_1</v>
      </c>
      <c r="C1190" t="s">
        <v>338</v>
      </c>
      <c r="D1190" t="s">
        <v>329</v>
      </c>
      <c r="E1190">
        <v>36</v>
      </c>
      <c r="F1190">
        <v>1</v>
      </c>
      <c r="G1190">
        <v>1</v>
      </c>
      <c r="H1190" t="s">
        <v>330</v>
      </c>
      <c r="I1190" t="s">
        <v>331</v>
      </c>
      <c r="K1190">
        <v>0.74611376402881913</v>
      </c>
      <c r="L1190">
        <v>4.7803905739239649E-2</v>
      </c>
      <c r="M1190">
        <v>0.27069271565694469</v>
      </c>
      <c r="N1190">
        <v>0.55033557046979864</v>
      </c>
      <c r="O1190">
        <v>5.3998443087627532E-3</v>
      </c>
      <c r="P1190">
        <v>1.1249214620712691</v>
      </c>
      <c r="Q1190">
        <v>0.26244337789583327</v>
      </c>
      <c r="R1190">
        <v>148</v>
      </c>
      <c r="S1190">
        <v>0</v>
      </c>
      <c r="T1190">
        <v>-0.37152949198448681</v>
      </c>
      <c r="U1190">
        <v>8</v>
      </c>
      <c r="V1190">
        <v>3008</v>
      </c>
      <c r="W1190">
        <v>149</v>
      </c>
    </row>
    <row r="1191" spans="1:23">
      <c r="A1191" t="s">
        <v>351</v>
      </c>
      <c r="B1191" t="str">
        <f t="shared" si="18"/>
        <v>US_BOND_5Y_exceed_expectation_36_-1</v>
      </c>
      <c r="C1191" t="s">
        <v>338</v>
      </c>
      <c r="D1191" t="s">
        <v>329</v>
      </c>
      <c r="E1191">
        <v>36</v>
      </c>
      <c r="F1191">
        <v>-1</v>
      </c>
      <c r="G1191">
        <v>1</v>
      </c>
      <c r="H1191" t="s">
        <v>330</v>
      </c>
      <c r="I1191" t="s">
        <v>331</v>
      </c>
      <c r="K1191">
        <v>-0.60539994602133751</v>
      </c>
      <c r="L1191">
        <v>-7.4945287309292952E-2</v>
      </c>
      <c r="M1191">
        <v>-0.42438254853284602</v>
      </c>
      <c r="N1191">
        <v>0.44295302013422821</v>
      </c>
      <c r="O1191">
        <v>-4.5823157087671301E-3</v>
      </c>
      <c r="P1191">
        <v>-0.98113145466141338</v>
      </c>
      <c r="Q1191">
        <v>0.32812904814230742</v>
      </c>
      <c r="R1191">
        <v>148</v>
      </c>
      <c r="S1191">
        <v>0</v>
      </c>
      <c r="T1191">
        <v>-0.67749393482699505</v>
      </c>
      <c r="U1191">
        <v>8</v>
      </c>
      <c r="V1191">
        <v>3008</v>
      </c>
      <c r="W1191">
        <v>149</v>
      </c>
    </row>
    <row r="1192" spans="1:23">
      <c r="A1192" t="s">
        <v>351</v>
      </c>
      <c r="B1192" t="str">
        <f t="shared" si="18"/>
        <v>US_BOND_10Y_exceed_expectation_36_1</v>
      </c>
      <c r="C1192" t="s">
        <v>336</v>
      </c>
      <c r="D1192" t="s">
        <v>329</v>
      </c>
      <c r="E1192">
        <v>36</v>
      </c>
      <c r="F1192">
        <v>1</v>
      </c>
      <c r="G1192">
        <v>1</v>
      </c>
      <c r="H1192" t="s">
        <v>330</v>
      </c>
      <c r="I1192" t="s">
        <v>331</v>
      </c>
      <c r="K1192">
        <v>2.8357189109412788</v>
      </c>
      <c r="L1192">
        <v>0.1192128689860097</v>
      </c>
      <c r="M1192">
        <v>0.67559096739114355</v>
      </c>
      <c r="N1192">
        <v>0.56375838926174493</v>
      </c>
      <c r="O1192">
        <v>1.087721245505539E-2</v>
      </c>
      <c r="P1192">
        <v>2.1320836346290668</v>
      </c>
      <c r="Q1192">
        <v>3.4650724509267997E-2</v>
      </c>
      <c r="R1192">
        <v>148</v>
      </c>
      <c r="S1192">
        <v>1</v>
      </c>
      <c r="T1192">
        <v>-0.32453029422877211</v>
      </c>
      <c r="U1192">
        <v>8</v>
      </c>
      <c r="V1192">
        <v>3008</v>
      </c>
      <c r="W1192">
        <v>149</v>
      </c>
    </row>
    <row r="1193" spans="1:23">
      <c r="A1193" t="s">
        <v>351</v>
      </c>
      <c r="B1193" t="str">
        <f t="shared" si="18"/>
        <v>US_BOND_10Y_exceed_expectation_36_-1</v>
      </c>
      <c r="C1193" t="s">
        <v>336</v>
      </c>
      <c r="D1193" t="s">
        <v>329</v>
      </c>
      <c r="E1193">
        <v>36</v>
      </c>
      <c r="F1193">
        <v>-1</v>
      </c>
      <c r="G1193">
        <v>1</v>
      </c>
      <c r="H1193" t="s">
        <v>330</v>
      </c>
      <c r="I1193" t="s">
        <v>331</v>
      </c>
      <c r="K1193">
        <v>-0.82036833210763849</v>
      </c>
      <c r="L1193">
        <v>-0.13396640814364269</v>
      </c>
      <c r="M1193">
        <v>-0.75920071419723822</v>
      </c>
      <c r="N1193">
        <v>0.42953020134228193</v>
      </c>
      <c r="O1193">
        <v>-9.7157078128197009E-3</v>
      </c>
      <c r="P1193">
        <v>-2.0536481916231248</v>
      </c>
      <c r="Q1193">
        <v>4.1769867567065869E-2</v>
      </c>
      <c r="R1193">
        <v>148</v>
      </c>
      <c r="S1193">
        <v>1</v>
      </c>
      <c r="T1193">
        <v>-0.85318729227654355</v>
      </c>
      <c r="U1193">
        <v>8</v>
      </c>
      <c r="V1193">
        <v>3008</v>
      </c>
      <c r="W1193">
        <v>149</v>
      </c>
    </row>
    <row r="1194" spans="1:23">
      <c r="A1194" t="s">
        <v>351</v>
      </c>
      <c r="B1194" t="str">
        <f t="shared" si="18"/>
        <v>CNY_INDEX_exceed_expectation_36_1</v>
      </c>
      <c r="C1194" t="s">
        <v>388</v>
      </c>
      <c r="D1194" t="s">
        <v>329</v>
      </c>
      <c r="E1194">
        <v>36</v>
      </c>
      <c r="F1194">
        <v>1</v>
      </c>
      <c r="G1194">
        <v>-1</v>
      </c>
      <c r="H1194" t="s">
        <v>466</v>
      </c>
      <c r="I1194" t="s">
        <v>331</v>
      </c>
      <c r="K1194">
        <v>-0.221509230339757</v>
      </c>
      <c r="L1194">
        <v>-3.9917608052269633E-2</v>
      </c>
      <c r="M1194">
        <v>-0.25602434800202389</v>
      </c>
      <c r="N1194">
        <v>0.50649350649350644</v>
      </c>
      <c r="O1194">
        <v>-2.0784925088063681E-3</v>
      </c>
      <c r="P1194">
        <v>-0.37703764492976222</v>
      </c>
      <c r="Q1194">
        <v>0.70719637007210823</v>
      </c>
      <c r="R1194">
        <v>76</v>
      </c>
      <c r="S1194">
        <v>0</v>
      </c>
      <c r="T1194">
        <v>-0.55951597494000582</v>
      </c>
      <c r="U1194">
        <v>17</v>
      </c>
      <c r="V1194">
        <v>1549</v>
      </c>
      <c r="W1194">
        <v>77</v>
      </c>
    </row>
    <row r="1195" spans="1:23">
      <c r="A1195" t="s">
        <v>351</v>
      </c>
      <c r="B1195" t="str">
        <f t="shared" si="18"/>
        <v>CNY_INDEX_exceed_expectation_36_-1</v>
      </c>
      <c r="C1195" t="s">
        <v>388</v>
      </c>
      <c r="D1195" t="s">
        <v>329</v>
      </c>
      <c r="E1195">
        <v>36</v>
      </c>
      <c r="F1195">
        <v>-1</v>
      </c>
      <c r="G1195">
        <v>-1</v>
      </c>
      <c r="H1195" t="s">
        <v>466</v>
      </c>
      <c r="I1195" t="s">
        <v>331</v>
      </c>
      <c r="K1195">
        <v>0.1062897699621725</v>
      </c>
      <c r="L1195">
        <v>1.6568943868039861E-2</v>
      </c>
      <c r="M1195">
        <v>0.10627022153587801</v>
      </c>
      <c r="N1195">
        <v>0.4935064935064935</v>
      </c>
      <c r="O1195">
        <v>2.512329287079972E-3</v>
      </c>
      <c r="P1195">
        <v>0.44399527819241119</v>
      </c>
      <c r="Q1195">
        <v>0.65830761359222856</v>
      </c>
      <c r="R1195">
        <v>76</v>
      </c>
      <c r="S1195">
        <v>0</v>
      </c>
      <c r="T1195">
        <v>-0.36967800103560028</v>
      </c>
      <c r="U1195">
        <v>17</v>
      </c>
      <c r="V1195">
        <v>1549</v>
      </c>
      <c r="W1195">
        <v>77</v>
      </c>
    </row>
    <row r="1196" spans="1:23">
      <c r="A1196" t="s">
        <v>351</v>
      </c>
      <c r="B1196" t="str">
        <f t="shared" si="18"/>
        <v>USD_INDEX_exceed_expectation_36_1</v>
      </c>
      <c r="C1196" t="s">
        <v>452</v>
      </c>
      <c r="D1196" t="s">
        <v>329</v>
      </c>
      <c r="E1196">
        <v>36</v>
      </c>
      <c r="F1196">
        <v>1</v>
      </c>
      <c r="G1196">
        <v>1</v>
      </c>
      <c r="H1196" t="s">
        <v>330</v>
      </c>
      <c r="I1196" t="s">
        <v>331</v>
      </c>
      <c r="K1196">
        <v>-0.18352950603684681</v>
      </c>
      <c r="L1196">
        <v>-1.6843455682830522E-2</v>
      </c>
      <c r="M1196">
        <v>-9.5353674164439656E-2</v>
      </c>
      <c r="N1196">
        <v>0.48993288590604028</v>
      </c>
      <c r="O1196">
        <v>3.1831745682373399E-4</v>
      </c>
      <c r="P1196">
        <v>6.5761327692758553E-2</v>
      </c>
      <c r="Q1196">
        <v>0.9476565924146978</v>
      </c>
      <c r="R1196">
        <v>148</v>
      </c>
      <c r="S1196">
        <v>0</v>
      </c>
      <c r="T1196">
        <v>-0.55828136662746231</v>
      </c>
      <c r="U1196">
        <v>16</v>
      </c>
      <c r="V1196">
        <v>3008</v>
      </c>
      <c r="W1196">
        <v>149</v>
      </c>
    </row>
    <row r="1197" spans="1:23">
      <c r="A1197" t="s">
        <v>351</v>
      </c>
      <c r="B1197" t="str">
        <f t="shared" si="18"/>
        <v>USD_INDEX_exceed_expectation_36_-1</v>
      </c>
      <c r="C1197" t="s">
        <v>452</v>
      </c>
      <c r="D1197" t="s">
        <v>329</v>
      </c>
      <c r="E1197">
        <v>36</v>
      </c>
      <c r="F1197">
        <v>-1</v>
      </c>
      <c r="G1197">
        <v>1</v>
      </c>
      <c r="H1197" t="s">
        <v>330</v>
      </c>
      <c r="I1197" t="s">
        <v>331</v>
      </c>
      <c r="K1197">
        <v>-0.1561035081694658</v>
      </c>
      <c r="L1197">
        <v>-1.411840608455495E-2</v>
      </c>
      <c r="M1197">
        <v>-7.9926703810560343E-2</v>
      </c>
      <c r="N1197">
        <v>0.50335570469798663</v>
      </c>
      <c r="O1197">
        <v>5.3113585350991852E-4</v>
      </c>
      <c r="P1197">
        <v>0.1127549422415442</v>
      </c>
      <c r="Q1197">
        <v>0.91037763545579742</v>
      </c>
      <c r="R1197">
        <v>148</v>
      </c>
      <c r="S1197">
        <v>0</v>
      </c>
      <c r="T1197">
        <v>-0.51530553194887796</v>
      </c>
      <c r="U1197">
        <v>16</v>
      </c>
      <c r="V1197">
        <v>3008</v>
      </c>
      <c r="W1197">
        <v>149</v>
      </c>
    </row>
    <row r="1198" spans="1:23">
      <c r="A1198" t="s">
        <v>351</v>
      </c>
      <c r="B1198" t="str">
        <f t="shared" si="18"/>
        <v>DR007_historical_high_24_1</v>
      </c>
      <c r="C1198" t="s">
        <v>387</v>
      </c>
      <c r="D1198" t="s">
        <v>333</v>
      </c>
      <c r="E1198">
        <v>24</v>
      </c>
      <c r="F1198">
        <v>1</v>
      </c>
      <c r="G1198">
        <v>1</v>
      </c>
      <c r="H1198" t="s">
        <v>330</v>
      </c>
      <c r="I1198" t="s">
        <v>331</v>
      </c>
      <c r="K1198">
        <v>-0.19450104162844989</v>
      </c>
      <c r="L1198">
        <v>-1.7957136288719418E-2</v>
      </c>
      <c r="M1198">
        <v>-0.1016584359154528</v>
      </c>
      <c r="N1198">
        <v>0.53020134228187921</v>
      </c>
      <c r="O1198">
        <v>1.7482402077571369E-4</v>
      </c>
      <c r="P1198">
        <v>3.805961349637145E-2</v>
      </c>
      <c r="Q1198">
        <v>0.96969144098200322</v>
      </c>
      <c r="R1198">
        <v>148</v>
      </c>
      <c r="S1198">
        <v>0</v>
      </c>
      <c r="T1198">
        <v>-0.70659370318974879</v>
      </c>
      <c r="U1198">
        <v>30</v>
      </c>
      <c r="V1198">
        <v>3008</v>
      </c>
      <c r="W1198">
        <v>149</v>
      </c>
    </row>
    <row r="1199" spans="1:23">
      <c r="A1199" t="s">
        <v>351</v>
      </c>
      <c r="B1199" t="str">
        <f t="shared" si="18"/>
        <v>DR007_historical_high_9_1</v>
      </c>
      <c r="C1199" t="s">
        <v>387</v>
      </c>
      <c r="D1199" t="s">
        <v>333</v>
      </c>
      <c r="E1199">
        <v>9</v>
      </c>
      <c r="F1199">
        <v>1</v>
      </c>
      <c r="G1199">
        <v>1</v>
      </c>
      <c r="H1199" t="s">
        <v>330</v>
      </c>
      <c r="I1199" t="s">
        <v>331</v>
      </c>
      <c r="K1199">
        <v>-0.20447128431081751</v>
      </c>
      <c r="L1199">
        <v>-1.8981299317323289E-2</v>
      </c>
      <c r="M1199">
        <v>-0.1074564413976917</v>
      </c>
      <c r="N1199">
        <v>0.5436241610738255</v>
      </c>
      <c r="O1199">
        <v>1.345542142985949E-4</v>
      </c>
      <c r="P1199">
        <v>2.8974853079746059E-2</v>
      </c>
      <c r="Q1199">
        <v>0.97692368126489937</v>
      </c>
      <c r="R1199">
        <v>148</v>
      </c>
      <c r="S1199">
        <v>0</v>
      </c>
      <c r="T1199">
        <v>-0.67048753859626198</v>
      </c>
      <c r="U1199">
        <v>38</v>
      </c>
      <c r="V1199">
        <v>3008</v>
      </c>
      <c r="W1199">
        <v>149</v>
      </c>
    </row>
    <row r="1200" spans="1:23">
      <c r="A1200" t="s">
        <v>351</v>
      </c>
      <c r="B1200" t="str">
        <f t="shared" si="18"/>
        <v>CREDIT_SPREAD_exceed_expectation_36_1</v>
      </c>
      <c r="C1200" t="s">
        <v>453</v>
      </c>
      <c r="D1200" t="s">
        <v>329</v>
      </c>
      <c r="E1200">
        <v>36</v>
      </c>
      <c r="F1200">
        <v>1</v>
      </c>
      <c r="G1200">
        <v>1</v>
      </c>
      <c r="H1200" t="s">
        <v>463</v>
      </c>
      <c r="I1200" t="s">
        <v>331</v>
      </c>
      <c r="K1200">
        <v>-0.59129181812142684</v>
      </c>
      <c r="L1200">
        <v>-9.0317007021402773E-2</v>
      </c>
      <c r="M1200">
        <v>-0.55172888688501942</v>
      </c>
      <c r="N1200">
        <v>0.42372881355932202</v>
      </c>
      <c r="O1200">
        <v>-6.4287190703232943E-3</v>
      </c>
      <c r="P1200">
        <v>-1.4666536175614679</v>
      </c>
      <c r="Q1200">
        <v>0.14515303079641809</v>
      </c>
      <c r="R1200">
        <v>117</v>
      </c>
      <c r="S1200">
        <v>0</v>
      </c>
      <c r="T1200">
        <v>-0.69250789440752014</v>
      </c>
      <c r="U1200">
        <v>24</v>
      </c>
      <c r="V1200">
        <v>2382</v>
      </c>
      <c r="W1200">
        <v>118</v>
      </c>
    </row>
    <row r="1201" spans="1:23">
      <c r="A1201" t="s">
        <v>351</v>
      </c>
      <c r="B1201" t="str">
        <f t="shared" si="18"/>
        <v>CREDIT_SPREAD_exceed_expectation_36_-1</v>
      </c>
      <c r="C1201" t="s">
        <v>453</v>
      </c>
      <c r="D1201" t="s">
        <v>329</v>
      </c>
      <c r="E1201">
        <v>36</v>
      </c>
      <c r="F1201">
        <v>-1</v>
      </c>
      <c r="G1201">
        <v>1</v>
      </c>
      <c r="H1201" t="s">
        <v>463</v>
      </c>
      <c r="I1201" t="s">
        <v>331</v>
      </c>
      <c r="K1201">
        <v>0.89881193534627424</v>
      </c>
      <c r="L1201">
        <v>7.019167135787252E-2</v>
      </c>
      <c r="M1201">
        <v>0.42878715741433798</v>
      </c>
      <c r="N1201">
        <v>0.56779661016949157</v>
      </c>
      <c r="O1201">
        <v>6.5697562836724462E-3</v>
      </c>
      <c r="P1201">
        <v>1.4981599520496101</v>
      </c>
      <c r="Q1201">
        <v>0.1367848840203307</v>
      </c>
      <c r="R1201">
        <v>117</v>
      </c>
      <c r="S1201">
        <v>0</v>
      </c>
      <c r="T1201">
        <v>-0.35086990430952508</v>
      </c>
      <c r="U1201">
        <v>24</v>
      </c>
      <c r="V1201">
        <v>2382</v>
      </c>
      <c r="W1201">
        <v>118</v>
      </c>
    </row>
    <row r="1202" spans="1:23">
      <c r="A1202" t="s">
        <v>351</v>
      </c>
      <c r="B1202" t="str">
        <f t="shared" si="18"/>
        <v>electricity_yoy_historical_new_high_3_1</v>
      </c>
      <c r="C1202" t="s">
        <v>435</v>
      </c>
      <c r="D1202" t="s">
        <v>335</v>
      </c>
      <c r="E1202">
        <v>3</v>
      </c>
      <c r="F1202">
        <v>1</v>
      </c>
      <c r="G1202">
        <v>-1</v>
      </c>
      <c r="H1202" t="s">
        <v>330</v>
      </c>
      <c r="I1202" t="s">
        <v>331</v>
      </c>
      <c r="K1202">
        <v>0.46668892678842511</v>
      </c>
      <c r="L1202">
        <v>3.260739873431362E-2</v>
      </c>
      <c r="M1202">
        <v>0.18462277477658229</v>
      </c>
      <c r="N1202">
        <v>0.4563758389261745</v>
      </c>
      <c r="O1202">
        <v>4.317130674608702E-3</v>
      </c>
      <c r="P1202">
        <v>0.86657532453837594</v>
      </c>
      <c r="Q1202">
        <v>0.3875774595705862</v>
      </c>
      <c r="R1202">
        <v>148</v>
      </c>
      <c r="S1202">
        <v>0</v>
      </c>
      <c r="T1202">
        <v>-0.6044366279094705</v>
      </c>
      <c r="U1202">
        <v>49</v>
      </c>
      <c r="V1202">
        <v>3008</v>
      </c>
      <c r="W1202">
        <v>149</v>
      </c>
    </row>
    <row r="1203" spans="1:23">
      <c r="A1203" t="s">
        <v>351</v>
      </c>
      <c r="B1203" t="str">
        <f t="shared" si="18"/>
        <v>electricity_yoy_historical_new_high_3_-1</v>
      </c>
      <c r="C1203" t="s">
        <v>435</v>
      </c>
      <c r="D1203" t="s">
        <v>335</v>
      </c>
      <c r="E1203">
        <v>3</v>
      </c>
      <c r="F1203">
        <v>-1</v>
      </c>
      <c r="G1203">
        <v>-1</v>
      </c>
      <c r="H1203" t="s">
        <v>330</v>
      </c>
      <c r="I1203" t="s">
        <v>331</v>
      </c>
      <c r="K1203">
        <v>-0.53022309437668169</v>
      </c>
      <c r="L1203">
        <v>-6.1331594013492308E-2</v>
      </c>
      <c r="M1203">
        <v>-0.34725888932458943</v>
      </c>
      <c r="N1203">
        <v>0.53691275167785235</v>
      </c>
      <c r="O1203">
        <v>-3.375480665014753E-3</v>
      </c>
      <c r="P1203">
        <v>-0.72420997661282882</v>
      </c>
      <c r="Q1203">
        <v>0.4700800875153861</v>
      </c>
      <c r="R1203">
        <v>148</v>
      </c>
      <c r="S1203">
        <v>0</v>
      </c>
      <c r="T1203">
        <v>-0.6170556600808027</v>
      </c>
      <c r="U1203">
        <v>49</v>
      </c>
      <c r="V1203">
        <v>3008</v>
      </c>
      <c r="W1203">
        <v>149</v>
      </c>
    </row>
    <row r="1204" spans="1:23">
      <c r="A1204" t="s">
        <v>351</v>
      </c>
      <c r="B1204" t="str">
        <f t="shared" si="18"/>
        <v>electricity_ytd_yoy_historical_new_high_3_1</v>
      </c>
      <c r="C1204" t="s">
        <v>436</v>
      </c>
      <c r="D1204" t="s">
        <v>335</v>
      </c>
      <c r="E1204">
        <v>3</v>
      </c>
      <c r="F1204">
        <v>1</v>
      </c>
      <c r="G1204">
        <v>-1</v>
      </c>
      <c r="H1204" t="s">
        <v>330</v>
      </c>
      <c r="I1204" t="s">
        <v>331</v>
      </c>
      <c r="K1204">
        <v>5.5795073647349147E-2</v>
      </c>
      <c r="L1204">
        <v>4.5589359594691006E-3</v>
      </c>
      <c r="M1204">
        <v>2.5809577855308369E-2</v>
      </c>
      <c r="N1204">
        <v>0.48993288590604028</v>
      </c>
      <c r="O1204">
        <v>2.1318490140731518E-3</v>
      </c>
      <c r="P1204">
        <v>0.43730627002060779</v>
      </c>
      <c r="Q1204">
        <v>0.66252669357667671</v>
      </c>
      <c r="R1204">
        <v>148</v>
      </c>
      <c r="S1204">
        <v>0</v>
      </c>
      <c r="T1204">
        <v>-0.4707144419812675</v>
      </c>
      <c r="U1204">
        <v>33</v>
      </c>
      <c r="V1204">
        <v>3008</v>
      </c>
      <c r="W1204">
        <v>149</v>
      </c>
    </row>
    <row r="1205" spans="1:23">
      <c r="A1205" t="s">
        <v>351</v>
      </c>
      <c r="B1205" t="str">
        <f t="shared" si="18"/>
        <v>electricity_ytd_yoy_historical_new_high_3_-1</v>
      </c>
      <c r="C1205" t="s">
        <v>436</v>
      </c>
      <c r="D1205" t="s">
        <v>335</v>
      </c>
      <c r="E1205">
        <v>3</v>
      </c>
      <c r="F1205">
        <v>-1</v>
      </c>
      <c r="G1205">
        <v>-1</v>
      </c>
      <c r="H1205" t="s">
        <v>330</v>
      </c>
      <c r="I1205" t="s">
        <v>331</v>
      </c>
      <c r="K1205">
        <v>-0.3473955289842604</v>
      </c>
      <c r="L1205">
        <v>-3.5122872055244343E-2</v>
      </c>
      <c r="M1205">
        <v>-0.19884168342593439</v>
      </c>
      <c r="N1205">
        <v>0.50335570469798663</v>
      </c>
      <c r="O1205">
        <v>-1.100081387916345E-3</v>
      </c>
      <c r="P1205">
        <v>-0.22327468753758151</v>
      </c>
      <c r="Q1205">
        <v>0.82362960332614166</v>
      </c>
      <c r="R1205">
        <v>148</v>
      </c>
      <c r="S1205">
        <v>0</v>
      </c>
      <c r="T1205">
        <v>-0.5986326473801491</v>
      </c>
      <c r="U1205">
        <v>33</v>
      </c>
      <c r="V1205">
        <v>3008</v>
      </c>
      <c r="W1205">
        <v>149</v>
      </c>
    </row>
    <row r="1206" spans="1:23">
      <c r="A1206" t="s">
        <v>351</v>
      </c>
      <c r="B1206" t="str">
        <f t="shared" si="18"/>
        <v>industrial_value_added_yoy_historical_new_high_3_1</v>
      </c>
      <c r="C1206" t="s">
        <v>437</v>
      </c>
      <c r="D1206" t="s">
        <v>335</v>
      </c>
      <c r="E1206">
        <v>3</v>
      </c>
      <c r="F1206">
        <v>1</v>
      </c>
      <c r="G1206">
        <v>-1</v>
      </c>
      <c r="H1206" t="s">
        <v>330</v>
      </c>
      <c r="I1206" t="s">
        <v>331</v>
      </c>
      <c r="K1206">
        <v>0.67109323431301893</v>
      </c>
      <c r="L1206">
        <v>4.395610387574278E-2</v>
      </c>
      <c r="M1206">
        <v>0.24889743523181929</v>
      </c>
      <c r="N1206">
        <v>0.51006711409395977</v>
      </c>
      <c r="O1206">
        <v>5.2127347757430784E-3</v>
      </c>
      <c r="P1206">
        <v>1.0687375741018881</v>
      </c>
      <c r="Q1206">
        <v>0.28692797577718299</v>
      </c>
      <c r="R1206">
        <v>148</v>
      </c>
      <c r="S1206">
        <v>0</v>
      </c>
      <c r="T1206">
        <v>-0.46697166532537282</v>
      </c>
      <c r="U1206">
        <v>49</v>
      </c>
      <c r="V1206">
        <v>3008</v>
      </c>
      <c r="W1206">
        <v>149</v>
      </c>
    </row>
    <row r="1207" spans="1:23">
      <c r="A1207" t="s">
        <v>351</v>
      </c>
      <c r="B1207" t="str">
        <f t="shared" si="18"/>
        <v>industrial_value_added_yoy_historical_new_high_3_-1</v>
      </c>
      <c r="C1207" t="s">
        <v>437</v>
      </c>
      <c r="D1207" t="s">
        <v>335</v>
      </c>
      <c r="E1207">
        <v>3</v>
      </c>
      <c r="F1207">
        <v>-1</v>
      </c>
      <c r="G1207">
        <v>-1</v>
      </c>
      <c r="H1207" t="s">
        <v>330</v>
      </c>
      <c r="I1207" t="s">
        <v>331</v>
      </c>
      <c r="K1207">
        <v>-0.58768513246844467</v>
      </c>
      <c r="L1207">
        <v>-7.1535730878603654E-2</v>
      </c>
      <c r="M1207">
        <v>-0.40506456153280351</v>
      </c>
      <c r="N1207">
        <v>0.48993288590604028</v>
      </c>
      <c r="O1207">
        <v>-4.1775640556450076E-3</v>
      </c>
      <c r="P1207">
        <v>-0.85223559139027638</v>
      </c>
      <c r="Q1207">
        <v>0.39546032982478541</v>
      </c>
      <c r="R1207">
        <v>148</v>
      </c>
      <c r="S1207">
        <v>0</v>
      </c>
      <c r="T1207">
        <v>-0.68844933224158222</v>
      </c>
      <c r="U1207">
        <v>49</v>
      </c>
      <c r="V1207">
        <v>3008</v>
      </c>
      <c r="W1207">
        <v>149</v>
      </c>
    </row>
    <row r="1208" spans="1:23">
      <c r="A1208" t="s">
        <v>351</v>
      </c>
      <c r="B1208" t="str">
        <f t="shared" si="18"/>
        <v>fixedasset_investment_yoy_historical_new_high_3_1</v>
      </c>
      <c r="C1208" t="s">
        <v>344</v>
      </c>
      <c r="D1208" t="s">
        <v>335</v>
      </c>
      <c r="E1208">
        <v>3</v>
      </c>
      <c r="F1208">
        <v>1</v>
      </c>
      <c r="G1208">
        <v>1</v>
      </c>
      <c r="H1208" t="s">
        <v>330</v>
      </c>
      <c r="I1208" t="s">
        <v>331</v>
      </c>
      <c r="K1208">
        <v>0.55700872884460018</v>
      </c>
      <c r="L1208">
        <v>3.7790018536442822E-2</v>
      </c>
      <c r="M1208">
        <v>0.21397359726426171</v>
      </c>
      <c r="N1208">
        <v>0.55033557046979864</v>
      </c>
      <c r="O1208">
        <v>4.6320850092278062E-3</v>
      </c>
      <c r="P1208">
        <v>0.98668578309795074</v>
      </c>
      <c r="Q1208">
        <v>0.32540702556996431</v>
      </c>
      <c r="R1208">
        <v>148</v>
      </c>
      <c r="S1208">
        <v>0</v>
      </c>
      <c r="T1208">
        <v>-0.55867327911803766</v>
      </c>
      <c r="U1208">
        <v>49</v>
      </c>
      <c r="V1208">
        <v>3008</v>
      </c>
      <c r="W1208">
        <v>149</v>
      </c>
    </row>
    <row r="1209" spans="1:23">
      <c r="A1209" t="s">
        <v>351</v>
      </c>
      <c r="B1209" t="str">
        <f t="shared" si="18"/>
        <v>fixedasset_investment_yoy_historical_new_high_3_-1</v>
      </c>
      <c r="C1209" t="s">
        <v>344</v>
      </c>
      <c r="D1209" t="s">
        <v>335</v>
      </c>
      <c r="E1209">
        <v>3</v>
      </c>
      <c r="F1209">
        <v>-1</v>
      </c>
      <c r="G1209">
        <v>1</v>
      </c>
      <c r="H1209" t="s">
        <v>330</v>
      </c>
      <c r="I1209" t="s">
        <v>331</v>
      </c>
      <c r="K1209">
        <v>-0.55747416647436032</v>
      </c>
      <c r="L1209">
        <v>-6.6019210372877946E-2</v>
      </c>
      <c r="M1209">
        <v>-0.37381214614668662</v>
      </c>
      <c r="N1209">
        <v>0.44966442953020141</v>
      </c>
      <c r="O1209">
        <v>-3.7905150300482329E-3</v>
      </c>
      <c r="P1209">
        <v>-0.78627520147683827</v>
      </c>
      <c r="Q1209">
        <v>0.432963393313053</v>
      </c>
      <c r="R1209">
        <v>148</v>
      </c>
      <c r="S1209">
        <v>0</v>
      </c>
      <c r="T1209">
        <v>-0.67546243302095466</v>
      </c>
      <c r="U1209">
        <v>49</v>
      </c>
      <c r="V1209">
        <v>3008</v>
      </c>
      <c r="W1209">
        <v>149</v>
      </c>
    </row>
    <row r="1210" spans="1:23">
      <c r="A1210" t="s">
        <v>351</v>
      </c>
      <c r="B1210" t="str">
        <f t="shared" si="18"/>
        <v>fixedasset_investment_ytd_yoy_historical_new_high_3_1</v>
      </c>
      <c r="C1210" t="s">
        <v>390</v>
      </c>
      <c r="D1210" t="s">
        <v>335</v>
      </c>
      <c r="E1210">
        <v>3</v>
      </c>
      <c r="F1210">
        <v>1</v>
      </c>
      <c r="G1210">
        <v>-1</v>
      </c>
      <c r="H1210" t="s">
        <v>330</v>
      </c>
      <c r="I1210" t="s">
        <v>331</v>
      </c>
      <c r="K1210">
        <v>3.0029700222235061</v>
      </c>
      <c r="L1210">
        <v>0.1232218458805721</v>
      </c>
      <c r="M1210">
        <v>0.69835262431839795</v>
      </c>
      <c r="N1210">
        <v>0.59060402684563762</v>
      </c>
      <c r="O1210">
        <v>1.091924282262033E-2</v>
      </c>
      <c r="P1210">
        <v>2.3878905517767288</v>
      </c>
      <c r="Q1210">
        <v>1.820710090237726E-2</v>
      </c>
      <c r="R1210">
        <v>148</v>
      </c>
      <c r="S1210">
        <v>1</v>
      </c>
      <c r="T1210">
        <v>-0.35726556652244568</v>
      </c>
      <c r="U1210">
        <v>27</v>
      </c>
      <c r="V1210">
        <v>3008</v>
      </c>
      <c r="W1210">
        <v>149</v>
      </c>
    </row>
    <row r="1211" spans="1:23">
      <c r="A1211" t="s">
        <v>351</v>
      </c>
      <c r="B1211" t="str">
        <f t="shared" si="18"/>
        <v>fixedasset_investment_ytd_yoy_historical_new_high_3_-1</v>
      </c>
      <c r="C1211" t="s">
        <v>390</v>
      </c>
      <c r="D1211" t="s">
        <v>335</v>
      </c>
      <c r="E1211">
        <v>3</v>
      </c>
      <c r="F1211">
        <v>-1</v>
      </c>
      <c r="G1211">
        <v>-1</v>
      </c>
      <c r="H1211" t="s">
        <v>330</v>
      </c>
      <c r="I1211" t="s">
        <v>331</v>
      </c>
      <c r="K1211">
        <v>-0.82787365838030169</v>
      </c>
      <c r="L1211">
        <v>-0.13705743479381011</v>
      </c>
      <c r="M1211">
        <v>-0.77676501749026228</v>
      </c>
      <c r="N1211">
        <v>0.40268456375838918</v>
      </c>
      <c r="O1211">
        <v>-1.0185998886926039E-2</v>
      </c>
      <c r="P1211">
        <v>-2.1900430255414149</v>
      </c>
      <c r="Q1211">
        <v>3.0086674552544299E-2</v>
      </c>
      <c r="R1211">
        <v>148</v>
      </c>
      <c r="S1211">
        <v>1</v>
      </c>
      <c r="T1211">
        <v>-0.83533598350435678</v>
      </c>
      <c r="U1211">
        <v>27</v>
      </c>
      <c r="V1211">
        <v>3008</v>
      </c>
      <c r="W1211">
        <v>149</v>
      </c>
    </row>
    <row r="1212" spans="1:23">
      <c r="A1212" t="s">
        <v>351</v>
      </c>
      <c r="B1212" t="str">
        <f t="shared" si="18"/>
        <v>pmi_manufacturing_historical_new_high_3_1</v>
      </c>
      <c r="C1212" t="s">
        <v>347</v>
      </c>
      <c r="D1212" t="s">
        <v>335</v>
      </c>
      <c r="E1212">
        <v>3</v>
      </c>
      <c r="F1212">
        <v>1</v>
      </c>
      <c r="G1212">
        <v>1</v>
      </c>
      <c r="H1212" t="s">
        <v>330</v>
      </c>
      <c r="I1212" t="s">
        <v>331</v>
      </c>
      <c r="K1212">
        <v>0.49607633941386248</v>
      </c>
      <c r="L1212">
        <v>3.4325019315409211E-2</v>
      </c>
      <c r="M1212">
        <v>0.19434988685034141</v>
      </c>
      <c r="N1212">
        <v>0.49664429530201343</v>
      </c>
      <c r="O1212">
        <v>4.4389714338263801E-3</v>
      </c>
      <c r="P1212">
        <v>0.92248486700469579</v>
      </c>
      <c r="Q1212">
        <v>0.35777712485073232</v>
      </c>
      <c r="R1212">
        <v>148</v>
      </c>
      <c r="S1212">
        <v>0</v>
      </c>
      <c r="T1212">
        <v>-0.44073866596415912</v>
      </c>
      <c r="U1212">
        <v>49</v>
      </c>
      <c r="V1212">
        <v>3008</v>
      </c>
      <c r="W1212">
        <v>149</v>
      </c>
    </row>
    <row r="1213" spans="1:23">
      <c r="A1213" t="s">
        <v>351</v>
      </c>
      <c r="B1213" t="str">
        <f t="shared" si="18"/>
        <v>pmi_manufacturing_historical_new_high_3_-1</v>
      </c>
      <c r="C1213" t="s">
        <v>347</v>
      </c>
      <c r="D1213" t="s">
        <v>335</v>
      </c>
      <c r="E1213">
        <v>3</v>
      </c>
      <c r="F1213">
        <v>-1</v>
      </c>
      <c r="G1213">
        <v>1</v>
      </c>
      <c r="H1213" t="s">
        <v>330</v>
      </c>
      <c r="I1213" t="s">
        <v>331</v>
      </c>
      <c r="K1213">
        <v>-0.53945091745211071</v>
      </c>
      <c r="L1213">
        <v>-6.2890365330861231E-2</v>
      </c>
      <c r="M1213">
        <v>-0.35608823038717052</v>
      </c>
      <c r="N1213">
        <v>0.49664429530201343</v>
      </c>
      <c r="O1213">
        <v>-3.436423275549395E-3</v>
      </c>
      <c r="P1213">
        <v>-0.69679686943218055</v>
      </c>
      <c r="Q1213">
        <v>0.48702291905141087</v>
      </c>
      <c r="R1213">
        <v>148</v>
      </c>
      <c r="S1213">
        <v>0</v>
      </c>
      <c r="T1213">
        <v>-0.67519749718694189</v>
      </c>
      <c r="U1213">
        <v>49</v>
      </c>
      <c r="V1213">
        <v>3008</v>
      </c>
      <c r="W1213">
        <v>149</v>
      </c>
    </row>
    <row r="1214" spans="1:23">
      <c r="A1214" t="s">
        <v>351</v>
      </c>
      <c r="B1214" t="str">
        <f t="shared" si="18"/>
        <v>pmi_manufacturing_neworder_historical_high_12_-1</v>
      </c>
      <c r="C1214" t="s">
        <v>424</v>
      </c>
      <c r="D1214" t="s">
        <v>333</v>
      </c>
      <c r="E1214">
        <v>12</v>
      </c>
      <c r="F1214">
        <v>-1</v>
      </c>
      <c r="G1214">
        <v>1</v>
      </c>
      <c r="H1214" t="s">
        <v>330</v>
      </c>
      <c r="I1214" t="s">
        <v>331</v>
      </c>
      <c r="K1214">
        <v>-0.47274880610129599</v>
      </c>
      <c r="L1214">
        <v>-5.2211186588730141E-2</v>
      </c>
      <c r="M1214">
        <v>-0.29560362323949319</v>
      </c>
      <c r="N1214">
        <v>0.48322147651006708</v>
      </c>
      <c r="O1214">
        <v>-2.6185728081657938E-3</v>
      </c>
      <c r="P1214">
        <v>-0.54358421791115386</v>
      </c>
      <c r="Q1214">
        <v>0.58754548083662916</v>
      </c>
      <c r="R1214">
        <v>148</v>
      </c>
      <c r="S1214">
        <v>0</v>
      </c>
      <c r="T1214">
        <v>-0.82061096970121783</v>
      </c>
      <c r="U1214">
        <v>45</v>
      </c>
      <c r="V1214">
        <v>3008</v>
      </c>
      <c r="W1214">
        <v>149</v>
      </c>
    </row>
    <row r="1215" spans="1:23">
      <c r="A1215" t="s">
        <v>351</v>
      </c>
      <c r="B1215" t="str">
        <f t="shared" si="18"/>
        <v>pmi_manufacturing_neworder_historical_new_high_36_-1</v>
      </c>
      <c r="C1215" t="s">
        <v>424</v>
      </c>
      <c r="D1215" t="s">
        <v>335</v>
      </c>
      <c r="E1215">
        <v>36</v>
      </c>
      <c r="F1215">
        <v>-1</v>
      </c>
      <c r="G1215">
        <v>1</v>
      </c>
      <c r="H1215" t="s">
        <v>330</v>
      </c>
      <c r="I1215" t="s">
        <v>331</v>
      </c>
      <c r="K1215">
        <v>-0.48583405255208029</v>
      </c>
      <c r="L1215">
        <v>-5.4204553407049327E-2</v>
      </c>
      <c r="M1215">
        <v>-0.30689273330980382</v>
      </c>
      <c r="N1215">
        <v>0.48993288590604028</v>
      </c>
      <c r="O1215">
        <v>-2.7651092544963259E-3</v>
      </c>
      <c r="P1215">
        <v>-0.57098401820656752</v>
      </c>
      <c r="Q1215">
        <v>0.56887646019496418</v>
      </c>
      <c r="R1215">
        <v>148</v>
      </c>
      <c r="S1215">
        <v>0</v>
      </c>
      <c r="T1215">
        <v>-0.56805681693804122</v>
      </c>
      <c r="U1215">
        <v>7</v>
      </c>
      <c r="V1215">
        <v>3008</v>
      </c>
      <c r="W1215">
        <v>149</v>
      </c>
    </row>
    <row r="1216" spans="1:23">
      <c r="A1216" t="s">
        <v>351</v>
      </c>
      <c r="B1216" t="str">
        <f t="shared" si="18"/>
        <v>pmi_nonmanufacturing_historical_new_low_24_1</v>
      </c>
      <c r="C1216" t="s">
        <v>342</v>
      </c>
      <c r="D1216" t="s">
        <v>339</v>
      </c>
      <c r="E1216">
        <v>24</v>
      </c>
      <c r="F1216">
        <v>1</v>
      </c>
      <c r="G1216">
        <v>-1</v>
      </c>
      <c r="H1216" t="s">
        <v>330</v>
      </c>
      <c r="I1216" t="s">
        <v>331</v>
      </c>
      <c r="K1216">
        <v>-0.34413321650570761</v>
      </c>
      <c r="L1216">
        <v>-3.4719711807502218E-2</v>
      </c>
      <c r="M1216">
        <v>-0.19655906909471851</v>
      </c>
      <c r="N1216">
        <v>0.50335570469798663</v>
      </c>
      <c r="O1216">
        <v>-1.1326136722547371E-3</v>
      </c>
      <c r="P1216">
        <v>-0.23371384934395409</v>
      </c>
      <c r="Q1216">
        <v>0.81553009894450001</v>
      </c>
      <c r="R1216">
        <v>148</v>
      </c>
      <c r="S1216">
        <v>0</v>
      </c>
      <c r="T1216">
        <v>-0.67712680107791345</v>
      </c>
      <c r="U1216">
        <v>17</v>
      </c>
      <c r="V1216">
        <v>3008</v>
      </c>
      <c r="W1216">
        <v>149</v>
      </c>
    </row>
    <row r="1217" spans="1:23">
      <c r="A1217" t="s">
        <v>351</v>
      </c>
      <c r="B1217" t="str">
        <f t="shared" si="18"/>
        <v>pmi_nonmanufacturing_historical_new_low_36_1</v>
      </c>
      <c r="C1217" t="s">
        <v>342</v>
      </c>
      <c r="D1217" t="s">
        <v>339</v>
      </c>
      <c r="E1217">
        <v>36</v>
      </c>
      <c r="F1217">
        <v>1</v>
      </c>
      <c r="G1217">
        <v>-1</v>
      </c>
      <c r="H1217" t="s">
        <v>330</v>
      </c>
      <c r="I1217" t="s">
        <v>331</v>
      </c>
      <c r="K1217">
        <v>-0.38082942527408092</v>
      </c>
      <c r="L1217">
        <v>-3.9364622572514392E-2</v>
      </c>
      <c r="M1217">
        <v>-0.2228583850271724</v>
      </c>
      <c r="N1217">
        <v>0.50335570469798663</v>
      </c>
      <c r="O1217">
        <v>-1.511779330651072E-3</v>
      </c>
      <c r="P1217">
        <v>-0.31139890782274993</v>
      </c>
      <c r="Q1217">
        <v>0.75593558653907644</v>
      </c>
      <c r="R1217">
        <v>148</v>
      </c>
      <c r="S1217">
        <v>0</v>
      </c>
      <c r="T1217">
        <v>-0.67712680107791345</v>
      </c>
      <c r="U1217">
        <v>13</v>
      </c>
      <c r="V1217">
        <v>3008</v>
      </c>
      <c r="W1217">
        <v>149</v>
      </c>
    </row>
    <row r="1218" spans="1:23">
      <c r="A1218" t="s">
        <v>351</v>
      </c>
      <c r="B1218" t="str">
        <f t="shared" si="18"/>
        <v>export_yoy_historical_new_high_3_1</v>
      </c>
      <c r="C1218" t="s">
        <v>438</v>
      </c>
      <c r="D1218" t="s">
        <v>335</v>
      </c>
      <c r="E1218">
        <v>3</v>
      </c>
      <c r="F1218">
        <v>1</v>
      </c>
      <c r="G1218">
        <v>-1</v>
      </c>
      <c r="H1218" t="s">
        <v>330</v>
      </c>
      <c r="I1218" t="s">
        <v>331</v>
      </c>
      <c r="K1218">
        <v>0.92757152850901692</v>
      </c>
      <c r="L1218">
        <v>5.6518751985578541E-2</v>
      </c>
      <c r="M1218">
        <v>0.32006373457925669</v>
      </c>
      <c r="N1218">
        <v>0.55033557046979864</v>
      </c>
      <c r="O1218">
        <v>6.1986999203834624E-3</v>
      </c>
      <c r="P1218">
        <v>1.2598368913398461</v>
      </c>
      <c r="Q1218">
        <v>0.20971120719628389</v>
      </c>
      <c r="R1218">
        <v>148</v>
      </c>
      <c r="S1218">
        <v>0</v>
      </c>
      <c r="T1218">
        <v>-0.38307654252480933</v>
      </c>
      <c r="U1218">
        <v>61</v>
      </c>
      <c r="V1218">
        <v>3008</v>
      </c>
      <c r="W1218">
        <v>149</v>
      </c>
    </row>
    <row r="1219" spans="1:23">
      <c r="A1219" t="s">
        <v>351</v>
      </c>
      <c r="B1219" t="str">
        <f t="shared" ref="B1219:B1282" si="19">C1219&amp;"_"&amp;D1219&amp;"_"&amp;E1219&amp;"_"&amp;F1219</f>
        <v>export_yoy_historical_new_high_3_-1</v>
      </c>
      <c r="C1219" t="s">
        <v>438</v>
      </c>
      <c r="D1219" t="s">
        <v>335</v>
      </c>
      <c r="E1219">
        <v>3</v>
      </c>
      <c r="F1219">
        <v>-1</v>
      </c>
      <c r="G1219">
        <v>-1</v>
      </c>
      <c r="H1219" t="s">
        <v>330</v>
      </c>
      <c r="I1219" t="s">
        <v>331</v>
      </c>
      <c r="K1219">
        <v>-0.64254681325802165</v>
      </c>
      <c r="L1219">
        <v>-8.2575733598485912E-2</v>
      </c>
      <c r="M1219">
        <v>-0.46762351879066649</v>
      </c>
      <c r="N1219">
        <v>0.44966442953020141</v>
      </c>
      <c r="O1219">
        <v>-5.118928146497231E-3</v>
      </c>
      <c r="P1219">
        <v>-1.0458162617434039</v>
      </c>
      <c r="Q1219">
        <v>0.29735092625741721</v>
      </c>
      <c r="R1219">
        <v>148</v>
      </c>
      <c r="S1219">
        <v>0</v>
      </c>
      <c r="T1219">
        <v>-0.69350305484828256</v>
      </c>
      <c r="U1219">
        <v>61</v>
      </c>
      <c r="V1219">
        <v>3008</v>
      </c>
      <c r="W1219">
        <v>149</v>
      </c>
    </row>
    <row r="1220" spans="1:23">
      <c r="A1220" t="s">
        <v>351</v>
      </c>
      <c r="B1220" t="str">
        <f t="shared" si="19"/>
        <v>trade_balance_yoy_historical_new_high_3_1</v>
      </c>
      <c r="C1220" t="s">
        <v>439</v>
      </c>
      <c r="D1220" t="s">
        <v>335</v>
      </c>
      <c r="E1220">
        <v>3</v>
      </c>
      <c r="F1220">
        <v>1</v>
      </c>
      <c r="G1220">
        <v>1</v>
      </c>
      <c r="H1220" t="s">
        <v>330</v>
      </c>
      <c r="I1220" t="s">
        <v>331</v>
      </c>
      <c r="K1220">
        <v>-0.23015046114248131</v>
      </c>
      <c r="L1220">
        <v>-2.1674284612528179E-2</v>
      </c>
      <c r="M1220">
        <v>-0.1227021091500417</v>
      </c>
      <c r="N1220">
        <v>0.47651006711409388</v>
      </c>
      <c r="O1220">
        <v>-4.0014890202120298E-5</v>
      </c>
      <c r="P1220">
        <v>-8.3372095893614155E-3</v>
      </c>
      <c r="Q1220">
        <v>0.99335917377828331</v>
      </c>
      <c r="R1220">
        <v>148</v>
      </c>
      <c r="S1220">
        <v>0</v>
      </c>
      <c r="T1220">
        <v>-0.52604537128130358</v>
      </c>
      <c r="U1220">
        <v>64</v>
      </c>
      <c r="V1220">
        <v>3008</v>
      </c>
      <c r="W1220">
        <v>149</v>
      </c>
    </row>
    <row r="1221" spans="1:23">
      <c r="A1221" t="s">
        <v>351</v>
      </c>
      <c r="B1221" t="str">
        <f t="shared" si="19"/>
        <v>trade_balance_yoy_historical_new_high_3_-1</v>
      </c>
      <c r="C1221" t="s">
        <v>439</v>
      </c>
      <c r="D1221" t="s">
        <v>335</v>
      </c>
      <c r="E1221">
        <v>3</v>
      </c>
      <c r="F1221">
        <v>-1</v>
      </c>
      <c r="G1221">
        <v>1</v>
      </c>
      <c r="H1221" t="s">
        <v>330</v>
      </c>
      <c r="I1221" t="s">
        <v>331</v>
      </c>
      <c r="K1221">
        <v>-0.1049983785647548</v>
      </c>
      <c r="L1221">
        <v>-9.2502673346114284E-3</v>
      </c>
      <c r="M1221">
        <v>-5.2367463676401473E-2</v>
      </c>
      <c r="N1221">
        <v>0.51677852348993292</v>
      </c>
      <c r="O1221">
        <v>9.6696276802492927E-4</v>
      </c>
      <c r="P1221">
        <v>0.198898795157229</v>
      </c>
      <c r="Q1221">
        <v>0.84261489106947174</v>
      </c>
      <c r="R1221">
        <v>148</v>
      </c>
      <c r="S1221">
        <v>0</v>
      </c>
      <c r="T1221">
        <v>-0.4205940298168388</v>
      </c>
      <c r="U1221">
        <v>64</v>
      </c>
      <c r="V1221">
        <v>3008</v>
      </c>
      <c r="W1221">
        <v>149</v>
      </c>
    </row>
    <row r="1222" spans="1:23">
      <c r="A1222" t="s">
        <v>351</v>
      </c>
      <c r="B1222" t="str">
        <f t="shared" si="19"/>
        <v>CPI_historical_new_high_3_1</v>
      </c>
      <c r="C1222" t="s">
        <v>386</v>
      </c>
      <c r="D1222" t="s">
        <v>335</v>
      </c>
      <c r="E1222">
        <v>3</v>
      </c>
      <c r="F1222">
        <v>1</v>
      </c>
      <c r="G1222">
        <v>-1</v>
      </c>
      <c r="H1222" t="s">
        <v>330</v>
      </c>
      <c r="I1222" t="s">
        <v>331</v>
      </c>
      <c r="K1222">
        <v>-0.13722131003752161</v>
      </c>
      <c r="L1222">
        <v>-1.228904481676385E-2</v>
      </c>
      <c r="M1222">
        <v>-6.9570415930456111E-2</v>
      </c>
      <c r="N1222">
        <v>0.53020134228187921</v>
      </c>
      <c r="O1222">
        <v>8.2676022963233794E-4</v>
      </c>
      <c r="P1222">
        <v>0.1686234878930333</v>
      </c>
      <c r="Q1222">
        <v>0.8663230339872231</v>
      </c>
      <c r="R1222">
        <v>148</v>
      </c>
      <c r="S1222">
        <v>0</v>
      </c>
      <c r="T1222">
        <v>-0.54383927723244996</v>
      </c>
      <c r="U1222">
        <v>53</v>
      </c>
      <c r="V1222">
        <v>3008</v>
      </c>
      <c r="W1222">
        <v>149</v>
      </c>
    </row>
    <row r="1223" spans="1:23">
      <c r="A1223" t="s">
        <v>351</v>
      </c>
      <c r="B1223" t="str">
        <f t="shared" si="19"/>
        <v>CPI_historical_new_high_3_-1</v>
      </c>
      <c r="C1223" t="s">
        <v>386</v>
      </c>
      <c r="D1223" t="s">
        <v>335</v>
      </c>
      <c r="E1223">
        <v>3</v>
      </c>
      <c r="F1223">
        <v>-1</v>
      </c>
      <c r="G1223">
        <v>-1</v>
      </c>
      <c r="H1223" t="s">
        <v>330</v>
      </c>
      <c r="I1223" t="s">
        <v>331</v>
      </c>
      <c r="K1223">
        <v>-0.20139823392182499</v>
      </c>
      <c r="L1223">
        <v>-1.86643816256995E-2</v>
      </c>
      <c r="M1223">
        <v>-0.10566230428367961</v>
      </c>
      <c r="N1223">
        <v>0.46979865771812079</v>
      </c>
      <c r="O1223">
        <v>3.1624368652091972E-4</v>
      </c>
      <c r="P1223">
        <v>6.2571232180343772E-2</v>
      </c>
      <c r="Q1223">
        <v>0.95019236248638284</v>
      </c>
      <c r="R1223">
        <v>148</v>
      </c>
      <c r="S1223">
        <v>0</v>
      </c>
      <c r="T1223">
        <v>-0.47598697648043042</v>
      </c>
      <c r="U1223">
        <v>53</v>
      </c>
      <c r="V1223">
        <v>3008</v>
      </c>
      <c r="W1223">
        <v>149</v>
      </c>
    </row>
    <row r="1224" spans="1:23">
      <c r="A1224" t="s">
        <v>351</v>
      </c>
      <c r="B1224" t="str">
        <f t="shared" si="19"/>
        <v>core_CPI_historical_new_high_3_1</v>
      </c>
      <c r="C1224" t="s">
        <v>440</v>
      </c>
      <c r="D1224" t="s">
        <v>335</v>
      </c>
      <c r="E1224">
        <v>3</v>
      </c>
      <c r="F1224">
        <v>1</v>
      </c>
      <c r="G1224">
        <v>-1</v>
      </c>
      <c r="H1224" t="s">
        <v>330</v>
      </c>
      <c r="I1224" t="s">
        <v>331</v>
      </c>
      <c r="K1224">
        <v>-0.39465246209678911</v>
      </c>
      <c r="L1224">
        <v>-4.1179959778954937E-2</v>
      </c>
      <c r="M1224">
        <v>-0.23313707484783761</v>
      </c>
      <c r="N1224">
        <v>0.49664429530201343</v>
      </c>
      <c r="O1224">
        <v>-1.5070813314231159E-3</v>
      </c>
      <c r="P1224">
        <v>-0.30280181688031649</v>
      </c>
      <c r="Q1224">
        <v>0.76246607498235253</v>
      </c>
      <c r="R1224">
        <v>148</v>
      </c>
      <c r="S1224">
        <v>0</v>
      </c>
      <c r="T1224">
        <v>-0.63028653203480589</v>
      </c>
      <c r="U1224">
        <v>43</v>
      </c>
      <c r="V1224">
        <v>3008</v>
      </c>
      <c r="W1224">
        <v>149</v>
      </c>
    </row>
    <row r="1225" spans="1:23">
      <c r="A1225" t="s">
        <v>351</v>
      </c>
      <c r="B1225" t="str">
        <f t="shared" si="19"/>
        <v>core_CPI_historical_new_high_3_-1</v>
      </c>
      <c r="C1225" t="s">
        <v>440</v>
      </c>
      <c r="D1225" t="s">
        <v>335</v>
      </c>
      <c r="E1225">
        <v>3</v>
      </c>
      <c r="F1225">
        <v>-1</v>
      </c>
      <c r="G1225">
        <v>-1</v>
      </c>
      <c r="H1225" t="s">
        <v>330</v>
      </c>
      <c r="I1225" t="s">
        <v>331</v>
      </c>
      <c r="K1225">
        <v>0.13821654900134411</v>
      </c>
      <c r="L1225">
        <v>1.090496685525766E-2</v>
      </c>
      <c r="M1225">
        <v>6.173760459199535E-2</v>
      </c>
      <c r="N1225">
        <v>0.49664429530201343</v>
      </c>
      <c r="O1225">
        <v>2.7416495700575728E-3</v>
      </c>
      <c r="P1225">
        <v>0.53788268766024883</v>
      </c>
      <c r="Q1225">
        <v>0.59146596113669658</v>
      </c>
      <c r="R1225">
        <v>148</v>
      </c>
      <c r="S1225">
        <v>0</v>
      </c>
      <c r="T1225">
        <v>-0.54096369242023012</v>
      </c>
      <c r="U1225">
        <v>43</v>
      </c>
      <c r="V1225">
        <v>3008</v>
      </c>
      <c r="W1225">
        <v>149</v>
      </c>
    </row>
    <row r="1226" spans="1:23">
      <c r="A1226" t="s">
        <v>351</v>
      </c>
      <c r="B1226" t="str">
        <f t="shared" si="19"/>
        <v>PPI_historical_new_high_3_1</v>
      </c>
      <c r="C1226" t="s">
        <v>421</v>
      </c>
      <c r="D1226" t="s">
        <v>335</v>
      </c>
      <c r="E1226">
        <v>3</v>
      </c>
      <c r="F1226">
        <v>1</v>
      </c>
      <c r="G1226">
        <v>1</v>
      </c>
      <c r="H1226" t="s">
        <v>330</v>
      </c>
      <c r="I1226" t="s">
        <v>331</v>
      </c>
      <c r="K1226">
        <v>-0.26813043079547971</v>
      </c>
      <c r="L1226">
        <v>-2.5812133734808399E-2</v>
      </c>
      <c r="M1226">
        <v>-0.14612789466710871</v>
      </c>
      <c r="N1226">
        <v>0.47651006711409388</v>
      </c>
      <c r="O1226">
        <v>-3.4027466390637682E-4</v>
      </c>
      <c r="P1226">
        <v>-7.034394910575438E-2</v>
      </c>
      <c r="Q1226">
        <v>0.9440148633033576</v>
      </c>
      <c r="R1226">
        <v>148</v>
      </c>
      <c r="S1226">
        <v>0</v>
      </c>
      <c r="T1226">
        <v>-0.53917989224727014</v>
      </c>
      <c r="U1226">
        <v>32</v>
      </c>
      <c r="V1226">
        <v>3008</v>
      </c>
      <c r="W1226">
        <v>149</v>
      </c>
    </row>
    <row r="1227" spans="1:23">
      <c r="A1227" t="s">
        <v>351</v>
      </c>
      <c r="B1227" t="str">
        <f t="shared" si="19"/>
        <v>PPI_historical_new_high_3_-1</v>
      </c>
      <c r="C1227" t="s">
        <v>421</v>
      </c>
      <c r="D1227" t="s">
        <v>335</v>
      </c>
      <c r="E1227">
        <v>3</v>
      </c>
      <c r="F1227">
        <v>-1</v>
      </c>
      <c r="G1227">
        <v>1</v>
      </c>
      <c r="H1227" t="s">
        <v>330</v>
      </c>
      <c r="I1227" t="s">
        <v>331</v>
      </c>
      <c r="K1227">
        <v>-5.8552760586076058E-2</v>
      </c>
      <c r="L1227">
        <v>-5.0420719200807707E-3</v>
      </c>
      <c r="M1227">
        <v>-2.854422505366034E-2</v>
      </c>
      <c r="N1227">
        <v>0.51677852348993292</v>
      </c>
      <c r="O1227">
        <v>1.35418720566131E-3</v>
      </c>
      <c r="P1227">
        <v>0.27391561493037753</v>
      </c>
      <c r="Q1227">
        <v>0.78453139088330826</v>
      </c>
      <c r="R1227">
        <v>148</v>
      </c>
      <c r="S1227">
        <v>0</v>
      </c>
      <c r="T1227">
        <v>-0.5359679911847236</v>
      </c>
      <c r="U1227">
        <v>32</v>
      </c>
      <c r="V1227">
        <v>3008</v>
      </c>
      <c r="W1227">
        <v>149</v>
      </c>
    </row>
    <row r="1228" spans="1:23">
      <c r="A1228" t="s">
        <v>351</v>
      </c>
      <c r="B1228" t="str">
        <f t="shared" si="19"/>
        <v>CPI_PPI_historical_new_high_3_1</v>
      </c>
      <c r="C1228" t="s">
        <v>345</v>
      </c>
      <c r="D1228" t="s">
        <v>335</v>
      </c>
      <c r="E1228">
        <v>3</v>
      </c>
      <c r="F1228">
        <v>1</v>
      </c>
      <c r="G1228">
        <v>-1</v>
      </c>
      <c r="H1228" t="s">
        <v>330</v>
      </c>
      <c r="I1228" t="s">
        <v>331</v>
      </c>
      <c r="K1228">
        <v>-0.47709220138349989</v>
      </c>
      <c r="L1228">
        <v>-5.2867771028121117E-2</v>
      </c>
      <c r="M1228">
        <v>-0.29932189833478479</v>
      </c>
      <c r="N1228">
        <v>0.44295302013422821</v>
      </c>
      <c r="O1228">
        <v>-2.6940107006270678E-3</v>
      </c>
      <c r="P1228">
        <v>-0.55890240202921282</v>
      </c>
      <c r="Q1228">
        <v>0.57707302089194279</v>
      </c>
      <c r="R1228">
        <v>148</v>
      </c>
      <c r="S1228">
        <v>0</v>
      </c>
      <c r="T1228">
        <v>-0.74997666274700214</v>
      </c>
      <c r="U1228">
        <v>35</v>
      </c>
      <c r="V1228">
        <v>3008</v>
      </c>
      <c r="W1228">
        <v>149</v>
      </c>
    </row>
    <row r="1229" spans="1:23">
      <c r="A1229" t="s">
        <v>351</v>
      </c>
      <c r="B1229" t="str">
        <f t="shared" si="19"/>
        <v>CPI_PPI_historical_new_high_3_-1</v>
      </c>
      <c r="C1229" t="s">
        <v>345</v>
      </c>
      <c r="D1229" t="s">
        <v>335</v>
      </c>
      <c r="E1229">
        <v>3</v>
      </c>
      <c r="F1229">
        <v>-1</v>
      </c>
      <c r="G1229">
        <v>-1</v>
      </c>
      <c r="H1229" t="s">
        <v>330</v>
      </c>
      <c r="I1229" t="s">
        <v>331</v>
      </c>
      <c r="K1229">
        <v>0.31766362513935281</v>
      </c>
      <c r="L1229">
        <v>2.3379747125669152E-2</v>
      </c>
      <c r="M1229">
        <v>0.1323693084870203</v>
      </c>
      <c r="N1229">
        <v>0.55704697986577179</v>
      </c>
      <c r="O1229">
        <v>3.4523201978396362E-3</v>
      </c>
      <c r="P1229">
        <v>0.7551636666718331</v>
      </c>
      <c r="Q1229">
        <v>0.45135086465742319</v>
      </c>
      <c r="R1229">
        <v>148</v>
      </c>
      <c r="S1229">
        <v>0</v>
      </c>
      <c r="T1229">
        <v>-0.53851986018859188</v>
      </c>
      <c r="U1229">
        <v>35</v>
      </c>
      <c r="V1229">
        <v>3008</v>
      </c>
      <c r="W1229">
        <v>149</v>
      </c>
    </row>
    <row r="1230" spans="1:23">
      <c r="A1230" t="s">
        <v>351</v>
      </c>
      <c r="B1230" t="str">
        <f t="shared" si="19"/>
        <v>core_CPI_PPI_historical_new_high_3_1</v>
      </c>
      <c r="C1230" t="s">
        <v>420</v>
      </c>
      <c r="D1230" t="s">
        <v>335</v>
      </c>
      <c r="E1230">
        <v>3</v>
      </c>
      <c r="F1230">
        <v>1</v>
      </c>
      <c r="G1230">
        <v>-1</v>
      </c>
      <c r="H1230" t="s">
        <v>330</v>
      </c>
      <c r="I1230" t="s">
        <v>331</v>
      </c>
      <c r="K1230">
        <v>-0.34378462961045753</v>
      </c>
      <c r="L1230">
        <v>-3.4676741758756013E-2</v>
      </c>
      <c r="M1230">
        <v>-0.19631574209440461</v>
      </c>
      <c r="N1230">
        <v>0.46308724832214759</v>
      </c>
      <c r="O1230">
        <v>-1.0715184597444301E-3</v>
      </c>
      <c r="P1230">
        <v>-0.21455693318560709</v>
      </c>
      <c r="Q1230">
        <v>0.83040811831126182</v>
      </c>
      <c r="R1230">
        <v>148</v>
      </c>
      <c r="S1230">
        <v>0</v>
      </c>
      <c r="T1230">
        <v>-0.7583543274442972</v>
      </c>
      <c r="U1230">
        <v>28</v>
      </c>
      <c r="V1230">
        <v>3008</v>
      </c>
      <c r="W1230">
        <v>149</v>
      </c>
    </row>
    <row r="1231" spans="1:23">
      <c r="A1231" t="s">
        <v>351</v>
      </c>
      <c r="B1231" t="str">
        <f t="shared" si="19"/>
        <v>core_CPI_PPI_historical_new_high_3_-1</v>
      </c>
      <c r="C1231" t="s">
        <v>420</v>
      </c>
      <c r="D1231" t="s">
        <v>335</v>
      </c>
      <c r="E1231">
        <v>3</v>
      </c>
      <c r="F1231">
        <v>-1</v>
      </c>
      <c r="G1231">
        <v>-1</v>
      </c>
      <c r="H1231" t="s">
        <v>330</v>
      </c>
      <c r="I1231" t="s">
        <v>331</v>
      </c>
      <c r="K1231">
        <v>4.9985441715025843E-2</v>
      </c>
      <c r="L1231">
        <v>4.0946726444466286E-3</v>
      </c>
      <c r="M1231">
        <v>2.3181206135816462E-2</v>
      </c>
      <c r="N1231">
        <v>0.53020134228187921</v>
      </c>
      <c r="O1231">
        <v>2.013294413072915E-3</v>
      </c>
      <c r="P1231">
        <v>0.43034761343968653</v>
      </c>
      <c r="Q1231">
        <v>0.6675688089741445</v>
      </c>
      <c r="R1231">
        <v>148</v>
      </c>
      <c r="S1231">
        <v>0</v>
      </c>
      <c r="T1231">
        <v>-0.60202749632193742</v>
      </c>
      <c r="U1231">
        <v>28</v>
      </c>
      <c r="V1231">
        <v>3008</v>
      </c>
      <c r="W1231">
        <v>149</v>
      </c>
    </row>
    <row r="1232" spans="1:23">
      <c r="A1232" t="s">
        <v>351</v>
      </c>
      <c r="B1232" t="str">
        <f t="shared" si="19"/>
        <v>tot_retail_sales_yoy_historical_new_high_3_1</v>
      </c>
      <c r="C1232" t="s">
        <v>441</v>
      </c>
      <c r="D1232" t="s">
        <v>335</v>
      </c>
      <c r="E1232">
        <v>3</v>
      </c>
      <c r="F1232">
        <v>1</v>
      </c>
      <c r="G1232">
        <v>1</v>
      </c>
      <c r="H1232" t="s">
        <v>330</v>
      </c>
      <c r="I1232" t="s">
        <v>331</v>
      </c>
      <c r="K1232">
        <v>0.46689847876052298</v>
      </c>
      <c r="L1232">
        <v>3.2619757732161407E-2</v>
      </c>
      <c r="M1232">
        <v>0.18469274797289431</v>
      </c>
      <c r="N1232">
        <v>0.48993288590604028</v>
      </c>
      <c r="O1232">
        <v>4.2734107873766318E-3</v>
      </c>
      <c r="P1232">
        <v>0.89314832617205409</v>
      </c>
      <c r="Q1232">
        <v>0.37322773521076569</v>
      </c>
      <c r="R1232">
        <v>148</v>
      </c>
      <c r="S1232">
        <v>0</v>
      </c>
      <c r="T1232">
        <v>-0.52205913186975017</v>
      </c>
      <c r="U1232">
        <v>51</v>
      </c>
      <c r="V1232">
        <v>3008</v>
      </c>
      <c r="W1232">
        <v>149</v>
      </c>
    </row>
    <row r="1233" spans="1:23">
      <c r="A1233" t="s">
        <v>351</v>
      </c>
      <c r="B1233" t="str">
        <f t="shared" si="19"/>
        <v>tot_retail_sales_yoy_historical_new_high_3_-1</v>
      </c>
      <c r="C1233" t="s">
        <v>441</v>
      </c>
      <c r="D1233" t="s">
        <v>335</v>
      </c>
      <c r="E1233">
        <v>3</v>
      </c>
      <c r="F1233">
        <v>-1</v>
      </c>
      <c r="G1233">
        <v>1</v>
      </c>
      <c r="H1233" t="s">
        <v>330</v>
      </c>
      <c r="I1233" t="s">
        <v>331</v>
      </c>
      <c r="K1233">
        <v>-0.53029020377685154</v>
      </c>
      <c r="L1233">
        <v>-6.1342828546554928E-2</v>
      </c>
      <c r="M1233">
        <v>-0.3473224928805328</v>
      </c>
      <c r="N1233">
        <v>0.51006711409395977</v>
      </c>
      <c r="O1233">
        <v>-3.361115706370957E-3</v>
      </c>
      <c r="P1233">
        <v>-0.69536750180423845</v>
      </c>
      <c r="Q1233">
        <v>0.48791539814071377</v>
      </c>
      <c r="R1233">
        <v>148</v>
      </c>
      <c r="S1233">
        <v>0</v>
      </c>
      <c r="T1233">
        <v>-0.64387988265824869</v>
      </c>
      <c r="U1233">
        <v>51</v>
      </c>
      <c r="V1233">
        <v>3008</v>
      </c>
      <c r="W1233">
        <v>149</v>
      </c>
    </row>
    <row r="1234" spans="1:23">
      <c r="A1234" t="s">
        <v>351</v>
      </c>
      <c r="B1234" t="str">
        <f t="shared" si="19"/>
        <v>consumer_confidence_historical_new_high_3_1</v>
      </c>
      <c r="C1234" t="s">
        <v>442</v>
      </c>
      <c r="D1234" t="s">
        <v>335</v>
      </c>
      <c r="E1234">
        <v>3</v>
      </c>
      <c r="F1234">
        <v>1</v>
      </c>
      <c r="G1234">
        <v>-1</v>
      </c>
      <c r="H1234" t="s">
        <v>330</v>
      </c>
      <c r="I1234" t="s">
        <v>331</v>
      </c>
      <c r="K1234">
        <v>0.29002080563144589</v>
      </c>
      <c r="L1234">
        <v>2.156361495749293E-2</v>
      </c>
      <c r="M1234">
        <v>0.12208588835169019</v>
      </c>
      <c r="N1234">
        <v>0.52348993288590606</v>
      </c>
      <c r="O1234">
        <v>3.416154215717769E-3</v>
      </c>
      <c r="P1234">
        <v>0.715085093519503</v>
      </c>
      <c r="Q1234">
        <v>0.47568297478291671</v>
      </c>
      <c r="R1234">
        <v>148</v>
      </c>
      <c r="S1234">
        <v>0</v>
      </c>
      <c r="T1234">
        <v>-0.43786592376609329</v>
      </c>
      <c r="U1234">
        <v>58</v>
      </c>
      <c r="V1234">
        <v>3008</v>
      </c>
      <c r="W1234">
        <v>149</v>
      </c>
    </row>
    <row r="1235" spans="1:23">
      <c r="A1235" t="s">
        <v>351</v>
      </c>
      <c r="B1235" t="str">
        <f t="shared" si="19"/>
        <v>consumer_confidence_historical_new_high_3_-1</v>
      </c>
      <c r="C1235" t="s">
        <v>442</v>
      </c>
      <c r="D1235" t="s">
        <v>335</v>
      </c>
      <c r="E1235">
        <v>3</v>
      </c>
      <c r="F1235">
        <v>-1</v>
      </c>
      <c r="G1235">
        <v>-1</v>
      </c>
      <c r="H1235" t="s">
        <v>330</v>
      </c>
      <c r="I1235" t="s">
        <v>331</v>
      </c>
      <c r="K1235">
        <v>-0.46588723024402001</v>
      </c>
      <c r="L1235">
        <v>-5.1183962713723163E-2</v>
      </c>
      <c r="M1235">
        <v>-0.28978627051088818</v>
      </c>
      <c r="N1235">
        <v>0.46979865771812079</v>
      </c>
      <c r="O1235">
        <v>-2.486208446857663E-3</v>
      </c>
      <c r="P1235">
        <v>-0.51107698711858318</v>
      </c>
      <c r="Q1235">
        <v>0.61005871703027004</v>
      </c>
      <c r="R1235">
        <v>148</v>
      </c>
      <c r="S1235">
        <v>0</v>
      </c>
      <c r="T1235">
        <v>-0.52007574452567451</v>
      </c>
      <c r="U1235">
        <v>58</v>
      </c>
      <c r="V1235">
        <v>3008</v>
      </c>
      <c r="W1235">
        <v>149</v>
      </c>
    </row>
    <row r="1236" spans="1:23">
      <c r="A1236" t="s">
        <v>351</v>
      </c>
      <c r="B1236" t="str">
        <f t="shared" si="19"/>
        <v>M1_historical_new_high_3_1</v>
      </c>
      <c r="C1236" t="s">
        <v>343</v>
      </c>
      <c r="D1236" t="s">
        <v>335</v>
      </c>
      <c r="E1236">
        <v>3</v>
      </c>
      <c r="F1236">
        <v>1</v>
      </c>
      <c r="G1236">
        <v>-1</v>
      </c>
      <c r="H1236" t="s">
        <v>330</v>
      </c>
      <c r="I1236" t="s">
        <v>331</v>
      </c>
      <c r="K1236">
        <v>-0.32234741354335639</v>
      </c>
      <c r="L1236">
        <v>-3.2073566924161738E-2</v>
      </c>
      <c r="M1236">
        <v>-0.18157722040628249</v>
      </c>
      <c r="N1236">
        <v>0.46308724832214759</v>
      </c>
      <c r="O1236">
        <v>-8.9952941951170753E-4</v>
      </c>
      <c r="P1236">
        <v>-0.1882930748435819</v>
      </c>
      <c r="Q1236">
        <v>0.8509048458781493</v>
      </c>
      <c r="R1236">
        <v>148</v>
      </c>
      <c r="S1236">
        <v>0</v>
      </c>
      <c r="T1236">
        <v>-0.7862406508241736</v>
      </c>
      <c r="U1236">
        <v>38</v>
      </c>
      <c r="V1236">
        <v>3008</v>
      </c>
      <c r="W1236">
        <v>149</v>
      </c>
    </row>
    <row r="1237" spans="1:23">
      <c r="A1237" t="s">
        <v>351</v>
      </c>
      <c r="B1237" t="str">
        <f t="shared" si="19"/>
        <v>M1_historical_new_high_3_-1</v>
      </c>
      <c r="C1237" t="s">
        <v>343</v>
      </c>
      <c r="D1237" t="s">
        <v>335</v>
      </c>
      <c r="E1237">
        <v>3</v>
      </c>
      <c r="F1237">
        <v>-1</v>
      </c>
      <c r="G1237">
        <v>-1</v>
      </c>
      <c r="H1237" t="s">
        <v>330</v>
      </c>
      <c r="I1237" t="s">
        <v>331</v>
      </c>
      <c r="K1237">
        <v>1.6769653520284589E-2</v>
      </c>
      <c r="L1237">
        <v>1.3942256951129379E-3</v>
      </c>
      <c r="M1237">
        <v>7.8930923690596327E-3</v>
      </c>
      <c r="N1237">
        <v>0.53691275167785235</v>
      </c>
      <c r="O1237">
        <v>1.8141487208406641E-3</v>
      </c>
      <c r="P1237">
        <v>0.37308314551789362</v>
      </c>
      <c r="Q1237">
        <v>0.7096203670236565</v>
      </c>
      <c r="R1237">
        <v>148</v>
      </c>
      <c r="S1237">
        <v>0</v>
      </c>
      <c r="T1237">
        <v>-0.60372978620204021</v>
      </c>
      <c r="U1237">
        <v>38</v>
      </c>
      <c r="V1237">
        <v>3008</v>
      </c>
      <c r="W1237">
        <v>149</v>
      </c>
    </row>
    <row r="1238" spans="1:23">
      <c r="A1238" t="s">
        <v>351</v>
      </c>
      <c r="B1238" t="str">
        <f t="shared" si="19"/>
        <v>M2_historical_new_high_3_1</v>
      </c>
      <c r="C1238" t="s">
        <v>341</v>
      </c>
      <c r="D1238" t="s">
        <v>335</v>
      </c>
      <c r="E1238">
        <v>3</v>
      </c>
      <c r="F1238">
        <v>1</v>
      </c>
      <c r="G1238">
        <v>-1</v>
      </c>
      <c r="H1238" t="s">
        <v>330</v>
      </c>
      <c r="I1238" t="s">
        <v>331</v>
      </c>
      <c r="K1238">
        <v>-0.41441481674625069</v>
      </c>
      <c r="L1238">
        <v>-4.3842385303186071E-2</v>
      </c>
      <c r="M1238">
        <v>-0.24821263150758341</v>
      </c>
      <c r="N1238">
        <v>0.46308724832214759</v>
      </c>
      <c r="O1238">
        <v>-1.855758647493275E-3</v>
      </c>
      <c r="P1238">
        <v>-0.38592535275186529</v>
      </c>
      <c r="Q1238">
        <v>0.70010614523469883</v>
      </c>
      <c r="R1238">
        <v>148</v>
      </c>
      <c r="S1238">
        <v>0</v>
      </c>
      <c r="T1238">
        <v>-0.70403266481240034</v>
      </c>
      <c r="U1238">
        <v>41</v>
      </c>
      <c r="V1238">
        <v>3008</v>
      </c>
      <c r="W1238">
        <v>149</v>
      </c>
    </row>
    <row r="1239" spans="1:23">
      <c r="A1239" t="s">
        <v>351</v>
      </c>
      <c r="B1239" t="str">
        <f t="shared" si="19"/>
        <v>M2_historical_new_high_3_-1</v>
      </c>
      <c r="C1239" t="s">
        <v>341</v>
      </c>
      <c r="D1239" t="s">
        <v>335</v>
      </c>
      <c r="E1239">
        <v>3</v>
      </c>
      <c r="F1239">
        <v>-1</v>
      </c>
      <c r="G1239">
        <v>-1</v>
      </c>
      <c r="H1239" t="s">
        <v>330</v>
      </c>
      <c r="I1239" t="s">
        <v>331</v>
      </c>
      <c r="K1239">
        <v>0.17662913141038469</v>
      </c>
      <c r="L1239">
        <v>1.371983664759902E-2</v>
      </c>
      <c r="M1239">
        <v>7.7674531953608295E-2</v>
      </c>
      <c r="N1239">
        <v>0.53691275167785235</v>
      </c>
      <c r="O1239">
        <v>2.8208563120184641E-3</v>
      </c>
      <c r="P1239">
        <v>0.5760941335419677</v>
      </c>
      <c r="Q1239">
        <v>0.56542657960588594</v>
      </c>
      <c r="R1239">
        <v>148</v>
      </c>
      <c r="S1239">
        <v>0</v>
      </c>
      <c r="T1239">
        <v>-0.48650711246733203</v>
      </c>
      <c r="U1239">
        <v>41</v>
      </c>
      <c r="V1239">
        <v>3008</v>
      </c>
      <c r="W1239">
        <v>149</v>
      </c>
    </row>
    <row r="1240" spans="1:23">
      <c r="A1240" t="s">
        <v>351</v>
      </c>
      <c r="B1240" t="str">
        <f t="shared" si="19"/>
        <v>M2_M1_historical_new_high_3_1</v>
      </c>
      <c r="C1240" t="s">
        <v>334</v>
      </c>
      <c r="D1240" t="s">
        <v>335</v>
      </c>
      <c r="E1240">
        <v>3</v>
      </c>
      <c r="F1240">
        <v>1</v>
      </c>
      <c r="G1240">
        <v>1</v>
      </c>
      <c r="H1240" t="s">
        <v>330</v>
      </c>
      <c r="I1240" t="s">
        <v>331</v>
      </c>
      <c r="K1240">
        <v>3.0917713816714318</v>
      </c>
      <c r="L1240">
        <v>0.1252884225388142</v>
      </c>
      <c r="M1240">
        <v>0.7100864845731778</v>
      </c>
      <c r="N1240">
        <v>0.55033557046979864</v>
      </c>
      <c r="O1240">
        <v>1.1278705965839179E-2</v>
      </c>
      <c r="P1240">
        <v>2.234706036840596</v>
      </c>
      <c r="Q1240">
        <v>2.6934778240127182E-2</v>
      </c>
      <c r="R1240">
        <v>148</v>
      </c>
      <c r="S1240">
        <v>1</v>
      </c>
      <c r="T1240">
        <v>-0.43423354105846779</v>
      </c>
      <c r="U1240">
        <v>41</v>
      </c>
      <c r="V1240">
        <v>3008</v>
      </c>
      <c r="W1240">
        <v>149</v>
      </c>
    </row>
    <row r="1241" spans="1:23">
      <c r="A1241" t="s">
        <v>351</v>
      </c>
      <c r="B1241" t="str">
        <f t="shared" si="19"/>
        <v>M2_M1_historical_new_high_3_-1</v>
      </c>
      <c r="C1241" t="s">
        <v>334</v>
      </c>
      <c r="D1241" t="s">
        <v>335</v>
      </c>
      <c r="E1241">
        <v>3</v>
      </c>
      <c r="F1241">
        <v>-1</v>
      </c>
      <c r="G1241">
        <v>1</v>
      </c>
      <c r="H1241" t="s">
        <v>330</v>
      </c>
      <c r="I1241" t="s">
        <v>331</v>
      </c>
      <c r="K1241">
        <v>-0.83160921731233151</v>
      </c>
      <c r="L1241">
        <v>-0.13864221690561321</v>
      </c>
      <c r="M1241">
        <v>-0.78577064361585192</v>
      </c>
      <c r="N1241">
        <v>0.44295302013422821</v>
      </c>
      <c r="O1241">
        <v>-1.018171907796124E-2</v>
      </c>
      <c r="P1241">
        <v>-2.173313650126254</v>
      </c>
      <c r="Q1241">
        <v>3.1347173856442659E-2</v>
      </c>
      <c r="R1241">
        <v>148</v>
      </c>
      <c r="S1241">
        <v>1</v>
      </c>
      <c r="T1241">
        <v>-0.87472510254930125</v>
      </c>
      <c r="U1241">
        <v>41</v>
      </c>
      <c r="V1241">
        <v>3008</v>
      </c>
      <c r="W1241">
        <v>149</v>
      </c>
    </row>
    <row r="1242" spans="1:23">
      <c r="A1242" t="s">
        <v>351</v>
      </c>
      <c r="B1242" t="str">
        <f t="shared" si="19"/>
        <v>TSF_newadded_MA12_yoy_historical_new_high_3_1</v>
      </c>
      <c r="C1242" t="s">
        <v>332</v>
      </c>
      <c r="D1242" t="s">
        <v>335</v>
      </c>
      <c r="E1242">
        <v>3</v>
      </c>
      <c r="F1242">
        <v>1</v>
      </c>
      <c r="G1242">
        <v>-1</v>
      </c>
      <c r="H1242" t="s">
        <v>330</v>
      </c>
      <c r="I1242" t="s">
        <v>331</v>
      </c>
      <c r="K1242">
        <v>-0.60618968490875269</v>
      </c>
      <c r="L1242">
        <v>-7.5100531379784341E-2</v>
      </c>
      <c r="M1242">
        <v>-0.42526229653727582</v>
      </c>
      <c r="N1242">
        <v>0.43624161073825501</v>
      </c>
      <c r="O1242">
        <v>-4.6831434130446487E-3</v>
      </c>
      <c r="P1242">
        <v>-1.028562261301575</v>
      </c>
      <c r="Q1242">
        <v>0.30536346819524618</v>
      </c>
      <c r="R1242">
        <v>148</v>
      </c>
      <c r="S1242">
        <v>0</v>
      </c>
      <c r="T1242">
        <v>-0.72079896211004124</v>
      </c>
      <c r="U1242">
        <v>39</v>
      </c>
      <c r="V1242">
        <v>3008</v>
      </c>
      <c r="W1242">
        <v>149</v>
      </c>
    </row>
    <row r="1243" spans="1:23">
      <c r="A1243" t="s">
        <v>351</v>
      </c>
      <c r="B1243" t="str">
        <f t="shared" si="19"/>
        <v>TSF_newadded_MA12_yoy_historical_new_high_3_-1</v>
      </c>
      <c r="C1243" t="s">
        <v>332</v>
      </c>
      <c r="D1243" t="s">
        <v>335</v>
      </c>
      <c r="E1243">
        <v>3</v>
      </c>
      <c r="F1243">
        <v>-1</v>
      </c>
      <c r="G1243">
        <v>-1</v>
      </c>
      <c r="H1243" t="s">
        <v>330</v>
      </c>
      <c r="I1243" t="s">
        <v>331</v>
      </c>
      <c r="K1243">
        <v>0.74961538368796377</v>
      </c>
      <c r="L1243">
        <v>4.7979779278928707E-2</v>
      </c>
      <c r="M1243">
        <v>0.27168903799529159</v>
      </c>
      <c r="N1243">
        <v>0.55704697986577179</v>
      </c>
      <c r="O1243">
        <v>5.3200222347055751E-3</v>
      </c>
      <c r="P1243">
        <v>1.142780904480847</v>
      </c>
      <c r="Q1243">
        <v>0.25497485037402828</v>
      </c>
      <c r="R1243">
        <v>148</v>
      </c>
      <c r="S1243">
        <v>0</v>
      </c>
      <c r="T1243">
        <v>-0.38223237206482169</v>
      </c>
      <c r="U1243">
        <v>39</v>
      </c>
      <c r="V1243">
        <v>3008</v>
      </c>
      <c r="W1243">
        <v>149</v>
      </c>
    </row>
    <row r="1244" spans="1:23">
      <c r="A1244" t="s">
        <v>351</v>
      </c>
      <c r="B1244" t="str">
        <f t="shared" si="19"/>
        <v>TSF_yoy_historical_new_high_3_1</v>
      </c>
      <c r="C1244" t="s">
        <v>391</v>
      </c>
      <c r="D1244" t="s">
        <v>335</v>
      </c>
      <c r="E1244">
        <v>3</v>
      </c>
      <c r="F1244">
        <v>1</v>
      </c>
      <c r="G1244">
        <v>-1</v>
      </c>
      <c r="H1244" t="s">
        <v>330</v>
      </c>
      <c r="I1244" t="s">
        <v>331</v>
      </c>
      <c r="K1244">
        <v>-0.61020341737862771</v>
      </c>
      <c r="L1244">
        <v>-7.5893972773681595E-2</v>
      </c>
      <c r="M1244">
        <v>-0.42975800360769872</v>
      </c>
      <c r="N1244">
        <v>0.43624161073825501</v>
      </c>
      <c r="O1244">
        <v>-4.643771317363027E-3</v>
      </c>
      <c r="P1244">
        <v>-1.0009885594205159</v>
      </c>
      <c r="Q1244">
        <v>0.31846612284884168</v>
      </c>
      <c r="R1244">
        <v>148</v>
      </c>
      <c r="S1244">
        <v>0</v>
      </c>
      <c r="T1244">
        <v>-0.82942752268287301</v>
      </c>
      <c r="U1244">
        <v>23</v>
      </c>
      <c r="V1244">
        <v>3008</v>
      </c>
      <c r="W1244">
        <v>149</v>
      </c>
    </row>
    <row r="1245" spans="1:23">
      <c r="A1245" t="s">
        <v>351</v>
      </c>
      <c r="B1245" t="str">
        <f t="shared" si="19"/>
        <v>TSF_yoy_historical_new_high_3_-1</v>
      </c>
      <c r="C1245" t="s">
        <v>391</v>
      </c>
      <c r="D1245" t="s">
        <v>335</v>
      </c>
      <c r="E1245">
        <v>3</v>
      </c>
      <c r="F1245">
        <v>-1</v>
      </c>
      <c r="G1245">
        <v>-1</v>
      </c>
      <c r="H1245" t="s">
        <v>330</v>
      </c>
      <c r="I1245" t="s">
        <v>331</v>
      </c>
      <c r="K1245">
        <v>0.76763116009133925</v>
      </c>
      <c r="L1245">
        <v>4.8879579207021129E-2</v>
      </c>
      <c r="M1245">
        <v>0.27678601619440257</v>
      </c>
      <c r="N1245">
        <v>0.55704697986577179</v>
      </c>
      <c r="O1245">
        <v>5.5349169145392212E-3</v>
      </c>
      <c r="P1245">
        <v>1.122558046232055</v>
      </c>
      <c r="Q1245">
        <v>0.26344304027032373</v>
      </c>
      <c r="R1245">
        <v>148</v>
      </c>
      <c r="S1245">
        <v>0</v>
      </c>
      <c r="T1245">
        <v>-0.47771383010615609</v>
      </c>
      <c r="U1245">
        <v>23</v>
      </c>
      <c r="V1245">
        <v>3008</v>
      </c>
      <c r="W1245">
        <v>149</v>
      </c>
    </row>
    <row r="1246" spans="1:23">
      <c r="A1246" t="s">
        <v>351</v>
      </c>
      <c r="B1246" t="str">
        <f t="shared" si="19"/>
        <v>long_loan_newadded_MA12_yoy_historical_new_high_3_1</v>
      </c>
      <c r="C1246" t="s">
        <v>328</v>
      </c>
      <c r="D1246" t="s">
        <v>335</v>
      </c>
      <c r="E1246">
        <v>3</v>
      </c>
      <c r="F1246">
        <v>1</v>
      </c>
      <c r="G1246">
        <v>-1</v>
      </c>
      <c r="H1246" t="s">
        <v>330</v>
      </c>
      <c r="I1246" t="s">
        <v>331</v>
      </c>
      <c r="K1246">
        <v>-0.63267657217348261</v>
      </c>
      <c r="L1246">
        <v>-8.0479841229728288E-2</v>
      </c>
      <c r="M1246">
        <v>-0.45574500512399552</v>
      </c>
      <c r="N1246">
        <v>0.42953020134228193</v>
      </c>
      <c r="O1246">
        <v>-4.9531068641047206E-3</v>
      </c>
      <c r="P1246">
        <v>-1.0285395783609179</v>
      </c>
      <c r="Q1246">
        <v>0.30537409621973288</v>
      </c>
      <c r="R1246">
        <v>148</v>
      </c>
      <c r="S1246">
        <v>0</v>
      </c>
      <c r="T1246">
        <v>-0.77315437093679329</v>
      </c>
      <c r="U1246">
        <v>31</v>
      </c>
      <c r="V1246">
        <v>3008</v>
      </c>
      <c r="W1246">
        <v>149</v>
      </c>
    </row>
    <row r="1247" spans="1:23">
      <c r="A1247" t="s">
        <v>351</v>
      </c>
      <c r="B1247" t="str">
        <f t="shared" si="19"/>
        <v>long_loan_newadded_MA12_yoy_historical_new_high_3_-1</v>
      </c>
      <c r="C1247" t="s">
        <v>328</v>
      </c>
      <c r="D1247" t="s">
        <v>335</v>
      </c>
      <c r="E1247">
        <v>3</v>
      </c>
      <c r="F1247">
        <v>-1</v>
      </c>
      <c r="G1247">
        <v>-1</v>
      </c>
      <c r="H1247" t="s">
        <v>330</v>
      </c>
      <c r="I1247" t="s">
        <v>331</v>
      </c>
      <c r="K1247">
        <v>0.87577631412083456</v>
      </c>
      <c r="L1247">
        <v>5.4110594243069521E-2</v>
      </c>
      <c r="M1247">
        <v>0.30642000125443608</v>
      </c>
      <c r="N1247">
        <v>0.56375838926174493</v>
      </c>
      <c r="O1247">
        <v>5.995824878550526E-3</v>
      </c>
      <c r="P1247">
        <v>1.207861930969059</v>
      </c>
      <c r="Q1247">
        <v>0.2290269609223268</v>
      </c>
      <c r="R1247">
        <v>148</v>
      </c>
      <c r="S1247">
        <v>0</v>
      </c>
      <c r="T1247">
        <v>-0.49289706567165997</v>
      </c>
      <c r="U1247">
        <v>31</v>
      </c>
      <c r="V1247">
        <v>3008</v>
      </c>
      <c r="W1247">
        <v>149</v>
      </c>
    </row>
    <row r="1248" spans="1:23">
      <c r="A1248" t="s">
        <v>351</v>
      </c>
      <c r="B1248" t="str">
        <f t="shared" si="19"/>
        <v>loan_yoy_historical_new_high_3_1</v>
      </c>
      <c r="C1248" t="s">
        <v>443</v>
      </c>
      <c r="D1248" t="s">
        <v>335</v>
      </c>
      <c r="E1248">
        <v>3</v>
      </c>
      <c r="F1248">
        <v>1</v>
      </c>
      <c r="G1248">
        <v>-1</v>
      </c>
      <c r="H1248" t="s">
        <v>330</v>
      </c>
      <c r="I1248" t="s">
        <v>331</v>
      </c>
      <c r="K1248">
        <v>-0.57389579266759116</v>
      </c>
      <c r="L1248">
        <v>-6.8973383691075862E-2</v>
      </c>
      <c r="M1248">
        <v>-0.39054731885416127</v>
      </c>
      <c r="N1248">
        <v>0.42953020134228193</v>
      </c>
      <c r="O1248">
        <v>-3.8916538568711202E-3</v>
      </c>
      <c r="P1248">
        <v>-0.79185143806599534</v>
      </c>
      <c r="Q1248">
        <v>0.42971462289140572</v>
      </c>
      <c r="R1248">
        <v>148</v>
      </c>
      <c r="S1248">
        <v>0</v>
      </c>
      <c r="T1248">
        <v>-0.81009877836268385</v>
      </c>
      <c r="U1248">
        <v>29</v>
      </c>
      <c r="V1248">
        <v>3008</v>
      </c>
      <c r="W1248">
        <v>149</v>
      </c>
    </row>
    <row r="1249" spans="1:23">
      <c r="A1249" t="s">
        <v>351</v>
      </c>
      <c r="B1249" t="str">
        <f t="shared" si="19"/>
        <v>loan_yoy_historical_new_high_3_-1</v>
      </c>
      <c r="C1249" t="s">
        <v>443</v>
      </c>
      <c r="D1249" t="s">
        <v>335</v>
      </c>
      <c r="E1249">
        <v>3</v>
      </c>
      <c r="F1249">
        <v>-1</v>
      </c>
      <c r="G1249">
        <v>-1</v>
      </c>
      <c r="H1249" t="s">
        <v>330</v>
      </c>
      <c r="I1249" t="s">
        <v>331</v>
      </c>
      <c r="K1249">
        <v>0.61701427416589527</v>
      </c>
      <c r="L1249">
        <v>4.1082955095879108E-2</v>
      </c>
      <c r="M1249">
        <v>0.23262361659918759</v>
      </c>
      <c r="N1249">
        <v>0.56375838926174493</v>
      </c>
      <c r="O1249">
        <v>5.0485016236318939E-3</v>
      </c>
      <c r="P1249">
        <v>1.0025950109492381</v>
      </c>
      <c r="Q1249">
        <v>0.3176927017088661</v>
      </c>
      <c r="R1249">
        <v>148</v>
      </c>
      <c r="S1249">
        <v>0</v>
      </c>
      <c r="T1249">
        <v>-0.46571766884477289</v>
      </c>
      <c r="U1249">
        <v>29</v>
      </c>
      <c r="V1249">
        <v>3008</v>
      </c>
      <c r="W1249">
        <v>149</v>
      </c>
    </row>
    <row r="1250" spans="1:23">
      <c r="A1250" t="s">
        <v>351</v>
      </c>
      <c r="B1250" t="str">
        <f t="shared" si="19"/>
        <v>newstarts_area_yoy_historical_new_high_3_1</v>
      </c>
      <c r="C1250" t="s">
        <v>340</v>
      </c>
      <c r="D1250" t="s">
        <v>335</v>
      </c>
      <c r="E1250">
        <v>3</v>
      </c>
      <c r="F1250">
        <v>1</v>
      </c>
      <c r="G1250">
        <v>1</v>
      </c>
      <c r="H1250" t="s">
        <v>330</v>
      </c>
      <c r="I1250" t="s">
        <v>331</v>
      </c>
      <c r="K1250">
        <v>3.891157868671522</v>
      </c>
      <c r="L1250">
        <v>0.1422378934011406</v>
      </c>
      <c r="M1250">
        <v>0.80636604220126273</v>
      </c>
      <c r="N1250">
        <v>0.52348993288590606</v>
      </c>
      <c r="O1250">
        <v>1.2352519586545411E-2</v>
      </c>
      <c r="P1250">
        <v>2.5485444158953312</v>
      </c>
      <c r="Q1250">
        <v>1.1836252455989311E-2</v>
      </c>
      <c r="R1250">
        <v>148</v>
      </c>
      <c r="S1250">
        <v>1</v>
      </c>
      <c r="T1250">
        <v>-0.33661258634845592</v>
      </c>
      <c r="U1250">
        <v>57</v>
      </c>
      <c r="V1250">
        <v>3008</v>
      </c>
      <c r="W1250">
        <v>149</v>
      </c>
    </row>
    <row r="1251" spans="1:23">
      <c r="A1251" t="s">
        <v>351</v>
      </c>
      <c r="B1251" t="str">
        <f t="shared" si="19"/>
        <v>newstarts_area_yoy_historical_new_high_3_-1</v>
      </c>
      <c r="C1251" t="s">
        <v>340</v>
      </c>
      <c r="D1251" t="s">
        <v>335</v>
      </c>
      <c r="E1251">
        <v>3</v>
      </c>
      <c r="F1251">
        <v>-1</v>
      </c>
      <c r="G1251">
        <v>1</v>
      </c>
      <c r="H1251" t="s">
        <v>330</v>
      </c>
      <c r="I1251" t="s">
        <v>331</v>
      </c>
      <c r="K1251">
        <v>-0.85913016834891176</v>
      </c>
      <c r="L1251">
        <v>-0.15142375631254409</v>
      </c>
      <c r="M1251">
        <v>-0.85844195349996344</v>
      </c>
      <c r="N1251">
        <v>0.46979865771812079</v>
      </c>
      <c r="O1251">
        <v>-1.147098531955955E-2</v>
      </c>
      <c r="P1251">
        <v>-2.531561011486775</v>
      </c>
      <c r="Q1251">
        <v>1.239945547154115E-2</v>
      </c>
      <c r="R1251">
        <v>148</v>
      </c>
      <c r="S1251">
        <v>1</v>
      </c>
      <c r="T1251">
        <v>-0.88256246142038253</v>
      </c>
      <c r="U1251">
        <v>57</v>
      </c>
      <c r="V1251">
        <v>3008</v>
      </c>
      <c r="W1251">
        <v>149</v>
      </c>
    </row>
    <row r="1252" spans="1:23">
      <c r="A1252" t="s">
        <v>351</v>
      </c>
      <c r="B1252" t="str">
        <f t="shared" si="19"/>
        <v>completed_yoy_historical_new_high_3_1</v>
      </c>
      <c r="C1252" t="s">
        <v>444</v>
      </c>
      <c r="D1252" t="s">
        <v>335</v>
      </c>
      <c r="E1252">
        <v>3</v>
      </c>
      <c r="F1252">
        <v>1</v>
      </c>
      <c r="G1252">
        <v>1</v>
      </c>
      <c r="H1252" t="s">
        <v>330</v>
      </c>
      <c r="I1252" t="s">
        <v>331</v>
      </c>
      <c r="K1252">
        <v>-0.7470380701334558</v>
      </c>
      <c r="L1252">
        <v>-0.1087695958586516</v>
      </c>
      <c r="M1252">
        <v>-0.61615108181375755</v>
      </c>
      <c r="N1252">
        <v>0.44295302013422821</v>
      </c>
      <c r="O1252">
        <v>-7.515627332230765E-3</v>
      </c>
      <c r="P1252">
        <v>-1.6220709059097389</v>
      </c>
      <c r="Q1252">
        <v>0.1069165306973124</v>
      </c>
      <c r="R1252">
        <v>148</v>
      </c>
      <c r="S1252">
        <v>0</v>
      </c>
      <c r="T1252">
        <v>-0.8625618734930085</v>
      </c>
      <c r="U1252">
        <v>52</v>
      </c>
      <c r="V1252">
        <v>3008</v>
      </c>
      <c r="W1252">
        <v>149</v>
      </c>
    </row>
    <row r="1253" spans="1:23">
      <c r="A1253" t="s">
        <v>351</v>
      </c>
      <c r="B1253" t="str">
        <f t="shared" si="19"/>
        <v>completed_yoy_historical_new_high_3_-1</v>
      </c>
      <c r="C1253" t="s">
        <v>444</v>
      </c>
      <c r="D1253" t="s">
        <v>335</v>
      </c>
      <c r="E1253">
        <v>3</v>
      </c>
      <c r="F1253">
        <v>-1</v>
      </c>
      <c r="G1253">
        <v>1</v>
      </c>
      <c r="H1253" t="s">
        <v>330</v>
      </c>
      <c r="I1253" t="s">
        <v>331</v>
      </c>
      <c r="K1253">
        <v>1.723795576283583</v>
      </c>
      <c r="L1253">
        <v>8.757055019196347E-2</v>
      </c>
      <c r="M1253">
        <v>0.49606407755639809</v>
      </c>
      <c r="N1253">
        <v>0.55033557046979864</v>
      </c>
      <c r="O1253">
        <v>8.4648275549612344E-3</v>
      </c>
      <c r="P1253">
        <v>1.7057007656984291</v>
      </c>
      <c r="Q1253">
        <v>9.0161584421377741E-2</v>
      </c>
      <c r="R1253">
        <v>148</v>
      </c>
      <c r="S1253">
        <v>0</v>
      </c>
      <c r="T1253">
        <v>-0.31616640549228892</v>
      </c>
      <c r="U1253">
        <v>52</v>
      </c>
      <c r="V1253">
        <v>3008</v>
      </c>
      <c r="W1253">
        <v>149</v>
      </c>
    </row>
    <row r="1254" spans="1:23">
      <c r="A1254" t="s">
        <v>351</v>
      </c>
      <c r="B1254" t="str">
        <f t="shared" si="19"/>
        <v>sold_area_yoy_historical_new_high_3_1</v>
      </c>
      <c r="C1254" t="s">
        <v>346</v>
      </c>
      <c r="D1254" t="s">
        <v>335</v>
      </c>
      <c r="E1254">
        <v>3</v>
      </c>
      <c r="F1254">
        <v>1</v>
      </c>
      <c r="G1254">
        <v>-1</v>
      </c>
      <c r="H1254" t="s">
        <v>330</v>
      </c>
      <c r="I1254" t="s">
        <v>331</v>
      </c>
      <c r="K1254">
        <v>0.68968532536772909</v>
      </c>
      <c r="L1254">
        <v>4.492422346473135E-2</v>
      </c>
      <c r="M1254">
        <v>0.25438102148323022</v>
      </c>
      <c r="N1254">
        <v>0.51006711409395977</v>
      </c>
      <c r="O1254">
        <v>5.2005047667121451E-3</v>
      </c>
      <c r="P1254">
        <v>1.081792343603861</v>
      </c>
      <c r="Q1254">
        <v>0.28110429575179052</v>
      </c>
      <c r="R1254">
        <v>148</v>
      </c>
      <c r="S1254">
        <v>0</v>
      </c>
      <c r="T1254">
        <v>-0.52676501063639503</v>
      </c>
      <c r="U1254">
        <v>54</v>
      </c>
      <c r="V1254">
        <v>3008</v>
      </c>
      <c r="W1254">
        <v>149</v>
      </c>
    </row>
    <row r="1255" spans="1:23">
      <c r="A1255" t="s">
        <v>351</v>
      </c>
      <c r="B1255" t="str">
        <f t="shared" si="19"/>
        <v>sold_area_yoy_historical_new_high_3_-1</v>
      </c>
      <c r="C1255" t="s">
        <v>346</v>
      </c>
      <c r="D1255" t="s">
        <v>335</v>
      </c>
      <c r="E1255">
        <v>3</v>
      </c>
      <c r="F1255">
        <v>-1</v>
      </c>
      <c r="G1255">
        <v>-1</v>
      </c>
      <c r="H1255" t="s">
        <v>330</v>
      </c>
      <c r="I1255" t="s">
        <v>331</v>
      </c>
      <c r="K1255">
        <v>-0.59222195091935093</v>
      </c>
      <c r="L1255">
        <v>-7.2395950621267358E-2</v>
      </c>
      <c r="M1255">
        <v>-0.40993821261586078</v>
      </c>
      <c r="N1255">
        <v>0.48322147651006708</v>
      </c>
      <c r="O1255">
        <v>-4.3299175526252658E-3</v>
      </c>
      <c r="P1255">
        <v>-0.91519715961745995</v>
      </c>
      <c r="Q1255">
        <v>0.36157685131457368</v>
      </c>
      <c r="R1255">
        <v>148</v>
      </c>
      <c r="S1255">
        <v>0</v>
      </c>
      <c r="T1255">
        <v>-0.69178529397790889</v>
      </c>
      <c r="U1255">
        <v>54</v>
      </c>
      <c r="V1255">
        <v>3008</v>
      </c>
      <c r="W1255">
        <v>149</v>
      </c>
    </row>
    <row r="1256" spans="1:23">
      <c r="A1256" t="s">
        <v>351</v>
      </c>
      <c r="B1256" t="str">
        <f t="shared" si="19"/>
        <v>local_gov_budget_MA12_yoy_historical_new_high_3_1</v>
      </c>
      <c r="C1256" t="s">
        <v>389</v>
      </c>
      <c r="D1256" t="s">
        <v>335</v>
      </c>
      <c r="E1256">
        <v>3</v>
      </c>
      <c r="F1256">
        <v>1</v>
      </c>
      <c r="G1256">
        <v>-1</v>
      </c>
      <c r="H1256" t="s">
        <v>445</v>
      </c>
      <c r="I1256" t="s">
        <v>331</v>
      </c>
      <c r="K1256">
        <v>0.53510218279732147</v>
      </c>
      <c r="L1256">
        <v>3.9156280114793773E-2</v>
      </c>
      <c r="M1256">
        <v>0.22039595604025919</v>
      </c>
      <c r="N1256">
        <v>0.51798561151079137</v>
      </c>
      <c r="O1256">
        <v>4.9170293795742477E-3</v>
      </c>
      <c r="P1256">
        <v>0.95878726320483343</v>
      </c>
      <c r="Q1256">
        <v>0.3393427092553466</v>
      </c>
      <c r="R1256">
        <v>138</v>
      </c>
      <c r="S1256">
        <v>0</v>
      </c>
      <c r="T1256">
        <v>-0.48021804477425201</v>
      </c>
      <c r="U1256">
        <v>43</v>
      </c>
      <c r="V1256">
        <v>2812</v>
      </c>
      <c r="W1256">
        <v>139</v>
      </c>
    </row>
    <row r="1257" spans="1:23">
      <c r="A1257" t="s">
        <v>351</v>
      </c>
      <c r="B1257" t="str">
        <f t="shared" si="19"/>
        <v>local_gov_budget_MA12_yoy_historical_new_high_3_-1</v>
      </c>
      <c r="C1257" t="s">
        <v>389</v>
      </c>
      <c r="D1257" t="s">
        <v>335</v>
      </c>
      <c r="E1257">
        <v>3</v>
      </c>
      <c r="F1257">
        <v>-1</v>
      </c>
      <c r="G1257">
        <v>-1</v>
      </c>
      <c r="H1257" t="s">
        <v>445</v>
      </c>
      <c r="I1257" t="s">
        <v>331</v>
      </c>
      <c r="K1257">
        <v>-0.5420439452030158</v>
      </c>
      <c r="L1257">
        <v>-6.759539600306097E-2</v>
      </c>
      <c r="M1257">
        <v>-0.38046903031490892</v>
      </c>
      <c r="N1257">
        <v>0.47482014388489208</v>
      </c>
      <c r="O1257">
        <v>-3.7795163265109369E-3</v>
      </c>
      <c r="P1257">
        <v>-0.72639863980253383</v>
      </c>
      <c r="Q1257">
        <v>0.46882471195049891</v>
      </c>
      <c r="R1257">
        <v>138</v>
      </c>
      <c r="S1257">
        <v>0</v>
      </c>
      <c r="T1257">
        <v>-0.76227154572063294</v>
      </c>
      <c r="U1257">
        <v>43</v>
      </c>
      <c r="V1257">
        <v>2812</v>
      </c>
      <c r="W1257">
        <v>139</v>
      </c>
    </row>
    <row r="1258" spans="1:23">
      <c r="A1258" t="s">
        <v>351</v>
      </c>
      <c r="B1258" t="str">
        <f t="shared" si="19"/>
        <v>newstarts_area_ytd_yoy_historical_new_high_3_1</v>
      </c>
      <c r="C1258" t="s">
        <v>446</v>
      </c>
      <c r="D1258" t="s">
        <v>335</v>
      </c>
      <c r="E1258">
        <v>3</v>
      </c>
      <c r="F1258">
        <v>1</v>
      </c>
      <c r="G1258">
        <v>1</v>
      </c>
      <c r="H1258" t="s">
        <v>330</v>
      </c>
      <c r="I1258" t="s">
        <v>331</v>
      </c>
      <c r="K1258">
        <v>1.648386118304205</v>
      </c>
      <c r="L1258">
        <v>8.5015478183819493E-2</v>
      </c>
      <c r="M1258">
        <v>0.48157640673812452</v>
      </c>
      <c r="N1258">
        <v>0.53020134228187921</v>
      </c>
      <c r="O1258">
        <v>8.426059271865842E-3</v>
      </c>
      <c r="P1258">
        <v>1.627870613019808</v>
      </c>
      <c r="Q1258">
        <v>0.10567931730785469</v>
      </c>
      <c r="R1258">
        <v>148</v>
      </c>
      <c r="S1258">
        <v>0</v>
      </c>
      <c r="T1258">
        <v>-0.40617028025824398</v>
      </c>
      <c r="U1258">
        <v>39</v>
      </c>
      <c r="V1258">
        <v>3008</v>
      </c>
      <c r="W1258">
        <v>149</v>
      </c>
    </row>
    <row r="1259" spans="1:23">
      <c r="A1259" t="s">
        <v>351</v>
      </c>
      <c r="B1259" t="str">
        <f t="shared" si="19"/>
        <v>newstarts_area_ytd_yoy_historical_new_high_3_-1</v>
      </c>
      <c r="C1259" t="s">
        <v>446</v>
      </c>
      <c r="D1259" t="s">
        <v>335</v>
      </c>
      <c r="E1259">
        <v>3</v>
      </c>
      <c r="F1259">
        <v>-1</v>
      </c>
      <c r="G1259">
        <v>1</v>
      </c>
      <c r="H1259" t="s">
        <v>330</v>
      </c>
      <c r="I1259" t="s">
        <v>331</v>
      </c>
      <c r="K1259">
        <v>-0.73983529789083624</v>
      </c>
      <c r="L1259">
        <v>-0.1066708627951926</v>
      </c>
      <c r="M1259">
        <v>-0.60424491993672402</v>
      </c>
      <c r="N1259">
        <v>0.46308724832214759</v>
      </c>
      <c r="O1259">
        <v>-7.1896974152167552E-3</v>
      </c>
      <c r="P1259">
        <v>-1.491267318136829</v>
      </c>
      <c r="Q1259">
        <v>0.1380196737448533</v>
      </c>
      <c r="R1259">
        <v>148</v>
      </c>
      <c r="S1259">
        <v>0</v>
      </c>
      <c r="T1259">
        <v>-0.83066123781066481</v>
      </c>
      <c r="U1259">
        <v>39</v>
      </c>
      <c r="V1259">
        <v>3008</v>
      </c>
      <c r="W1259">
        <v>149</v>
      </c>
    </row>
    <row r="1260" spans="1:23">
      <c r="A1260" t="s">
        <v>351</v>
      </c>
      <c r="B1260" t="str">
        <f t="shared" si="19"/>
        <v>completed_area_ytd_yoy_historical_new_high_3_1</v>
      </c>
      <c r="C1260" t="s">
        <v>447</v>
      </c>
      <c r="D1260" t="s">
        <v>335</v>
      </c>
      <c r="E1260">
        <v>3</v>
      </c>
      <c r="F1260">
        <v>1</v>
      </c>
      <c r="G1260">
        <v>1</v>
      </c>
      <c r="H1260" t="s">
        <v>330</v>
      </c>
      <c r="I1260" t="s">
        <v>331</v>
      </c>
      <c r="K1260">
        <v>0.28492354802877617</v>
      </c>
      <c r="L1260">
        <v>2.122483680098108E-2</v>
      </c>
      <c r="M1260">
        <v>0.1201676806549441</v>
      </c>
      <c r="N1260">
        <v>0.48993288590604028</v>
      </c>
      <c r="O1260">
        <v>3.2966825525299948E-3</v>
      </c>
      <c r="P1260">
        <v>0.68960876541809701</v>
      </c>
      <c r="Q1260">
        <v>0.49152009285988701</v>
      </c>
      <c r="R1260">
        <v>148</v>
      </c>
      <c r="S1260">
        <v>0</v>
      </c>
      <c r="T1260">
        <v>-0.64801866544058828</v>
      </c>
      <c r="U1260">
        <v>42</v>
      </c>
      <c r="V1260">
        <v>3008</v>
      </c>
      <c r="W1260">
        <v>149</v>
      </c>
    </row>
    <row r="1261" spans="1:23">
      <c r="A1261" t="s">
        <v>351</v>
      </c>
      <c r="B1261" t="str">
        <f t="shared" si="19"/>
        <v>completed_area_ytd_yoy_historical_new_high_3_-1</v>
      </c>
      <c r="C1261" t="s">
        <v>447</v>
      </c>
      <c r="D1261" t="s">
        <v>335</v>
      </c>
      <c r="E1261">
        <v>3</v>
      </c>
      <c r="F1261">
        <v>-1</v>
      </c>
      <c r="G1261">
        <v>1</v>
      </c>
      <c r="H1261" t="s">
        <v>330</v>
      </c>
      <c r="I1261" t="s">
        <v>331</v>
      </c>
      <c r="K1261">
        <v>-0.46376841906610949</v>
      </c>
      <c r="L1261">
        <v>-5.0869205241717341E-2</v>
      </c>
      <c r="M1261">
        <v>-0.28800383569380089</v>
      </c>
      <c r="N1261">
        <v>0.51006711409395977</v>
      </c>
      <c r="O1261">
        <v>-2.6123460458586829E-3</v>
      </c>
      <c r="P1261">
        <v>-0.57979452632352246</v>
      </c>
      <c r="Q1261">
        <v>0.56293476987826807</v>
      </c>
      <c r="R1261">
        <v>148</v>
      </c>
      <c r="S1261">
        <v>0</v>
      </c>
      <c r="T1261">
        <v>-0.65092547047648175</v>
      </c>
      <c r="U1261">
        <v>42</v>
      </c>
      <c r="V1261">
        <v>3008</v>
      </c>
      <c r="W1261">
        <v>149</v>
      </c>
    </row>
    <row r="1262" spans="1:23">
      <c r="A1262" t="s">
        <v>351</v>
      </c>
      <c r="B1262" t="str">
        <f t="shared" si="19"/>
        <v>sold_area_ytd_yoy_historical_new_high_3_1</v>
      </c>
      <c r="C1262" t="s">
        <v>392</v>
      </c>
      <c r="D1262" t="s">
        <v>335</v>
      </c>
      <c r="E1262">
        <v>3</v>
      </c>
      <c r="F1262">
        <v>1</v>
      </c>
      <c r="G1262">
        <v>-1</v>
      </c>
      <c r="H1262" t="s">
        <v>330</v>
      </c>
      <c r="I1262" t="s">
        <v>331</v>
      </c>
      <c r="K1262">
        <v>5.0790431611234421E-2</v>
      </c>
      <c r="L1262">
        <v>4.1591418084852014E-3</v>
      </c>
      <c r="M1262">
        <v>2.354619263735909E-2</v>
      </c>
      <c r="N1262">
        <v>0.51677852348993292</v>
      </c>
      <c r="O1262">
        <v>1.999102566775518E-3</v>
      </c>
      <c r="P1262">
        <v>0.42456261805105172</v>
      </c>
      <c r="Q1262">
        <v>0.67177209410980832</v>
      </c>
      <c r="R1262">
        <v>148</v>
      </c>
      <c r="S1262">
        <v>0</v>
      </c>
      <c r="T1262">
        <v>-0.65327697483656588</v>
      </c>
      <c r="U1262">
        <v>27</v>
      </c>
      <c r="V1262">
        <v>3008</v>
      </c>
      <c r="W1262">
        <v>149</v>
      </c>
    </row>
    <row r="1263" spans="1:23">
      <c r="A1263" t="s">
        <v>351</v>
      </c>
      <c r="B1263" t="str">
        <f t="shared" si="19"/>
        <v>sold_area_ytd_yoy_historical_new_high_3_-1</v>
      </c>
      <c r="C1263" t="s">
        <v>392</v>
      </c>
      <c r="D1263" t="s">
        <v>335</v>
      </c>
      <c r="E1263">
        <v>3</v>
      </c>
      <c r="F1263">
        <v>-1</v>
      </c>
      <c r="G1263">
        <v>-1</v>
      </c>
      <c r="H1263" t="s">
        <v>330</v>
      </c>
      <c r="I1263" t="s">
        <v>331</v>
      </c>
      <c r="K1263">
        <v>-0.34428734330770222</v>
      </c>
      <c r="L1263">
        <v>-3.4738717576029643E-2</v>
      </c>
      <c r="M1263">
        <v>-0.19666666194243479</v>
      </c>
      <c r="N1263">
        <v>0.47651006711409388</v>
      </c>
      <c r="O1263">
        <v>-1.14228646194476E-3</v>
      </c>
      <c r="P1263">
        <v>-0.23554286417431611</v>
      </c>
      <c r="Q1263">
        <v>0.81411302980167632</v>
      </c>
      <c r="R1263">
        <v>148</v>
      </c>
      <c r="S1263">
        <v>0</v>
      </c>
      <c r="T1263">
        <v>-0.61619152632598229</v>
      </c>
      <c r="U1263">
        <v>27</v>
      </c>
      <c r="V1263">
        <v>3008</v>
      </c>
      <c r="W1263">
        <v>149</v>
      </c>
    </row>
    <row r="1264" spans="1:23">
      <c r="A1264" t="s">
        <v>351</v>
      </c>
      <c r="B1264" t="str">
        <f t="shared" si="19"/>
        <v>CN_BOND_1Y_historical_new_high_3_1</v>
      </c>
      <c r="C1264" t="s">
        <v>448</v>
      </c>
      <c r="D1264" t="s">
        <v>335</v>
      </c>
      <c r="E1264">
        <v>3</v>
      </c>
      <c r="F1264">
        <v>1</v>
      </c>
      <c r="G1264">
        <v>-1</v>
      </c>
      <c r="H1264" t="s">
        <v>330</v>
      </c>
      <c r="I1264" t="s">
        <v>331</v>
      </c>
      <c r="K1264">
        <v>1.982360723429333</v>
      </c>
      <c r="L1264">
        <v>9.5864947184545191E-2</v>
      </c>
      <c r="M1264">
        <v>0.54310479664041722</v>
      </c>
      <c r="N1264">
        <v>0.57046979865771807</v>
      </c>
      <c r="O1264">
        <v>9.043433513764184E-3</v>
      </c>
      <c r="P1264">
        <v>1.9055725274899391</v>
      </c>
      <c r="Q1264">
        <v>5.8644802352554898E-2</v>
      </c>
      <c r="R1264">
        <v>148</v>
      </c>
      <c r="S1264">
        <v>0</v>
      </c>
      <c r="T1264">
        <v>-0.54032076403804519</v>
      </c>
      <c r="U1264">
        <v>31</v>
      </c>
      <c r="V1264">
        <v>3008</v>
      </c>
      <c r="W1264">
        <v>149</v>
      </c>
    </row>
    <row r="1265" spans="1:23">
      <c r="A1265" t="s">
        <v>351</v>
      </c>
      <c r="B1265" t="str">
        <f t="shared" si="19"/>
        <v>CN_BOND_1Y_historical_new_high_3_-1</v>
      </c>
      <c r="C1265" t="s">
        <v>448</v>
      </c>
      <c r="D1265" t="s">
        <v>335</v>
      </c>
      <c r="E1265">
        <v>3</v>
      </c>
      <c r="F1265">
        <v>-1</v>
      </c>
      <c r="G1265">
        <v>-1</v>
      </c>
      <c r="H1265" t="s">
        <v>330</v>
      </c>
      <c r="I1265" t="s">
        <v>331</v>
      </c>
      <c r="K1265">
        <v>-0.76896940060745733</v>
      </c>
      <c r="L1265">
        <v>-0.11551515223655991</v>
      </c>
      <c r="M1265">
        <v>-0.65442933112508728</v>
      </c>
      <c r="N1265">
        <v>0.42953020134228193</v>
      </c>
      <c r="O1265">
        <v>-8.1125101883037006E-3</v>
      </c>
      <c r="P1265">
        <v>-1.683988210025904</v>
      </c>
      <c r="Q1265">
        <v>9.4291869206572967E-2</v>
      </c>
      <c r="R1265">
        <v>148</v>
      </c>
      <c r="S1265">
        <v>0</v>
      </c>
      <c r="T1265">
        <v>-0.86191767794675678</v>
      </c>
      <c r="U1265">
        <v>31</v>
      </c>
      <c r="V1265">
        <v>3008</v>
      </c>
      <c r="W1265">
        <v>149</v>
      </c>
    </row>
    <row r="1266" spans="1:23">
      <c r="A1266" t="s">
        <v>351</v>
      </c>
      <c r="B1266" t="str">
        <f t="shared" si="19"/>
        <v>CN_BOND_10Y_historical_new_high_3_1</v>
      </c>
      <c r="C1266" t="s">
        <v>449</v>
      </c>
      <c r="D1266" t="s">
        <v>335</v>
      </c>
      <c r="E1266">
        <v>3</v>
      </c>
      <c r="F1266">
        <v>1</v>
      </c>
      <c r="G1266">
        <v>-1</v>
      </c>
      <c r="H1266" t="s">
        <v>330</v>
      </c>
      <c r="I1266" t="s">
        <v>331</v>
      </c>
      <c r="K1266">
        <v>-0.3399429765695714</v>
      </c>
      <c r="L1266">
        <v>-3.420456428163865E-2</v>
      </c>
      <c r="M1266">
        <v>-0.19364234970600511</v>
      </c>
      <c r="N1266">
        <v>0.49664429530201343</v>
      </c>
      <c r="O1266">
        <v>-1.0796478138343981E-3</v>
      </c>
      <c r="P1266">
        <v>-0.2302330200765268</v>
      </c>
      <c r="Q1266">
        <v>0.81822862802970442</v>
      </c>
      <c r="R1266">
        <v>148</v>
      </c>
      <c r="S1266">
        <v>0</v>
      </c>
      <c r="T1266">
        <v>-0.71540775478675911</v>
      </c>
      <c r="U1266">
        <v>43</v>
      </c>
      <c r="V1266">
        <v>3008</v>
      </c>
      <c r="W1266">
        <v>149</v>
      </c>
    </row>
    <row r="1267" spans="1:23">
      <c r="A1267" t="s">
        <v>351</v>
      </c>
      <c r="B1267" t="str">
        <f t="shared" si="19"/>
        <v>CN_BOND_10Y_historical_new_high_3_-1</v>
      </c>
      <c r="C1267" t="s">
        <v>449</v>
      </c>
      <c r="D1267" t="s">
        <v>335</v>
      </c>
      <c r="E1267">
        <v>3</v>
      </c>
      <c r="F1267">
        <v>-1</v>
      </c>
      <c r="G1267">
        <v>-1</v>
      </c>
      <c r="H1267" t="s">
        <v>330</v>
      </c>
      <c r="I1267" t="s">
        <v>331</v>
      </c>
      <c r="K1267">
        <v>4.3874333701828583E-2</v>
      </c>
      <c r="L1267">
        <v>3.6037706668825549E-3</v>
      </c>
      <c r="M1267">
        <v>2.040203213789582E-2</v>
      </c>
      <c r="N1267">
        <v>0.49664429530201343</v>
      </c>
      <c r="O1267">
        <v>2.0426954598749599E-3</v>
      </c>
      <c r="P1267">
        <v>0.40740610064326288</v>
      </c>
      <c r="Q1267">
        <v>0.68429841651810852</v>
      </c>
      <c r="R1267">
        <v>148</v>
      </c>
      <c r="S1267">
        <v>0</v>
      </c>
      <c r="T1267">
        <v>-0.56751520264113486</v>
      </c>
      <c r="U1267">
        <v>43</v>
      </c>
      <c r="V1267">
        <v>3008</v>
      </c>
      <c r="W1267">
        <v>149</v>
      </c>
    </row>
    <row r="1268" spans="1:23">
      <c r="A1268" t="s">
        <v>351</v>
      </c>
      <c r="B1268" t="str">
        <f t="shared" si="19"/>
        <v>TERM_SPREAD_historical_new_high_3_1</v>
      </c>
      <c r="C1268" t="s">
        <v>450</v>
      </c>
      <c r="D1268" t="s">
        <v>335</v>
      </c>
      <c r="E1268">
        <v>3</v>
      </c>
      <c r="F1268">
        <v>1</v>
      </c>
      <c r="G1268">
        <v>1</v>
      </c>
      <c r="H1268" t="s">
        <v>330</v>
      </c>
      <c r="I1268" t="s">
        <v>331</v>
      </c>
      <c r="K1268">
        <v>-0.23951662121383771</v>
      </c>
      <c r="L1268">
        <v>-2.2677039038705878E-2</v>
      </c>
      <c r="M1268">
        <v>-0.12837900476545369</v>
      </c>
      <c r="N1268">
        <v>0.52348993288590606</v>
      </c>
      <c r="O1268">
        <v>-2.917818319404154E-6</v>
      </c>
      <c r="P1268">
        <v>-5.9768166665740915E-4</v>
      </c>
      <c r="Q1268">
        <v>0.99952392391052858</v>
      </c>
      <c r="R1268">
        <v>148</v>
      </c>
      <c r="S1268">
        <v>0</v>
      </c>
      <c r="T1268">
        <v>-0.58982894631039406</v>
      </c>
      <c r="U1268">
        <v>55</v>
      </c>
      <c r="V1268">
        <v>3008</v>
      </c>
      <c r="W1268">
        <v>149</v>
      </c>
    </row>
    <row r="1269" spans="1:23">
      <c r="A1269" t="s">
        <v>351</v>
      </c>
      <c r="B1269" t="str">
        <f t="shared" si="19"/>
        <v>TERM_SPREAD_historical_new_high_3_-1</v>
      </c>
      <c r="C1269" t="s">
        <v>450</v>
      </c>
      <c r="D1269" t="s">
        <v>335</v>
      </c>
      <c r="E1269">
        <v>3</v>
      </c>
      <c r="F1269">
        <v>-1</v>
      </c>
      <c r="G1269">
        <v>1</v>
      </c>
      <c r="H1269" t="s">
        <v>330</v>
      </c>
      <c r="I1269" t="s">
        <v>331</v>
      </c>
      <c r="K1269">
        <v>-9.3975483542559801E-2</v>
      </c>
      <c r="L1269">
        <v>-8.2337367512235193E-3</v>
      </c>
      <c r="M1269">
        <v>-4.6612740217919467E-2</v>
      </c>
      <c r="N1269">
        <v>0.46979865771812079</v>
      </c>
      <c r="O1269">
        <v>1.2381740292936019E-3</v>
      </c>
      <c r="P1269">
        <v>0.23824022335561029</v>
      </c>
      <c r="Q1269">
        <v>0.81202431413679754</v>
      </c>
      <c r="R1269">
        <v>148</v>
      </c>
      <c r="S1269">
        <v>0</v>
      </c>
      <c r="T1269">
        <v>-0.46406526671331072</v>
      </c>
      <c r="U1269">
        <v>55</v>
      </c>
      <c r="V1269">
        <v>3008</v>
      </c>
      <c r="W1269">
        <v>149</v>
      </c>
    </row>
    <row r="1270" spans="1:23">
      <c r="A1270" t="s">
        <v>351</v>
      </c>
      <c r="B1270" t="str">
        <f t="shared" si="19"/>
        <v>US_BOND_5Y_historical_new_high_3_1</v>
      </c>
      <c r="C1270" t="s">
        <v>338</v>
      </c>
      <c r="D1270" t="s">
        <v>335</v>
      </c>
      <c r="E1270">
        <v>3</v>
      </c>
      <c r="F1270">
        <v>1</v>
      </c>
      <c r="G1270">
        <v>1</v>
      </c>
      <c r="H1270" t="s">
        <v>330</v>
      </c>
      <c r="I1270" t="s">
        <v>331</v>
      </c>
      <c r="K1270">
        <v>-4.2274582622397687E-2</v>
      </c>
      <c r="L1270">
        <v>-3.612120454892787E-3</v>
      </c>
      <c r="M1270">
        <v>-2.0449014876428001E-2</v>
      </c>
      <c r="N1270">
        <v>0.48322147651006708</v>
      </c>
      <c r="O1270">
        <v>1.4230956411133251E-3</v>
      </c>
      <c r="P1270">
        <v>0.29576295443513168</v>
      </c>
      <c r="Q1270">
        <v>0.76782567966942494</v>
      </c>
      <c r="R1270">
        <v>148</v>
      </c>
      <c r="S1270">
        <v>0</v>
      </c>
      <c r="T1270">
        <v>-0.66777861252842408</v>
      </c>
      <c r="U1270">
        <v>54</v>
      </c>
      <c r="V1270">
        <v>3008</v>
      </c>
      <c r="W1270">
        <v>149</v>
      </c>
    </row>
    <row r="1271" spans="1:23">
      <c r="A1271" t="s">
        <v>351</v>
      </c>
      <c r="B1271" t="str">
        <f t="shared" si="19"/>
        <v>US_BOND_5Y_historical_new_high_3_-1</v>
      </c>
      <c r="C1271" t="s">
        <v>338</v>
      </c>
      <c r="D1271" t="s">
        <v>335</v>
      </c>
      <c r="E1271">
        <v>3</v>
      </c>
      <c r="F1271">
        <v>-1</v>
      </c>
      <c r="G1271">
        <v>1</v>
      </c>
      <c r="H1271" t="s">
        <v>330</v>
      </c>
      <c r="I1271" t="s">
        <v>331</v>
      </c>
      <c r="K1271">
        <v>-0.28056980316416569</v>
      </c>
      <c r="L1271">
        <v>-2.7210225176236499E-2</v>
      </c>
      <c r="M1271">
        <v>-0.15404311854166319</v>
      </c>
      <c r="N1271">
        <v>0.51006711409395977</v>
      </c>
      <c r="O1271">
        <v>-4.9638192366772277E-4</v>
      </c>
      <c r="P1271">
        <v>-0.1026609475517004</v>
      </c>
      <c r="Q1271">
        <v>0.91837103740739623</v>
      </c>
      <c r="R1271">
        <v>148</v>
      </c>
      <c r="S1271">
        <v>0</v>
      </c>
      <c r="T1271">
        <v>-0.63252504931133369</v>
      </c>
      <c r="U1271">
        <v>54</v>
      </c>
      <c r="V1271">
        <v>3008</v>
      </c>
      <c r="W1271">
        <v>149</v>
      </c>
    </row>
    <row r="1272" spans="1:23">
      <c r="A1272" t="s">
        <v>351</v>
      </c>
      <c r="B1272" t="str">
        <f t="shared" si="19"/>
        <v>US_BOND_10Y_historical_new_high_3_1</v>
      </c>
      <c r="C1272" t="s">
        <v>336</v>
      </c>
      <c r="D1272" t="s">
        <v>335</v>
      </c>
      <c r="E1272">
        <v>3</v>
      </c>
      <c r="F1272">
        <v>1</v>
      </c>
      <c r="G1272">
        <v>1</v>
      </c>
      <c r="H1272" t="s">
        <v>330</v>
      </c>
      <c r="I1272" t="s">
        <v>331</v>
      </c>
      <c r="K1272">
        <v>0.2869292092309832</v>
      </c>
      <c r="L1272">
        <v>2.1358285396662291E-2</v>
      </c>
      <c r="M1272">
        <v>0.1209232552999429</v>
      </c>
      <c r="N1272">
        <v>0.50335570469798663</v>
      </c>
      <c r="O1272">
        <v>3.500837509127564E-3</v>
      </c>
      <c r="P1272">
        <v>0.71200494111163393</v>
      </c>
      <c r="Q1272">
        <v>0.47758257767888962</v>
      </c>
      <c r="R1272">
        <v>148</v>
      </c>
      <c r="S1272">
        <v>0</v>
      </c>
      <c r="T1272">
        <v>-0.54123893895742181</v>
      </c>
      <c r="U1272">
        <v>52</v>
      </c>
      <c r="V1272">
        <v>3008</v>
      </c>
      <c r="W1272">
        <v>149</v>
      </c>
    </row>
    <row r="1273" spans="1:23">
      <c r="A1273" t="s">
        <v>351</v>
      </c>
      <c r="B1273" t="str">
        <f t="shared" si="19"/>
        <v>US_BOND_10Y_historical_new_high_3_-1</v>
      </c>
      <c r="C1273" t="s">
        <v>336</v>
      </c>
      <c r="D1273" t="s">
        <v>335</v>
      </c>
      <c r="E1273">
        <v>3</v>
      </c>
      <c r="F1273">
        <v>-1</v>
      </c>
      <c r="G1273">
        <v>1</v>
      </c>
      <c r="H1273" t="s">
        <v>330</v>
      </c>
      <c r="I1273" t="s">
        <v>331</v>
      </c>
      <c r="K1273">
        <v>-0.46460412849718158</v>
      </c>
      <c r="L1273">
        <v>-5.0993216740414023E-2</v>
      </c>
      <c r="M1273">
        <v>-0.28870602915672339</v>
      </c>
      <c r="N1273">
        <v>0.49664429530201343</v>
      </c>
      <c r="O1273">
        <v>-2.348186362976777E-3</v>
      </c>
      <c r="P1273">
        <v>-0.46563389547492351</v>
      </c>
      <c r="Q1273">
        <v>0.64216206098801443</v>
      </c>
      <c r="R1273">
        <v>148</v>
      </c>
      <c r="S1273">
        <v>0</v>
      </c>
      <c r="T1273">
        <v>-0.6936874605444453</v>
      </c>
      <c r="U1273">
        <v>52</v>
      </c>
      <c r="V1273">
        <v>3008</v>
      </c>
      <c r="W1273">
        <v>149</v>
      </c>
    </row>
    <row r="1274" spans="1:23">
      <c r="A1274" t="s">
        <v>351</v>
      </c>
      <c r="B1274" t="str">
        <f t="shared" si="19"/>
        <v>CNY_INDEX_historical_new_high_3_1</v>
      </c>
      <c r="C1274" t="s">
        <v>388</v>
      </c>
      <c r="D1274" t="s">
        <v>335</v>
      </c>
      <c r="E1274">
        <v>3</v>
      </c>
      <c r="F1274">
        <v>1</v>
      </c>
      <c r="G1274">
        <v>-1</v>
      </c>
      <c r="H1274" t="s">
        <v>451</v>
      </c>
      <c r="I1274" t="s">
        <v>331</v>
      </c>
      <c r="K1274">
        <v>-7.964303171788889E-2</v>
      </c>
      <c r="L1274">
        <v>-9.3724640110506297E-3</v>
      </c>
      <c r="M1274">
        <v>-6.1518980834061467E-2</v>
      </c>
      <c r="N1274">
        <v>0.5</v>
      </c>
      <c r="O1274">
        <v>3.6366592354495562E-4</v>
      </c>
      <c r="P1274">
        <v>8.0472864261599594E-2</v>
      </c>
      <c r="Q1274">
        <v>0.93600874601971973</v>
      </c>
      <c r="R1274">
        <v>109</v>
      </c>
      <c r="S1274">
        <v>0</v>
      </c>
      <c r="T1274">
        <v>-0.46620589636703091</v>
      </c>
      <c r="U1274">
        <v>35</v>
      </c>
      <c r="V1274">
        <v>2221</v>
      </c>
      <c r="W1274">
        <v>110</v>
      </c>
    </row>
    <row r="1275" spans="1:23">
      <c r="A1275" t="s">
        <v>351</v>
      </c>
      <c r="B1275" t="str">
        <f t="shared" si="19"/>
        <v>CNY_INDEX_historical_new_high_3_-1</v>
      </c>
      <c r="C1275" t="s">
        <v>388</v>
      </c>
      <c r="D1275" t="s">
        <v>335</v>
      </c>
      <c r="E1275">
        <v>3</v>
      </c>
      <c r="F1275">
        <v>-1</v>
      </c>
      <c r="G1275">
        <v>-1</v>
      </c>
      <c r="H1275" t="s">
        <v>451</v>
      </c>
      <c r="I1275" t="s">
        <v>331</v>
      </c>
      <c r="K1275">
        <v>-0.1144409278651263</v>
      </c>
      <c r="L1275">
        <v>-1.369513617519813E-2</v>
      </c>
      <c r="M1275">
        <v>-8.9892137103808667E-2</v>
      </c>
      <c r="N1275">
        <v>0.5</v>
      </c>
      <c r="O1275">
        <v>2.550638679755599E-5</v>
      </c>
      <c r="P1275">
        <v>5.5809111953542129E-3</v>
      </c>
      <c r="Q1275">
        <v>0.99555730167566514</v>
      </c>
      <c r="R1275">
        <v>109</v>
      </c>
      <c r="S1275">
        <v>0</v>
      </c>
      <c r="T1275">
        <v>-0.51700552186956905</v>
      </c>
      <c r="U1275">
        <v>35</v>
      </c>
      <c r="V1275">
        <v>2221</v>
      </c>
      <c r="W1275">
        <v>110</v>
      </c>
    </row>
    <row r="1276" spans="1:23">
      <c r="A1276" t="s">
        <v>351</v>
      </c>
      <c r="B1276" t="str">
        <f t="shared" si="19"/>
        <v>USD_INDEX_historical_new_high_3_1</v>
      </c>
      <c r="C1276" t="s">
        <v>452</v>
      </c>
      <c r="D1276" t="s">
        <v>335</v>
      </c>
      <c r="E1276">
        <v>3</v>
      </c>
      <c r="F1276">
        <v>1</v>
      </c>
      <c r="G1276">
        <v>1</v>
      </c>
      <c r="H1276" t="s">
        <v>330</v>
      </c>
      <c r="I1276" t="s">
        <v>331</v>
      </c>
      <c r="K1276">
        <v>0.2169140635638023</v>
      </c>
      <c r="L1276">
        <v>1.658286463453873E-2</v>
      </c>
      <c r="M1276">
        <v>9.3884566932151706E-2</v>
      </c>
      <c r="N1276">
        <v>0.53691275167785235</v>
      </c>
      <c r="O1276">
        <v>3.0704565133677728E-3</v>
      </c>
      <c r="P1276">
        <v>0.62553236100572662</v>
      </c>
      <c r="Q1276">
        <v>0.53258510546216087</v>
      </c>
      <c r="R1276">
        <v>148</v>
      </c>
      <c r="S1276">
        <v>0</v>
      </c>
      <c r="T1276">
        <v>-0.6426798434701938</v>
      </c>
      <c r="U1276">
        <v>49</v>
      </c>
      <c r="V1276">
        <v>3008</v>
      </c>
      <c r="W1276">
        <v>149</v>
      </c>
    </row>
    <row r="1277" spans="1:23">
      <c r="A1277" t="s">
        <v>351</v>
      </c>
      <c r="B1277" t="str">
        <f t="shared" si="19"/>
        <v>USD_INDEX_historical_new_high_3_-1</v>
      </c>
      <c r="C1277" t="s">
        <v>452</v>
      </c>
      <c r="D1277" t="s">
        <v>335</v>
      </c>
      <c r="E1277">
        <v>3</v>
      </c>
      <c r="F1277">
        <v>-1</v>
      </c>
      <c r="G1277">
        <v>1</v>
      </c>
      <c r="H1277" t="s">
        <v>330</v>
      </c>
      <c r="I1277" t="s">
        <v>331</v>
      </c>
      <c r="K1277">
        <v>-0.43380012922126288</v>
      </c>
      <c r="L1277">
        <v>-4.6535236133193207E-2</v>
      </c>
      <c r="M1277">
        <v>-0.26346114424347711</v>
      </c>
      <c r="N1277">
        <v>0.46308724832214759</v>
      </c>
      <c r="O1277">
        <v>-2.0813582660957099E-3</v>
      </c>
      <c r="P1277">
        <v>-0.4309839466343619</v>
      </c>
      <c r="Q1277">
        <v>0.66710709891260245</v>
      </c>
      <c r="R1277">
        <v>148</v>
      </c>
      <c r="S1277">
        <v>0</v>
      </c>
      <c r="T1277">
        <v>-0.57265302169767474</v>
      </c>
      <c r="U1277">
        <v>49</v>
      </c>
      <c r="V1277">
        <v>3008</v>
      </c>
      <c r="W1277">
        <v>149</v>
      </c>
    </row>
    <row r="1278" spans="1:23">
      <c r="A1278" t="s">
        <v>351</v>
      </c>
      <c r="B1278" t="str">
        <f t="shared" si="19"/>
        <v>DR007_historical_new_high_3_-1</v>
      </c>
      <c r="C1278" t="s">
        <v>387</v>
      </c>
      <c r="D1278" t="s">
        <v>335</v>
      </c>
      <c r="E1278">
        <v>3</v>
      </c>
      <c r="F1278">
        <v>-1</v>
      </c>
      <c r="G1278">
        <v>1</v>
      </c>
      <c r="H1278" t="s">
        <v>330</v>
      </c>
      <c r="I1278" t="s">
        <v>331</v>
      </c>
      <c r="K1278">
        <v>-0.2205512157962167</v>
      </c>
      <c r="L1278">
        <v>-2.0658107934721781E-2</v>
      </c>
      <c r="M1278">
        <v>-0.1169492669763272</v>
      </c>
      <c r="N1278">
        <v>0.4563758389261745</v>
      </c>
      <c r="O1278">
        <v>2.4132486890222369E-5</v>
      </c>
      <c r="P1278">
        <v>4.9609868483373098E-3</v>
      </c>
      <c r="Q1278">
        <v>0.99604840211992129</v>
      </c>
      <c r="R1278">
        <v>148</v>
      </c>
      <c r="S1278">
        <v>0</v>
      </c>
      <c r="T1278">
        <v>-0.5997645516997564</v>
      </c>
      <c r="U1278">
        <v>43</v>
      </c>
      <c r="V1278">
        <v>3008</v>
      </c>
      <c r="W1278">
        <v>149</v>
      </c>
    </row>
    <row r="1279" spans="1:23">
      <c r="A1279" t="s">
        <v>351</v>
      </c>
      <c r="B1279" t="str">
        <f t="shared" si="19"/>
        <v>DR007_historical_new_high_36_-1</v>
      </c>
      <c r="C1279" t="s">
        <v>387</v>
      </c>
      <c r="D1279" t="s">
        <v>335</v>
      </c>
      <c r="E1279">
        <v>36</v>
      </c>
      <c r="F1279">
        <v>-1</v>
      </c>
      <c r="G1279">
        <v>1</v>
      </c>
      <c r="H1279" t="s">
        <v>330</v>
      </c>
      <c r="I1279" t="s">
        <v>331</v>
      </c>
      <c r="K1279">
        <v>-0.25500079460734271</v>
      </c>
      <c r="L1279">
        <v>-2.4359884510805511E-2</v>
      </c>
      <c r="M1279">
        <v>-0.13790617411707071</v>
      </c>
      <c r="N1279">
        <v>0.51006711409395977</v>
      </c>
      <c r="O1279">
        <v>-3.0347814001908453E-4</v>
      </c>
      <c r="P1279">
        <v>-6.3005431328968214E-2</v>
      </c>
      <c r="Q1279">
        <v>0.94984719206154822</v>
      </c>
      <c r="R1279">
        <v>148</v>
      </c>
      <c r="S1279">
        <v>0</v>
      </c>
      <c r="T1279">
        <v>-0.55667934098995231</v>
      </c>
      <c r="U1279">
        <v>3</v>
      </c>
      <c r="V1279">
        <v>3008</v>
      </c>
      <c r="W1279">
        <v>149</v>
      </c>
    </row>
    <row r="1280" spans="1:23">
      <c r="A1280" t="s">
        <v>351</v>
      </c>
      <c r="B1280" t="str">
        <f t="shared" si="19"/>
        <v>CREDIT_SPREAD_historical_new_high_3_1</v>
      </c>
      <c r="C1280" t="s">
        <v>453</v>
      </c>
      <c r="D1280" t="s">
        <v>335</v>
      </c>
      <c r="E1280">
        <v>3</v>
      </c>
      <c r="F1280">
        <v>1</v>
      </c>
      <c r="G1280">
        <v>1</v>
      </c>
      <c r="H1280" t="s">
        <v>330</v>
      </c>
      <c r="I1280" t="s">
        <v>331</v>
      </c>
      <c r="K1280">
        <v>-0.49968794948266348</v>
      </c>
      <c r="L1280">
        <v>-5.6366323199613877E-2</v>
      </c>
      <c r="M1280">
        <v>-0.31913571833442272</v>
      </c>
      <c r="N1280">
        <v>0.4563758389261745</v>
      </c>
      <c r="O1280">
        <v>-3.0445532631030608E-3</v>
      </c>
      <c r="P1280">
        <v>-0.6590866446280923</v>
      </c>
      <c r="Q1280">
        <v>0.51086428960328389</v>
      </c>
      <c r="R1280">
        <v>148</v>
      </c>
      <c r="S1280">
        <v>0</v>
      </c>
      <c r="T1280">
        <v>-0.67610439312362569</v>
      </c>
      <c r="U1280">
        <v>47</v>
      </c>
      <c r="V1280">
        <v>3008</v>
      </c>
      <c r="W1280">
        <v>149</v>
      </c>
    </row>
    <row r="1281" spans="1:23">
      <c r="A1281" t="s">
        <v>351</v>
      </c>
      <c r="B1281" t="str">
        <f t="shared" si="19"/>
        <v>CREDIT_SPREAD_historical_new_high_3_-1</v>
      </c>
      <c r="C1281" t="s">
        <v>453</v>
      </c>
      <c r="D1281" t="s">
        <v>335</v>
      </c>
      <c r="E1281">
        <v>3</v>
      </c>
      <c r="F1281">
        <v>-1</v>
      </c>
      <c r="G1281">
        <v>1</v>
      </c>
      <c r="H1281" t="s">
        <v>330</v>
      </c>
      <c r="I1281" t="s">
        <v>331</v>
      </c>
      <c r="K1281">
        <v>0.37717367556146247</v>
      </c>
      <c r="L1281">
        <v>2.7173960414779149E-2</v>
      </c>
      <c r="M1281">
        <v>0.1538539483274495</v>
      </c>
      <c r="N1281">
        <v>0.5436241610738255</v>
      </c>
      <c r="O1281">
        <v>3.7466212418887151E-3</v>
      </c>
      <c r="P1281">
        <v>0.798147328395863</v>
      </c>
      <c r="Q1281">
        <v>0.42606382359196049</v>
      </c>
      <c r="R1281">
        <v>148</v>
      </c>
      <c r="S1281">
        <v>0</v>
      </c>
      <c r="T1281">
        <v>-0.41772422583075658</v>
      </c>
      <c r="U1281">
        <v>47</v>
      </c>
      <c r="V1281">
        <v>3008</v>
      </c>
      <c r="W1281">
        <v>149</v>
      </c>
    </row>
    <row r="1282" spans="1:23">
      <c r="A1282" t="s">
        <v>351</v>
      </c>
      <c r="B1282" t="str">
        <f t="shared" si="19"/>
        <v>electricity_yoy_historical_new_high_6_1</v>
      </c>
      <c r="C1282" t="s">
        <v>435</v>
      </c>
      <c r="D1282" t="s">
        <v>335</v>
      </c>
      <c r="E1282">
        <v>6</v>
      </c>
      <c r="F1282">
        <v>1</v>
      </c>
      <c r="G1282">
        <v>-1</v>
      </c>
      <c r="H1282" t="s">
        <v>330</v>
      </c>
      <c r="I1282" t="s">
        <v>331</v>
      </c>
      <c r="K1282">
        <v>0.30059405351169888</v>
      </c>
      <c r="L1282">
        <v>2.2262449878255319E-2</v>
      </c>
      <c r="M1282">
        <v>0.12604289888328599</v>
      </c>
      <c r="N1282">
        <v>0.46979865771812079</v>
      </c>
      <c r="O1282">
        <v>3.478429824110933E-3</v>
      </c>
      <c r="P1282">
        <v>0.72413404944167847</v>
      </c>
      <c r="Q1282">
        <v>0.47012655609697401</v>
      </c>
      <c r="R1282">
        <v>148</v>
      </c>
      <c r="S1282">
        <v>0</v>
      </c>
      <c r="T1282">
        <v>-0.47800918382214952</v>
      </c>
      <c r="U1282">
        <v>30</v>
      </c>
      <c r="V1282">
        <v>3008</v>
      </c>
      <c r="W1282">
        <v>149</v>
      </c>
    </row>
    <row r="1283" spans="1:23">
      <c r="A1283" t="s">
        <v>351</v>
      </c>
      <c r="B1283" t="str">
        <f t="shared" ref="B1283:B1346" si="20">C1283&amp;"_"&amp;D1283&amp;"_"&amp;E1283&amp;"_"&amp;F1283</f>
        <v>electricity_yoy_historical_new_high_6_-1</v>
      </c>
      <c r="C1283" t="s">
        <v>435</v>
      </c>
      <c r="D1283" t="s">
        <v>335</v>
      </c>
      <c r="E1283">
        <v>6</v>
      </c>
      <c r="F1283">
        <v>-1</v>
      </c>
      <c r="G1283">
        <v>-1</v>
      </c>
      <c r="H1283" t="s">
        <v>330</v>
      </c>
      <c r="I1283" t="s">
        <v>331</v>
      </c>
      <c r="K1283">
        <v>-0.47022932814566237</v>
      </c>
      <c r="L1283">
        <v>-5.1832588495012821E-2</v>
      </c>
      <c r="M1283">
        <v>-0.29345960333489901</v>
      </c>
      <c r="N1283">
        <v>0.52348993288590606</v>
      </c>
      <c r="O1283">
        <v>-2.5497955812428109E-3</v>
      </c>
      <c r="P1283">
        <v>-0.52593487524089921</v>
      </c>
      <c r="Q1283">
        <v>0.59972063907599127</v>
      </c>
      <c r="R1283">
        <v>148</v>
      </c>
      <c r="S1283">
        <v>0</v>
      </c>
      <c r="T1283">
        <v>-0.56639780989646915</v>
      </c>
      <c r="U1283">
        <v>30</v>
      </c>
      <c r="V1283">
        <v>3008</v>
      </c>
      <c r="W1283">
        <v>149</v>
      </c>
    </row>
    <row r="1284" spans="1:23">
      <c r="A1284" t="s">
        <v>351</v>
      </c>
      <c r="B1284" t="str">
        <f t="shared" si="20"/>
        <v>electricity_ytd_yoy_historical_new_high_6_1</v>
      </c>
      <c r="C1284" t="s">
        <v>436</v>
      </c>
      <c r="D1284" t="s">
        <v>335</v>
      </c>
      <c r="E1284">
        <v>6</v>
      </c>
      <c r="F1284">
        <v>1</v>
      </c>
      <c r="G1284">
        <v>-1</v>
      </c>
      <c r="H1284" t="s">
        <v>330</v>
      </c>
      <c r="I1284" t="s">
        <v>331</v>
      </c>
      <c r="K1284">
        <v>0.51708932001542696</v>
      </c>
      <c r="L1284">
        <v>3.5534322465301971E-2</v>
      </c>
      <c r="M1284">
        <v>0.20119854229206041</v>
      </c>
      <c r="N1284">
        <v>0.50335570469798663</v>
      </c>
      <c r="O1284">
        <v>4.4498148913017293E-3</v>
      </c>
      <c r="P1284">
        <v>0.94606667921743093</v>
      </c>
      <c r="Q1284">
        <v>0.34565661941307779</v>
      </c>
      <c r="R1284">
        <v>148</v>
      </c>
      <c r="S1284">
        <v>0</v>
      </c>
      <c r="T1284">
        <v>-0.47878817917108257</v>
      </c>
      <c r="U1284">
        <v>23</v>
      </c>
      <c r="V1284">
        <v>3008</v>
      </c>
      <c r="W1284">
        <v>149</v>
      </c>
    </row>
    <row r="1285" spans="1:23">
      <c r="A1285" t="s">
        <v>351</v>
      </c>
      <c r="B1285" t="str">
        <f t="shared" si="20"/>
        <v>electricity_ytd_yoy_historical_new_high_6_-1</v>
      </c>
      <c r="C1285" t="s">
        <v>436</v>
      </c>
      <c r="D1285" t="s">
        <v>335</v>
      </c>
      <c r="E1285">
        <v>6</v>
      </c>
      <c r="F1285">
        <v>-1</v>
      </c>
      <c r="G1285">
        <v>-1</v>
      </c>
      <c r="H1285" t="s">
        <v>330</v>
      </c>
      <c r="I1285" t="s">
        <v>331</v>
      </c>
      <c r="K1285">
        <v>-0.54582991492442767</v>
      </c>
      <c r="L1285">
        <v>-6.398472754408413E-2</v>
      </c>
      <c r="M1285">
        <v>-0.3622873047149</v>
      </c>
      <c r="N1285">
        <v>0.48993288590604028</v>
      </c>
      <c r="O1285">
        <v>-3.6512650017792988E-3</v>
      </c>
      <c r="P1285">
        <v>-0.76821089560106426</v>
      </c>
      <c r="Q1285">
        <v>0.44358591898757532</v>
      </c>
      <c r="R1285">
        <v>148</v>
      </c>
      <c r="S1285">
        <v>0</v>
      </c>
      <c r="T1285">
        <v>-0.64537082119342726</v>
      </c>
      <c r="U1285">
        <v>23</v>
      </c>
      <c r="V1285">
        <v>3008</v>
      </c>
      <c r="W1285">
        <v>149</v>
      </c>
    </row>
    <row r="1286" spans="1:23">
      <c r="A1286" t="s">
        <v>351</v>
      </c>
      <c r="B1286" t="str">
        <f t="shared" si="20"/>
        <v>industrial_value_added_yoy_historical_new_high_6_1</v>
      </c>
      <c r="C1286" t="s">
        <v>437</v>
      </c>
      <c r="D1286" t="s">
        <v>335</v>
      </c>
      <c r="E1286">
        <v>6</v>
      </c>
      <c r="F1286">
        <v>1</v>
      </c>
      <c r="G1286">
        <v>-1</v>
      </c>
      <c r="H1286" t="s">
        <v>330</v>
      </c>
      <c r="I1286" t="s">
        <v>331</v>
      </c>
      <c r="K1286">
        <v>1.2819602601185121</v>
      </c>
      <c r="L1286">
        <v>7.1563299731032259E-2</v>
      </c>
      <c r="M1286">
        <v>0.40531732824749678</v>
      </c>
      <c r="N1286">
        <v>0.52348993288590606</v>
      </c>
      <c r="O1286">
        <v>7.2100741295544257E-3</v>
      </c>
      <c r="P1286">
        <v>1.5243527568125701</v>
      </c>
      <c r="Q1286">
        <v>0.12955462672567589</v>
      </c>
      <c r="R1286">
        <v>148</v>
      </c>
      <c r="S1286">
        <v>0</v>
      </c>
      <c r="T1286">
        <v>-0.44831307108492618</v>
      </c>
      <c r="U1286">
        <v>34</v>
      </c>
      <c r="V1286">
        <v>3008</v>
      </c>
      <c r="W1286">
        <v>149</v>
      </c>
    </row>
    <row r="1287" spans="1:23">
      <c r="A1287" t="s">
        <v>351</v>
      </c>
      <c r="B1287" t="str">
        <f t="shared" si="20"/>
        <v>industrial_value_added_yoy_historical_new_high_6_-1</v>
      </c>
      <c r="C1287" t="s">
        <v>437</v>
      </c>
      <c r="D1287" t="s">
        <v>335</v>
      </c>
      <c r="E1287">
        <v>6</v>
      </c>
      <c r="F1287">
        <v>-1</v>
      </c>
      <c r="G1287">
        <v>-1</v>
      </c>
      <c r="H1287" t="s">
        <v>330</v>
      </c>
      <c r="I1287" t="s">
        <v>331</v>
      </c>
      <c r="K1287">
        <v>-0.69805934065527075</v>
      </c>
      <c r="L1287">
        <v>-9.5456198226361755E-2</v>
      </c>
      <c r="M1287">
        <v>-0.54064096226959024</v>
      </c>
      <c r="N1287">
        <v>0.46979865771812079</v>
      </c>
      <c r="O1287">
        <v>-6.3704028294582606E-3</v>
      </c>
      <c r="P1287">
        <v>-1.3429672543414479</v>
      </c>
      <c r="Q1287">
        <v>0.18133848721656221</v>
      </c>
      <c r="R1287">
        <v>148</v>
      </c>
      <c r="S1287">
        <v>0</v>
      </c>
      <c r="T1287">
        <v>-0.75062991510889687</v>
      </c>
      <c r="U1287">
        <v>34</v>
      </c>
      <c r="V1287">
        <v>3008</v>
      </c>
      <c r="W1287">
        <v>149</v>
      </c>
    </row>
    <row r="1288" spans="1:23">
      <c r="A1288" t="s">
        <v>351</v>
      </c>
      <c r="B1288" t="str">
        <f t="shared" si="20"/>
        <v>fixedasset_investment_yoy_historical_new_high_6_1</v>
      </c>
      <c r="C1288" t="s">
        <v>344</v>
      </c>
      <c r="D1288" t="s">
        <v>335</v>
      </c>
      <c r="E1288">
        <v>6</v>
      </c>
      <c r="F1288">
        <v>1</v>
      </c>
      <c r="G1288">
        <v>1</v>
      </c>
      <c r="H1288" t="s">
        <v>330</v>
      </c>
      <c r="I1288" t="s">
        <v>331</v>
      </c>
      <c r="K1288">
        <v>0.57765925271120766</v>
      </c>
      <c r="L1288">
        <v>3.8936185049541112E-2</v>
      </c>
      <c r="M1288">
        <v>0.2204650592679443</v>
      </c>
      <c r="N1288">
        <v>0.53691275167785235</v>
      </c>
      <c r="O1288">
        <v>4.7344966499379276E-3</v>
      </c>
      <c r="P1288">
        <v>1.003020655070207</v>
      </c>
      <c r="Q1288">
        <v>0.31748798523816119</v>
      </c>
      <c r="R1288">
        <v>148</v>
      </c>
      <c r="S1288">
        <v>0</v>
      </c>
      <c r="T1288">
        <v>-0.50038908309701058</v>
      </c>
      <c r="U1288">
        <v>27</v>
      </c>
      <c r="V1288">
        <v>3008</v>
      </c>
      <c r="W1288">
        <v>149</v>
      </c>
    </row>
    <row r="1289" spans="1:23">
      <c r="A1289" t="s">
        <v>351</v>
      </c>
      <c r="B1289" t="str">
        <f t="shared" si="20"/>
        <v>fixedasset_investment_yoy_historical_new_high_6_-1</v>
      </c>
      <c r="C1289" t="s">
        <v>344</v>
      </c>
      <c r="D1289" t="s">
        <v>335</v>
      </c>
      <c r="E1289">
        <v>6</v>
      </c>
      <c r="F1289">
        <v>-1</v>
      </c>
      <c r="G1289">
        <v>1</v>
      </c>
      <c r="H1289" t="s">
        <v>330</v>
      </c>
      <c r="I1289" t="s">
        <v>331</v>
      </c>
      <c r="K1289">
        <v>-0.56326653911193003</v>
      </c>
      <c r="L1289">
        <v>-6.7049588869991128E-2</v>
      </c>
      <c r="M1289">
        <v>-0.37964920202905478</v>
      </c>
      <c r="N1289">
        <v>0.4563758389261745</v>
      </c>
      <c r="O1289">
        <v>-3.8746852923906608E-3</v>
      </c>
      <c r="P1289">
        <v>-0.80373978310934691</v>
      </c>
      <c r="Q1289">
        <v>0.42283630817489559</v>
      </c>
      <c r="R1289">
        <v>148</v>
      </c>
      <c r="S1289">
        <v>0</v>
      </c>
      <c r="T1289">
        <v>-0.6149165382694276</v>
      </c>
      <c r="U1289">
        <v>27</v>
      </c>
      <c r="V1289">
        <v>3008</v>
      </c>
      <c r="W1289">
        <v>149</v>
      </c>
    </row>
    <row r="1290" spans="1:23">
      <c r="A1290" t="s">
        <v>351</v>
      </c>
      <c r="B1290" t="str">
        <f t="shared" si="20"/>
        <v>fixedasset_investment_ytd_yoy_historical_new_high_6_1</v>
      </c>
      <c r="C1290" t="s">
        <v>390</v>
      </c>
      <c r="D1290" t="s">
        <v>335</v>
      </c>
      <c r="E1290">
        <v>6</v>
      </c>
      <c r="F1290">
        <v>1</v>
      </c>
      <c r="G1290">
        <v>-1</v>
      </c>
      <c r="H1290" t="s">
        <v>330</v>
      </c>
      <c r="I1290" t="s">
        <v>331</v>
      </c>
      <c r="K1290">
        <v>2.2794601132474588</v>
      </c>
      <c r="L1290">
        <v>0.1046181255193948</v>
      </c>
      <c r="M1290">
        <v>0.59276128220678603</v>
      </c>
      <c r="N1290">
        <v>0.57046979865771807</v>
      </c>
      <c r="O1290">
        <v>9.5958401026333771E-3</v>
      </c>
      <c r="P1290">
        <v>2.080618952068757</v>
      </c>
      <c r="Q1290">
        <v>3.9192217030175273E-2</v>
      </c>
      <c r="R1290">
        <v>148</v>
      </c>
      <c r="S1290">
        <v>1</v>
      </c>
      <c r="T1290">
        <v>-0.35726556652244568</v>
      </c>
      <c r="U1290">
        <v>21</v>
      </c>
      <c r="V1290">
        <v>3008</v>
      </c>
      <c r="W1290">
        <v>149</v>
      </c>
    </row>
    <row r="1291" spans="1:23">
      <c r="A1291" t="s">
        <v>351</v>
      </c>
      <c r="B1291" t="str">
        <f t="shared" si="20"/>
        <v>fixedasset_investment_ytd_yoy_historical_new_high_6_-1</v>
      </c>
      <c r="C1291" t="s">
        <v>390</v>
      </c>
      <c r="D1291" t="s">
        <v>335</v>
      </c>
      <c r="E1291">
        <v>6</v>
      </c>
      <c r="F1291">
        <v>-1</v>
      </c>
      <c r="G1291">
        <v>-1</v>
      </c>
      <c r="H1291" t="s">
        <v>330</v>
      </c>
      <c r="I1291" t="s">
        <v>331</v>
      </c>
      <c r="K1291">
        <v>-0.7898993853423153</v>
      </c>
      <c r="L1291">
        <v>-0.1225239577486963</v>
      </c>
      <c r="M1291">
        <v>-0.69421486893973416</v>
      </c>
      <c r="N1291">
        <v>0.42281879194630873</v>
      </c>
      <c r="O1291">
        <v>-8.8347799028644231E-3</v>
      </c>
      <c r="P1291">
        <v>-1.8833366312179189</v>
      </c>
      <c r="Q1291">
        <v>6.1616794904059503E-2</v>
      </c>
      <c r="R1291">
        <v>148</v>
      </c>
      <c r="S1291">
        <v>0</v>
      </c>
      <c r="T1291">
        <v>-0.79900803821082</v>
      </c>
      <c r="U1291">
        <v>21</v>
      </c>
      <c r="V1291">
        <v>3008</v>
      </c>
      <c r="W1291">
        <v>149</v>
      </c>
    </row>
    <row r="1292" spans="1:23">
      <c r="A1292" t="s">
        <v>351</v>
      </c>
      <c r="B1292" t="str">
        <f t="shared" si="20"/>
        <v>pmi_manufacturing_historical_new_high_6_1</v>
      </c>
      <c r="C1292" t="s">
        <v>347</v>
      </c>
      <c r="D1292" t="s">
        <v>335</v>
      </c>
      <c r="E1292">
        <v>6</v>
      </c>
      <c r="F1292">
        <v>1</v>
      </c>
      <c r="G1292">
        <v>1</v>
      </c>
      <c r="H1292" t="s">
        <v>330</v>
      </c>
      <c r="I1292" t="s">
        <v>331</v>
      </c>
      <c r="K1292">
        <v>0.40819294755574548</v>
      </c>
      <c r="L1292">
        <v>2.9092492920850251E-2</v>
      </c>
      <c r="M1292">
        <v>0.1647181383608953</v>
      </c>
      <c r="N1292">
        <v>0.48993288590604028</v>
      </c>
      <c r="O1292">
        <v>3.978331266327859E-3</v>
      </c>
      <c r="P1292">
        <v>0.83972231192773139</v>
      </c>
      <c r="Q1292">
        <v>0.4024185125484897</v>
      </c>
      <c r="R1292">
        <v>148</v>
      </c>
      <c r="S1292">
        <v>0</v>
      </c>
      <c r="T1292">
        <v>-0.39833746710447587</v>
      </c>
      <c r="U1292">
        <v>34</v>
      </c>
      <c r="V1292">
        <v>3008</v>
      </c>
      <c r="W1292">
        <v>149</v>
      </c>
    </row>
    <row r="1293" spans="1:23">
      <c r="A1293" t="s">
        <v>351</v>
      </c>
      <c r="B1293" t="str">
        <f t="shared" si="20"/>
        <v>pmi_manufacturing_historical_new_high_6_-1</v>
      </c>
      <c r="C1293" t="s">
        <v>347</v>
      </c>
      <c r="D1293" t="s">
        <v>335</v>
      </c>
      <c r="E1293">
        <v>6</v>
      </c>
      <c r="F1293">
        <v>-1</v>
      </c>
      <c r="G1293">
        <v>1</v>
      </c>
      <c r="H1293" t="s">
        <v>330</v>
      </c>
      <c r="I1293" t="s">
        <v>331</v>
      </c>
      <c r="K1293">
        <v>-0.5107086804158445</v>
      </c>
      <c r="L1293">
        <v>-5.812553521915409E-2</v>
      </c>
      <c r="M1293">
        <v>-0.32909967456477079</v>
      </c>
      <c r="N1293">
        <v>0.50335570469798663</v>
      </c>
      <c r="O1293">
        <v>-3.1071044809972402E-3</v>
      </c>
      <c r="P1293">
        <v>-0.64370148959470264</v>
      </c>
      <c r="Q1293">
        <v>0.52076525153578479</v>
      </c>
      <c r="R1293">
        <v>148</v>
      </c>
      <c r="S1293">
        <v>0</v>
      </c>
      <c r="T1293">
        <v>-0.58832194956009398</v>
      </c>
      <c r="U1293">
        <v>34</v>
      </c>
      <c r="V1293">
        <v>3008</v>
      </c>
      <c r="W1293">
        <v>149</v>
      </c>
    </row>
    <row r="1294" spans="1:23">
      <c r="A1294" t="s">
        <v>351</v>
      </c>
      <c r="B1294" t="str">
        <f t="shared" si="20"/>
        <v>pmi_manufacturing_neworder_exceed_expectation_12_-1</v>
      </c>
      <c r="C1294" t="s">
        <v>424</v>
      </c>
      <c r="D1294" t="s">
        <v>329</v>
      </c>
      <c r="E1294">
        <v>12</v>
      </c>
      <c r="F1294">
        <v>-1</v>
      </c>
      <c r="G1294">
        <v>1</v>
      </c>
      <c r="H1294" t="s">
        <v>330</v>
      </c>
      <c r="I1294" t="s">
        <v>331</v>
      </c>
      <c r="K1294">
        <v>-0.49284086395051979</v>
      </c>
      <c r="L1294">
        <v>-5.5291138082790507E-2</v>
      </c>
      <c r="M1294">
        <v>-0.3130464986289217</v>
      </c>
      <c r="N1294">
        <v>0.48993288590604028</v>
      </c>
      <c r="O1294">
        <v>-2.9440258709731459E-3</v>
      </c>
      <c r="P1294">
        <v>-0.62672513208672687</v>
      </c>
      <c r="Q1294">
        <v>0.53180496669499977</v>
      </c>
      <c r="R1294">
        <v>148</v>
      </c>
      <c r="S1294">
        <v>0</v>
      </c>
      <c r="T1294">
        <v>-0.8121429616379664</v>
      </c>
      <c r="U1294">
        <v>40</v>
      </c>
      <c r="V1294">
        <v>3008</v>
      </c>
      <c r="W1294">
        <v>149</v>
      </c>
    </row>
    <row r="1295" spans="1:23">
      <c r="A1295" t="s">
        <v>351</v>
      </c>
      <c r="B1295" t="str">
        <f t="shared" si="20"/>
        <v>pmi_manufacturing_neworder_marginal_improvement_9_-1</v>
      </c>
      <c r="C1295" t="s">
        <v>424</v>
      </c>
      <c r="D1295" t="s">
        <v>337</v>
      </c>
      <c r="E1295">
        <v>9</v>
      </c>
      <c r="F1295">
        <v>-1</v>
      </c>
      <c r="G1295">
        <v>1</v>
      </c>
      <c r="H1295" t="s">
        <v>330</v>
      </c>
      <c r="I1295" t="s">
        <v>331</v>
      </c>
      <c r="K1295">
        <v>-0.51078471473365361</v>
      </c>
      <c r="L1295">
        <v>-5.8137797995102103E-2</v>
      </c>
      <c r="M1295">
        <v>-0.32916908473961098</v>
      </c>
      <c r="N1295">
        <v>0.53020134228187921</v>
      </c>
      <c r="O1295">
        <v>-3.1750853087395689E-3</v>
      </c>
      <c r="P1295">
        <v>-0.69422700531543202</v>
      </c>
      <c r="Q1295">
        <v>0.4886281485883629</v>
      </c>
      <c r="R1295">
        <v>148</v>
      </c>
      <c r="S1295">
        <v>0</v>
      </c>
      <c r="T1295">
        <v>-0.62940769281005937</v>
      </c>
      <c r="U1295">
        <v>25</v>
      </c>
      <c r="V1295">
        <v>3008</v>
      </c>
      <c r="W1295">
        <v>149</v>
      </c>
    </row>
    <row r="1296" spans="1:23">
      <c r="A1296" t="s">
        <v>351</v>
      </c>
      <c r="B1296" t="str">
        <f t="shared" si="20"/>
        <v>pmi_nonmanufacturing_historical_new_high_3_-1</v>
      </c>
      <c r="C1296" t="s">
        <v>342</v>
      </c>
      <c r="D1296" t="s">
        <v>335</v>
      </c>
      <c r="E1296">
        <v>3</v>
      </c>
      <c r="F1296">
        <v>-1</v>
      </c>
      <c r="G1296">
        <v>-1</v>
      </c>
      <c r="H1296" t="s">
        <v>330</v>
      </c>
      <c r="I1296" t="s">
        <v>331</v>
      </c>
      <c r="K1296">
        <v>-0.42361172157490362</v>
      </c>
      <c r="L1296">
        <v>-4.5109595903187187E-2</v>
      </c>
      <c r="M1296">
        <v>-0.25538828002898278</v>
      </c>
      <c r="N1296">
        <v>0.50335570469798663</v>
      </c>
      <c r="O1296">
        <v>-1.9960362415688878E-3</v>
      </c>
      <c r="P1296">
        <v>-0.41160028671679683</v>
      </c>
      <c r="Q1296">
        <v>0.68122787793143735</v>
      </c>
      <c r="R1296">
        <v>148</v>
      </c>
      <c r="S1296">
        <v>0</v>
      </c>
      <c r="T1296">
        <v>-0.57682787342793562</v>
      </c>
      <c r="U1296">
        <v>45</v>
      </c>
      <c r="V1296">
        <v>3008</v>
      </c>
      <c r="W1296">
        <v>149</v>
      </c>
    </row>
    <row r="1297" spans="1:23">
      <c r="A1297" t="s">
        <v>351</v>
      </c>
      <c r="B1297" t="str">
        <f t="shared" si="20"/>
        <v>pmi_nonmanufacturing_exceed_expectation_3_1</v>
      </c>
      <c r="C1297" t="s">
        <v>342</v>
      </c>
      <c r="D1297" t="s">
        <v>329</v>
      </c>
      <c r="E1297">
        <v>3</v>
      </c>
      <c r="F1297">
        <v>1</v>
      </c>
      <c r="G1297">
        <v>-1</v>
      </c>
      <c r="H1297" t="s">
        <v>330</v>
      </c>
      <c r="I1297" t="s">
        <v>331</v>
      </c>
      <c r="K1297">
        <v>-0.44174226855023152</v>
      </c>
      <c r="L1297">
        <v>-4.7662958076378548E-2</v>
      </c>
      <c r="M1297">
        <v>-0.26984703535158622</v>
      </c>
      <c r="N1297">
        <v>0.46308724832214759</v>
      </c>
      <c r="O1297">
        <v>-2.2648448542085318E-3</v>
      </c>
      <c r="P1297">
        <v>-0.48516233047433571</v>
      </c>
      <c r="Q1297">
        <v>0.62827857117990038</v>
      </c>
      <c r="R1297">
        <v>148</v>
      </c>
      <c r="S1297">
        <v>0</v>
      </c>
      <c r="T1297">
        <v>-0.60070518446308141</v>
      </c>
      <c r="U1297">
        <v>52</v>
      </c>
      <c r="V1297">
        <v>3008</v>
      </c>
      <c r="W1297">
        <v>149</v>
      </c>
    </row>
    <row r="1298" spans="1:23">
      <c r="A1298" t="s">
        <v>351</v>
      </c>
      <c r="B1298" t="str">
        <f t="shared" si="20"/>
        <v>export_yoy_historical_new_high_6_1</v>
      </c>
      <c r="C1298" t="s">
        <v>438</v>
      </c>
      <c r="D1298" t="s">
        <v>335</v>
      </c>
      <c r="E1298">
        <v>6</v>
      </c>
      <c r="F1298">
        <v>1</v>
      </c>
      <c r="G1298">
        <v>-1</v>
      </c>
      <c r="H1298" t="s">
        <v>330</v>
      </c>
      <c r="I1298" t="s">
        <v>331</v>
      </c>
      <c r="K1298">
        <v>0.85803493562702582</v>
      </c>
      <c r="L1298">
        <v>5.3271705660268058E-2</v>
      </c>
      <c r="M1298">
        <v>0.30166773050255602</v>
      </c>
      <c r="N1298">
        <v>0.51677852348993292</v>
      </c>
      <c r="O1298">
        <v>5.8242899751622156E-3</v>
      </c>
      <c r="P1298">
        <v>1.227887030899445</v>
      </c>
      <c r="Q1298">
        <v>0.2214386375877534</v>
      </c>
      <c r="R1298">
        <v>148</v>
      </c>
      <c r="S1298">
        <v>0</v>
      </c>
      <c r="T1298">
        <v>-0.38007026464921889</v>
      </c>
      <c r="U1298">
        <v>41</v>
      </c>
      <c r="V1298">
        <v>3008</v>
      </c>
      <c r="W1298">
        <v>149</v>
      </c>
    </row>
    <row r="1299" spans="1:23">
      <c r="A1299" t="s">
        <v>351</v>
      </c>
      <c r="B1299" t="str">
        <f t="shared" si="20"/>
        <v>export_yoy_historical_new_high_6_-1</v>
      </c>
      <c r="C1299" t="s">
        <v>438</v>
      </c>
      <c r="D1299" t="s">
        <v>335</v>
      </c>
      <c r="E1299">
        <v>6</v>
      </c>
      <c r="F1299">
        <v>-1</v>
      </c>
      <c r="G1299">
        <v>-1</v>
      </c>
      <c r="H1299" t="s">
        <v>330</v>
      </c>
      <c r="I1299" t="s">
        <v>331</v>
      </c>
      <c r="K1299">
        <v>-0.62916919788371484</v>
      </c>
      <c r="L1299">
        <v>-7.974748037858026E-2</v>
      </c>
      <c r="M1299">
        <v>-0.45159510327160729</v>
      </c>
      <c r="N1299">
        <v>0.47651006711409388</v>
      </c>
      <c r="O1299">
        <v>-5.0061064023574336E-3</v>
      </c>
      <c r="P1299">
        <v>-1.062831533786482</v>
      </c>
      <c r="Q1299">
        <v>0.2895894827960907</v>
      </c>
      <c r="R1299">
        <v>148</v>
      </c>
      <c r="S1299">
        <v>0</v>
      </c>
      <c r="T1299">
        <v>-0.70963630993395066</v>
      </c>
      <c r="U1299">
        <v>41</v>
      </c>
      <c r="V1299">
        <v>3008</v>
      </c>
      <c r="W1299">
        <v>149</v>
      </c>
    </row>
    <row r="1300" spans="1:23">
      <c r="A1300" t="s">
        <v>351</v>
      </c>
      <c r="B1300" t="str">
        <f t="shared" si="20"/>
        <v>trade_balance_yoy_historical_new_high_6_1</v>
      </c>
      <c r="C1300" t="s">
        <v>439</v>
      </c>
      <c r="D1300" t="s">
        <v>335</v>
      </c>
      <c r="E1300">
        <v>6</v>
      </c>
      <c r="F1300">
        <v>1</v>
      </c>
      <c r="G1300">
        <v>1</v>
      </c>
      <c r="H1300" t="s">
        <v>330</v>
      </c>
      <c r="I1300" t="s">
        <v>331</v>
      </c>
      <c r="K1300">
        <v>-0.43695974798489873</v>
      </c>
      <c r="L1300">
        <v>-4.6982130696629931E-2</v>
      </c>
      <c r="M1300">
        <v>-0.26599163955577082</v>
      </c>
      <c r="N1300">
        <v>0.4563758389261745</v>
      </c>
      <c r="O1300">
        <v>-2.1206612142659052E-3</v>
      </c>
      <c r="P1300">
        <v>-0.44012527815731411</v>
      </c>
      <c r="Q1300">
        <v>0.66048846468628797</v>
      </c>
      <c r="R1300">
        <v>148</v>
      </c>
      <c r="S1300">
        <v>0</v>
      </c>
      <c r="T1300">
        <v>-0.70035229779518537</v>
      </c>
      <c r="U1300">
        <v>42</v>
      </c>
      <c r="V1300">
        <v>3008</v>
      </c>
      <c r="W1300">
        <v>149</v>
      </c>
    </row>
    <row r="1301" spans="1:23">
      <c r="A1301" t="s">
        <v>351</v>
      </c>
      <c r="B1301" t="str">
        <f t="shared" si="20"/>
        <v>trade_balance_yoy_historical_new_high_6_-1</v>
      </c>
      <c r="C1301" t="s">
        <v>439</v>
      </c>
      <c r="D1301" t="s">
        <v>335</v>
      </c>
      <c r="E1301">
        <v>6</v>
      </c>
      <c r="F1301">
        <v>-1</v>
      </c>
      <c r="G1301">
        <v>1</v>
      </c>
      <c r="H1301" t="s">
        <v>330</v>
      </c>
      <c r="I1301" t="s">
        <v>331</v>
      </c>
      <c r="K1301">
        <v>0.22374303270980439</v>
      </c>
      <c r="L1301">
        <v>1.7059566457370279E-2</v>
      </c>
      <c r="M1301">
        <v>9.6583573048381277E-2</v>
      </c>
      <c r="N1301">
        <v>0.53691275167785235</v>
      </c>
      <c r="O1301">
        <v>3.0849872783574161E-3</v>
      </c>
      <c r="P1301">
        <v>0.63142704048593623</v>
      </c>
      <c r="Q1301">
        <v>0.52873536463485249</v>
      </c>
      <c r="R1301">
        <v>148</v>
      </c>
      <c r="S1301">
        <v>0</v>
      </c>
      <c r="T1301">
        <v>-0.42059402981683808</v>
      </c>
      <c r="U1301">
        <v>42</v>
      </c>
      <c r="V1301">
        <v>3008</v>
      </c>
      <c r="W1301">
        <v>149</v>
      </c>
    </row>
    <row r="1302" spans="1:23">
      <c r="A1302" t="s">
        <v>351</v>
      </c>
      <c r="B1302" t="str">
        <f t="shared" si="20"/>
        <v>CPI_historical_new_high_6_1</v>
      </c>
      <c r="C1302" t="s">
        <v>386</v>
      </c>
      <c r="D1302" t="s">
        <v>335</v>
      </c>
      <c r="E1302">
        <v>6</v>
      </c>
      <c r="F1302">
        <v>1</v>
      </c>
      <c r="G1302">
        <v>-1</v>
      </c>
      <c r="H1302" t="s">
        <v>330</v>
      </c>
      <c r="I1302" t="s">
        <v>331</v>
      </c>
      <c r="K1302">
        <v>-0.36990247239361462</v>
      </c>
      <c r="L1302">
        <v>-3.7955709952186563E-2</v>
      </c>
      <c r="M1302">
        <v>-0.21488096488729599</v>
      </c>
      <c r="N1302">
        <v>0.50335570469798663</v>
      </c>
      <c r="O1302">
        <v>-1.31553883480907E-3</v>
      </c>
      <c r="P1302">
        <v>-0.27078017792766951</v>
      </c>
      <c r="Q1302">
        <v>0.78693737671349817</v>
      </c>
      <c r="R1302">
        <v>148</v>
      </c>
      <c r="S1302">
        <v>0</v>
      </c>
      <c r="T1302">
        <v>-0.69080880710917725</v>
      </c>
      <c r="U1302">
        <v>39</v>
      </c>
      <c r="V1302">
        <v>3008</v>
      </c>
      <c r="W1302">
        <v>149</v>
      </c>
    </row>
    <row r="1303" spans="1:23">
      <c r="A1303" t="s">
        <v>351</v>
      </c>
      <c r="B1303" t="str">
        <f t="shared" si="20"/>
        <v>CPI_historical_new_high_6_-1</v>
      </c>
      <c r="C1303" t="s">
        <v>386</v>
      </c>
      <c r="D1303" t="s">
        <v>335</v>
      </c>
      <c r="E1303">
        <v>6</v>
      </c>
      <c r="F1303">
        <v>-1</v>
      </c>
      <c r="G1303">
        <v>-1</v>
      </c>
      <c r="H1303" t="s">
        <v>330</v>
      </c>
      <c r="I1303" t="s">
        <v>331</v>
      </c>
      <c r="K1303">
        <v>9.3507838629494966E-2</v>
      </c>
      <c r="L1303">
        <v>7.5169625835405096E-3</v>
      </c>
      <c r="M1303">
        <v>4.2556236598067759E-2</v>
      </c>
      <c r="N1303">
        <v>0.48993288590604028</v>
      </c>
      <c r="O1303">
        <v>2.3861114039661581E-3</v>
      </c>
      <c r="P1303">
        <v>0.47765385813907602</v>
      </c>
      <c r="Q1303">
        <v>0.63360127339838335</v>
      </c>
      <c r="R1303">
        <v>148</v>
      </c>
      <c r="S1303">
        <v>0</v>
      </c>
      <c r="T1303">
        <v>-0.43915617472717627</v>
      </c>
      <c r="U1303">
        <v>39</v>
      </c>
      <c r="V1303">
        <v>3008</v>
      </c>
      <c r="W1303">
        <v>149</v>
      </c>
    </row>
    <row r="1304" spans="1:23">
      <c r="A1304" t="s">
        <v>351</v>
      </c>
      <c r="B1304" t="str">
        <f t="shared" si="20"/>
        <v>core_CPI_historical_new_high_6_1</v>
      </c>
      <c r="C1304" t="s">
        <v>440</v>
      </c>
      <c r="D1304" t="s">
        <v>335</v>
      </c>
      <c r="E1304">
        <v>6</v>
      </c>
      <c r="F1304">
        <v>1</v>
      </c>
      <c r="G1304">
        <v>-1</v>
      </c>
      <c r="H1304" t="s">
        <v>330</v>
      </c>
      <c r="I1304" t="s">
        <v>331</v>
      </c>
      <c r="K1304">
        <v>-8.0143662104799063E-2</v>
      </c>
      <c r="L1304">
        <v>-6.9740779114292328E-3</v>
      </c>
      <c r="M1304">
        <v>-3.9481626912589357E-2</v>
      </c>
      <c r="N1304">
        <v>0.51677852348993292</v>
      </c>
      <c r="O1304">
        <v>1.2506738187537719E-3</v>
      </c>
      <c r="P1304">
        <v>0.25416697976814778</v>
      </c>
      <c r="Q1304">
        <v>0.79971934302569325</v>
      </c>
      <c r="R1304">
        <v>148</v>
      </c>
      <c r="S1304">
        <v>0</v>
      </c>
      <c r="T1304">
        <v>-0.5471153621717818</v>
      </c>
      <c r="U1304">
        <v>31</v>
      </c>
      <c r="V1304">
        <v>3008</v>
      </c>
      <c r="W1304">
        <v>149</v>
      </c>
    </row>
    <row r="1305" spans="1:23">
      <c r="A1305" t="s">
        <v>351</v>
      </c>
      <c r="B1305" t="str">
        <f t="shared" si="20"/>
        <v>core_CPI_historical_new_high_6_-1</v>
      </c>
      <c r="C1305" t="s">
        <v>440</v>
      </c>
      <c r="D1305" t="s">
        <v>335</v>
      </c>
      <c r="E1305">
        <v>6</v>
      </c>
      <c r="F1305">
        <v>-1</v>
      </c>
      <c r="G1305">
        <v>-1</v>
      </c>
      <c r="H1305" t="s">
        <v>330</v>
      </c>
      <c r="I1305" t="s">
        <v>331</v>
      </c>
      <c r="K1305">
        <v>-0.25095196156907501</v>
      </c>
      <c r="L1305">
        <v>-2.3916778586007381E-2</v>
      </c>
      <c r="M1305">
        <v>-0.1353975881938829</v>
      </c>
      <c r="N1305">
        <v>0.47651006711409388</v>
      </c>
      <c r="O1305">
        <v>-1.176513532030713E-4</v>
      </c>
      <c r="P1305">
        <v>-2.3425075348945491E-2</v>
      </c>
      <c r="Q1305">
        <v>0.9813427568079901</v>
      </c>
      <c r="R1305">
        <v>148</v>
      </c>
      <c r="S1305">
        <v>0</v>
      </c>
      <c r="T1305">
        <v>-0.57695395384195303</v>
      </c>
      <c r="U1305">
        <v>31</v>
      </c>
      <c r="V1305">
        <v>3008</v>
      </c>
      <c r="W1305">
        <v>149</v>
      </c>
    </row>
    <row r="1306" spans="1:23">
      <c r="A1306" t="s">
        <v>351</v>
      </c>
      <c r="B1306" t="str">
        <f t="shared" si="20"/>
        <v>PPI_historical_new_high_6_1</v>
      </c>
      <c r="C1306" t="s">
        <v>421</v>
      </c>
      <c r="D1306" t="s">
        <v>335</v>
      </c>
      <c r="E1306">
        <v>6</v>
      </c>
      <c r="F1306">
        <v>1</v>
      </c>
      <c r="G1306">
        <v>1</v>
      </c>
      <c r="H1306" t="s">
        <v>330</v>
      </c>
      <c r="I1306" t="s">
        <v>331</v>
      </c>
      <c r="K1306">
        <v>-0.48442801153608889</v>
      </c>
      <c r="L1306">
        <v>-5.3988146483538779E-2</v>
      </c>
      <c r="M1306">
        <v>-0.30566691320674</v>
      </c>
      <c r="N1306">
        <v>0.46308724832214759</v>
      </c>
      <c r="O1306">
        <v>-2.6923738773667201E-3</v>
      </c>
      <c r="P1306">
        <v>-0.55793895761348489</v>
      </c>
      <c r="Q1306">
        <v>0.57772906567659388</v>
      </c>
      <c r="R1306">
        <v>148</v>
      </c>
      <c r="S1306">
        <v>0</v>
      </c>
      <c r="T1306">
        <v>-0.70565161339261917</v>
      </c>
      <c r="U1306">
        <v>17</v>
      </c>
      <c r="V1306">
        <v>3008</v>
      </c>
      <c r="W1306">
        <v>149</v>
      </c>
    </row>
    <row r="1307" spans="1:23">
      <c r="A1307" t="s">
        <v>351</v>
      </c>
      <c r="B1307" t="str">
        <f t="shared" si="20"/>
        <v>PPI_historical_new_high_6_-1</v>
      </c>
      <c r="C1307" t="s">
        <v>421</v>
      </c>
      <c r="D1307" t="s">
        <v>335</v>
      </c>
      <c r="E1307">
        <v>6</v>
      </c>
      <c r="F1307">
        <v>-1</v>
      </c>
      <c r="G1307">
        <v>1</v>
      </c>
      <c r="H1307" t="s">
        <v>330</v>
      </c>
      <c r="I1307" t="s">
        <v>331</v>
      </c>
      <c r="K1307">
        <v>0.33641198698847702</v>
      </c>
      <c r="L1307">
        <v>2.4591750491154581E-2</v>
      </c>
      <c r="M1307">
        <v>0.1392321269127749</v>
      </c>
      <c r="N1307">
        <v>0.53020134228187921</v>
      </c>
      <c r="O1307">
        <v>3.7058265016449632E-3</v>
      </c>
      <c r="P1307">
        <v>0.74989692398853591</v>
      </c>
      <c r="Q1307">
        <v>0.4545071977861177</v>
      </c>
      <c r="R1307">
        <v>148</v>
      </c>
      <c r="S1307">
        <v>0</v>
      </c>
      <c r="T1307">
        <v>-0.46028770629034921</v>
      </c>
      <c r="U1307">
        <v>17</v>
      </c>
      <c r="V1307">
        <v>3008</v>
      </c>
      <c r="W1307">
        <v>149</v>
      </c>
    </row>
    <row r="1308" spans="1:23">
      <c r="A1308" t="s">
        <v>351</v>
      </c>
      <c r="B1308" t="str">
        <f t="shared" si="20"/>
        <v>CPI_PPI_historical_new_high_6_1</v>
      </c>
      <c r="C1308" t="s">
        <v>345</v>
      </c>
      <c r="D1308" t="s">
        <v>335</v>
      </c>
      <c r="E1308">
        <v>6</v>
      </c>
      <c r="F1308">
        <v>1</v>
      </c>
      <c r="G1308">
        <v>-1</v>
      </c>
      <c r="H1308" t="s">
        <v>330</v>
      </c>
      <c r="I1308" t="s">
        <v>331</v>
      </c>
      <c r="K1308">
        <v>-0.73616751254019686</v>
      </c>
      <c r="L1308">
        <v>-0.1056225257032057</v>
      </c>
      <c r="M1308">
        <v>-0.5982973798632798</v>
      </c>
      <c r="N1308">
        <v>0.44966442953020141</v>
      </c>
      <c r="O1308">
        <v>-7.0852416056954911E-3</v>
      </c>
      <c r="P1308">
        <v>-1.4447420452837809</v>
      </c>
      <c r="Q1308">
        <v>0.15064421010257439</v>
      </c>
      <c r="R1308">
        <v>148</v>
      </c>
      <c r="S1308">
        <v>0</v>
      </c>
      <c r="T1308">
        <v>-0.88279420611325421</v>
      </c>
      <c r="U1308">
        <v>27</v>
      </c>
      <c r="V1308">
        <v>3008</v>
      </c>
      <c r="W1308">
        <v>149</v>
      </c>
    </row>
    <row r="1309" spans="1:23">
      <c r="A1309" t="s">
        <v>351</v>
      </c>
      <c r="B1309" t="str">
        <f t="shared" si="20"/>
        <v>CPI_PPI_historical_new_high_6_-1</v>
      </c>
      <c r="C1309" t="s">
        <v>345</v>
      </c>
      <c r="D1309" t="s">
        <v>335</v>
      </c>
      <c r="E1309">
        <v>6</v>
      </c>
      <c r="F1309">
        <v>-1</v>
      </c>
      <c r="G1309">
        <v>-1</v>
      </c>
      <c r="H1309" t="s">
        <v>330</v>
      </c>
      <c r="I1309" t="s">
        <v>331</v>
      </c>
      <c r="K1309">
        <v>1.6115683939174841</v>
      </c>
      <c r="L1309">
        <v>8.3743686346648305E-2</v>
      </c>
      <c r="M1309">
        <v>0.47436498784436198</v>
      </c>
      <c r="N1309">
        <v>0.5436241610738255</v>
      </c>
      <c r="O1309">
        <v>8.2909118058173015E-3</v>
      </c>
      <c r="P1309">
        <v>1.6389696797385589</v>
      </c>
      <c r="Q1309">
        <v>0.1033436284530817</v>
      </c>
      <c r="R1309">
        <v>148</v>
      </c>
      <c r="S1309">
        <v>0</v>
      </c>
      <c r="T1309">
        <v>-0.44764172477214792</v>
      </c>
      <c r="U1309">
        <v>27</v>
      </c>
      <c r="V1309">
        <v>3008</v>
      </c>
      <c r="W1309">
        <v>149</v>
      </c>
    </row>
    <row r="1310" spans="1:23">
      <c r="A1310" t="s">
        <v>351</v>
      </c>
      <c r="B1310" t="str">
        <f t="shared" si="20"/>
        <v>core_CPI_PPI_historical_new_high_6_1</v>
      </c>
      <c r="C1310" t="s">
        <v>420</v>
      </c>
      <c r="D1310" t="s">
        <v>335</v>
      </c>
      <c r="E1310">
        <v>6</v>
      </c>
      <c r="F1310">
        <v>1</v>
      </c>
      <c r="G1310">
        <v>-1</v>
      </c>
      <c r="H1310" t="s">
        <v>330</v>
      </c>
      <c r="I1310" t="s">
        <v>331</v>
      </c>
      <c r="K1310">
        <v>-0.45948368718107641</v>
      </c>
      <c r="L1310">
        <v>-5.0236158943960829E-2</v>
      </c>
      <c r="M1310">
        <v>-0.28441871637865068</v>
      </c>
      <c r="N1310">
        <v>0.46979865771812079</v>
      </c>
      <c r="O1310">
        <v>-2.4044525033918322E-3</v>
      </c>
      <c r="P1310">
        <v>-0.48950272676514789</v>
      </c>
      <c r="Q1310">
        <v>0.62521055392809466</v>
      </c>
      <c r="R1310">
        <v>148</v>
      </c>
      <c r="S1310">
        <v>0</v>
      </c>
      <c r="T1310">
        <v>-0.79895346103057063</v>
      </c>
      <c r="U1310">
        <v>25</v>
      </c>
      <c r="V1310">
        <v>3008</v>
      </c>
      <c r="W1310">
        <v>149</v>
      </c>
    </row>
    <row r="1311" spans="1:23">
      <c r="A1311" t="s">
        <v>351</v>
      </c>
      <c r="B1311" t="str">
        <f t="shared" si="20"/>
        <v>core_CPI_PPI_historical_new_high_6_-1</v>
      </c>
      <c r="C1311" t="s">
        <v>420</v>
      </c>
      <c r="D1311" t="s">
        <v>335</v>
      </c>
      <c r="E1311">
        <v>6</v>
      </c>
      <c r="F1311">
        <v>-1</v>
      </c>
      <c r="G1311">
        <v>-1</v>
      </c>
      <c r="H1311" t="s">
        <v>330</v>
      </c>
      <c r="I1311" t="s">
        <v>331</v>
      </c>
      <c r="K1311">
        <v>0.27473781863356872</v>
      </c>
      <c r="L1311">
        <v>2.0544159590323071E-2</v>
      </c>
      <c r="M1311">
        <v>0.11631350052610399</v>
      </c>
      <c r="N1311">
        <v>0.52348993288590606</v>
      </c>
      <c r="O1311">
        <v>3.296171577667054E-3</v>
      </c>
      <c r="P1311">
        <v>0.70548268426290994</v>
      </c>
      <c r="Q1311">
        <v>0.4816188084411327</v>
      </c>
      <c r="R1311">
        <v>148</v>
      </c>
      <c r="S1311">
        <v>0</v>
      </c>
      <c r="T1311">
        <v>-0.51206969934095536</v>
      </c>
      <c r="U1311">
        <v>25</v>
      </c>
      <c r="V1311">
        <v>3008</v>
      </c>
      <c r="W1311">
        <v>149</v>
      </c>
    </row>
    <row r="1312" spans="1:23">
      <c r="A1312" t="s">
        <v>351</v>
      </c>
      <c r="B1312" t="str">
        <f t="shared" si="20"/>
        <v>tot_retail_sales_yoy_historical_new_high_6_1</v>
      </c>
      <c r="C1312" t="s">
        <v>441</v>
      </c>
      <c r="D1312" t="s">
        <v>335</v>
      </c>
      <c r="E1312">
        <v>6</v>
      </c>
      <c r="F1312">
        <v>1</v>
      </c>
      <c r="G1312">
        <v>1</v>
      </c>
      <c r="H1312" t="s">
        <v>330</v>
      </c>
      <c r="I1312" t="s">
        <v>331</v>
      </c>
      <c r="K1312">
        <v>0.41545909874928338</v>
      </c>
      <c r="L1312">
        <v>2.953630074633495E-2</v>
      </c>
      <c r="M1312">
        <v>0.16723134025016881</v>
      </c>
      <c r="N1312">
        <v>0.48993288590604028</v>
      </c>
      <c r="O1312">
        <v>3.9517776262332121E-3</v>
      </c>
      <c r="P1312">
        <v>0.84911664127684638</v>
      </c>
      <c r="Q1312">
        <v>0.39718775813502433</v>
      </c>
      <c r="R1312">
        <v>148</v>
      </c>
      <c r="S1312">
        <v>0</v>
      </c>
      <c r="T1312">
        <v>-0.54837913384147263</v>
      </c>
      <c r="U1312">
        <v>27</v>
      </c>
      <c r="V1312">
        <v>3008</v>
      </c>
      <c r="W1312">
        <v>149</v>
      </c>
    </row>
    <row r="1313" spans="1:23">
      <c r="A1313" t="s">
        <v>351</v>
      </c>
      <c r="B1313" t="str">
        <f t="shared" si="20"/>
        <v>tot_retail_sales_yoy_historical_new_high_6_-1</v>
      </c>
      <c r="C1313" t="s">
        <v>441</v>
      </c>
      <c r="D1313" t="s">
        <v>335</v>
      </c>
      <c r="E1313">
        <v>6</v>
      </c>
      <c r="F1313">
        <v>-1</v>
      </c>
      <c r="G1313">
        <v>1</v>
      </c>
      <c r="H1313" t="s">
        <v>330</v>
      </c>
      <c r="I1313" t="s">
        <v>331</v>
      </c>
      <c r="K1313">
        <v>-0.51322042004076651</v>
      </c>
      <c r="L1313">
        <v>-5.8531554179137357E-2</v>
      </c>
      <c r="M1313">
        <v>-0.3313993291294986</v>
      </c>
      <c r="N1313">
        <v>0.51006711409395977</v>
      </c>
      <c r="O1313">
        <v>-3.2051922522723679E-3</v>
      </c>
      <c r="P1313">
        <v>-0.67731921446385335</v>
      </c>
      <c r="Q1313">
        <v>0.4992608244932546</v>
      </c>
      <c r="R1313">
        <v>148</v>
      </c>
      <c r="S1313">
        <v>0</v>
      </c>
      <c r="T1313">
        <v>-0.59425055296391105</v>
      </c>
      <c r="U1313">
        <v>27</v>
      </c>
      <c r="V1313">
        <v>3008</v>
      </c>
      <c r="W1313">
        <v>149</v>
      </c>
    </row>
    <row r="1314" spans="1:23">
      <c r="A1314" t="s">
        <v>351</v>
      </c>
      <c r="B1314" t="str">
        <f t="shared" si="20"/>
        <v>consumer_confidence_historical_new_high_6_1</v>
      </c>
      <c r="C1314" t="s">
        <v>442</v>
      </c>
      <c r="D1314" t="s">
        <v>335</v>
      </c>
      <c r="E1314">
        <v>6</v>
      </c>
      <c r="F1314">
        <v>1</v>
      </c>
      <c r="G1314">
        <v>-1</v>
      </c>
      <c r="H1314" t="s">
        <v>330</v>
      </c>
      <c r="I1314" t="s">
        <v>331</v>
      </c>
      <c r="K1314">
        <v>0.4681215970820034</v>
      </c>
      <c r="L1314">
        <v>3.2691862788062798E-2</v>
      </c>
      <c r="M1314">
        <v>0.18510109205260139</v>
      </c>
      <c r="N1314">
        <v>0.53020134228187921</v>
      </c>
      <c r="O1314">
        <v>4.2857156935786041E-3</v>
      </c>
      <c r="P1314">
        <v>0.90047802062110383</v>
      </c>
      <c r="Q1314">
        <v>0.36932883354165591</v>
      </c>
      <c r="R1314">
        <v>148</v>
      </c>
      <c r="S1314">
        <v>0</v>
      </c>
      <c r="T1314">
        <v>-0.47509133710128287</v>
      </c>
      <c r="U1314">
        <v>40</v>
      </c>
      <c r="V1314">
        <v>3008</v>
      </c>
      <c r="W1314">
        <v>149</v>
      </c>
    </row>
    <row r="1315" spans="1:23">
      <c r="A1315" t="s">
        <v>351</v>
      </c>
      <c r="B1315" t="str">
        <f t="shared" si="20"/>
        <v>consumer_confidence_historical_new_high_6_-1</v>
      </c>
      <c r="C1315" t="s">
        <v>442</v>
      </c>
      <c r="D1315" t="s">
        <v>335</v>
      </c>
      <c r="E1315">
        <v>6</v>
      </c>
      <c r="F1315">
        <v>-1</v>
      </c>
      <c r="G1315">
        <v>-1</v>
      </c>
      <c r="H1315" t="s">
        <v>330</v>
      </c>
      <c r="I1315" t="s">
        <v>331</v>
      </c>
      <c r="K1315">
        <v>-0.53068152739655661</v>
      </c>
      <c r="L1315">
        <v>-6.1408367871748082E-2</v>
      </c>
      <c r="M1315">
        <v>-0.34769373736570752</v>
      </c>
      <c r="N1315">
        <v>0.46308724832214759</v>
      </c>
      <c r="O1315">
        <v>-3.3445751920487829E-3</v>
      </c>
      <c r="P1315">
        <v>-0.68246049263392705</v>
      </c>
      <c r="Q1315">
        <v>0.49601458754194022</v>
      </c>
      <c r="R1315">
        <v>148</v>
      </c>
      <c r="S1315">
        <v>0</v>
      </c>
      <c r="T1315">
        <v>-0.57120718824365235</v>
      </c>
      <c r="U1315">
        <v>40</v>
      </c>
      <c r="V1315">
        <v>3008</v>
      </c>
      <c r="W1315">
        <v>149</v>
      </c>
    </row>
    <row r="1316" spans="1:23">
      <c r="A1316" t="s">
        <v>351</v>
      </c>
      <c r="B1316" t="str">
        <f t="shared" si="20"/>
        <v>M1_historical_new_high_6_1</v>
      </c>
      <c r="C1316" t="s">
        <v>343</v>
      </c>
      <c r="D1316" t="s">
        <v>335</v>
      </c>
      <c r="E1316">
        <v>6</v>
      </c>
      <c r="F1316">
        <v>1</v>
      </c>
      <c r="G1316">
        <v>-1</v>
      </c>
      <c r="H1316" t="s">
        <v>330</v>
      </c>
      <c r="I1316" t="s">
        <v>331</v>
      </c>
      <c r="K1316">
        <v>5.8024696149836741E-2</v>
      </c>
      <c r="L1316">
        <v>4.7364897906709844E-3</v>
      </c>
      <c r="M1316">
        <v>2.6814781466771891E-2</v>
      </c>
      <c r="N1316">
        <v>0.48322147651006708</v>
      </c>
      <c r="O1316">
        <v>1.9976753437322501E-3</v>
      </c>
      <c r="P1316">
        <v>0.42888374334176649</v>
      </c>
      <c r="Q1316">
        <v>0.66863144496148186</v>
      </c>
      <c r="R1316">
        <v>148</v>
      </c>
      <c r="S1316">
        <v>0</v>
      </c>
      <c r="T1316">
        <v>-0.66325861417921417</v>
      </c>
      <c r="U1316">
        <v>30</v>
      </c>
      <c r="V1316">
        <v>3008</v>
      </c>
      <c r="W1316">
        <v>149</v>
      </c>
    </row>
    <row r="1317" spans="1:23">
      <c r="A1317" t="s">
        <v>351</v>
      </c>
      <c r="B1317" t="str">
        <f t="shared" si="20"/>
        <v>M1_historical_new_high_6_-1</v>
      </c>
      <c r="C1317" t="s">
        <v>343</v>
      </c>
      <c r="D1317" t="s">
        <v>335</v>
      </c>
      <c r="E1317">
        <v>6</v>
      </c>
      <c r="F1317">
        <v>-1</v>
      </c>
      <c r="G1317">
        <v>-1</v>
      </c>
      <c r="H1317" t="s">
        <v>330</v>
      </c>
      <c r="I1317" t="s">
        <v>331</v>
      </c>
      <c r="K1317">
        <v>-0.34877079141347761</v>
      </c>
      <c r="L1317">
        <v>-3.5293382067019603E-2</v>
      </c>
      <c r="M1317">
        <v>-0.19980710804326449</v>
      </c>
      <c r="N1317">
        <v>0.51677852348993292</v>
      </c>
      <c r="O1317">
        <v>-1.2586693917833009E-3</v>
      </c>
      <c r="P1317">
        <v>-0.26597683540948819</v>
      </c>
      <c r="Q1317">
        <v>0.79062721481426157</v>
      </c>
      <c r="R1317">
        <v>148</v>
      </c>
      <c r="S1317">
        <v>0</v>
      </c>
      <c r="T1317">
        <v>-0.61740130634221169</v>
      </c>
      <c r="U1317">
        <v>30</v>
      </c>
      <c r="V1317">
        <v>3008</v>
      </c>
      <c r="W1317">
        <v>149</v>
      </c>
    </row>
    <row r="1318" spans="1:23">
      <c r="A1318" t="s">
        <v>351</v>
      </c>
      <c r="B1318" t="str">
        <f t="shared" si="20"/>
        <v>M2_historical_new_high_6_1</v>
      </c>
      <c r="C1318" t="s">
        <v>341</v>
      </c>
      <c r="D1318" t="s">
        <v>335</v>
      </c>
      <c r="E1318">
        <v>6</v>
      </c>
      <c r="F1318">
        <v>1</v>
      </c>
      <c r="G1318">
        <v>-1</v>
      </c>
      <c r="H1318" t="s">
        <v>330</v>
      </c>
      <c r="I1318" t="s">
        <v>331</v>
      </c>
      <c r="K1318">
        <v>-0.53950162691337478</v>
      </c>
      <c r="L1318">
        <v>-6.2899009994392685E-2</v>
      </c>
      <c r="M1318">
        <v>-0.35613701157510941</v>
      </c>
      <c r="N1318">
        <v>0.4563758389261745</v>
      </c>
      <c r="O1318">
        <v>-3.486734744095589E-3</v>
      </c>
      <c r="P1318">
        <v>-0.73178632716238967</v>
      </c>
      <c r="Q1318">
        <v>0.46545615569438697</v>
      </c>
      <c r="R1318">
        <v>148</v>
      </c>
      <c r="S1318">
        <v>0</v>
      </c>
      <c r="T1318">
        <v>-0.75844818180759899</v>
      </c>
      <c r="U1318">
        <v>31</v>
      </c>
      <c r="V1318">
        <v>3008</v>
      </c>
      <c r="W1318">
        <v>149</v>
      </c>
    </row>
    <row r="1319" spans="1:23">
      <c r="A1319" t="s">
        <v>351</v>
      </c>
      <c r="B1319" t="str">
        <f t="shared" si="20"/>
        <v>M2_historical_new_high_6_-1</v>
      </c>
      <c r="C1319" t="s">
        <v>341</v>
      </c>
      <c r="D1319" t="s">
        <v>335</v>
      </c>
      <c r="E1319">
        <v>6</v>
      </c>
      <c r="F1319">
        <v>-1</v>
      </c>
      <c r="G1319">
        <v>-1</v>
      </c>
      <c r="H1319" t="s">
        <v>330</v>
      </c>
      <c r="I1319" t="s">
        <v>331</v>
      </c>
      <c r="K1319">
        <v>0.49624108532743932</v>
      </c>
      <c r="L1319">
        <v>3.4334560860951102E-2</v>
      </c>
      <c r="M1319">
        <v>0.19440382129786979</v>
      </c>
      <c r="N1319">
        <v>0.5436241610738255</v>
      </c>
      <c r="O1319">
        <v>4.4170923458155724E-3</v>
      </c>
      <c r="P1319">
        <v>0.90556090315540916</v>
      </c>
      <c r="Q1319">
        <v>0.36664016114693099</v>
      </c>
      <c r="R1319">
        <v>148</v>
      </c>
      <c r="S1319">
        <v>0</v>
      </c>
      <c r="T1319">
        <v>-0.42059402981683858</v>
      </c>
      <c r="U1319">
        <v>31</v>
      </c>
      <c r="V1319">
        <v>3008</v>
      </c>
      <c r="W1319">
        <v>149</v>
      </c>
    </row>
    <row r="1320" spans="1:23">
      <c r="A1320" t="s">
        <v>351</v>
      </c>
      <c r="B1320" t="str">
        <f t="shared" si="20"/>
        <v>M2_M1_historical_new_high_6_1</v>
      </c>
      <c r="C1320" t="s">
        <v>334</v>
      </c>
      <c r="D1320" t="s">
        <v>335</v>
      </c>
      <c r="E1320">
        <v>6</v>
      </c>
      <c r="F1320">
        <v>1</v>
      </c>
      <c r="G1320">
        <v>1</v>
      </c>
      <c r="H1320" t="s">
        <v>330</v>
      </c>
      <c r="I1320" t="s">
        <v>331</v>
      </c>
      <c r="K1320">
        <v>3.0541251700155891</v>
      </c>
      <c r="L1320">
        <v>0.1244173909632129</v>
      </c>
      <c r="M1320">
        <v>0.7051406179269073</v>
      </c>
      <c r="N1320">
        <v>0.55033557046979864</v>
      </c>
      <c r="O1320">
        <v>1.122271691724876E-2</v>
      </c>
      <c r="P1320">
        <v>2.21919217662168</v>
      </c>
      <c r="Q1320">
        <v>2.7995341441594698E-2</v>
      </c>
      <c r="R1320">
        <v>148</v>
      </c>
      <c r="S1320">
        <v>1</v>
      </c>
      <c r="T1320">
        <v>-0.37792983725621732</v>
      </c>
      <c r="U1320">
        <v>29</v>
      </c>
      <c r="V1320">
        <v>3008</v>
      </c>
      <c r="W1320">
        <v>149</v>
      </c>
    </row>
    <row r="1321" spans="1:23">
      <c r="A1321" t="s">
        <v>351</v>
      </c>
      <c r="B1321" t="str">
        <f t="shared" si="20"/>
        <v>M2_M1_historical_new_high_6_-1</v>
      </c>
      <c r="C1321" t="s">
        <v>334</v>
      </c>
      <c r="D1321" t="s">
        <v>335</v>
      </c>
      <c r="E1321">
        <v>6</v>
      </c>
      <c r="F1321">
        <v>-1</v>
      </c>
      <c r="G1321">
        <v>1</v>
      </c>
      <c r="H1321" t="s">
        <v>330</v>
      </c>
      <c r="I1321" t="s">
        <v>331</v>
      </c>
      <c r="K1321">
        <v>-0.83004555689729642</v>
      </c>
      <c r="L1321">
        <v>-0.13797496483979241</v>
      </c>
      <c r="M1321">
        <v>-0.78197871866917112</v>
      </c>
      <c r="N1321">
        <v>0.44295302013422821</v>
      </c>
      <c r="O1321">
        <v>-1.0116602213184511E-2</v>
      </c>
      <c r="P1321">
        <v>-2.157480455551831</v>
      </c>
      <c r="Q1321">
        <v>3.2582049587084078E-2</v>
      </c>
      <c r="R1321">
        <v>148</v>
      </c>
      <c r="S1321">
        <v>1</v>
      </c>
      <c r="T1321">
        <v>-0.87447652902668105</v>
      </c>
      <c r="U1321">
        <v>29</v>
      </c>
      <c r="V1321">
        <v>3008</v>
      </c>
      <c r="W1321">
        <v>149</v>
      </c>
    </row>
    <row r="1322" spans="1:23">
      <c r="A1322" t="s">
        <v>351</v>
      </c>
      <c r="B1322" t="str">
        <f t="shared" si="20"/>
        <v>TSF_newadded_MA12_yoy_historical_new_high_6_1</v>
      </c>
      <c r="C1322" t="s">
        <v>332</v>
      </c>
      <c r="D1322" t="s">
        <v>335</v>
      </c>
      <c r="E1322">
        <v>6</v>
      </c>
      <c r="F1322">
        <v>1</v>
      </c>
      <c r="G1322">
        <v>-1</v>
      </c>
      <c r="H1322" t="s">
        <v>330</v>
      </c>
      <c r="I1322" t="s">
        <v>331</v>
      </c>
      <c r="K1322">
        <v>-0.26393162706946521</v>
      </c>
      <c r="L1322">
        <v>-2.5345131931872711E-2</v>
      </c>
      <c r="M1322">
        <v>-0.14348401184510881</v>
      </c>
      <c r="N1322">
        <v>0.44966442953020141</v>
      </c>
      <c r="O1322">
        <v>-3.9129872621831931E-4</v>
      </c>
      <c r="P1322">
        <v>-8.289165634953595E-2</v>
      </c>
      <c r="Q1322">
        <v>0.93404969395167614</v>
      </c>
      <c r="R1322">
        <v>148</v>
      </c>
      <c r="S1322">
        <v>0</v>
      </c>
      <c r="T1322">
        <v>-0.56866833348175061</v>
      </c>
      <c r="U1322">
        <v>27</v>
      </c>
      <c r="V1322">
        <v>3008</v>
      </c>
      <c r="W1322">
        <v>149</v>
      </c>
    </row>
    <row r="1323" spans="1:23">
      <c r="A1323" t="s">
        <v>351</v>
      </c>
      <c r="B1323" t="str">
        <f t="shared" si="20"/>
        <v>TSF_newadded_MA12_yoy_historical_new_high_6_-1</v>
      </c>
      <c r="C1323" t="s">
        <v>332</v>
      </c>
      <c r="D1323" t="s">
        <v>335</v>
      </c>
      <c r="E1323">
        <v>6</v>
      </c>
      <c r="F1323">
        <v>-1</v>
      </c>
      <c r="G1323">
        <v>-1</v>
      </c>
      <c r="H1323" t="s">
        <v>330</v>
      </c>
      <c r="I1323" t="s">
        <v>331</v>
      </c>
      <c r="K1323">
        <v>-6.3923120626085628E-2</v>
      </c>
      <c r="L1323">
        <v>-5.5188018492914326E-3</v>
      </c>
      <c r="M1323">
        <v>-3.1243073898492471E-2</v>
      </c>
      <c r="N1323">
        <v>0.5436241610738255</v>
      </c>
      <c r="O1323">
        <v>1.2182784220329289E-3</v>
      </c>
      <c r="P1323">
        <v>0.25386258202532019</v>
      </c>
      <c r="Q1323">
        <v>0.79995406037397077</v>
      </c>
      <c r="R1323">
        <v>148</v>
      </c>
      <c r="S1323">
        <v>0</v>
      </c>
      <c r="T1323">
        <v>-0.43267784785305341</v>
      </c>
      <c r="U1323">
        <v>27</v>
      </c>
      <c r="V1323">
        <v>3008</v>
      </c>
      <c r="W1323">
        <v>149</v>
      </c>
    </row>
    <row r="1324" spans="1:23">
      <c r="A1324" t="s">
        <v>351</v>
      </c>
      <c r="B1324" t="str">
        <f t="shared" si="20"/>
        <v>TSF_yoy_historical_new_high_6_1</v>
      </c>
      <c r="C1324" t="s">
        <v>391</v>
      </c>
      <c r="D1324" t="s">
        <v>335</v>
      </c>
      <c r="E1324">
        <v>6</v>
      </c>
      <c r="F1324">
        <v>1</v>
      </c>
      <c r="G1324">
        <v>-1</v>
      </c>
      <c r="H1324" t="s">
        <v>330</v>
      </c>
      <c r="I1324" t="s">
        <v>331</v>
      </c>
      <c r="K1324">
        <v>-0.47871414049557931</v>
      </c>
      <c r="L1324">
        <v>-5.3114239090510718E-2</v>
      </c>
      <c r="M1324">
        <v>-0.30071765419868562</v>
      </c>
      <c r="N1324">
        <v>0.43624161073825501</v>
      </c>
      <c r="O1324">
        <v>-2.6768910301813022E-3</v>
      </c>
      <c r="P1324">
        <v>-0.5637112837823548</v>
      </c>
      <c r="Q1324">
        <v>0.57380378964690548</v>
      </c>
      <c r="R1324">
        <v>148</v>
      </c>
      <c r="S1324">
        <v>0</v>
      </c>
      <c r="T1324">
        <v>-0.78966151667060336</v>
      </c>
      <c r="U1324">
        <v>19</v>
      </c>
      <c r="V1324">
        <v>3008</v>
      </c>
      <c r="W1324">
        <v>149</v>
      </c>
    </row>
    <row r="1325" spans="1:23">
      <c r="A1325" t="s">
        <v>351</v>
      </c>
      <c r="B1325" t="str">
        <f t="shared" si="20"/>
        <v>TSF_yoy_historical_new_high_6_-1</v>
      </c>
      <c r="C1325" t="s">
        <v>391</v>
      </c>
      <c r="D1325" t="s">
        <v>335</v>
      </c>
      <c r="E1325">
        <v>6</v>
      </c>
      <c r="F1325">
        <v>-1</v>
      </c>
      <c r="G1325">
        <v>-1</v>
      </c>
      <c r="H1325" t="s">
        <v>330</v>
      </c>
      <c r="I1325" t="s">
        <v>331</v>
      </c>
      <c r="K1325">
        <v>0.32176342974983152</v>
      </c>
      <c r="L1325">
        <v>2.3646126063631149E-2</v>
      </c>
      <c r="M1325">
        <v>0.13387761328227249</v>
      </c>
      <c r="N1325">
        <v>0.55704697986577179</v>
      </c>
      <c r="O1325">
        <v>3.5645416025531619E-3</v>
      </c>
      <c r="P1325">
        <v>0.73597168403824687</v>
      </c>
      <c r="Q1325">
        <v>0.46291277420497789</v>
      </c>
      <c r="R1325">
        <v>148</v>
      </c>
      <c r="S1325">
        <v>0</v>
      </c>
      <c r="T1325">
        <v>-0.53892487000351696</v>
      </c>
      <c r="U1325">
        <v>19</v>
      </c>
      <c r="V1325">
        <v>3008</v>
      </c>
      <c r="W1325">
        <v>149</v>
      </c>
    </row>
    <row r="1326" spans="1:23">
      <c r="A1326" t="s">
        <v>351</v>
      </c>
      <c r="B1326" t="str">
        <f t="shared" si="20"/>
        <v>long_loan_newadded_MA12_yoy_historical_new_high_6_1</v>
      </c>
      <c r="C1326" t="s">
        <v>328</v>
      </c>
      <c r="D1326" t="s">
        <v>335</v>
      </c>
      <c r="E1326">
        <v>6</v>
      </c>
      <c r="F1326">
        <v>1</v>
      </c>
      <c r="G1326">
        <v>-1</v>
      </c>
      <c r="H1326" t="s">
        <v>330</v>
      </c>
      <c r="I1326" t="s">
        <v>331</v>
      </c>
      <c r="K1326">
        <v>-0.35099372171339699</v>
      </c>
      <c r="L1326">
        <v>-3.5569687875448341E-2</v>
      </c>
      <c r="M1326">
        <v>-0.2013714458538014</v>
      </c>
      <c r="N1326">
        <v>0.4563758389261745</v>
      </c>
      <c r="O1326">
        <v>-1.116324047720286E-3</v>
      </c>
      <c r="P1326">
        <v>-0.22923078308596551</v>
      </c>
      <c r="Q1326">
        <v>0.81900602200218575</v>
      </c>
      <c r="R1326">
        <v>148</v>
      </c>
      <c r="S1326">
        <v>0</v>
      </c>
      <c r="T1326">
        <v>-0.6694016137794162</v>
      </c>
      <c r="U1326">
        <v>27</v>
      </c>
      <c r="V1326">
        <v>3008</v>
      </c>
      <c r="W1326">
        <v>149</v>
      </c>
    </row>
    <row r="1327" spans="1:23">
      <c r="A1327" t="s">
        <v>351</v>
      </c>
      <c r="B1327" t="str">
        <f t="shared" si="20"/>
        <v>long_loan_newadded_MA12_yoy_historical_new_high_6_-1</v>
      </c>
      <c r="C1327" t="s">
        <v>328</v>
      </c>
      <c r="D1327" t="s">
        <v>335</v>
      </c>
      <c r="E1327">
        <v>6</v>
      </c>
      <c r="F1327">
        <v>-1</v>
      </c>
      <c r="G1327">
        <v>-1</v>
      </c>
      <c r="H1327" t="s">
        <v>330</v>
      </c>
      <c r="I1327" t="s">
        <v>331</v>
      </c>
      <c r="K1327">
        <v>6.1648567341561433E-2</v>
      </c>
      <c r="L1327">
        <v>5.0243431737293509E-3</v>
      </c>
      <c r="M1327">
        <v>2.844442304083063E-2</v>
      </c>
      <c r="N1327">
        <v>0.53691275167785235</v>
      </c>
      <c r="O1327">
        <v>2.188918055840281E-3</v>
      </c>
      <c r="P1327">
        <v>0.43877574352163512</v>
      </c>
      <c r="Q1327">
        <v>0.66146390315121129</v>
      </c>
      <c r="R1327">
        <v>148</v>
      </c>
      <c r="S1327">
        <v>0</v>
      </c>
      <c r="T1327">
        <v>-0.58172089727780352</v>
      </c>
      <c r="U1327">
        <v>27</v>
      </c>
      <c r="V1327">
        <v>3008</v>
      </c>
      <c r="W1327">
        <v>149</v>
      </c>
    </row>
    <row r="1328" spans="1:23">
      <c r="A1328" t="s">
        <v>351</v>
      </c>
      <c r="B1328" t="str">
        <f t="shared" si="20"/>
        <v>loan_yoy_historical_new_high_6_1</v>
      </c>
      <c r="C1328" t="s">
        <v>443</v>
      </c>
      <c r="D1328" t="s">
        <v>335</v>
      </c>
      <c r="E1328">
        <v>6</v>
      </c>
      <c r="F1328">
        <v>1</v>
      </c>
      <c r="G1328">
        <v>-1</v>
      </c>
      <c r="H1328" t="s">
        <v>330</v>
      </c>
      <c r="I1328" t="s">
        <v>331</v>
      </c>
      <c r="K1328">
        <v>-0.30934846071013877</v>
      </c>
      <c r="L1328">
        <v>-3.053158403324718E-2</v>
      </c>
      <c r="M1328">
        <v>-0.1728470605697057</v>
      </c>
      <c r="N1328">
        <v>0.4563758389261745</v>
      </c>
      <c r="O1328">
        <v>-7.2718477815207931E-4</v>
      </c>
      <c r="P1328">
        <v>-0.15030612684949249</v>
      </c>
      <c r="Q1328">
        <v>0.88072775128643688</v>
      </c>
      <c r="R1328">
        <v>148</v>
      </c>
      <c r="S1328">
        <v>0</v>
      </c>
      <c r="T1328">
        <v>-0.70916783161826369</v>
      </c>
      <c r="U1328">
        <v>17</v>
      </c>
      <c r="V1328">
        <v>3008</v>
      </c>
      <c r="W1328">
        <v>149</v>
      </c>
    </row>
    <row r="1329" spans="1:23">
      <c r="A1329" t="s">
        <v>351</v>
      </c>
      <c r="B1329" t="str">
        <f t="shared" si="20"/>
        <v>loan_yoy_historical_new_high_6_-1</v>
      </c>
      <c r="C1329" t="s">
        <v>443</v>
      </c>
      <c r="D1329" t="s">
        <v>335</v>
      </c>
      <c r="E1329">
        <v>6</v>
      </c>
      <c r="F1329">
        <v>-1</v>
      </c>
      <c r="G1329">
        <v>-1</v>
      </c>
      <c r="H1329" t="s">
        <v>330</v>
      </c>
      <c r="I1329" t="s">
        <v>331</v>
      </c>
      <c r="K1329">
        <v>-2.367262878890553E-3</v>
      </c>
      <c r="L1329">
        <v>-1.9853662457758331E-4</v>
      </c>
      <c r="M1329">
        <v>-1.123966314237012E-3</v>
      </c>
      <c r="N1329">
        <v>0.53691275167785235</v>
      </c>
      <c r="O1329">
        <v>1.7317181359461321E-3</v>
      </c>
      <c r="P1329">
        <v>0.35143226267068423</v>
      </c>
      <c r="Q1329">
        <v>0.72576389597945257</v>
      </c>
      <c r="R1329">
        <v>148</v>
      </c>
      <c r="S1329">
        <v>0</v>
      </c>
      <c r="T1329">
        <v>-0.48397108965323088</v>
      </c>
      <c r="U1329">
        <v>17</v>
      </c>
      <c r="V1329">
        <v>3008</v>
      </c>
      <c r="W1329">
        <v>149</v>
      </c>
    </row>
    <row r="1330" spans="1:23">
      <c r="A1330" t="s">
        <v>351</v>
      </c>
      <c r="B1330" t="str">
        <f t="shared" si="20"/>
        <v>newstarts_area_yoy_historical_new_high_6_1</v>
      </c>
      <c r="C1330" t="s">
        <v>340</v>
      </c>
      <c r="D1330" t="s">
        <v>335</v>
      </c>
      <c r="E1330">
        <v>6</v>
      </c>
      <c r="F1330">
        <v>1</v>
      </c>
      <c r="G1330">
        <v>1</v>
      </c>
      <c r="H1330" t="s">
        <v>330</v>
      </c>
      <c r="I1330" t="s">
        <v>331</v>
      </c>
      <c r="K1330">
        <v>2.227884921005308</v>
      </c>
      <c r="L1330">
        <v>0.10315216375077001</v>
      </c>
      <c r="M1330">
        <v>0.58444345122453656</v>
      </c>
      <c r="N1330">
        <v>0.51677852348993292</v>
      </c>
      <c r="O1330">
        <v>9.5745217163551791E-3</v>
      </c>
      <c r="P1330">
        <v>1.9556622565343429</v>
      </c>
      <c r="Q1330">
        <v>5.238833217549195E-2</v>
      </c>
      <c r="R1330">
        <v>148</v>
      </c>
      <c r="S1330">
        <v>0</v>
      </c>
      <c r="T1330">
        <v>-0.47028294624098332</v>
      </c>
      <c r="U1330">
        <v>41</v>
      </c>
      <c r="V1330">
        <v>3008</v>
      </c>
      <c r="W1330">
        <v>149</v>
      </c>
    </row>
    <row r="1331" spans="1:23">
      <c r="A1331" t="s">
        <v>351</v>
      </c>
      <c r="B1331" t="str">
        <f t="shared" si="20"/>
        <v>newstarts_area_yoy_historical_new_high_6_-1</v>
      </c>
      <c r="C1331" t="s">
        <v>340</v>
      </c>
      <c r="D1331" t="s">
        <v>335</v>
      </c>
      <c r="E1331">
        <v>6</v>
      </c>
      <c r="F1331">
        <v>-1</v>
      </c>
      <c r="G1331">
        <v>1</v>
      </c>
      <c r="H1331" t="s">
        <v>330</v>
      </c>
      <c r="I1331" t="s">
        <v>331</v>
      </c>
      <c r="K1331">
        <v>-0.78654239466378995</v>
      </c>
      <c r="L1331">
        <v>-0.12135789347117069</v>
      </c>
      <c r="M1331">
        <v>-0.68759416685625474</v>
      </c>
      <c r="N1331">
        <v>0.47651006711409388</v>
      </c>
      <c r="O1331">
        <v>-8.6798565414301799E-3</v>
      </c>
      <c r="P1331">
        <v>-1.892726979420186</v>
      </c>
      <c r="Q1331">
        <v>6.0346683437754511E-2</v>
      </c>
      <c r="R1331">
        <v>148</v>
      </c>
      <c r="S1331">
        <v>0</v>
      </c>
      <c r="T1331">
        <v>-0.81178681974941946</v>
      </c>
      <c r="U1331">
        <v>41</v>
      </c>
      <c r="V1331">
        <v>3008</v>
      </c>
      <c r="W1331">
        <v>149</v>
      </c>
    </row>
    <row r="1332" spans="1:23">
      <c r="A1332" t="s">
        <v>351</v>
      </c>
      <c r="B1332" t="str">
        <f t="shared" si="20"/>
        <v>completed_yoy_historical_new_high_6_1</v>
      </c>
      <c r="C1332" t="s">
        <v>444</v>
      </c>
      <c r="D1332" t="s">
        <v>335</v>
      </c>
      <c r="E1332">
        <v>6</v>
      </c>
      <c r="F1332">
        <v>1</v>
      </c>
      <c r="G1332">
        <v>1</v>
      </c>
      <c r="H1332" t="s">
        <v>330</v>
      </c>
      <c r="I1332" t="s">
        <v>331</v>
      </c>
      <c r="K1332">
        <v>-0.42697168863759971</v>
      </c>
      <c r="L1332">
        <v>-4.5577178864337757E-2</v>
      </c>
      <c r="M1332">
        <v>-0.25803588672576339</v>
      </c>
      <c r="N1332">
        <v>0.46979865771812079</v>
      </c>
      <c r="O1332">
        <v>-2.0781634171751812E-3</v>
      </c>
      <c r="P1332">
        <v>-0.44267607122055042</v>
      </c>
      <c r="Q1332">
        <v>0.65864635300759489</v>
      </c>
      <c r="R1332">
        <v>148</v>
      </c>
      <c r="S1332">
        <v>0</v>
      </c>
      <c r="T1332">
        <v>-0.76462911717608695</v>
      </c>
      <c r="U1332">
        <v>26</v>
      </c>
      <c r="V1332">
        <v>3008</v>
      </c>
      <c r="W1332">
        <v>149</v>
      </c>
    </row>
    <row r="1333" spans="1:23">
      <c r="A1333" t="s">
        <v>351</v>
      </c>
      <c r="B1333" t="str">
        <f t="shared" si="20"/>
        <v>completed_yoy_historical_new_high_6_-1</v>
      </c>
      <c r="C1333" t="s">
        <v>444</v>
      </c>
      <c r="D1333" t="s">
        <v>335</v>
      </c>
      <c r="E1333">
        <v>6</v>
      </c>
      <c r="F1333">
        <v>-1</v>
      </c>
      <c r="G1333">
        <v>1</v>
      </c>
      <c r="H1333" t="s">
        <v>330</v>
      </c>
      <c r="I1333" t="s">
        <v>331</v>
      </c>
      <c r="K1333">
        <v>0.2024128160447867</v>
      </c>
      <c r="L1333">
        <v>1.5562410616372979E-2</v>
      </c>
      <c r="M1333">
        <v>8.8106822823303843E-2</v>
      </c>
      <c r="N1333">
        <v>0.52348993288590606</v>
      </c>
      <c r="O1333">
        <v>2.9003530573720429E-3</v>
      </c>
      <c r="P1333">
        <v>0.60304205995432281</v>
      </c>
      <c r="Q1333">
        <v>0.54740370492817902</v>
      </c>
      <c r="R1333">
        <v>148</v>
      </c>
      <c r="S1333">
        <v>0</v>
      </c>
      <c r="T1333">
        <v>-0.5523092311450174</v>
      </c>
      <c r="U1333">
        <v>26</v>
      </c>
      <c r="V1333">
        <v>3008</v>
      </c>
      <c r="W1333">
        <v>149</v>
      </c>
    </row>
    <row r="1334" spans="1:23">
      <c r="A1334" t="s">
        <v>351</v>
      </c>
      <c r="B1334" t="str">
        <f t="shared" si="20"/>
        <v>sold_area_yoy_historical_new_high_6_1</v>
      </c>
      <c r="C1334" t="s">
        <v>346</v>
      </c>
      <c r="D1334" t="s">
        <v>335</v>
      </c>
      <c r="E1334">
        <v>6</v>
      </c>
      <c r="F1334">
        <v>1</v>
      </c>
      <c r="G1334">
        <v>-1</v>
      </c>
      <c r="H1334" t="s">
        <v>330</v>
      </c>
      <c r="I1334" t="s">
        <v>331</v>
      </c>
      <c r="K1334">
        <v>0.53082541145946749</v>
      </c>
      <c r="L1334">
        <v>3.631657050903403E-2</v>
      </c>
      <c r="M1334">
        <v>0.20562868073203269</v>
      </c>
      <c r="N1334">
        <v>0.53020134228187921</v>
      </c>
      <c r="O1334">
        <v>4.4859136189773618E-3</v>
      </c>
      <c r="P1334">
        <v>0.96451204563366943</v>
      </c>
      <c r="Q1334">
        <v>0.33636260895171299</v>
      </c>
      <c r="R1334">
        <v>148</v>
      </c>
      <c r="S1334">
        <v>0</v>
      </c>
      <c r="T1334">
        <v>-0.60479188223285552</v>
      </c>
      <c r="U1334">
        <v>36</v>
      </c>
      <c r="V1334">
        <v>3008</v>
      </c>
      <c r="W1334">
        <v>149</v>
      </c>
    </row>
    <row r="1335" spans="1:23">
      <c r="A1335" t="s">
        <v>351</v>
      </c>
      <c r="B1335" t="str">
        <f t="shared" si="20"/>
        <v>sold_area_yoy_historical_new_high_6_-1</v>
      </c>
      <c r="C1335" t="s">
        <v>346</v>
      </c>
      <c r="D1335" t="s">
        <v>335</v>
      </c>
      <c r="E1335">
        <v>6</v>
      </c>
      <c r="F1335">
        <v>-1</v>
      </c>
      <c r="G1335">
        <v>-1</v>
      </c>
      <c r="H1335" t="s">
        <v>330</v>
      </c>
      <c r="I1335" t="s">
        <v>331</v>
      </c>
      <c r="K1335">
        <v>-0.54990518162240987</v>
      </c>
      <c r="L1335">
        <v>-6.4691264655058034E-2</v>
      </c>
      <c r="M1335">
        <v>-0.36628952622597682</v>
      </c>
      <c r="N1335">
        <v>0.46308724832214759</v>
      </c>
      <c r="O1335">
        <v>-3.7036252077162221E-3</v>
      </c>
      <c r="P1335">
        <v>-0.77475422888091594</v>
      </c>
      <c r="Q1335">
        <v>0.43972091442296241</v>
      </c>
      <c r="R1335">
        <v>148</v>
      </c>
      <c r="S1335">
        <v>0</v>
      </c>
      <c r="T1335">
        <v>-0.65472346102515844</v>
      </c>
      <c r="U1335">
        <v>36</v>
      </c>
      <c r="V1335">
        <v>3008</v>
      </c>
      <c r="W1335">
        <v>149</v>
      </c>
    </row>
    <row r="1336" spans="1:23">
      <c r="A1336" t="s">
        <v>351</v>
      </c>
      <c r="B1336" t="str">
        <f t="shared" si="20"/>
        <v>local_gov_budget_MA12_yoy_historical_new_high_6_1</v>
      </c>
      <c r="C1336" t="s">
        <v>389</v>
      </c>
      <c r="D1336" t="s">
        <v>335</v>
      </c>
      <c r="E1336">
        <v>6</v>
      </c>
      <c r="F1336">
        <v>1</v>
      </c>
      <c r="G1336">
        <v>-1</v>
      </c>
      <c r="H1336" t="s">
        <v>454</v>
      </c>
      <c r="I1336" t="s">
        <v>331</v>
      </c>
      <c r="K1336">
        <v>0.1409145680004753</v>
      </c>
      <c r="L1336">
        <v>1.216260183608275E-2</v>
      </c>
      <c r="M1336">
        <v>6.8383780639485095E-2</v>
      </c>
      <c r="N1336">
        <v>0.5</v>
      </c>
      <c r="O1336">
        <v>2.7269883072870739E-3</v>
      </c>
      <c r="P1336">
        <v>0.53856076222497318</v>
      </c>
      <c r="Q1336">
        <v>0.59107688824305393</v>
      </c>
      <c r="R1336">
        <v>135</v>
      </c>
      <c r="S1336">
        <v>0</v>
      </c>
      <c r="T1336">
        <v>-0.45564882224385361</v>
      </c>
      <c r="U1336">
        <v>36</v>
      </c>
      <c r="V1336">
        <v>2748</v>
      </c>
      <c r="W1336">
        <v>136</v>
      </c>
    </row>
    <row r="1337" spans="1:23">
      <c r="A1337" t="s">
        <v>351</v>
      </c>
      <c r="B1337" t="str">
        <f t="shared" si="20"/>
        <v>local_gov_budget_MA12_yoy_historical_new_high_6_-1</v>
      </c>
      <c r="C1337" t="s">
        <v>389</v>
      </c>
      <c r="D1337" t="s">
        <v>335</v>
      </c>
      <c r="E1337">
        <v>6</v>
      </c>
      <c r="F1337">
        <v>-1</v>
      </c>
      <c r="G1337">
        <v>-1</v>
      </c>
      <c r="H1337" t="s">
        <v>454</v>
      </c>
      <c r="I1337" t="s">
        <v>331</v>
      </c>
      <c r="K1337">
        <v>-0.37926585087110037</v>
      </c>
      <c r="L1337">
        <v>-4.2786502272624372E-2</v>
      </c>
      <c r="M1337">
        <v>-0.24056553237332071</v>
      </c>
      <c r="N1337">
        <v>0.49264705882352938</v>
      </c>
      <c r="O1337">
        <v>-1.74175723052642E-3</v>
      </c>
      <c r="P1337">
        <v>-0.33584268164944192</v>
      </c>
      <c r="Q1337">
        <v>0.73751088941906418</v>
      </c>
      <c r="R1337">
        <v>135</v>
      </c>
      <c r="S1337">
        <v>0</v>
      </c>
      <c r="T1337">
        <v>-0.74380470394694653</v>
      </c>
      <c r="U1337">
        <v>36</v>
      </c>
      <c r="V1337">
        <v>2748</v>
      </c>
      <c r="W1337">
        <v>136</v>
      </c>
    </row>
    <row r="1338" spans="1:23">
      <c r="A1338" t="s">
        <v>351</v>
      </c>
      <c r="B1338" t="str">
        <f t="shared" si="20"/>
        <v>newstarts_area_ytd_yoy_historical_new_high_6_1</v>
      </c>
      <c r="C1338" t="s">
        <v>446</v>
      </c>
      <c r="D1338" t="s">
        <v>335</v>
      </c>
      <c r="E1338">
        <v>6</v>
      </c>
      <c r="F1338">
        <v>1</v>
      </c>
      <c r="G1338">
        <v>1</v>
      </c>
      <c r="H1338" t="s">
        <v>330</v>
      </c>
      <c r="I1338" t="s">
        <v>331</v>
      </c>
      <c r="K1338">
        <v>1.9762932931387269</v>
      </c>
      <c r="L1338">
        <v>9.5677995462893684E-2</v>
      </c>
      <c r="M1338">
        <v>0.54204438019767831</v>
      </c>
      <c r="N1338">
        <v>0.51677852348993292</v>
      </c>
      <c r="O1338">
        <v>9.1127349747897636E-3</v>
      </c>
      <c r="P1338">
        <v>1.8075986699842701</v>
      </c>
      <c r="Q1338">
        <v>7.2699758716439966E-2</v>
      </c>
      <c r="R1338">
        <v>148</v>
      </c>
      <c r="S1338">
        <v>0</v>
      </c>
      <c r="T1338">
        <v>-0.4978819764488901</v>
      </c>
      <c r="U1338">
        <v>31</v>
      </c>
      <c r="V1338">
        <v>3008</v>
      </c>
      <c r="W1338">
        <v>149</v>
      </c>
    </row>
    <row r="1339" spans="1:23">
      <c r="A1339" t="s">
        <v>351</v>
      </c>
      <c r="B1339" t="str">
        <f t="shared" si="20"/>
        <v>newstarts_area_ytd_yoy_historical_new_high_6_-1</v>
      </c>
      <c r="C1339" t="s">
        <v>446</v>
      </c>
      <c r="D1339" t="s">
        <v>335</v>
      </c>
      <c r="E1339">
        <v>6</v>
      </c>
      <c r="F1339">
        <v>-1</v>
      </c>
      <c r="G1339">
        <v>1</v>
      </c>
      <c r="H1339" t="s">
        <v>330</v>
      </c>
      <c r="I1339" t="s">
        <v>331</v>
      </c>
      <c r="K1339">
        <v>-0.76849842482693309</v>
      </c>
      <c r="L1339">
        <v>-0.11536423566641051</v>
      </c>
      <c r="M1339">
        <v>-0.65357280235903426</v>
      </c>
      <c r="N1339">
        <v>0.47651006711409388</v>
      </c>
      <c r="O1339">
        <v>-8.093198017055242E-3</v>
      </c>
      <c r="P1339">
        <v>-1.7444662431448259</v>
      </c>
      <c r="Q1339">
        <v>8.3153789294805519E-2</v>
      </c>
      <c r="R1339">
        <v>148</v>
      </c>
      <c r="S1339">
        <v>0</v>
      </c>
      <c r="T1339">
        <v>-0.84063464482124961</v>
      </c>
      <c r="U1339">
        <v>31</v>
      </c>
      <c r="V1339">
        <v>3008</v>
      </c>
      <c r="W1339">
        <v>149</v>
      </c>
    </row>
    <row r="1340" spans="1:23">
      <c r="A1340" t="s">
        <v>351</v>
      </c>
      <c r="B1340" t="str">
        <f t="shared" si="20"/>
        <v>completed_area_ytd_yoy_historical_new_high_6_1</v>
      </c>
      <c r="C1340" t="s">
        <v>447</v>
      </c>
      <c r="D1340" t="s">
        <v>335</v>
      </c>
      <c r="E1340">
        <v>6</v>
      </c>
      <c r="F1340">
        <v>1</v>
      </c>
      <c r="G1340">
        <v>1</v>
      </c>
      <c r="H1340" t="s">
        <v>330</v>
      </c>
      <c r="I1340" t="s">
        <v>331</v>
      </c>
      <c r="K1340">
        <v>-0.27900106710903227</v>
      </c>
      <c r="L1340">
        <v>-2.7032696104904549E-2</v>
      </c>
      <c r="M1340">
        <v>-0.1530380183395528</v>
      </c>
      <c r="N1340">
        <v>0.48322147651006708</v>
      </c>
      <c r="O1340">
        <v>-4.9126351957801161E-4</v>
      </c>
      <c r="P1340">
        <v>-0.1030599533170984</v>
      </c>
      <c r="Q1340">
        <v>0.91805490231150122</v>
      </c>
      <c r="R1340">
        <v>148</v>
      </c>
      <c r="S1340">
        <v>0</v>
      </c>
      <c r="T1340">
        <v>-0.70789758551489046</v>
      </c>
      <c r="U1340">
        <v>26</v>
      </c>
      <c r="V1340">
        <v>3008</v>
      </c>
      <c r="W1340">
        <v>149</v>
      </c>
    </row>
    <row r="1341" spans="1:23">
      <c r="A1341" t="s">
        <v>351</v>
      </c>
      <c r="B1341" t="str">
        <f t="shared" si="20"/>
        <v>completed_area_ytd_yoy_historical_new_high_6_-1</v>
      </c>
      <c r="C1341" t="s">
        <v>447</v>
      </c>
      <c r="D1341" t="s">
        <v>335</v>
      </c>
      <c r="E1341">
        <v>6</v>
      </c>
      <c r="F1341">
        <v>-1</v>
      </c>
      <c r="G1341">
        <v>1</v>
      </c>
      <c r="H1341" t="s">
        <v>330</v>
      </c>
      <c r="I1341" t="s">
        <v>331</v>
      </c>
      <c r="K1341">
        <v>-4.4358383755263457E-2</v>
      </c>
      <c r="L1341">
        <v>-3.7939228795305091E-3</v>
      </c>
      <c r="M1341">
        <v>-2.147822906613809E-2</v>
      </c>
      <c r="N1341">
        <v>0.51677852348993292</v>
      </c>
      <c r="O1341">
        <v>1.4010411823698651E-3</v>
      </c>
      <c r="P1341">
        <v>0.28770204485289619</v>
      </c>
      <c r="Q1341">
        <v>0.77397729219023825</v>
      </c>
      <c r="R1341">
        <v>148</v>
      </c>
      <c r="S1341">
        <v>0</v>
      </c>
      <c r="T1341">
        <v>-0.46293831732948731</v>
      </c>
      <c r="U1341">
        <v>26</v>
      </c>
      <c r="V1341">
        <v>3008</v>
      </c>
      <c r="W1341">
        <v>149</v>
      </c>
    </row>
    <row r="1342" spans="1:23">
      <c r="A1342" t="s">
        <v>351</v>
      </c>
      <c r="B1342" t="str">
        <f t="shared" si="20"/>
        <v>sold_area_ytd_yoy_historical_new_high_6_1</v>
      </c>
      <c r="C1342" t="s">
        <v>392</v>
      </c>
      <c r="D1342" t="s">
        <v>335</v>
      </c>
      <c r="E1342">
        <v>6</v>
      </c>
      <c r="F1342">
        <v>1</v>
      </c>
      <c r="G1342">
        <v>-1</v>
      </c>
      <c r="H1342" t="s">
        <v>330</v>
      </c>
      <c r="I1342" t="s">
        <v>331</v>
      </c>
      <c r="K1342">
        <v>-0.1667662910628325</v>
      </c>
      <c r="L1342">
        <v>-1.5168083372608551E-2</v>
      </c>
      <c r="M1342">
        <v>-8.5869094964260331E-2</v>
      </c>
      <c r="N1342">
        <v>0.46979865771812079</v>
      </c>
      <c r="O1342">
        <v>4.2713578565696362E-4</v>
      </c>
      <c r="P1342">
        <v>9.1015419879475506E-2</v>
      </c>
      <c r="Q1342">
        <v>0.92760340663987528</v>
      </c>
      <c r="R1342">
        <v>148</v>
      </c>
      <c r="S1342">
        <v>0</v>
      </c>
      <c r="T1342">
        <v>-0.724887261217662</v>
      </c>
      <c r="U1342">
        <v>19</v>
      </c>
      <c r="V1342">
        <v>3008</v>
      </c>
      <c r="W1342">
        <v>149</v>
      </c>
    </row>
    <row r="1343" spans="1:23">
      <c r="A1343" t="s">
        <v>351</v>
      </c>
      <c r="B1343" t="str">
        <f t="shared" si="20"/>
        <v>sold_area_ytd_yoy_historical_new_high_6_-1</v>
      </c>
      <c r="C1343" t="s">
        <v>392</v>
      </c>
      <c r="D1343" t="s">
        <v>335</v>
      </c>
      <c r="E1343">
        <v>6</v>
      </c>
      <c r="F1343">
        <v>-1</v>
      </c>
      <c r="G1343">
        <v>-1</v>
      </c>
      <c r="H1343" t="s">
        <v>330</v>
      </c>
      <c r="I1343" t="s">
        <v>331</v>
      </c>
      <c r="K1343">
        <v>-0.17308123981502641</v>
      </c>
      <c r="L1343">
        <v>-1.5795564080469341E-2</v>
      </c>
      <c r="M1343">
        <v>-8.9421369774988296E-2</v>
      </c>
      <c r="N1343">
        <v>0.52348993288590606</v>
      </c>
      <c r="O1343">
        <v>3.9671327522448722E-4</v>
      </c>
      <c r="P1343">
        <v>8.2276392599178655E-2</v>
      </c>
      <c r="Q1343">
        <v>0.93453809528445075</v>
      </c>
      <c r="R1343">
        <v>148</v>
      </c>
      <c r="S1343">
        <v>0</v>
      </c>
      <c r="T1343">
        <v>-0.64707039673775613</v>
      </c>
      <c r="U1343">
        <v>19</v>
      </c>
      <c r="V1343">
        <v>3008</v>
      </c>
      <c r="W1343">
        <v>149</v>
      </c>
    </row>
    <row r="1344" spans="1:23">
      <c r="A1344" t="s">
        <v>351</v>
      </c>
      <c r="B1344" t="str">
        <f t="shared" si="20"/>
        <v>CN_BOND_1Y_historical_new_high_6_1</v>
      </c>
      <c r="C1344" t="s">
        <v>448</v>
      </c>
      <c r="D1344" t="s">
        <v>335</v>
      </c>
      <c r="E1344">
        <v>6</v>
      </c>
      <c r="F1344">
        <v>1</v>
      </c>
      <c r="G1344">
        <v>-1</v>
      </c>
      <c r="H1344" t="s">
        <v>330</v>
      </c>
      <c r="I1344" t="s">
        <v>331</v>
      </c>
      <c r="K1344">
        <v>2.2240966609544222</v>
      </c>
      <c r="L1344">
        <v>0.1030436428278991</v>
      </c>
      <c r="M1344">
        <v>0.58382807217283172</v>
      </c>
      <c r="N1344">
        <v>0.56375838926174493</v>
      </c>
      <c r="O1344">
        <v>9.579614141823449E-3</v>
      </c>
      <c r="P1344">
        <v>2.0118884394268828</v>
      </c>
      <c r="Q1344">
        <v>4.6046421216441043E-2</v>
      </c>
      <c r="R1344">
        <v>148</v>
      </c>
      <c r="S1344">
        <v>1</v>
      </c>
      <c r="T1344">
        <v>-0.53278607686863788</v>
      </c>
      <c r="U1344">
        <v>25</v>
      </c>
      <c r="V1344">
        <v>3008</v>
      </c>
      <c r="W1344">
        <v>149</v>
      </c>
    </row>
    <row r="1345" spans="1:23">
      <c r="A1345" t="s">
        <v>351</v>
      </c>
      <c r="B1345" t="str">
        <f t="shared" si="20"/>
        <v>CN_BOND_1Y_historical_new_high_6_-1</v>
      </c>
      <c r="C1345" t="s">
        <v>448</v>
      </c>
      <c r="D1345" t="s">
        <v>335</v>
      </c>
      <c r="E1345">
        <v>6</v>
      </c>
      <c r="F1345">
        <v>-1</v>
      </c>
      <c r="G1345">
        <v>-1</v>
      </c>
      <c r="H1345" t="s">
        <v>330</v>
      </c>
      <c r="I1345" t="s">
        <v>331</v>
      </c>
      <c r="K1345">
        <v>-0.78629158552129608</v>
      </c>
      <c r="L1345">
        <v>-0.1212714498812969</v>
      </c>
      <c r="M1345">
        <v>-0.68710378292868501</v>
      </c>
      <c r="N1345">
        <v>0.43624161073825501</v>
      </c>
      <c r="O1345">
        <v>-8.623673463357415E-3</v>
      </c>
      <c r="P1345">
        <v>-1.787689402045153</v>
      </c>
      <c r="Q1345">
        <v>7.5872405912365853E-2</v>
      </c>
      <c r="R1345">
        <v>148</v>
      </c>
      <c r="S1345">
        <v>0</v>
      </c>
      <c r="T1345">
        <v>-0.85199110705428471</v>
      </c>
      <c r="U1345">
        <v>25</v>
      </c>
      <c r="V1345">
        <v>3008</v>
      </c>
      <c r="W1345">
        <v>149</v>
      </c>
    </row>
    <row r="1346" spans="1:23">
      <c r="A1346" t="s">
        <v>351</v>
      </c>
      <c r="B1346" t="str">
        <f t="shared" si="20"/>
        <v>CN_BOND_10Y_historical_new_high_6_1</v>
      </c>
      <c r="C1346" t="s">
        <v>449</v>
      </c>
      <c r="D1346" t="s">
        <v>335</v>
      </c>
      <c r="E1346">
        <v>6</v>
      </c>
      <c r="F1346">
        <v>1</v>
      </c>
      <c r="G1346">
        <v>-1</v>
      </c>
      <c r="H1346" t="s">
        <v>330</v>
      </c>
      <c r="I1346" t="s">
        <v>331</v>
      </c>
      <c r="K1346">
        <v>1.141436965125342E-2</v>
      </c>
      <c r="L1346">
        <v>9.512928658774733E-4</v>
      </c>
      <c r="M1346">
        <v>5.3855251084331786E-3</v>
      </c>
      <c r="N1346">
        <v>0.48993288590604028</v>
      </c>
      <c r="O1346">
        <v>1.8247945058707049E-3</v>
      </c>
      <c r="P1346">
        <v>0.37809572501503103</v>
      </c>
      <c r="Q1346">
        <v>0.7059012259360975</v>
      </c>
      <c r="R1346">
        <v>148</v>
      </c>
      <c r="S1346">
        <v>0</v>
      </c>
      <c r="T1346">
        <v>-0.56647654837778227</v>
      </c>
      <c r="U1346">
        <v>26</v>
      </c>
      <c r="V1346">
        <v>3008</v>
      </c>
      <c r="W1346">
        <v>149</v>
      </c>
    </row>
    <row r="1347" spans="1:23">
      <c r="A1347" t="s">
        <v>351</v>
      </c>
      <c r="B1347" t="str">
        <f t="shared" ref="B1347:B1410" si="21">C1347&amp;"_"&amp;D1347&amp;"_"&amp;E1347&amp;"_"&amp;F1347</f>
        <v>CN_BOND_10Y_historical_new_high_6_-1</v>
      </c>
      <c r="C1347" t="s">
        <v>449</v>
      </c>
      <c r="D1347" t="s">
        <v>335</v>
      </c>
      <c r="E1347">
        <v>6</v>
      </c>
      <c r="F1347">
        <v>-1</v>
      </c>
      <c r="G1347">
        <v>-1</v>
      </c>
      <c r="H1347" t="s">
        <v>330</v>
      </c>
      <c r="I1347" t="s">
        <v>331</v>
      </c>
      <c r="K1347">
        <v>-0.31875934709506659</v>
      </c>
      <c r="L1347">
        <v>-3.1645247987415748E-2</v>
      </c>
      <c r="M1347">
        <v>-0.17915227130566219</v>
      </c>
      <c r="N1347">
        <v>0.50335570469798663</v>
      </c>
      <c r="O1347">
        <v>-8.2025066746382587E-4</v>
      </c>
      <c r="P1347">
        <v>-0.16603609013880979</v>
      </c>
      <c r="Q1347">
        <v>0.8683551527059844</v>
      </c>
      <c r="R1347">
        <v>148</v>
      </c>
      <c r="S1347">
        <v>0</v>
      </c>
      <c r="T1347">
        <v>-0.53023038802723432</v>
      </c>
      <c r="U1347">
        <v>26</v>
      </c>
      <c r="V1347">
        <v>3008</v>
      </c>
      <c r="W1347">
        <v>149</v>
      </c>
    </row>
    <row r="1348" spans="1:23">
      <c r="A1348" t="s">
        <v>351</v>
      </c>
      <c r="B1348" t="str">
        <f t="shared" si="21"/>
        <v>TERM_SPREAD_historical_new_high_6_1</v>
      </c>
      <c r="C1348" t="s">
        <v>450</v>
      </c>
      <c r="D1348" t="s">
        <v>335</v>
      </c>
      <c r="E1348">
        <v>6</v>
      </c>
      <c r="F1348">
        <v>1</v>
      </c>
      <c r="G1348">
        <v>1</v>
      </c>
      <c r="H1348" t="s">
        <v>330</v>
      </c>
      <c r="I1348" t="s">
        <v>331</v>
      </c>
      <c r="K1348">
        <v>0.74927979388196997</v>
      </c>
      <c r="L1348">
        <v>4.7962937810809507E-2</v>
      </c>
      <c r="M1348">
        <v>0.27159373919422403</v>
      </c>
      <c r="N1348">
        <v>0.55704697986577179</v>
      </c>
      <c r="O1348">
        <v>5.5173643088539219E-3</v>
      </c>
      <c r="P1348">
        <v>1.1375859012340761</v>
      </c>
      <c r="Q1348">
        <v>0.25713175338769961</v>
      </c>
      <c r="R1348">
        <v>148</v>
      </c>
      <c r="S1348">
        <v>0</v>
      </c>
      <c r="T1348">
        <v>-0.53764681674254622</v>
      </c>
      <c r="U1348">
        <v>39</v>
      </c>
      <c r="V1348">
        <v>3008</v>
      </c>
      <c r="W1348">
        <v>149</v>
      </c>
    </row>
    <row r="1349" spans="1:23">
      <c r="A1349" t="s">
        <v>351</v>
      </c>
      <c r="B1349" t="str">
        <f t="shared" si="21"/>
        <v>TERM_SPREAD_historical_new_high_6_-1</v>
      </c>
      <c r="C1349" t="s">
        <v>450</v>
      </c>
      <c r="D1349" t="s">
        <v>335</v>
      </c>
      <c r="E1349">
        <v>6</v>
      </c>
      <c r="F1349">
        <v>-1</v>
      </c>
      <c r="G1349">
        <v>1</v>
      </c>
      <c r="H1349" t="s">
        <v>330</v>
      </c>
      <c r="I1349" t="s">
        <v>331</v>
      </c>
      <c r="K1349">
        <v>-0.60611413454356144</v>
      </c>
      <c r="L1349">
        <v>-7.5085667624251173E-2</v>
      </c>
      <c r="M1349">
        <v>-0.42517823471124189</v>
      </c>
      <c r="N1349">
        <v>0.43624161073825501</v>
      </c>
      <c r="O1349">
        <v>-4.4544143416358501E-3</v>
      </c>
      <c r="P1349">
        <v>-0.89727443405326934</v>
      </c>
      <c r="Q1349">
        <v>0.37102976780094982</v>
      </c>
      <c r="R1349">
        <v>148</v>
      </c>
      <c r="S1349">
        <v>0</v>
      </c>
      <c r="T1349">
        <v>-0.69396502315521302</v>
      </c>
      <c r="U1349">
        <v>39</v>
      </c>
      <c r="V1349">
        <v>3008</v>
      </c>
      <c r="W1349">
        <v>149</v>
      </c>
    </row>
    <row r="1350" spans="1:23">
      <c r="A1350" t="s">
        <v>351</v>
      </c>
      <c r="B1350" t="str">
        <f t="shared" si="21"/>
        <v>US_BOND_5Y_historical_new_high_6_1</v>
      </c>
      <c r="C1350" t="s">
        <v>338</v>
      </c>
      <c r="D1350" t="s">
        <v>335</v>
      </c>
      <c r="E1350">
        <v>6</v>
      </c>
      <c r="F1350">
        <v>1</v>
      </c>
      <c r="G1350">
        <v>1</v>
      </c>
      <c r="H1350" t="s">
        <v>330</v>
      </c>
      <c r="I1350" t="s">
        <v>331</v>
      </c>
      <c r="K1350">
        <v>-0.26033551667222909</v>
      </c>
      <c r="L1350">
        <v>-2.4947099597556369E-2</v>
      </c>
      <c r="M1350">
        <v>-0.14123059250905501</v>
      </c>
      <c r="N1350">
        <v>0.46308724832214759</v>
      </c>
      <c r="O1350">
        <v>-4.1515086322564931E-4</v>
      </c>
      <c r="P1350">
        <v>-8.9227013070586919E-2</v>
      </c>
      <c r="Q1350">
        <v>0.92902212835746489</v>
      </c>
      <c r="R1350">
        <v>148</v>
      </c>
      <c r="S1350">
        <v>0</v>
      </c>
      <c r="T1350">
        <v>-0.65164951614900946</v>
      </c>
      <c r="U1350">
        <v>41</v>
      </c>
      <c r="V1350">
        <v>3008</v>
      </c>
      <c r="W1350">
        <v>149</v>
      </c>
    </row>
    <row r="1351" spans="1:23">
      <c r="A1351" t="s">
        <v>351</v>
      </c>
      <c r="B1351" t="str">
        <f t="shared" si="21"/>
        <v>US_BOND_5Y_historical_new_high_6_-1</v>
      </c>
      <c r="C1351" t="s">
        <v>338</v>
      </c>
      <c r="D1351" t="s">
        <v>335</v>
      </c>
      <c r="E1351">
        <v>6</v>
      </c>
      <c r="F1351">
        <v>-1</v>
      </c>
      <c r="G1351">
        <v>1</v>
      </c>
      <c r="H1351" t="s">
        <v>330</v>
      </c>
      <c r="I1351" t="s">
        <v>331</v>
      </c>
      <c r="K1351">
        <v>-6.8474151362856062E-2</v>
      </c>
      <c r="L1351">
        <v>-5.9247651283805816E-3</v>
      </c>
      <c r="M1351">
        <v>-3.354129750779284E-2</v>
      </c>
      <c r="N1351">
        <v>0.53020134228187921</v>
      </c>
      <c r="O1351">
        <v>1.1314829556408361E-3</v>
      </c>
      <c r="P1351">
        <v>0.24093348680267021</v>
      </c>
      <c r="Q1351">
        <v>0.80994011730902005</v>
      </c>
      <c r="R1351">
        <v>148</v>
      </c>
      <c r="S1351">
        <v>0</v>
      </c>
      <c r="T1351">
        <v>-0.58518912590126182</v>
      </c>
      <c r="U1351">
        <v>41</v>
      </c>
      <c r="V1351">
        <v>3008</v>
      </c>
      <c r="W1351">
        <v>149</v>
      </c>
    </row>
    <row r="1352" spans="1:23">
      <c r="A1352" t="s">
        <v>351</v>
      </c>
      <c r="B1352" t="str">
        <f t="shared" si="21"/>
        <v>US_BOND_10Y_historical_new_high_6_1</v>
      </c>
      <c r="C1352" t="s">
        <v>336</v>
      </c>
      <c r="D1352" t="s">
        <v>335</v>
      </c>
      <c r="E1352">
        <v>6</v>
      </c>
      <c r="F1352">
        <v>1</v>
      </c>
      <c r="G1352">
        <v>1</v>
      </c>
      <c r="H1352" t="s">
        <v>330</v>
      </c>
      <c r="I1352" t="s">
        <v>331</v>
      </c>
      <c r="K1352">
        <v>-0.34857889797782649</v>
      </c>
      <c r="L1352">
        <v>-3.5269570630522613E-2</v>
      </c>
      <c r="M1352">
        <v>-0.1996722343895487</v>
      </c>
      <c r="N1352">
        <v>0.43624161073825501</v>
      </c>
      <c r="O1352">
        <v>-1.00986324876803E-3</v>
      </c>
      <c r="P1352">
        <v>-0.20198828065300939</v>
      </c>
      <c r="Q1352">
        <v>0.84020326349532715</v>
      </c>
      <c r="R1352">
        <v>148</v>
      </c>
      <c r="S1352">
        <v>0</v>
      </c>
      <c r="T1352">
        <v>-0.54337970070196728</v>
      </c>
      <c r="U1352">
        <v>35</v>
      </c>
      <c r="V1352">
        <v>3008</v>
      </c>
      <c r="W1352">
        <v>149</v>
      </c>
    </row>
    <row r="1353" spans="1:23">
      <c r="A1353" t="s">
        <v>351</v>
      </c>
      <c r="B1353" t="str">
        <f t="shared" si="21"/>
        <v>US_BOND_10Y_historical_new_high_6_-1</v>
      </c>
      <c r="C1353" t="s">
        <v>336</v>
      </c>
      <c r="D1353" t="s">
        <v>335</v>
      </c>
      <c r="E1353">
        <v>6</v>
      </c>
      <c r="F1353">
        <v>-1</v>
      </c>
      <c r="G1353">
        <v>1</v>
      </c>
      <c r="H1353" t="s">
        <v>330</v>
      </c>
      <c r="I1353" t="s">
        <v>331</v>
      </c>
      <c r="K1353">
        <v>5.7713026795989553E-2</v>
      </c>
      <c r="L1353">
        <v>4.7116909262474582E-3</v>
      </c>
      <c r="M1353">
        <v>2.6674377889438231E-2</v>
      </c>
      <c r="N1353">
        <v>0.55704697986577179</v>
      </c>
      <c r="O1353">
        <v>2.2509278601170772E-3</v>
      </c>
      <c r="P1353">
        <v>0.44244777220698378</v>
      </c>
      <c r="Q1353">
        <v>0.65881113917235457</v>
      </c>
      <c r="R1353">
        <v>148</v>
      </c>
      <c r="S1353">
        <v>0</v>
      </c>
      <c r="T1353">
        <v>-0.48148837288270302</v>
      </c>
      <c r="U1353">
        <v>35</v>
      </c>
      <c r="V1353">
        <v>3008</v>
      </c>
      <c r="W1353">
        <v>149</v>
      </c>
    </row>
    <row r="1354" spans="1:23">
      <c r="A1354" t="s">
        <v>351</v>
      </c>
      <c r="B1354" t="str">
        <f t="shared" si="21"/>
        <v>CNY_INDEX_historical_new_high_6_1</v>
      </c>
      <c r="C1354" t="s">
        <v>388</v>
      </c>
      <c r="D1354" t="s">
        <v>335</v>
      </c>
      <c r="E1354">
        <v>6</v>
      </c>
      <c r="F1354">
        <v>1</v>
      </c>
      <c r="G1354">
        <v>-1</v>
      </c>
      <c r="H1354" t="s">
        <v>455</v>
      </c>
      <c r="I1354" t="s">
        <v>331</v>
      </c>
      <c r="K1354">
        <v>-0.1813086404557053</v>
      </c>
      <c r="L1354">
        <v>-2.3068700213671911E-2</v>
      </c>
      <c r="M1354">
        <v>-0.15159921648536881</v>
      </c>
      <c r="N1354">
        <v>0.49532710280373832</v>
      </c>
      <c r="O1354">
        <v>-7.4775552387786113E-4</v>
      </c>
      <c r="P1354">
        <v>-0.16319682793449861</v>
      </c>
      <c r="Q1354">
        <v>0.87067419844939864</v>
      </c>
      <c r="R1354">
        <v>106</v>
      </c>
      <c r="S1354">
        <v>0</v>
      </c>
      <c r="T1354">
        <v>-0.44661651666214852</v>
      </c>
      <c r="U1354">
        <v>27</v>
      </c>
      <c r="V1354">
        <v>2160</v>
      </c>
      <c r="W1354">
        <v>107</v>
      </c>
    </row>
    <row r="1355" spans="1:23">
      <c r="A1355" t="s">
        <v>351</v>
      </c>
      <c r="B1355" t="str">
        <f t="shared" si="21"/>
        <v>CNY_INDEX_historical_new_high_6_-1</v>
      </c>
      <c r="C1355" t="s">
        <v>388</v>
      </c>
      <c r="D1355" t="s">
        <v>335</v>
      </c>
      <c r="E1355">
        <v>6</v>
      </c>
      <c r="F1355">
        <v>-1</v>
      </c>
      <c r="G1355">
        <v>-1</v>
      </c>
      <c r="H1355" t="s">
        <v>455</v>
      </c>
      <c r="I1355" t="s">
        <v>331</v>
      </c>
      <c r="K1355">
        <v>1.609209910476084E-3</v>
      </c>
      <c r="L1355">
        <v>1.8760785677085501E-4</v>
      </c>
      <c r="M1355">
        <v>1.232891486279098E-3</v>
      </c>
      <c r="N1355">
        <v>0.50467289719626163</v>
      </c>
      <c r="O1355">
        <v>1.1449834825460279E-3</v>
      </c>
      <c r="P1355">
        <v>0.24674349805130161</v>
      </c>
      <c r="Q1355">
        <v>0.80558396735982363</v>
      </c>
      <c r="R1355">
        <v>106</v>
      </c>
      <c r="S1355">
        <v>0</v>
      </c>
      <c r="T1355">
        <v>-0.48889848497325289</v>
      </c>
      <c r="U1355">
        <v>27</v>
      </c>
      <c r="V1355">
        <v>2160</v>
      </c>
      <c r="W1355">
        <v>107</v>
      </c>
    </row>
    <row r="1356" spans="1:23">
      <c r="A1356" t="s">
        <v>351</v>
      </c>
      <c r="B1356" t="str">
        <f t="shared" si="21"/>
        <v>USD_INDEX_historical_new_high_6_1</v>
      </c>
      <c r="C1356" t="s">
        <v>452</v>
      </c>
      <c r="D1356" t="s">
        <v>335</v>
      </c>
      <c r="E1356">
        <v>6</v>
      </c>
      <c r="F1356">
        <v>1</v>
      </c>
      <c r="G1356">
        <v>1</v>
      </c>
      <c r="H1356" t="s">
        <v>330</v>
      </c>
      <c r="I1356" t="s">
        <v>331</v>
      </c>
      <c r="K1356">
        <v>4.6258754337613617E-2</v>
      </c>
      <c r="L1356">
        <v>3.795622350931227E-3</v>
      </c>
      <c r="M1356">
        <v>2.148817963362061E-2</v>
      </c>
      <c r="N1356">
        <v>0.51006711409395977</v>
      </c>
      <c r="O1356">
        <v>1.9455886653933969E-3</v>
      </c>
      <c r="P1356">
        <v>0.4077467550721135</v>
      </c>
      <c r="Q1356">
        <v>0.68404882780004894</v>
      </c>
      <c r="R1356">
        <v>148</v>
      </c>
      <c r="S1356">
        <v>0</v>
      </c>
      <c r="T1356">
        <v>-0.58668828688408659</v>
      </c>
      <c r="U1356">
        <v>31</v>
      </c>
      <c r="V1356">
        <v>3008</v>
      </c>
      <c r="W1356">
        <v>149</v>
      </c>
    </row>
    <row r="1357" spans="1:23">
      <c r="A1357" t="s">
        <v>351</v>
      </c>
      <c r="B1357" t="str">
        <f t="shared" si="21"/>
        <v>USD_INDEX_historical_new_high_6_-1</v>
      </c>
      <c r="C1357" t="s">
        <v>452</v>
      </c>
      <c r="D1357" t="s">
        <v>335</v>
      </c>
      <c r="E1357">
        <v>6</v>
      </c>
      <c r="F1357">
        <v>-1</v>
      </c>
      <c r="G1357">
        <v>1</v>
      </c>
      <c r="H1357" t="s">
        <v>330</v>
      </c>
      <c r="I1357" t="s">
        <v>331</v>
      </c>
      <c r="K1357">
        <v>-0.34144724459211689</v>
      </c>
      <c r="L1357">
        <v>-3.4389153132857841E-2</v>
      </c>
      <c r="M1357">
        <v>-0.19468751936968601</v>
      </c>
      <c r="N1357">
        <v>0.48993288590604028</v>
      </c>
      <c r="O1357">
        <v>-1.174857535308548E-3</v>
      </c>
      <c r="P1357">
        <v>-0.25187534768244602</v>
      </c>
      <c r="Q1357">
        <v>0.80148683991808523</v>
      </c>
      <c r="R1357">
        <v>148</v>
      </c>
      <c r="S1357">
        <v>0</v>
      </c>
      <c r="T1357">
        <v>-0.5394675455899175</v>
      </c>
      <c r="U1357">
        <v>31</v>
      </c>
      <c r="V1357">
        <v>3008</v>
      </c>
      <c r="W1357">
        <v>149</v>
      </c>
    </row>
    <row r="1358" spans="1:23">
      <c r="A1358" t="s">
        <v>351</v>
      </c>
      <c r="B1358" t="str">
        <f t="shared" si="21"/>
        <v>DR007_historical_new_low_36_1</v>
      </c>
      <c r="C1358" t="s">
        <v>387</v>
      </c>
      <c r="D1358" t="s">
        <v>339</v>
      </c>
      <c r="E1358">
        <v>36</v>
      </c>
      <c r="F1358">
        <v>1</v>
      </c>
      <c r="G1358">
        <v>1</v>
      </c>
      <c r="H1358" t="s">
        <v>330</v>
      </c>
      <c r="I1358" t="s">
        <v>331</v>
      </c>
      <c r="K1358">
        <v>-0.26517716722283319</v>
      </c>
      <c r="L1358">
        <v>-2.548340895995083E-2</v>
      </c>
      <c r="M1358">
        <v>-0.14426686749910089</v>
      </c>
      <c r="N1358">
        <v>0.50335570469798663</v>
      </c>
      <c r="O1358">
        <v>-3.3979119960174468E-4</v>
      </c>
      <c r="P1358">
        <v>-6.9369124649547045E-2</v>
      </c>
      <c r="Q1358">
        <v>0.94478944290105149</v>
      </c>
      <c r="R1358">
        <v>148</v>
      </c>
      <c r="S1358">
        <v>0</v>
      </c>
      <c r="T1358">
        <v>-0.69232252506955383</v>
      </c>
      <c r="U1358">
        <v>9</v>
      </c>
      <c r="V1358">
        <v>3008</v>
      </c>
      <c r="W1358">
        <v>149</v>
      </c>
    </row>
    <row r="1359" spans="1:23">
      <c r="A1359" t="s">
        <v>351</v>
      </c>
      <c r="B1359" t="str">
        <f t="shared" si="21"/>
        <v>DR007_historical_new_low_24_1</v>
      </c>
      <c r="C1359" t="s">
        <v>387</v>
      </c>
      <c r="D1359" t="s">
        <v>339</v>
      </c>
      <c r="E1359">
        <v>24</v>
      </c>
      <c r="F1359">
        <v>1</v>
      </c>
      <c r="G1359">
        <v>1</v>
      </c>
      <c r="H1359" t="s">
        <v>330</v>
      </c>
      <c r="I1359" t="s">
        <v>331</v>
      </c>
      <c r="K1359">
        <v>-0.28340839275378371</v>
      </c>
      <c r="L1359">
        <v>-2.7532363148613629E-2</v>
      </c>
      <c r="M1359">
        <v>-0.15586689268519829</v>
      </c>
      <c r="N1359">
        <v>0.50335570469798663</v>
      </c>
      <c r="O1359">
        <v>-4.753969063768174E-4</v>
      </c>
      <c r="P1359">
        <v>-9.6134566807373228E-2</v>
      </c>
      <c r="Q1359">
        <v>0.92354374918303805</v>
      </c>
      <c r="R1359">
        <v>148</v>
      </c>
      <c r="S1359">
        <v>0</v>
      </c>
      <c r="T1359">
        <v>-0.69232252506955383</v>
      </c>
      <c r="U1359">
        <v>17</v>
      </c>
      <c r="V1359">
        <v>3008</v>
      </c>
      <c r="W1359">
        <v>149</v>
      </c>
    </row>
    <row r="1360" spans="1:23">
      <c r="A1360" t="s">
        <v>351</v>
      </c>
      <c r="B1360" t="str">
        <f t="shared" si="21"/>
        <v>CREDIT_SPREAD_historical_new_high_6_1</v>
      </c>
      <c r="C1360" t="s">
        <v>453</v>
      </c>
      <c r="D1360" t="s">
        <v>335</v>
      </c>
      <c r="E1360">
        <v>6</v>
      </c>
      <c r="F1360">
        <v>1</v>
      </c>
      <c r="G1360">
        <v>1</v>
      </c>
      <c r="H1360" t="s">
        <v>456</v>
      </c>
      <c r="I1360" t="s">
        <v>331</v>
      </c>
      <c r="K1360">
        <v>-0.52166949300532428</v>
      </c>
      <c r="L1360">
        <v>-6.0319807677115637E-2</v>
      </c>
      <c r="M1360">
        <v>-0.34102828214111508</v>
      </c>
      <c r="N1360">
        <v>0.45270270270270269</v>
      </c>
      <c r="O1360">
        <v>-3.3318862860984748E-3</v>
      </c>
      <c r="P1360">
        <v>-0.70926825047383169</v>
      </c>
      <c r="Q1360">
        <v>0.47928145119145149</v>
      </c>
      <c r="R1360">
        <v>147</v>
      </c>
      <c r="S1360">
        <v>0</v>
      </c>
      <c r="T1360">
        <v>-0.70883189156782767</v>
      </c>
      <c r="U1360">
        <v>27</v>
      </c>
      <c r="V1360">
        <v>2987</v>
      </c>
      <c r="W1360">
        <v>148</v>
      </c>
    </row>
    <row r="1361" spans="1:23">
      <c r="A1361" t="s">
        <v>351</v>
      </c>
      <c r="B1361" t="str">
        <f t="shared" si="21"/>
        <v>CREDIT_SPREAD_historical_new_high_6_-1</v>
      </c>
      <c r="C1361" t="s">
        <v>453</v>
      </c>
      <c r="D1361" t="s">
        <v>335</v>
      </c>
      <c r="E1361">
        <v>6</v>
      </c>
      <c r="F1361">
        <v>-1</v>
      </c>
      <c r="G1361">
        <v>1</v>
      </c>
      <c r="H1361" t="s">
        <v>456</v>
      </c>
      <c r="I1361" t="s">
        <v>331</v>
      </c>
      <c r="K1361">
        <v>0.44264845665279479</v>
      </c>
      <c r="L1361">
        <v>3.140128908604356E-2</v>
      </c>
      <c r="M1361">
        <v>0.17753252350127599</v>
      </c>
      <c r="N1361">
        <v>0.54054054054054057</v>
      </c>
      <c r="O1361">
        <v>4.1137183029621273E-3</v>
      </c>
      <c r="P1361">
        <v>0.86253772533474626</v>
      </c>
      <c r="Q1361">
        <v>0.38979665042962658</v>
      </c>
      <c r="R1361">
        <v>147</v>
      </c>
      <c r="S1361">
        <v>0</v>
      </c>
      <c r="T1361">
        <v>-0.39243395932506631</v>
      </c>
      <c r="U1361">
        <v>27</v>
      </c>
      <c r="V1361">
        <v>2987</v>
      </c>
      <c r="W1361">
        <v>148</v>
      </c>
    </row>
    <row r="1362" spans="1:23">
      <c r="A1362" t="s">
        <v>351</v>
      </c>
      <c r="B1362" t="str">
        <f t="shared" si="21"/>
        <v>electricity_yoy_historical_new_high_9_1</v>
      </c>
      <c r="C1362" t="s">
        <v>435</v>
      </c>
      <c r="D1362" t="s">
        <v>335</v>
      </c>
      <c r="E1362">
        <v>9</v>
      </c>
      <c r="F1362">
        <v>1</v>
      </c>
      <c r="G1362">
        <v>-1</v>
      </c>
      <c r="H1362" t="s">
        <v>330</v>
      </c>
      <c r="I1362" t="s">
        <v>331</v>
      </c>
      <c r="K1362">
        <v>-9.0307021200462079E-2</v>
      </c>
      <c r="L1362">
        <v>-7.8979435297586997E-3</v>
      </c>
      <c r="M1362">
        <v>-4.4711769652175187E-2</v>
      </c>
      <c r="N1362">
        <v>0.44966442953020141</v>
      </c>
      <c r="O1362">
        <v>1.073358595714422E-3</v>
      </c>
      <c r="P1362">
        <v>0.2238787449240332</v>
      </c>
      <c r="Q1362">
        <v>0.82316040255449907</v>
      </c>
      <c r="R1362">
        <v>148</v>
      </c>
      <c r="S1362">
        <v>0</v>
      </c>
      <c r="T1362">
        <v>-0.6401916153888153</v>
      </c>
      <c r="U1362">
        <v>25</v>
      </c>
      <c r="V1362">
        <v>3008</v>
      </c>
      <c r="W1362">
        <v>149</v>
      </c>
    </row>
    <row r="1363" spans="1:23">
      <c r="A1363" t="s">
        <v>351</v>
      </c>
      <c r="B1363" t="str">
        <f t="shared" si="21"/>
        <v>electricity_yoy_historical_new_high_9_-1</v>
      </c>
      <c r="C1363" t="s">
        <v>435</v>
      </c>
      <c r="D1363" t="s">
        <v>335</v>
      </c>
      <c r="E1363">
        <v>9</v>
      </c>
      <c r="F1363">
        <v>-1</v>
      </c>
      <c r="G1363">
        <v>-1</v>
      </c>
      <c r="H1363" t="s">
        <v>330</v>
      </c>
      <c r="I1363" t="s">
        <v>331</v>
      </c>
      <c r="K1363">
        <v>-0.24258337527469639</v>
      </c>
      <c r="L1363">
        <v>-2.3007830032769849E-2</v>
      </c>
      <c r="M1363">
        <v>-0.13025172853483721</v>
      </c>
      <c r="N1363">
        <v>0.5436241610738255</v>
      </c>
      <c r="O1363">
        <v>-1.5621365166971791E-4</v>
      </c>
      <c r="P1363">
        <v>-3.2187384099861251E-2</v>
      </c>
      <c r="Q1363">
        <v>0.97436598390647633</v>
      </c>
      <c r="R1363">
        <v>148</v>
      </c>
      <c r="S1363">
        <v>0</v>
      </c>
      <c r="T1363">
        <v>-0.56639780989646904</v>
      </c>
      <c r="U1363">
        <v>25</v>
      </c>
      <c r="V1363">
        <v>3008</v>
      </c>
      <c r="W1363">
        <v>149</v>
      </c>
    </row>
    <row r="1364" spans="1:23">
      <c r="A1364" t="s">
        <v>351</v>
      </c>
      <c r="B1364" t="str">
        <f t="shared" si="21"/>
        <v>electricity_ytd_yoy_historical_new_high_9_1</v>
      </c>
      <c r="C1364" t="s">
        <v>436</v>
      </c>
      <c r="D1364" t="s">
        <v>335</v>
      </c>
      <c r="E1364">
        <v>9</v>
      </c>
      <c r="F1364">
        <v>1</v>
      </c>
      <c r="G1364">
        <v>-1</v>
      </c>
      <c r="H1364" t="s">
        <v>330</v>
      </c>
      <c r="I1364" t="s">
        <v>331</v>
      </c>
      <c r="K1364">
        <v>0.31962823534751678</v>
      </c>
      <c r="L1364">
        <v>2.3507489477772921E-2</v>
      </c>
      <c r="M1364">
        <v>0.13309268900585239</v>
      </c>
      <c r="N1364">
        <v>0.48993288590604028</v>
      </c>
      <c r="O1364">
        <v>3.4906666139577131E-3</v>
      </c>
      <c r="P1364">
        <v>0.74626462285542283</v>
      </c>
      <c r="Q1364">
        <v>0.45669131955500902</v>
      </c>
      <c r="R1364">
        <v>148</v>
      </c>
      <c r="S1364">
        <v>0</v>
      </c>
      <c r="T1364">
        <v>-0.48793715016733319</v>
      </c>
      <c r="U1364">
        <v>23</v>
      </c>
      <c r="V1364">
        <v>3008</v>
      </c>
      <c r="W1364">
        <v>149</v>
      </c>
    </row>
    <row r="1365" spans="1:23">
      <c r="A1365" t="s">
        <v>351</v>
      </c>
      <c r="B1365" t="str">
        <f t="shared" si="21"/>
        <v>electricity_ytd_yoy_historical_new_high_9_-1</v>
      </c>
      <c r="C1365" t="s">
        <v>436</v>
      </c>
      <c r="D1365" t="s">
        <v>335</v>
      </c>
      <c r="E1365">
        <v>9</v>
      </c>
      <c r="F1365">
        <v>-1</v>
      </c>
      <c r="G1365">
        <v>-1</v>
      </c>
      <c r="H1365" t="s">
        <v>330</v>
      </c>
      <c r="I1365" t="s">
        <v>331</v>
      </c>
      <c r="K1365">
        <v>-0.47787068578658742</v>
      </c>
      <c r="L1365">
        <v>-5.2985981104672793E-2</v>
      </c>
      <c r="M1365">
        <v>-0.29999148618154742</v>
      </c>
      <c r="N1365">
        <v>0.50335570469798663</v>
      </c>
      <c r="O1365">
        <v>-2.7410362261346059E-3</v>
      </c>
      <c r="P1365">
        <v>-0.58096596305813963</v>
      </c>
      <c r="Q1365">
        <v>0.56214705219459193</v>
      </c>
      <c r="R1365">
        <v>148</v>
      </c>
      <c r="S1365">
        <v>0</v>
      </c>
      <c r="T1365">
        <v>-0.54678127383721598</v>
      </c>
      <c r="U1365">
        <v>23</v>
      </c>
      <c r="V1365">
        <v>3008</v>
      </c>
      <c r="W1365">
        <v>149</v>
      </c>
    </row>
    <row r="1366" spans="1:23">
      <c r="A1366" t="s">
        <v>351</v>
      </c>
      <c r="B1366" t="str">
        <f t="shared" si="21"/>
        <v>industrial_value_added_yoy_historical_new_high_9_1</v>
      </c>
      <c r="C1366" t="s">
        <v>437</v>
      </c>
      <c r="D1366" t="s">
        <v>335</v>
      </c>
      <c r="E1366">
        <v>9</v>
      </c>
      <c r="F1366">
        <v>1</v>
      </c>
      <c r="G1366">
        <v>-1</v>
      </c>
      <c r="H1366" t="s">
        <v>330</v>
      </c>
      <c r="I1366" t="s">
        <v>331</v>
      </c>
      <c r="K1366">
        <v>0.94050156348414315</v>
      </c>
      <c r="L1366">
        <v>5.7110665406979073E-2</v>
      </c>
      <c r="M1366">
        <v>0.32341747834696832</v>
      </c>
      <c r="N1366">
        <v>0.50335570469798663</v>
      </c>
      <c r="O1366">
        <v>6.1747840670316988E-3</v>
      </c>
      <c r="P1366">
        <v>1.283594095904071</v>
      </c>
      <c r="Q1366">
        <v>0.20129009352944041</v>
      </c>
      <c r="R1366">
        <v>148</v>
      </c>
      <c r="S1366">
        <v>0</v>
      </c>
      <c r="T1366">
        <v>-0.47020515656317158</v>
      </c>
      <c r="U1366">
        <v>16</v>
      </c>
      <c r="V1366">
        <v>3008</v>
      </c>
      <c r="W1366">
        <v>149</v>
      </c>
    </row>
    <row r="1367" spans="1:23">
      <c r="A1367" t="s">
        <v>351</v>
      </c>
      <c r="B1367" t="str">
        <f t="shared" si="21"/>
        <v>industrial_value_added_yoy_historical_new_high_9_-1</v>
      </c>
      <c r="C1367" t="s">
        <v>437</v>
      </c>
      <c r="D1367" t="s">
        <v>335</v>
      </c>
      <c r="E1367">
        <v>9</v>
      </c>
      <c r="F1367">
        <v>-1</v>
      </c>
      <c r="G1367">
        <v>-1</v>
      </c>
      <c r="H1367" t="s">
        <v>330</v>
      </c>
      <c r="I1367" t="s">
        <v>331</v>
      </c>
      <c r="K1367">
        <v>-0.64492861098161769</v>
      </c>
      <c r="L1367">
        <v>-8.3089431694788995E-2</v>
      </c>
      <c r="M1367">
        <v>-0.47053513182718792</v>
      </c>
      <c r="N1367">
        <v>0.48993288590604028</v>
      </c>
      <c r="O1367">
        <v>-5.2292637105406459E-3</v>
      </c>
      <c r="P1367">
        <v>-1.0821735268705339</v>
      </c>
      <c r="Q1367">
        <v>0.28093547801400631</v>
      </c>
      <c r="R1367">
        <v>148</v>
      </c>
      <c r="S1367">
        <v>0</v>
      </c>
      <c r="T1367">
        <v>-0.65955145784719127</v>
      </c>
      <c r="U1367">
        <v>16</v>
      </c>
      <c r="V1367">
        <v>3008</v>
      </c>
      <c r="W1367">
        <v>149</v>
      </c>
    </row>
    <row r="1368" spans="1:23">
      <c r="A1368" t="s">
        <v>351</v>
      </c>
      <c r="B1368" t="str">
        <f t="shared" si="21"/>
        <v>fixedasset_investment_yoy_historical_new_high_9_1</v>
      </c>
      <c r="C1368" t="s">
        <v>344</v>
      </c>
      <c r="D1368" t="s">
        <v>335</v>
      </c>
      <c r="E1368">
        <v>9</v>
      </c>
      <c r="F1368">
        <v>1</v>
      </c>
      <c r="G1368">
        <v>1</v>
      </c>
      <c r="H1368" t="s">
        <v>330</v>
      </c>
      <c r="I1368" t="s">
        <v>331</v>
      </c>
      <c r="K1368">
        <v>0.31545922228164208</v>
      </c>
      <c r="L1368">
        <v>2.3236205120588101E-2</v>
      </c>
      <c r="M1368">
        <v>0.13155660316971779</v>
      </c>
      <c r="N1368">
        <v>0.51677852348993292</v>
      </c>
      <c r="O1368">
        <v>3.5150802326308741E-3</v>
      </c>
      <c r="P1368">
        <v>0.74306137865269428</v>
      </c>
      <c r="Q1368">
        <v>0.45862238160825908</v>
      </c>
      <c r="R1368">
        <v>148</v>
      </c>
      <c r="S1368">
        <v>0</v>
      </c>
      <c r="T1368">
        <v>-0.5064695049249337</v>
      </c>
      <c r="U1368">
        <v>19</v>
      </c>
      <c r="V1368">
        <v>3008</v>
      </c>
      <c r="W1368">
        <v>149</v>
      </c>
    </row>
    <row r="1369" spans="1:23">
      <c r="A1369" t="s">
        <v>351</v>
      </c>
      <c r="B1369" t="str">
        <f t="shared" si="21"/>
        <v>fixedasset_investment_yoy_historical_new_high_9_-1</v>
      </c>
      <c r="C1369" t="s">
        <v>344</v>
      </c>
      <c r="D1369" t="s">
        <v>335</v>
      </c>
      <c r="E1369">
        <v>9</v>
      </c>
      <c r="F1369">
        <v>-1</v>
      </c>
      <c r="G1369">
        <v>1</v>
      </c>
      <c r="H1369" t="s">
        <v>330</v>
      </c>
      <c r="I1369" t="s">
        <v>331</v>
      </c>
      <c r="K1369">
        <v>-0.47621592986852918</v>
      </c>
      <c r="L1369">
        <v>-5.2734905069563909E-2</v>
      </c>
      <c r="M1369">
        <v>-0.29856962199401382</v>
      </c>
      <c r="N1369">
        <v>0.47651006711409388</v>
      </c>
      <c r="O1369">
        <v>-2.6586157877089372E-3</v>
      </c>
      <c r="P1369">
        <v>-0.55180868588515408</v>
      </c>
      <c r="Q1369">
        <v>0.58191167720467829</v>
      </c>
      <c r="R1369">
        <v>148</v>
      </c>
      <c r="S1369">
        <v>0</v>
      </c>
      <c r="T1369">
        <v>-0.56805681693804122</v>
      </c>
      <c r="U1369">
        <v>19</v>
      </c>
      <c r="V1369">
        <v>3008</v>
      </c>
      <c r="W1369">
        <v>149</v>
      </c>
    </row>
    <row r="1370" spans="1:23">
      <c r="A1370" t="s">
        <v>351</v>
      </c>
      <c r="B1370" t="str">
        <f t="shared" si="21"/>
        <v>fixedasset_investment_ytd_yoy_historical_new_high_9_1</v>
      </c>
      <c r="C1370" t="s">
        <v>390</v>
      </c>
      <c r="D1370" t="s">
        <v>335</v>
      </c>
      <c r="E1370">
        <v>9</v>
      </c>
      <c r="F1370">
        <v>1</v>
      </c>
      <c r="G1370">
        <v>-1</v>
      </c>
      <c r="H1370" t="s">
        <v>330</v>
      </c>
      <c r="I1370" t="s">
        <v>331</v>
      </c>
      <c r="K1370">
        <v>0.5384855354021636</v>
      </c>
      <c r="L1370">
        <v>3.6750013279672311E-2</v>
      </c>
      <c r="M1370">
        <v>0.20808353680044309</v>
      </c>
      <c r="N1370">
        <v>0.51677852348993292</v>
      </c>
      <c r="O1370">
        <v>4.5622744897026637E-3</v>
      </c>
      <c r="P1370">
        <v>0.96586299060702618</v>
      </c>
      <c r="Q1370">
        <v>0.33568835416663878</v>
      </c>
      <c r="R1370">
        <v>148</v>
      </c>
      <c r="S1370">
        <v>0</v>
      </c>
      <c r="T1370">
        <v>-0.47020515656317169</v>
      </c>
      <c r="U1370">
        <v>14</v>
      </c>
      <c r="V1370">
        <v>3008</v>
      </c>
      <c r="W1370">
        <v>149</v>
      </c>
    </row>
    <row r="1371" spans="1:23">
      <c r="A1371" t="s">
        <v>351</v>
      </c>
      <c r="B1371" t="str">
        <f t="shared" si="21"/>
        <v>fixedasset_investment_ytd_yoy_historical_new_high_9_-1</v>
      </c>
      <c r="C1371" t="s">
        <v>390</v>
      </c>
      <c r="D1371" t="s">
        <v>335</v>
      </c>
      <c r="E1371">
        <v>9</v>
      </c>
      <c r="F1371">
        <v>-1</v>
      </c>
      <c r="G1371">
        <v>-1</v>
      </c>
      <c r="H1371" t="s">
        <v>330</v>
      </c>
      <c r="I1371" t="s">
        <v>331</v>
      </c>
      <c r="K1371">
        <v>-0.552146205028478</v>
      </c>
      <c r="L1371">
        <v>-6.50822970200996E-2</v>
      </c>
      <c r="M1371">
        <v>-0.36850475247392928</v>
      </c>
      <c r="N1371">
        <v>0.47651006711409388</v>
      </c>
      <c r="O1371">
        <v>-3.7145353249838382E-3</v>
      </c>
      <c r="P1371">
        <v>-0.77355606218499151</v>
      </c>
      <c r="Q1371">
        <v>0.44042718168817729</v>
      </c>
      <c r="R1371">
        <v>148</v>
      </c>
      <c r="S1371">
        <v>0</v>
      </c>
      <c r="T1371">
        <v>-0.57589921338198991</v>
      </c>
      <c r="U1371">
        <v>14</v>
      </c>
      <c r="V1371">
        <v>3008</v>
      </c>
      <c r="W1371">
        <v>149</v>
      </c>
    </row>
    <row r="1372" spans="1:23">
      <c r="A1372" t="s">
        <v>351</v>
      </c>
      <c r="B1372" t="str">
        <f t="shared" si="21"/>
        <v>pmi_manufacturing_historical_new_high_9_1</v>
      </c>
      <c r="C1372" t="s">
        <v>347</v>
      </c>
      <c r="D1372" t="s">
        <v>335</v>
      </c>
      <c r="E1372">
        <v>9</v>
      </c>
      <c r="F1372">
        <v>1</v>
      </c>
      <c r="G1372">
        <v>1</v>
      </c>
      <c r="H1372" t="s">
        <v>330</v>
      </c>
      <c r="I1372" t="s">
        <v>331</v>
      </c>
      <c r="K1372">
        <v>0.40213275449465141</v>
      </c>
      <c r="L1372">
        <v>2.8720735936412781E-2</v>
      </c>
      <c r="M1372">
        <v>0.16261296726901189</v>
      </c>
      <c r="N1372">
        <v>0.49664429530201343</v>
      </c>
      <c r="O1372">
        <v>3.9310128950405454E-3</v>
      </c>
      <c r="P1372">
        <v>0.83449441557818216</v>
      </c>
      <c r="Q1372">
        <v>0.40534738629214051</v>
      </c>
      <c r="R1372">
        <v>148</v>
      </c>
      <c r="S1372">
        <v>0</v>
      </c>
      <c r="T1372">
        <v>-0.39833746710447482</v>
      </c>
      <c r="U1372">
        <v>24</v>
      </c>
      <c r="V1372">
        <v>3008</v>
      </c>
      <c r="W1372">
        <v>149</v>
      </c>
    </row>
    <row r="1373" spans="1:23">
      <c r="A1373" t="s">
        <v>351</v>
      </c>
      <c r="B1373" t="str">
        <f t="shared" si="21"/>
        <v>pmi_manufacturing_historical_new_high_9_-1</v>
      </c>
      <c r="C1373" t="s">
        <v>347</v>
      </c>
      <c r="D1373" t="s">
        <v>335</v>
      </c>
      <c r="E1373">
        <v>9</v>
      </c>
      <c r="F1373">
        <v>-1</v>
      </c>
      <c r="G1373">
        <v>1</v>
      </c>
      <c r="H1373" t="s">
        <v>330</v>
      </c>
      <c r="I1373" t="s">
        <v>331</v>
      </c>
      <c r="K1373">
        <v>-0.50859390216086198</v>
      </c>
      <c r="L1373">
        <v>-5.7785162561624581E-2</v>
      </c>
      <c r="M1373">
        <v>-0.32717186527086001</v>
      </c>
      <c r="N1373">
        <v>0.49664429530201343</v>
      </c>
      <c r="O1373">
        <v>-3.0972774162871999E-3</v>
      </c>
      <c r="P1373">
        <v>-0.64511735910805457</v>
      </c>
      <c r="Q1373">
        <v>0.51984992892648574</v>
      </c>
      <c r="R1373">
        <v>148</v>
      </c>
      <c r="S1373">
        <v>0</v>
      </c>
      <c r="T1373">
        <v>-0.59147867134484988</v>
      </c>
      <c r="U1373">
        <v>24</v>
      </c>
      <c r="V1373">
        <v>3008</v>
      </c>
      <c r="W1373">
        <v>149</v>
      </c>
    </row>
    <row r="1374" spans="1:23">
      <c r="A1374" t="s">
        <v>351</v>
      </c>
      <c r="B1374" t="str">
        <f t="shared" si="21"/>
        <v>pmi_manufacturing_neworder_historical_high_24_-1</v>
      </c>
      <c r="C1374" t="s">
        <v>424</v>
      </c>
      <c r="D1374" t="s">
        <v>333</v>
      </c>
      <c r="E1374">
        <v>24</v>
      </c>
      <c r="F1374">
        <v>-1</v>
      </c>
      <c r="G1374">
        <v>1</v>
      </c>
      <c r="H1374" t="s">
        <v>330</v>
      </c>
      <c r="I1374" t="s">
        <v>331</v>
      </c>
      <c r="K1374">
        <v>-0.54857358611865048</v>
      </c>
      <c r="L1374">
        <v>-6.4459760860851034E-2</v>
      </c>
      <c r="M1374">
        <v>-0.36497817563211848</v>
      </c>
      <c r="N1374">
        <v>0.48993288590604028</v>
      </c>
      <c r="O1374">
        <v>-3.691275721006422E-3</v>
      </c>
      <c r="P1374">
        <v>-0.78244025678053486</v>
      </c>
      <c r="Q1374">
        <v>0.4352059782300185</v>
      </c>
      <c r="R1374">
        <v>148</v>
      </c>
      <c r="S1374">
        <v>0</v>
      </c>
      <c r="T1374">
        <v>-0.81093823825025901</v>
      </c>
      <c r="U1374">
        <v>30</v>
      </c>
      <c r="V1374">
        <v>3008</v>
      </c>
      <c r="W1374">
        <v>149</v>
      </c>
    </row>
    <row r="1375" spans="1:23">
      <c r="A1375" t="s">
        <v>351</v>
      </c>
      <c r="B1375" t="str">
        <f t="shared" si="21"/>
        <v>pmi_manufacturing_neworder_historical_new_low_12_-1</v>
      </c>
      <c r="C1375" t="s">
        <v>424</v>
      </c>
      <c r="D1375" t="s">
        <v>339</v>
      </c>
      <c r="E1375">
        <v>12</v>
      </c>
      <c r="F1375">
        <v>-1</v>
      </c>
      <c r="G1375">
        <v>1</v>
      </c>
      <c r="H1375" t="s">
        <v>330</v>
      </c>
      <c r="I1375" t="s">
        <v>331</v>
      </c>
      <c r="K1375">
        <v>-0.57111571783572113</v>
      </c>
      <c r="L1375">
        <v>-6.8466006592215467E-2</v>
      </c>
      <c r="M1375">
        <v>-0.38767299340437239</v>
      </c>
      <c r="N1375">
        <v>0.4563758389261745</v>
      </c>
      <c r="O1375">
        <v>-3.9721929320004068E-3</v>
      </c>
      <c r="P1375">
        <v>-0.83572190412669412</v>
      </c>
      <c r="Q1375">
        <v>0.40465854520308869</v>
      </c>
      <c r="R1375">
        <v>148</v>
      </c>
      <c r="S1375">
        <v>0</v>
      </c>
      <c r="T1375">
        <v>-0.81112400965825293</v>
      </c>
      <c r="U1375">
        <v>17</v>
      </c>
      <c r="V1375">
        <v>3008</v>
      </c>
      <c r="W1375">
        <v>149</v>
      </c>
    </row>
    <row r="1376" spans="1:23">
      <c r="A1376" t="s">
        <v>351</v>
      </c>
      <c r="B1376" t="str">
        <f t="shared" si="21"/>
        <v>pmi_nonmanufacturing_marginal_improvement_3_-1</v>
      </c>
      <c r="C1376" t="s">
        <v>342</v>
      </c>
      <c r="D1376" t="s">
        <v>337</v>
      </c>
      <c r="E1376">
        <v>3</v>
      </c>
      <c r="F1376">
        <v>-1</v>
      </c>
      <c r="G1376">
        <v>-1</v>
      </c>
      <c r="H1376" t="s">
        <v>330</v>
      </c>
      <c r="I1376" t="s">
        <v>331</v>
      </c>
      <c r="K1376">
        <v>-0.49657746390090662</v>
      </c>
      <c r="L1376">
        <v>-5.5876228974705337E-2</v>
      </c>
      <c r="M1376">
        <v>-0.31636022287662102</v>
      </c>
      <c r="N1376">
        <v>0.46308724832214759</v>
      </c>
      <c r="O1376">
        <v>-2.804863206588053E-3</v>
      </c>
      <c r="P1376">
        <v>-0.56024221497384286</v>
      </c>
      <c r="Q1376">
        <v>0.57616128278625101</v>
      </c>
      <c r="R1376">
        <v>148</v>
      </c>
      <c r="S1376">
        <v>0</v>
      </c>
      <c r="T1376">
        <v>-0.72240020437954311</v>
      </c>
      <c r="U1376">
        <v>29</v>
      </c>
      <c r="V1376">
        <v>3008</v>
      </c>
      <c r="W1376">
        <v>149</v>
      </c>
    </row>
    <row r="1377" spans="1:23">
      <c r="A1377" t="s">
        <v>351</v>
      </c>
      <c r="B1377" t="str">
        <f t="shared" si="21"/>
        <v>pmi_nonmanufacturing_historical_new_high_36_-1</v>
      </c>
      <c r="C1377" t="s">
        <v>342</v>
      </c>
      <c r="D1377" t="s">
        <v>335</v>
      </c>
      <c r="E1377">
        <v>36</v>
      </c>
      <c r="F1377">
        <v>-1</v>
      </c>
      <c r="G1377">
        <v>-1</v>
      </c>
      <c r="H1377" t="s">
        <v>330</v>
      </c>
      <c r="I1377" t="s">
        <v>331</v>
      </c>
      <c r="K1377">
        <v>-0.50070969898585849</v>
      </c>
      <c r="L1377">
        <v>-5.652792130486628E-2</v>
      </c>
      <c r="M1377">
        <v>-0.32005121652152918</v>
      </c>
      <c r="N1377">
        <v>0.48993288590604028</v>
      </c>
      <c r="O1377">
        <v>-2.9797283624179972E-3</v>
      </c>
      <c r="P1377">
        <v>-0.61839072934362749</v>
      </c>
      <c r="Q1377">
        <v>0.53726833774416094</v>
      </c>
      <c r="R1377">
        <v>148</v>
      </c>
      <c r="S1377">
        <v>0</v>
      </c>
      <c r="T1377">
        <v>-0.58685333576752152</v>
      </c>
      <c r="U1377">
        <v>7</v>
      </c>
      <c r="V1377">
        <v>3008</v>
      </c>
      <c r="W1377">
        <v>149</v>
      </c>
    </row>
    <row r="1378" spans="1:23">
      <c r="A1378" t="s">
        <v>351</v>
      </c>
      <c r="B1378" t="str">
        <f t="shared" si="21"/>
        <v>export_yoy_historical_new_high_9_1</v>
      </c>
      <c r="C1378" t="s">
        <v>438</v>
      </c>
      <c r="D1378" t="s">
        <v>335</v>
      </c>
      <c r="E1378">
        <v>9</v>
      </c>
      <c r="F1378">
        <v>1</v>
      </c>
      <c r="G1378">
        <v>-1</v>
      </c>
      <c r="H1378" t="s">
        <v>330</v>
      </c>
      <c r="I1378" t="s">
        <v>331</v>
      </c>
      <c r="K1378">
        <v>1.0325721196448441</v>
      </c>
      <c r="L1378">
        <v>6.122394880141413E-2</v>
      </c>
      <c r="M1378">
        <v>0.34672356140089639</v>
      </c>
      <c r="N1378">
        <v>0.53691275167785235</v>
      </c>
      <c r="O1378">
        <v>6.375905520778857E-3</v>
      </c>
      <c r="P1378">
        <v>1.3716034444856979</v>
      </c>
      <c r="Q1378">
        <v>0.17226271544177291</v>
      </c>
      <c r="R1378">
        <v>148</v>
      </c>
      <c r="S1378">
        <v>0</v>
      </c>
      <c r="T1378">
        <v>-0.37592855258646368</v>
      </c>
      <c r="U1378">
        <v>29</v>
      </c>
      <c r="V1378">
        <v>3008</v>
      </c>
      <c r="W1378">
        <v>149</v>
      </c>
    </row>
    <row r="1379" spans="1:23">
      <c r="A1379" t="s">
        <v>351</v>
      </c>
      <c r="B1379" t="str">
        <f t="shared" si="21"/>
        <v>export_yoy_historical_new_high_9_-1</v>
      </c>
      <c r="C1379" t="s">
        <v>438</v>
      </c>
      <c r="D1379" t="s">
        <v>335</v>
      </c>
      <c r="E1379">
        <v>9</v>
      </c>
      <c r="F1379">
        <v>-1</v>
      </c>
      <c r="G1379">
        <v>-1</v>
      </c>
      <c r="H1379" t="s">
        <v>330</v>
      </c>
      <c r="I1379" t="s">
        <v>331</v>
      </c>
      <c r="K1379">
        <v>-0.66101247828832355</v>
      </c>
      <c r="L1379">
        <v>-8.6643359231999062E-2</v>
      </c>
      <c r="M1379">
        <v>-0.49067880580682299</v>
      </c>
      <c r="N1379">
        <v>0.4563758389261745</v>
      </c>
      <c r="O1379">
        <v>-5.6494686493990644E-3</v>
      </c>
      <c r="P1379">
        <v>-1.211675846773028</v>
      </c>
      <c r="Q1379">
        <v>0.22756748095418661</v>
      </c>
      <c r="R1379">
        <v>148</v>
      </c>
      <c r="S1379">
        <v>0</v>
      </c>
      <c r="T1379">
        <v>-0.68808361683680752</v>
      </c>
      <c r="U1379">
        <v>29</v>
      </c>
      <c r="V1379">
        <v>3008</v>
      </c>
      <c r="W1379">
        <v>149</v>
      </c>
    </row>
    <row r="1380" spans="1:23">
      <c r="A1380" t="s">
        <v>351</v>
      </c>
      <c r="B1380" t="str">
        <f t="shared" si="21"/>
        <v>trade_balance_yoy_historical_new_high_9_1</v>
      </c>
      <c r="C1380" t="s">
        <v>439</v>
      </c>
      <c r="D1380" t="s">
        <v>335</v>
      </c>
      <c r="E1380">
        <v>9</v>
      </c>
      <c r="F1380">
        <v>1</v>
      </c>
      <c r="G1380">
        <v>1</v>
      </c>
      <c r="H1380" t="s">
        <v>330</v>
      </c>
      <c r="I1380" t="s">
        <v>331</v>
      </c>
      <c r="K1380">
        <v>-0.46881348777186782</v>
      </c>
      <c r="L1380">
        <v>-5.1620555730312663E-2</v>
      </c>
      <c r="M1380">
        <v>-0.29225860764866862</v>
      </c>
      <c r="N1380">
        <v>0.46979865771812079</v>
      </c>
      <c r="O1380">
        <v>-2.5755067620765711E-3</v>
      </c>
      <c r="P1380">
        <v>-0.54731503715440633</v>
      </c>
      <c r="Q1380">
        <v>0.5849866908857343</v>
      </c>
      <c r="R1380">
        <v>148</v>
      </c>
      <c r="S1380">
        <v>0</v>
      </c>
      <c r="T1380">
        <v>-0.72858408707806122</v>
      </c>
      <c r="U1380">
        <v>26</v>
      </c>
      <c r="V1380">
        <v>3008</v>
      </c>
      <c r="W1380">
        <v>149</v>
      </c>
    </row>
    <row r="1381" spans="1:23">
      <c r="A1381" t="s">
        <v>351</v>
      </c>
      <c r="B1381" t="str">
        <f t="shared" si="21"/>
        <v>trade_balance_yoy_historical_new_high_9_-1</v>
      </c>
      <c r="C1381" t="s">
        <v>439</v>
      </c>
      <c r="D1381" t="s">
        <v>335</v>
      </c>
      <c r="E1381">
        <v>9</v>
      </c>
      <c r="F1381">
        <v>-1</v>
      </c>
      <c r="G1381">
        <v>1</v>
      </c>
      <c r="H1381" t="s">
        <v>330</v>
      </c>
      <c r="I1381" t="s">
        <v>331</v>
      </c>
      <c r="K1381">
        <v>0.29712741132767628</v>
      </c>
      <c r="L1381">
        <v>2.2033898811690159E-2</v>
      </c>
      <c r="M1381">
        <v>0.12474868774019721</v>
      </c>
      <c r="N1381">
        <v>0.52348993288590606</v>
      </c>
      <c r="O1381">
        <v>3.4192692721567268E-3</v>
      </c>
      <c r="P1381">
        <v>0.70873837606370105</v>
      </c>
      <c r="Q1381">
        <v>0.479601717414739</v>
      </c>
      <c r="R1381">
        <v>148</v>
      </c>
      <c r="S1381">
        <v>0</v>
      </c>
      <c r="T1381">
        <v>-0.47391456943423232</v>
      </c>
      <c r="U1381">
        <v>26</v>
      </c>
      <c r="V1381">
        <v>3008</v>
      </c>
      <c r="W1381">
        <v>149</v>
      </c>
    </row>
    <row r="1382" spans="1:23">
      <c r="A1382" t="s">
        <v>351</v>
      </c>
      <c r="B1382" t="str">
        <f t="shared" si="21"/>
        <v>CPI_historical_new_high_9_1</v>
      </c>
      <c r="C1382" t="s">
        <v>386</v>
      </c>
      <c r="D1382" t="s">
        <v>335</v>
      </c>
      <c r="E1382">
        <v>9</v>
      </c>
      <c r="F1382">
        <v>1</v>
      </c>
      <c r="G1382">
        <v>-1</v>
      </c>
      <c r="H1382" t="s">
        <v>330</v>
      </c>
      <c r="I1382" t="s">
        <v>331</v>
      </c>
      <c r="K1382">
        <v>1.462932801829897E-2</v>
      </c>
      <c r="L1382">
        <v>1.217457466582639E-3</v>
      </c>
      <c r="M1382">
        <v>6.8923585036180061E-3</v>
      </c>
      <c r="N1382">
        <v>0.53020134228187921</v>
      </c>
      <c r="O1382">
        <v>1.866789485599419E-3</v>
      </c>
      <c r="P1382">
        <v>0.38500169595104161</v>
      </c>
      <c r="Q1382">
        <v>0.70078887867332207</v>
      </c>
      <c r="R1382">
        <v>148</v>
      </c>
      <c r="S1382">
        <v>0</v>
      </c>
      <c r="T1382">
        <v>-0.74093286128200919</v>
      </c>
      <c r="U1382">
        <v>25</v>
      </c>
      <c r="V1382">
        <v>3008</v>
      </c>
      <c r="W1382">
        <v>149</v>
      </c>
    </row>
    <row r="1383" spans="1:23">
      <c r="A1383" t="s">
        <v>351</v>
      </c>
      <c r="B1383" t="str">
        <f t="shared" si="21"/>
        <v>CPI_historical_new_high_9_-1</v>
      </c>
      <c r="C1383" t="s">
        <v>386</v>
      </c>
      <c r="D1383" t="s">
        <v>335</v>
      </c>
      <c r="E1383">
        <v>9</v>
      </c>
      <c r="F1383">
        <v>-1</v>
      </c>
      <c r="G1383">
        <v>-1</v>
      </c>
      <c r="H1383" t="s">
        <v>330</v>
      </c>
      <c r="I1383" t="s">
        <v>331</v>
      </c>
      <c r="K1383">
        <v>-0.3209179288318067</v>
      </c>
      <c r="L1383">
        <v>-3.1902676335261233E-2</v>
      </c>
      <c r="M1383">
        <v>-0.1806097449504494</v>
      </c>
      <c r="N1383">
        <v>0.46308724832214759</v>
      </c>
      <c r="O1383">
        <v>-8.2897410843122733E-4</v>
      </c>
      <c r="P1383">
        <v>-0.16704569570428399</v>
      </c>
      <c r="Q1383">
        <v>0.86756211235436287</v>
      </c>
      <c r="R1383">
        <v>148</v>
      </c>
      <c r="S1383">
        <v>0</v>
      </c>
      <c r="T1383">
        <v>-0.58449736847428524</v>
      </c>
      <c r="U1383">
        <v>25</v>
      </c>
      <c r="V1383">
        <v>3008</v>
      </c>
      <c r="W1383">
        <v>149</v>
      </c>
    </row>
    <row r="1384" spans="1:23">
      <c r="A1384" t="s">
        <v>351</v>
      </c>
      <c r="B1384" t="str">
        <f t="shared" si="21"/>
        <v>core_CPI_historical_new_high_9_1</v>
      </c>
      <c r="C1384" t="s">
        <v>440</v>
      </c>
      <c r="D1384" t="s">
        <v>335</v>
      </c>
      <c r="E1384">
        <v>9</v>
      </c>
      <c r="F1384">
        <v>1</v>
      </c>
      <c r="G1384">
        <v>-1</v>
      </c>
      <c r="H1384" t="s">
        <v>330</v>
      </c>
      <c r="I1384" t="s">
        <v>331</v>
      </c>
      <c r="K1384">
        <v>-0.175081675594563</v>
      </c>
      <c r="L1384">
        <v>-1.5995251900248971E-2</v>
      </c>
      <c r="M1384">
        <v>-9.055183705783007E-2</v>
      </c>
      <c r="N1384">
        <v>0.49664429530201343</v>
      </c>
      <c r="O1384">
        <v>5.1972348024344672E-4</v>
      </c>
      <c r="P1384">
        <v>0.10561114918898019</v>
      </c>
      <c r="Q1384">
        <v>0.9160338832081022</v>
      </c>
      <c r="R1384">
        <v>148</v>
      </c>
      <c r="S1384">
        <v>0</v>
      </c>
      <c r="T1384">
        <v>-0.56752917481690823</v>
      </c>
      <c r="U1384">
        <v>25</v>
      </c>
      <c r="V1384">
        <v>3008</v>
      </c>
      <c r="W1384">
        <v>149</v>
      </c>
    </row>
    <row r="1385" spans="1:23">
      <c r="A1385" t="s">
        <v>351</v>
      </c>
      <c r="B1385" t="str">
        <f t="shared" si="21"/>
        <v>core_CPI_historical_new_high_9_-1</v>
      </c>
      <c r="C1385" t="s">
        <v>440</v>
      </c>
      <c r="D1385" t="s">
        <v>335</v>
      </c>
      <c r="E1385">
        <v>9</v>
      </c>
      <c r="F1385">
        <v>-1</v>
      </c>
      <c r="G1385">
        <v>-1</v>
      </c>
      <c r="H1385" t="s">
        <v>330</v>
      </c>
      <c r="I1385" t="s">
        <v>331</v>
      </c>
      <c r="K1385">
        <v>-0.16474569038666309</v>
      </c>
      <c r="L1385">
        <v>-1.496822769237827E-2</v>
      </c>
      <c r="M1385">
        <v>-8.4737678624719814E-2</v>
      </c>
      <c r="N1385">
        <v>0.49664429530201343</v>
      </c>
      <c r="O1385">
        <v>6.1309708192111361E-4</v>
      </c>
      <c r="P1385">
        <v>0.12207235254916329</v>
      </c>
      <c r="Q1385">
        <v>0.90300731361961639</v>
      </c>
      <c r="R1385">
        <v>148</v>
      </c>
      <c r="S1385">
        <v>0</v>
      </c>
      <c r="T1385">
        <v>-0.53764411185986039</v>
      </c>
      <c r="U1385">
        <v>25</v>
      </c>
      <c r="V1385">
        <v>3008</v>
      </c>
      <c r="W1385">
        <v>149</v>
      </c>
    </row>
    <row r="1386" spans="1:23">
      <c r="A1386" t="s">
        <v>351</v>
      </c>
      <c r="B1386" t="str">
        <f t="shared" si="21"/>
        <v>PPI_historical_new_high_9_1</v>
      </c>
      <c r="C1386" t="s">
        <v>421</v>
      </c>
      <c r="D1386" t="s">
        <v>335</v>
      </c>
      <c r="E1386">
        <v>9</v>
      </c>
      <c r="F1386">
        <v>1</v>
      </c>
      <c r="G1386">
        <v>1</v>
      </c>
      <c r="H1386" t="s">
        <v>330</v>
      </c>
      <c r="I1386" t="s">
        <v>331</v>
      </c>
      <c r="K1386">
        <v>-0.41413374467690439</v>
      </c>
      <c r="L1386">
        <v>-4.3803945218859219E-2</v>
      </c>
      <c r="M1386">
        <v>-0.2479949444323572</v>
      </c>
      <c r="N1386">
        <v>0.46979865771812079</v>
      </c>
      <c r="O1386">
        <v>-1.84773774593539E-3</v>
      </c>
      <c r="P1386">
        <v>-0.38420818663881029</v>
      </c>
      <c r="Q1386">
        <v>0.7013756068826863</v>
      </c>
      <c r="R1386">
        <v>148</v>
      </c>
      <c r="S1386">
        <v>0</v>
      </c>
      <c r="T1386">
        <v>-0.73434470701572419</v>
      </c>
      <c r="U1386">
        <v>13</v>
      </c>
      <c r="V1386">
        <v>3008</v>
      </c>
      <c r="W1386">
        <v>149</v>
      </c>
    </row>
    <row r="1387" spans="1:23">
      <c r="A1387" t="s">
        <v>351</v>
      </c>
      <c r="B1387" t="str">
        <f t="shared" si="21"/>
        <v>PPI_historical_new_high_9_-1</v>
      </c>
      <c r="C1387" t="s">
        <v>421</v>
      </c>
      <c r="D1387" t="s">
        <v>335</v>
      </c>
      <c r="E1387">
        <v>9</v>
      </c>
      <c r="F1387">
        <v>-1</v>
      </c>
      <c r="G1387">
        <v>1</v>
      </c>
      <c r="H1387" t="s">
        <v>330</v>
      </c>
      <c r="I1387" t="s">
        <v>331</v>
      </c>
      <c r="K1387">
        <v>0.17606463809503861</v>
      </c>
      <c r="L1387">
        <v>1.367908404690632E-2</v>
      </c>
      <c r="M1387">
        <v>7.744379350190464E-2</v>
      </c>
      <c r="N1387">
        <v>0.52348993288590606</v>
      </c>
      <c r="O1387">
        <v>2.837739423507128E-3</v>
      </c>
      <c r="P1387">
        <v>0.57538494895602477</v>
      </c>
      <c r="Q1387">
        <v>0.56590474850379613</v>
      </c>
      <c r="R1387">
        <v>148</v>
      </c>
      <c r="S1387">
        <v>0</v>
      </c>
      <c r="T1387">
        <v>-0.52823573401316559</v>
      </c>
      <c r="U1387">
        <v>13</v>
      </c>
      <c r="V1387">
        <v>3008</v>
      </c>
      <c r="W1387">
        <v>149</v>
      </c>
    </row>
    <row r="1388" spans="1:23">
      <c r="A1388" t="s">
        <v>351</v>
      </c>
      <c r="B1388" t="str">
        <f t="shared" si="21"/>
        <v>CPI_PPI_historical_new_high_9_1</v>
      </c>
      <c r="C1388" t="s">
        <v>345</v>
      </c>
      <c r="D1388" t="s">
        <v>335</v>
      </c>
      <c r="E1388">
        <v>9</v>
      </c>
      <c r="F1388">
        <v>1</v>
      </c>
      <c r="G1388">
        <v>-1</v>
      </c>
      <c r="H1388" t="s">
        <v>330</v>
      </c>
      <c r="I1388" t="s">
        <v>331</v>
      </c>
      <c r="K1388">
        <v>-0.63283286659233506</v>
      </c>
      <c r="L1388">
        <v>-8.0512625345487088E-2</v>
      </c>
      <c r="M1388">
        <v>-0.45593074566890512</v>
      </c>
      <c r="N1388">
        <v>0.4563758389261745</v>
      </c>
      <c r="O1388">
        <v>-4.9355274027176963E-3</v>
      </c>
      <c r="P1388">
        <v>-1.0193169107135791</v>
      </c>
      <c r="Q1388">
        <v>0.30971589197693811</v>
      </c>
      <c r="R1388">
        <v>148</v>
      </c>
      <c r="S1388">
        <v>0</v>
      </c>
      <c r="T1388">
        <v>-0.83987959729660977</v>
      </c>
      <c r="U1388">
        <v>19</v>
      </c>
      <c r="V1388">
        <v>3008</v>
      </c>
      <c r="W1388">
        <v>149</v>
      </c>
    </row>
    <row r="1389" spans="1:23">
      <c r="A1389" t="s">
        <v>351</v>
      </c>
      <c r="B1389" t="str">
        <f t="shared" si="21"/>
        <v>CPI_PPI_historical_new_high_9_-1</v>
      </c>
      <c r="C1389" t="s">
        <v>345</v>
      </c>
      <c r="D1389" t="s">
        <v>335</v>
      </c>
      <c r="E1389">
        <v>9</v>
      </c>
      <c r="F1389">
        <v>-1</v>
      </c>
      <c r="G1389">
        <v>-1</v>
      </c>
      <c r="H1389" t="s">
        <v>330</v>
      </c>
      <c r="I1389" t="s">
        <v>331</v>
      </c>
      <c r="K1389">
        <v>0.8765747880097956</v>
      </c>
      <c r="L1389">
        <v>5.4148178319476159E-2</v>
      </c>
      <c r="M1389">
        <v>0.3066328940569743</v>
      </c>
      <c r="N1389">
        <v>0.53691275167785235</v>
      </c>
      <c r="O1389">
        <v>6.0057341696517549E-3</v>
      </c>
      <c r="P1389">
        <v>1.207260253315829</v>
      </c>
      <c r="Q1389">
        <v>0.22925781956180991</v>
      </c>
      <c r="R1389">
        <v>148</v>
      </c>
      <c r="S1389">
        <v>0</v>
      </c>
      <c r="T1389">
        <v>-0.47771383010615609</v>
      </c>
      <c r="U1389">
        <v>19</v>
      </c>
      <c r="V1389">
        <v>3008</v>
      </c>
      <c r="W1389">
        <v>149</v>
      </c>
    </row>
    <row r="1390" spans="1:23">
      <c r="A1390" t="s">
        <v>351</v>
      </c>
      <c r="B1390" t="str">
        <f t="shared" si="21"/>
        <v>core_CPI_PPI_historical_new_high_9_1</v>
      </c>
      <c r="C1390" t="s">
        <v>420</v>
      </c>
      <c r="D1390" t="s">
        <v>335</v>
      </c>
      <c r="E1390">
        <v>9</v>
      </c>
      <c r="F1390">
        <v>1</v>
      </c>
      <c r="G1390">
        <v>-1</v>
      </c>
      <c r="H1390" t="s">
        <v>330</v>
      </c>
      <c r="I1390" t="s">
        <v>331</v>
      </c>
      <c r="K1390">
        <v>-0.58801399082368366</v>
      </c>
      <c r="L1390">
        <v>-7.1597792987056486E-2</v>
      </c>
      <c r="M1390">
        <v>-0.4054158846208557</v>
      </c>
      <c r="N1390">
        <v>0.48322147651006708</v>
      </c>
      <c r="O1390">
        <v>-4.2020353536016226E-3</v>
      </c>
      <c r="P1390">
        <v>-0.87527276439740276</v>
      </c>
      <c r="Q1390">
        <v>0.38284376651934388</v>
      </c>
      <c r="R1390">
        <v>148</v>
      </c>
      <c r="S1390">
        <v>0</v>
      </c>
      <c r="T1390">
        <v>-0.81468740714501431</v>
      </c>
      <c r="U1390">
        <v>17</v>
      </c>
      <c r="V1390">
        <v>3008</v>
      </c>
      <c r="W1390">
        <v>149</v>
      </c>
    </row>
    <row r="1391" spans="1:23">
      <c r="A1391" t="s">
        <v>351</v>
      </c>
      <c r="B1391" t="str">
        <f t="shared" si="21"/>
        <v>core_CPI_PPI_historical_new_high_9_-1</v>
      </c>
      <c r="C1391" t="s">
        <v>420</v>
      </c>
      <c r="D1391" t="s">
        <v>335</v>
      </c>
      <c r="E1391">
        <v>9</v>
      </c>
      <c r="F1391">
        <v>-1</v>
      </c>
      <c r="G1391">
        <v>-1</v>
      </c>
      <c r="H1391" t="s">
        <v>330</v>
      </c>
      <c r="I1391" t="s">
        <v>331</v>
      </c>
      <c r="K1391">
        <v>0.67242714604848919</v>
      </c>
      <c r="L1391">
        <v>4.4025890565659857E-2</v>
      </c>
      <c r="M1391">
        <v>0.24929253577864749</v>
      </c>
      <c r="N1391">
        <v>0.51006711409395977</v>
      </c>
      <c r="O1391">
        <v>5.1935316406146164E-3</v>
      </c>
      <c r="P1391">
        <v>1.055954641072951</v>
      </c>
      <c r="Q1391">
        <v>0.29270959661874202</v>
      </c>
      <c r="R1391">
        <v>148</v>
      </c>
      <c r="S1391">
        <v>0</v>
      </c>
      <c r="T1391">
        <v>-0.47771383010615609</v>
      </c>
      <c r="U1391">
        <v>17</v>
      </c>
      <c r="V1391">
        <v>3008</v>
      </c>
      <c r="W1391">
        <v>149</v>
      </c>
    </row>
    <row r="1392" spans="1:23">
      <c r="A1392" t="s">
        <v>351</v>
      </c>
      <c r="B1392" t="str">
        <f t="shared" si="21"/>
        <v>tot_retail_sales_yoy_historical_new_high_9_1</v>
      </c>
      <c r="C1392" t="s">
        <v>441</v>
      </c>
      <c r="D1392" t="s">
        <v>335</v>
      </c>
      <c r="E1392">
        <v>9</v>
      </c>
      <c r="F1392">
        <v>1</v>
      </c>
      <c r="G1392">
        <v>1</v>
      </c>
      <c r="H1392" t="s">
        <v>330</v>
      </c>
      <c r="I1392" t="s">
        <v>331</v>
      </c>
      <c r="K1392">
        <v>7.8787382850052268E-2</v>
      </c>
      <c r="L1392">
        <v>6.3736431219152401E-3</v>
      </c>
      <c r="M1392">
        <v>3.608338956539045E-2</v>
      </c>
      <c r="N1392">
        <v>0.47651006711409388</v>
      </c>
      <c r="O1392">
        <v>2.141675894564936E-3</v>
      </c>
      <c r="P1392">
        <v>0.45804095561236441</v>
      </c>
      <c r="Q1392">
        <v>0.64759481523586548</v>
      </c>
      <c r="R1392">
        <v>148</v>
      </c>
      <c r="S1392">
        <v>0</v>
      </c>
      <c r="T1392">
        <v>-0.56936184658123323</v>
      </c>
      <c r="U1392">
        <v>18</v>
      </c>
      <c r="V1392">
        <v>3008</v>
      </c>
      <c r="W1392">
        <v>149</v>
      </c>
    </row>
    <row r="1393" spans="1:23">
      <c r="A1393" t="s">
        <v>351</v>
      </c>
      <c r="B1393" t="str">
        <f t="shared" si="21"/>
        <v>tot_retail_sales_yoy_historical_new_high_9_-1</v>
      </c>
      <c r="C1393" t="s">
        <v>441</v>
      </c>
      <c r="D1393" t="s">
        <v>335</v>
      </c>
      <c r="E1393">
        <v>9</v>
      </c>
      <c r="F1393">
        <v>-1</v>
      </c>
      <c r="G1393">
        <v>1</v>
      </c>
      <c r="H1393" t="s">
        <v>330</v>
      </c>
      <c r="I1393" t="s">
        <v>331</v>
      </c>
      <c r="K1393">
        <v>-0.36130455686426549</v>
      </c>
      <c r="L1393">
        <v>-3.6862752115626167E-2</v>
      </c>
      <c r="M1393">
        <v>-0.20869273970910121</v>
      </c>
      <c r="N1393">
        <v>0.52348993288590606</v>
      </c>
      <c r="O1393">
        <v>-1.368237257782155E-3</v>
      </c>
      <c r="P1393">
        <v>-0.28726103228415523</v>
      </c>
      <c r="Q1393">
        <v>0.77431426506092849</v>
      </c>
      <c r="R1393">
        <v>148</v>
      </c>
      <c r="S1393">
        <v>0</v>
      </c>
      <c r="T1393">
        <v>-0.55788028432155146</v>
      </c>
      <c r="U1393">
        <v>18</v>
      </c>
      <c r="V1393">
        <v>3008</v>
      </c>
      <c r="W1393">
        <v>149</v>
      </c>
    </row>
    <row r="1394" spans="1:23">
      <c r="A1394" t="s">
        <v>351</v>
      </c>
      <c r="B1394" t="str">
        <f t="shared" si="21"/>
        <v>consumer_confidence_historical_new_high_9_1</v>
      </c>
      <c r="C1394" t="s">
        <v>442</v>
      </c>
      <c r="D1394" t="s">
        <v>335</v>
      </c>
      <c r="E1394">
        <v>9</v>
      </c>
      <c r="F1394">
        <v>1</v>
      </c>
      <c r="G1394">
        <v>-1</v>
      </c>
      <c r="H1394" t="s">
        <v>330</v>
      </c>
      <c r="I1394" t="s">
        <v>331</v>
      </c>
      <c r="K1394">
        <v>1.001311827717869</v>
      </c>
      <c r="L1394">
        <v>5.9846878404543169E-2</v>
      </c>
      <c r="M1394">
        <v>0.3389206120009946</v>
      </c>
      <c r="N1394">
        <v>0.53020134228187921</v>
      </c>
      <c r="O1394">
        <v>6.3667985696359529E-3</v>
      </c>
      <c r="P1394">
        <v>1.3364257532806181</v>
      </c>
      <c r="Q1394">
        <v>0.1834611364105746</v>
      </c>
      <c r="R1394">
        <v>148</v>
      </c>
      <c r="S1394">
        <v>0</v>
      </c>
      <c r="T1394">
        <v>-0.4373802654120475</v>
      </c>
      <c r="U1394">
        <v>36</v>
      </c>
      <c r="V1394">
        <v>3008</v>
      </c>
      <c r="W1394">
        <v>149</v>
      </c>
    </row>
    <row r="1395" spans="1:23">
      <c r="A1395" t="s">
        <v>351</v>
      </c>
      <c r="B1395" t="str">
        <f t="shared" si="21"/>
        <v>consumer_confidence_historical_new_high_9_-1</v>
      </c>
      <c r="C1395" t="s">
        <v>442</v>
      </c>
      <c r="D1395" t="s">
        <v>335</v>
      </c>
      <c r="E1395">
        <v>9</v>
      </c>
      <c r="F1395">
        <v>-1</v>
      </c>
      <c r="G1395">
        <v>-1</v>
      </c>
      <c r="H1395" t="s">
        <v>330</v>
      </c>
      <c r="I1395" t="s">
        <v>331</v>
      </c>
      <c r="K1395">
        <v>-0.65571752687618323</v>
      </c>
      <c r="L1395">
        <v>-8.5456625169357481E-2</v>
      </c>
      <c r="M1395">
        <v>-0.48395191986721159</v>
      </c>
      <c r="N1395">
        <v>0.46308724832214759</v>
      </c>
      <c r="O1395">
        <v>-5.4196415673697981E-3</v>
      </c>
      <c r="P1395">
        <v>-1.1115859954405951</v>
      </c>
      <c r="Q1395">
        <v>0.26811867346367951</v>
      </c>
      <c r="R1395">
        <v>148</v>
      </c>
      <c r="S1395">
        <v>0</v>
      </c>
      <c r="T1395">
        <v>-0.68544632630744762</v>
      </c>
      <c r="U1395">
        <v>36</v>
      </c>
      <c r="V1395">
        <v>3008</v>
      </c>
      <c r="W1395">
        <v>149</v>
      </c>
    </row>
    <row r="1396" spans="1:23">
      <c r="A1396" t="s">
        <v>351</v>
      </c>
      <c r="B1396" t="str">
        <f t="shared" si="21"/>
        <v>M1_historical_new_high_9_1</v>
      </c>
      <c r="C1396" t="s">
        <v>343</v>
      </c>
      <c r="D1396" t="s">
        <v>335</v>
      </c>
      <c r="E1396">
        <v>9</v>
      </c>
      <c r="F1396">
        <v>1</v>
      </c>
      <c r="G1396">
        <v>-1</v>
      </c>
      <c r="H1396" t="s">
        <v>330</v>
      </c>
      <c r="I1396" t="s">
        <v>331</v>
      </c>
      <c r="K1396">
        <v>0.2134667016138945</v>
      </c>
      <c r="L1396">
        <v>1.6341286992507701E-2</v>
      </c>
      <c r="M1396">
        <v>9.251677764178802E-2</v>
      </c>
      <c r="N1396">
        <v>0.51006711409395977</v>
      </c>
      <c r="O1396">
        <v>2.9755014632459769E-3</v>
      </c>
      <c r="P1396">
        <v>0.62847343702226988</v>
      </c>
      <c r="Q1396">
        <v>0.53066253579216771</v>
      </c>
      <c r="R1396">
        <v>148</v>
      </c>
      <c r="S1396">
        <v>0</v>
      </c>
      <c r="T1396">
        <v>-0.61180449593634512</v>
      </c>
      <c r="U1396">
        <v>22</v>
      </c>
      <c r="V1396">
        <v>3008</v>
      </c>
      <c r="W1396">
        <v>149</v>
      </c>
    </row>
    <row r="1397" spans="1:23">
      <c r="A1397" t="s">
        <v>351</v>
      </c>
      <c r="B1397" t="str">
        <f t="shared" si="21"/>
        <v>M1_historical_new_high_9_-1</v>
      </c>
      <c r="C1397" t="s">
        <v>343</v>
      </c>
      <c r="D1397" t="s">
        <v>335</v>
      </c>
      <c r="E1397">
        <v>9</v>
      </c>
      <c r="F1397">
        <v>-1</v>
      </c>
      <c r="G1397">
        <v>-1</v>
      </c>
      <c r="H1397" t="s">
        <v>330</v>
      </c>
      <c r="I1397" t="s">
        <v>331</v>
      </c>
      <c r="K1397">
        <v>-0.43219160062466377</v>
      </c>
      <c r="L1397">
        <v>-4.6308603827330257E-2</v>
      </c>
      <c r="M1397">
        <v>-0.26217780797553358</v>
      </c>
      <c r="N1397">
        <v>0.48993288590604028</v>
      </c>
      <c r="O1397">
        <v>-2.1192567559654009E-3</v>
      </c>
      <c r="P1397">
        <v>-0.43987245003628578</v>
      </c>
      <c r="Q1397">
        <v>0.66067116359611422</v>
      </c>
      <c r="R1397">
        <v>148</v>
      </c>
      <c r="S1397">
        <v>0</v>
      </c>
      <c r="T1397">
        <v>-0.5517211970453596</v>
      </c>
      <c r="U1397">
        <v>22</v>
      </c>
      <c r="V1397">
        <v>3008</v>
      </c>
      <c r="W1397">
        <v>149</v>
      </c>
    </row>
    <row r="1398" spans="1:23">
      <c r="A1398" t="s">
        <v>351</v>
      </c>
      <c r="B1398" t="str">
        <f t="shared" si="21"/>
        <v>M2_historical_new_high_9_1</v>
      </c>
      <c r="C1398" t="s">
        <v>341</v>
      </c>
      <c r="D1398" t="s">
        <v>335</v>
      </c>
      <c r="E1398">
        <v>9</v>
      </c>
      <c r="F1398">
        <v>1</v>
      </c>
      <c r="G1398">
        <v>-1</v>
      </c>
      <c r="H1398" t="s">
        <v>330</v>
      </c>
      <c r="I1398" t="s">
        <v>331</v>
      </c>
      <c r="K1398">
        <v>-0.55890691284594574</v>
      </c>
      <c r="L1398">
        <v>-6.6272919648966644E-2</v>
      </c>
      <c r="M1398">
        <v>-0.37524903307709501</v>
      </c>
      <c r="N1398">
        <v>0.44295302013422821</v>
      </c>
      <c r="O1398">
        <v>-3.7858352238005128E-3</v>
      </c>
      <c r="P1398">
        <v>-0.79718512748790959</v>
      </c>
      <c r="Q1398">
        <v>0.42662058899200272</v>
      </c>
      <c r="R1398">
        <v>148</v>
      </c>
      <c r="S1398">
        <v>0</v>
      </c>
      <c r="T1398">
        <v>-0.74315547891281453</v>
      </c>
      <c r="U1398">
        <v>27</v>
      </c>
      <c r="V1398">
        <v>3008</v>
      </c>
      <c r="W1398">
        <v>149</v>
      </c>
    </row>
    <row r="1399" spans="1:23">
      <c r="A1399" t="s">
        <v>351</v>
      </c>
      <c r="B1399" t="str">
        <f t="shared" si="21"/>
        <v>M2_historical_new_high_9_-1</v>
      </c>
      <c r="C1399" t="s">
        <v>341</v>
      </c>
      <c r="D1399" t="s">
        <v>335</v>
      </c>
      <c r="E1399">
        <v>9</v>
      </c>
      <c r="F1399">
        <v>-1</v>
      </c>
      <c r="G1399">
        <v>-1</v>
      </c>
      <c r="H1399" t="s">
        <v>330</v>
      </c>
      <c r="I1399" t="s">
        <v>331</v>
      </c>
      <c r="K1399">
        <v>0.56206616155380162</v>
      </c>
      <c r="L1399">
        <v>3.8072003454600711E-2</v>
      </c>
      <c r="M1399">
        <v>0.21557044052561969</v>
      </c>
      <c r="N1399">
        <v>0.55704697986577179</v>
      </c>
      <c r="O1399">
        <v>4.6935822453925673E-3</v>
      </c>
      <c r="P1399">
        <v>0.96607464351586081</v>
      </c>
      <c r="Q1399">
        <v>0.33558279818764858</v>
      </c>
      <c r="R1399">
        <v>148</v>
      </c>
      <c r="S1399">
        <v>0</v>
      </c>
      <c r="T1399">
        <v>-0.42059402981683858</v>
      </c>
      <c r="U1399">
        <v>27</v>
      </c>
      <c r="V1399">
        <v>3008</v>
      </c>
      <c r="W1399">
        <v>149</v>
      </c>
    </row>
    <row r="1400" spans="1:23">
      <c r="A1400" t="s">
        <v>351</v>
      </c>
      <c r="B1400" t="str">
        <f t="shared" si="21"/>
        <v>M2_M1_historical_new_high_9_1</v>
      </c>
      <c r="C1400" t="s">
        <v>334</v>
      </c>
      <c r="D1400" t="s">
        <v>335</v>
      </c>
      <c r="E1400">
        <v>9</v>
      </c>
      <c r="F1400">
        <v>1</v>
      </c>
      <c r="G1400">
        <v>1</v>
      </c>
      <c r="H1400" t="s">
        <v>330</v>
      </c>
      <c r="I1400" t="s">
        <v>331</v>
      </c>
      <c r="K1400">
        <v>0.44951686657901441</v>
      </c>
      <c r="L1400">
        <v>3.1589081812402282E-2</v>
      </c>
      <c r="M1400">
        <v>0.1788560441903505</v>
      </c>
      <c r="N1400">
        <v>0.53020134228187921</v>
      </c>
      <c r="O1400">
        <v>4.237774557207633E-3</v>
      </c>
      <c r="P1400">
        <v>0.87712154093605998</v>
      </c>
      <c r="Q1400">
        <v>0.38184217723114988</v>
      </c>
      <c r="R1400">
        <v>148</v>
      </c>
      <c r="S1400">
        <v>0</v>
      </c>
      <c r="T1400">
        <v>-0.41091027674442032</v>
      </c>
      <c r="U1400">
        <v>25</v>
      </c>
      <c r="V1400">
        <v>3008</v>
      </c>
      <c r="W1400">
        <v>149</v>
      </c>
    </row>
    <row r="1401" spans="1:23">
      <c r="A1401" t="s">
        <v>351</v>
      </c>
      <c r="B1401" t="str">
        <f t="shared" si="21"/>
        <v>M2_M1_historical_new_high_9_-1</v>
      </c>
      <c r="C1401" t="s">
        <v>334</v>
      </c>
      <c r="D1401" t="s">
        <v>335</v>
      </c>
      <c r="E1401">
        <v>9</v>
      </c>
      <c r="F1401">
        <v>-1</v>
      </c>
      <c r="G1401">
        <v>1</v>
      </c>
      <c r="H1401" t="s">
        <v>330</v>
      </c>
      <c r="I1401" t="s">
        <v>331</v>
      </c>
      <c r="K1401">
        <v>-0.52465776602876613</v>
      </c>
      <c r="L1401">
        <v>-6.0405002273882007E-2</v>
      </c>
      <c r="M1401">
        <v>-0.34201056618790221</v>
      </c>
      <c r="N1401">
        <v>0.46308724832214759</v>
      </c>
      <c r="O1401">
        <v>-3.2379017681548562E-3</v>
      </c>
      <c r="P1401">
        <v>-0.65928526873630988</v>
      </c>
      <c r="Q1401">
        <v>0.51073711982666814</v>
      </c>
      <c r="R1401">
        <v>148</v>
      </c>
      <c r="S1401">
        <v>0</v>
      </c>
      <c r="T1401">
        <v>-0.64892587672907065</v>
      </c>
      <c r="U1401">
        <v>25</v>
      </c>
      <c r="V1401">
        <v>3008</v>
      </c>
      <c r="W1401">
        <v>149</v>
      </c>
    </row>
    <row r="1402" spans="1:23">
      <c r="A1402" t="s">
        <v>351</v>
      </c>
      <c r="B1402" t="str">
        <f t="shared" si="21"/>
        <v>TSF_newadded_MA12_yoy_historical_new_high_9_1</v>
      </c>
      <c r="C1402" t="s">
        <v>332</v>
      </c>
      <c r="D1402" t="s">
        <v>335</v>
      </c>
      <c r="E1402">
        <v>9</v>
      </c>
      <c r="F1402">
        <v>1</v>
      </c>
      <c r="G1402">
        <v>-1</v>
      </c>
      <c r="H1402" t="s">
        <v>330</v>
      </c>
      <c r="I1402" t="s">
        <v>331</v>
      </c>
      <c r="K1402">
        <v>-0.3556523350334525</v>
      </c>
      <c r="L1402">
        <v>-3.6151568183890981E-2</v>
      </c>
      <c r="M1402">
        <v>-0.204666000364151</v>
      </c>
      <c r="N1402">
        <v>0.46308724832214759</v>
      </c>
      <c r="O1402">
        <v>-1.27916532021592E-3</v>
      </c>
      <c r="P1402">
        <v>-0.27165514387066853</v>
      </c>
      <c r="Q1402">
        <v>0.78626576149605343</v>
      </c>
      <c r="R1402">
        <v>148</v>
      </c>
      <c r="S1402">
        <v>0</v>
      </c>
      <c r="T1402">
        <v>-0.5882623521209106</v>
      </c>
      <c r="U1402">
        <v>25</v>
      </c>
      <c r="V1402">
        <v>3008</v>
      </c>
      <c r="W1402">
        <v>149</v>
      </c>
    </row>
    <row r="1403" spans="1:23">
      <c r="A1403" t="s">
        <v>351</v>
      </c>
      <c r="B1403" t="str">
        <f t="shared" si="21"/>
        <v>TSF_newadded_MA12_yoy_historical_new_high_9_-1</v>
      </c>
      <c r="C1403" t="s">
        <v>332</v>
      </c>
      <c r="D1403" t="s">
        <v>335</v>
      </c>
      <c r="E1403">
        <v>9</v>
      </c>
      <c r="F1403">
        <v>-1</v>
      </c>
      <c r="G1403">
        <v>-1</v>
      </c>
      <c r="H1403" t="s">
        <v>330</v>
      </c>
      <c r="I1403" t="s">
        <v>331</v>
      </c>
      <c r="K1403">
        <v>6.9324253040361272E-2</v>
      </c>
      <c r="L1403">
        <v>5.6310815938942493E-3</v>
      </c>
      <c r="M1403">
        <v>3.1879417835602233E-2</v>
      </c>
      <c r="N1403">
        <v>0.53020134228187921</v>
      </c>
      <c r="O1403">
        <v>2.1217168759791859E-3</v>
      </c>
      <c r="P1403">
        <v>0.43940821384903878</v>
      </c>
      <c r="Q1403">
        <v>0.66100668360431103</v>
      </c>
      <c r="R1403">
        <v>148</v>
      </c>
      <c r="S1403">
        <v>0</v>
      </c>
      <c r="T1403">
        <v>-0.43267784785305341</v>
      </c>
      <c r="U1403">
        <v>25</v>
      </c>
      <c r="V1403">
        <v>3008</v>
      </c>
      <c r="W1403">
        <v>149</v>
      </c>
    </row>
    <row r="1404" spans="1:23">
      <c r="A1404" t="s">
        <v>351</v>
      </c>
      <c r="B1404" t="str">
        <f t="shared" si="21"/>
        <v>TSF_yoy_historical_new_high_9_1</v>
      </c>
      <c r="C1404" t="s">
        <v>391</v>
      </c>
      <c r="D1404" t="s">
        <v>335</v>
      </c>
      <c r="E1404">
        <v>9</v>
      </c>
      <c r="F1404">
        <v>1</v>
      </c>
      <c r="G1404">
        <v>-1</v>
      </c>
      <c r="H1404" t="s">
        <v>330</v>
      </c>
      <c r="I1404" t="s">
        <v>331</v>
      </c>
      <c r="K1404">
        <v>-0.41674240446820948</v>
      </c>
      <c r="L1404">
        <v>-4.4161362968499263E-2</v>
      </c>
      <c r="M1404">
        <v>-0.25001879228999208</v>
      </c>
      <c r="N1404">
        <v>0.44966442953020141</v>
      </c>
      <c r="O1404">
        <v>-1.9240599857978939E-3</v>
      </c>
      <c r="P1404">
        <v>-0.40502449672870039</v>
      </c>
      <c r="Q1404">
        <v>0.68604432809821347</v>
      </c>
      <c r="R1404">
        <v>148</v>
      </c>
      <c r="S1404">
        <v>0</v>
      </c>
      <c r="T1404">
        <v>-0.76465596409781933</v>
      </c>
      <c r="U1404">
        <v>17</v>
      </c>
      <c r="V1404">
        <v>3008</v>
      </c>
      <c r="W1404">
        <v>149</v>
      </c>
    </row>
    <row r="1405" spans="1:23">
      <c r="A1405" t="s">
        <v>351</v>
      </c>
      <c r="B1405" t="str">
        <f t="shared" si="21"/>
        <v>TSF_yoy_historical_new_high_9_-1</v>
      </c>
      <c r="C1405" t="s">
        <v>391</v>
      </c>
      <c r="D1405" t="s">
        <v>335</v>
      </c>
      <c r="E1405">
        <v>9</v>
      </c>
      <c r="F1405">
        <v>-1</v>
      </c>
      <c r="G1405">
        <v>-1</v>
      </c>
      <c r="H1405" t="s">
        <v>330</v>
      </c>
      <c r="I1405" t="s">
        <v>331</v>
      </c>
      <c r="K1405">
        <v>0.1813246682376051</v>
      </c>
      <c r="L1405">
        <v>1.405813013590196E-2</v>
      </c>
      <c r="M1405">
        <v>7.9589860506363658E-2</v>
      </c>
      <c r="N1405">
        <v>0.5436241610738255</v>
      </c>
      <c r="O1405">
        <v>2.8102894272263122E-3</v>
      </c>
      <c r="P1405">
        <v>0.57999752291829598</v>
      </c>
      <c r="Q1405">
        <v>0.56279822888105846</v>
      </c>
      <c r="R1405">
        <v>148</v>
      </c>
      <c r="S1405">
        <v>0</v>
      </c>
      <c r="T1405">
        <v>-0.53892487000351696</v>
      </c>
      <c r="U1405">
        <v>17</v>
      </c>
      <c r="V1405">
        <v>3008</v>
      </c>
      <c r="W1405">
        <v>149</v>
      </c>
    </row>
    <row r="1406" spans="1:23">
      <c r="A1406" t="s">
        <v>351</v>
      </c>
      <c r="B1406" t="str">
        <f t="shared" si="21"/>
        <v>long_loan_newadded_MA12_yoy_historical_new_high_9_1</v>
      </c>
      <c r="C1406" t="s">
        <v>328</v>
      </c>
      <c r="D1406" t="s">
        <v>335</v>
      </c>
      <c r="E1406">
        <v>9</v>
      </c>
      <c r="F1406">
        <v>1</v>
      </c>
      <c r="G1406">
        <v>-1</v>
      </c>
      <c r="H1406" t="s">
        <v>330</v>
      </c>
      <c r="I1406" t="s">
        <v>331</v>
      </c>
      <c r="K1406">
        <v>-0.43298085829498167</v>
      </c>
      <c r="L1406">
        <v>-4.6419732027126237E-2</v>
      </c>
      <c r="M1406">
        <v>-0.26280694560209011</v>
      </c>
      <c r="N1406">
        <v>0.43624161073825501</v>
      </c>
      <c r="O1406">
        <v>-2.039429266660002E-3</v>
      </c>
      <c r="P1406">
        <v>-0.42080003439322322</v>
      </c>
      <c r="Q1406">
        <v>0.67451151284489819</v>
      </c>
      <c r="R1406">
        <v>148</v>
      </c>
      <c r="S1406">
        <v>0</v>
      </c>
      <c r="T1406">
        <v>-0.66472855517173968</v>
      </c>
      <c r="U1406">
        <v>23</v>
      </c>
      <c r="V1406">
        <v>3008</v>
      </c>
      <c r="W1406">
        <v>149</v>
      </c>
    </row>
    <row r="1407" spans="1:23">
      <c r="A1407" t="s">
        <v>351</v>
      </c>
      <c r="B1407" t="str">
        <f t="shared" si="21"/>
        <v>long_loan_newadded_MA12_yoy_historical_new_high_9_-1</v>
      </c>
      <c r="C1407" t="s">
        <v>328</v>
      </c>
      <c r="D1407" t="s">
        <v>335</v>
      </c>
      <c r="E1407">
        <v>9</v>
      </c>
      <c r="F1407">
        <v>-1</v>
      </c>
      <c r="G1407">
        <v>-1</v>
      </c>
      <c r="H1407" t="s">
        <v>330</v>
      </c>
      <c r="I1407" t="s">
        <v>331</v>
      </c>
      <c r="K1407">
        <v>0.21515577669352151</v>
      </c>
      <c r="L1407">
        <v>1.6459729226890211E-2</v>
      </c>
      <c r="M1407">
        <v>9.318733595938565E-2</v>
      </c>
      <c r="N1407">
        <v>0.55704697986577179</v>
      </c>
      <c r="O1407">
        <v>3.0776212735794659E-3</v>
      </c>
      <c r="P1407">
        <v>0.62050529118615105</v>
      </c>
      <c r="Q1407">
        <v>0.53587950632698411</v>
      </c>
      <c r="R1407">
        <v>148</v>
      </c>
      <c r="S1407">
        <v>0</v>
      </c>
      <c r="T1407">
        <v>-0.51447322768364212</v>
      </c>
      <c r="U1407">
        <v>23</v>
      </c>
      <c r="V1407">
        <v>3008</v>
      </c>
      <c r="W1407">
        <v>149</v>
      </c>
    </row>
    <row r="1408" spans="1:23">
      <c r="A1408" t="s">
        <v>351</v>
      </c>
      <c r="B1408" t="str">
        <f t="shared" si="21"/>
        <v>loan_yoy_historical_new_high_9_1</v>
      </c>
      <c r="C1408" t="s">
        <v>443</v>
      </c>
      <c r="D1408" t="s">
        <v>335</v>
      </c>
      <c r="E1408">
        <v>9</v>
      </c>
      <c r="F1408">
        <v>1</v>
      </c>
      <c r="G1408">
        <v>-1</v>
      </c>
      <c r="H1408" t="s">
        <v>330</v>
      </c>
      <c r="I1408" t="s">
        <v>331</v>
      </c>
      <c r="K1408">
        <v>-0.1423484021281195</v>
      </c>
      <c r="L1408">
        <v>-1.2782115834401361E-2</v>
      </c>
      <c r="M1408">
        <v>-7.2361763799942191E-2</v>
      </c>
      <c r="N1408">
        <v>0.48322147651006708</v>
      </c>
      <c r="O1408">
        <v>7.452223456755403E-4</v>
      </c>
      <c r="P1408">
        <v>0.15312706091443939</v>
      </c>
      <c r="Q1408">
        <v>0.87850665392846838</v>
      </c>
      <c r="R1408">
        <v>148</v>
      </c>
      <c r="S1408">
        <v>0</v>
      </c>
      <c r="T1408">
        <v>-0.67568608664516838</v>
      </c>
      <c r="U1408">
        <v>15</v>
      </c>
      <c r="V1408">
        <v>3008</v>
      </c>
      <c r="W1408">
        <v>149</v>
      </c>
    </row>
    <row r="1409" spans="1:23">
      <c r="A1409" t="s">
        <v>351</v>
      </c>
      <c r="B1409" t="str">
        <f t="shared" si="21"/>
        <v>loan_yoy_historical_new_high_9_-1</v>
      </c>
      <c r="C1409" t="s">
        <v>443</v>
      </c>
      <c r="D1409" t="s">
        <v>335</v>
      </c>
      <c r="E1409">
        <v>9</v>
      </c>
      <c r="F1409">
        <v>-1</v>
      </c>
      <c r="G1409">
        <v>-1</v>
      </c>
      <c r="H1409" t="s">
        <v>330</v>
      </c>
      <c r="I1409" t="s">
        <v>331</v>
      </c>
      <c r="K1409">
        <v>-0.19662414522594801</v>
      </c>
      <c r="L1409">
        <v>-1.8174248535773541E-2</v>
      </c>
      <c r="M1409">
        <v>-0.1028875576489158</v>
      </c>
      <c r="N1409">
        <v>0.51006711409395977</v>
      </c>
      <c r="O1409">
        <v>3.0071833868585492E-4</v>
      </c>
      <c r="P1409">
        <v>6.0653337822848881E-2</v>
      </c>
      <c r="Q1409">
        <v>0.95171712150326115</v>
      </c>
      <c r="R1409">
        <v>148</v>
      </c>
      <c r="S1409">
        <v>0</v>
      </c>
      <c r="T1409">
        <v>-0.55388277942965591</v>
      </c>
      <c r="U1409">
        <v>15</v>
      </c>
      <c r="V1409">
        <v>3008</v>
      </c>
      <c r="W1409">
        <v>149</v>
      </c>
    </row>
    <row r="1410" spans="1:23">
      <c r="A1410" t="s">
        <v>351</v>
      </c>
      <c r="B1410" t="str">
        <f t="shared" si="21"/>
        <v>newstarts_area_yoy_historical_new_high_9_1</v>
      </c>
      <c r="C1410" t="s">
        <v>340</v>
      </c>
      <c r="D1410" t="s">
        <v>335</v>
      </c>
      <c r="E1410">
        <v>9</v>
      </c>
      <c r="F1410">
        <v>1</v>
      </c>
      <c r="G1410">
        <v>1</v>
      </c>
      <c r="H1410" t="s">
        <v>330</v>
      </c>
      <c r="I1410" t="s">
        <v>331</v>
      </c>
      <c r="K1410">
        <v>1.3437977444578719</v>
      </c>
      <c r="L1410">
        <v>7.3966288893300591E-2</v>
      </c>
      <c r="M1410">
        <v>0.41893754801860328</v>
      </c>
      <c r="N1410">
        <v>0.50335570469798663</v>
      </c>
      <c r="O1410">
        <v>7.4306006133782639E-3</v>
      </c>
      <c r="P1410">
        <v>1.5106441286054799</v>
      </c>
      <c r="Q1410">
        <v>0.13301127789796491</v>
      </c>
      <c r="R1410">
        <v>148</v>
      </c>
      <c r="S1410">
        <v>0</v>
      </c>
      <c r="T1410">
        <v>-0.55145113211756214</v>
      </c>
      <c r="U1410">
        <v>27</v>
      </c>
      <c r="V1410">
        <v>3008</v>
      </c>
      <c r="W1410">
        <v>149</v>
      </c>
    </row>
    <row r="1411" spans="1:23">
      <c r="A1411" t="s">
        <v>351</v>
      </c>
      <c r="B1411" t="str">
        <f t="shared" ref="B1411:B1474" si="22">C1411&amp;"_"&amp;D1411&amp;"_"&amp;E1411&amp;"_"&amp;F1411</f>
        <v>newstarts_area_yoy_historical_new_high_9_-1</v>
      </c>
      <c r="C1411" t="s">
        <v>340</v>
      </c>
      <c r="D1411" t="s">
        <v>335</v>
      </c>
      <c r="E1411">
        <v>9</v>
      </c>
      <c r="F1411">
        <v>-1</v>
      </c>
      <c r="G1411">
        <v>1</v>
      </c>
      <c r="H1411" t="s">
        <v>330</v>
      </c>
      <c r="I1411" t="s">
        <v>331</v>
      </c>
      <c r="K1411">
        <v>-0.7060255787139067</v>
      </c>
      <c r="L1411">
        <v>-9.7480106215781848E-2</v>
      </c>
      <c r="M1411">
        <v>-0.55211742118822882</v>
      </c>
      <c r="N1411">
        <v>0.48993288590604028</v>
      </c>
      <c r="O1411">
        <v>-6.5494520595668366E-3</v>
      </c>
      <c r="P1411">
        <v>-1.426051931149718</v>
      </c>
      <c r="Q1411">
        <v>0.15595924556631269</v>
      </c>
      <c r="R1411">
        <v>148</v>
      </c>
      <c r="S1411">
        <v>0</v>
      </c>
      <c r="T1411">
        <v>-0.72875632259537604</v>
      </c>
      <c r="U1411">
        <v>27</v>
      </c>
      <c r="V1411">
        <v>3008</v>
      </c>
      <c r="W1411">
        <v>149</v>
      </c>
    </row>
    <row r="1412" spans="1:23">
      <c r="A1412" t="s">
        <v>351</v>
      </c>
      <c r="B1412" t="str">
        <f t="shared" si="22"/>
        <v>completed_yoy_historical_new_high_9_1</v>
      </c>
      <c r="C1412" t="s">
        <v>444</v>
      </c>
      <c r="D1412" t="s">
        <v>335</v>
      </c>
      <c r="E1412">
        <v>9</v>
      </c>
      <c r="F1412">
        <v>1</v>
      </c>
      <c r="G1412">
        <v>1</v>
      </c>
      <c r="H1412" t="s">
        <v>330</v>
      </c>
      <c r="I1412" t="s">
        <v>331</v>
      </c>
      <c r="K1412">
        <v>-0.39209106675998628</v>
      </c>
      <c r="L1412">
        <v>-4.0840732112222722E-2</v>
      </c>
      <c r="M1412">
        <v>-0.2312162727373579</v>
      </c>
      <c r="N1412">
        <v>0.46979865771812079</v>
      </c>
      <c r="O1412">
        <v>-1.687802444269255E-3</v>
      </c>
      <c r="P1412">
        <v>-0.35959489542148448</v>
      </c>
      <c r="Q1412">
        <v>0.71966267445206711</v>
      </c>
      <c r="R1412">
        <v>148</v>
      </c>
      <c r="S1412">
        <v>0</v>
      </c>
      <c r="T1412">
        <v>-0.7647063854079994</v>
      </c>
      <c r="U1412">
        <v>20</v>
      </c>
      <c r="V1412">
        <v>3008</v>
      </c>
      <c r="W1412">
        <v>149</v>
      </c>
    </row>
    <row r="1413" spans="1:23">
      <c r="A1413" t="s">
        <v>351</v>
      </c>
      <c r="B1413" t="str">
        <f t="shared" si="22"/>
        <v>completed_yoy_historical_new_high_9_-1</v>
      </c>
      <c r="C1413" t="s">
        <v>444</v>
      </c>
      <c r="D1413" t="s">
        <v>335</v>
      </c>
      <c r="E1413">
        <v>9</v>
      </c>
      <c r="F1413">
        <v>-1</v>
      </c>
      <c r="G1413">
        <v>1</v>
      </c>
      <c r="H1413" t="s">
        <v>330</v>
      </c>
      <c r="I1413" t="s">
        <v>331</v>
      </c>
      <c r="K1413">
        <v>0.13342072778294889</v>
      </c>
      <c r="L1413">
        <v>1.054743818960713E-2</v>
      </c>
      <c r="M1413">
        <v>5.9713409113906803E-2</v>
      </c>
      <c r="N1413">
        <v>0.52348993288590606</v>
      </c>
      <c r="O1413">
        <v>2.493920400577521E-3</v>
      </c>
      <c r="P1413">
        <v>0.52063390839333445</v>
      </c>
      <c r="Q1413">
        <v>0.6033998446021871</v>
      </c>
      <c r="R1413">
        <v>148</v>
      </c>
      <c r="S1413">
        <v>0</v>
      </c>
      <c r="T1413">
        <v>-0.5523092311450174</v>
      </c>
      <c r="U1413">
        <v>20</v>
      </c>
      <c r="V1413">
        <v>3008</v>
      </c>
      <c r="W1413">
        <v>149</v>
      </c>
    </row>
    <row r="1414" spans="1:23">
      <c r="A1414" t="s">
        <v>351</v>
      </c>
      <c r="B1414" t="str">
        <f t="shared" si="22"/>
        <v>sold_area_yoy_historical_new_high_9_1</v>
      </c>
      <c r="C1414" t="s">
        <v>346</v>
      </c>
      <c r="D1414" t="s">
        <v>335</v>
      </c>
      <c r="E1414">
        <v>9</v>
      </c>
      <c r="F1414">
        <v>1</v>
      </c>
      <c r="G1414">
        <v>-1</v>
      </c>
      <c r="H1414" t="s">
        <v>330</v>
      </c>
      <c r="I1414" t="s">
        <v>331</v>
      </c>
      <c r="K1414">
        <v>0.25228344312523959</v>
      </c>
      <c r="L1414">
        <v>1.902583453679552E-2</v>
      </c>
      <c r="M1414">
        <v>0.1077166184438284</v>
      </c>
      <c r="N1414">
        <v>0.52348993288590606</v>
      </c>
      <c r="O1414">
        <v>3.1805013137966931E-3</v>
      </c>
      <c r="P1414">
        <v>0.6746395565210086</v>
      </c>
      <c r="Q1414">
        <v>0.50095728667702721</v>
      </c>
      <c r="R1414">
        <v>148</v>
      </c>
      <c r="S1414">
        <v>0</v>
      </c>
      <c r="T1414">
        <v>-0.59230185446118111</v>
      </c>
      <c r="U1414">
        <v>30</v>
      </c>
      <c r="V1414">
        <v>3008</v>
      </c>
      <c r="W1414">
        <v>149</v>
      </c>
    </row>
    <row r="1415" spans="1:23">
      <c r="A1415" t="s">
        <v>351</v>
      </c>
      <c r="B1415" t="str">
        <f t="shared" si="22"/>
        <v>sold_area_yoy_historical_new_high_9_-1</v>
      </c>
      <c r="C1415" t="s">
        <v>346</v>
      </c>
      <c r="D1415" t="s">
        <v>335</v>
      </c>
      <c r="E1415">
        <v>9</v>
      </c>
      <c r="F1415">
        <v>-1</v>
      </c>
      <c r="G1415">
        <v>-1</v>
      </c>
      <c r="H1415" t="s">
        <v>330</v>
      </c>
      <c r="I1415" t="s">
        <v>331</v>
      </c>
      <c r="K1415">
        <v>-0.44979182682547042</v>
      </c>
      <c r="L1415">
        <v>-4.8821032667535569E-2</v>
      </c>
      <c r="M1415">
        <v>-0.27640503956408052</v>
      </c>
      <c r="N1415">
        <v>0.46979865771812079</v>
      </c>
      <c r="O1415">
        <v>-2.315418885978139E-3</v>
      </c>
      <c r="P1415">
        <v>-0.47758436574160013</v>
      </c>
      <c r="Q1415">
        <v>0.63365062620081991</v>
      </c>
      <c r="R1415">
        <v>148</v>
      </c>
      <c r="S1415">
        <v>0</v>
      </c>
      <c r="T1415">
        <v>-0.65472346102515844</v>
      </c>
      <c r="U1415">
        <v>30</v>
      </c>
      <c r="V1415">
        <v>3008</v>
      </c>
      <c r="W1415">
        <v>149</v>
      </c>
    </row>
    <row r="1416" spans="1:23">
      <c r="A1416" t="s">
        <v>351</v>
      </c>
      <c r="B1416" t="str">
        <f t="shared" si="22"/>
        <v>local_gov_budget_MA12_yoy_historical_new_high_9_1</v>
      </c>
      <c r="C1416" t="s">
        <v>389</v>
      </c>
      <c r="D1416" t="s">
        <v>335</v>
      </c>
      <c r="E1416">
        <v>9</v>
      </c>
      <c r="F1416">
        <v>1</v>
      </c>
      <c r="G1416">
        <v>-1</v>
      </c>
      <c r="H1416" t="s">
        <v>457</v>
      </c>
      <c r="I1416" t="s">
        <v>331</v>
      </c>
      <c r="K1416">
        <v>0.86282378626518019</v>
      </c>
      <c r="L1416">
        <v>6.0009535878944753E-2</v>
      </c>
      <c r="M1416">
        <v>0.33756558767338263</v>
      </c>
      <c r="N1416">
        <v>0.53383458646616544</v>
      </c>
      <c r="O1416">
        <v>6.4980283276364521E-3</v>
      </c>
      <c r="P1416">
        <v>1.250436739942741</v>
      </c>
      <c r="Q1416">
        <v>0.21335215181864989</v>
      </c>
      <c r="R1416">
        <v>132</v>
      </c>
      <c r="S1416">
        <v>0</v>
      </c>
      <c r="T1416">
        <v>-0.38523724276240129</v>
      </c>
      <c r="U1416">
        <v>34</v>
      </c>
      <c r="V1416">
        <v>2690</v>
      </c>
      <c r="W1416">
        <v>133</v>
      </c>
    </row>
    <row r="1417" spans="1:23">
      <c r="A1417" t="s">
        <v>351</v>
      </c>
      <c r="B1417" t="str">
        <f t="shared" si="22"/>
        <v>local_gov_budget_MA12_yoy_historical_new_high_9_-1</v>
      </c>
      <c r="C1417" t="s">
        <v>389</v>
      </c>
      <c r="D1417" t="s">
        <v>335</v>
      </c>
      <c r="E1417">
        <v>9</v>
      </c>
      <c r="F1417">
        <v>-1</v>
      </c>
      <c r="G1417">
        <v>-1</v>
      </c>
      <c r="H1417" t="s">
        <v>457</v>
      </c>
      <c r="I1417" t="s">
        <v>331</v>
      </c>
      <c r="K1417">
        <v>-0.61699397106394693</v>
      </c>
      <c r="L1417">
        <v>-8.5982359626837868E-2</v>
      </c>
      <c r="M1417">
        <v>-0.4836678926417326</v>
      </c>
      <c r="N1417">
        <v>0.45864661654135341</v>
      </c>
      <c r="O1417">
        <v>-5.3889264516483191E-3</v>
      </c>
      <c r="P1417">
        <v>-1.015208567017571</v>
      </c>
      <c r="Q1417">
        <v>0.31186362869918532</v>
      </c>
      <c r="R1417">
        <v>132</v>
      </c>
      <c r="S1417">
        <v>0</v>
      </c>
      <c r="T1417">
        <v>-0.79655689784056016</v>
      </c>
      <c r="U1417">
        <v>34</v>
      </c>
      <c r="V1417">
        <v>2690</v>
      </c>
      <c r="W1417">
        <v>133</v>
      </c>
    </row>
    <row r="1418" spans="1:23">
      <c r="A1418" t="s">
        <v>351</v>
      </c>
      <c r="B1418" t="str">
        <f t="shared" si="22"/>
        <v>newstarts_area_ytd_yoy_historical_new_high_9_1</v>
      </c>
      <c r="C1418" t="s">
        <v>446</v>
      </c>
      <c r="D1418" t="s">
        <v>335</v>
      </c>
      <c r="E1418">
        <v>9</v>
      </c>
      <c r="F1418">
        <v>1</v>
      </c>
      <c r="G1418">
        <v>1</v>
      </c>
      <c r="H1418" t="s">
        <v>330</v>
      </c>
      <c r="I1418" t="s">
        <v>331</v>
      </c>
      <c r="K1418">
        <v>0.20569085817195409</v>
      </c>
      <c r="L1418">
        <v>1.579406923868509E-2</v>
      </c>
      <c r="M1418">
        <v>8.9418498302324595E-2</v>
      </c>
      <c r="N1418">
        <v>0.48993288590604028</v>
      </c>
      <c r="O1418">
        <v>2.9618017874232568E-3</v>
      </c>
      <c r="P1418">
        <v>0.62001868221116707</v>
      </c>
      <c r="Q1418">
        <v>0.53619894630801568</v>
      </c>
      <c r="R1418">
        <v>148</v>
      </c>
      <c r="S1418">
        <v>0</v>
      </c>
      <c r="T1418">
        <v>-0.55091528328255879</v>
      </c>
      <c r="U1418">
        <v>17</v>
      </c>
      <c r="V1418">
        <v>3008</v>
      </c>
      <c r="W1418">
        <v>149</v>
      </c>
    </row>
    <row r="1419" spans="1:23">
      <c r="A1419" t="s">
        <v>351</v>
      </c>
      <c r="B1419" t="str">
        <f t="shared" si="22"/>
        <v>newstarts_area_ytd_yoy_historical_new_high_9_-1</v>
      </c>
      <c r="C1419" t="s">
        <v>446</v>
      </c>
      <c r="D1419" t="s">
        <v>335</v>
      </c>
      <c r="E1419">
        <v>9</v>
      </c>
      <c r="F1419">
        <v>-1</v>
      </c>
      <c r="G1419">
        <v>1</v>
      </c>
      <c r="H1419" t="s">
        <v>330</v>
      </c>
      <c r="I1419" t="s">
        <v>331</v>
      </c>
      <c r="K1419">
        <v>-0.42852964267861732</v>
      </c>
      <c r="L1419">
        <v>-4.5794841363601568E-2</v>
      </c>
      <c r="M1419">
        <v>-0.25926858258266983</v>
      </c>
      <c r="N1419">
        <v>0.50335570469798663</v>
      </c>
      <c r="O1419">
        <v>-2.045039792035758E-3</v>
      </c>
      <c r="P1419">
        <v>-0.42069310608305038</v>
      </c>
      <c r="Q1419">
        <v>0.67458942791821463</v>
      </c>
      <c r="R1419">
        <v>148</v>
      </c>
      <c r="S1419">
        <v>0</v>
      </c>
      <c r="T1419">
        <v>-0.534226029049792</v>
      </c>
      <c r="U1419">
        <v>17</v>
      </c>
      <c r="V1419">
        <v>3008</v>
      </c>
      <c r="W1419">
        <v>149</v>
      </c>
    </row>
    <row r="1420" spans="1:23">
      <c r="A1420" t="s">
        <v>351</v>
      </c>
      <c r="B1420" t="str">
        <f t="shared" si="22"/>
        <v>completed_area_ytd_yoy_historical_new_high_9_1</v>
      </c>
      <c r="C1420" t="s">
        <v>447</v>
      </c>
      <c r="D1420" t="s">
        <v>335</v>
      </c>
      <c r="E1420">
        <v>9</v>
      </c>
      <c r="F1420">
        <v>1</v>
      </c>
      <c r="G1420">
        <v>1</v>
      </c>
      <c r="H1420" t="s">
        <v>330</v>
      </c>
      <c r="I1420" t="s">
        <v>331</v>
      </c>
      <c r="K1420">
        <v>-0.28733530315158418</v>
      </c>
      <c r="L1420">
        <v>-2.7979942320624281E-2</v>
      </c>
      <c r="M1420">
        <v>-0.1584008248662957</v>
      </c>
      <c r="N1420">
        <v>0.46979865771812079</v>
      </c>
      <c r="O1420">
        <v>-5.7340688058162405E-4</v>
      </c>
      <c r="P1420">
        <v>-0.1204686165813591</v>
      </c>
      <c r="Q1420">
        <v>0.90427532860034476</v>
      </c>
      <c r="R1420">
        <v>148</v>
      </c>
      <c r="S1420">
        <v>0</v>
      </c>
      <c r="T1420">
        <v>-0.71959816518354014</v>
      </c>
      <c r="U1420">
        <v>24</v>
      </c>
      <c r="V1420">
        <v>3008</v>
      </c>
      <c r="W1420">
        <v>149</v>
      </c>
    </row>
    <row r="1421" spans="1:23">
      <c r="A1421" t="s">
        <v>351</v>
      </c>
      <c r="B1421" t="str">
        <f t="shared" si="22"/>
        <v>completed_area_ytd_yoy_historical_new_high_9_-1</v>
      </c>
      <c r="C1421" t="s">
        <v>447</v>
      </c>
      <c r="D1421" t="s">
        <v>335</v>
      </c>
      <c r="E1421">
        <v>9</v>
      </c>
      <c r="F1421">
        <v>-1</v>
      </c>
      <c r="G1421">
        <v>1</v>
      </c>
      <c r="H1421" t="s">
        <v>330</v>
      </c>
      <c r="I1421" t="s">
        <v>331</v>
      </c>
      <c r="K1421">
        <v>-3.3182661375446232E-2</v>
      </c>
      <c r="L1421">
        <v>-2.8231070726192349E-3</v>
      </c>
      <c r="M1421">
        <v>-1.598225199553531E-2</v>
      </c>
      <c r="N1421">
        <v>0.53020134228187921</v>
      </c>
      <c r="O1421">
        <v>1.476699434294826E-3</v>
      </c>
      <c r="P1421">
        <v>0.30338810550502021</v>
      </c>
      <c r="Q1421">
        <v>0.76202017156818391</v>
      </c>
      <c r="R1421">
        <v>148</v>
      </c>
      <c r="S1421">
        <v>0</v>
      </c>
      <c r="T1421">
        <v>-0.47282806203946631</v>
      </c>
      <c r="U1421">
        <v>24</v>
      </c>
      <c r="V1421">
        <v>3008</v>
      </c>
      <c r="W1421">
        <v>149</v>
      </c>
    </row>
    <row r="1422" spans="1:23">
      <c r="A1422" t="s">
        <v>351</v>
      </c>
      <c r="B1422" t="str">
        <f t="shared" si="22"/>
        <v>sold_area_ytd_yoy_historical_new_high_9_1</v>
      </c>
      <c r="C1422" t="s">
        <v>392</v>
      </c>
      <c r="D1422" t="s">
        <v>335</v>
      </c>
      <c r="E1422">
        <v>9</v>
      </c>
      <c r="F1422">
        <v>1</v>
      </c>
      <c r="G1422">
        <v>-1</v>
      </c>
      <c r="H1422" t="s">
        <v>330</v>
      </c>
      <c r="I1422" t="s">
        <v>331</v>
      </c>
      <c r="K1422">
        <v>-0.22206742515714659</v>
      </c>
      <c r="L1422">
        <v>-2.0817848771097162E-2</v>
      </c>
      <c r="M1422">
        <v>-0.1178535956122895</v>
      </c>
      <c r="N1422">
        <v>0.46979865771812079</v>
      </c>
      <c r="O1422">
        <v>-3.9749462323976081E-6</v>
      </c>
      <c r="P1422">
        <v>-8.3900391241326176E-4</v>
      </c>
      <c r="Q1422">
        <v>0.99933170163864959</v>
      </c>
      <c r="R1422">
        <v>148</v>
      </c>
      <c r="S1422">
        <v>0</v>
      </c>
      <c r="T1422">
        <v>-0.73153344965191491</v>
      </c>
      <c r="U1422">
        <v>20</v>
      </c>
      <c r="V1422">
        <v>3008</v>
      </c>
      <c r="W1422">
        <v>149</v>
      </c>
    </row>
    <row r="1423" spans="1:23">
      <c r="A1423" t="s">
        <v>351</v>
      </c>
      <c r="B1423" t="str">
        <f t="shared" si="22"/>
        <v>sold_area_ytd_yoy_historical_new_high_9_-1</v>
      </c>
      <c r="C1423" t="s">
        <v>392</v>
      </c>
      <c r="D1423" t="s">
        <v>335</v>
      </c>
      <c r="E1423">
        <v>9</v>
      </c>
      <c r="F1423">
        <v>-1</v>
      </c>
      <c r="G1423">
        <v>-1</v>
      </c>
      <c r="H1423" t="s">
        <v>330</v>
      </c>
      <c r="I1423" t="s">
        <v>331</v>
      </c>
      <c r="K1423">
        <v>-0.11429780957836649</v>
      </c>
      <c r="L1423">
        <v>-1.0116820692306679E-2</v>
      </c>
      <c r="M1423">
        <v>-5.727314612874463E-2</v>
      </c>
      <c r="N1423">
        <v>0.52348993288590606</v>
      </c>
      <c r="O1423">
        <v>8.8722879040959769E-4</v>
      </c>
      <c r="P1423">
        <v>0.1825220578985233</v>
      </c>
      <c r="Q1423">
        <v>0.85542282287536242</v>
      </c>
      <c r="R1423">
        <v>148</v>
      </c>
      <c r="S1423">
        <v>0</v>
      </c>
      <c r="T1423">
        <v>-0.64707039673775546</v>
      </c>
      <c r="U1423">
        <v>20</v>
      </c>
      <c r="V1423">
        <v>3008</v>
      </c>
      <c r="W1423">
        <v>149</v>
      </c>
    </row>
    <row r="1424" spans="1:23">
      <c r="A1424" t="s">
        <v>351</v>
      </c>
      <c r="B1424" t="str">
        <f t="shared" si="22"/>
        <v>CN_BOND_1Y_historical_new_high_9_1</v>
      </c>
      <c r="C1424" t="s">
        <v>448</v>
      </c>
      <c r="D1424" t="s">
        <v>335</v>
      </c>
      <c r="E1424">
        <v>9</v>
      </c>
      <c r="F1424">
        <v>1</v>
      </c>
      <c r="G1424">
        <v>-1</v>
      </c>
      <c r="H1424" t="s">
        <v>330</v>
      </c>
      <c r="I1424" t="s">
        <v>331</v>
      </c>
      <c r="K1424">
        <v>1.3675782973225079</v>
      </c>
      <c r="L1424">
        <v>7.4874956153553551E-2</v>
      </c>
      <c r="M1424">
        <v>0.42408814621549312</v>
      </c>
      <c r="N1424">
        <v>0.53020134228187921</v>
      </c>
      <c r="O1424">
        <v>7.5347938744374007E-3</v>
      </c>
      <c r="P1424">
        <v>1.5620719047588161</v>
      </c>
      <c r="Q1424">
        <v>0.1204068202786569</v>
      </c>
      <c r="R1424">
        <v>148</v>
      </c>
      <c r="S1424">
        <v>0</v>
      </c>
      <c r="T1424">
        <v>-0.4691218031820627</v>
      </c>
      <c r="U1424">
        <v>17</v>
      </c>
      <c r="V1424">
        <v>3008</v>
      </c>
      <c r="W1424">
        <v>149</v>
      </c>
    </row>
    <row r="1425" spans="1:23">
      <c r="A1425" t="s">
        <v>351</v>
      </c>
      <c r="B1425" t="str">
        <f t="shared" si="22"/>
        <v>CN_BOND_1Y_historical_new_high_9_-1</v>
      </c>
      <c r="C1425" t="s">
        <v>448</v>
      </c>
      <c r="D1425" t="s">
        <v>335</v>
      </c>
      <c r="E1425">
        <v>9</v>
      </c>
      <c r="F1425">
        <v>-1</v>
      </c>
      <c r="G1425">
        <v>-1</v>
      </c>
      <c r="H1425" t="s">
        <v>330</v>
      </c>
      <c r="I1425" t="s">
        <v>331</v>
      </c>
      <c r="K1425">
        <v>-0.70897833186008596</v>
      </c>
      <c r="L1425">
        <v>-9.8243069641912317E-2</v>
      </c>
      <c r="M1425">
        <v>-0.556444015773635</v>
      </c>
      <c r="N1425">
        <v>0.46308724832214759</v>
      </c>
      <c r="O1425">
        <v>-6.530065113463478E-3</v>
      </c>
      <c r="P1425">
        <v>-1.3386756789706169</v>
      </c>
      <c r="Q1425">
        <v>0.1827289708331909</v>
      </c>
      <c r="R1425">
        <v>148</v>
      </c>
      <c r="S1425">
        <v>0</v>
      </c>
      <c r="T1425">
        <v>-0.7830374985491757</v>
      </c>
      <c r="U1425">
        <v>17</v>
      </c>
      <c r="V1425">
        <v>3008</v>
      </c>
      <c r="W1425">
        <v>149</v>
      </c>
    </row>
    <row r="1426" spans="1:23">
      <c r="A1426" t="s">
        <v>351</v>
      </c>
      <c r="B1426" t="str">
        <f t="shared" si="22"/>
        <v>CN_BOND_10Y_historical_new_high_9_1</v>
      </c>
      <c r="C1426" t="s">
        <v>449</v>
      </c>
      <c r="D1426" t="s">
        <v>335</v>
      </c>
      <c r="E1426">
        <v>9</v>
      </c>
      <c r="F1426">
        <v>1</v>
      </c>
      <c r="G1426">
        <v>-1</v>
      </c>
      <c r="H1426" t="s">
        <v>330</v>
      </c>
      <c r="I1426" t="s">
        <v>331</v>
      </c>
      <c r="K1426">
        <v>-9.302397852136346E-2</v>
      </c>
      <c r="L1426">
        <v>-8.1465211212868871E-3</v>
      </c>
      <c r="M1426">
        <v>-4.6119003713720887E-2</v>
      </c>
      <c r="N1426">
        <v>0.48322147651006708</v>
      </c>
      <c r="O1426">
        <v>1.0840038400360939E-3</v>
      </c>
      <c r="P1426">
        <v>0.22518979156700741</v>
      </c>
      <c r="Q1426">
        <v>0.82214226873324225</v>
      </c>
      <c r="R1426">
        <v>148</v>
      </c>
      <c r="S1426">
        <v>0</v>
      </c>
      <c r="T1426">
        <v>-0.56647654837778227</v>
      </c>
      <c r="U1426">
        <v>26</v>
      </c>
      <c r="V1426">
        <v>3008</v>
      </c>
      <c r="W1426">
        <v>149</v>
      </c>
    </row>
    <row r="1427" spans="1:23">
      <c r="A1427" t="s">
        <v>351</v>
      </c>
      <c r="B1427" t="str">
        <f t="shared" si="22"/>
        <v>CN_BOND_10Y_historical_new_high_9_-1</v>
      </c>
      <c r="C1427" t="s">
        <v>449</v>
      </c>
      <c r="D1427" t="s">
        <v>335</v>
      </c>
      <c r="E1427">
        <v>9</v>
      </c>
      <c r="F1427">
        <v>-1</v>
      </c>
      <c r="G1427">
        <v>-1</v>
      </c>
      <c r="H1427" t="s">
        <v>330</v>
      </c>
      <c r="I1427" t="s">
        <v>331</v>
      </c>
      <c r="K1427">
        <v>-0.24031444137260449</v>
      </c>
      <c r="L1427">
        <v>-2.276297697158336E-2</v>
      </c>
      <c r="M1427">
        <v>-0.12886553706276541</v>
      </c>
      <c r="N1427">
        <v>0.51006711409395977</v>
      </c>
      <c r="O1427">
        <v>-9.7970343902514768E-5</v>
      </c>
      <c r="P1427">
        <v>-1.9876337143307141E-2</v>
      </c>
      <c r="Q1427">
        <v>0.98416879299293569</v>
      </c>
      <c r="R1427">
        <v>148</v>
      </c>
      <c r="S1427">
        <v>0</v>
      </c>
      <c r="T1427">
        <v>-0.47613638649438039</v>
      </c>
      <c r="U1427">
        <v>26</v>
      </c>
      <c r="V1427">
        <v>3008</v>
      </c>
      <c r="W1427">
        <v>149</v>
      </c>
    </row>
    <row r="1428" spans="1:23">
      <c r="A1428" t="s">
        <v>351</v>
      </c>
      <c r="B1428" t="str">
        <f t="shared" si="22"/>
        <v>TERM_SPREAD_historical_new_high_9_1</v>
      </c>
      <c r="C1428" t="s">
        <v>450</v>
      </c>
      <c r="D1428" t="s">
        <v>335</v>
      </c>
      <c r="E1428">
        <v>9</v>
      </c>
      <c r="F1428">
        <v>1</v>
      </c>
      <c r="G1428">
        <v>1</v>
      </c>
      <c r="H1428" t="s">
        <v>330</v>
      </c>
      <c r="I1428" t="s">
        <v>331</v>
      </c>
      <c r="K1428">
        <v>0.62260739399030962</v>
      </c>
      <c r="L1428">
        <v>4.1384159361311353E-2</v>
      </c>
      <c r="M1428">
        <v>0.23432977690216261</v>
      </c>
      <c r="N1428">
        <v>0.53691275167785235</v>
      </c>
      <c r="O1428">
        <v>5.0277362195729246E-3</v>
      </c>
      <c r="P1428">
        <v>1.031488227645516</v>
      </c>
      <c r="Q1428">
        <v>0.30399459333855228</v>
      </c>
      <c r="R1428">
        <v>148</v>
      </c>
      <c r="S1428">
        <v>0</v>
      </c>
      <c r="T1428">
        <v>-0.57258128540240893</v>
      </c>
      <c r="U1428">
        <v>29</v>
      </c>
      <c r="V1428">
        <v>3008</v>
      </c>
      <c r="W1428">
        <v>149</v>
      </c>
    </row>
    <row r="1429" spans="1:23">
      <c r="A1429" t="s">
        <v>351</v>
      </c>
      <c r="B1429" t="str">
        <f t="shared" si="22"/>
        <v>TERM_SPREAD_historical_new_high_9_-1</v>
      </c>
      <c r="C1429" t="s">
        <v>450</v>
      </c>
      <c r="D1429" t="s">
        <v>335</v>
      </c>
      <c r="E1429">
        <v>9</v>
      </c>
      <c r="F1429">
        <v>-1</v>
      </c>
      <c r="G1429">
        <v>1</v>
      </c>
      <c r="H1429" t="s">
        <v>330</v>
      </c>
      <c r="I1429" t="s">
        <v>331</v>
      </c>
      <c r="K1429">
        <v>-0.57536457180549139</v>
      </c>
      <c r="L1429">
        <v>-6.9242668743611069E-2</v>
      </c>
      <c r="M1429">
        <v>-0.3920731837788522</v>
      </c>
      <c r="N1429">
        <v>0.4563758389261745</v>
      </c>
      <c r="O1429">
        <v>-3.9367817322785194E-3</v>
      </c>
      <c r="P1429">
        <v>-0.78963643793903815</v>
      </c>
      <c r="Q1429">
        <v>0.43100338798542348</v>
      </c>
      <c r="R1429">
        <v>148</v>
      </c>
      <c r="S1429">
        <v>0</v>
      </c>
      <c r="T1429">
        <v>-0.73182029716390395</v>
      </c>
      <c r="U1429">
        <v>29</v>
      </c>
      <c r="V1429">
        <v>3008</v>
      </c>
      <c r="W1429">
        <v>149</v>
      </c>
    </row>
    <row r="1430" spans="1:23">
      <c r="A1430" t="s">
        <v>351</v>
      </c>
      <c r="B1430" t="str">
        <f t="shared" si="22"/>
        <v>US_BOND_5Y_historical_new_high_9_1</v>
      </c>
      <c r="C1430" t="s">
        <v>338</v>
      </c>
      <c r="D1430" t="s">
        <v>335</v>
      </c>
      <c r="E1430">
        <v>9</v>
      </c>
      <c r="F1430">
        <v>1</v>
      </c>
      <c r="G1430">
        <v>1</v>
      </c>
      <c r="H1430" t="s">
        <v>330</v>
      </c>
      <c r="I1430" t="s">
        <v>331</v>
      </c>
      <c r="K1430">
        <v>-0.23595777861132189</v>
      </c>
      <c r="L1430">
        <v>-2.2294698285293849E-2</v>
      </c>
      <c r="M1430">
        <v>-0.12621445111283899</v>
      </c>
      <c r="N1430">
        <v>0.46308724832214759</v>
      </c>
      <c r="O1430">
        <v>-2.0186854427115599E-4</v>
      </c>
      <c r="P1430">
        <v>-4.342566165884422E-2</v>
      </c>
      <c r="Q1430">
        <v>0.96542075524667736</v>
      </c>
      <c r="R1430">
        <v>148</v>
      </c>
      <c r="S1430">
        <v>0</v>
      </c>
      <c r="T1430">
        <v>-0.66902420511067895</v>
      </c>
      <c r="U1430">
        <v>37</v>
      </c>
      <c r="V1430">
        <v>3008</v>
      </c>
      <c r="W1430">
        <v>149</v>
      </c>
    </row>
    <row r="1431" spans="1:23">
      <c r="A1431" t="s">
        <v>351</v>
      </c>
      <c r="B1431" t="str">
        <f t="shared" si="22"/>
        <v>US_BOND_5Y_historical_new_high_9_-1</v>
      </c>
      <c r="C1431" t="s">
        <v>338</v>
      </c>
      <c r="D1431" t="s">
        <v>335</v>
      </c>
      <c r="E1431">
        <v>9</v>
      </c>
      <c r="F1431">
        <v>-1</v>
      </c>
      <c r="G1431">
        <v>1</v>
      </c>
      <c r="H1431" t="s">
        <v>330</v>
      </c>
      <c r="I1431" t="s">
        <v>331</v>
      </c>
      <c r="K1431">
        <v>-9.819566739866803E-2</v>
      </c>
      <c r="L1431">
        <v>-8.6215761744463659E-3</v>
      </c>
      <c r="M1431">
        <v>-4.8808353029072458E-2</v>
      </c>
      <c r="N1431">
        <v>0.53020134228187921</v>
      </c>
      <c r="O1431">
        <v>9.0902404214243226E-4</v>
      </c>
      <c r="P1431">
        <v>0.19393115915832959</v>
      </c>
      <c r="Q1431">
        <v>0.84649570661890849</v>
      </c>
      <c r="R1431">
        <v>148</v>
      </c>
      <c r="S1431">
        <v>0</v>
      </c>
      <c r="T1431">
        <v>-0.58518912590126182</v>
      </c>
      <c r="U1431">
        <v>37</v>
      </c>
      <c r="V1431">
        <v>3008</v>
      </c>
      <c r="W1431">
        <v>149</v>
      </c>
    </row>
    <row r="1432" spans="1:23">
      <c r="A1432" t="s">
        <v>351</v>
      </c>
      <c r="B1432" t="str">
        <f t="shared" si="22"/>
        <v>US_BOND_10Y_historical_new_high_9_1</v>
      </c>
      <c r="C1432" t="s">
        <v>336</v>
      </c>
      <c r="D1432" t="s">
        <v>335</v>
      </c>
      <c r="E1432">
        <v>9</v>
      </c>
      <c r="F1432">
        <v>1</v>
      </c>
      <c r="G1432">
        <v>1</v>
      </c>
      <c r="H1432" t="s">
        <v>330</v>
      </c>
      <c r="I1432" t="s">
        <v>331</v>
      </c>
      <c r="K1432">
        <v>-0.26588941505321828</v>
      </c>
      <c r="L1432">
        <v>-2.556257763167313E-2</v>
      </c>
      <c r="M1432">
        <v>-0.14471505196975251</v>
      </c>
      <c r="N1432">
        <v>0.44295302013422821</v>
      </c>
      <c r="O1432">
        <v>-3.5024783224208962E-4</v>
      </c>
      <c r="P1432">
        <v>-7.2979498832727169E-2</v>
      </c>
      <c r="Q1432">
        <v>0.94192096831864791</v>
      </c>
      <c r="R1432">
        <v>148</v>
      </c>
      <c r="S1432">
        <v>0</v>
      </c>
      <c r="T1432">
        <v>-0.5818824245992289</v>
      </c>
      <c r="U1432">
        <v>29</v>
      </c>
      <c r="V1432">
        <v>3008</v>
      </c>
      <c r="W1432">
        <v>149</v>
      </c>
    </row>
    <row r="1433" spans="1:23">
      <c r="A1433" t="s">
        <v>351</v>
      </c>
      <c r="B1433" t="str">
        <f t="shared" si="22"/>
        <v>US_BOND_10Y_historical_new_high_9_-1</v>
      </c>
      <c r="C1433" t="s">
        <v>336</v>
      </c>
      <c r="D1433" t="s">
        <v>335</v>
      </c>
      <c r="E1433">
        <v>9</v>
      </c>
      <c r="F1433">
        <v>-1</v>
      </c>
      <c r="G1433">
        <v>1</v>
      </c>
      <c r="H1433" t="s">
        <v>330</v>
      </c>
      <c r="I1433" t="s">
        <v>331</v>
      </c>
      <c r="K1433">
        <v>-6.1426711905263283E-2</v>
      </c>
      <c r="L1433">
        <v>-5.2968833811511962E-3</v>
      </c>
      <c r="M1433">
        <v>-2.9986755045830722E-2</v>
      </c>
      <c r="N1433">
        <v>0.55033557046979864</v>
      </c>
      <c r="O1433">
        <v>1.3051050408200511E-3</v>
      </c>
      <c r="P1433">
        <v>0.26633016536367982</v>
      </c>
      <c r="Q1433">
        <v>0.7903556306272399</v>
      </c>
      <c r="R1433">
        <v>148</v>
      </c>
      <c r="S1433">
        <v>0</v>
      </c>
      <c r="T1433">
        <v>-0.45720243239333808</v>
      </c>
      <c r="U1433">
        <v>29</v>
      </c>
      <c r="V1433">
        <v>3008</v>
      </c>
      <c r="W1433">
        <v>149</v>
      </c>
    </row>
    <row r="1434" spans="1:23">
      <c r="A1434" t="s">
        <v>351</v>
      </c>
      <c r="B1434" t="str">
        <f t="shared" si="22"/>
        <v>CNY_INDEX_historical_new_high_9_1</v>
      </c>
      <c r="C1434" t="s">
        <v>388</v>
      </c>
      <c r="D1434" t="s">
        <v>335</v>
      </c>
      <c r="E1434">
        <v>9</v>
      </c>
      <c r="F1434">
        <v>1</v>
      </c>
      <c r="G1434">
        <v>-1</v>
      </c>
      <c r="H1434" t="s">
        <v>458</v>
      </c>
      <c r="I1434" t="s">
        <v>331</v>
      </c>
      <c r="K1434">
        <v>-0.19085581818743891</v>
      </c>
      <c r="L1434">
        <v>-2.514045763909423E-2</v>
      </c>
      <c r="M1434">
        <v>-0.16404865405887081</v>
      </c>
      <c r="N1434">
        <v>0.49038461538461542</v>
      </c>
      <c r="O1434">
        <v>-9.4600074524500168E-4</v>
      </c>
      <c r="P1434">
        <v>-0.20651631612463259</v>
      </c>
      <c r="Q1434">
        <v>0.83679530549055536</v>
      </c>
      <c r="R1434">
        <v>103</v>
      </c>
      <c r="S1434">
        <v>0</v>
      </c>
      <c r="T1434">
        <v>-0.46532159619558539</v>
      </c>
      <c r="U1434">
        <v>25</v>
      </c>
      <c r="V1434">
        <v>2096</v>
      </c>
      <c r="W1434">
        <v>104</v>
      </c>
    </row>
    <row r="1435" spans="1:23">
      <c r="A1435" t="s">
        <v>351</v>
      </c>
      <c r="B1435" t="str">
        <f t="shared" si="22"/>
        <v>CNY_INDEX_historical_new_high_9_-1</v>
      </c>
      <c r="C1435" t="s">
        <v>388</v>
      </c>
      <c r="D1435" t="s">
        <v>335</v>
      </c>
      <c r="E1435">
        <v>9</v>
      </c>
      <c r="F1435">
        <v>-1</v>
      </c>
      <c r="G1435">
        <v>-1</v>
      </c>
      <c r="H1435" t="s">
        <v>458</v>
      </c>
      <c r="I1435" t="s">
        <v>331</v>
      </c>
      <c r="K1435">
        <v>1.660947839000659E-2</v>
      </c>
      <c r="L1435">
        <v>1.98250096834518E-3</v>
      </c>
      <c r="M1435">
        <v>1.293638406254375E-2</v>
      </c>
      <c r="N1435">
        <v>0.50961538461538458</v>
      </c>
      <c r="O1435">
        <v>1.258829104694297E-3</v>
      </c>
      <c r="P1435">
        <v>0.27090569245784152</v>
      </c>
      <c r="Q1435">
        <v>0.78700571570229161</v>
      </c>
      <c r="R1435">
        <v>103</v>
      </c>
      <c r="S1435">
        <v>0</v>
      </c>
      <c r="T1435">
        <v>-0.48363245896643292</v>
      </c>
      <c r="U1435">
        <v>25</v>
      </c>
      <c r="V1435">
        <v>2096</v>
      </c>
      <c r="W1435">
        <v>104</v>
      </c>
    </row>
    <row r="1436" spans="1:23">
      <c r="A1436" t="s">
        <v>351</v>
      </c>
      <c r="B1436" t="str">
        <f t="shared" si="22"/>
        <v>USD_INDEX_historical_new_high_9_1</v>
      </c>
      <c r="C1436" t="s">
        <v>452</v>
      </c>
      <c r="D1436" t="s">
        <v>335</v>
      </c>
      <c r="E1436">
        <v>9</v>
      </c>
      <c r="F1436">
        <v>1</v>
      </c>
      <c r="G1436">
        <v>1</v>
      </c>
      <c r="H1436" t="s">
        <v>330</v>
      </c>
      <c r="I1436" t="s">
        <v>331</v>
      </c>
      <c r="K1436">
        <v>-0.1108683997390735</v>
      </c>
      <c r="L1436">
        <v>-9.796290315065459E-3</v>
      </c>
      <c r="M1436">
        <v>-5.545858174642293E-2</v>
      </c>
      <c r="N1436">
        <v>0.48993288590604028</v>
      </c>
      <c r="O1436">
        <v>8.3152573916259317E-4</v>
      </c>
      <c r="P1436">
        <v>0.1753248074865269</v>
      </c>
      <c r="Q1436">
        <v>0.86106405907929484</v>
      </c>
      <c r="R1436">
        <v>148</v>
      </c>
      <c r="S1436">
        <v>0</v>
      </c>
      <c r="T1436">
        <v>-0.57827302138840941</v>
      </c>
      <c r="U1436">
        <v>29</v>
      </c>
      <c r="V1436">
        <v>3008</v>
      </c>
      <c r="W1436">
        <v>149</v>
      </c>
    </row>
    <row r="1437" spans="1:23">
      <c r="A1437" t="s">
        <v>351</v>
      </c>
      <c r="B1437" t="str">
        <f t="shared" si="22"/>
        <v>USD_INDEX_historical_new_high_9_-1</v>
      </c>
      <c r="C1437" t="s">
        <v>452</v>
      </c>
      <c r="D1437" t="s">
        <v>335</v>
      </c>
      <c r="E1437">
        <v>9</v>
      </c>
      <c r="F1437">
        <v>-1</v>
      </c>
      <c r="G1437">
        <v>1</v>
      </c>
      <c r="H1437" t="s">
        <v>330</v>
      </c>
      <c r="I1437" t="s">
        <v>331</v>
      </c>
      <c r="K1437">
        <v>-0.22506793669637601</v>
      </c>
      <c r="L1437">
        <v>-2.113481145387841E-2</v>
      </c>
      <c r="M1437">
        <v>-0.11964801276944589</v>
      </c>
      <c r="N1437">
        <v>0.51006711409395977</v>
      </c>
      <c r="O1437">
        <v>-1.0580220714557669E-4</v>
      </c>
      <c r="P1437">
        <v>-2.2843372621814372E-2</v>
      </c>
      <c r="Q1437">
        <v>0.9818059802770448</v>
      </c>
      <c r="R1437">
        <v>148</v>
      </c>
      <c r="S1437">
        <v>0</v>
      </c>
      <c r="T1437">
        <v>-0.48558548006245322</v>
      </c>
      <c r="U1437">
        <v>29</v>
      </c>
      <c r="V1437">
        <v>3008</v>
      </c>
      <c r="W1437">
        <v>149</v>
      </c>
    </row>
    <row r="1438" spans="1:23">
      <c r="A1438" t="s">
        <v>351</v>
      </c>
      <c r="B1438" t="str">
        <f t="shared" si="22"/>
        <v>DR007_exceed_expectation_6_1</v>
      </c>
      <c r="C1438" t="s">
        <v>387</v>
      </c>
      <c r="D1438" t="s">
        <v>329</v>
      </c>
      <c r="E1438">
        <v>6</v>
      </c>
      <c r="F1438">
        <v>1</v>
      </c>
      <c r="G1438">
        <v>1</v>
      </c>
      <c r="H1438" t="s">
        <v>330</v>
      </c>
      <c r="I1438" t="s">
        <v>331</v>
      </c>
      <c r="K1438">
        <v>-0.31817501705270429</v>
      </c>
      <c r="L1438">
        <v>-3.1575690439587079E-2</v>
      </c>
      <c r="M1438">
        <v>-0.17875841158161579</v>
      </c>
      <c r="N1438">
        <v>0.52348993288590606</v>
      </c>
      <c r="O1438">
        <v>-8.9444075295498214E-4</v>
      </c>
      <c r="P1438">
        <v>-0.19214554375804169</v>
      </c>
      <c r="Q1438">
        <v>0.84789158939217835</v>
      </c>
      <c r="R1438">
        <v>148</v>
      </c>
      <c r="S1438">
        <v>0</v>
      </c>
      <c r="T1438">
        <v>-0.72853904262671276</v>
      </c>
      <c r="U1438">
        <v>44</v>
      </c>
      <c r="V1438">
        <v>3008</v>
      </c>
      <c r="W1438">
        <v>149</v>
      </c>
    </row>
    <row r="1439" spans="1:23">
      <c r="A1439" t="s">
        <v>351</v>
      </c>
      <c r="B1439" t="str">
        <f t="shared" si="22"/>
        <v>DR007_historical_high_6_1</v>
      </c>
      <c r="C1439" t="s">
        <v>387</v>
      </c>
      <c r="D1439" t="s">
        <v>333</v>
      </c>
      <c r="E1439">
        <v>6</v>
      </c>
      <c r="F1439">
        <v>1</v>
      </c>
      <c r="G1439">
        <v>1</v>
      </c>
      <c r="H1439" t="s">
        <v>330</v>
      </c>
      <c r="I1439" t="s">
        <v>331</v>
      </c>
      <c r="K1439">
        <v>-0.31852836440928489</v>
      </c>
      <c r="L1439">
        <v>-3.1617745712530947E-2</v>
      </c>
      <c r="M1439">
        <v>-0.1789965140371278</v>
      </c>
      <c r="N1439">
        <v>0.52348993288590606</v>
      </c>
      <c r="O1439">
        <v>-9.1161129167447656E-4</v>
      </c>
      <c r="P1439">
        <v>-0.196615835710405</v>
      </c>
      <c r="Q1439">
        <v>0.84439791073194781</v>
      </c>
      <c r="R1439">
        <v>148</v>
      </c>
      <c r="S1439">
        <v>0</v>
      </c>
      <c r="T1439">
        <v>-0.70358361013912318</v>
      </c>
      <c r="U1439">
        <v>42</v>
      </c>
      <c r="V1439">
        <v>3008</v>
      </c>
      <c r="W1439">
        <v>149</v>
      </c>
    </row>
    <row r="1440" spans="1:23">
      <c r="A1440" t="s">
        <v>351</v>
      </c>
      <c r="B1440" t="str">
        <f t="shared" si="22"/>
        <v>CREDIT_SPREAD_historical_new_high_9_1</v>
      </c>
      <c r="C1440" t="s">
        <v>453</v>
      </c>
      <c r="D1440" t="s">
        <v>335</v>
      </c>
      <c r="E1440">
        <v>9</v>
      </c>
      <c r="F1440">
        <v>1</v>
      </c>
      <c r="G1440">
        <v>1</v>
      </c>
      <c r="H1440" t="s">
        <v>459</v>
      </c>
      <c r="I1440" t="s">
        <v>331</v>
      </c>
      <c r="K1440">
        <v>-0.4077908063100204</v>
      </c>
      <c r="L1440">
        <v>-4.4014455960871827E-2</v>
      </c>
      <c r="M1440">
        <v>-0.2480016292451076</v>
      </c>
      <c r="N1440">
        <v>0.46206896551724141</v>
      </c>
      <c r="O1440">
        <v>-1.947143846294048E-3</v>
      </c>
      <c r="P1440">
        <v>-0.40742932301456192</v>
      </c>
      <c r="Q1440">
        <v>0.68429773745439115</v>
      </c>
      <c r="R1440">
        <v>144</v>
      </c>
      <c r="S1440">
        <v>0</v>
      </c>
      <c r="T1440">
        <v>-0.69490751572648013</v>
      </c>
      <c r="U1440">
        <v>21</v>
      </c>
      <c r="V1440">
        <v>2933</v>
      </c>
      <c r="W1440">
        <v>145</v>
      </c>
    </row>
    <row r="1441" spans="1:23">
      <c r="A1441" t="s">
        <v>351</v>
      </c>
      <c r="B1441" t="str">
        <f t="shared" si="22"/>
        <v>CREDIT_SPREAD_historical_new_high_9_-1</v>
      </c>
      <c r="C1441" t="s">
        <v>453</v>
      </c>
      <c r="D1441" t="s">
        <v>335</v>
      </c>
      <c r="E1441">
        <v>9</v>
      </c>
      <c r="F1441">
        <v>-1</v>
      </c>
      <c r="G1441">
        <v>1</v>
      </c>
      <c r="H1441" t="s">
        <v>459</v>
      </c>
      <c r="I1441" t="s">
        <v>331</v>
      </c>
      <c r="K1441">
        <v>0.17024687077310091</v>
      </c>
      <c r="L1441">
        <v>1.3599350520350219E-2</v>
      </c>
      <c r="M1441">
        <v>7.6626213185967781E-2</v>
      </c>
      <c r="N1441">
        <v>0.53103448275862064</v>
      </c>
      <c r="O1441">
        <v>2.7366453729381602E-3</v>
      </c>
      <c r="P1441">
        <v>0.56525994391280054</v>
      </c>
      <c r="Q1441">
        <v>0.57277659829150607</v>
      </c>
      <c r="R1441">
        <v>144</v>
      </c>
      <c r="S1441">
        <v>0</v>
      </c>
      <c r="T1441">
        <v>-0.43902719593613287</v>
      </c>
      <c r="U1441">
        <v>21</v>
      </c>
      <c r="V1441">
        <v>2933</v>
      </c>
      <c r="W1441">
        <v>145</v>
      </c>
    </row>
    <row r="1442" spans="1:23">
      <c r="A1442" t="s">
        <v>351</v>
      </c>
      <c r="B1442" t="str">
        <f t="shared" si="22"/>
        <v>electricity_yoy_historical_new_high_12_1</v>
      </c>
      <c r="C1442" t="s">
        <v>435</v>
      </c>
      <c r="D1442" t="s">
        <v>335</v>
      </c>
      <c r="E1442">
        <v>12</v>
      </c>
      <c r="F1442">
        <v>1</v>
      </c>
      <c r="G1442">
        <v>-1</v>
      </c>
      <c r="H1442" t="s">
        <v>330</v>
      </c>
      <c r="I1442" t="s">
        <v>331</v>
      </c>
      <c r="K1442">
        <v>-0.1366634400420631</v>
      </c>
      <c r="L1442">
        <v>-1.223555666840126E-2</v>
      </c>
      <c r="M1442">
        <v>-6.926761310806874E-2</v>
      </c>
      <c r="N1442">
        <v>0.4563758389261745</v>
      </c>
      <c r="O1442">
        <v>7.1694013403047726E-4</v>
      </c>
      <c r="P1442">
        <v>0.1498972765460197</v>
      </c>
      <c r="Q1442">
        <v>0.88104974371553968</v>
      </c>
      <c r="R1442">
        <v>148</v>
      </c>
      <c r="S1442">
        <v>0</v>
      </c>
      <c r="T1442">
        <v>-0.67839953172553347</v>
      </c>
      <c r="U1442">
        <v>23</v>
      </c>
      <c r="V1442">
        <v>3008</v>
      </c>
      <c r="W1442">
        <v>149</v>
      </c>
    </row>
    <row r="1443" spans="1:23">
      <c r="A1443" t="s">
        <v>351</v>
      </c>
      <c r="B1443" t="str">
        <f t="shared" si="22"/>
        <v>electricity_yoy_historical_new_high_12_-1</v>
      </c>
      <c r="C1443" t="s">
        <v>435</v>
      </c>
      <c r="D1443" t="s">
        <v>335</v>
      </c>
      <c r="E1443">
        <v>12</v>
      </c>
      <c r="F1443">
        <v>-1</v>
      </c>
      <c r="G1443">
        <v>-1</v>
      </c>
      <c r="H1443" t="s">
        <v>330</v>
      </c>
      <c r="I1443" t="s">
        <v>331</v>
      </c>
      <c r="K1443">
        <v>-0.20191427364986839</v>
      </c>
      <c r="L1443">
        <v>-1.871752164860974E-2</v>
      </c>
      <c r="M1443">
        <v>-0.1059631435687844</v>
      </c>
      <c r="N1443">
        <v>0.53691275167785235</v>
      </c>
      <c r="O1443">
        <v>1.8959043329518771E-4</v>
      </c>
      <c r="P1443">
        <v>3.9090388456573748E-2</v>
      </c>
      <c r="Q1443">
        <v>0.96887100443362417</v>
      </c>
      <c r="R1443">
        <v>148</v>
      </c>
      <c r="S1443">
        <v>0</v>
      </c>
      <c r="T1443">
        <v>-0.61660171229401117</v>
      </c>
      <c r="U1443">
        <v>23</v>
      </c>
      <c r="V1443">
        <v>3008</v>
      </c>
      <c r="W1443">
        <v>149</v>
      </c>
    </row>
    <row r="1444" spans="1:23">
      <c r="A1444" t="s">
        <v>351</v>
      </c>
      <c r="B1444" t="str">
        <f t="shared" si="22"/>
        <v>electricity_ytd_yoy_historical_new_high_12_1</v>
      </c>
      <c r="C1444" t="s">
        <v>436</v>
      </c>
      <c r="D1444" t="s">
        <v>335</v>
      </c>
      <c r="E1444">
        <v>12</v>
      </c>
      <c r="F1444">
        <v>1</v>
      </c>
      <c r="G1444">
        <v>-1</v>
      </c>
      <c r="H1444" t="s">
        <v>330</v>
      </c>
      <c r="I1444" t="s">
        <v>331</v>
      </c>
      <c r="K1444">
        <v>0.53507319278302612</v>
      </c>
      <c r="L1444">
        <v>3.6557173043985307E-2</v>
      </c>
      <c r="M1444">
        <v>0.2069913673781166</v>
      </c>
      <c r="N1444">
        <v>0.50335570469798663</v>
      </c>
      <c r="O1444">
        <v>4.5354120117218864E-3</v>
      </c>
      <c r="P1444">
        <v>0.96134448315295162</v>
      </c>
      <c r="Q1444">
        <v>0.33794698373905591</v>
      </c>
      <c r="R1444">
        <v>148</v>
      </c>
      <c r="S1444">
        <v>0</v>
      </c>
      <c r="T1444">
        <v>-0.57546934309616182</v>
      </c>
      <c r="U1444">
        <v>21</v>
      </c>
      <c r="V1444">
        <v>3008</v>
      </c>
      <c r="W1444">
        <v>149</v>
      </c>
    </row>
    <row r="1445" spans="1:23">
      <c r="A1445" t="s">
        <v>351</v>
      </c>
      <c r="B1445" t="str">
        <f t="shared" si="22"/>
        <v>electricity_ytd_yoy_historical_new_high_12_-1</v>
      </c>
      <c r="C1445" t="s">
        <v>436</v>
      </c>
      <c r="D1445" t="s">
        <v>335</v>
      </c>
      <c r="E1445">
        <v>12</v>
      </c>
      <c r="F1445">
        <v>-1</v>
      </c>
      <c r="G1445">
        <v>-1</v>
      </c>
      <c r="H1445" t="s">
        <v>330</v>
      </c>
      <c r="I1445" t="s">
        <v>331</v>
      </c>
      <c r="K1445">
        <v>-0.55115066253649014</v>
      </c>
      <c r="L1445">
        <v>-6.4908365707018634E-2</v>
      </c>
      <c r="M1445">
        <v>-0.36751942924605202</v>
      </c>
      <c r="N1445">
        <v>0.48993288590604028</v>
      </c>
      <c r="O1445">
        <v>-3.7242507947848162E-3</v>
      </c>
      <c r="P1445">
        <v>-0.78311218251089376</v>
      </c>
      <c r="Q1445">
        <v>0.43481256338430829</v>
      </c>
      <c r="R1445">
        <v>148</v>
      </c>
      <c r="S1445">
        <v>0</v>
      </c>
      <c r="T1445">
        <v>-0.60834619635675502</v>
      </c>
      <c r="U1445">
        <v>21</v>
      </c>
      <c r="V1445">
        <v>3008</v>
      </c>
      <c r="W1445">
        <v>149</v>
      </c>
    </row>
    <row r="1446" spans="1:23">
      <c r="A1446" t="s">
        <v>351</v>
      </c>
      <c r="B1446" t="str">
        <f t="shared" si="22"/>
        <v>industrial_value_added_yoy_historical_new_high_12_1</v>
      </c>
      <c r="C1446" t="s">
        <v>437</v>
      </c>
      <c r="D1446" t="s">
        <v>335</v>
      </c>
      <c r="E1446">
        <v>12</v>
      </c>
      <c r="F1446">
        <v>1</v>
      </c>
      <c r="G1446">
        <v>-1</v>
      </c>
      <c r="H1446" t="s">
        <v>330</v>
      </c>
      <c r="I1446" t="s">
        <v>331</v>
      </c>
      <c r="K1446">
        <v>0.94050156348414315</v>
      </c>
      <c r="L1446">
        <v>5.7110665406979073E-2</v>
      </c>
      <c r="M1446">
        <v>0.32341747834696832</v>
      </c>
      <c r="N1446">
        <v>0.50335570469798663</v>
      </c>
      <c r="O1446">
        <v>6.1747840670316988E-3</v>
      </c>
      <c r="P1446">
        <v>1.283594095904071</v>
      </c>
      <c r="Q1446">
        <v>0.20129009352944041</v>
      </c>
      <c r="R1446">
        <v>148</v>
      </c>
      <c r="S1446">
        <v>0</v>
      </c>
      <c r="T1446">
        <v>-0.47020515656317158</v>
      </c>
      <c r="U1446">
        <v>16</v>
      </c>
      <c r="V1446">
        <v>3008</v>
      </c>
      <c r="W1446">
        <v>149</v>
      </c>
    </row>
    <row r="1447" spans="1:23">
      <c r="A1447" t="s">
        <v>351</v>
      </c>
      <c r="B1447" t="str">
        <f t="shared" si="22"/>
        <v>industrial_value_added_yoy_historical_new_high_12_-1</v>
      </c>
      <c r="C1447" t="s">
        <v>437</v>
      </c>
      <c r="D1447" t="s">
        <v>335</v>
      </c>
      <c r="E1447">
        <v>12</v>
      </c>
      <c r="F1447">
        <v>-1</v>
      </c>
      <c r="G1447">
        <v>-1</v>
      </c>
      <c r="H1447" t="s">
        <v>330</v>
      </c>
      <c r="I1447" t="s">
        <v>331</v>
      </c>
      <c r="K1447">
        <v>-0.64492861098161769</v>
      </c>
      <c r="L1447">
        <v>-8.3089431694788995E-2</v>
      </c>
      <c r="M1447">
        <v>-0.47053513182718792</v>
      </c>
      <c r="N1447">
        <v>0.48993288590604028</v>
      </c>
      <c r="O1447">
        <v>-5.2292637105406459E-3</v>
      </c>
      <c r="P1447">
        <v>-1.0821735268705339</v>
      </c>
      <c r="Q1447">
        <v>0.28093547801400631</v>
      </c>
      <c r="R1447">
        <v>148</v>
      </c>
      <c r="S1447">
        <v>0</v>
      </c>
      <c r="T1447">
        <v>-0.65955145784719127</v>
      </c>
      <c r="U1447">
        <v>16</v>
      </c>
      <c r="V1447">
        <v>3008</v>
      </c>
      <c r="W1447">
        <v>149</v>
      </c>
    </row>
    <row r="1448" spans="1:23">
      <c r="A1448" t="s">
        <v>351</v>
      </c>
      <c r="B1448" t="str">
        <f t="shared" si="22"/>
        <v>fixedasset_investment_yoy_historical_new_high_12_1</v>
      </c>
      <c r="C1448" t="s">
        <v>344</v>
      </c>
      <c r="D1448" t="s">
        <v>335</v>
      </c>
      <c r="E1448">
        <v>12</v>
      </c>
      <c r="F1448">
        <v>1</v>
      </c>
      <c r="G1448">
        <v>1</v>
      </c>
      <c r="H1448" t="s">
        <v>330</v>
      </c>
      <c r="I1448" t="s">
        <v>331</v>
      </c>
      <c r="K1448">
        <v>-3.3286314493004898E-2</v>
      </c>
      <c r="L1448">
        <v>-2.8320638995937841E-3</v>
      </c>
      <c r="M1448">
        <v>-1.6032962853707249E-2</v>
      </c>
      <c r="N1448">
        <v>0.48993288590604028</v>
      </c>
      <c r="O1448">
        <v>1.4388516260488431E-3</v>
      </c>
      <c r="P1448">
        <v>0.30498010675530779</v>
      </c>
      <c r="Q1448">
        <v>0.76080977358000001</v>
      </c>
      <c r="R1448">
        <v>148</v>
      </c>
      <c r="S1448">
        <v>0</v>
      </c>
      <c r="T1448">
        <v>-0.63234164351074085</v>
      </c>
      <c r="U1448">
        <v>15</v>
      </c>
      <c r="V1448">
        <v>3008</v>
      </c>
      <c r="W1448">
        <v>149</v>
      </c>
    </row>
    <row r="1449" spans="1:23">
      <c r="A1449" t="s">
        <v>351</v>
      </c>
      <c r="B1449" t="str">
        <f t="shared" si="22"/>
        <v>fixedasset_investment_yoy_historical_new_high_12_-1</v>
      </c>
      <c r="C1449" t="s">
        <v>344</v>
      </c>
      <c r="D1449" t="s">
        <v>335</v>
      </c>
      <c r="E1449">
        <v>12</v>
      </c>
      <c r="F1449">
        <v>-1</v>
      </c>
      <c r="G1449">
        <v>1</v>
      </c>
      <c r="H1449" t="s">
        <v>330</v>
      </c>
      <c r="I1449" t="s">
        <v>331</v>
      </c>
      <c r="K1449">
        <v>-0.28725888971221403</v>
      </c>
      <c r="L1449">
        <v>-2.797121137856684E-2</v>
      </c>
      <c r="M1449">
        <v>-0.15835143870520729</v>
      </c>
      <c r="N1449">
        <v>0.50335570469798663</v>
      </c>
      <c r="O1449">
        <v>-6.010310033472407E-4</v>
      </c>
      <c r="P1449">
        <v>-0.12479627045584769</v>
      </c>
      <c r="Q1449">
        <v>0.90085418636474435</v>
      </c>
      <c r="R1449">
        <v>148</v>
      </c>
      <c r="S1449">
        <v>0</v>
      </c>
      <c r="T1449">
        <v>-0.56805681693804122</v>
      </c>
      <c r="U1449">
        <v>15</v>
      </c>
      <c r="V1449">
        <v>3008</v>
      </c>
      <c r="W1449">
        <v>149</v>
      </c>
    </row>
    <row r="1450" spans="1:23">
      <c r="A1450" t="s">
        <v>351</v>
      </c>
      <c r="B1450" t="str">
        <f t="shared" si="22"/>
        <v>fixedasset_investment_ytd_yoy_historical_new_high_12_1</v>
      </c>
      <c r="C1450" t="s">
        <v>390</v>
      </c>
      <c r="D1450" t="s">
        <v>335</v>
      </c>
      <c r="E1450">
        <v>12</v>
      </c>
      <c r="F1450">
        <v>1</v>
      </c>
      <c r="G1450">
        <v>-1</v>
      </c>
      <c r="H1450" t="s">
        <v>330</v>
      </c>
      <c r="I1450" t="s">
        <v>331</v>
      </c>
      <c r="K1450">
        <v>-8.6564807608089822E-2</v>
      </c>
      <c r="L1450">
        <v>-7.5566754105633738E-3</v>
      </c>
      <c r="M1450">
        <v>-4.2779800761212523E-2</v>
      </c>
      <c r="N1450">
        <v>0.47651006711409388</v>
      </c>
      <c r="O1450">
        <v>1.061416551081211E-3</v>
      </c>
      <c r="P1450">
        <v>0.22473639401470219</v>
      </c>
      <c r="Q1450">
        <v>0.82249433449668707</v>
      </c>
      <c r="R1450">
        <v>148</v>
      </c>
      <c r="S1450">
        <v>0</v>
      </c>
      <c r="T1450">
        <v>-0.64341366299568648</v>
      </c>
      <c r="U1450">
        <v>3</v>
      </c>
      <c r="V1450">
        <v>3008</v>
      </c>
      <c r="W1450">
        <v>149</v>
      </c>
    </row>
    <row r="1451" spans="1:23">
      <c r="A1451" t="s">
        <v>351</v>
      </c>
      <c r="B1451" t="str">
        <f t="shared" si="22"/>
        <v>fixedasset_investment_ytd_yoy_historical_new_high_12_-1</v>
      </c>
      <c r="C1451" t="s">
        <v>390</v>
      </c>
      <c r="D1451" t="s">
        <v>335</v>
      </c>
      <c r="E1451">
        <v>12</v>
      </c>
      <c r="F1451">
        <v>-1</v>
      </c>
      <c r="G1451">
        <v>-1</v>
      </c>
      <c r="H1451" t="s">
        <v>330</v>
      </c>
      <c r="I1451" t="s">
        <v>331</v>
      </c>
      <c r="K1451">
        <v>-0.2456864030666438</v>
      </c>
      <c r="L1451">
        <v>-2.334378501584267E-2</v>
      </c>
      <c r="M1451">
        <v>-0.13215368104792999</v>
      </c>
      <c r="N1451">
        <v>0.51677852348993292</v>
      </c>
      <c r="O1451">
        <v>-2.1974641290876999E-4</v>
      </c>
      <c r="P1451">
        <v>-4.5616914723680027E-2</v>
      </c>
      <c r="Q1451">
        <v>0.96367708005711017</v>
      </c>
      <c r="R1451">
        <v>148</v>
      </c>
      <c r="S1451">
        <v>0</v>
      </c>
      <c r="T1451">
        <v>-0.56805681693804122</v>
      </c>
      <c r="U1451">
        <v>3</v>
      </c>
      <c r="V1451">
        <v>3008</v>
      </c>
      <c r="W1451">
        <v>149</v>
      </c>
    </row>
    <row r="1452" spans="1:23">
      <c r="A1452" t="s">
        <v>351</v>
      </c>
      <c r="B1452" t="str">
        <f t="shared" si="22"/>
        <v>pmi_manufacturing_historical_new_high_12_1</v>
      </c>
      <c r="C1452" t="s">
        <v>347</v>
      </c>
      <c r="D1452" t="s">
        <v>335</v>
      </c>
      <c r="E1452">
        <v>12</v>
      </c>
      <c r="F1452">
        <v>1</v>
      </c>
      <c r="G1452">
        <v>1</v>
      </c>
      <c r="H1452" t="s">
        <v>330</v>
      </c>
      <c r="I1452" t="s">
        <v>331</v>
      </c>
      <c r="K1452">
        <v>0.42182618349489692</v>
      </c>
      <c r="L1452">
        <v>2.9923482045997481E-2</v>
      </c>
      <c r="M1452">
        <v>0.16942387840514661</v>
      </c>
      <c r="N1452">
        <v>0.48993288590604028</v>
      </c>
      <c r="O1452">
        <v>4.0357318406010157E-3</v>
      </c>
      <c r="P1452">
        <v>0.85353894997572133</v>
      </c>
      <c r="Q1452">
        <v>0.39473982633043009</v>
      </c>
      <c r="R1452">
        <v>148</v>
      </c>
      <c r="S1452">
        <v>0</v>
      </c>
      <c r="T1452">
        <v>-0.39833746710447621</v>
      </c>
      <c r="U1452">
        <v>19</v>
      </c>
      <c r="V1452">
        <v>3008</v>
      </c>
      <c r="W1452">
        <v>149</v>
      </c>
    </row>
    <row r="1453" spans="1:23">
      <c r="A1453" t="s">
        <v>351</v>
      </c>
      <c r="B1453" t="str">
        <f t="shared" si="22"/>
        <v>pmi_manufacturing_historical_new_high_12_-1</v>
      </c>
      <c r="C1453" t="s">
        <v>347</v>
      </c>
      <c r="D1453" t="s">
        <v>335</v>
      </c>
      <c r="E1453">
        <v>12</v>
      </c>
      <c r="F1453">
        <v>-1</v>
      </c>
      <c r="G1453">
        <v>1</v>
      </c>
      <c r="H1453" t="s">
        <v>330</v>
      </c>
      <c r="I1453" t="s">
        <v>331</v>
      </c>
      <c r="K1453">
        <v>-0.51540026935991146</v>
      </c>
      <c r="L1453">
        <v>-5.8885482391085493E-2</v>
      </c>
      <c r="M1453">
        <v>-0.33340393985967037</v>
      </c>
      <c r="N1453">
        <v>0.50335570469798663</v>
      </c>
      <c r="O1453">
        <v>-3.1803478805228682E-3</v>
      </c>
      <c r="P1453">
        <v>-0.66072594066362544</v>
      </c>
      <c r="Q1453">
        <v>0.50981522509707067</v>
      </c>
      <c r="R1453">
        <v>148</v>
      </c>
      <c r="S1453">
        <v>0</v>
      </c>
      <c r="T1453">
        <v>-0.57009477660943286</v>
      </c>
      <c r="U1453">
        <v>19</v>
      </c>
      <c r="V1453">
        <v>3008</v>
      </c>
      <c r="W1453">
        <v>149</v>
      </c>
    </row>
    <row r="1454" spans="1:23">
      <c r="A1454" t="s">
        <v>351</v>
      </c>
      <c r="B1454" t="str">
        <f t="shared" si="22"/>
        <v>pmi_manufacturing_neworder_historical_new_high_6_-1</v>
      </c>
      <c r="C1454" t="s">
        <v>424</v>
      </c>
      <c r="D1454" t="s">
        <v>335</v>
      </c>
      <c r="E1454">
        <v>6</v>
      </c>
      <c r="F1454">
        <v>-1</v>
      </c>
      <c r="G1454">
        <v>1</v>
      </c>
      <c r="H1454" t="s">
        <v>330</v>
      </c>
      <c r="I1454" t="s">
        <v>331</v>
      </c>
      <c r="K1454">
        <v>-0.57329023624209863</v>
      </c>
      <c r="L1454">
        <v>-6.8862608879553533E-2</v>
      </c>
      <c r="M1454">
        <v>-0.38992014256610441</v>
      </c>
      <c r="N1454">
        <v>0.48993288590604028</v>
      </c>
      <c r="O1454">
        <v>-3.9883113728705621E-3</v>
      </c>
      <c r="P1454">
        <v>-0.8197843998008234</v>
      </c>
      <c r="Q1454">
        <v>0.41365728761855808</v>
      </c>
      <c r="R1454">
        <v>148</v>
      </c>
      <c r="S1454">
        <v>0</v>
      </c>
      <c r="T1454">
        <v>-0.68672794060061226</v>
      </c>
      <c r="U1454">
        <v>40</v>
      </c>
      <c r="V1454">
        <v>3008</v>
      </c>
      <c r="W1454">
        <v>149</v>
      </c>
    </row>
    <row r="1455" spans="1:23">
      <c r="A1455" t="s">
        <v>351</v>
      </c>
      <c r="B1455" t="str">
        <f t="shared" si="22"/>
        <v>pmi_manufacturing_neworder_historical_high_3_-1</v>
      </c>
      <c r="C1455" t="s">
        <v>424</v>
      </c>
      <c r="D1455" t="s">
        <v>333</v>
      </c>
      <c r="E1455">
        <v>3</v>
      </c>
      <c r="F1455">
        <v>-1</v>
      </c>
      <c r="G1455">
        <v>1</v>
      </c>
      <c r="H1455" t="s">
        <v>330</v>
      </c>
      <c r="I1455" t="s">
        <v>331</v>
      </c>
      <c r="K1455">
        <v>-0.58491418100416026</v>
      </c>
      <c r="L1455">
        <v>-7.101459086527584E-2</v>
      </c>
      <c r="M1455">
        <v>-0.40211184940597883</v>
      </c>
      <c r="N1455">
        <v>0.49664429530201343</v>
      </c>
      <c r="O1455">
        <v>-4.1910768350850881E-3</v>
      </c>
      <c r="P1455">
        <v>-0.86448633595451629</v>
      </c>
      <c r="Q1455">
        <v>0.38871976433267469</v>
      </c>
      <c r="R1455">
        <v>148</v>
      </c>
      <c r="S1455">
        <v>0</v>
      </c>
      <c r="T1455">
        <v>-0.83935701978076571</v>
      </c>
      <c r="U1455">
        <v>51</v>
      </c>
      <c r="V1455">
        <v>3008</v>
      </c>
      <c r="W1455">
        <v>149</v>
      </c>
    </row>
    <row r="1456" spans="1:23">
      <c r="A1456" t="s">
        <v>351</v>
      </c>
      <c r="B1456" t="str">
        <f t="shared" si="22"/>
        <v>pmi_nonmanufacturing_historical_new_low_12_1</v>
      </c>
      <c r="C1456" t="s">
        <v>342</v>
      </c>
      <c r="D1456" t="s">
        <v>339</v>
      </c>
      <c r="E1456">
        <v>12</v>
      </c>
      <c r="F1456">
        <v>1</v>
      </c>
      <c r="G1456">
        <v>-1</v>
      </c>
      <c r="H1456" t="s">
        <v>330</v>
      </c>
      <c r="I1456" t="s">
        <v>331</v>
      </c>
      <c r="K1456">
        <v>-0.50105081784074956</v>
      </c>
      <c r="L1456">
        <v>-5.6581939531449188E-2</v>
      </c>
      <c r="M1456">
        <v>-0.32035706718092449</v>
      </c>
      <c r="N1456">
        <v>0.48993288590604028</v>
      </c>
      <c r="O1456">
        <v>-2.9559414513484392E-3</v>
      </c>
      <c r="P1456">
        <v>-0.60882702188634585</v>
      </c>
      <c r="Q1456">
        <v>0.54357245724632941</v>
      </c>
      <c r="R1456">
        <v>148</v>
      </c>
      <c r="S1456">
        <v>0</v>
      </c>
      <c r="T1456">
        <v>-0.71741244337017984</v>
      </c>
      <c r="U1456">
        <v>25</v>
      </c>
      <c r="V1456">
        <v>3008</v>
      </c>
      <c r="W1456">
        <v>149</v>
      </c>
    </row>
    <row r="1457" spans="1:23">
      <c r="A1457" t="s">
        <v>351</v>
      </c>
      <c r="B1457" t="str">
        <f t="shared" si="22"/>
        <v>pmi_nonmanufacturing_historical_high_6_-1</v>
      </c>
      <c r="C1457" t="s">
        <v>342</v>
      </c>
      <c r="D1457" t="s">
        <v>333</v>
      </c>
      <c r="E1457">
        <v>6</v>
      </c>
      <c r="F1457">
        <v>-1</v>
      </c>
      <c r="G1457">
        <v>-1</v>
      </c>
      <c r="H1457" t="s">
        <v>330</v>
      </c>
      <c r="I1457" t="s">
        <v>331</v>
      </c>
      <c r="K1457">
        <v>-0.51086005376668919</v>
      </c>
      <c r="L1457">
        <v>-5.814995035834214E-2</v>
      </c>
      <c r="M1457">
        <v>-0.32923788527502479</v>
      </c>
      <c r="N1457">
        <v>0.44966442953020141</v>
      </c>
      <c r="O1457">
        <v>-3.1086400333850072E-3</v>
      </c>
      <c r="P1457">
        <v>-0.64240640780318559</v>
      </c>
      <c r="Q1457">
        <v>0.52160322179373031</v>
      </c>
      <c r="R1457">
        <v>148</v>
      </c>
      <c r="S1457">
        <v>0</v>
      </c>
      <c r="T1457">
        <v>-0.74705422473980909</v>
      </c>
      <c r="U1457">
        <v>50</v>
      </c>
      <c r="V1457">
        <v>3008</v>
      </c>
      <c r="W1457">
        <v>149</v>
      </c>
    </row>
    <row r="1458" spans="1:23">
      <c r="A1458" t="s">
        <v>351</v>
      </c>
      <c r="B1458" t="str">
        <f t="shared" si="22"/>
        <v>export_yoy_historical_new_high_12_1</v>
      </c>
      <c r="C1458" t="s">
        <v>438</v>
      </c>
      <c r="D1458" t="s">
        <v>335</v>
      </c>
      <c r="E1458">
        <v>12</v>
      </c>
      <c r="F1458">
        <v>1</v>
      </c>
      <c r="G1458">
        <v>-1</v>
      </c>
      <c r="H1458" t="s">
        <v>330</v>
      </c>
      <c r="I1458" t="s">
        <v>331</v>
      </c>
      <c r="K1458">
        <v>1.0350597565390149</v>
      </c>
      <c r="L1458">
        <v>6.1332698334098053E-2</v>
      </c>
      <c r="M1458">
        <v>0.34733977498031038</v>
      </c>
      <c r="N1458">
        <v>0.53691275167785235</v>
      </c>
      <c r="O1458">
        <v>6.3767276784482086E-3</v>
      </c>
      <c r="P1458">
        <v>1.374791717149082</v>
      </c>
      <c r="Q1458">
        <v>0.17127386395287569</v>
      </c>
      <c r="R1458">
        <v>148</v>
      </c>
      <c r="S1458">
        <v>0</v>
      </c>
      <c r="T1458">
        <v>-0.3924950587727038</v>
      </c>
      <c r="U1458">
        <v>25</v>
      </c>
      <c r="V1458">
        <v>3008</v>
      </c>
      <c r="W1458">
        <v>149</v>
      </c>
    </row>
    <row r="1459" spans="1:23">
      <c r="A1459" t="s">
        <v>351</v>
      </c>
      <c r="B1459" t="str">
        <f t="shared" si="22"/>
        <v>export_yoy_historical_new_high_12_-1</v>
      </c>
      <c r="C1459" t="s">
        <v>438</v>
      </c>
      <c r="D1459" t="s">
        <v>335</v>
      </c>
      <c r="E1459">
        <v>12</v>
      </c>
      <c r="F1459">
        <v>-1</v>
      </c>
      <c r="G1459">
        <v>-1</v>
      </c>
      <c r="H1459" t="s">
        <v>330</v>
      </c>
      <c r="I1459" t="s">
        <v>331</v>
      </c>
      <c r="K1459">
        <v>-0.66142685327803252</v>
      </c>
      <c r="L1459">
        <v>-8.6736946387104275E-2</v>
      </c>
      <c r="M1459">
        <v>-0.49120929388209822</v>
      </c>
      <c r="N1459">
        <v>0.4563758389261745</v>
      </c>
      <c r="O1459">
        <v>-5.6649855846987772E-3</v>
      </c>
      <c r="P1459">
        <v>-1.2179706131713559</v>
      </c>
      <c r="Q1459">
        <v>0.2251733154760327</v>
      </c>
      <c r="R1459">
        <v>148</v>
      </c>
      <c r="S1459">
        <v>0</v>
      </c>
      <c r="T1459">
        <v>-0.68760606795123846</v>
      </c>
      <c r="U1459">
        <v>25</v>
      </c>
      <c r="V1459">
        <v>3008</v>
      </c>
      <c r="W1459">
        <v>149</v>
      </c>
    </row>
    <row r="1460" spans="1:23">
      <c r="A1460" t="s">
        <v>351</v>
      </c>
      <c r="B1460" t="str">
        <f t="shared" si="22"/>
        <v>trade_balance_yoy_historical_new_high_12_1</v>
      </c>
      <c r="C1460" t="s">
        <v>439</v>
      </c>
      <c r="D1460" t="s">
        <v>335</v>
      </c>
      <c r="E1460">
        <v>12</v>
      </c>
      <c r="F1460">
        <v>1</v>
      </c>
      <c r="G1460">
        <v>1</v>
      </c>
      <c r="H1460" t="s">
        <v>330</v>
      </c>
      <c r="I1460" t="s">
        <v>331</v>
      </c>
      <c r="K1460">
        <v>-0.32665227493846161</v>
      </c>
      <c r="L1460">
        <v>-3.2590202512386528E-2</v>
      </c>
      <c r="M1460">
        <v>-0.18450223900516879</v>
      </c>
      <c r="N1460">
        <v>0.48322147651006708</v>
      </c>
      <c r="O1460">
        <v>-9.4858960120477727E-4</v>
      </c>
      <c r="P1460">
        <v>-0.19905763018875189</v>
      </c>
      <c r="Q1460">
        <v>0.84249086914764593</v>
      </c>
      <c r="R1460">
        <v>148</v>
      </c>
      <c r="S1460">
        <v>0</v>
      </c>
      <c r="T1460">
        <v>-0.72203876806720202</v>
      </c>
      <c r="U1460">
        <v>18</v>
      </c>
      <c r="V1460">
        <v>3008</v>
      </c>
      <c r="W1460">
        <v>149</v>
      </c>
    </row>
    <row r="1461" spans="1:23">
      <c r="A1461" t="s">
        <v>351</v>
      </c>
      <c r="B1461" t="str">
        <f t="shared" si="22"/>
        <v>trade_balance_yoy_historical_new_high_12_-1</v>
      </c>
      <c r="C1461" t="s">
        <v>439</v>
      </c>
      <c r="D1461" t="s">
        <v>335</v>
      </c>
      <c r="E1461">
        <v>12</v>
      </c>
      <c r="F1461">
        <v>-1</v>
      </c>
      <c r="G1461">
        <v>1</v>
      </c>
      <c r="H1461" t="s">
        <v>330</v>
      </c>
      <c r="I1461" t="s">
        <v>331</v>
      </c>
      <c r="K1461">
        <v>2.3270087495553149E-2</v>
      </c>
      <c r="L1461">
        <v>1.9290103294853369E-3</v>
      </c>
      <c r="M1461">
        <v>1.092066625602814E-2</v>
      </c>
      <c r="N1461">
        <v>0.51006711409395977</v>
      </c>
      <c r="O1461">
        <v>1.8626214900178059E-3</v>
      </c>
      <c r="P1461">
        <v>0.38214179010100158</v>
      </c>
      <c r="Q1461">
        <v>0.70290436341673912</v>
      </c>
      <c r="R1461">
        <v>148</v>
      </c>
      <c r="S1461">
        <v>0</v>
      </c>
      <c r="T1461">
        <v>-0.57224227057193122</v>
      </c>
      <c r="U1461">
        <v>18</v>
      </c>
      <c r="V1461">
        <v>3008</v>
      </c>
      <c r="W1461">
        <v>149</v>
      </c>
    </row>
    <row r="1462" spans="1:23">
      <c r="A1462" t="s">
        <v>351</v>
      </c>
      <c r="B1462" t="str">
        <f t="shared" si="22"/>
        <v>CPI_historical_new_high_12_1</v>
      </c>
      <c r="C1462" t="s">
        <v>386</v>
      </c>
      <c r="D1462" t="s">
        <v>335</v>
      </c>
      <c r="E1462">
        <v>12</v>
      </c>
      <c r="F1462">
        <v>1</v>
      </c>
      <c r="G1462">
        <v>-1</v>
      </c>
      <c r="H1462" t="s">
        <v>330</v>
      </c>
      <c r="I1462" t="s">
        <v>331</v>
      </c>
      <c r="K1462">
        <v>0.37714362450939087</v>
      </c>
      <c r="L1462">
        <v>2.7172082646407029E-2</v>
      </c>
      <c r="M1462">
        <v>0.15384343856622371</v>
      </c>
      <c r="N1462">
        <v>0.53020134228187921</v>
      </c>
      <c r="O1462">
        <v>3.828518386788608E-3</v>
      </c>
      <c r="P1462">
        <v>0.8092623444156668</v>
      </c>
      <c r="Q1462">
        <v>0.41966336769891821</v>
      </c>
      <c r="R1462">
        <v>148</v>
      </c>
      <c r="S1462">
        <v>0</v>
      </c>
      <c r="T1462">
        <v>-0.64290152884199969</v>
      </c>
      <c r="U1462">
        <v>19</v>
      </c>
      <c r="V1462">
        <v>3008</v>
      </c>
      <c r="W1462">
        <v>149</v>
      </c>
    </row>
    <row r="1463" spans="1:23">
      <c r="A1463" t="s">
        <v>351</v>
      </c>
      <c r="B1463" t="str">
        <f t="shared" si="22"/>
        <v>CPI_historical_new_high_12_-1</v>
      </c>
      <c r="C1463" t="s">
        <v>386</v>
      </c>
      <c r="D1463" t="s">
        <v>335</v>
      </c>
      <c r="E1463">
        <v>12</v>
      </c>
      <c r="F1463">
        <v>-1</v>
      </c>
      <c r="G1463">
        <v>-1</v>
      </c>
      <c r="H1463" t="s">
        <v>330</v>
      </c>
      <c r="I1463" t="s">
        <v>331</v>
      </c>
      <c r="K1463">
        <v>-0.49967703202771141</v>
      </c>
      <c r="L1463">
        <v>-5.6364598147401801E-2</v>
      </c>
      <c r="M1463">
        <v>-0.31912620409854031</v>
      </c>
      <c r="N1463">
        <v>0.46308724832214759</v>
      </c>
      <c r="O1463">
        <v>-2.9570137293759482E-3</v>
      </c>
      <c r="P1463">
        <v>-0.61149526846444557</v>
      </c>
      <c r="Q1463">
        <v>0.54180989234752264</v>
      </c>
      <c r="R1463">
        <v>148</v>
      </c>
      <c r="S1463">
        <v>0</v>
      </c>
      <c r="T1463">
        <v>-0.58449736847428646</v>
      </c>
      <c r="U1463">
        <v>19</v>
      </c>
      <c r="V1463">
        <v>3008</v>
      </c>
      <c r="W1463">
        <v>149</v>
      </c>
    </row>
    <row r="1464" spans="1:23">
      <c r="A1464" t="s">
        <v>351</v>
      </c>
      <c r="B1464" t="str">
        <f t="shared" si="22"/>
        <v>core_CPI_historical_new_high_12_1</v>
      </c>
      <c r="C1464" t="s">
        <v>440</v>
      </c>
      <c r="D1464" t="s">
        <v>335</v>
      </c>
      <c r="E1464">
        <v>12</v>
      </c>
      <c r="F1464">
        <v>1</v>
      </c>
      <c r="G1464">
        <v>-1</v>
      </c>
      <c r="H1464" t="s">
        <v>330</v>
      </c>
      <c r="I1464" t="s">
        <v>331</v>
      </c>
      <c r="K1464">
        <v>0.26047080799192912</v>
      </c>
      <c r="L1464">
        <v>1.9582317816876142E-2</v>
      </c>
      <c r="M1464">
        <v>0.11086749726297811</v>
      </c>
      <c r="N1464">
        <v>0.51677852348993292</v>
      </c>
      <c r="O1464">
        <v>3.2456737478046972E-3</v>
      </c>
      <c r="P1464">
        <v>0.68352090445086044</v>
      </c>
      <c r="Q1464">
        <v>0.49534645453924248</v>
      </c>
      <c r="R1464">
        <v>148</v>
      </c>
      <c r="S1464">
        <v>0</v>
      </c>
      <c r="T1464">
        <v>-0.53756694830720508</v>
      </c>
      <c r="U1464">
        <v>19</v>
      </c>
      <c r="V1464">
        <v>3008</v>
      </c>
      <c r="W1464">
        <v>149</v>
      </c>
    </row>
    <row r="1465" spans="1:23">
      <c r="A1465" t="s">
        <v>351</v>
      </c>
      <c r="B1465" t="str">
        <f t="shared" si="22"/>
        <v>core_CPI_historical_new_high_12_-1</v>
      </c>
      <c r="C1465" t="s">
        <v>440</v>
      </c>
      <c r="D1465" t="s">
        <v>335</v>
      </c>
      <c r="E1465">
        <v>12</v>
      </c>
      <c r="F1465">
        <v>-1</v>
      </c>
      <c r="G1465">
        <v>-1</v>
      </c>
      <c r="H1465" t="s">
        <v>330</v>
      </c>
      <c r="I1465" t="s">
        <v>331</v>
      </c>
      <c r="K1465">
        <v>-0.4533656938582058</v>
      </c>
      <c r="L1465">
        <v>-4.9340181717528409E-2</v>
      </c>
      <c r="M1465">
        <v>-0.2793449944321022</v>
      </c>
      <c r="N1465">
        <v>0.47651006711409388</v>
      </c>
      <c r="O1465">
        <v>-2.3517562979371832E-3</v>
      </c>
      <c r="P1465">
        <v>-0.48440752993262598</v>
      </c>
      <c r="Q1465">
        <v>0.62881276814793452</v>
      </c>
      <c r="R1465">
        <v>148</v>
      </c>
      <c r="S1465">
        <v>0</v>
      </c>
      <c r="T1465">
        <v>-0.54142349622413022</v>
      </c>
      <c r="U1465">
        <v>19</v>
      </c>
      <c r="V1465">
        <v>3008</v>
      </c>
      <c r="W1465">
        <v>149</v>
      </c>
    </row>
    <row r="1466" spans="1:23">
      <c r="A1466" t="s">
        <v>351</v>
      </c>
      <c r="B1466" t="str">
        <f t="shared" si="22"/>
        <v>PPI_historical_new_high_12_1</v>
      </c>
      <c r="C1466" t="s">
        <v>421</v>
      </c>
      <c r="D1466" t="s">
        <v>335</v>
      </c>
      <c r="E1466">
        <v>12</v>
      </c>
      <c r="F1466">
        <v>1</v>
      </c>
      <c r="G1466">
        <v>1</v>
      </c>
      <c r="H1466" t="s">
        <v>330</v>
      </c>
      <c r="I1466" t="s">
        <v>331</v>
      </c>
      <c r="K1466">
        <v>-0.38660838289568272</v>
      </c>
      <c r="L1466">
        <v>-4.0118992823399591E-2</v>
      </c>
      <c r="M1466">
        <v>-0.22712965679898189</v>
      </c>
      <c r="N1466">
        <v>0.47651006711409388</v>
      </c>
      <c r="O1466">
        <v>-1.546641846615302E-3</v>
      </c>
      <c r="P1466">
        <v>-0.32219181868765262</v>
      </c>
      <c r="Q1466">
        <v>0.74776203905904315</v>
      </c>
      <c r="R1466">
        <v>148</v>
      </c>
      <c r="S1466">
        <v>0</v>
      </c>
      <c r="T1466">
        <v>-0.72186360235736424</v>
      </c>
      <c r="U1466">
        <v>13</v>
      </c>
      <c r="V1466">
        <v>3008</v>
      </c>
      <c r="W1466">
        <v>149</v>
      </c>
    </row>
    <row r="1467" spans="1:23">
      <c r="A1467" t="s">
        <v>351</v>
      </c>
      <c r="B1467" t="str">
        <f t="shared" si="22"/>
        <v>PPI_historical_new_high_12_-1</v>
      </c>
      <c r="C1467" t="s">
        <v>421</v>
      </c>
      <c r="D1467" t="s">
        <v>335</v>
      </c>
      <c r="E1467">
        <v>12</v>
      </c>
      <c r="F1467">
        <v>-1</v>
      </c>
      <c r="G1467">
        <v>1</v>
      </c>
      <c r="H1467" t="s">
        <v>330</v>
      </c>
      <c r="I1467" t="s">
        <v>331</v>
      </c>
      <c r="K1467">
        <v>0.1232898629937875</v>
      </c>
      <c r="L1467">
        <v>9.7876025600773797E-3</v>
      </c>
      <c r="M1467">
        <v>5.5411530896124703E-2</v>
      </c>
      <c r="N1467">
        <v>0.51677852348993292</v>
      </c>
      <c r="O1467">
        <v>2.523221206170859E-3</v>
      </c>
      <c r="P1467">
        <v>0.51243552896667122</v>
      </c>
      <c r="Q1467">
        <v>0.60911013227773614</v>
      </c>
      <c r="R1467">
        <v>148</v>
      </c>
      <c r="S1467">
        <v>0</v>
      </c>
      <c r="T1467">
        <v>-0.52823573401316559</v>
      </c>
      <c r="U1467">
        <v>13</v>
      </c>
      <c r="V1467">
        <v>3008</v>
      </c>
      <c r="W1467">
        <v>149</v>
      </c>
    </row>
    <row r="1468" spans="1:23">
      <c r="A1468" t="s">
        <v>351</v>
      </c>
      <c r="B1468" t="str">
        <f t="shared" si="22"/>
        <v>CPI_PPI_historical_new_high_12_1</v>
      </c>
      <c r="C1468" t="s">
        <v>345</v>
      </c>
      <c r="D1468" t="s">
        <v>335</v>
      </c>
      <c r="E1468">
        <v>12</v>
      </c>
      <c r="F1468">
        <v>1</v>
      </c>
      <c r="G1468">
        <v>-1</v>
      </c>
      <c r="H1468" t="s">
        <v>330</v>
      </c>
      <c r="I1468" t="s">
        <v>331</v>
      </c>
      <c r="K1468">
        <v>-0.57588597164849342</v>
      </c>
      <c r="L1468">
        <v>-6.9338467144747451E-2</v>
      </c>
      <c r="M1468">
        <v>-0.39261563706459579</v>
      </c>
      <c r="N1468">
        <v>0.46979865771812079</v>
      </c>
      <c r="O1468">
        <v>-3.9548072303459284E-3</v>
      </c>
      <c r="P1468">
        <v>-0.81223446706672608</v>
      </c>
      <c r="Q1468">
        <v>0.41796162780058821</v>
      </c>
      <c r="R1468">
        <v>148</v>
      </c>
      <c r="S1468">
        <v>0</v>
      </c>
      <c r="T1468">
        <v>-0.83987959729660977</v>
      </c>
      <c r="U1468">
        <v>19</v>
      </c>
      <c r="V1468">
        <v>3008</v>
      </c>
      <c r="W1468">
        <v>149</v>
      </c>
    </row>
    <row r="1469" spans="1:23">
      <c r="A1469" t="s">
        <v>351</v>
      </c>
      <c r="B1469" t="str">
        <f t="shared" si="22"/>
        <v>CPI_PPI_historical_new_high_12_-1</v>
      </c>
      <c r="C1469" t="s">
        <v>345</v>
      </c>
      <c r="D1469" t="s">
        <v>335</v>
      </c>
      <c r="E1469">
        <v>12</v>
      </c>
      <c r="F1469">
        <v>-1</v>
      </c>
      <c r="G1469">
        <v>-1</v>
      </c>
      <c r="H1469" t="s">
        <v>330</v>
      </c>
      <c r="I1469" t="s">
        <v>331</v>
      </c>
      <c r="K1469">
        <v>0.62460220478157358</v>
      </c>
      <c r="L1469">
        <v>4.1491355085980119E-2</v>
      </c>
      <c r="M1469">
        <v>0.2349367599336879</v>
      </c>
      <c r="N1469">
        <v>0.52348993288590606</v>
      </c>
      <c r="O1469">
        <v>5.0512262548515667E-3</v>
      </c>
      <c r="P1469">
        <v>1.0108567597759739</v>
      </c>
      <c r="Q1469">
        <v>0.31373476744230988</v>
      </c>
      <c r="R1469">
        <v>148</v>
      </c>
      <c r="S1469">
        <v>0</v>
      </c>
      <c r="T1469">
        <v>-0.47771383010615609</v>
      </c>
      <c r="U1469">
        <v>19</v>
      </c>
      <c r="V1469">
        <v>3008</v>
      </c>
      <c r="W1469">
        <v>149</v>
      </c>
    </row>
    <row r="1470" spans="1:23">
      <c r="A1470" t="s">
        <v>351</v>
      </c>
      <c r="B1470" t="str">
        <f t="shared" si="22"/>
        <v>core_CPI_PPI_historical_new_high_12_1</v>
      </c>
      <c r="C1470" t="s">
        <v>420</v>
      </c>
      <c r="D1470" t="s">
        <v>335</v>
      </c>
      <c r="E1470">
        <v>12</v>
      </c>
      <c r="F1470">
        <v>1</v>
      </c>
      <c r="G1470">
        <v>-1</v>
      </c>
      <c r="H1470" t="s">
        <v>330</v>
      </c>
      <c r="I1470" t="s">
        <v>331</v>
      </c>
      <c r="K1470">
        <v>-0.52411577704525447</v>
      </c>
      <c r="L1470">
        <v>-6.0315296434043653E-2</v>
      </c>
      <c r="M1470">
        <v>-0.34150218812391669</v>
      </c>
      <c r="N1470">
        <v>0.49664429530201343</v>
      </c>
      <c r="O1470">
        <v>-3.2213151812298538E-3</v>
      </c>
      <c r="P1470">
        <v>-0.66733899381515027</v>
      </c>
      <c r="Q1470">
        <v>0.5055948049718586</v>
      </c>
      <c r="R1470">
        <v>148</v>
      </c>
      <c r="S1470">
        <v>0</v>
      </c>
      <c r="T1470">
        <v>-0.81468740714501431</v>
      </c>
      <c r="U1470">
        <v>17</v>
      </c>
      <c r="V1470">
        <v>3008</v>
      </c>
      <c r="W1470">
        <v>149</v>
      </c>
    </row>
    <row r="1471" spans="1:23">
      <c r="A1471" t="s">
        <v>351</v>
      </c>
      <c r="B1471" t="str">
        <f t="shared" si="22"/>
        <v>core_CPI_PPI_historical_new_high_12_-1</v>
      </c>
      <c r="C1471" t="s">
        <v>420</v>
      </c>
      <c r="D1471" t="s">
        <v>335</v>
      </c>
      <c r="E1471">
        <v>12</v>
      </c>
      <c r="F1471">
        <v>-1</v>
      </c>
      <c r="G1471">
        <v>-1</v>
      </c>
      <c r="H1471" t="s">
        <v>330</v>
      </c>
      <c r="I1471" t="s">
        <v>331</v>
      </c>
      <c r="K1471">
        <v>0.44786599828961488</v>
      </c>
      <c r="L1471">
        <v>3.1490602434584243E-2</v>
      </c>
      <c r="M1471">
        <v>0.17829821409417679</v>
      </c>
      <c r="N1471">
        <v>0.49664429530201343</v>
      </c>
      <c r="O1471">
        <v>4.2390237258144274E-3</v>
      </c>
      <c r="P1471">
        <v>0.85813375352751686</v>
      </c>
      <c r="Q1471">
        <v>0.3922061985935853</v>
      </c>
      <c r="R1471">
        <v>148</v>
      </c>
      <c r="S1471">
        <v>0</v>
      </c>
      <c r="T1471">
        <v>-0.47771383010615609</v>
      </c>
      <c r="U1471">
        <v>17</v>
      </c>
      <c r="V1471">
        <v>3008</v>
      </c>
      <c r="W1471">
        <v>149</v>
      </c>
    </row>
    <row r="1472" spans="1:23">
      <c r="A1472" t="s">
        <v>351</v>
      </c>
      <c r="B1472" t="str">
        <f t="shared" si="22"/>
        <v>tot_retail_sales_yoy_historical_new_high_12_1</v>
      </c>
      <c r="C1472" t="s">
        <v>441</v>
      </c>
      <c r="D1472" t="s">
        <v>335</v>
      </c>
      <c r="E1472">
        <v>12</v>
      </c>
      <c r="F1472">
        <v>1</v>
      </c>
      <c r="G1472">
        <v>1</v>
      </c>
      <c r="H1472" t="s">
        <v>330</v>
      </c>
      <c r="I1472" t="s">
        <v>331</v>
      </c>
      <c r="K1472">
        <v>-0.15682409668454839</v>
      </c>
      <c r="L1472">
        <v>-1.4188959097659709E-2</v>
      </c>
      <c r="M1472">
        <v>-8.0326115653237384E-2</v>
      </c>
      <c r="N1472">
        <v>0.46979865771812079</v>
      </c>
      <c r="O1472">
        <v>5.2186070691606558E-4</v>
      </c>
      <c r="P1472">
        <v>0.11055732826083681</v>
      </c>
      <c r="Q1472">
        <v>0.91211716741502058</v>
      </c>
      <c r="R1472">
        <v>148</v>
      </c>
      <c r="S1472">
        <v>0</v>
      </c>
      <c r="T1472">
        <v>-0.66738202373338007</v>
      </c>
      <c r="U1472">
        <v>10</v>
      </c>
      <c r="V1472">
        <v>3008</v>
      </c>
      <c r="W1472">
        <v>149</v>
      </c>
    </row>
    <row r="1473" spans="1:23">
      <c r="A1473" t="s">
        <v>351</v>
      </c>
      <c r="B1473" t="str">
        <f t="shared" si="22"/>
        <v>tot_retail_sales_yoy_historical_new_high_12_-1</v>
      </c>
      <c r="C1473" t="s">
        <v>441</v>
      </c>
      <c r="D1473" t="s">
        <v>335</v>
      </c>
      <c r="E1473">
        <v>12</v>
      </c>
      <c r="F1473">
        <v>-1</v>
      </c>
      <c r="G1473">
        <v>1</v>
      </c>
      <c r="H1473" t="s">
        <v>330</v>
      </c>
      <c r="I1473" t="s">
        <v>331</v>
      </c>
      <c r="K1473">
        <v>-0.1828317402936098</v>
      </c>
      <c r="L1473">
        <v>-1.6773092648052601E-2</v>
      </c>
      <c r="M1473">
        <v>-9.4955336091719481E-2</v>
      </c>
      <c r="N1473">
        <v>0.52348993288590606</v>
      </c>
      <c r="O1473">
        <v>3.1424883056889761E-4</v>
      </c>
      <c r="P1473">
        <v>6.5298285264352857E-2</v>
      </c>
      <c r="Q1473">
        <v>0.94802462688249833</v>
      </c>
      <c r="R1473">
        <v>148</v>
      </c>
      <c r="S1473">
        <v>0</v>
      </c>
      <c r="T1473">
        <v>-0.56805681693804122</v>
      </c>
      <c r="U1473">
        <v>10</v>
      </c>
      <c r="V1473">
        <v>3008</v>
      </c>
      <c r="W1473">
        <v>149</v>
      </c>
    </row>
    <row r="1474" spans="1:23">
      <c r="A1474" t="s">
        <v>351</v>
      </c>
      <c r="B1474" t="str">
        <f t="shared" si="22"/>
        <v>consumer_confidence_historical_new_high_12_1</v>
      </c>
      <c r="C1474" t="s">
        <v>442</v>
      </c>
      <c r="D1474" t="s">
        <v>335</v>
      </c>
      <c r="E1474">
        <v>12</v>
      </c>
      <c r="F1474">
        <v>1</v>
      </c>
      <c r="G1474">
        <v>-1</v>
      </c>
      <c r="H1474" t="s">
        <v>330</v>
      </c>
      <c r="I1474" t="s">
        <v>331</v>
      </c>
      <c r="K1474">
        <v>0.917647890098648</v>
      </c>
      <c r="L1474">
        <v>5.606199332785744E-2</v>
      </c>
      <c r="M1474">
        <v>0.31747593795250623</v>
      </c>
      <c r="N1474">
        <v>0.51677852348993292</v>
      </c>
      <c r="O1474">
        <v>6.0800316666902946E-3</v>
      </c>
      <c r="P1474">
        <v>1.2764303973465241</v>
      </c>
      <c r="Q1474">
        <v>0.20380271879981221</v>
      </c>
      <c r="R1474">
        <v>148</v>
      </c>
      <c r="S1474">
        <v>0</v>
      </c>
      <c r="T1474">
        <v>-0.39972670561144991</v>
      </c>
      <c r="U1474">
        <v>28</v>
      </c>
      <c r="V1474">
        <v>3008</v>
      </c>
      <c r="W1474">
        <v>149</v>
      </c>
    </row>
    <row r="1475" spans="1:23">
      <c r="A1475" t="s">
        <v>351</v>
      </c>
      <c r="B1475" t="str">
        <f t="shared" ref="B1475:B1538" si="23">C1475&amp;"_"&amp;D1475&amp;"_"&amp;E1475&amp;"_"&amp;F1475</f>
        <v>consumer_confidence_historical_new_high_12_-1</v>
      </c>
      <c r="C1475" t="s">
        <v>442</v>
      </c>
      <c r="D1475" t="s">
        <v>335</v>
      </c>
      <c r="E1475">
        <v>12</v>
      </c>
      <c r="F1475">
        <v>-1</v>
      </c>
      <c r="G1475">
        <v>-1</v>
      </c>
      <c r="H1475" t="s">
        <v>330</v>
      </c>
      <c r="I1475" t="s">
        <v>331</v>
      </c>
      <c r="K1475">
        <v>-0.64069702832504327</v>
      </c>
      <c r="L1475">
        <v>-8.2178937312728073E-2</v>
      </c>
      <c r="M1475">
        <v>-0.46537473347981012</v>
      </c>
      <c r="N1475">
        <v>0.47651006711409388</v>
      </c>
      <c r="O1475">
        <v>-5.1335008544380663E-3</v>
      </c>
      <c r="P1475">
        <v>-1.051973677530484</v>
      </c>
      <c r="Q1475">
        <v>0.29452618172015271</v>
      </c>
      <c r="R1475">
        <v>148</v>
      </c>
      <c r="S1475">
        <v>0</v>
      </c>
      <c r="T1475">
        <v>-0.67874188724870421</v>
      </c>
      <c r="U1475">
        <v>28</v>
      </c>
      <c r="V1475">
        <v>3008</v>
      </c>
      <c r="W1475">
        <v>149</v>
      </c>
    </row>
    <row r="1476" spans="1:23">
      <c r="A1476" t="s">
        <v>351</v>
      </c>
      <c r="B1476" t="str">
        <f t="shared" si="23"/>
        <v>M1_historical_new_high_12_1</v>
      </c>
      <c r="C1476" t="s">
        <v>343</v>
      </c>
      <c r="D1476" t="s">
        <v>335</v>
      </c>
      <c r="E1476">
        <v>12</v>
      </c>
      <c r="F1476">
        <v>1</v>
      </c>
      <c r="G1476">
        <v>-1</v>
      </c>
      <c r="H1476" t="s">
        <v>330</v>
      </c>
      <c r="I1476" t="s">
        <v>331</v>
      </c>
      <c r="K1476">
        <v>0.159719984117038</v>
      </c>
      <c r="L1476">
        <v>1.2491269498629221E-2</v>
      </c>
      <c r="M1476">
        <v>7.0718742976860052E-2</v>
      </c>
      <c r="N1476">
        <v>0.50335570469798663</v>
      </c>
      <c r="O1476">
        <v>2.6709821756253169E-3</v>
      </c>
      <c r="P1476">
        <v>0.56404722922978079</v>
      </c>
      <c r="Q1476">
        <v>0.57357573487183</v>
      </c>
      <c r="R1476">
        <v>148</v>
      </c>
      <c r="S1476">
        <v>0</v>
      </c>
      <c r="T1476">
        <v>-0.61180449593634512</v>
      </c>
      <c r="U1476">
        <v>19</v>
      </c>
      <c r="V1476">
        <v>3008</v>
      </c>
      <c r="W1476">
        <v>149</v>
      </c>
    </row>
    <row r="1477" spans="1:23">
      <c r="A1477" t="s">
        <v>351</v>
      </c>
      <c r="B1477" t="str">
        <f t="shared" si="23"/>
        <v>M1_historical_new_high_12_-1</v>
      </c>
      <c r="C1477" t="s">
        <v>343</v>
      </c>
      <c r="D1477" t="s">
        <v>335</v>
      </c>
      <c r="E1477">
        <v>12</v>
      </c>
      <c r="F1477">
        <v>-1</v>
      </c>
      <c r="G1477">
        <v>-1</v>
      </c>
      <c r="H1477" t="s">
        <v>330</v>
      </c>
      <c r="I1477" t="s">
        <v>331</v>
      </c>
      <c r="K1477">
        <v>-0.40587676768953629</v>
      </c>
      <c r="L1477">
        <v>-4.2682173980834737E-2</v>
      </c>
      <c r="M1477">
        <v>-0.2416431485827373</v>
      </c>
      <c r="N1477">
        <v>0.49664429530201343</v>
      </c>
      <c r="O1477">
        <v>-1.8162215827363091E-3</v>
      </c>
      <c r="P1477">
        <v>-0.37704124202482409</v>
      </c>
      <c r="Q1477">
        <v>0.70668302616370171</v>
      </c>
      <c r="R1477">
        <v>148</v>
      </c>
      <c r="S1477">
        <v>0</v>
      </c>
      <c r="T1477">
        <v>-0.55202744520937985</v>
      </c>
      <c r="U1477">
        <v>19</v>
      </c>
      <c r="V1477">
        <v>3008</v>
      </c>
      <c r="W1477">
        <v>149</v>
      </c>
    </row>
    <row r="1478" spans="1:23">
      <c r="A1478" t="s">
        <v>351</v>
      </c>
      <c r="B1478" t="str">
        <f t="shared" si="23"/>
        <v>M2_historical_new_high_12_1</v>
      </c>
      <c r="C1478" t="s">
        <v>341</v>
      </c>
      <c r="D1478" t="s">
        <v>335</v>
      </c>
      <c r="E1478">
        <v>12</v>
      </c>
      <c r="F1478">
        <v>1</v>
      </c>
      <c r="G1478">
        <v>-1</v>
      </c>
      <c r="H1478" t="s">
        <v>330</v>
      </c>
      <c r="I1478" t="s">
        <v>331</v>
      </c>
      <c r="K1478">
        <v>-0.38399687482731532</v>
      </c>
      <c r="L1478">
        <v>-3.9777290394172993E-2</v>
      </c>
      <c r="M1478">
        <v>-0.22519488469893181</v>
      </c>
      <c r="N1478">
        <v>0.4563758389261745</v>
      </c>
      <c r="O1478">
        <v>-1.590758538004653E-3</v>
      </c>
      <c r="P1478">
        <v>-0.33810664412860819</v>
      </c>
      <c r="Q1478">
        <v>0.73576195295486058</v>
      </c>
      <c r="R1478">
        <v>148</v>
      </c>
      <c r="S1478">
        <v>0</v>
      </c>
      <c r="T1478">
        <v>-0.72624398966135095</v>
      </c>
      <c r="U1478">
        <v>21</v>
      </c>
      <c r="V1478">
        <v>3008</v>
      </c>
      <c r="W1478">
        <v>149</v>
      </c>
    </row>
    <row r="1479" spans="1:23">
      <c r="A1479" t="s">
        <v>351</v>
      </c>
      <c r="B1479" t="str">
        <f t="shared" si="23"/>
        <v>M2_historical_new_high_12_-1</v>
      </c>
      <c r="C1479" t="s">
        <v>341</v>
      </c>
      <c r="D1479" t="s">
        <v>335</v>
      </c>
      <c r="E1479">
        <v>12</v>
      </c>
      <c r="F1479">
        <v>-1</v>
      </c>
      <c r="G1479">
        <v>-1</v>
      </c>
      <c r="H1479" t="s">
        <v>330</v>
      </c>
      <c r="I1479" t="s">
        <v>331</v>
      </c>
      <c r="K1479">
        <v>0.1185277434193268</v>
      </c>
      <c r="L1479">
        <v>9.4282620931784855E-3</v>
      </c>
      <c r="M1479">
        <v>5.3377099695450028E-2</v>
      </c>
      <c r="N1479">
        <v>0.5436241610738255</v>
      </c>
      <c r="O1479">
        <v>2.4154732265061771E-3</v>
      </c>
      <c r="P1479">
        <v>0.50260108288020822</v>
      </c>
      <c r="Q1479">
        <v>0.61599181158705463</v>
      </c>
      <c r="R1479">
        <v>148</v>
      </c>
      <c r="S1479">
        <v>0</v>
      </c>
      <c r="T1479">
        <v>-0.56820238519162303</v>
      </c>
      <c r="U1479">
        <v>21</v>
      </c>
      <c r="V1479">
        <v>3008</v>
      </c>
      <c r="W1479">
        <v>149</v>
      </c>
    </row>
    <row r="1480" spans="1:23">
      <c r="A1480" t="s">
        <v>351</v>
      </c>
      <c r="B1480" t="str">
        <f t="shared" si="23"/>
        <v>M2_M1_historical_new_high_12_1</v>
      </c>
      <c r="C1480" t="s">
        <v>334</v>
      </c>
      <c r="D1480" t="s">
        <v>335</v>
      </c>
      <c r="E1480">
        <v>12</v>
      </c>
      <c r="F1480">
        <v>1</v>
      </c>
      <c r="G1480">
        <v>1</v>
      </c>
      <c r="H1480" t="s">
        <v>330</v>
      </c>
      <c r="I1480" t="s">
        <v>331</v>
      </c>
      <c r="K1480">
        <v>0.53684726239789926</v>
      </c>
      <c r="L1480">
        <v>3.665747923018281E-2</v>
      </c>
      <c r="M1480">
        <v>0.20755947245255429</v>
      </c>
      <c r="N1480">
        <v>0.52348993288590606</v>
      </c>
      <c r="O1480">
        <v>4.6234807853695273E-3</v>
      </c>
      <c r="P1480">
        <v>0.95907955283481583</v>
      </c>
      <c r="Q1480">
        <v>0.33908283763968289</v>
      </c>
      <c r="R1480">
        <v>148</v>
      </c>
      <c r="S1480">
        <v>0</v>
      </c>
      <c r="T1480">
        <v>-0.41091027674442032</v>
      </c>
      <c r="U1480">
        <v>23</v>
      </c>
      <c r="V1480">
        <v>3008</v>
      </c>
      <c r="W1480">
        <v>149</v>
      </c>
    </row>
    <row r="1481" spans="1:23">
      <c r="A1481" t="s">
        <v>351</v>
      </c>
      <c r="B1481" t="str">
        <f t="shared" si="23"/>
        <v>M2_M1_historical_new_high_12_-1</v>
      </c>
      <c r="C1481" t="s">
        <v>334</v>
      </c>
      <c r="D1481" t="s">
        <v>335</v>
      </c>
      <c r="E1481">
        <v>12</v>
      </c>
      <c r="F1481">
        <v>-1</v>
      </c>
      <c r="G1481">
        <v>1</v>
      </c>
      <c r="H1481" t="s">
        <v>330</v>
      </c>
      <c r="I1481" t="s">
        <v>331</v>
      </c>
      <c r="K1481">
        <v>-0.55166879468321417</v>
      </c>
      <c r="L1481">
        <v>-6.4998844459606464E-2</v>
      </c>
      <c r="M1481">
        <v>-0.36803201282191023</v>
      </c>
      <c r="N1481">
        <v>0.46979865771812079</v>
      </c>
      <c r="O1481">
        <v>-3.6399359983278401E-3</v>
      </c>
      <c r="P1481">
        <v>-0.74360682539179401</v>
      </c>
      <c r="Q1481">
        <v>0.45829323507411812</v>
      </c>
      <c r="R1481">
        <v>148</v>
      </c>
      <c r="S1481">
        <v>0</v>
      </c>
      <c r="T1481">
        <v>-0.66887544679836919</v>
      </c>
      <c r="U1481">
        <v>23</v>
      </c>
      <c r="V1481">
        <v>3008</v>
      </c>
      <c r="W1481">
        <v>149</v>
      </c>
    </row>
    <row r="1482" spans="1:23">
      <c r="A1482" t="s">
        <v>351</v>
      </c>
      <c r="B1482" t="str">
        <f t="shared" si="23"/>
        <v>TSF_newadded_MA12_yoy_historical_new_high_12_1</v>
      </c>
      <c r="C1482" t="s">
        <v>332</v>
      </c>
      <c r="D1482" t="s">
        <v>335</v>
      </c>
      <c r="E1482">
        <v>12</v>
      </c>
      <c r="F1482">
        <v>1</v>
      </c>
      <c r="G1482">
        <v>-1</v>
      </c>
      <c r="H1482" t="s">
        <v>330</v>
      </c>
      <c r="I1482" t="s">
        <v>331</v>
      </c>
      <c r="K1482">
        <v>-0.37355512496618309</v>
      </c>
      <c r="L1482">
        <v>-3.8424172041471527E-2</v>
      </c>
      <c r="M1482">
        <v>-0.21753342348632601</v>
      </c>
      <c r="N1482">
        <v>0.46979865771812079</v>
      </c>
      <c r="O1482">
        <v>-1.474470631764794E-3</v>
      </c>
      <c r="P1482">
        <v>-0.31373156756768489</v>
      </c>
      <c r="Q1482">
        <v>0.75416667208299515</v>
      </c>
      <c r="R1482">
        <v>148</v>
      </c>
      <c r="S1482">
        <v>0</v>
      </c>
      <c r="T1482">
        <v>-0.59970222071694013</v>
      </c>
      <c r="U1482">
        <v>23</v>
      </c>
      <c r="V1482">
        <v>3008</v>
      </c>
      <c r="W1482">
        <v>149</v>
      </c>
    </row>
    <row r="1483" spans="1:23">
      <c r="A1483" t="s">
        <v>351</v>
      </c>
      <c r="B1483" t="str">
        <f t="shared" si="23"/>
        <v>TSF_newadded_MA12_yoy_historical_new_high_12_-1</v>
      </c>
      <c r="C1483" t="s">
        <v>332</v>
      </c>
      <c r="D1483" t="s">
        <v>335</v>
      </c>
      <c r="E1483">
        <v>12</v>
      </c>
      <c r="F1483">
        <v>-1</v>
      </c>
      <c r="G1483">
        <v>-1</v>
      </c>
      <c r="H1483" t="s">
        <v>330</v>
      </c>
      <c r="I1483" t="s">
        <v>331</v>
      </c>
      <c r="K1483">
        <v>9.9883825374835755E-2</v>
      </c>
      <c r="L1483">
        <v>8.0078063501574093E-3</v>
      </c>
      <c r="M1483">
        <v>4.5335148095973672E-2</v>
      </c>
      <c r="N1483">
        <v>0.52348993288590606</v>
      </c>
      <c r="O1483">
        <v>2.3043426396580679E-3</v>
      </c>
      <c r="P1483">
        <v>0.47821902406705252</v>
      </c>
      <c r="Q1483">
        <v>0.63319995940489304</v>
      </c>
      <c r="R1483">
        <v>148</v>
      </c>
      <c r="S1483">
        <v>0</v>
      </c>
      <c r="T1483">
        <v>-0.43267784785305341</v>
      </c>
      <c r="U1483">
        <v>23</v>
      </c>
      <c r="V1483">
        <v>3008</v>
      </c>
      <c r="W1483">
        <v>149</v>
      </c>
    </row>
    <row r="1484" spans="1:23">
      <c r="A1484" t="s">
        <v>351</v>
      </c>
      <c r="B1484" t="str">
        <f t="shared" si="23"/>
        <v>TSF_yoy_historical_new_high_12_1</v>
      </c>
      <c r="C1484" t="s">
        <v>391</v>
      </c>
      <c r="D1484" t="s">
        <v>335</v>
      </c>
      <c r="E1484">
        <v>12</v>
      </c>
      <c r="F1484">
        <v>1</v>
      </c>
      <c r="G1484">
        <v>-1</v>
      </c>
      <c r="H1484" t="s">
        <v>330</v>
      </c>
      <c r="I1484" t="s">
        <v>331</v>
      </c>
      <c r="K1484">
        <v>-0.23018325478746729</v>
      </c>
      <c r="L1484">
        <v>-2.167777600354381E-2</v>
      </c>
      <c r="M1484">
        <v>-0.1227218722701824</v>
      </c>
      <c r="N1484">
        <v>0.46308724832214759</v>
      </c>
      <c r="O1484">
        <v>-5.8358383642574793E-5</v>
      </c>
      <c r="P1484">
        <v>-1.225500053899665E-2</v>
      </c>
      <c r="Q1484">
        <v>0.99023867321497094</v>
      </c>
      <c r="R1484">
        <v>148</v>
      </c>
      <c r="S1484">
        <v>0</v>
      </c>
      <c r="T1484">
        <v>-0.69003411166699102</v>
      </c>
      <c r="U1484">
        <v>13</v>
      </c>
      <c r="V1484">
        <v>3008</v>
      </c>
      <c r="W1484">
        <v>149</v>
      </c>
    </row>
    <row r="1485" spans="1:23">
      <c r="A1485" t="s">
        <v>351</v>
      </c>
      <c r="B1485" t="str">
        <f t="shared" si="23"/>
        <v>TSF_yoy_historical_new_high_12_-1</v>
      </c>
      <c r="C1485" t="s">
        <v>391</v>
      </c>
      <c r="D1485" t="s">
        <v>335</v>
      </c>
      <c r="E1485">
        <v>12</v>
      </c>
      <c r="F1485">
        <v>-1</v>
      </c>
      <c r="G1485">
        <v>-1</v>
      </c>
      <c r="H1485" t="s">
        <v>330</v>
      </c>
      <c r="I1485" t="s">
        <v>331</v>
      </c>
      <c r="K1485">
        <v>-0.1049602521332211</v>
      </c>
      <c r="L1485">
        <v>-9.2467315928794758E-3</v>
      </c>
      <c r="M1485">
        <v>-5.2347446217384352E-2</v>
      </c>
      <c r="N1485">
        <v>0.53020134228187921</v>
      </c>
      <c r="O1485">
        <v>9.5058214856828371E-4</v>
      </c>
      <c r="P1485">
        <v>0.19600427106517401</v>
      </c>
      <c r="Q1485">
        <v>0.84487568751066278</v>
      </c>
      <c r="R1485">
        <v>148</v>
      </c>
      <c r="S1485">
        <v>0</v>
      </c>
      <c r="T1485">
        <v>-0.56763693356435274</v>
      </c>
      <c r="U1485">
        <v>13</v>
      </c>
      <c r="V1485">
        <v>3008</v>
      </c>
      <c r="W1485">
        <v>149</v>
      </c>
    </row>
    <row r="1486" spans="1:23">
      <c r="A1486" t="s">
        <v>351</v>
      </c>
      <c r="B1486" t="str">
        <f t="shared" si="23"/>
        <v>long_loan_newadded_MA12_yoy_historical_new_high_12_1</v>
      </c>
      <c r="C1486" t="s">
        <v>328</v>
      </c>
      <c r="D1486" t="s">
        <v>335</v>
      </c>
      <c r="E1486">
        <v>12</v>
      </c>
      <c r="F1486">
        <v>1</v>
      </c>
      <c r="G1486">
        <v>-1</v>
      </c>
      <c r="H1486" t="s">
        <v>330</v>
      </c>
      <c r="I1486" t="s">
        <v>331</v>
      </c>
      <c r="K1486">
        <v>-0.42394167484720519</v>
      </c>
      <c r="L1486">
        <v>-4.5155402439761683E-2</v>
      </c>
      <c r="M1486">
        <v>-0.25564755430989122</v>
      </c>
      <c r="N1486">
        <v>0.43624161073825501</v>
      </c>
      <c r="O1486">
        <v>-1.937474546113086E-3</v>
      </c>
      <c r="P1486">
        <v>-0.40025335913369869</v>
      </c>
      <c r="Q1486">
        <v>0.68954705350946233</v>
      </c>
      <c r="R1486">
        <v>148</v>
      </c>
      <c r="S1486">
        <v>0</v>
      </c>
      <c r="T1486">
        <v>-0.68030583954223567</v>
      </c>
      <c r="U1486">
        <v>21</v>
      </c>
      <c r="V1486">
        <v>3008</v>
      </c>
      <c r="W1486">
        <v>149</v>
      </c>
    </row>
    <row r="1487" spans="1:23">
      <c r="A1487" t="s">
        <v>351</v>
      </c>
      <c r="B1487" t="str">
        <f t="shared" si="23"/>
        <v>long_loan_newadded_MA12_yoy_historical_new_high_12_-1</v>
      </c>
      <c r="C1487" t="s">
        <v>328</v>
      </c>
      <c r="D1487" t="s">
        <v>335</v>
      </c>
      <c r="E1487">
        <v>12</v>
      </c>
      <c r="F1487">
        <v>-1</v>
      </c>
      <c r="G1487">
        <v>-1</v>
      </c>
      <c r="H1487" t="s">
        <v>330</v>
      </c>
      <c r="I1487" t="s">
        <v>331</v>
      </c>
      <c r="K1487">
        <v>0.19608823525968819</v>
      </c>
      <c r="L1487">
        <v>1.5113813762416269E-2</v>
      </c>
      <c r="M1487">
        <v>8.5566938082576122E-2</v>
      </c>
      <c r="N1487">
        <v>0.55704697986577179</v>
      </c>
      <c r="O1487">
        <v>2.9674052809043399E-3</v>
      </c>
      <c r="P1487">
        <v>0.59885426617351845</v>
      </c>
      <c r="Q1487">
        <v>0.55018557970927562</v>
      </c>
      <c r="R1487">
        <v>148</v>
      </c>
      <c r="S1487">
        <v>0</v>
      </c>
      <c r="T1487">
        <v>-0.54429627079998932</v>
      </c>
      <c r="U1487">
        <v>21</v>
      </c>
      <c r="V1487">
        <v>3008</v>
      </c>
      <c r="W1487">
        <v>149</v>
      </c>
    </row>
    <row r="1488" spans="1:23">
      <c r="A1488" t="s">
        <v>351</v>
      </c>
      <c r="B1488" t="str">
        <f t="shared" si="23"/>
        <v>loan_yoy_historical_new_high_12_1</v>
      </c>
      <c r="C1488" t="s">
        <v>443</v>
      </c>
      <c r="D1488" t="s">
        <v>335</v>
      </c>
      <c r="E1488">
        <v>12</v>
      </c>
      <c r="F1488">
        <v>1</v>
      </c>
      <c r="G1488">
        <v>-1</v>
      </c>
      <c r="H1488" t="s">
        <v>330</v>
      </c>
      <c r="I1488" t="s">
        <v>331</v>
      </c>
      <c r="K1488">
        <v>-0.3044510103548026</v>
      </c>
      <c r="L1488">
        <v>-2.9957519509343781E-2</v>
      </c>
      <c r="M1488">
        <v>-0.16959694164909009</v>
      </c>
      <c r="N1488">
        <v>0.46979865771812079</v>
      </c>
      <c r="O1488">
        <v>-6.9236770176747545E-4</v>
      </c>
      <c r="P1488">
        <v>-0.1437682855936028</v>
      </c>
      <c r="Q1488">
        <v>0.88587901739133712</v>
      </c>
      <c r="R1488">
        <v>148</v>
      </c>
      <c r="S1488">
        <v>0</v>
      </c>
      <c r="T1488">
        <v>-0.73868740923042364</v>
      </c>
      <c r="U1488">
        <v>11</v>
      </c>
      <c r="V1488">
        <v>3008</v>
      </c>
      <c r="W1488">
        <v>149</v>
      </c>
    </row>
    <row r="1489" spans="1:23">
      <c r="A1489" t="s">
        <v>351</v>
      </c>
      <c r="B1489" t="str">
        <f t="shared" si="23"/>
        <v>loan_yoy_historical_new_high_12_-1</v>
      </c>
      <c r="C1489" t="s">
        <v>443</v>
      </c>
      <c r="D1489" t="s">
        <v>335</v>
      </c>
      <c r="E1489">
        <v>12</v>
      </c>
      <c r="F1489">
        <v>-1</v>
      </c>
      <c r="G1489">
        <v>-1</v>
      </c>
      <c r="H1489" t="s">
        <v>330</v>
      </c>
      <c r="I1489" t="s">
        <v>331</v>
      </c>
      <c r="K1489">
        <v>-9.3917239530089125E-3</v>
      </c>
      <c r="L1489">
        <v>-7.9021231158438177E-4</v>
      </c>
      <c r="M1489">
        <v>-4.4735877166455244E-3</v>
      </c>
      <c r="N1489">
        <v>0.52348993288590606</v>
      </c>
      <c r="O1489">
        <v>1.6757350254449719E-3</v>
      </c>
      <c r="P1489">
        <v>0.34057065423220367</v>
      </c>
      <c r="Q1489">
        <v>0.73390976513032868</v>
      </c>
      <c r="R1489">
        <v>148</v>
      </c>
      <c r="S1489">
        <v>0</v>
      </c>
      <c r="T1489">
        <v>-0.55388277942965591</v>
      </c>
      <c r="U1489">
        <v>11</v>
      </c>
      <c r="V1489">
        <v>3008</v>
      </c>
      <c r="W1489">
        <v>149</v>
      </c>
    </row>
    <row r="1490" spans="1:23">
      <c r="A1490" t="s">
        <v>351</v>
      </c>
      <c r="B1490" t="str">
        <f t="shared" si="23"/>
        <v>newstarts_area_yoy_historical_new_high_12_1</v>
      </c>
      <c r="C1490" t="s">
        <v>340</v>
      </c>
      <c r="D1490" t="s">
        <v>335</v>
      </c>
      <c r="E1490">
        <v>12</v>
      </c>
      <c r="F1490">
        <v>1</v>
      </c>
      <c r="G1490">
        <v>1</v>
      </c>
      <c r="H1490" t="s">
        <v>330</v>
      </c>
      <c r="I1490" t="s">
        <v>331</v>
      </c>
      <c r="K1490">
        <v>0.45940086396189889</v>
      </c>
      <c r="L1490">
        <v>3.2176552129002722E-2</v>
      </c>
      <c r="M1490">
        <v>0.1821829002189391</v>
      </c>
      <c r="N1490">
        <v>0.50335570469798663</v>
      </c>
      <c r="O1490">
        <v>4.2290339395764584E-3</v>
      </c>
      <c r="P1490">
        <v>0.88760946202827673</v>
      </c>
      <c r="Q1490">
        <v>0.37619104882108201</v>
      </c>
      <c r="R1490">
        <v>148</v>
      </c>
      <c r="S1490">
        <v>0</v>
      </c>
      <c r="T1490">
        <v>-0.48388981438292289</v>
      </c>
      <c r="U1490">
        <v>23</v>
      </c>
      <c r="V1490">
        <v>3008</v>
      </c>
      <c r="W1490">
        <v>149</v>
      </c>
    </row>
    <row r="1491" spans="1:23">
      <c r="A1491" t="s">
        <v>351</v>
      </c>
      <c r="B1491" t="str">
        <f t="shared" si="23"/>
        <v>newstarts_area_yoy_historical_new_high_12_-1</v>
      </c>
      <c r="C1491" t="s">
        <v>340</v>
      </c>
      <c r="D1491" t="s">
        <v>335</v>
      </c>
      <c r="E1491">
        <v>12</v>
      </c>
      <c r="F1491">
        <v>-1</v>
      </c>
      <c r="G1491">
        <v>1</v>
      </c>
      <c r="H1491" t="s">
        <v>330</v>
      </c>
      <c r="I1491" t="s">
        <v>331</v>
      </c>
      <c r="K1491">
        <v>-0.52787708808932199</v>
      </c>
      <c r="L1491">
        <v>-6.0939779168059482E-2</v>
      </c>
      <c r="M1491">
        <v>-0.34503963205963512</v>
      </c>
      <c r="N1491">
        <v>0.48993288590604028</v>
      </c>
      <c r="O1491">
        <v>-3.3437358561790509E-3</v>
      </c>
      <c r="P1491">
        <v>-0.69400434489196539</v>
      </c>
      <c r="Q1491">
        <v>0.48876736577987601</v>
      </c>
      <c r="R1491">
        <v>148</v>
      </c>
      <c r="S1491">
        <v>0</v>
      </c>
      <c r="T1491">
        <v>-0.57638568551710123</v>
      </c>
      <c r="U1491">
        <v>23</v>
      </c>
      <c r="V1491">
        <v>3008</v>
      </c>
      <c r="W1491">
        <v>149</v>
      </c>
    </row>
    <row r="1492" spans="1:23">
      <c r="A1492" t="s">
        <v>351</v>
      </c>
      <c r="B1492" t="str">
        <f t="shared" si="23"/>
        <v>completed_yoy_historical_new_high_12_1</v>
      </c>
      <c r="C1492" t="s">
        <v>444</v>
      </c>
      <c r="D1492" t="s">
        <v>335</v>
      </c>
      <c r="E1492">
        <v>12</v>
      </c>
      <c r="F1492">
        <v>1</v>
      </c>
      <c r="G1492">
        <v>1</v>
      </c>
      <c r="H1492" t="s">
        <v>330</v>
      </c>
      <c r="I1492" t="s">
        <v>331</v>
      </c>
      <c r="K1492">
        <v>-0.39461440067768788</v>
      </c>
      <c r="L1492">
        <v>-4.1174909358924761E-2</v>
      </c>
      <c r="M1492">
        <v>-0.2331084557443352</v>
      </c>
      <c r="N1492">
        <v>0.4563758389261745</v>
      </c>
      <c r="O1492">
        <v>-1.702495659502034E-3</v>
      </c>
      <c r="P1492">
        <v>-0.36116465247532559</v>
      </c>
      <c r="Q1492">
        <v>0.71849139891131797</v>
      </c>
      <c r="R1492">
        <v>148</v>
      </c>
      <c r="S1492">
        <v>0</v>
      </c>
      <c r="T1492">
        <v>-0.76470638540799984</v>
      </c>
      <c r="U1492">
        <v>18</v>
      </c>
      <c r="V1492">
        <v>3008</v>
      </c>
      <c r="W1492">
        <v>149</v>
      </c>
    </row>
    <row r="1493" spans="1:23">
      <c r="A1493" t="s">
        <v>351</v>
      </c>
      <c r="B1493" t="str">
        <f t="shared" si="23"/>
        <v>completed_yoy_historical_new_high_12_-1</v>
      </c>
      <c r="C1493" t="s">
        <v>444</v>
      </c>
      <c r="D1493" t="s">
        <v>335</v>
      </c>
      <c r="E1493">
        <v>12</v>
      </c>
      <c r="F1493">
        <v>-1</v>
      </c>
      <c r="G1493">
        <v>1</v>
      </c>
      <c r="H1493" t="s">
        <v>330</v>
      </c>
      <c r="I1493" t="s">
        <v>331</v>
      </c>
      <c r="K1493">
        <v>0.13814498777301171</v>
      </c>
      <c r="L1493">
        <v>1.0899642114861051E-2</v>
      </c>
      <c r="M1493">
        <v>6.1707451968208288E-2</v>
      </c>
      <c r="N1493">
        <v>0.53691275167785235</v>
      </c>
      <c r="O1493">
        <v>2.5337905868448611E-3</v>
      </c>
      <c r="P1493">
        <v>0.52724986633446624</v>
      </c>
      <c r="Q1493">
        <v>0.59880954276635301</v>
      </c>
      <c r="R1493">
        <v>148</v>
      </c>
      <c r="S1493">
        <v>0</v>
      </c>
      <c r="T1493">
        <v>-0.55054289455034022</v>
      </c>
      <c r="U1493">
        <v>18</v>
      </c>
      <c r="V1493">
        <v>3008</v>
      </c>
      <c r="W1493">
        <v>149</v>
      </c>
    </row>
    <row r="1494" spans="1:23">
      <c r="A1494" t="s">
        <v>351</v>
      </c>
      <c r="B1494" t="str">
        <f t="shared" si="23"/>
        <v>sold_area_yoy_historical_new_high_12_1</v>
      </c>
      <c r="C1494" t="s">
        <v>346</v>
      </c>
      <c r="D1494" t="s">
        <v>335</v>
      </c>
      <c r="E1494">
        <v>12</v>
      </c>
      <c r="F1494">
        <v>1</v>
      </c>
      <c r="G1494">
        <v>-1</v>
      </c>
      <c r="H1494" t="s">
        <v>330</v>
      </c>
      <c r="I1494" t="s">
        <v>331</v>
      </c>
      <c r="K1494">
        <v>9.0118838531184187E-2</v>
      </c>
      <c r="L1494">
        <v>7.2549982637128974E-3</v>
      </c>
      <c r="M1494">
        <v>4.1073140697822252E-2</v>
      </c>
      <c r="N1494">
        <v>0.51006711409395977</v>
      </c>
      <c r="O1494">
        <v>2.2478134709727361E-3</v>
      </c>
      <c r="P1494">
        <v>0.47681584373928748</v>
      </c>
      <c r="Q1494">
        <v>0.63419653255438369</v>
      </c>
      <c r="R1494">
        <v>148</v>
      </c>
      <c r="S1494">
        <v>0</v>
      </c>
      <c r="T1494">
        <v>-0.61807923110270013</v>
      </c>
      <c r="U1494">
        <v>26</v>
      </c>
      <c r="V1494">
        <v>3008</v>
      </c>
      <c r="W1494">
        <v>149</v>
      </c>
    </row>
    <row r="1495" spans="1:23">
      <c r="A1495" t="s">
        <v>351</v>
      </c>
      <c r="B1495" t="str">
        <f t="shared" si="23"/>
        <v>sold_area_yoy_historical_new_high_12_-1</v>
      </c>
      <c r="C1495" t="s">
        <v>346</v>
      </c>
      <c r="D1495" t="s">
        <v>335</v>
      </c>
      <c r="E1495">
        <v>12</v>
      </c>
      <c r="F1495">
        <v>-1</v>
      </c>
      <c r="G1495">
        <v>-1</v>
      </c>
      <c r="H1495" t="s">
        <v>330</v>
      </c>
      <c r="I1495" t="s">
        <v>331</v>
      </c>
      <c r="K1495">
        <v>-0.36794360285799621</v>
      </c>
      <c r="L1495">
        <v>-3.770550391844063E-2</v>
      </c>
      <c r="M1495">
        <v>-0.21346434709301071</v>
      </c>
      <c r="N1495">
        <v>0.48322147651006708</v>
      </c>
      <c r="O1495">
        <v>-1.3881550548290769E-3</v>
      </c>
      <c r="P1495">
        <v>-0.28641463345502632</v>
      </c>
      <c r="Q1495">
        <v>0.77496110941402885</v>
      </c>
      <c r="R1495">
        <v>148</v>
      </c>
      <c r="S1495">
        <v>0</v>
      </c>
      <c r="T1495">
        <v>-0.65472346102515844</v>
      </c>
      <c r="U1495">
        <v>26</v>
      </c>
      <c r="V1495">
        <v>3008</v>
      </c>
      <c r="W1495">
        <v>149</v>
      </c>
    </row>
    <row r="1496" spans="1:23">
      <c r="A1496" t="s">
        <v>351</v>
      </c>
      <c r="B1496" t="str">
        <f t="shared" si="23"/>
        <v>local_gov_budget_MA12_yoy_historical_new_high_12_1</v>
      </c>
      <c r="C1496" t="s">
        <v>389</v>
      </c>
      <c r="D1496" t="s">
        <v>335</v>
      </c>
      <c r="E1496">
        <v>12</v>
      </c>
      <c r="F1496">
        <v>1</v>
      </c>
      <c r="G1496">
        <v>-1</v>
      </c>
      <c r="H1496" t="s">
        <v>460</v>
      </c>
      <c r="I1496" t="s">
        <v>331</v>
      </c>
      <c r="K1496">
        <v>0.62958833901709088</v>
      </c>
      <c r="L1496">
        <v>4.795824529121373E-2</v>
      </c>
      <c r="M1496">
        <v>0.26777478430416318</v>
      </c>
      <c r="N1496">
        <v>0.50769230769230766</v>
      </c>
      <c r="O1496">
        <v>5.590852834044052E-3</v>
      </c>
      <c r="P1496">
        <v>1.0577999442658179</v>
      </c>
      <c r="Q1496">
        <v>0.2921234691683009</v>
      </c>
      <c r="R1496">
        <v>129</v>
      </c>
      <c r="S1496">
        <v>0</v>
      </c>
      <c r="T1496">
        <v>-0.35726556652244529</v>
      </c>
      <c r="U1496">
        <v>26</v>
      </c>
      <c r="V1496">
        <v>2627</v>
      </c>
      <c r="W1496">
        <v>130</v>
      </c>
    </row>
    <row r="1497" spans="1:23">
      <c r="A1497" t="s">
        <v>351</v>
      </c>
      <c r="B1497" t="str">
        <f t="shared" si="23"/>
        <v>local_gov_budget_MA12_yoy_historical_new_high_12_-1</v>
      </c>
      <c r="C1497" t="s">
        <v>389</v>
      </c>
      <c r="D1497" t="s">
        <v>335</v>
      </c>
      <c r="E1497">
        <v>12</v>
      </c>
      <c r="F1497">
        <v>-1</v>
      </c>
      <c r="G1497">
        <v>-1</v>
      </c>
      <c r="H1497" t="s">
        <v>460</v>
      </c>
      <c r="I1497" t="s">
        <v>331</v>
      </c>
      <c r="K1497">
        <v>-0.56084640343668402</v>
      </c>
      <c r="L1497">
        <v>-7.5903556598331368E-2</v>
      </c>
      <c r="M1497">
        <v>-0.42380738437402149</v>
      </c>
      <c r="N1497">
        <v>0.48461538461538461</v>
      </c>
      <c r="O1497">
        <v>-4.485667440441818E-3</v>
      </c>
      <c r="P1497">
        <v>-0.83037830008322644</v>
      </c>
      <c r="Q1497">
        <v>0.40785908864299619</v>
      </c>
      <c r="R1497">
        <v>129</v>
      </c>
      <c r="S1497">
        <v>0</v>
      </c>
      <c r="T1497">
        <v>-0.74946598516560137</v>
      </c>
      <c r="U1497">
        <v>26</v>
      </c>
      <c r="V1497">
        <v>2627</v>
      </c>
      <c r="W1497">
        <v>130</v>
      </c>
    </row>
    <row r="1498" spans="1:23">
      <c r="A1498" t="s">
        <v>351</v>
      </c>
      <c r="B1498" t="str">
        <f t="shared" si="23"/>
        <v>newstarts_area_ytd_yoy_historical_new_high_12_1</v>
      </c>
      <c r="C1498" t="s">
        <v>446</v>
      </c>
      <c r="D1498" t="s">
        <v>335</v>
      </c>
      <c r="E1498">
        <v>12</v>
      </c>
      <c r="F1498">
        <v>1</v>
      </c>
      <c r="G1498">
        <v>1</v>
      </c>
      <c r="H1498" t="s">
        <v>330</v>
      </c>
      <c r="I1498" t="s">
        <v>331</v>
      </c>
      <c r="K1498">
        <v>0.1228370293325465</v>
      </c>
      <c r="L1498">
        <v>9.7534927088962498E-3</v>
      </c>
      <c r="M1498">
        <v>5.5218441834824453E-2</v>
      </c>
      <c r="N1498">
        <v>0.49664429530201343</v>
      </c>
      <c r="O1498">
        <v>2.468623180250905E-3</v>
      </c>
      <c r="P1498">
        <v>0.5193825930599506</v>
      </c>
      <c r="Q1498">
        <v>0.60426982991747236</v>
      </c>
      <c r="R1498">
        <v>148</v>
      </c>
      <c r="S1498">
        <v>0</v>
      </c>
      <c r="T1498">
        <v>-0.57897339766758071</v>
      </c>
      <c r="U1498">
        <v>13</v>
      </c>
      <c r="V1498">
        <v>3008</v>
      </c>
      <c r="W1498">
        <v>149</v>
      </c>
    </row>
    <row r="1499" spans="1:23">
      <c r="A1499" t="s">
        <v>351</v>
      </c>
      <c r="B1499" t="str">
        <f t="shared" si="23"/>
        <v>newstarts_area_ytd_yoy_historical_new_high_12_-1</v>
      </c>
      <c r="C1499" t="s">
        <v>446</v>
      </c>
      <c r="D1499" t="s">
        <v>335</v>
      </c>
      <c r="E1499">
        <v>12</v>
      </c>
      <c r="F1499">
        <v>-1</v>
      </c>
      <c r="G1499">
        <v>1</v>
      </c>
      <c r="H1499" t="s">
        <v>330</v>
      </c>
      <c r="I1499" t="s">
        <v>331</v>
      </c>
      <c r="K1499">
        <v>-0.38636100561429981</v>
      </c>
      <c r="L1499">
        <v>-4.008656768345864E-2</v>
      </c>
      <c r="M1499">
        <v>-0.22694616913670779</v>
      </c>
      <c r="N1499">
        <v>0.49664429530201343</v>
      </c>
      <c r="O1499">
        <v>-1.5820180838715279E-3</v>
      </c>
      <c r="P1499">
        <v>-0.32649590923127791</v>
      </c>
      <c r="Q1499">
        <v>0.74451043452934695</v>
      </c>
      <c r="R1499">
        <v>148</v>
      </c>
      <c r="S1499">
        <v>0</v>
      </c>
      <c r="T1499">
        <v>-0.56933609172020838</v>
      </c>
      <c r="U1499">
        <v>13</v>
      </c>
      <c r="V1499">
        <v>3008</v>
      </c>
      <c r="W1499">
        <v>149</v>
      </c>
    </row>
    <row r="1500" spans="1:23">
      <c r="A1500" t="s">
        <v>351</v>
      </c>
      <c r="B1500" t="str">
        <f t="shared" si="23"/>
        <v>completed_area_ytd_yoy_historical_new_high_12_1</v>
      </c>
      <c r="C1500" t="s">
        <v>447</v>
      </c>
      <c r="D1500" t="s">
        <v>335</v>
      </c>
      <c r="E1500">
        <v>12</v>
      </c>
      <c r="F1500">
        <v>1</v>
      </c>
      <c r="G1500">
        <v>1</v>
      </c>
      <c r="H1500" t="s">
        <v>330</v>
      </c>
      <c r="I1500" t="s">
        <v>331</v>
      </c>
      <c r="K1500">
        <v>-0.5179407922199003</v>
      </c>
      <c r="L1500">
        <v>-5.9299816221397128E-2</v>
      </c>
      <c r="M1500">
        <v>-0.33575041658576021</v>
      </c>
      <c r="N1500">
        <v>0.4563758389261745</v>
      </c>
      <c r="O1500">
        <v>-3.179849734474857E-3</v>
      </c>
      <c r="P1500">
        <v>-0.66727579621849276</v>
      </c>
      <c r="Q1500">
        <v>0.50563504926928204</v>
      </c>
      <c r="R1500">
        <v>148</v>
      </c>
      <c r="S1500">
        <v>0</v>
      </c>
      <c r="T1500">
        <v>-0.80600206982228773</v>
      </c>
      <c r="U1500">
        <v>16</v>
      </c>
      <c r="V1500">
        <v>3008</v>
      </c>
      <c r="W1500">
        <v>149</v>
      </c>
    </row>
    <row r="1501" spans="1:23">
      <c r="A1501" t="s">
        <v>351</v>
      </c>
      <c r="B1501" t="str">
        <f t="shared" si="23"/>
        <v>completed_area_ytd_yoy_historical_new_high_12_-1</v>
      </c>
      <c r="C1501" t="s">
        <v>447</v>
      </c>
      <c r="D1501" t="s">
        <v>335</v>
      </c>
      <c r="E1501">
        <v>12</v>
      </c>
      <c r="F1501">
        <v>-1</v>
      </c>
      <c r="G1501">
        <v>1</v>
      </c>
      <c r="H1501" t="s">
        <v>330</v>
      </c>
      <c r="I1501" t="s">
        <v>331</v>
      </c>
      <c r="K1501">
        <v>0.42931941640861632</v>
      </c>
      <c r="L1501">
        <v>3.0377114508925111E-2</v>
      </c>
      <c r="M1501">
        <v>0.17199258785164331</v>
      </c>
      <c r="N1501">
        <v>0.53691275167785235</v>
      </c>
      <c r="O1501">
        <v>4.1142114036966763E-3</v>
      </c>
      <c r="P1501">
        <v>0.84167053019905758</v>
      </c>
      <c r="Q1501">
        <v>0.40133033045722671</v>
      </c>
      <c r="R1501">
        <v>148</v>
      </c>
      <c r="S1501">
        <v>0</v>
      </c>
      <c r="T1501">
        <v>-0.43512164975196022</v>
      </c>
      <c r="U1501">
        <v>16</v>
      </c>
      <c r="V1501">
        <v>3008</v>
      </c>
      <c r="W1501">
        <v>149</v>
      </c>
    </row>
    <row r="1502" spans="1:23">
      <c r="A1502" t="s">
        <v>351</v>
      </c>
      <c r="B1502" t="str">
        <f t="shared" si="23"/>
        <v>sold_area_ytd_yoy_historical_new_high_12_1</v>
      </c>
      <c r="C1502" t="s">
        <v>392</v>
      </c>
      <c r="D1502" t="s">
        <v>335</v>
      </c>
      <c r="E1502">
        <v>12</v>
      </c>
      <c r="F1502">
        <v>1</v>
      </c>
      <c r="G1502">
        <v>-1</v>
      </c>
      <c r="H1502" t="s">
        <v>330</v>
      </c>
      <c r="I1502" t="s">
        <v>331</v>
      </c>
      <c r="K1502">
        <v>-0.14143508790264231</v>
      </c>
      <c r="L1502">
        <v>-1.269408531409422E-2</v>
      </c>
      <c r="M1502">
        <v>-7.1863408316830912E-2</v>
      </c>
      <c r="N1502">
        <v>0.48322147651006708</v>
      </c>
      <c r="O1502">
        <v>6.5216878743002825E-4</v>
      </c>
      <c r="P1502">
        <v>0.1378471869028888</v>
      </c>
      <c r="Q1502">
        <v>0.89054855628235596</v>
      </c>
      <c r="R1502">
        <v>148</v>
      </c>
      <c r="S1502">
        <v>0</v>
      </c>
      <c r="T1502">
        <v>-0.72044423725950779</v>
      </c>
      <c r="U1502">
        <v>16</v>
      </c>
      <c r="V1502">
        <v>3008</v>
      </c>
      <c r="W1502">
        <v>149</v>
      </c>
    </row>
    <row r="1503" spans="1:23">
      <c r="A1503" t="s">
        <v>351</v>
      </c>
      <c r="B1503" t="str">
        <f t="shared" si="23"/>
        <v>sold_area_ytd_yoy_historical_new_high_12_-1</v>
      </c>
      <c r="C1503" t="s">
        <v>392</v>
      </c>
      <c r="D1503" t="s">
        <v>335</v>
      </c>
      <c r="E1503">
        <v>12</v>
      </c>
      <c r="F1503">
        <v>-1</v>
      </c>
      <c r="G1503">
        <v>-1</v>
      </c>
      <c r="H1503" t="s">
        <v>330</v>
      </c>
      <c r="I1503" t="s">
        <v>331</v>
      </c>
      <c r="K1503">
        <v>-0.19747875107605001</v>
      </c>
      <c r="L1503">
        <v>-1.826179043182297E-2</v>
      </c>
      <c r="M1503">
        <v>-0.1033831481297345</v>
      </c>
      <c r="N1503">
        <v>0.51006711409395977</v>
      </c>
      <c r="O1503">
        <v>2.2019121819195789E-4</v>
      </c>
      <c r="P1503">
        <v>4.537561470405331E-2</v>
      </c>
      <c r="Q1503">
        <v>0.96386908451344666</v>
      </c>
      <c r="R1503">
        <v>148</v>
      </c>
      <c r="S1503">
        <v>0</v>
      </c>
      <c r="T1503">
        <v>-0.6297458279839494</v>
      </c>
      <c r="U1503">
        <v>16</v>
      </c>
      <c r="V1503">
        <v>3008</v>
      </c>
      <c r="W1503">
        <v>149</v>
      </c>
    </row>
    <row r="1504" spans="1:23">
      <c r="A1504" t="s">
        <v>351</v>
      </c>
      <c r="B1504" t="str">
        <f t="shared" si="23"/>
        <v>CN_BOND_1Y_historical_new_high_12_1</v>
      </c>
      <c r="C1504" t="s">
        <v>448</v>
      </c>
      <c r="D1504" t="s">
        <v>335</v>
      </c>
      <c r="E1504">
        <v>12</v>
      </c>
      <c r="F1504">
        <v>1</v>
      </c>
      <c r="G1504">
        <v>-1</v>
      </c>
      <c r="H1504" t="s">
        <v>330</v>
      </c>
      <c r="I1504" t="s">
        <v>331</v>
      </c>
      <c r="K1504">
        <v>1.17056882484567</v>
      </c>
      <c r="L1504">
        <v>6.7080017326077046E-2</v>
      </c>
      <c r="M1504">
        <v>0.37990833218645548</v>
      </c>
      <c r="N1504">
        <v>0.52348993288590606</v>
      </c>
      <c r="O1504">
        <v>6.9511489038427696E-3</v>
      </c>
      <c r="P1504">
        <v>1.439649391726185</v>
      </c>
      <c r="Q1504">
        <v>0.1520784247377451</v>
      </c>
      <c r="R1504">
        <v>148</v>
      </c>
      <c r="S1504">
        <v>0</v>
      </c>
      <c r="T1504">
        <v>-0.4691218031820627</v>
      </c>
      <c r="U1504">
        <v>15</v>
      </c>
      <c r="V1504">
        <v>3008</v>
      </c>
      <c r="W1504">
        <v>149</v>
      </c>
    </row>
    <row r="1505" spans="1:23">
      <c r="A1505" t="s">
        <v>351</v>
      </c>
      <c r="B1505" t="str">
        <f t="shared" si="23"/>
        <v>CN_BOND_1Y_historical_new_high_12_-1</v>
      </c>
      <c r="C1505" t="s">
        <v>448</v>
      </c>
      <c r="D1505" t="s">
        <v>335</v>
      </c>
      <c r="E1505">
        <v>12</v>
      </c>
      <c r="F1505">
        <v>-1</v>
      </c>
      <c r="G1505">
        <v>-1</v>
      </c>
      <c r="H1505" t="s">
        <v>330</v>
      </c>
      <c r="I1505" t="s">
        <v>331</v>
      </c>
      <c r="K1505">
        <v>-0.68256404604556042</v>
      </c>
      <c r="L1505">
        <v>-9.1655803461998198E-2</v>
      </c>
      <c r="M1505">
        <v>-0.51909353659216873</v>
      </c>
      <c r="N1505">
        <v>0.46979865771812079</v>
      </c>
      <c r="O1505">
        <v>-5.947856313195438E-3</v>
      </c>
      <c r="P1505">
        <v>-1.2182790867728199</v>
      </c>
      <c r="Q1505">
        <v>0.22505645880040859</v>
      </c>
      <c r="R1505">
        <v>148</v>
      </c>
      <c r="S1505">
        <v>0</v>
      </c>
      <c r="T1505">
        <v>-0.76334511770005897</v>
      </c>
      <c r="U1505">
        <v>15</v>
      </c>
      <c r="V1505">
        <v>3008</v>
      </c>
      <c r="W1505">
        <v>149</v>
      </c>
    </row>
    <row r="1506" spans="1:23">
      <c r="A1506" t="s">
        <v>351</v>
      </c>
      <c r="B1506" t="str">
        <f t="shared" si="23"/>
        <v>CN_BOND_10Y_historical_new_high_12_1</v>
      </c>
      <c r="C1506" t="s">
        <v>449</v>
      </c>
      <c r="D1506" t="s">
        <v>335</v>
      </c>
      <c r="E1506">
        <v>12</v>
      </c>
      <c r="F1506">
        <v>1</v>
      </c>
      <c r="G1506">
        <v>-1</v>
      </c>
      <c r="H1506" t="s">
        <v>330</v>
      </c>
      <c r="I1506" t="s">
        <v>331</v>
      </c>
      <c r="K1506">
        <v>-0.21400566862001419</v>
      </c>
      <c r="L1506">
        <v>-1.997175045003086E-2</v>
      </c>
      <c r="M1506">
        <v>-0.1130636142765622</v>
      </c>
      <c r="N1506">
        <v>0.46979865771812079</v>
      </c>
      <c r="O1506">
        <v>1.403422013808872E-4</v>
      </c>
      <c r="P1506">
        <v>2.8997468878414291E-2</v>
      </c>
      <c r="Q1506">
        <v>0.97690567454073007</v>
      </c>
      <c r="R1506">
        <v>148</v>
      </c>
      <c r="S1506">
        <v>0</v>
      </c>
      <c r="T1506">
        <v>-0.58611540307250876</v>
      </c>
      <c r="U1506">
        <v>25</v>
      </c>
      <c r="V1506">
        <v>3008</v>
      </c>
      <c r="W1506">
        <v>149</v>
      </c>
    </row>
    <row r="1507" spans="1:23">
      <c r="A1507" t="s">
        <v>351</v>
      </c>
      <c r="B1507" t="str">
        <f t="shared" si="23"/>
        <v>CN_BOND_10Y_historical_new_high_12_-1</v>
      </c>
      <c r="C1507" t="s">
        <v>449</v>
      </c>
      <c r="D1507" t="s">
        <v>335</v>
      </c>
      <c r="E1507">
        <v>12</v>
      </c>
      <c r="F1507">
        <v>-1</v>
      </c>
      <c r="G1507">
        <v>-1</v>
      </c>
      <c r="H1507" t="s">
        <v>330</v>
      </c>
      <c r="I1507" t="s">
        <v>331</v>
      </c>
      <c r="K1507">
        <v>-0.1233822458631071</v>
      </c>
      <c r="L1507">
        <v>-1.097142717579247E-2</v>
      </c>
      <c r="M1507">
        <v>-6.211119117329425E-2</v>
      </c>
      <c r="N1507">
        <v>0.52348993288590606</v>
      </c>
      <c r="O1507">
        <v>8.7882364620254323E-4</v>
      </c>
      <c r="P1507">
        <v>0.1775644916640732</v>
      </c>
      <c r="Q1507">
        <v>0.85930780312597732</v>
      </c>
      <c r="R1507">
        <v>148</v>
      </c>
      <c r="S1507">
        <v>0</v>
      </c>
      <c r="T1507">
        <v>-0.45720243239333702</v>
      </c>
      <c r="U1507">
        <v>25</v>
      </c>
      <c r="V1507">
        <v>3008</v>
      </c>
      <c r="W1507">
        <v>149</v>
      </c>
    </row>
    <row r="1508" spans="1:23">
      <c r="A1508" t="s">
        <v>351</v>
      </c>
      <c r="B1508" t="str">
        <f t="shared" si="23"/>
        <v>TERM_SPREAD_historical_new_high_12_1</v>
      </c>
      <c r="C1508" t="s">
        <v>450</v>
      </c>
      <c r="D1508" t="s">
        <v>335</v>
      </c>
      <c r="E1508">
        <v>12</v>
      </c>
      <c r="F1508">
        <v>1</v>
      </c>
      <c r="G1508">
        <v>1</v>
      </c>
      <c r="H1508" t="s">
        <v>330</v>
      </c>
      <c r="I1508" t="s">
        <v>331</v>
      </c>
      <c r="K1508">
        <v>0.79193068719184923</v>
      </c>
      <c r="L1508">
        <v>5.0080003463505163E-2</v>
      </c>
      <c r="M1508">
        <v>0.28358642757019059</v>
      </c>
      <c r="N1508">
        <v>0.53691275167785235</v>
      </c>
      <c r="O1508">
        <v>5.6925424994303322E-3</v>
      </c>
      <c r="P1508">
        <v>1.169603985751305</v>
      </c>
      <c r="Q1508">
        <v>0.24404052582541561</v>
      </c>
      <c r="R1508">
        <v>148</v>
      </c>
      <c r="S1508">
        <v>0</v>
      </c>
      <c r="T1508">
        <v>-0.52254965118959529</v>
      </c>
      <c r="U1508">
        <v>23</v>
      </c>
      <c r="V1508">
        <v>3008</v>
      </c>
      <c r="W1508">
        <v>149</v>
      </c>
    </row>
    <row r="1509" spans="1:23">
      <c r="A1509" t="s">
        <v>351</v>
      </c>
      <c r="B1509" t="str">
        <f t="shared" si="23"/>
        <v>TERM_SPREAD_historical_new_high_12_-1</v>
      </c>
      <c r="C1509" t="s">
        <v>450</v>
      </c>
      <c r="D1509" t="s">
        <v>335</v>
      </c>
      <c r="E1509">
        <v>12</v>
      </c>
      <c r="F1509">
        <v>-1</v>
      </c>
      <c r="G1509">
        <v>1</v>
      </c>
      <c r="H1509" t="s">
        <v>330</v>
      </c>
      <c r="I1509" t="s">
        <v>331</v>
      </c>
      <c r="K1509">
        <v>-0.61548926503489898</v>
      </c>
      <c r="L1509">
        <v>-7.6950386844025442E-2</v>
      </c>
      <c r="M1509">
        <v>-0.43574448474516969</v>
      </c>
      <c r="N1509">
        <v>0.4563758389261745</v>
      </c>
      <c r="O1509">
        <v>-4.6091964658313746E-3</v>
      </c>
      <c r="P1509">
        <v>-0.92680943070591737</v>
      </c>
      <c r="Q1509">
        <v>0.35553439374856299</v>
      </c>
      <c r="R1509">
        <v>148</v>
      </c>
      <c r="S1509">
        <v>0</v>
      </c>
      <c r="T1509">
        <v>-0.69358863648022484</v>
      </c>
      <c r="U1509">
        <v>23</v>
      </c>
      <c r="V1509">
        <v>3008</v>
      </c>
      <c r="W1509">
        <v>149</v>
      </c>
    </row>
    <row r="1510" spans="1:23">
      <c r="A1510" t="s">
        <v>351</v>
      </c>
      <c r="B1510" t="str">
        <f t="shared" si="23"/>
        <v>US_BOND_5Y_historical_new_high_12_1</v>
      </c>
      <c r="C1510" t="s">
        <v>338</v>
      </c>
      <c r="D1510" t="s">
        <v>335</v>
      </c>
      <c r="E1510">
        <v>12</v>
      </c>
      <c r="F1510">
        <v>1</v>
      </c>
      <c r="G1510">
        <v>1</v>
      </c>
      <c r="H1510" t="s">
        <v>330</v>
      </c>
      <c r="I1510" t="s">
        <v>331</v>
      </c>
      <c r="K1510">
        <v>-0.2343659818914581</v>
      </c>
      <c r="L1510">
        <v>-2.2124213048189682E-2</v>
      </c>
      <c r="M1510">
        <v>-0.1252492831801903</v>
      </c>
      <c r="N1510">
        <v>0.48322147651006708</v>
      </c>
      <c r="O1510">
        <v>-1.5742144983050049E-4</v>
      </c>
      <c r="P1510">
        <v>-3.3589054499425487E-2</v>
      </c>
      <c r="Q1510">
        <v>0.97325010808469092</v>
      </c>
      <c r="R1510">
        <v>148</v>
      </c>
      <c r="S1510">
        <v>0</v>
      </c>
      <c r="T1510">
        <v>-0.63084800001830932</v>
      </c>
      <c r="U1510">
        <v>35</v>
      </c>
      <c r="V1510">
        <v>3008</v>
      </c>
      <c r="W1510">
        <v>149</v>
      </c>
    </row>
    <row r="1511" spans="1:23">
      <c r="A1511" t="s">
        <v>351</v>
      </c>
      <c r="B1511" t="str">
        <f t="shared" si="23"/>
        <v>US_BOND_5Y_historical_new_high_12_-1</v>
      </c>
      <c r="C1511" t="s">
        <v>338</v>
      </c>
      <c r="D1511" t="s">
        <v>335</v>
      </c>
      <c r="E1511">
        <v>12</v>
      </c>
      <c r="F1511">
        <v>-1</v>
      </c>
      <c r="G1511">
        <v>1</v>
      </c>
      <c r="H1511" t="s">
        <v>330</v>
      </c>
      <c r="I1511" t="s">
        <v>331</v>
      </c>
      <c r="K1511">
        <v>-0.10007056995608229</v>
      </c>
      <c r="L1511">
        <v>-8.7944154940217123E-3</v>
      </c>
      <c r="M1511">
        <v>-4.9786821082212863E-2</v>
      </c>
      <c r="N1511">
        <v>0.51677852348993292</v>
      </c>
      <c r="O1511">
        <v>9.2458634446205895E-4</v>
      </c>
      <c r="P1511">
        <v>0.19522644696591809</v>
      </c>
      <c r="Q1511">
        <v>0.84548343554701177</v>
      </c>
      <c r="R1511">
        <v>148</v>
      </c>
      <c r="S1511">
        <v>0</v>
      </c>
      <c r="T1511">
        <v>-0.52846842896585322</v>
      </c>
      <c r="U1511">
        <v>35</v>
      </c>
      <c r="V1511">
        <v>3008</v>
      </c>
      <c r="W1511">
        <v>149</v>
      </c>
    </row>
    <row r="1512" spans="1:23">
      <c r="A1512" t="s">
        <v>351</v>
      </c>
      <c r="B1512" t="str">
        <f t="shared" si="23"/>
        <v>US_BOND_10Y_historical_new_high_12_1</v>
      </c>
      <c r="C1512" t="s">
        <v>336</v>
      </c>
      <c r="D1512" t="s">
        <v>335</v>
      </c>
      <c r="E1512">
        <v>12</v>
      </c>
      <c r="F1512">
        <v>1</v>
      </c>
      <c r="G1512">
        <v>1</v>
      </c>
      <c r="H1512" t="s">
        <v>330</v>
      </c>
      <c r="I1512" t="s">
        <v>331</v>
      </c>
      <c r="K1512">
        <v>-0.29645641702773939</v>
      </c>
      <c r="L1512">
        <v>-2.9028326292990458E-2</v>
      </c>
      <c r="M1512">
        <v>-0.16433626703398169</v>
      </c>
      <c r="N1512">
        <v>0.4563758389261745</v>
      </c>
      <c r="O1512">
        <v>-6.583137153647736E-4</v>
      </c>
      <c r="P1512">
        <v>-0.13827764820884089</v>
      </c>
      <c r="Q1512">
        <v>0.89020895150980461</v>
      </c>
      <c r="R1512">
        <v>148</v>
      </c>
      <c r="S1512">
        <v>0</v>
      </c>
      <c r="T1512">
        <v>-0.6543296199769093</v>
      </c>
      <c r="U1512">
        <v>25</v>
      </c>
      <c r="V1512">
        <v>3008</v>
      </c>
      <c r="W1512">
        <v>149</v>
      </c>
    </row>
    <row r="1513" spans="1:23">
      <c r="A1513" t="s">
        <v>351</v>
      </c>
      <c r="B1513" t="str">
        <f t="shared" si="23"/>
        <v>US_BOND_10Y_historical_new_high_12_-1</v>
      </c>
      <c r="C1513" t="s">
        <v>336</v>
      </c>
      <c r="D1513" t="s">
        <v>335</v>
      </c>
      <c r="E1513">
        <v>12</v>
      </c>
      <c r="F1513">
        <v>-1</v>
      </c>
      <c r="G1513">
        <v>1</v>
      </c>
      <c r="H1513" t="s">
        <v>330</v>
      </c>
      <c r="I1513" t="s">
        <v>331</v>
      </c>
      <c r="K1513">
        <v>-2.0648326251854639E-2</v>
      </c>
      <c r="L1513">
        <v>-1.746428627236174E-3</v>
      </c>
      <c r="M1513">
        <v>-9.8869482981723614E-3</v>
      </c>
      <c r="N1513">
        <v>0.53691275167785235</v>
      </c>
      <c r="O1513">
        <v>1.570202497258393E-3</v>
      </c>
      <c r="P1513">
        <v>0.32190980058640639</v>
      </c>
      <c r="Q1513">
        <v>0.7479752538902239</v>
      </c>
      <c r="R1513">
        <v>148</v>
      </c>
      <c r="S1513">
        <v>0</v>
      </c>
      <c r="T1513">
        <v>-0.47831019786057077</v>
      </c>
      <c r="U1513">
        <v>25</v>
      </c>
      <c r="V1513">
        <v>3008</v>
      </c>
      <c r="W1513">
        <v>149</v>
      </c>
    </row>
    <row r="1514" spans="1:23">
      <c r="A1514" t="s">
        <v>351</v>
      </c>
      <c r="B1514" t="str">
        <f t="shared" si="23"/>
        <v>CNY_INDEX_historical_new_high_12_1</v>
      </c>
      <c r="C1514" t="s">
        <v>388</v>
      </c>
      <c r="D1514" t="s">
        <v>335</v>
      </c>
      <c r="E1514">
        <v>12</v>
      </c>
      <c r="F1514">
        <v>1</v>
      </c>
      <c r="G1514">
        <v>-1</v>
      </c>
      <c r="H1514" t="s">
        <v>461</v>
      </c>
      <c r="I1514" t="s">
        <v>331</v>
      </c>
      <c r="K1514">
        <v>-0.23862668844463161</v>
      </c>
      <c r="L1514">
        <v>-3.3181187981729199E-2</v>
      </c>
      <c r="M1514">
        <v>-0.21508128978391741</v>
      </c>
      <c r="N1514">
        <v>0.49504950495049499</v>
      </c>
      <c r="O1514">
        <v>-1.584687396381532E-3</v>
      </c>
      <c r="P1514">
        <v>-0.33737174960426031</v>
      </c>
      <c r="Q1514">
        <v>0.73654378913729013</v>
      </c>
      <c r="R1514">
        <v>100</v>
      </c>
      <c r="S1514">
        <v>0</v>
      </c>
      <c r="T1514">
        <v>-0.45580943083290282</v>
      </c>
      <c r="U1514">
        <v>21</v>
      </c>
      <c r="V1514">
        <v>2036</v>
      </c>
      <c r="W1514">
        <v>101</v>
      </c>
    </row>
    <row r="1515" spans="1:23">
      <c r="A1515" t="s">
        <v>351</v>
      </c>
      <c r="B1515" t="str">
        <f t="shared" si="23"/>
        <v>CNY_INDEX_historical_new_high_12_-1</v>
      </c>
      <c r="C1515" t="s">
        <v>388</v>
      </c>
      <c r="D1515" t="s">
        <v>335</v>
      </c>
      <c r="E1515">
        <v>12</v>
      </c>
      <c r="F1515">
        <v>-1</v>
      </c>
      <c r="G1515">
        <v>-1</v>
      </c>
      <c r="H1515" t="s">
        <v>461</v>
      </c>
      <c r="I1515" t="s">
        <v>331</v>
      </c>
      <c r="K1515">
        <v>8.3687797573424483E-2</v>
      </c>
      <c r="L1515">
        <v>9.9971868194712599E-3</v>
      </c>
      <c r="M1515">
        <v>6.4802014820163831E-2</v>
      </c>
      <c r="N1515">
        <v>0.50495049504950495</v>
      </c>
      <c r="O1515">
        <v>1.9196909679992089E-3</v>
      </c>
      <c r="P1515">
        <v>0.40281966719252699</v>
      </c>
      <c r="Q1515">
        <v>0.68794076382401548</v>
      </c>
      <c r="R1515">
        <v>100</v>
      </c>
      <c r="S1515">
        <v>0</v>
      </c>
      <c r="T1515">
        <v>-0.43565846405637781</v>
      </c>
      <c r="U1515">
        <v>21</v>
      </c>
      <c r="V1515">
        <v>2036</v>
      </c>
      <c r="W1515">
        <v>101</v>
      </c>
    </row>
    <row r="1516" spans="1:23">
      <c r="A1516" t="s">
        <v>351</v>
      </c>
      <c r="B1516" t="str">
        <f t="shared" si="23"/>
        <v>USD_INDEX_historical_new_high_12_1</v>
      </c>
      <c r="C1516" t="s">
        <v>452</v>
      </c>
      <c r="D1516" t="s">
        <v>335</v>
      </c>
      <c r="E1516">
        <v>12</v>
      </c>
      <c r="F1516">
        <v>1</v>
      </c>
      <c r="G1516">
        <v>1</v>
      </c>
      <c r="H1516" t="s">
        <v>330</v>
      </c>
      <c r="I1516" t="s">
        <v>331</v>
      </c>
      <c r="K1516">
        <v>0.25077697558459389</v>
      </c>
      <c r="L1516">
        <v>1.8923079173307711E-2</v>
      </c>
      <c r="M1516">
        <v>0.1071348340700032</v>
      </c>
      <c r="N1516">
        <v>0.50335570469798663</v>
      </c>
      <c r="O1516">
        <v>3.1264888911744781E-3</v>
      </c>
      <c r="P1516">
        <v>0.65808459255528295</v>
      </c>
      <c r="Q1516">
        <v>0.51150611170887372</v>
      </c>
      <c r="R1516">
        <v>148</v>
      </c>
      <c r="S1516">
        <v>0</v>
      </c>
      <c r="T1516">
        <v>-0.57827302138840997</v>
      </c>
      <c r="U1516">
        <v>25</v>
      </c>
      <c r="V1516">
        <v>3008</v>
      </c>
      <c r="W1516">
        <v>149</v>
      </c>
    </row>
    <row r="1517" spans="1:23">
      <c r="A1517" t="s">
        <v>351</v>
      </c>
      <c r="B1517" t="str">
        <f t="shared" si="23"/>
        <v>USD_INDEX_historical_new_high_12_-1</v>
      </c>
      <c r="C1517" t="s">
        <v>452</v>
      </c>
      <c r="D1517" t="s">
        <v>335</v>
      </c>
      <c r="E1517">
        <v>12</v>
      </c>
      <c r="F1517">
        <v>-1</v>
      </c>
      <c r="G1517">
        <v>1</v>
      </c>
      <c r="H1517" t="s">
        <v>330</v>
      </c>
      <c r="I1517" t="s">
        <v>331</v>
      </c>
      <c r="K1517">
        <v>-0.44912914213454203</v>
      </c>
      <c r="L1517">
        <v>-4.8725109096337871E-2</v>
      </c>
      <c r="M1517">
        <v>-0.27586189489934321</v>
      </c>
      <c r="N1517">
        <v>0.49664429530201343</v>
      </c>
      <c r="O1517">
        <v>-2.3936797608901492E-3</v>
      </c>
      <c r="P1517">
        <v>-0.51785120383708183</v>
      </c>
      <c r="Q1517">
        <v>0.60533531181514988</v>
      </c>
      <c r="R1517">
        <v>148</v>
      </c>
      <c r="S1517">
        <v>0</v>
      </c>
      <c r="T1517">
        <v>-0.60435711197362307</v>
      </c>
      <c r="U1517">
        <v>25</v>
      </c>
      <c r="V1517">
        <v>3008</v>
      </c>
      <c r="W1517">
        <v>149</v>
      </c>
    </row>
    <row r="1518" spans="1:23">
      <c r="A1518" t="s">
        <v>351</v>
      </c>
      <c r="B1518" t="str">
        <f t="shared" si="23"/>
        <v>DR007_historical_new_high_24_-1</v>
      </c>
      <c r="C1518" t="s">
        <v>387</v>
      </c>
      <c r="D1518" t="s">
        <v>335</v>
      </c>
      <c r="E1518">
        <v>24</v>
      </c>
      <c r="F1518">
        <v>-1</v>
      </c>
      <c r="G1518">
        <v>1</v>
      </c>
      <c r="H1518" t="s">
        <v>330</v>
      </c>
      <c r="I1518" t="s">
        <v>331</v>
      </c>
      <c r="K1518">
        <v>-0.32511200037655869</v>
      </c>
      <c r="L1518">
        <v>-3.2405004102278867E-2</v>
      </c>
      <c r="M1518">
        <v>-0.1834537692447675</v>
      </c>
      <c r="N1518">
        <v>0.50335570469798663</v>
      </c>
      <c r="O1518">
        <v>-9.5690674332970919E-4</v>
      </c>
      <c r="P1518">
        <v>-0.19814435554016371</v>
      </c>
      <c r="Q1518">
        <v>0.84320402808527761</v>
      </c>
      <c r="R1518">
        <v>148</v>
      </c>
      <c r="S1518">
        <v>0</v>
      </c>
      <c r="T1518">
        <v>-0.55667934098995231</v>
      </c>
      <c r="U1518">
        <v>5</v>
      </c>
      <c r="V1518">
        <v>3008</v>
      </c>
      <c r="W1518">
        <v>149</v>
      </c>
    </row>
    <row r="1519" spans="1:23">
      <c r="A1519" t="s">
        <v>351</v>
      </c>
      <c r="B1519" t="str">
        <f t="shared" si="23"/>
        <v>DR007_exceed_expectation_12_-1</v>
      </c>
      <c r="C1519" t="s">
        <v>387</v>
      </c>
      <c r="D1519" t="s">
        <v>329</v>
      </c>
      <c r="E1519">
        <v>12</v>
      </c>
      <c r="F1519">
        <v>-1</v>
      </c>
      <c r="G1519">
        <v>1</v>
      </c>
      <c r="H1519" t="s">
        <v>330</v>
      </c>
      <c r="I1519" t="s">
        <v>331</v>
      </c>
      <c r="K1519">
        <v>-0.32837428208646552</v>
      </c>
      <c r="L1519">
        <v>-3.2797712059099433E-2</v>
      </c>
      <c r="M1519">
        <v>-0.1856771510123694</v>
      </c>
      <c r="N1519">
        <v>0.4563758389261745</v>
      </c>
      <c r="O1519">
        <v>-9.7426980903889745E-4</v>
      </c>
      <c r="P1519">
        <v>-0.19866173755148661</v>
      </c>
      <c r="Q1519">
        <v>0.84279999824939611</v>
      </c>
      <c r="R1519">
        <v>148</v>
      </c>
      <c r="S1519">
        <v>0</v>
      </c>
      <c r="T1519">
        <v>-0.6883402746946935</v>
      </c>
      <c r="U1519">
        <v>24</v>
      </c>
      <c r="V1519">
        <v>3008</v>
      </c>
      <c r="W1519">
        <v>149</v>
      </c>
    </row>
    <row r="1520" spans="1:23">
      <c r="A1520" t="s">
        <v>351</v>
      </c>
      <c r="B1520" t="str">
        <f t="shared" si="23"/>
        <v>CREDIT_SPREAD_historical_new_high_12_1</v>
      </c>
      <c r="C1520" t="s">
        <v>453</v>
      </c>
      <c r="D1520" t="s">
        <v>335</v>
      </c>
      <c r="E1520">
        <v>12</v>
      </c>
      <c r="F1520">
        <v>1</v>
      </c>
      <c r="G1520">
        <v>1</v>
      </c>
      <c r="H1520" t="s">
        <v>462</v>
      </c>
      <c r="I1520" t="s">
        <v>331</v>
      </c>
      <c r="K1520">
        <v>-0.39051985885776019</v>
      </c>
      <c r="L1520">
        <v>-4.2530437149526201E-2</v>
      </c>
      <c r="M1520">
        <v>-0.23985304230063551</v>
      </c>
      <c r="N1520">
        <v>0.45070422535211269</v>
      </c>
      <c r="O1520">
        <v>-1.832563594699945E-3</v>
      </c>
      <c r="P1520">
        <v>-0.38153198888191708</v>
      </c>
      <c r="Q1520">
        <v>0.70338287582588688</v>
      </c>
      <c r="R1520">
        <v>141</v>
      </c>
      <c r="S1520">
        <v>0</v>
      </c>
      <c r="T1520">
        <v>-0.62798595740526264</v>
      </c>
      <c r="U1520">
        <v>11</v>
      </c>
      <c r="V1520">
        <v>2871</v>
      </c>
      <c r="W1520">
        <v>142</v>
      </c>
    </row>
    <row r="1521" spans="1:23">
      <c r="A1521" t="s">
        <v>351</v>
      </c>
      <c r="B1521" t="str">
        <f t="shared" si="23"/>
        <v>CREDIT_SPREAD_historical_new_high_12_-1</v>
      </c>
      <c r="C1521" t="s">
        <v>453</v>
      </c>
      <c r="D1521" t="s">
        <v>335</v>
      </c>
      <c r="E1521">
        <v>12</v>
      </c>
      <c r="F1521">
        <v>-1</v>
      </c>
      <c r="G1521">
        <v>1</v>
      </c>
      <c r="H1521" t="s">
        <v>462</v>
      </c>
      <c r="I1521" t="s">
        <v>331</v>
      </c>
      <c r="K1521">
        <v>0.1466691902625139</v>
      </c>
      <c r="L1521">
        <v>1.2085356227259149E-2</v>
      </c>
      <c r="M1521">
        <v>6.8156117187413601E-2</v>
      </c>
      <c r="N1521">
        <v>0.54225352112676062</v>
      </c>
      <c r="O1521">
        <v>2.6217863303059259E-3</v>
      </c>
      <c r="P1521">
        <v>0.53254614376897136</v>
      </c>
      <c r="Q1521">
        <v>0.59518603753801935</v>
      </c>
      <c r="R1521">
        <v>141</v>
      </c>
      <c r="S1521">
        <v>0</v>
      </c>
      <c r="T1521">
        <v>-0.43902719593613432</v>
      </c>
      <c r="U1521">
        <v>11</v>
      </c>
      <c r="V1521">
        <v>2871</v>
      </c>
      <c r="W1521">
        <v>142</v>
      </c>
    </row>
    <row r="1522" spans="1:23">
      <c r="A1522" t="s">
        <v>351</v>
      </c>
      <c r="B1522" t="str">
        <f t="shared" si="23"/>
        <v>electricity_yoy_historical_new_high_24_1</v>
      </c>
      <c r="C1522" t="s">
        <v>435</v>
      </c>
      <c r="D1522" t="s">
        <v>335</v>
      </c>
      <c r="E1522">
        <v>24</v>
      </c>
      <c r="F1522">
        <v>1</v>
      </c>
      <c r="G1522">
        <v>-1</v>
      </c>
      <c r="H1522" t="s">
        <v>330</v>
      </c>
      <c r="I1522" t="s">
        <v>331</v>
      </c>
      <c r="K1522">
        <v>0.12983391000124289</v>
      </c>
      <c r="L1522">
        <v>1.0279133657417731E-2</v>
      </c>
      <c r="M1522">
        <v>5.8194405522230951E-2</v>
      </c>
      <c r="N1522">
        <v>0.46308724832214759</v>
      </c>
      <c r="O1522">
        <v>2.5276218760192592E-3</v>
      </c>
      <c r="P1522">
        <v>0.52714982021973789</v>
      </c>
      <c r="Q1522">
        <v>0.59887883778918605</v>
      </c>
      <c r="R1522">
        <v>148</v>
      </c>
      <c r="S1522">
        <v>0</v>
      </c>
      <c r="T1522">
        <v>-0.6744676635752993</v>
      </c>
      <c r="U1522">
        <v>17</v>
      </c>
      <c r="V1522">
        <v>3008</v>
      </c>
      <c r="W1522">
        <v>149</v>
      </c>
    </row>
    <row r="1523" spans="1:23">
      <c r="A1523" t="s">
        <v>351</v>
      </c>
      <c r="B1523" t="str">
        <f t="shared" si="23"/>
        <v>electricity_yoy_historical_new_high_24_-1</v>
      </c>
      <c r="C1523" t="s">
        <v>435</v>
      </c>
      <c r="D1523" t="s">
        <v>335</v>
      </c>
      <c r="E1523">
        <v>24</v>
      </c>
      <c r="F1523">
        <v>-1</v>
      </c>
      <c r="G1523">
        <v>-1</v>
      </c>
      <c r="H1523" t="s">
        <v>330</v>
      </c>
      <c r="I1523" t="s">
        <v>331</v>
      </c>
      <c r="K1523">
        <v>-0.39016117374464732</v>
      </c>
      <c r="L1523">
        <v>-4.0586003720739283E-2</v>
      </c>
      <c r="M1523">
        <v>-0.22977406829874961</v>
      </c>
      <c r="N1523">
        <v>0.53020134228187921</v>
      </c>
      <c r="O1523">
        <v>-1.6147781083274159E-3</v>
      </c>
      <c r="P1523">
        <v>-0.33355572574352998</v>
      </c>
      <c r="Q1523">
        <v>0.73918693785875433</v>
      </c>
      <c r="R1523">
        <v>148</v>
      </c>
      <c r="S1523">
        <v>0</v>
      </c>
      <c r="T1523">
        <v>-0.60442231261267765</v>
      </c>
      <c r="U1523">
        <v>17</v>
      </c>
      <c r="V1523">
        <v>3008</v>
      </c>
      <c r="W1523">
        <v>149</v>
      </c>
    </row>
    <row r="1524" spans="1:23">
      <c r="A1524" t="s">
        <v>351</v>
      </c>
      <c r="B1524" t="str">
        <f t="shared" si="23"/>
        <v>electricity_ytd_yoy_historical_new_high_24_1</v>
      </c>
      <c r="C1524" t="s">
        <v>436</v>
      </c>
      <c r="D1524" t="s">
        <v>335</v>
      </c>
      <c r="E1524">
        <v>24</v>
      </c>
      <c r="F1524">
        <v>1</v>
      </c>
      <c r="G1524">
        <v>-1</v>
      </c>
      <c r="H1524" t="s">
        <v>330</v>
      </c>
      <c r="I1524" t="s">
        <v>331</v>
      </c>
      <c r="K1524">
        <v>7.9465048836087293E-2</v>
      </c>
      <c r="L1524">
        <v>6.4265895718382824E-3</v>
      </c>
      <c r="M1524">
        <v>3.6383143566202758E-2</v>
      </c>
      <c r="N1524">
        <v>0.49664429530201343</v>
      </c>
      <c r="O1524">
        <v>2.1838620215065851E-3</v>
      </c>
      <c r="P1524">
        <v>0.46184781855968532</v>
      </c>
      <c r="Q1524">
        <v>0.64486860788584743</v>
      </c>
      <c r="R1524">
        <v>148</v>
      </c>
      <c r="S1524">
        <v>0</v>
      </c>
      <c r="T1524">
        <v>-0.57546934309616127</v>
      </c>
      <c r="U1524">
        <v>11</v>
      </c>
      <c r="V1524">
        <v>3008</v>
      </c>
      <c r="W1524">
        <v>149</v>
      </c>
    </row>
    <row r="1525" spans="1:23">
      <c r="A1525" t="s">
        <v>351</v>
      </c>
      <c r="B1525" t="str">
        <f t="shared" si="23"/>
        <v>electricity_ytd_yoy_historical_new_high_24_-1</v>
      </c>
      <c r="C1525" t="s">
        <v>436</v>
      </c>
      <c r="D1525" t="s">
        <v>335</v>
      </c>
      <c r="E1525">
        <v>24</v>
      </c>
      <c r="F1525">
        <v>-1</v>
      </c>
      <c r="G1525">
        <v>-1</v>
      </c>
      <c r="H1525" t="s">
        <v>330</v>
      </c>
      <c r="I1525" t="s">
        <v>331</v>
      </c>
      <c r="K1525">
        <v>-0.36170551674501189</v>
      </c>
      <c r="L1525">
        <v>-3.6913421184381678E-2</v>
      </c>
      <c r="M1525">
        <v>-0.2089796286908214</v>
      </c>
      <c r="N1525">
        <v>0.49664429530201343</v>
      </c>
      <c r="O1525">
        <v>-1.3399707661710201E-3</v>
      </c>
      <c r="P1525">
        <v>-0.27851871883428309</v>
      </c>
      <c r="Q1525">
        <v>0.78100295857424418</v>
      </c>
      <c r="R1525">
        <v>148</v>
      </c>
      <c r="S1525">
        <v>0</v>
      </c>
      <c r="T1525">
        <v>-0.585444646854134</v>
      </c>
      <c r="U1525">
        <v>11</v>
      </c>
      <c r="V1525">
        <v>3008</v>
      </c>
      <c r="W1525">
        <v>149</v>
      </c>
    </row>
    <row r="1526" spans="1:23">
      <c r="A1526" t="s">
        <v>351</v>
      </c>
      <c r="B1526" t="str">
        <f t="shared" si="23"/>
        <v>industrial_value_added_yoy_historical_new_high_24_1</v>
      </c>
      <c r="C1526" t="s">
        <v>437</v>
      </c>
      <c r="D1526" t="s">
        <v>335</v>
      </c>
      <c r="E1526">
        <v>24</v>
      </c>
      <c r="F1526">
        <v>1</v>
      </c>
      <c r="G1526">
        <v>-1</v>
      </c>
      <c r="H1526" t="s">
        <v>330</v>
      </c>
      <c r="I1526" t="s">
        <v>331</v>
      </c>
      <c r="K1526">
        <v>0.20613146561832349</v>
      </c>
      <c r="L1526">
        <v>1.5825162877604489E-2</v>
      </c>
      <c r="M1526">
        <v>8.9594547053868157E-2</v>
      </c>
      <c r="N1526">
        <v>0.48993288590604028</v>
      </c>
      <c r="O1526">
        <v>2.9412235089195191E-3</v>
      </c>
      <c r="P1526">
        <v>0.61978282401984719</v>
      </c>
      <c r="Q1526">
        <v>0.53635381292286277</v>
      </c>
      <c r="R1526">
        <v>148</v>
      </c>
      <c r="S1526">
        <v>0</v>
      </c>
      <c r="T1526">
        <v>-0.55031325362375738</v>
      </c>
      <c r="U1526">
        <v>8</v>
      </c>
      <c r="V1526">
        <v>3008</v>
      </c>
      <c r="W1526">
        <v>149</v>
      </c>
    </row>
    <row r="1527" spans="1:23">
      <c r="A1527" t="s">
        <v>351</v>
      </c>
      <c r="B1527" t="str">
        <f t="shared" si="23"/>
        <v>industrial_value_added_yoy_historical_new_high_24_-1</v>
      </c>
      <c r="C1527" t="s">
        <v>437</v>
      </c>
      <c r="D1527" t="s">
        <v>335</v>
      </c>
      <c r="E1527">
        <v>24</v>
      </c>
      <c r="F1527">
        <v>-1</v>
      </c>
      <c r="G1527">
        <v>-1</v>
      </c>
      <c r="H1527" t="s">
        <v>330</v>
      </c>
      <c r="I1527" t="s">
        <v>331</v>
      </c>
      <c r="K1527">
        <v>-0.4287384044114706</v>
      </c>
      <c r="L1527">
        <v>-4.5824048860857343E-2</v>
      </c>
      <c r="M1527">
        <v>-0.25943397446309963</v>
      </c>
      <c r="N1527">
        <v>0.50335570469798663</v>
      </c>
      <c r="O1527">
        <v>-2.0711557355823748E-3</v>
      </c>
      <c r="P1527">
        <v>-0.42910995777572541</v>
      </c>
      <c r="Q1527">
        <v>0.66846719006082456</v>
      </c>
      <c r="R1527">
        <v>148</v>
      </c>
      <c r="S1527">
        <v>0</v>
      </c>
      <c r="T1527">
        <v>-0.56805681693804122</v>
      </c>
      <c r="U1527">
        <v>8</v>
      </c>
      <c r="V1527">
        <v>3008</v>
      </c>
      <c r="W1527">
        <v>149</v>
      </c>
    </row>
    <row r="1528" spans="1:23">
      <c r="A1528" t="s">
        <v>351</v>
      </c>
      <c r="B1528" t="str">
        <f t="shared" si="23"/>
        <v>fixedasset_investment_yoy_historical_new_high_24_1</v>
      </c>
      <c r="C1528" t="s">
        <v>344</v>
      </c>
      <c r="D1528" t="s">
        <v>335</v>
      </c>
      <c r="E1528">
        <v>24</v>
      </c>
      <c r="F1528">
        <v>1</v>
      </c>
      <c r="G1528">
        <v>1</v>
      </c>
      <c r="H1528" t="s">
        <v>330</v>
      </c>
      <c r="I1528" t="s">
        <v>331</v>
      </c>
      <c r="K1528">
        <v>-1.8254314794948101E-2</v>
      </c>
      <c r="L1528">
        <v>-1.542224141127035E-3</v>
      </c>
      <c r="M1528">
        <v>-8.7309037277023115E-3</v>
      </c>
      <c r="N1528">
        <v>0.48322147651006708</v>
      </c>
      <c r="O1528">
        <v>1.5293405645989649E-3</v>
      </c>
      <c r="P1528">
        <v>0.3253783924558406</v>
      </c>
      <c r="Q1528">
        <v>0.74535424383731752</v>
      </c>
      <c r="R1528">
        <v>148</v>
      </c>
      <c r="S1528">
        <v>0</v>
      </c>
      <c r="T1528">
        <v>-0.62662470747622556</v>
      </c>
      <c r="U1528">
        <v>11</v>
      </c>
      <c r="V1528">
        <v>3008</v>
      </c>
      <c r="W1528">
        <v>149</v>
      </c>
    </row>
    <row r="1529" spans="1:23">
      <c r="A1529" t="s">
        <v>351</v>
      </c>
      <c r="B1529" t="str">
        <f t="shared" si="23"/>
        <v>fixedasset_investment_yoy_historical_new_high_24_-1</v>
      </c>
      <c r="C1529" t="s">
        <v>344</v>
      </c>
      <c r="D1529" t="s">
        <v>335</v>
      </c>
      <c r="E1529">
        <v>24</v>
      </c>
      <c r="F1529">
        <v>-1</v>
      </c>
      <c r="G1529">
        <v>1</v>
      </c>
      <c r="H1529" t="s">
        <v>330</v>
      </c>
      <c r="I1529" t="s">
        <v>331</v>
      </c>
      <c r="K1529">
        <v>-0.29817202568632523</v>
      </c>
      <c r="L1529">
        <v>-2.9226909324190919E-2</v>
      </c>
      <c r="M1529">
        <v>-0.16546059989783071</v>
      </c>
      <c r="N1529">
        <v>0.51006711409395977</v>
      </c>
      <c r="O1529">
        <v>-7.1824929932646229E-4</v>
      </c>
      <c r="P1529">
        <v>-0.1497794637911935</v>
      </c>
      <c r="Q1529">
        <v>0.88114253152335253</v>
      </c>
      <c r="R1529">
        <v>148</v>
      </c>
      <c r="S1529">
        <v>0</v>
      </c>
      <c r="T1529">
        <v>-0.56805681693804122</v>
      </c>
      <c r="U1529">
        <v>11</v>
      </c>
      <c r="V1529">
        <v>3008</v>
      </c>
      <c r="W1529">
        <v>149</v>
      </c>
    </row>
    <row r="1530" spans="1:23">
      <c r="A1530" t="s">
        <v>351</v>
      </c>
      <c r="B1530" t="str">
        <f t="shared" si="23"/>
        <v>fixedasset_investment_ytd_yoy_historical_new_high_24_1</v>
      </c>
      <c r="C1530" t="s">
        <v>390</v>
      </c>
      <c r="D1530" t="s">
        <v>335</v>
      </c>
      <c r="E1530">
        <v>24</v>
      </c>
      <c r="F1530">
        <v>1</v>
      </c>
      <c r="G1530">
        <v>-1</v>
      </c>
      <c r="H1530" t="s">
        <v>330</v>
      </c>
      <c r="I1530" t="s">
        <v>331</v>
      </c>
      <c r="K1530">
        <v>-8.6564807608089822E-2</v>
      </c>
      <c r="L1530">
        <v>-7.5566754105633738E-3</v>
      </c>
      <c r="M1530">
        <v>-4.2779800761212523E-2</v>
      </c>
      <c r="N1530">
        <v>0.47651006711409388</v>
      </c>
      <c r="O1530">
        <v>1.061416551081211E-3</v>
      </c>
      <c r="P1530">
        <v>0.22473639401470219</v>
      </c>
      <c r="Q1530">
        <v>0.82249433449668707</v>
      </c>
      <c r="R1530">
        <v>148</v>
      </c>
      <c r="S1530">
        <v>0</v>
      </c>
      <c r="T1530">
        <v>-0.64341366299568648</v>
      </c>
      <c r="U1530">
        <v>3</v>
      </c>
      <c r="V1530">
        <v>3008</v>
      </c>
      <c r="W1530">
        <v>149</v>
      </c>
    </row>
    <row r="1531" spans="1:23">
      <c r="A1531" t="s">
        <v>351</v>
      </c>
      <c r="B1531" t="str">
        <f t="shared" si="23"/>
        <v>fixedasset_investment_ytd_yoy_historical_new_high_24_-1</v>
      </c>
      <c r="C1531" t="s">
        <v>390</v>
      </c>
      <c r="D1531" t="s">
        <v>335</v>
      </c>
      <c r="E1531">
        <v>24</v>
      </c>
      <c r="F1531">
        <v>-1</v>
      </c>
      <c r="G1531">
        <v>-1</v>
      </c>
      <c r="H1531" t="s">
        <v>330</v>
      </c>
      <c r="I1531" t="s">
        <v>331</v>
      </c>
      <c r="K1531">
        <v>-0.2456864030666438</v>
      </c>
      <c r="L1531">
        <v>-2.334378501584267E-2</v>
      </c>
      <c r="M1531">
        <v>-0.13215368104792999</v>
      </c>
      <c r="N1531">
        <v>0.51677852348993292</v>
      </c>
      <c r="O1531">
        <v>-2.1974641290876999E-4</v>
      </c>
      <c r="P1531">
        <v>-4.5616914723680027E-2</v>
      </c>
      <c r="Q1531">
        <v>0.96367708005711017</v>
      </c>
      <c r="R1531">
        <v>148</v>
      </c>
      <c r="S1531">
        <v>0</v>
      </c>
      <c r="T1531">
        <v>-0.56805681693804122</v>
      </c>
      <c r="U1531">
        <v>3</v>
      </c>
      <c r="V1531">
        <v>3008</v>
      </c>
      <c r="W1531">
        <v>149</v>
      </c>
    </row>
    <row r="1532" spans="1:23">
      <c r="A1532" t="s">
        <v>351</v>
      </c>
      <c r="B1532" t="str">
        <f t="shared" si="23"/>
        <v>pmi_manufacturing_historical_new_high_24_1</v>
      </c>
      <c r="C1532" t="s">
        <v>347</v>
      </c>
      <c r="D1532" t="s">
        <v>335</v>
      </c>
      <c r="E1532">
        <v>24</v>
      </c>
      <c r="F1532">
        <v>1</v>
      </c>
      <c r="G1532">
        <v>1</v>
      </c>
      <c r="H1532" t="s">
        <v>330</v>
      </c>
      <c r="I1532" t="s">
        <v>331</v>
      </c>
      <c r="K1532">
        <v>0.57706992104739152</v>
      </c>
      <c r="L1532">
        <v>3.8903666401691961E-2</v>
      </c>
      <c r="M1532">
        <v>0.22028087621307149</v>
      </c>
      <c r="N1532">
        <v>0.49664429530201343</v>
      </c>
      <c r="O1532">
        <v>4.7471936006878521E-3</v>
      </c>
      <c r="P1532">
        <v>0.999306519908432</v>
      </c>
      <c r="Q1532">
        <v>0.31927726949251761</v>
      </c>
      <c r="R1532">
        <v>148</v>
      </c>
      <c r="S1532">
        <v>0</v>
      </c>
      <c r="T1532">
        <v>-0.39833746710447548</v>
      </c>
      <c r="U1532">
        <v>15</v>
      </c>
      <c r="V1532">
        <v>3008</v>
      </c>
      <c r="W1532">
        <v>149</v>
      </c>
    </row>
    <row r="1533" spans="1:23">
      <c r="A1533" t="s">
        <v>351</v>
      </c>
      <c r="B1533" t="str">
        <f t="shared" si="23"/>
        <v>pmi_manufacturing_historical_new_high_24_-1</v>
      </c>
      <c r="C1533" t="s">
        <v>347</v>
      </c>
      <c r="D1533" t="s">
        <v>335</v>
      </c>
      <c r="E1533">
        <v>24</v>
      </c>
      <c r="F1533">
        <v>-1</v>
      </c>
      <c r="G1533">
        <v>1</v>
      </c>
      <c r="H1533" t="s">
        <v>330</v>
      </c>
      <c r="I1533" t="s">
        <v>331</v>
      </c>
      <c r="K1533">
        <v>-0.56310333718047811</v>
      </c>
      <c r="L1533">
        <v>-6.7020386657253517E-2</v>
      </c>
      <c r="M1533">
        <v>-0.37948375725215899</v>
      </c>
      <c r="N1533">
        <v>0.49664429530201343</v>
      </c>
      <c r="O1533">
        <v>-3.8610992377733681E-3</v>
      </c>
      <c r="P1533">
        <v>-0.79986215844186004</v>
      </c>
      <c r="Q1533">
        <v>0.4250726212148902</v>
      </c>
      <c r="R1533">
        <v>148</v>
      </c>
      <c r="S1533">
        <v>0</v>
      </c>
      <c r="T1533">
        <v>-0.60766568419233846</v>
      </c>
      <c r="U1533">
        <v>15</v>
      </c>
      <c r="V1533">
        <v>3008</v>
      </c>
      <c r="W1533">
        <v>149</v>
      </c>
    </row>
    <row r="1534" spans="1:23">
      <c r="A1534" t="s">
        <v>351</v>
      </c>
      <c r="B1534" t="str">
        <f t="shared" si="23"/>
        <v>pmi_manufacturing_neworder_exceed_expectation_3_-1</v>
      </c>
      <c r="C1534" t="s">
        <v>424</v>
      </c>
      <c r="D1534" t="s">
        <v>329</v>
      </c>
      <c r="E1534">
        <v>3</v>
      </c>
      <c r="F1534">
        <v>-1</v>
      </c>
      <c r="G1534">
        <v>1</v>
      </c>
      <c r="H1534" t="s">
        <v>330</v>
      </c>
      <c r="I1534" t="s">
        <v>331</v>
      </c>
      <c r="K1534">
        <v>-0.58556153626404073</v>
      </c>
      <c r="L1534">
        <v>-7.1136054666889548E-2</v>
      </c>
      <c r="M1534">
        <v>-0.4027999986818882</v>
      </c>
      <c r="N1534">
        <v>0.48322147651006708</v>
      </c>
      <c r="O1534">
        <v>-4.1931088755409272E-3</v>
      </c>
      <c r="P1534">
        <v>-0.86270859654022025</v>
      </c>
      <c r="Q1534">
        <v>0.38969350025084493</v>
      </c>
      <c r="R1534">
        <v>148</v>
      </c>
      <c r="S1534">
        <v>0</v>
      </c>
      <c r="T1534">
        <v>-0.84571807081896488</v>
      </c>
      <c r="U1534">
        <v>49</v>
      </c>
      <c r="V1534">
        <v>3008</v>
      </c>
      <c r="W1534">
        <v>149</v>
      </c>
    </row>
    <row r="1535" spans="1:23">
      <c r="A1535" t="s">
        <v>351</v>
      </c>
      <c r="B1535" t="str">
        <f t="shared" si="23"/>
        <v>pmi_manufacturing_neworder_exceed_expectation_24_-1</v>
      </c>
      <c r="C1535" t="s">
        <v>424</v>
      </c>
      <c r="D1535" t="s">
        <v>329</v>
      </c>
      <c r="E1535">
        <v>24</v>
      </c>
      <c r="F1535">
        <v>-1</v>
      </c>
      <c r="G1535">
        <v>1</v>
      </c>
      <c r="H1535" t="s">
        <v>330</v>
      </c>
      <c r="I1535" t="s">
        <v>331</v>
      </c>
      <c r="K1535">
        <v>-0.59811168571340456</v>
      </c>
      <c r="L1535">
        <v>-7.3525871412780552E-2</v>
      </c>
      <c r="M1535">
        <v>-0.41634032391971271</v>
      </c>
      <c r="N1535">
        <v>0.46308724832214759</v>
      </c>
      <c r="O1535">
        <v>-4.5232013905505729E-3</v>
      </c>
      <c r="P1535">
        <v>-0.97417230237059294</v>
      </c>
      <c r="Q1535">
        <v>0.3315605339954556</v>
      </c>
      <c r="R1535">
        <v>148</v>
      </c>
      <c r="S1535">
        <v>0</v>
      </c>
      <c r="T1535">
        <v>-0.80317960622363349</v>
      </c>
      <c r="U1535">
        <v>30</v>
      </c>
      <c r="V1535">
        <v>3008</v>
      </c>
      <c r="W1535">
        <v>149</v>
      </c>
    </row>
    <row r="1536" spans="1:23">
      <c r="A1536" t="s">
        <v>351</v>
      </c>
      <c r="B1536" t="str">
        <f t="shared" si="23"/>
        <v>pmi_nonmanufacturing_exceed_expectation_6_-1</v>
      </c>
      <c r="C1536" t="s">
        <v>342</v>
      </c>
      <c r="D1536" t="s">
        <v>329</v>
      </c>
      <c r="E1536">
        <v>6</v>
      </c>
      <c r="F1536">
        <v>-1</v>
      </c>
      <c r="G1536">
        <v>-1</v>
      </c>
      <c r="H1536" t="s">
        <v>330</v>
      </c>
      <c r="I1536" t="s">
        <v>331</v>
      </c>
      <c r="K1536">
        <v>-0.52364576546410335</v>
      </c>
      <c r="L1536">
        <v>-6.023757949309172E-2</v>
      </c>
      <c r="M1536">
        <v>-0.34106216362034592</v>
      </c>
      <c r="N1536">
        <v>0.46308724832214759</v>
      </c>
      <c r="O1536">
        <v>-3.3162375058103728E-3</v>
      </c>
      <c r="P1536">
        <v>-0.69119393177163646</v>
      </c>
      <c r="Q1536">
        <v>0.4905264157928465</v>
      </c>
      <c r="R1536">
        <v>148</v>
      </c>
      <c r="S1536">
        <v>0</v>
      </c>
      <c r="T1536">
        <v>-0.74066869657008039</v>
      </c>
      <c r="U1536">
        <v>52</v>
      </c>
      <c r="V1536">
        <v>3008</v>
      </c>
      <c r="W1536">
        <v>149</v>
      </c>
    </row>
    <row r="1537" spans="1:23">
      <c r="A1537" t="s">
        <v>351</v>
      </c>
      <c r="B1537" t="str">
        <f t="shared" si="23"/>
        <v>pmi_nonmanufacturing_exceed_expectation_24_-1</v>
      </c>
      <c r="C1537" t="s">
        <v>342</v>
      </c>
      <c r="D1537" t="s">
        <v>329</v>
      </c>
      <c r="E1537">
        <v>24</v>
      </c>
      <c r="F1537">
        <v>-1</v>
      </c>
      <c r="G1537">
        <v>-1</v>
      </c>
      <c r="H1537" t="s">
        <v>330</v>
      </c>
      <c r="I1537" t="s">
        <v>331</v>
      </c>
      <c r="K1537">
        <v>-0.53095018636607483</v>
      </c>
      <c r="L1537">
        <v>-6.1453392174973358E-2</v>
      </c>
      <c r="M1537">
        <v>-0.34794880051436539</v>
      </c>
      <c r="N1537">
        <v>0.44966442953020141</v>
      </c>
      <c r="O1537">
        <v>-3.3483875858813239E-3</v>
      </c>
      <c r="P1537">
        <v>-0.6831806511755828</v>
      </c>
      <c r="Q1537">
        <v>0.49556078478969567</v>
      </c>
      <c r="R1537">
        <v>148</v>
      </c>
      <c r="S1537">
        <v>0</v>
      </c>
      <c r="T1537">
        <v>-0.63822588962007087</v>
      </c>
      <c r="U1537">
        <v>37</v>
      </c>
      <c r="V1537">
        <v>3008</v>
      </c>
      <c r="W1537">
        <v>149</v>
      </c>
    </row>
    <row r="1538" spans="1:23">
      <c r="A1538" t="s">
        <v>351</v>
      </c>
      <c r="B1538" t="str">
        <f t="shared" si="23"/>
        <v>export_yoy_historical_new_high_24_1</v>
      </c>
      <c r="C1538" t="s">
        <v>438</v>
      </c>
      <c r="D1538" t="s">
        <v>335</v>
      </c>
      <c r="E1538">
        <v>24</v>
      </c>
      <c r="F1538">
        <v>1</v>
      </c>
      <c r="G1538">
        <v>-1</v>
      </c>
      <c r="H1538" t="s">
        <v>330</v>
      </c>
      <c r="I1538" t="s">
        <v>331</v>
      </c>
      <c r="K1538">
        <v>0.61626360696628124</v>
      </c>
      <c r="L1538">
        <v>4.1042457055425752E-2</v>
      </c>
      <c r="M1538">
        <v>0.2323945141273592</v>
      </c>
      <c r="N1538">
        <v>0.51677852348993292</v>
      </c>
      <c r="O1538">
        <v>4.9159076040388317E-3</v>
      </c>
      <c r="P1538">
        <v>1.0340193472593739</v>
      </c>
      <c r="Q1538">
        <v>0.30281376865610338</v>
      </c>
      <c r="R1538">
        <v>148</v>
      </c>
      <c r="S1538">
        <v>0</v>
      </c>
      <c r="T1538">
        <v>-0.43156222260306609</v>
      </c>
      <c r="U1538">
        <v>13</v>
      </c>
      <c r="V1538">
        <v>3008</v>
      </c>
      <c r="W1538">
        <v>149</v>
      </c>
    </row>
    <row r="1539" spans="1:23">
      <c r="A1539" t="s">
        <v>351</v>
      </c>
      <c r="B1539" t="str">
        <f t="shared" ref="B1539:B1602" si="24">C1539&amp;"_"&amp;D1539&amp;"_"&amp;E1539&amp;"_"&amp;F1539</f>
        <v>export_yoy_historical_new_high_24_-1</v>
      </c>
      <c r="C1539" t="s">
        <v>438</v>
      </c>
      <c r="D1539" t="s">
        <v>335</v>
      </c>
      <c r="E1539">
        <v>24</v>
      </c>
      <c r="F1539">
        <v>-1</v>
      </c>
      <c r="G1539">
        <v>-1</v>
      </c>
      <c r="H1539" t="s">
        <v>330</v>
      </c>
      <c r="I1539" t="s">
        <v>331</v>
      </c>
      <c r="K1539">
        <v>-0.57369789026436324</v>
      </c>
      <c r="L1539">
        <v>-6.8937165424168834E-2</v>
      </c>
      <c r="M1539">
        <v>-0.39034259187826081</v>
      </c>
      <c r="N1539">
        <v>0.47651006711409388</v>
      </c>
      <c r="O1539">
        <v>-4.0217848990657919E-3</v>
      </c>
      <c r="P1539">
        <v>-0.83222921983323517</v>
      </c>
      <c r="Q1539">
        <v>0.40662042413269528</v>
      </c>
      <c r="R1539">
        <v>148</v>
      </c>
      <c r="S1539">
        <v>0</v>
      </c>
      <c r="T1539">
        <v>-0.60666049983473924</v>
      </c>
      <c r="U1539">
        <v>13</v>
      </c>
      <c r="V1539">
        <v>3008</v>
      </c>
      <c r="W1539">
        <v>149</v>
      </c>
    </row>
    <row r="1540" spans="1:23">
      <c r="A1540" t="s">
        <v>351</v>
      </c>
      <c r="B1540" t="str">
        <f t="shared" si="24"/>
        <v>trade_balance_yoy_historical_new_high_24_1</v>
      </c>
      <c r="C1540" t="s">
        <v>439</v>
      </c>
      <c r="D1540" t="s">
        <v>335</v>
      </c>
      <c r="E1540">
        <v>24</v>
      </c>
      <c r="F1540">
        <v>1</v>
      </c>
      <c r="G1540">
        <v>1</v>
      </c>
      <c r="H1540" t="s">
        <v>330</v>
      </c>
      <c r="I1540" t="s">
        <v>331</v>
      </c>
      <c r="K1540">
        <v>-0.34726655919899613</v>
      </c>
      <c r="L1540">
        <v>-3.5106898803458519E-2</v>
      </c>
      <c r="M1540">
        <v>-0.19875119375710981</v>
      </c>
      <c r="N1540">
        <v>0.46979865771812079</v>
      </c>
      <c r="O1540">
        <v>-1.194343259109415E-3</v>
      </c>
      <c r="P1540">
        <v>-0.25334416030859558</v>
      </c>
      <c r="Q1540">
        <v>0.80035385097577671</v>
      </c>
      <c r="R1540">
        <v>148</v>
      </c>
      <c r="S1540">
        <v>0</v>
      </c>
      <c r="T1540">
        <v>-0.67971634205417386</v>
      </c>
      <c r="U1540">
        <v>11</v>
      </c>
      <c r="V1540">
        <v>3008</v>
      </c>
      <c r="W1540">
        <v>149</v>
      </c>
    </row>
    <row r="1541" spans="1:23">
      <c r="A1541" t="s">
        <v>351</v>
      </c>
      <c r="B1541" t="str">
        <f t="shared" si="24"/>
        <v>trade_balance_yoy_historical_new_high_24_-1</v>
      </c>
      <c r="C1541" t="s">
        <v>439</v>
      </c>
      <c r="D1541" t="s">
        <v>335</v>
      </c>
      <c r="E1541">
        <v>24</v>
      </c>
      <c r="F1541">
        <v>-1</v>
      </c>
      <c r="G1541">
        <v>1</v>
      </c>
      <c r="H1541" t="s">
        <v>330</v>
      </c>
      <c r="I1541" t="s">
        <v>331</v>
      </c>
      <c r="K1541">
        <v>5.5586465270002883E-2</v>
      </c>
      <c r="L1541">
        <v>4.5423060625435774E-3</v>
      </c>
      <c r="M1541">
        <v>2.5715422982669031E-2</v>
      </c>
      <c r="N1541">
        <v>0.52348993288590606</v>
      </c>
      <c r="O1541">
        <v>2.0342625496876389E-3</v>
      </c>
      <c r="P1541">
        <v>0.42205693563837737</v>
      </c>
      <c r="Q1541">
        <v>0.67359591552028819</v>
      </c>
      <c r="R1541">
        <v>148</v>
      </c>
      <c r="S1541">
        <v>0</v>
      </c>
      <c r="T1541">
        <v>-0.52096145270200045</v>
      </c>
      <c r="U1541">
        <v>11</v>
      </c>
      <c r="V1541">
        <v>3008</v>
      </c>
      <c r="W1541">
        <v>149</v>
      </c>
    </row>
    <row r="1542" spans="1:23">
      <c r="A1542" t="s">
        <v>351</v>
      </c>
      <c r="B1542" t="str">
        <f t="shared" si="24"/>
        <v>CPI_historical_new_high_24_1</v>
      </c>
      <c r="C1542" t="s">
        <v>386</v>
      </c>
      <c r="D1542" t="s">
        <v>335</v>
      </c>
      <c r="E1542">
        <v>24</v>
      </c>
      <c r="F1542">
        <v>1</v>
      </c>
      <c r="G1542">
        <v>-1</v>
      </c>
      <c r="H1542" t="s">
        <v>330</v>
      </c>
      <c r="I1542" t="s">
        <v>331</v>
      </c>
      <c r="K1542">
        <v>2.6942761325478459E-2</v>
      </c>
      <c r="L1542">
        <v>2.2297832329094551E-3</v>
      </c>
      <c r="M1542">
        <v>1.2623439064391329E-2</v>
      </c>
      <c r="N1542">
        <v>0.49664429530201343</v>
      </c>
      <c r="O1542">
        <v>1.8560053175939539E-3</v>
      </c>
      <c r="P1542">
        <v>0.39209688801945392</v>
      </c>
      <c r="Q1542">
        <v>0.69555067573183371</v>
      </c>
      <c r="R1542">
        <v>148</v>
      </c>
      <c r="S1542">
        <v>0</v>
      </c>
      <c r="T1542">
        <v>-0.64156159053783013</v>
      </c>
      <c r="U1542">
        <v>11</v>
      </c>
      <c r="V1542">
        <v>3008</v>
      </c>
      <c r="W1542">
        <v>149</v>
      </c>
    </row>
    <row r="1543" spans="1:23">
      <c r="A1543" t="s">
        <v>351</v>
      </c>
      <c r="B1543" t="str">
        <f t="shared" si="24"/>
        <v>CPI_historical_new_high_24_-1</v>
      </c>
      <c r="C1543" t="s">
        <v>386</v>
      </c>
      <c r="D1543" t="s">
        <v>335</v>
      </c>
      <c r="E1543">
        <v>24</v>
      </c>
      <c r="F1543">
        <v>-1</v>
      </c>
      <c r="G1543">
        <v>-1</v>
      </c>
      <c r="H1543" t="s">
        <v>330</v>
      </c>
      <c r="I1543" t="s">
        <v>331</v>
      </c>
      <c r="K1543">
        <v>-0.32906038049351699</v>
      </c>
      <c r="L1543">
        <v>-3.2880525807961081E-2</v>
      </c>
      <c r="M1543">
        <v>-0.18614603779236411</v>
      </c>
      <c r="N1543">
        <v>0.49664429530201343</v>
      </c>
      <c r="O1543">
        <v>-9.9514291868954313E-4</v>
      </c>
      <c r="P1543">
        <v>-0.20597185982363811</v>
      </c>
      <c r="Q1543">
        <v>0.83709595169362894</v>
      </c>
      <c r="R1543">
        <v>148</v>
      </c>
      <c r="S1543">
        <v>0</v>
      </c>
      <c r="T1543">
        <v>-0.56805681693804122</v>
      </c>
      <c r="U1543">
        <v>11</v>
      </c>
      <c r="V1543">
        <v>3008</v>
      </c>
      <c r="W1543">
        <v>149</v>
      </c>
    </row>
    <row r="1544" spans="1:23">
      <c r="A1544" t="s">
        <v>351</v>
      </c>
      <c r="B1544" t="str">
        <f t="shared" si="24"/>
        <v>core_CPI_historical_new_high_24_1</v>
      </c>
      <c r="C1544" t="s">
        <v>440</v>
      </c>
      <c r="D1544" t="s">
        <v>335</v>
      </c>
      <c r="E1544">
        <v>24</v>
      </c>
      <c r="F1544">
        <v>1</v>
      </c>
      <c r="G1544">
        <v>-1</v>
      </c>
      <c r="H1544" t="s">
        <v>330</v>
      </c>
      <c r="I1544" t="s">
        <v>331</v>
      </c>
      <c r="K1544">
        <v>0.34127965735129878</v>
      </c>
      <c r="L1544">
        <v>2.490387708776343E-2</v>
      </c>
      <c r="M1544">
        <v>0.140999624873205</v>
      </c>
      <c r="N1544">
        <v>0.51006711409395977</v>
      </c>
      <c r="O1544">
        <v>3.6703966707053188E-3</v>
      </c>
      <c r="P1544">
        <v>0.77095286993792866</v>
      </c>
      <c r="Q1544">
        <v>0.4419639132479114</v>
      </c>
      <c r="R1544">
        <v>148</v>
      </c>
      <c r="S1544">
        <v>0</v>
      </c>
      <c r="T1544">
        <v>-0.53756694830720364</v>
      </c>
      <c r="U1544">
        <v>15</v>
      </c>
      <c r="V1544">
        <v>3008</v>
      </c>
      <c r="W1544">
        <v>149</v>
      </c>
    </row>
    <row r="1545" spans="1:23">
      <c r="A1545" t="s">
        <v>351</v>
      </c>
      <c r="B1545" t="str">
        <f t="shared" si="24"/>
        <v>core_CPI_historical_new_high_24_-1</v>
      </c>
      <c r="C1545" t="s">
        <v>440</v>
      </c>
      <c r="D1545" t="s">
        <v>335</v>
      </c>
      <c r="E1545">
        <v>24</v>
      </c>
      <c r="F1545">
        <v>-1</v>
      </c>
      <c r="G1545">
        <v>-1</v>
      </c>
      <c r="H1545" t="s">
        <v>330</v>
      </c>
      <c r="I1545" t="s">
        <v>331</v>
      </c>
      <c r="K1545">
        <v>-0.486299086277583</v>
      </c>
      <c r="L1545">
        <v>-5.4276247120867871E-2</v>
      </c>
      <c r="M1545">
        <v>-0.30729875740223689</v>
      </c>
      <c r="N1545">
        <v>0.48322147651006708</v>
      </c>
      <c r="O1545">
        <v>-2.763159649079412E-3</v>
      </c>
      <c r="P1545">
        <v>-0.5688172898637105</v>
      </c>
      <c r="Q1545">
        <v>0.5703422968740588</v>
      </c>
      <c r="R1545">
        <v>148</v>
      </c>
      <c r="S1545">
        <v>0</v>
      </c>
      <c r="T1545">
        <v>-0.59814753274884114</v>
      </c>
      <c r="U1545">
        <v>15</v>
      </c>
      <c r="V1545">
        <v>3008</v>
      </c>
      <c r="W1545">
        <v>149</v>
      </c>
    </row>
    <row r="1546" spans="1:23">
      <c r="A1546" t="s">
        <v>351</v>
      </c>
      <c r="B1546" t="str">
        <f t="shared" si="24"/>
        <v>PPI_historical_new_high_24_1</v>
      </c>
      <c r="C1546" t="s">
        <v>421</v>
      </c>
      <c r="D1546" t="s">
        <v>335</v>
      </c>
      <c r="E1546">
        <v>24</v>
      </c>
      <c r="F1546">
        <v>1</v>
      </c>
      <c r="G1546">
        <v>1</v>
      </c>
      <c r="H1546" t="s">
        <v>330</v>
      </c>
      <c r="I1546" t="s">
        <v>331</v>
      </c>
      <c r="K1546">
        <v>-0.42390465871481348</v>
      </c>
      <c r="L1546">
        <v>-4.5150262391432827E-2</v>
      </c>
      <c r="M1546">
        <v>-0.25561844200056122</v>
      </c>
      <c r="N1546">
        <v>0.46308724832214759</v>
      </c>
      <c r="O1546">
        <v>-2.0167745830572239E-3</v>
      </c>
      <c r="P1546">
        <v>-0.42676330285831787</v>
      </c>
      <c r="Q1546">
        <v>0.67017188058230026</v>
      </c>
      <c r="R1546">
        <v>148</v>
      </c>
      <c r="S1546">
        <v>0</v>
      </c>
      <c r="T1546">
        <v>-0.70543214730797743</v>
      </c>
      <c r="U1546">
        <v>9</v>
      </c>
      <c r="V1546">
        <v>3008</v>
      </c>
      <c r="W1546">
        <v>149</v>
      </c>
    </row>
    <row r="1547" spans="1:23">
      <c r="A1547" t="s">
        <v>351</v>
      </c>
      <c r="B1547" t="str">
        <f t="shared" si="24"/>
        <v>PPI_historical_new_high_24_-1</v>
      </c>
      <c r="C1547" t="s">
        <v>421</v>
      </c>
      <c r="D1547" t="s">
        <v>335</v>
      </c>
      <c r="E1547">
        <v>24</v>
      </c>
      <c r="F1547">
        <v>-1</v>
      </c>
      <c r="G1547">
        <v>1</v>
      </c>
      <c r="H1547" t="s">
        <v>330</v>
      </c>
      <c r="I1547" t="s">
        <v>331</v>
      </c>
      <c r="K1547">
        <v>0.19601138242422531</v>
      </c>
      <c r="L1547">
        <v>1.510834930674609E-2</v>
      </c>
      <c r="M1547">
        <v>8.5535997055988244E-2</v>
      </c>
      <c r="N1547">
        <v>0.53020134228187921</v>
      </c>
      <c r="O1547">
        <v>2.894661575688828E-3</v>
      </c>
      <c r="P1547">
        <v>0.59593183269322414</v>
      </c>
      <c r="Q1547">
        <v>0.55213105681018071</v>
      </c>
      <c r="R1547">
        <v>148</v>
      </c>
      <c r="S1547">
        <v>0</v>
      </c>
      <c r="T1547">
        <v>-0.52492259444797462</v>
      </c>
      <c r="U1547">
        <v>9</v>
      </c>
      <c r="V1547">
        <v>3008</v>
      </c>
      <c r="W1547">
        <v>149</v>
      </c>
    </row>
    <row r="1548" spans="1:23">
      <c r="A1548" t="s">
        <v>351</v>
      </c>
      <c r="B1548" t="str">
        <f t="shared" si="24"/>
        <v>CPI_PPI_historical_new_high_24_1</v>
      </c>
      <c r="C1548" t="s">
        <v>345</v>
      </c>
      <c r="D1548" t="s">
        <v>335</v>
      </c>
      <c r="E1548">
        <v>24</v>
      </c>
      <c r="F1548">
        <v>1</v>
      </c>
      <c r="G1548">
        <v>-1</v>
      </c>
      <c r="H1548" t="s">
        <v>330</v>
      </c>
      <c r="I1548" t="s">
        <v>331</v>
      </c>
      <c r="K1548">
        <v>-0.18854031813659569</v>
      </c>
      <c r="L1548">
        <v>-1.7350372978033098E-2</v>
      </c>
      <c r="M1548">
        <v>-9.822342676919367E-2</v>
      </c>
      <c r="N1548">
        <v>0.48322147651006708</v>
      </c>
      <c r="O1548">
        <v>3.9779064236355202E-4</v>
      </c>
      <c r="P1548">
        <v>8.1234883288823362E-2</v>
      </c>
      <c r="Q1548">
        <v>0.93536491041571534</v>
      </c>
      <c r="R1548">
        <v>148</v>
      </c>
      <c r="S1548">
        <v>0</v>
      </c>
      <c r="T1548">
        <v>-0.76630002123412966</v>
      </c>
      <c r="U1548">
        <v>17</v>
      </c>
      <c r="V1548">
        <v>3008</v>
      </c>
      <c r="W1548">
        <v>149</v>
      </c>
    </row>
    <row r="1549" spans="1:23">
      <c r="A1549" t="s">
        <v>351</v>
      </c>
      <c r="B1549" t="str">
        <f t="shared" si="24"/>
        <v>CPI_PPI_historical_new_high_24_-1</v>
      </c>
      <c r="C1549" t="s">
        <v>345</v>
      </c>
      <c r="D1549" t="s">
        <v>335</v>
      </c>
      <c r="E1549">
        <v>24</v>
      </c>
      <c r="F1549">
        <v>-1</v>
      </c>
      <c r="G1549">
        <v>-1</v>
      </c>
      <c r="H1549" t="s">
        <v>330</v>
      </c>
      <c r="I1549" t="s">
        <v>331</v>
      </c>
      <c r="K1549">
        <v>-0.15089239682688549</v>
      </c>
      <c r="L1549">
        <v>-1.3609821521720741E-2</v>
      </c>
      <c r="M1549">
        <v>-7.7047525679881851E-2</v>
      </c>
      <c r="N1549">
        <v>0.51006711409395977</v>
      </c>
      <c r="O1549">
        <v>6.93189491571216E-4</v>
      </c>
      <c r="P1549">
        <v>0.13891627469309001</v>
      </c>
      <c r="Q1549">
        <v>0.88970515603641154</v>
      </c>
      <c r="R1549">
        <v>148</v>
      </c>
      <c r="S1549">
        <v>0</v>
      </c>
      <c r="T1549">
        <v>-0.55388277942965591</v>
      </c>
      <c r="U1549">
        <v>17</v>
      </c>
      <c r="V1549">
        <v>3008</v>
      </c>
      <c r="W1549">
        <v>149</v>
      </c>
    </row>
    <row r="1550" spans="1:23">
      <c r="A1550" t="s">
        <v>351</v>
      </c>
      <c r="B1550" t="str">
        <f t="shared" si="24"/>
        <v>core_CPI_PPI_historical_new_high_24_1</v>
      </c>
      <c r="C1550" t="s">
        <v>420</v>
      </c>
      <c r="D1550" t="s">
        <v>335</v>
      </c>
      <c r="E1550">
        <v>24</v>
      </c>
      <c r="F1550">
        <v>1</v>
      </c>
      <c r="G1550">
        <v>-1</v>
      </c>
      <c r="H1550" t="s">
        <v>330</v>
      </c>
      <c r="I1550" t="s">
        <v>331</v>
      </c>
      <c r="K1550">
        <v>-0.3333511419443913</v>
      </c>
      <c r="L1550">
        <v>-3.340019798527738E-2</v>
      </c>
      <c r="M1550">
        <v>-0.1890882182134993</v>
      </c>
      <c r="N1550">
        <v>0.49664429530201343</v>
      </c>
      <c r="O1550">
        <v>-9.8970130717761467E-4</v>
      </c>
      <c r="P1550">
        <v>-0.20593430383272829</v>
      </c>
      <c r="Q1550">
        <v>0.83712523459588306</v>
      </c>
      <c r="R1550">
        <v>148</v>
      </c>
      <c r="S1550">
        <v>0</v>
      </c>
      <c r="T1550">
        <v>-0.76336447899484605</v>
      </c>
      <c r="U1550">
        <v>13</v>
      </c>
      <c r="V1550">
        <v>3008</v>
      </c>
      <c r="W1550">
        <v>149</v>
      </c>
    </row>
    <row r="1551" spans="1:23">
      <c r="A1551" t="s">
        <v>351</v>
      </c>
      <c r="B1551" t="str">
        <f t="shared" si="24"/>
        <v>core_CPI_PPI_historical_new_high_24_-1</v>
      </c>
      <c r="C1551" t="s">
        <v>420</v>
      </c>
      <c r="D1551" t="s">
        <v>335</v>
      </c>
      <c r="E1551">
        <v>24</v>
      </c>
      <c r="F1551">
        <v>-1</v>
      </c>
      <c r="G1551">
        <v>-1</v>
      </c>
      <c r="H1551" t="s">
        <v>330</v>
      </c>
      <c r="I1551" t="s">
        <v>331</v>
      </c>
      <c r="K1551">
        <v>3.3552487509363127E-2</v>
      </c>
      <c r="L1551">
        <v>2.7686111248022009E-3</v>
      </c>
      <c r="M1551">
        <v>1.5673911416503618E-2</v>
      </c>
      <c r="N1551">
        <v>0.49664429530201343</v>
      </c>
      <c r="O1551">
        <v>1.9413009011927001E-3</v>
      </c>
      <c r="P1551">
        <v>0.39732965048309499</v>
      </c>
      <c r="Q1551">
        <v>0.69169682259991327</v>
      </c>
      <c r="R1551">
        <v>148</v>
      </c>
      <c r="S1551">
        <v>0</v>
      </c>
      <c r="T1551">
        <v>-0.48397108965323088</v>
      </c>
      <c r="U1551">
        <v>13</v>
      </c>
      <c r="V1551">
        <v>3008</v>
      </c>
      <c r="W1551">
        <v>149</v>
      </c>
    </row>
    <row r="1552" spans="1:23">
      <c r="A1552" t="s">
        <v>351</v>
      </c>
      <c r="B1552" t="str">
        <f t="shared" si="24"/>
        <v>tot_retail_sales_yoy_historical_new_high_24_1</v>
      </c>
      <c r="C1552" t="s">
        <v>441</v>
      </c>
      <c r="D1552" t="s">
        <v>335</v>
      </c>
      <c r="E1552">
        <v>24</v>
      </c>
      <c r="F1552">
        <v>1</v>
      </c>
      <c r="G1552">
        <v>1</v>
      </c>
      <c r="H1552" t="s">
        <v>330</v>
      </c>
      <c r="I1552" t="s">
        <v>331</v>
      </c>
      <c r="K1552">
        <v>-7.6601261797603737E-2</v>
      </c>
      <c r="L1552">
        <v>-6.6542650332690467E-3</v>
      </c>
      <c r="M1552">
        <v>-3.7671118364101579E-2</v>
      </c>
      <c r="N1552">
        <v>0.48322147651006708</v>
      </c>
      <c r="O1552">
        <v>1.125500074004711E-3</v>
      </c>
      <c r="P1552">
        <v>0.23892699511647139</v>
      </c>
      <c r="Q1552">
        <v>0.81149272356108215</v>
      </c>
      <c r="R1552">
        <v>148</v>
      </c>
      <c r="S1552">
        <v>0</v>
      </c>
      <c r="T1552">
        <v>-0.64341366299568648</v>
      </c>
      <c r="U1552">
        <v>5</v>
      </c>
      <c r="V1552">
        <v>3008</v>
      </c>
      <c r="W1552">
        <v>149</v>
      </c>
    </row>
    <row r="1553" spans="1:23">
      <c r="A1553" t="s">
        <v>351</v>
      </c>
      <c r="B1553" t="str">
        <f t="shared" si="24"/>
        <v>tot_retail_sales_yoy_historical_new_high_24_-1</v>
      </c>
      <c r="C1553" t="s">
        <v>441</v>
      </c>
      <c r="D1553" t="s">
        <v>335</v>
      </c>
      <c r="E1553">
        <v>24</v>
      </c>
      <c r="F1553">
        <v>-1</v>
      </c>
      <c r="G1553">
        <v>1</v>
      </c>
      <c r="H1553" t="s">
        <v>330</v>
      </c>
      <c r="I1553" t="s">
        <v>331</v>
      </c>
      <c r="K1553">
        <v>-0.25382550675780702</v>
      </c>
      <c r="L1553">
        <v>-2.423103370723656E-2</v>
      </c>
      <c r="M1553">
        <v>-0.13717670310787219</v>
      </c>
      <c r="N1553">
        <v>0.51006711409395977</v>
      </c>
      <c r="O1553">
        <v>-3.0157449432875039E-4</v>
      </c>
      <c r="P1553">
        <v>-6.2773745572651724E-2</v>
      </c>
      <c r="Q1553">
        <v>0.95003137150863326</v>
      </c>
      <c r="R1553">
        <v>148</v>
      </c>
      <c r="S1553">
        <v>0</v>
      </c>
      <c r="T1553">
        <v>-0.56805681693804122</v>
      </c>
      <c r="U1553">
        <v>5</v>
      </c>
      <c r="V1553">
        <v>3008</v>
      </c>
      <c r="W1553">
        <v>149</v>
      </c>
    </row>
    <row r="1554" spans="1:23">
      <c r="A1554" t="s">
        <v>351</v>
      </c>
      <c r="B1554" t="str">
        <f t="shared" si="24"/>
        <v>consumer_confidence_historical_new_high_24_1</v>
      </c>
      <c r="C1554" t="s">
        <v>442</v>
      </c>
      <c r="D1554" t="s">
        <v>335</v>
      </c>
      <c r="E1554">
        <v>24</v>
      </c>
      <c r="F1554">
        <v>1</v>
      </c>
      <c r="G1554">
        <v>-1</v>
      </c>
      <c r="H1554" t="s">
        <v>330</v>
      </c>
      <c r="I1554" t="s">
        <v>331</v>
      </c>
      <c r="K1554">
        <v>0.79622384688933079</v>
      </c>
      <c r="L1554">
        <v>5.0290538673633638E-2</v>
      </c>
      <c r="M1554">
        <v>0.28477912816975748</v>
      </c>
      <c r="N1554">
        <v>0.53020134228187921</v>
      </c>
      <c r="O1554">
        <v>5.6505663922428251E-3</v>
      </c>
      <c r="P1554">
        <v>1.1821269876442191</v>
      </c>
      <c r="Q1554">
        <v>0.23905110810424271</v>
      </c>
      <c r="R1554">
        <v>148</v>
      </c>
      <c r="S1554">
        <v>0</v>
      </c>
      <c r="T1554">
        <v>-0.45000006696762329</v>
      </c>
      <c r="U1554">
        <v>21</v>
      </c>
      <c r="V1554">
        <v>3008</v>
      </c>
      <c r="W1554">
        <v>149</v>
      </c>
    </row>
    <row r="1555" spans="1:23">
      <c r="A1555" t="s">
        <v>351</v>
      </c>
      <c r="B1555" t="str">
        <f t="shared" si="24"/>
        <v>consumer_confidence_historical_new_high_24_-1</v>
      </c>
      <c r="C1555" t="s">
        <v>442</v>
      </c>
      <c r="D1555" t="s">
        <v>335</v>
      </c>
      <c r="E1555">
        <v>24</v>
      </c>
      <c r="F1555">
        <v>-1</v>
      </c>
      <c r="G1555">
        <v>-1</v>
      </c>
      <c r="H1555" t="s">
        <v>330</v>
      </c>
      <c r="I1555" t="s">
        <v>331</v>
      </c>
      <c r="K1555">
        <v>-0.61640828523021995</v>
      </c>
      <c r="L1555">
        <v>-7.713541606890173E-2</v>
      </c>
      <c r="M1555">
        <v>-0.4367930254568933</v>
      </c>
      <c r="N1555">
        <v>0.46308724832214759</v>
      </c>
      <c r="O1555">
        <v>-4.6861510586386039E-3</v>
      </c>
      <c r="P1555">
        <v>-0.95735718146288118</v>
      </c>
      <c r="Q1555">
        <v>0.33994825458294647</v>
      </c>
      <c r="R1555">
        <v>148</v>
      </c>
      <c r="S1555">
        <v>0</v>
      </c>
      <c r="T1555">
        <v>-0.66120121490446304</v>
      </c>
      <c r="U1555">
        <v>21</v>
      </c>
      <c r="V1555">
        <v>3008</v>
      </c>
      <c r="W1555">
        <v>149</v>
      </c>
    </row>
    <row r="1556" spans="1:23">
      <c r="A1556" t="s">
        <v>351</v>
      </c>
      <c r="B1556" t="str">
        <f t="shared" si="24"/>
        <v>M1_historical_new_high_24_1</v>
      </c>
      <c r="C1556" t="s">
        <v>343</v>
      </c>
      <c r="D1556" t="s">
        <v>335</v>
      </c>
      <c r="E1556">
        <v>24</v>
      </c>
      <c r="F1556">
        <v>1</v>
      </c>
      <c r="G1556">
        <v>-1</v>
      </c>
      <c r="H1556" t="s">
        <v>330</v>
      </c>
      <c r="I1556" t="s">
        <v>331</v>
      </c>
      <c r="K1556">
        <v>0.21239702848105149</v>
      </c>
      <c r="L1556">
        <v>1.626620065100548E-2</v>
      </c>
      <c r="M1556">
        <v>9.2091647630718476E-2</v>
      </c>
      <c r="N1556">
        <v>0.49664429530201343</v>
      </c>
      <c r="O1556">
        <v>2.9813419157432939E-3</v>
      </c>
      <c r="P1556">
        <v>0.62722402528752508</v>
      </c>
      <c r="Q1556">
        <v>0.53147883631469428</v>
      </c>
      <c r="R1556">
        <v>148</v>
      </c>
      <c r="S1556">
        <v>0</v>
      </c>
      <c r="T1556">
        <v>-0.58325588185926736</v>
      </c>
      <c r="U1556">
        <v>15</v>
      </c>
      <c r="V1556">
        <v>3008</v>
      </c>
      <c r="W1556">
        <v>149</v>
      </c>
    </row>
    <row r="1557" spans="1:23">
      <c r="A1557" t="s">
        <v>351</v>
      </c>
      <c r="B1557" t="str">
        <f t="shared" si="24"/>
        <v>M1_historical_new_high_24_-1</v>
      </c>
      <c r="C1557" t="s">
        <v>343</v>
      </c>
      <c r="D1557" t="s">
        <v>335</v>
      </c>
      <c r="E1557">
        <v>24</v>
      </c>
      <c r="F1557">
        <v>-1</v>
      </c>
      <c r="G1557">
        <v>-1</v>
      </c>
      <c r="H1557" t="s">
        <v>330</v>
      </c>
      <c r="I1557" t="s">
        <v>331</v>
      </c>
      <c r="K1557">
        <v>-0.431690634872402</v>
      </c>
      <c r="L1557">
        <v>-4.6238140795287541E-2</v>
      </c>
      <c r="M1557">
        <v>-0.26177880505586631</v>
      </c>
      <c r="N1557">
        <v>0.50335570469798663</v>
      </c>
      <c r="O1557">
        <v>-2.1010256394222442E-3</v>
      </c>
      <c r="P1557">
        <v>-0.43470426964625469</v>
      </c>
      <c r="Q1557">
        <v>0.66441026306579809</v>
      </c>
      <c r="R1557">
        <v>148</v>
      </c>
      <c r="S1557">
        <v>0</v>
      </c>
      <c r="T1557">
        <v>-0.52841764591899798</v>
      </c>
      <c r="U1557">
        <v>15</v>
      </c>
      <c r="V1557">
        <v>3008</v>
      </c>
      <c r="W1557">
        <v>149</v>
      </c>
    </row>
    <row r="1558" spans="1:23">
      <c r="A1558" t="s">
        <v>351</v>
      </c>
      <c r="B1558" t="str">
        <f t="shared" si="24"/>
        <v>M2_historical_new_high_24_1</v>
      </c>
      <c r="C1558" t="s">
        <v>341</v>
      </c>
      <c r="D1558" t="s">
        <v>335</v>
      </c>
      <c r="E1558">
        <v>24</v>
      </c>
      <c r="F1558">
        <v>1</v>
      </c>
      <c r="G1558">
        <v>-1</v>
      </c>
      <c r="H1558" t="s">
        <v>330</v>
      </c>
      <c r="I1558" t="s">
        <v>331</v>
      </c>
      <c r="K1558">
        <v>-0.15181598331466381</v>
      </c>
      <c r="L1558">
        <v>-1.369975114871824E-2</v>
      </c>
      <c r="M1558">
        <v>-7.7556634111779099E-2</v>
      </c>
      <c r="N1558">
        <v>0.48322147651006708</v>
      </c>
      <c r="O1558">
        <v>5.4412707586833228E-4</v>
      </c>
      <c r="P1558">
        <v>0.116109300438496</v>
      </c>
      <c r="Q1558">
        <v>0.90772331636845727</v>
      </c>
      <c r="R1558">
        <v>148</v>
      </c>
      <c r="S1558">
        <v>0</v>
      </c>
      <c r="T1558">
        <v>-0.6490073423938284</v>
      </c>
      <c r="U1558">
        <v>11</v>
      </c>
      <c r="V1558">
        <v>3008</v>
      </c>
      <c r="W1558">
        <v>149</v>
      </c>
    </row>
    <row r="1559" spans="1:23">
      <c r="A1559" t="s">
        <v>351</v>
      </c>
      <c r="B1559" t="str">
        <f t="shared" si="24"/>
        <v>M2_historical_new_high_24_-1</v>
      </c>
      <c r="C1559" t="s">
        <v>341</v>
      </c>
      <c r="D1559" t="s">
        <v>335</v>
      </c>
      <c r="E1559">
        <v>24</v>
      </c>
      <c r="F1559">
        <v>-1</v>
      </c>
      <c r="G1559">
        <v>-1</v>
      </c>
      <c r="H1559" t="s">
        <v>330</v>
      </c>
      <c r="I1559" t="s">
        <v>331</v>
      </c>
      <c r="K1559">
        <v>-0.18765672072989409</v>
      </c>
      <c r="L1559">
        <v>-1.7260776210182179E-2</v>
      </c>
      <c r="M1559">
        <v>-9.7716205972372655E-2</v>
      </c>
      <c r="N1559">
        <v>0.51006711409395977</v>
      </c>
      <c r="O1559">
        <v>2.6306250332915282E-4</v>
      </c>
      <c r="P1559">
        <v>5.474614607125064E-2</v>
      </c>
      <c r="Q1559">
        <v>0.9564145381268192</v>
      </c>
      <c r="R1559">
        <v>148</v>
      </c>
      <c r="S1559">
        <v>0</v>
      </c>
      <c r="T1559">
        <v>-0.53884566502532794</v>
      </c>
      <c r="U1559">
        <v>11</v>
      </c>
      <c r="V1559">
        <v>3008</v>
      </c>
      <c r="W1559">
        <v>149</v>
      </c>
    </row>
    <row r="1560" spans="1:23">
      <c r="A1560" t="s">
        <v>351</v>
      </c>
      <c r="B1560" t="str">
        <f t="shared" si="24"/>
        <v>M2_M1_historical_new_high_24_1</v>
      </c>
      <c r="C1560" t="s">
        <v>334</v>
      </c>
      <c r="D1560" t="s">
        <v>335</v>
      </c>
      <c r="E1560">
        <v>24</v>
      </c>
      <c r="F1560">
        <v>1</v>
      </c>
      <c r="G1560">
        <v>1</v>
      </c>
      <c r="H1560" t="s">
        <v>330</v>
      </c>
      <c r="I1560" t="s">
        <v>331</v>
      </c>
      <c r="K1560">
        <v>-1.7963472167828901E-2</v>
      </c>
      <c r="L1560">
        <v>-1.517446923431476E-3</v>
      </c>
      <c r="M1560">
        <v>-8.5906342633941413E-3</v>
      </c>
      <c r="N1560">
        <v>0.49664429530201343</v>
      </c>
      <c r="O1560">
        <v>1.5761481078346829E-3</v>
      </c>
      <c r="P1560">
        <v>0.33122450941133957</v>
      </c>
      <c r="Q1560">
        <v>0.74094342404831226</v>
      </c>
      <c r="R1560">
        <v>148</v>
      </c>
      <c r="S1560">
        <v>0</v>
      </c>
      <c r="T1560">
        <v>-0.55463150691805374</v>
      </c>
      <c r="U1560">
        <v>13</v>
      </c>
      <c r="V1560">
        <v>3008</v>
      </c>
      <c r="W1560">
        <v>149</v>
      </c>
    </row>
    <row r="1561" spans="1:23">
      <c r="A1561" t="s">
        <v>351</v>
      </c>
      <c r="B1561" t="str">
        <f t="shared" si="24"/>
        <v>M2_M1_historical_new_high_24_-1</v>
      </c>
      <c r="C1561" t="s">
        <v>334</v>
      </c>
      <c r="D1561" t="s">
        <v>335</v>
      </c>
      <c r="E1561">
        <v>24</v>
      </c>
      <c r="F1561">
        <v>-1</v>
      </c>
      <c r="G1561">
        <v>1</v>
      </c>
      <c r="H1561" t="s">
        <v>330</v>
      </c>
      <c r="I1561" t="s">
        <v>331</v>
      </c>
      <c r="K1561">
        <v>-0.29837988098096258</v>
      </c>
      <c r="L1561">
        <v>-2.9250998935097861E-2</v>
      </c>
      <c r="M1561">
        <v>-0.16559698386162669</v>
      </c>
      <c r="N1561">
        <v>0.49664429530201343</v>
      </c>
      <c r="O1561">
        <v>-6.76348432299246E-4</v>
      </c>
      <c r="P1561">
        <v>-0.13910880970535991</v>
      </c>
      <c r="Q1561">
        <v>0.88955327909533821</v>
      </c>
      <c r="R1561">
        <v>148</v>
      </c>
      <c r="S1561">
        <v>0</v>
      </c>
      <c r="T1561">
        <v>-0.59814753274884114</v>
      </c>
      <c r="U1561">
        <v>13</v>
      </c>
      <c r="V1561">
        <v>3008</v>
      </c>
      <c r="W1561">
        <v>149</v>
      </c>
    </row>
    <row r="1562" spans="1:23">
      <c r="A1562" t="s">
        <v>351</v>
      </c>
      <c r="B1562" t="str">
        <f t="shared" si="24"/>
        <v>TSF_newadded_MA12_yoy_historical_new_high_24_1</v>
      </c>
      <c r="C1562" t="s">
        <v>332</v>
      </c>
      <c r="D1562" t="s">
        <v>335</v>
      </c>
      <c r="E1562">
        <v>24</v>
      </c>
      <c r="F1562">
        <v>1</v>
      </c>
      <c r="G1562">
        <v>-1</v>
      </c>
      <c r="H1562" t="s">
        <v>330</v>
      </c>
      <c r="I1562" t="s">
        <v>331</v>
      </c>
      <c r="K1562">
        <v>0.15197285115477091</v>
      </c>
      <c r="L1562">
        <v>1.192289501400623E-2</v>
      </c>
      <c r="M1562">
        <v>6.7500783918087934E-2</v>
      </c>
      <c r="N1562">
        <v>0.49664429530201343</v>
      </c>
      <c r="O1562">
        <v>2.6183467864081731E-3</v>
      </c>
      <c r="P1562">
        <v>0.55515193135646157</v>
      </c>
      <c r="Q1562">
        <v>0.57962884836161299</v>
      </c>
      <c r="R1562">
        <v>148</v>
      </c>
      <c r="S1562">
        <v>0</v>
      </c>
      <c r="T1562">
        <v>-0.40088223955314611</v>
      </c>
      <c r="U1562">
        <v>14</v>
      </c>
      <c r="V1562">
        <v>3008</v>
      </c>
      <c r="W1562">
        <v>149</v>
      </c>
    </row>
    <row r="1563" spans="1:23">
      <c r="A1563" t="s">
        <v>351</v>
      </c>
      <c r="B1563" t="str">
        <f t="shared" si="24"/>
        <v>TSF_newadded_MA12_yoy_historical_new_high_24_-1</v>
      </c>
      <c r="C1563" t="s">
        <v>332</v>
      </c>
      <c r="D1563" t="s">
        <v>335</v>
      </c>
      <c r="E1563">
        <v>24</v>
      </c>
      <c r="F1563">
        <v>-1</v>
      </c>
      <c r="G1563">
        <v>-1</v>
      </c>
      <c r="H1563" t="s">
        <v>330</v>
      </c>
      <c r="I1563" t="s">
        <v>331</v>
      </c>
      <c r="K1563">
        <v>-0.40188122936407622</v>
      </c>
      <c r="L1563">
        <v>-4.2144469943634973E-2</v>
      </c>
      <c r="M1563">
        <v>-0.23859849102636491</v>
      </c>
      <c r="N1563">
        <v>0.49664429530201343</v>
      </c>
      <c r="O1563">
        <v>-1.775850340941514E-3</v>
      </c>
      <c r="P1563">
        <v>-0.36854472129615101</v>
      </c>
      <c r="Q1563">
        <v>0.71299374531543158</v>
      </c>
      <c r="R1563">
        <v>148</v>
      </c>
      <c r="S1563">
        <v>0</v>
      </c>
      <c r="T1563">
        <v>-0.56869305926059843</v>
      </c>
      <c r="U1563">
        <v>14</v>
      </c>
      <c r="V1563">
        <v>3008</v>
      </c>
      <c r="W1563">
        <v>149</v>
      </c>
    </row>
    <row r="1564" spans="1:23">
      <c r="A1564" t="s">
        <v>351</v>
      </c>
      <c r="B1564" t="str">
        <f t="shared" si="24"/>
        <v>TSF_yoy_historical_new_high_24_1</v>
      </c>
      <c r="C1564" t="s">
        <v>391</v>
      </c>
      <c r="D1564" t="s">
        <v>335</v>
      </c>
      <c r="E1564">
        <v>24</v>
      </c>
      <c r="F1564">
        <v>1</v>
      </c>
      <c r="G1564">
        <v>-1</v>
      </c>
      <c r="H1564" t="s">
        <v>330</v>
      </c>
      <c r="I1564" t="s">
        <v>331</v>
      </c>
      <c r="K1564">
        <v>-0.15523424491598109</v>
      </c>
      <c r="L1564">
        <v>-1.4033369705810711E-2</v>
      </c>
      <c r="M1564">
        <v>-7.9445299882042714E-2</v>
      </c>
      <c r="N1564">
        <v>0.46979865771812079</v>
      </c>
      <c r="O1564">
        <v>5.3813232980637045E-4</v>
      </c>
      <c r="P1564">
        <v>0.1138986540597717</v>
      </c>
      <c r="Q1564">
        <v>0.90947249596940116</v>
      </c>
      <c r="R1564">
        <v>148</v>
      </c>
      <c r="S1564">
        <v>0</v>
      </c>
      <c r="T1564">
        <v>-0.68265198470835164</v>
      </c>
      <c r="U1564">
        <v>5</v>
      </c>
      <c r="V1564">
        <v>3008</v>
      </c>
      <c r="W1564">
        <v>149</v>
      </c>
    </row>
    <row r="1565" spans="1:23">
      <c r="A1565" t="s">
        <v>351</v>
      </c>
      <c r="B1565" t="str">
        <f t="shared" si="24"/>
        <v>TSF_yoy_historical_new_high_24_-1</v>
      </c>
      <c r="C1565" t="s">
        <v>391</v>
      </c>
      <c r="D1565" t="s">
        <v>335</v>
      </c>
      <c r="E1565">
        <v>24</v>
      </c>
      <c r="F1565">
        <v>-1</v>
      </c>
      <c r="G1565">
        <v>-1</v>
      </c>
      <c r="H1565" t="s">
        <v>330</v>
      </c>
      <c r="I1565" t="s">
        <v>331</v>
      </c>
      <c r="K1565">
        <v>-0.18436965349035819</v>
      </c>
      <c r="L1565">
        <v>-1.692824970090134E-2</v>
      </c>
      <c r="M1565">
        <v>-9.5833709376967779E-2</v>
      </c>
      <c r="N1565">
        <v>0.52348993288590606</v>
      </c>
      <c r="O1565">
        <v>3.0242558129860533E-4</v>
      </c>
      <c r="P1565">
        <v>6.2815225134919064E-2</v>
      </c>
      <c r="Q1565">
        <v>0.9499983969790482</v>
      </c>
      <c r="R1565">
        <v>148</v>
      </c>
      <c r="S1565">
        <v>0</v>
      </c>
      <c r="T1565">
        <v>-0.56763693356435274</v>
      </c>
      <c r="U1565">
        <v>5</v>
      </c>
      <c r="V1565">
        <v>3008</v>
      </c>
      <c r="W1565">
        <v>149</v>
      </c>
    </row>
    <row r="1566" spans="1:23">
      <c r="A1566" t="s">
        <v>351</v>
      </c>
      <c r="B1566" t="str">
        <f t="shared" si="24"/>
        <v>long_loan_newadded_MA12_yoy_historical_new_high_24_1</v>
      </c>
      <c r="C1566" t="s">
        <v>328</v>
      </c>
      <c r="D1566" t="s">
        <v>335</v>
      </c>
      <c r="E1566">
        <v>24</v>
      </c>
      <c r="F1566">
        <v>1</v>
      </c>
      <c r="G1566">
        <v>-1</v>
      </c>
      <c r="H1566" t="s">
        <v>330</v>
      </c>
      <c r="I1566" t="s">
        <v>331</v>
      </c>
      <c r="K1566">
        <v>-0.30000378447222448</v>
      </c>
      <c r="L1566">
        <v>-2.9439428377622371E-2</v>
      </c>
      <c r="M1566">
        <v>-0.166663740077657</v>
      </c>
      <c r="N1566">
        <v>0.46308724832214759</v>
      </c>
      <c r="O1566">
        <v>-6.3968957326263759E-4</v>
      </c>
      <c r="P1566">
        <v>-0.1324570523415681</v>
      </c>
      <c r="Q1566">
        <v>0.89480270397451367</v>
      </c>
      <c r="R1566">
        <v>148</v>
      </c>
      <c r="S1566">
        <v>0</v>
      </c>
      <c r="T1566">
        <v>-0.61189150780188695</v>
      </c>
      <c r="U1566">
        <v>15</v>
      </c>
      <c r="V1566">
        <v>3008</v>
      </c>
      <c r="W1566">
        <v>149</v>
      </c>
    </row>
    <row r="1567" spans="1:23">
      <c r="A1567" t="s">
        <v>351</v>
      </c>
      <c r="B1567" t="str">
        <f t="shared" si="24"/>
        <v>long_loan_newadded_MA12_yoy_historical_new_high_24_-1</v>
      </c>
      <c r="C1567" t="s">
        <v>328</v>
      </c>
      <c r="D1567" t="s">
        <v>335</v>
      </c>
      <c r="E1567">
        <v>24</v>
      </c>
      <c r="F1567">
        <v>-1</v>
      </c>
      <c r="G1567">
        <v>-1</v>
      </c>
      <c r="H1567" t="s">
        <v>330</v>
      </c>
      <c r="I1567" t="s">
        <v>331</v>
      </c>
      <c r="K1567">
        <v>-1.568527049941915E-2</v>
      </c>
      <c r="L1567">
        <v>-1.3235965689579741E-3</v>
      </c>
      <c r="M1567">
        <v>-7.4932010128352404E-3</v>
      </c>
      <c r="N1567">
        <v>0.53020134228187921</v>
      </c>
      <c r="O1567">
        <v>1.6536195941777719E-3</v>
      </c>
      <c r="P1567">
        <v>0.33401822991659569</v>
      </c>
      <c r="Q1567">
        <v>0.73883862089842678</v>
      </c>
      <c r="R1567">
        <v>148</v>
      </c>
      <c r="S1567">
        <v>0</v>
      </c>
      <c r="T1567">
        <v>-0.52428196000972782</v>
      </c>
      <c r="U1567">
        <v>15</v>
      </c>
      <c r="V1567">
        <v>3008</v>
      </c>
      <c r="W1567">
        <v>149</v>
      </c>
    </row>
    <row r="1568" spans="1:23">
      <c r="A1568" t="s">
        <v>351</v>
      </c>
      <c r="B1568" t="str">
        <f t="shared" si="24"/>
        <v>loan_yoy_historical_new_high_24_1</v>
      </c>
      <c r="C1568" t="s">
        <v>443</v>
      </c>
      <c r="D1568" t="s">
        <v>335</v>
      </c>
      <c r="E1568">
        <v>24</v>
      </c>
      <c r="F1568">
        <v>1</v>
      </c>
      <c r="G1568">
        <v>-1</v>
      </c>
      <c r="H1568" t="s">
        <v>330</v>
      </c>
      <c r="I1568" t="s">
        <v>331</v>
      </c>
      <c r="K1568">
        <v>-0.25560824759285727</v>
      </c>
      <c r="L1568">
        <v>-2.442655467065602E-2</v>
      </c>
      <c r="M1568">
        <v>-0.13828359037781179</v>
      </c>
      <c r="N1568">
        <v>0.46979865771812079</v>
      </c>
      <c r="O1568">
        <v>-2.4004492520338821E-4</v>
      </c>
      <c r="P1568">
        <v>-4.9878677239198983E-2</v>
      </c>
      <c r="Q1568">
        <v>0.96028632067681818</v>
      </c>
      <c r="R1568">
        <v>148</v>
      </c>
      <c r="S1568">
        <v>0</v>
      </c>
      <c r="T1568">
        <v>-0.71976828543559246</v>
      </c>
      <c r="U1568">
        <v>5</v>
      </c>
      <c r="V1568">
        <v>3008</v>
      </c>
      <c r="W1568">
        <v>149</v>
      </c>
    </row>
    <row r="1569" spans="1:23">
      <c r="A1569" t="s">
        <v>351</v>
      </c>
      <c r="B1569" t="str">
        <f t="shared" si="24"/>
        <v>loan_yoy_historical_new_high_24_-1</v>
      </c>
      <c r="C1569" t="s">
        <v>443</v>
      </c>
      <c r="D1569" t="s">
        <v>335</v>
      </c>
      <c r="E1569">
        <v>24</v>
      </c>
      <c r="F1569">
        <v>-1</v>
      </c>
      <c r="G1569">
        <v>-1</v>
      </c>
      <c r="H1569" t="s">
        <v>330</v>
      </c>
      <c r="I1569" t="s">
        <v>331</v>
      </c>
      <c r="K1569">
        <v>-7.4389817847156148E-2</v>
      </c>
      <c r="L1569">
        <v>-6.4551822107108414E-3</v>
      </c>
      <c r="M1569">
        <v>-3.6544072001788462E-2</v>
      </c>
      <c r="N1569">
        <v>0.52348993288590606</v>
      </c>
      <c r="O1569">
        <v>1.2156093927495201E-3</v>
      </c>
      <c r="P1569">
        <v>0.24735448927116721</v>
      </c>
      <c r="Q1569">
        <v>0.80497670422932777</v>
      </c>
      <c r="R1569">
        <v>148</v>
      </c>
      <c r="S1569">
        <v>0</v>
      </c>
      <c r="T1569">
        <v>-0.53892487000351696</v>
      </c>
      <c r="U1569">
        <v>5</v>
      </c>
      <c r="V1569">
        <v>3008</v>
      </c>
      <c r="W1569">
        <v>149</v>
      </c>
    </row>
    <row r="1570" spans="1:23">
      <c r="A1570" t="s">
        <v>351</v>
      </c>
      <c r="B1570" t="str">
        <f t="shared" si="24"/>
        <v>newstarts_area_yoy_historical_new_high_24_1</v>
      </c>
      <c r="C1570" t="s">
        <v>340</v>
      </c>
      <c r="D1570" t="s">
        <v>335</v>
      </c>
      <c r="E1570">
        <v>24</v>
      </c>
      <c r="F1570">
        <v>1</v>
      </c>
      <c r="G1570">
        <v>1</v>
      </c>
      <c r="H1570" t="s">
        <v>330</v>
      </c>
      <c r="I1570" t="s">
        <v>331</v>
      </c>
      <c r="K1570">
        <v>0.1077661165487573</v>
      </c>
      <c r="L1570">
        <v>8.6110192522652618E-3</v>
      </c>
      <c r="M1570">
        <v>4.8750265905576587E-2</v>
      </c>
      <c r="N1570">
        <v>0.48322147651006708</v>
      </c>
      <c r="O1570">
        <v>2.3695165405302021E-3</v>
      </c>
      <c r="P1570">
        <v>0.49836796558717311</v>
      </c>
      <c r="Q1570">
        <v>0.6189645262124357</v>
      </c>
      <c r="R1570">
        <v>148</v>
      </c>
      <c r="S1570">
        <v>0</v>
      </c>
      <c r="T1570">
        <v>-0.58756252044161794</v>
      </c>
      <c r="U1570">
        <v>13</v>
      </c>
      <c r="V1570">
        <v>3008</v>
      </c>
      <c r="W1570">
        <v>149</v>
      </c>
    </row>
    <row r="1571" spans="1:23">
      <c r="A1571" t="s">
        <v>351</v>
      </c>
      <c r="B1571" t="str">
        <f t="shared" si="24"/>
        <v>newstarts_area_yoy_historical_new_high_24_-1</v>
      </c>
      <c r="C1571" t="s">
        <v>340</v>
      </c>
      <c r="D1571" t="s">
        <v>335</v>
      </c>
      <c r="E1571">
        <v>24</v>
      </c>
      <c r="F1571">
        <v>-1</v>
      </c>
      <c r="G1571">
        <v>1</v>
      </c>
      <c r="H1571" t="s">
        <v>330</v>
      </c>
      <c r="I1571" t="s">
        <v>331</v>
      </c>
      <c r="K1571">
        <v>-0.37801258294008522</v>
      </c>
      <c r="L1571">
        <v>-3.8999254937363108E-2</v>
      </c>
      <c r="M1571">
        <v>-0.2207896641057534</v>
      </c>
      <c r="N1571">
        <v>0.51006711409395977</v>
      </c>
      <c r="O1571">
        <v>-1.5039908498488219E-3</v>
      </c>
      <c r="P1571">
        <v>-0.31234559549237501</v>
      </c>
      <c r="Q1571">
        <v>0.7552175330952402</v>
      </c>
      <c r="R1571">
        <v>148</v>
      </c>
      <c r="S1571">
        <v>0</v>
      </c>
      <c r="T1571">
        <v>-0.52751103175600456</v>
      </c>
      <c r="U1571">
        <v>13</v>
      </c>
      <c r="V1571">
        <v>3008</v>
      </c>
      <c r="W1571">
        <v>149</v>
      </c>
    </row>
    <row r="1572" spans="1:23">
      <c r="A1572" t="s">
        <v>351</v>
      </c>
      <c r="B1572" t="str">
        <f t="shared" si="24"/>
        <v>completed_yoy_historical_new_high_24_1</v>
      </c>
      <c r="C1572" t="s">
        <v>444</v>
      </c>
      <c r="D1572" t="s">
        <v>335</v>
      </c>
      <c r="E1572">
        <v>24</v>
      </c>
      <c r="F1572">
        <v>1</v>
      </c>
      <c r="G1572">
        <v>1</v>
      </c>
      <c r="H1572" t="s">
        <v>330</v>
      </c>
      <c r="I1572" t="s">
        <v>331</v>
      </c>
      <c r="K1572">
        <v>-0.2052057835812082</v>
      </c>
      <c r="L1572">
        <v>-1.9057212861008921E-2</v>
      </c>
      <c r="M1572">
        <v>-0.10788620308130931</v>
      </c>
      <c r="N1572">
        <v>0.46979865771812079</v>
      </c>
      <c r="O1572">
        <v>1.37132793586529E-4</v>
      </c>
      <c r="P1572">
        <v>2.895879035996073E-2</v>
      </c>
      <c r="Q1572">
        <v>0.97693647042755538</v>
      </c>
      <c r="R1572">
        <v>148</v>
      </c>
      <c r="S1572">
        <v>0</v>
      </c>
      <c r="T1572">
        <v>-0.70089773148328949</v>
      </c>
      <c r="U1572">
        <v>11</v>
      </c>
      <c r="V1572">
        <v>3008</v>
      </c>
      <c r="W1572">
        <v>149</v>
      </c>
    </row>
    <row r="1573" spans="1:23">
      <c r="A1573" t="s">
        <v>351</v>
      </c>
      <c r="B1573" t="str">
        <f t="shared" si="24"/>
        <v>completed_yoy_historical_new_high_24_-1</v>
      </c>
      <c r="C1573" t="s">
        <v>444</v>
      </c>
      <c r="D1573" t="s">
        <v>335</v>
      </c>
      <c r="E1573">
        <v>24</v>
      </c>
      <c r="F1573">
        <v>-1</v>
      </c>
      <c r="G1573">
        <v>1</v>
      </c>
      <c r="H1573" t="s">
        <v>330</v>
      </c>
      <c r="I1573" t="s">
        <v>331</v>
      </c>
      <c r="K1573">
        <v>-0.13308807323328889</v>
      </c>
      <c r="L1573">
        <v>-1.189350318096127E-2</v>
      </c>
      <c r="M1573">
        <v>-6.7331194172401909E-2</v>
      </c>
      <c r="N1573">
        <v>0.52348993288590606</v>
      </c>
      <c r="O1573">
        <v>7.2198671774838491E-4</v>
      </c>
      <c r="P1573">
        <v>0.14948070559358079</v>
      </c>
      <c r="Q1573">
        <v>0.88137783701682526</v>
      </c>
      <c r="R1573">
        <v>148</v>
      </c>
      <c r="S1573">
        <v>0</v>
      </c>
      <c r="T1573">
        <v>-0.61429610149185587</v>
      </c>
      <c r="U1573">
        <v>11</v>
      </c>
      <c r="V1573">
        <v>3008</v>
      </c>
      <c r="W1573">
        <v>149</v>
      </c>
    </row>
    <row r="1574" spans="1:23">
      <c r="A1574" t="s">
        <v>351</v>
      </c>
      <c r="B1574" t="str">
        <f t="shared" si="24"/>
        <v>sold_area_yoy_historical_new_high_24_1</v>
      </c>
      <c r="C1574" t="s">
        <v>346</v>
      </c>
      <c r="D1574" t="s">
        <v>335</v>
      </c>
      <c r="E1574">
        <v>24</v>
      </c>
      <c r="F1574">
        <v>1</v>
      </c>
      <c r="G1574">
        <v>-1</v>
      </c>
      <c r="H1574" t="s">
        <v>330</v>
      </c>
      <c r="I1574" t="s">
        <v>331</v>
      </c>
      <c r="K1574">
        <v>3.1831617708875097E-2</v>
      </c>
      <c r="L1574">
        <v>2.6286297016666631E-3</v>
      </c>
      <c r="M1574">
        <v>1.488143622881841E-2</v>
      </c>
      <c r="N1574">
        <v>0.48322147651006708</v>
      </c>
      <c r="O1574">
        <v>1.900884199766204E-3</v>
      </c>
      <c r="P1574">
        <v>0.4001276244214001</v>
      </c>
      <c r="Q1574">
        <v>0.68963945286616135</v>
      </c>
      <c r="R1574">
        <v>148</v>
      </c>
      <c r="S1574">
        <v>0</v>
      </c>
      <c r="T1574">
        <v>-0.62820200390534842</v>
      </c>
      <c r="U1574">
        <v>15</v>
      </c>
      <c r="V1574">
        <v>3008</v>
      </c>
      <c r="W1574">
        <v>149</v>
      </c>
    </row>
    <row r="1575" spans="1:23">
      <c r="A1575" t="s">
        <v>351</v>
      </c>
      <c r="B1575" t="str">
        <f t="shared" si="24"/>
        <v>sold_area_yoy_historical_new_high_24_-1</v>
      </c>
      <c r="C1575" t="s">
        <v>346</v>
      </c>
      <c r="D1575" t="s">
        <v>335</v>
      </c>
      <c r="E1575">
        <v>24</v>
      </c>
      <c r="F1575">
        <v>-1</v>
      </c>
      <c r="G1575">
        <v>-1</v>
      </c>
      <c r="H1575" t="s">
        <v>330</v>
      </c>
      <c r="I1575" t="s">
        <v>331</v>
      </c>
      <c r="K1575">
        <v>-0.33223931723610522</v>
      </c>
      <c r="L1575">
        <v>-3.3265246706328799E-2</v>
      </c>
      <c r="M1575">
        <v>-0.18832422352310429</v>
      </c>
      <c r="N1575">
        <v>0.51006711409395977</v>
      </c>
      <c r="O1575">
        <v>-1.0143606682367051E-3</v>
      </c>
      <c r="P1575">
        <v>-0.20912435014429959</v>
      </c>
      <c r="Q1575">
        <v>0.83463873002103339</v>
      </c>
      <c r="R1575">
        <v>148</v>
      </c>
      <c r="S1575">
        <v>0</v>
      </c>
      <c r="T1575">
        <v>-0.58948729338837635</v>
      </c>
      <c r="U1575">
        <v>15</v>
      </c>
      <c r="V1575">
        <v>3008</v>
      </c>
      <c r="W1575">
        <v>149</v>
      </c>
    </row>
    <row r="1576" spans="1:23">
      <c r="A1576" t="s">
        <v>351</v>
      </c>
      <c r="B1576" t="str">
        <f t="shared" si="24"/>
        <v>local_gov_budget_MA12_yoy_historical_new_high_24_1</v>
      </c>
      <c r="C1576" t="s">
        <v>389</v>
      </c>
      <c r="D1576" t="s">
        <v>335</v>
      </c>
      <c r="E1576">
        <v>24</v>
      </c>
      <c r="F1576">
        <v>1</v>
      </c>
      <c r="G1576">
        <v>-1</v>
      </c>
      <c r="H1576" t="s">
        <v>463</v>
      </c>
      <c r="I1576" t="s">
        <v>331</v>
      </c>
      <c r="K1576">
        <v>0.53818940765893308</v>
      </c>
      <c r="L1576">
        <v>4.6608876656435427E-2</v>
      </c>
      <c r="M1576">
        <v>0.28465884749927178</v>
      </c>
      <c r="N1576">
        <v>0.52542372881355937</v>
      </c>
      <c r="O1576">
        <v>4.8626370836523103E-3</v>
      </c>
      <c r="P1576">
        <v>1.0695702583499871</v>
      </c>
      <c r="Q1576">
        <v>0.28701441766004337</v>
      </c>
      <c r="R1576">
        <v>117</v>
      </c>
      <c r="S1576">
        <v>0</v>
      </c>
      <c r="T1576">
        <v>-0.31633605947422172</v>
      </c>
      <c r="U1576">
        <v>18</v>
      </c>
      <c r="V1576">
        <v>2382</v>
      </c>
      <c r="W1576">
        <v>118</v>
      </c>
    </row>
    <row r="1577" spans="1:23">
      <c r="A1577" t="s">
        <v>351</v>
      </c>
      <c r="B1577" t="str">
        <f t="shared" si="24"/>
        <v>local_gov_budget_MA12_yoy_historical_new_high_24_-1</v>
      </c>
      <c r="C1577" t="s">
        <v>389</v>
      </c>
      <c r="D1577" t="s">
        <v>335</v>
      </c>
      <c r="E1577">
        <v>24</v>
      </c>
      <c r="F1577">
        <v>-1</v>
      </c>
      <c r="G1577">
        <v>-1</v>
      </c>
      <c r="H1577" t="s">
        <v>463</v>
      </c>
      <c r="I1577" t="s">
        <v>331</v>
      </c>
      <c r="K1577">
        <v>-0.49547177352765231</v>
      </c>
      <c r="L1577">
        <v>-6.9819505284805627E-2</v>
      </c>
      <c r="M1577">
        <v>-0.42641533830225709</v>
      </c>
      <c r="N1577">
        <v>0.46610169491525422</v>
      </c>
      <c r="O1577">
        <v>-4.5783069528348768E-3</v>
      </c>
      <c r="P1577">
        <v>-1.0094289539831509</v>
      </c>
      <c r="Q1577">
        <v>0.31485199708599781</v>
      </c>
      <c r="R1577">
        <v>117</v>
      </c>
      <c r="S1577">
        <v>0</v>
      </c>
      <c r="T1577">
        <v>-0.58553799084827984</v>
      </c>
      <c r="U1577">
        <v>18</v>
      </c>
      <c r="V1577">
        <v>2382</v>
      </c>
      <c r="W1577">
        <v>118</v>
      </c>
    </row>
    <row r="1578" spans="1:23">
      <c r="A1578" t="s">
        <v>351</v>
      </c>
      <c r="B1578" t="str">
        <f t="shared" si="24"/>
        <v>newstarts_area_ytd_yoy_historical_new_high_24_1</v>
      </c>
      <c r="C1578" t="s">
        <v>446</v>
      </c>
      <c r="D1578" t="s">
        <v>335</v>
      </c>
      <c r="E1578">
        <v>24</v>
      </c>
      <c r="F1578">
        <v>1</v>
      </c>
      <c r="G1578">
        <v>1</v>
      </c>
      <c r="H1578" t="s">
        <v>330</v>
      </c>
      <c r="I1578" t="s">
        <v>331</v>
      </c>
      <c r="K1578">
        <v>-6.9498148148438799E-2</v>
      </c>
      <c r="L1578">
        <v>-6.0163585852168744E-3</v>
      </c>
      <c r="M1578">
        <v>-3.4059828806528337E-2</v>
      </c>
      <c r="N1578">
        <v>0.46979865771812079</v>
      </c>
      <c r="O1578">
        <v>1.2106802650470631E-3</v>
      </c>
      <c r="P1578">
        <v>0.25429164744476662</v>
      </c>
      <c r="Q1578">
        <v>0.79962321859000762</v>
      </c>
      <c r="R1578">
        <v>148</v>
      </c>
      <c r="S1578">
        <v>0</v>
      </c>
      <c r="T1578">
        <v>-0.63675118969456412</v>
      </c>
      <c r="U1578">
        <v>9</v>
      </c>
      <c r="V1578">
        <v>3008</v>
      </c>
      <c r="W1578">
        <v>149</v>
      </c>
    </row>
    <row r="1579" spans="1:23">
      <c r="A1579" t="s">
        <v>351</v>
      </c>
      <c r="B1579" t="str">
        <f t="shared" si="24"/>
        <v>newstarts_area_ytd_yoy_historical_new_high_24_-1</v>
      </c>
      <c r="C1579" t="s">
        <v>446</v>
      </c>
      <c r="D1579" t="s">
        <v>335</v>
      </c>
      <c r="E1579">
        <v>24</v>
      </c>
      <c r="F1579">
        <v>-1</v>
      </c>
      <c r="G1579">
        <v>1</v>
      </c>
      <c r="H1579" t="s">
        <v>330</v>
      </c>
      <c r="I1579" t="s">
        <v>331</v>
      </c>
      <c r="K1579">
        <v>-0.25952153220586438</v>
      </c>
      <c r="L1579">
        <v>-2.4857250567829729E-2</v>
      </c>
      <c r="M1579">
        <v>-0.14072194782763939</v>
      </c>
      <c r="N1579">
        <v>0.52348993288590606</v>
      </c>
      <c r="O1579">
        <v>-3.1922435891581483E-4</v>
      </c>
      <c r="P1579">
        <v>-6.5827934101099966E-2</v>
      </c>
      <c r="Q1579">
        <v>0.9476036533671508</v>
      </c>
      <c r="R1579">
        <v>148</v>
      </c>
      <c r="S1579">
        <v>0</v>
      </c>
      <c r="T1579">
        <v>-0.56763693356435274</v>
      </c>
      <c r="U1579">
        <v>9</v>
      </c>
      <c r="V1579">
        <v>3008</v>
      </c>
      <c r="W1579">
        <v>149</v>
      </c>
    </row>
    <row r="1580" spans="1:23">
      <c r="A1580" t="s">
        <v>351</v>
      </c>
      <c r="B1580" t="str">
        <f t="shared" si="24"/>
        <v>completed_area_ytd_yoy_historical_new_high_24_1</v>
      </c>
      <c r="C1580" t="s">
        <v>447</v>
      </c>
      <c r="D1580" t="s">
        <v>335</v>
      </c>
      <c r="E1580">
        <v>24</v>
      </c>
      <c r="F1580">
        <v>1</v>
      </c>
      <c r="G1580">
        <v>1</v>
      </c>
      <c r="H1580" t="s">
        <v>330</v>
      </c>
      <c r="I1580" t="s">
        <v>331</v>
      </c>
      <c r="K1580">
        <v>-0.23916566328906899</v>
      </c>
      <c r="L1580">
        <v>-2.2639261440899561E-2</v>
      </c>
      <c r="M1580">
        <v>-0.1281651253162433</v>
      </c>
      <c r="N1580">
        <v>0.46308724832214759</v>
      </c>
      <c r="O1580">
        <v>-1.4836096552521479E-4</v>
      </c>
      <c r="P1580">
        <v>-3.1257842159932298E-2</v>
      </c>
      <c r="Q1580">
        <v>0.9751060243231231</v>
      </c>
      <c r="R1580">
        <v>148</v>
      </c>
      <c r="S1580">
        <v>0</v>
      </c>
      <c r="T1580">
        <v>-0.70298590260746763</v>
      </c>
      <c r="U1580">
        <v>7</v>
      </c>
      <c r="V1580">
        <v>3008</v>
      </c>
      <c r="W1580">
        <v>149</v>
      </c>
    </row>
    <row r="1581" spans="1:23">
      <c r="A1581" t="s">
        <v>351</v>
      </c>
      <c r="B1581" t="str">
        <f t="shared" si="24"/>
        <v>completed_area_ytd_yoy_historical_new_high_24_-1</v>
      </c>
      <c r="C1581" t="s">
        <v>447</v>
      </c>
      <c r="D1581" t="s">
        <v>335</v>
      </c>
      <c r="E1581">
        <v>24</v>
      </c>
      <c r="F1581">
        <v>-1</v>
      </c>
      <c r="G1581">
        <v>1</v>
      </c>
      <c r="H1581" t="s">
        <v>330</v>
      </c>
      <c r="I1581" t="s">
        <v>331</v>
      </c>
      <c r="K1581">
        <v>-9.4393414843426671E-2</v>
      </c>
      <c r="L1581">
        <v>-8.2720711609586273E-3</v>
      </c>
      <c r="M1581">
        <v>-4.682975368859995E-2</v>
      </c>
      <c r="N1581">
        <v>0.53020134228187921</v>
      </c>
      <c r="O1581">
        <v>1.020765927379929E-3</v>
      </c>
      <c r="P1581">
        <v>0.21102047826196449</v>
      </c>
      <c r="Q1581">
        <v>0.83316156856128221</v>
      </c>
      <c r="R1581">
        <v>148</v>
      </c>
      <c r="S1581">
        <v>0</v>
      </c>
      <c r="T1581">
        <v>-0.56763693356435274</v>
      </c>
      <c r="U1581">
        <v>7</v>
      </c>
      <c r="V1581">
        <v>3008</v>
      </c>
      <c r="W1581">
        <v>149</v>
      </c>
    </row>
    <row r="1582" spans="1:23">
      <c r="A1582" t="s">
        <v>351</v>
      </c>
      <c r="B1582" t="str">
        <f t="shared" si="24"/>
        <v>sold_area_ytd_yoy_historical_new_high_24_1</v>
      </c>
      <c r="C1582" t="s">
        <v>392</v>
      </c>
      <c r="D1582" t="s">
        <v>335</v>
      </c>
      <c r="E1582">
        <v>24</v>
      </c>
      <c r="F1582">
        <v>1</v>
      </c>
      <c r="G1582">
        <v>-1</v>
      </c>
      <c r="H1582" t="s">
        <v>330</v>
      </c>
      <c r="I1582" t="s">
        <v>331</v>
      </c>
      <c r="K1582">
        <v>-0.18527908599264881</v>
      </c>
      <c r="L1582">
        <v>-1.7020126733173099E-2</v>
      </c>
      <c r="M1582">
        <v>-9.6353839562990623E-2</v>
      </c>
      <c r="N1582">
        <v>0.47651006711409388</v>
      </c>
      <c r="O1582">
        <v>2.8342349126003421E-4</v>
      </c>
      <c r="P1582">
        <v>6.0229437330732292E-2</v>
      </c>
      <c r="Q1582">
        <v>0.95205415398242899</v>
      </c>
      <c r="R1582">
        <v>148</v>
      </c>
      <c r="S1582">
        <v>0</v>
      </c>
      <c r="T1582">
        <v>-0.66830843804571183</v>
      </c>
      <c r="U1582">
        <v>10</v>
      </c>
      <c r="V1582">
        <v>3008</v>
      </c>
      <c r="W1582">
        <v>149</v>
      </c>
    </row>
    <row r="1583" spans="1:23">
      <c r="A1583" t="s">
        <v>351</v>
      </c>
      <c r="B1583" t="str">
        <f t="shared" si="24"/>
        <v>sold_area_ytd_yoy_historical_new_high_24_-1</v>
      </c>
      <c r="C1583" t="s">
        <v>392</v>
      </c>
      <c r="D1583" t="s">
        <v>335</v>
      </c>
      <c r="E1583">
        <v>24</v>
      </c>
      <c r="F1583">
        <v>-1</v>
      </c>
      <c r="G1583">
        <v>-1</v>
      </c>
      <c r="H1583" t="s">
        <v>330</v>
      </c>
      <c r="I1583" t="s">
        <v>331</v>
      </c>
      <c r="K1583">
        <v>-0.1542912748494476</v>
      </c>
      <c r="L1583">
        <v>-1.3941213507730589E-2</v>
      </c>
      <c r="M1583">
        <v>-7.8923586803800377E-2</v>
      </c>
      <c r="N1583">
        <v>0.51677852348993292</v>
      </c>
      <c r="O1583">
        <v>5.3739744346178054E-4</v>
      </c>
      <c r="P1583">
        <v>0.1118358144216809</v>
      </c>
      <c r="Q1583">
        <v>0.91110512321768011</v>
      </c>
      <c r="R1583">
        <v>148</v>
      </c>
      <c r="S1583">
        <v>0</v>
      </c>
      <c r="T1583">
        <v>-0.56933609172020838</v>
      </c>
      <c r="U1583">
        <v>10</v>
      </c>
      <c r="V1583">
        <v>3008</v>
      </c>
      <c r="W1583">
        <v>149</v>
      </c>
    </row>
    <row r="1584" spans="1:23">
      <c r="A1584" t="s">
        <v>351</v>
      </c>
      <c r="B1584" t="str">
        <f t="shared" si="24"/>
        <v>CN_BOND_1Y_historical_new_high_24_1</v>
      </c>
      <c r="C1584" t="s">
        <v>448</v>
      </c>
      <c r="D1584" t="s">
        <v>335</v>
      </c>
      <c r="E1584">
        <v>24</v>
      </c>
      <c r="F1584">
        <v>1</v>
      </c>
      <c r="G1584">
        <v>-1</v>
      </c>
      <c r="H1584" t="s">
        <v>330</v>
      </c>
      <c r="I1584" t="s">
        <v>331</v>
      </c>
      <c r="K1584">
        <v>0.34167316578570461</v>
      </c>
      <c r="L1584">
        <v>2.4929064421073791E-2</v>
      </c>
      <c r="M1584">
        <v>0.14114224190386329</v>
      </c>
      <c r="N1584">
        <v>0.48993288590604028</v>
      </c>
      <c r="O1584">
        <v>3.7372612434898502E-3</v>
      </c>
      <c r="P1584">
        <v>0.76802407575353815</v>
      </c>
      <c r="Q1584">
        <v>0.44369655649590622</v>
      </c>
      <c r="R1584">
        <v>148</v>
      </c>
      <c r="S1584">
        <v>0</v>
      </c>
      <c r="T1584">
        <v>-0.49246347505850019</v>
      </c>
      <c r="U1584">
        <v>11</v>
      </c>
      <c r="V1584">
        <v>3008</v>
      </c>
      <c r="W1584">
        <v>149</v>
      </c>
    </row>
    <row r="1585" spans="1:23">
      <c r="A1585" t="s">
        <v>351</v>
      </c>
      <c r="B1585" t="str">
        <f t="shared" si="24"/>
        <v>CN_BOND_1Y_historical_new_high_24_-1</v>
      </c>
      <c r="C1585" t="s">
        <v>448</v>
      </c>
      <c r="D1585" t="s">
        <v>335</v>
      </c>
      <c r="E1585">
        <v>24</v>
      </c>
      <c r="F1585">
        <v>-1</v>
      </c>
      <c r="G1585">
        <v>-1</v>
      </c>
      <c r="H1585" t="s">
        <v>330</v>
      </c>
      <c r="I1585" t="s">
        <v>331</v>
      </c>
      <c r="K1585">
        <v>-0.48644975310723071</v>
      </c>
      <c r="L1585">
        <v>-5.4299488006710812E-2</v>
      </c>
      <c r="M1585">
        <v>-0.30743036890788322</v>
      </c>
      <c r="N1585">
        <v>0.50335570469798663</v>
      </c>
      <c r="O1585">
        <v>-2.705113862564531E-3</v>
      </c>
      <c r="P1585">
        <v>-0.54895696302074415</v>
      </c>
      <c r="Q1585">
        <v>0.58386223306510576</v>
      </c>
      <c r="R1585">
        <v>148</v>
      </c>
      <c r="S1585">
        <v>0</v>
      </c>
      <c r="T1585">
        <v>-0.62435437883694678</v>
      </c>
      <c r="U1585">
        <v>11</v>
      </c>
      <c r="V1585">
        <v>3008</v>
      </c>
      <c r="W1585">
        <v>149</v>
      </c>
    </row>
    <row r="1586" spans="1:23">
      <c r="A1586" t="s">
        <v>351</v>
      </c>
      <c r="B1586" t="str">
        <f t="shared" si="24"/>
        <v>CN_BOND_10Y_historical_new_high_24_1</v>
      </c>
      <c r="C1586" t="s">
        <v>449</v>
      </c>
      <c r="D1586" t="s">
        <v>335</v>
      </c>
      <c r="E1586">
        <v>24</v>
      </c>
      <c r="F1586">
        <v>1</v>
      </c>
      <c r="G1586">
        <v>-1</v>
      </c>
      <c r="H1586" t="s">
        <v>330</v>
      </c>
      <c r="I1586" t="s">
        <v>331</v>
      </c>
      <c r="K1586">
        <v>-0.30339202640718987</v>
      </c>
      <c r="L1586">
        <v>-2.983387569583618E-2</v>
      </c>
      <c r="M1586">
        <v>-0.16889692476665269</v>
      </c>
      <c r="N1586">
        <v>0.46979865771812079</v>
      </c>
      <c r="O1586">
        <v>-6.9058058367421702E-4</v>
      </c>
      <c r="P1586">
        <v>-0.1437018146203497</v>
      </c>
      <c r="Q1586">
        <v>0.88593141630595695</v>
      </c>
      <c r="R1586">
        <v>148</v>
      </c>
      <c r="S1586">
        <v>0</v>
      </c>
      <c r="T1586">
        <v>-0.63005298936305332</v>
      </c>
      <c r="U1586">
        <v>11</v>
      </c>
      <c r="V1586">
        <v>3008</v>
      </c>
      <c r="W1586">
        <v>149</v>
      </c>
    </row>
    <row r="1587" spans="1:23">
      <c r="A1587" t="s">
        <v>351</v>
      </c>
      <c r="B1587" t="str">
        <f t="shared" si="24"/>
        <v>CN_BOND_10Y_historical_new_high_24_-1</v>
      </c>
      <c r="C1587" t="s">
        <v>449</v>
      </c>
      <c r="D1587" t="s">
        <v>335</v>
      </c>
      <c r="E1587">
        <v>24</v>
      </c>
      <c r="F1587">
        <v>-1</v>
      </c>
      <c r="G1587">
        <v>-1</v>
      </c>
      <c r="H1587" t="s">
        <v>330</v>
      </c>
      <c r="I1587" t="s">
        <v>331</v>
      </c>
      <c r="K1587">
        <v>-1.0897647374036199E-2</v>
      </c>
      <c r="L1587">
        <v>-9.1755762446332767E-4</v>
      </c>
      <c r="M1587">
        <v>-5.1945199024101421E-3</v>
      </c>
      <c r="N1587">
        <v>0.52348993288590606</v>
      </c>
      <c r="O1587">
        <v>1.668777869846491E-3</v>
      </c>
      <c r="P1587">
        <v>0.33886881343256231</v>
      </c>
      <c r="Q1587">
        <v>0.7351888665888342</v>
      </c>
      <c r="R1587">
        <v>148</v>
      </c>
      <c r="S1587">
        <v>0</v>
      </c>
      <c r="T1587">
        <v>-0.4572024323933368</v>
      </c>
      <c r="U1587">
        <v>11</v>
      </c>
      <c r="V1587">
        <v>3008</v>
      </c>
      <c r="W1587">
        <v>149</v>
      </c>
    </row>
    <row r="1588" spans="1:23">
      <c r="A1588" t="s">
        <v>351</v>
      </c>
      <c r="B1588" t="str">
        <f t="shared" si="24"/>
        <v>TERM_SPREAD_historical_new_high_24_1</v>
      </c>
      <c r="C1588" t="s">
        <v>450</v>
      </c>
      <c r="D1588" t="s">
        <v>335</v>
      </c>
      <c r="E1588">
        <v>24</v>
      </c>
      <c r="F1588">
        <v>1</v>
      </c>
      <c r="G1588">
        <v>1</v>
      </c>
      <c r="H1588" t="s">
        <v>330</v>
      </c>
      <c r="I1588" t="s">
        <v>331</v>
      </c>
      <c r="K1588">
        <v>1.0392213373332579</v>
      </c>
      <c r="L1588">
        <v>6.1514353982281562E-2</v>
      </c>
      <c r="M1588">
        <v>0.34836893172745609</v>
      </c>
      <c r="N1588">
        <v>0.52348993288590606</v>
      </c>
      <c r="O1588">
        <v>6.5238743687000174E-3</v>
      </c>
      <c r="P1588">
        <v>1.354852972608708</v>
      </c>
      <c r="Q1588">
        <v>0.17752890282515379</v>
      </c>
      <c r="R1588">
        <v>148</v>
      </c>
      <c r="S1588">
        <v>0</v>
      </c>
      <c r="T1588">
        <v>-0.55427999423181773</v>
      </c>
      <c r="U1588">
        <v>15</v>
      </c>
      <c r="V1588">
        <v>3008</v>
      </c>
      <c r="W1588">
        <v>149</v>
      </c>
    </row>
    <row r="1589" spans="1:23">
      <c r="A1589" t="s">
        <v>351</v>
      </c>
      <c r="B1589" t="str">
        <f t="shared" si="24"/>
        <v>TERM_SPREAD_historical_new_high_24_-1</v>
      </c>
      <c r="C1589" t="s">
        <v>450</v>
      </c>
      <c r="D1589" t="s">
        <v>335</v>
      </c>
      <c r="E1589">
        <v>24</v>
      </c>
      <c r="F1589">
        <v>-1</v>
      </c>
      <c r="G1589">
        <v>1</v>
      </c>
      <c r="H1589" t="s">
        <v>330</v>
      </c>
      <c r="I1589" t="s">
        <v>331</v>
      </c>
      <c r="K1589">
        <v>-0.66211780304353884</v>
      </c>
      <c r="L1589">
        <v>-8.689323197226273E-2</v>
      </c>
      <c r="M1589">
        <v>-0.49209494104810653</v>
      </c>
      <c r="N1589">
        <v>0.46979865771812079</v>
      </c>
      <c r="O1589">
        <v>-5.5131513899439339E-3</v>
      </c>
      <c r="P1589">
        <v>-1.122483340544294</v>
      </c>
      <c r="Q1589">
        <v>0.2634746820151504</v>
      </c>
      <c r="R1589">
        <v>148</v>
      </c>
      <c r="S1589">
        <v>0</v>
      </c>
      <c r="T1589">
        <v>-0.69658092668640248</v>
      </c>
      <c r="U1589">
        <v>15</v>
      </c>
      <c r="V1589">
        <v>3008</v>
      </c>
      <c r="W1589">
        <v>149</v>
      </c>
    </row>
    <row r="1590" spans="1:23">
      <c r="A1590" t="s">
        <v>351</v>
      </c>
      <c r="B1590" t="str">
        <f t="shared" si="24"/>
        <v>US_BOND_5Y_historical_new_high_24_1</v>
      </c>
      <c r="C1590" t="s">
        <v>338</v>
      </c>
      <c r="D1590" t="s">
        <v>335</v>
      </c>
      <c r="E1590">
        <v>24</v>
      </c>
      <c r="F1590">
        <v>1</v>
      </c>
      <c r="G1590">
        <v>1</v>
      </c>
      <c r="H1590" t="s">
        <v>330</v>
      </c>
      <c r="I1590" t="s">
        <v>331</v>
      </c>
      <c r="K1590">
        <v>0.1723419507102544</v>
      </c>
      <c r="L1590">
        <v>1.3409881504562019E-2</v>
      </c>
      <c r="M1590">
        <v>7.5919674728679623E-2</v>
      </c>
      <c r="N1590">
        <v>0.48993288590604028</v>
      </c>
      <c r="O1590">
        <v>2.738171201569376E-3</v>
      </c>
      <c r="P1590">
        <v>0.57745689510605935</v>
      </c>
      <c r="Q1590">
        <v>0.56450828621058102</v>
      </c>
      <c r="R1590">
        <v>148</v>
      </c>
      <c r="S1590">
        <v>0</v>
      </c>
      <c r="T1590">
        <v>-0.58489183019223157</v>
      </c>
      <c r="U1590">
        <v>27</v>
      </c>
      <c r="V1590">
        <v>3008</v>
      </c>
      <c r="W1590">
        <v>149</v>
      </c>
    </row>
    <row r="1591" spans="1:23">
      <c r="A1591" t="s">
        <v>351</v>
      </c>
      <c r="B1591" t="str">
        <f t="shared" si="24"/>
        <v>US_BOND_5Y_historical_new_high_24_-1</v>
      </c>
      <c r="C1591" t="s">
        <v>338</v>
      </c>
      <c r="D1591" t="s">
        <v>335</v>
      </c>
      <c r="E1591">
        <v>24</v>
      </c>
      <c r="F1591">
        <v>-1</v>
      </c>
      <c r="G1591">
        <v>1</v>
      </c>
      <c r="H1591" t="s">
        <v>330</v>
      </c>
      <c r="I1591" t="s">
        <v>331</v>
      </c>
      <c r="K1591">
        <v>-0.41227336860100849</v>
      </c>
      <c r="L1591">
        <v>-4.3549940976720158E-2</v>
      </c>
      <c r="M1591">
        <v>-0.24655679114546949</v>
      </c>
      <c r="N1591">
        <v>0.50335570469798663</v>
      </c>
      <c r="O1591">
        <v>-1.8983378617010061E-3</v>
      </c>
      <c r="P1591">
        <v>-0.39734435506103472</v>
      </c>
      <c r="Q1591">
        <v>0.6916860041934656</v>
      </c>
      <c r="R1591">
        <v>148</v>
      </c>
      <c r="S1591">
        <v>0</v>
      </c>
      <c r="T1591">
        <v>-0.5967405851487313</v>
      </c>
      <c r="U1591">
        <v>27</v>
      </c>
      <c r="V1591">
        <v>3008</v>
      </c>
      <c r="W1591">
        <v>149</v>
      </c>
    </row>
    <row r="1592" spans="1:23">
      <c r="A1592" t="s">
        <v>351</v>
      </c>
      <c r="B1592" t="str">
        <f t="shared" si="24"/>
        <v>US_BOND_10Y_historical_new_high_24_1</v>
      </c>
      <c r="C1592" t="s">
        <v>336</v>
      </c>
      <c r="D1592" t="s">
        <v>335</v>
      </c>
      <c r="E1592">
        <v>24</v>
      </c>
      <c r="F1592">
        <v>1</v>
      </c>
      <c r="G1592">
        <v>1</v>
      </c>
      <c r="H1592" t="s">
        <v>330</v>
      </c>
      <c r="I1592" t="s">
        <v>331</v>
      </c>
      <c r="K1592">
        <v>-7.9823404546434662E-2</v>
      </c>
      <c r="L1592">
        <v>-6.9451182540704037E-3</v>
      </c>
      <c r="M1592">
        <v>-3.931768295945013E-2</v>
      </c>
      <c r="N1592">
        <v>0.48322147651006708</v>
      </c>
      <c r="O1592">
        <v>1.159679396812814E-3</v>
      </c>
      <c r="P1592">
        <v>0.2423354370039516</v>
      </c>
      <c r="Q1592">
        <v>0.80885574793384973</v>
      </c>
      <c r="R1592">
        <v>148</v>
      </c>
      <c r="S1592">
        <v>0</v>
      </c>
      <c r="T1592">
        <v>-0.65432961997690808</v>
      </c>
      <c r="U1592">
        <v>23</v>
      </c>
      <c r="V1592">
        <v>3008</v>
      </c>
      <c r="W1592">
        <v>149</v>
      </c>
    </row>
    <row r="1593" spans="1:23">
      <c r="A1593" t="s">
        <v>351</v>
      </c>
      <c r="B1593" t="str">
        <f t="shared" si="24"/>
        <v>US_BOND_10Y_historical_new_high_24_-1</v>
      </c>
      <c r="C1593" t="s">
        <v>336</v>
      </c>
      <c r="D1593" t="s">
        <v>335</v>
      </c>
      <c r="E1593">
        <v>24</v>
      </c>
      <c r="F1593">
        <v>-1</v>
      </c>
      <c r="G1593">
        <v>1</v>
      </c>
      <c r="H1593" t="s">
        <v>330</v>
      </c>
      <c r="I1593" t="s">
        <v>331</v>
      </c>
      <c r="K1593">
        <v>-0.25121265967536027</v>
      </c>
      <c r="L1593">
        <v>-2.3945243312544769E-2</v>
      </c>
      <c r="M1593">
        <v>-0.13555874075977761</v>
      </c>
      <c r="N1593">
        <v>0.51006711409395977</v>
      </c>
      <c r="O1593">
        <v>-2.11556194987397E-4</v>
      </c>
      <c r="P1593">
        <v>-4.3132101536646837E-2</v>
      </c>
      <c r="Q1593">
        <v>0.96565436665309545</v>
      </c>
      <c r="R1593">
        <v>148</v>
      </c>
      <c r="S1593">
        <v>0</v>
      </c>
      <c r="T1593">
        <v>-0.57217266938006084</v>
      </c>
      <c r="U1593">
        <v>23</v>
      </c>
      <c r="V1593">
        <v>3008</v>
      </c>
      <c r="W1593">
        <v>149</v>
      </c>
    </row>
    <row r="1594" spans="1:23">
      <c r="A1594" t="s">
        <v>351</v>
      </c>
      <c r="B1594" t="str">
        <f t="shared" si="24"/>
        <v>CNY_INDEX_historical_new_high_24_1</v>
      </c>
      <c r="C1594" t="s">
        <v>388</v>
      </c>
      <c r="D1594" t="s">
        <v>335</v>
      </c>
      <c r="E1594">
        <v>24</v>
      </c>
      <c r="F1594">
        <v>1</v>
      </c>
      <c r="G1594">
        <v>-1</v>
      </c>
      <c r="H1594" t="s">
        <v>464</v>
      </c>
      <c r="I1594" t="s">
        <v>331</v>
      </c>
      <c r="K1594">
        <v>-0.27874929016316619</v>
      </c>
      <c r="L1594">
        <v>-4.4912019986318892E-2</v>
      </c>
      <c r="M1594">
        <v>-0.28974871022159338</v>
      </c>
      <c r="N1594">
        <v>0.4606741573033708</v>
      </c>
      <c r="O1594">
        <v>-2.541774639695953E-3</v>
      </c>
      <c r="P1594">
        <v>-0.50448197255235627</v>
      </c>
      <c r="Q1594">
        <v>0.61518361298627666</v>
      </c>
      <c r="R1594">
        <v>88</v>
      </c>
      <c r="S1594">
        <v>0</v>
      </c>
      <c r="T1594">
        <v>-0.42367921489716392</v>
      </c>
      <c r="U1594">
        <v>15</v>
      </c>
      <c r="V1594">
        <v>1792</v>
      </c>
      <c r="W1594">
        <v>89</v>
      </c>
    </row>
    <row r="1595" spans="1:23">
      <c r="A1595" t="s">
        <v>351</v>
      </c>
      <c r="B1595" t="str">
        <f t="shared" si="24"/>
        <v>CNY_INDEX_historical_new_high_24_-1</v>
      </c>
      <c r="C1595" t="s">
        <v>388</v>
      </c>
      <c r="D1595" t="s">
        <v>335</v>
      </c>
      <c r="E1595">
        <v>24</v>
      </c>
      <c r="F1595">
        <v>-1</v>
      </c>
      <c r="G1595">
        <v>-1</v>
      </c>
      <c r="H1595" t="s">
        <v>464</v>
      </c>
      <c r="I1595" t="s">
        <v>331</v>
      </c>
      <c r="K1595">
        <v>0.16875074787289779</v>
      </c>
      <c r="L1595">
        <v>2.2170616374140861E-2</v>
      </c>
      <c r="M1595">
        <v>0.14303314571871639</v>
      </c>
      <c r="N1595">
        <v>0.5393258426966292</v>
      </c>
      <c r="O1595">
        <v>2.890477594729816E-3</v>
      </c>
      <c r="P1595">
        <v>0.5660250355142078</v>
      </c>
      <c r="Q1595">
        <v>0.57281735776815257</v>
      </c>
      <c r="R1595">
        <v>88</v>
      </c>
      <c r="S1595">
        <v>0</v>
      </c>
      <c r="T1595">
        <v>-0.36539718839491181</v>
      </c>
      <c r="U1595">
        <v>15</v>
      </c>
      <c r="V1595">
        <v>1792</v>
      </c>
      <c r="W1595">
        <v>89</v>
      </c>
    </row>
    <row r="1596" spans="1:23">
      <c r="A1596" t="s">
        <v>351</v>
      </c>
      <c r="B1596" t="str">
        <f t="shared" si="24"/>
        <v>USD_INDEX_historical_new_high_24_1</v>
      </c>
      <c r="C1596" t="s">
        <v>452</v>
      </c>
      <c r="D1596" t="s">
        <v>335</v>
      </c>
      <c r="E1596">
        <v>24</v>
      </c>
      <c r="F1596">
        <v>1</v>
      </c>
      <c r="G1596">
        <v>1</v>
      </c>
      <c r="H1596" t="s">
        <v>330</v>
      </c>
      <c r="I1596" t="s">
        <v>331</v>
      </c>
      <c r="K1596">
        <v>-1.5435859077362781E-2</v>
      </c>
      <c r="L1596">
        <v>-1.302399322725911E-3</v>
      </c>
      <c r="M1596">
        <v>-7.3732004681975527E-3</v>
      </c>
      <c r="N1596">
        <v>0.49664429530201343</v>
      </c>
      <c r="O1596">
        <v>1.546803806569422E-3</v>
      </c>
      <c r="P1596">
        <v>0.32289827956532807</v>
      </c>
      <c r="Q1596">
        <v>0.74722801731855248</v>
      </c>
      <c r="R1596">
        <v>148</v>
      </c>
      <c r="S1596">
        <v>0</v>
      </c>
      <c r="T1596">
        <v>-0.66524075293638663</v>
      </c>
      <c r="U1596">
        <v>19</v>
      </c>
      <c r="V1596">
        <v>3008</v>
      </c>
      <c r="W1596">
        <v>149</v>
      </c>
    </row>
    <row r="1597" spans="1:23">
      <c r="A1597" t="s">
        <v>351</v>
      </c>
      <c r="B1597" t="str">
        <f t="shared" si="24"/>
        <v>USD_INDEX_historical_new_high_24_-1</v>
      </c>
      <c r="C1597" t="s">
        <v>452</v>
      </c>
      <c r="D1597" t="s">
        <v>335</v>
      </c>
      <c r="E1597">
        <v>24</v>
      </c>
      <c r="F1597">
        <v>-1</v>
      </c>
      <c r="G1597">
        <v>1</v>
      </c>
      <c r="H1597" t="s">
        <v>330</v>
      </c>
      <c r="I1597" t="s">
        <v>331</v>
      </c>
      <c r="K1597">
        <v>-0.30018110867518177</v>
      </c>
      <c r="L1597">
        <v>-2.9460028418521581E-2</v>
      </c>
      <c r="M1597">
        <v>-0.16678041176643729</v>
      </c>
      <c r="N1597">
        <v>0.50335570469798663</v>
      </c>
      <c r="O1597">
        <v>-7.6526273228703153E-4</v>
      </c>
      <c r="P1597">
        <v>-0.1641418394911657</v>
      </c>
      <c r="Q1597">
        <v>0.86984343800729091</v>
      </c>
      <c r="R1597">
        <v>148</v>
      </c>
      <c r="S1597">
        <v>0</v>
      </c>
      <c r="T1597">
        <v>-0.60157213328459014</v>
      </c>
      <c r="U1597">
        <v>19</v>
      </c>
      <c r="V1597">
        <v>3008</v>
      </c>
      <c r="W1597">
        <v>149</v>
      </c>
    </row>
    <row r="1598" spans="1:23">
      <c r="A1598" t="s">
        <v>351</v>
      </c>
      <c r="B1598" t="str">
        <f t="shared" si="24"/>
        <v>DR007_exceed_expectation_3_1</v>
      </c>
      <c r="C1598" t="s">
        <v>387</v>
      </c>
      <c r="D1598" t="s">
        <v>329</v>
      </c>
      <c r="E1598">
        <v>3</v>
      </c>
      <c r="F1598">
        <v>1</v>
      </c>
      <c r="G1598">
        <v>1</v>
      </c>
      <c r="H1598" t="s">
        <v>330</v>
      </c>
      <c r="I1598" t="s">
        <v>331</v>
      </c>
      <c r="K1598">
        <v>-0.38047315032066831</v>
      </c>
      <c r="L1598">
        <v>-3.9318326748864041E-2</v>
      </c>
      <c r="M1598">
        <v>-0.22259619150409071</v>
      </c>
      <c r="N1598">
        <v>0.5436241610738255</v>
      </c>
      <c r="O1598">
        <v>-1.407867531167712E-3</v>
      </c>
      <c r="P1598">
        <v>-0.29138009860813002</v>
      </c>
      <c r="Q1598">
        <v>0.77116861280799598</v>
      </c>
      <c r="R1598">
        <v>148</v>
      </c>
      <c r="S1598">
        <v>0</v>
      </c>
      <c r="T1598">
        <v>-0.81805407422678778</v>
      </c>
      <c r="U1598">
        <v>52</v>
      </c>
      <c r="V1598">
        <v>3008</v>
      </c>
      <c r="W1598">
        <v>149</v>
      </c>
    </row>
    <row r="1599" spans="1:23">
      <c r="A1599" t="s">
        <v>351</v>
      </c>
      <c r="B1599" t="str">
        <f t="shared" si="24"/>
        <v>DR007_historical_high_12_-1</v>
      </c>
      <c r="C1599" t="s">
        <v>387</v>
      </c>
      <c r="D1599" t="s">
        <v>333</v>
      </c>
      <c r="E1599">
        <v>12</v>
      </c>
      <c r="F1599">
        <v>-1</v>
      </c>
      <c r="G1599">
        <v>1</v>
      </c>
      <c r="H1599" t="s">
        <v>330</v>
      </c>
      <c r="I1599" t="s">
        <v>331</v>
      </c>
      <c r="K1599">
        <v>-0.39438735916872719</v>
      </c>
      <c r="L1599">
        <v>-4.1144788963181189E-2</v>
      </c>
      <c r="M1599">
        <v>-0.23293800011383309</v>
      </c>
      <c r="N1599">
        <v>0.43624161073825501</v>
      </c>
      <c r="O1599">
        <v>-1.6941734872584729E-3</v>
      </c>
      <c r="P1599">
        <v>-0.3478670726827871</v>
      </c>
      <c r="Q1599">
        <v>0.72843427731623611</v>
      </c>
      <c r="R1599">
        <v>148</v>
      </c>
      <c r="S1599">
        <v>0</v>
      </c>
      <c r="T1599">
        <v>-0.71897283822119096</v>
      </c>
      <c r="U1599">
        <v>34</v>
      </c>
      <c r="V1599">
        <v>3008</v>
      </c>
      <c r="W1599">
        <v>149</v>
      </c>
    </row>
    <row r="1600" spans="1:23">
      <c r="A1600" t="s">
        <v>351</v>
      </c>
      <c r="B1600" t="str">
        <f t="shared" si="24"/>
        <v>CREDIT_SPREAD_historical_new_high_24_1</v>
      </c>
      <c r="C1600" t="s">
        <v>453</v>
      </c>
      <c r="D1600" t="s">
        <v>335</v>
      </c>
      <c r="E1600">
        <v>24</v>
      </c>
      <c r="F1600">
        <v>1</v>
      </c>
      <c r="G1600">
        <v>1</v>
      </c>
      <c r="H1600" t="s">
        <v>460</v>
      </c>
      <c r="I1600" t="s">
        <v>331</v>
      </c>
      <c r="K1600">
        <v>-0.388659047383626</v>
      </c>
      <c r="L1600">
        <v>-4.6108816175237211E-2</v>
      </c>
      <c r="M1600">
        <v>-0.2574007514755875</v>
      </c>
      <c r="N1600">
        <v>0.43846153846153851</v>
      </c>
      <c r="O1600">
        <v>-2.052055751764053E-3</v>
      </c>
      <c r="P1600">
        <v>-0.39933058676232719</v>
      </c>
      <c r="Q1600">
        <v>0.6903099760056034</v>
      </c>
      <c r="R1600">
        <v>129</v>
      </c>
      <c r="S1600">
        <v>0</v>
      </c>
      <c r="T1600">
        <v>-0.6459533081200578</v>
      </c>
      <c r="U1600">
        <v>5</v>
      </c>
      <c r="V1600">
        <v>2627</v>
      </c>
      <c r="W1600">
        <v>130</v>
      </c>
    </row>
    <row r="1601" spans="1:23">
      <c r="A1601" t="s">
        <v>351</v>
      </c>
      <c r="B1601" t="str">
        <f t="shared" si="24"/>
        <v>CREDIT_SPREAD_historical_new_high_24_-1</v>
      </c>
      <c r="C1601" t="s">
        <v>453</v>
      </c>
      <c r="D1601" t="s">
        <v>335</v>
      </c>
      <c r="E1601">
        <v>24</v>
      </c>
      <c r="F1601">
        <v>-1</v>
      </c>
      <c r="G1601">
        <v>1</v>
      </c>
      <c r="H1601" t="s">
        <v>460</v>
      </c>
      <c r="I1601" t="s">
        <v>331</v>
      </c>
      <c r="K1601">
        <v>0.17060631540264359</v>
      </c>
      <c r="L1601">
        <v>1.522532520330877E-2</v>
      </c>
      <c r="M1601">
        <v>8.4994811705805376E-2</v>
      </c>
      <c r="N1601">
        <v>0.55384615384615388</v>
      </c>
      <c r="O1601">
        <v>2.9482923455025271E-3</v>
      </c>
      <c r="P1601">
        <v>0.55954207739581907</v>
      </c>
      <c r="Q1601">
        <v>0.57676205585807439</v>
      </c>
      <c r="R1601">
        <v>129</v>
      </c>
      <c r="S1601">
        <v>0</v>
      </c>
      <c r="T1601">
        <v>-0.43902719593613421</v>
      </c>
      <c r="U1601">
        <v>5</v>
      </c>
      <c r="V1601">
        <v>2627</v>
      </c>
      <c r="W1601">
        <v>130</v>
      </c>
    </row>
    <row r="1602" spans="1:23">
      <c r="A1602" t="s">
        <v>351</v>
      </c>
      <c r="B1602" t="str">
        <f t="shared" si="24"/>
        <v>electricity_yoy_historical_new_high_36_1</v>
      </c>
      <c r="C1602" t="s">
        <v>435</v>
      </c>
      <c r="D1602" t="s">
        <v>335</v>
      </c>
      <c r="E1602">
        <v>36</v>
      </c>
      <c r="F1602">
        <v>1</v>
      </c>
      <c r="G1602">
        <v>-1</v>
      </c>
      <c r="H1602" t="s">
        <v>330</v>
      </c>
      <c r="I1602" t="s">
        <v>331</v>
      </c>
      <c r="K1602">
        <v>-0.22485063958410381</v>
      </c>
      <c r="L1602">
        <v>-2.1111819274716951E-2</v>
      </c>
      <c r="M1602">
        <v>-0.1195178344339861</v>
      </c>
      <c r="N1602">
        <v>0.46308724832214759</v>
      </c>
      <c r="O1602">
        <v>-3.6498591322171711E-5</v>
      </c>
      <c r="P1602">
        <v>-7.7204426386338612E-3</v>
      </c>
      <c r="Q1602">
        <v>0.9938504361000039</v>
      </c>
      <c r="R1602">
        <v>148</v>
      </c>
      <c r="S1602">
        <v>0</v>
      </c>
      <c r="T1602">
        <v>-0.66826401723998952</v>
      </c>
      <c r="U1602">
        <v>11</v>
      </c>
      <c r="V1602">
        <v>3008</v>
      </c>
      <c r="W1602">
        <v>149</v>
      </c>
    </row>
    <row r="1603" spans="1:23">
      <c r="A1603" t="s">
        <v>351</v>
      </c>
      <c r="B1603" t="str">
        <f t="shared" ref="B1603:B1666" si="25">C1603&amp;"_"&amp;D1603&amp;"_"&amp;E1603&amp;"_"&amp;F1603</f>
        <v>electricity_yoy_historical_new_high_36_-1</v>
      </c>
      <c r="C1603" t="s">
        <v>435</v>
      </c>
      <c r="D1603" t="s">
        <v>335</v>
      </c>
      <c r="E1603">
        <v>36</v>
      </c>
      <c r="F1603">
        <v>-1</v>
      </c>
      <c r="G1603">
        <v>-1</v>
      </c>
      <c r="H1603" t="s">
        <v>330</v>
      </c>
      <c r="I1603" t="s">
        <v>331</v>
      </c>
      <c r="K1603">
        <v>-0.11111764941795781</v>
      </c>
      <c r="L1603">
        <v>-9.8195482739910078E-3</v>
      </c>
      <c r="M1603">
        <v>-5.5590242108262182E-2</v>
      </c>
      <c r="N1603">
        <v>0.53020134228187921</v>
      </c>
      <c r="O1603">
        <v>8.8243911830482335E-4</v>
      </c>
      <c r="P1603">
        <v>0.1831185977764497</v>
      </c>
      <c r="Q1603">
        <v>0.85495558294465712</v>
      </c>
      <c r="R1603">
        <v>148</v>
      </c>
      <c r="S1603">
        <v>0</v>
      </c>
      <c r="T1603">
        <v>-0.56805681693804122</v>
      </c>
      <c r="U1603">
        <v>11</v>
      </c>
      <c r="V1603">
        <v>3008</v>
      </c>
      <c r="W1603">
        <v>149</v>
      </c>
    </row>
    <row r="1604" spans="1:23">
      <c r="A1604" t="s">
        <v>351</v>
      </c>
      <c r="B1604" t="str">
        <f t="shared" si="25"/>
        <v>electricity_ytd_yoy_historical_new_high_36_1</v>
      </c>
      <c r="C1604" t="s">
        <v>436</v>
      </c>
      <c r="D1604" t="s">
        <v>335</v>
      </c>
      <c r="E1604">
        <v>36</v>
      </c>
      <c r="F1604">
        <v>1</v>
      </c>
      <c r="G1604">
        <v>-1</v>
      </c>
      <c r="H1604" t="s">
        <v>330</v>
      </c>
      <c r="I1604" t="s">
        <v>331</v>
      </c>
      <c r="K1604">
        <v>-0.22456748524699771</v>
      </c>
      <c r="L1604">
        <v>-2.108186761084874E-2</v>
      </c>
      <c r="M1604">
        <v>-0.11934827019437121</v>
      </c>
      <c r="N1604">
        <v>0.47651006711409388</v>
      </c>
      <c r="O1604">
        <v>-4.5772775590860207E-5</v>
      </c>
      <c r="P1604">
        <v>-9.7171956237573943E-3</v>
      </c>
      <c r="Q1604">
        <v>0.99226000773503442</v>
      </c>
      <c r="R1604">
        <v>148</v>
      </c>
      <c r="S1604">
        <v>0</v>
      </c>
      <c r="T1604">
        <v>-0.68925401991923818</v>
      </c>
      <c r="U1604">
        <v>5</v>
      </c>
      <c r="V1604">
        <v>3008</v>
      </c>
      <c r="W1604">
        <v>149</v>
      </c>
    </row>
    <row r="1605" spans="1:23">
      <c r="A1605" t="s">
        <v>351</v>
      </c>
      <c r="B1605" t="str">
        <f t="shared" si="25"/>
        <v>electricity_ytd_yoy_historical_new_high_36_-1</v>
      </c>
      <c r="C1605" t="s">
        <v>436</v>
      </c>
      <c r="D1605" t="s">
        <v>335</v>
      </c>
      <c r="E1605">
        <v>36</v>
      </c>
      <c r="F1605">
        <v>-1</v>
      </c>
      <c r="G1605">
        <v>-1</v>
      </c>
      <c r="H1605" t="s">
        <v>330</v>
      </c>
      <c r="I1605" t="s">
        <v>331</v>
      </c>
      <c r="K1605">
        <v>-0.1114422307167194</v>
      </c>
      <c r="L1605">
        <v>-9.849844527658469E-3</v>
      </c>
      <c r="M1605">
        <v>-5.5761753548560722E-2</v>
      </c>
      <c r="N1605">
        <v>0.51677852348993292</v>
      </c>
      <c r="O1605">
        <v>8.7023904292070397E-4</v>
      </c>
      <c r="P1605">
        <v>0.18109155005485339</v>
      </c>
      <c r="Q1605">
        <v>0.85654347664458186</v>
      </c>
      <c r="R1605">
        <v>148</v>
      </c>
      <c r="S1605">
        <v>0</v>
      </c>
      <c r="T1605">
        <v>-0.56805681693804122</v>
      </c>
      <c r="U1605">
        <v>5</v>
      </c>
      <c r="V1605">
        <v>3008</v>
      </c>
      <c r="W1605">
        <v>149</v>
      </c>
    </row>
    <row r="1606" spans="1:23">
      <c r="A1606" t="s">
        <v>351</v>
      </c>
      <c r="B1606" t="str">
        <f t="shared" si="25"/>
        <v>industrial_value_added_yoy_historical_new_high_36_1</v>
      </c>
      <c r="C1606" t="s">
        <v>437</v>
      </c>
      <c r="D1606" t="s">
        <v>335</v>
      </c>
      <c r="E1606">
        <v>36</v>
      </c>
      <c r="F1606">
        <v>1</v>
      </c>
      <c r="G1606">
        <v>-1</v>
      </c>
      <c r="H1606" t="s">
        <v>330</v>
      </c>
      <c r="I1606" t="s">
        <v>331</v>
      </c>
      <c r="K1606">
        <v>-7.287908384302888E-2</v>
      </c>
      <c r="L1606">
        <v>-6.3194304270607349E-3</v>
      </c>
      <c r="M1606">
        <v>-3.5775567136829778E-2</v>
      </c>
      <c r="N1606">
        <v>0.47651006711409388</v>
      </c>
      <c r="O1606">
        <v>1.165221148626794E-3</v>
      </c>
      <c r="P1606">
        <v>0.2464098463828403</v>
      </c>
      <c r="Q1606">
        <v>0.80570641729399906</v>
      </c>
      <c r="R1606">
        <v>148</v>
      </c>
      <c r="S1606">
        <v>0</v>
      </c>
      <c r="T1606">
        <v>-0.65433785605596528</v>
      </c>
      <c r="U1606">
        <v>6</v>
      </c>
      <c r="V1606">
        <v>3008</v>
      </c>
      <c r="W1606">
        <v>149</v>
      </c>
    </row>
    <row r="1607" spans="1:23">
      <c r="A1607" t="s">
        <v>351</v>
      </c>
      <c r="B1607" t="str">
        <f t="shared" si="25"/>
        <v>industrial_value_added_yoy_historical_new_high_36_-1</v>
      </c>
      <c r="C1607" t="s">
        <v>437</v>
      </c>
      <c r="D1607" t="s">
        <v>335</v>
      </c>
      <c r="E1607">
        <v>36</v>
      </c>
      <c r="F1607">
        <v>-1</v>
      </c>
      <c r="G1607">
        <v>-1</v>
      </c>
      <c r="H1607" t="s">
        <v>330</v>
      </c>
      <c r="I1607" t="s">
        <v>331</v>
      </c>
      <c r="K1607">
        <v>-0.25682122630270587</v>
      </c>
      <c r="L1607">
        <v>-2.4559832747475089E-2</v>
      </c>
      <c r="M1607">
        <v>-0.13903815469889991</v>
      </c>
      <c r="N1607">
        <v>0.51677852348993292</v>
      </c>
      <c r="O1607">
        <v>-3.1578158758556452E-4</v>
      </c>
      <c r="P1607">
        <v>-6.5485617635469215E-2</v>
      </c>
      <c r="Q1607">
        <v>0.94787573038371931</v>
      </c>
      <c r="R1607">
        <v>148</v>
      </c>
      <c r="S1607">
        <v>0</v>
      </c>
      <c r="T1607">
        <v>-0.56805681693804122</v>
      </c>
      <c r="U1607">
        <v>6</v>
      </c>
      <c r="V1607">
        <v>3008</v>
      </c>
      <c r="W1607">
        <v>149</v>
      </c>
    </row>
    <row r="1608" spans="1:23">
      <c r="A1608" t="s">
        <v>351</v>
      </c>
      <c r="B1608" t="str">
        <f t="shared" si="25"/>
        <v>fixedasset_investment_yoy_historical_new_high_36_1</v>
      </c>
      <c r="C1608" t="s">
        <v>344</v>
      </c>
      <c r="D1608" t="s">
        <v>335</v>
      </c>
      <c r="E1608">
        <v>36</v>
      </c>
      <c r="F1608">
        <v>1</v>
      </c>
      <c r="G1608">
        <v>1</v>
      </c>
      <c r="H1608" t="s">
        <v>330</v>
      </c>
      <c r="I1608" t="s">
        <v>331</v>
      </c>
      <c r="K1608">
        <v>-1.320655570702456E-2</v>
      </c>
      <c r="L1608">
        <v>-1.113151101760135E-3</v>
      </c>
      <c r="M1608">
        <v>-6.3018224709662724E-3</v>
      </c>
      <c r="N1608">
        <v>0.47651006711409388</v>
      </c>
      <c r="O1608">
        <v>1.577620577292481E-3</v>
      </c>
      <c r="P1608">
        <v>0.3342469275220239</v>
      </c>
      <c r="Q1608">
        <v>0.73866640622179713</v>
      </c>
      <c r="R1608">
        <v>148</v>
      </c>
      <c r="S1608">
        <v>0</v>
      </c>
      <c r="T1608">
        <v>-0.62662470747622556</v>
      </c>
      <c r="U1608">
        <v>7</v>
      </c>
      <c r="V1608">
        <v>3008</v>
      </c>
      <c r="W1608">
        <v>149</v>
      </c>
    </row>
    <row r="1609" spans="1:23">
      <c r="A1609" t="s">
        <v>351</v>
      </c>
      <c r="B1609" t="str">
        <f t="shared" si="25"/>
        <v>fixedasset_investment_yoy_historical_new_high_36_-1</v>
      </c>
      <c r="C1609" t="s">
        <v>344</v>
      </c>
      <c r="D1609" t="s">
        <v>335</v>
      </c>
      <c r="E1609">
        <v>36</v>
      </c>
      <c r="F1609">
        <v>-1</v>
      </c>
      <c r="G1609">
        <v>1</v>
      </c>
      <c r="H1609" t="s">
        <v>330</v>
      </c>
      <c r="I1609" t="s">
        <v>331</v>
      </c>
      <c r="K1609">
        <v>-0.30176209669458781</v>
      </c>
      <c r="L1609">
        <v>-2.964390606512424E-2</v>
      </c>
      <c r="M1609">
        <v>-0.1678214512594246</v>
      </c>
      <c r="N1609">
        <v>0.51677852348993292</v>
      </c>
      <c r="O1609">
        <v>-7.3957558264061557E-4</v>
      </c>
      <c r="P1609">
        <v>-0.1536367711173082</v>
      </c>
      <c r="Q1609">
        <v>0.87810542977785722</v>
      </c>
      <c r="R1609">
        <v>148</v>
      </c>
      <c r="S1609">
        <v>0</v>
      </c>
      <c r="T1609">
        <v>-0.56805681693804122</v>
      </c>
      <c r="U1609">
        <v>7</v>
      </c>
      <c r="V1609">
        <v>3008</v>
      </c>
      <c r="W1609">
        <v>149</v>
      </c>
    </row>
    <row r="1610" spans="1:23">
      <c r="A1610" t="s">
        <v>351</v>
      </c>
      <c r="B1610" t="str">
        <f t="shared" si="25"/>
        <v>fixedasset_investment_ytd_yoy_historical_new_high_36_1</v>
      </c>
      <c r="C1610" t="s">
        <v>390</v>
      </c>
      <c r="D1610" t="s">
        <v>335</v>
      </c>
      <c r="E1610">
        <v>36</v>
      </c>
      <c r="F1610">
        <v>1</v>
      </c>
      <c r="G1610">
        <v>-1</v>
      </c>
      <c r="H1610" t="s">
        <v>330</v>
      </c>
      <c r="I1610" t="s">
        <v>331</v>
      </c>
      <c r="K1610">
        <v>-8.6564807608089822E-2</v>
      </c>
      <c r="L1610">
        <v>-7.5566754105633738E-3</v>
      </c>
      <c r="M1610">
        <v>-4.2779800761212523E-2</v>
      </c>
      <c r="N1610">
        <v>0.47651006711409388</v>
      </c>
      <c r="O1610">
        <v>1.061416551081211E-3</v>
      </c>
      <c r="P1610">
        <v>0.22473639401470219</v>
      </c>
      <c r="Q1610">
        <v>0.82249433449668707</v>
      </c>
      <c r="R1610">
        <v>148</v>
      </c>
      <c r="S1610">
        <v>0</v>
      </c>
      <c r="T1610">
        <v>-0.64341366299568648</v>
      </c>
      <c r="U1610">
        <v>3</v>
      </c>
      <c r="V1610">
        <v>3008</v>
      </c>
      <c r="W1610">
        <v>149</v>
      </c>
    </row>
    <row r="1611" spans="1:23">
      <c r="A1611" t="s">
        <v>351</v>
      </c>
      <c r="B1611" t="str">
        <f t="shared" si="25"/>
        <v>fixedasset_investment_ytd_yoy_historical_new_high_36_-1</v>
      </c>
      <c r="C1611" t="s">
        <v>390</v>
      </c>
      <c r="D1611" t="s">
        <v>335</v>
      </c>
      <c r="E1611">
        <v>36</v>
      </c>
      <c r="F1611">
        <v>-1</v>
      </c>
      <c r="G1611">
        <v>-1</v>
      </c>
      <c r="H1611" t="s">
        <v>330</v>
      </c>
      <c r="I1611" t="s">
        <v>331</v>
      </c>
      <c r="K1611">
        <v>-0.2456864030666438</v>
      </c>
      <c r="L1611">
        <v>-2.334378501584267E-2</v>
      </c>
      <c r="M1611">
        <v>-0.13215368104792999</v>
      </c>
      <c r="N1611">
        <v>0.51677852348993292</v>
      </c>
      <c r="O1611">
        <v>-2.1974641290876999E-4</v>
      </c>
      <c r="P1611">
        <v>-4.5616914723680027E-2</v>
      </c>
      <c r="Q1611">
        <v>0.96367708005711017</v>
      </c>
      <c r="R1611">
        <v>148</v>
      </c>
      <c r="S1611">
        <v>0</v>
      </c>
      <c r="T1611">
        <v>-0.56805681693804122</v>
      </c>
      <c r="U1611">
        <v>3</v>
      </c>
      <c r="V1611">
        <v>3008</v>
      </c>
      <c r="W1611">
        <v>149</v>
      </c>
    </row>
    <row r="1612" spans="1:23">
      <c r="A1612" t="s">
        <v>351</v>
      </c>
      <c r="B1612" t="str">
        <f t="shared" si="25"/>
        <v>pmi_manufacturing_historical_new_high_36_1</v>
      </c>
      <c r="C1612" t="s">
        <v>347</v>
      </c>
      <c r="D1612" t="s">
        <v>335</v>
      </c>
      <c r="E1612">
        <v>36</v>
      </c>
      <c r="F1612">
        <v>1</v>
      </c>
      <c r="G1612">
        <v>1</v>
      </c>
      <c r="H1612" t="s">
        <v>330</v>
      </c>
      <c r="I1612" t="s">
        <v>331</v>
      </c>
      <c r="K1612">
        <v>0.74335019264716728</v>
      </c>
      <c r="L1612">
        <v>4.7664873357235349E-2</v>
      </c>
      <c r="M1612">
        <v>0.26990545627411949</v>
      </c>
      <c r="N1612">
        <v>0.51677852348993292</v>
      </c>
      <c r="O1612">
        <v>5.4343578346078801E-3</v>
      </c>
      <c r="P1612">
        <v>1.140008781518036</v>
      </c>
      <c r="Q1612">
        <v>0.25612421596817542</v>
      </c>
      <c r="R1612">
        <v>148</v>
      </c>
      <c r="S1612">
        <v>0</v>
      </c>
      <c r="T1612">
        <v>-0.38806908952838798</v>
      </c>
      <c r="U1612">
        <v>9</v>
      </c>
      <c r="V1612">
        <v>3008</v>
      </c>
      <c r="W1612">
        <v>149</v>
      </c>
    </row>
    <row r="1613" spans="1:23">
      <c r="A1613" t="s">
        <v>351</v>
      </c>
      <c r="B1613" t="str">
        <f t="shared" si="25"/>
        <v>pmi_manufacturing_historical_new_high_36_-1</v>
      </c>
      <c r="C1613" t="s">
        <v>347</v>
      </c>
      <c r="D1613" t="s">
        <v>335</v>
      </c>
      <c r="E1613">
        <v>36</v>
      </c>
      <c r="F1613">
        <v>-1</v>
      </c>
      <c r="G1613">
        <v>1</v>
      </c>
      <c r="H1613" t="s">
        <v>330</v>
      </c>
      <c r="I1613" t="s">
        <v>331</v>
      </c>
      <c r="K1613">
        <v>-0.60477442315107943</v>
      </c>
      <c r="L1613">
        <v>-7.482252614447793E-2</v>
      </c>
      <c r="M1613">
        <v>-0.42368743764934452</v>
      </c>
      <c r="N1613">
        <v>0.47651006711409388</v>
      </c>
      <c r="O1613">
        <v>-4.5204834024931374E-3</v>
      </c>
      <c r="P1613">
        <v>-0.93375795076137746</v>
      </c>
      <c r="Q1613">
        <v>0.35194967845872133</v>
      </c>
      <c r="R1613">
        <v>148</v>
      </c>
      <c r="S1613">
        <v>0</v>
      </c>
      <c r="T1613">
        <v>-0.64508642551301965</v>
      </c>
      <c r="U1613">
        <v>9</v>
      </c>
      <c r="V1613">
        <v>3008</v>
      </c>
      <c r="W1613">
        <v>149</v>
      </c>
    </row>
    <row r="1614" spans="1:23">
      <c r="A1614" t="s">
        <v>351</v>
      </c>
      <c r="B1614" t="str">
        <f t="shared" si="25"/>
        <v>pmi_manufacturing_neworder_historical_new_low_3_-1</v>
      </c>
      <c r="C1614" t="s">
        <v>424</v>
      </c>
      <c r="D1614" t="s">
        <v>339</v>
      </c>
      <c r="E1614">
        <v>3</v>
      </c>
      <c r="F1614">
        <v>-1</v>
      </c>
      <c r="G1614">
        <v>1</v>
      </c>
      <c r="H1614" t="s">
        <v>330</v>
      </c>
      <c r="I1614" t="s">
        <v>331</v>
      </c>
      <c r="K1614">
        <v>-0.60740357475058948</v>
      </c>
      <c r="L1614">
        <v>-7.5339710612829291E-2</v>
      </c>
      <c r="M1614">
        <v>-0.42661756206431112</v>
      </c>
      <c r="N1614">
        <v>0.42281879194630873</v>
      </c>
      <c r="O1614">
        <v>-4.5010084568540424E-3</v>
      </c>
      <c r="P1614">
        <v>-0.89944575206624244</v>
      </c>
      <c r="Q1614">
        <v>0.36987637773273602</v>
      </c>
      <c r="R1614">
        <v>148</v>
      </c>
      <c r="S1614">
        <v>0</v>
      </c>
      <c r="T1614">
        <v>-0.85637340895452285</v>
      </c>
      <c r="U1614">
        <v>45</v>
      </c>
      <c r="V1614">
        <v>3008</v>
      </c>
      <c r="W1614">
        <v>149</v>
      </c>
    </row>
    <row r="1615" spans="1:23">
      <c r="A1615" t="s">
        <v>351</v>
      </c>
      <c r="B1615" t="str">
        <f t="shared" si="25"/>
        <v>pmi_manufacturing_neworder_historical_high_6_-1</v>
      </c>
      <c r="C1615" t="s">
        <v>424</v>
      </c>
      <c r="D1615" t="s">
        <v>333</v>
      </c>
      <c r="E1615">
        <v>6</v>
      </c>
      <c r="F1615">
        <v>-1</v>
      </c>
      <c r="G1615">
        <v>1</v>
      </c>
      <c r="H1615" t="s">
        <v>330</v>
      </c>
      <c r="I1615" t="s">
        <v>331</v>
      </c>
      <c r="K1615">
        <v>-0.60794902936206086</v>
      </c>
      <c r="L1615">
        <v>-7.5447405173530435E-2</v>
      </c>
      <c r="M1615">
        <v>-0.42722786932581108</v>
      </c>
      <c r="N1615">
        <v>0.44966442953020141</v>
      </c>
      <c r="O1615">
        <v>-4.5629440255909124E-3</v>
      </c>
      <c r="P1615">
        <v>-0.93618689999243532</v>
      </c>
      <c r="Q1615">
        <v>0.35070206479784899</v>
      </c>
      <c r="R1615">
        <v>148</v>
      </c>
      <c r="S1615">
        <v>0</v>
      </c>
      <c r="T1615">
        <v>-0.85512867392229464</v>
      </c>
      <c r="U1615">
        <v>57</v>
      </c>
      <c r="V1615">
        <v>3008</v>
      </c>
      <c r="W1615">
        <v>149</v>
      </c>
    </row>
    <row r="1616" spans="1:23">
      <c r="A1616" t="s">
        <v>351</v>
      </c>
      <c r="B1616" t="str">
        <f t="shared" si="25"/>
        <v>pmi_nonmanufacturing_exceed_expectation_9_-1</v>
      </c>
      <c r="C1616" t="s">
        <v>342</v>
      </c>
      <c r="D1616" t="s">
        <v>329</v>
      </c>
      <c r="E1616">
        <v>9</v>
      </c>
      <c r="F1616">
        <v>-1</v>
      </c>
      <c r="G1616">
        <v>-1</v>
      </c>
      <c r="H1616" t="s">
        <v>330</v>
      </c>
      <c r="I1616" t="s">
        <v>331</v>
      </c>
      <c r="K1616">
        <v>-0.54205588921156411</v>
      </c>
      <c r="L1616">
        <v>-6.3335578665889902E-2</v>
      </c>
      <c r="M1616">
        <v>-0.35861014989172718</v>
      </c>
      <c r="N1616">
        <v>0.4563758389261745</v>
      </c>
      <c r="O1616">
        <v>-3.4949943068052669E-3</v>
      </c>
      <c r="P1616">
        <v>-0.71045468118262545</v>
      </c>
      <c r="Q1616">
        <v>0.4785402432356386</v>
      </c>
      <c r="R1616">
        <v>148</v>
      </c>
      <c r="S1616">
        <v>0</v>
      </c>
      <c r="T1616">
        <v>-0.71323217856960219</v>
      </c>
      <c r="U1616">
        <v>52</v>
      </c>
      <c r="V1616">
        <v>3008</v>
      </c>
      <c r="W1616">
        <v>149</v>
      </c>
    </row>
    <row r="1617" spans="1:23">
      <c r="A1617" t="s">
        <v>351</v>
      </c>
      <c r="B1617" t="str">
        <f t="shared" si="25"/>
        <v>pmi_nonmanufacturing_marginal_improvement_9_-1</v>
      </c>
      <c r="C1617" t="s">
        <v>342</v>
      </c>
      <c r="D1617" t="s">
        <v>337</v>
      </c>
      <c r="E1617">
        <v>9</v>
      </c>
      <c r="F1617">
        <v>-1</v>
      </c>
      <c r="G1617">
        <v>-1</v>
      </c>
      <c r="H1617" t="s">
        <v>330</v>
      </c>
      <c r="I1617" t="s">
        <v>331</v>
      </c>
      <c r="K1617">
        <v>-0.56058406177737208</v>
      </c>
      <c r="L1617">
        <v>-6.6570868491164892E-2</v>
      </c>
      <c r="M1617">
        <v>-0.37693721446018869</v>
      </c>
      <c r="N1617">
        <v>0.49664429530201343</v>
      </c>
      <c r="O1617">
        <v>-3.8000477853918518E-3</v>
      </c>
      <c r="P1617">
        <v>-0.78117557127803283</v>
      </c>
      <c r="Q1617">
        <v>0.43594701855321272</v>
      </c>
      <c r="R1617">
        <v>148</v>
      </c>
      <c r="S1617">
        <v>0</v>
      </c>
      <c r="T1617">
        <v>-0.64540073995559832</v>
      </c>
      <c r="U1617">
        <v>28</v>
      </c>
      <c r="V1617">
        <v>3008</v>
      </c>
      <c r="W1617">
        <v>149</v>
      </c>
    </row>
    <row r="1618" spans="1:23">
      <c r="A1618" t="s">
        <v>351</v>
      </c>
      <c r="B1618" t="str">
        <f t="shared" si="25"/>
        <v>export_yoy_historical_new_high_36_1</v>
      </c>
      <c r="C1618" t="s">
        <v>438</v>
      </c>
      <c r="D1618" t="s">
        <v>335</v>
      </c>
      <c r="E1618">
        <v>36</v>
      </c>
      <c r="F1618">
        <v>1</v>
      </c>
      <c r="G1618">
        <v>-1</v>
      </c>
      <c r="H1618" t="s">
        <v>330</v>
      </c>
      <c r="I1618" t="s">
        <v>331</v>
      </c>
      <c r="K1618">
        <v>-5.5938146622038332E-2</v>
      </c>
      <c r="L1618">
        <v>-4.8108723091412342E-3</v>
      </c>
      <c r="M1618">
        <v>-2.723536919727124E-2</v>
      </c>
      <c r="N1618">
        <v>0.48322147651006708</v>
      </c>
      <c r="O1618">
        <v>1.281374187610166E-3</v>
      </c>
      <c r="P1618">
        <v>0.27149719088459767</v>
      </c>
      <c r="Q1618">
        <v>0.78638699278195712</v>
      </c>
      <c r="R1618">
        <v>148</v>
      </c>
      <c r="S1618">
        <v>0</v>
      </c>
      <c r="T1618">
        <v>-0.64341366299568603</v>
      </c>
      <c r="U1618">
        <v>5</v>
      </c>
      <c r="V1618">
        <v>3008</v>
      </c>
      <c r="W1618">
        <v>149</v>
      </c>
    </row>
    <row r="1619" spans="1:23">
      <c r="A1619" t="s">
        <v>351</v>
      </c>
      <c r="B1619" t="str">
        <f t="shared" si="25"/>
        <v>export_yoy_historical_new_high_36_-1</v>
      </c>
      <c r="C1619" t="s">
        <v>438</v>
      </c>
      <c r="D1619" t="s">
        <v>335</v>
      </c>
      <c r="E1619">
        <v>36</v>
      </c>
      <c r="F1619">
        <v>-1</v>
      </c>
      <c r="G1619">
        <v>-1</v>
      </c>
      <c r="H1619" t="s">
        <v>330</v>
      </c>
      <c r="I1619" t="s">
        <v>331</v>
      </c>
      <c r="K1619">
        <v>-0.27015737043788479</v>
      </c>
      <c r="L1619">
        <v>-2.603845439024477E-2</v>
      </c>
      <c r="M1619">
        <v>-0.14740921668137441</v>
      </c>
      <c r="N1619">
        <v>0.51006711409395977</v>
      </c>
      <c r="O1619">
        <v>-4.4097140687738781E-4</v>
      </c>
      <c r="P1619">
        <v>-9.1528714732705685E-2</v>
      </c>
      <c r="Q1619">
        <v>0.92719625871070355</v>
      </c>
      <c r="R1619">
        <v>148</v>
      </c>
      <c r="S1619">
        <v>0</v>
      </c>
      <c r="T1619">
        <v>-0.58206964606098388</v>
      </c>
      <c r="U1619">
        <v>5</v>
      </c>
      <c r="V1619">
        <v>3008</v>
      </c>
      <c r="W1619">
        <v>149</v>
      </c>
    </row>
    <row r="1620" spans="1:23">
      <c r="A1620" t="s">
        <v>351</v>
      </c>
      <c r="B1620" t="str">
        <f t="shared" si="25"/>
        <v>trade_balance_yoy_historical_new_high_36_1</v>
      </c>
      <c r="C1620" t="s">
        <v>439</v>
      </c>
      <c r="D1620" t="s">
        <v>335</v>
      </c>
      <c r="E1620">
        <v>36</v>
      </c>
      <c r="F1620">
        <v>1</v>
      </c>
      <c r="G1620">
        <v>1</v>
      </c>
      <c r="H1620" t="s">
        <v>330</v>
      </c>
      <c r="I1620" t="s">
        <v>331</v>
      </c>
      <c r="K1620">
        <v>-0.1245404787112097</v>
      </c>
      <c r="L1620">
        <v>-1.1080969052041589E-2</v>
      </c>
      <c r="M1620">
        <v>-6.2731328957253807E-2</v>
      </c>
      <c r="N1620">
        <v>0.48322147651006708</v>
      </c>
      <c r="O1620">
        <v>7.6051512405625184E-4</v>
      </c>
      <c r="P1620">
        <v>0.16189003296527921</v>
      </c>
      <c r="Q1620">
        <v>0.87161325541885715</v>
      </c>
      <c r="R1620">
        <v>148</v>
      </c>
      <c r="S1620">
        <v>0</v>
      </c>
      <c r="T1620">
        <v>-0.62458680618590745</v>
      </c>
      <c r="U1620">
        <v>7</v>
      </c>
      <c r="V1620">
        <v>3008</v>
      </c>
      <c r="W1620">
        <v>149</v>
      </c>
    </row>
    <row r="1621" spans="1:23">
      <c r="A1621" t="s">
        <v>351</v>
      </c>
      <c r="B1621" t="str">
        <f t="shared" si="25"/>
        <v>trade_balance_yoy_historical_new_high_36_-1</v>
      </c>
      <c r="C1621" t="s">
        <v>439</v>
      </c>
      <c r="D1621" t="s">
        <v>335</v>
      </c>
      <c r="E1621">
        <v>36</v>
      </c>
      <c r="F1621">
        <v>-1</v>
      </c>
      <c r="G1621">
        <v>1</v>
      </c>
      <c r="H1621" t="s">
        <v>330</v>
      </c>
      <c r="I1621" t="s">
        <v>331</v>
      </c>
      <c r="K1621">
        <v>-0.21296579820808881</v>
      </c>
      <c r="L1621">
        <v>-1.9863193399480509E-2</v>
      </c>
      <c r="M1621">
        <v>-0.1124490568859399</v>
      </c>
      <c r="N1621">
        <v>0.51006711409395977</v>
      </c>
      <c r="O1621">
        <v>5.0492310105119098E-5</v>
      </c>
      <c r="P1621">
        <v>1.05213281899451E-2</v>
      </c>
      <c r="Q1621">
        <v>0.99161951867736609</v>
      </c>
      <c r="R1621">
        <v>148</v>
      </c>
      <c r="S1621">
        <v>0</v>
      </c>
      <c r="T1621">
        <v>-0.58135587002893985</v>
      </c>
      <c r="U1621">
        <v>7</v>
      </c>
      <c r="V1621">
        <v>3008</v>
      </c>
      <c r="W1621">
        <v>149</v>
      </c>
    </row>
    <row r="1622" spans="1:23">
      <c r="A1622" t="s">
        <v>351</v>
      </c>
      <c r="B1622" t="str">
        <f t="shared" si="25"/>
        <v>CPI_historical_new_high_36_1</v>
      </c>
      <c r="C1622" t="s">
        <v>386</v>
      </c>
      <c r="D1622" t="s">
        <v>335</v>
      </c>
      <c r="E1622">
        <v>36</v>
      </c>
      <c r="F1622">
        <v>1</v>
      </c>
      <c r="G1622">
        <v>-1</v>
      </c>
      <c r="H1622" t="s">
        <v>330</v>
      </c>
      <c r="I1622" t="s">
        <v>331</v>
      </c>
      <c r="K1622">
        <v>-4.5853514028914022E-2</v>
      </c>
      <c r="L1622">
        <v>-3.9245903091545964E-3</v>
      </c>
      <c r="M1622">
        <v>-2.2217967194051561E-2</v>
      </c>
      <c r="N1622">
        <v>0.48993288590604028</v>
      </c>
      <c r="O1622">
        <v>1.3693036382753619E-3</v>
      </c>
      <c r="P1622">
        <v>0.2886488866264586</v>
      </c>
      <c r="Q1622">
        <v>0.77325396616780739</v>
      </c>
      <c r="R1622">
        <v>148</v>
      </c>
      <c r="S1622">
        <v>0</v>
      </c>
      <c r="T1622">
        <v>-0.64156159053783013</v>
      </c>
      <c r="U1622">
        <v>9</v>
      </c>
      <c r="V1622">
        <v>3008</v>
      </c>
      <c r="W1622">
        <v>149</v>
      </c>
    </row>
    <row r="1623" spans="1:23">
      <c r="A1623" t="s">
        <v>351</v>
      </c>
      <c r="B1623" t="str">
        <f t="shared" si="25"/>
        <v>CPI_historical_new_high_36_-1</v>
      </c>
      <c r="C1623" t="s">
        <v>386</v>
      </c>
      <c r="D1623" t="s">
        <v>335</v>
      </c>
      <c r="E1623">
        <v>36</v>
      </c>
      <c r="F1623">
        <v>-1</v>
      </c>
      <c r="G1623">
        <v>-1</v>
      </c>
      <c r="H1623" t="s">
        <v>330</v>
      </c>
      <c r="I1623" t="s">
        <v>331</v>
      </c>
      <c r="K1623">
        <v>-0.27787127483113228</v>
      </c>
      <c r="L1623">
        <v>-2.6905060048968091E-2</v>
      </c>
      <c r="M1623">
        <v>-0.15231545064145269</v>
      </c>
      <c r="N1623">
        <v>0.50335570469798663</v>
      </c>
      <c r="O1623">
        <v>-4.9573208194876031E-4</v>
      </c>
      <c r="P1623">
        <v>-0.10240876342023569</v>
      </c>
      <c r="Q1623">
        <v>0.91857085140881378</v>
      </c>
      <c r="R1623">
        <v>148</v>
      </c>
      <c r="S1623">
        <v>0</v>
      </c>
      <c r="T1623">
        <v>-0.56805681693804122</v>
      </c>
      <c r="U1623">
        <v>9</v>
      </c>
      <c r="V1623">
        <v>3008</v>
      </c>
      <c r="W1623">
        <v>149</v>
      </c>
    </row>
    <row r="1624" spans="1:23">
      <c r="A1624" t="s">
        <v>351</v>
      </c>
      <c r="B1624" t="str">
        <f t="shared" si="25"/>
        <v>core_CPI_historical_new_high_36_1</v>
      </c>
      <c r="C1624" t="s">
        <v>440</v>
      </c>
      <c r="D1624" t="s">
        <v>335</v>
      </c>
      <c r="E1624">
        <v>36</v>
      </c>
      <c r="F1624">
        <v>1</v>
      </c>
      <c r="G1624">
        <v>-1</v>
      </c>
      <c r="H1624" t="s">
        <v>330</v>
      </c>
      <c r="I1624" t="s">
        <v>331</v>
      </c>
      <c r="K1624">
        <v>0.13551747484997301</v>
      </c>
      <c r="L1624">
        <v>1.0703920962501281E-2</v>
      </c>
      <c r="M1624">
        <v>6.0599386133507731E-2</v>
      </c>
      <c r="N1624">
        <v>0.50335570469798663</v>
      </c>
      <c r="O1624">
        <v>2.536408508112588E-3</v>
      </c>
      <c r="P1624">
        <v>0.53498542016729311</v>
      </c>
      <c r="Q1624">
        <v>0.59346281923850364</v>
      </c>
      <c r="R1624">
        <v>148</v>
      </c>
      <c r="S1624">
        <v>0</v>
      </c>
      <c r="T1624">
        <v>-0.57342705382655568</v>
      </c>
      <c r="U1624">
        <v>7</v>
      </c>
      <c r="V1624">
        <v>3008</v>
      </c>
      <c r="W1624">
        <v>149</v>
      </c>
    </row>
    <row r="1625" spans="1:23">
      <c r="A1625" t="s">
        <v>351</v>
      </c>
      <c r="B1625" t="str">
        <f t="shared" si="25"/>
        <v>core_CPI_historical_new_high_36_-1</v>
      </c>
      <c r="C1625" t="s">
        <v>440</v>
      </c>
      <c r="D1625" t="s">
        <v>335</v>
      </c>
      <c r="E1625">
        <v>36</v>
      </c>
      <c r="F1625">
        <v>-1</v>
      </c>
      <c r="G1625">
        <v>-1</v>
      </c>
      <c r="H1625" t="s">
        <v>330</v>
      </c>
      <c r="I1625" t="s">
        <v>331</v>
      </c>
      <c r="K1625">
        <v>-0.39321357812684571</v>
      </c>
      <c r="L1625">
        <v>-4.0989234456750179E-2</v>
      </c>
      <c r="M1625">
        <v>-0.23205724844786629</v>
      </c>
      <c r="N1625">
        <v>0.48993288590604028</v>
      </c>
      <c r="O1625">
        <v>-1.6642787441098401E-3</v>
      </c>
      <c r="P1625">
        <v>-0.34410869690533158</v>
      </c>
      <c r="Q1625">
        <v>0.73125296656566707</v>
      </c>
      <c r="R1625">
        <v>148</v>
      </c>
      <c r="S1625">
        <v>0</v>
      </c>
      <c r="T1625">
        <v>-0.56805681693804122</v>
      </c>
      <c r="U1625">
        <v>7</v>
      </c>
      <c r="V1625">
        <v>3008</v>
      </c>
      <c r="W1625">
        <v>149</v>
      </c>
    </row>
    <row r="1626" spans="1:23">
      <c r="A1626" t="s">
        <v>351</v>
      </c>
      <c r="B1626" t="str">
        <f t="shared" si="25"/>
        <v>PPI_historical_new_high_36_1</v>
      </c>
      <c r="C1626" t="s">
        <v>421</v>
      </c>
      <c r="D1626" t="s">
        <v>335</v>
      </c>
      <c r="E1626">
        <v>36</v>
      </c>
      <c r="F1626">
        <v>1</v>
      </c>
      <c r="G1626">
        <v>1</v>
      </c>
      <c r="H1626" t="s">
        <v>330</v>
      </c>
      <c r="I1626" t="s">
        <v>331</v>
      </c>
      <c r="K1626">
        <v>-0.17579682164192301</v>
      </c>
      <c r="L1626">
        <v>-1.6066746993367961E-2</v>
      </c>
      <c r="M1626">
        <v>-9.0956583180888159E-2</v>
      </c>
      <c r="N1626">
        <v>0.48322147651006708</v>
      </c>
      <c r="O1626">
        <v>3.8100635145511331E-4</v>
      </c>
      <c r="P1626">
        <v>8.0635328863652905E-2</v>
      </c>
      <c r="Q1626">
        <v>0.93584090615727655</v>
      </c>
      <c r="R1626">
        <v>148</v>
      </c>
      <c r="S1626">
        <v>0</v>
      </c>
      <c r="T1626">
        <v>-0.6711227923641222</v>
      </c>
      <c r="U1626">
        <v>7</v>
      </c>
      <c r="V1626">
        <v>3008</v>
      </c>
      <c r="W1626">
        <v>149</v>
      </c>
    </row>
    <row r="1627" spans="1:23">
      <c r="A1627" t="s">
        <v>351</v>
      </c>
      <c r="B1627" t="str">
        <f t="shared" si="25"/>
        <v>PPI_historical_new_high_36_-1</v>
      </c>
      <c r="C1627" t="s">
        <v>421</v>
      </c>
      <c r="D1627" t="s">
        <v>335</v>
      </c>
      <c r="E1627">
        <v>36</v>
      </c>
      <c r="F1627">
        <v>-1</v>
      </c>
      <c r="G1627">
        <v>1</v>
      </c>
      <c r="H1627" t="s">
        <v>330</v>
      </c>
      <c r="I1627" t="s">
        <v>331</v>
      </c>
      <c r="K1627">
        <v>-0.1640209554745177</v>
      </c>
      <c r="L1627">
        <v>-1.4896652778052849E-2</v>
      </c>
      <c r="M1627">
        <v>-8.433248112284765E-2</v>
      </c>
      <c r="N1627">
        <v>0.51006711409395977</v>
      </c>
      <c r="O1627">
        <v>4.8434386272126019E-4</v>
      </c>
      <c r="P1627">
        <v>9.9886233081760603E-2</v>
      </c>
      <c r="Q1627">
        <v>0.92056982114003172</v>
      </c>
      <c r="R1627">
        <v>148</v>
      </c>
      <c r="S1627">
        <v>0</v>
      </c>
      <c r="T1627">
        <v>-0.62194663535474537</v>
      </c>
      <c r="U1627">
        <v>7</v>
      </c>
      <c r="V1627">
        <v>3008</v>
      </c>
      <c r="W1627">
        <v>149</v>
      </c>
    </row>
    <row r="1628" spans="1:23">
      <c r="A1628" t="s">
        <v>351</v>
      </c>
      <c r="B1628" t="str">
        <f t="shared" si="25"/>
        <v>CPI_PPI_historical_new_high_36_1</v>
      </c>
      <c r="C1628" t="s">
        <v>345</v>
      </c>
      <c r="D1628" t="s">
        <v>335</v>
      </c>
      <c r="E1628">
        <v>36</v>
      </c>
      <c r="F1628">
        <v>1</v>
      </c>
      <c r="G1628">
        <v>-1</v>
      </c>
      <c r="H1628" t="s">
        <v>330</v>
      </c>
      <c r="I1628" t="s">
        <v>331</v>
      </c>
      <c r="K1628">
        <v>-0.31680689580851351</v>
      </c>
      <c r="L1628">
        <v>-3.1413045266054929E-2</v>
      </c>
      <c r="M1628">
        <v>-0.17783755961123651</v>
      </c>
      <c r="N1628">
        <v>0.48322147651006708</v>
      </c>
      <c r="O1628">
        <v>-7.8266119909180633E-4</v>
      </c>
      <c r="P1628">
        <v>-0.1611379490668467</v>
      </c>
      <c r="Q1628">
        <v>0.87220450425672369</v>
      </c>
      <c r="R1628">
        <v>148</v>
      </c>
      <c r="S1628">
        <v>0</v>
      </c>
      <c r="T1628">
        <v>-0.75115065849282603</v>
      </c>
      <c r="U1628">
        <v>9</v>
      </c>
      <c r="V1628">
        <v>3008</v>
      </c>
      <c r="W1628">
        <v>149</v>
      </c>
    </row>
    <row r="1629" spans="1:23">
      <c r="A1629" t="s">
        <v>351</v>
      </c>
      <c r="B1629" t="str">
        <f t="shared" si="25"/>
        <v>CPI_PPI_historical_new_high_36_-1</v>
      </c>
      <c r="C1629" t="s">
        <v>345</v>
      </c>
      <c r="D1629" t="s">
        <v>335</v>
      </c>
      <c r="E1629">
        <v>36</v>
      </c>
      <c r="F1629">
        <v>-1</v>
      </c>
      <c r="G1629">
        <v>-1</v>
      </c>
      <c r="H1629" t="s">
        <v>330</v>
      </c>
      <c r="I1629" t="s">
        <v>331</v>
      </c>
      <c r="K1629">
        <v>8.5239170469317838E-3</v>
      </c>
      <c r="L1629">
        <v>7.1133132910738972E-4</v>
      </c>
      <c r="M1629">
        <v>4.0270348376626039E-3</v>
      </c>
      <c r="N1629">
        <v>0.51006711409395977</v>
      </c>
      <c r="O1629">
        <v>1.8251662201788741E-3</v>
      </c>
      <c r="P1629">
        <v>0.36792761144571801</v>
      </c>
      <c r="Q1629">
        <v>0.71345287867721641</v>
      </c>
      <c r="R1629">
        <v>148</v>
      </c>
      <c r="S1629">
        <v>0</v>
      </c>
      <c r="T1629">
        <v>-0.55388277942965591</v>
      </c>
      <c r="U1629">
        <v>9</v>
      </c>
      <c r="V1629">
        <v>3008</v>
      </c>
      <c r="W1629">
        <v>149</v>
      </c>
    </row>
    <row r="1630" spans="1:23">
      <c r="A1630" t="s">
        <v>351</v>
      </c>
      <c r="B1630" t="str">
        <f t="shared" si="25"/>
        <v>core_CPI_PPI_historical_new_high_36_1</v>
      </c>
      <c r="C1630" t="s">
        <v>420</v>
      </c>
      <c r="D1630" t="s">
        <v>335</v>
      </c>
      <c r="E1630">
        <v>36</v>
      </c>
      <c r="F1630">
        <v>1</v>
      </c>
      <c r="G1630">
        <v>-1</v>
      </c>
      <c r="H1630" t="s">
        <v>330</v>
      </c>
      <c r="I1630" t="s">
        <v>331</v>
      </c>
      <c r="K1630">
        <v>-0.32226928839277291</v>
      </c>
      <c r="L1630">
        <v>-3.2064218769476523E-2</v>
      </c>
      <c r="M1630">
        <v>-0.1815242903240889</v>
      </c>
      <c r="N1630">
        <v>0.48322147651006708</v>
      </c>
      <c r="O1630">
        <v>-9.1062807049347252E-4</v>
      </c>
      <c r="P1630">
        <v>-0.19130558285823809</v>
      </c>
      <c r="Q1630">
        <v>0.84854838544757838</v>
      </c>
      <c r="R1630">
        <v>148</v>
      </c>
      <c r="S1630">
        <v>0</v>
      </c>
      <c r="T1630">
        <v>-0.75663350243002747</v>
      </c>
      <c r="U1630">
        <v>11</v>
      </c>
      <c r="V1630">
        <v>3008</v>
      </c>
      <c r="W1630">
        <v>149</v>
      </c>
    </row>
    <row r="1631" spans="1:23">
      <c r="A1631" t="s">
        <v>351</v>
      </c>
      <c r="B1631" t="str">
        <f t="shared" si="25"/>
        <v>core_CPI_PPI_historical_new_high_36_-1</v>
      </c>
      <c r="C1631" t="s">
        <v>420</v>
      </c>
      <c r="D1631" t="s">
        <v>335</v>
      </c>
      <c r="E1631">
        <v>36</v>
      </c>
      <c r="F1631">
        <v>-1</v>
      </c>
      <c r="G1631">
        <v>-1</v>
      </c>
      <c r="H1631" t="s">
        <v>330</v>
      </c>
      <c r="I1631" t="s">
        <v>331</v>
      </c>
      <c r="K1631">
        <v>1.665244578435221E-2</v>
      </c>
      <c r="L1631">
        <v>1.384554404617377E-3</v>
      </c>
      <c r="M1631">
        <v>7.8383402234179587E-3</v>
      </c>
      <c r="N1631">
        <v>0.51006711409395977</v>
      </c>
      <c r="O1631">
        <v>1.8015365637571599E-3</v>
      </c>
      <c r="P1631">
        <v>0.37168850199449721</v>
      </c>
      <c r="Q1631">
        <v>0.71065638743102189</v>
      </c>
      <c r="R1631">
        <v>148</v>
      </c>
      <c r="S1631">
        <v>0</v>
      </c>
      <c r="T1631">
        <v>-0.48397108965323088</v>
      </c>
      <c r="U1631">
        <v>11</v>
      </c>
      <c r="V1631">
        <v>3008</v>
      </c>
      <c r="W1631">
        <v>149</v>
      </c>
    </row>
    <row r="1632" spans="1:23">
      <c r="A1632" t="s">
        <v>351</v>
      </c>
      <c r="B1632" t="str">
        <f t="shared" si="25"/>
        <v>tot_retail_sales_yoy_historical_new_high_36_1</v>
      </c>
      <c r="C1632" t="s">
        <v>441</v>
      </c>
      <c r="D1632" t="s">
        <v>335</v>
      </c>
      <c r="E1632">
        <v>36</v>
      </c>
      <c r="F1632">
        <v>1</v>
      </c>
      <c r="G1632">
        <v>1</v>
      </c>
      <c r="H1632" t="s">
        <v>330</v>
      </c>
      <c r="I1632" t="s">
        <v>331</v>
      </c>
      <c r="K1632">
        <v>-0.11502936927622689</v>
      </c>
      <c r="L1632">
        <v>-1.0185343175418081E-2</v>
      </c>
      <c r="M1632">
        <v>-5.766106541492181E-2</v>
      </c>
      <c r="N1632">
        <v>0.47651006711409388</v>
      </c>
      <c r="O1632">
        <v>8.4835760146639405E-4</v>
      </c>
      <c r="P1632">
        <v>0.17965717090614311</v>
      </c>
      <c r="Q1632">
        <v>0.85766745660653387</v>
      </c>
      <c r="R1632">
        <v>148</v>
      </c>
      <c r="S1632">
        <v>0</v>
      </c>
      <c r="T1632">
        <v>-0.64341366299568648</v>
      </c>
      <c r="U1632">
        <v>3</v>
      </c>
      <c r="V1632">
        <v>3008</v>
      </c>
      <c r="W1632">
        <v>149</v>
      </c>
    </row>
    <row r="1633" spans="1:23">
      <c r="A1633" t="s">
        <v>351</v>
      </c>
      <c r="B1633" t="str">
        <f t="shared" si="25"/>
        <v>tot_retail_sales_yoy_historical_new_high_36_-1</v>
      </c>
      <c r="C1633" t="s">
        <v>441</v>
      </c>
      <c r="D1633" t="s">
        <v>335</v>
      </c>
      <c r="E1633">
        <v>36</v>
      </c>
      <c r="F1633">
        <v>-1</v>
      </c>
      <c r="G1633">
        <v>1</v>
      </c>
      <c r="H1633" t="s">
        <v>330</v>
      </c>
      <c r="I1633" t="s">
        <v>331</v>
      </c>
      <c r="K1633">
        <v>-0.22142434831408861</v>
      </c>
      <c r="L1633">
        <v>-2.075006235072285E-2</v>
      </c>
      <c r="M1633">
        <v>-0.1174698468144275</v>
      </c>
      <c r="N1633">
        <v>0.51677852348993292</v>
      </c>
      <c r="O1633">
        <v>-7.9766312409295439E-6</v>
      </c>
      <c r="P1633">
        <v>-1.656093108680684E-3</v>
      </c>
      <c r="Q1633">
        <v>0.99868085962914332</v>
      </c>
      <c r="R1633">
        <v>148</v>
      </c>
      <c r="S1633">
        <v>0</v>
      </c>
      <c r="T1633">
        <v>-0.56805681693804122</v>
      </c>
      <c r="U1633">
        <v>3</v>
      </c>
      <c r="V1633">
        <v>3008</v>
      </c>
      <c r="W1633">
        <v>149</v>
      </c>
    </row>
    <row r="1634" spans="1:23">
      <c r="A1634" t="s">
        <v>351</v>
      </c>
      <c r="B1634" t="str">
        <f t="shared" si="25"/>
        <v>consumer_confidence_historical_new_high_36_1</v>
      </c>
      <c r="C1634" t="s">
        <v>442</v>
      </c>
      <c r="D1634" t="s">
        <v>335</v>
      </c>
      <c r="E1634">
        <v>36</v>
      </c>
      <c r="F1634">
        <v>1</v>
      </c>
      <c r="G1634">
        <v>-1</v>
      </c>
      <c r="H1634" t="s">
        <v>330</v>
      </c>
      <c r="I1634" t="s">
        <v>331</v>
      </c>
      <c r="K1634">
        <v>0.78916480638352637</v>
      </c>
      <c r="L1634">
        <v>4.9944120616638887E-2</v>
      </c>
      <c r="M1634">
        <v>0.28281670780483098</v>
      </c>
      <c r="N1634">
        <v>0.52348993288590606</v>
      </c>
      <c r="O1634">
        <v>5.6332994297818581E-3</v>
      </c>
      <c r="P1634">
        <v>1.1750196626448679</v>
      </c>
      <c r="Q1634">
        <v>0.2418738164249401</v>
      </c>
      <c r="R1634">
        <v>148</v>
      </c>
      <c r="S1634">
        <v>0</v>
      </c>
      <c r="T1634">
        <v>-0.45000006696762201</v>
      </c>
      <c r="U1634">
        <v>19</v>
      </c>
      <c r="V1634">
        <v>3008</v>
      </c>
      <c r="W1634">
        <v>149</v>
      </c>
    </row>
    <row r="1635" spans="1:23">
      <c r="A1635" t="s">
        <v>351</v>
      </c>
      <c r="B1635" t="str">
        <f t="shared" si="25"/>
        <v>consumer_confidence_historical_new_high_36_-1</v>
      </c>
      <c r="C1635" t="s">
        <v>442</v>
      </c>
      <c r="D1635" t="s">
        <v>335</v>
      </c>
      <c r="E1635">
        <v>36</v>
      </c>
      <c r="F1635">
        <v>-1</v>
      </c>
      <c r="G1635">
        <v>-1</v>
      </c>
      <c r="H1635" t="s">
        <v>330</v>
      </c>
      <c r="I1635" t="s">
        <v>331</v>
      </c>
      <c r="K1635">
        <v>-0.61489484753985546</v>
      </c>
      <c r="L1635">
        <v>-7.683092657297752E-2</v>
      </c>
      <c r="M1635">
        <v>-0.43506762042628039</v>
      </c>
      <c r="N1635">
        <v>0.46979865771812079</v>
      </c>
      <c r="O1635">
        <v>-4.6512041724197234E-3</v>
      </c>
      <c r="P1635">
        <v>-0.94809564059176821</v>
      </c>
      <c r="Q1635">
        <v>0.34462627354350439</v>
      </c>
      <c r="R1635">
        <v>148</v>
      </c>
      <c r="S1635">
        <v>0</v>
      </c>
      <c r="T1635">
        <v>-0.6598645049832893</v>
      </c>
      <c r="U1635">
        <v>19</v>
      </c>
      <c r="V1635">
        <v>3008</v>
      </c>
      <c r="W1635">
        <v>149</v>
      </c>
    </row>
    <row r="1636" spans="1:23">
      <c r="A1636" t="s">
        <v>351</v>
      </c>
      <c r="B1636" t="str">
        <f t="shared" si="25"/>
        <v>M1_historical_new_high_36_1</v>
      </c>
      <c r="C1636" t="s">
        <v>343</v>
      </c>
      <c r="D1636" t="s">
        <v>335</v>
      </c>
      <c r="E1636">
        <v>36</v>
      </c>
      <c r="F1636">
        <v>1</v>
      </c>
      <c r="G1636">
        <v>-1</v>
      </c>
      <c r="H1636" t="s">
        <v>330</v>
      </c>
      <c r="I1636" t="s">
        <v>331</v>
      </c>
      <c r="K1636">
        <v>6.5593687279233315E-2</v>
      </c>
      <c r="L1636">
        <v>5.3366924625568579E-3</v>
      </c>
      <c r="M1636">
        <v>3.0212769349473721E-2</v>
      </c>
      <c r="N1636">
        <v>0.48322147651006708</v>
      </c>
      <c r="O1636">
        <v>2.0797314485484289E-3</v>
      </c>
      <c r="P1636">
        <v>0.44218495560544518</v>
      </c>
      <c r="Q1636">
        <v>0.65900086084536791</v>
      </c>
      <c r="R1636">
        <v>148</v>
      </c>
      <c r="S1636">
        <v>0</v>
      </c>
      <c r="T1636">
        <v>-0.65316005924385856</v>
      </c>
      <c r="U1636">
        <v>7</v>
      </c>
      <c r="V1636">
        <v>3008</v>
      </c>
      <c r="W1636">
        <v>149</v>
      </c>
    </row>
    <row r="1637" spans="1:23">
      <c r="A1637" t="s">
        <v>351</v>
      </c>
      <c r="B1637" t="str">
        <f t="shared" si="25"/>
        <v>M1_historical_new_high_36_-1</v>
      </c>
      <c r="C1637" t="s">
        <v>343</v>
      </c>
      <c r="D1637" t="s">
        <v>335</v>
      </c>
      <c r="E1637">
        <v>36</v>
      </c>
      <c r="F1637">
        <v>-1</v>
      </c>
      <c r="G1637">
        <v>-1</v>
      </c>
      <c r="H1637" t="s">
        <v>330</v>
      </c>
      <c r="I1637" t="s">
        <v>331</v>
      </c>
      <c r="K1637">
        <v>-0.35339652086536838</v>
      </c>
      <c r="L1637">
        <v>-3.5869327910845628E-2</v>
      </c>
      <c r="M1637">
        <v>-0.203068049825716</v>
      </c>
      <c r="N1637">
        <v>0.51677852348993292</v>
      </c>
      <c r="O1637">
        <v>-1.2694144601331E-3</v>
      </c>
      <c r="P1637">
        <v>-0.26508421868581722</v>
      </c>
      <c r="Q1637">
        <v>0.79131343170933244</v>
      </c>
      <c r="R1637">
        <v>148</v>
      </c>
      <c r="S1637">
        <v>0</v>
      </c>
      <c r="T1637">
        <v>-0.62781463986693098</v>
      </c>
      <c r="U1637">
        <v>7</v>
      </c>
      <c r="V1637">
        <v>3008</v>
      </c>
      <c r="W1637">
        <v>149</v>
      </c>
    </row>
    <row r="1638" spans="1:23">
      <c r="A1638" t="s">
        <v>351</v>
      </c>
      <c r="B1638" t="str">
        <f t="shared" si="25"/>
        <v>M2_historical_new_high_36_1</v>
      </c>
      <c r="C1638" t="s">
        <v>341</v>
      </c>
      <c r="D1638" t="s">
        <v>335</v>
      </c>
      <c r="E1638">
        <v>36</v>
      </c>
      <c r="F1638">
        <v>1</v>
      </c>
      <c r="G1638">
        <v>-1</v>
      </c>
      <c r="H1638" t="s">
        <v>330</v>
      </c>
      <c r="I1638" t="s">
        <v>331</v>
      </c>
      <c r="K1638">
        <v>-5.0734482333990687E-2</v>
      </c>
      <c r="L1638">
        <v>-4.3524740286435826E-3</v>
      </c>
      <c r="M1638">
        <v>-2.464029521567004E-2</v>
      </c>
      <c r="N1638">
        <v>0.50335570469798663</v>
      </c>
      <c r="O1638">
        <v>1.316428445850141E-3</v>
      </c>
      <c r="P1638">
        <v>0.27945789929361842</v>
      </c>
      <c r="Q1638">
        <v>0.78028360198491165</v>
      </c>
      <c r="R1638">
        <v>148</v>
      </c>
      <c r="S1638">
        <v>0</v>
      </c>
      <c r="T1638">
        <v>-0.63206086632512448</v>
      </c>
      <c r="U1638">
        <v>9</v>
      </c>
      <c r="V1638">
        <v>3008</v>
      </c>
      <c r="W1638">
        <v>149</v>
      </c>
    </row>
    <row r="1639" spans="1:23">
      <c r="A1639" t="s">
        <v>351</v>
      </c>
      <c r="B1639" t="str">
        <f t="shared" si="25"/>
        <v>M2_historical_new_high_36_-1</v>
      </c>
      <c r="C1639" t="s">
        <v>341</v>
      </c>
      <c r="D1639" t="s">
        <v>335</v>
      </c>
      <c r="E1639">
        <v>36</v>
      </c>
      <c r="F1639">
        <v>-1</v>
      </c>
      <c r="G1639">
        <v>-1</v>
      </c>
      <c r="H1639" t="s">
        <v>330</v>
      </c>
      <c r="I1639" t="s">
        <v>331</v>
      </c>
      <c r="K1639">
        <v>-0.2741582068284123</v>
      </c>
      <c r="L1639">
        <v>-2.6486868398348129E-2</v>
      </c>
      <c r="M1639">
        <v>-0.14994788076364271</v>
      </c>
      <c r="N1639">
        <v>0.48993288590604028</v>
      </c>
      <c r="O1639">
        <v>-4.7525232043112479E-4</v>
      </c>
      <c r="P1639">
        <v>-9.8437347960597485E-2</v>
      </c>
      <c r="Q1639">
        <v>0.92171821483256544</v>
      </c>
      <c r="R1639">
        <v>148</v>
      </c>
      <c r="S1639">
        <v>0</v>
      </c>
      <c r="T1639">
        <v>-0.56805681693804122</v>
      </c>
      <c r="U1639">
        <v>9</v>
      </c>
      <c r="V1639">
        <v>3008</v>
      </c>
      <c r="W1639">
        <v>149</v>
      </c>
    </row>
    <row r="1640" spans="1:23">
      <c r="A1640" t="s">
        <v>351</v>
      </c>
      <c r="B1640" t="str">
        <f t="shared" si="25"/>
        <v>M2_M1_historical_new_high_36_1</v>
      </c>
      <c r="C1640" t="s">
        <v>334</v>
      </c>
      <c r="D1640" t="s">
        <v>335</v>
      </c>
      <c r="E1640">
        <v>36</v>
      </c>
      <c r="F1640">
        <v>1</v>
      </c>
      <c r="G1640">
        <v>1</v>
      </c>
      <c r="H1640" t="s">
        <v>330</v>
      </c>
      <c r="I1640" t="s">
        <v>331</v>
      </c>
      <c r="K1640">
        <v>-2.5026903943498491E-2</v>
      </c>
      <c r="L1640">
        <v>-2.12109879407596E-3</v>
      </c>
      <c r="M1640">
        <v>-1.2008040822559201E-2</v>
      </c>
      <c r="N1640">
        <v>0.48322147651006708</v>
      </c>
      <c r="O1640">
        <v>1.5179146960375841E-3</v>
      </c>
      <c r="P1640">
        <v>0.31945816530593441</v>
      </c>
      <c r="Q1640">
        <v>0.74982958853687598</v>
      </c>
      <c r="R1640">
        <v>148</v>
      </c>
      <c r="S1640">
        <v>0</v>
      </c>
      <c r="T1640">
        <v>-0.66974005481278842</v>
      </c>
      <c r="U1640">
        <v>9</v>
      </c>
      <c r="V1640">
        <v>3008</v>
      </c>
      <c r="W1640">
        <v>149</v>
      </c>
    </row>
    <row r="1641" spans="1:23">
      <c r="A1641" t="s">
        <v>351</v>
      </c>
      <c r="B1641" t="str">
        <f t="shared" si="25"/>
        <v>M2_M1_historical_new_high_36_-1</v>
      </c>
      <c r="C1641" t="s">
        <v>334</v>
      </c>
      <c r="D1641" t="s">
        <v>335</v>
      </c>
      <c r="E1641">
        <v>36</v>
      </c>
      <c r="F1641">
        <v>-1</v>
      </c>
      <c r="G1641">
        <v>1</v>
      </c>
      <c r="H1641" t="s">
        <v>330</v>
      </c>
      <c r="I1641" t="s">
        <v>331</v>
      </c>
      <c r="K1641">
        <v>-0.29329682190664191</v>
      </c>
      <c r="L1641">
        <v>-2.866375889052819E-2</v>
      </c>
      <c r="M1641">
        <v>-0.162272303320696</v>
      </c>
      <c r="N1641">
        <v>0.51006711409395977</v>
      </c>
      <c r="O1641">
        <v>-6.3947985364999952E-4</v>
      </c>
      <c r="P1641">
        <v>-0.13214362820913481</v>
      </c>
      <c r="Q1641">
        <v>0.89505016831526607</v>
      </c>
      <c r="R1641">
        <v>148</v>
      </c>
      <c r="S1641">
        <v>0</v>
      </c>
      <c r="T1641">
        <v>-0.59814753274884114</v>
      </c>
      <c r="U1641">
        <v>9</v>
      </c>
      <c r="V1641">
        <v>3008</v>
      </c>
      <c r="W1641">
        <v>149</v>
      </c>
    </row>
    <row r="1642" spans="1:23">
      <c r="A1642" t="s">
        <v>351</v>
      </c>
      <c r="B1642" t="str">
        <f t="shared" si="25"/>
        <v>TSF_newadded_MA12_yoy_historical_new_high_36_1</v>
      </c>
      <c r="C1642" t="s">
        <v>332</v>
      </c>
      <c r="D1642" t="s">
        <v>335</v>
      </c>
      <c r="E1642">
        <v>36</v>
      </c>
      <c r="F1642">
        <v>1</v>
      </c>
      <c r="G1642">
        <v>-1</v>
      </c>
      <c r="H1642" t="s">
        <v>330</v>
      </c>
      <c r="I1642" t="s">
        <v>331</v>
      </c>
      <c r="K1642">
        <v>0.50864718282479093</v>
      </c>
      <c r="L1642">
        <v>3.5050330536321887E-2</v>
      </c>
      <c r="M1642">
        <v>0.19845758846655501</v>
      </c>
      <c r="N1642">
        <v>0.50335570469798663</v>
      </c>
      <c r="O1642">
        <v>4.4311518795040082E-3</v>
      </c>
      <c r="P1642">
        <v>0.93899058786934542</v>
      </c>
      <c r="Q1642">
        <v>0.34926549539762752</v>
      </c>
      <c r="R1642">
        <v>148</v>
      </c>
      <c r="S1642">
        <v>0</v>
      </c>
      <c r="T1642">
        <v>-0.43325568494763628</v>
      </c>
      <c r="U1642">
        <v>5</v>
      </c>
      <c r="V1642">
        <v>3008</v>
      </c>
      <c r="W1642">
        <v>149</v>
      </c>
    </row>
    <row r="1643" spans="1:23">
      <c r="A1643" t="s">
        <v>351</v>
      </c>
      <c r="B1643" t="str">
        <f t="shared" si="25"/>
        <v>TSF_newadded_MA12_yoy_historical_new_high_36_-1</v>
      </c>
      <c r="C1643" t="s">
        <v>332</v>
      </c>
      <c r="D1643" t="s">
        <v>335</v>
      </c>
      <c r="E1643">
        <v>36</v>
      </c>
      <c r="F1643">
        <v>-1</v>
      </c>
      <c r="G1643">
        <v>-1</v>
      </c>
      <c r="H1643" t="s">
        <v>330</v>
      </c>
      <c r="I1643" t="s">
        <v>331</v>
      </c>
      <c r="K1643">
        <v>-0.54328845512537993</v>
      </c>
      <c r="L1643">
        <v>-6.3547044637363381E-2</v>
      </c>
      <c r="M1643">
        <v>-0.3598081113625663</v>
      </c>
      <c r="N1643">
        <v>0.48993288590604028</v>
      </c>
      <c r="O1643">
        <v>-3.5807616028988099E-3</v>
      </c>
      <c r="P1643">
        <v>-0.74425252485161586</v>
      </c>
      <c r="Q1643">
        <v>0.45790376469205069</v>
      </c>
      <c r="R1643">
        <v>148</v>
      </c>
      <c r="S1643">
        <v>0</v>
      </c>
      <c r="T1643">
        <v>-0.59578098661503598</v>
      </c>
      <c r="U1643">
        <v>5</v>
      </c>
      <c r="V1643">
        <v>3008</v>
      </c>
      <c r="W1643">
        <v>149</v>
      </c>
    </row>
    <row r="1644" spans="1:23">
      <c r="A1644" t="s">
        <v>351</v>
      </c>
      <c r="B1644" t="str">
        <f t="shared" si="25"/>
        <v>TSF_yoy_historical_new_high_36_1</v>
      </c>
      <c r="C1644" t="s">
        <v>391</v>
      </c>
      <c r="D1644" t="s">
        <v>335</v>
      </c>
      <c r="E1644">
        <v>36</v>
      </c>
      <c r="F1644">
        <v>1</v>
      </c>
      <c r="G1644">
        <v>-1</v>
      </c>
      <c r="H1644" t="s">
        <v>330</v>
      </c>
      <c r="I1644" t="s">
        <v>331</v>
      </c>
      <c r="K1644">
        <v>-5.0783645345140023E-2</v>
      </c>
      <c r="L1644">
        <v>-4.3567940848924236E-3</v>
      </c>
      <c r="M1644">
        <v>-2.4664751910419992E-2</v>
      </c>
      <c r="N1644">
        <v>0.48322147651006708</v>
      </c>
      <c r="O1644">
        <v>1.3211051623330261E-3</v>
      </c>
      <c r="P1644">
        <v>0.27959057463577219</v>
      </c>
      <c r="Q1644">
        <v>0.78018199583222869</v>
      </c>
      <c r="R1644">
        <v>148</v>
      </c>
      <c r="S1644">
        <v>0</v>
      </c>
      <c r="T1644">
        <v>-0.64341366299568648</v>
      </c>
      <c r="U1644">
        <v>1</v>
      </c>
      <c r="V1644">
        <v>3008</v>
      </c>
      <c r="W1644">
        <v>149</v>
      </c>
    </row>
    <row r="1645" spans="1:23">
      <c r="A1645" t="s">
        <v>351</v>
      </c>
      <c r="B1645" t="str">
        <f t="shared" si="25"/>
        <v>TSF_yoy_historical_new_high_36_-1</v>
      </c>
      <c r="C1645" t="s">
        <v>391</v>
      </c>
      <c r="D1645" t="s">
        <v>335</v>
      </c>
      <c r="E1645">
        <v>36</v>
      </c>
      <c r="F1645">
        <v>-1</v>
      </c>
      <c r="G1645">
        <v>-1</v>
      </c>
      <c r="H1645" t="s">
        <v>330</v>
      </c>
      <c r="I1645" t="s">
        <v>331</v>
      </c>
      <c r="K1645">
        <v>-0.27412061311439873</v>
      </c>
      <c r="L1645">
        <v>-2.6482644363610589E-2</v>
      </c>
      <c r="M1645">
        <v>-0.14992396712649911</v>
      </c>
      <c r="N1645">
        <v>0.51006711409395977</v>
      </c>
      <c r="O1645">
        <v>-4.7548642844229239E-4</v>
      </c>
      <c r="P1645">
        <v>-9.8648088814872983E-2</v>
      </c>
      <c r="Q1645">
        <v>0.92155117025816102</v>
      </c>
      <c r="R1645">
        <v>148</v>
      </c>
      <c r="S1645">
        <v>0</v>
      </c>
      <c r="T1645">
        <v>-0.56805681693804122</v>
      </c>
      <c r="U1645">
        <v>1</v>
      </c>
      <c r="V1645">
        <v>3008</v>
      </c>
      <c r="W1645">
        <v>149</v>
      </c>
    </row>
    <row r="1646" spans="1:23">
      <c r="A1646" t="s">
        <v>351</v>
      </c>
      <c r="B1646" t="str">
        <f t="shared" si="25"/>
        <v>long_loan_newadded_MA12_yoy_historical_new_high_36_1</v>
      </c>
      <c r="C1646" t="s">
        <v>328</v>
      </c>
      <c r="D1646" t="s">
        <v>335</v>
      </c>
      <c r="E1646">
        <v>36</v>
      </c>
      <c r="F1646">
        <v>1</v>
      </c>
      <c r="G1646">
        <v>-1</v>
      </c>
      <c r="H1646" t="s">
        <v>330</v>
      </c>
      <c r="I1646" t="s">
        <v>331</v>
      </c>
      <c r="K1646">
        <v>-0.24022557106925391</v>
      </c>
      <c r="L1646">
        <v>-2.2753400133616711E-2</v>
      </c>
      <c r="M1646">
        <v>-0.12881130034323129</v>
      </c>
      <c r="N1646">
        <v>0.46979865771812079</v>
      </c>
      <c r="O1646">
        <v>-6.6937460670984526E-5</v>
      </c>
      <c r="P1646">
        <v>-1.375070934335091E-2</v>
      </c>
      <c r="Q1646">
        <v>0.98904738592344055</v>
      </c>
      <c r="R1646">
        <v>148</v>
      </c>
      <c r="S1646">
        <v>0</v>
      </c>
      <c r="T1646">
        <v>-0.59911564759102964</v>
      </c>
      <c r="U1646">
        <v>13</v>
      </c>
      <c r="V1646">
        <v>3008</v>
      </c>
      <c r="W1646">
        <v>149</v>
      </c>
    </row>
    <row r="1647" spans="1:23">
      <c r="A1647" t="s">
        <v>351</v>
      </c>
      <c r="B1647" t="str">
        <f t="shared" si="25"/>
        <v>long_loan_newadded_MA12_yoy_historical_new_high_36_-1</v>
      </c>
      <c r="C1647" t="s">
        <v>328</v>
      </c>
      <c r="D1647" t="s">
        <v>335</v>
      </c>
      <c r="E1647">
        <v>36</v>
      </c>
      <c r="F1647">
        <v>-1</v>
      </c>
      <c r="G1647">
        <v>-1</v>
      </c>
      <c r="H1647" t="s">
        <v>330</v>
      </c>
      <c r="I1647" t="s">
        <v>331</v>
      </c>
      <c r="K1647">
        <v>-9.3130066895871333E-2</v>
      </c>
      <c r="L1647">
        <v>-8.1562411039962646E-3</v>
      </c>
      <c r="M1647">
        <v>-4.6174023062445627E-2</v>
      </c>
      <c r="N1647">
        <v>0.52348993288590606</v>
      </c>
      <c r="O1647">
        <v>1.125873910003534E-3</v>
      </c>
      <c r="P1647">
        <v>0.22626919598436709</v>
      </c>
      <c r="Q1647">
        <v>0.82130425080182068</v>
      </c>
      <c r="R1647">
        <v>148</v>
      </c>
      <c r="S1647">
        <v>0</v>
      </c>
      <c r="T1647">
        <v>-0.45720243239333658</v>
      </c>
      <c r="U1647">
        <v>13</v>
      </c>
      <c r="V1647">
        <v>3008</v>
      </c>
      <c r="W1647">
        <v>149</v>
      </c>
    </row>
    <row r="1648" spans="1:23">
      <c r="A1648" t="s">
        <v>351</v>
      </c>
      <c r="B1648" t="str">
        <f t="shared" si="25"/>
        <v>loan_yoy_historical_new_high_36_1</v>
      </c>
      <c r="C1648" t="s">
        <v>443</v>
      </c>
      <c r="D1648" t="s">
        <v>335</v>
      </c>
      <c r="E1648">
        <v>36</v>
      </c>
      <c r="F1648">
        <v>1</v>
      </c>
      <c r="G1648">
        <v>-1</v>
      </c>
      <c r="H1648" t="s">
        <v>330</v>
      </c>
      <c r="I1648" t="s">
        <v>331</v>
      </c>
      <c r="K1648">
        <v>-5.0783645345140023E-2</v>
      </c>
      <c r="L1648">
        <v>-4.3567940848924236E-3</v>
      </c>
      <c r="M1648">
        <v>-2.4664751910419992E-2</v>
      </c>
      <c r="N1648">
        <v>0.48322147651006708</v>
      </c>
      <c r="O1648">
        <v>1.3211051623330261E-3</v>
      </c>
      <c r="P1648">
        <v>0.27959057463577219</v>
      </c>
      <c r="Q1648">
        <v>0.78018199583222869</v>
      </c>
      <c r="R1648">
        <v>148</v>
      </c>
      <c r="S1648">
        <v>0</v>
      </c>
      <c r="T1648">
        <v>-0.64341366299568648</v>
      </c>
      <c r="U1648">
        <v>1</v>
      </c>
      <c r="V1648">
        <v>3008</v>
      </c>
      <c r="W1648">
        <v>149</v>
      </c>
    </row>
    <row r="1649" spans="1:23">
      <c r="A1649" t="s">
        <v>351</v>
      </c>
      <c r="B1649" t="str">
        <f t="shared" si="25"/>
        <v>loan_yoy_historical_new_high_36_-1</v>
      </c>
      <c r="C1649" t="s">
        <v>443</v>
      </c>
      <c r="D1649" t="s">
        <v>335</v>
      </c>
      <c r="E1649">
        <v>36</v>
      </c>
      <c r="F1649">
        <v>-1</v>
      </c>
      <c r="G1649">
        <v>-1</v>
      </c>
      <c r="H1649" t="s">
        <v>330</v>
      </c>
      <c r="I1649" t="s">
        <v>331</v>
      </c>
      <c r="K1649">
        <v>-0.27412061311439873</v>
      </c>
      <c r="L1649">
        <v>-2.6482644363610589E-2</v>
      </c>
      <c r="M1649">
        <v>-0.14992396712649911</v>
      </c>
      <c r="N1649">
        <v>0.51006711409395977</v>
      </c>
      <c r="O1649">
        <v>-4.7548642844229239E-4</v>
      </c>
      <c r="P1649">
        <v>-9.8648088814872983E-2</v>
      </c>
      <c r="Q1649">
        <v>0.92155117025816102</v>
      </c>
      <c r="R1649">
        <v>148</v>
      </c>
      <c r="S1649">
        <v>0</v>
      </c>
      <c r="T1649">
        <v>-0.56805681693804122</v>
      </c>
      <c r="U1649">
        <v>1</v>
      </c>
      <c r="V1649">
        <v>3008</v>
      </c>
      <c r="W1649">
        <v>149</v>
      </c>
    </row>
    <row r="1650" spans="1:23">
      <c r="A1650" t="s">
        <v>351</v>
      </c>
      <c r="B1650" t="str">
        <f t="shared" si="25"/>
        <v>newstarts_area_yoy_historical_new_high_36_1</v>
      </c>
      <c r="C1650" t="s">
        <v>340</v>
      </c>
      <c r="D1650" t="s">
        <v>335</v>
      </c>
      <c r="E1650">
        <v>36</v>
      </c>
      <c r="F1650">
        <v>1</v>
      </c>
      <c r="G1650">
        <v>1</v>
      </c>
      <c r="H1650" t="s">
        <v>330</v>
      </c>
      <c r="I1650" t="s">
        <v>331</v>
      </c>
      <c r="K1650">
        <v>-0.20367688477484189</v>
      </c>
      <c r="L1650">
        <v>-1.8899267086069042E-2</v>
      </c>
      <c r="M1650">
        <v>-0.1069920368771653</v>
      </c>
      <c r="N1650">
        <v>0.47651006711409388</v>
      </c>
      <c r="O1650">
        <v>1.2295212049260229E-4</v>
      </c>
      <c r="P1650">
        <v>2.6198198103109121E-2</v>
      </c>
      <c r="Q1650">
        <v>0.97913454446389703</v>
      </c>
      <c r="R1650">
        <v>148</v>
      </c>
      <c r="S1650">
        <v>0</v>
      </c>
      <c r="T1650">
        <v>-0.61363954916492502</v>
      </c>
      <c r="U1650">
        <v>7</v>
      </c>
      <c r="V1650">
        <v>3008</v>
      </c>
      <c r="W1650">
        <v>149</v>
      </c>
    </row>
    <row r="1651" spans="1:23">
      <c r="A1651" t="s">
        <v>351</v>
      </c>
      <c r="B1651" t="str">
        <f t="shared" si="25"/>
        <v>newstarts_area_yoy_historical_new_high_36_-1</v>
      </c>
      <c r="C1651" t="s">
        <v>340</v>
      </c>
      <c r="D1651" t="s">
        <v>335</v>
      </c>
      <c r="E1651">
        <v>36</v>
      </c>
      <c r="F1651">
        <v>-1</v>
      </c>
      <c r="G1651">
        <v>1</v>
      </c>
      <c r="H1651" t="s">
        <v>330</v>
      </c>
      <c r="I1651" t="s">
        <v>331</v>
      </c>
      <c r="K1651">
        <v>-0.13475249887246879</v>
      </c>
      <c r="L1651">
        <v>-1.205257680217753E-2</v>
      </c>
      <c r="M1651">
        <v>-6.8231732786822125E-2</v>
      </c>
      <c r="N1651">
        <v>0.51677852348993292</v>
      </c>
      <c r="O1651">
        <v>6.8446670534415776E-4</v>
      </c>
      <c r="P1651">
        <v>0.14264483932022229</v>
      </c>
      <c r="Q1651">
        <v>0.88676469504303856</v>
      </c>
      <c r="R1651">
        <v>148</v>
      </c>
      <c r="S1651">
        <v>0</v>
      </c>
      <c r="T1651">
        <v>-0.46316229961486061</v>
      </c>
      <c r="U1651">
        <v>7</v>
      </c>
      <c r="V1651">
        <v>3008</v>
      </c>
      <c r="W1651">
        <v>149</v>
      </c>
    </row>
    <row r="1652" spans="1:23">
      <c r="A1652" t="s">
        <v>351</v>
      </c>
      <c r="B1652" t="str">
        <f t="shared" si="25"/>
        <v>completed_yoy_historical_new_high_36_1</v>
      </c>
      <c r="C1652" t="s">
        <v>444</v>
      </c>
      <c r="D1652" t="s">
        <v>335</v>
      </c>
      <c r="E1652">
        <v>36</v>
      </c>
      <c r="F1652">
        <v>1</v>
      </c>
      <c r="G1652">
        <v>1</v>
      </c>
      <c r="H1652" t="s">
        <v>330</v>
      </c>
      <c r="I1652" t="s">
        <v>331</v>
      </c>
      <c r="K1652">
        <v>-0.29028807536365248</v>
      </c>
      <c r="L1652">
        <v>-2.831798253333739E-2</v>
      </c>
      <c r="M1652">
        <v>-0.1603146384797392</v>
      </c>
      <c r="N1652">
        <v>0.46308724832214759</v>
      </c>
      <c r="O1652">
        <v>-6.2964111711042087E-4</v>
      </c>
      <c r="P1652">
        <v>-0.1332838643875007</v>
      </c>
      <c r="Q1652">
        <v>0.89414994337428877</v>
      </c>
      <c r="R1652">
        <v>148</v>
      </c>
      <c r="S1652">
        <v>0</v>
      </c>
      <c r="T1652">
        <v>-0.70089773148328927</v>
      </c>
      <c r="U1652">
        <v>9</v>
      </c>
      <c r="V1652">
        <v>3008</v>
      </c>
      <c r="W1652">
        <v>149</v>
      </c>
    </row>
    <row r="1653" spans="1:23">
      <c r="A1653" t="s">
        <v>351</v>
      </c>
      <c r="B1653" t="str">
        <f t="shared" si="25"/>
        <v>completed_yoy_historical_new_high_36_-1</v>
      </c>
      <c r="C1653" t="s">
        <v>444</v>
      </c>
      <c r="D1653" t="s">
        <v>335</v>
      </c>
      <c r="E1653">
        <v>36</v>
      </c>
      <c r="F1653">
        <v>-1</v>
      </c>
      <c r="G1653">
        <v>1</v>
      </c>
      <c r="H1653" t="s">
        <v>330</v>
      </c>
      <c r="I1653" t="s">
        <v>331</v>
      </c>
      <c r="K1653">
        <v>-2.9160196382919449E-2</v>
      </c>
      <c r="L1653">
        <v>-2.4761974016184189E-3</v>
      </c>
      <c r="M1653">
        <v>-1.401832530893018E-2</v>
      </c>
      <c r="N1653">
        <v>0.53020134228187921</v>
      </c>
      <c r="O1653">
        <v>1.4746501514263041E-3</v>
      </c>
      <c r="P1653">
        <v>0.30595004886940491</v>
      </c>
      <c r="Q1653">
        <v>0.76007261654753155</v>
      </c>
      <c r="R1653">
        <v>148</v>
      </c>
      <c r="S1653">
        <v>0</v>
      </c>
      <c r="T1653">
        <v>-0.56805681693804122</v>
      </c>
      <c r="U1653">
        <v>9</v>
      </c>
      <c r="V1653">
        <v>3008</v>
      </c>
      <c r="W1653">
        <v>149</v>
      </c>
    </row>
    <row r="1654" spans="1:23">
      <c r="A1654" t="s">
        <v>351</v>
      </c>
      <c r="B1654" t="str">
        <f t="shared" si="25"/>
        <v>sold_area_yoy_historical_new_high_36_1</v>
      </c>
      <c r="C1654" t="s">
        <v>346</v>
      </c>
      <c r="D1654" t="s">
        <v>335</v>
      </c>
      <c r="E1654">
        <v>36</v>
      </c>
      <c r="F1654">
        <v>1</v>
      </c>
      <c r="G1654">
        <v>-1</v>
      </c>
      <c r="H1654" t="s">
        <v>330</v>
      </c>
      <c r="I1654" t="s">
        <v>331</v>
      </c>
      <c r="K1654">
        <v>3.6485816157341588E-2</v>
      </c>
      <c r="L1654">
        <v>3.006726602978516E-3</v>
      </c>
      <c r="M1654">
        <v>1.7021967829212219E-2</v>
      </c>
      <c r="N1654">
        <v>0.48993288590604028</v>
      </c>
      <c r="O1654">
        <v>1.9066969758927809E-3</v>
      </c>
      <c r="P1654">
        <v>0.40437941078025952</v>
      </c>
      <c r="Q1654">
        <v>0.68651752114790043</v>
      </c>
      <c r="R1654">
        <v>148</v>
      </c>
      <c r="S1654">
        <v>0</v>
      </c>
      <c r="T1654">
        <v>-0.62151675163159248</v>
      </c>
      <c r="U1654">
        <v>13</v>
      </c>
      <c r="V1654">
        <v>3008</v>
      </c>
      <c r="W1654">
        <v>149</v>
      </c>
    </row>
    <row r="1655" spans="1:23">
      <c r="A1655" t="s">
        <v>351</v>
      </c>
      <c r="B1655" t="str">
        <f t="shared" si="25"/>
        <v>sold_area_yoy_historical_new_high_36_-1</v>
      </c>
      <c r="C1655" t="s">
        <v>346</v>
      </c>
      <c r="D1655" t="s">
        <v>335</v>
      </c>
      <c r="E1655">
        <v>36</v>
      </c>
      <c r="F1655">
        <v>-1</v>
      </c>
      <c r="G1655">
        <v>-1</v>
      </c>
      <c r="H1655" t="s">
        <v>330</v>
      </c>
      <c r="I1655" t="s">
        <v>331</v>
      </c>
      <c r="K1655">
        <v>-0.33523780567195038</v>
      </c>
      <c r="L1655">
        <v>-3.3629670398529377E-2</v>
      </c>
      <c r="M1655">
        <v>-0.1903875021638832</v>
      </c>
      <c r="N1655">
        <v>0.50335570469798663</v>
      </c>
      <c r="O1655">
        <v>-1.068664795435618E-3</v>
      </c>
      <c r="P1655">
        <v>-0.22183700518296121</v>
      </c>
      <c r="Q1655">
        <v>0.82474657706990018</v>
      </c>
      <c r="R1655">
        <v>148</v>
      </c>
      <c r="S1655">
        <v>0</v>
      </c>
      <c r="T1655">
        <v>-0.56933609172020838</v>
      </c>
      <c r="U1655">
        <v>13</v>
      </c>
      <c r="V1655">
        <v>3008</v>
      </c>
      <c r="W1655">
        <v>149</v>
      </c>
    </row>
    <row r="1656" spans="1:23">
      <c r="A1656" t="s">
        <v>351</v>
      </c>
      <c r="B1656" t="str">
        <f t="shared" si="25"/>
        <v>local_gov_budget_MA12_yoy_historical_new_high_36_1</v>
      </c>
      <c r="C1656" t="s">
        <v>389</v>
      </c>
      <c r="D1656" t="s">
        <v>335</v>
      </c>
      <c r="E1656">
        <v>36</v>
      </c>
      <c r="F1656">
        <v>1</v>
      </c>
      <c r="G1656">
        <v>-1</v>
      </c>
      <c r="H1656" t="s">
        <v>465</v>
      </c>
      <c r="I1656" t="s">
        <v>331</v>
      </c>
      <c r="K1656">
        <v>-0.21671921021678819</v>
      </c>
      <c r="L1656">
        <v>-2.8367128522525761E-2</v>
      </c>
      <c r="M1656">
        <v>-0.18631343549716881</v>
      </c>
      <c r="N1656">
        <v>0.48113207547169812</v>
      </c>
      <c r="O1656">
        <v>-1.1393502029953899E-3</v>
      </c>
      <c r="P1656">
        <v>-0.2421414914844818</v>
      </c>
      <c r="Q1656">
        <v>0.80914283912251939</v>
      </c>
      <c r="R1656">
        <v>105</v>
      </c>
      <c r="S1656">
        <v>0</v>
      </c>
      <c r="T1656">
        <v>-0.48481680362922452</v>
      </c>
      <c r="U1656">
        <v>9</v>
      </c>
      <c r="V1656">
        <v>2139</v>
      </c>
      <c r="W1656">
        <v>106</v>
      </c>
    </row>
    <row r="1657" spans="1:23">
      <c r="A1657" t="s">
        <v>351</v>
      </c>
      <c r="B1657" t="str">
        <f t="shared" si="25"/>
        <v>local_gov_budget_MA12_yoy_historical_new_high_36_-1</v>
      </c>
      <c r="C1657" t="s">
        <v>389</v>
      </c>
      <c r="D1657" t="s">
        <v>335</v>
      </c>
      <c r="E1657">
        <v>36</v>
      </c>
      <c r="F1657">
        <v>-1</v>
      </c>
      <c r="G1657">
        <v>-1</v>
      </c>
      <c r="H1657" t="s">
        <v>465</v>
      </c>
      <c r="I1657" t="s">
        <v>331</v>
      </c>
      <c r="K1657">
        <v>4.8674526840697618E-2</v>
      </c>
      <c r="L1657">
        <v>5.6149603206956389E-3</v>
      </c>
      <c r="M1657">
        <v>3.6878690301641509E-2</v>
      </c>
      <c r="N1657">
        <v>0.51886792452830188</v>
      </c>
      <c r="O1657">
        <v>1.607647420466686E-3</v>
      </c>
      <c r="P1657">
        <v>0.34164416666588732</v>
      </c>
      <c r="Q1657">
        <v>0.73330149051682669</v>
      </c>
      <c r="R1657">
        <v>105</v>
      </c>
      <c r="S1657">
        <v>0</v>
      </c>
      <c r="T1657">
        <v>-0.4808631804570544</v>
      </c>
      <c r="U1657">
        <v>9</v>
      </c>
      <c r="V1657">
        <v>2139</v>
      </c>
      <c r="W1657">
        <v>106</v>
      </c>
    </row>
    <row r="1658" spans="1:23">
      <c r="A1658" t="s">
        <v>351</v>
      </c>
      <c r="B1658" t="str">
        <f t="shared" si="25"/>
        <v>newstarts_area_ytd_yoy_historical_new_high_36_1</v>
      </c>
      <c r="C1658" t="s">
        <v>446</v>
      </c>
      <c r="D1658" t="s">
        <v>335</v>
      </c>
      <c r="E1658">
        <v>36</v>
      </c>
      <c r="F1658">
        <v>1</v>
      </c>
      <c r="G1658">
        <v>1</v>
      </c>
      <c r="H1658" t="s">
        <v>330</v>
      </c>
      <c r="I1658" t="s">
        <v>331</v>
      </c>
      <c r="K1658">
        <v>-0.1477091549873627</v>
      </c>
      <c r="L1658">
        <v>-1.330055448947653E-2</v>
      </c>
      <c r="M1658">
        <v>-7.5296721700760613E-2</v>
      </c>
      <c r="N1658">
        <v>0.47651006711409388</v>
      </c>
      <c r="O1658">
        <v>5.9889401501642592E-4</v>
      </c>
      <c r="P1658">
        <v>0.12673429798694799</v>
      </c>
      <c r="Q1658">
        <v>0.89932271557844579</v>
      </c>
      <c r="R1658">
        <v>148</v>
      </c>
      <c r="S1658">
        <v>0</v>
      </c>
      <c r="T1658">
        <v>-0.66728316029784351</v>
      </c>
      <c r="U1658">
        <v>5</v>
      </c>
      <c r="V1658">
        <v>3008</v>
      </c>
      <c r="W1658">
        <v>149</v>
      </c>
    </row>
    <row r="1659" spans="1:23">
      <c r="A1659" t="s">
        <v>351</v>
      </c>
      <c r="B1659" t="str">
        <f t="shared" si="25"/>
        <v>newstarts_area_ytd_yoy_historical_new_high_36_-1</v>
      </c>
      <c r="C1659" t="s">
        <v>446</v>
      </c>
      <c r="D1659" t="s">
        <v>335</v>
      </c>
      <c r="E1659">
        <v>36</v>
      </c>
      <c r="F1659">
        <v>-1</v>
      </c>
      <c r="G1659">
        <v>1</v>
      </c>
      <c r="H1659" t="s">
        <v>330</v>
      </c>
      <c r="I1659" t="s">
        <v>331</v>
      </c>
      <c r="K1659">
        <v>-0.19157105867019489</v>
      </c>
      <c r="L1659">
        <v>-1.765837065176035E-2</v>
      </c>
      <c r="M1659">
        <v>-9.9967066914877695E-2</v>
      </c>
      <c r="N1659">
        <v>0.51677852348993292</v>
      </c>
      <c r="O1659">
        <v>2.481274040401819E-4</v>
      </c>
      <c r="P1659">
        <v>5.1450731975087607E-2</v>
      </c>
      <c r="Q1659">
        <v>0.95903573652532415</v>
      </c>
      <c r="R1659">
        <v>148</v>
      </c>
      <c r="S1659">
        <v>0</v>
      </c>
      <c r="T1659">
        <v>-0.57293271465927764</v>
      </c>
      <c r="U1659">
        <v>5</v>
      </c>
      <c r="V1659">
        <v>3008</v>
      </c>
      <c r="W1659">
        <v>149</v>
      </c>
    </row>
    <row r="1660" spans="1:23">
      <c r="A1660" t="s">
        <v>351</v>
      </c>
      <c r="B1660" t="str">
        <f t="shared" si="25"/>
        <v>completed_area_ytd_yoy_historical_new_high_36_1</v>
      </c>
      <c r="C1660" t="s">
        <v>447</v>
      </c>
      <c r="D1660" t="s">
        <v>335</v>
      </c>
      <c r="E1660">
        <v>36</v>
      </c>
      <c r="F1660">
        <v>1</v>
      </c>
      <c r="G1660">
        <v>1</v>
      </c>
      <c r="H1660" t="s">
        <v>330</v>
      </c>
      <c r="I1660" t="s">
        <v>331</v>
      </c>
      <c r="K1660">
        <v>-8.6564807608089822E-2</v>
      </c>
      <c r="L1660">
        <v>-7.5566754105633738E-3</v>
      </c>
      <c r="M1660">
        <v>-4.2779800761212523E-2</v>
      </c>
      <c r="N1660">
        <v>0.47651006711409388</v>
      </c>
      <c r="O1660">
        <v>1.061416551081211E-3</v>
      </c>
      <c r="P1660">
        <v>0.22473639401470219</v>
      </c>
      <c r="Q1660">
        <v>0.82249433449668707</v>
      </c>
      <c r="R1660">
        <v>148</v>
      </c>
      <c r="S1660">
        <v>0</v>
      </c>
      <c r="T1660">
        <v>-0.64341366299568648</v>
      </c>
      <c r="U1660">
        <v>3</v>
      </c>
      <c r="V1660">
        <v>3008</v>
      </c>
      <c r="W1660">
        <v>149</v>
      </c>
    </row>
    <row r="1661" spans="1:23">
      <c r="A1661" t="s">
        <v>351</v>
      </c>
      <c r="B1661" t="str">
        <f t="shared" si="25"/>
        <v>completed_area_ytd_yoy_historical_new_high_36_-1</v>
      </c>
      <c r="C1661" t="s">
        <v>447</v>
      </c>
      <c r="D1661" t="s">
        <v>335</v>
      </c>
      <c r="E1661">
        <v>36</v>
      </c>
      <c r="F1661">
        <v>-1</v>
      </c>
      <c r="G1661">
        <v>1</v>
      </c>
      <c r="H1661" t="s">
        <v>330</v>
      </c>
      <c r="I1661" t="s">
        <v>331</v>
      </c>
      <c r="K1661">
        <v>-0.2456864030666438</v>
      </c>
      <c r="L1661">
        <v>-2.334378501584267E-2</v>
      </c>
      <c r="M1661">
        <v>-0.13215368104792999</v>
      </c>
      <c r="N1661">
        <v>0.51677852348993292</v>
      </c>
      <c r="O1661">
        <v>-2.1974641290876999E-4</v>
      </c>
      <c r="P1661">
        <v>-4.5616914723680027E-2</v>
      </c>
      <c r="Q1661">
        <v>0.96367708005711017</v>
      </c>
      <c r="R1661">
        <v>148</v>
      </c>
      <c r="S1661">
        <v>0</v>
      </c>
      <c r="T1661">
        <v>-0.56805681693804122</v>
      </c>
      <c r="U1661">
        <v>3</v>
      </c>
      <c r="V1661">
        <v>3008</v>
      </c>
      <c r="W1661">
        <v>149</v>
      </c>
    </row>
    <row r="1662" spans="1:23">
      <c r="A1662" t="s">
        <v>351</v>
      </c>
      <c r="B1662" t="str">
        <f t="shared" si="25"/>
        <v>sold_area_ytd_yoy_historical_new_high_36_1</v>
      </c>
      <c r="C1662" t="s">
        <v>392</v>
      </c>
      <c r="D1662" t="s">
        <v>335</v>
      </c>
      <c r="E1662">
        <v>36</v>
      </c>
      <c r="F1662">
        <v>1</v>
      </c>
      <c r="G1662">
        <v>-1</v>
      </c>
      <c r="H1662" t="s">
        <v>330</v>
      </c>
      <c r="I1662" t="s">
        <v>331</v>
      </c>
      <c r="K1662">
        <v>-3.9805156387671792E-2</v>
      </c>
      <c r="L1662">
        <v>-3.397142593612013E-3</v>
      </c>
      <c r="M1662">
        <v>-1.9231985465734309E-2</v>
      </c>
      <c r="N1662">
        <v>0.48993288590604028</v>
      </c>
      <c r="O1662">
        <v>1.392044894643235E-3</v>
      </c>
      <c r="P1662">
        <v>0.29523550171168189</v>
      </c>
      <c r="Q1662">
        <v>0.7682277539155028</v>
      </c>
      <c r="R1662">
        <v>148</v>
      </c>
      <c r="S1662">
        <v>0</v>
      </c>
      <c r="T1662">
        <v>-0.64341366299568714</v>
      </c>
      <c r="U1662">
        <v>6</v>
      </c>
      <c r="V1662">
        <v>3008</v>
      </c>
      <c r="W1662">
        <v>149</v>
      </c>
    </row>
    <row r="1663" spans="1:23">
      <c r="A1663" t="s">
        <v>351</v>
      </c>
      <c r="B1663" t="str">
        <f t="shared" si="25"/>
        <v>sold_area_ytd_yoy_historical_new_high_36_-1</v>
      </c>
      <c r="C1663" t="s">
        <v>392</v>
      </c>
      <c r="D1663" t="s">
        <v>335</v>
      </c>
      <c r="E1663">
        <v>36</v>
      </c>
      <c r="F1663">
        <v>-1</v>
      </c>
      <c r="G1663">
        <v>-1</v>
      </c>
      <c r="H1663" t="s">
        <v>330</v>
      </c>
      <c r="I1663" t="s">
        <v>331</v>
      </c>
      <c r="K1663">
        <v>-0.2824200315984644</v>
      </c>
      <c r="L1663">
        <v>-2.7420066301728999E-2</v>
      </c>
      <c r="M1663">
        <v>-0.15523113971604771</v>
      </c>
      <c r="N1663">
        <v>0.50335570469798663</v>
      </c>
      <c r="O1663">
        <v>-5.5841135174828326E-4</v>
      </c>
      <c r="P1663">
        <v>-0.1160258420363019</v>
      </c>
      <c r="Q1663">
        <v>0.90778934488759044</v>
      </c>
      <c r="R1663">
        <v>148</v>
      </c>
      <c r="S1663">
        <v>0</v>
      </c>
      <c r="T1663">
        <v>-0.56975432498010514</v>
      </c>
      <c r="U1663">
        <v>6</v>
      </c>
      <c r="V1663">
        <v>3008</v>
      </c>
      <c r="W1663">
        <v>149</v>
      </c>
    </row>
    <row r="1664" spans="1:23">
      <c r="A1664" t="s">
        <v>351</v>
      </c>
      <c r="B1664" t="str">
        <f t="shared" si="25"/>
        <v>CN_BOND_1Y_historical_new_high_36_1</v>
      </c>
      <c r="C1664" t="s">
        <v>448</v>
      </c>
      <c r="D1664" t="s">
        <v>335</v>
      </c>
      <c r="E1664">
        <v>36</v>
      </c>
      <c r="F1664">
        <v>1</v>
      </c>
      <c r="G1664">
        <v>-1</v>
      </c>
      <c r="H1664" t="s">
        <v>330</v>
      </c>
      <c r="I1664" t="s">
        <v>331</v>
      </c>
      <c r="K1664">
        <v>-0.2808849691896842</v>
      </c>
      <c r="L1664">
        <v>-2.7245934334382271E-2</v>
      </c>
      <c r="M1664">
        <v>-0.1542452566163984</v>
      </c>
      <c r="N1664">
        <v>0.46979865771812079</v>
      </c>
      <c r="O1664">
        <v>-4.8492292390977631E-4</v>
      </c>
      <c r="P1664">
        <v>-0.10107738790372681</v>
      </c>
      <c r="Q1664">
        <v>0.91962583098943917</v>
      </c>
      <c r="R1664">
        <v>148</v>
      </c>
      <c r="S1664">
        <v>0</v>
      </c>
      <c r="T1664">
        <v>-0.61810018541665745</v>
      </c>
      <c r="U1664">
        <v>5</v>
      </c>
      <c r="V1664">
        <v>3008</v>
      </c>
      <c r="W1664">
        <v>149</v>
      </c>
    </row>
    <row r="1665" spans="1:23">
      <c r="A1665" t="s">
        <v>351</v>
      </c>
      <c r="B1665" t="str">
        <f t="shared" si="25"/>
        <v>CN_BOND_1Y_historical_new_high_36_-1</v>
      </c>
      <c r="C1665" t="s">
        <v>448</v>
      </c>
      <c r="D1665" t="s">
        <v>335</v>
      </c>
      <c r="E1665">
        <v>36</v>
      </c>
      <c r="F1665">
        <v>-1</v>
      </c>
      <c r="G1665">
        <v>-1</v>
      </c>
      <c r="H1665" t="s">
        <v>330</v>
      </c>
      <c r="I1665" t="s">
        <v>331</v>
      </c>
      <c r="K1665">
        <v>-4.1854840994977383E-2</v>
      </c>
      <c r="L1665">
        <v>-3.5755437150760678E-3</v>
      </c>
      <c r="M1665">
        <v>-2.0241943297172771E-2</v>
      </c>
      <c r="N1665">
        <v>0.52348993288590606</v>
      </c>
      <c r="O1665">
        <v>1.4456878589791139E-3</v>
      </c>
      <c r="P1665">
        <v>0.2944836328582488</v>
      </c>
      <c r="Q1665">
        <v>0.76880100820536368</v>
      </c>
      <c r="R1665">
        <v>148</v>
      </c>
      <c r="S1665">
        <v>0</v>
      </c>
      <c r="T1665">
        <v>-0.4572024323933368</v>
      </c>
      <c r="U1665">
        <v>5</v>
      </c>
      <c r="V1665">
        <v>3008</v>
      </c>
      <c r="W1665">
        <v>149</v>
      </c>
    </row>
    <row r="1666" spans="1:23">
      <c r="A1666" t="s">
        <v>351</v>
      </c>
      <c r="B1666" t="str">
        <f t="shared" si="25"/>
        <v>CN_BOND_10Y_historical_new_high_36_1</v>
      </c>
      <c r="C1666" t="s">
        <v>449</v>
      </c>
      <c r="D1666" t="s">
        <v>335</v>
      </c>
      <c r="E1666">
        <v>36</v>
      </c>
      <c r="F1666">
        <v>1</v>
      </c>
      <c r="G1666">
        <v>-1</v>
      </c>
      <c r="H1666" t="s">
        <v>330</v>
      </c>
      <c r="I1666" t="s">
        <v>331</v>
      </c>
      <c r="K1666">
        <v>-0.43550462084014951</v>
      </c>
      <c r="L1666">
        <v>-4.6776033724036943E-2</v>
      </c>
      <c r="M1666">
        <v>-0.26482454830654839</v>
      </c>
      <c r="N1666">
        <v>0.46308724832214759</v>
      </c>
      <c r="O1666">
        <v>-2.112444326900768E-3</v>
      </c>
      <c r="P1666">
        <v>-0.44142685178667629</v>
      </c>
      <c r="Q1666">
        <v>0.65954824391423361</v>
      </c>
      <c r="R1666">
        <v>148</v>
      </c>
      <c r="S1666">
        <v>0</v>
      </c>
      <c r="T1666">
        <v>-0.70021391377207198</v>
      </c>
      <c r="U1666">
        <v>7</v>
      </c>
      <c r="V1666">
        <v>3008</v>
      </c>
      <c r="W1666">
        <v>149</v>
      </c>
    </row>
    <row r="1667" spans="1:23">
      <c r="A1667" t="s">
        <v>351</v>
      </c>
      <c r="B1667" t="str">
        <f t="shared" ref="B1667:B1730" si="26">C1667&amp;"_"&amp;D1667&amp;"_"&amp;E1667&amp;"_"&amp;F1667</f>
        <v>CN_BOND_10Y_historical_new_high_36_-1</v>
      </c>
      <c r="C1667" t="s">
        <v>449</v>
      </c>
      <c r="D1667" t="s">
        <v>335</v>
      </c>
      <c r="E1667">
        <v>36</v>
      </c>
      <c r="F1667">
        <v>-1</v>
      </c>
      <c r="G1667">
        <v>-1</v>
      </c>
      <c r="H1667" t="s">
        <v>330</v>
      </c>
      <c r="I1667" t="s">
        <v>331</v>
      </c>
      <c r="K1667">
        <v>0.2205885308824429</v>
      </c>
      <c r="L1667">
        <v>1.6839667561612481E-2</v>
      </c>
      <c r="M1667">
        <v>9.5338509928959952E-2</v>
      </c>
      <c r="N1667">
        <v>0.53020134228187921</v>
      </c>
      <c r="O1667">
        <v>3.0681995673293261E-3</v>
      </c>
      <c r="P1667">
        <v>0.62538709062877917</v>
      </c>
      <c r="Q1667">
        <v>0.53268016034013255</v>
      </c>
      <c r="R1667">
        <v>148</v>
      </c>
      <c r="S1667">
        <v>0</v>
      </c>
      <c r="T1667">
        <v>-0.4572024323933368</v>
      </c>
      <c r="U1667">
        <v>7</v>
      </c>
      <c r="V1667">
        <v>3008</v>
      </c>
      <c r="W1667">
        <v>149</v>
      </c>
    </row>
    <row r="1668" spans="1:23">
      <c r="A1668" t="s">
        <v>351</v>
      </c>
      <c r="B1668" t="str">
        <f t="shared" si="26"/>
        <v>TERM_SPREAD_historical_new_high_36_1</v>
      </c>
      <c r="C1668" t="s">
        <v>450</v>
      </c>
      <c r="D1668" t="s">
        <v>335</v>
      </c>
      <c r="E1668">
        <v>36</v>
      </c>
      <c r="F1668">
        <v>1</v>
      </c>
      <c r="G1668">
        <v>1</v>
      </c>
      <c r="H1668" t="s">
        <v>330</v>
      </c>
      <c r="I1668" t="s">
        <v>331</v>
      </c>
      <c r="K1668">
        <v>0.41530051716845029</v>
      </c>
      <c r="L1668">
        <v>2.9526637076525471E-2</v>
      </c>
      <c r="M1668">
        <v>0.16717657874819281</v>
      </c>
      <c r="N1668">
        <v>0.49664429530201343</v>
      </c>
      <c r="O1668">
        <v>4.0685404247499746E-3</v>
      </c>
      <c r="P1668">
        <v>0.84323841930788901</v>
      </c>
      <c r="Q1668">
        <v>0.40045587941828648</v>
      </c>
      <c r="R1668">
        <v>148</v>
      </c>
      <c r="S1668">
        <v>0</v>
      </c>
      <c r="T1668">
        <v>-0.59459753967374662</v>
      </c>
      <c r="U1668">
        <v>9</v>
      </c>
      <c r="V1668">
        <v>3008</v>
      </c>
      <c r="W1668">
        <v>149</v>
      </c>
    </row>
    <row r="1669" spans="1:23">
      <c r="A1669" t="s">
        <v>351</v>
      </c>
      <c r="B1669" t="str">
        <f t="shared" si="26"/>
        <v>TERM_SPREAD_historical_new_high_36_-1</v>
      </c>
      <c r="C1669" t="s">
        <v>450</v>
      </c>
      <c r="D1669" t="s">
        <v>335</v>
      </c>
      <c r="E1669">
        <v>36</v>
      </c>
      <c r="F1669">
        <v>-1</v>
      </c>
      <c r="G1669">
        <v>1</v>
      </c>
      <c r="H1669" t="s">
        <v>330</v>
      </c>
      <c r="I1669" t="s">
        <v>331</v>
      </c>
      <c r="K1669">
        <v>-0.51316587736634722</v>
      </c>
      <c r="L1669">
        <v>-5.8522717069081409E-2</v>
      </c>
      <c r="M1669">
        <v>-0.33134920151254738</v>
      </c>
      <c r="N1669">
        <v>0.49664429530201343</v>
      </c>
      <c r="O1669">
        <v>-3.0697131226299279E-3</v>
      </c>
      <c r="P1669">
        <v>-0.62418605001981375</v>
      </c>
      <c r="Q1669">
        <v>0.53346637027068522</v>
      </c>
      <c r="R1669">
        <v>148</v>
      </c>
      <c r="S1669">
        <v>0</v>
      </c>
      <c r="T1669">
        <v>-0.67064455124430944</v>
      </c>
      <c r="U1669">
        <v>9</v>
      </c>
      <c r="V1669">
        <v>3008</v>
      </c>
      <c r="W1669">
        <v>149</v>
      </c>
    </row>
    <row r="1670" spans="1:23">
      <c r="A1670" t="s">
        <v>351</v>
      </c>
      <c r="B1670" t="str">
        <f t="shared" si="26"/>
        <v>US_BOND_5Y_historical_new_high_36_1</v>
      </c>
      <c r="C1670" t="s">
        <v>338</v>
      </c>
      <c r="D1670" t="s">
        <v>335</v>
      </c>
      <c r="E1670">
        <v>36</v>
      </c>
      <c r="F1670">
        <v>1</v>
      </c>
      <c r="G1670">
        <v>1</v>
      </c>
      <c r="H1670" t="s">
        <v>330</v>
      </c>
      <c r="I1670" t="s">
        <v>331</v>
      </c>
      <c r="K1670">
        <v>-3.9460437023918549E-2</v>
      </c>
      <c r="L1670">
        <v>-3.3671730775231001E-3</v>
      </c>
      <c r="M1670">
        <v>-1.9062321769917179E-2</v>
      </c>
      <c r="N1670">
        <v>0.48322147651006708</v>
      </c>
      <c r="O1670">
        <v>1.365724525552101E-3</v>
      </c>
      <c r="P1670">
        <v>0.29132937957098481</v>
      </c>
      <c r="Q1670">
        <v>0.77120732298249606</v>
      </c>
      <c r="R1670">
        <v>148</v>
      </c>
      <c r="S1670">
        <v>0</v>
      </c>
      <c r="T1670">
        <v>-0.5997299782944423</v>
      </c>
      <c r="U1670">
        <v>23</v>
      </c>
      <c r="V1670">
        <v>3008</v>
      </c>
      <c r="W1670">
        <v>149</v>
      </c>
    </row>
    <row r="1671" spans="1:23">
      <c r="A1671" t="s">
        <v>351</v>
      </c>
      <c r="B1671" t="str">
        <f t="shared" si="26"/>
        <v>US_BOND_5Y_historical_new_high_36_-1</v>
      </c>
      <c r="C1671" t="s">
        <v>338</v>
      </c>
      <c r="D1671" t="s">
        <v>335</v>
      </c>
      <c r="E1671">
        <v>36</v>
      </c>
      <c r="F1671">
        <v>-1</v>
      </c>
      <c r="G1671">
        <v>1</v>
      </c>
      <c r="H1671" t="s">
        <v>330</v>
      </c>
      <c r="I1671" t="s">
        <v>331</v>
      </c>
      <c r="K1671">
        <v>-0.28267755738884809</v>
      </c>
      <c r="L1671">
        <v>-2.7449312528808219E-2</v>
      </c>
      <c r="M1671">
        <v>-0.1553967128330877</v>
      </c>
      <c r="N1671">
        <v>0.51006711409395977</v>
      </c>
      <c r="O1671">
        <v>-5.9619793492166095E-4</v>
      </c>
      <c r="P1671">
        <v>-0.12585609157904451</v>
      </c>
      <c r="Q1671">
        <v>0.90001664648807722</v>
      </c>
      <c r="R1671">
        <v>148</v>
      </c>
      <c r="S1671">
        <v>0</v>
      </c>
      <c r="T1671">
        <v>-0.59286108487235112</v>
      </c>
      <c r="U1671">
        <v>23</v>
      </c>
      <c r="V1671">
        <v>3008</v>
      </c>
      <c r="W1671">
        <v>149</v>
      </c>
    </row>
    <row r="1672" spans="1:23">
      <c r="A1672" t="s">
        <v>351</v>
      </c>
      <c r="B1672" t="str">
        <f t="shared" si="26"/>
        <v>US_BOND_10Y_historical_new_high_36_1</v>
      </c>
      <c r="C1672" t="s">
        <v>336</v>
      </c>
      <c r="D1672" t="s">
        <v>335</v>
      </c>
      <c r="E1672">
        <v>36</v>
      </c>
      <c r="F1672">
        <v>1</v>
      </c>
      <c r="G1672">
        <v>1</v>
      </c>
      <c r="H1672" t="s">
        <v>330</v>
      </c>
      <c r="I1672" t="s">
        <v>331</v>
      </c>
      <c r="K1672">
        <v>-0.1919865703228</v>
      </c>
      <c r="L1672">
        <v>-1.770067927489705E-2</v>
      </c>
      <c r="M1672">
        <v>-0.1002065797347053</v>
      </c>
      <c r="N1672">
        <v>0.48993288590604028</v>
      </c>
      <c r="O1672">
        <v>2.7070763081847398E-4</v>
      </c>
      <c r="P1672">
        <v>5.6909932092225661E-2</v>
      </c>
      <c r="Q1672">
        <v>0.95469370275878718</v>
      </c>
      <c r="R1672">
        <v>148</v>
      </c>
      <c r="S1672">
        <v>0</v>
      </c>
      <c r="T1672">
        <v>-0.67905798952352192</v>
      </c>
      <c r="U1672">
        <v>17</v>
      </c>
      <c r="V1672">
        <v>3008</v>
      </c>
      <c r="W1672">
        <v>149</v>
      </c>
    </row>
    <row r="1673" spans="1:23">
      <c r="A1673" t="s">
        <v>351</v>
      </c>
      <c r="B1673" t="str">
        <f t="shared" si="26"/>
        <v>US_BOND_10Y_historical_new_high_36_-1</v>
      </c>
      <c r="C1673" t="s">
        <v>336</v>
      </c>
      <c r="D1673" t="s">
        <v>335</v>
      </c>
      <c r="E1673">
        <v>36</v>
      </c>
      <c r="F1673">
        <v>-1</v>
      </c>
      <c r="G1673">
        <v>1</v>
      </c>
      <c r="H1673" t="s">
        <v>330</v>
      </c>
      <c r="I1673" t="s">
        <v>331</v>
      </c>
      <c r="K1673">
        <v>-0.1472708741810009</v>
      </c>
      <c r="L1673">
        <v>-1.325805634852462E-2</v>
      </c>
      <c r="M1673">
        <v>-7.5056129766713428E-2</v>
      </c>
      <c r="N1673">
        <v>0.50335570469798663</v>
      </c>
      <c r="O1673">
        <v>6.4354843057578583E-4</v>
      </c>
      <c r="P1673">
        <v>0.1316987937194869</v>
      </c>
      <c r="Q1673">
        <v>0.89540140554379621</v>
      </c>
      <c r="R1673">
        <v>148</v>
      </c>
      <c r="S1673">
        <v>0</v>
      </c>
      <c r="T1673">
        <v>-0.56805681693804122</v>
      </c>
      <c r="U1673">
        <v>17</v>
      </c>
      <c r="V1673">
        <v>3008</v>
      </c>
      <c r="W1673">
        <v>149</v>
      </c>
    </row>
    <row r="1674" spans="1:23">
      <c r="A1674" t="s">
        <v>351</v>
      </c>
      <c r="B1674" t="str">
        <f t="shared" si="26"/>
        <v>CNY_INDEX_historical_new_high_36_1</v>
      </c>
      <c r="C1674" t="s">
        <v>388</v>
      </c>
      <c r="D1674" t="s">
        <v>335</v>
      </c>
      <c r="E1674">
        <v>36</v>
      </c>
      <c r="F1674">
        <v>1</v>
      </c>
      <c r="G1674">
        <v>-1</v>
      </c>
      <c r="H1674" t="s">
        <v>466</v>
      </c>
      <c r="I1674" t="s">
        <v>331</v>
      </c>
      <c r="K1674">
        <v>-1.6871509734124102E-2</v>
      </c>
      <c r="L1674">
        <v>-2.7643417190773571E-3</v>
      </c>
      <c r="M1674">
        <v>-1.7728935485849251E-2</v>
      </c>
      <c r="N1674">
        <v>0.48051948051948051</v>
      </c>
      <c r="O1674">
        <v>9.5310156932239319E-4</v>
      </c>
      <c r="P1674">
        <v>0.1720438303320849</v>
      </c>
      <c r="Q1674">
        <v>0.86386037498459556</v>
      </c>
      <c r="R1674">
        <v>76</v>
      </c>
      <c r="S1674">
        <v>0</v>
      </c>
      <c r="T1674">
        <v>-0.3363664192360008</v>
      </c>
      <c r="U1674">
        <v>7</v>
      </c>
      <c r="V1674">
        <v>1549</v>
      </c>
      <c r="W1674">
        <v>77</v>
      </c>
    </row>
    <row r="1675" spans="1:23">
      <c r="A1675" t="s">
        <v>351</v>
      </c>
      <c r="B1675" t="str">
        <f t="shared" si="26"/>
        <v>CNY_INDEX_historical_new_high_36_-1</v>
      </c>
      <c r="C1675" t="s">
        <v>388</v>
      </c>
      <c r="D1675" t="s">
        <v>335</v>
      </c>
      <c r="E1675">
        <v>36</v>
      </c>
      <c r="F1675">
        <v>-1</v>
      </c>
      <c r="G1675">
        <v>-1</v>
      </c>
      <c r="H1675" t="s">
        <v>466</v>
      </c>
      <c r="I1675" t="s">
        <v>331</v>
      </c>
      <c r="K1675">
        <v>-0.1239839115513818</v>
      </c>
      <c r="L1675">
        <v>-2.1304608289820389E-2</v>
      </c>
      <c r="M1675">
        <v>-0.136635794089734</v>
      </c>
      <c r="N1675">
        <v>0.51948051948051943</v>
      </c>
      <c r="O1675">
        <v>-5.3485515292746582E-4</v>
      </c>
      <c r="P1675">
        <v>-9.5348052814145073E-2</v>
      </c>
      <c r="Q1675">
        <v>0.92428933535895985</v>
      </c>
      <c r="R1675">
        <v>76</v>
      </c>
      <c r="S1675">
        <v>0</v>
      </c>
      <c r="T1675">
        <v>-0.40896968233330772</v>
      </c>
      <c r="U1675">
        <v>7</v>
      </c>
      <c r="V1675">
        <v>1549</v>
      </c>
      <c r="W1675">
        <v>77</v>
      </c>
    </row>
    <row r="1676" spans="1:23">
      <c r="A1676" t="s">
        <v>351</v>
      </c>
      <c r="B1676" t="str">
        <f t="shared" si="26"/>
        <v>USD_INDEX_historical_new_high_36_1</v>
      </c>
      <c r="C1676" t="s">
        <v>452</v>
      </c>
      <c r="D1676" t="s">
        <v>335</v>
      </c>
      <c r="E1676">
        <v>36</v>
      </c>
      <c r="F1676">
        <v>1</v>
      </c>
      <c r="G1676">
        <v>1</v>
      </c>
      <c r="H1676" t="s">
        <v>330</v>
      </c>
      <c r="I1676" t="s">
        <v>331</v>
      </c>
      <c r="K1676">
        <v>7.8720416189525189E-2</v>
      </c>
      <c r="L1676">
        <v>6.3684093222224902E-3</v>
      </c>
      <c r="M1676">
        <v>3.6053758332304529E-2</v>
      </c>
      <c r="N1676">
        <v>0.49664429530201343</v>
      </c>
      <c r="O1676">
        <v>2.1777298886262041E-3</v>
      </c>
      <c r="P1676">
        <v>0.4522038248038201</v>
      </c>
      <c r="Q1676">
        <v>0.65178423665470564</v>
      </c>
      <c r="R1676">
        <v>148</v>
      </c>
      <c r="S1676">
        <v>0</v>
      </c>
      <c r="T1676">
        <v>-0.70252076540767727</v>
      </c>
      <c r="U1676">
        <v>11</v>
      </c>
      <c r="V1676">
        <v>3008</v>
      </c>
      <c r="W1676">
        <v>149</v>
      </c>
    </row>
    <row r="1677" spans="1:23">
      <c r="A1677" t="s">
        <v>351</v>
      </c>
      <c r="B1677" t="str">
        <f t="shared" si="26"/>
        <v>USD_INDEX_historical_new_high_36_-1</v>
      </c>
      <c r="C1677" t="s">
        <v>452</v>
      </c>
      <c r="D1677" t="s">
        <v>335</v>
      </c>
      <c r="E1677">
        <v>36</v>
      </c>
      <c r="F1677">
        <v>-1</v>
      </c>
      <c r="G1677">
        <v>1</v>
      </c>
      <c r="H1677" t="s">
        <v>330</v>
      </c>
      <c r="I1677" t="s">
        <v>331</v>
      </c>
      <c r="K1677">
        <v>-0.36126490683050771</v>
      </c>
      <c r="L1677">
        <v>-3.6857743147354682E-2</v>
      </c>
      <c r="M1677">
        <v>-0.20866437706380411</v>
      </c>
      <c r="N1677">
        <v>0.50335570469798663</v>
      </c>
      <c r="O1677">
        <v>-1.3582583173827429E-3</v>
      </c>
      <c r="P1677">
        <v>-0.28971348120437013</v>
      </c>
      <c r="Q1677">
        <v>0.77244092215410309</v>
      </c>
      <c r="R1677">
        <v>148</v>
      </c>
      <c r="S1677">
        <v>0</v>
      </c>
      <c r="T1677">
        <v>-0.64994462091324745</v>
      </c>
      <c r="U1677">
        <v>11</v>
      </c>
      <c r="V1677">
        <v>3008</v>
      </c>
      <c r="W1677">
        <v>149</v>
      </c>
    </row>
    <row r="1678" spans="1:23">
      <c r="A1678" t="s">
        <v>351</v>
      </c>
      <c r="B1678" t="str">
        <f t="shared" si="26"/>
        <v>DR007_exceed_expectation_24_-1</v>
      </c>
      <c r="C1678" t="s">
        <v>387</v>
      </c>
      <c r="D1678" t="s">
        <v>329</v>
      </c>
      <c r="E1678">
        <v>24</v>
      </c>
      <c r="F1678">
        <v>-1</v>
      </c>
      <c r="G1678">
        <v>1</v>
      </c>
      <c r="H1678" t="s">
        <v>330</v>
      </c>
      <c r="I1678" t="s">
        <v>331</v>
      </c>
      <c r="K1678">
        <v>-0.40174057713782491</v>
      </c>
      <c r="L1678">
        <v>-4.2125601541787683E-2</v>
      </c>
      <c r="M1678">
        <v>-0.2384916367471695</v>
      </c>
      <c r="N1678">
        <v>0.42953020134228193</v>
      </c>
      <c r="O1678">
        <v>-1.7927280195459479E-3</v>
      </c>
      <c r="P1678">
        <v>-0.36970152889364388</v>
      </c>
      <c r="Q1678">
        <v>0.7121333567200907</v>
      </c>
      <c r="R1678">
        <v>148</v>
      </c>
      <c r="S1678">
        <v>0</v>
      </c>
      <c r="T1678">
        <v>-0.66397977052620205</v>
      </c>
      <c r="U1678">
        <v>24</v>
      </c>
      <c r="V1678">
        <v>3008</v>
      </c>
      <c r="W1678">
        <v>149</v>
      </c>
    </row>
    <row r="1679" spans="1:23">
      <c r="A1679" t="s">
        <v>351</v>
      </c>
      <c r="B1679" t="str">
        <f t="shared" si="26"/>
        <v>DR007_historical_high_36_1</v>
      </c>
      <c r="C1679" t="s">
        <v>387</v>
      </c>
      <c r="D1679" t="s">
        <v>333</v>
      </c>
      <c r="E1679">
        <v>36</v>
      </c>
      <c r="F1679">
        <v>1</v>
      </c>
      <c r="G1679">
        <v>1</v>
      </c>
      <c r="H1679" t="s">
        <v>330</v>
      </c>
      <c r="I1679" t="s">
        <v>331</v>
      </c>
      <c r="K1679">
        <v>-0.41593453498546068</v>
      </c>
      <c r="L1679">
        <v>-4.4050518844963582E-2</v>
      </c>
      <c r="M1679">
        <v>-0.24939116750614571</v>
      </c>
      <c r="N1679">
        <v>0.52348993288590606</v>
      </c>
      <c r="O1679">
        <v>-1.9742393699214269E-3</v>
      </c>
      <c r="P1679">
        <v>-0.43026430222857021</v>
      </c>
      <c r="Q1679">
        <v>0.66762926726351213</v>
      </c>
      <c r="R1679">
        <v>148</v>
      </c>
      <c r="S1679">
        <v>0</v>
      </c>
      <c r="T1679">
        <v>-0.67969879019188295</v>
      </c>
      <c r="U1679">
        <v>28</v>
      </c>
      <c r="V1679">
        <v>3008</v>
      </c>
      <c r="W1679">
        <v>149</v>
      </c>
    </row>
    <row r="1680" spans="1:23">
      <c r="A1680" t="s">
        <v>351</v>
      </c>
      <c r="B1680" t="str">
        <f t="shared" si="26"/>
        <v>CREDIT_SPREAD_historical_new_high_36_1</v>
      </c>
      <c r="C1680" t="s">
        <v>453</v>
      </c>
      <c r="D1680" t="s">
        <v>335</v>
      </c>
      <c r="E1680">
        <v>36</v>
      </c>
      <c r="F1680">
        <v>1</v>
      </c>
      <c r="G1680">
        <v>1</v>
      </c>
      <c r="H1680" t="s">
        <v>463</v>
      </c>
      <c r="I1680" t="s">
        <v>331</v>
      </c>
      <c r="K1680">
        <v>-0.38286268912359311</v>
      </c>
      <c r="L1680">
        <v>-4.9780873981995377E-2</v>
      </c>
      <c r="M1680">
        <v>-0.30398492074621331</v>
      </c>
      <c r="N1680">
        <v>0.44915254237288138</v>
      </c>
      <c r="O1680">
        <v>-2.9386791889238662E-3</v>
      </c>
      <c r="P1680">
        <v>-0.66500573670492891</v>
      </c>
      <c r="Q1680">
        <v>0.50735553465576966</v>
      </c>
      <c r="R1680">
        <v>117</v>
      </c>
      <c r="S1680">
        <v>0</v>
      </c>
      <c r="T1680">
        <v>-0.64341366299568659</v>
      </c>
      <c r="U1680">
        <v>1</v>
      </c>
      <c r="V1680">
        <v>2382</v>
      </c>
      <c r="W1680">
        <v>118</v>
      </c>
    </row>
    <row r="1681" spans="1:23">
      <c r="A1681" t="s">
        <v>351</v>
      </c>
      <c r="B1681" t="str">
        <f t="shared" si="26"/>
        <v>CREDIT_SPREAD_historical_new_high_36_-1</v>
      </c>
      <c r="C1681" t="s">
        <v>453</v>
      </c>
      <c r="D1681" t="s">
        <v>335</v>
      </c>
      <c r="E1681">
        <v>36</v>
      </c>
      <c r="F1681">
        <v>-1</v>
      </c>
      <c r="G1681">
        <v>1</v>
      </c>
      <c r="H1681" t="s">
        <v>463</v>
      </c>
      <c r="I1681" t="s">
        <v>331</v>
      </c>
      <c r="K1681">
        <v>0.25751588851857748</v>
      </c>
      <c r="L1681">
        <v>2.4537536664096079E-2</v>
      </c>
      <c r="M1681">
        <v>0.149837488607378</v>
      </c>
      <c r="N1681">
        <v>0.5423728813559322</v>
      </c>
      <c r="O1681">
        <v>3.0949166246086791E-3</v>
      </c>
      <c r="P1681">
        <v>0.69648196264578821</v>
      </c>
      <c r="Q1681">
        <v>0.48750843869421712</v>
      </c>
      <c r="R1681">
        <v>117</v>
      </c>
      <c r="S1681">
        <v>0</v>
      </c>
      <c r="T1681">
        <v>-0.40671729322756411</v>
      </c>
      <c r="U1681">
        <v>1</v>
      </c>
      <c r="V1681">
        <v>2382</v>
      </c>
      <c r="W1681">
        <v>118</v>
      </c>
    </row>
    <row r="1682" spans="1:23">
      <c r="A1682" t="s">
        <v>351</v>
      </c>
      <c r="B1682" t="str">
        <f t="shared" si="26"/>
        <v>electricity_yoy_historical_new_low_3_1</v>
      </c>
      <c r="C1682" t="s">
        <v>435</v>
      </c>
      <c r="D1682" t="s">
        <v>339</v>
      </c>
      <c r="E1682">
        <v>3</v>
      </c>
      <c r="F1682">
        <v>1</v>
      </c>
      <c r="G1682">
        <v>-1</v>
      </c>
      <c r="H1682" t="s">
        <v>330</v>
      </c>
      <c r="I1682" t="s">
        <v>331</v>
      </c>
      <c r="K1682">
        <v>0.31436869198849721</v>
      </c>
      <c r="L1682">
        <v>2.31651125949035E-2</v>
      </c>
      <c r="M1682">
        <v>0.13115395752807271</v>
      </c>
      <c r="N1682">
        <v>0.4563758389261745</v>
      </c>
      <c r="O1682">
        <v>3.612361468726131E-3</v>
      </c>
      <c r="P1682">
        <v>0.71522735880905952</v>
      </c>
      <c r="Q1682">
        <v>0.47559533765332668</v>
      </c>
      <c r="R1682">
        <v>148</v>
      </c>
      <c r="S1682">
        <v>0</v>
      </c>
      <c r="T1682">
        <v>-0.40958076985395259</v>
      </c>
      <c r="U1682">
        <v>53</v>
      </c>
      <c r="V1682">
        <v>3008</v>
      </c>
      <c r="W1682">
        <v>149</v>
      </c>
    </row>
    <row r="1683" spans="1:23">
      <c r="A1683" t="s">
        <v>351</v>
      </c>
      <c r="B1683" t="str">
        <f t="shared" si="26"/>
        <v>electricity_yoy_historical_new_low_3_-1</v>
      </c>
      <c r="C1683" t="s">
        <v>435</v>
      </c>
      <c r="D1683" t="s">
        <v>339</v>
      </c>
      <c r="E1683">
        <v>3</v>
      </c>
      <c r="F1683">
        <v>-1</v>
      </c>
      <c r="G1683">
        <v>-1</v>
      </c>
      <c r="H1683" t="s">
        <v>330</v>
      </c>
      <c r="I1683" t="s">
        <v>331</v>
      </c>
      <c r="K1683">
        <v>-0.47578134678767542</v>
      </c>
      <c r="L1683">
        <v>-5.2669086300665247E-2</v>
      </c>
      <c r="M1683">
        <v>-0.29819665582975002</v>
      </c>
      <c r="N1683">
        <v>0.5436241610738255</v>
      </c>
      <c r="O1683">
        <v>-2.6000061283132231E-3</v>
      </c>
      <c r="P1683">
        <v>-0.55217860070489144</v>
      </c>
      <c r="Q1683">
        <v>0.58165888393862486</v>
      </c>
      <c r="R1683">
        <v>148</v>
      </c>
      <c r="S1683">
        <v>0</v>
      </c>
      <c r="T1683">
        <v>-0.69055394423757221</v>
      </c>
      <c r="U1683">
        <v>53</v>
      </c>
      <c r="V1683">
        <v>3008</v>
      </c>
      <c r="W1683">
        <v>149</v>
      </c>
    </row>
    <row r="1684" spans="1:23">
      <c r="A1684" t="s">
        <v>351</v>
      </c>
      <c r="B1684" t="str">
        <f t="shared" si="26"/>
        <v>electricity_ytd_yoy_historical_new_low_3_1</v>
      </c>
      <c r="C1684" t="s">
        <v>436</v>
      </c>
      <c r="D1684" t="s">
        <v>339</v>
      </c>
      <c r="E1684">
        <v>3</v>
      </c>
      <c r="F1684">
        <v>1</v>
      </c>
      <c r="G1684">
        <v>-1</v>
      </c>
      <c r="H1684" t="s">
        <v>330</v>
      </c>
      <c r="I1684" t="s">
        <v>331</v>
      </c>
      <c r="K1684">
        <v>0.34003208560549752</v>
      </c>
      <c r="L1684">
        <v>2.4823978856810092E-2</v>
      </c>
      <c r="M1684">
        <v>0.1405471090073187</v>
      </c>
      <c r="N1684">
        <v>0.47651006711409388</v>
      </c>
      <c r="O1684">
        <v>3.6983490649403509E-3</v>
      </c>
      <c r="P1684">
        <v>0.76666040435136895</v>
      </c>
      <c r="Q1684">
        <v>0.44450462520540451</v>
      </c>
      <c r="R1684">
        <v>148</v>
      </c>
      <c r="S1684">
        <v>0</v>
      </c>
      <c r="T1684">
        <v>-0.58477444350306429</v>
      </c>
      <c r="U1684">
        <v>47</v>
      </c>
      <c r="V1684">
        <v>3008</v>
      </c>
      <c r="W1684">
        <v>149</v>
      </c>
    </row>
    <row r="1685" spans="1:23">
      <c r="A1685" t="s">
        <v>351</v>
      </c>
      <c r="B1685" t="str">
        <f t="shared" si="26"/>
        <v>electricity_ytd_yoy_historical_new_low_3_-1</v>
      </c>
      <c r="C1685" t="s">
        <v>436</v>
      </c>
      <c r="D1685" t="s">
        <v>339</v>
      </c>
      <c r="E1685">
        <v>3</v>
      </c>
      <c r="F1685">
        <v>-1</v>
      </c>
      <c r="G1685">
        <v>-1</v>
      </c>
      <c r="H1685" t="s">
        <v>330</v>
      </c>
      <c r="I1685" t="s">
        <v>331</v>
      </c>
      <c r="K1685">
        <v>-0.48582083000847109</v>
      </c>
      <c r="L1685">
        <v>-5.4202515771500037E-2</v>
      </c>
      <c r="M1685">
        <v>-0.30688097732237801</v>
      </c>
      <c r="N1685">
        <v>0.52348993288590606</v>
      </c>
      <c r="O1685">
        <v>-2.704233684950038E-3</v>
      </c>
      <c r="P1685">
        <v>-0.55027041470918558</v>
      </c>
      <c r="Q1685">
        <v>0.58296346043430214</v>
      </c>
      <c r="R1685">
        <v>148</v>
      </c>
      <c r="S1685">
        <v>0</v>
      </c>
      <c r="T1685">
        <v>-0.7857605837942645</v>
      </c>
      <c r="U1685">
        <v>47</v>
      </c>
      <c r="V1685">
        <v>3008</v>
      </c>
      <c r="W1685">
        <v>149</v>
      </c>
    </row>
    <row r="1686" spans="1:23">
      <c r="A1686" t="s">
        <v>351</v>
      </c>
      <c r="B1686" t="str">
        <f t="shared" si="26"/>
        <v>industrial_value_added_yoy_historical_new_low_3_1</v>
      </c>
      <c r="C1686" t="s">
        <v>437</v>
      </c>
      <c r="D1686" t="s">
        <v>339</v>
      </c>
      <c r="E1686">
        <v>3</v>
      </c>
      <c r="F1686">
        <v>1</v>
      </c>
      <c r="G1686">
        <v>-1</v>
      </c>
      <c r="H1686" t="s">
        <v>330</v>
      </c>
      <c r="I1686" t="s">
        <v>331</v>
      </c>
      <c r="K1686">
        <v>1.3361446564396711</v>
      </c>
      <c r="L1686">
        <v>7.3672063301931434E-2</v>
      </c>
      <c r="M1686">
        <v>0.4172692017576381</v>
      </c>
      <c r="N1686">
        <v>0.52348993288590606</v>
      </c>
      <c r="O1686">
        <v>7.4462943693534593E-3</v>
      </c>
      <c r="P1686">
        <v>1.4913313508416941</v>
      </c>
      <c r="Q1686">
        <v>0.13800288445597339</v>
      </c>
      <c r="R1686">
        <v>148</v>
      </c>
      <c r="S1686">
        <v>0</v>
      </c>
      <c r="T1686">
        <v>-0.40506457719598737</v>
      </c>
      <c r="U1686">
        <v>43</v>
      </c>
      <c r="V1686">
        <v>3008</v>
      </c>
      <c r="W1686">
        <v>149</v>
      </c>
    </row>
    <row r="1687" spans="1:23">
      <c r="A1687" t="s">
        <v>351</v>
      </c>
      <c r="B1687" t="str">
        <f t="shared" si="26"/>
        <v>industrial_value_added_yoy_historical_new_low_3_-1</v>
      </c>
      <c r="C1687" t="s">
        <v>437</v>
      </c>
      <c r="D1687" t="s">
        <v>339</v>
      </c>
      <c r="E1687">
        <v>3</v>
      </c>
      <c r="F1687">
        <v>-1</v>
      </c>
      <c r="G1687">
        <v>-1</v>
      </c>
      <c r="H1687" t="s">
        <v>330</v>
      </c>
      <c r="I1687" t="s">
        <v>331</v>
      </c>
      <c r="K1687">
        <v>-0.70506253384637185</v>
      </c>
      <c r="L1687">
        <v>-9.7232782606881729E-2</v>
      </c>
      <c r="M1687">
        <v>-0.55071412099277839</v>
      </c>
      <c r="N1687">
        <v>0.46979865771812079</v>
      </c>
      <c r="O1687">
        <v>-6.4921137453566322E-3</v>
      </c>
      <c r="P1687">
        <v>-1.401623768749835</v>
      </c>
      <c r="Q1687">
        <v>0.16312127833708209</v>
      </c>
      <c r="R1687">
        <v>148</v>
      </c>
      <c r="S1687">
        <v>0</v>
      </c>
      <c r="T1687">
        <v>-0.77470377937630497</v>
      </c>
      <c r="U1687">
        <v>43</v>
      </c>
      <c r="V1687">
        <v>3008</v>
      </c>
      <c r="W1687">
        <v>149</v>
      </c>
    </row>
    <row r="1688" spans="1:23">
      <c r="A1688" t="s">
        <v>351</v>
      </c>
      <c r="B1688" t="str">
        <f t="shared" si="26"/>
        <v>fixedasset_investment_yoy_historical_new_low_3_1</v>
      </c>
      <c r="C1688" t="s">
        <v>344</v>
      </c>
      <c r="D1688" t="s">
        <v>339</v>
      </c>
      <c r="E1688">
        <v>3</v>
      </c>
      <c r="F1688">
        <v>1</v>
      </c>
      <c r="G1688">
        <v>1</v>
      </c>
      <c r="H1688" t="s">
        <v>330</v>
      </c>
      <c r="I1688" t="s">
        <v>331</v>
      </c>
      <c r="K1688">
        <v>0.15405390098200011</v>
      </c>
      <c r="L1688">
        <v>1.2075916077702861E-2</v>
      </c>
      <c r="M1688">
        <v>6.8367116479695456E-2</v>
      </c>
      <c r="N1688">
        <v>0.55704697986577179</v>
      </c>
      <c r="O1688">
        <v>2.5876172185160268E-3</v>
      </c>
      <c r="P1688">
        <v>0.54872909659218116</v>
      </c>
      <c r="Q1688">
        <v>0.58401822451361118</v>
      </c>
      <c r="R1688">
        <v>148</v>
      </c>
      <c r="S1688">
        <v>0</v>
      </c>
      <c r="T1688">
        <v>-0.45732685620762581</v>
      </c>
      <c r="U1688">
        <v>58</v>
      </c>
      <c r="V1688">
        <v>3008</v>
      </c>
      <c r="W1688">
        <v>149</v>
      </c>
    </row>
    <row r="1689" spans="1:23">
      <c r="A1689" t="s">
        <v>351</v>
      </c>
      <c r="B1689" t="str">
        <f t="shared" si="26"/>
        <v>fixedasset_investment_yoy_historical_new_low_3_-1</v>
      </c>
      <c r="C1689" t="s">
        <v>344</v>
      </c>
      <c r="D1689" t="s">
        <v>339</v>
      </c>
      <c r="E1689">
        <v>3</v>
      </c>
      <c r="F1689">
        <v>-1</v>
      </c>
      <c r="G1689">
        <v>1</v>
      </c>
      <c r="H1689" t="s">
        <v>330</v>
      </c>
      <c r="I1689" t="s">
        <v>331</v>
      </c>
      <c r="K1689">
        <v>-0.40295978814130218</v>
      </c>
      <c r="L1689">
        <v>-4.2289293142911522E-2</v>
      </c>
      <c r="M1689">
        <v>-0.2394184434159628</v>
      </c>
      <c r="N1689">
        <v>0.44295302013422821</v>
      </c>
      <c r="O1689">
        <v>-1.8300501134619329E-3</v>
      </c>
      <c r="P1689">
        <v>-0.3904936649240473</v>
      </c>
      <c r="Q1689">
        <v>0.6967330233761061</v>
      </c>
      <c r="R1689">
        <v>148</v>
      </c>
      <c r="S1689">
        <v>0</v>
      </c>
      <c r="T1689">
        <v>-0.57984716349281518</v>
      </c>
      <c r="U1689">
        <v>58</v>
      </c>
      <c r="V1689">
        <v>3008</v>
      </c>
      <c r="W1689">
        <v>149</v>
      </c>
    </row>
    <row r="1690" spans="1:23">
      <c r="A1690" t="s">
        <v>351</v>
      </c>
      <c r="B1690" t="str">
        <f t="shared" si="26"/>
        <v>fixedasset_investment_ytd_yoy_historical_new_low_3_1</v>
      </c>
      <c r="C1690" t="s">
        <v>390</v>
      </c>
      <c r="D1690" t="s">
        <v>339</v>
      </c>
      <c r="E1690">
        <v>3</v>
      </c>
      <c r="F1690">
        <v>1</v>
      </c>
      <c r="G1690">
        <v>-1</v>
      </c>
      <c r="H1690" t="s">
        <v>330</v>
      </c>
      <c r="I1690" t="s">
        <v>331</v>
      </c>
      <c r="K1690">
        <v>4.3577746504980468E-2</v>
      </c>
      <c r="L1690">
        <v>3.5798790409098391E-3</v>
      </c>
      <c r="M1690">
        <v>2.0266776910337861E-2</v>
      </c>
      <c r="N1690">
        <v>0.47651006711409388</v>
      </c>
      <c r="O1690">
        <v>2.1056689202859592E-3</v>
      </c>
      <c r="P1690">
        <v>0.42459492838843549</v>
      </c>
      <c r="Q1690">
        <v>0.67174858896481004</v>
      </c>
      <c r="R1690">
        <v>148</v>
      </c>
      <c r="S1690">
        <v>0</v>
      </c>
      <c r="T1690">
        <v>-0.56618916646277195</v>
      </c>
      <c r="U1690">
        <v>43</v>
      </c>
      <c r="V1690">
        <v>3008</v>
      </c>
      <c r="W1690">
        <v>149</v>
      </c>
    </row>
    <row r="1691" spans="1:23">
      <c r="A1691" t="s">
        <v>351</v>
      </c>
      <c r="B1691" t="str">
        <f t="shared" si="26"/>
        <v>fixedasset_investment_ytd_yoy_historical_new_low_3_-1</v>
      </c>
      <c r="C1691" t="s">
        <v>390</v>
      </c>
      <c r="D1691" t="s">
        <v>339</v>
      </c>
      <c r="E1691">
        <v>3</v>
      </c>
      <c r="F1691">
        <v>-1</v>
      </c>
      <c r="G1691">
        <v>-1</v>
      </c>
      <c r="H1691" t="s">
        <v>330</v>
      </c>
      <c r="I1691" t="s">
        <v>331</v>
      </c>
      <c r="K1691">
        <v>-0.33975538684470802</v>
      </c>
      <c r="L1691">
        <v>-3.4181572167310437E-2</v>
      </c>
      <c r="M1691">
        <v>-0.19351220799444371</v>
      </c>
      <c r="N1691">
        <v>0.52348993288590606</v>
      </c>
      <c r="O1691">
        <v>-9.7275073828708715E-4</v>
      </c>
      <c r="P1691">
        <v>-0.1952427587344448</v>
      </c>
      <c r="Q1691">
        <v>0.84547068949296789</v>
      </c>
      <c r="R1691">
        <v>148</v>
      </c>
      <c r="S1691">
        <v>0</v>
      </c>
      <c r="T1691">
        <v>-0.55688803323359126</v>
      </c>
      <c r="U1691">
        <v>43</v>
      </c>
      <c r="V1691">
        <v>3008</v>
      </c>
      <c r="W1691">
        <v>149</v>
      </c>
    </row>
    <row r="1692" spans="1:23">
      <c r="A1692" t="s">
        <v>351</v>
      </c>
      <c r="B1692" t="str">
        <f t="shared" si="26"/>
        <v>pmi_manufacturing_historical_new_low_3_1</v>
      </c>
      <c r="C1692" t="s">
        <v>347</v>
      </c>
      <c r="D1692" t="s">
        <v>339</v>
      </c>
      <c r="E1692">
        <v>3</v>
      </c>
      <c r="F1692">
        <v>1</v>
      </c>
      <c r="G1692">
        <v>1</v>
      </c>
      <c r="H1692" t="s">
        <v>330</v>
      </c>
      <c r="I1692" t="s">
        <v>331</v>
      </c>
      <c r="K1692">
        <v>0.1902892196264783</v>
      </c>
      <c r="L1692">
        <v>1.470058073227065E-2</v>
      </c>
      <c r="M1692">
        <v>8.3227295565999088E-2</v>
      </c>
      <c r="N1692">
        <v>0.55704697986577179</v>
      </c>
      <c r="O1692">
        <v>2.8415550190321781E-3</v>
      </c>
      <c r="P1692">
        <v>0.60878954600360435</v>
      </c>
      <c r="Q1692">
        <v>0.54359723321945652</v>
      </c>
      <c r="R1692">
        <v>148</v>
      </c>
      <c r="S1692">
        <v>0</v>
      </c>
      <c r="T1692">
        <v>-0.58665818659933922</v>
      </c>
      <c r="U1692">
        <v>47</v>
      </c>
      <c r="V1692">
        <v>3008</v>
      </c>
      <c r="W1692">
        <v>149</v>
      </c>
    </row>
    <row r="1693" spans="1:23">
      <c r="A1693" t="s">
        <v>351</v>
      </c>
      <c r="B1693" t="str">
        <f t="shared" si="26"/>
        <v>pmi_manufacturing_historical_new_low_3_-1</v>
      </c>
      <c r="C1693" t="s">
        <v>347</v>
      </c>
      <c r="D1693" t="s">
        <v>339</v>
      </c>
      <c r="E1693">
        <v>3</v>
      </c>
      <c r="F1693">
        <v>-1</v>
      </c>
      <c r="G1693">
        <v>1</v>
      </c>
      <c r="H1693" t="s">
        <v>330</v>
      </c>
      <c r="I1693" t="s">
        <v>331</v>
      </c>
      <c r="K1693">
        <v>-0.42113515423178371</v>
      </c>
      <c r="L1693">
        <v>-4.4766545535705797E-2</v>
      </c>
      <c r="M1693">
        <v>-0.25344566889048731</v>
      </c>
      <c r="N1693">
        <v>0.44295302013422821</v>
      </c>
      <c r="O1693">
        <v>-1.9284119449102649E-3</v>
      </c>
      <c r="P1693">
        <v>-0.38961726241204991</v>
      </c>
      <c r="Q1693">
        <v>0.69737966913146343</v>
      </c>
      <c r="R1693">
        <v>148</v>
      </c>
      <c r="S1693">
        <v>0</v>
      </c>
      <c r="T1693">
        <v>-0.76560440301176735</v>
      </c>
      <c r="U1693">
        <v>47</v>
      </c>
      <c r="V1693">
        <v>3008</v>
      </c>
      <c r="W1693">
        <v>149</v>
      </c>
    </row>
    <row r="1694" spans="1:23">
      <c r="A1694" t="s">
        <v>351</v>
      </c>
      <c r="B1694" t="str">
        <f t="shared" si="26"/>
        <v>pmi_manufacturing_neworder_historical_new_high_24_-1</v>
      </c>
      <c r="C1694" t="s">
        <v>424</v>
      </c>
      <c r="D1694" t="s">
        <v>335</v>
      </c>
      <c r="E1694">
        <v>24</v>
      </c>
      <c r="F1694">
        <v>-1</v>
      </c>
      <c r="G1694">
        <v>1</v>
      </c>
      <c r="H1694" t="s">
        <v>330</v>
      </c>
      <c r="I1694" t="s">
        <v>331</v>
      </c>
      <c r="K1694">
        <v>-0.61597179960053128</v>
      </c>
      <c r="L1694">
        <v>-7.7047486461041648E-2</v>
      </c>
      <c r="M1694">
        <v>-0.43629488396134569</v>
      </c>
      <c r="N1694">
        <v>0.47651006711409388</v>
      </c>
      <c r="O1694">
        <v>-4.7284556939221709E-3</v>
      </c>
      <c r="P1694">
        <v>-0.98121455052385009</v>
      </c>
      <c r="Q1694">
        <v>0.32808821552980499</v>
      </c>
      <c r="R1694">
        <v>148</v>
      </c>
      <c r="S1694">
        <v>0</v>
      </c>
      <c r="T1694">
        <v>-0.65514169807973022</v>
      </c>
      <c r="U1694">
        <v>15</v>
      </c>
      <c r="V1694">
        <v>3008</v>
      </c>
      <c r="W1694">
        <v>149</v>
      </c>
    </row>
    <row r="1695" spans="1:23">
      <c r="A1695" t="s">
        <v>351</v>
      </c>
      <c r="B1695" t="str">
        <f t="shared" si="26"/>
        <v>pmi_manufacturing_neworder_historical_new_high_9_-1</v>
      </c>
      <c r="C1695" t="s">
        <v>424</v>
      </c>
      <c r="D1695" t="s">
        <v>335</v>
      </c>
      <c r="E1695">
        <v>9</v>
      </c>
      <c r="F1695">
        <v>-1</v>
      </c>
      <c r="G1695">
        <v>1</v>
      </c>
      <c r="H1695" t="s">
        <v>330</v>
      </c>
      <c r="I1695" t="s">
        <v>331</v>
      </c>
      <c r="K1695">
        <v>-0.62467840794102369</v>
      </c>
      <c r="L1695">
        <v>-7.8818986236414812E-2</v>
      </c>
      <c r="M1695">
        <v>-0.4463334109236079</v>
      </c>
      <c r="N1695">
        <v>0.46979865771812079</v>
      </c>
      <c r="O1695">
        <v>-4.8554408328998757E-3</v>
      </c>
      <c r="P1695">
        <v>-1.0002408462458701</v>
      </c>
      <c r="Q1695">
        <v>0.31882653153709889</v>
      </c>
      <c r="R1695">
        <v>148</v>
      </c>
      <c r="S1695">
        <v>0</v>
      </c>
      <c r="T1695">
        <v>-0.64458449562304765</v>
      </c>
      <c r="U1695">
        <v>26</v>
      </c>
      <c r="V1695">
        <v>3008</v>
      </c>
      <c r="W1695">
        <v>149</v>
      </c>
    </row>
    <row r="1696" spans="1:23">
      <c r="A1696" t="s">
        <v>351</v>
      </c>
      <c r="B1696" t="str">
        <f t="shared" si="26"/>
        <v>pmi_nonmanufacturing_historical_new_low_9_1</v>
      </c>
      <c r="C1696" t="s">
        <v>342</v>
      </c>
      <c r="D1696" t="s">
        <v>339</v>
      </c>
      <c r="E1696">
        <v>9</v>
      </c>
      <c r="F1696">
        <v>1</v>
      </c>
      <c r="G1696">
        <v>-1</v>
      </c>
      <c r="H1696" t="s">
        <v>330</v>
      </c>
      <c r="I1696" t="s">
        <v>331</v>
      </c>
      <c r="K1696">
        <v>-0.58176820739060764</v>
      </c>
      <c r="L1696">
        <v>-7.0426769264524181E-2</v>
      </c>
      <c r="M1696">
        <v>-0.39878161553408442</v>
      </c>
      <c r="N1696">
        <v>0.48322147651006708</v>
      </c>
      <c r="O1696">
        <v>-4.1485053082627767E-3</v>
      </c>
      <c r="P1696">
        <v>-0.86015685407013509</v>
      </c>
      <c r="Q1696">
        <v>0.39109380380833791</v>
      </c>
      <c r="R1696">
        <v>148</v>
      </c>
      <c r="S1696">
        <v>0</v>
      </c>
      <c r="T1696">
        <v>-0.67312772921248698</v>
      </c>
      <c r="U1696">
        <v>33</v>
      </c>
      <c r="V1696">
        <v>3008</v>
      </c>
      <c r="W1696">
        <v>149</v>
      </c>
    </row>
    <row r="1697" spans="1:23">
      <c r="A1697" t="s">
        <v>351</v>
      </c>
      <c r="B1697" t="str">
        <f t="shared" si="26"/>
        <v>pmi_nonmanufacturing_historical_high_9_-1</v>
      </c>
      <c r="C1697" t="s">
        <v>342</v>
      </c>
      <c r="D1697" t="s">
        <v>333</v>
      </c>
      <c r="E1697">
        <v>9</v>
      </c>
      <c r="F1697">
        <v>-1</v>
      </c>
      <c r="G1697">
        <v>-1</v>
      </c>
      <c r="H1697" t="s">
        <v>330</v>
      </c>
      <c r="I1697" t="s">
        <v>331</v>
      </c>
      <c r="K1697">
        <v>-0.61592381230894255</v>
      </c>
      <c r="L1697">
        <v>-7.7037825055152109E-2</v>
      </c>
      <c r="M1697">
        <v>-0.43623999807443231</v>
      </c>
      <c r="N1697">
        <v>0.43624161073825501</v>
      </c>
      <c r="O1697">
        <v>-4.6358249464568107E-3</v>
      </c>
      <c r="P1697">
        <v>-0.93328024152156619</v>
      </c>
      <c r="Q1697">
        <v>0.35219538431705821</v>
      </c>
      <c r="R1697">
        <v>148</v>
      </c>
      <c r="S1697">
        <v>0</v>
      </c>
      <c r="T1697">
        <v>-0.76656765468017296</v>
      </c>
      <c r="U1697">
        <v>48</v>
      </c>
      <c r="V1697">
        <v>3008</v>
      </c>
      <c r="W1697">
        <v>149</v>
      </c>
    </row>
    <row r="1698" spans="1:23">
      <c r="A1698" t="s">
        <v>351</v>
      </c>
      <c r="B1698" t="str">
        <f t="shared" si="26"/>
        <v>export_yoy_historical_new_low_3_1</v>
      </c>
      <c r="C1698" t="s">
        <v>438</v>
      </c>
      <c r="D1698" t="s">
        <v>339</v>
      </c>
      <c r="E1698">
        <v>3</v>
      </c>
      <c r="F1698">
        <v>1</v>
      </c>
      <c r="G1698">
        <v>-1</v>
      </c>
      <c r="H1698" t="s">
        <v>330</v>
      </c>
      <c r="I1698" t="s">
        <v>331</v>
      </c>
      <c r="K1698">
        <v>0.42373551447690111</v>
      </c>
      <c r="L1698">
        <v>3.0039278525565871E-2</v>
      </c>
      <c r="M1698">
        <v>0.1700794843435802</v>
      </c>
      <c r="N1698">
        <v>0.48993288590604028</v>
      </c>
      <c r="O1698">
        <v>4.1610507759775109E-3</v>
      </c>
      <c r="P1698">
        <v>0.82023889626424351</v>
      </c>
      <c r="Q1698">
        <v>0.41339902035214759</v>
      </c>
      <c r="R1698">
        <v>148</v>
      </c>
      <c r="S1698">
        <v>0</v>
      </c>
      <c r="T1698">
        <v>-0.48415303543955501</v>
      </c>
      <c r="U1698">
        <v>55</v>
      </c>
      <c r="V1698">
        <v>3008</v>
      </c>
      <c r="W1698">
        <v>149</v>
      </c>
    </row>
    <row r="1699" spans="1:23">
      <c r="A1699" t="s">
        <v>351</v>
      </c>
      <c r="B1699" t="str">
        <f t="shared" si="26"/>
        <v>export_yoy_historical_new_low_3_-1</v>
      </c>
      <c r="C1699" t="s">
        <v>438</v>
      </c>
      <c r="D1699" t="s">
        <v>339</v>
      </c>
      <c r="E1699">
        <v>3</v>
      </c>
      <c r="F1699">
        <v>-1</v>
      </c>
      <c r="G1699">
        <v>-1</v>
      </c>
      <c r="H1699" t="s">
        <v>330</v>
      </c>
      <c r="I1699" t="s">
        <v>331</v>
      </c>
      <c r="K1699">
        <v>-0.51605015219992834</v>
      </c>
      <c r="L1699">
        <v>-5.8991281995316003E-2</v>
      </c>
      <c r="M1699">
        <v>-0.33400292267309267</v>
      </c>
      <c r="N1699">
        <v>0.51006711409395977</v>
      </c>
      <c r="O1699">
        <v>-3.1157583065964198E-3</v>
      </c>
      <c r="P1699">
        <v>-0.65887363283853628</v>
      </c>
      <c r="Q1699">
        <v>0.51100068971500412</v>
      </c>
      <c r="R1699">
        <v>148</v>
      </c>
      <c r="S1699">
        <v>0</v>
      </c>
      <c r="T1699">
        <v>-0.76670826964957728</v>
      </c>
      <c r="U1699">
        <v>55</v>
      </c>
      <c r="V1699">
        <v>3008</v>
      </c>
      <c r="W1699">
        <v>149</v>
      </c>
    </row>
    <row r="1700" spans="1:23">
      <c r="A1700" t="s">
        <v>351</v>
      </c>
      <c r="B1700" t="str">
        <f t="shared" si="26"/>
        <v>trade_balance_yoy_historical_new_low_3_1</v>
      </c>
      <c r="C1700" t="s">
        <v>439</v>
      </c>
      <c r="D1700" t="s">
        <v>339</v>
      </c>
      <c r="E1700">
        <v>3</v>
      </c>
      <c r="F1700">
        <v>1</v>
      </c>
      <c r="G1700">
        <v>1</v>
      </c>
      <c r="H1700" t="s">
        <v>330</v>
      </c>
      <c r="I1700" t="s">
        <v>331</v>
      </c>
      <c r="K1700">
        <v>-0.702521571401306</v>
      </c>
      <c r="L1700">
        <v>-9.6583761594776996E-2</v>
      </c>
      <c r="M1700">
        <v>-0.54703449718933372</v>
      </c>
      <c r="N1700">
        <v>0.48322147651006708</v>
      </c>
      <c r="O1700">
        <v>-6.4079587152424808E-3</v>
      </c>
      <c r="P1700">
        <v>-1.362027450232002</v>
      </c>
      <c r="Q1700">
        <v>0.17525867431999259</v>
      </c>
      <c r="R1700">
        <v>148</v>
      </c>
      <c r="S1700">
        <v>0</v>
      </c>
      <c r="T1700">
        <v>-0.74630191295305692</v>
      </c>
      <c r="U1700">
        <v>57</v>
      </c>
      <c r="V1700">
        <v>3008</v>
      </c>
      <c r="W1700">
        <v>149</v>
      </c>
    </row>
    <row r="1701" spans="1:23">
      <c r="A1701" t="s">
        <v>351</v>
      </c>
      <c r="B1701" t="str">
        <f t="shared" si="26"/>
        <v>trade_balance_yoy_historical_new_low_3_-1</v>
      </c>
      <c r="C1701" t="s">
        <v>439</v>
      </c>
      <c r="D1701" t="s">
        <v>339</v>
      </c>
      <c r="E1701">
        <v>3</v>
      </c>
      <c r="F1701">
        <v>-1</v>
      </c>
      <c r="G1701">
        <v>1</v>
      </c>
      <c r="H1701" t="s">
        <v>330</v>
      </c>
      <c r="I1701" t="s">
        <v>331</v>
      </c>
      <c r="K1701">
        <v>1.316190080686982</v>
      </c>
      <c r="L1701">
        <v>7.2900729226263339E-2</v>
      </c>
      <c r="M1701">
        <v>0.41289770763268041</v>
      </c>
      <c r="N1701">
        <v>0.51677852348993292</v>
      </c>
      <c r="O1701">
        <v>7.4130200733586301E-3</v>
      </c>
      <c r="P1701">
        <v>1.4874216273145899</v>
      </c>
      <c r="Q1701">
        <v>0.13903092744476689</v>
      </c>
      <c r="R1701">
        <v>148</v>
      </c>
      <c r="S1701">
        <v>0</v>
      </c>
      <c r="T1701">
        <v>-0.61531067430658648</v>
      </c>
      <c r="U1701">
        <v>57</v>
      </c>
      <c r="V1701">
        <v>3008</v>
      </c>
      <c r="W1701">
        <v>149</v>
      </c>
    </row>
    <row r="1702" spans="1:23">
      <c r="A1702" t="s">
        <v>351</v>
      </c>
      <c r="B1702" t="str">
        <f t="shared" si="26"/>
        <v>CPI_historical_new_low_3_1</v>
      </c>
      <c r="C1702" t="s">
        <v>386</v>
      </c>
      <c r="D1702" t="s">
        <v>339</v>
      </c>
      <c r="E1702">
        <v>3</v>
      </c>
      <c r="F1702">
        <v>1</v>
      </c>
      <c r="G1702">
        <v>-1</v>
      </c>
      <c r="H1702" t="s">
        <v>330</v>
      </c>
      <c r="I1702" t="s">
        <v>331</v>
      </c>
      <c r="K1702">
        <v>-0.79058987038520312</v>
      </c>
      <c r="L1702">
        <v>-0.12276591557151011</v>
      </c>
      <c r="M1702">
        <v>-0.69558803777226741</v>
      </c>
      <c r="N1702">
        <v>0.46979865771812079</v>
      </c>
      <c r="O1702">
        <v>-8.8056602313745964E-3</v>
      </c>
      <c r="P1702">
        <v>-1.923653400648585</v>
      </c>
      <c r="Q1702">
        <v>5.6317672751525168E-2</v>
      </c>
      <c r="R1702">
        <v>148</v>
      </c>
      <c r="S1702">
        <v>0</v>
      </c>
      <c r="T1702">
        <v>-0.81365105302457541</v>
      </c>
      <c r="U1702">
        <v>46</v>
      </c>
      <c r="V1702">
        <v>3008</v>
      </c>
      <c r="W1702">
        <v>149</v>
      </c>
    </row>
    <row r="1703" spans="1:23">
      <c r="A1703" t="s">
        <v>351</v>
      </c>
      <c r="B1703" t="str">
        <f t="shared" si="26"/>
        <v>CPI_historical_new_low_3_-1</v>
      </c>
      <c r="C1703" t="s">
        <v>386</v>
      </c>
      <c r="D1703" t="s">
        <v>339</v>
      </c>
      <c r="E1703">
        <v>3</v>
      </c>
      <c r="F1703">
        <v>-1</v>
      </c>
      <c r="G1703">
        <v>-1</v>
      </c>
      <c r="H1703" t="s">
        <v>330</v>
      </c>
      <c r="I1703" t="s">
        <v>331</v>
      </c>
      <c r="K1703">
        <v>2.290273430449977</v>
      </c>
      <c r="L1703">
        <v>0.1049228001797113</v>
      </c>
      <c r="M1703">
        <v>0.59448947498839877</v>
      </c>
      <c r="N1703">
        <v>0.52348993288590606</v>
      </c>
      <c r="O1703">
        <v>9.7273070464313112E-3</v>
      </c>
      <c r="P1703">
        <v>1.965858618355415</v>
      </c>
      <c r="Q1703">
        <v>5.1186325336694129E-2</v>
      </c>
      <c r="R1703">
        <v>148</v>
      </c>
      <c r="S1703">
        <v>0</v>
      </c>
      <c r="T1703">
        <v>-0.50457845127042544</v>
      </c>
      <c r="U1703">
        <v>46</v>
      </c>
      <c r="V1703">
        <v>3008</v>
      </c>
      <c r="W1703">
        <v>149</v>
      </c>
    </row>
    <row r="1704" spans="1:23">
      <c r="A1704" t="s">
        <v>351</v>
      </c>
      <c r="B1704" t="str">
        <f t="shared" si="26"/>
        <v>core_CPI_historical_new_low_3_1</v>
      </c>
      <c r="C1704" t="s">
        <v>440</v>
      </c>
      <c r="D1704" t="s">
        <v>339</v>
      </c>
      <c r="E1704">
        <v>3</v>
      </c>
      <c r="F1704">
        <v>1</v>
      </c>
      <c r="G1704">
        <v>-1</v>
      </c>
      <c r="H1704" t="s">
        <v>330</v>
      </c>
      <c r="I1704" t="s">
        <v>331</v>
      </c>
      <c r="K1704">
        <v>-0.24931937550587499</v>
      </c>
      <c r="L1704">
        <v>-2.373872828019508E-2</v>
      </c>
      <c r="M1704">
        <v>-0.1343895849453324</v>
      </c>
      <c r="N1704">
        <v>0.50335570469798663</v>
      </c>
      <c r="O1704">
        <v>-2.4364187136656569E-4</v>
      </c>
      <c r="P1704">
        <v>-5.2178389568309079E-2</v>
      </c>
      <c r="Q1704">
        <v>0.95845691243488373</v>
      </c>
      <c r="R1704">
        <v>148</v>
      </c>
      <c r="S1704">
        <v>0</v>
      </c>
      <c r="T1704">
        <v>-0.64650026243194558</v>
      </c>
      <c r="U1704">
        <v>53</v>
      </c>
      <c r="V1704">
        <v>3008</v>
      </c>
      <c r="W1704">
        <v>149</v>
      </c>
    </row>
    <row r="1705" spans="1:23">
      <c r="A1705" t="s">
        <v>351</v>
      </c>
      <c r="B1705" t="str">
        <f t="shared" si="26"/>
        <v>core_CPI_historical_new_low_3_-1</v>
      </c>
      <c r="C1705" t="s">
        <v>440</v>
      </c>
      <c r="D1705" t="s">
        <v>339</v>
      </c>
      <c r="E1705">
        <v>3</v>
      </c>
      <c r="F1705">
        <v>-1</v>
      </c>
      <c r="G1705">
        <v>-1</v>
      </c>
      <c r="H1705" t="s">
        <v>330</v>
      </c>
      <c r="I1705" t="s">
        <v>331</v>
      </c>
      <c r="K1705">
        <v>-8.2144172825862616E-2</v>
      </c>
      <c r="L1705">
        <v>-7.1551857503134864E-3</v>
      </c>
      <c r="M1705">
        <v>-4.0506906344836613E-2</v>
      </c>
      <c r="N1705">
        <v>0.48993288590604028</v>
      </c>
      <c r="O1705">
        <v>1.167571757993899E-3</v>
      </c>
      <c r="P1705">
        <v>0.23434895415601029</v>
      </c>
      <c r="Q1705">
        <v>0.81503796830223896</v>
      </c>
      <c r="R1705">
        <v>148</v>
      </c>
      <c r="S1705">
        <v>0</v>
      </c>
      <c r="T1705">
        <v>-0.71100565433496732</v>
      </c>
      <c r="U1705">
        <v>53</v>
      </c>
      <c r="V1705">
        <v>3008</v>
      </c>
      <c r="W1705">
        <v>149</v>
      </c>
    </row>
    <row r="1706" spans="1:23">
      <c r="A1706" t="s">
        <v>351</v>
      </c>
      <c r="B1706" t="str">
        <f t="shared" si="26"/>
        <v>PPI_historical_new_low_3_1</v>
      </c>
      <c r="C1706" t="s">
        <v>421</v>
      </c>
      <c r="D1706" t="s">
        <v>339</v>
      </c>
      <c r="E1706">
        <v>3</v>
      </c>
      <c r="F1706">
        <v>1</v>
      </c>
      <c r="G1706">
        <v>1</v>
      </c>
      <c r="H1706" t="s">
        <v>330</v>
      </c>
      <c r="I1706" t="s">
        <v>331</v>
      </c>
      <c r="K1706">
        <v>-9.080659637609545E-2</v>
      </c>
      <c r="L1706">
        <v>-7.9435991608576284E-3</v>
      </c>
      <c r="M1706">
        <v>-4.4970227627079591E-2</v>
      </c>
      <c r="N1706">
        <v>0.52348993288590606</v>
      </c>
      <c r="O1706">
        <v>1.046640665935886E-3</v>
      </c>
      <c r="P1706">
        <v>0.22378618839526609</v>
      </c>
      <c r="Q1706">
        <v>0.82323229157669164</v>
      </c>
      <c r="R1706">
        <v>148</v>
      </c>
      <c r="S1706">
        <v>0</v>
      </c>
      <c r="T1706">
        <v>-0.62607169684636432</v>
      </c>
      <c r="U1706">
        <v>28</v>
      </c>
      <c r="V1706">
        <v>3008</v>
      </c>
      <c r="W1706">
        <v>149</v>
      </c>
    </row>
    <row r="1707" spans="1:23">
      <c r="A1707" t="s">
        <v>351</v>
      </c>
      <c r="B1707" t="str">
        <f t="shared" si="26"/>
        <v>PPI_historical_new_low_3_-1</v>
      </c>
      <c r="C1707" t="s">
        <v>421</v>
      </c>
      <c r="D1707" t="s">
        <v>339</v>
      </c>
      <c r="E1707">
        <v>3</v>
      </c>
      <c r="F1707">
        <v>-1</v>
      </c>
      <c r="G1707">
        <v>1</v>
      </c>
      <c r="H1707" t="s">
        <v>330</v>
      </c>
      <c r="I1707" t="s">
        <v>331</v>
      </c>
      <c r="K1707">
        <v>-0.2421671969986364</v>
      </c>
      <c r="L1707">
        <v>-2.296286767572964E-2</v>
      </c>
      <c r="M1707">
        <v>-0.12999716695631711</v>
      </c>
      <c r="N1707">
        <v>0.46979865771812079</v>
      </c>
      <c r="O1707">
        <v>-1.048593619580214E-4</v>
      </c>
      <c r="P1707">
        <v>-2.0979238614693689E-2</v>
      </c>
      <c r="Q1707">
        <v>0.9832904746979596</v>
      </c>
      <c r="R1707">
        <v>148</v>
      </c>
      <c r="S1707">
        <v>0</v>
      </c>
      <c r="T1707">
        <v>-0.77115873214186748</v>
      </c>
      <c r="U1707">
        <v>28</v>
      </c>
      <c r="V1707">
        <v>3008</v>
      </c>
      <c r="W1707">
        <v>149</v>
      </c>
    </row>
    <row r="1708" spans="1:23">
      <c r="A1708" t="s">
        <v>351</v>
      </c>
      <c r="B1708" t="str">
        <f t="shared" si="26"/>
        <v>CPI_PPI_historical_new_low_3_1</v>
      </c>
      <c r="C1708" t="s">
        <v>345</v>
      </c>
      <c r="D1708" t="s">
        <v>339</v>
      </c>
      <c r="E1708">
        <v>3</v>
      </c>
      <c r="F1708">
        <v>1</v>
      </c>
      <c r="G1708">
        <v>-1</v>
      </c>
      <c r="H1708" t="s">
        <v>330</v>
      </c>
      <c r="I1708" t="s">
        <v>331</v>
      </c>
      <c r="K1708">
        <v>-0.39736136680621043</v>
      </c>
      <c r="L1708">
        <v>-4.1540157294420399E-2</v>
      </c>
      <c r="M1708">
        <v>-0.23517665784793659</v>
      </c>
      <c r="N1708">
        <v>0.47651006711409388</v>
      </c>
      <c r="O1708">
        <v>-1.602316761068005E-3</v>
      </c>
      <c r="P1708">
        <v>-0.3206687937828015</v>
      </c>
      <c r="Q1708">
        <v>0.74891372647902554</v>
      </c>
      <c r="R1708">
        <v>148</v>
      </c>
      <c r="S1708">
        <v>0</v>
      </c>
      <c r="T1708">
        <v>-0.70816709457295135</v>
      </c>
      <c r="U1708">
        <v>36</v>
      </c>
      <c r="V1708">
        <v>3008</v>
      </c>
      <c r="W1708">
        <v>149</v>
      </c>
    </row>
    <row r="1709" spans="1:23">
      <c r="A1709" t="s">
        <v>351</v>
      </c>
      <c r="B1709" t="str">
        <f t="shared" si="26"/>
        <v>CPI_PPI_historical_new_low_3_-1</v>
      </c>
      <c r="C1709" t="s">
        <v>345</v>
      </c>
      <c r="D1709" t="s">
        <v>339</v>
      </c>
      <c r="E1709">
        <v>3</v>
      </c>
      <c r="F1709">
        <v>-1</v>
      </c>
      <c r="G1709">
        <v>-1</v>
      </c>
      <c r="H1709" t="s">
        <v>330</v>
      </c>
      <c r="I1709" t="s">
        <v>331</v>
      </c>
      <c r="K1709">
        <v>0.14333291559335601</v>
      </c>
      <c r="L1709">
        <v>1.128487370289877E-2</v>
      </c>
      <c r="M1709">
        <v>6.3888513056744575E-2</v>
      </c>
      <c r="N1709">
        <v>0.51677852348993292</v>
      </c>
      <c r="O1709">
        <v>2.6646145935785288E-3</v>
      </c>
      <c r="P1709">
        <v>0.5499497587426615</v>
      </c>
      <c r="Q1709">
        <v>0.58318281969973218</v>
      </c>
      <c r="R1709">
        <v>148</v>
      </c>
      <c r="S1709">
        <v>0</v>
      </c>
      <c r="T1709">
        <v>-0.53836946223985649</v>
      </c>
      <c r="U1709">
        <v>36</v>
      </c>
      <c r="V1709">
        <v>3008</v>
      </c>
      <c r="W1709">
        <v>149</v>
      </c>
    </row>
    <row r="1710" spans="1:23">
      <c r="A1710" t="s">
        <v>351</v>
      </c>
      <c r="B1710" t="str">
        <f t="shared" si="26"/>
        <v>core_CPI_PPI_historical_new_low_3_1</v>
      </c>
      <c r="C1710" t="s">
        <v>420</v>
      </c>
      <c r="D1710" t="s">
        <v>339</v>
      </c>
      <c r="E1710">
        <v>3</v>
      </c>
      <c r="F1710">
        <v>1</v>
      </c>
      <c r="G1710">
        <v>-1</v>
      </c>
      <c r="H1710" t="s">
        <v>330</v>
      </c>
      <c r="I1710" t="s">
        <v>331</v>
      </c>
      <c r="K1710">
        <v>1.207049381810177E-2</v>
      </c>
      <c r="L1710">
        <v>1.005675912842285E-3</v>
      </c>
      <c r="M1710">
        <v>5.6934013131222727E-3</v>
      </c>
      <c r="N1710">
        <v>0.52348993288590606</v>
      </c>
      <c r="O1710">
        <v>1.833532934520894E-3</v>
      </c>
      <c r="P1710">
        <v>0.37119322537212862</v>
      </c>
      <c r="Q1710">
        <v>0.71102443713207308</v>
      </c>
      <c r="R1710">
        <v>148</v>
      </c>
      <c r="S1710">
        <v>0</v>
      </c>
      <c r="T1710">
        <v>-0.53596799118472305</v>
      </c>
      <c r="U1710">
        <v>32</v>
      </c>
      <c r="V1710">
        <v>3008</v>
      </c>
      <c r="W1710">
        <v>149</v>
      </c>
    </row>
    <row r="1711" spans="1:23">
      <c r="A1711" t="s">
        <v>351</v>
      </c>
      <c r="B1711" t="str">
        <f t="shared" si="26"/>
        <v>core_CPI_PPI_historical_new_low_3_-1</v>
      </c>
      <c r="C1711" t="s">
        <v>420</v>
      </c>
      <c r="D1711" t="s">
        <v>339</v>
      </c>
      <c r="E1711">
        <v>3</v>
      </c>
      <c r="F1711">
        <v>-1</v>
      </c>
      <c r="G1711">
        <v>-1</v>
      </c>
      <c r="H1711" t="s">
        <v>330</v>
      </c>
      <c r="I1711" t="s">
        <v>331</v>
      </c>
      <c r="K1711">
        <v>-0.3192009946468316</v>
      </c>
      <c r="L1711">
        <v>-3.1697857161593679E-2</v>
      </c>
      <c r="M1711">
        <v>-0.17945007858141029</v>
      </c>
      <c r="N1711">
        <v>0.46979865771812079</v>
      </c>
      <c r="O1711">
        <v>-8.3377126655331704E-4</v>
      </c>
      <c r="P1711">
        <v>-0.17294911050751419</v>
      </c>
      <c r="Q1711">
        <v>0.86292772855257871</v>
      </c>
      <c r="R1711">
        <v>148</v>
      </c>
      <c r="S1711">
        <v>0</v>
      </c>
      <c r="T1711">
        <v>-0.53919322526792024</v>
      </c>
      <c r="U1711">
        <v>32</v>
      </c>
      <c r="V1711">
        <v>3008</v>
      </c>
      <c r="W1711">
        <v>149</v>
      </c>
    </row>
    <row r="1712" spans="1:23">
      <c r="A1712" t="s">
        <v>351</v>
      </c>
      <c r="B1712" t="str">
        <f t="shared" si="26"/>
        <v>tot_retail_sales_yoy_historical_new_low_3_1</v>
      </c>
      <c r="C1712" t="s">
        <v>441</v>
      </c>
      <c r="D1712" t="s">
        <v>339</v>
      </c>
      <c r="E1712">
        <v>3</v>
      </c>
      <c r="F1712">
        <v>1</v>
      </c>
      <c r="G1712">
        <v>1</v>
      </c>
      <c r="H1712" t="s">
        <v>330</v>
      </c>
      <c r="I1712" t="s">
        <v>331</v>
      </c>
      <c r="K1712">
        <v>-0.67070884459284574</v>
      </c>
      <c r="L1712">
        <v>-8.8861285710677862E-2</v>
      </c>
      <c r="M1712">
        <v>-0.5032511586235584</v>
      </c>
      <c r="N1712">
        <v>0.41610738255033558</v>
      </c>
      <c r="O1712">
        <v>-5.7358401563118574E-3</v>
      </c>
      <c r="P1712">
        <v>-1.205275645228685</v>
      </c>
      <c r="Q1712">
        <v>0.23002048273358899</v>
      </c>
      <c r="R1712">
        <v>148</v>
      </c>
      <c r="S1712">
        <v>0</v>
      </c>
      <c r="T1712">
        <v>-0.76426249187709483</v>
      </c>
      <c r="U1712">
        <v>49</v>
      </c>
      <c r="V1712">
        <v>3008</v>
      </c>
      <c r="W1712">
        <v>149</v>
      </c>
    </row>
    <row r="1713" spans="1:23">
      <c r="A1713" t="s">
        <v>351</v>
      </c>
      <c r="B1713" t="str">
        <f t="shared" si="26"/>
        <v>tot_retail_sales_yoy_historical_new_low_3_-1</v>
      </c>
      <c r="C1713" t="s">
        <v>441</v>
      </c>
      <c r="D1713" t="s">
        <v>339</v>
      </c>
      <c r="E1713">
        <v>3</v>
      </c>
      <c r="F1713">
        <v>-1</v>
      </c>
      <c r="G1713">
        <v>1</v>
      </c>
      <c r="H1713" t="s">
        <v>330</v>
      </c>
      <c r="I1713" t="s">
        <v>331</v>
      </c>
      <c r="K1713">
        <v>1.092423602105915</v>
      </c>
      <c r="L1713">
        <v>6.3807218131255894E-2</v>
      </c>
      <c r="M1713">
        <v>0.36136160079486768</v>
      </c>
      <c r="N1713">
        <v>0.57718120805369133</v>
      </c>
      <c r="O1713">
        <v>6.6771454466417824E-3</v>
      </c>
      <c r="P1713">
        <v>1.3711159090900349</v>
      </c>
      <c r="Q1713">
        <v>0.1724143054213014</v>
      </c>
      <c r="R1713">
        <v>148</v>
      </c>
      <c r="S1713">
        <v>0</v>
      </c>
      <c r="T1713">
        <v>-0.62401465014715862</v>
      </c>
      <c r="U1713">
        <v>49</v>
      </c>
      <c r="V1713">
        <v>3008</v>
      </c>
      <c r="W1713">
        <v>149</v>
      </c>
    </row>
    <row r="1714" spans="1:23">
      <c r="A1714" t="s">
        <v>351</v>
      </c>
      <c r="B1714" t="str">
        <f t="shared" si="26"/>
        <v>consumer_confidence_historical_new_low_3_1</v>
      </c>
      <c r="C1714" t="s">
        <v>442</v>
      </c>
      <c r="D1714" t="s">
        <v>339</v>
      </c>
      <c r="E1714">
        <v>3</v>
      </c>
      <c r="F1714">
        <v>1</v>
      </c>
      <c r="G1714">
        <v>-1</v>
      </c>
      <c r="H1714" t="s">
        <v>330</v>
      </c>
      <c r="I1714" t="s">
        <v>331</v>
      </c>
      <c r="K1714">
        <v>-0.46024396829236602</v>
      </c>
      <c r="L1714">
        <v>-5.0348150104245093E-2</v>
      </c>
      <c r="M1714">
        <v>-0.28505304280579058</v>
      </c>
      <c r="N1714">
        <v>0.47651006711409388</v>
      </c>
      <c r="O1714">
        <v>-2.5454063443020179E-3</v>
      </c>
      <c r="P1714">
        <v>-0.56087712281107449</v>
      </c>
      <c r="Q1714">
        <v>0.57572947012559572</v>
      </c>
      <c r="R1714">
        <v>148</v>
      </c>
      <c r="S1714">
        <v>0</v>
      </c>
      <c r="T1714">
        <v>-0.71564953644792262</v>
      </c>
      <c r="U1714">
        <v>43</v>
      </c>
      <c r="V1714">
        <v>3008</v>
      </c>
      <c r="W1714">
        <v>149</v>
      </c>
    </row>
    <row r="1715" spans="1:23">
      <c r="A1715" t="s">
        <v>351</v>
      </c>
      <c r="B1715" t="str">
        <f t="shared" si="26"/>
        <v>consumer_confidence_historical_new_low_3_-1</v>
      </c>
      <c r="C1715" t="s">
        <v>442</v>
      </c>
      <c r="D1715" t="s">
        <v>339</v>
      </c>
      <c r="E1715">
        <v>3</v>
      </c>
      <c r="F1715">
        <v>-1</v>
      </c>
      <c r="G1715">
        <v>-1</v>
      </c>
      <c r="H1715" t="s">
        <v>330</v>
      </c>
      <c r="I1715" t="s">
        <v>331</v>
      </c>
      <c r="K1715">
        <v>0.27653336889779889</v>
      </c>
      <c r="L1715">
        <v>2.0664510984959032E-2</v>
      </c>
      <c r="M1715">
        <v>0.1169949982702463</v>
      </c>
      <c r="N1715">
        <v>0.52348993288590606</v>
      </c>
      <c r="O1715">
        <v>3.2888066148485141E-3</v>
      </c>
      <c r="P1715">
        <v>0.68029091495061977</v>
      </c>
      <c r="Q1715">
        <v>0.49738308416846472</v>
      </c>
      <c r="R1715">
        <v>148</v>
      </c>
      <c r="S1715">
        <v>0</v>
      </c>
      <c r="T1715">
        <v>-0.62791213076739605</v>
      </c>
      <c r="U1715">
        <v>43</v>
      </c>
      <c r="V1715">
        <v>3008</v>
      </c>
      <c r="W1715">
        <v>149</v>
      </c>
    </row>
    <row r="1716" spans="1:23">
      <c r="A1716" t="s">
        <v>351</v>
      </c>
      <c r="B1716" t="str">
        <f t="shared" si="26"/>
        <v>M1_historical_new_low_3_1</v>
      </c>
      <c r="C1716" t="s">
        <v>343</v>
      </c>
      <c r="D1716" t="s">
        <v>339</v>
      </c>
      <c r="E1716">
        <v>3</v>
      </c>
      <c r="F1716">
        <v>1</v>
      </c>
      <c r="G1716">
        <v>-1</v>
      </c>
      <c r="H1716" t="s">
        <v>330</v>
      </c>
      <c r="I1716" t="s">
        <v>331</v>
      </c>
      <c r="K1716">
        <v>-0.63321402943902605</v>
      </c>
      <c r="L1716">
        <v>-8.0592631218636024E-2</v>
      </c>
      <c r="M1716">
        <v>-0.45638464812698898</v>
      </c>
      <c r="N1716">
        <v>0.46308724832214759</v>
      </c>
      <c r="O1716">
        <v>-4.914246567782771E-3</v>
      </c>
      <c r="P1716">
        <v>-1.006880887830355</v>
      </c>
      <c r="Q1716">
        <v>0.31563536921086321</v>
      </c>
      <c r="R1716">
        <v>148</v>
      </c>
      <c r="S1716">
        <v>0</v>
      </c>
      <c r="T1716">
        <v>-0.78067414345685948</v>
      </c>
      <c r="U1716">
        <v>43</v>
      </c>
      <c r="V1716">
        <v>3008</v>
      </c>
      <c r="W1716">
        <v>149</v>
      </c>
    </row>
    <row r="1717" spans="1:23">
      <c r="A1717" t="s">
        <v>351</v>
      </c>
      <c r="B1717" t="str">
        <f t="shared" si="26"/>
        <v>M1_historical_new_low_3_-1</v>
      </c>
      <c r="C1717" t="s">
        <v>343</v>
      </c>
      <c r="D1717" t="s">
        <v>339</v>
      </c>
      <c r="E1717">
        <v>3</v>
      </c>
      <c r="F1717">
        <v>-1</v>
      </c>
      <c r="G1717">
        <v>-1</v>
      </c>
      <c r="H1717" t="s">
        <v>330</v>
      </c>
      <c r="I1717" t="s">
        <v>331</v>
      </c>
      <c r="K1717">
        <v>0.87852491872807947</v>
      </c>
      <c r="L1717">
        <v>5.4239909197755447E-2</v>
      </c>
      <c r="M1717">
        <v>0.30715291831709479</v>
      </c>
      <c r="N1717">
        <v>0.53020134228187921</v>
      </c>
      <c r="O1717">
        <v>6.0672538369528706E-3</v>
      </c>
      <c r="P1717">
        <v>1.2013296981793</v>
      </c>
      <c r="Q1717">
        <v>0.23154227792667759</v>
      </c>
      <c r="R1717">
        <v>148</v>
      </c>
      <c r="S1717">
        <v>0</v>
      </c>
      <c r="T1717">
        <v>-0.52453256413558691</v>
      </c>
      <c r="U1717">
        <v>43</v>
      </c>
      <c r="V1717">
        <v>3008</v>
      </c>
      <c r="W1717">
        <v>149</v>
      </c>
    </row>
    <row r="1718" spans="1:23">
      <c r="A1718" t="s">
        <v>351</v>
      </c>
      <c r="B1718" t="str">
        <f t="shared" si="26"/>
        <v>M2_historical_new_low_3_1</v>
      </c>
      <c r="C1718" t="s">
        <v>341</v>
      </c>
      <c r="D1718" t="s">
        <v>339</v>
      </c>
      <c r="E1718">
        <v>3</v>
      </c>
      <c r="F1718">
        <v>1</v>
      </c>
      <c r="G1718">
        <v>-1</v>
      </c>
      <c r="H1718" t="s">
        <v>330</v>
      </c>
      <c r="I1718" t="s">
        <v>331</v>
      </c>
      <c r="K1718">
        <v>-0.70338362065694271</v>
      </c>
      <c r="L1718">
        <v>-9.6803377825409043E-2</v>
      </c>
      <c r="M1718">
        <v>-0.54827986319925137</v>
      </c>
      <c r="N1718">
        <v>0.47651006711409388</v>
      </c>
      <c r="O1718">
        <v>-6.4970525831420881E-3</v>
      </c>
      <c r="P1718">
        <v>-1.4145265256747339</v>
      </c>
      <c r="Q1718">
        <v>0.15930774073331239</v>
      </c>
      <c r="R1718">
        <v>148</v>
      </c>
      <c r="S1718">
        <v>0</v>
      </c>
      <c r="T1718">
        <v>-0.74214201742799613</v>
      </c>
      <c r="U1718">
        <v>49</v>
      </c>
      <c r="V1718">
        <v>3008</v>
      </c>
      <c r="W1718">
        <v>149</v>
      </c>
    </row>
    <row r="1719" spans="1:23">
      <c r="A1719" t="s">
        <v>351</v>
      </c>
      <c r="B1719" t="str">
        <f t="shared" si="26"/>
        <v>M2_historical_new_low_3_-1</v>
      </c>
      <c r="C1719" t="s">
        <v>341</v>
      </c>
      <c r="D1719" t="s">
        <v>339</v>
      </c>
      <c r="E1719">
        <v>3</v>
      </c>
      <c r="F1719">
        <v>-1</v>
      </c>
      <c r="G1719">
        <v>-1</v>
      </c>
      <c r="H1719" t="s">
        <v>330</v>
      </c>
      <c r="I1719" t="s">
        <v>331</v>
      </c>
      <c r="K1719">
        <v>1.3229215698225389</v>
      </c>
      <c r="L1719">
        <v>7.3161609756826618E-2</v>
      </c>
      <c r="M1719">
        <v>0.41437642249691209</v>
      </c>
      <c r="N1719">
        <v>0.51677852348993292</v>
      </c>
      <c r="O1719">
        <v>7.3683554634414077E-3</v>
      </c>
      <c r="P1719">
        <v>1.501846200843675</v>
      </c>
      <c r="Q1719">
        <v>0.13526741224352959</v>
      </c>
      <c r="R1719">
        <v>148</v>
      </c>
      <c r="S1719">
        <v>0</v>
      </c>
      <c r="T1719">
        <v>-0.40463256571587658</v>
      </c>
      <c r="U1719">
        <v>49</v>
      </c>
      <c r="V1719">
        <v>3008</v>
      </c>
      <c r="W1719">
        <v>149</v>
      </c>
    </row>
    <row r="1720" spans="1:23">
      <c r="A1720" t="s">
        <v>351</v>
      </c>
      <c r="B1720" t="str">
        <f t="shared" si="26"/>
        <v>M2_M1_historical_new_low_3_1</v>
      </c>
      <c r="C1720" t="s">
        <v>334</v>
      </c>
      <c r="D1720" t="s">
        <v>339</v>
      </c>
      <c r="E1720">
        <v>3</v>
      </c>
      <c r="F1720">
        <v>1</v>
      </c>
      <c r="G1720">
        <v>1</v>
      </c>
      <c r="H1720" t="s">
        <v>330</v>
      </c>
      <c r="I1720" t="s">
        <v>331</v>
      </c>
      <c r="K1720">
        <v>-7.6728736011007159E-2</v>
      </c>
      <c r="L1720">
        <v>-6.66575407141623E-3</v>
      </c>
      <c r="M1720">
        <v>-3.7736154981956468E-2</v>
      </c>
      <c r="N1720">
        <v>0.53691275167785235</v>
      </c>
      <c r="O1720">
        <v>1.110277302219599E-3</v>
      </c>
      <c r="P1720">
        <v>0.23267889394436461</v>
      </c>
      <c r="Q1720">
        <v>0.8163322236405226</v>
      </c>
      <c r="R1720">
        <v>148</v>
      </c>
      <c r="S1720">
        <v>0</v>
      </c>
      <c r="T1720">
        <v>-0.5907044981872096</v>
      </c>
      <c r="U1720">
        <v>44</v>
      </c>
      <c r="V1720">
        <v>3008</v>
      </c>
      <c r="W1720">
        <v>149</v>
      </c>
    </row>
    <row r="1721" spans="1:23">
      <c r="A1721" t="s">
        <v>351</v>
      </c>
      <c r="B1721" t="str">
        <f t="shared" si="26"/>
        <v>M2_M1_historical_new_low_3_-1</v>
      </c>
      <c r="C1721" t="s">
        <v>334</v>
      </c>
      <c r="D1721" t="s">
        <v>339</v>
      </c>
      <c r="E1721">
        <v>3</v>
      </c>
      <c r="F1721">
        <v>-1</v>
      </c>
      <c r="G1721">
        <v>1</v>
      </c>
      <c r="H1721" t="s">
        <v>330</v>
      </c>
      <c r="I1721" t="s">
        <v>331</v>
      </c>
      <c r="K1721">
        <v>-0.25372248394067931</v>
      </c>
      <c r="L1721">
        <v>-2.42197478314875E-2</v>
      </c>
      <c r="M1721">
        <v>-0.13711279294147941</v>
      </c>
      <c r="N1721">
        <v>0.46308724832214759</v>
      </c>
      <c r="O1721">
        <v>-3.333751924338918E-4</v>
      </c>
      <c r="P1721">
        <v>-7.1303843672417488E-2</v>
      </c>
      <c r="Q1721">
        <v>0.94325219899684942</v>
      </c>
      <c r="R1721">
        <v>148</v>
      </c>
      <c r="S1721">
        <v>0</v>
      </c>
      <c r="T1721">
        <v>-0.66706800411337852</v>
      </c>
      <c r="U1721">
        <v>44</v>
      </c>
      <c r="V1721">
        <v>3008</v>
      </c>
      <c r="W1721">
        <v>149</v>
      </c>
    </row>
    <row r="1722" spans="1:23">
      <c r="A1722" t="s">
        <v>351</v>
      </c>
      <c r="B1722" t="str">
        <f t="shared" si="26"/>
        <v>TSF_newadded_MA12_yoy_historical_new_low_3_1</v>
      </c>
      <c r="C1722" t="s">
        <v>332</v>
      </c>
      <c r="D1722" t="s">
        <v>339</v>
      </c>
      <c r="E1722">
        <v>3</v>
      </c>
      <c r="F1722">
        <v>1</v>
      </c>
      <c r="G1722">
        <v>-1</v>
      </c>
      <c r="H1722" t="s">
        <v>330</v>
      </c>
      <c r="I1722" t="s">
        <v>331</v>
      </c>
      <c r="K1722">
        <v>-0.48918954700541489</v>
      </c>
      <c r="L1722">
        <v>-5.4723204179006217E-2</v>
      </c>
      <c r="M1722">
        <v>-0.30982992571433782</v>
      </c>
      <c r="N1722">
        <v>0.46308724832214759</v>
      </c>
      <c r="O1722">
        <v>-2.7692603990691271E-3</v>
      </c>
      <c r="P1722">
        <v>-0.56898331014818293</v>
      </c>
      <c r="Q1722">
        <v>0.57022991640694898</v>
      </c>
      <c r="R1722">
        <v>148</v>
      </c>
      <c r="S1722">
        <v>0</v>
      </c>
      <c r="T1722">
        <v>-0.7178819024140124</v>
      </c>
      <c r="U1722">
        <v>35</v>
      </c>
      <c r="V1722">
        <v>3008</v>
      </c>
      <c r="W1722">
        <v>149</v>
      </c>
    </row>
    <row r="1723" spans="1:23">
      <c r="A1723" t="s">
        <v>351</v>
      </c>
      <c r="B1723" t="str">
        <f t="shared" si="26"/>
        <v>TSF_newadded_MA12_yoy_historical_new_low_3_-1</v>
      </c>
      <c r="C1723" t="s">
        <v>332</v>
      </c>
      <c r="D1723" t="s">
        <v>339</v>
      </c>
      <c r="E1723">
        <v>3</v>
      </c>
      <c r="F1723">
        <v>-1</v>
      </c>
      <c r="G1723">
        <v>-1</v>
      </c>
      <c r="H1723" t="s">
        <v>330</v>
      </c>
      <c r="I1723" t="s">
        <v>331</v>
      </c>
      <c r="K1723">
        <v>0.34886939274509898</v>
      </c>
      <c r="L1723">
        <v>2.5388484372955711E-2</v>
      </c>
      <c r="M1723">
        <v>0.14374363389872949</v>
      </c>
      <c r="N1723">
        <v>0.53691275167785235</v>
      </c>
      <c r="O1723">
        <v>3.7211070053436959E-3</v>
      </c>
      <c r="P1723">
        <v>0.77504529245418485</v>
      </c>
      <c r="Q1723">
        <v>0.43954944426132753</v>
      </c>
      <c r="R1723">
        <v>148</v>
      </c>
      <c r="S1723">
        <v>0</v>
      </c>
      <c r="T1723">
        <v>-0.52387105883804763</v>
      </c>
      <c r="U1723">
        <v>35</v>
      </c>
      <c r="V1723">
        <v>3008</v>
      </c>
      <c r="W1723">
        <v>149</v>
      </c>
    </row>
    <row r="1724" spans="1:23">
      <c r="A1724" t="s">
        <v>351</v>
      </c>
      <c r="B1724" t="str">
        <f t="shared" si="26"/>
        <v>TSF_yoy_historical_new_low_3_1</v>
      </c>
      <c r="C1724" t="s">
        <v>391</v>
      </c>
      <c r="D1724" t="s">
        <v>339</v>
      </c>
      <c r="E1724">
        <v>3</v>
      </c>
      <c r="F1724">
        <v>1</v>
      </c>
      <c r="G1724">
        <v>-1</v>
      </c>
      <c r="H1724" t="s">
        <v>330</v>
      </c>
      <c r="I1724" t="s">
        <v>331</v>
      </c>
      <c r="K1724">
        <v>-3.9758010758519147E-2</v>
      </c>
      <c r="L1724">
        <v>-3.3930432234597911E-3</v>
      </c>
      <c r="M1724">
        <v>-1.9208774827997169E-2</v>
      </c>
      <c r="N1724">
        <v>0.46979865771812079</v>
      </c>
      <c r="O1724">
        <v>1.4665213896247081E-3</v>
      </c>
      <c r="P1724">
        <v>0.29834538736076383</v>
      </c>
      <c r="Q1724">
        <v>0.76585801833080724</v>
      </c>
      <c r="R1724">
        <v>148</v>
      </c>
      <c r="S1724">
        <v>0</v>
      </c>
      <c r="T1724">
        <v>-0.53214406586606033</v>
      </c>
      <c r="U1724">
        <v>57</v>
      </c>
      <c r="V1724">
        <v>3008</v>
      </c>
      <c r="W1724">
        <v>149</v>
      </c>
    </row>
    <row r="1725" spans="1:23">
      <c r="A1725" t="s">
        <v>351</v>
      </c>
      <c r="B1725" t="str">
        <f t="shared" si="26"/>
        <v>TSF_yoy_historical_new_low_3_-1</v>
      </c>
      <c r="C1725" t="s">
        <v>391</v>
      </c>
      <c r="D1725" t="s">
        <v>339</v>
      </c>
      <c r="E1725">
        <v>3</v>
      </c>
      <c r="F1725">
        <v>-1</v>
      </c>
      <c r="G1725">
        <v>-1</v>
      </c>
      <c r="H1725" t="s">
        <v>330</v>
      </c>
      <c r="I1725" t="s">
        <v>331</v>
      </c>
      <c r="K1725">
        <v>-0.28245526309162089</v>
      </c>
      <c r="L1725">
        <v>-2.74240668408815E-2</v>
      </c>
      <c r="M1725">
        <v>-0.1552537619244623</v>
      </c>
      <c r="N1725">
        <v>0.53020134228187921</v>
      </c>
      <c r="O1725">
        <v>-5.0236100034813764E-4</v>
      </c>
      <c r="P1725">
        <v>-0.1047869394524063</v>
      </c>
      <c r="Q1725">
        <v>0.91668675049712345</v>
      </c>
      <c r="R1725">
        <v>148</v>
      </c>
      <c r="S1725">
        <v>0</v>
      </c>
      <c r="T1725">
        <v>-0.55201473943004631</v>
      </c>
      <c r="U1725">
        <v>57</v>
      </c>
      <c r="V1725">
        <v>3008</v>
      </c>
      <c r="W1725">
        <v>149</v>
      </c>
    </row>
    <row r="1726" spans="1:23">
      <c r="A1726" t="s">
        <v>351</v>
      </c>
      <c r="B1726" t="str">
        <f t="shared" si="26"/>
        <v>long_loan_newadded_MA12_yoy_historical_new_low_3_1</v>
      </c>
      <c r="C1726" t="s">
        <v>328</v>
      </c>
      <c r="D1726" t="s">
        <v>339</v>
      </c>
      <c r="E1726">
        <v>3</v>
      </c>
      <c r="F1726">
        <v>1</v>
      </c>
      <c r="G1726">
        <v>-1</v>
      </c>
      <c r="H1726" t="s">
        <v>330</v>
      </c>
      <c r="I1726" t="s">
        <v>331</v>
      </c>
      <c r="K1726">
        <v>-0.72292299241871494</v>
      </c>
      <c r="L1726">
        <v>-0.1019449353033379</v>
      </c>
      <c r="M1726">
        <v>-0.57743787338282371</v>
      </c>
      <c r="N1726">
        <v>0.42953020134228193</v>
      </c>
      <c r="O1726">
        <v>-6.9120697315078741E-3</v>
      </c>
      <c r="P1726">
        <v>-1.4502009277162089</v>
      </c>
      <c r="Q1726">
        <v>0.14911844606760541</v>
      </c>
      <c r="R1726">
        <v>148</v>
      </c>
      <c r="S1726">
        <v>0</v>
      </c>
      <c r="T1726">
        <v>-0.79384689472241854</v>
      </c>
      <c r="U1726">
        <v>29</v>
      </c>
      <c r="V1726">
        <v>3008</v>
      </c>
      <c r="W1726">
        <v>149</v>
      </c>
    </row>
    <row r="1727" spans="1:23">
      <c r="A1727" t="s">
        <v>351</v>
      </c>
      <c r="B1727" t="str">
        <f t="shared" si="26"/>
        <v>long_loan_newadded_MA12_yoy_historical_new_low_3_-1</v>
      </c>
      <c r="C1727" t="s">
        <v>328</v>
      </c>
      <c r="D1727" t="s">
        <v>339</v>
      </c>
      <c r="E1727">
        <v>3</v>
      </c>
      <c r="F1727">
        <v>-1</v>
      </c>
      <c r="G1727">
        <v>-1</v>
      </c>
      <c r="H1727" t="s">
        <v>330</v>
      </c>
      <c r="I1727" t="s">
        <v>331</v>
      </c>
      <c r="K1727">
        <v>1.4867331705122431</v>
      </c>
      <c r="L1727">
        <v>7.9305689687532599E-2</v>
      </c>
      <c r="M1727">
        <v>0.44920435393937169</v>
      </c>
      <c r="N1727">
        <v>0.56375838926174493</v>
      </c>
      <c r="O1727">
        <v>7.7894200856036717E-3</v>
      </c>
      <c r="P1727">
        <v>1.644339584419044</v>
      </c>
      <c r="Q1727">
        <v>0.1022285600879495</v>
      </c>
      <c r="R1727">
        <v>148</v>
      </c>
      <c r="S1727">
        <v>0</v>
      </c>
      <c r="T1727">
        <v>-0.486384905811031</v>
      </c>
      <c r="U1727">
        <v>29</v>
      </c>
      <c r="V1727">
        <v>3008</v>
      </c>
      <c r="W1727">
        <v>149</v>
      </c>
    </row>
    <row r="1728" spans="1:23">
      <c r="A1728" t="s">
        <v>351</v>
      </c>
      <c r="B1728" t="str">
        <f t="shared" si="26"/>
        <v>loan_yoy_historical_new_low_3_1</v>
      </c>
      <c r="C1728" t="s">
        <v>443</v>
      </c>
      <c r="D1728" t="s">
        <v>339</v>
      </c>
      <c r="E1728">
        <v>3</v>
      </c>
      <c r="F1728">
        <v>1</v>
      </c>
      <c r="G1728">
        <v>-1</v>
      </c>
      <c r="H1728" t="s">
        <v>330</v>
      </c>
      <c r="I1728" t="s">
        <v>331</v>
      </c>
      <c r="K1728">
        <v>9.0541294487560098E-2</v>
      </c>
      <c r="L1728">
        <v>7.2876941145669782E-3</v>
      </c>
      <c r="M1728">
        <v>4.1258242870301637E-2</v>
      </c>
      <c r="N1728">
        <v>0.51006711409395977</v>
      </c>
      <c r="O1728">
        <v>2.28099812196856E-3</v>
      </c>
      <c r="P1728">
        <v>0.47449475055806889</v>
      </c>
      <c r="Q1728">
        <v>0.6358465010610691</v>
      </c>
      <c r="R1728">
        <v>148</v>
      </c>
      <c r="S1728">
        <v>0</v>
      </c>
      <c r="T1728">
        <v>-0.55743673733511001</v>
      </c>
      <c r="U1728">
        <v>62</v>
      </c>
      <c r="V1728">
        <v>3008</v>
      </c>
      <c r="W1728">
        <v>149</v>
      </c>
    </row>
    <row r="1729" spans="1:23">
      <c r="A1729" t="s">
        <v>351</v>
      </c>
      <c r="B1729" t="str">
        <f t="shared" si="26"/>
        <v>loan_yoy_historical_new_low_3_-1</v>
      </c>
      <c r="C1729" t="s">
        <v>443</v>
      </c>
      <c r="D1729" t="s">
        <v>339</v>
      </c>
      <c r="E1729">
        <v>3</v>
      </c>
      <c r="F1729">
        <v>-1</v>
      </c>
      <c r="G1729">
        <v>-1</v>
      </c>
      <c r="H1729" t="s">
        <v>330</v>
      </c>
      <c r="I1729" t="s">
        <v>331</v>
      </c>
      <c r="K1729">
        <v>-0.36818845006468709</v>
      </c>
      <c r="L1729">
        <v>-3.7736739321697521E-2</v>
      </c>
      <c r="M1729">
        <v>-0.21364117807246491</v>
      </c>
      <c r="N1729">
        <v>0.48322147651006708</v>
      </c>
      <c r="O1729">
        <v>-1.3742918329320869E-3</v>
      </c>
      <c r="P1729">
        <v>-0.2858301546957111</v>
      </c>
      <c r="Q1729">
        <v>0.77540787842404546</v>
      </c>
      <c r="R1729">
        <v>148</v>
      </c>
      <c r="S1729">
        <v>0</v>
      </c>
      <c r="T1729">
        <v>-0.57034491572281232</v>
      </c>
      <c r="U1729">
        <v>62</v>
      </c>
      <c r="V1729">
        <v>3008</v>
      </c>
      <c r="W1729">
        <v>149</v>
      </c>
    </row>
    <row r="1730" spans="1:23">
      <c r="A1730" t="s">
        <v>351</v>
      </c>
      <c r="B1730" t="str">
        <f t="shared" si="26"/>
        <v>newstarts_area_yoy_historical_new_low_3_1</v>
      </c>
      <c r="C1730" t="s">
        <v>340</v>
      </c>
      <c r="D1730" t="s">
        <v>339</v>
      </c>
      <c r="E1730">
        <v>3</v>
      </c>
      <c r="F1730">
        <v>1</v>
      </c>
      <c r="G1730">
        <v>1</v>
      </c>
      <c r="H1730" t="s">
        <v>330</v>
      </c>
      <c r="I1730" t="s">
        <v>331</v>
      </c>
      <c r="K1730">
        <v>-0.41425436525601789</v>
      </c>
      <c r="L1730">
        <v>-4.3820439505841358E-2</v>
      </c>
      <c r="M1730">
        <v>-0.24808846554661129</v>
      </c>
      <c r="N1730">
        <v>0.42953020134228193</v>
      </c>
      <c r="O1730">
        <v>-1.755957860989868E-3</v>
      </c>
      <c r="P1730">
        <v>-0.3468144741709161</v>
      </c>
      <c r="Q1730">
        <v>0.72922332829917558</v>
      </c>
      <c r="R1730">
        <v>148</v>
      </c>
      <c r="S1730">
        <v>0</v>
      </c>
      <c r="T1730">
        <v>-0.52761936835150991</v>
      </c>
      <c r="U1730">
        <v>57</v>
      </c>
      <c r="V1730">
        <v>3008</v>
      </c>
      <c r="W1730">
        <v>149</v>
      </c>
    </row>
    <row r="1731" spans="1:23">
      <c r="A1731" t="s">
        <v>351</v>
      </c>
      <c r="B1731" t="str">
        <f t="shared" ref="B1731:B1794" si="27">C1731&amp;"_"&amp;D1731&amp;"_"&amp;E1731&amp;"_"&amp;F1731</f>
        <v>newstarts_area_yoy_historical_new_low_3_-1</v>
      </c>
      <c r="C1731" t="s">
        <v>340</v>
      </c>
      <c r="D1731" t="s">
        <v>339</v>
      </c>
      <c r="E1731">
        <v>3</v>
      </c>
      <c r="F1731">
        <v>-1</v>
      </c>
      <c r="G1731">
        <v>1</v>
      </c>
      <c r="H1731" t="s">
        <v>330</v>
      </c>
      <c r="I1731" t="s">
        <v>331</v>
      </c>
      <c r="K1731">
        <v>0.17630682103130371</v>
      </c>
      <c r="L1731">
        <v>1.3696570212069711E-2</v>
      </c>
      <c r="M1731">
        <v>7.7542834473644295E-2</v>
      </c>
      <c r="N1731">
        <v>0.56375838926174493</v>
      </c>
      <c r="O1731">
        <v>2.921266355775518E-3</v>
      </c>
      <c r="P1731">
        <v>0.59389329760616083</v>
      </c>
      <c r="Q1731">
        <v>0.55349013590557772</v>
      </c>
      <c r="R1731">
        <v>148</v>
      </c>
      <c r="S1731">
        <v>0</v>
      </c>
      <c r="T1731">
        <v>-0.61406636870668252</v>
      </c>
      <c r="U1731">
        <v>57</v>
      </c>
      <c r="V1731">
        <v>3008</v>
      </c>
      <c r="W1731">
        <v>149</v>
      </c>
    </row>
    <row r="1732" spans="1:23">
      <c r="A1732" t="s">
        <v>351</v>
      </c>
      <c r="B1732" t="str">
        <f t="shared" si="27"/>
        <v>completed_yoy_historical_new_low_3_1</v>
      </c>
      <c r="C1732" t="s">
        <v>444</v>
      </c>
      <c r="D1732" t="s">
        <v>339</v>
      </c>
      <c r="E1732">
        <v>3</v>
      </c>
      <c r="F1732">
        <v>1</v>
      </c>
      <c r="G1732">
        <v>1</v>
      </c>
      <c r="H1732" t="s">
        <v>330</v>
      </c>
      <c r="I1732" t="s">
        <v>331</v>
      </c>
      <c r="K1732">
        <v>-0.54395273877317818</v>
      </c>
      <c r="L1732">
        <v>-6.3661229832153499E-2</v>
      </c>
      <c r="M1732">
        <v>-0.36045476812857641</v>
      </c>
      <c r="N1732">
        <v>0.44966442953020141</v>
      </c>
      <c r="O1732">
        <v>-3.587335362683134E-3</v>
      </c>
      <c r="P1732">
        <v>-0.74343976119926669</v>
      </c>
      <c r="Q1732">
        <v>0.45839403472948209</v>
      </c>
      <c r="R1732">
        <v>148</v>
      </c>
      <c r="S1732">
        <v>0</v>
      </c>
      <c r="T1732">
        <v>-0.63348819807117962</v>
      </c>
      <c r="U1732">
        <v>65</v>
      </c>
      <c r="V1732">
        <v>3008</v>
      </c>
      <c r="W1732">
        <v>149</v>
      </c>
    </row>
    <row r="1733" spans="1:23">
      <c r="A1733" t="s">
        <v>351</v>
      </c>
      <c r="B1733" t="str">
        <f t="shared" si="27"/>
        <v>completed_yoy_historical_new_low_3_-1</v>
      </c>
      <c r="C1733" t="s">
        <v>444</v>
      </c>
      <c r="D1733" t="s">
        <v>339</v>
      </c>
      <c r="E1733">
        <v>3</v>
      </c>
      <c r="F1733">
        <v>-1</v>
      </c>
      <c r="G1733">
        <v>1</v>
      </c>
      <c r="H1733" t="s">
        <v>330</v>
      </c>
      <c r="I1733" t="s">
        <v>331</v>
      </c>
      <c r="K1733">
        <v>0.51084469553685063</v>
      </c>
      <c r="L1733">
        <v>3.517655346692683E-2</v>
      </c>
      <c r="M1733">
        <v>0.19917234487794161</v>
      </c>
      <c r="N1733">
        <v>0.55033557046979864</v>
      </c>
      <c r="O1733">
        <v>4.4085570148426952E-3</v>
      </c>
      <c r="P1733">
        <v>0.94584116370033877</v>
      </c>
      <c r="Q1733">
        <v>0.34577126289990251</v>
      </c>
      <c r="R1733">
        <v>148</v>
      </c>
      <c r="S1733">
        <v>0</v>
      </c>
      <c r="T1733">
        <v>-0.39127430938308588</v>
      </c>
      <c r="U1733">
        <v>65</v>
      </c>
      <c r="V1733">
        <v>3008</v>
      </c>
      <c r="W1733">
        <v>149</v>
      </c>
    </row>
    <row r="1734" spans="1:23">
      <c r="A1734" t="s">
        <v>351</v>
      </c>
      <c r="B1734" t="str">
        <f t="shared" si="27"/>
        <v>sold_area_yoy_historical_new_low_3_1</v>
      </c>
      <c r="C1734" t="s">
        <v>346</v>
      </c>
      <c r="D1734" t="s">
        <v>339</v>
      </c>
      <c r="E1734">
        <v>3</v>
      </c>
      <c r="F1734">
        <v>1</v>
      </c>
      <c r="G1734">
        <v>-1</v>
      </c>
      <c r="H1734" t="s">
        <v>330</v>
      </c>
      <c r="I1734" t="s">
        <v>331</v>
      </c>
      <c r="K1734">
        <v>0.1795156546995349</v>
      </c>
      <c r="L1734">
        <v>1.3927944531244799E-2</v>
      </c>
      <c r="M1734">
        <v>7.8852792064800434E-2</v>
      </c>
      <c r="N1734">
        <v>0.48993288590604028</v>
      </c>
      <c r="O1734">
        <v>2.7827711740703439E-3</v>
      </c>
      <c r="P1734">
        <v>0.57589751430233349</v>
      </c>
      <c r="Q1734">
        <v>0.56555913080791054</v>
      </c>
      <c r="R1734">
        <v>148</v>
      </c>
      <c r="S1734">
        <v>0</v>
      </c>
      <c r="T1734">
        <v>-0.43939075394947708</v>
      </c>
      <c r="U1734">
        <v>57</v>
      </c>
      <c r="V1734">
        <v>3008</v>
      </c>
      <c r="W1734">
        <v>149</v>
      </c>
    </row>
    <row r="1735" spans="1:23">
      <c r="A1735" t="s">
        <v>351</v>
      </c>
      <c r="B1735" t="str">
        <f t="shared" si="27"/>
        <v>sold_area_yoy_historical_new_low_3_-1</v>
      </c>
      <c r="C1735" t="s">
        <v>346</v>
      </c>
      <c r="D1735" t="s">
        <v>339</v>
      </c>
      <c r="E1735">
        <v>3</v>
      </c>
      <c r="F1735">
        <v>-1</v>
      </c>
      <c r="G1735">
        <v>-1</v>
      </c>
      <c r="H1735" t="s">
        <v>330</v>
      </c>
      <c r="I1735" t="s">
        <v>331</v>
      </c>
      <c r="K1735">
        <v>-0.41584786705169241</v>
      </c>
      <c r="L1735">
        <v>-4.4038635873751009E-2</v>
      </c>
      <c r="M1735">
        <v>-0.24932389625621171</v>
      </c>
      <c r="N1735">
        <v>0.51006711409395977</v>
      </c>
      <c r="O1735">
        <v>-1.937766598177565E-3</v>
      </c>
      <c r="P1735">
        <v>-0.41186242585303112</v>
      </c>
      <c r="Q1735">
        <v>0.68103614380512356</v>
      </c>
      <c r="R1735">
        <v>148</v>
      </c>
      <c r="S1735">
        <v>0</v>
      </c>
      <c r="T1735">
        <v>-0.64876663500866294</v>
      </c>
      <c r="U1735">
        <v>57</v>
      </c>
      <c r="V1735">
        <v>3008</v>
      </c>
      <c r="W1735">
        <v>149</v>
      </c>
    </row>
    <row r="1736" spans="1:23">
      <c r="A1736" t="s">
        <v>351</v>
      </c>
      <c r="B1736" t="str">
        <f t="shared" si="27"/>
        <v>local_gov_budget_MA12_yoy_historical_new_low_3_1</v>
      </c>
      <c r="C1736" t="s">
        <v>389</v>
      </c>
      <c r="D1736" t="s">
        <v>339</v>
      </c>
      <c r="E1736">
        <v>3</v>
      </c>
      <c r="F1736">
        <v>1</v>
      </c>
      <c r="G1736">
        <v>-1</v>
      </c>
      <c r="H1736" t="s">
        <v>445</v>
      </c>
      <c r="I1736" t="s">
        <v>331</v>
      </c>
      <c r="K1736">
        <v>2.0548357080347208</v>
      </c>
      <c r="L1736">
        <v>0.1052553831284271</v>
      </c>
      <c r="M1736">
        <v>0.59283328591206264</v>
      </c>
      <c r="N1736">
        <v>0.5539568345323741</v>
      </c>
      <c r="O1736">
        <v>9.7786205650452363E-3</v>
      </c>
      <c r="P1736">
        <v>1.920455882773408</v>
      </c>
      <c r="Q1736">
        <v>5.6863111941722229E-2</v>
      </c>
      <c r="R1736">
        <v>138</v>
      </c>
      <c r="S1736">
        <v>0</v>
      </c>
      <c r="T1736">
        <v>-0.33563415994635493</v>
      </c>
      <c r="U1736">
        <v>39</v>
      </c>
      <c r="V1736">
        <v>2812</v>
      </c>
      <c r="W1736">
        <v>139</v>
      </c>
    </row>
    <row r="1737" spans="1:23">
      <c r="A1737" t="s">
        <v>351</v>
      </c>
      <c r="B1737" t="str">
        <f t="shared" si="27"/>
        <v>local_gov_budget_MA12_yoy_historical_new_low_3_-1</v>
      </c>
      <c r="C1737" t="s">
        <v>389</v>
      </c>
      <c r="D1737" t="s">
        <v>339</v>
      </c>
      <c r="E1737">
        <v>3</v>
      </c>
      <c r="F1737">
        <v>-1</v>
      </c>
      <c r="G1737">
        <v>-1</v>
      </c>
      <c r="H1737" t="s">
        <v>445</v>
      </c>
      <c r="I1737" t="s">
        <v>331</v>
      </c>
      <c r="K1737">
        <v>-0.76987000070246958</v>
      </c>
      <c r="L1737">
        <v>-0.1233572668889847</v>
      </c>
      <c r="M1737">
        <v>-0.69478910909191571</v>
      </c>
      <c r="N1737">
        <v>0.43884892086330929</v>
      </c>
      <c r="O1737">
        <v>-8.8558534488207621E-3</v>
      </c>
      <c r="P1737">
        <v>-1.838996869456492</v>
      </c>
      <c r="Q1737">
        <v>6.8065117930442343E-2</v>
      </c>
      <c r="R1737">
        <v>138</v>
      </c>
      <c r="S1737">
        <v>0</v>
      </c>
      <c r="T1737">
        <v>-0.8514445999619964</v>
      </c>
      <c r="U1737">
        <v>39</v>
      </c>
      <c r="V1737">
        <v>2812</v>
      </c>
      <c r="W1737">
        <v>139</v>
      </c>
    </row>
    <row r="1738" spans="1:23">
      <c r="A1738" t="s">
        <v>351</v>
      </c>
      <c r="B1738" t="str">
        <f t="shared" si="27"/>
        <v>newstarts_area_ytd_yoy_historical_new_low_3_1</v>
      </c>
      <c r="C1738" t="s">
        <v>446</v>
      </c>
      <c r="D1738" t="s">
        <v>339</v>
      </c>
      <c r="E1738">
        <v>3</v>
      </c>
      <c r="F1738">
        <v>1</v>
      </c>
      <c r="G1738">
        <v>1</v>
      </c>
      <c r="H1738" t="s">
        <v>330</v>
      </c>
      <c r="I1738" t="s">
        <v>331</v>
      </c>
      <c r="K1738">
        <v>0.1024242209494743</v>
      </c>
      <c r="L1738">
        <v>8.2026481104111593E-3</v>
      </c>
      <c r="M1738">
        <v>4.6438243746527837E-2</v>
      </c>
      <c r="N1738">
        <v>0.4563758389261745</v>
      </c>
      <c r="O1738">
        <v>2.3743959715285552E-3</v>
      </c>
      <c r="P1738">
        <v>0.47725072005200198</v>
      </c>
      <c r="Q1738">
        <v>0.63388760094352381</v>
      </c>
      <c r="R1738">
        <v>148</v>
      </c>
      <c r="S1738">
        <v>0</v>
      </c>
      <c r="T1738">
        <v>-0.50400010626630332</v>
      </c>
      <c r="U1738">
        <v>37</v>
      </c>
      <c r="V1738">
        <v>3008</v>
      </c>
      <c r="W1738">
        <v>149</v>
      </c>
    </row>
    <row r="1739" spans="1:23">
      <c r="A1739" t="s">
        <v>351</v>
      </c>
      <c r="B1739" t="str">
        <f t="shared" si="27"/>
        <v>newstarts_area_ytd_yoy_historical_new_low_3_-1</v>
      </c>
      <c r="C1739" t="s">
        <v>446</v>
      </c>
      <c r="D1739" t="s">
        <v>339</v>
      </c>
      <c r="E1739">
        <v>3</v>
      </c>
      <c r="F1739">
        <v>-1</v>
      </c>
      <c r="G1739">
        <v>1</v>
      </c>
      <c r="H1739" t="s">
        <v>330</v>
      </c>
      <c r="I1739" t="s">
        <v>331</v>
      </c>
      <c r="K1739">
        <v>-0.37499868703425637</v>
      </c>
      <c r="L1739">
        <v>-3.8610002863566313E-2</v>
      </c>
      <c r="M1739">
        <v>-0.21858559576104461</v>
      </c>
      <c r="N1739">
        <v>0.53691275167785235</v>
      </c>
      <c r="O1739">
        <v>-1.4951133546706359E-3</v>
      </c>
      <c r="P1739">
        <v>-0.32451335711907409</v>
      </c>
      <c r="Q1739">
        <v>0.74600762268052501</v>
      </c>
      <c r="R1739">
        <v>148</v>
      </c>
      <c r="S1739">
        <v>0</v>
      </c>
      <c r="T1739">
        <v>-0.70862567576655922</v>
      </c>
      <c r="U1739">
        <v>37</v>
      </c>
      <c r="V1739">
        <v>3008</v>
      </c>
      <c r="W1739">
        <v>149</v>
      </c>
    </row>
    <row r="1740" spans="1:23">
      <c r="A1740" t="s">
        <v>351</v>
      </c>
      <c r="B1740" t="str">
        <f t="shared" si="27"/>
        <v>completed_area_ytd_yoy_historical_new_low_3_1</v>
      </c>
      <c r="C1740" t="s">
        <v>447</v>
      </c>
      <c r="D1740" t="s">
        <v>339</v>
      </c>
      <c r="E1740">
        <v>3</v>
      </c>
      <c r="F1740">
        <v>1</v>
      </c>
      <c r="G1740">
        <v>1</v>
      </c>
      <c r="H1740" t="s">
        <v>330</v>
      </c>
      <c r="I1740" t="s">
        <v>331</v>
      </c>
      <c r="K1740">
        <v>-0.24413730992905411</v>
      </c>
      <c r="L1740">
        <v>-2.3175911656918791E-2</v>
      </c>
      <c r="M1740">
        <v>-0.13120327941058371</v>
      </c>
      <c r="N1740">
        <v>0.51677852348993292</v>
      </c>
      <c r="O1740">
        <v>-1.6031815728422189E-4</v>
      </c>
      <c r="P1740">
        <v>-3.2850325026104223E-2</v>
      </c>
      <c r="Q1740">
        <v>0.9738382073373959</v>
      </c>
      <c r="R1740">
        <v>148</v>
      </c>
      <c r="S1740">
        <v>0</v>
      </c>
      <c r="T1740">
        <v>-0.58881613994567827</v>
      </c>
      <c r="U1740">
        <v>49</v>
      </c>
      <c r="V1740">
        <v>3008</v>
      </c>
      <c r="W1740">
        <v>149</v>
      </c>
    </row>
    <row r="1741" spans="1:23">
      <c r="A1741" t="s">
        <v>351</v>
      </c>
      <c r="B1741" t="str">
        <f t="shared" si="27"/>
        <v>completed_area_ytd_yoy_historical_new_low_3_-1</v>
      </c>
      <c r="C1741" t="s">
        <v>447</v>
      </c>
      <c r="D1741" t="s">
        <v>339</v>
      </c>
      <c r="E1741">
        <v>3</v>
      </c>
      <c r="F1741">
        <v>-1</v>
      </c>
      <c r="G1741">
        <v>1</v>
      </c>
      <c r="H1741" t="s">
        <v>330</v>
      </c>
      <c r="I1741" t="s">
        <v>331</v>
      </c>
      <c r="K1741">
        <v>-8.8436835698320837E-2</v>
      </c>
      <c r="L1741">
        <v>-7.7272330334036132E-3</v>
      </c>
      <c r="M1741">
        <v>-4.3745347745562428E-2</v>
      </c>
      <c r="N1741">
        <v>0.47651006711409388</v>
      </c>
      <c r="O1741">
        <v>1.0682038924056229E-3</v>
      </c>
      <c r="P1741">
        <v>0.22476975418134421</v>
      </c>
      <c r="Q1741">
        <v>0.82246842890722638</v>
      </c>
      <c r="R1741">
        <v>148</v>
      </c>
      <c r="S1741">
        <v>0</v>
      </c>
      <c r="T1741">
        <v>-0.36209787706368818</v>
      </c>
      <c r="U1741">
        <v>49</v>
      </c>
      <c r="V1741">
        <v>3008</v>
      </c>
      <c r="W1741">
        <v>149</v>
      </c>
    </row>
    <row r="1742" spans="1:23">
      <c r="A1742" t="s">
        <v>351</v>
      </c>
      <c r="B1742" t="str">
        <f t="shared" si="27"/>
        <v>sold_area_ytd_yoy_historical_new_low_3_1</v>
      </c>
      <c r="C1742" t="s">
        <v>392</v>
      </c>
      <c r="D1742" t="s">
        <v>339</v>
      </c>
      <c r="E1742">
        <v>3</v>
      </c>
      <c r="F1742">
        <v>1</v>
      </c>
      <c r="G1742">
        <v>-1</v>
      </c>
      <c r="H1742" t="s">
        <v>330</v>
      </c>
      <c r="I1742" t="s">
        <v>331</v>
      </c>
      <c r="K1742">
        <v>-0.46203145699177289</v>
      </c>
      <c r="L1742">
        <v>-5.0612021732178047E-2</v>
      </c>
      <c r="M1742">
        <v>-0.2865473250739301</v>
      </c>
      <c r="N1742">
        <v>0.49664429530201343</v>
      </c>
      <c r="O1742">
        <v>-2.5021342440892901E-3</v>
      </c>
      <c r="P1742">
        <v>-0.52643287128949168</v>
      </c>
      <c r="Q1742">
        <v>0.59937552614413936</v>
      </c>
      <c r="R1742">
        <v>148</v>
      </c>
      <c r="S1742">
        <v>0</v>
      </c>
      <c r="T1742">
        <v>-0.6694306045991566</v>
      </c>
      <c r="U1742">
        <v>39</v>
      </c>
      <c r="V1742">
        <v>3008</v>
      </c>
      <c r="W1742">
        <v>149</v>
      </c>
    </row>
    <row r="1743" spans="1:23">
      <c r="A1743" t="s">
        <v>351</v>
      </c>
      <c r="B1743" t="str">
        <f t="shared" si="27"/>
        <v>sold_area_ytd_yoy_historical_new_low_3_-1</v>
      </c>
      <c r="C1743" t="s">
        <v>392</v>
      </c>
      <c r="D1743" t="s">
        <v>339</v>
      </c>
      <c r="E1743">
        <v>3</v>
      </c>
      <c r="F1743">
        <v>-1</v>
      </c>
      <c r="G1743">
        <v>-1</v>
      </c>
      <c r="H1743" t="s">
        <v>330</v>
      </c>
      <c r="I1743" t="s">
        <v>331</v>
      </c>
      <c r="K1743">
        <v>0.28077486033996762</v>
      </c>
      <c r="L1743">
        <v>2.094819311729346E-2</v>
      </c>
      <c r="M1743">
        <v>0.11860124329070609</v>
      </c>
      <c r="N1743">
        <v>0.50335570469798663</v>
      </c>
      <c r="O1743">
        <v>3.3186798174945132E-3</v>
      </c>
      <c r="P1743">
        <v>0.70187094973990938</v>
      </c>
      <c r="Q1743">
        <v>0.48386193346900769</v>
      </c>
      <c r="R1743">
        <v>148</v>
      </c>
      <c r="S1743">
        <v>0</v>
      </c>
      <c r="T1743">
        <v>-0.4814205375779248</v>
      </c>
      <c r="U1743">
        <v>39</v>
      </c>
      <c r="V1743">
        <v>3008</v>
      </c>
      <c r="W1743">
        <v>149</v>
      </c>
    </row>
    <row r="1744" spans="1:23">
      <c r="A1744" t="s">
        <v>351</v>
      </c>
      <c r="B1744" t="str">
        <f t="shared" si="27"/>
        <v>CN_BOND_1Y_historical_new_low_3_1</v>
      </c>
      <c r="C1744" t="s">
        <v>448</v>
      </c>
      <c r="D1744" t="s">
        <v>339</v>
      </c>
      <c r="E1744">
        <v>3</v>
      </c>
      <c r="F1744">
        <v>1</v>
      </c>
      <c r="G1744">
        <v>-1</v>
      </c>
      <c r="H1744" t="s">
        <v>330</v>
      </c>
      <c r="I1744" t="s">
        <v>331</v>
      </c>
      <c r="K1744">
        <v>-0.48372004754973458</v>
      </c>
      <c r="L1744">
        <v>-5.3879386760025787E-2</v>
      </c>
      <c r="M1744">
        <v>-0.30505104246574061</v>
      </c>
      <c r="N1744">
        <v>0.46308724832214759</v>
      </c>
      <c r="O1744">
        <v>-2.7531453580196129E-3</v>
      </c>
      <c r="P1744">
        <v>-0.58891516981985825</v>
      </c>
      <c r="Q1744">
        <v>0.55681596596475047</v>
      </c>
      <c r="R1744">
        <v>148</v>
      </c>
      <c r="S1744">
        <v>0</v>
      </c>
      <c r="T1744">
        <v>-0.7641194684013255</v>
      </c>
      <c r="U1744">
        <v>53</v>
      </c>
      <c r="V1744">
        <v>3008</v>
      </c>
      <c r="W1744">
        <v>149</v>
      </c>
    </row>
    <row r="1745" spans="1:23">
      <c r="A1745" t="s">
        <v>351</v>
      </c>
      <c r="B1745" t="str">
        <f t="shared" si="27"/>
        <v>CN_BOND_1Y_historical_new_low_3_-1</v>
      </c>
      <c r="C1745" t="s">
        <v>448</v>
      </c>
      <c r="D1745" t="s">
        <v>339</v>
      </c>
      <c r="E1745">
        <v>3</v>
      </c>
      <c r="F1745">
        <v>-1</v>
      </c>
      <c r="G1745">
        <v>-1</v>
      </c>
      <c r="H1745" t="s">
        <v>330</v>
      </c>
      <c r="I1745" t="s">
        <v>331</v>
      </c>
      <c r="K1745">
        <v>0.33457939296030781</v>
      </c>
      <c r="L1745">
        <v>2.447397024840536E-2</v>
      </c>
      <c r="M1745">
        <v>0.13856523963057821</v>
      </c>
      <c r="N1745">
        <v>0.53691275167785235</v>
      </c>
      <c r="O1745">
        <v>3.6418543436493029E-3</v>
      </c>
      <c r="P1745">
        <v>0.74282983356524535</v>
      </c>
      <c r="Q1745">
        <v>0.45876214655764641</v>
      </c>
      <c r="R1745">
        <v>148</v>
      </c>
      <c r="S1745">
        <v>0</v>
      </c>
      <c r="T1745">
        <v>-0.63305511202311937</v>
      </c>
      <c r="U1745">
        <v>53</v>
      </c>
      <c r="V1745">
        <v>3008</v>
      </c>
      <c r="W1745">
        <v>149</v>
      </c>
    </row>
    <row r="1746" spans="1:23">
      <c r="A1746" t="s">
        <v>351</v>
      </c>
      <c r="B1746" t="str">
        <f t="shared" si="27"/>
        <v>CN_BOND_10Y_historical_new_low_3_1</v>
      </c>
      <c r="C1746" t="s">
        <v>449</v>
      </c>
      <c r="D1746" t="s">
        <v>339</v>
      </c>
      <c r="E1746">
        <v>3</v>
      </c>
      <c r="F1746">
        <v>1</v>
      </c>
      <c r="G1746">
        <v>-1</v>
      </c>
      <c r="H1746" t="s">
        <v>330</v>
      </c>
      <c r="I1746" t="s">
        <v>331</v>
      </c>
      <c r="K1746">
        <v>-8.5832647873482992E-2</v>
      </c>
      <c r="L1746">
        <v>-7.4900565645480421E-3</v>
      </c>
      <c r="M1746">
        <v>-4.2402656213776813E-2</v>
      </c>
      <c r="N1746">
        <v>0.51006711409395977</v>
      </c>
      <c r="O1746">
        <v>9.5718680886135805E-4</v>
      </c>
      <c r="P1746">
        <v>0.2130909059920767</v>
      </c>
      <c r="Q1746">
        <v>0.83154930000161187</v>
      </c>
      <c r="R1746">
        <v>148</v>
      </c>
      <c r="S1746">
        <v>0</v>
      </c>
      <c r="T1746">
        <v>-0.61273599316757954</v>
      </c>
      <c r="U1746">
        <v>47</v>
      </c>
      <c r="V1746">
        <v>3008</v>
      </c>
      <c r="W1746">
        <v>149</v>
      </c>
    </row>
    <row r="1747" spans="1:23">
      <c r="A1747" t="s">
        <v>351</v>
      </c>
      <c r="B1747" t="str">
        <f t="shared" si="27"/>
        <v>CN_BOND_10Y_historical_new_low_3_-1</v>
      </c>
      <c r="C1747" t="s">
        <v>449</v>
      </c>
      <c r="D1747" t="s">
        <v>339</v>
      </c>
      <c r="E1747">
        <v>3</v>
      </c>
      <c r="F1747">
        <v>-1</v>
      </c>
      <c r="G1747">
        <v>-1</v>
      </c>
      <c r="H1747" t="s">
        <v>330</v>
      </c>
      <c r="I1747" t="s">
        <v>331</v>
      </c>
      <c r="K1747">
        <v>-0.2462905353862461</v>
      </c>
      <c r="L1747">
        <v>-2.3409339734389079E-2</v>
      </c>
      <c r="M1747">
        <v>-0.13252479155458841</v>
      </c>
      <c r="N1747">
        <v>0.48322147651006708</v>
      </c>
      <c r="O1747">
        <v>-2.8171169357687928E-4</v>
      </c>
      <c r="P1747">
        <v>-5.8633681286903161E-2</v>
      </c>
      <c r="Q1747">
        <v>0.95332297613406825</v>
      </c>
      <c r="R1747">
        <v>148</v>
      </c>
      <c r="S1747">
        <v>0</v>
      </c>
      <c r="T1747">
        <v>-0.68217127032800762</v>
      </c>
      <c r="U1747">
        <v>47</v>
      </c>
      <c r="V1747">
        <v>3008</v>
      </c>
      <c r="W1747">
        <v>149</v>
      </c>
    </row>
    <row r="1748" spans="1:23">
      <c r="A1748" t="s">
        <v>351</v>
      </c>
      <c r="B1748" t="str">
        <f t="shared" si="27"/>
        <v>TERM_SPREAD_historical_new_low_3_1</v>
      </c>
      <c r="C1748" t="s">
        <v>450</v>
      </c>
      <c r="D1748" t="s">
        <v>339</v>
      </c>
      <c r="E1748">
        <v>3</v>
      </c>
      <c r="F1748">
        <v>1</v>
      </c>
      <c r="G1748">
        <v>1</v>
      </c>
      <c r="H1748" t="s">
        <v>330</v>
      </c>
      <c r="I1748" t="s">
        <v>331</v>
      </c>
      <c r="K1748">
        <v>-0.170671512093723</v>
      </c>
      <c r="L1748">
        <v>-1.555560672327594E-2</v>
      </c>
      <c r="M1748">
        <v>-8.8062929926914627E-2</v>
      </c>
      <c r="N1748">
        <v>0.51677852348993292</v>
      </c>
      <c r="O1748">
        <v>4.0914711476217112E-4</v>
      </c>
      <c r="P1748">
        <v>8.582926258249847E-2</v>
      </c>
      <c r="Q1748">
        <v>0.93171814728078284</v>
      </c>
      <c r="R1748">
        <v>148</v>
      </c>
      <c r="S1748">
        <v>0</v>
      </c>
      <c r="T1748">
        <v>-0.57674331622284425</v>
      </c>
      <c r="U1748">
        <v>42</v>
      </c>
      <c r="V1748">
        <v>3008</v>
      </c>
      <c r="W1748">
        <v>149</v>
      </c>
    </row>
    <row r="1749" spans="1:23">
      <c r="A1749" t="s">
        <v>351</v>
      </c>
      <c r="B1749" t="str">
        <f t="shared" si="27"/>
        <v>TERM_SPREAD_historical_new_low_3_-1</v>
      </c>
      <c r="C1749" t="s">
        <v>450</v>
      </c>
      <c r="D1749" t="s">
        <v>339</v>
      </c>
      <c r="E1749">
        <v>3</v>
      </c>
      <c r="F1749">
        <v>-1</v>
      </c>
      <c r="G1749">
        <v>1</v>
      </c>
      <c r="H1749" t="s">
        <v>330</v>
      </c>
      <c r="I1749" t="s">
        <v>331</v>
      </c>
      <c r="K1749">
        <v>-0.1691873659397102</v>
      </c>
      <c r="L1749">
        <v>-1.5408135188239139E-2</v>
      </c>
      <c r="M1749">
        <v>-8.7228068536601366E-2</v>
      </c>
      <c r="N1749">
        <v>0.48322147651006708</v>
      </c>
      <c r="O1749">
        <v>4.296475054710582E-4</v>
      </c>
      <c r="P1749">
        <v>9.0320095743429057E-2</v>
      </c>
      <c r="Q1749">
        <v>0.92815497158458049</v>
      </c>
      <c r="R1749">
        <v>148</v>
      </c>
      <c r="S1749">
        <v>0</v>
      </c>
      <c r="T1749">
        <v>-0.64208536341191713</v>
      </c>
      <c r="U1749">
        <v>42</v>
      </c>
      <c r="V1749">
        <v>3008</v>
      </c>
      <c r="W1749">
        <v>149</v>
      </c>
    </row>
    <row r="1750" spans="1:23">
      <c r="A1750" t="s">
        <v>351</v>
      </c>
      <c r="B1750" t="str">
        <f t="shared" si="27"/>
        <v>US_BOND_5Y_historical_new_low_3_1</v>
      </c>
      <c r="C1750" t="s">
        <v>338</v>
      </c>
      <c r="D1750" t="s">
        <v>339</v>
      </c>
      <c r="E1750">
        <v>3</v>
      </c>
      <c r="F1750">
        <v>1</v>
      </c>
      <c r="G1750">
        <v>1</v>
      </c>
      <c r="H1750" t="s">
        <v>330</v>
      </c>
      <c r="I1750" t="s">
        <v>331</v>
      </c>
      <c r="K1750">
        <v>0.2087715869550395</v>
      </c>
      <c r="L1750">
        <v>1.6011258350412391E-2</v>
      </c>
      <c r="M1750">
        <v>9.0648150409859893E-2</v>
      </c>
      <c r="N1750">
        <v>0.52348993288590606</v>
      </c>
      <c r="O1750">
        <v>2.8704592576291612E-3</v>
      </c>
      <c r="P1750">
        <v>0.627154447057645</v>
      </c>
      <c r="Q1750">
        <v>0.53152431399995592</v>
      </c>
      <c r="R1750">
        <v>148</v>
      </c>
      <c r="S1750">
        <v>0</v>
      </c>
      <c r="T1750">
        <v>-0.51012606201792854</v>
      </c>
      <c r="U1750">
        <v>42</v>
      </c>
      <c r="V1750">
        <v>3008</v>
      </c>
      <c r="W1750">
        <v>149</v>
      </c>
    </row>
    <row r="1751" spans="1:23">
      <c r="A1751" t="s">
        <v>351</v>
      </c>
      <c r="B1751" t="str">
        <f t="shared" si="27"/>
        <v>US_BOND_5Y_historical_new_low_3_-1</v>
      </c>
      <c r="C1751" t="s">
        <v>338</v>
      </c>
      <c r="D1751" t="s">
        <v>339</v>
      </c>
      <c r="E1751">
        <v>3</v>
      </c>
      <c r="F1751">
        <v>-1</v>
      </c>
      <c r="G1751">
        <v>1</v>
      </c>
      <c r="H1751" t="s">
        <v>330</v>
      </c>
      <c r="I1751" t="s">
        <v>331</v>
      </c>
      <c r="K1751">
        <v>-0.42998611733229081</v>
      </c>
      <c r="L1751">
        <v>-4.5998818405299291E-2</v>
      </c>
      <c r="M1751">
        <v>-0.2604234919094916</v>
      </c>
      <c r="N1751">
        <v>0.46979865771812079</v>
      </c>
      <c r="O1751">
        <v>-2.119934377242999E-3</v>
      </c>
      <c r="P1751">
        <v>-0.44074404466645523</v>
      </c>
      <c r="Q1751">
        <v>0.66004141725587129</v>
      </c>
      <c r="R1751">
        <v>148</v>
      </c>
      <c r="S1751">
        <v>0</v>
      </c>
      <c r="T1751">
        <v>-0.71751310696601678</v>
      </c>
      <c r="U1751">
        <v>42</v>
      </c>
      <c r="V1751">
        <v>3008</v>
      </c>
      <c r="W1751">
        <v>149</v>
      </c>
    </row>
    <row r="1752" spans="1:23">
      <c r="A1752" t="s">
        <v>351</v>
      </c>
      <c r="B1752" t="str">
        <f t="shared" si="27"/>
        <v>US_BOND_10Y_historical_new_low_3_1</v>
      </c>
      <c r="C1752" t="s">
        <v>336</v>
      </c>
      <c r="D1752" t="s">
        <v>339</v>
      </c>
      <c r="E1752">
        <v>3</v>
      </c>
      <c r="F1752">
        <v>1</v>
      </c>
      <c r="G1752">
        <v>1</v>
      </c>
      <c r="H1752" t="s">
        <v>330</v>
      </c>
      <c r="I1752" t="s">
        <v>331</v>
      </c>
      <c r="K1752">
        <v>1.0964222233246039</v>
      </c>
      <c r="L1752">
        <v>6.3977381624045204E-2</v>
      </c>
      <c r="M1752">
        <v>0.36232544751603307</v>
      </c>
      <c r="N1752">
        <v>0.5436241610738255</v>
      </c>
      <c r="O1752">
        <v>6.7961949243765477E-3</v>
      </c>
      <c r="P1752">
        <v>1.3478359104517179</v>
      </c>
      <c r="Q1752">
        <v>0.17977064973238549</v>
      </c>
      <c r="R1752">
        <v>148</v>
      </c>
      <c r="S1752">
        <v>0</v>
      </c>
      <c r="T1752">
        <v>-0.43985735690336752</v>
      </c>
      <c r="U1752">
        <v>50</v>
      </c>
      <c r="V1752">
        <v>3008</v>
      </c>
      <c r="W1752">
        <v>149</v>
      </c>
    </row>
    <row r="1753" spans="1:23">
      <c r="A1753" t="s">
        <v>351</v>
      </c>
      <c r="B1753" t="str">
        <f t="shared" si="27"/>
        <v>US_BOND_10Y_historical_new_low_3_-1</v>
      </c>
      <c r="C1753" t="s">
        <v>336</v>
      </c>
      <c r="D1753" t="s">
        <v>339</v>
      </c>
      <c r="E1753">
        <v>3</v>
      </c>
      <c r="F1753">
        <v>-1</v>
      </c>
      <c r="G1753">
        <v>1</v>
      </c>
      <c r="H1753" t="s">
        <v>330</v>
      </c>
      <c r="I1753" t="s">
        <v>331</v>
      </c>
      <c r="K1753">
        <v>-0.671336919694556</v>
      </c>
      <c r="L1753">
        <v>-8.900700548697893E-2</v>
      </c>
      <c r="M1753">
        <v>-0.50407663265498548</v>
      </c>
      <c r="N1753">
        <v>0.44966442953020141</v>
      </c>
      <c r="O1753">
        <v>-5.6344809232185336E-3</v>
      </c>
      <c r="P1753">
        <v>-1.152277943054608</v>
      </c>
      <c r="Q1753">
        <v>0.25106471643489958</v>
      </c>
      <c r="R1753">
        <v>148</v>
      </c>
      <c r="S1753">
        <v>0</v>
      </c>
      <c r="T1753">
        <v>-0.82279805019555341</v>
      </c>
      <c r="U1753">
        <v>50</v>
      </c>
      <c r="V1753">
        <v>3008</v>
      </c>
      <c r="W1753">
        <v>149</v>
      </c>
    </row>
    <row r="1754" spans="1:23">
      <c r="A1754" t="s">
        <v>351</v>
      </c>
      <c r="B1754" t="str">
        <f t="shared" si="27"/>
        <v>CNY_INDEX_historical_new_low_3_1</v>
      </c>
      <c r="C1754" t="s">
        <v>388</v>
      </c>
      <c r="D1754" t="s">
        <v>339</v>
      </c>
      <c r="E1754">
        <v>3</v>
      </c>
      <c r="F1754">
        <v>1</v>
      </c>
      <c r="G1754">
        <v>-1</v>
      </c>
      <c r="H1754" t="s">
        <v>451</v>
      </c>
      <c r="I1754" t="s">
        <v>331</v>
      </c>
      <c r="K1754">
        <v>-0.1452143174690422</v>
      </c>
      <c r="L1754">
        <v>-1.7645229457128871E-2</v>
      </c>
      <c r="M1754">
        <v>-0.1158200933946644</v>
      </c>
      <c r="N1754">
        <v>0.49090909090909091</v>
      </c>
      <c r="O1754">
        <v>-2.8332159922207811E-4</v>
      </c>
      <c r="P1754">
        <v>-6.1759407287926678E-2</v>
      </c>
      <c r="Q1754">
        <v>0.95086753365446519</v>
      </c>
      <c r="R1754">
        <v>109</v>
      </c>
      <c r="S1754">
        <v>0</v>
      </c>
      <c r="T1754">
        <v>-0.47788457233680198</v>
      </c>
      <c r="U1754">
        <v>33</v>
      </c>
      <c r="V1754">
        <v>2221</v>
      </c>
      <c r="W1754">
        <v>110</v>
      </c>
    </row>
    <row r="1755" spans="1:23">
      <c r="A1755" t="s">
        <v>351</v>
      </c>
      <c r="B1755" t="str">
        <f t="shared" si="27"/>
        <v>CNY_INDEX_historical_new_low_3_-1</v>
      </c>
      <c r="C1755" t="s">
        <v>388</v>
      </c>
      <c r="D1755" t="s">
        <v>339</v>
      </c>
      <c r="E1755">
        <v>3</v>
      </c>
      <c r="F1755">
        <v>-1</v>
      </c>
      <c r="G1755">
        <v>-1</v>
      </c>
      <c r="H1755" t="s">
        <v>451</v>
      </c>
      <c r="I1755" t="s">
        <v>331</v>
      </c>
      <c r="K1755">
        <v>-4.6508991058993421E-2</v>
      </c>
      <c r="L1755">
        <v>-5.3891055624091244E-3</v>
      </c>
      <c r="M1755">
        <v>-3.537311379647487E-2</v>
      </c>
      <c r="N1755">
        <v>0.50909090909090904</v>
      </c>
      <c r="O1755">
        <v>7.1961602110055226E-4</v>
      </c>
      <c r="P1755">
        <v>0.1566167159621682</v>
      </c>
      <c r="Q1755">
        <v>0.87583664666841088</v>
      </c>
      <c r="R1755">
        <v>109</v>
      </c>
      <c r="S1755">
        <v>0</v>
      </c>
      <c r="T1755">
        <v>-0.37771050369845249</v>
      </c>
      <c r="U1755">
        <v>33</v>
      </c>
      <c r="V1755">
        <v>2221</v>
      </c>
      <c r="W1755">
        <v>110</v>
      </c>
    </row>
    <row r="1756" spans="1:23">
      <c r="A1756" t="s">
        <v>351</v>
      </c>
      <c r="B1756" t="str">
        <f t="shared" si="27"/>
        <v>USD_INDEX_historical_new_low_3_1</v>
      </c>
      <c r="C1756" t="s">
        <v>452</v>
      </c>
      <c r="D1756" t="s">
        <v>339</v>
      </c>
      <c r="E1756">
        <v>3</v>
      </c>
      <c r="F1756">
        <v>1</v>
      </c>
      <c r="G1756">
        <v>1</v>
      </c>
      <c r="H1756" t="s">
        <v>330</v>
      </c>
      <c r="I1756" t="s">
        <v>331</v>
      </c>
      <c r="K1756">
        <v>0.4875473785362574</v>
      </c>
      <c r="L1756">
        <v>3.3829729968871458E-2</v>
      </c>
      <c r="M1756">
        <v>0.19154489289542431</v>
      </c>
      <c r="N1756">
        <v>0.57046979865771807</v>
      </c>
      <c r="O1756">
        <v>4.5613016028794411E-3</v>
      </c>
      <c r="P1756">
        <v>0.89271101525915764</v>
      </c>
      <c r="Q1756">
        <v>0.37346116603374868</v>
      </c>
      <c r="R1756">
        <v>148</v>
      </c>
      <c r="S1756">
        <v>0</v>
      </c>
      <c r="T1756">
        <v>-0.52446674374702551</v>
      </c>
      <c r="U1756">
        <v>46</v>
      </c>
      <c r="V1756">
        <v>3008</v>
      </c>
      <c r="W1756">
        <v>149</v>
      </c>
    </row>
    <row r="1757" spans="1:23">
      <c r="A1757" t="s">
        <v>351</v>
      </c>
      <c r="B1757" t="str">
        <f t="shared" si="27"/>
        <v>USD_INDEX_historical_new_low_3_-1</v>
      </c>
      <c r="C1757" t="s">
        <v>452</v>
      </c>
      <c r="D1757" t="s">
        <v>339</v>
      </c>
      <c r="E1757">
        <v>3</v>
      </c>
      <c r="F1757">
        <v>-1</v>
      </c>
      <c r="G1757">
        <v>1</v>
      </c>
      <c r="H1757" t="s">
        <v>330</v>
      </c>
      <c r="I1757" t="s">
        <v>331</v>
      </c>
      <c r="K1757">
        <v>-0.53681032585554189</v>
      </c>
      <c r="L1757">
        <v>-6.244141285335536E-2</v>
      </c>
      <c r="M1757">
        <v>-0.35354505484496229</v>
      </c>
      <c r="N1757">
        <v>0.42281879194630873</v>
      </c>
      <c r="O1757">
        <v>-3.2657677385814969E-3</v>
      </c>
      <c r="P1757">
        <v>-0.64849905084356052</v>
      </c>
      <c r="Q1757">
        <v>0.5176671504946031</v>
      </c>
      <c r="R1757">
        <v>148</v>
      </c>
      <c r="S1757">
        <v>0</v>
      </c>
      <c r="T1757">
        <v>-0.72024707239251784</v>
      </c>
      <c r="U1757">
        <v>46</v>
      </c>
      <c r="V1757">
        <v>3008</v>
      </c>
      <c r="W1757">
        <v>149</v>
      </c>
    </row>
    <row r="1758" spans="1:23">
      <c r="A1758" t="s">
        <v>351</v>
      </c>
      <c r="B1758" t="str">
        <f t="shared" si="27"/>
        <v>DR007_exceed_expectation_9_-1</v>
      </c>
      <c r="C1758" t="s">
        <v>387</v>
      </c>
      <c r="D1758" t="s">
        <v>329</v>
      </c>
      <c r="E1758">
        <v>9</v>
      </c>
      <c r="F1758">
        <v>-1</v>
      </c>
      <c r="G1758">
        <v>1</v>
      </c>
      <c r="H1758" t="s">
        <v>330</v>
      </c>
      <c r="I1758" t="s">
        <v>331</v>
      </c>
      <c r="K1758">
        <v>-0.44750087295295587</v>
      </c>
      <c r="L1758">
        <v>-4.8489865514035779E-2</v>
      </c>
      <c r="M1758">
        <v>-0.27452972848697721</v>
      </c>
      <c r="N1758">
        <v>0.44295302013422821</v>
      </c>
      <c r="O1758">
        <v>-2.2277007262793669E-3</v>
      </c>
      <c r="P1758">
        <v>-0.44673113897788902</v>
      </c>
      <c r="Q1758">
        <v>0.65572220251718605</v>
      </c>
      <c r="R1758">
        <v>148</v>
      </c>
      <c r="S1758">
        <v>0</v>
      </c>
      <c r="T1758">
        <v>-0.78851441302172387</v>
      </c>
      <c r="U1758">
        <v>32</v>
      </c>
      <c r="V1758">
        <v>3008</v>
      </c>
      <c r="W1758">
        <v>149</v>
      </c>
    </row>
    <row r="1759" spans="1:23">
      <c r="A1759" t="s">
        <v>351</v>
      </c>
      <c r="B1759" t="str">
        <f t="shared" si="27"/>
        <v>DR007_exceed_expectation_36_1</v>
      </c>
      <c r="C1759" t="s">
        <v>387</v>
      </c>
      <c r="D1759" t="s">
        <v>329</v>
      </c>
      <c r="E1759">
        <v>36</v>
      </c>
      <c r="F1759">
        <v>1</v>
      </c>
      <c r="G1759">
        <v>1</v>
      </c>
      <c r="H1759" t="s">
        <v>330</v>
      </c>
      <c r="I1759" t="s">
        <v>331</v>
      </c>
      <c r="K1759">
        <v>-0.47899618632705798</v>
      </c>
      <c r="L1759">
        <v>-5.3157170159831353E-2</v>
      </c>
      <c r="M1759">
        <v>-0.30096082161182403</v>
      </c>
      <c r="N1759">
        <v>0.49664429530201343</v>
      </c>
      <c r="O1759">
        <v>-2.732367999205221E-3</v>
      </c>
      <c r="P1759">
        <v>-0.59422094160362837</v>
      </c>
      <c r="Q1759">
        <v>0.55327158599788318</v>
      </c>
      <c r="R1759">
        <v>148</v>
      </c>
      <c r="S1759">
        <v>0</v>
      </c>
      <c r="T1759">
        <v>-0.65138183365886537</v>
      </c>
      <c r="U1759">
        <v>19</v>
      </c>
      <c r="V1759">
        <v>3008</v>
      </c>
      <c r="W1759">
        <v>149</v>
      </c>
    </row>
    <row r="1760" spans="1:23">
      <c r="A1760" t="s">
        <v>351</v>
      </c>
      <c r="B1760" t="str">
        <f t="shared" si="27"/>
        <v>CREDIT_SPREAD_historical_new_low_3_1</v>
      </c>
      <c r="C1760" t="s">
        <v>453</v>
      </c>
      <c r="D1760" t="s">
        <v>339</v>
      </c>
      <c r="E1760">
        <v>3</v>
      </c>
      <c r="F1760">
        <v>1</v>
      </c>
      <c r="G1760">
        <v>1</v>
      </c>
      <c r="H1760" t="s">
        <v>330</v>
      </c>
      <c r="I1760" t="s">
        <v>331</v>
      </c>
      <c r="K1760">
        <v>0.17352617307109369</v>
      </c>
      <c r="L1760">
        <v>1.34956022435635E-2</v>
      </c>
      <c r="M1760">
        <v>7.6404966943361644E-2</v>
      </c>
      <c r="N1760">
        <v>0.49664429530201343</v>
      </c>
      <c r="O1760">
        <v>2.8016744575896802E-3</v>
      </c>
      <c r="P1760">
        <v>0.56309136280703043</v>
      </c>
      <c r="Q1760">
        <v>0.57422473359228821</v>
      </c>
      <c r="R1760">
        <v>148</v>
      </c>
      <c r="S1760">
        <v>0</v>
      </c>
      <c r="T1760">
        <v>-0.45741635872562281</v>
      </c>
      <c r="U1760">
        <v>57</v>
      </c>
      <c r="V1760">
        <v>3008</v>
      </c>
      <c r="W1760">
        <v>149</v>
      </c>
    </row>
    <row r="1761" spans="1:23">
      <c r="A1761" t="s">
        <v>351</v>
      </c>
      <c r="B1761" t="str">
        <f t="shared" si="27"/>
        <v>CREDIT_SPREAD_historical_new_low_3_-1</v>
      </c>
      <c r="C1761" t="s">
        <v>453</v>
      </c>
      <c r="D1761" t="s">
        <v>339</v>
      </c>
      <c r="E1761">
        <v>3</v>
      </c>
      <c r="F1761">
        <v>-1</v>
      </c>
      <c r="G1761">
        <v>1</v>
      </c>
      <c r="H1761" t="s">
        <v>330</v>
      </c>
      <c r="I1761" t="s">
        <v>331</v>
      </c>
      <c r="K1761">
        <v>-0.41286645210859679</v>
      </c>
      <c r="L1761">
        <v>-4.3630836844148702E-2</v>
      </c>
      <c r="M1761">
        <v>-0.24701473758818709</v>
      </c>
      <c r="N1761">
        <v>0.49664429530201343</v>
      </c>
      <c r="O1761">
        <v>-1.87912308759233E-3</v>
      </c>
      <c r="P1761">
        <v>-0.40272387842019591</v>
      </c>
      <c r="Q1761">
        <v>0.68773247965082129</v>
      </c>
      <c r="R1761">
        <v>148</v>
      </c>
      <c r="S1761">
        <v>0</v>
      </c>
      <c r="T1761">
        <v>-0.78245494024935536</v>
      </c>
      <c r="U1761">
        <v>57</v>
      </c>
      <c r="V1761">
        <v>3008</v>
      </c>
      <c r="W1761">
        <v>149</v>
      </c>
    </row>
    <row r="1762" spans="1:23">
      <c r="A1762" t="s">
        <v>351</v>
      </c>
      <c r="B1762" t="str">
        <f t="shared" si="27"/>
        <v>electricity_yoy_historical_new_low_6_1</v>
      </c>
      <c r="C1762" t="s">
        <v>435</v>
      </c>
      <c r="D1762" t="s">
        <v>339</v>
      </c>
      <c r="E1762">
        <v>6</v>
      </c>
      <c r="F1762">
        <v>1</v>
      </c>
      <c r="G1762">
        <v>-1</v>
      </c>
      <c r="H1762" t="s">
        <v>330</v>
      </c>
      <c r="I1762" t="s">
        <v>331</v>
      </c>
      <c r="K1762">
        <v>-0.24815507100889889</v>
      </c>
      <c r="L1762">
        <v>-2.3611965500284771E-2</v>
      </c>
      <c r="M1762">
        <v>-0.13367193846967679</v>
      </c>
      <c r="N1762">
        <v>0.44966442953020141</v>
      </c>
      <c r="O1762">
        <v>-2.0692190127148341E-4</v>
      </c>
      <c r="P1762">
        <v>-4.1903057572956211E-2</v>
      </c>
      <c r="Q1762">
        <v>0.96663245628563121</v>
      </c>
      <c r="R1762">
        <v>148</v>
      </c>
      <c r="S1762">
        <v>0</v>
      </c>
      <c r="T1762">
        <v>-0.43840285504958171</v>
      </c>
      <c r="U1762">
        <v>39</v>
      </c>
      <c r="V1762">
        <v>3008</v>
      </c>
      <c r="W1762">
        <v>149</v>
      </c>
    </row>
    <row r="1763" spans="1:23">
      <c r="A1763" t="s">
        <v>351</v>
      </c>
      <c r="B1763" t="str">
        <f t="shared" si="27"/>
        <v>electricity_yoy_historical_new_low_6_-1</v>
      </c>
      <c r="C1763" t="s">
        <v>435</v>
      </c>
      <c r="D1763" t="s">
        <v>339</v>
      </c>
      <c r="E1763">
        <v>6</v>
      </c>
      <c r="F1763">
        <v>-1</v>
      </c>
      <c r="G1763">
        <v>-1</v>
      </c>
      <c r="H1763" t="s">
        <v>330</v>
      </c>
      <c r="I1763" t="s">
        <v>331</v>
      </c>
      <c r="K1763">
        <v>-8.3565561234492103E-2</v>
      </c>
      <c r="L1763">
        <v>-7.2840850856461534E-3</v>
      </c>
      <c r="M1763">
        <v>-4.1236625276478568E-2</v>
      </c>
      <c r="N1763">
        <v>0.55033557046979864</v>
      </c>
      <c r="O1763">
        <v>1.0717459386699059E-3</v>
      </c>
      <c r="P1763">
        <v>0.23149770194550739</v>
      </c>
      <c r="Q1763">
        <v>0.81724792406120728</v>
      </c>
      <c r="R1763">
        <v>148</v>
      </c>
      <c r="S1763">
        <v>0</v>
      </c>
      <c r="T1763">
        <v>-0.57034042109490957</v>
      </c>
      <c r="U1763">
        <v>39</v>
      </c>
      <c r="V1763">
        <v>3008</v>
      </c>
      <c r="W1763">
        <v>149</v>
      </c>
    </row>
    <row r="1764" spans="1:23">
      <c r="A1764" t="s">
        <v>351</v>
      </c>
      <c r="B1764" t="str">
        <f t="shared" si="27"/>
        <v>electricity_ytd_yoy_historical_new_low_6_1</v>
      </c>
      <c r="C1764" t="s">
        <v>436</v>
      </c>
      <c r="D1764" t="s">
        <v>339</v>
      </c>
      <c r="E1764">
        <v>6</v>
      </c>
      <c r="F1764">
        <v>1</v>
      </c>
      <c r="G1764">
        <v>-1</v>
      </c>
      <c r="H1764" t="s">
        <v>330</v>
      </c>
      <c r="I1764" t="s">
        <v>331</v>
      </c>
      <c r="K1764">
        <v>-0.25205133389523832</v>
      </c>
      <c r="L1764">
        <v>-2.403687688791822E-2</v>
      </c>
      <c r="M1764">
        <v>-0.13607750839592639</v>
      </c>
      <c r="N1764">
        <v>0.46308724832214759</v>
      </c>
      <c r="O1764">
        <v>-2.8769832284830622E-4</v>
      </c>
      <c r="P1764">
        <v>-6.1097535554204871E-2</v>
      </c>
      <c r="Q1764">
        <v>0.95136396056765826</v>
      </c>
      <c r="R1764">
        <v>148</v>
      </c>
      <c r="S1764">
        <v>0</v>
      </c>
      <c r="T1764">
        <v>-0.63712368697278876</v>
      </c>
      <c r="U1764">
        <v>33</v>
      </c>
      <c r="V1764">
        <v>3008</v>
      </c>
      <c r="W1764">
        <v>149</v>
      </c>
    </row>
    <row r="1765" spans="1:23">
      <c r="A1765" t="s">
        <v>351</v>
      </c>
      <c r="B1765" t="str">
        <f t="shared" si="27"/>
        <v>electricity_ytd_yoy_historical_new_low_6_-1</v>
      </c>
      <c r="C1765" t="s">
        <v>436</v>
      </c>
      <c r="D1765" t="s">
        <v>339</v>
      </c>
      <c r="E1765">
        <v>6</v>
      </c>
      <c r="F1765">
        <v>-1</v>
      </c>
      <c r="G1765">
        <v>-1</v>
      </c>
      <c r="H1765" t="s">
        <v>330</v>
      </c>
      <c r="I1765" t="s">
        <v>331</v>
      </c>
      <c r="K1765">
        <v>-7.8791611292010733E-2</v>
      </c>
      <c r="L1765">
        <v>-6.8518799265131491E-3</v>
      </c>
      <c r="M1765">
        <v>-3.8789845809653542E-2</v>
      </c>
      <c r="N1765">
        <v>0.53691275167785235</v>
      </c>
      <c r="O1765">
        <v>1.1315033904545841E-3</v>
      </c>
      <c r="P1765">
        <v>0.23410862196430449</v>
      </c>
      <c r="Q1765">
        <v>0.81522418848905576</v>
      </c>
      <c r="R1765">
        <v>148</v>
      </c>
      <c r="S1765">
        <v>0</v>
      </c>
      <c r="T1765">
        <v>-0.71289497873653496</v>
      </c>
      <c r="U1765">
        <v>33</v>
      </c>
      <c r="V1765">
        <v>3008</v>
      </c>
      <c r="W1765">
        <v>149</v>
      </c>
    </row>
    <row r="1766" spans="1:23">
      <c r="A1766" t="s">
        <v>351</v>
      </c>
      <c r="B1766" t="str">
        <f t="shared" si="27"/>
        <v>industrial_value_added_yoy_historical_new_low_6_1</v>
      </c>
      <c r="C1766" t="s">
        <v>437</v>
      </c>
      <c r="D1766" t="s">
        <v>339</v>
      </c>
      <c r="E1766">
        <v>6</v>
      </c>
      <c r="F1766">
        <v>1</v>
      </c>
      <c r="G1766">
        <v>-1</v>
      </c>
      <c r="H1766" t="s">
        <v>330</v>
      </c>
      <c r="I1766" t="s">
        <v>331</v>
      </c>
      <c r="K1766">
        <v>-6.812436246564546E-2</v>
      </c>
      <c r="L1766">
        <v>-5.8934986926016952E-3</v>
      </c>
      <c r="M1766">
        <v>-3.3364292743981658E-2</v>
      </c>
      <c r="N1766">
        <v>0.48322147651006708</v>
      </c>
      <c r="O1766">
        <v>1.213560981569565E-3</v>
      </c>
      <c r="P1766">
        <v>0.24705170907852719</v>
      </c>
      <c r="Q1766">
        <v>0.80521057572133314</v>
      </c>
      <c r="R1766">
        <v>148</v>
      </c>
      <c r="S1766">
        <v>0</v>
      </c>
      <c r="T1766">
        <v>-0.43213886221279008</v>
      </c>
      <c r="U1766">
        <v>35</v>
      </c>
      <c r="V1766">
        <v>3008</v>
      </c>
      <c r="W1766">
        <v>149</v>
      </c>
    </row>
    <row r="1767" spans="1:23">
      <c r="A1767" t="s">
        <v>351</v>
      </c>
      <c r="B1767" t="str">
        <f t="shared" si="27"/>
        <v>industrial_value_added_yoy_historical_new_low_6_-1</v>
      </c>
      <c r="C1767" t="s">
        <v>437</v>
      </c>
      <c r="D1767" t="s">
        <v>339</v>
      </c>
      <c r="E1767">
        <v>6</v>
      </c>
      <c r="F1767">
        <v>-1</v>
      </c>
      <c r="G1767">
        <v>-1</v>
      </c>
      <c r="H1767" t="s">
        <v>330</v>
      </c>
      <c r="I1767" t="s">
        <v>331</v>
      </c>
      <c r="K1767">
        <v>-0.26061315717865502</v>
      </c>
      <c r="L1767">
        <v>-2.4977766763349511E-2</v>
      </c>
      <c r="M1767">
        <v>-0.1414042092567934</v>
      </c>
      <c r="N1767">
        <v>0.51006711409395977</v>
      </c>
      <c r="O1767">
        <v>-3.8255121166921619E-4</v>
      </c>
      <c r="P1767">
        <v>-8.3021551337095503E-2</v>
      </c>
      <c r="Q1767">
        <v>0.93394658546130271</v>
      </c>
      <c r="R1767">
        <v>148</v>
      </c>
      <c r="S1767">
        <v>0</v>
      </c>
      <c r="T1767">
        <v>-0.64330363143063918</v>
      </c>
      <c r="U1767">
        <v>35</v>
      </c>
      <c r="V1767">
        <v>3008</v>
      </c>
      <c r="W1767">
        <v>149</v>
      </c>
    </row>
    <row r="1768" spans="1:23">
      <c r="A1768" t="s">
        <v>351</v>
      </c>
      <c r="B1768" t="str">
        <f t="shared" si="27"/>
        <v>fixedasset_investment_yoy_historical_new_low_6_1</v>
      </c>
      <c r="C1768" t="s">
        <v>344</v>
      </c>
      <c r="D1768" t="s">
        <v>339</v>
      </c>
      <c r="E1768">
        <v>6</v>
      </c>
      <c r="F1768">
        <v>1</v>
      </c>
      <c r="G1768">
        <v>1</v>
      </c>
      <c r="H1768" t="s">
        <v>330</v>
      </c>
      <c r="I1768" t="s">
        <v>331</v>
      </c>
      <c r="K1768">
        <v>0.61257017437844308</v>
      </c>
      <c r="L1768">
        <v>4.0842947268045833E-2</v>
      </c>
      <c r="M1768">
        <v>0.23126430994053379</v>
      </c>
      <c r="N1768">
        <v>0.57046979865771807</v>
      </c>
      <c r="O1768">
        <v>4.8499187962688494E-3</v>
      </c>
      <c r="P1768">
        <v>1.0230437508035111</v>
      </c>
      <c r="Q1768">
        <v>0.30795645605237998</v>
      </c>
      <c r="R1768">
        <v>148</v>
      </c>
      <c r="S1768">
        <v>0</v>
      </c>
      <c r="T1768">
        <v>-0.4573268562076262</v>
      </c>
      <c r="U1768">
        <v>39</v>
      </c>
      <c r="V1768">
        <v>3008</v>
      </c>
      <c r="W1768">
        <v>149</v>
      </c>
    </row>
    <row r="1769" spans="1:23">
      <c r="A1769" t="s">
        <v>351</v>
      </c>
      <c r="B1769" t="str">
        <f t="shared" si="27"/>
        <v>fixedasset_investment_yoy_historical_new_low_6_-1</v>
      </c>
      <c r="C1769" t="s">
        <v>344</v>
      </c>
      <c r="D1769" t="s">
        <v>339</v>
      </c>
      <c r="E1769">
        <v>6</v>
      </c>
      <c r="F1769">
        <v>-1</v>
      </c>
      <c r="G1769">
        <v>1</v>
      </c>
      <c r="H1769" t="s">
        <v>330</v>
      </c>
      <c r="I1769" t="s">
        <v>331</v>
      </c>
      <c r="K1769">
        <v>-0.57272148742039763</v>
      </c>
      <c r="L1769">
        <v>-6.8758698395448903E-2</v>
      </c>
      <c r="M1769">
        <v>-0.38933118201471062</v>
      </c>
      <c r="N1769">
        <v>0.42953020134228193</v>
      </c>
      <c r="O1769">
        <v>-4.0585420488682637E-3</v>
      </c>
      <c r="P1769">
        <v>-0.86570888151041669</v>
      </c>
      <c r="Q1769">
        <v>0.38805099851893371</v>
      </c>
      <c r="R1769">
        <v>148</v>
      </c>
      <c r="S1769">
        <v>0</v>
      </c>
      <c r="T1769">
        <v>-0.72334504112237374</v>
      </c>
      <c r="U1769">
        <v>39</v>
      </c>
      <c r="V1769">
        <v>3008</v>
      </c>
      <c r="W1769">
        <v>149</v>
      </c>
    </row>
    <row r="1770" spans="1:23">
      <c r="A1770" t="s">
        <v>351</v>
      </c>
      <c r="B1770" t="str">
        <f t="shared" si="27"/>
        <v>fixedasset_investment_ytd_yoy_historical_new_low_6_1</v>
      </c>
      <c r="C1770" t="s">
        <v>390</v>
      </c>
      <c r="D1770" t="s">
        <v>339</v>
      </c>
      <c r="E1770">
        <v>6</v>
      </c>
      <c r="F1770">
        <v>1</v>
      </c>
      <c r="G1770">
        <v>-1</v>
      </c>
      <c r="H1770" t="s">
        <v>330</v>
      </c>
      <c r="I1770" t="s">
        <v>331</v>
      </c>
      <c r="K1770">
        <v>-0.20741470862828101</v>
      </c>
      <c r="L1770">
        <v>-1.9285902371170342E-2</v>
      </c>
      <c r="M1770">
        <v>-0.109180871056964</v>
      </c>
      <c r="N1770">
        <v>0.48322147651006708</v>
      </c>
      <c r="O1770">
        <v>1.9367187712367981E-4</v>
      </c>
      <c r="P1770">
        <v>3.9897322925356048E-2</v>
      </c>
      <c r="Q1770">
        <v>0.96822875499778749</v>
      </c>
      <c r="R1770">
        <v>148</v>
      </c>
      <c r="S1770">
        <v>0</v>
      </c>
      <c r="T1770">
        <v>-0.57032212460539233</v>
      </c>
      <c r="U1770">
        <v>37</v>
      </c>
      <c r="V1770">
        <v>3008</v>
      </c>
      <c r="W1770">
        <v>149</v>
      </c>
    </row>
    <row r="1771" spans="1:23">
      <c r="A1771" t="s">
        <v>351</v>
      </c>
      <c r="B1771" t="str">
        <f t="shared" si="27"/>
        <v>fixedasset_investment_ytd_yoy_historical_new_low_6_-1</v>
      </c>
      <c r="C1771" t="s">
        <v>390</v>
      </c>
      <c r="D1771" t="s">
        <v>339</v>
      </c>
      <c r="E1771">
        <v>6</v>
      </c>
      <c r="F1771">
        <v>-1</v>
      </c>
      <c r="G1771">
        <v>-1</v>
      </c>
      <c r="H1771" t="s">
        <v>330</v>
      </c>
      <c r="I1771" t="s">
        <v>331</v>
      </c>
      <c r="K1771">
        <v>-0.13067200080614699</v>
      </c>
      <c r="L1771">
        <v>-1.1663089861430829E-2</v>
      </c>
      <c r="M1771">
        <v>-6.6026794379618656E-2</v>
      </c>
      <c r="N1771">
        <v>0.51677852348993292</v>
      </c>
      <c r="O1771">
        <v>8.1805679410003166E-4</v>
      </c>
      <c r="P1771">
        <v>0.16616823118476309</v>
      </c>
      <c r="Q1771">
        <v>0.86825134891691647</v>
      </c>
      <c r="R1771">
        <v>148</v>
      </c>
      <c r="S1771">
        <v>0</v>
      </c>
      <c r="T1771">
        <v>-0.55057858670511595</v>
      </c>
      <c r="U1771">
        <v>37</v>
      </c>
      <c r="V1771">
        <v>3008</v>
      </c>
      <c r="W1771">
        <v>149</v>
      </c>
    </row>
    <row r="1772" spans="1:23">
      <c r="A1772" t="s">
        <v>351</v>
      </c>
      <c r="B1772" t="str">
        <f t="shared" si="27"/>
        <v>pmi_manufacturing_historical_new_low_6_1</v>
      </c>
      <c r="C1772" t="s">
        <v>347</v>
      </c>
      <c r="D1772" t="s">
        <v>339</v>
      </c>
      <c r="E1772">
        <v>6</v>
      </c>
      <c r="F1772">
        <v>1</v>
      </c>
      <c r="G1772">
        <v>1</v>
      </c>
      <c r="H1772" t="s">
        <v>330</v>
      </c>
      <c r="I1772" t="s">
        <v>331</v>
      </c>
      <c r="K1772">
        <v>0.55349982234353678</v>
      </c>
      <c r="L1772">
        <v>3.7593880541469497E-2</v>
      </c>
      <c r="M1772">
        <v>0.212862561434459</v>
      </c>
      <c r="N1772">
        <v>0.55033557046979864</v>
      </c>
      <c r="O1772">
        <v>4.6648696967115143E-3</v>
      </c>
      <c r="P1772">
        <v>0.95720525984647098</v>
      </c>
      <c r="Q1772">
        <v>0.34002465719207181</v>
      </c>
      <c r="R1772">
        <v>148</v>
      </c>
      <c r="S1772">
        <v>0</v>
      </c>
      <c r="T1772">
        <v>-0.50400010626630332</v>
      </c>
      <c r="U1772">
        <v>29</v>
      </c>
      <c r="V1772">
        <v>3008</v>
      </c>
      <c r="W1772">
        <v>149</v>
      </c>
    </row>
    <row r="1773" spans="1:23">
      <c r="A1773" t="s">
        <v>351</v>
      </c>
      <c r="B1773" t="str">
        <f t="shared" si="27"/>
        <v>pmi_manufacturing_historical_new_low_6_-1</v>
      </c>
      <c r="C1773" t="s">
        <v>347</v>
      </c>
      <c r="D1773" t="s">
        <v>339</v>
      </c>
      <c r="E1773">
        <v>6</v>
      </c>
      <c r="F1773">
        <v>-1</v>
      </c>
      <c r="G1773">
        <v>1</v>
      </c>
      <c r="H1773" t="s">
        <v>330</v>
      </c>
      <c r="I1773" t="s">
        <v>331</v>
      </c>
      <c r="K1773">
        <v>-0.55647462868760422</v>
      </c>
      <c r="L1773">
        <v>-6.5842658522624165E-2</v>
      </c>
      <c r="M1773">
        <v>-0.37281165825166362</v>
      </c>
      <c r="N1773">
        <v>0.44966442953020141</v>
      </c>
      <c r="O1773">
        <v>-3.7478198445370431E-3</v>
      </c>
      <c r="P1773">
        <v>-0.78907769544242035</v>
      </c>
      <c r="Q1773">
        <v>0.4313288413777816</v>
      </c>
      <c r="R1773">
        <v>148</v>
      </c>
      <c r="S1773">
        <v>0</v>
      </c>
      <c r="T1773">
        <v>-0.79893538097298533</v>
      </c>
      <c r="U1773">
        <v>29</v>
      </c>
      <c r="V1773">
        <v>3008</v>
      </c>
      <c r="W1773">
        <v>149</v>
      </c>
    </row>
    <row r="1774" spans="1:23">
      <c r="A1774" t="s">
        <v>351</v>
      </c>
      <c r="B1774" t="str">
        <f t="shared" si="27"/>
        <v>pmi_manufacturing_neworder_historical_new_high_12_-1</v>
      </c>
      <c r="C1774" t="s">
        <v>424</v>
      </c>
      <c r="D1774" t="s">
        <v>335</v>
      </c>
      <c r="E1774">
        <v>12</v>
      </c>
      <c r="F1774">
        <v>-1</v>
      </c>
      <c r="G1774">
        <v>1</v>
      </c>
      <c r="H1774" t="s">
        <v>330</v>
      </c>
      <c r="I1774" t="s">
        <v>331</v>
      </c>
      <c r="K1774">
        <v>-0.62979480787772002</v>
      </c>
      <c r="L1774">
        <v>-7.9877645156353982E-2</v>
      </c>
      <c r="M1774">
        <v>-0.45233281172176248</v>
      </c>
      <c r="N1774">
        <v>0.48322147651006708</v>
      </c>
      <c r="O1774">
        <v>-4.9335879970870853E-3</v>
      </c>
      <c r="P1774">
        <v>-1.0128697412344321</v>
      </c>
      <c r="Q1774">
        <v>0.31277540050048153</v>
      </c>
      <c r="R1774">
        <v>148</v>
      </c>
      <c r="S1774">
        <v>0</v>
      </c>
      <c r="T1774">
        <v>-0.66755479471415013</v>
      </c>
      <c r="U1774">
        <v>21</v>
      </c>
      <c r="V1774">
        <v>3008</v>
      </c>
      <c r="W1774">
        <v>149</v>
      </c>
    </row>
    <row r="1775" spans="1:23">
      <c r="A1775" t="s">
        <v>351</v>
      </c>
      <c r="B1775" t="str">
        <f t="shared" si="27"/>
        <v>pmi_manufacturing_neworder_historical_new_high_3_-1</v>
      </c>
      <c r="C1775" t="s">
        <v>424</v>
      </c>
      <c r="D1775" t="s">
        <v>335</v>
      </c>
      <c r="E1775">
        <v>3</v>
      </c>
      <c r="F1775">
        <v>-1</v>
      </c>
      <c r="G1775">
        <v>1</v>
      </c>
      <c r="H1775" t="s">
        <v>330</v>
      </c>
      <c r="I1775" t="s">
        <v>331</v>
      </c>
      <c r="K1775">
        <v>-0.63160905084556751</v>
      </c>
      <c r="L1775">
        <v>-8.0256260496762821E-2</v>
      </c>
      <c r="M1775">
        <v>-0.45447822016828499</v>
      </c>
      <c r="N1775">
        <v>0.48993288590604028</v>
      </c>
      <c r="O1775">
        <v>-4.9187432228490549E-3</v>
      </c>
      <c r="P1775">
        <v>-0.99706011593530586</v>
      </c>
      <c r="Q1775">
        <v>0.32036270341228368</v>
      </c>
      <c r="R1775">
        <v>148</v>
      </c>
      <c r="S1775">
        <v>0</v>
      </c>
      <c r="T1775">
        <v>-0.75793040649135635</v>
      </c>
      <c r="U1775">
        <v>55</v>
      </c>
      <c r="V1775">
        <v>3008</v>
      </c>
      <c r="W1775">
        <v>149</v>
      </c>
    </row>
    <row r="1776" spans="1:23">
      <c r="A1776" t="s">
        <v>351</v>
      </c>
      <c r="B1776" t="str">
        <f t="shared" si="27"/>
        <v>pmi_nonmanufacturing_historical_high_24_-1</v>
      </c>
      <c r="C1776" t="s">
        <v>342</v>
      </c>
      <c r="D1776" t="s">
        <v>333</v>
      </c>
      <c r="E1776">
        <v>24</v>
      </c>
      <c r="F1776">
        <v>-1</v>
      </c>
      <c r="G1776">
        <v>-1</v>
      </c>
      <c r="H1776" t="s">
        <v>330</v>
      </c>
      <c r="I1776" t="s">
        <v>331</v>
      </c>
      <c r="K1776">
        <v>-0.63583311085657768</v>
      </c>
      <c r="L1776">
        <v>-8.1144444072007382E-2</v>
      </c>
      <c r="M1776">
        <v>-0.4595119516502249</v>
      </c>
      <c r="N1776">
        <v>0.44966442953020141</v>
      </c>
      <c r="O1776">
        <v>-5.0251802334895599E-3</v>
      </c>
      <c r="P1776">
        <v>-1.022237581070224</v>
      </c>
      <c r="Q1776">
        <v>0.30833648025231147</v>
      </c>
      <c r="R1776">
        <v>148</v>
      </c>
      <c r="S1776">
        <v>0</v>
      </c>
      <c r="T1776">
        <v>-0.69168582051070893</v>
      </c>
      <c r="U1776">
        <v>33</v>
      </c>
      <c r="V1776">
        <v>3008</v>
      </c>
      <c r="W1776">
        <v>149</v>
      </c>
    </row>
    <row r="1777" spans="1:23">
      <c r="A1777" t="s">
        <v>351</v>
      </c>
      <c r="B1777" t="str">
        <f t="shared" si="27"/>
        <v>pmi_nonmanufacturing_historical_new_high_6_-1</v>
      </c>
      <c r="C1777" t="s">
        <v>342</v>
      </c>
      <c r="D1777" t="s">
        <v>335</v>
      </c>
      <c r="E1777">
        <v>6</v>
      </c>
      <c r="F1777">
        <v>-1</v>
      </c>
      <c r="G1777">
        <v>-1</v>
      </c>
      <c r="H1777" t="s">
        <v>330</v>
      </c>
      <c r="I1777" t="s">
        <v>331</v>
      </c>
      <c r="K1777">
        <v>-0.64816159765873405</v>
      </c>
      <c r="L1777">
        <v>-8.3791785986721656E-2</v>
      </c>
      <c r="M1777">
        <v>-0.47451589942927669</v>
      </c>
      <c r="N1777">
        <v>0.47651006711409388</v>
      </c>
      <c r="O1777">
        <v>-5.2804884072655267E-3</v>
      </c>
      <c r="P1777">
        <v>-1.084041730666595</v>
      </c>
      <c r="Q1777">
        <v>0.28010909695899799</v>
      </c>
      <c r="R1777">
        <v>148</v>
      </c>
      <c r="S1777">
        <v>0</v>
      </c>
      <c r="T1777">
        <v>-0.70229924785986941</v>
      </c>
      <c r="U1777">
        <v>27</v>
      </c>
      <c r="V1777">
        <v>3008</v>
      </c>
      <c r="W1777">
        <v>149</v>
      </c>
    </row>
    <row r="1778" spans="1:23">
      <c r="A1778" t="s">
        <v>351</v>
      </c>
      <c r="B1778" t="str">
        <f t="shared" si="27"/>
        <v>export_yoy_historical_new_low_6_1</v>
      </c>
      <c r="C1778" t="s">
        <v>438</v>
      </c>
      <c r="D1778" t="s">
        <v>339</v>
      </c>
      <c r="E1778">
        <v>6</v>
      </c>
      <c r="F1778">
        <v>1</v>
      </c>
      <c r="G1778">
        <v>-1</v>
      </c>
      <c r="H1778" t="s">
        <v>330</v>
      </c>
      <c r="I1778" t="s">
        <v>331</v>
      </c>
      <c r="K1778">
        <v>0.1518271742268571</v>
      </c>
      <c r="L1778">
        <v>1.1912173803529271E-2</v>
      </c>
      <c r="M1778">
        <v>6.7440050154802658E-2</v>
      </c>
      <c r="N1778">
        <v>0.50335570469798663</v>
      </c>
      <c r="O1778">
        <v>2.6436820524701481E-3</v>
      </c>
      <c r="P1778">
        <v>0.53654112802410947</v>
      </c>
      <c r="Q1778">
        <v>0.59239020475390269</v>
      </c>
      <c r="R1778">
        <v>148</v>
      </c>
      <c r="S1778">
        <v>0</v>
      </c>
      <c r="T1778">
        <v>-0.55446128305815501</v>
      </c>
      <c r="U1778">
        <v>39</v>
      </c>
      <c r="V1778">
        <v>3008</v>
      </c>
      <c r="W1778">
        <v>149</v>
      </c>
    </row>
    <row r="1779" spans="1:23">
      <c r="A1779" t="s">
        <v>351</v>
      </c>
      <c r="B1779" t="str">
        <f t="shared" si="27"/>
        <v>export_yoy_historical_new_low_6_-1</v>
      </c>
      <c r="C1779" t="s">
        <v>438</v>
      </c>
      <c r="D1779" t="s">
        <v>339</v>
      </c>
      <c r="E1779">
        <v>6</v>
      </c>
      <c r="F1779">
        <v>-1</v>
      </c>
      <c r="G1779">
        <v>-1</v>
      </c>
      <c r="H1779" t="s">
        <v>330</v>
      </c>
      <c r="I1779" t="s">
        <v>331</v>
      </c>
      <c r="K1779">
        <v>-0.4018055825075133</v>
      </c>
      <c r="L1779">
        <v>-4.2134321463351609E-2</v>
      </c>
      <c r="M1779">
        <v>-0.23854090778000031</v>
      </c>
      <c r="N1779">
        <v>0.48993288590604028</v>
      </c>
      <c r="O1779">
        <v>-1.787228519838322E-3</v>
      </c>
      <c r="P1779">
        <v>-0.38649788808211127</v>
      </c>
      <c r="Q1779">
        <v>0.69968307081747971</v>
      </c>
      <c r="R1779">
        <v>148</v>
      </c>
      <c r="S1779">
        <v>0</v>
      </c>
      <c r="T1779">
        <v>-0.79675088006345984</v>
      </c>
      <c r="U1779">
        <v>39</v>
      </c>
      <c r="V1779">
        <v>3008</v>
      </c>
      <c r="W1779">
        <v>149</v>
      </c>
    </row>
    <row r="1780" spans="1:23">
      <c r="A1780" t="s">
        <v>351</v>
      </c>
      <c r="B1780" t="str">
        <f t="shared" si="27"/>
        <v>trade_balance_yoy_historical_new_low_6_1</v>
      </c>
      <c r="C1780" t="s">
        <v>439</v>
      </c>
      <c r="D1780" t="s">
        <v>339</v>
      </c>
      <c r="E1780">
        <v>6</v>
      </c>
      <c r="F1780">
        <v>1</v>
      </c>
      <c r="G1780">
        <v>1</v>
      </c>
      <c r="H1780" t="s">
        <v>330</v>
      </c>
      <c r="I1780" t="s">
        <v>331</v>
      </c>
      <c r="K1780">
        <v>-0.49325895025438599</v>
      </c>
      <c r="L1780">
        <v>-5.5356407006859953E-2</v>
      </c>
      <c r="M1780">
        <v>-0.31341620825479821</v>
      </c>
      <c r="N1780">
        <v>0.46979865771812079</v>
      </c>
      <c r="O1780">
        <v>-2.8889408123950072E-3</v>
      </c>
      <c r="P1780">
        <v>-0.60066817017750918</v>
      </c>
      <c r="Q1780">
        <v>0.54897977337734383</v>
      </c>
      <c r="R1780">
        <v>148</v>
      </c>
      <c r="S1780">
        <v>0</v>
      </c>
      <c r="T1780">
        <v>-0.59131815174496494</v>
      </c>
      <c r="U1780">
        <v>37</v>
      </c>
      <c r="V1780">
        <v>3008</v>
      </c>
      <c r="W1780">
        <v>149</v>
      </c>
    </row>
    <row r="1781" spans="1:23">
      <c r="A1781" t="s">
        <v>351</v>
      </c>
      <c r="B1781" t="str">
        <f t="shared" si="27"/>
        <v>trade_balance_yoy_historical_new_low_6_-1</v>
      </c>
      <c r="C1781" t="s">
        <v>439</v>
      </c>
      <c r="D1781" t="s">
        <v>339</v>
      </c>
      <c r="E1781">
        <v>6</v>
      </c>
      <c r="F1781">
        <v>-1</v>
      </c>
      <c r="G1781">
        <v>1</v>
      </c>
      <c r="H1781" t="s">
        <v>330</v>
      </c>
      <c r="I1781" t="s">
        <v>331</v>
      </c>
      <c r="K1781">
        <v>0.35970153964148199</v>
      </c>
      <c r="L1781">
        <v>2.607581120475699E-2</v>
      </c>
      <c r="M1781">
        <v>0.1476356995848763</v>
      </c>
      <c r="N1781">
        <v>0.52348993288590606</v>
      </c>
      <c r="O1781">
        <v>3.7261711837025921E-3</v>
      </c>
      <c r="P1781">
        <v>0.79123895551959955</v>
      </c>
      <c r="Q1781">
        <v>0.43007076043544712</v>
      </c>
      <c r="R1781">
        <v>148</v>
      </c>
      <c r="S1781">
        <v>0</v>
      </c>
      <c r="T1781">
        <v>-0.61222187814561213</v>
      </c>
      <c r="U1781">
        <v>37</v>
      </c>
      <c r="V1781">
        <v>3008</v>
      </c>
      <c r="W1781">
        <v>149</v>
      </c>
    </row>
    <row r="1782" spans="1:23">
      <c r="A1782" t="s">
        <v>351</v>
      </c>
      <c r="B1782" t="str">
        <f t="shared" si="27"/>
        <v>CPI_historical_new_low_6_1</v>
      </c>
      <c r="C1782" t="s">
        <v>386</v>
      </c>
      <c r="D1782" t="s">
        <v>339</v>
      </c>
      <c r="E1782">
        <v>6</v>
      </c>
      <c r="F1782">
        <v>1</v>
      </c>
      <c r="G1782">
        <v>-1</v>
      </c>
      <c r="H1782" t="s">
        <v>330</v>
      </c>
      <c r="I1782" t="s">
        <v>331</v>
      </c>
      <c r="K1782">
        <v>-0.74652022683044694</v>
      </c>
      <c r="L1782">
        <v>-0.1086168923707901</v>
      </c>
      <c r="M1782">
        <v>-0.61528576319982275</v>
      </c>
      <c r="N1782">
        <v>0.46308724832214759</v>
      </c>
      <c r="O1782">
        <v>-7.5216352989739979E-3</v>
      </c>
      <c r="P1782">
        <v>-1.6341208626386849</v>
      </c>
      <c r="Q1782">
        <v>0.10435886431524161</v>
      </c>
      <c r="R1782">
        <v>148</v>
      </c>
      <c r="S1782">
        <v>0</v>
      </c>
      <c r="T1782">
        <v>-0.77416222561632686</v>
      </c>
      <c r="U1782">
        <v>34</v>
      </c>
      <c r="V1782">
        <v>3008</v>
      </c>
      <c r="W1782">
        <v>149</v>
      </c>
    </row>
    <row r="1783" spans="1:23">
      <c r="A1783" t="s">
        <v>351</v>
      </c>
      <c r="B1783" t="str">
        <f t="shared" si="27"/>
        <v>CPI_historical_new_low_6_-1</v>
      </c>
      <c r="C1783" t="s">
        <v>386</v>
      </c>
      <c r="D1783" t="s">
        <v>339</v>
      </c>
      <c r="E1783">
        <v>6</v>
      </c>
      <c r="F1783">
        <v>-1</v>
      </c>
      <c r="G1783">
        <v>-1</v>
      </c>
      <c r="H1783" t="s">
        <v>330</v>
      </c>
      <c r="I1783" t="s">
        <v>331</v>
      </c>
      <c r="K1783">
        <v>1.718231032492529</v>
      </c>
      <c r="L1783">
        <v>8.7384237690762978E-2</v>
      </c>
      <c r="M1783">
        <v>0.49500843014042051</v>
      </c>
      <c r="N1783">
        <v>0.53020134228187921</v>
      </c>
      <c r="O1783">
        <v>8.4669200170810234E-3</v>
      </c>
      <c r="P1783">
        <v>1.697625973738357</v>
      </c>
      <c r="Q1783">
        <v>9.1680103997723847E-2</v>
      </c>
      <c r="R1783">
        <v>148</v>
      </c>
      <c r="S1783">
        <v>0</v>
      </c>
      <c r="T1783">
        <v>-0.51676822074869089</v>
      </c>
      <c r="U1783">
        <v>34</v>
      </c>
      <c r="V1783">
        <v>3008</v>
      </c>
      <c r="W1783">
        <v>149</v>
      </c>
    </row>
    <row r="1784" spans="1:23">
      <c r="A1784" t="s">
        <v>351</v>
      </c>
      <c r="B1784" t="str">
        <f t="shared" si="27"/>
        <v>core_CPI_historical_new_low_6_1</v>
      </c>
      <c r="C1784" t="s">
        <v>440</v>
      </c>
      <c r="D1784" t="s">
        <v>339</v>
      </c>
      <c r="E1784">
        <v>6</v>
      </c>
      <c r="F1784">
        <v>1</v>
      </c>
      <c r="G1784">
        <v>-1</v>
      </c>
      <c r="H1784" t="s">
        <v>330</v>
      </c>
      <c r="I1784" t="s">
        <v>331</v>
      </c>
      <c r="K1784">
        <v>-0.39065292004416963</v>
      </c>
      <c r="L1784">
        <v>-4.0650839579849829E-2</v>
      </c>
      <c r="M1784">
        <v>-0.23014117061404271</v>
      </c>
      <c r="N1784">
        <v>0.50335570469798663</v>
      </c>
      <c r="O1784">
        <v>-1.7349690564265391E-3</v>
      </c>
      <c r="P1784">
        <v>-0.38375818132281098</v>
      </c>
      <c r="Q1784">
        <v>0.70170842499921982</v>
      </c>
      <c r="R1784">
        <v>148</v>
      </c>
      <c r="S1784">
        <v>0</v>
      </c>
      <c r="T1784">
        <v>-0.67189836095761157</v>
      </c>
      <c r="U1784">
        <v>41</v>
      </c>
      <c r="V1784">
        <v>3008</v>
      </c>
      <c r="W1784">
        <v>149</v>
      </c>
    </row>
    <row r="1785" spans="1:23">
      <c r="A1785" t="s">
        <v>351</v>
      </c>
      <c r="B1785" t="str">
        <f t="shared" si="27"/>
        <v>core_CPI_historical_new_low_6_-1</v>
      </c>
      <c r="C1785" t="s">
        <v>440</v>
      </c>
      <c r="D1785" t="s">
        <v>339</v>
      </c>
      <c r="E1785">
        <v>6</v>
      </c>
      <c r="F1785">
        <v>-1</v>
      </c>
      <c r="G1785">
        <v>-1</v>
      </c>
      <c r="H1785" t="s">
        <v>330</v>
      </c>
      <c r="I1785" t="s">
        <v>331</v>
      </c>
      <c r="K1785">
        <v>0.13074569191107499</v>
      </c>
      <c r="L1785">
        <v>1.0347411525657879E-2</v>
      </c>
      <c r="M1785">
        <v>5.8580964771034097E-2</v>
      </c>
      <c r="N1785">
        <v>0.48993288590604028</v>
      </c>
      <c r="O1785">
        <v>2.4760993589051849E-3</v>
      </c>
      <c r="P1785">
        <v>0.50911968067069269</v>
      </c>
      <c r="Q1785">
        <v>0.61142654548514597</v>
      </c>
      <c r="R1785">
        <v>148</v>
      </c>
      <c r="S1785">
        <v>0</v>
      </c>
      <c r="T1785">
        <v>-0.67160138258720914</v>
      </c>
      <c r="U1785">
        <v>41</v>
      </c>
      <c r="V1785">
        <v>3008</v>
      </c>
      <c r="W1785">
        <v>149</v>
      </c>
    </row>
    <row r="1786" spans="1:23">
      <c r="A1786" t="s">
        <v>351</v>
      </c>
      <c r="B1786" t="str">
        <f t="shared" si="27"/>
        <v>PPI_historical_new_low_6_1</v>
      </c>
      <c r="C1786" t="s">
        <v>421</v>
      </c>
      <c r="D1786" t="s">
        <v>339</v>
      </c>
      <c r="E1786">
        <v>6</v>
      </c>
      <c r="F1786">
        <v>1</v>
      </c>
      <c r="G1786">
        <v>1</v>
      </c>
      <c r="H1786" t="s">
        <v>330</v>
      </c>
      <c r="I1786" t="s">
        <v>331</v>
      </c>
      <c r="K1786">
        <v>9.5852299282957576E-2</v>
      </c>
      <c r="L1786">
        <v>7.6977507253417343E-3</v>
      </c>
      <c r="M1786">
        <v>4.3579767355158588E-2</v>
      </c>
      <c r="N1786">
        <v>0.51677852348993292</v>
      </c>
      <c r="O1786">
        <v>2.2603069812306979E-3</v>
      </c>
      <c r="P1786">
        <v>0.48665282800202209</v>
      </c>
      <c r="Q1786">
        <v>0.62722427508744838</v>
      </c>
      <c r="R1786">
        <v>148</v>
      </c>
      <c r="S1786">
        <v>0</v>
      </c>
      <c r="T1786">
        <v>-0.54297693593052265</v>
      </c>
      <c r="U1786">
        <v>23</v>
      </c>
      <c r="V1786">
        <v>3008</v>
      </c>
      <c r="W1786">
        <v>149</v>
      </c>
    </row>
    <row r="1787" spans="1:23">
      <c r="A1787" t="s">
        <v>351</v>
      </c>
      <c r="B1787" t="str">
        <f t="shared" si="27"/>
        <v>PPI_historical_new_low_6_-1</v>
      </c>
      <c r="C1787" t="s">
        <v>421</v>
      </c>
      <c r="D1787" t="s">
        <v>339</v>
      </c>
      <c r="E1787">
        <v>6</v>
      </c>
      <c r="F1787">
        <v>-1</v>
      </c>
      <c r="G1787">
        <v>1</v>
      </c>
      <c r="H1787" t="s">
        <v>330</v>
      </c>
      <c r="I1787" t="s">
        <v>331</v>
      </c>
      <c r="K1787">
        <v>-0.3712504997347762</v>
      </c>
      <c r="L1787">
        <v>-3.8128307538518369E-2</v>
      </c>
      <c r="M1787">
        <v>-0.2158582203375784</v>
      </c>
      <c r="N1787">
        <v>0.47651006711409388</v>
      </c>
      <c r="O1787">
        <v>-1.4125415788401E-3</v>
      </c>
      <c r="P1787">
        <v>-0.28921044743188462</v>
      </c>
      <c r="Q1787">
        <v>0.77282506386490923</v>
      </c>
      <c r="R1787">
        <v>148</v>
      </c>
      <c r="S1787">
        <v>0</v>
      </c>
      <c r="T1787">
        <v>-0.79996872394163798</v>
      </c>
      <c r="U1787">
        <v>23</v>
      </c>
      <c r="V1787">
        <v>3008</v>
      </c>
      <c r="W1787">
        <v>149</v>
      </c>
    </row>
    <row r="1788" spans="1:23">
      <c r="A1788" t="s">
        <v>351</v>
      </c>
      <c r="B1788" t="str">
        <f t="shared" si="27"/>
        <v>CPI_PPI_historical_new_low_6_1</v>
      </c>
      <c r="C1788" t="s">
        <v>345</v>
      </c>
      <c r="D1788" t="s">
        <v>339</v>
      </c>
      <c r="E1788">
        <v>6</v>
      </c>
      <c r="F1788">
        <v>1</v>
      </c>
      <c r="G1788">
        <v>-1</v>
      </c>
      <c r="H1788" t="s">
        <v>330</v>
      </c>
      <c r="I1788" t="s">
        <v>331</v>
      </c>
      <c r="K1788">
        <v>7.2588883418113426E-2</v>
      </c>
      <c r="L1788">
        <v>5.8879314624407098E-3</v>
      </c>
      <c r="M1788">
        <v>3.3333550921361053E-2</v>
      </c>
      <c r="N1788">
        <v>0.51006711409395977</v>
      </c>
      <c r="O1788">
        <v>2.195999625702267E-3</v>
      </c>
      <c r="P1788">
        <v>0.44745283405816721</v>
      </c>
      <c r="Q1788">
        <v>0.65520233753126211</v>
      </c>
      <c r="R1788">
        <v>148</v>
      </c>
      <c r="S1788">
        <v>0</v>
      </c>
      <c r="T1788">
        <v>-0.52823573401316448</v>
      </c>
      <c r="U1788">
        <v>21</v>
      </c>
      <c r="V1788">
        <v>3008</v>
      </c>
      <c r="W1788">
        <v>149</v>
      </c>
    </row>
    <row r="1789" spans="1:23">
      <c r="A1789" t="s">
        <v>351</v>
      </c>
      <c r="B1789" t="str">
        <f t="shared" si="27"/>
        <v>CPI_PPI_historical_new_low_6_-1</v>
      </c>
      <c r="C1789" t="s">
        <v>345</v>
      </c>
      <c r="D1789" t="s">
        <v>339</v>
      </c>
      <c r="E1789">
        <v>6</v>
      </c>
      <c r="F1789">
        <v>-1</v>
      </c>
      <c r="G1789">
        <v>-1</v>
      </c>
      <c r="H1789" t="s">
        <v>330</v>
      </c>
      <c r="I1789" t="s">
        <v>331</v>
      </c>
      <c r="K1789">
        <v>-0.35761353097105791</v>
      </c>
      <c r="L1789">
        <v>-3.6397683417275228E-2</v>
      </c>
      <c r="M1789">
        <v>-0.20605946950109219</v>
      </c>
      <c r="N1789">
        <v>0.48322147651006708</v>
      </c>
      <c r="O1789">
        <v>-1.259724478961159E-3</v>
      </c>
      <c r="P1789">
        <v>-0.2645372450093505</v>
      </c>
      <c r="Q1789">
        <v>0.79173400940308236</v>
      </c>
      <c r="R1789">
        <v>148</v>
      </c>
      <c r="S1789">
        <v>0</v>
      </c>
      <c r="T1789">
        <v>-0.64818311485203273</v>
      </c>
      <c r="U1789">
        <v>21</v>
      </c>
      <c r="V1789">
        <v>3008</v>
      </c>
      <c r="W1789">
        <v>149</v>
      </c>
    </row>
    <row r="1790" spans="1:23">
      <c r="A1790" t="s">
        <v>351</v>
      </c>
      <c r="B1790" t="str">
        <f t="shared" si="27"/>
        <v>core_CPI_PPI_historical_new_low_6_1</v>
      </c>
      <c r="C1790" t="s">
        <v>420</v>
      </c>
      <c r="D1790" t="s">
        <v>339</v>
      </c>
      <c r="E1790">
        <v>6</v>
      </c>
      <c r="F1790">
        <v>1</v>
      </c>
      <c r="G1790">
        <v>-1</v>
      </c>
      <c r="H1790" t="s">
        <v>330</v>
      </c>
      <c r="I1790" t="s">
        <v>331</v>
      </c>
      <c r="K1790">
        <v>2.5475519418486799E-2</v>
      </c>
      <c r="L1790">
        <v>2.109742145300908E-3</v>
      </c>
      <c r="M1790">
        <v>1.1943844996695459E-2</v>
      </c>
      <c r="N1790">
        <v>0.52348993288590606</v>
      </c>
      <c r="O1790">
        <v>1.9184238542866621E-3</v>
      </c>
      <c r="P1790">
        <v>0.38864868928222812</v>
      </c>
      <c r="Q1790">
        <v>0.69809458050910989</v>
      </c>
      <c r="R1790">
        <v>148</v>
      </c>
      <c r="S1790">
        <v>0</v>
      </c>
      <c r="T1790">
        <v>-0.48563382647817949</v>
      </c>
      <c r="U1790">
        <v>23</v>
      </c>
      <c r="V1790">
        <v>3008</v>
      </c>
      <c r="W1790">
        <v>149</v>
      </c>
    </row>
    <row r="1791" spans="1:23">
      <c r="A1791" t="s">
        <v>351</v>
      </c>
      <c r="B1791" t="str">
        <f t="shared" si="27"/>
        <v>core_CPI_PPI_historical_new_low_6_-1</v>
      </c>
      <c r="C1791" t="s">
        <v>420</v>
      </c>
      <c r="D1791" t="s">
        <v>339</v>
      </c>
      <c r="E1791">
        <v>6</v>
      </c>
      <c r="F1791">
        <v>-1</v>
      </c>
      <c r="G1791">
        <v>-1</v>
      </c>
      <c r="H1791" t="s">
        <v>330</v>
      </c>
      <c r="I1791" t="s">
        <v>331</v>
      </c>
      <c r="K1791">
        <v>-0.32810040562511511</v>
      </c>
      <c r="L1791">
        <v>-3.2764676147343019E-2</v>
      </c>
      <c r="M1791">
        <v>-0.18549006765704759</v>
      </c>
      <c r="N1791">
        <v>0.46979865771812079</v>
      </c>
      <c r="O1791">
        <v>-9.2718217030565611E-4</v>
      </c>
      <c r="P1791">
        <v>-0.19267404877307551</v>
      </c>
      <c r="Q1791">
        <v>0.84747838670231523</v>
      </c>
      <c r="R1791">
        <v>148</v>
      </c>
      <c r="S1791">
        <v>0</v>
      </c>
      <c r="T1791">
        <v>-0.65371880362594459</v>
      </c>
      <c r="U1791">
        <v>23</v>
      </c>
      <c r="V1791">
        <v>3008</v>
      </c>
      <c r="W1791">
        <v>149</v>
      </c>
    </row>
    <row r="1792" spans="1:23">
      <c r="A1792" t="s">
        <v>351</v>
      </c>
      <c r="B1792" t="str">
        <f t="shared" si="27"/>
        <v>tot_retail_sales_yoy_historical_new_low_6_1</v>
      </c>
      <c r="C1792" t="s">
        <v>441</v>
      </c>
      <c r="D1792" t="s">
        <v>339</v>
      </c>
      <c r="E1792">
        <v>6</v>
      </c>
      <c r="F1792">
        <v>1</v>
      </c>
      <c r="G1792">
        <v>1</v>
      </c>
      <c r="H1792" t="s">
        <v>330</v>
      </c>
      <c r="I1792" t="s">
        <v>331</v>
      </c>
      <c r="K1792">
        <v>-0.67646547749717356</v>
      </c>
      <c r="L1792">
        <v>-9.0206523218318235E-2</v>
      </c>
      <c r="M1792">
        <v>-0.51087724196928963</v>
      </c>
      <c r="N1792">
        <v>0.43624161073825501</v>
      </c>
      <c r="O1792">
        <v>-5.8546210387378323E-3</v>
      </c>
      <c r="P1792">
        <v>-1.2337279447790339</v>
      </c>
      <c r="Q1792">
        <v>0.21925995070022219</v>
      </c>
      <c r="R1792">
        <v>148</v>
      </c>
      <c r="S1792">
        <v>0</v>
      </c>
      <c r="T1792">
        <v>-0.76260310671892084</v>
      </c>
      <c r="U1792">
        <v>37</v>
      </c>
      <c r="V1792">
        <v>3008</v>
      </c>
      <c r="W1792">
        <v>149</v>
      </c>
    </row>
    <row r="1793" spans="1:23">
      <c r="A1793" t="s">
        <v>351</v>
      </c>
      <c r="B1793" t="str">
        <f t="shared" si="27"/>
        <v>tot_retail_sales_yoy_historical_new_low_6_-1</v>
      </c>
      <c r="C1793" t="s">
        <v>441</v>
      </c>
      <c r="D1793" t="s">
        <v>339</v>
      </c>
      <c r="E1793">
        <v>6</v>
      </c>
      <c r="F1793">
        <v>-1</v>
      </c>
      <c r="G1793">
        <v>1</v>
      </c>
      <c r="H1793" t="s">
        <v>330</v>
      </c>
      <c r="I1793" t="s">
        <v>331</v>
      </c>
      <c r="K1793">
        <v>1.1296539862531501</v>
      </c>
      <c r="L1793">
        <v>6.5380183213167298E-2</v>
      </c>
      <c r="M1793">
        <v>0.37027530258041208</v>
      </c>
      <c r="N1793">
        <v>0.55704697986577179</v>
      </c>
      <c r="O1793">
        <v>6.8031290349441324E-3</v>
      </c>
      <c r="P1793">
        <v>1.3911800571675139</v>
      </c>
      <c r="Q1793">
        <v>0.16625862355070811</v>
      </c>
      <c r="R1793">
        <v>148</v>
      </c>
      <c r="S1793">
        <v>0</v>
      </c>
      <c r="T1793">
        <v>-0.60935103755999265</v>
      </c>
      <c r="U1793">
        <v>37</v>
      </c>
      <c r="V1793">
        <v>3008</v>
      </c>
      <c r="W1793">
        <v>149</v>
      </c>
    </row>
    <row r="1794" spans="1:23">
      <c r="A1794" t="s">
        <v>351</v>
      </c>
      <c r="B1794" t="str">
        <f t="shared" si="27"/>
        <v>consumer_confidence_historical_new_low_6_1</v>
      </c>
      <c r="C1794" t="s">
        <v>442</v>
      </c>
      <c r="D1794" t="s">
        <v>339</v>
      </c>
      <c r="E1794">
        <v>6</v>
      </c>
      <c r="F1794">
        <v>1</v>
      </c>
      <c r="G1794">
        <v>-1</v>
      </c>
      <c r="H1794" t="s">
        <v>330</v>
      </c>
      <c r="I1794" t="s">
        <v>331</v>
      </c>
      <c r="K1794">
        <v>0.26161226186341691</v>
      </c>
      <c r="L1794">
        <v>1.965963757284173E-2</v>
      </c>
      <c r="M1794">
        <v>0.11130522674358009</v>
      </c>
      <c r="N1794">
        <v>0.49664429530201343</v>
      </c>
      <c r="O1794">
        <v>3.2151936816622408E-3</v>
      </c>
      <c r="P1794">
        <v>0.67020818312039765</v>
      </c>
      <c r="Q1794">
        <v>0.5037694978804137</v>
      </c>
      <c r="R1794">
        <v>148</v>
      </c>
      <c r="S1794">
        <v>0</v>
      </c>
      <c r="T1794">
        <v>-0.46138803886529689</v>
      </c>
      <c r="U1794">
        <v>33</v>
      </c>
      <c r="V1794">
        <v>3008</v>
      </c>
      <c r="W1794">
        <v>149</v>
      </c>
    </row>
    <row r="1795" spans="1:23">
      <c r="A1795" t="s">
        <v>351</v>
      </c>
      <c r="B1795" t="str">
        <f t="shared" ref="B1795:B1858" si="28">C1795&amp;"_"&amp;D1795&amp;"_"&amp;E1795&amp;"_"&amp;F1795</f>
        <v>consumer_confidence_historical_new_low_6_-1</v>
      </c>
      <c r="C1795" t="s">
        <v>442</v>
      </c>
      <c r="D1795" t="s">
        <v>339</v>
      </c>
      <c r="E1795">
        <v>6</v>
      </c>
      <c r="F1795">
        <v>-1</v>
      </c>
      <c r="G1795">
        <v>-1</v>
      </c>
      <c r="H1795" t="s">
        <v>330</v>
      </c>
      <c r="I1795" t="s">
        <v>331</v>
      </c>
      <c r="K1795">
        <v>-0.45386026565644738</v>
      </c>
      <c r="L1795">
        <v>-4.9412269287191217E-2</v>
      </c>
      <c r="M1795">
        <v>-0.27975306342998241</v>
      </c>
      <c r="N1795">
        <v>0.50335570469798663</v>
      </c>
      <c r="O1795">
        <v>-2.393784543082326E-3</v>
      </c>
      <c r="P1795">
        <v>-0.50895641231495736</v>
      </c>
      <c r="Q1795">
        <v>0.61154070462642784</v>
      </c>
      <c r="R1795">
        <v>148</v>
      </c>
      <c r="S1795">
        <v>0</v>
      </c>
      <c r="T1795">
        <v>-0.68834352843627233</v>
      </c>
      <c r="U1795">
        <v>33</v>
      </c>
      <c r="V1795">
        <v>3008</v>
      </c>
      <c r="W1795">
        <v>149</v>
      </c>
    </row>
    <row r="1796" spans="1:23">
      <c r="A1796" t="s">
        <v>351</v>
      </c>
      <c r="B1796" t="str">
        <f t="shared" si="28"/>
        <v>M1_historical_new_low_6_1</v>
      </c>
      <c r="C1796" t="s">
        <v>343</v>
      </c>
      <c r="D1796" t="s">
        <v>339</v>
      </c>
      <c r="E1796">
        <v>6</v>
      </c>
      <c r="F1796">
        <v>1</v>
      </c>
      <c r="G1796">
        <v>-1</v>
      </c>
      <c r="H1796" t="s">
        <v>330</v>
      </c>
      <c r="I1796" t="s">
        <v>331</v>
      </c>
      <c r="K1796">
        <v>-0.62717915513611533</v>
      </c>
      <c r="L1796">
        <v>-7.9334764682455816E-2</v>
      </c>
      <c r="M1796">
        <v>-0.44925625040990841</v>
      </c>
      <c r="N1796">
        <v>0.4563758389261745</v>
      </c>
      <c r="O1796">
        <v>-4.8037816363589569E-3</v>
      </c>
      <c r="P1796">
        <v>-0.98402942752614719</v>
      </c>
      <c r="Q1796">
        <v>0.32670697554030242</v>
      </c>
      <c r="R1796">
        <v>148</v>
      </c>
      <c r="S1796">
        <v>0</v>
      </c>
      <c r="T1796">
        <v>-0.77795660954318069</v>
      </c>
      <c r="U1796">
        <v>37</v>
      </c>
      <c r="V1796">
        <v>3008</v>
      </c>
      <c r="W1796">
        <v>149</v>
      </c>
    </row>
    <row r="1797" spans="1:23">
      <c r="A1797" t="s">
        <v>351</v>
      </c>
      <c r="B1797" t="str">
        <f t="shared" si="28"/>
        <v>M1_historical_new_low_6_-1</v>
      </c>
      <c r="C1797" t="s">
        <v>343</v>
      </c>
      <c r="D1797" t="s">
        <v>339</v>
      </c>
      <c r="E1797">
        <v>6</v>
      </c>
      <c r="F1797">
        <v>-1</v>
      </c>
      <c r="G1797">
        <v>-1</v>
      </c>
      <c r="H1797" t="s">
        <v>330</v>
      </c>
      <c r="I1797" t="s">
        <v>331</v>
      </c>
      <c r="K1797">
        <v>0.84811711853239058</v>
      </c>
      <c r="L1797">
        <v>5.2799545152263823E-2</v>
      </c>
      <c r="M1797">
        <v>0.29899282834452368</v>
      </c>
      <c r="N1797">
        <v>0.53691275167785235</v>
      </c>
      <c r="O1797">
        <v>5.9601666288178643E-3</v>
      </c>
      <c r="P1797">
        <v>1.1789200691377251</v>
      </c>
      <c r="Q1797">
        <v>0.24032183155132861</v>
      </c>
      <c r="R1797">
        <v>148</v>
      </c>
      <c r="S1797">
        <v>0</v>
      </c>
      <c r="T1797">
        <v>-0.53717732255762796</v>
      </c>
      <c r="U1797">
        <v>37</v>
      </c>
      <c r="V1797">
        <v>3008</v>
      </c>
      <c r="W1797">
        <v>149</v>
      </c>
    </row>
    <row r="1798" spans="1:23">
      <c r="A1798" t="s">
        <v>351</v>
      </c>
      <c r="B1798" t="str">
        <f t="shared" si="28"/>
        <v>M2_historical_new_low_6_1</v>
      </c>
      <c r="C1798" t="s">
        <v>341</v>
      </c>
      <c r="D1798" t="s">
        <v>339</v>
      </c>
      <c r="E1798">
        <v>6</v>
      </c>
      <c r="F1798">
        <v>1</v>
      </c>
      <c r="G1798">
        <v>-1</v>
      </c>
      <c r="H1798" t="s">
        <v>330</v>
      </c>
      <c r="I1798" t="s">
        <v>331</v>
      </c>
      <c r="K1798">
        <v>-0.68041051282719289</v>
      </c>
      <c r="L1798">
        <v>-9.1141140863940651E-2</v>
      </c>
      <c r="M1798">
        <v>-0.51617566857843467</v>
      </c>
      <c r="N1798">
        <v>0.50335570469798663</v>
      </c>
      <c r="O1798">
        <v>-6.0103845235476953E-3</v>
      </c>
      <c r="P1798">
        <v>-1.31472850725347</v>
      </c>
      <c r="Q1798">
        <v>0.19063479472705061</v>
      </c>
      <c r="R1798">
        <v>148</v>
      </c>
      <c r="S1798">
        <v>0</v>
      </c>
      <c r="T1798">
        <v>-0.70512186951038347</v>
      </c>
      <c r="U1798">
        <v>31</v>
      </c>
      <c r="V1798">
        <v>3008</v>
      </c>
      <c r="W1798">
        <v>149</v>
      </c>
    </row>
    <row r="1799" spans="1:23">
      <c r="A1799" t="s">
        <v>351</v>
      </c>
      <c r="B1799" t="str">
        <f t="shared" si="28"/>
        <v>M2_historical_new_low_6_-1</v>
      </c>
      <c r="C1799" t="s">
        <v>341</v>
      </c>
      <c r="D1799" t="s">
        <v>339</v>
      </c>
      <c r="E1799">
        <v>6</v>
      </c>
      <c r="F1799">
        <v>-1</v>
      </c>
      <c r="G1799">
        <v>-1</v>
      </c>
      <c r="H1799" t="s">
        <v>330</v>
      </c>
      <c r="I1799" t="s">
        <v>331</v>
      </c>
      <c r="K1799">
        <v>1.1559425863282209</v>
      </c>
      <c r="L1799">
        <v>6.6475758294510134E-2</v>
      </c>
      <c r="M1799">
        <v>0.37648386509832421</v>
      </c>
      <c r="N1799">
        <v>0.48993288590604028</v>
      </c>
      <c r="O1799">
        <v>6.8568364472710941E-3</v>
      </c>
      <c r="P1799">
        <v>1.3990068928983761</v>
      </c>
      <c r="Q1799">
        <v>0.16390313531065451</v>
      </c>
      <c r="R1799">
        <v>148</v>
      </c>
      <c r="S1799">
        <v>0</v>
      </c>
      <c r="T1799">
        <v>-0.49836596152755341</v>
      </c>
      <c r="U1799">
        <v>31</v>
      </c>
      <c r="V1799">
        <v>3008</v>
      </c>
      <c r="W1799">
        <v>149</v>
      </c>
    </row>
    <row r="1800" spans="1:23">
      <c r="A1800" t="s">
        <v>351</v>
      </c>
      <c r="B1800" t="str">
        <f t="shared" si="28"/>
        <v>M2_M1_historical_new_low_6_1</v>
      </c>
      <c r="C1800" t="s">
        <v>334</v>
      </c>
      <c r="D1800" t="s">
        <v>339</v>
      </c>
      <c r="E1800">
        <v>6</v>
      </c>
      <c r="F1800">
        <v>1</v>
      </c>
      <c r="G1800">
        <v>1</v>
      </c>
      <c r="H1800" t="s">
        <v>330</v>
      </c>
      <c r="I1800" t="s">
        <v>331</v>
      </c>
      <c r="K1800">
        <v>6.8486365574015329E-2</v>
      </c>
      <c r="L1800">
        <v>5.5650436384830906E-3</v>
      </c>
      <c r="M1800">
        <v>3.1505547730800942E-2</v>
      </c>
      <c r="N1800">
        <v>0.5436241610738255</v>
      </c>
      <c r="O1800">
        <v>2.0988004115372258E-3</v>
      </c>
      <c r="P1800">
        <v>0.43842273334799547</v>
      </c>
      <c r="Q1800">
        <v>0.66171915346325361</v>
      </c>
      <c r="R1800">
        <v>148</v>
      </c>
      <c r="S1800">
        <v>0</v>
      </c>
      <c r="T1800">
        <v>-0.48940908447732762</v>
      </c>
      <c r="U1800">
        <v>28</v>
      </c>
      <c r="V1800">
        <v>3008</v>
      </c>
      <c r="W1800">
        <v>149</v>
      </c>
    </row>
    <row r="1801" spans="1:23">
      <c r="A1801" t="s">
        <v>351</v>
      </c>
      <c r="B1801" t="str">
        <f t="shared" si="28"/>
        <v>M2_M1_historical_new_low_6_-1</v>
      </c>
      <c r="C1801" t="s">
        <v>334</v>
      </c>
      <c r="D1801" t="s">
        <v>339</v>
      </c>
      <c r="E1801">
        <v>6</v>
      </c>
      <c r="F1801">
        <v>-1</v>
      </c>
      <c r="G1801">
        <v>1</v>
      </c>
      <c r="H1801" t="s">
        <v>330</v>
      </c>
      <c r="I1801" t="s">
        <v>331</v>
      </c>
      <c r="K1801">
        <v>-0.35514704937905561</v>
      </c>
      <c r="L1801">
        <v>-3.6088269862051048E-2</v>
      </c>
      <c r="M1801">
        <v>-0.20430759981799351</v>
      </c>
      <c r="N1801">
        <v>0.4563758389261745</v>
      </c>
      <c r="O1801">
        <v>-1.28601451807921E-3</v>
      </c>
      <c r="P1801">
        <v>-0.27311481430706019</v>
      </c>
      <c r="Q1801">
        <v>0.78514569059708761</v>
      </c>
      <c r="R1801">
        <v>148</v>
      </c>
      <c r="S1801">
        <v>0</v>
      </c>
      <c r="T1801">
        <v>-0.66325861417921572</v>
      </c>
      <c r="U1801">
        <v>28</v>
      </c>
      <c r="V1801">
        <v>3008</v>
      </c>
      <c r="W1801">
        <v>149</v>
      </c>
    </row>
    <row r="1802" spans="1:23">
      <c r="A1802" t="s">
        <v>351</v>
      </c>
      <c r="B1802" t="str">
        <f t="shared" si="28"/>
        <v>TSF_newadded_MA12_yoy_historical_new_low_6_1</v>
      </c>
      <c r="C1802" t="s">
        <v>332</v>
      </c>
      <c r="D1802" t="s">
        <v>339</v>
      </c>
      <c r="E1802">
        <v>6</v>
      </c>
      <c r="F1802">
        <v>1</v>
      </c>
      <c r="G1802">
        <v>-1</v>
      </c>
      <c r="H1802" t="s">
        <v>330</v>
      </c>
      <c r="I1802" t="s">
        <v>331</v>
      </c>
      <c r="K1802">
        <v>-0.18406157502058779</v>
      </c>
      <c r="L1802">
        <v>-1.6897146809760288E-2</v>
      </c>
      <c r="M1802">
        <v>-9.5657628608200179E-2</v>
      </c>
      <c r="N1802">
        <v>0.48322147651006708</v>
      </c>
      <c r="O1802">
        <v>4.2305924060852121E-4</v>
      </c>
      <c r="P1802">
        <v>8.4956066945837891E-2</v>
      </c>
      <c r="Q1802">
        <v>0.93241113242981055</v>
      </c>
      <c r="R1802">
        <v>148</v>
      </c>
      <c r="S1802">
        <v>0</v>
      </c>
      <c r="T1802">
        <v>-0.58116873969843219</v>
      </c>
      <c r="U1802">
        <v>21</v>
      </c>
      <c r="V1802">
        <v>3008</v>
      </c>
      <c r="W1802">
        <v>149</v>
      </c>
    </row>
    <row r="1803" spans="1:23">
      <c r="A1803" t="s">
        <v>351</v>
      </c>
      <c r="B1803" t="str">
        <f t="shared" si="28"/>
        <v>TSF_newadded_MA12_yoy_historical_new_low_6_-1</v>
      </c>
      <c r="C1803" t="s">
        <v>332</v>
      </c>
      <c r="D1803" t="s">
        <v>339</v>
      </c>
      <c r="E1803">
        <v>6</v>
      </c>
      <c r="F1803">
        <v>-1</v>
      </c>
      <c r="G1803">
        <v>-1</v>
      </c>
      <c r="H1803" t="s">
        <v>330</v>
      </c>
      <c r="I1803" t="s">
        <v>331</v>
      </c>
      <c r="K1803">
        <v>-0.15555320788325619</v>
      </c>
      <c r="L1803">
        <v>-1.4064563199626569E-2</v>
      </c>
      <c r="M1803">
        <v>-7.9621889910390375E-2</v>
      </c>
      <c r="N1803">
        <v>0.51006711409395977</v>
      </c>
      <c r="O1803">
        <v>6.1900162264744184E-4</v>
      </c>
      <c r="P1803">
        <v>0.12789304997572989</v>
      </c>
      <c r="Q1803">
        <v>0.8984072254783213</v>
      </c>
      <c r="R1803">
        <v>148</v>
      </c>
      <c r="S1803">
        <v>0</v>
      </c>
      <c r="T1803">
        <v>-0.57020526021167717</v>
      </c>
      <c r="U1803">
        <v>21</v>
      </c>
      <c r="V1803">
        <v>3008</v>
      </c>
      <c r="W1803">
        <v>149</v>
      </c>
    </row>
    <row r="1804" spans="1:23">
      <c r="A1804" t="s">
        <v>351</v>
      </c>
      <c r="B1804" t="str">
        <f t="shared" si="28"/>
        <v>TSF_yoy_historical_new_low_6_1</v>
      </c>
      <c r="C1804" t="s">
        <v>391</v>
      </c>
      <c r="D1804" t="s">
        <v>339</v>
      </c>
      <c r="E1804">
        <v>6</v>
      </c>
      <c r="F1804">
        <v>1</v>
      </c>
      <c r="G1804">
        <v>-1</v>
      </c>
      <c r="H1804" t="s">
        <v>330</v>
      </c>
      <c r="I1804" t="s">
        <v>331</v>
      </c>
      <c r="K1804">
        <v>7.9955324374398229E-2</v>
      </c>
      <c r="L1804">
        <v>6.4648761105294827E-3</v>
      </c>
      <c r="M1804">
        <v>3.6599887474873513E-2</v>
      </c>
      <c r="N1804">
        <v>0.48993288590604028</v>
      </c>
      <c r="O1804">
        <v>2.1553820699129729E-3</v>
      </c>
      <c r="P1804">
        <v>0.45108552611305358</v>
      </c>
      <c r="Q1804">
        <v>0.65258813539825766</v>
      </c>
      <c r="R1804">
        <v>148</v>
      </c>
      <c r="S1804">
        <v>0</v>
      </c>
      <c r="T1804">
        <v>-0.48769396979534579</v>
      </c>
      <c r="U1804">
        <v>43</v>
      </c>
      <c r="V1804">
        <v>3008</v>
      </c>
      <c r="W1804">
        <v>149</v>
      </c>
    </row>
    <row r="1805" spans="1:23">
      <c r="A1805" t="s">
        <v>351</v>
      </c>
      <c r="B1805" t="str">
        <f t="shared" si="28"/>
        <v>TSF_yoy_historical_new_low_6_-1</v>
      </c>
      <c r="C1805" t="s">
        <v>391</v>
      </c>
      <c r="D1805" t="s">
        <v>339</v>
      </c>
      <c r="E1805">
        <v>6</v>
      </c>
      <c r="F1805">
        <v>-1</v>
      </c>
      <c r="G1805">
        <v>-1</v>
      </c>
      <c r="H1805" t="s">
        <v>330</v>
      </c>
      <c r="I1805" t="s">
        <v>331</v>
      </c>
      <c r="K1805">
        <v>-0.36199528814973092</v>
      </c>
      <c r="L1805">
        <v>-3.6950057586145779E-2</v>
      </c>
      <c r="M1805">
        <v>-0.2091869862193339</v>
      </c>
      <c r="N1805">
        <v>0.50335570469798663</v>
      </c>
      <c r="O1805">
        <v>-1.387515562884188E-3</v>
      </c>
      <c r="P1805">
        <v>-0.29824918101647768</v>
      </c>
      <c r="Q1805">
        <v>0.76593129461317644</v>
      </c>
      <c r="R1805">
        <v>148</v>
      </c>
      <c r="S1805">
        <v>0</v>
      </c>
      <c r="T1805">
        <v>-0.57930471579531273</v>
      </c>
      <c r="U1805">
        <v>43</v>
      </c>
      <c r="V1805">
        <v>3008</v>
      </c>
      <c r="W1805">
        <v>149</v>
      </c>
    </row>
    <row r="1806" spans="1:23">
      <c r="A1806" t="s">
        <v>351</v>
      </c>
      <c r="B1806" t="str">
        <f t="shared" si="28"/>
        <v>long_loan_newadded_MA12_yoy_historical_new_low_6_1</v>
      </c>
      <c r="C1806" t="s">
        <v>328</v>
      </c>
      <c r="D1806" t="s">
        <v>339</v>
      </c>
      <c r="E1806">
        <v>6</v>
      </c>
      <c r="F1806">
        <v>1</v>
      </c>
      <c r="G1806">
        <v>-1</v>
      </c>
      <c r="H1806" t="s">
        <v>330</v>
      </c>
      <c r="I1806" t="s">
        <v>331</v>
      </c>
      <c r="K1806">
        <v>-0.7268471148910074</v>
      </c>
      <c r="L1806">
        <v>-0.10301744677763081</v>
      </c>
      <c r="M1806">
        <v>-0.58352110784178535</v>
      </c>
      <c r="N1806">
        <v>0.42953020134228193</v>
      </c>
      <c r="O1806">
        <v>-7.0753356649740466E-3</v>
      </c>
      <c r="P1806">
        <v>-1.517283698127228</v>
      </c>
      <c r="Q1806">
        <v>0.13132819818752131</v>
      </c>
      <c r="R1806">
        <v>148</v>
      </c>
      <c r="S1806">
        <v>0</v>
      </c>
      <c r="T1806">
        <v>-0.75296010570765848</v>
      </c>
      <c r="U1806">
        <v>21</v>
      </c>
      <c r="V1806">
        <v>3008</v>
      </c>
      <c r="W1806">
        <v>149</v>
      </c>
    </row>
    <row r="1807" spans="1:23">
      <c r="A1807" t="s">
        <v>351</v>
      </c>
      <c r="B1807" t="str">
        <f t="shared" si="28"/>
        <v>long_loan_newadded_MA12_yoy_historical_new_low_6_-1</v>
      </c>
      <c r="C1807" t="s">
        <v>328</v>
      </c>
      <c r="D1807" t="s">
        <v>339</v>
      </c>
      <c r="E1807">
        <v>6</v>
      </c>
      <c r="F1807">
        <v>-1</v>
      </c>
      <c r="G1807">
        <v>-1</v>
      </c>
      <c r="H1807" t="s">
        <v>330</v>
      </c>
      <c r="I1807" t="s">
        <v>331</v>
      </c>
      <c r="K1807">
        <v>1.5224576532066401</v>
      </c>
      <c r="L1807">
        <v>8.059620278870816E-2</v>
      </c>
      <c r="M1807">
        <v>0.45652058957182562</v>
      </c>
      <c r="N1807">
        <v>0.56375838926174493</v>
      </c>
      <c r="O1807">
        <v>7.8285441129518456E-3</v>
      </c>
      <c r="P1807">
        <v>1.680173043705949</v>
      </c>
      <c r="Q1807">
        <v>9.5033199893241091E-2</v>
      </c>
      <c r="R1807">
        <v>148</v>
      </c>
      <c r="S1807">
        <v>0</v>
      </c>
      <c r="T1807">
        <v>-0.44031329494406019</v>
      </c>
      <c r="U1807">
        <v>21</v>
      </c>
      <c r="V1807">
        <v>3008</v>
      </c>
      <c r="W1807">
        <v>149</v>
      </c>
    </row>
    <row r="1808" spans="1:23">
      <c r="A1808" t="s">
        <v>351</v>
      </c>
      <c r="B1808" t="str">
        <f t="shared" si="28"/>
        <v>loan_yoy_historical_new_low_6_1</v>
      </c>
      <c r="C1808" t="s">
        <v>443</v>
      </c>
      <c r="D1808" t="s">
        <v>339</v>
      </c>
      <c r="E1808">
        <v>6</v>
      </c>
      <c r="F1808">
        <v>1</v>
      </c>
      <c r="G1808">
        <v>-1</v>
      </c>
      <c r="H1808" t="s">
        <v>330</v>
      </c>
      <c r="I1808" t="s">
        <v>331</v>
      </c>
      <c r="K1808">
        <v>0.2165573521648361</v>
      </c>
      <c r="L1808">
        <v>1.6557896798836461E-2</v>
      </c>
      <c r="M1808">
        <v>9.3743168596760518E-2</v>
      </c>
      <c r="N1808">
        <v>0.52348993288590606</v>
      </c>
      <c r="O1808">
        <v>3.0608547030580098E-3</v>
      </c>
      <c r="P1808">
        <v>0.62886486910895711</v>
      </c>
      <c r="Q1808">
        <v>0.53040692677672208</v>
      </c>
      <c r="R1808">
        <v>148</v>
      </c>
      <c r="S1808">
        <v>0</v>
      </c>
      <c r="T1808">
        <v>-0.48429057976682532</v>
      </c>
      <c r="U1808">
        <v>49</v>
      </c>
      <c r="V1808">
        <v>3008</v>
      </c>
      <c r="W1808">
        <v>149</v>
      </c>
    </row>
    <row r="1809" spans="1:23">
      <c r="A1809" t="s">
        <v>351</v>
      </c>
      <c r="B1809" t="str">
        <f t="shared" si="28"/>
        <v>loan_yoy_historical_new_low_6_-1</v>
      </c>
      <c r="C1809" t="s">
        <v>443</v>
      </c>
      <c r="D1809" t="s">
        <v>339</v>
      </c>
      <c r="E1809">
        <v>6</v>
      </c>
      <c r="F1809">
        <v>-1</v>
      </c>
      <c r="G1809">
        <v>-1</v>
      </c>
      <c r="H1809" t="s">
        <v>330</v>
      </c>
      <c r="I1809" t="s">
        <v>331</v>
      </c>
      <c r="K1809">
        <v>-0.43363411160800291</v>
      </c>
      <c r="L1809">
        <v>-4.6511817937685662E-2</v>
      </c>
      <c r="M1809">
        <v>-0.26332844343979073</v>
      </c>
      <c r="N1809">
        <v>0.46979865771812079</v>
      </c>
      <c r="O1809">
        <v>-2.0551938933988218E-3</v>
      </c>
      <c r="P1809">
        <v>-0.42098758478262083</v>
      </c>
      <c r="Q1809">
        <v>0.67437485968106925</v>
      </c>
      <c r="R1809">
        <v>148</v>
      </c>
      <c r="S1809">
        <v>0</v>
      </c>
      <c r="T1809">
        <v>-0.59640007191200717</v>
      </c>
      <c r="U1809">
        <v>49</v>
      </c>
      <c r="V1809">
        <v>3008</v>
      </c>
      <c r="W1809">
        <v>149</v>
      </c>
    </row>
    <row r="1810" spans="1:23">
      <c r="A1810" t="s">
        <v>351</v>
      </c>
      <c r="B1810" t="str">
        <f t="shared" si="28"/>
        <v>newstarts_area_yoy_historical_new_low_6_1</v>
      </c>
      <c r="C1810" t="s">
        <v>340</v>
      </c>
      <c r="D1810" t="s">
        <v>339</v>
      </c>
      <c r="E1810">
        <v>6</v>
      </c>
      <c r="F1810">
        <v>1</v>
      </c>
      <c r="G1810">
        <v>1</v>
      </c>
      <c r="H1810" t="s">
        <v>330</v>
      </c>
      <c r="I1810" t="s">
        <v>331</v>
      </c>
      <c r="K1810">
        <v>-0.31027388141769813</v>
      </c>
      <c r="L1810">
        <v>-3.0640477878652869E-2</v>
      </c>
      <c r="M1810">
        <v>-0.17346362678542929</v>
      </c>
      <c r="N1810">
        <v>0.47651006711409388</v>
      </c>
      <c r="O1810">
        <v>-7.4926490195084065E-4</v>
      </c>
      <c r="P1810">
        <v>-0.1519737190288821</v>
      </c>
      <c r="Q1810">
        <v>0.87941463624292815</v>
      </c>
      <c r="R1810">
        <v>148</v>
      </c>
      <c r="S1810">
        <v>0</v>
      </c>
      <c r="T1810">
        <v>-0.50400010626630332</v>
      </c>
      <c r="U1810">
        <v>37</v>
      </c>
      <c r="V1810">
        <v>3008</v>
      </c>
      <c r="W1810">
        <v>149</v>
      </c>
    </row>
    <row r="1811" spans="1:23">
      <c r="A1811" t="s">
        <v>351</v>
      </c>
      <c r="B1811" t="str">
        <f t="shared" si="28"/>
        <v>newstarts_area_yoy_historical_new_low_6_-1</v>
      </c>
      <c r="C1811" t="s">
        <v>340</v>
      </c>
      <c r="D1811" t="s">
        <v>339</v>
      </c>
      <c r="E1811">
        <v>6</v>
      </c>
      <c r="F1811">
        <v>-1</v>
      </c>
      <c r="G1811">
        <v>1</v>
      </c>
      <c r="H1811" t="s">
        <v>330</v>
      </c>
      <c r="I1811" t="s">
        <v>331</v>
      </c>
      <c r="K1811">
        <v>-1.0287170871609019E-3</v>
      </c>
      <c r="L1811">
        <v>-8.622305721150969E-5</v>
      </c>
      <c r="M1811">
        <v>-4.8813090564936082E-4</v>
      </c>
      <c r="N1811">
        <v>0.51677852348993292</v>
      </c>
      <c r="O1811">
        <v>1.7278310052384731E-3</v>
      </c>
      <c r="P1811">
        <v>0.35982270684728318</v>
      </c>
      <c r="Q1811">
        <v>0.71949265144048624</v>
      </c>
      <c r="R1811">
        <v>148</v>
      </c>
      <c r="S1811">
        <v>0</v>
      </c>
      <c r="T1811">
        <v>-0.65233869872761163</v>
      </c>
      <c r="U1811">
        <v>37</v>
      </c>
      <c r="V1811">
        <v>3008</v>
      </c>
      <c r="W1811">
        <v>149</v>
      </c>
    </row>
    <row r="1812" spans="1:23">
      <c r="A1812" t="s">
        <v>351</v>
      </c>
      <c r="B1812" t="str">
        <f t="shared" si="28"/>
        <v>completed_yoy_historical_new_low_6_1</v>
      </c>
      <c r="C1812" t="s">
        <v>444</v>
      </c>
      <c r="D1812" t="s">
        <v>339</v>
      </c>
      <c r="E1812">
        <v>6</v>
      </c>
      <c r="F1812">
        <v>1</v>
      </c>
      <c r="G1812">
        <v>1</v>
      </c>
      <c r="H1812" t="s">
        <v>330</v>
      </c>
      <c r="I1812" t="s">
        <v>331</v>
      </c>
      <c r="K1812">
        <v>-0.56201928832689174</v>
      </c>
      <c r="L1812">
        <v>-6.6826667829007924E-2</v>
      </c>
      <c r="M1812">
        <v>-0.37838620968118658</v>
      </c>
      <c r="N1812">
        <v>0.44966442953020141</v>
      </c>
      <c r="O1812">
        <v>-3.8386783810350151E-3</v>
      </c>
      <c r="P1812">
        <v>-0.79147646355216106</v>
      </c>
      <c r="Q1812">
        <v>0.42993263713348828</v>
      </c>
      <c r="R1812">
        <v>148</v>
      </c>
      <c r="S1812">
        <v>0</v>
      </c>
      <c r="T1812">
        <v>-0.63555756730368951</v>
      </c>
      <c r="U1812">
        <v>41</v>
      </c>
      <c r="V1812">
        <v>3008</v>
      </c>
      <c r="W1812">
        <v>149</v>
      </c>
    </row>
    <row r="1813" spans="1:23">
      <c r="A1813" t="s">
        <v>351</v>
      </c>
      <c r="B1813" t="str">
        <f t="shared" si="28"/>
        <v>completed_yoy_historical_new_low_6_-1</v>
      </c>
      <c r="C1813" t="s">
        <v>444</v>
      </c>
      <c r="D1813" t="s">
        <v>339</v>
      </c>
      <c r="E1813">
        <v>6</v>
      </c>
      <c r="F1813">
        <v>-1</v>
      </c>
      <c r="G1813">
        <v>1</v>
      </c>
      <c r="H1813" t="s">
        <v>330</v>
      </c>
      <c r="I1813" t="s">
        <v>331</v>
      </c>
      <c r="K1813">
        <v>0.57316650522479784</v>
      </c>
      <c r="L1813">
        <v>3.8687998857435353E-2</v>
      </c>
      <c r="M1813">
        <v>0.21905933249990031</v>
      </c>
      <c r="N1813">
        <v>0.5436241610738255</v>
      </c>
      <c r="O1813">
        <v>4.7045404891420594E-3</v>
      </c>
      <c r="P1813">
        <v>1.0016018297350009</v>
      </c>
      <c r="Q1813">
        <v>0.31817071886383158</v>
      </c>
      <c r="R1813">
        <v>148</v>
      </c>
      <c r="S1813">
        <v>0</v>
      </c>
      <c r="T1813">
        <v>-0.39833746710447637</v>
      </c>
      <c r="U1813">
        <v>41</v>
      </c>
      <c r="V1813">
        <v>3008</v>
      </c>
      <c r="W1813">
        <v>149</v>
      </c>
    </row>
    <row r="1814" spans="1:23">
      <c r="A1814" t="s">
        <v>351</v>
      </c>
      <c r="B1814" t="str">
        <f t="shared" si="28"/>
        <v>sold_area_yoy_historical_new_low_6_1</v>
      </c>
      <c r="C1814" t="s">
        <v>346</v>
      </c>
      <c r="D1814" t="s">
        <v>339</v>
      </c>
      <c r="E1814">
        <v>6</v>
      </c>
      <c r="F1814">
        <v>1</v>
      </c>
      <c r="G1814">
        <v>-1</v>
      </c>
      <c r="H1814" t="s">
        <v>330</v>
      </c>
      <c r="I1814" t="s">
        <v>331</v>
      </c>
      <c r="K1814">
        <v>-0.17141348430789191</v>
      </c>
      <c r="L1814">
        <v>-1.5629423150411711E-2</v>
      </c>
      <c r="M1814">
        <v>-8.8480817402227505E-2</v>
      </c>
      <c r="N1814">
        <v>0.48993288590604028</v>
      </c>
      <c r="O1814">
        <v>4.3739908866411722E-4</v>
      </c>
      <c r="P1814">
        <v>8.9906402171768415E-2</v>
      </c>
      <c r="Q1814">
        <v>0.92848315002237836</v>
      </c>
      <c r="R1814">
        <v>148</v>
      </c>
      <c r="S1814">
        <v>0</v>
      </c>
      <c r="T1814">
        <v>-0.48151941304292423</v>
      </c>
      <c r="U1814">
        <v>41</v>
      </c>
      <c r="V1814">
        <v>3008</v>
      </c>
      <c r="W1814">
        <v>149</v>
      </c>
    </row>
    <row r="1815" spans="1:23">
      <c r="A1815" t="s">
        <v>351</v>
      </c>
      <c r="B1815" t="str">
        <f t="shared" si="28"/>
        <v>sold_area_yoy_historical_new_low_6_-1</v>
      </c>
      <c r="C1815" t="s">
        <v>346</v>
      </c>
      <c r="D1815" t="s">
        <v>339</v>
      </c>
      <c r="E1815">
        <v>6</v>
      </c>
      <c r="F1815">
        <v>-1</v>
      </c>
      <c r="G1815">
        <v>-1</v>
      </c>
      <c r="H1815" t="s">
        <v>330</v>
      </c>
      <c r="I1815" t="s">
        <v>331</v>
      </c>
      <c r="K1815">
        <v>-0.16844340030911259</v>
      </c>
      <c r="L1815">
        <v>-1.533430216706155E-2</v>
      </c>
      <c r="M1815">
        <v>-8.6810087421467882E-2</v>
      </c>
      <c r="N1815">
        <v>0.51006711409395977</v>
      </c>
      <c r="O1815">
        <v>4.4931048156174233E-4</v>
      </c>
      <c r="P1815">
        <v>9.481256328743258E-2</v>
      </c>
      <c r="Q1815">
        <v>0.92459195457174326</v>
      </c>
      <c r="R1815">
        <v>148</v>
      </c>
      <c r="S1815">
        <v>0</v>
      </c>
      <c r="T1815">
        <v>-0.51921402441198872</v>
      </c>
      <c r="U1815">
        <v>41</v>
      </c>
      <c r="V1815">
        <v>3008</v>
      </c>
      <c r="W1815">
        <v>149</v>
      </c>
    </row>
    <row r="1816" spans="1:23">
      <c r="A1816" t="s">
        <v>351</v>
      </c>
      <c r="B1816" t="str">
        <f t="shared" si="28"/>
        <v>local_gov_budget_MA12_yoy_historical_new_low_6_1</v>
      </c>
      <c r="C1816" t="s">
        <v>389</v>
      </c>
      <c r="D1816" t="s">
        <v>339</v>
      </c>
      <c r="E1816">
        <v>6</v>
      </c>
      <c r="F1816">
        <v>1</v>
      </c>
      <c r="G1816">
        <v>-1</v>
      </c>
      <c r="H1816" t="s">
        <v>454</v>
      </c>
      <c r="I1816" t="s">
        <v>331</v>
      </c>
      <c r="K1816">
        <v>2.5736550291185689</v>
      </c>
      <c r="L1816">
        <v>0.12388563070717321</v>
      </c>
      <c r="M1816">
        <v>0.69727716553116581</v>
      </c>
      <c r="N1816">
        <v>0.58088235294117652</v>
      </c>
      <c r="O1816">
        <v>1.120870705210327E-2</v>
      </c>
      <c r="P1816">
        <v>2.112847456414122</v>
      </c>
      <c r="Q1816">
        <v>3.6454612481488027E-2</v>
      </c>
      <c r="R1816">
        <v>135</v>
      </c>
      <c r="S1816">
        <v>1</v>
      </c>
      <c r="T1816">
        <v>-0.29158372583937681</v>
      </c>
      <c r="U1816">
        <v>33</v>
      </c>
      <c r="V1816">
        <v>2748</v>
      </c>
      <c r="W1816">
        <v>136</v>
      </c>
    </row>
    <row r="1817" spans="1:23">
      <c r="A1817" t="s">
        <v>351</v>
      </c>
      <c r="B1817" t="str">
        <f t="shared" si="28"/>
        <v>local_gov_budget_MA12_yoy_historical_new_low_6_-1</v>
      </c>
      <c r="C1817" t="s">
        <v>389</v>
      </c>
      <c r="D1817" t="s">
        <v>339</v>
      </c>
      <c r="E1817">
        <v>6</v>
      </c>
      <c r="F1817">
        <v>-1</v>
      </c>
      <c r="G1817">
        <v>-1</v>
      </c>
      <c r="H1817" t="s">
        <v>454</v>
      </c>
      <c r="I1817" t="s">
        <v>331</v>
      </c>
      <c r="K1817">
        <v>-0.80182624572713179</v>
      </c>
      <c r="L1817">
        <v>-0.1379410165047372</v>
      </c>
      <c r="M1817">
        <v>-0.77638641745512604</v>
      </c>
      <c r="N1817">
        <v>0.41176470588235292</v>
      </c>
      <c r="O1817">
        <v>-1.0102421936523741E-2</v>
      </c>
      <c r="P1817">
        <v>-2.038530457666178</v>
      </c>
      <c r="Q1817">
        <v>4.344923561529794E-2</v>
      </c>
      <c r="R1817">
        <v>135</v>
      </c>
      <c r="S1817">
        <v>1</v>
      </c>
      <c r="T1817">
        <v>-0.84659090929398517</v>
      </c>
      <c r="U1817">
        <v>33</v>
      </c>
      <c r="V1817">
        <v>2748</v>
      </c>
      <c r="W1817">
        <v>136</v>
      </c>
    </row>
    <row r="1818" spans="1:23">
      <c r="A1818" t="s">
        <v>351</v>
      </c>
      <c r="B1818" t="str">
        <f t="shared" si="28"/>
        <v>newstarts_area_ytd_yoy_historical_new_low_6_1</v>
      </c>
      <c r="C1818" t="s">
        <v>446</v>
      </c>
      <c r="D1818" t="s">
        <v>339</v>
      </c>
      <c r="E1818">
        <v>6</v>
      </c>
      <c r="F1818">
        <v>1</v>
      </c>
      <c r="G1818">
        <v>1</v>
      </c>
      <c r="H1818" t="s">
        <v>330</v>
      </c>
      <c r="I1818" t="s">
        <v>331</v>
      </c>
      <c r="K1818">
        <v>-8.7204927846128655E-2</v>
      </c>
      <c r="L1818">
        <v>-7.614959726898185E-3</v>
      </c>
      <c r="M1818">
        <v>-4.3109750138551922E-2</v>
      </c>
      <c r="N1818">
        <v>0.44966442953020141</v>
      </c>
      <c r="O1818">
        <v>1.103751042302703E-3</v>
      </c>
      <c r="P1818">
        <v>0.22250599122610851</v>
      </c>
      <c r="Q1818">
        <v>0.82422677923930332</v>
      </c>
      <c r="R1818">
        <v>148</v>
      </c>
      <c r="S1818">
        <v>0</v>
      </c>
      <c r="T1818">
        <v>-0.50400010626630332</v>
      </c>
      <c r="U1818">
        <v>29</v>
      </c>
      <c r="V1818">
        <v>3008</v>
      </c>
      <c r="W1818">
        <v>149</v>
      </c>
    </row>
    <row r="1819" spans="1:23">
      <c r="A1819" t="s">
        <v>351</v>
      </c>
      <c r="B1819" t="str">
        <f t="shared" si="28"/>
        <v>newstarts_area_ytd_yoy_historical_new_low_6_-1</v>
      </c>
      <c r="C1819" t="s">
        <v>446</v>
      </c>
      <c r="D1819" t="s">
        <v>339</v>
      </c>
      <c r="E1819">
        <v>6</v>
      </c>
      <c r="F1819">
        <v>-1</v>
      </c>
      <c r="G1819">
        <v>1</v>
      </c>
      <c r="H1819" t="s">
        <v>330</v>
      </c>
      <c r="I1819" t="s">
        <v>331</v>
      </c>
      <c r="K1819">
        <v>-0.24515742190323439</v>
      </c>
      <c r="L1819">
        <v>-2.3286424477871989E-2</v>
      </c>
      <c r="M1819">
        <v>-0.13182892318069159</v>
      </c>
      <c r="N1819">
        <v>0.5436241610738255</v>
      </c>
      <c r="O1819">
        <v>-2.2684819470270649E-4</v>
      </c>
      <c r="P1819">
        <v>-4.9064839874483852E-2</v>
      </c>
      <c r="Q1819">
        <v>0.96093377484349163</v>
      </c>
      <c r="R1819">
        <v>148</v>
      </c>
      <c r="S1819">
        <v>0</v>
      </c>
      <c r="T1819">
        <v>-0.66243108813605511</v>
      </c>
      <c r="U1819">
        <v>29</v>
      </c>
      <c r="V1819">
        <v>3008</v>
      </c>
      <c r="W1819">
        <v>149</v>
      </c>
    </row>
    <row r="1820" spans="1:23">
      <c r="A1820" t="s">
        <v>351</v>
      </c>
      <c r="B1820" t="str">
        <f t="shared" si="28"/>
        <v>completed_area_ytd_yoy_historical_new_low_6_1</v>
      </c>
      <c r="C1820" t="s">
        <v>447</v>
      </c>
      <c r="D1820" t="s">
        <v>339</v>
      </c>
      <c r="E1820">
        <v>6</v>
      </c>
      <c r="F1820">
        <v>1</v>
      </c>
      <c r="G1820">
        <v>1</v>
      </c>
      <c r="H1820" t="s">
        <v>330</v>
      </c>
      <c r="I1820" t="s">
        <v>331</v>
      </c>
      <c r="K1820">
        <v>-0.42327531460848861</v>
      </c>
      <c r="L1820">
        <v>-4.506291814536123E-2</v>
      </c>
      <c r="M1820">
        <v>-0.25512390329918638</v>
      </c>
      <c r="N1820">
        <v>0.51677852348993292</v>
      </c>
      <c r="O1820">
        <v>-1.9625679979598729E-3</v>
      </c>
      <c r="P1820">
        <v>-0.40243221773624688</v>
      </c>
      <c r="Q1820">
        <v>0.68794660746866465</v>
      </c>
      <c r="R1820">
        <v>148</v>
      </c>
      <c r="S1820">
        <v>0</v>
      </c>
      <c r="T1820">
        <v>-0.68626592442916068</v>
      </c>
      <c r="U1820">
        <v>41</v>
      </c>
      <c r="V1820">
        <v>3008</v>
      </c>
      <c r="W1820">
        <v>149</v>
      </c>
    </row>
    <row r="1821" spans="1:23">
      <c r="A1821" t="s">
        <v>351</v>
      </c>
      <c r="B1821" t="str">
        <f t="shared" si="28"/>
        <v>completed_area_ytd_yoy_historical_new_low_6_-1</v>
      </c>
      <c r="C1821" t="s">
        <v>447</v>
      </c>
      <c r="D1821" t="s">
        <v>339</v>
      </c>
      <c r="E1821">
        <v>6</v>
      </c>
      <c r="F1821">
        <v>-1</v>
      </c>
      <c r="G1821">
        <v>1</v>
      </c>
      <c r="H1821" t="s">
        <v>330</v>
      </c>
      <c r="I1821" t="s">
        <v>331</v>
      </c>
      <c r="K1821">
        <v>0.1947062489113118</v>
      </c>
      <c r="L1821">
        <v>1.5015501437356299E-2</v>
      </c>
      <c r="M1821">
        <v>8.5010325437329171E-2</v>
      </c>
      <c r="N1821">
        <v>0.47651006711409388</v>
      </c>
      <c r="O1821">
        <v>2.903059629369281E-3</v>
      </c>
      <c r="P1821">
        <v>0.6055184052768211</v>
      </c>
      <c r="Q1821">
        <v>0.5457620274443592</v>
      </c>
      <c r="R1821">
        <v>148</v>
      </c>
      <c r="S1821">
        <v>0</v>
      </c>
      <c r="T1821">
        <v>-0.41449893302140628</v>
      </c>
      <c r="U1821">
        <v>41</v>
      </c>
      <c r="V1821">
        <v>3008</v>
      </c>
      <c r="W1821">
        <v>149</v>
      </c>
    </row>
    <row r="1822" spans="1:23">
      <c r="A1822" t="s">
        <v>351</v>
      </c>
      <c r="B1822" t="str">
        <f t="shared" si="28"/>
        <v>sold_area_ytd_yoy_historical_new_low_6_1</v>
      </c>
      <c r="C1822" t="s">
        <v>392</v>
      </c>
      <c r="D1822" t="s">
        <v>339</v>
      </c>
      <c r="E1822">
        <v>6</v>
      </c>
      <c r="F1822">
        <v>1</v>
      </c>
      <c r="G1822">
        <v>-1</v>
      </c>
      <c r="H1822" t="s">
        <v>330</v>
      </c>
      <c r="I1822" t="s">
        <v>331</v>
      </c>
      <c r="K1822">
        <v>-0.68741111424977963</v>
      </c>
      <c r="L1822">
        <v>-9.2825985117167664E-2</v>
      </c>
      <c r="M1822">
        <v>-0.52572767173160784</v>
      </c>
      <c r="N1822">
        <v>0.44966442953020141</v>
      </c>
      <c r="O1822">
        <v>-6.1452579516108E-3</v>
      </c>
      <c r="P1822">
        <v>-1.3031613859125091</v>
      </c>
      <c r="Q1822">
        <v>0.19454342673251809</v>
      </c>
      <c r="R1822">
        <v>148</v>
      </c>
      <c r="S1822">
        <v>0</v>
      </c>
      <c r="T1822">
        <v>-0.74939908611682227</v>
      </c>
      <c r="U1822">
        <v>35</v>
      </c>
      <c r="V1822">
        <v>3008</v>
      </c>
      <c r="W1822">
        <v>149</v>
      </c>
    </row>
    <row r="1823" spans="1:23">
      <c r="A1823" t="s">
        <v>351</v>
      </c>
      <c r="B1823" t="str">
        <f t="shared" si="28"/>
        <v>sold_area_ytd_yoy_historical_new_low_6_-1</v>
      </c>
      <c r="C1823" t="s">
        <v>392</v>
      </c>
      <c r="D1823" t="s">
        <v>339</v>
      </c>
      <c r="E1823">
        <v>6</v>
      </c>
      <c r="F1823">
        <v>-1</v>
      </c>
      <c r="G1823">
        <v>-1</v>
      </c>
      <c r="H1823" t="s">
        <v>330</v>
      </c>
      <c r="I1823" t="s">
        <v>331</v>
      </c>
      <c r="K1823">
        <v>1.204226115989367</v>
      </c>
      <c r="L1823">
        <v>6.8456464887831858E-2</v>
      </c>
      <c r="M1823">
        <v>0.38770887112083391</v>
      </c>
      <c r="N1823">
        <v>0.5436241610738255</v>
      </c>
      <c r="O1823">
        <v>6.9644097531335429E-3</v>
      </c>
      <c r="P1823">
        <v>1.475693183547208</v>
      </c>
      <c r="Q1823">
        <v>0.14215062192758141</v>
      </c>
      <c r="R1823">
        <v>148</v>
      </c>
      <c r="S1823">
        <v>0</v>
      </c>
      <c r="T1823">
        <v>-0.37002210472439417</v>
      </c>
      <c r="U1823">
        <v>35</v>
      </c>
      <c r="V1823">
        <v>3008</v>
      </c>
      <c r="W1823">
        <v>149</v>
      </c>
    </row>
    <row r="1824" spans="1:23">
      <c r="A1824" t="s">
        <v>351</v>
      </c>
      <c r="B1824" t="str">
        <f t="shared" si="28"/>
        <v>CN_BOND_1Y_historical_new_low_6_1</v>
      </c>
      <c r="C1824" t="s">
        <v>448</v>
      </c>
      <c r="D1824" t="s">
        <v>339</v>
      </c>
      <c r="E1824">
        <v>6</v>
      </c>
      <c r="F1824">
        <v>1</v>
      </c>
      <c r="G1824">
        <v>-1</v>
      </c>
      <c r="H1824" t="s">
        <v>330</v>
      </c>
      <c r="I1824" t="s">
        <v>331</v>
      </c>
      <c r="K1824">
        <v>-0.5336713416943859</v>
      </c>
      <c r="L1824">
        <v>-6.1910764513115502E-2</v>
      </c>
      <c r="M1824">
        <v>-0.35053939735587708</v>
      </c>
      <c r="N1824">
        <v>0.4563758389261745</v>
      </c>
      <c r="O1824">
        <v>-3.44440830662895E-3</v>
      </c>
      <c r="P1824">
        <v>-0.7393435338200578</v>
      </c>
      <c r="Q1824">
        <v>0.46086945537359808</v>
      </c>
      <c r="R1824">
        <v>148</v>
      </c>
      <c r="S1824">
        <v>0</v>
      </c>
      <c r="T1824">
        <v>-0.76648508513950797</v>
      </c>
      <c r="U1824">
        <v>43</v>
      </c>
      <c r="V1824">
        <v>3008</v>
      </c>
      <c r="W1824">
        <v>149</v>
      </c>
    </row>
    <row r="1825" spans="1:23">
      <c r="A1825" t="s">
        <v>351</v>
      </c>
      <c r="B1825" t="str">
        <f t="shared" si="28"/>
        <v>CN_BOND_1Y_historical_new_low_6_-1</v>
      </c>
      <c r="C1825" t="s">
        <v>448</v>
      </c>
      <c r="D1825" t="s">
        <v>339</v>
      </c>
      <c r="E1825">
        <v>6</v>
      </c>
      <c r="F1825">
        <v>-1</v>
      </c>
      <c r="G1825">
        <v>-1</v>
      </c>
      <c r="H1825" t="s">
        <v>330</v>
      </c>
      <c r="I1825" t="s">
        <v>331</v>
      </c>
      <c r="K1825">
        <v>0.4775342953233217</v>
      </c>
      <c r="L1825">
        <v>3.3244924164108847E-2</v>
      </c>
      <c r="M1825">
        <v>0.18823310894763351</v>
      </c>
      <c r="N1825">
        <v>0.53691275167785235</v>
      </c>
      <c r="O1825">
        <v>4.3117877642850719E-3</v>
      </c>
      <c r="P1825">
        <v>0.88321548598971344</v>
      </c>
      <c r="Q1825">
        <v>0.37855224700472417</v>
      </c>
      <c r="R1825">
        <v>148</v>
      </c>
      <c r="S1825">
        <v>0</v>
      </c>
      <c r="T1825">
        <v>-0.63154595107850753</v>
      </c>
      <c r="U1825">
        <v>43</v>
      </c>
      <c r="V1825">
        <v>3008</v>
      </c>
      <c r="W1825">
        <v>149</v>
      </c>
    </row>
    <row r="1826" spans="1:23">
      <c r="A1826" t="s">
        <v>351</v>
      </c>
      <c r="B1826" t="str">
        <f t="shared" si="28"/>
        <v>CN_BOND_10Y_historical_new_low_6_1</v>
      </c>
      <c r="C1826" t="s">
        <v>449</v>
      </c>
      <c r="D1826" t="s">
        <v>339</v>
      </c>
      <c r="E1826">
        <v>6</v>
      </c>
      <c r="F1826">
        <v>1</v>
      </c>
      <c r="G1826">
        <v>-1</v>
      </c>
      <c r="H1826" t="s">
        <v>330</v>
      </c>
      <c r="I1826" t="s">
        <v>331</v>
      </c>
      <c r="K1826">
        <v>-0.43169417041484298</v>
      </c>
      <c r="L1826">
        <v>-4.6238637885417162E-2</v>
      </c>
      <c r="M1826">
        <v>-0.26178158731327972</v>
      </c>
      <c r="N1826">
        <v>0.48993288590604028</v>
      </c>
      <c r="O1826">
        <v>-2.1938021816015371E-3</v>
      </c>
      <c r="P1826">
        <v>-0.48276023069673812</v>
      </c>
      <c r="Q1826">
        <v>0.62997929715441492</v>
      </c>
      <c r="R1826">
        <v>148</v>
      </c>
      <c r="S1826">
        <v>0</v>
      </c>
      <c r="T1826">
        <v>-0.69263865818659753</v>
      </c>
      <c r="U1826">
        <v>43</v>
      </c>
      <c r="V1826">
        <v>3008</v>
      </c>
      <c r="W1826">
        <v>149</v>
      </c>
    </row>
    <row r="1827" spans="1:23">
      <c r="A1827" t="s">
        <v>351</v>
      </c>
      <c r="B1827" t="str">
        <f t="shared" si="28"/>
        <v>CN_BOND_10Y_historical_new_low_6_-1</v>
      </c>
      <c r="C1827" t="s">
        <v>449</v>
      </c>
      <c r="D1827" t="s">
        <v>339</v>
      </c>
      <c r="E1827">
        <v>6</v>
      </c>
      <c r="F1827">
        <v>-1</v>
      </c>
      <c r="G1827">
        <v>-1</v>
      </c>
      <c r="H1827" t="s">
        <v>330</v>
      </c>
      <c r="I1827" t="s">
        <v>331</v>
      </c>
      <c r="K1827">
        <v>0.21240457104163249</v>
      </c>
      <c r="L1827">
        <v>1.6266730317982429E-2</v>
      </c>
      <c r="M1827">
        <v>9.2094635088320637E-2</v>
      </c>
      <c r="N1827">
        <v>0.50335570469798663</v>
      </c>
      <c r="O1827">
        <v>2.9429836362011219E-3</v>
      </c>
      <c r="P1827">
        <v>0.60666462706345714</v>
      </c>
      <c r="Q1827">
        <v>0.54500298290824223</v>
      </c>
      <c r="R1827">
        <v>148</v>
      </c>
      <c r="S1827">
        <v>0</v>
      </c>
      <c r="T1827">
        <v>-0.59121746884136595</v>
      </c>
      <c r="U1827">
        <v>43</v>
      </c>
      <c r="V1827">
        <v>3008</v>
      </c>
      <c r="W1827">
        <v>149</v>
      </c>
    </row>
    <row r="1828" spans="1:23">
      <c r="A1828" t="s">
        <v>351</v>
      </c>
      <c r="B1828" t="str">
        <f t="shared" si="28"/>
        <v>TERM_SPREAD_historical_new_low_6_1</v>
      </c>
      <c r="C1828" t="s">
        <v>450</v>
      </c>
      <c r="D1828" t="s">
        <v>339</v>
      </c>
      <c r="E1828">
        <v>6</v>
      </c>
      <c r="F1828">
        <v>1</v>
      </c>
      <c r="G1828">
        <v>1</v>
      </c>
      <c r="H1828" t="s">
        <v>330</v>
      </c>
      <c r="I1828" t="s">
        <v>331</v>
      </c>
      <c r="K1828">
        <v>-0.57400679706626878</v>
      </c>
      <c r="L1828">
        <v>-6.8993705436531161E-2</v>
      </c>
      <c r="M1828">
        <v>-0.39066286787098359</v>
      </c>
      <c r="N1828">
        <v>0.46979865771812079</v>
      </c>
      <c r="O1828">
        <v>-4.1389960160544388E-3</v>
      </c>
      <c r="P1828">
        <v>-0.89394987525756486</v>
      </c>
      <c r="Q1828">
        <v>0.37280011582410538</v>
      </c>
      <c r="R1828">
        <v>148</v>
      </c>
      <c r="S1828">
        <v>0</v>
      </c>
      <c r="T1828">
        <v>-0.61908255592124595</v>
      </c>
      <c r="U1828">
        <v>34</v>
      </c>
      <c r="V1828">
        <v>3008</v>
      </c>
      <c r="W1828">
        <v>149</v>
      </c>
    </row>
    <row r="1829" spans="1:23">
      <c r="A1829" t="s">
        <v>351</v>
      </c>
      <c r="B1829" t="str">
        <f t="shared" si="28"/>
        <v>TERM_SPREAD_historical_new_low_6_-1</v>
      </c>
      <c r="C1829" t="s">
        <v>450</v>
      </c>
      <c r="D1829" t="s">
        <v>339</v>
      </c>
      <c r="E1829">
        <v>6</v>
      </c>
      <c r="F1829">
        <v>-1</v>
      </c>
      <c r="G1829">
        <v>1</v>
      </c>
      <c r="H1829" t="s">
        <v>330</v>
      </c>
      <c r="I1829" t="s">
        <v>331</v>
      </c>
      <c r="K1829">
        <v>0.61743563229067999</v>
      </c>
      <c r="L1829">
        <v>4.110567956394684E-2</v>
      </c>
      <c r="M1829">
        <v>0.2327525759434633</v>
      </c>
      <c r="N1829">
        <v>0.53020134228187921</v>
      </c>
      <c r="O1829">
        <v>4.8229157459133568E-3</v>
      </c>
      <c r="P1829">
        <v>1.0388749953824721</v>
      </c>
      <c r="Q1829">
        <v>0.30055713398565281</v>
      </c>
      <c r="R1829">
        <v>148</v>
      </c>
      <c r="S1829">
        <v>0</v>
      </c>
      <c r="T1829">
        <v>-0.6105343861963668</v>
      </c>
      <c r="U1829">
        <v>34</v>
      </c>
      <c r="V1829">
        <v>3008</v>
      </c>
      <c r="W1829">
        <v>149</v>
      </c>
    </row>
    <row r="1830" spans="1:23">
      <c r="A1830" t="s">
        <v>351</v>
      </c>
      <c r="B1830" t="str">
        <f t="shared" si="28"/>
        <v>US_BOND_5Y_historical_new_low_6_1</v>
      </c>
      <c r="C1830" t="s">
        <v>338</v>
      </c>
      <c r="D1830" t="s">
        <v>339</v>
      </c>
      <c r="E1830">
        <v>6</v>
      </c>
      <c r="F1830">
        <v>1</v>
      </c>
      <c r="G1830">
        <v>1</v>
      </c>
      <c r="H1830" t="s">
        <v>330</v>
      </c>
      <c r="I1830" t="s">
        <v>331</v>
      </c>
      <c r="K1830">
        <v>0.56580602619988674</v>
      </c>
      <c r="L1830">
        <v>3.8279987862928737E-2</v>
      </c>
      <c r="M1830">
        <v>0.21674838626185799</v>
      </c>
      <c r="N1830">
        <v>0.53020134228187921</v>
      </c>
      <c r="O1830">
        <v>4.6917728709777269E-3</v>
      </c>
      <c r="P1830">
        <v>0.96902752411383786</v>
      </c>
      <c r="Q1830">
        <v>0.33411238342259347</v>
      </c>
      <c r="R1830">
        <v>148</v>
      </c>
      <c r="S1830">
        <v>0</v>
      </c>
      <c r="T1830">
        <v>-0.47771383010615609</v>
      </c>
      <c r="U1830">
        <v>29</v>
      </c>
      <c r="V1830">
        <v>3008</v>
      </c>
      <c r="W1830">
        <v>149</v>
      </c>
    </row>
    <row r="1831" spans="1:23">
      <c r="A1831" t="s">
        <v>351</v>
      </c>
      <c r="B1831" t="str">
        <f t="shared" si="28"/>
        <v>US_BOND_5Y_historical_new_low_6_-1</v>
      </c>
      <c r="C1831" t="s">
        <v>338</v>
      </c>
      <c r="D1831" t="s">
        <v>339</v>
      </c>
      <c r="E1831">
        <v>6</v>
      </c>
      <c r="F1831">
        <v>-1</v>
      </c>
      <c r="G1831">
        <v>1</v>
      </c>
      <c r="H1831" t="s">
        <v>330</v>
      </c>
      <c r="I1831" t="s">
        <v>331</v>
      </c>
      <c r="K1831">
        <v>-0.55996044592391003</v>
      </c>
      <c r="L1831">
        <v>-6.64599604054259E-2</v>
      </c>
      <c r="M1831">
        <v>-0.37630861379800162</v>
      </c>
      <c r="N1831">
        <v>0.46308724832214759</v>
      </c>
      <c r="O1831">
        <v>-3.8165515212365748E-3</v>
      </c>
      <c r="P1831">
        <v>-0.80830847953148954</v>
      </c>
      <c r="Q1831">
        <v>0.42021039033924779</v>
      </c>
      <c r="R1831">
        <v>148</v>
      </c>
      <c r="S1831">
        <v>0</v>
      </c>
      <c r="T1831">
        <v>-0.76838543716149821</v>
      </c>
      <c r="U1831">
        <v>29</v>
      </c>
      <c r="V1831">
        <v>3008</v>
      </c>
      <c r="W1831">
        <v>149</v>
      </c>
    </row>
    <row r="1832" spans="1:23">
      <c r="A1832" t="s">
        <v>351</v>
      </c>
      <c r="B1832" t="str">
        <f t="shared" si="28"/>
        <v>US_BOND_10Y_historical_new_low_6_1</v>
      </c>
      <c r="C1832" t="s">
        <v>336</v>
      </c>
      <c r="D1832" t="s">
        <v>339</v>
      </c>
      <c r="E1832">
        <v>6</v>
      </c>
      <c r="F1832">
        <v>1</v>
      </c>
      <c r="G1832">
        <v>1</v>
      </c>
      <c r="H1832" t="s">
        <v>330</v>
      </c>
      <c r="I1832" t="s">
        <v>331</v>
      </c>
      <c r="K1832">
        <v>0.52737799004525332</v>
      </c>
      <c r="L1832">
        <v>3.6120851807738941E-2</v>
      </c>
      <c r="M1832">
        <v>0.20452012110963741</v>
      </c>
      <c r="N1832">
        <v>0.55033557046979864</v>
      </c>
      <c r="O1832">
        <v>4.578097250886811E-3</v>
      </c>
      <c r="P1832">
        <v>0.93111679573362593</v>
      </c>
      <c r="Q1832">
        <v>0.35330950787286769</v>
      </c>
      <c r="R1832">
        <v>148</v>
      </c>
      <c r="S1832">
        <v>0</v>
      </c>
      <c r="T1832">
        <v>-0.53151782793714553</v>
      </c>
      <c r="U1832">
        <v>31</v>
      </c>
      <c r="V1832">
        <v>3008</v>
      </c>
      <c r="W1832">
        <v>149</v>
      </c>
    </row>
    <row r="1833" spans="1:23">
      <c r="A1833" t="s">
        <v>351</v>
      </c>
      <c r="B1833" t="str">
        <f t="shared" si="28"/>
        <v>US_BOND_10Y_historical_new_low_6_-1</v>
      </c>
      <c r="C1833" t="s">
        <v>336</v>
      </c>
      <c r="D1833" t="s">
        <v>339</v>
      </c>
      <c r="E1833">
        <v>6</v>
      </c>
      <c r="F1833">
        <v>-1</v>
      </c>
      <c r="G1833">
        <v>1</v>
      </c>
      <c r="H1833" t="s">
        <v>330</v>
      </c>
      <c r="I1833" t="s">
        <v>331</v>
      </c>
      <c r="K1833">
        <v>-0.548889279517351</v>
      </c>
      <c r="L1833">
        <v>-6.4514588922036209E-2</v>
      </c>
      <c r="M1833">
        <v>-0.36528849346920361</v>
      </c>
      <c r="N1833">
        <v>0.44295302013422821</v>
      </c>
      <c r="O1833">
        <v>-3.6010433788578799E-3</v>
      </c>
      <c r="P1833">
        <v>-0.7515647689708711</v>
      </c>
      <c r="Q1833">
        <v>0.45350630923778568</v>
      </c>
      <c r="R1833">
        <v>148</v>
      </c>
      <c r="S1833">
        <v>0</v>
      </c>
      <c r="T1833">
        <v>-0.79596882746877007</v>
      </c>
      <c r="U1833">
        <v>31</v>
      </c>
      <c r="V1833">
        <v>3008</v>
      </c>
      <c r="W1833">
        <v>149</v>
      </c>
    </row>
    <row r="1834" spans="1:23">
      <c r="A1834" t="s">
        <v>351</v>
      </c>
      <c r="B1834" t="str">
        <f t="shared" si="28"/>
        <v>CNY_INDEX_historical_new_low_6_1</v>
      </c>
      <c r="C1834" t="s">
        <v>388</v>
      </c>
      <c r="D1834" t="s">
        <v>339</v>
      </c>
      <c r="E1834">
        <v>6</v>
      </c>
      <c r="F1834">
        <v>1</v>
      </c>
      <c r="G1834">
        <v>-1</v>
      </c>
      <c r="H1834" t="s">
        <v>455</v>
      </c>
      <c r="I1834" t="s">
        <v>331</v>
      </c>
      <c r="K1834">
        <v>-3.180493235652726E-4</v>
      </c>
      <c r="L1834">
        <v>-3.7110967768483327E-5</v>
      </c>
      <c r="M1834">
        <v>-2.438798460103116E-4</v>
      </c>
      <c r="N1834">
        <v>0.53271028037383172</v>
      </c>
      <c r="O1834">
        <v>1.1024378815352211E-3</v>
      </c>
      <c r="P1834">
        <v>0.24128348387418161</v>
      </c>
      <c r="Q1834">
        <v>0.80980152703929664</v>
      </c>
      <c r="R1834">
        <v>106</v>
      </c>
      <c r="S1834">
        <v>0</v>
      </c>
      <c r="T1834">
        <v>-0.35313183027418099</v>
      </c>
      <c r="U1834">
        <v>29</v>
      </c>
      <c r="V1834">
        <v>2160</v>
      </c>
      <c r="W1834">
        <v>107</v>
      </c>
    </row>
    <row r="1835" spans="1:23">
      <c r="A1835" t="s">
        <v>351</v>
      </c>
      <c r="B1835" t="str">
        <f t="shared" si="28"/>
        <v>CNY_INDEX_historical_new_low_6_-1</v>
      </c>
      <c r="C1835" t="s">
        <v>388</v>
      </c>
      <c r="D1835" t="s">
        <v>339</v>
      </c>
      <c r="E1835">
        <v>6</v>
      </c>
      <c r="F1835">
        <v>-1</v>
      </c>
      <c r="G1835">
        <v>-1</v>
      </c>
      <c r="H1835" t="s">
        <v>455</v>
      </c>
      <c r="I1835" t="s">
        <v>331</v>
      </c>
      <c r="K1835">
        <v>-0.17973030798561609</v>
      </c>
      <c r="L1835">
        <v>-2.2849157212874501E-2</v>
      </c>
      <c r="M1835">
        <v>-0.15015638981189991</v>
      </c>
      <c r="N1835">
        <v>0.46728971962616822</v>
      </c>
      <c r="O1835">
        <v>-7.4071027195207414E-4</v>
      </c>
      <c r="P1835">
        <v>-0.1617796659680126</v>
      </c>
      <c r="Q1835">
        <v>0.87178733557747656</v>
      </c>
      <c r="R1835">
        <v>106</v>
      </c>
      <c r="S1835">
        <v>0</v>
      </c>
      <c r="T1835">
        <v>-0.42976707567675732</v>
      </c>
      <c r="U1835">
        <v>29</v>
      </c>
      <c r="V1835">
        <v>2160</v>
      </c>
      <c r="W1835">
        <v>107</v>
      </c>
    </row>
    <row r="1836" spans="1:23">
      <c r="A1836" t="s">
        <v>351</v>
      </c>
      <c r="B1836" t="str">
        <f t="shared" si="28"/>
        <v>USD_INDEX_historical_new_low_6_1</v>
      </c>
      <c r="C1836" t="s">
        <v>452</v>
      </c>
      <c r="D1836" t="s">
        <v>339</v>
      </c>
      <c r="E1836">
        <v>6</v>
      </c>
      <c r="F1836">
        <v>1</v>
      </c>
      <c r="G1836">
        <v>1</v>
      </c>
      <c r="H1836" t="s">
        <v>330</v>
      </c>
      <c r="I1836" t="s">
        <v>331</v>
      </c>
      <c r="K1836">
        <v>0.56420965054962258</v>
      </c>
      <c r="L1836">
        <v>3.8191264651884722E-2</v>
      </c>
      <c r="M1836">
        <v>0.2162459071262878</v>
      </c>
      <c r="N1836">
        <v>0.55704697986577179</v>
      </c>
      <c r="O1836">
        <v>4.8192888568031117E-3</v>
      </c>
      <c r="P1836">
        <v>0.96105893460332681</v>
      </c>
      <c r="Q1836">
        <v>0.33809004908556228</v>
      </c>
      <c r="R1836">
        <v>148</v>
      </c>
      <c r="S1836">
        <v>0</v>
      </c>
      <c r="T1836">
        <v>-0.46332968599235158</v>
      </c>
      <c r="U1836">
        <v>31</v>
      </c>
      <c r="V1836">
        <v>3008</v>
      </c>
      <c r="W1836">
        <v>149</v>
      </c>
    </row>
    <row r="1837" spans="1:23">
      <c r="A1837" t="s">
        <v>351</v>
      </c>
      <c r="B1837" t="str">
        <f t="shared" si="28"/>
        <v>USD_INDEX_historical_new_low_6_-1</v>
      </c>
      <c r="C1837" t="s">
        <v>452</v>
      </c>
      <c r="D1837" t="s">
        <v>339</v>
      </c>
      <c r="E1837">
        <v>6</v>
      </c>
      <c r="F1837">
        <v>-1</v>
      </c>
      <c r="G1837">
        <v>1</v>
      </c>
      <c r="H1837" t="s">
        <v>330</v>
      </c>
      <c r="I1837" t="s">
        <v>331</v>
      </c>
      <c r="K1837">
        <v>-0.5595113575110886</v>
      </c>
      <c r="L1837">
        <v>-6.6380180626138818E-2</v>
      </c>
      <c r="M1837">
        <v>-0.37585669145936079</v>
      </c>
      <c r="N1837">
        <v>0.43624161073825501</v>
      </c>
      <c r="O1837">
        <v>-3.684855058011376E-3</v>
      </c>
      <c r="P1837">
        <v>-0.75067682952476988</v>
      </c>
      <c r="Q1837">
        <v>0.45403901311386402</v>
      </c>
      <c r="R1837">
        <v>148</v>
      </c>
      <c r="S1837">
        <v>0</v>
      </c>
      <c r="T1837">
        <v>-0.68674083456320167</v>
      </c>
      <c r="U1837">
        <v>31</v>
      </c>
      <c r="V1837">
        <v>3008</v>
      </c>
      <c r="W1837">
        <v>149</v>
      </c>
    </row>
    <row r="1838" spans="1:23">
      <c r="A1838" t="s">
        <v>351</v>
      </c>
      <c r="B1838" t="str">
        <f t="shared" si="28"/>
        <v>DR007_historical_new_high_9_-1</v>
      </c>
      <c r="C1838" t="s">
        <v>387</v>
      </c>
      <c r="D1838" t="s">
        <v>335</v>
      </c>
      <c r="E1838">
        <v>9</v>
      </c>
      <c r="F1838">
        <v>-1</v>
      </c>
      <c r="G1838">
        <v>1</v>
      </c>
      <c r="H1838" t="s">
        <v>330</v>
      </c>
      <c r="I1838" t="s">
        <v>331</v>
      </c>
      <c r="K1838">
        <v>-0.49234763037490381</v>
      </c>
      <c r="L1838">
        <v>-5.5214201009459507E-2</v>
      </c>
      <c r="M1838">
        <v>-0.3126108152607216</v>
      </c>
      <c r="N1838">
        <v>0.48322147651006708</v>
      </c>
      <c r="O1838">
        <v>-2.9017712423726099E-3</v>
      </c>
      <c r="P1838">
        <v>-0.60812445624636702</v>
      </c>
      <c r="Q1838">
        <v>0.544037030309515</v>
      </c>
      <c r="R1838">
        <v>148</v>
      </c>
      <c r="S1838">
        <v>0</v>
      </c>
      <c r="T1838">
        <v>-0.60293769195553959</v>
      </c>
      <c r="U1838">
        <v>17</v>
      </c>
      <c r="V1838">
        <v>3008</v>
      </c>
      <c r="W1838">
        <v>149</v>
      </c>
    </row>
    <row r="1839" spans="1:23">
      <c r="A1839" t="s">
        <v>351</v>
      </c>
      <c r="B1839" t="str">
        <f t="shared" si="28"/>
        <v>DR007_marginal_improvement_3_-1</v>
      </c>
      <c r="C1839" t="s">
        <v>387</v>
      </c>
      <c r="D1839" t="s">
        <v>337</v>
      </c>
      <c r="E1839">
        <v>3</v>
      </c>
      <c r="F1839">
        <v>-1</v>
      </c>
      <c r="G1839">
        <v>1</v>
      </c>
      <c r="H1839" t="s">
        <v>330</v>
      </c>
      <c r="I1839" t="s">
        <v>331</v>
      </c>
      <c r="K1839">
        <v>-0.49337412065032682</v>
      </c>
      <c r="L1839">
        <v>-5.5374395330284321E-2</v>
      </c>
      <c r="M1839">
        <v>-0.31351802952245161</v>
      </c>
      <c r="N1839">
        <v>0.47651006711409388</v>
      </c>
      <c r="O1839">
        <v>-2.846294039956755E-3</v>
      </c>
      <c r="P1839">
        <v>-0.57841276626654381</v>
      </c>
      <c r="Q1839">
        <v>0.56386460777628766</v>
      </c>
      <c r="R1839">
        <v>148</v>
      </c>
      <c r="S1839">
        <v>0</v>
      </c>
      <c r="T1839">
        <v>-0.7090381439741682</v>
      </c>
      <c r="U1839">
        <v>18</v>
      </c>
      <c r="V1839">
        <v>3008</v>
      </c>
      <c r="W1839">
        <v>149</v>
      </c>
    </row>
    <row r="1840" spans="1:23">
      <c r="A1840" t="s">
        <v>351</v>
      </c>
      <c r="B1840" t="str">
        <f t="shared" si="28"/>
        <v>CREDIT_SPREAD_historical_new_low_6_1</v>
      </c>
      <c r="C1840" t="s">
        <v>453</v>
      </c>
      <c r="D1840" t="s">
        <v>339</v>
      </c>
      <c r="E1840">
        <v>6</v>
      </c>
      <c r="F1840">
        <v>1</v>
      </c>
      <c r="G1840">
        <v>1</v>
      </c>
      <c r="H1840" t="s">
        <v>456</v>
      </c>
      <c r="I1840" t="s">
        <v>331</v>
      </c>
      <c r="K1840">
        <v>-0.54488582838216115</v>
      </c>
      <c r="L1840">
        <v>-6.425584213008706E-2</v>
      </c>
      <c r="M1840">
        <v>-0.36329107443762709</v>
      </c>
      <c r="N1840">
        <v>0.46621621621621617</v>
      </c>
      <c r="O1840">
        <v>-3.632451000621924E-3</v>
      </c>
      <c r="P1840">
        <v>-0.75037125515039071</v>
      </c>
      <c r="Q1840">
        <v>0.4542305124167455</v>
      </c>
      <c r="R1840">
        <v>147</v>
      </c>
      <c r="S1840">
        <v>0</v>
      </c>
      <c r="T1840">
        <v>-0.55638094169449959</v>
      </c>
      <c r="U1840">
        <v>40</v>
      </c>
      <c r="V1840">
        <v>2987</v>
      </c>
      <c r="W1840">
        <v>148</v>
      </c>
    </row>
    <row r="1841" spans="1:23">
      <c r="A1841" t="s">
        <v>351</v>
      </c>
      <c r="B1841" t="str">
        <f t="shared" si="28"/>
        <v>CREDIT_SPREAD_historical_new_low_6_-1</v>
      </c>
      <c r="C1841" t="s">
        <v>453</v>
      </c>
      <c r="D1841" t="s">
        <v>339</v>
      </c>
      <c r="E1841">
        <v>6</v>
      </c>
      <c r="F1841">
        <v>-1</v>
      </c>
      <c r="G1841">
        <v>1</v>
      </c>
      <c r="H1841" t="s">
        <v>456</v>
      </c>
      <c r="I1841" t="s">
        <v>331</v>
      </c>
      <c r="K1841">
        <v>0.51624100219244728</v>
      </c>
      <c r="L1841">
        <v>3.573968754094059E-2</v>
      </c>
      <c r="M1841">
        <v>0.20206582088718461</v>
      </c>
      <c r="N1841">
        <v>0.52702702702702697</v>
      </c>
      <c r="O1841">
        <v>4.4910115061174314E-3</v>
      </c>
      <c r="P1841">
        <v>0.94688408510403299</v>
      </c>
      <c r="Q1841">
        <v>0.34525176888856401</v>
      </c>
      <c r="R1841">
        <v>147</v>
      </c>
      <c r="S1841">
        <v>0</v>
      </c>
      <c r="T1841">
        <v>-0.4958069245407466</v>
      </c>
      <c r="U1841">
        <v>40</v>
      </c>
      <c r="V1841">
        <v>2987</v>
      </c>
      <c r="W1841">
        <v>148</v>
      </c>
    </row>
    <row r="1842" spans="1:23">
      <c r="A1842" t="s">
        <v>351</v>
      </c>
      <c r="B1842" t="str">
        <f t="shared" si="28"/>
        <v>electricity_yoy_historical_new_low_9_1</v>
      </c>
      <c r="C1842" t="s">
        <v>435</v>
      </c>
      <c r="D1842" t="s">
        <v>339</v>
      </c>
      <c r="E1842">
        <v>9</v>
      </c>
      <c r="F1842">
        <v>1</v>
      </c>
      <c r="G1842">
        <v>-1</v>
      </c>
      <c r="H1842" t="s">
        <v>330</v>
      </c>
      <c r="I1842" t="s">
        <v>331</v>
      </c>
      <c r="K1842">
        <v>3.229666013471566E-2</v>
      </c>
      <c r="L1842">
        <v>2.6664789189223552E-3</v>
      </c>
      <c r="M1842">
        <v>1.509570748780502E-2</v>
      </c>
      <c r="N1842">
        <v>0.47651006711409388</v>
      </c>
      <c r="O1842">
        <v>1.9008174173839501E-3</v>
      </c>
      <c r="P1842">
        <v>0.3870678639897136</v>
      </c>
      <c r="Q1842">
        <v>0.69926198119908323</v>
      </c>
      <c r="R1842">
        <v>148</v>
      </c>
      <c r="S1842">
        <v>0</v>
      </c>
      <c r="T1842">
        <v>-0.40090344595699579</v>
      </c>
      <c r="U1842">
        <v>31</v>
      </c>
      <c r="V1842">
        <v>3008</v>
      </c>
      <c r="W1842">
        <v>149</v>
      </c>
    </row>
    <row r="1843" spans="1:23">
      <c r="A1843" t="s">
        <v>351</v>
      </c>
      <c r="B1843" t="str">
        <f t="shared" si="28"/>
        <v>electricity_yoy_historical_new_low_9_-1</v>
      </c>
      <c r="C1843" t="s">
        <v>435</v>
      </c>
      <c r="D1843" t="s">
        <v>339</v>
      </c>
      <c r="E1843">
        <v>9</v>
      </c>
      <c r="F1843">
        <v>-1</v>
      </c>
      <c r="G1843">
        <v>-1</v>
      </c>
      <c r="H1843" t="s">
        <v>330</v>
      </c>
      <c r="I1843" t="s">
        <v>331</v>
      </c>
      <c r="K1843">
        <v>-0.3325401387535829</v>
      </c>
      <c r="L1843">
        <v>-3.3301739552628828E-2</v>
      </c>
      <c r="M1843">
        <v>-0.18853076825550941</v>
      </c>
      <c r="N1843">
        <v>0.51677852348993292</v>
      </c>
      <c r="O1843">
        <v>-1.072640152204247E-3</v>
      </c>
      <c r="P1843">
        <v>-0.23307722869854369</v>
      </c>
      <c r="Q1843">
        <v>0.81602347796072427</v>
      </c>
      <c r="R1843">
        <v>148</v>
      </c>
      <c r="S1843">
        <v>0</v>
      </c>
      <c r="T1843">
        <v>-0.6634207653927644</v>
      </c>
      <c r="U1843">
        <v>31</v>
      </c>
      <c r="V1843">
        <v>3008</v>
      </c>
      <c r="W1843">
        <v>149</v>
      </c>
    </row>
    <row r="1844" spans="1:23">
      <c r="A1844" t="s">
        <v>351</v>
      </c>
      <c r="B1844" t="str">
        <f t="shared" si="28"/>
        <v>electricity_ytd_yoy_historical_new_low_9_1</v>
      </c>
      <c r="C1844" t="s">
        <v>436</v>
      </c>
      <c r="D1844" t="s">
        <v>339</v>
      </c>
      <c r="E1844">
        <v>9</v>
      </c>
      <c r="F1844">
        <v>1</v>
      </c>
      <c r="G1844">
        <v>-1</v>
      </c>
      <c r="H1844" t="s">
        <v>330</v>
      </c>
      <c r="I1844" t="s">
        <v>331</v>
      </c>
      <c r="K1844">
        <v>0.67103713941441434</v>
      </c>
      <c r="L1844">
        <v>4.3953168022706553E-2</v>
      </c>
      <c r="M1844">
        <v>0.24888058847049269</v>
      </c>
      <c r="N1844">
        <v>0.49664429530201343</v>
      </c>
      <c r="O1844">
        <v>5.1759657418679631E-3</v>
      </c>
      <c r="P1844">
        <v>1.0415000282833919</v>
      </c>
      <c r="Q1844">
        <v>0.29934189132712918</v>
      </c>
      <c r="R1844">
        <v>148</v>
      </c>
      <c r="S1844">
        <v>0</v>
      </c>
      <c r="T1844">
        <v>-0.45942296926462872</v>
      </c>
      <c r="U1844">
        <v>29</v>
      </c>
      <c r="V1844">
        <v>3008</v>
      </c>
      <c r="W1844">
        <v>149</v>
      </c>
    </row>
    <row r="1845" spans="1:23">
      <c r="A1845" t="s">
        <v>351</v>
      </c>
      <c r="B1845" t="str">
        <f t="shared" si="28"/>
        <v>electricity_ytd_yoy_historical_new_low_9_-1</v>
      </c>
      <c r="C1845" t="s">
        <v>436</v>
      </c>
      <c r="D1845" t="s">
        <v>339</v>
      </c>
      <c r="E1845">
        <v>9</v>
      </c>
      <c r="F1845">
        <v>-1</v>
      </c>
      <c r="G1845">
        <v>-1</v>
      </c>
      <c r="H1845" t="s">
        <v>330</v>
      </c>
      <c r="I1845" t="s">
        <v>331</v>
      </c>
      <c r="K1845">
        <v>-0.58767129150695641</v>
      </c>
      <c r="L1845">
        <v>-7.1533119808751322E-2</v>
      </c>
      <c r="M1845">
        <v>-0.40504941404758399</v>
      </c>
      <c r="N1845">
        <v>0.50335570469798663</v>
      </c>
      <c r="O1845">
        <v>-4.2520663163173114E-3</v>
      </c>
      <c r="P1845">
        <v>-0.9141108646254571</v>
      </c>
      <c r="Q1845">
        <v>0.36214541368376679</v>
      </c>
      <c r="R1845">
        <v>148</v>
      </c>
      <c r="S1845">
        <v>0</v>
      </c>
      <c r="T1845">
        <v>-0.81475377382258973</v>
      </c>
      <c r="U1845">
        <v>29</v>
      </c>
      <c r="V1845">
        <v>3008</v>
      </c>
      <c r="W1845">
        <v>149</v>
      </c>
    </row>
    <row r="1846" spans="1:23">
      <c r="A1846" t="s">
        <v>351</v>
      </c>
      <c r="B1846" t="str">
        <f t="shared" si="28"/>
        <v>industrial_value_added_yoy_historical_new_low_9_1</v>
      </c>
      <c r="C1846" t="s">
        <v>437</v>
      </c>
      <c r="D1846" t="s">
        <v>339</v>
      </c>
      <c r="E1846">
        <v>9</v>
      </c>
      <c r="F1846">
        <v>1</v>
      </c>
      <c r="G1846">
        <v>-1</v>
      </c>
      <c r="H1846" t="s">
        <v>330</v>
      </c>
      <c r="I1846" t="s">
        <v>331</v>
      </c>
      <c r="K1846">
        <v>-6.5080944938289753E-2</v>
      </c>
      <c r="L1846">
        <v>-5.6219108653452476E-3</v>
      </c>
      <c r="M1846">
        <v>-3.1826789369613369E-2</v>
      </c>
      <c r="N1846">
        <v>0.48322147651006708</v>
      </c>
      <c r="O1846">
        <v>1.267766038765312E-3</v>
      </c>
      <c r="P1846">
        <v>0.25567388860122442</v>
      </c>
      <c r="Q1846">
        <v>0.7985576537383875</v>
      </c>
      <c r="R1846">
        <v>148</v>
      </c>
      <c r="S1846">
        <v>0</v>
      </c>
      <c r="T1846">
        <v>-0.50175984961624231</v>
      </c>
      <c r="U1846">
        <v>25</v>
      </c>
      <c r="V1846">
        <v>3008</v>
      </c>
      <c r="W1846">
        <v>149</v>
      </c>
    </row>
    <row r="1847" spans="1:23">
      <c r="A1847" t="s">
        <v>351</v>
      </c>
      <c r="B1847" t="str">
        <f t="shared" si="28"/>
        <v>industrial_value_added_yoy_historical_new_low_9_-1</v>
      </c>
      <c r="C1847" t="s">
        <v>437</v>
      </c>
      <c r="D1847" t="s">
        <v>339</v>
      </c>
      <c r="E1847">
        <v>9</v>
      </c>
      <c r="F1847">
        <v>-1</v>
      </c>
      <c r="G1847">
        <v>-1</v>
      </c>
      <c r="H1847" t="s">
        <v>330</v>
      </c>
      <c r="I1847" t="s">
        <v>331</v>
      </c>
      <c r="K1847">
        <v>-0.26302006381378679</v>
      </c>
      <c r="L1847">
        <v>-2.5244068055327969E-2</v>
      </c>
      <c r="M1847">
        <v>-0.14291184191156131</v>
      </c>
      <c r="N1847">
        <v>0.51006711409395977</v>
      </c>
      <c r="O1847">
        <v>-3.7440275454808989E-4</v>
      </c>
      <c r="P1847">
        <v>-8.0519870972292587E-2</v>
      </c>
      <c r="Q1847">
        <v>0.93593257266901786</v>
      </c>
      <c r="R1847">
        <v>148</v>
      </c>
      <c r="S1847">
        <v>0</v>
      </c>
      <c r="T1847">
        <v>-0.70683046921635273</v>
      </c>
      <c r="U1847">
        <v>25</v>
      </c>
      <c r="V1847">
        <v>3008</v>
      </c>
      <c r="W1847">
        <v>149</v>
      </c>
    </row>
    <row r="1848" spans="1:23">
      <c r="A1848" t="s">
        <v>351</v>
      </c>
      <c r="B1848" t="str">
        <f t="shared" si="28"/>
        <v>fixedasset_investment_yoy_historical_new_low_9_1</v>
      </c>
      <c r="C1848" t="s">
        <v>344</v>
      </c>
      <c r="D1848" t="s">
        <v>339</v>
      </c>
      <c r="E1848">
        <v>9</v>
      </c>
      <c r="F1848">
        <v>1</v>
      </c>
      <c r="G1848">
        <v>1</v>
      </c>
      <c r="H1848" t="s">
        <v>330</v>
      </c>
      <c r="I1848" t="s">
        <v>331</v>
      </c>
      <c r="K1848">
        <v>0.14174692016734469</v>
      </c>
      <c r="L1848">
        <v>1.1167275256130701E-2</v>
      </c>
      <c r="M1848">
        <v>6.3222694174644059E-2</v>
      </c>
      <c r="N1848">
        <v>0.55033557046979864</v>
      </c>
      <c r="O1848">
        <v>2.523198503712664E-3</v>
      </c>
      <c r="P1848">
        <v>0.53341916419450164</v>
      </c>
      <c r="Q1848">
        <v>0.59454361286868096</v>
      </c>
      <c r="R1848">
        <v>148</v>
      </c>
      <c r="S1848">
        <v>0</v>
      </c>
      <c r="T1848">
        <v>-0.46372721492801672</v>
      </c>
      <c r="U1848">
        <v>33</v>
      </c>
      <c r="V1848">
        <v>3008</v>
      </c>
      <c r="W1848">
        <v>149</v>
      </c>
    </row>
    <row r="1849" spans="1:23">
      <c r="A1849" t="s">
        <v>351</v>
      </c>
      <c r="B1849" t="str">
        <f t="shared" si="28"/>
        <v>fixedasset_investment_yoy_historical_new_low_9_-1</v>
      </c>
      <c r="C1849" t="s">
        <v>344</v>
      </c>
      <c r="D1849" t="s">
        <v>339</v>
      </c>
      <c r="E1849">
        <v>9</v>
      </c>
      <c r="F1849">
        <v>-1</v>
      </c>
      <c r="G1849">
        <v>1</v>
      </c>
      <c r="H1849" t="s">
        <v>330</v>
      </c>
      <c r="I1849" t="s">
        <v>331</v>
      </c>
      <c r="K1849">
        <v>-0.39652424423648702</v>
      </c>
      <c r="L1849">
        <v>-4.1428688706037553E-2</v>
      </c>
      <c r="M1849">
        <v>-0.23454542455917471</v>
      </c>
      <c r="N1849">
        <v>0.44966442953020141</v>
      </c>
      <c r="O1849">
        <v>-1.752690096940248E-3</v>
      </c>
      <c r="P1849">
        <v>-0.37367881458461882</v>
      </c>
      <c r="Q1849">
        <v>0.70917803531306856</v>
      </c>
      <c r="R1849">
        <v>148</v>
      </c>
      <c r="S1849">
        <v>0</v>
      </c>
      <c r="T1849">
        <v>-0.6802121803666068</v>
      </c>
      <c r="U1849">
        <v>33</v>
      </c>
      <c r="V1849">
        <v>3008</v>
      </c>
      <c r="W1849">
        <v>149</v>
      </c>
    </row>
    <row r="1850" spans="1:23">
      <c r="A1850" t="s">
        <v>351</v>
      </c>
      <c r="B1850" t="str">
        <f t="shared" si="28"/>
        <v>fixedasset_investment_ytd_yoy_historical_new_low_9_1</v>
      </c>
      <c r="C1850" t="s">
        <v>390</v>
      </c>
      <c r="D1850" t="s">
        <v>339</v>
      </c>
      <c r="E1850">
        <v>9</v>
      </c>
      <c r="F1850">
        <v>1</v>
      </c>
      <c r="G1850">
        <v>-1</v>
      </c>
      <c r="H1850" t="s">
        <v>330</v>
      </c>
      <c r="I1850" t="s">
        <v>331</v>
      </c>
      <c r="K1850">
        <v>-0.45901967670897592</v>
      </c>
      <c r="L1850">
        <v>-5.0167880033560992E-2</v>
      </c>
      <c r="M1850">
        <v>-0.28403213675089573</v>
      </c>
      <c r="N1850">
        <v>0.4563758389261745</v>
      </c>
      <c r="O1850">
        <v>-2.3588392292333972E-3</v>
      </c>
      <c r="P1850">
        <v>-0.48603528747326818</v>
      </c>
      <c r="Q1850">
        <v>0.62766099621519733</v>
      </c>
      <c r="R1850">
        <v>148</v>
      </c>
      <c r="S1850">
        <v>0</v>
      </c>
      <c r="T1850">
        <v>-0.60395500985899253</v>
      </c>
      <c r="U1850">
        <v>33</v>
      </c>
      <c r="V1850">
        <v>3008</v>
      </c>
      <c r="W1850">
        <v>149</v>
      </c>
    </row>
    <row r="1851" spans="1:23">
      <c r="A1851" t="s">
        <v>351</v>
      </c>
      <c r="B1851" t="str">
        <f t="shared" si="28"/>
        <v>fixedasset_investment_ytd_yoy_historical_new_low_9_-1</v>
      </c>
      <c r="C1851" t="s">
        <v>390</v>
      </c>
      <c r="D1851" t="s">
        <v>339</v>
      </c>
      <c r="E1851">
        <v>9</v>
      </c>
      <c r="F1851">
        <v>-1</v>
      </c>
      <c r="G1851">
        <v>-1</v>
      </c>
      <c r="H1851" t="s">
        <v>330</v>
      </c>
      <c r="I1851" t="s">
        <v>331</v>
      </c>
      <c r="K1851">
        <v>0.27364444855787529</v>
      </c>
      <c r="L1851">
        <v>2.047079752794723E-2</v>
      </c>
      <c r="M1851">
        <v>0.11589814755911849</v>
      </c>
      <c r="N1851">
        <v>0.5436241610738255</v>
      </c>
      <c r="O1851">
        <v>3.3926741180937241E-3</v>
      </c>
      <c r="P1851">
        <v>0.68629481841192663</v>
      </c>
      <c r="Q1851">
        <v>0.49360099501188448</v>
      </c>
      <c r="R1851">
        <v>148</v>
      </c>
      <c r="S1851">
        <v>0</v>
      </c>
      <c r="T1851">
        <v>-0.55057858670511572</v>
      </c>
      <c r="U1851">
        <v>33</v>
      </c>
      <c r="V1851">
        <v>3008</v>
      </c>
      <c r="W1851">
        <v>149</v>
      </c>
    </row>
    <row r="1852" spans="1:23">
      <c r="A1852" t="s">
        <v>351</v>
      </c>
      <c r="B1852" t="str">
        <f t="shared" si="28"/>
        <v>pmi_manufacturing_historical_new_low_9_1</v>
      </c>
      <c r="C1852" t="s">
        <v>347</v>
      </c>
      <c r="D1852" t="s">
        <v>339</v>
      </c>
      <c r="E1852">
        <v>9</v>
      </c>
      <c r="F1852">
        <v>1</v>
      </c>
      <c r="G1852">
        <v>1</v>
      </c>
      <c r="H1852" t="s">
        <v>330</v>
      </c>
      <c r="I1852" t="s">
        <v>331</v>
      </c>
      <c r="K1852">
        <v>-0.13518346714286911</v>
      </c>
      <c r="L1852">
        <v>-1.2093811289768939E-2</v>
      </c>
      <c r="M1852">
        <v>-6.8465167743915048E-2</v>
      </c>
      <c r="N1852">
        <v>0.51677852348993292</v>
      </c>
      <c r="O1852">
        <v>6.8421302780294661E-4</v>
      </c>
      <c r="P1852">
        <v>0.14257648394272829</v>
      </c>
      <c r="Q1852">
        <v>0.88681858816168702</v>
      </c>
      <c r="R1852">
        <v>148</v>
      </c>
      <c r="S1852">
        <v>0</v>
      </c>
      <c r="T1852">
        <v>-0.47771383010615609</v>
      </c>
      <c r="U1852">
        <v>23</v>
      </c>
      <c r="V1852">
        <v>3008</v>
      </c>
      <c r="W1852">
        <v>149</v>
      </c>
    </row>
    <row r="1853" spans="1:23">
      <c r="A1853" t="s">
        <v>351</v>
      </c>
      <c r="B1853" t="str">
        <f t="shared" si="28"/>
        <v>pmi_manufacturing_historical_new_low_9_-1</v>
      </c>
      <c r="C1853" t="s">
        <v>347</v>
      </c>
      <c r="D1853" t="s">
        <v>339</v>
      </c>
      <c r="E1853">
        <v>9</v>
      </c>
      <c r="F1853">
        <v>-1</v>
      </c>
      <c r="G1853">
        <v>1</v>
      </c>
      <c r="H1853" t="s">
        <v>330</v>
      </c>
      <c r="I1853" t="s">
        <v>331</v>
      </c>
      <c r="K1853">
        <v>-0.20328004916566431</v>
      </c>
      <c r="L1853">
        <v>-1.8858316653265761E-2</v>
      </c>
      <c r="M1853">
        <v>-0.106760208349371</v>
      </c>
      <c r="N1853">
        <v>0.48322147651006708</v>
      </c>
      <c r="O1853">
        <v>1.306433339174418E-4</v>
      </c>
      <c r="P1853">
        <v>2.7775685658435391E-2</v>
      </c>
      <c r="Q1853">
        <v>0.97787847648967707</v>
      </c>
      <c r="R1853">
        <v>148</v>
      </c>
      <c r="S1853">
        <v>0</v>
      </c>
      <c r="T1853">
        <v>-0.62859234698031141</v>
      </c>
      <c r="U1853">
        <v>23</v>
      </c>
      <c r="V1853">
        <v>3008</v>
      </c>
      <c r="W1853">
        <v>149</v>
      </c>
    </row>
    <row r="1854" spans="1:23">
      <c r="A1854" t="s">
        <v>351</v>
      </c>
      <c r="B1854" t="str">
        <f t="shared" si="28"/>
        <v>pmi_manufacturing_neworder_historical_high_9_-1</v>
      </c>
      <c r="C1854" t="s">
        <v>424</v>
      </c>
      <c r="D1854" t="s">
        <v>333</v>
      </c>
      <c r="E1854">
        <v>9</v>
      </c>
      <c r="F1854">
        <v>-1</v>
      </c>
      <c r="G1854">
        <v>1</v>
      </c>
      <c r="H1854" t="s">
        <v>330</v>
      </c>
      <c r="I1854" t="s">
        <v>331</v>
      </c>
      <c r="K1854">
        <v>-0.6569977081651972</v>
      </c>
      <c r="L1854">
        <v>-8.5742005807044386E-2</v>
      </c>
      <c r="M1854">
        <v>-0.48556936078906632</v>
      </c>
      <c r="N1854">
        <v>0.46979865771812079</v>
      </c>
      <c r="O1854">
        <v>-5.5610046987495786E-3</v>
      </c>
      <c r="P1854">
        <v>-1.1897716279934321</v>
      </c>
      <c r="Q1854">
        <v>0.2360412927676856</v>
      </c>
      <c r="R1854">
        <v>148</v>
      </c>
      <c r="S1854">
        <v>0</v>
      </c>
      <c r="T1854">
        <v>-0.851789621301837</v>
      </c>
      <c r="U1854">
        <v>49</v>
      </c>
      <c r="V1854">
        <v>3008</v>
      </c>
      <c r="W1854">
        <v>149</v>
      </c>
    </row>
    <row r="1855" spans="1:23">
      <c r="A1855" t="s">
        <v>351</v>
      </c>
      <c r="B1855" t="str">
        <f t="shared" si="28"/>
        <v>pmi_manufacturing_neworder_historical_new_low_9_-1</v>
      </c>
      <c r="C1855" t="s">
        <v>424</v>
      </c>
      <c r="D1855" t="s">
        <v>339</v>
      </c>
      <c r="E1855">
        <v>9</v>
      </c>
      <c r="F1855">
        <v>-1</v>
      </c>
      <c r="G1855">
        <v>1</v>
      </c>
      <c r="H1855" t="s">
        <v>330</v>
      </c>
      <c r="I1855" t="s">
        <v>331</v>
      </c>
      <c r="K1855">
        <v>-0.65838158554052129</v>
      </c>
      <c r="L1855">
        <v>-8.6051602346901235E-2</v>
      </c>
      <c r="M1855">
        <v>-0.48732396348934481</v>
      </c>
      <c r="N1855">
        <v>0.44966442953020141</v>
      </c>
      <c r="O1855">
        <v>-5.4669291371732811E-3</v>
      </c>
      <c r="P1855">
        <v>-1.144229232250505</v>
      </c>
      <c r="Q1855">
        <v>0.25437579404689997</v>
      </c>
      <c r="R1855">
        <v>148</v>
      </c>
      <c r="S1855">
        <v>0</v>
      </c>
      <c r="T1855">
        <v>-0.83692574531462849</v>
      </c>
      <c r="U1855">
        <v>19</v>
      </c>
      <c r="V1855">
        <v>3008</v>
      </c>
      <c r="W1855">
        <v>149</v>
      </c>
    </row>
    <row r="1856" spans="1:23">
      <c r="A1856" t="s">
        <v>351</v>
      </c>
      <c r="B1856" t="str">
        <f t="shared" si="28"/>
        <v>pmi_nonmanufacturing_historical_new_high_9_-1</v>
      </c>
      <c r="C1856" t="s">
        <v>342</v>
      </c>
      <c r="D1856" t="s">
        <v>335</v>
      </c>
      <c r="E1856">
        <v>9</v>
      </c>
      <c r="F1856">
        <v>-1</v>
      </c>
      <c r="G1856">
        <v>-1</v>
      </c>
      <c r="H1856" t="s">
        <v>330</v>
      </c>
      <c r="I1856" t="s">
        <v>331</v>
      </c>
      <c r="K1856">
        <v>-0.660876247889987</v>
      </c>
      <c r="L1856">
        <v>-8.6612614304568125E-2</v>
      </c>
      <c r="M1856">
        <v>-0.49050450730966139</v>
      </c>
      <c r="N1856">
        <v>0.46308724832214759</v>
      </c>
      <c r="O1856">
        <v>-5.5241390199831236E-3</v>
      </c>
      <c r="P1856">
        <v>-1.1332831397353369</v>
      </c>
      <c r="Q1856">
        <v>0.25892786788257621</v>
      </c>
      <c r="R1856">
        <v>148</v>
      </c>
      <c r="S1856">
        <v>0</v>
      </c>
      <c r="T1856">
        <v>-0.70899974704441937</v>
      </c>
      <c r="U1856">
        <v>17</v>
      </c>
      <c r="V1856">
        <v>3008</v>
      </c>
      <c r="W1856">
        <v>149</v>
      </c>
    </row>
    <row r="1857" spans="1:23">
      <c r="A1857" t="s">
        <v>351</v>
      </c>
      <c r="B1857" t="str">
        <f t="shared" si="28"/>
        <v>pmi_nonmanufacturing_historical_new_high_12_-1</v>
      </c>
      <c r="C1857" t="s">
        <v>342</v>
      </c>
      <c r="D1857" t="s">
        <v>335</v>
      </c>
      <c r="E1857">
        <v>12</v>
      </c>
      <c r="F1857">
        <v>-1</v>
      </c>
      <c r="G1857">
        <v>-1</v>
      </c>
      <c r="H1857" t="s">
        <v>330</v>
      </c>
      <c r="I1857" t="s">
        <v>331</v>
      </c>
      <c r="K1857">
        <v>-0.66764322404904641</v>
      </c>
      <c r="L1857">
        <v>-8.8153665317639796E-2</v>
      </c>
      <c r="M1857">
        <v>-0.4992399368832624</v>
      </c>
      <c r="N1857">
        <v>0.4563758389261745</v>
      </c>
      <c r="O1857">
        <v>-5.6604348832084306E-3</v>
      </c>
      <c r="P1857">
        <v>-1.161822849162079</v>
      </c>
      <c r="Q1857">
        <v>0.24717765877321479</v>
      </c>
      <c r="R1857">
        <v>148</v>
      </c>
      <c r="S1857">
        <v>0</v>
      </c>
      <c r="T1857">
        <v>-0.71480645259594278</v>
      </c>
      <c r="U1857">
        <v>17</v>
      </c>
      <c r="V1857">
        <v>3008</v>
      </c>
      <c r="W1857">
        <v>149</v>
      </c>
    </row>
    <row r="1858" spans="1:23">
      <c r="A1858" t="s">
        <v>351</v>
      </c>
      <c r="B1858" t="str">
        <f t="shared" si="28"/>
        <v>export_yoy_historical_new_low_9_1</v>
      </c>
      <c r="C1858" t="s">
        <v>438</v>
      </c>
      <c r="D1858" t="s">
        <v>339</v>
      </c>
      <c r="E1858">
        <v>9</v>
      </c>
      <c r="F1858">
        <v>1</v>
      </c>
      <c r="G1858">
        <v>-1</v>
      </c>
      <c r="H1858" t="s">
        <v>330</v>
      </c>
      <c r="I1858" t="s">
        <v>331</v>
      </c>
      <c r="K1858">
        <v>0.26010497679000188</v>
      </c>
      <c r="L1858">
        <v>1.9557523582268921E-2</v>
      </c>
      <c r="M1858">
        <v>0.1107270381563001</v>
      </c>
      <c r="N1858">
        <v>0.52348993288590606</v>
      </c>
      <c r="O1858">
        <v>3.1992410711148048E-3</v>
      </c>
      <c r="P1858">
        <v>0.66006372156540438</v>
      </c>
      <c r="Q1858">
        <v>0.5102388738505852</v>
      </c>
      <c r="R1858">
        <v>148</v>
      </c>
      <c r="S1858">
        <v>0</v>
      </c>
      <c r="T1858">
        <v>-0.50410825861182218</v>
      </c>
      <c r="U1858">
        <v>29</v>
      </c>
      <c r="V1858">
        <v>3008</v>
      </c>
      <c r="W1858">
        <v>149</v>
      </c>
    </row>
    <row r="1859" spans="1:23">
      <c r="A1859" t="s">
        <v>351</v>
      </c>
      <c r="B1859" t="str">
        <f t="shared" ref="B1859:B1922" si="29">C1859&amp;"_"&amp;D1859&amp;"_"&amp;E1859&amp;"_"&amp;F1859</f>
        <v>export_yoy_historical_new_low_9_-1</v>
      </c>
      <c r="C1859" t="s">
        <v>438</v>
      </c>
      <c r="D1859" t="s">
        <v>339</v>
      </c>
      <c r="E1859">
        <v>9</v>
      </c>
      <c r="F1859">
        <v>-1</v>
      </c>
      <c r="G1859">
        <v>-1</v>
      </c>
      <c r="H1859" t="s">
        <v>330</v>
      </c>
      <c r="I1859" t="s">
        <v>331</v>
      </c>
      <c r="K1859">
        <v>-0.45320699606007409</v>
      </c>
      <c r="L1859">
        <v>-4.9317062980212427E-2</v>
      </c>
      <c r="M1859">
        <v>-0.2792138938959226</v>
      </c>
      <c r="N1859">
        <v>0.46979865771812079</v>
      </c>
      <c r="O1859">
        <v>-2.437893210923072E-3</v>
      </c>
      <c r="P1859">
        <v>-0.53422269647923659</v>
      </c>
      <c r="Q1859">
        <v>0.59398902257866992</v>
      </c>
      <c r="R1859">
        <v>148</v>
      </c>
      <c r="S1859">
        <v>0</v>
      </c>
      <c r="T1859">
        <v>-0.78502188002762607</v>
      </c>
      <c r="U1859">
        <v>29</v>
      </c>
      <c r="V1859">
        <v>3008</v>
      </c>
      <c r="W1859">
        <v>149</v>
      </c>
    </row>
    <row r="1860" spans="1:23">
      <c r="A1860" t="s">
        <v>351</v>
      </c>
      <c r="B1860" t="str">
        <f t="shared" si="29"/>
        <v>trade_balance_yoy_historical_new_low_9_1</v>
      </c>
      <c r="C1860" t="s">
        <v>439</v>
      </c>
      <c r="D1860" t="s">
        <v>339</v>
      </c>
      <c r="E1860">
        <v>9</v>
      </c>
      <c r="F1860">
        <v>1</v>
      </c>
      <c r="G1860">
        <v>1</v>
      </c>
      <c r="H1860" t="s">
        <v>330</v>
      </c>
      <c r="I1860" t="s">
        <v>331</v>
      </c>
      <c r="K1860">
        <v>-0.31949307863221238</v>
      </c>
      <c r="L1860">
        <v>-3.1732667464956843E-2</v>
      </c>
      <c r="M1860">
        <v>-0.17964720969885059</v>
      </c>
      <c r="N1860">
        <v>0.48322147651006708</v>
      </c>
      <c r="O1860">
        <v>-9.0907980680862417E-4</v>
      </c>
      <c r="P1860">
        <v>-0.18860660172903099</v>
      </c>
      <c r="Q1860">
        <v>0.8506595340722245</v>
      </c>
      <c r="R1860">
        <v>148</v>
      </c>
      <c r="S1860">
        <v>0</v>
      </c>
      <c r="T1860">
        <v>-0.59131815174496494</v>
      </c>
      <c r="U1860">
        <v>27</v>
      </c>
      <c r="V1860">
        <v>3008</v>
      </c>
      <c r="W1860">
        <v>149</v>
      </c>
    </row>
    <row r="1861" spans="1:23">
      <c r="A1861" t="s">
        <v>351</v>
      </c>
      <c r="B1861" t="str">
        <f t="shared" si="29"/>
        <v>trade_balance_yoy_historical_new_low_9_-1</v>
      </c>
      <c r="C1861" t="s">
        <v>439</v>
      </c>
      <c r="D1861" t="s">
        <v>339</v>
      </c>
      <c r="E1861">
        <v>9</v>
      </c>
      <c r="F1861">
        <v>-1</v>
      </c>
      <c r="G1861">
        <v>1</v>
      </c>
      <c r="H1861" t="s">
        <v>330</v>
      </c>
      <c r="I1861" t="s">
        <v>331</v>
      </c>
      <c r="K1861">
        <v>1.250488996314769E-2</v>
      </c>
      <c r="L1861">
        <v>1.041663196597264E-3</v>
      </c>
      <c r="M1861">
        <v>5.8971369778899954E-3</v>
      </c>
      <c r="N1861">
        <v>0.51006711409395977</v>
      </c>
      <c r="O1861">
        <v>1.7506989427067579E-3</v>
      </c>
      <c r="P1861">
        <v>0.37108755287836082</v>
      </c>
      <c r="Q1861">
        <v>0.71110297323253446</v>
      </c>
      <c r="R1861">
        <v>148</v>
      </c>
      <c r="S1861">
        <v>0</v>
      </c>
      <c r="T1861">
        <v>-0.62128681612934256</v>
      </c>
      <c r="U1861">
        <v>27</v>
      </c>
      <c r="V1861">
        <v>3008</v>
      </c>
      <c r="W1861">
        <v>149</v>
      </c>
    </row>
    <row r="1862" spans="1:23">
      <c r="A1862" t="s">
        <v>351</v>
      </c>
      <c r="B1862" t="str">
        <f t="shared" si="29"/>
        <v>CPI_historical_new_low_9_1</v>
      </c>
      <c r="C1862" t="s">
        <v>386</v>
      </c>
      <c r="D1862" t="s">
        <v>339</v>
      </c>
      <c r="E1862">
        <v>9</v>
      </c>
      <c r="F1862">
        <v>1</v>
      </c>
      <c r="G1862">
        <v>-1</v>
      </c>
      <c r="H1862" t="s">
        <v>330</v>
      </c>
      <c r="I1862" t="s">
        <v>331</v>
      </c>
      <c r="K1862">
        <v>-0.75969202062691943</v>
      </c>
      <c r="L1862">
        <v>-0.1125929653673948</v>
      </c>
      <c r="M1862">
        <v>-0.63784608697531375</v>
      </c>
      <c r="N1862">
        <v>0.46308724832214759</v>
      </c>
      <c r="O1862">
        <v>-7.8589995276795444E-3</v>
      </c>
      <c r="P1862">
        <v>-1.6979383328491231</v>
      </c>
      <c r="Q1862">
        <v>9.1620979128706745E-2</v>
      </c>
      <c r="R1862">
        <v>148</v>
      </c>
      <c r="S1862">
        <v>0</v>
      </c>
      <c r="T1862">
        <v>-0.78044262014391974</v>
      </c>
      <c r="U1862">
        <v>30</v>
      </c>
      <c r="V1862">
        <v>3008</v>
      </c>
      <c r="W1862">
        <v>149</v>
      </c>
    </row>
    <row r="1863" spans="1:23">
      <c r="A1863" t="s">
        <v>351</v>
      </c>
      <c r="B1863" t="str">
        <f t="shared" si="29"/>
        <v>CPI_historical_new_low_9_-1</v>
      </c>
      <c r="C1863" t="s">
        <v>386</v>
      </c>
      <c r="D1863" t="s">
        <v>339</v>
      </c>
      <c r="E1863">
        <v>9</v>
      </c>
      <c r="F1863">
        <v>-1</v>
      </c>
      <c r="G1863">
        <v>-1</v>
      </c>
      <c r="H1863" t="s">
        <v>330</v>
      </c>
      <c r="I1863" t="s">
        <v>331</v>
      </c>
      <c r="K1863">
        <v>1.867223083212503</v>
      </c>
      <c r="L1863">
        <v>9.2256318861728914E-2</v>
      </c>
      <c r="M1863">
        <v>0.52263773134215108</v>
      </c>
      <c r="N1863">
        <v>0.53020134228187921</v>
      </c>
      <c r="O1863">
        <v>8.8459043198314703E-3</v>
      </c>
      <c r="P1863">
        <v>1.764924820842648</v>
      </c>
      <c r="Q1863">
        <v>7.9639002524853647E-2</v>
      </c>
      <c r="R1863">
        <v>148</v>
      </c>
      <c r="S1863">
        <v>0</v>
      </c>
      <c r="T1863">
        <v>-0.51676822074868978</v>
      </c>
      <c r="U1863">
        <v>30</v>
      </c>
      <c r="V1863">
        <v>3008</v>
      </c>
      <c r="W1863">
        <v>149</v>
      </c>
    </row>
    <row r="1864" spans="1:23">
      <c r="A1864" t="s">
        <v>351</v>
      </c>
      <c r="B1864" t="str">
        <f t="shared" si="29"/>
        <v>core_CPI_historical_new_low_9_1</v>
      </c>
      <c r="C1864" t="s">
        <v>440</v>
      </c>
      <c r="D1864" t="s">
        <v>339</v>
      </c>
      <c r="E1864">
        <v>9</v>
      </c>
      <c r="F1864">
        <v>1</v>
      </c>
      <c r="G1864">
        <v>-1</v>
      </c>
      <c r="H1864" t="s">
        <v>330</v>
      </c>
      <c r="I1864" t="s">
        <v>331</v>
      </c>
      <c r="K1864">
        <v>-0.31207776421949512</v>
      </c>
      <c r="L1864">
        <v>-3.0853125306558479E-2</v>
      </c>
      <c r="M1864">
        <v>-0.17466755428154709</v>
      </c>
      <c r="N1864">
        <v>0.50335570469798663</v>
      </c>
      <c r="O1864">
        <v>-8.8290438011500339E-4</v>
      </c>
      <c r="P1864">
        <v>-0.1926013769847193</v>
      </c>
      <c r="Q1864">
        <v>0.84753520139989624</v>
      </c>
      <c r="R1864">
        <v>148</v>
      </c>
      <c r="S1864">
        <v>0</v>
      </c>
      <c r="T1864">
        <v>-0.69944825701260549</v>
      </c>
      <c r="U1864">
        <v>35</v>
      </c>
      <c r="V1864">
        <v>3008</v>
      </c>
      <c r="W1864">
        <v>149</v>
      </c>
    </row>
    <row r="1865" spans="1:23">
      <c r="A1865" t="s">
        <v>351</v>
      </c>
      <c r="B1865" t="str">
        <f t="shared" si="29"/>
        <v>core_CPI_historical_new_low_9_-1</v>
      </c>
      <c r="C1865" t="s">
        <v>440</v>
      </c>
      <c r="D1865" t="s">
        <v>339</v>
      </c>
      <c r="E1865">
        <v>9</v>
      </c>
      <c r="F1865">
        <v>-1</v>
      </c>
      <c r="G1865">
        <v>-1</v>
      </c>
      <c r="H1865" t="s">
        <v>330</v>
      </c>
      <c r="I1865" t="s">
        <v>331</v>
      </c>
      <c r="K1865">
        <v>1.5908044561221411E-3</v>
      </c>
      <c r="L1865">
        <v>1.3317515615107739E-4</v>
      </c>
      <c r="M1865">
        <v>7.5393914181611746E-4</v>
      </c>
      <c r="N1865">
        <v>0.48993288590604028</v>
      </c>
      <c r="O1865">
        <v>1.701847858178265E-3</v>
      </c>
      <c r="P1865">
        <v>0.3461565357214047</v>
      </c>
      <c r="Q1865">
        <v>0.72971668066300166</v>
      </c>
      <c r="R1865">
        <v>148</v>
      </c>
      <c r="S1865">
        <v>0</v>
      </c>
      <c r="T1865">
        <v>-0.6964525574937469</v>
      </c>
      <c r="U1865">
        <v>35</v>
      </c>
      <c r="V1865">
        <v>3008</v>
      </c>
      <c r="W1865">
        <v>149</v>
      </c>
    </row>
    <row r="1866" spans="1:23">
      <c r="A1866" t="s">
        <v>351</v>
      </c>
      <c r="B1866" t="str">
        <f t="shared" si="29"/>
        <v>PPI_historical_new_low_9_1</v>
      </c>
      <c r="C1866" t="s">
        <v>421</v>
      </c>
      <c r="D1866" t="s">
        <v>339</v>
      </c>
      <c r="E1866">
        <v>9</v>
      </c>
      <c r="F1866">
        <v>1</v>
      </c>
      <c r="G1866">
        <v>1</v>
      </c>
      <c r="H1866" t="s">
        <v>330</v>
      </c>
      <c r="I1866" t="s">
        <v>331</v>
      </c>
      <c r="K1866">
        <v>1.1192142640696301</v>
      </c>
      <c r="L1866">
        <v>6.4941668190768409E-2</v>
      </c>
      <c r="M1866">
        <v>0.36778980745850032</v>
      </c>
      <c r="N1866">
        <v>0.51677852348993292</v>
      </c>
      <c r="O1866">
        <v>6.8452261359835632E-3</v>
      </c>
      <c r="P1866">
        <v>1.367267851178988</v>
      </c>
      <c r="Q1866">
        <v>0.17361432597168139</v>
      </c>
      <c r="R1866">
        <v>148</v>
      </c>
      <c r="S1866">
        <v>0</v>
      </c>
      <c r="T1866">
        <v>-0.47771383010615609</v>
      </c>
      <c r="U1866">
        <v>19</v>
      </c>
      <c r="V1866">
        <v>3008</v>
      </c>
      <c r="W1866">
        <v>149</v>
      </c>
    </row>
    <row r="1867" spans="1:23">
      <c r="A1867" t="s">
        <v>351</v>
      </c>
      <c r="B1867" t="str">
        <f t="shared" si="29"/>
        <v>PPI_historical_new_low_9_-1</v>
      </c>
      <c r="C1867" t="s">
        <v>421</v>
      </c>
      <c r="D1867" t="s">
        <v>339</v>
      </c>
      <c r="E1867">
        <v>9</v>
      </c>
      <c r="F1867">
        <v>-1</v>
      </c>
      <c r="G1867">
        <v>1</v>
      </c>
      <c r="H1867" t="s">
        <v>330</v>
      </c>
      <c r="I1867" t="s">
        <v>331</v>
      </c>
      <c r="K1867">
        <v>-0.67487167427068107</v>
      </c>
      <c r="L1867">
        <v>-8.9831894148233449E-2</v>
      </c>
      <c r="M1867">
        <v>-0.50875279266552254</v>
      </c>
      <c r="N1867">
        <v>0.47651006711409388</v>
      </c>
      <c r="O1867">
        <v>-5.7276697162640363E-3</v>
      </c>
      <c r="P1867">
        <v>-1.177671721165189</v>
      </c>
      <c r="Q1867">
        <v>0.24081778024135039</v>
      </c>
      <c r="R1867">
        <v>148</v>
      </c>
      <c r="S1867">
        <v>0</v>
      </c>
      <c r="T1867">
        <v>-0.86825946323358583</v>
      </c>
      <c r="U1867">
        <v>19</v>
      </c>
      <c r="V1867">
        <v>3008</v>
      </c>
      <c r="W1867">
        <v>149</v>
      </c>
    </row>
    <row r="1868" spans="1:23">
      <c r="A1868" t="s">
        <v>351</v>
      </c>
      <c r="B1868" t="str">
        <f t="shared" si="29"/>
        <v>CPI_PPI_historical_new_low_9_1</v>
      </c>
      <c r="C1868" t="s">
        <v>345</v>
      </c>
      <c r="D1868" t="s">
        <v>339</v>
      </c>
      <c r="E1868">
        <v>9</v>
      </c>
      <c r="F1868">
        <v>1</v>
      </c>
      <c r="G1868">
        <v>-1</v>
      </c>
      <c r="H1868" t="s">
        <v>330</v>
      </c>
      <c r="I1868" t="s">
        <v>331</v>
      </c>
      <c r="K1868">
        <v>8.9282526097339554E-2</v>
      </c>
      <c r="L1868">
        <v>7.1902378625197114E-3</v>
      </c>
      <c r="M1868">
        <v>4.0706490213617053E-2</v>
      </c>
      <c r="N1868">
        <v>0.53020134228187921</v>
      </c>
      <c r="O1868">
        <v>2.269481511157466E-3</v>
      </c>
      <c r="P1868">
        <v>0.46684276092291288</v>
      </c>
      <c r="Q1868">
        <v>0.64129888915617483</v>
      </c>
      <c r="R1868">
        <v>148</v>
      </c>
      <c r="S1868">
        <v>0</v>
      </c>
      <c r="T1868">
        <v>-0.51324921546295499</v>
      </c>
      <c r="U1868">
        <v>17</v>
      </c>
      <c r="V1868">
        <v>3008</v>
      </c>
      <c r="W1868">
        <v>149</v>
      </c>
    </row>
    <row r="1869" spans="1:23">
      <c r="A1869" t="s">
        <v>351</v>
      </c>
      <c r="B1869" t="str">
        <f t="shared" si="29"/>
        <v>CPI_PPI_historical_new_low_9_-1</v>
      </c>
      <c r="C1869" t="s">
        <v>345</v>
      </c>
      <c r="D1869" t="s">
        <v>339</v>
      </c>
      <c r="E1869">
        <v>9</v>
      </c>
      <c r="F1869">
        <v>-1</v>
      </c>
      <c r="G1869">
        <v>-1</v>
      </c>
      <c r="H1869" t="s">
        <v>330</v>
      </c>
      <c r="I1869" t="s">
        <v>331</v>
      </c>
      <c r="K1869">
        <v>-0.3674583324059667</v>
      </c>
      <c r="L1869">
        <v>-3.7643630227363938E-2</v>
      </c>
      <c r="M1869">
        <v>-0.21311396017130149</v>
      </c>
      <c r="N1869">
        <v>0.46308724832214759</v>
      </c>
      <c r="O1869">
        <v>-1.3891489812144419E-3</v>
      </c>
      <c r="P1869">
        <v>-0.29375132323924502</v>
      </c>
      <c r="Q1869">
        <v>0.7693594725528794</v>
      </c>
      <c r="R1869">
        <v>148</v>
      </c>
      <c r="S1869">
        <v>0</v>
      </c>
      <c r="T1869">
        <v>-0.6534979867321391</v>
      </c>
      <c r="U1869">
        <v>17</v>
      </c>
      <c r="V1869">
        <v>3008</v>
      </c>
      <c r="W1869">
        <v>149</v>
      </c>
    </row>
    <row r="1870" spans="1:23">
      <c r="A1870" t="s">
        <v>351</v>
      </c>
      <c r="B1870" t="str">
        <f t="shared" si="29"/>
        <v>core_CPI_PPI_historical_new_low_9_1</v>
      </c>
      <c r="C1870" t="s">
        <v>420</v>
      </c>
      <c r="D1870" t="s">
        <v>339</v>
      </c>
      <c r="E1870">
        <v>9</v>
      </c>
      <c r="F1870">
        <v>1</v>
      </c>
      <c r="G1870">
        <v>-1</v>
      </c>
      <c r="H1870" t="s">
        <v>330</v>
      </c>
      <c r="I1870" t="s">
        <v>331</v>
      </c>
      <c r="K1870">
        <v>0.54177379726543617</v>
      </c>
      <c r="L1870">
        <v>3.6935470981542373E-2</v>
      </c>
      <c r="M1870">
        <v>0.20913366889867979</v>
      </c>
      <c r="N1870">
        <v>0.55033557046979864</v>
      </c>
      <c r="O1870">
        <v>4.6314193016443522E-3</v>
      </c>
      <c r="P1870">
        <v>0.94614966836069614</v>
      </c>
      <c r="Q1870">
        <v>0.34561443705852962</v>
      </c>
      <c r="R1870">
        <v>148</v>
      </c>
      <c r="S1870">
        <v>0</v>
      </c>
      <c r="T1870">
        <v>-0.50449701178445672</v>
      </c>
      <c r="U1870">
        <v>15</v>
      </c>
      <c r="V1870">
        <v>3008</v>
      </c>
      <c r="W1870">
        <v>149</v>
      </c>
    </row>
    <row r="1871" spans="1:23">
      <c r="A1871" t="s">
        <v>351</v>
      </c>
      <c r="B1871" t="str">
        <f t="shared" si="29"/>
        <v>core_CPI_PPI_historical_new_low_9_-1</v>
      </c>
      <c r="C1871" t="s">
        <v>420</v>
      </c>
      <c r="D1871" t="s">
        <v>339</v>
      </c>
      <c r="E1871">
        <v>9</v>
      </c>
      <c r="F1871">
        <v>-1</v>
      </c>
      <c r="G1871">
        <v>-1</v>
      </c>
      <c r="H1871" t="s">
        <v>330</v>
      </c>
      <c r="I1871" t="s">
        <v>331</v>
      </c>
      <c r="K1871">
        <v>-0.55310137793187919</v>
      </c>
      <c r="L1871">
        <v>-6.5249508667770906E-2</v>
      </c>
      <c r="M1871">
        <v>-0.36945160786893277</v>
      </c>
      <c r="N1871">
        <v>0.44295302013422821</v>
      </c>
      <c r="O1871">
        <v>-3.688104133416342E-3</v>
      </c>
      <c r="P1871">
        <v>-0.77409911041698731</v>
      </c>
      <c r="Q1871">
        <v>0.4401069969339878</v>
      </c>
      <c r="R1871">
        <v>148</v>
      </c>
      <c r="S1871">
        <v>0</v>
      </c>
      <c r="T1871">
        <v>-0.75631340326135976</v>
      </c>
      <c r="U1871">
        <v>15</v>
      </c>
      <c r="V1871">
        <v>3008</v>
      </c>
      <c r="W1871">
        <v>149</v>
      </c>
    </row>
    <row r="1872" spans="1:23">
      <c r="A1872" t="s">
        <v>351</v>
      </c>
      <c r="B1872" t="str">
        <f t="shared" si="29"/>
        <v>tot_retail_sales_yoy_historical_new_low_9_1</v>
      </c>
      <c r="C1872" t="s">
        <v>441</v>
      </c>
      <c r="D1872" t="s">
        <v>339</v>
      </c>
      <c r="E1872">
        <v>9</v>
      </c>
      <c r="F1872">
        <v>1</v>
      </c>
      <c r="G1872">
        <v>1</v>
      </c>
      <c r="H1872" t="s">
        <v>330</v>
      </c>
      <c r="I1872" t="s">
        <v>331</v>
      </c>
      <c r="K1872">
        <v>-0.6404609305448602</v>
      </c>
      <c r="L1872">
        <v>-8.212842687581301E-2</v>
      </c>
      <c r="M1872">
        <v>-0.46508858868420111</v>
      </c>
      <c r="N1872">
        <v>0.44295302013422821</v>
      </c>
      <c r="O1872">
        <v>-5.1642707634912098E-3</v>
      </c>
      <c r="P1872">
        <v>-1.0925544891223651</v>
      </c>
      <c r="Q1872">
        <v>0.27636469722640777</v>
      </c>
      <c r="R1872">
        <v>148</v>
      </c>
      <c r="S1872">
        <v>0</v>
      </c>
      <c r="T1872">
        <v>-0.76260310671892084</v>
      </c>
      <c r="U1872">
        <v>33</v>
      </c>
      <c r="V1872">
        <v>3008</v>
      </c>
      <c r="W1872">
        <v>149</v>
      </c>
    </row>
    <row r="1873" spans="1:23">
      <c r="A1873" t="s">
        <v>351</v>
      </c>
      <c r="B1873" t="str">
        <f t="shared" si="29"/>
        <v>tot_retail_sales_yoy_historical_new_low_9_-1</v>
      </c>
      <c r="C1873" t="s">
        <v>441</v>
      </c>
      <c r="D1873" t="s">
        <v>339</v>
      </c>
      <c r="E1873">
        <v>9</v>
      </c>
      <c r="F1873">
        <v>-1</v>
      </c>
      <c r="G1873">
        <v>1</v>
      </c>
      <c r="H1873" t="s">
        <v>330</v>
      </c>
      <c r="I1873" t="s">
        <v>331</v>
      </c>
      <c r="K1873">
        <v>0.91638863220849909</v>
      </c>
      <c r="L1873">
        <v>5.6003878277500967E-2</v>
      </c>
      <c r="M1873">
        <v>0.31714676269533593</v>
      </c>
      <c r="N1873">
        <v>0.55033557046979864</v>
      </c>
      <c r="O1873">
        <v>6.0776848662921733E-3</v>
      </c>
      <c r="P1873">
        <v>1.2475747165799349</v>
      </c>
      <c r="Q1873">
        <v>0.2141572527307648</v>
      </c>
      <c r="R1873">
        <v>148</v>
      </c>
      <c r="S1873">
        <v>0</v>
      </c>
      <c r="T1873">
        <v>-0.620695851225469</v>
      </c>
      <c r="U1873">
        <v>33</v>
      </c>
      <c r="V1873">
        <v>3008</v>
      </c>
      <c r="W1873">
        <v>149</v>
      </c>
    </row>
    <row r="1874" spans="1:23">
      <c r="A1874" t="s">
        <v>351</v>
      </c>
      <c r="B1874" t="str">
        <f t="shared" si="29"/>
        <v>consumer_confidence_historical_new_low_9_1</v>
      </c>
      <c r="C1874" t="s">
        <v>442</v>
      </c>
      <c r="D1874" t="s">
        <v>339</v>
      </c>
      <c r="E1874">
        <v>9</v>
      </c>
      <c r="F1874">
        <v>1</v>
      </c>
      <c r="G1874">
        <v>-1</v>
      </c>
      <c r="H1874" t="s">
        <v>330</v>
      </c>
      <c r="I1874" t="s">
        <v>331</v>
      </c>
      <c r="K1874">
        <v>5.0430236361382892E-2</v>
      </c>
      <c r="L1874">
        <v>4.1303004750496966E-3</v>
      </c>
      <c r="M1874">
        <v>2.338290648635467E-2</v>
      </c>
      <c r="N1874">
        <v>0.50335570469798663</v>
      </c>
      <c r="O1874">
        <v>1.9230175438702561E-3</v>
      </c>
      <c r="P1874">
        <v>0.40807989239519388</v>
      </c>
      <c r="Q1874">
        <v>0.68380478038672665</v>
      </c>
      <c r="R1874">
        <v>148</v>
      </c>
      <c r="S1874">
        <v>0</v>
      </c>
      <c r="T1874">
        <v>-0.48244755706085068</v>
      </c>
      <c r="U1874">
        <v>27</v>
      </c>
      <c r="V1874">
        <v>3008</v>
      </c>
      <c r="W1874">
        <v>149</v>
      </c>
    </row>
    <row r="1875" spans="1:23">
      <c r="A1875" t="s">
        <v>351</v>
      </c>
      <c r="B1875" t="str">
        <f t="shared" si="29"/>
        <v>consumer_confidence_historical_new_low_9_-1</v>
      </c>
      <c r="C1875" t="s">
        <v>442</v>
      </c>
      <c r="D1875" t="s">
        <v>339</v>
      </c>
      <c r="E1875">
        <v>9</v>
      </c>
      <c r="F1875">
        <v>-1</v>
      </c>
      <c r="G1875">
        <v>-1</v>
      </c>
      <c r="H1875" t="s">
        <v>330</v>
      </c>
      <c r="I1875" t="s">
        <v>331</v>
      </c>
      <c r="K1875">
        <v>-0.34406249773868031</v>
      </c>
      <c r="L1875">
        <v>-3.4710992665740507E-2</v>
      </c>
      <c r="M1875">
        <v>-0.19650964874215049</v>
      </c>
      <c r="N1875">
        <v>0.49664429530201343</v>
      </c>
      <c r="O1875">
        <v>-1.2389160712433899E-3</v>
      </c>
      <c r="P1875">
        <v>-0.2694397040382378</v>
      </c>
      <c r="Q1875">
        <v>0.78796662166487907</v>
      </c>
      <c r="R1875">
        <v>148</v>
      </c>
      <c r="S1875">
        <v>0</v>
      </c>
      <c r="T1875">
        <v>-0.62568706383027728</v>
      </c>
      <c r="U1875">
        <v>27</v>
      </c>
      <c r="V1875">
        <v>3008</v>
      </c>
      <c r="W1875">
        <v>149</v>
      </c>
    </row>
    <row r="1876" spans="1:23">
      <c r="A1876" t="s">
        <v>351</v>
      </c>
      <c r="B1876" t="str">
        <f t="shared" si="29"/>
        <v>M1_historical_new_low_9_1</v>
      </c>
      <c r="C1876" t="s">
        <v>343</v>
      </c>
      <c r="D1876" t="s">
        <v>339</v>
      </c>
      <c r="E1876">
        <v>9</v>
      </c>
      <c r="F1876">
        <v>1</v>
      </c>
      <c r="G1876">
        <v>-1</v>
      </c>
      <c r="H1876" t="s">
        <v>330</v>
      </c>
      <c r="I1876" t="s">
        <v>331</v>
      </c>
      <c r="K1876">
        <v>-0.15006958000320869</v>
      </c>
      <c r="L1876">
        <v>-1.352977929485377E-2</v>
      </c>
      <c r="M1876">
        <v>-7.6594394594841464E-2</v>
      </c>
      <c r="N1876">
        <v>0.46308724832214759</v>
      </c>
      <c r="O1876">
        <v>6.3737050909138749E-4</v>
      </c>
      <c r="P1876">
        <v>0.1284010804086122</v>
      </c>
      <c r="Q1876">
        <v>0.89800589109309126</v>
      </c>
      <c r="R1876">
        <v>148</v>
      </c>
      <c r="S1876">
        <v>0</v>
      </c>
      <c r="T1876">
        <v>-0.51409816333901248</v>
      </c>
      <c r="U1876">
        <v>33</v>
      </c>
      <c r="V1876">
        <v>3008</v>
      </c>
      <c r="W1876">
        <v>149</v>
      </c>
    </row>
    <row r="1877" spans="1:23">
      <c r="A1877" t="s">
        <v>351</v>
      </c>
      <c r="B1877" t="str">
        <f t="shared" si="29"/>
        <v>M1_historical_new_low_9_-1</v>
      </c>
      <c r="C1877" t="s">
        <v>343</v>
      </c>
      <c r="D1877" t="s">
        <v>339</v>
      </c>
      <c r="E1877">
        <v>9</v>
      </c>
      <c r="F1877">
        <v>-1</v>
      </c>
      <c r="G1877">
        <v>-1</v>
      </c>
      <c r="H1877" t="s">
        <v>330</v>
      </c>
      <c r="I1877" t="s">
        <v>331</v>
      </c>
      <c r="K1877">
        <v>-0.18932589147562109</v>
      </c>
      <c r="L1877">
        <v>-1.743010520180055E-2</v>
      </c>
      <c r="M1877">
        <v>-9.8674806629263576E-2</v>
      </c>
      <c r="N1877">
        <v>0.53020134228187921</v>
      </c>
      <c r="O1877">
        <v>2.7816959919964139E-4</v>
      </c>
      <c r="P1877">
        <v>5.9484954874774683E-2</v>
      </c>
      <c r="Q1877">
        <v>0.9526460939421586</v>
      </c>
      <c r="R1877">
        <v>148</v>
      </c>
      <c r="S1877">
        <v>0</v>
      </c>
      <c r="T1877">
        <v>-0.61206334870188128</v>
      </c>
      <c r="U1877">
        <v>33</v>
      </c>
      <c r="V1877">
        <v>3008</v>
      </c>
      <c r="W1877">
        <v>149</v>
      </c>
    </row>
    <row r="1878" spans="1:23">
      <c r="A1878" t="s">
        <v>351</v>
      </c>
      <c r="B1878" t="str">
        <f t="shared" si="29"/>
        <v>M2_historical_new_low_9_1</v>
      </c>
      <c r="C1878" t="s">
        <v>341</v>
      </c>
      <c r="D1878" t="s">
        <v>339</v>
      </c>
      <c r="E1878">
        <v>9</v>
      </c>
      <c r="F1878">
        <v>1</v>
      </c>
      <c r="G1878">
        <v>-1</v>
      </c>
      <c r="H1878" t="s">
        <v>330</v>
      </c>
      <c r="I1878" t="s">
        <v>331</v>
      </c>
      <c r="K1878">
        <v>-0.56679115511536859</v>
      </c>
      <c r="L1878">
        <v>-6.7682711148367991E-2</v>
      </c>
      <c r="M1878">
        <v>-0.3832357986346267</v>
      </c>
      <c r="N1878">
        <v>0.49664429530201343</v>
      </c>
      <c r="O1878">
        <v>-3.899003767055004E-3</v>
      </c>
      <c r="P1878">
        <v>-0.80585724659879632</v>
      </c>
      <c r="Q1878">
        <v>0.42161806333750612</v>
      </c>
      <c r="R1878">
        <v>148</v>
      </c>
      <c r="S1878">
        <v>0</v>
      </c>
      <c r="T1878">
        <v>-0.60028780852208286</v>
      </c>
      <c r="U1878">
        <v>31</v>
      </c>
      <c r="V1878">
        <v>3008</v>
      </c>
      <c r="W1878">
        <v>149</v>
      </c>
    </row>
    <row r="1879" spans="1:23">
      <c r="A1879" t="s">
        <v>351</v>
      </c>
      <c r="B1879" t="str">
        <f t="shared" si="29"/>
        <v>M2_historical_new_low_9_-1</v>
      </c>
      <c r="C1879" t="s">
        <v>341</v>
      </c>
      <c r="D1879" t="s">
        <v>339</v>
      </c>
      <c r="E1879">
        <v>9</v>
      </c>
      <c r="F1879">
        <v>-1</v>
      </c>
      <c r="G1879">
        <v>-1</v>
      </c>
      <c r="H1879" t="s">
        <v>330</v>
      </c>
      <c r="I1879" t="s">
        <v>331</v>
      </c>
      <c r="K1879">
        <v>0.59049519342603252</v>
      </c>
      <c r="L1879">
        <v>3.9641710574415352E-2</v>
      </c>
      <c r="M1879">
        <v>0.22446090520703249</v>
      </c>
      <c r="N1879">
        <v>0.49664429530201343</v>
      </c>
      <c r="O1879">
        <v>4.8337833513341357E-3</v>
      </c>
      <c r="P1879">
        <v>1.005146116811118</v>
      </c>
      <c r="Q1879">
        <v>0.3164670373114945</v>
      </c>
      <c r="R1879">
        <v>148</v>
      </c>
      <c r="S1879">
        <v>0</v>
      </c>
      <c r="T1879">
        <v>-0.49242224906090137</v>
      </c>
      <c r="U1879">
        <v>31</v>
      </c>
      <c r="V1879">
        <v>3008</v>
      </c>
      <c r="W1879">
        <v>149</v>
      </c>
    </row>
    <row r="1880" spans="1:23">
      <c r="A1880" t="s">
        <v>351</v>
      </c>
      <c r="B1880" t="str">
        <f t="shared" si="29"/>
        <v>M2_M1_historical_new_low_9_1</v>
      </c>
      <c r="C1880" t="s">
        <v>334</v>
      </c>
      <c r="D1880" t="s">
        <v>339</v>
      </c>
      <c r="E1880">
        <v>9</v>
      </c>
      <c r="F1880">
        <v>1</v>
      </c>
      <c r="G1880">
        <v>1</v>
      </c>
      <c r="H1880" t="s">
        <v>330</v>
      </c>
      <c r="I1880" t="s">
        <v>331</v>
      </c>
      <c r="K1880">
        <v>-0.32395051670015063</v>
      </c>
      <c r="L1880">
        <v>-3.2265606415897818E-2</v>
      </c>
      <c r="M1880">
        <v>-0.1826645346837158</v>
      </c>
      <c r="N1880">
        <v>0.51006711409395977</v>
      </c>
      <c r="O1880">
        <v>-9.5449247238413662E-4</v>
      </c>
      <c r="P1880">
        <v>-0.1984482593921317</v>
      </c>
      <c r="Q1880">
        <v>0.84296670085298264</v>
      </c>
      <c r="R1880">
        <v>148</v>
      </c>
      <c r="S1880">
        <v>0</v>
      </c>
      <c r="T1880">
        <v>-0.51192154841402671</v>
      </c>
      <c r="U1880">
        <v>22</v>
      </c>
      <c r="V1880">
        <v>3008</v>
      </c>
      <c r="W1880">
        <v>149</v>
      </c>
    </row>
    <row r="1881" spans="1:23">
      <c r="A1881" t="s">
        <v>351</v>
      </c>
      <c r="B1881" t="str">
        <f t="shared" si="29"/>
        <v>M2_M1_historical_new_low_9_-1</v>
      </c>
      <c r="C1881" t="s">
        <v>334</v>
      </c>
      <c r="D1881" t="s">
        <v>339</v>
      </c>
      <c r="E1881">
        <v>9</v>
      </c>
      <c r="F1881">
        <v>-1</v>
      </c>
      <c r="G1881">
        <v>1</v>
      </c>
      <c r="H1881" t="s">
        <v>330</v>
      </c>
      <c r="I1881" t="s">
        <v>331</v>
      </c>
      <c r="K1881">
        <v>1.918069987349225E-2</v>
      </c>
      <c r="L1881">
        <v>1.5929447231910481E-3</v>
      </c>
      <c r="M1881">
        <v>9.0181012837001907E-3</v>
      </c>
      <c r="N1881">
        <v>0.48993288590604028</v>
      </c>
      <c r="O1881">
        <v>1.8015049230246411E-3</v>
      </c>
      <c r="P1881">
        <v>0.38038287553049172</v>
      </c>
      <c r="Q1881">
        <v>0.70420659656934492</v>
      </c>
      <c r="R1881">
        <v>148</v>
      </c>
      <c r="S1881">
        <v>0</v>
      </c>
      <c r="T1881">
        <v>-0.57198393079465892</v>
      </c>
      <c r="U1881">
        <v>22</v>
      </c>
      <c r="V1881">
        <v>3008</v>
      </c>
      <c r="W1881">
        <v>149</v>
      </c>
    </row>
    <row r="1882" spans="1:23">
      <c r="A1882" t="s">
        <v>351</v>
      </c>
      <c r="B1882" t="str">
        <f t="shared" si="29"/>
        <v>TSF_newadded_MA12_yoy_historical_new_low_9_1</v>
      </c>
      <c r="C1882" t="s">
        <v>332</v>
      </c>
      <c r="D1882" t="s">
        <v>339</v>
      </c>
      <c r="E1882">
        <v>9</v>
      </c>
      <c r="F1882">
        <v>1</v>
      </c>
      <c r="G1882">
        <v>-1</v>
      </c>
      <c r="H1882" t="s">
        <v>330</v>
      </c>
      <c r="I1882" t="s">
        <v>331</v>
      </c>
      <c r="K1882">
        <v>-0.28007164454612438</v>
      </c>
      <c r="L1882">
        <v>-2.7153811686426169E-2</v>
      </c>
      <c r="M1882">
        <v>-0.1537237286826332</v>
      </c>
      <c r="N1882">
        <v>0.48322147651006708</v>
      </c>
      <c r="O1882">
        <v>-4.0820609819242027E-4</v>
      </c>
      <c r="P1882">
        <v>-8.1795277228072283E-2</v>
      </c>
      <c r="Q1882">
        <v>0.93492002590149315</v>
      </c>
      <c r="R1882">
        <v>148</v>
      </c>
      <c r="S1882">
        <v>0</v>
      </c>
      <c r="T1882">
        <v>-0.58900067577345472</v>
      </c>
      <c r="U1882">
        <v>17</v>
      </c>
      <c r="V1882">
        <v>3008</v>
      </c>
      <c r="W1882">
        <v>149</v>
      </c>
    </row>
    <row r="1883" spans="1:23">
      <c r="A1883" t="s">
        <v>351</v>
      </c>
      <c r="B1883" t="str">
        <f t="shared" si="29"/>
        <v>TSF_newadded_MA12_yoy_historical_new_low_9_-1</v>
      </c>
      <c r="C1883" t="s">
        <v>332</v>
      </c>
      <c r="D1883" t="s">
        <v>339</v>
      </c>
      <c r="E1883">
        <v>9</v>
      </c>
      <c r="F1883">
        <v>-1</v>
      </c>
      <c r="G1883">
        <v>-1</v>
      </c>
      <c r="H1883" t="s">
        <v>330</v>
      </c>
      <c r="I1883" t="s">
        <v>331</v>
      </c>
      <c r="K1883">
        <v>-4.2937286302238253E-2</v>
      </c>
      <c r="L1883">
        <v>-3.669899082351713E-3</v>
      </c>
      <c r="M1883">
        <v>-2.0776109716857571E-2</v>
      </c>
      <c r="N1883">
        <v>0.51006711409395977</v>
      </c>
      <c r="O1883">
        <v>1.466735882490209E-3</v>
      </c>
      <c r="P1883">
        <v>0.30238195472602181</v>
      </c>
      <c r="Q1883">
        <v>0.76278545124475028</v>
      </c>
      <c r="R1883">
        <v>148</v>
      </c>
      <c r="S1883">
        <v>0</v>
      </c>
      <c r="T1883">
        <v>-0.5333517125137196</v>
      </c>
      <c r="U1883">
        <v>17</v>
      </c>
      <c r="V1883">
        <v>3008</v>
      </c>
      <c r="W1883">
        <v>149</v>
      </c>
    </row>
    <row r="1884" spans="1:23">
      <c r="A1884" t="s">
        <v>351</v>
      </c>
      <c r="B1884" t="str">
        <f t="shared" si="29"/>
        <v>TSF_yoy_historical_new_low_9_1</v>
      </c>
      <c r="C1884" t="s">
        <v>391</v>
      </c>
      <c r="D1884" t="s">
        <v>339</v>
      </c>
      <c r="E1884">
        <v>9</v>
      </c>
      <c r="F1884">
        <v>1</v>
      </c>
      <c r="G1884">
        <v>-1</v>
      </c>
      <c r="H1884" t="s">
        <v>330</v>
      </c>
      <c r="I1884" t="s">
        <v>331</v>
      </c>
      <c r="K1884">
        <v>-5.6304333913996467E-2</v>
      </c>
      <c r="L1884">
        <v>-4.8432173969737979E-3</v>
      </c>
      <c r="M1884">
        <v>-2.7418475343582369E-2</v>
      </c>
      <c r="N1884">
        <v>0.47651006711409388</v>
      </c>
      <c r="O1884">
        <v>1.2549123938650651E-3</v>
      </c>
      <c r="P1884">
        <v>0.26217581460224598</v>
      </c>
      <c r="Q1884">
        <v>0.79355045628066967</v>
      </c>
      <c r="R1884">
        <v>148</v>
      </c>
      <c r="S1884">
        <v>0</v>
      </c>
      <c r="T1884">
        <v>-0.48769396979534579</v>
      </c>
      <c r="U1884">
        <v>41</v>
      </c>
      <c r="V1884">
        <v>3008</v>
      </c>
      <c r="W1884">
        <v>149</v>
      </c>
    </row>
    <row r="1885" spans="1:23">
      <c r="A1885" t="s">
        <v>351</v>
      </c>
      <c r="B1885" t="str">
        <f t="shared" si="29"/>
        <v>TSF_yoy_historical_new_low_9_-1</v>
      </c>
      <c r="C1885" t="s">
        <v>391</v>
      </c>
      <c r="D1885" t="s">
        <v>339</v>
      </c>
      <c r="E1885">
        <v>9</v>
      </c>
      <c r="F1885">
        <v>-1</v>
      </c>
      <c r="G1885">
        <v>-1</v>
      </c>
      <c r="H1885" t="s">
        <v>330</v>
      </c>
      <c r="I1885" t="s">
        <v>331</v>
      </c>
      <c r="K1885">
        <v>-0.26987416568695177</v>
      </c>
      <c r="L1885">
        <v>-2.6006798200699181E-2</v>
      </c>
      <c r="M1885">
        <v>-0.14722997065482549</v>
      </c>
      <c r="N1885">
        <v>0.51677852348993292</v>
      </c>
      <c r="O1885">
        <v>-4.7846122687847658E-4</v>
      </c>
      <c r="P1885">
        <v>-0.1026834977214507</v>
      </c>
      <c r="Q1885">
        <v>0.91835317040004294</v>
      </c>
      <c r="R1885">
        <v>148</v>
      </c>
      <c r="S1885">
        <v>0</v>
      </c>
      <c r="T1885">
        <v>-0.51856077288093949</v>
      </c>
      <c r="U1885">
        <v>41</v>
      </c>
      <c r="V1885">
        <v>3008</v>
      </c>
      <c r="W1885">
        <v>149</v>
      </c>
    </row>
    <row r="1886" spans="1:23">
      <c r="A1886" t="s">
        <v>351</v>
      </c>
      <c r="B1886" t="str">
        <f t="shared" si="29"/>
        <v>long_loan_newadded_MA12_yoy_historical_new_low_9_1</v>
      </c>
      <c r="C1886" t="s">
        <v>328</v>
      </c>
      <c r="D1886" t="s">
        <v>339</v>
      </c>
      <c r="E1886">
        <v>9</v>
      </c>
      <c r="F1886">
        <v>1</v>
      </c>
      <c r="G1886">
        <v>-1</v>
      </c>
      <c r="H1886" t="s">
        <v>330</v>
      </c>
      <c r="I1886" t="s">
        <v>331</v>
      </c>
      <c r="K1886">
        <v>-0.56833669913759488</v>
      </c>
      <c r="L1886">
        <v>-6.7961824978995944E-2</v>
      </c>
      <c r="M1886">
        <v>-0.38481698151230959</v>
      </c>
      <c r="N1886">
        <v>0.43624161073825501</v>
      </c>
      <c r="O1886">
        <v>-4.0460364796047182E-3</v>
      </c>
      <c r="P1886">
        <v>-0.87000201297887281</v>
      </c>
      <c r="Q1886">
        <v>0.38570815329096381</v>
      </c>
      <c r="R1886">
        <v>148</v>
      </c>
      <c r="S1886">
        <v>0</v>
      </c>
      <c r="T1886">
        <v>-0.6576970216685194</v>
      </c>
      <c r="U1886">
        <v>17</v>
      </c>
      <c r="V1886">
        <v>3008</v>
      </c>
      <c r="W1886">
        <v>149</v>
      </c>
    </row>
    <row r="1887" spans="1:23">
      <c r="A1887" t="s">
        <v>351</v>
      </c>
      <c r="B1887" t="str">
        <f t="shared" si="29"/>
        <v>long_loan_newadded_MA12_yoy_historical_new_low_9_-1</v>
      </c>
      <c r="C1887" t="s">
        <v>328</v>
      </c>
      <c r="D1887" t="s">
        <v>339</v>
      </c>
      <c r="E1887">
        <v>9</v>
      </c>
      <c r="F1887">
        <v>-1</v>
      </c>
      <c r="G1887">
        <v>-1</v>
      </c>
      <c r="H1887" t="s">
        <v>330</v>
      </c>
      <c r="I1887" t="s">
        <v>331</v>
      </c>
      <c r="K1887">
        <v>0.59618986409568198</v>
      </c>
      <c r="L1887">
        <v>3.9953048015409331E-2</v>
      </c>
      <c r="M1887">
        <v>0.22622422726667241</v>
      </c>
      <c r="N1887">
        <v>0.55704697986577179</v>
      </c>
      <c r="O1887">
        <v>4.7301556377048123E-3</v>
      </c>
      <c r="P1887">
        <v>1.023038438863082</v>
      </c>
      <c r="Q1887">
        <v>0.3079589590482818</v>
      </c>
      <c r="R1887">
        <v>148</v>
      </c>
      <c r="S1887">
        <v>0</v>
      </c>
      <c r="T1887">
        <v>-0.42198179864631702</v>
      </c>
      <c r="U1887">
        <v>17</v>
      </c>
      <c r="V1887">
        <v>3008</v>
      </c>
      <c r="W1887">
        <v>149</v>
      </c>
    </row>
    <row r="1888" spans="1:23">
      <c r="A1888" t="s">
        <v>351</v>
      </c>
      <c r="B1888" t="str">
        <f t="shared" si="29"/>
        <v>loan_yoy_historical_new_low_9_1</v>
      </c>
      <c r="C1888" t="s">
        <v>443</v>
      </c>
      <c r="D1888" t="s">
        <v>339</v>
      </c>
      <c r="E1888">
        <v>9</v>
      </c>
      <c r="F1888">
        <v>1</v>
      </c>
      <c r="G1888">
        <v>-1</v>
      </c>
      <c r="H1888" t="s">
        <v>330</v>
      </c>
      <c r="I1888" t="s">
        <v>331</v>
      </c>
      <c r="K1888">
        <v>0.35672939068676462</v>
      </c>
      <c r="L1888">
        <v>2.5887721760388342E-2</v>
      </c>
      <c r="M1888">
        <v>0.14657054432333541</v>
      </c>
      <c r="N1888">
        <v>0.52348993288590606</v>
      </c>
      <c r="O1888">
        <v>3.6616398852992592E-3</v>
      </c>
      <c r="P1888">
        <v>0.78101992184760816</v>
      </c>
      <c r="Q1888">
        <v>0.43603827183569321</v>
      </c>
      <c r="R1888">
        <v>148</v>
      </c>
      <c r="S1888">
        <v>0</v>
      </c>
      <c r="T1888">
        <v>-0.46013588846468589</v>
      </c>
      <c r="U1888">
        <v>41</v>
      </c>
      <c r="V1888">
        <v>3008</v>
      </c>
      <c r="W1888">
        <v>149</v>
      </c>
    </row>
    <row r="1889" spans="1:23">
      <c r="A1889" t="s">
        <v>351</v>
      </c>
      <c r="B1889" t="str">
        <f t="shared" si="29"/>
        <v>loan_yoy_historical_new_low_9_-1</v>
      </c>
      <c r="C1889" t="s">
        <v>443</v>
      </c>
      <c r="D1889" t="s">
        <v>339</v>
      </c>
      <c r="E1889">
        <v>9</v>
      </c>
      <c r="F1889">
        <v>-1</v>
      </c>
      <c r="G1889">
        <v>-1</v>
      </c>
      <c r="H1889" t="s">
        <v>330</v>
      </c>
      <c r="I1889" t="s">
        <v>331</v>
      </c>
      <c r="K1889">
        <v>-0.49214884687514687</v>
      </c>
      <c r="L1889">
        <v>-5.5183213113645713E-2</v>
      </c>
      <c r="M1889">
        <v>-0.31243512497703618</v>
      </c>
      <c r="N1889">
        <v>0.46979865771812079</v>
      </c>
      <c r="O1889">
        <v>-2.9168774060707101E-3</v>
      </c>
      <c r="P1889">
        <v>-0.62229829025343575</v>
      </c>
      <c r="Q1889">
        <v>0.53470330789459952</v>
      </c>
      <c r="R1889">
        <v>148</v>
      </c>
      <c r="S1889">
        <v>0</v>
      </c>
      <c r="T1889">
        <v>-0.63659900111227674</v>
      </c>
      <c r="U1889">
        <v>41</v>
      </c>
      <c r="V1889">
        <v>3008</v>
      </c>
      <c r="W1889">
        <v>149</v>
      </c>
    </row>
    <row r="1890" spans="1:23">
      <c r="A1890" t="s">
        <v>351</v>
      </c>
      <c r="B1890" t="str">
        <f t="shared" si="29"/>
        <v>newstarts_area_yoy_historical_new_low_9_1</v>
      </c>
      <c r="C1890" t="s">
        <v>340</v>
      </c>
      <c r="D1890" t="s">
        <v>339</v>
      </c>
      <c r="E1890">
        <v>9</v>
      </c>
      <c r="F1890">
        <v>1</v>
      </c>
      <c r="G1890">
        <v>1</v>
      </c>
      <c r="H1890" t="s">
        <v>330</v>
      </c>
      <c r="I1890" t="s">
        <v>331</v>
      </c>
      <c r="K1890">
        <v>-0.23644207235074061</v>
      </c>
      <c r="L1890">
        <v>-2.2346631871995259E-2</v>
      </c>
      <c r="M1890">
        <v>-0.12650847895173331</v>
      </c>
      <c r="N1890">
        <v>0.48322147651006708</v>
      </c>
      <c r="O1890">
        <v>-5.7274693926515568E-5</v>
      </c>
      <c r="P1890">
        <v>-1.1576451458876289E-2</v>
      </c>
      <c r="Q1890">
        <v>0.9907791246562504</v>
      </c>
      <c r="R1890">
        <v>148</v>
      </c>
      <c r="S1890">
        <v>0</v>
      </c>
      <c r="T1890">
        <v>-0.50400010626630332</v>
      </c>
      <c r="U1890">
        <v>31</v>
      </c>
      <c r="V1890">
        <v>3008</v>
      </c>
      <c r="W1890">
        <v>149</v>
      </c>
    </row>
    <row r="1891" spans="1:23">
      <c r="A1891" t="s">
        <v>351</v>
      </c>
      <c r="B1891" t="str">
        <f t="shared" si="29"/>
        <v>newstarts_area_yoy_historical_new_low_9_-1</v>
      </c>
      <c r="C1891" t="s">
        <v>340</v>
      </c>
      <c r="D1891" t="s">
        <v>339</v>
      </c>
      <c r="E1891">
        <v>9</v>
      </c>
      <c r="F1891">
        <v>-1</v>
      </c>
      <c r="G1891">
        <v>1</v>
      </c>
      <c r="H1891" t="s">
        <v>330</v>
      </c>
      <c r="I1891" t="s">
        <v>331</v>
      </c>
      <c r="K1891">
        <v>-9.7623689587106766E-2</v>
      </c>
      <c r="L1891">
        <v>-8.5689135038047315E-3</v>
      </c>
      <c r="M1891">
        <v>-4.8510228290547013E-2</v>
      </c>
      <c r="N1891">
        <v>0.51006711409395977</v>
      </c>
      <c r="O1891">
        <v>1.054004146889155E-3</v>
      </c>
      <c r="P1891">
        <v>0.21904852136206959</v>
      </c>
      <c r="Q1891">
        <v>0.82691404473746255</v>
      </c>
      <c r="R1891">
        <v>148</v>
      </c>
      <c r="S1891">
        <v>0</v>
      </c>
      <c r="T1891">
        <v>-0.646606262837918</v>
      </c>
      <c r="U1891">
        <v>31</v>
      </c>
      <c r="V1891">
        <v>3008</v>
      </c>
      <c r="W1891">
        <v>149</v>
      </c>
    </row>
    <row r="1892" spans="1:23">
      <c r="A1892" t="s">
        <v>351</v>
      </c>
      <c r="B1892" t="str">
        <f t="shared" si="29"/>
        <v>completed_yoy_historical_new_low_9_1</v>
      </c>
      <c r="C1892" t="s">
        <v>444</v>
      </c>
      <c r="D1892" t="s">
        <v>339</v>
      </c>
      <c r="E1892">
        <v>9</v>
      </c>
      <c r="F1892">
        <v>1</v>
      </c>
      <c r="G1892">
        <v>1</v>
      </c>
      <c r="H1892" t="s">
        <v>330</v>
      </c>
      <c r="I1892" t="s">
        <v>331</v>
      </c>
      <c r="K1892">
        <v>-0.44811624720107418</v>
      </c>
      <c r="L1892">
        <v>-4.857869671774917E-2</v>
      </c>
      <c r="M1892">
        <v>-0.27503273469528128</v>
      </c>
      <c r="N1892">
        <v>0.46979865771812079</v>
      </c>
      <c r="O1892">
        <v>-2.2983620353733019E-3</v>
      </c>
      <c r="P1892">
        <v>-0.47472662537663518</v>
      </c>
      <c r="Q1892">
        <v>0.63568158862030655</v>
      </c>
      <c r="R1892">
        <v>148</v>
      </c>
      <c r="S1892">
        <v>0</v>
      </c>
      <c r="T1892">
        <v>-0.57914142440889149</v>
      </c>
      <c r="U1892">
        <v>31</v>
      </c>
      <c r="V1892">
        <v>3008</v>
      </c>
      <c r="W1892">
        <v>149</v>
      </c>
    </row>
    <row r="1893" spans="1:23">
      <c r="A1893" t="s">
        <v>351</v>
      </c>
      <c r="B1893" t="str">
        <f t="shared" si="29"/>
        <v>completed_yoy_historical_new_low_9_-1</v>
      </c>
      <c r="C1893" t="s">
        <v>444</v>
      </c>
      <c r="D1893" t="s">
        <v>339</v>
      </c>
      <c r="E1893">
        <v>9</v>
      </c>
      <c r="F1893">
        <v>-1</v>
      </c>
      <c r="G1893">
        <v>1</v>
      </c>
      <c r="H1893" t="s">
        <v>330</v>
      </c>
      <c r="I1893" t="s">
        <v>331</v>
      </c>
      <c r="K1893">
        <v>0.2484813731954312</v>
      </c>
      <c r="L1893">
        <v>1.876627907738215E-2</v>
      </c>
      <c r="M1893">
        <v>0.106247005445526</v>
      </c>
      <c r="N1893">
        <v>0.52348993288590606</v>
      </c>
      <c r="O1893">
        <v>3.1459078899642189E-3</v>
      </c>
      <c r="P1893">
        <v>0.66998629628064121</v>
      </c>
      <c r="Q1893">
        <v>0.50391053132231689</v>
      </c>
      <c r="R1893">
        <v>148</v>
      </c>
      <c r="S1893">
        <v>0</v>
      </c>
      <c r="T1893">
        <v>-0.49162041135168949</v>
      </c>
      <c r="U1893">
        <v>31</v>
      </c>
      <c r="V1893">
        <v>3008</v>
      </c>
      <c r="W1893">
        <v>149</v>
      </c>
    </row>
    <row r="1894" spans="1:23">
      <c r="A1894" t="s">
        <v>351</v>
      </c>
      <c r="B1894" t="str">
        <f t="shared" si="29"/>
        <v>sold_area_yoy_historical_new_low_9_1</v>
      </c>
      <c r="C1894" t="s">
        <v>346</v>
      </c>
      <c r="D1894" t="s">
        <v>339</v>
      </c>
      <c r="E1894">
        <v>9</v>
      </c>
      <c r="F1894">
        <v>1</v>
      </c>
      <c r="G1894">
        <v>-1</v>
      </c>
      <c r="H1894" t="s">
        <v>330</v>
      </c>
      <c r="I1894" t="s">
        <v>331</v>
      </c>
      <c r="K1894">
        <v>-0.41914330082793672</v>
      </c>
      <c r="L1894">
        <v>-4.4491611318415392E-2</v>
      </c>
      <c r="M1894">
        <v>-0.25188896475152001</v>
      </c>
      <c r="N1894">
        <v>0.48993288590604028</v>
      </c>
      <c r="O1894">
        <v>-1.985891921111785E-3</v>
      </c>
      <c r="P1894">
        <v>-0.41410952325435912</v>
      </c>
      <c r="Q1894">
        <v>0.67939342421844895</v>
      </c>
      <c r="R1894">
        <v>148</v>
      </c>
      <c r="S1894">
        <v>0</v>
      </c>
      <c r="T1894">
        <v>-0.51243323367624227</v>
      </c>
      <c r="U1894">
        <v>27</v>
      </c>
      <c r="V1894">
        <v>3008</v>
      </c>
      <c r="W1894">
        <v>149</v>
      </c>
    </row>
    <row r="1895" spans="1:23">
      <c r="A1895" t="s">
        <v>351</v>
      </c>
      <c r="B1895" t="str">
        <f t="shared" si="29"/>
        <v>sold_area_yoy_historical_new_low_9_-1</v>
      </c>
      <c r="C1895" t="s">
        <v>346</v>
      </c>
      <c r="D1895" t="s">
        <v>339</v>
      </c>
      <c r="E1895">
        <v>9</v>
      </c>
      <c r="F1895">
        <v>-1</v>
      </c>
      <c r="G1895">
        <v>-1</v>
      </c>
      <c r="H1895" t="s">
        <v>330</v>
      </c>
      <c r="I1895" t="s">
        <v>331</v>
      </c>
      <c r="K1895">
        <v>0.1862075216155035</v>
      </c>
      <c r="L1895">
        <v>1.440861478696664E-2</v>
      </c>
      <c r="M1895">
        <v>8.1574277816507154E-2</v>
      </c>
      <c r="N1895">
        <v>0.50335570469798663</v>
      </c>
      <c r="O1895">
        <v>2.7965091993977439E-3</v>
      </c>
      <c r="P1895">
        <v>0.59594363987039234</v>
      </c>
      <c r="Q1895">
        <v>0.55212318985968056</v>
      </c>
      <c r="R1895">
        <v>148</v>
      </c>
      <c r="S1895">
        <v>0</v>
      </c>
      <c r="T1895">
        <v>-0.50408773170590193</v>
      </c>
      <c r="U1895">
        <v>27</v>
      </c>
      <c r="V1895">
        <v>3008</v>
      </c>
      <c r="W1895">
        <v>149</v>
      </c>
    </row>
    <row r="1896" spans="1:23">
      <c r="A1896" t="s">
        <v>351</v>
      </c>
      <c r="B1896" t="str">
        <f t="shared" si="29"/>
        <v>local_gov_budget_MA12_yoy_historical_new_low_9_1</v>
      </c>
      <c r="C1896" t="s">
        <v>389</v>
      </c>
      <c r="D1896" t="s">
        <v>339</v>
      </c>
      <c r="E1896">
        <v>9</v>
      </c>
      <c r="F1896">
        <v>1</v>
      </c>
      <c r="G1896">
        <v>-1</v>
      </c>
      <c r="H1896" t="s">
        <v>457</v>
      </c>
      <c r="I1896" t="s">
        <v>331</v>
      </c>
      <c r="K1896">
        <v>2.8745004784891108</v>
      </c>
      <c r="L1896">
        <v>0.13528323214144389</v>
      </c>
      <c r="M1896">
        <v>0.76170563778056299</v>
      </c>
      <c r="N1896">
        <v>0.5864661654135338</v>
      </c>
      <c r="O1896">
        <v>1.2048618858332539E-2</v>
      </c>
      <c r="P1896">
        <v>2.2373895636868699</v>
      </c>
      <c r="Q1896">
        <v>2.693759008244229E-2</v>
      </c>
      <c r="R1896">
        <v>132</v>
      </c>
      <c r="S1896">
        <v>1</v>
      </c>
      <c r="T1896">
        <v>-0.29158372583937658</v>
      </c>
      <c r="U1896">
        <v>30</v>
      </c>
      <c r="V1896">
        <v>2690</v>
      </c>
      <c r="W1896">
        <v>133</v>
      </c>
    </row>
    <row r="1897" spans="1:23">
      <c r="A1897" t="s">
        <v>351</v>
      </c>
      <c r="B1897" t="str">
        <f t="shared" si="29"/>
        <v>local_gov_budget_MA12_yoy_historical_new_low_9_-1</v>
      </c>
      <c r="C1897" t="s">
        <v>389</v>
      </c>
      <c r="D1897" t="s">
        <v>339</v>
      </c>
      <c r="E1897">
        <v>9</v>
      </c>
      <c r="F1897">
        <v>-1</v>
      </c>
      <c r="G1897">
        <v>-1</v>
      </c>
      <c r="H1897" t="s">
        <v>457</v>
      </c>
      <c r="I1897" t="s">
        <v>331</v>
      </c>
      <c r="K1897">
        <v>-0.81585426432486208</v>
      </c>
      <c r="L1897">
        <v>-0.1465852860967706</v>
      </c>
      <c r="M1897">
        <v>-0.82534130112183779</v>
      </c>
      <c r="N1897">
        <v>0.40601503759398488</v>
      </c>
      <c r="O1897">
        <v>-1.0902322489427071E-2</v>
      </c>
      <c r="P1897">
        <v>-2.1690186677296959</v>
      </c>
      <c r="Q1897">
        <v>3.1872965773187621E-2</v>
      </c>
      <c r="R1897">
        <v>132</v>
      </c>
      <c r="S1897">
        <v>1</v>
      </c>
      <c r="T1897">
        <v>-0.86117035295984856</v>
      </c>
      <c r="U1897">
        <v>30</v>
      </c>
      <c r="V1897">
        <v>2690</v>
      </c>
      <c r="W1897">
        <v>133</v>
      </c>
    </row>
    <row r="1898" spans="1:23">
      <c r="A1898" t="s">
        <v>351</v>
      </c>
      <c r="B1898" t="str">
        <f t="shared" si="29"/>
        <v>newstarts_area_ytd_yoy_historical_new_low_9_1</v>
      </c>
      <c r="C1898" t="s">
        <v>446</v>
      </c>
      <c r="D1898" t="s">
        <v>339</v>
      </c>
      <c r="E1898">
        <v>9</v>
      </c>
      <c r="F1898">
        <v>1</v>
      </c>
      <c r="G1898">
        <v>1</v>
      </c>
      <c r="H1898" t="s">
        <v>330</v>
      </c>
      <c r="I1898" t="s">
        <v>331</v>
      </c>
      <c r="K1898">
        <v>0.18198778129853199</v>
      </c>
      <c r="L1898">
        <v>1.4105805302058631E-2</v>
      </c>
      <c r="M1898">
        <v>7.9859790038019726E-2</v>
      </c>
      <c r="N1898">
        <v>0.46308724832214759</v>
      </c>
      <c r="O1898">
        <v>2.8358058528677381E-3</v>
      </c>
      <c r="P1898">
        <v>0.57240811028621463</v>
      </c>
      <c r="Q1898">
        <v>0.56791402359886201</v>
      </c>
      <c r="R1898">
        <v>148</v>
      </c>
      <c r="S1898">
        <v>0</v>
      </c>
      <c r="T1898">
        <v>-0.50400010626630332</v>
      </c>
      <c r="U1898">
        <v>25</v>
      </c>
      <c r="V1898">
        <v>3008</v>
      </c>
      <c r="W1898">
        <v>149</v>
      </c>
    </row>
    <row r="1899" spans="1:23">
      <c r="A1899" t="s">
        <v>351</v>
      </c>
      <c r="B1899" t="str">
        <f t="shared" si="29"/>
        <v>newstarts_area_ytd_yoy_historical_new_low_9_-1</v>
      </c>
      <c r="C1899" t="s">
        <v>446</v>
      </c>
      <c r="D1899" t="s">
        <v>339</v>
      </c>
      <c r="E1899">
        <v>9</v>
      </c>
      <c r="F1899">
        <v>-1</v>
      </c>
      <c r="G1899">
        <v>1</v>
      </c>
      <c r="H1899" t="s">
        <v>330</v>
      </c>
      <c r="I1899" t="s">
        <v>331</v>
      </c>
      <c r="K1899">
        <v>-0.41706962081985272</v>
      </c>
      <c r="L1899">
        <v>-4.4206298877160211E-2</v>
      </c>
      <c r="M1899">
        <v>-0.25027325070003209</v>
      </c>
      <c r="N1899">
        <v>0.53020134228187921</v>
      </c>
      <c r="O1899">
        <v>-1.961934887554129E-3</v>
      </c>
      <c r="P1899">
        <v>-0.42486481019300232</v>
      </c>
      <c r="Q1899">
        <v>0.67155226784347355</v>
      </c>
      <c r="R1899">
        <v>148</v>
      </c>
      <c r="S1899">
        <v>0</v>
      </c>
      <c r="T1899">
        <v>-0.73931097754391162</v>
      </c>
      <c r="U1899">
        <v>25</v>
      </c>
      <c r="V1899">
        <v>3008</v>
      </c>
      <c r="W1899">
        <v>149</v>
      </c>
    </row>
    <row r="1900" spans="1:23">
      <c r="A1900" t="s">
        <v>351</v>
      </c>
      <c r="B1900" t="str">
        <f t="shared" si="29"/>
        <v>completed_area_ytd_yoy_historical_new_low_9_1</v>
      </c>
      <c r="C1900" t="s">
        <v>447</v>
      </c>
      <c r="D1900" t="s">
        <v>339</v>
      </c>
      <c r="E1900">
        <v>9</v>
      </c>
      <c r="F1900">
        <v>1</v>
      </c>
      <c r="G1900">
        <v>1</v>
      </c>
      <c r="H1900" t="s">
        <v>330</v>
      </c>
      <c r="I1900" t="s">
        <v>331</v>
      </c>
      <c r="K1900">
        <v>-0.1237390034632702</v>
      </c>
      <c r="L1900">
        <v>-1.100515400407653E-2</v>
      </c>
      <c r="M1900">
        <v>-6.2302126476516603E-2</v>
      </c>
      <c r="N1900">
        <v>0.52348993288590606</v>
      </c>
      <c r="O1900">
        <v>8.3265676957757786E-4</v>
      </c>
      <c r="P1900">
        <v>0.1705515033282998</v>
      </c>
      <c r="Q1900">
        <v>0.86480936755749971</v>
      </c>
      <c r="R1900">
        <v>148</v>
      </c>
      <c r="S1900">
        <v>0</v>
      </c>
      <c r="T1900">
        <v>-0.54372680319439237</v>
      </c>
      <c r="U1900">
        <v>39</v>
      </c>
      <c r="V1900">
        <v>3008</v>
      </c>
      <c r="W1900">
        <v>149</v>
      </c>
    </row>
    <row r="1901" spans="1:23">
      <c r="A1901" t="s">
        <v>351</v>
      </c>
      <c r="B1901" t="str">
        <f t="shared" si="29"/>
        <v>completed_area_ytd_yoy_historical_new_low_9_-1</v>
      </c>
      <c r="C1901" t="s">
        <v>447</v>
      </c>
      <c r="D1901" t="s">
        <v>339</v>
      </c>
      <c r="E1901">
        <v>9</v>
      </c>
      <c r="F1901">
        <v>-1</v>
      </c>
      <c r="G1901">
        <v>1</v>
      </c>
      <c r="H1901" t="s">
        <v>330</v>
      </c>
      <c r="I1901" t="s">
        <v>331</v>
      </c>
      <c r="K1901">
        <v>-0.21368566184975599</v>
      </c>
      <c r="L1901">
        <v>-1.9938329401761549E-2</v>
      </c>
      <c r="M1901">
        <v>-0.1128744149930897</v>
      </c>
      <c r="N1901">
        <v>0.46979865771812079</v>
      </c>
      <c r="O1901">
        <v>7.4634286196538098E-5</v>
      </c>
      <c r="P1901">
        <v>1.5714773114942019E-2</v>
      </c>
      <c r="Q1901">
        <v>0.98748310580670018</v>
      </c>
      <c r="R1901">
        <v>148</v>
      </c>
      <c r="S1901">
        <v>0</v>
      </c>
      <c r="T1901">
        <v>-0.47365343889633871</v>
      </c>
      <c r="U1901">
        <v>39</v>
      </c>
      <c r="V1901">
        <v>3008</v>
      </c>
      <c r="W1901">
        <v>149</v>
      </c>
    </row>
    <row r="1902" spans="1:23">
      <c r="A1902" t="s">
        <v>351</v>
      </c>
      <c r="B1902" t="str">
        <f t="shared" si="29"/>
        <v>sold_area_ytd_yoy_historical_new_low_9_1</v>
      </c>
      <c r="C1902" t="s">
        <v>392</v>
      </c>
      <c r="D1902" t="s">
        <v>339</v>
      </c>
      <c r="E1902">
        <v>9</v>
      </c>
      <c r="F1902">
        <v>1</v>
      </c>
      <c r="G1902">
        <v>-1</v>
      </c>
      <c r="H1902" t="s">
        <v>330</v>
      </c>
      <c r="I1902" t="s">
        <v>331</v>
      </c>
      <c r="K1902">
        <v>-0.76375498678209985</v>
      </c>
      <c r="L1902">
        <v>-0.1138597650024612</v>
      </c>
      <c r="M1902">
        <v>-0.64503461867357903</v>
      </c>
      <c r="N1902">
        <v>0.43624161073825501</v>
      </c>
      <c r="O1902">
        <v>-8.0602146704774405E-3</v>
      </c>
      <c r="P1902">
        <v>-1.7393117622504499</v>
      </c>
      <c r="Q1902">
        <v>8.4059074045042911E-2</v>
      </c>
      <c r="R1902">
        <v>148</v>
      </c>
      <c r="S1902">
        <v>0</v>
      </c>
      <c r="T1902">
        <v>-0.78394385542777023</v>
      </c>
      <c r="U1902">
        <v>31</v>
      </c>
      <c r="V1902">
        <v>3008</v>
      </c>
      <c r="W1902">
        <v>149</v>
      </c>
    </row>
    <row r="1903" spans="1:23">
      <c r="A1903" t="s">
        <v>351</v>
      </c>
      <c r="B1903" t="str">
        <f t="shared" si="29"/>
        <v>sold_area_ytd_yoy_historical_new_low_9_-1</v>
      </c>
      <c r="C1903" t="s">
        <v>392</v>
      </c>
      <c r="D1903" t="s">
        <v>339</v>
      </c>
      <c r="E1903">
        <v>9</v>
      </c>
      <c r="F1903">
        <v>-1</v>
      </c>
      <c r="G1903">
        <v>-1</v>
      </c>
      <c r="H1903" t="s">
        <v>330</v>
      </c>
      <c r="I1903" t="s">
        <v>331</v>
      </c>
      <c r="K1903">
        <v>1.9165338821486031</v>
      </c>
      <c r="L1903">
        <v>9.381777589921092E-2</v>
      </c>
      <c r="M1903">
        <v>0.53149339716837374</v>
      </c>
      <c r="N1903">
        <v>0.55704697986577179</v>
      </c>
      <c r="O1903">
        <v>8.8135547116456534E-3</v>
      </c>
      <c r="P1903">
        <v>1.8891276134161299</v>
      </c>
      <c r="Q1903">
        <v>6.0830908223503309E-2</v>
      </c>
      <c r="R1903">
        <v>148</v>
      </c>
      <c r="S1903">
        <v>0</v>
      </c>
      <c r="T1903">
        <v>-0.3227381755925352</v>
      </c>
      <c r="U1903">
        <v>31</v>
      </c>
      <c r="V1903">
        <v>3008</v>
      </c>
      <c r="W1903">
        <v>149</v>
      </c>
    </row>
    <row r="1904" spans="1:23">
      <c r="A1904" t="s">
        <v>351</v>
      </c>
      <c r="B1904" t="str">
        <f t="shared" si="29"/>
        <v>CN_BOND_1Y_historical_new_low_9_1</v>
      </c>
      <c r="C1904" t="s">
        <v>448</v>
      </c>
      <c r="D1904" t="s">
        <v>339</v>
      </c>
      <c r="E1904">
        <v>9</v>
      </c>
      <c r="F1904">
        <v>1</v>
      </c>
      <c r="G1904">
        <v>-1</v>
      </c>
      <c r="H1904" t="s">
        <v>330</v>
      </c>
      <c r="I1904" t="s">
        <v>331</v>
      </c>
      <c r="K1904">
        <v>-0.16544865209268669</v>
      </c>
      <c r="L1904">
        <v>-1.5037706665561481E-2</v>
      </c>
      <c r="M1904">
        <v>-8.5131010683849193E-2</v>
      </c>
      <c r="N1904">
        <v>0.46979865771812079</v>
      </c>
      <c r="O1904">
        <v>5.8872611167091549E-4</v>
      </c>
      <c r="P1904">
        <v>0.1174603319179409</v>
      </c>
      <c r="Q1904">
        <v>0.90665453119872186</v>
      </c>
      <c r="R1904">
        <v>148</v>
      </c>
      <c r="S1904">
        <v>0</v>
      </c>
      <c r="T1904">
        <v>-0.58532254382832494</v>
      </c>
      <c r="U1904">
        <v>35</v>
      </c>
      <c r="V1904">
        <v>3008</v>
      </c>
      <c r="W1904">
        <v>149</v>
      </c>
    </row>
    <row r="1905" spans="1:23">
      <c r="A1905" t="s">
        <v>351</v>
      </c>
      <c r="B1905" t="str">
        <f t="shared" si="29"/>
        <v>CN_BOND_1Y_historical_new_low_9_-1</v>
      </c>
      <c r="C1905" t="s">
        <v>448</v>
      </c>
      <c r="D1905" t="s">
        <v>339</v>
      </c>
      <c r="E1905">
        <v>9</v>
      </c>
      <c r="F1905">
        <v>-1</v>
      </c>
      <c r="G1905">
        <v>-1</v>
      </c>
      <c r="H1905" t="s">
        <v>330</v>
      </c>
      <c r="I1905" t="s">
        <v>331</v>
      </c>
      <c r="K1905">
        <v>-0.17438682800476771</v>
      </c>
      <c r="L1905">
        <v>-1.5925840472047152E-2</v>
      </c>
      <c r="M1905">
        <v>-9.0158886958478998E-2</v>
      </c>
      <c r="N1905">
        <v>0.52348993288590606</v>
      </c>
      <c r="O1905">
        <v>4.8279421251669482E-4</v>
      </c>
      <c r="P1905">
        <v>9.9585002399267361E-2</v>
      </c>
      <c r="Q1905">
        <v>0.920808564410311</v>
      </c>
      <c r="R1905">
        <v>148</v>
      </c>
      <c r="S1905">
        <v>0</v>
      </c>
      <c r="T1905">
        <v>-0.63888146236461629</v>
      </c>
      <c r="U1905">
        <v>35</v>
      </c>
      <c r="V1905">
        <v>3008</v>
      </c>
      <c r="W1905">
        <v>149</v>
      </c>
    </row>
    <row r="1906" spans="1:23">
      <c r="A1906" t="s">
        <v>351</v>
      </c>
      <c r="B1906" t="str">
        <f t="shared" si="29"/>
        <v>CN_BOND_10Y_historical_new_low_9_1</v>
      </c>
      <c r="C1906" t="s">
        <v>449</v>
      </c>
      <c r="D1906" t="s">
        <v>339</v>
      </c>
      <c r="E1906">
        <v>9</v>
      </c>
      <c r="F1906">
        <v>1</v>
      </c>
      <c r="G1906">
        <v>-1</v>
      </c>
      <c r="H1906" t="s">
        <v>330</v>
      </c>
      <c r="I1906" t="s">
        <v>331</v>
      </c>
      <c r="K1906">
        <v>-0.53132737483860037</v>
      </c>
      <c r="L1906">
        <v>-6.15166447252673E-2</v>
      </c>
      <c r="M1906">
        <v>-0.34830705310573068</v>
      </c>
      <c r="N1906">
        <v>0.48993288590604028</v>
      </c>
      <c r="O1906">
        <v>-3.486865164982581E-3</v>
      </c>
      <c r="P1906">
        <v>-0.77044519618023488</v>
      </c>
      <c r="Q1906">
        <v>0.44226396702237242</v>
      </c>
      <c r="R1906">
        <v>148</v>
      </c>
      <c r="S1906">
        <v>0</v>
      </c>
      <c r="T1906">
        <v>-0.72341790863887101</v>
      </c>
      <c r="U1906">
        <v>37</v>
      </c>
      <c r="V1906">
        <v>3008</v>
      </c>
      <c r="W1906">
        <v>149</v>
      </c>
    </row>
    <row r="1907" spans="1:23">
      <c r="A1907" t="s">
        <v>351</v>
      </c>
      <c r="B1907" t="str">
        <f t="shared" si="29"/>
        <v>CN_BOND_10Y_historical_new_low_9_-1</v>
      </c>
      <c r="C1907" t="s">
        <v>449</v>
      </c>
      <c r="D1907" t="s">
        <v>339</v>
      </c>
      <c r="E1907">
        <v>9</v>
      </c>
      <c r="F1907">
        <v>-1</v>
      </c>
      <c r="G1907">
        <v>-1</v>
      </c>
      <c r="H1907" t="s">
        <v>330</v>
      </c>
      <c r="I1907" t="s">
        <v>331</v>
      </c>
      <c r="K1907">
        <v>0.47014472053147099</v>
      </c>
      <c r="L1907">
        <v>3.281100888152233E-2</v>
      </c>
      <c r="M1907">
        <v>0.1857758313052946</v>
      </c>
      <c r="N1907">
        <v>0.50335570469798663</v>
      </c>
      <c r="O1907">
        <v>4.2415147506688544E-3</v>
      </c>
      <c r="P1907">
        <v>0.87209843269061949</v>
      </c>
      <c r="Q1907">
        <v>0.38456727482119268</v>
      </c>
      <c r="R1907">
        <v>148</v>
      </c>
      <c r="S1907">
        <v>0</v>
      </c>
      <c r="T1907">
        <v>-0.57322882271713671</v>
      </c>
      <c r="U1907">
        <v>37</v>
      </c>
      <c r="V1907">
        <v>3008</v>
      </c>
      <c r="W1907">
        <v>149</v>
      </c>
    </row>
    <row r="1908" spans="1:23">
      <c r="A1908" t="s">
        <v>351</v>
      </c>
      <c r="B1908" t="str">
        <f t="shared" si="29"/>
        <v>TERM_SPREAD_historical_new_low_9_1</v>
      </c>
      <c r="C1908" t="s">
        <v>450</v>
      </c>
      <c r="D1908" t="s">
        <v>339</v>
      </c>
      <c r="E1908">
        <v>9</v>
      </c>
      <c r="F1908">
        <v>1</v>
      </c>
      <c r="G1908">
        <v>1</v>
      </c>
      <c r="H1908" t="s">
        <v>330</v>
      </c>
      <c r="I1908" t="s">
        <v>331</v>
      </c>
      <c r="K1908">
        <v>-0.58262564333318423</v>
      </c>
      <c r="L1908">
        <v>-7.0586577512129822E-2</v>
      </c>
      <c r="M1908">
        <v>-0.39968714032507657</v>
      </c>
      <c r="N1908">
        <v>0.46979865771812079</v>
      </c>
      <c r="O1908">
        <v>-4.2235119688776943E-3</v>
      </c>
      <c r="P1908">
        <v>-0.89722284953890519</v>
      </c>
      <c r="Q1908">
        <v>0.37105719655412289</v>
      </c>
      <c r="R1908">
        <v>148</v>
      </c>
      <c r="S1908">
        <v>0</v>
      </c>
      <c r="T1908">
        <v>-0.62968850551104583</v>
      </c>
      <c r="U1908">
        <v>25</v>
      </c>
      <c r="V1908">
        <v>3008</v>
      </c>
      <c r="W1908">
        <v>149</v>
      </c>
    </row>
    <row r="1909" spans="1:23">
      <c r="A1909" t="s">
        <v>351</v>
      </c>
      <c r="B1909" t="str">
        <f t="shared" si="29"/>
        <v>TERM_SPREAD_historical_new_low_9_-1</v>
      </c>
      <c r="C1909" t="s">
        <v>450</v>
      </c>
      <c r="D1909" t="s">
        <v>339</v>
      </c>
      <c r="E1909">
        <v>9</v>
      </c>
      <c r="F1909">
        <v>-1</v>
      </c>
      <c r="G1909">
        <v>1</v>
      </c>
      <c r="H1909" t="s">
        <v>330</v>
      </c>
      <c r="I1909" t="s">
        <v>331</v>
      </c>
      <c r="K1909">
        <v>0.65083593309659427</v>
      </c>
      <c r="L1909">
        <v>4.2889975039565931E-2</v>
      </c>
      <c r="M1909">
        <v>0.24285879945421901</v>
      </c>
      <c r="N1909">
        <v>0.52348993288590606</v>
      </c>
      <c r="O1909">
        <v>5.0171005665991539E-3</v>
      </c>
      <c r="P1909">
        <v>1.0623820581625849</v>
      </c>
      <c r="Q1909">
        <v>0.28979272066458311</v>
      </c>
      <c r="R1909">
        <v>148</v>
      </c>
      <c r="S1909">
        <v>0</v>
      </c>
      <c r="T1909">
        <v>-0.6182882144253441</v>
      </c>
      <c r="U1909">
        <v>25</v>
      </c>
      <c r="V1909">
        <v>3008</v>
      </c>
      <c r="W1909">
        <v>149</v>
      </c>
    </row>
    <row r="1910" spans="1:23">
      <c r="A1910" t="s">
        <v>351</v>
      </c>
      <c r="B1910" t="str">
        <f t="shared" si="29"/>
        <v>US_BOND_5Y_historical_new_low_9_1</v>
      </c>
      <c r="C1910" t="s">
        <v>338</v>
      </c>
      <c r="D1910" t="s">
        <v>339</v>
      </c>
      <c r="E1910">
        <v>9</v>
      </c>
      <c r="F1910">
        <v>1</v>
      </c>
      <c r="G1910">
        <v>1</v>
      </c>
      <c r="H1910" t="s">
        <v>330</v>
      </c>
      <c r="I1910" t="s">
        <v>331</v>
      </c>
      <c r="K1910">
        <v>0.55140288907567281</v>
      </c>
      <c r="L1910">
        <v>3.7476474021990391E-2</v>
      </c>
      <c r="M1910">
        <v>0.21219761620332259</v>
      </c>
      <c r="N1910">
        <v>0.53020134228187921</v>
      </c>
      <c r="O1910">
        <v>4.6280942697895077E-3</v>
      </c>
      <c r="P1910">
        <v>0.95611258770613172</v>
      </c>
      <c r="Q1910">
        <v>0.34057449837209242</v>
      </c>
      <c r="R1910">
        <v>148</v>
      </c>
      <c r="S1910">
        <v>0</v>
      </c>
      <c r="T1910">
        <v>-0.47771383010615609</v>
      </c>
      <c r="U1910">
        <v>23</v>
      </c>
      <c r="V1910">
        <v>3008</v>
      </c>
      <c r="W1910">
        <v>149</v>
      </c>
    </row>
    <row r="1911" spans="1:23">
      <c r="A1911" t="s">
        <v>351</v>
      </c>
      <c r="B1911" t="str">
        <f t="shared" si="29"/>
        <v>US_BOND_5Y_historical_new_low_9_-1</v>
      </c>
      <c r="C1911" t="s">
        <v>338</v>
      </c>
      <c r="D1911" t="s">
        <v>339</v>
      </c>
      <c r="E1911">
        <v>9</v>
      </c>
      <c r="F1911">
        <v>-1</v>
      </c>
      <c r="G1911">
        <v>1</v>
      </c>
      <c r="H1911" t="s">
        <v>330</v>
      </c>
      <c r="I1911" t="s">
        <v>331</v>
      </c>
      <c r="K1911">
        <v>-0.5558751434650403</v>
      </c>
      <c r="L1911">
        <v>-6.5736944162005262E-2</v>
      </c>
      <c r="M1911">
        <v>-0.37221278713369182</v>
      </c>
      <c r="N1911">
        <v>0.46308724832214759</v>
      </c>
      <c r="O1911">
        <v>-3.760780774715759E-3</v>
      </c>
      <c r="P1911">
        <v>-0.79805022974206652</v>
      </c>
      <c r="Q1911">
        <v>0.42611998906724707</v>
      </c>
      <c r="R1911">
        <v>148</v>
      </c>
      <c r="S1911">
        <v>0</v>
      </c>
      <c r="T1911">
        <v>-0.78155310810117318</v>
      </c>
      <c r="U1911">
        <v>23</v>
      </c>
      <c r="V1911">
        <v>3008</v>
      </c>
      <c r="W1911">
        <v>149</v>
      </c>
    </row>
    <row r="1912" spans="1:23">
      <c r="A1912" t="s">
        <v>351</v>
      </c>
      <c r="B1912" t="str">
        <f t="shared" si="29"/>
        <v>US_BOND_10Y_historical_new_low_9_1</v>
      </c>
      <c r="C1912" t="s">
        <v>336</v>
      </c>
      <c r="D1912" t="s">
        <v>339</v>
      </c>
      <c r="E1912">
        <v>9</v>
      </c>
      <c r="F1912">
        <v>1</v>
      </c>
      <c r="G1912">
        <v>1</v>
      </c>
      <c r="H1912" t="s">
        <v>330</v>
      </c>
      <c r="I1912" t="s">
        <v>331</v>
      </c>
      <c r="K1912">
        <v>0.4977179772786009</v>
      </c>
      <c r="L1912">
        <v>3.4420054654824117E-2</v>
      </c>
      <c r="M1912">
        <v>0.19488797462365379</v>
      </c>
      <c r="N1912">
        <v>0.55033557046979864</v>
      </c>
      <c r="O1912">
        <v>4.4887031171545336E-3</v>
      </c>
      <c r="P1912">
        <v>0.90257167750691292</v>
      </c>
      <c r="Q1912">
        <v>0.36821986356134118</v>
      </c>
      <c r="R1912">
        <v>148</v>
      </c>
      <c r="S1912">
        <v>0</v>
      </c>
      <c r="T1912">
        <v>-0.53151782793714553</v>
      </c>
      <c r="U1912">
        <v>27</v>
      </c>
      <c r="V1912">
        <v>3008</v>
      </c>
      <c r="W1912">
        <v>149</v>
      </c>
    </row>
    <row r="1913" spans="1:23">
      <c r="A1913" t="s">
        <v>351</v>
      </c>
      <c r="B1913" t="str">
        <f t="shared" si="29"/>
        <v>US_BOND_10Y_historical_new_low_9_-1</v>
      </c>
      <c r="C1913" t="s">
        <v>336</v>
      </c>
      <c r="D1913" t="s">
        <v>339</v>
      </c>
      <c r="E1913">
        <v>9</v>
      </c>
      <c r="F1913">
        <v>-1</v>
      </c>
      <c r="G1913">
        <v>1</v>
      </c>
      <c r="H1913" t="s">
        <v>330</v>
      </c>
      <c r="I1913" t="s">
        <v>331</v>
      </c>
      <c r="K1913">
        <v>-0.53995572197736719</v>
      </c>
      <c r="L1913">
        <v>-6.2976460463877837E-2</v>
      </c>
      <c r="M1913">
        <v>-0.3565756926260894</v>
      </c>
      <c r="N1913">
        <v>0.44295302013422821</v>
      </c>
      <c r="O1913">
        <v>-3.42632556546291E-3</v>
      </c>
      <c r="P1913">
        <v>-0.70576692920574324</v>
      </c>
      <c r="Q1913">
        <v>0.48144251653741937</v>
      </c>
      <c r="R1913">
        <v>148</v>
      </c>
      <c r="S1913">
        <v>0</v>
      </c>
      <c r="T1913">
        <v>-0.81517001777491538</v>
      </c>
      <c r="U1913">
        <v>27</v>
      </c>
      <c r="V1913">
        <v>3008</v>
      </c>
      <c r="W1913">
        <v>149</v>
      </c>
    </row>
    <row r="1914" spans="1:23">
      <c r="A1914" t="s">
        <v>351</v>
      </c>
      <c r="B1914" t="str">
        <f t="shared" si="29"/>
        <v>CNY_INDEX_historical_new_low_9_1</v>
      </c>
      <c r="C1914" t="s">
        <v>388</v>
      </c>
      <c r="D1914" t="s">
        <v>339</v>
      </c>
      <c r="E1914">
        <v>9</v>
      </c>
      <c r="F1914">
        <v>1</v>
      </c>
      <c r="G1914">
        <v>-1</v>
      </c>
      <c r="H1914" t="s">
        <v>458</v>
      </c>
      <c r="I1914" t="s">
        <v>331</v>
      </c>
      <c r="K1914">
        <v>-0.25185605314776832</v>
      </c>
      <c r="L1914">
        <v>-3.4284145086778239E-2</v>
      </c>
      <c r="M1914">
        <v>-0.22372043757875129</v>
      </c>
      <c r="N1914">
        <v>0.50961538461538458</v>
      </c>
      <c r="O1914">
        <v>-1.6565432509895741E-3</v>
      </c>
      <c r="P1914">
        <v>-0.35413732952956101</v>
      </c>
      <c r="Q1914">
        <v>0.7239599112950077</v>
      </c>
      <c r="R1914">
        <v>103</v>
      </c>
      <c r="S1914">
        <v>0</v>
      </c>
      <c r="T1914">
        <v>-0.45451230974115908</v>
      </c>
      <c r="U1914">
        <v>18</v>
      </c>
      <c r="V1914">
        <v>2096</v>
      </c>
      <c r="W1914">
        <v>104</v>
      </c>
    </row>
    <row r="1915" spans="1:23">
      <c r="A1915" t="s">
        <v>351</v>
      </c>
      <c r="B1915" t="str">
        <f t="shared" si="29"/>
        <v>CNY_INDEX_historical_new_low_9_-1</v>
      </c>
      <c r="C1915" t="s">
        <v>388</v>
      </c>
      <c r="D1915" t="s">
        <v>339</v>
      </c>
      <c r="E1915">
        <v>9</v>
      </c>
      <c r="F1915">
        <v>-1</v>
      </c>
      <c r="G1915">
        <v>-1</v>
      </c>
      <c r="H1915" t="s">
        <v>458</v>
      </c>
      <c r="I1915" t="s">
        <v>331</v>
      </c>
      <c r="K1915">
        <v>9.949916466709996E-2</v>
      </c>
      <c r="L1915">
        <v>1.1469571901571831E-2</v>
      </c>
      <c r="M1915">
        <v>7.4844440138896018E-2</v>
      </c>
      <c r="N1915">
        <v>0.49038461538461542</v>
      </c>
      <c r="O1915">
        <v>2.0534062121779491E-3</v>
      </c>
      <c r="P1915">
        <v>0.43511996565290573</v>
      </c>
      <c r="Q1915">
        <v>0.66438572353462555</v>
      </c>
      <c r="R1915">
        <v>103</v>
      </c>
      <c r="S1915">
        <v>0</v>
      </c>
      <c r="T1915">
        <v>-0.44399615418625449</v>
      </c>
      <c r="U1915">
        <v>18</v>
      </c>
      <c r="V1915">
        <v>2096</v>
      </c>
      <c r="W1915">
        <v>104</v>
      </c>
    </row>
    <row r="1916" spans="1:23">
      <c r="A1916" t="s">
        <v>351</v>
      </c>
      <c r="B1916" t="str">
        <f t="shared" si="29"/>
        <v>USD_INDEX_historical_new_low_9_1</v>
      </c>
      <c r="C1916" t="s">
        <v>452</v>
      </c>
      <c r="D1916" t="s">
        <v>339</v>
      </c>
      <c r="E1916">
        <v>9</v>
      </c>
      <c r="F1916">
        <v>1</v>
      </c>
      <c r="G1916">
        <v>1</v>
      </c>
      <c r="H1916" t="s">
        <v>330</v>
      </c>
      <c r="I1916" t="s">
        <v>331</v>
      </c>
      <c r="K1916">
        <v>8.9335657980036398E-2</v>
      </c>
      <c r="L1916">
        <v>7.1943535195886374E-3</v>
      </c>
      <c r="M1916">
        <v>4.0729791350852508E-2</v>
      </c>
      <c r="N1916">
        <v>0.53020134228187921</v>
      </c>
      <c r="O1916">
        <v>2.353884144059056E-3</v>
      </c>
      <c r="P1916">
        <v>0.47323241779073733</v>
      </c>
      <c r="Q1916">
        <v>0.6367446086030224</v>
      </c>
      <c r="R1916">
        <v>148</v>
      </c>
      <c r="S1916">
        <v>0</v>
      </c>
      <c r="T1916">
        <v>-0.52115467836790719</v>
      </c>
      <c r="U1916">
        <v>25</v>
      </c>
      <c r="V1916">
        <v>3008</v>
      </c>
      <c r="W1916">
        <v>149</v>
      </c>
    </row>
    <row r="1917" spans="1:23">
      <c r="A1917" t="s">
        <v>351</v>
      </c>
      <c r="B1917" t="str">
        <f t="shared" si="29"/>
        <v>USD_INDEX_historical_new_low_9_-1</v>
      </c>
      <c r="C1917" t="s">
        <v>452</v>
      </c>
      <c r="D1917" t="s">
        <v>339</v>
      </c>
      <c r="E1917">
        <v>9</v>
      </c>
      <c r="F1917">
        <v>-1</v>
      </c>
      <c r="G1917">
        <v>1</v>
      </c>
      <c r="H1917" t="s">
        <v>330</v>
      </c>
      <c r="I1917" t="s">
        <v>331</v>
      </c>
      <c r="K1917">
        <v>-0.36748918435635858</v>
      </c>
      <c r="L1917">
        <v>-3.7647562664814282E-2</v>
      </c>
      <c r="M1917">
        <v>-0.2131362280197911</v>
      </c>
      <c r="N1917">
        <v>0.46308724832214759</v>
      </c>
      <c r="O1917">
        <v>-1.2939018982784289E-3</v>
      </c>
      <c r="P1917">
        <v>-0.26583877137533629</v>
      </c>
      <c r="Q1917">
        <v>0.79073334358849112</v>
      </c>
      <c r="R1917">
        <v>148</v>
      </c>
      <c r="S1917">
        <v>0</v>
      </c>
      <c r="T1917">
        <v>-0.65428459357904822</v>
      </c>
      <c r="U1917">
        <v>25</v>
      </c>
      <c r="V1917">
        <v>3008</v>
      </c>
      <c r="W1917">
        <v>149</v>
      </c>
    </row>
    <row r="1918" spans="1:23">
      <c r="A1918" t="s">
        <v>351</v>
      </c>
      <c r="B1918" t="str">
        <f t="shared" si="29"/>
        <v>DR007_historical_high_3_1</v>
      </c>
      <c r="C1918" t="s">
        <v>387</v>
      </c>
      <c r="D1918" t="s">
        <v>333</v>
      </c>
      <c r="E1918">
        <v>3</v>
      </c>
      <c r="F1918">
        <v>1</v>
      </c>
      <c r="G1918">
        <v>1</v>
      </c>
      <c r="H1918" t="s">
        <v>330</v>
      </c>
      <c r="I1918" t="s">
        <v>331</v>
      </c>
      <c r="K1918">
        <v>-0.49628830854985512</v>
      </c>
      <c r="L1918">
        <v>-5.5830810141533349E-2</v>
      </c>
      <c r="M1918">
        <v>-0.31610281940399221</v>
      </c>
      <c r="N1918">
        <v>0.5436241610738255</v>
      </c>
      <c r="O1918">
        <v>-2.736284764474425E-3</v>
      </c>
      <c r="P1918">
        <v>-0.55895411505606962</v>
      </c>
      <c r="Q1918">
        <v>0.57703781761689021</v>
      </c>
      <c r="R1918">
        <v>148</v>
      </c>
      <c r="S1918">
        <v>0</v>
      </c>
      <c r="T1918">
        <v>-0.80434851874079627</v>
      </c>
      <c r="U1918">
        <v>54</v>
      </c>
      <c r="V1918">
        <v>3008</v>
      </c>
      <c r="W1918">
        <v>149</v>
      </c>
    </row>
    <row r="1919" spans="1:23">
      <c r="A1919" t="s">
        <v>351</v>
      </c>
      <c r="B1919" t="str">
        <f t="shared" si="29"/>
        <v>DR007_historical_new_high_12_-1</v>
      </c>
      <c r="C1919" t="s">
        <v>387</v>
      </c>
      <c r="D1919" t="s">
        <v>335</v>
      </c>
      <c r="E1919">
        <v>12</v>
      </c>
      <c r="F1919">
        <v>-1</v>
      </c>
      <c r="G1919">
        <v>1</v>
      </c>
      <c r="H1919" t="s">
        <v>330</v>
      </c>
      <c r="I1919" t="s">
        <v>331</v>
      </c>
      <c r="K1919">
        <v>-0.53319021935118616</v>
      </c>
      <c r="L1919">
        <v>-6.1829719723156103E-2</v>
      </c>
      <c r="M1919">
        <v>-0.35008046051380598</v>
      </c>
      <c r="N1919">
        <v>0.47651006711409388</v>
      </c>
      <c r="O1919">
        <v>-3.4425317651358761E-3</v>
      </c>
      <c r="P1919">
        <v>-0.71736743761945099</v>
      </c>
      <c r="Q1919">
        <v>0.47427810333439818</v>
      </c>
      <c r="R1919">
        <v>148</v>
      </c>
      <c r="S1919">
        <v>0</v>
      </c>
      <c r="T1919">
        <v>-0.63488288440566198</v>
      </c>
      <c r="U1919">
        <v>15</v>
      </c>
      <c r="V1919">
        <v>3008</v>
      </c>
      <c r="W1919">
        <v>149</v>
      </c>
    </row>
    <row r="1920" spans="1:23">
      <c r="A1920" t="s">
        <v>351</v>
      </c>
      <c r="B1920" t="str">
        <f t="shared" si="29"/>
        <v>CREDIT_SPREAD_historical_new_low_9_1</v>
      </c>
      <c r="C1920" t="s">
        <v>453</v>
      </c>
      <c r="D1920" t="s">
        <v>339</v>
      </c>
      <c r="E1920">
        <v>9</v>
      </c>
      <c r="F1920">
        <v>1</v>
      </c>
      <c r="G1920">
        <v>1</v>
      </c>
      <c r="H1920" t="s">
        <v>459</v>
      </c>
      <c r="I1920" t="s">
        <v>331</v>
      </c>
      <c r="K1920">
        <v>-0.36685536506179262</v>
      </c>
      <c r="L1920">
        <v>-3.8508699253858358E-2</v>
      </c>
      <c r="M1920">
        <v>-0.2169751489340275</v>
      </c>
      <c r="N1920">
        <v>0.49655172413793103</v>
      </c>
      <c r="O1920">
        <v>-1.423842179138491E-3</v>
      </c>
      <c r="P1920">
        <v>-0.28679367557206292</v>
      </c>
      <c r="Q1920">
        <v>0.77468254551936266</v>
      </c>
      <c r="R1920">
        <v>144</v>
      </c>
      <c r="S1920">
        <v>0</v>
      </c>
      <c r="T1920">
        <v>-0.48254891806979838</v>
      </c>
      <c r="U1920">
        <v>35</v>
      </c>
      <c r="V1920">
        <v>2933</v>
      </c>
      <c r="W1920">
        <v>145</v>
      </c>
    </row>
    <row r="1921" spans="1:23">
      <c r="A1921" t="s">
        <v>351</v>
      </c>
      <c r="B1921" t="str">
        <f t="shared" si="29"/>
        <v>CREDIT_SPREAD_historical_new_low_9_-1</v>
      </c>
      <c r="C1921" t="s">
        <v>453</v>
      </c>
      <c r="D1921" t="s">
        <v>339</v>
      </c>
      <c r="E1921">
        <v>9</v>
      </c>
      <c r="F1921">
        <v>-1</v>
      </c>
      <c r="G1921">
        <v>1</v>
      </c>
      <c r="H1921" t="s">
        <v>459</v>
      </c>
      <c r="I1921" t="s">
        <v>331</v>
      </c>
      <c r="K1921">
        <v>9.458552993408853E-2</v>
      </c>
      <c r="L1921">
        <v>7.7952091640831611E-3</v>
      </c>
      <c r="M1921">
        <v>4.3921677494193061E-2</v>
      </c>
      <c r="N1921">
        <v>0.49655172413793103</v>
      </c>
      <c r="O1921">
        <v>2.345835831188138E-3</v>
      </c>
      <c r="P1921">
        <v>0.48268807924313822</v>
      </c>
      <c r="Q1921">
        <v>0.63005020172602255</v>
      </c>
      <c r="R1921">
        <v>144</v>
      </c>
      <c r="S1921">
        <v>0</v>
      </c>
      <c r="T1921">
        <v>-0.5519724843624958</v>
      </c>
      <c r="U1921">
        <v>35</v>
      </c>
      <c r="V1921">
        <v>2933</v>
      </c>
      <c r="W1921">
        <v>145</v>
      </c>
    </row>
    <row r="1922" spans="1:23">
      <c r="A1922" t="s">
        <v>351</v>
      </c>
      <c r="B1922" t="str">
        <f t="shared" si="29"/>
        <v>electricity_yoy_historical_new_low_12_1</v>
      </c>
      <c r="C1922" t="s">
        <v>435</v>
      </c>
      <c r="D1922" t="s">
        <v>339</v>
      </c>
      <c r="E1922">
        <v>12</v>
      </c>
      <c r="F1922">
        <v>1</v>
      </c>
      <c r="G1922">
        <v>-1</v>
      </c>
      <c r="H1922" t="s">
        <v>330</v>
      </c>
      <c r="I1922" t="s">
        <v>331</v>
      </c>
      <c r="K1922">
        <v>8.5321070178463909E-2</v>
      </c>
      <c r="L1922">
        <v>6.8828596079373314E-3</v>
      </c>
      <c r="M1922">
        <v>3.8966278483312453E-2</v>
      </c>
      <c r="N1922">
        <v>0.48993288590604028</v>
      </c>
      <c r="O1922">
        <v>2.253931819572627E-3</v>
      </c>
      <c r="P1922">
        <v>0.45714182777083839</v>
      </c>
      <c r="Q1922">
        <v>0.6482394067630135</v>
      </c>
      <c r="R1922">
        <v>148</v>
      </c>
      <c r="S1922">
        <v>0</v>
      </c>
      <c r="T1922">
        <v>-0.40090344595699617</v>
      </c>
      <c r="U1922">
        <v>25</v>
      </c>
      <c r="V1922">
        <v>3008</v>
      </c>
      <c r="W1922">
        <v>149</v>
      </c>
    </row>
    <row r="1923" spans="1:23">
      <c r="A1923" t="s">
        <v>351</v>
      </c>
      <c r="B1923" t="str">
        <f t="shared" ref="B1923:B1986" si="30">C1923&amp;"_"&amp;D1923&amp;"_"&amp;E1923&amp;"_"&amp;F1923</f>
        <v>electricity_yoy_historical_new_low_12_-1</v>
      </c>
      <c r="C1923" t="s">
        <v>435</v>
      </c>
      <c r="D1923" t="s">
        <v>339</v>
      </c>
      <c r="E1923">
        <v>12</v>
      </c>
      <c r="F1923">
        <v>-1</v>
      </c>
      <c r="G1923">
        <v>-1</v>
      </c>
      <c r="H1923" t="s">
        <v>330</v>
      </c>
      <c r="I1923" t="s">
        <v>331</v>
      </c>
      <c r="K1923">
        <v>-0.36514953549610968</v>
      </c>
      <c r="L1923">
        <v>-3.7349844889372541E-2</v>
      </c>
      <c r="M1923">
        <v>-0.21145055110371011</v>
      </c>
      <c r="N1923">
        <v>0.50335570469798663</v>
      </c>
      <c r="O1923">
        <v>-1.3893719368420791E-3</v>
      </c>
      <c r="P1923">
        <v>-0.29988496313422669</v>
      </c>
      <c r="Q1923">
        <v>0.76468567723305403</v>
      </c>
      <c r="R1923">
        <v>148</v>
      </c>
      <c r="S1923">
        <v>0</v>
      </c>
      <c r="T1923">
        <v>-0.68286136372322292</v>
      </c>
      <c r="U1923">
        <v>25</v>
      </c>
      <c r="V1923">
        <v>3008</v>
      </c>
      <c r="W1923">
        <v>149</v>
      </c>
    </row>
    <row r="1924" spans="1:23">
      <c r="A1924" t="s">
        <v>351</v>
      </c>
      <c r="B1924" t="str">
        <f t="shared" si="30"/>
        <v>electricity_ytd_yoy_historical_new_low_12_1</v>
      </c>
      <c r="C1924" t="s">
        <v>436</v>
      </c>
      <c r="D1924" t="s">
        <v>339</v>
      </c>
      <c r="E1924">
        <v>12</v>
      </c>
      <c r="F1924">
        <v>1</v>
      </c>
      <c r="G1924">
        <v>-1</v>
      </c>
      <c r="H1924" t="s">
        <v>330</v>
      </c>
      <c r="I1924" t="s">
        <v>331</v>
      </c>
      <c r="K1924">
        <v>0.30465536189491932</v>
      </c>
      <c r="L1924">
        <v>2.2529497580090041E-2</v>
      </c>
      <c r="M1924">
        <v>0.1275549055927693</v>
      </c>
      <c r="N1924">
        <v>0.49664429530201343</v>
      </c>
      <c r="O1924">
        <v>3.4844397149041192E-3</v>
      </c>
      <c r="P1924">
        <v>0.70793993842083902</v>
      </c>
      <c r="Q1924">
        <v>0.48009596482570432</v>
      </c>
      <c r="R1924">
        <v>148</v>
      </c>
      <c r="S1924">
        <v>0</v>
      </c>
      <c r="T1924">
        <v>-0.44332231637346792</v>
      </c>
      <c r="U1924">
        <v>23</v>
      </c>
      <c r="V1924">
        <v>3008</v>
      </c>
      <c r="W1924">
        <v>149</v>
      </c>
    </row>
    <row r="1925" spans="1:23">
      <c r="A1925" t="s">
        <v>351</v>
      </c>
      <c r="B1925" t="str">
        <f t="shared" si="30"/>
        <v>electricity_ytd_yoy_historical_new_low_12_-1</v>
      </c>
      <c r="C1925" t="s">
        <v>436</v>
      </c>
      <c r="D1925" t="s">
        <v>339</v>
      </c>
      <c r="E1925">
        <v>12</v>
      </c>
      <c r="F1925">
        <v>-1</v>
      </c>
      <c r="G1925">
        <v>-1</v>
      </c>
      <c r="H1925" t="s">
        <v>330</v>
      </c>
      <c r="I1925" t="s">
        <v>331</v>
      </c>
      <c r="K1925">
        <v>-0.47187847023607832</v>
      </c>
      <c r="L1925">
        <v>-5.2080215510953647E-2</v>
      </c>
      <c r="M1925">
        <v>-0.29486174510262741</v>
      </c>
      <c r="N1925">
        <v>0.50335570469798663</v>
      </c>
      <c r="O1925">
        <v>-2.6209644499164829E-3</v>
      </c>
      <c r="P1925">
        <v>-0.56586056108754523</v>
      </c>
      <c r="Q1925">
        <v>0.57234551416232438</v>
      </c>
      <c r="R1925">
        <v>148</v>
      </c>
      <c r="S1925">
        <v>0</v>
      </c>
      <c r="T1925">
        <v>-0.7773101264664467</v>
      </c>
      <c r="U1925">
        <v>23</v>
      </c>
      <c r="V1925">
        <v>3008</v>
      </c>
      <c r="W1925">
        <v>149</v>
      </c>
    </row>
    <row r="1926" spans="1:23">
      <c r="A1926" t="s">
        <v>351</v>
      </c>
      <c r="B1926" t="str">
        <f t="shared" si="30"/>
        <v>industrial_value_added_yoy_historical_new_low_12_1</v>
      </c>
      <c r="C1926" t="s">
        <v>437</v>
      </c>
      <c r="D1926" t="s">
        <v>339</v>
      </c>
      <c r="E1926">
        <v>12</v>
      </c>
      <c r="F1926">
        <v>1</v>
      </c>
      <c r="G1926">
        <v>-1</v>
      </c>
      <c r="H1926" t="s">
        <v>330</v>
      </c>
      <c r="I1926" t="s">
        <v>331</v>
      </c>
      <c r="K1926">
        <v>2.6113700589600608E-3</v>
      </c>
      <c r="L1926">
        <v>2.1851041308162961E-4</v>
      </c>
      <c r="M1926">
        <v>1.237044023924585E-3</v>
      </c>
      <c r="N1926">
        <v>0.48993288590604028</v>
      </c>
      <c r="O1926">
        <v>1.7455972655714971E-3</v>
      </c>
      <c r="P1926">
        <v>0.35124102247925437</v>
      </c>
      <c r="Q1926">
        <v>0.72590705267668953</v>
      </c>
      <c r="R1926">
        <v>148</v>
      </c>
      <c r="S1926">
        <v>0</v>
      </c>
      <c r="T1926">
        <v>-0.50175984961624231</v>
      </c>
      <c r="U1926">
        <v>25</v>
      </c>
      <c r="V1926">
        <v>3008</v>
      </c>
      <c r="W1926">
        <v>149</v>
      </c>
    </row>
    <row r="1927" spans="1:23">
      <c r="A1927" t="s">
        <v>351</v>
      </c>
      <c r="B1927" t="str">
        <f t="shared" si="30"/>
        <v>industrial_value_added_yoy_historical_new_low_12_-1</v>
      </c>
      <c r="C1927" t="s">
        <v>437</v>
      </c>
      <c r="D1927" t="s">
        <v>339</v>
      </c>
      <c r="E1927">
        <v>12</v>
      </c>
      <c r="F1927">
        <v>-1</v>
      </c>
      <c r="G1927">
        <v>-1</v>
      </c>
      <c r="H1927" t="s">
        <v>330</v>
      </c>
      <c r="I1927" t="s">
        <v>331</v>
      </c>
      <c r="K1927">
        <v>-0.31277800540189671</v>
      </c>
      <c r="L1927">
        <v>-3.0935809636726149E-2</v>
      </c>
      <c r="M1927">
        <v>-0.17513562807683869</v>
      </c>
      <c r="N1927">
        <v>0.50335570469798663</v>
      </c>
      <c r="O1927">
        <v>-8.3344177206048377E-4</v>
      </c>
      <c r="P1927">
        <v>-0.1787146493314184</v>
      </c>
      <c r="Q1927">
        <v>0.85840617569964461</v>
      </c>
      <c r="R1927">
        <v>148</v>
      </c>
      <c r="S1927">
        <v>0</v>
      </c>
      <c r="T1927">
        <v>-0.70683046921635273</v>
      </c>
      <c r="U1927">
        <v>25</v>
      </c>
      <c r="V1927">
        <v>3008</v>
      </c>
      <c r="W1927">
        <v>149</v>
      </c>
    </row>
    <row r="1928" spans="1:23">
      <c r="A1928" t="s">
        <v>351</v>
      </c>
      <c r="B1928" t="str">
        <f t="shared" si="30"/>
        <v>fixedasset_investment_yoy_historical_new_low_12_1</v>
      </c>
      <c r="C1928" t="s">
        <v>344</v>
      </c>
      <c r="D1928" t="s">
        <v>339</v>
      </c>
      <c r="E1928">
        <v>12</v>
      </c>
      <c r="F1928">
        <v>1</v>
      </c>
      <c r="G1928">
        <v>1</v>
      </c>
      <c r="H1928" t="s">
        <v>330</v>
      </c>
      <c r="I1928" t="s">
        <v>331</v>
      </c>
      <c r="K1928">
        <v>0.14388716866373799</v>
      </c>
      <c r="L1928">
        <v>1.1325935239059561E-2</v>
      </c>
      <c r="M1928">
        <v>6.4120969606734371E-2</v>
      </c>
      <c r="N1928">
        <v>0.5436241610738255</v>
      </c>
      <c r="O1928">
        <v>2.5127834954343118E-3</v>
      </c>
      <c r="P1928">
        <v>0.53464642166401355</v>
      </c>
      <c r="Q1928">
        <v>0.59369666780753905</v>
      </c>
      <c r="R1928">
        <v>148</v>
      </c>
      <c r="S1928">
        <v>0</v>
      </c>
      <c r="T1928">
        <v>-0.4573268562076257</v>
      </c>
      <c r="U1928">
        <v>29</v>
      </c>
      <c r="V1928">
        <v>3008</v>
      </c>
      <c r="W1928">
        <v>149</v>
      </c>
    </row>
    <row r="1929" spans="1:23">
      <c r="A1929" t="s">
        <v>351</v>
      </c>
      <c r="B1929" t="str">
        <f t="shared" si="30"/>
        <v>fixedasset_investment_yoy_historical_new_low_12_-1</v>
      </c>
      <c r="C1929" t="s">
        <v>344</v>
      </c>
      <c r="D1929" t="s">
        <v>339</v>
      </c>
      <c r="E1929">
        <v>12</v>
      </c>
      <c r="F1929">
        <v>-1</v>
      </c>
      <c r="G1929">
        <v>1</v>
      </c>
      <c r="H1929" t="s">
        <v>330</v>
      </c>
      <c r="I1929" t="s">
        <v>331</v>
      </c>
      <c r="K1929">
        <v>-0.39765336615887592</v>
      </c>
      <c r="L1929">
        <v>-4.1579072378191029E-2</v>
      </c>
      <c r="M1929">
        <v>-0.2353969345545695</v>
      </c>
      <c r="N1929">
        <v>0.4563758389261745</v>
      </c>
      <c r="O1929">
        <v>-1.787861625033815E-3</v>
      </c>
      <c r="P1929">
        <v>-0.38409988634164749</v>
      </c>
      <c r="Q1929">
        <v>0.70145569909751004</v>
      </c>
      <c r="R1929">
        <v>148</v>
      </c>
      <c r="S1929">
        <v>0</v>
      </c>
      <c r="T1929">
        <v>-0.72202022430475876</v>
      </c>
      <c r="U1929">
        <v>29</v>
      </c>
      <c r="V1929">
        <v>3008</v>
      </c>
      <c r="W1929">
        <v>149</v>
      </c>
    </row>
    <row r="1930" spans="1:23">
      <c r="A1930" t="s">
        <v>351</v>
      </c>
      <c r="B1930" t="str">
        <f t="shared" si="30"/>
        <v>fixedasset_investment_ytd_yoy_historical_new_low_12_1</v>
      </c>
      <c r="C1930" t="s">
        <v>390</v>
      </c>
      <c r="D1930" t="s">
        <v>339</v>
      </c>
      <c r="E1930">
        <v>12</v>
      </c>
      <c r="F1930">
        <v>1</v>
      </c>
      <c r="G1930">
        <v>-1</v>
      </c>
      <c r="H1930" t="s">
        <v>330</v>
      </c>
      <c r="I1930" t="s">
        <v>331</v>
      </c>
      <c r="K1930">
        <v>-0.52351321321903987</v>
      </c>
      <c r="L1930">
        <v>-6.0215674532054231E-2</v>
      </c>
      <c r="M1930">
        <v>-0.34093807202990339</v>
      </c>
      <c r="N1930">
        <v>0.46308724832214759</v>
      </c>
      <c r="O1930">
        <v>-3.2138627402830038E-3</v>
      </c>
      <c r="P1930">
        <v>-0.66342788614743275</v>
      </c>
      <c r="Q1930">
        <v>0.50808860867285732</v>
      </c>
      <c r="R1930">
        <v>148</v>
      </c>
      <c r="S1930">
        <v>0</v>
      </c>
      <c r="T1930">
        <v>-0.6046506863972626</v>
      </c>
      <c r="U1930">
        <v>27</v>
      </c>
      <c r="V1930">
        <v>3008</v>
      </c>
      <c r="W1930">
        <v>149</v>
      </c>
    </row>
    <row r="1931" spans="1:23">
      <c r="A1931" t="s">
        <v>351</v>
      </c>
      <c r="B1931" t="str">
        <f t="shared" si="30"/>
        <v>fixedasset_investment_ytd_yoy_historical_new_low_12_-1</v>
      </c>
      <c r="C1931" t="s">
        <v>390</v>
      </c>
      <c r="D1931" t="s">
        <v>339</v>
      </c>
      <c r="E1931">
        <v>12</v>
      </c>
      <c r="F1931">
        <v>-1</v>
      </c>
      <c r="G1931">
        <v>-1</v>
      </c>
      <c r="H1931" t="s">
        <v>330</v>
      </c>
      <c r="I1931" t="s">
        <v>331</v>
      </c>
      <c r="K1931">
        <v>0.44603503109393428</v>
      </c>
      <c r="L1931">
        <v>3.1381259202404983E-2</v>
      </c>
      <c r="M1931">
        <v>0.17767908594369811</v>
      </c>
      <c r="N1931">
        <v>0.53691275167785235</v>
      </c>
      <c r="O1931">
        <v>4.2430925147726997E-3</v>
      </c>
      <c r="P1931">
        <v>0.85923869708534761</v>
      </c>
      <c r="Q1931">
        <v>0.39159840917703809</v>
      </c>
      <c r="R1931">
        <v>148</v>
      </c>
      <c r="S1931">
        <v>0</v>
      </c>
      <c r="T1931">
        <v>-0.55057858670511572</v>
      </c>
      <c r="U1931">
        <v>27</v>
      </c>
      <c r="V1931">
        <v>3008</v>
      </c>
      <c r="W1931">
        <v>149</v>
      </c>
    </row>
    <row r="1932" spans="1:23">
      <c r="A1932" t="s">
        <v>351</v>
      </c>
      <c r="B1932" t="str">
        <f t="shared" si="30"/>
        <v>pmi_manufacturing_historical_new_low_12_1</v>
      </c>
      <c r="C1932" t="s">
        <v>347</v>
      </c>
      <c r="D1932" t="s">
        <v>339</v>
      </c>
      <c r="E1932">
        <v>12</v>
      </c>
      <c r="F1932">
        <v>1</v>
      </c>
      <c r="G1932">
        <v>1</v>
      </c>
      <c r="H1932" t="s">
        <v>330</v>
      </c>
      <c r="I1932" t="s">
        <v>331</v>
      </c>
      <c r="K1932">
        <v>-0.13518346714286911</v>
      </c>
      <c r="L1932">
        <v>-1.2093811289768939E-2</v>
      </c>
      <c r="M1932">
        <v>-6.8465167743915048E-2</v>
      </c>
      <c r="N1932">
        <v>0.51677852348993292</v>
      </c>
      <c r="O1932">
        <v>6.8421302780294661E-4</v>
      </c>
      <c r="P1932">
        <v>0.14257648394272829</v>
      </c>
      <c r="Q1932">
        <v>0.88681858816168702</v>
      </c>
      <c r="R1932">
        <v>148</v>
      </c>
      <c r="S1932">
        <v>0</v>
      </c>
      <c r="T1932">
        <v>-0.47771383010615609</v>
      </c>
      <c r="U1932">
        <v>23</v>
      </c>
      <c r="V1932">
        <v>3008</v>
      </c>
      <c r="W1932">
        <v>149</v>
      </c>
    </row>
    <row r="1933" spans="1:23">
      <c r="A1933" t="s">
        <v>351</v>
      </c>
      <c r="B1933" t="str">
        <f t="shared" si="30"/>
        <v>pmi_manufacturing_historical_new_low_12_-1</v>
      </c>
      <c r="C1933" t="s">
        <v>347</v>
      </c>
      <c r="D1933" t="s">
        <v>339</v>
      </c>
      <c r="E1933">
        <v>12</v>
      </c>
      <c r="F1933">
        <v>-1</v>
      </c>
      <c r="G1933">
        <v>1</v>
      </c>
      <c r="H1933" t="s">
        <v>330</v>
      </c>
      <c r="I1933" t="s">
        <v>331</v>
      </c>
      <c r="K1933">
        <v>-0.20328004916566431</v>
      </c>
      <c r="L1933">
        <v>-1.8858316653265761E-2</v>
      </c>
      <c r="M1933">
        <v>-0.106760208349371</v>
      </c>
      <c r="N1933">
        <v>0.48322147651006708</v>
      </c>
      <c r="O1933">
        <v>1.306433339174418E-4</v>
      </c>
      <c r="P1933">
        <v>2.7775685658435391E-2</v>
      </c>
      <c r="Q1933">
        <v>0.97787847648967707</v>
      </c>
      <c r="R1933">
        <v>148</v>
      </c>
      <c r="S1933">
        <v>0</v>
      </c>
      <c r="T1933">
        <v>-0.62859234698031141</v>
      </c>
      <c r="U1933">
        <v>23</v>
      </c>
      <c r="V1933">
        <v>3008</v>
      </c>
      <c r="W1933">
        <v>149</v>
      </c>
    </row>
    <row r="1934" spans="1:23">
      <c r="A1934" t="s">
        <v>351</v>
      </c>
      <c r="B1934" t="str">
        <f t="shared" si="30"/>
        <v>pmi_manufacturing_neworder_exceed_expectation_6_-1</v>
      </c>
      <c r="C1934" t="s">
        <v>424</v>
      </c>
      <c r="D1934" t="s">
        <v>329</v>
      </c>
      <c r="E1934">
        <v>6</v>
      </c>
      <c r="F1934">
        <v>-1</v>
      </c>
      <c r="G1934">
        <v>1</v>
      </c>
      <c r="H1934" t="s">
        <v>330</v>
      </c>
      <c r="I1934" t="s">
        <v>331</v>
      </c>
      <c r="K1934">
        <v>-0.66672582264370805</v>
      </c>
      <c r="L1934">
        <v>-8.7943069047804689E-2</v>
      </c>
      <c r="M1934">
        <v>-0.49804578083517193</v>
      </c>
      <c r="N1934">
        <v>0.4563758389261745</v>
      </c>
      <c r="O1934">
        <v>-5.7478169667078589E-3</v>
      </c>
      <c r="P1934">
        <v>-1.2243910529026441</v>
      </c>
      <c r="Q1934">
        <v>0.2227501267885188</v>
      </c>
      <c r="R1934">
        <v>148</v>
      </c>
      <c r="S1934">
        <v>0</v>
      </c>
      <c r="T1934">
        <v>-0.84563589386342097</v>
      </c>
      <c r="U1934">
        <v>45</v>
      </c>
      <c r="V1934">
        <v>3008</v>
      </c>
      <c r="W1934">
        <v>149</v>
      </c>
    </row>
    <row r="1935" spans="1:23">
      <c r="A1935" t="s">
        <v>351</v>
      </c>
      <c r="B1935" t="str">
        <f t="shared" si="30"/>
        <v>pmi_manufacturing_neworder_historical_high_36_-1</v>
      </c>
      <c r="C1935" t="s">
        <v>424</v>
      </c>
      <c r="D1935" t="s">
        <v>333</v>
      </c>
      <c r="E1935">
        <v>36</v>
      </c>
      <c r="F1935">
        <v>-1</v>
      </c>
      <c r="G1935">
        <v>1</v>
      </c>
      <c r="H1935" t="s">
        <v>330</v>
      </c>
      <c r="I1935" t="s">
        <v>331</v>
      </c>
      <c r="K1935">
        <v>-0.75182042154046513</v>
      </c>
      <c r="L1935">
        <v>-0.1101935297288988</v>
      </c>
      <c r="M1935">
        <v>-0.6242307897053454</v>
      </c>
      <c r="N1935">
        <v>0.46308724832214759</v>
      </c>
      <c r="O1935">
        <v>-7.6077267389439351E-3</v>
      </c>
      <c r="P1935">
        <v>-1.6231198506056601</v>
      </c>
      <c r="Q1935">
        <v>0.10669191138139759</v>
      </c>
      <c r="R1935">
        <v>148</v>
      </c>
      <c r="S1935">
        <v>0</v>
      </c>
      <c r="T1935">
        <v>-0.8552545327893033</v>
      </c>
      <c r="U1935">
        <v>28</v>
      </c>
      <c r="V1935">
        <v>3008</v>
      </c>
      <c r="W1935">
        <v>149</v>
      </c>
    </row>
    <row r="1936" spans="1:23">
      <c r="A1936" t="s">
        <v>351</v>
      </c>
      <c r="B1936" t="str">
        <f t="shared" si="30"/>
        <v>pmi_nonmanufacturing_exceed_expectation_36_-1</v>
      </c>
      <c r="C1936" t="s">
        <v>342</v>
      </c>
      <c r="D1936" t="s">
        <v>329</v>
      </c>
      <c r="E1936">
        <v>36</v>
      </c>
      <c r="F1936">
        <v>-1</v>
      </c>
      <c r="G1936">
        <v>-1</v>
      </c>
      <c r="H1936" t="s">
        <v>330</v>
      </c>
      <c r="I1936" t="s">
        <v>331</v>
      </c>
      <c r="K1936">
        <v>-0.68010319593430202</v>
      </c>
      <c r="L1936">
        <v>-9.1067955900104414E-2</v>
      </c>
      <c r="M1936">
        <v>-0.51576080560531856</v>
      </c>
      <c r="N1936">
        <v>0.42953020134228193</v>
      </c>
      <c r="O1936">
        <v>-5.9392100429485556E-3</v>
      </c>
      <c r="P1936">
        <v>-1.224851738241415</v>
      </c>
      <c r="Q1936">
        <v>0.22257698366329831</v>
      </c>
      <c r="R1936">
        <v>148</v>
      </c>
      <c r="S1936">
        <v>0</v>
      </c>
      <c r="T1936">
        <v>-0.7179355837410013</v>
      </c>
      <c r="U1936">
        <v>27</v>
      </c>
      <c r="V1936">
        <v>3008</v>
      </c>
      <c r="W1936">
        <v>149</v>
      </c>
    </row>
    <row r="1937" spans="1:23">
      <c r="A1937" t="s">
        <v>351</v>
      </c>
      <c r="B1937" t="str">
        <f t="shared" si="30"/>
        <v>pmi_nonmanufacturing_historical_high_36_-1</v>
      </c>
      <c r="C1937" t="s">
        <v>342</v>
      </c>
      <c r="D1937" t="s">
        <v>333</v>
      </c>
      <c r="E1937">
        <v>36</v>
      </c>
      <c r="F1937">
        <v>-1</v>
      </c>
      <c r="G1937">
        <v>-1</v>
      </c>
      <c r="H1937" t="s">
        <v>330</v>
      </c>
      <c r="I1937" t="s">
        <v>331</v>
      </c>
      <c r="K1937">
        <v>-0.68474747071746966</v>
      </c>
      <c r="L1937">
        <v>-9.2180886033038756E-2</v>
      </c>
      <c r="M1937">
        <v>-0.52207044106895772</v>
      </c>
      <c r="N1937">
        <v>0.44295302013422821</v>
      </c>
      <c r="O1937">
        <v>-6.0101221200588853E-3</v>
      </c>
      <c r="P1937">
        <v>-1.231436408388568</v>
      </c>
      <c r="Q1937">
        <v>0.22011284354157651</v>
      </c>
      <c r="R1937">
        <v>148</v>
      </c>
      <c r="S1937">
        <v>0</v>
      </c>
      <c r="T1937">
        <v>-0.70894940048019073</v>
      </c>
      <c r="U1937">
        <v>30</v>
      </c>
      <c r="V1937">
        <v>3008</v>
      </c>
      <c r="W1937">
        <v>149</v>
      </c>
    </row>
    <row r="1938" spans="1:23">
      <c r="A1938" t="s">
        <v>351</v>
      </c>
      <c r="B1938" t="str">
        <f t="shared" si="30"/>
        <v>export_yoy_historical_new_low_12_1</v>
      </c>
      <c r="C1938" t="s">
        <v>438</v>
      </c>
      <c r="D1938" t="s">
        <v>339</v>
      </c>
      <c r="E1938">
        <v>12</v>
      </c>
      <c r="F1938">
        <v>1</v>
      </c>
      <c r="G1938">
        <v>-1</v>
      </c>
      <c r="H1938" t="s">
        <v>330</v>
      </c>
      <c r="I1938" t="s">
        <v>331</v>
      </c>
      <c r="K1938">
        <v>-4.2662526514910759E-2</v>
      </c>
      <c r="L1938">
        <v>-3.6459393686545378E-3</v>
      </c>
      <c r="M1938">
        <v>-2.0640466603096281E-2</v>
      </c>
      <c r="N1938">
        <v>0.51006711409395977</v>
      </c>
      <c r="O1938">
        <v>1.3776787005332089E-3</v>
      </c>
      <c r="P1938">
        <v>0.28228400039923879</v>
      </c>
      <c r="Q1938">
        <v>0.7781201241339929</v>
      </c>
      <c r="R1938">
        <v>148</v>
      </c>
      <c r="S1938">
        <v>0</v>
      </c>
      <c r="T1938">
        <v>-0.50410825861182129</v>
      </c>
      <c r="U1938">
        <v>25</v>
      </c>
      <c r="V1938">
        <v>3008</v>
      </c>
      <c r="W1938">
        <v>149</v>
      </c>
    </row>
    <row r="1939" spans="1:23">
      <c r="A1939" t="s">
        <v>351</v>
      </c>
      <c r="B1939" t="str">
        <f t="shared" si="30"/>
        <v>export_yoy_historical_new_low_12_-1</v>
      </c>
      <c r="C1939" t="s">
        <v>438</v>
      </c>
      <c r="D1939" t="s">
        <v>339</v>
      </c>
      <c r="E1939">
        <v>12</v>
      </c>
      <c r="F1939">
        <v>-1</v>
      </c>
      <c r="G1939">
        <v>-1</v>
      </c>
      <c r="H1939" t="s">
        <v>330</v>
      </c>
      <c r="I1939" t="s">
        <v>331</v>
      </c>
      <c r="K1939">
        <v>-0.28027826694137381</v>
      </c>
      <c r="L1939">
        <v>-2.717720609717245E-2</v>
      </c>
      <c r="M1939">
        <v>-0.15385615560062371</v>
      </c>
      <c r="N1939">
        <v>0.48322147651006708</v>
      </c>
      <c r="O1939">
        <v>-5.755845704402498E-4</v>
      </c>
      <c r="P1939">
        <v>-0.1251771900167917</v>
      </c>
      <c r="Q1939">
        <v>0.90055314596041514</v>
      </c>
      <c r="R1939">
        <v>148</v>
      </c>
      <c r="S1939">
        <v>0</v>
      </c>
      <c r="T1939">
        <v>-0.75133234073341781</v>
      </c>
      <c r="U1939">
        <v>25</v>
      </c>
      <c r="V1939">
        <v>3008</v>
      </c>
      <c r="W1939">
        <v>149</v>
      </c>
    </row>
    <row r="1940" spans="1:23">
      <c r="A1940" t="s">
        <v>351</v>
      </c>
      <c r="B1940" t="str">
        <f t="shared" si="30"/>
        <v>trade_balance_yoy_historical_new_low_12_1</v>
      </c>
      <c r="C1940" t="s">
        <v>439</v>
      </c>
      <c r="D1940" t="s">
        <v>339</v>
      </c>
      <c r="E1940">
        <v>12</v>
      </c>
      <c r="F1940">
        <v>1</v>
      </c>
      <c r="G1940">
        <v>1</v>
      </c>
      <c r="H1940" t="s">
        <v>330</v>
      </c>
      <c r="I1940" t="s">
        <v>331</v>
      </c>
      <c r="K1940">
        <v>-0.33563276474433118</v>
      </c>
      <c r="L1940">
        <v>-3.3677784271032629E-2</v>
      </c>
      <c r="M1940">
        <v>-0.19065991092268811</v>
      </c>
      <c r="N1940">
        <v>0.48322147651006708</v>
      </c>
      <c r="O1940">
        <v>-1.076162148828653E-3</v>
      </c>
      <c r="P1940">
        <v>-0.22369710394377659</v>
      </c>
      <c r="Q1940">
        <v>0.82330148523805546</v>
      </c>
      <c r="R1940">
        <v>148</v>
      </c>
      <c r="S1940">
        <v>0</v>
      </c>
      <c r="T1940">
        <v>-0.57802560961353688</v>
      </c>
      <c r="U1940">
        <v>19</v>
      </c>
      <c r="V1940">
        <v>3008</v>
      </c>
      <c r="W1940">
        <v>149</v>
      </c>
    </row>
    <row r="1941" spans="1:23">
      <c r="A1941" t="s">
        <v>351</v>
      </c>
      <c r="B1941" t="str">
        <f t="shared" si="30"/>
        <v>trade_balance_yoy_historical_new_low_12_-1</v>
      </c>
      <c r="C1941" t="s">
        <v>439</v>
      </c>
      <c r="D1941" t="s">
        <v>339</v>
      </c>
      <c r="E1941">
        <v>12</v>
      </c>
      <c r="F1941">
        <v>-1</v>
      </c>
      <c r="G1941">
        <v>1</v>
      </c>
      <c r="H1941" t="s">
        <v>330</v>
      </c>
      <c r="I1941" t="s">
        <v>331</v>
      </c>
      <c r="K1941">
        <v>3.7101995665837377E-2</v>
      </c>
      <c r="L1941">
        <v>3.0566670234486448E-3</v>
      </c>
      <c r="M1941">
        <v>1.730469729602456E-2</v>
      </c>
      <c r="N1941">
        <v>0.51006711409395977</v>
      </c>
      <c r="O1941">
        <v>1.907558138644805E-3</v>
      </c>
      <c r="P1941">
        <v>0.4048122674821793</v>
      </c>
      <c r="Q1941">
        <v>0.68619999194140302</v>
      </c>
      <c r="R1941">
        <v>148</v>
      </c>
      <c r="S1941">
        <v>0</v>
      </c>
      <c r="T1941">
        <v>-0.59899129261082951</v>
      </c>
      <c r="U1941">
        <v>19</v>
      </c>
      <c r="V1941">
        <v>3008</v>
      </c>
      <c r="W1941">
        <v>149</v>
      </c>
    </row>
    <row r="1942" spans="1:23">
      <c r="A1942" t="s">
        <v>351</v>
      </c>
      <c r="B1942" t="str">
        <f t="shared" si="30"/>
        <v>CPI_historical_new_low_12_1</v>
      </c>
      <c r="C1942" t="s">
        <v>386</v>
      </c>
      <c r="D1942" t="s">
        <v>339</v>
      </c>
      <c r="E1942">
        <v>12</v>
      </c>
      <c r="F1942">
        <v>1</v>
      </c>
      <c r="G1942">
        <v>-1</v>
      </c>
      <c r="H1942" t="s">
        <v>330</v>
      </c>
      <c r="I1942" t="s">
        <v>331</v>
      </c>
      <c r="K1942">
        <v>-0.78691795135565834</v>
      </c>
      <c r="L1942">
        <v>-0.1214875065678067</v>
      </c>
      <c r="M1942">
        <v>-0.68833043426789953</v>
      </c>
      <c r="N1942">
        <v>0.46308724832214759</v>
      </c>
      <c r="O1942">
        <v>-8.6738428509301555E-3</v>
      </c>
      <c r="P1942">
        <v>-1.88403644036649</v>
      </c>
      <c r="Q1942">
        <v>6.1521375961441513E-2</v>
      </c>
      <c r="R1942">
        <v>148</v>
      </c>
      <c r="S1942">
        <v>0</v>
      </c>
      <c r="T1942">
        <v>-0.80531759113131551</v>
      </c>
      <c r="U1942">
        <v>28</v>
      </c>
      <c r="V1942">
        <v>3008</v>
      </c>
      <c r="W1942">
        <v>149</v>
      </c>
    </row>
    <row r="1943" spans="1:23">
      <c r="A1943" t="s">
        <v>351</v>
      </c>
      <c r="B1943" t="str">
        <f t="shared" si="30"/>
        <v>CPI_historical_new_low_12_-1</v>
      </c>
      <c r="C1943" t="s">
        <v>386</v>
      </c>
      <c r="D1943" t="s">
        <v>339</v>
      </c>
      <c r="E1943">
        <v>12</v>
      </c>
      <c r="F1943">
        <v>-1</v>
      </c>
      <c r="G1943">
        <v>-1</v>
      </c>
      <c r="H1943" t="s">
        <v>330</v>
      </c>
      <c r="I1943" t="s">
        <v>331</v>
      </c>
      <c r="K1943">
        <v>2.2335740618333189</v>
      </c>
      <c r="L1943">
        <v>0.1033149195101619</v>
      </c>
      <c r="M1943">
        <v>0.58536721529543456</v>
      </c>
      <c r="N1943">
        <v>0.53020134228187921</v>
      </c>
      <c r="O1943">
        <v>9.643000353368401E-3</v>
      </c>
      <c r="P1943">
        <v>1.931760871046815</v>
      </c>
      <c r="Q1943">
        <v>5.5299683978330683E-2</v>
      </c>
      <c r="R1943">
        <v>148</v>
      </c>
      <c r="S1943">
        <v>0</v>
      </c>
      <c r="T1943">
        <v>-0.48735073226304421</v>
      </c>
      <c r="U1943">
        <v>28</v>
      </c>
      <c r="V1943">
        <v>3008</v>
      </c>
      <c r="W1943">
        <v>149</v>
      </c>
    </row>
    <row r="1944" spans="1:23">
      <c r="A1944" t="s">
        <v>351</v>
      </c>
      <c r="B1944" t="str">
        <f t="shared" si="30"/>
        <v>core_CPI_historical_new_low_12_1</v>
      </c>
      <c r="C1944" t="s">
        <v>440</v>
      </c>
      <c r="D1944" t="s">
        <v>339</v>
      </c>
      <c r="E1944">
        <v>12</v>
      </c>
      <c r="F1944">
        <v>1</v>
      </c>
      <c r="G1944">
        <v>-1</v>
      </c>
      <c r="H1944" t="s">
        <v>330</v>
      </c>
      <c r="I1944" t="s">
        <v>331</v>
      </c>
      <c r="K1944">
        <v>-0.40092199905263209</v>
      </c>
      <c r="L1944">
        <v>-4.2015870432592813E-2</v>
      </c>
      <c r="M1944">
        <v>-0.23787032447225531</v>
      </c>
      <c r="N1944">
        <v>0.49664429530201343</v>
      </c>
      <c r="O1944">
        <v>-1.8014412708896839E-3</v>
      </c>
      <c r="P1944">
        <v>-0.39210223307286551</v>
      </c>
      <c r="Q1944">
        <v>0.6955467351012965</v>
      </c>
      <c r="R1944">
        <v>148</v>
      </c>
      <c r="S1944">
        <v>0</v>
      </c>
      <c r="T1944">
        <v>-0.69944825701260549</v>
      </c>
      <c r="U1944">
        <v>31</v>
      </c>
      <c r="V1944">
        <v>3008</v>
      </c>
      <c r="W1944">
        <v>149</v>
      </c>
    </row>
    <row r="1945" spans="1:23">
      <c r="A1945" t="s">
        <v>351</v>
      </c>
      <c r="B1945" t="str">
        <f t="shared" si="30"/>
        <v>core_CPI_historical_new_low_12_-1</v>
      </c>
      <c r="C1945" t="s">
        <v>440</v>
      </c>
      <c r="D1945" t="s">
        <v>339</v>
      </c>
      <c r="E1945">
        <v>12</v>
      </c>
      <c r="F1945">
        <v>-1</v>
      </c>
      <c r="G1945">
        <v>-1</v>
      </c>
      <c r="H1945" t="s">
        <v>330</v>
      </c>
      <c r="I1945" t="s">
        <v>331</v>
      </c>
      <c r="K1945">
        <v>0.15012833796108979</v>
      </c>
      <c r="L1945">
        <v>1.1787054778771511E-2</v>
      </c>
      <c r="M1945">
        <v>6.6731701995721454E-2</v>
      </c>
      <c r="N1945">
        <v>0.49664429530201343</v>
      </c>
      <c r="O1945">
        <v>2.6386955683731571E-3</v>
      </c>
      <c r="P1945">
        <v>0.535489640877023</v>
      </c>
      <c r="Q1945">
        <v>0.59311507561340182</v>
      </c>
      <c r="R1945">
        <v>148</v>
      </c>
      <c r="S1945">
        <v>0</v>
      </c>
      <c r="T1945">
        <v>-0.65167410821468696</v>
      </c>
      <c r="U1945">
        <v>31</v>
      </c>
      <c r="V1945">
        <v>3008</v>
      </c>
      <c r="W1945">
        <v>149</v>
      </c>
    </row>
    <row r="1946" spans="1:23">
      <c r="A1946" t="s">
        <v>351</v>
      </c>
      <c r="B1946" t="str">
        <f t="shared" si="30"/>
        <v>PPI_historical_new_low_12_1</v>
      </c>
      <c r="C1946" t="s">
        <v>421</v>
      </c>
      <c r="D1946" t="s">
        <v>339</v>
      </c>
      <c r="E1946">
        <v>12</v>
      </c>
      <c r="F1946">
        <v>1</v>
      </c>
      <c r="G1946">
        <v>1</v>
      </c>
      <c r="H1946" t="s">
        <v>330</v>
      </c>
      <c r="I1946" t="s">
        <v>331</v>
      </c>
      <c r="K1946">
        <v>1.0366381436971881</v>
      </c>
      <c r="L1946">
        <v>6.1401635966793273E-2</v>
      </c>
      <c r="M1946">
        <v>0.34772991309621648</v>
      </c>
      <c r="N1946">
        <v>0.51006711409395977</v>
      </c>
      <c r="O1946">
        <v>6.5823642248542882E-3</v>
      </c>
      <c r="P1946">
        <v>1.3131836266212911</v>
      </c>
      <c r="Q1946">
        <v>0.19115341836816399</v>
      </c>
      <c r="R1946">
        <v>148</v>
      </c>
      <c r="S1946">
        <v>0</v>
      </c>
      <c r="T1946">
        <v>-0.47771383010615609</v>
      </c>
      <c r="U1946">
        <v>17</v>
      </c>
      <c r="V1946">
        <v>3008</v>
      </c>
      <c r="W1946">
        <v>149</v>
      </c>
    </row>
    <row r="1947" spans="1:23">
      <c r="A1947" t="s">
        <v>351</v>
      </c>
      <c r="B1947" t="str">
        <f t="shared" si="30"/>
        <v>PPI_historical_new_low_12_-1</v>
      </c>
      <c r="C1947" t="s">
        <v>421</v>
      </c>
      <c r="D1947" t="s">
        <v>339</v>
      </c>
      <c r="E1947">
        <v>12</v>
      </c>
      <c r="F1947">
        <v>-1</v>
      </c>
      <c r="G1947">
        <v>1</v>
      </c>
      <c r="H1947" t="s">
        <v>330</v>
      </c>
      <c r="I1947" t="s">
        <v>331</v>
      </c>
      <c r="K1947">
        <v>-0.66168924623602843</v>
      </c>
      <c r="L1947">
        <v>-8.6796262475200447E-2</v>
      </c>
      <c r="M1947">
        <v>-0.49154483154000078</v>
      </c>
      <c r="N1947">
        <v>0.48322147651006708</v>
      </c>
      <c r="O1947">
        <v>-5.4558369802300728E-3</v>
      </c>
      <c r="P1947">
        <v>-1.1192794530844989</v>
      </c>
      <c r="Q1947">
        <v>0.26483418841954259</v>
      </c>
      <c r="R1947">
        <v>148</v>
      </c>
      <c r="S1947">
        <v>0</v>
      </c>
      <c r="T1947">
        <v>-0.86825946323358583</v>
      </c>
      <c r="U1947">
        <v>17</v>
      </c>
      <c r="V1947">
        <v>3008</v>
      </c>
      <c r="W1947">
        <v>149</v>
      </c>
    </row>
    <row r="1948" spans="1:23">
      <c r="A1948" t="s">
        <v>351</v>
      </c>
      <c r="B1948" t="str">
        <f t="shared" si="30"/>
        <v>CPI_PPI_historical_new_low_12_1</v>
      </c>
      <c r="C1948" t="s">
        <v>345</v>
      </c>
      <c r="D1948" t="s">
        <v>339</v>
      </c>
      <c r="E1948">
        <v>12</v>
      </c>
      <c r="F1948">
        <v>1</v>
      </c>
      <c r="G1948">
        <v>-1</v>
      </c>
      <c r="H1948" t="s">
        <v>330</v>
      </c>
      <c r="I1948" t="s">
        <v>331</v>
      </c>
      <c r="K1948">
        <v>5.2949919539019057E-2</v>
      </c>
      <c r="L1948">
        <v>4.3318652947841318E-3</v>
      </c>
      <c r="M1948">
        <v>2.452403940024106E-2</v>
      </c>
      <c r="N1948">
        <v>0.52348993288590606</v>
      </c>
      <c r="O1948">
        <v>2.0312018746871901E-3</v>
      </c>
      <c r="P1948">
        <v>0.41905835149770521</v>
      </c>
      <c r="Q1948">
        <v>0.67578105715517034</v>
      </c>
      <c r="R1948">
        <v>148</v>
      </c>
      <c r="S1948">
        <v>0</v>
      </c>
      <c r="T1948">
        <v>-0.51324921546295588</v>
      </c>
      <c r="U1948">
        <v>13</v>
      </c>
      <c r="V1948">
        <v>3008</v>
      </c>
      <c r="W1948">
        <v>149</v>
      </c>
    </row>
    <row r="1949" spans="1:23">
      <c r="A1949" t="s">
        <v>351</v>
      </c>
      <c r="B1949" t="str">
        <f t="shared" si="30"/>
        <v>CPI_PPI_historical_new_low_12_-1</v>
      </c>
      <c r="C1949" t="s">
        <v>345</v>
      </c>
      <c r="D1949" t="s">
        <v>339</v>
      </c>
      <c r="E1949">
        <v>12</v>
      </c>
      <c r="F1949">
        <v>-1</v>
      </c>
      <c r="G1949">
        <v>-1</v>
      </c>
      <c r="H1949" t="s">
        <v>330</v>
      </c>
      <c r="I1949" t="s">
        <v>331</v>
      </c>
      <c r="K1949">
        <v>-0.34563213999740589</v>
      </c>
      <c r="L1949">
        <v>-3.4904721762146318E-2</v>
      </c>
      <c r="M1949">
        <v>-0.19760650747381669</v>
      </c>
      <c r="N1949">
        <v>0.46979865771812079</v>
      </c>
      <c r="O1949">
        <v>-1.1733579548690589E-3</v>
      </c>
      <c r="P1949">
        <v>-0.24898571339370501</v>
      </c>
      <c r="Q1949">
        <v>0.80371702856930916</v>
      </c>
      <c r="R1949">
        <v>148</v>
      </c>
      <c r="S1949">
        <v>0</v>
      </c>
      <c r="T1949">
        <v>-0.68175350862875528</v>
      </c>
      <c r="U1949">
        <v>13</v>
      </c>
      <c r="V1949">
        <v>3008</v>
      </c>
      <c r="W1949">
        <v>149</v>
      </c>
    </row>
    <row r="1950" spans="1:23">
      <c r="A1950" t="s">
        <v>351</v>
      </c>
      <c r="B1950" t="str">
        <f t="shared" si="30"/>
        <v>core_CPI_PPI_historical_new_low_12_1</v>
      </c>
      <c r="C1950" t="s">
        <v>420</v>
      </c>
      <c r="D1950" t="s">
        <v>339</v>
      </c>
      <c r="E1950">
        <v>12</v>
      </c>
      <c r="F1950">
        <v>1</v>
      </c>
      <c r="G1950">
        <v>-1</v>
      </c>
      <c r="H1950" t="s">
        <v>330</v>
      </c>
      <c r="I1950" t="s">
        <v>331</v>
      </c>
      <c r="K1950">
        <v>0.42719634243730381</v>
      </c>
      <c r="L1950">
        <v>3.0248807479964279E-2</v>
      </c>
      <c r="M1950">
        <v>0.1712660190949257</v>
      </c>
      <c r="N1950">
        <v>0.53691275167785235</v>
      </c>
      <c r="O1950">
        <v>4.1174895168607506E-3</v>
      </c>
      <c r="P1950">
        <v>0.83964697093168483</v>
      </c>
      <c r="Q1950">
        <v>0.40246063030771911</v>
      </c>
      <c r="R1950">
        <v>148</v>
      </c>
      <c r="S1950">
        <v>0</v>
      </c>
      <c r="T1950">
        <v>-0.52823573401316493</v>
      </c>
      <c r="U1950">
        <v>13</v>
      </c>
      <c r="V1950">
        <v>3008</v>
      </c>
      <c r="W1950">
        <v>149</v>
      </c>
    </row>
    <row r="1951" spans="1:23">
      <c r="A1951" t="s">
        <v>351</v>
      </c>
      <c r="B1951" t="str">
        <f t="shared" si="30"/>
        <v>core_CPI_PPI_historical_new_low_12_-1</v>
      </c>
      <c r="C1951" t="s">
        <v>420</v>
      </c>
      <c r="D1951" t="s">
        <v>339</v>
      </c>
      <c r="E1951">
        <v>12</v>
      </c>
      <c r="F1951">
        <v>-1</v>
      </c>
      <c r="G1951">
        <v>-1</v>
      </c>
      <c r="H1951" t="s">
        <v>330</v>
      </c>
      <c r="I1951" t="s">
        <v>331</v>
      </c>
      <c r="K1951">
        <v>-0.5172236888149645</v>
      </c>
      <c r="L1951">
        <v>-5.9182661564339822E-2</v>
      </c>
      <c r="M1951">
        <v>-0.33508689069082992</v>
      </c>
      <c r="N1951">
        <v>0.4563758389261745</v>
      </c>
      <c r="O1951">
        <v>-3.1665346962463439E-3</v>
      </c>
      <c r="P1951">
        <v>-0.66358574085724309</v>
      </c>
      <c r="Q1951">
        <v>0.50798783113213464</v>
      </c>
      <c r="R1951">
        <v>148</v>
      </c>
      <c r="S1951">
        <v>0</v>
      </c>
      <c r="T1951">
        <v>-0.73674987916883039</v>
      </c>
      <c r="U1951">
        <v>13</v>
      </c>
      <c r="V1951">
        <v>3008</v>
      </c>
      <c r="W1951">
        <v>149</v>
      </c>
    </row>
    <row r="1952" spans="1:23">
      <c r="A1952" t="s">
        <v>351</v>
      </c>
      <c r="B1952" t="str">
        <f t="shared" si="30"/>
        <v>tot_retail_sales_yoy_historical_new_low_12_1</v>
      </c>
      <c r="C1952" t="s">
        <v>441</v>
      </c>
      <c r="D1952" t="s">
        <v>339</v>
      </c>
      <c r="E1952">
        <v>12</v>
      </c>
      <c r="F1952">
        <v>1</v>
      </c>
      <c r="G1952">
        <v>1</v>
      </c>
      <c r="H1952" t="s">
        <v>330</v>
      </c>
      <c r="I1952" t="s">
        <v>331</v>
      </c>
      <c r="K1952">
        <v>-0.68253404164928899</v>
      </c>
      <c r="L1952">
        <v>-9.1648610908058203E-2</v>
      </c>
      <c r="M1952">
        <v>-0.51905276615864437</v>
      </c>
      <c r="N1952">
        <v>0.43624161073825501</v>
      </c>
      <c r="O1952">
        <v>-5.977665808870488E-3</v>
      </c>
      <c r="P1952">
        <v>-1.258825325867523</v>
      </c>
      <c r="Q1952">
        <v>0.2100754080661465</v>
      </c>
      <c r="R1952">
        <v>148</v>
      </c>
      <c r="S1952">
        <v>0</v>
      </c>
      <c r="T1952">
        <v>-0.7764348852551094</v>
      </c>
      <c r="U1952">
        <v>31</v>
      </c>
      <c r="V1952">
        <v>3008</v>
      </c>
      <c r="W1952">
        <v>149</v>
      </c>
    </row>
    <row r="1953" spans="1:23">
      <c r="A1953" t="s">
        <v>351</v>
      </c>
      <c r="B1953" t="str">
        <f t="shared" si="30"/>
        <v>tot_retail_sales_yoy_historical_new_low_12_-1</v>
      </c>
      <c r="C1953" t="s">
        <v>441</v>
      </c>
      <c r="D1953" t="s">
        <v>339</v>
      </c>
      <c r="E1953">
        <v>12</v>
      </c>
      <c r="F1953">
        <v>-1</v>
      </c>
      <c r="G1953">
        <v>1</v>
      </c>
      <c r="H1953" t="s">
        <v>330</v>
      </c>
      <c r="I1953" t="s">
        <v>331</v>
      </c>
      <c r="K1953">
        <v>1.170363679678327</v>
      </c>
      <c r="L1953">
        <v>6.7071567919080088E-2</v>
      </c>
      <c r="M1953">
        <v>0.37986045302880761</v>
      </c>
      <c r="N1953">
        <v>0.55704697986577179</v>
      </c>
      <c r="O1953">
        <v>6.9353828519722344E-3</v>
      </c>
      <c r="P1953">
        <v>1.4159518813401499</v>
      </c>
      <c r="Q1953">
        <v>0.15889067665343509</v>
      </c>
      <c r="R1953">
        <v>148</v>
      </c>
      <c r="S1953">
        <v>0</v>
      </c>
      <c r="T1953">
        <v>-0.57042745181449162</v>
      </c>
      <c r="U1953">
        <v>31</v>
      </c>
      <c r="V1953">
        <v>3008</v>
      </c>
      <c r="W1953">
        <v>149</v>
      </c>
    </row>
    <row r="1954" spans="1:23">
      <c r="A1954" t="s">
        <v>351</v>
      </c>
      <c r="B1954" t="str">
        <f t="shared" si="30"/>
        <v>consumer_confidence_historical_new_low_12_1</v>
      </c>
      <c r="C1954" t="s">
        <v>442</v>
      </c>
      <c r="D1954" t="s">
        <v>339</v>
      </c>
      <c r="E1954">
        <v>12</v>
      </c>
      <c r="F1954">
        <v>1</v>
      </c>
      <c r="G1954">
        <v>-1</v>
      </c>
      <c r="H1954" t="s">
        <v>330</v>
      </c>
      <c r="I1954" t="s">
        <v>331</v>
      </c>
      <c r="K1954">
        <v>-7.3651206719366646E-2</v>
      </c>
      <c r="L1954">
        <v>-6.3887866282241754E-3</v>
      </c>
      <c r="M1954">
        <v>-3.6168196503166022E-2</v>
      </c>
      <c r="N1954">
        <v>0.49664429530201343</v>
      </c>
      <c r="O1954">
        <v>1.134742088148363E-3</v>
      </c>
      <c r="P1954">
        <v>0.23676213466490059</v>
      </c>
      <c r="Q1954">
        <v>0.81316871433291704</v>
      </c>
      <c r="R1954">
        <v>148</v>
      </c>
      <c r="S1954">
        <v>0</v>
      </c>
      <c r="T1954">
        <v>-0.60058129313244568</v>
      </c>
      <c r="U1954">
        <v>19</v>
      </c>
      <c r="V1954">
        <v>3008</v>
      </c>
      <c r="W1954">
        <v>149</v>
      </c>
    </row>
    <row r="1955" spans="1:23">
      <c r="A1955" t="s">
        <v>351</v>
      </c>
      <c r="B1955" t="str">
        <f t="shared" si="30"/>
        <v>consumer_confidence_historical_new_low_12_-1</v>
      </c>
      <c r="C1955" t="s">
        <v>442</v>
      </c>
      <c r="D1955" t="s">
        <v>339</v>
      </c>
      <c r="E1955">
        <v>12</v>
      </c>
      <c r="F1955">
        <v>-1</v>
      </c>
      <c r="G1955">
        <v>-1</v>
      </c>
      <c r="H1955" t="s">
        <v>330</v>
      </c>
      <c r="I1955" t="s">
        <v>331</v>
      </c>
      <c r="K1955">
        <v>-0.25620177784382531</v>
      </c>
      <c r="L1955">
        <v>-2.4491744924438511E-2</v>
      </c>
      <c r="M1955">
        <v>-0.13865265733232571</v>
      </c>
      <c r="N1955">
        <v>0.50335570469798663</v>
      </c>
      <c r="O1955">
        <v>-3.4385920575240292E-4</v>
      </c>
      <c r="P1955">
        <v>-7.3560125729281681E-2</v>
      </c>
      <c r="Q1955">
        <v>0.94145972509105258</v>
      </c>
      <c r="R1955">
        <v>148</v>
      </c>
      <c r="S1955">
        <v>0</v>
      </c>
      <c r="T1955">
        <v>-0.65682616548737616</v>
      </c>
      <c r="U1955">
        <v>19</v>
      </c>
      <c r="V1955">
        <v>3008</v>
      </c>
      <c r="W1955">
        <v>149</v>
      </c>
    </row>
    <row r="1956" spans="1:23">
      <c r="A1956" t="s">
        <v>351</v>
      </c>
      <c r="B1956" t="str">
        <f t="shared" si="30"/>
        <v>M1_historical_new_low_12_1</v>
      </c>
      <c r="C1956" t="s">
        <v>343</v>
      </c>
      <c r="D1956" t="s">
        <v>339</v>
      </c>
      <c r="E1956">
        <v>12</v>
      </c>
      <c r="F1956">
        <v>1</v>
      </c>
      <c r="G1956">
        <v>-1</v>
      </c>
      <c r="H1956" t="s">
        <v>330</v>
      </c>
      <c r="I1956" t="s">
        <v>331</v>
      </c>
      <c r="K1956">
        <v>-0.2735299032939571</v>
      </c>
      <c r="L1956">
        <v>-2.641629843431248E-2</v>
      </c>
      <c r="M1956">
        <v>-0.1495483518171562</v>
      </c>
      <c r="N1956">
        <v>0.44966442953020141</v>
      </c>
      <c r="O1956">
        <v>-3.7963172327576292E-4</v>
      </c>
      <c r="P1956">
        <v>-7.5667757513859166E-2</v>
      </c>
      <c r="Q1956">
        <v>0.939785614807359</v>
      </c>
      <c r="R1956">
        <v>148</v>
      </c>
      <c r="S1956">
        <v>0</v>
      </c>
      <c r="T1956">
        <v>-0.51409816333901248</v>
      </c>
      <c r="U1956">
        <v>31</v>
      </c>
      <c r="V1956">
        <v>3008</v>
      </c>
      <c r="W1956">
        <v>149</v>
      </c>
    </row>
    <row r="1957" spans="1:23">
      <c r="A1957" t="s">
        <v>351</v>
      </c>
      <c r="B1957" t="str">
        <f t="shared" si="30"/>
        <v>M1_historical_new_low_12_-1</v>
      </c>
      <c r="C1957" t="s">
        <v>343</v>
      </c>
      <c r="D1957" t="s">
        <v>339</v>
      </c>
      <c r="E1957">
        <v>12</v>
      </c>
      <c r="F1957">
        <v>-1</v>
      </c>
      <c r="G1957">
        <v>-1</v>
      </c>
      <c r="H1957" t="s">
        <v>330</v>
      </c>
      <c r="I1957" t="s">
        <v>331</v>
      </c>
      <c r="K1957">
        <v>-5.1555475355715807E-2</v>
      </c>
      <c r="L1957">
        <v>-4.4246432833128244E-3</v>
      </c>
      <c r="M1957">
        <v>-2.504885807690584E-2</v>
      </c>
      <c r="N1957">
        <v>0.5436241610738255</v>
      </c>
      <c r="O1957">
        <v>1.3650199735219591E-3</v>
      </c>
      <c r="P1957">
        <v>0.28919349872004307</v>
      </c>
      <c r="Q1957">
        <v>0.77283800772751066</v>
      </c>
      <c r="R1957">
        <v>148</v>
      </c>
      <c r="S1957">
        <v>0</v>
      </c>
      <c r="T1957">
        <v>-0.56082192399496078</v>
      </c>
      <c r="U1957">
        <v>31</v>
      </c>
      <c r="V1957">
        <v>3008</v>
      </c>
      <c r="W1957">
        <v>149</v>
      </c>
    </row>
    <row r="1958" spans="1:23">
      <c r="A1958" t="s">
        <v>351</v>
      </c>
      <c r="B1958" t="str">
        <f t="shared" si="30"/>
        <v>M2_historical_new_low_12_1</v>
      </c>
      <c r="C1958" t="s">
        <v>341</v>
      </c>
      <c r="D1958" t="s">
        <v>339</v>
      </c>
      <c r="E1958">
        <v>12</v>
      </c>
      <c r="F1958">
        <v>1</v>
      </c>
      <c r="G1958">
        <v>-1</v>
      </c>
      <c r="H1958" t="s">
        <v>330</v>
      </c>
      <c r="I1958" t="s">
        <v>331</v>
      </c>
      <c r="K1958">
        <v>-0.54660741789176259</v>
      </c>
      <c r="L1958">
        <v>-6.4119075173860063E-2</v>
      </c>
      <c r="M1958">
        <v>-0.3630483622607899</v>
      </c>
      <c r="N1958">
        <v>0.51006711409395977</v>
      </c>
      <c r="O1958">
        <v>-3.5713205197258741E-3</v>
      </c>
      <c r="P1958">
        <v>-0.73316253603811876</v>
      </c>
      <c r="Q1958">
        <v>0.46461898865143952</v>
      </c>
      <c r="R1958">
        <v>148</v>
      </c>
      <c r="S1958">
        <v>0</v>
      </c>
      <c r="T1958">
        <v>-0.58166472191356622</v>
      </c>
      <c r="U1958">
        <v>27</v>
      </c>
      <c r="V1958">
        <v>3008</v>
      </c>
      <c r="W1958">
        <v>149</v>
      </c>
    </row>
    <row r="1959" spans="1:23">
      <c r="A1959" t="s">
        <v>351</v>
      </c>
      <c r="B1959" t="str">
        <f t="shared" si="30"/>
        <v>M2_historical_new_low_12_-1</v>
      </c>
      <c r="C1959" t="s">
        <v>341</v>
      </c>
      <c r="D1959" t="s">
        <v>339</v>
      </c>
      <c r="E1959">
        <v>12</v>
      </c>
      <c r="F1959">
        <v>-1</v>
      </c>
      <c r="G1959">
        <v>-1</v>
      </c>
      <c r="H1959" t="s">
        <v>330</v>
      </c>
      <c r="I1959" t="s">
        <v>331</v>
      </c>
      <c r="K1959">
        <v>0.51969090966329134</v>
      </c>
      <c r="L1959">
        <v>3.5682975545074491E-2</v>
      </c>
      <c r="M1959">
        <v>0.2020404348800158</v>
      </c>
      <c r="N1959">
        <v>0.48322147651006708</v>
      </c>
      <c r="O1959">
        <v>4.5495114707089709E-3</v>
      </c>
      <c r="P1959">
        <v>0.93988540729101244</v>
      </c>
      <c r="Q1959">
        <v>0.34880779844549309</v>
      </c>
      <c r="R1959">
        <v>148</v>
      </c>
      <c r="S1959">
        <v>0</v>
      </c>
      <c r="T1959">
        <v>-0.4980991788087013</v>
      </c>
      <c r="U1959">
        <v>27</v>
      </c>
      <c r="V1959">
        <v>3008</v>
      </c>
      <c r="W1959">
        <v>149</v>
      </c>
    </row>
    <row r="1960" spans="1:23">
      <c r="A1960" t="s">
        <v>351</v>
      </c>
      <c r="B1960" t="str">
        <f t="shared" si="30"/>
        <v>M2_M1_historical_new_low_12_1</v>
      </c>
      <c r="C1960" t="s">
        <v>334</v>
      </c>
      <c r="D1960" t="s">
        <v>339</v>
      </c>
      <c r="E1960">
        <v>12</v>
      </c>
      <c r="F1960">
        <v>1</v>
      </c>
      <c r="G1960">
        <v>1</v>
      </c>
      <c r="H1960" t="s">
        <v>330</v>
      </c>
      <c r="I1960" t="s">
        <v>331</v>
      </c>
      <c r="K1960">
        <v>-0.43485571892165392</v>
      </c>
      <c r="L1960">
        <v>-4.6684283373515711E-2</v>
      </c>
      <c r="M1960">
        <v>-0.26430515793744219</v>
      </c>
      <c r="N1960">
        <v>0.51006711409395977</v>
      </c>
      <c r="O1960">
        <v>-2.171949418439604E-3</v>
      </c>
      <c r="P1960">
        <v>-0.45404712705735989</v>
      </c>
      <c r="Q1960">
        <v>0.6504600550059193</v>
      </c>
      <c r="R1960">
        <v>148</v>
      </c>
      <c r="S1960">
        <v>0</v>
      </c>
      <c r="T1960">
        <v>-0.53217264373963469</v>
      </c>
      <c r="U1960">
        <v>20</v>
      </c>
      <c r="V1960">
        <v>3008</v>
      </c>
      <c r="W1960">
        <v>149</v>
      </c>
    </row>
    <row r="1961" spans="1:23">
      <c r="A1961" t="s">
        <v>351</v>
      </c>
      <c r="B1961" t="str">
        <f t="shared" si="30"/>
        <v>M2_M1_historical_new_low_12_-1</v>
      </c>
      <c r="C1961" t="s">
        <v>334</v>
      </c>
      <c r="D1961" t="s">
        <v>339</v>
      </c>
      <c r="E1961">
        <v>12</v>
      </c>
      <c r="F1961">
        <v>-1</v>
      </c>
      <c r="G1961">
        <v>1</v>
      </c>
      <c r="H1961" t="s">
        <v>330</v>
      </c>
      <c r="I1961" t="s">
        <v>331</v>
      </c>
      <c r="K1961">
        <v>0.21918704410128581</v>
      </c>
      <c r="L1961">
        <v>1.6741803449760621E-2</v>
      </c>
      <c r="M1961">
        <v>9.4784468887379236E-2</v>
      </c>
      <c r="N1961">
        <v>0.48993288590604028</v>
      </c>
      <c r="O1961">
        <v>2.989045163261548E-3</v>
      </c>
      <c r="P1961">
        <v>0.63421309061998377</v>
      </c>
      <c r="Q1961">
        <v>0.52692082306929078</v>
      </c>
      <c r="R1961">
        <v>148</v>
      </c>
      <c r="S1961">
        <v>0</v>
      </c>
      <c r="T1961">
        <v>-0.57198393079465826</v>
      </c>
      <c r="U1961">
        <v>20</v>
      </c>
      <c r="V1961">
        <v>3008</v>
      </c>
      <c r="W1961">
        <v>149</v>
      </c>
    </row>
    <row r="1962" spans="1:23">
      <c r="A1962" t="s">
        <v>351</v>
      </c>
      <c r="B1962" t="str">
        <f t="shared" si="30"/>
        <v>TSF_newadded_MA12_yoy_historical_new_low_12_1</v>
      </c>
      <c r="C1962" t="s">
        <v>332</v>
      </c>
      <c r="D1962" t="s">
        <v>339</v>
      </c>
      <c r="E1962">
        <v>12</v>
      </c>
      <c r="F1962">
        <v>1</v>
      </c>
      <c r="G1962">
        <v>-1</v>
      </c>
      <c r="H1962" t="s">
        <v>330</v>
      </c>
      <c r="I1962" t="s">
        <v>331</v>
      </c>
      <c r="K1962">
        <v>-0.29377734822563789</v>
      </c>
      <c r="L1962">
        <v>-2.8719107632625421E-2</v>
      </c>
      <c r="M1962">
        <v>-0.16258564215308829</v>
      </c>
      <c r="N1962">
        <v>0.48322147651006708</v>
      </c>
      <c r="O1962">
        <v>-4.9135913964052833E-4</v>
      </c>
      <c r="P1962">
        <v>-9.7200901255776226E-2</v>
      </c>
      <c r="Q1962">
        <v>0.92269835925510924</v>
      </c>
      <c r="R1962">
        <v>148</v>
      </c>
      <c r="S1962">
        <v>0</v>
      </c>
      <c r="T1962">
        <v>-0.5780057435426279</v>
      </c>
      <c r="U1962">
        <v>17</v>
      </c>
      <c r="V1962">
        <v>3008</v>
      </c>
      <c r="W1962">
        <v>149</v>
      </c>
    </row>
    <row r="1963" spans="1:23">
      <c r="A1963" t="s">
        <v>351</v>
      </c>
      <c r="B1963" t="str">
        <f t="shared" si="30"/>
        <v>TSF_newadded_MA12_yoy_historical_new_low_12_-1</v>
      </c>
      <c r="C1963" t="s">
        <v>332</v>
      </c>
      <c r="D1963" t="s">
        <v>339</v>
      </c>
      <c r="E1963">
        <v>12</v>
      </c>
      <c r="F1963">
        <v>-1</v>
      </c>
      <c r="G1963">
        <v>-1</v>
      </c>
      <c r="H1963" t="s">
        <v>330</v>
      </c>
      <c r="I1963" t="s">
        <v>331</v>
      </c>
      <c r="K1963">
        <v>-2.436351509326606E-2</v>
      </c>
      <c r="L1963">
        <v>-2.0642343562174981E-3</v>
      </c>
      <c r="M1963">
        <v>-1.168611757208028E-2</v>
      </c>
      <c r="N1963">
        <v>0.51006711409395977</v>
      </c>
      <c r="O1963">
        <v>1.642169907674984E-3</v>
      </c>
      <c r="P1963">
        <v>0.33432996059749009</v>
      </c>
      <c r="Q1963">
        <v>0.73860388363918195</v>
      </c>
      <c r="R1963">
        <v>148</v>
      </c>
      <c r="S1963">
        <v>0</v>
      </c>
      <c r="T1963">
        <v>-0.53785156518837407</v>
      </c>
      <c r="U1963">
        <v>17</v>
      </c>
      <c r="V1963">
        <v>3008</v>
      </c>
      <c r="W1963">
        <v>149</v>
      </c>
    </row>
    <row r="1964" spans="1:23">
      <c r="A1964" t="s">
        <v>351</v>
      </c>
      <c r="B1964" t="str">
        <f t="shared" si="30"/>
        <v>TSF_yoy_historical_new_low_12_1</v>
      </c>
      <c r="C1964" t="s">
        <v>391</v>
      </c>
      <c r="D1964" t="s">
        <v>339</v>
      </c>
      <c r="E1964">
        <v>12</v>
      </c>
      <c r="F1964">
        <v>1</v>
      </c>
      <c r="G1964">
        <v>-1</v>
      </c>
      <c r="H1964" t="s">
        <v>330</v>
      </c>
      <c r="I1964" t="s">
        <v>331</v>
      </c>
      <c r="K1964">
        <v>1.481097462057801E-2</v>
      </c>
      <c r="L1964">
        <v>1.232472813603946E-3</v>
      </c>
      <c r="M1964">
        <v>6.9773628167718654E-3</v>
      </c>
      <c r="N1964">
        <v>0.48993288590604028</v>
      </c>
      <c r="O1964">
        <v>1.738077546427114E-3</v>
      </c>
      <c r="P1964">
        <v>0.36364848257038263</v>
      </c>
      <c r="Q1964">
        <v>0.7166394522124877</v>
      </c>
      <c r="R1964">
        <v>148</v>
      </c>
      <c r="S1964">
        <v>0</v>
      </c>
      <c r="T1964">
        <v>-0.49502445612785118</v>
      </c>
      <c r="U1964">
        <v>41</v>
      </c>
      <c r="V1964">
        <v>3008</v>
      </c>
      <c r="W1964">
        <v>149</v>
      </c>
    </row>
    <row r="1965" spans="1:23">
      <c r="A1965" t="s">
        <v>351</v>
      </c>
      <c r="B1965" t="str">
        <f t="shared" si="30"/>
        <v>TSF_yoy_historical_new_low_12_-1</v>
      </c>
      <c r="C1965" t="s">
        <v>391</v>
      </c>
      <c r="D1965" t="s">
        <v>339</v>
      </c>
      <c r="E1965">
        <v>12</v>
      </c>
      <c r="F1965">
        <v>-1</v>
      </c>
      <c r="G1965">
        <v>-1</v>
      </c>
      <c r="H1965" t="s">
        <v>330</v>
      </c>
      <c r="I1965" t="s">
        <v>331</v>
      </c>
      <c r="K1965">
        <v>-0.32103948146967209</v>
      </c>
      <c r="L1965">
        <v>-3.1917194758964373E-2</v>
      </c>
      <c r="M1965">
        <v>-0.18069189475722389</v>
      </c>
      <c r="N1965">
        <v>0.50335570469798663</v>
      </c>
      <c r="O1965">
        <v>-9.7019987319146329E-4</v>
      </c>
      <c r="P1965">
        <v>-0.2085231032372015</v>
      </c>
      <c r="Q1965">
        <v>0.83510724935588154</v>
      </c>
      <c r="R1965">
        <v>148</v>
      </c>
      <c r="S1965">
        <v>0</v>
      </c>
      <c r="T1965">
        <v>-0.55870484810762389</v>
      </c>
      <c r="U1965">
        <v>41</v>
      </c>
      <c r="V1965">
        <v>3008</v>
      </c>
      <c r="W1965">
        <v>149</v>
      </c>
    </row>
    <row r="1966" spans="1:23">
      <c r="A1966" t="s">
        <v>351</v>
      </c>
      <c r="B1966" t="str">
        <f t="shared" si="30"/>
        <v>long_loan_newadded_MA12_yoy_historical_new_low_12_1</v>
      </c>
      <c r="C1966" t="s">
        <v>328</v>
      </c>
      <c r="D1966" t="s">
        <v>339</v>
      </c>
      <c r="E1966">
        <v>12</v>
      </c>
      <c r="F1966">
        <v>1</v>
      </c>
      <c r="G1966">
        <v>-1</v>
      </c>
      <c r="H1966" t="s">
        <v>330</v>
      </c>
      <c r="I1966" t="s">
        <v>331</v>
      </c>
      <c r="K1966">
        <v>-0.57527637687614264</v>
      </c>
      <c r="L1966">
        <v>-6.9226475075016003E-2</v>
      </c>
      <c r="M1966">
        <v>-0.39198156242983079</v>
      </c>
      <c r="N1966">
        <v>0.42953020134228193</v>
      </c>
      <c r="O1966">
        <v>-4.1483503433368913E-3</v>
      </c>
      <c r="P1966">
        <v>-0.89012038288267237</v>
      </c>
      <c r="Q1966">
        <v>0.37484588317534712</v>
      </c>
      <c r="R1966">
        <v>148</v>
      </c>
      <c r="S1966">
        <v>0</v>
      </c>
      <c r="T1966">
        <v>-0.62398557936957866</v>
      </c>
      <c r="U1966">
        <v>15</v>
      </c>
      <c r="V1966">
        <v>3008</v>
      </c>
      <c r="W1966">
        <v>149</v>
      </c>
    </row>
    <row r="1967" spans="1:23">
      <c r="A1967" t="s">
        <v>351</v>
      </c>
      <c r="B1967" t="str">
        <f t="shared" si="30"/>
        <v>long_loan_newadded_MA12_yoy_historical_new_low_12_-1</v>
      </c>
      <c r="C1967" t="s">
        <v>328</v>
      </c>
      <c r="D1967" t="s">
        <v>339</v>
      </c>
      <c r="E1967">
        <v>12</v>
      </c>
      <c r="F1967">
        <v>-1</v>
      </c>
      <c r="G1967">
        <v>-1</v>
      </c>
      <c r="H1967" t="s">
        <v>330</v>
      </c>
      <c r="I1967" t="s">
        <v>331</v>
      </c>
      <c r="K1967">
        <v>0.62227045548094284</v>
      </c>
      <c r="L1967">
        <v>4.1366041280484378E-2</v>
      </c>
      <c r="M1967">
        <v>0.23422722990142661</v>
      </c>
      <c r="N1967">
        <v>0.56375838926174493</v>
      </c>
      <c r="O1967">
        <v>4.841712118445995E-3</v>
      </c>
      <c r="P1967">
        <v>1.0466725160713231</v>
      </c>
      <c r="Q1967">
        <v>0.29695702396966239</v>
      </c>
      <c r="R1967">
        <v>148</v>
      </c>
      <c r="S1967">
        <v>0</v>
      </c>
      <c r="T1967">
        <v>-0.43253126777751683</v>
      </c>
      <c r="U1967">
        <v>15</v>
      </c>
      <c r="V1967">
        <v>3008</v>
      </c>
      <c r="W1967">
        <v>149</v>
      </c>
    </row>
    <row r="1968" spans="1:23">
      <c r="A1968" t="s">
        <v>351</v>
      </c>
      <c r="B1968" t="str">
        <f t="shared" si="30"/>
        <v>loan_yoy_historical_new_low_12_1</v>
      </c>
      <c r="C1968" t="s">
        <v>443</v>
      </c>
      <c r="D1968" t="s">
        <v>339</v>
      </c>
      <c r="E1968">
        <v>12</v>
      </c>
      <c r="F1968">
        <v>1</v>
      </c>
      <c r="G1968">
        <v>-1</v>
      </c>
      <c r="H1968" t="s">
        <v>330</v>
      </c>
      <c r="I1968" t="s">
        <v>331</v>
      </c>
      <c r="K1968">
        <v>4.2341973003616529E-2</v>
      </c>
      <c r="L1968">
        <v>3.480264110794939E-3</v>
      </c>
      <c r="M1968">
        <v>1.970281957999628E-2</v>
      </c>
      <c r="N1968">
        <v>0.51006711409395977</v>
      </c>
      <c r="O1968">
        <v>1.891422132775677E-3</v>
      </c>
      <c r="P1968">
        <v>0.40321662081632742</v>
      </c>
      <c r="Q1968">
        <v>0.68737078162600773</v>
      </c>
      <c r="R1968">
        <v>148</v>
      </c>
      <c r="S1968">
        <v>0</v>
      </c>
      <c r="T1968">
        <v>-0.46013588846468501</v>
      </c>
      <c r="U1968">
        <v>37</v>
      </c>
      <c r="V1968">
        <v>3008</v>
      </c>
      <c r="W1968">
        <v>149</v>
      </c>
    </row>
    <row r="1969" spans="1:23">
      <c r="A1969" t="s">
        <v>351</v>
      </c>
      <c r="B1969" t="str">
        <f t="shared" si="30"/>
        <v>loan_yoy_historical_new_low_12_-1</v>
      </c>
      <c r="C1969" t="s">
        <v>443</v>
      </c>
      <c r="D1969" t="s">
        <v>339</v>
      </c>
      <c r="E1969">
        <v>12</v>
      </c>
      <c r="F1969">
        <v>-1</v>
      </c>
      <c r="G1969">
        <v>-1</v>
      </c>
      <c r="H1969" t="s">
        <v>330</v>
      </c>
      <c r="I1969" t="s">
        <v>331</v>
      </c>
      <c r="K1969">
        <v>-0.33897261802363721</v>
      </c>
      <c r="L1969">
        <v>-3.4085695906825857E-2</v>
      </c>
      <c r="M1969">
        <v>-0.1929693538567131</v>
      </c>
      <c r="N1969">
        <v>0.48322147651006708</v>
      </c>
      <c r="O1969">
        <v>-1.150028240491621E-3</v>
      </c>
      <c r="P1969">
        <v>-0.24510462379880349</v>
      </c>
      <c r="Q1969">
        <v>0.80671495033707619</v>
      </c>
      <c r="R1969">
        <v>148</v>
      </c>
      <c r="S1969">
        <v>0</v>
      </c>
      <c r="T1969">
        <v>-0.60085007381543409</v>
      </c>
      <c r="U1969">
        <v>37</v>
      </c>
      <c r="V1969">
        <v>3008</v>
      </c>
      <c r="W1969">
        <v>149</v>
      </c>
    </row>
    <row r="1970" spans="1:23">
      <c r="A1970" t="s">
        <v>351</v>
      </c>
      <c r="B1970" t="str">
        <f t="shared" si="30"/>
        <v>newstarts_area_yoy_historical_new_low_12_1</v>
      </c>
      <c r="C1970" t="s">
        <v>340</v>
      </c>
      <c r="D1970" t="s">
        <v>339</v>
      </c>
      <c r="E1970">
        <v>12</v>
      </c>
      <c r="F1970">
        <v>1</v>
      </c>
      <c r="G1970">
        <v>1</v>
      </c>
      <c r="H1970" t="s">
        <v>330</v>
      </c>
      <c r="I1970" t="s">
        <v>331</v>
      </c>
      <c r="K1970">
        <v>-2.755161410408247E-2</v>
      </c>
      <c r="L1970">
        <v>-2.337836858742337E-3</v>
      </c>
      <c r="M1970">
        <v>-1.323503733072511E-2</v>
      </c>
      <c r="N1970">
        <v>0.49664429530201343</v>
      </c>
      <c r="O1970">
        <v>1.5384657472811911E-3</v>
      </c>
      <c r="P1970">
        <v>0.31326916498874952</v>
      </c>
      <c r="Q1970">
        <v>0.75451722038363911</v>
      </c>
      <c r="R1970">
        <v>148</v>
      </c>
      <c r="S1970">
        <v>0</v>
      </c>
      <c r="T1970">
        <v>-0.50400010626630332</v>
      </c>
      <c r="U1970">
        <v>23</v>
      </c>
      <c r="V1970">
        <v>3008</v>
      </c>
      <c r="W1970">
        <v>149</v>
      </c>
    </row>
    <row r="1971" spans="1:23">
      <c r="A1971" t="s">
        <v>351</v>
      </c>
      <c r="B1971" t="str">
        <f t="shared" si="30"/>
        <v>newstarts_area_yoy_historical_new_low_12_-1</v>
      </c>
      <c r="C1971" t="s">
        <v>340</v>
      </c>
      <c r="D1971" t="s">
        <v>339</v>
      </c>
      <c r="E1971">
        <v>12</v>
      </c>
      <c r="F1971">
        <v>-1</v>
      </c>
      <c r="G1971">
        <v>1</v>
      </c>
      <c r="H1971" t="s">
        <v>330</v>
      </c>
      <c r="I1971" t="s">
        <v>331</v>
      </c>
      <c r="K1971">
        <v>-0.29146205029291722</v>
      </c>
      <c r="L1971">
        <v>-2.845274002580955E-2</v>
      </c>
      <c r="M1971">
        <v>-0.16107756834905379</v>
      </c>
      <c r="N1971">
        <v>0.49664429530201343</v>
      </c>
      <c r="O1971">
        <v>-5.9430872929850536E-4</v>
      </c>
      <c r="P1971">
        <v>-0.12448807484297381</v>
      </c>
      <c r="Q1971">
        <v>0.90109776364007299</v>
      </c>
      <c r="R1971">
        <v>148</v>
      </c>
      <c r="S1971">
        <v>0</v>
      </c>
      <c r="T1971">
        <v>-0.72245678935770108</v>
      </c>
      <c r="U1971">
        <v>23</v>
      </c>
      <c r="V1971">
        <v>3008</v>
      </c>
      <c r="W1971">
        <v>149</v>
      </c>
    </row>
    <row r="1972" spans="1:23">
      <c r="A1972" t="s">
        <v>351</v>
      </c>
      <c r="B1972" t="str">
        <f t="shared" si="30"/>
        <v>completed_yoy_historical_new_low_12_1</v>
      </c>
      <c r="C1972" t="s">
        <v>444</v>
      </c>
      <c r="D1972" t="s">
        <v>339</v>
      </c>
      <c r="E1972">
        <v>12</v>
      </c>
      <c r="F1972">
        <v>1</v>
      </c>
      <c r="G1972">
        <v>1</v>
      </c>
      <c r="H1972" t="s">
        <v>330</v>
      </c>
      <c r="I1972" t="s">
        <v>331</v>
      </c>
      <c r="K1972">
        <v>-0.45998734405539371</v>
      </c>
      <c r="L1972">
        <v>-5.0310332612532593E-2</v>
      </c>
      <c r="M1972">
        <v>-0.28483887362105542</v>
      </c>
      <c r="N1972">
        <v>0.46979865771812079</v>
      </c>
      <c r="O1972">
        <v>-2.4434280316521909E-3</v>
      </c>
      <c r="P1972">
        <v>-0.50462750014769031</v>
      </c>
      <c r="Q1972">
        <v>0.61457100116652819</v>
      </c>
      <c r="R1972">
        <v>148</v>
      </c>
      <c r="S1972">
        <v>0</v>
      </c>
      <c r="T1972">
        <v>-0.61631026255047439</v>
      </c>
      <c r="U1972">
        <v>27</v>
      </c>
      <c r="V1972">
        <v>3008</v>
      </c>
      <c r="W1972">
        <v>149</v>
      </c>
    </row>
    <row r="1973" spans="1:23">
      <c r="A1973" t="s">
        <v>351</v>
      </c>
      <c r="B1973" t="str">
        <f t="shared" si="30"/>
        <v>completed_yoy_historical_new_low_12_-1</v>
      </c>
      <c r="C1973" t="s">
        <v>444</v>
      </c>
      <c r="D1973" t="s">
        <v>339</v>
      </c>
      <c r="E1973">
        <v>12</v>
      </c>
      <c r="F1973">
        <v>-1</v>
      </c>
      <c r="G1973">
        <v>1</v>
      </c>
      <c r="H1973" t="s">
        <v>330</v>
      </c>
      <c r="I1973" t="s">
        <v>331</v>
      </c>
      <c r="K1973">
        <v>0.27592673607510959</v>
      </c>
      <c r="L1973">
        <v>2.0623867211512881E-2</v>
      </c>
      <c r="M1973">
        <v>0.11676486322362691</v>
      </c>
      <c r="N1973">
        <v>0.52348993288590606</v>
      </c>
      <c r="O1973">
        <v>3.2938220995262588E-3</v>
      </c>
      <c r="P1973">
        <v>0.70113052545330035</v>
      </c>
      <c r="Q1973">
        <v>0.48432249184082032</v>
      </c>
      <c r="R1973">
        <v>148</v>
      </c>
      <c r="S1973">
        <v>0</v>
      </c>
      <c r="T1973">
        <v>-0.54594723945349943</v>
      </c>
      <c r="U1973">
        <v>27</v>
      </c>
      <c r="V1973">
        <v>3008</v>
      </c>
      <c r="W1973">
        <v>149</v>
      </c>
    </row>
    <row r="1974" spans="1:23">
      <c r="A1974" t="s">
        <v>351</v>
      </c>
      <c r="B1974" t="str">
        <f t="shared" si="30"/>
        <v>sold_area_yoy_historical_new_low_12_1</v>
      </c>
      <c r="C1974" t="s">
        <v>346</v>
      </c>
      <c r="D1974" t="s">
        <v>339</v>
      </c>
      <c r="E1974">
        <v>12</v>
      </c>
      <c r="F1974">
        <v>1</v>
      </c>
      <c r="G1974">
        <v>-1</v>
      </c>
      <c r="H1974" t="s">
        <v>330</v>
      </c>
      <c r="I1974" t="s">
        <v>331</v>
      </c>
      <c r="K1974">
        <v>-0.40535789645955522</v>
      </c>
      <c r="L1974">
        <v>-4.2612159444502473E-2</v>
      </c>
      <c r="M1974">
        <v>-0.24124671402076939</v>
      </c>
      <c r="N1974">
        <v>0.48993288590604028</v>
      </c>
      <c r="O1974">
        <v>-1.8332204621825509E-3</v>
      </c>
      <c r="P1974">
        <v>-0.38276795622815363</v>
      </c>
      <c r="Q1974">
        <v>0.70244098617159234</v>
      </c>
      <c r="R1974">
        <v>148</v>
      </c>
      <c r="S1974">
        <v>0</v>
      </c>
      <c r="T1974">
        <v>-0.47370359451661048</v>
      </c>
      <c r="U1974">
        <v>23</v>
      </c>
      <c r="V1974">
        <v>3008</v>
      </c>
      <c r="W1974">
        <v>149</v>
      </c>
    </row>
    <row r="1975" spans="1:23">
      <c r="A1975" t="s">
        <v>351</v>
      </c>
      <c r="B1975" t="str">
        <f t="shared" si="30"/>
        <v>sold_area_yoy_historical_new_low_12_-1</v>
      </c>
      <c r="C1975" t="s">
        <v>346</v>
      </c>
      <c r="D1975" t="s">
        <v>339</v>
      </c>
      <c r="E1975">
        <v>12</v>
      </c>
      <c r="F1975">
        <v>-1</v>
      </c>
      <c r="G1975">
        <v>-1</v>
      </c>
      <c r="H1975" t="s">
        <v>330</v>
      </c>
      <c r="I1975" t="s">
        <v>331</v>
      </c>
      <c r="K1975">
        <v>0.15870803872835421</v>
      </c>
      <c r="L1975">
        <v>1.24172252045911E-2</v>
      </c>
      <c r="M1975">
        <v>7.0299529920912096E-2</v>
      </c>
      <c r="N1975">
        <v>0.50335570469798663</v>
      </c>
      <c r="O1975">
        <v>2.634729707419254E-3</v>
      </c>
      <c r="P1975">
        <v>0.56215890861557472</v>
      </c>
      <c r="Q1975">
        <v>0.57485817448718568</v>
      </c>
      <c r="R1975">
        <v>148</v>
      </c>
      <c r="S1975">
        <v>0</v>
      </c>
      <c r="T1975">
        <v>-0.54125363367405466</v>
      </c>
      <c r="U1975">
        <v>23</v>
      </c>
      <c r="V1975">
        <v>3008</v>
      </c>
      <c r="W1975">
        <v>149</v>
      </c>
    </row>
    <row r="1976" spans="1:23">
      <c r="A1976" t="s">
        <v>351</v>
      </c>
      <c r="B1976" t="str">
        <f t="shared" si="30"/>
        <v>local_gov_budget_MA12_yoy_historical_new_low_12_1</v>
      </c>
      <c r="C1976" t="s">
        <v>389</v>
      </c>
      <c r="D1976" t="s">
        <v>339</v>
      </c>
      <c r="E1976">
        <v>12</v>
      </c>
      <c r="F1976">
        <v>1</v>
      </c>
      <c r="G1976">
        <v>-1</v>
      </c>
      <c r="H1976" t="s">
        <v>460</v>
      </c>
      <c r="I1976" t="s">
        <v>331</v>
      </c>
      <c r="K1976">
        <v>2.4096346418411549</v>
      </c>
      <c r="L1976">
        <v>0.1248665929381774</v>
      </c>
      <c r="M1976">
        <v>0.69779264742679692</v>
      </c>
      <c r="N1976">
        <v>0.58461538461538465</v>
      </c>
      <c r="O1976">
        <v>1.129917699177245E-2</v>
      </c>
      <c r="P1976">
        <v>2.0700660957063031</v>
      </c>
      <c r="Q1976">
        <v>4.0441259895180139E-2</v>
      </c>
      <c r="R1976">
        <v>129</v>
      </c>
      <c r="S1976">
        <v>1</v>
      </c>
      <c r="T1976">
        <v>-0.33598699571355578</v>
      </c>
      <c r="U1976">
        <v>27</v>
      </c>
      <c r="V1976">
        <v>2627</v>
      </c>
      <c r="W1976">
        <v>130</v>
      </c>
    </row>
    <row r="1977" spans="1:23">
      <c r="A1977" t="s">
        <v>351</v>
      </c>
      <c r="B1977" t="str">
        <f t="shared" si="30"/>
        <v>local_gov_budget_MA12_yoy_historical_new_low_12_-1</v>
      </c>
      <c r="C1977" t="s">
        <v>389</v>
      </c>
      <c r="D1977" t="s">
        <v>339</v>
      </c>
      <c r="E1977">
        <v>12</v>
      </c>
      <c r="F1977">
        <v>-1</v>
      </c>
      <c r="G1977">
        <v>-1</v>
      </c>
      <c r="H1977" t="s">
        <v>460</v>
      </c>
      <c r="I1977" t="s">
        <v>331</v>
      </c>
      <c r="K1977">
        <v>-0.79011253252326175</v>
      </c>
      <c r="L1977">
        <v>-0.13908503160579849</v>
      </c>
      <c r="M1977">
        <v>-0.77724962408241183</v>
      </c>
      <c r="N1977">
        <v>0.40769230769230769</v>
      </c>
      <c r="O1977">
        <v>-1.01878151107507E-2</v>
      </c>
      <c r="P1977">
        <v>-1.9981230773868961</v>
      </c>
      <c r="Q1977">
        <v>4.7806167837234063E-2</v>
      </c>
      <c r="R1977">
        <v>129</v>
      </c>
      <c r="S1977">
        <v>1</v>
      </c>
      <c r="T1977">
        <v>-0.84649992503167859</v>
      </c>
      <c r="U1977">
        <v>27</v>
      </c>
      <c r="V1977">
        <v>2627</v>
      </c>
      <c r="W1977">
        <v>130</v>
      </c>
    </row>
    <row r="1978" spans="1:23">
      <c r="A1978" t="s">
        <v>351</v>
      </c>
      <c r="B1978" t="str">
        <f t="shared" si="30"/>
        <v>newstarts_area_ytd_yoy_historical_new_low_12_1</v>
      </c>
      <c r="C1978" t="s">
        <v>446</v>
      </c>
      <c r="D1978" t="s">
        <v>339</v>
      </c>
      <c r="E1978">
        <v>12</v>
      </c>
      <c r="F1978">
        <v>1</v>
      </c>
      <c r="G1978">
        <v>1</v>
      </c>
      <c r="H1978" t="s">
        <v>330</v>
      </c>
      <c r="I1978" t="s">
        <v>331</v>
      </c>
      <c r="K1978">
        <v>-0.16466433262801941</v>
      </c>
      <c r="L1978">
        <v>-1.496018995485837E-2</v>
      </c>
      <c r="M1978">
        <v>-8.4692175558825036E-2</v>
      </c>
      <c r="N1978">
        <v>0.46979865771812079</v>
      </c>
      <c r="O1978">
        <v>4.4342987613840121E-4</v>
      </c>
      <c r="P1978">
        <v>9.240489576638436E-2</v>
      </c>
      <c r="Q1978">
        <v>0.92650131227672494</v>
      </c>
      <c r="R1978">
        <v>148</v>
      </c>
      <c r="S1978">
        <v>0</v>
      </c>
      <c r="T1978">
        <v>-0.58979619747298317</v>
      </c>
      <c r="U1978">
        <v>17</v>
      </c>
      <c r="V1978">
        <v>3008</v>
      </c>
      <c r="W1978">
        <v>149</v>
      </c>
    </row>
    <row r="1979" spans="1:23">
      <c r="A1979" t="s">
        <v>351</v>
      </c>
      <c r="B1979" t="str">
        <f t="shared" si="30"/>
        <v>newstarts_area_ytd_yoy_historical_new_low_12_-1</v>
      </c>
      <c r="C1979" t="s">
        <v>446</v>
      </c>
      <c r="D1979" t="s">
        <v>339</v>
      </c>
      <c r="E1979">
        <v>12</v>
      </c>
      <c r="F1979">
        <v>-1</v>
      </c>
      <c r="G1979">
        <v>1</v>
      </c>
      <c r="H1979" t="s">
        <v>330</v>
      </c>
      <c r="I1979" t="s">
        <v>331</v>
      </c>
      <c r="K1979">
        <v>-0.17516201875308041</v>
      </c>
      <c r="L1979">
        <v>-1.6003281191860449E-2</v>
      </c>
      <c r="M1979">
        <v>-9.0597292167278465E-2</v>
      </c>
      <c r="N1979">
        <v>0.52348993288590606</v>
      </c>
      <c r="O1979">
        <v>3.4032533589556157E-4</v>
      </c>
      <c r="P1979">
        <v>7.3056697961391526E-2</v>
      </c>
      <c r="Q1979">
        <v>0.94185964109462272</v>
      </c>
      <c r="R1979">
        <v>148</v>
      </c>
      <c r="S1979">
        <v>0</v>
      </c>
      <c r="T1979">
        <v>-0.65829705589559662</v>
      </c>
      <c r="U1979">
        <v>17</v>
      </c>
      <c r="V1979">
        <v>3008</v>
      </c>
      <c r="W1979">
        <v>149</v>
      </c>
    </row>
    <row r="1980" spans="1:23">
      <c r="A1980" t="s">
        <v>351</v>
      </c>
      <c r="B1980" t="str">
        <f t="shared" si="30"/>
        <v>completed_area_ytd_yoy_historical_new_low_12_1</v>
      </c>
      <c r="C1980" t="s">
        <v>447</v>
      </c>
      <c r="D1980" t="s">
        <v>339</v>
      </c>
      <c r="E1980">
        <v>12</v>
      </c>
      <c r="F1980">
        <v>1</v>
      </c>
      <c r="G1980">
        <v>1</v>
      </c>
      <c r="H1980" t="s">
        <v>330</v>
      </c>
      <c r="I1980" t="s">
        <v>331</v>
      </c>
      <c r="K1980">
        <v>-4.2780935396533708E-2</v>
      </c>
      <c r="L1980">
        <v>-3.656264135027842E-3</v>
      </c>
      <c r="M1980">
        <v>-2.0698919536948541E-2</v>
      </c>
      <c r="N1980">
        <v>0.53020134228187921</v>
      </c>
      <c r="O1980">
        <v>1.424127971990226E-3</v>
      </c>
      <c r="P1980">
        <v>0.29182973287942432</v>
      </c>
      <c r="Q1980">
        <v>0.77082546465445945</v>
      </c>
      <c r="R1980">
        <v>148</v>
      </c>
      <c r="S1980">
        <v>0</v>
      </c>
      <c r="T1980">
        <v>-0.54372680319439237</v>
      </c>
      <c r="U1980">
        <v>35</v>
      </c>
      <c r="V1980">
        <v>3008</v>
      </c>
      <c r="W1980">
        <v>149</v>
      </c>
    </row>
    <row r="1981" spans="1:23">
      <c r="A1981" t="s">
        <v>351</v>
      </c>
      <c r="B1981" t="str">
        <f t="shared" si="30"/>
        <v>completed_area_ytd_yoy_historical_new_low_12_-1</v>
      </c>
      <c r="C1981" t="s">
        <v>447</v>
      </c>
      <c r="D1981" t="s">
        <v>339</v>
      </c>
      <c r="E1981">
        <v>12</v>
      </c>
      <c r="F1981">
        <v>-1</v>
      </c>
      <c r="G1981">
        <v>1</v>
      </c>
      <c r="H1981" t="s">
        <v>330</v>
      </c>
      <c r="I1981" t="s">
        <v>331</v>
      </c>
      <c r="K1981">
        <v>-0.28018923669883061</v>
      </c>
      <c r="L1981">
        <v>-2.71671250702058E-2</v>
      </c>
      <c r="M1981">
        <v>-0.1537991006971178</v>
      </c>
      <c r="N1981">
        <v>0.46308724832214759</v>
      </c>
      <c r="O1981">
        <v>-5.170083540469182E-4</v>
      </c>
      <c r="P1981">
        <v>-0.1088408127040357</v>
      </c>
      <c r="Q1981">
        <v>0.91347617999799691</v>
      </c>
      <c r="R1981">
        <v>148</v>
      </c>
      <c r="S1981">
        <v>0</v>
      </c>
      <c r="T1981">
        <v>-0.51130691754177737</v>
      </c>
      <c r="U1981">
        <v>35</v>
      </c>
      <c r="V1981">
        <v>3008</v>
      </c>
      <c r="W1981">
        <v>149</v>
      </c>
    </row>
    <row r="1982" spans="1:23">
      <c r="A1982" t="s">
        <v>351</v>
      </c>
      <c r="B1982" t="str">
        <f t="shared" si="30"/>
        <v>sold_area_ytd_yoy_historical_new_low_12_1</v>
      </c>
      <c r="C1982" t="s">
        <v>392</v>
      </c>
      <c r="D1982" t="s">
        <v>339</v>
      </c>
      <c r="E1982">
        <v>12</v>
      </c>
      <c r="F1982">
        <v>1</v>
      </c>
      <c r="G1982">
        <v>-1</v>
      </c>
      <c r="H1982" t="s">
        <v>330</v>
      </c>
      <c r="I1982" t="s">
        <v>331</v>
      </c>
      <c r="K1982">
        <v>-0.73202668016049066</v>
      </c>
      <c r="L1982">
        <v>-0.10445490915215511</v>
      </c>
      <c r="M1982">
        <v>-0.59167510710123294</v>
      </c>
      <c r="N1982">
        <v>0.42953020134228193</v>
      </c>
      <c r="O1982">
        <v>-7.2147452530677688E-3</v>
      </c>
      <c r="P1982">
        <v>-1.548505097771854</v>
      </c>
      <c r="Q1982">
        <v>0.1236364474479595</v>
      </c>
      <c r="R1982">
        <v>148</v>
      </c>
      <c r="S1982">
        <v>0</v>
      </c>
      <c r="T1982">
        <v>-0.80942752095617576</v>
      </c>
      <c r="U1982">
        <v>25</v>
      </c>
      <c r="V1982">
        <v>3008</v>
      </c>
      <c r="W1982">
        <v>149</v>
      </c>
    </row>
    <row r="1983" spans="1:23">
      <c r="A1983" t="s">
        <v>351</v>
      </c>
      <c r="B1983" t="str">
        <f t="shared" si="30"/>
        <v>sold_area_ytd_yoy_historical_new_low_12_-1</v>
      </c>
      <c r="C1983" t="s">
        <v>392</v>
      </c>
      <c r="D1983" t="s">
        <v>339</v>
      </c>
      <c r="E1983">
        <v>12</v>
      </c>
      <c r="F1983">
        <v>-1</v>
      </c>
      <c r="G1983">
        <v>-1</v>
      </c>
      <c r="H1983" t="s">
        <v>330</v>
      </c>
      <c r="I1983" t="s">
        <v>331</v>
      </c>
      <c r="K1983">
        <v>1.5712133803145261</v>
      </c>
      <c r="L1983">
        <v>8.233069544512106E-2</v>
      </c>
      <c r="M1983">
        <v>0.46635455854212449</v>
      </c>
      <c r="N1983">
        <v>0.56375838926174493</v>
      </c>
      <c r="O1983">
        <v>7.9608806859971567E-3</v>
      </c>
      <c r="P1983">
        <v>1.7122309384700329</v>
      </c>
      <c r="Q1983">
        <v>8.8948550126066783E-2</v>
      </c>
      <c r="R1983">
        <v>148</v>
      </c>
      <c r="S1983">
        <v>0</v>
      </c>
      <c r="T1983">
        <v>-0.43408323233642743</v>
      </c>
      <c r="U1983">
        <v>25</v>
      </c>
      <c r="V1983">
        <v>3008</v>
      </c>
      <c r="W1983">
        <v>149</v>
      </c>
    </row>
    <row r="1984" spans="1:23">
      <c r="A1984" t="s">
        <v>351</v>
      </c>
      <c r="B1984" t="str">
        <f t="shared" si="30"/>
        <v>CN_BOND_1Y_historical_new_low_12_1</v>
      </c>
      <c r="C1984" t="s">
        <v>448</v>
      </c>
      <c r="D1984" t="s">
        <v>339</v>
      </c>
      <c r="E1984">
        <v>12</v>
      </c>
      <c r="F1984">
        <v>1</v>
      </c>
      <c r="G1984">
        <v>-1</v>
      </c>
      <c r="H1984" t="s">
        <v>330</v>
      </c>
      <c r="I1984" t="s">
        <v>331</v>
      </c>
      <c r="K1984">
        <v>-0.15953648403306689</v>
      </c>
      <c r="L1984">
        <v>-1.44550259482159E-2</v>
      </c>
      <c r="M1984">
        <v>-8.1832360645681515E-2</v>
      </c>
      <c r="N1984">
        <v>0.46979865771812079</v>
      </c>
      <c r="O1984">
        <v>6.4086602118389267E-4</v>
      </c>
      <c r="P1984">
        <v>0.1276981259710169</v>
      </c>
      <c r="Q1984">
        <v>0.89856121871062022</v>
      </c>
      <c r="R1984">
        <v>148</v>
      </c>
      <c r="S1984">
        <v>0</v>
      </c>
      <c r="T1984">
        <v>-0.59847378756903424</v>
      </c>
      <c r="U1984">
        <v>31</v>
      </c>
      <c r="V1984">
        <v>3008</v>
      </c>
      <c r="W1984">
        <v>149</v>
      </c>
    </row>
    <row r="1985" spans="1:23">
      <c r="A1985" t="s">
        <v>351</v>
      </c>
      <c r="B1985" t="str">
        <f t="shared" si="30"/>
        <v>CN_BOND_1Y_historical_new_low_12_-1</v>
      </c>
      <c r="C1985" t="s">
        <v>448</v>
      </c>
      <c r="D1985" t="s">
        <v>339</v>
      </c>
      <c r="E1985">
        <v>12</v>
      </c>
      <c r="F1985">
        <v>-1</v>
      </c>
      <c r="G1985">
        <v>-1</v>
      </c>
      <c r="H1985" t="s">
        <v>330</v>
      </c>
      <c r="I1985" t="s">
        <v>331</v>
      </c>
      <c r="K1985">
        <v>-0.18019453260150131</v>
      </c>
      <c r="L1985">
        <v>-1.650765160425471E-2</v>
      </c>
      <c r="M1985">
        <v>-9.3452623629455542E-2</v>
      </c>
      <c r="N1985">
        <v>0.52348993288590606</v>
      </c>
      <c r="O1985">
        <v>4.4026106377181699E-4</v>
      </c>
      <c r="P1985">
        <v>9.0686911931888714E-2</v>
      </c>
      <c r="Q1985">
        <v>0.92786399076898607</v>
      </c>
      <c r="R1985">
        <v>148</v>
      </c>
      <c r="S1985">
        <v>0</v>
      </c>
      <c r="T1985">
        <v>-0.65279381199293385</v>
      </c>
      <c r="U1985">
        <v>31</v>
      </c>
      <c r="V1985">
        <v>3008</v>
      </c>
      <c r="W1985">
        <v>149</v>
      </c>
    </row>
    <row r="1986" spans="1:23">
      <c r="A1986" t="s">
        <v>351</v>
      </c>
      <c r="B1986" t="str">
        <f t="shared" si="30"/>
        <v>CN_BOND_10Y_historical_new_low_12_1</v>
      </c>
      <c r="C1986" t="s">
        <v>449</v>
      </c>
      <c r="D1986" t="s">
        <v>339</v>
      </c>
      <c r="E1986">
        <v>12</v>
      </c>
      <c r="F1986">
        <v>1</v>
      </c>
      <c r="G1986">
        <v>-1</v>
      </c>
      <c r="H1986" t="s">
        <v>330</v>
      </c>
      <c r="I1986" t="s">
        <v>331</v>
      </c>
      <c r="K1986">
        <v>-0.48808392033692061</v>
      </c>
      <c r="L1986">
        <v>-5.4551966163138732E-2</v>
      </c>
      <c r="M1986">
        <v>-0.30886021272275188</v>
      </c>
      <c r="N1986">
        <v>0.50335570469798663</v>
      </c>
      <c r="O1986">
        <v>-2.9027928365788279E-3</v>
      </c>
      <c r="P1986">
        <v>-0.64268149497884153</v>
      </c>
      <c r="Q1986">
        <v>0.52142517067604466</v>
      </c>
      <c r="R1986">
        <v>148</v>
      </c>
      <c r="S1986">
        <v>0</v>
      </c>
      <c r="T1986">
        <v>-0.72341790863887101</v>
      </c>
      <c r="U1986">
        <v>35</v>
      </c>
      <c r="V1986">
        <v>3008</v>
      </c>
      <c r="W1986">
        <v>149</v>
      </c>
    </row>
    <row r="1987" spans="1:23">
      <c r="A1987" t="s">
        <v>351</v>
      </c>
      <c r="B1987" t="str">
        <f t="shared" ref="B1987:B2050" si="31">C1987&amp;"_"&amp;D1987&amp;"_"&amp;E1987&amp;"_"&amp;F1987</f>
        <v>CN_BOND_10Y_historical_new_low_12_-1</v>
      </c>
      <c r="C1987" t="s">
        <v>449</v>
      </c>
      <c r="D1987" t="s">
        <v>339</v>
      </c>
      <c r="E1987">
        <v>12</v>
      </c>
      <c r="F1987">
        <v>-1</v>
      </c>
      <c r="G1987">
        <v>-1</v>
      </c>
      <c r="H1987" t="s">
        <v>330</v>
      </c>
      <c r="I1987" t="s">
        <v>331</v>
      </c>
      <c r="K1987">
        <v>0.34595613013784487</v>
      </c>
      <c r="L1987">
        <v>2.520276767222418E-2</v>
      </c>
      <c r="M1987">
        <v>0.14269205551944089</v>
      </c>
      <c r="N1987">
        <v>0.48993288590604028</v>
      </c>
      <c r="O1987">
        <v>3.6414729480813632E-3</v>
      </c>
      <c r="P1987">
        <v>0.74993527684792094</v>
      </c>
      <c r="Q1987">
        <v>0.45448416777845141</v>
      </c>
      <c r="R1987">
        <v>148</v>
      </c>
      <c r="S1987">
        <v>0</v>
      </c>
      <c r="T1987">
        <v>-0.60021212273196989</v>
      </c>
      <c r="U1987">
        <v>35</v>
      </c>
      <c r="V1987">
        <v>3008</v>
      </c>
      <c r="W1987">
        <v>149</v>
      </c>
    </row>
    <row r="1988" spans="1:23">
      <c r="A1988" t="s">
        <v>351</v>
      </c>
      <c r="B1988" t="str">
        <f t="shared" si="31"/>
        <v>TERM_SPREAD_historical_new_low_12_1</v>
      </c>
      <c r="C1988" t="s">
        <v>450</v>
      </c>
      <c r="D1988" t="s">
        <v>339</v>
      </c>
      <c r="E1988">
        <v>12</v>
      </c>
      <c r="F1988">
        <v>1</v>
      </c>
      <c r="G1988">
        <v>1</v>
      </c>
      <c r="H1988" t="s">
        <v>330</v>
      </c>
      <c r="I1988" t="s">
        <v>331</v>
      </c>
      <c r="K1988">
        <v>-0.4784966188873041</v>
      </c>
      <c r="L1988">
        <v>-5.3081143986509649E-2</v>
      </c>
      <c r="M1988">
        <v>-0.30053045389404098</v>
      </c>
      <c r="N1988">
        <v>0.47651006711409388</v>
      </c>
      <c r="O1988">
        <v>-2.675927920562966E-3</v>
      </c>
      <c r="P1988">
        <v>-0.55443855048142876</v>
      </c>
      <c r="Q1988">
        <v>0.58011560149175767</v>
      </c>
      <c r="R1988">
        <v>148</v>
      </c>
      <c r="S1988">
        <v>0</v>
      </c>
      <c r="T1988">
        <v>-0.62013651858808505</v>
      </c>
      <c r="U1988">
        <v>21</v>
      </c>
      <c r="V1988">
        <v>3008</v>
      </c>
      <c r="W1988">
        <v>149</v>
      </c>
    </row>
    <row r="1989" spans="1:23">
      <c r="A1989" t="s">
        <v>351</v>
      </c>
      <c r="B1989" t="str">
        <f t="shared" si="31"/>
        <v>TERM_SPREAD_historical_new_low_12_-1</v>
      </c>
      <c r="C1989" t="s">
        <v>450</v>
      </c>
      <c r="D1989" t="s">
        <v>339</v>
      </c>
      <c r="E1989">
        <v>12</v>
      </c>
      <c r="F1989">
        <v>-1</v>
      </c>
      <c r="G1989">
        <v>1</v>
      </c>
      <c r="H1989" t="s">
        <v>330</v>
      </c>
      <c r="I1989" t="s">
        <v>331</v>
      </c>
      <c r="K1989">
        <v>0.32121211576528541</v>
      </c>
      <c r="L1989">
        <v>2.3610349318045291E-2</v>
      </c>
      <c r="M1989">
        <v>0.13367513328183611</v>
      </c>
      <c r="N1989">
        <v>0.51677852348993292</v>
      </c>
      <c r="O1989">
        <v>3.5614880560394559E-3</v>
      </c>
      <c r="P1989">
        <v>0.7477724292176321</v>
      </c>
      <c r="Q1989">
        <v>0.45578394510120862</v>
      </c>
      <c r="R1989">
        <v>148</v>
      </c>
      <c r="S1989">
        <v>0</v>
      </c>
      <c r="T1989">
        <v>-0.62633644092610152</v>
      </c>
      <c r="U1989">
        <v>21</v>
      </c>
      <c r="V1989">
        <v>3008</v>
      </c>
      <c r="W1989">
        <v>149</v>
      </c>
    </row>
    <row r="1990" spans="1:23">
      <c r="A1990" t="s">
        <v>351</v>
      </c>
      <c r="B1990" t="str">
        <f t="shared" si="31"/>
        <v>US_BOND_5Y_historical_new_low_12_1</v>
      </c>
      <c r="C1990" t="s">
        <v>338</v>
      </c>
      <c r="D1990" t="s">
        <v>339</v>
      </c>
      <c r="E1990">
        <v>12</v>
      </c>
      <c r="F1990">
        <v>1</v>
      </c>
      <c r="G1990">
        <v>1</v>
      </c>
      <c r="H1990" t="s">
        <v>330</v>
      </c>
      <c r="I1990" t="s">
        <v>331</v>
      </c>
      <c r="K1990">
        <v>0.1130300502034032</v>
      </c>
      <c r="L1990">
        <v>9.0116692800596976E-3</v>
      </c>
      <c r="M1990">
        <v>5.1018536314622658E-2</v>
      </c>
      <c r="N1990">
        <v>0.51677852348993292</v>
      </c>
      <c r="O1990">
        <v>2.3855514352055362E-3</v>
      </c>
      <c r="P1990">
        <v>0.4953816725687073</v>
      </c>
      <c r="Q1990">
        <v>0.62106545430107185</v>
      </c>
      <c r="R1990">
        <v>148</v>
      </c>
      <c r="S1990">
        <v>0</v>
      </c>
      <c r="T1990">
        <v>-0.49988067763505117</v>
      </c>
      <c r="U1990">
        <v>19</v>
      </c>
      <c r="V1990">
        <v>3008</v>
      </c>
      <c r="W1990">
        <v>149</v>
      </c>
    </row>
    <row r="1991" spans="1:23">
      <c r="A1991" t="s">
        <v>351</v>
      </c>
      <c r="B1991" t="str">
        <f t="shared" si="31"/>
        <v>US_BOND_5Y_historical_new_low_12_-1</v>
      </c>
      <c r="C1991" t="s">
        <v>338</v>
      </c>
      <c r="D1991" t="s">
        <v>339</v>
      </c>
      <c r="E1991">
        <v>12</v>
      </c>
      <c r="F1991">
        <v>-1</v>
      </c>
      <c r="G1991">
        <v>1</v>
      </c>
      <c r="H1991" t="s">
        <v>330</v>
      </c>
      <c r="I1991" t="s">
        <v>331</v>
      </c>
      <c r="K1991">
        <v>-0.38095419309412393</v>
      </c>
      <c r="L1991">
        <v>-3.938084118353069E-2</v>
      </c>
      <c r="M1991">
        <v>-0.2229501342740175</v>
      </c>
      <c r="N1991">
        <v>0.47651006711409388</v>
      </c>
      <c r="O1991">
        <v>-1.550969877095095E-3</v>
      </c>
      <c r="P1991">
        <v>-0.329347366974172</v>
      </c>
      <c r="Q1991">
        <v>0.74235877463399191</v>
      </c>
      <c r="R1991">
        <v>148</v>
      </c>
      <c r="S1991">
        <v>0</v>
      </c>
      <c r="T1991">
        <v>-0.69551663125401908</v>
      </c>
      <c r="U1991">
        <v>19</v>
      </c>
      <c r="V1991">
        <v>3008</v>
      </c>
      <c r="W1991">
        <v>149</v>
      </c>
    </row>
    <row r="1992" spans="1:23">
      <c r="A1992" t="s">
        <v>351</v>
      </c>
      <c r="B1992" t="str">
        <f t="shared" si="31"/>
        <v>US_BOND_10Y_historical_new_low_12_1</v>
      </c>
      <c r="C1992" t="s">
        <v>336</v>
      </c>
      <c r="D1992" t="s">
        <v>339</v>
      </c>
      <c r="E1992">
        <v>12</v>
      </c>
      <c r="F1992">
        <v>1</v>
      </c>
      <c r="G1992">
        <v>1</v>
      </c>
      <c r="H1992" t="s">
        <v>330</v>
      </c>
      <c r="I1992" t="s">
        <v>331</v>
      </c>
      <c r="K1992">
        <v>0.64392698814591021</v>
      </c>
      <c r="L1992">
        <v>4.2523619212431862E-2</v>
      </c>
      <c r="M1992">
        <v>0.2407834632021662</v>
      </c>
      <c r="N1992">
        <v>0.55033557046979864</v>
      </c>
      <c r="O1992">
        <v>5.1327439028899186E-3</v>
      </c>
      <c r="P1992">
        <v>1.0271117485303669</v>
      </c>
      <c r="Q1992">
        <v>0.30604360052283441</v>
      </c>
      <c r="R1992">
        <v>148</v>
      </c>
      <c r="S1992">
        <v>0</v>
      </c>
      <c r="T1992">
        <v>-0.47535484761418051</v>
      </c>
      <c r="U1992">
        <v>23</v>
      </c>
      <c r="V1992">
        <v>3008</v>
      </c>
      <c r="W1992">
        <v>149</v>
      </c>
    </row>
    <row r="1993" spans="1:23">
      <c r="A1993" t="s">
        <v>351</v>
      </c>
      <c r="B1993" t="str">
        <f t="shared" si="31"/>
        <v>US_BOND_10Y_historical_new_low_12_-1</v>
      </c>
      <c r="C1993" t="s">
        <v>336</v>
      </c>
      <c r="D1993" t="s">
        <v>339</v>
      </c>
      <c r="E1993">
        <v>12</v>
      </c>
      <c r="F1993">
        <v>-1</v>
      </c>
      <c r="G1993">
        <v>1</v>
      </c>
      <c r="H1993" t="s">
        <v>330</v>
      </c>
      <c r="I1993" t="s">
        <v>331</v>
      </c>
      <c r="K1993">
        <v>-0.58087154082447667</v>
      </c>
      <c r="L1993">
        <v>-7.025997002154627E-2</v>
      </c>
      <c r="M1993">
        <v>-0.39783629003343263</v>
      </c>
      <c r="N1993">
        <v>0.44295302013422821</v>
      </c>
      <c r="O1993">
        <v>-4.035381522184852E-3</v>
      </c>
      <c r="P1993">
        <v>-0.82840879341751184</v>
      </c>
      <c r="Q1993">
        <v>0.40877295257023682</v>
      </c>
      <c r="R1993">
        <v>148</v>
      </c>
      <c r="S1993">
        <v>0</v>
      </c>
      <c r="T1993">
        <v>-0.8114213445198577</v>
      </c>
      <c r="U1993">
        <v>23</v>
      </c>
      <c r="V1993">
        <v>3008</v>
      </c>
      <c r="W1993">
        <v>149</v>
      </c>
    </row>
    <row r="1994" spans="1:23">
      <c r="A1994" t="s">
        <v>351</v>
      </c>
      <c r="B1994" t="str">
        <f t="shared" si="31"/>
        <v>CNY_INDEX_historical_new_low_12_1</v>
      </c>
      <c r="C1994" t="s">
        <v>388</v>
      </c>
      <c r="D1994" t="s">
        <v>339</v>
      </c>
      <c r="E1994">
        <v>12</v>
      </c>
      <c r="F1994">
        <v>1</v>
      </c>
      <c r="G1994">
        <v>-1</v>
      </c>
      <c r="H1994" t="s">
        <v>461</v>
      </c>
      <c r="I1994" t="s">
        <v>331</v>
      </c>
      <c r="K1994">
        <v>-0.20010359887485341</v>
      </c>
      <c r="L1994">
        <v>-2.7256623104817131E-2</v>
      </c>
      <c r="M1994">
        <v>-0.17667476538544319</v>
      </c>
      <c r="N1994">
        <v>0.52475247524752477</v>
      </c>
      <c r="O1994">
        <v>-1.056294503242656E-3</v>
      </c>
      <c r="P1994">
        <v>-0.2203757210065439</v>
      </c>
      <c r="Q1994">
        <v>0.82602783982465522</v>
      </c>
      <c r="R1994">
        <v>100</v>
      </c>
      <c r="S1994">
        <v>0</v>
      </c>
      <c r="T1994">
        <v>-0.45451230974115869</v>
      </c>
      <c r="U1994">
        <v>17</v>
      </c>
      <c r="V1994">
        <v>2036</v>
      </c>
      <c r="W1994">
        <v>101</v>
      </c>
    </row>
    <row r="1995" spans="1:23">
      <c r="A1995" t="s">
        <v>351</v>
      </c>
      <c r="B1995" t="str">
        <f t="shared" si="31"/>
        <v>CNY_INDEX_historical_new_low_12_-1</v>
      </c>
      <c r="C1995" t="s">
        <v>388</v>
      </c>
      <c r="D1995" t="s">
        <v>339</v>
      </c>
      <c r="E1995">
        <v>12</v>
      </c>
      <c r="F1995">
        <v>-1</v>
      </c>
      <c r="G1995">
        <v>-1</v>
      </c>
      <c r="H1995" t="s">
        <v>461</v>
      </c>
      <c r="I1995" t="s">
        <v>331</v>
      </c>
      <c r="K1995">
        <v>3.1497286361127592E-2</v>
      </c>
      <c r="L1995">
        <v>3.845724881061718E-3</v>
      </c>
      <c r="M1995">
        <v>2.4927612583763581E-2</v>
      </c>
      <c r="N1995">
        <v>0.47524752475247523</v>
      </c>
      <c r="O1995">
        <v>1.469814395130371E-3</v>
      </c>
      <c r="P1995">
        <v>0.30393835449041301</v>
      </c>
      <c r="Q1995">
        <v>0.76180637974992693</v>
      </c>
      <c r="R1995">
        <v>100</v>
      </c>
      <c r="S1995">
        <v>0</v>
      </c>
      <c r="T1995">
        <v>-0.44399615418625499</v>
      </c>
      <c r="U1995">
        <v>17</v>
      </c>
      <c r="V1995">
        <v>2036</v>
      </c>
      <c r="W1995">
        <v>101</v>
      </c>
    </row>
    <row r="1996" spans="1:23">
      <c r="A1996" t="s">
        <v>351</v>
      </c>
      <c r="B1996" t="str">
        <f t="shared" si="31"/>
        <v>USD_INDEX_historical_new_low_12_1</v>
      </c>
      <c r="C1996" t="s">
        <v>452</v>
      </c>
      <c r="D1996" t="s">
        <v>339</v>
      </c>
      <c r="E1996">
        <v>12</v>
      </c>
      <c r="F1996">
        <v>1</v>
      </c>
      <c r="G1996">
        <v>1</v>
      </c>
      <c r="H1996" t="s">
        <v>330</v>
      </c>
      <c r="I1996" t="s">
        <v>331</v>
      </c>
      <c r="K1996">
        <v>7.2214875750742369E-3</v>
      </c>
      <c r="L1996">
        <v>6.0299936660856979E-4</v>
      </c>
      <c r="M1996">
        <v>3.4137382938026319E-3</v>
      </c>
      <c r="N1996">
        <v>0.52348993288590606</v>
      </c>
      <c r="O1996">
        <v>1.82229875090375E-3</v>
      </c>
      <c r="P1996">
        <v>0.3668775867725747</v>
      </c>
      <c r="Q1996">
        <v>0.71423434415586051</v>
      </c>
      <c r="R1996">
        <v>148</v>
      </c>
      <c r="S1996">
        <v>0</v>
      </c>
      <c r="T1996">
        <v>-0.55725006003477284</v>
      </c>
      <c r="U1996">
        <v>23</v>
      </c>
      <c r="V1996">
        <v>3008</v>
      </c>
      <c r="W1996">
        <v>149</v>
      </c>
    </row>
    <row r="1997" spans="1:23">
      <c r="A1997" t="s">
        <v>351</v>
      </c>
      <c r="B1997" t="str">
        <f t="shared" si="31"/>
        <v>USD_INDEX_historical_new_low_12_-1</v>
      </c>
      <c r="C1997" t="s">
        <v>452</v>
      </c>
      <c r="D1997" t="s">
        <v>339</v>
      </c>
      <c r="E1997">
        <v>12</v>
      </c>
      <c r="F1997">
        <v>-1</v>
      </c>
      <c r="G1997">
        <v>1</v>
      </c>
      <c r="H1997" t="s">
        <v>330</v>
      </c>
      <c r="I1997" t="s">
        <v>331</v>
      </c>
      <c r="K1997">
        <v>-0.31592346466169202</v>
      </c>
      <c r="L1997">
        <v>-3.1308179574343058E-2</v>
      </c>
      <c r="M1997">
        <v>-0.17724385370965559</v>
      </c>
      <c r="N1997">
        <v>0.46979865771812079</v>
      </c>
      <c r="O1997">
        <v>-7.7428789369048318E-4</v>
      </c>
      <c r="P1997">
        <v>-0.15931736718030159</v>
      </c>
      <c r="Q1997">
        <v>0.8736360480537102</v>
      </c>
      <c r="R1997">
        <v>148</v>
      </c>
      <c r="S1997">
        <v>0</v>
      </c>
      <c r="T1997">
        <v>-0.65428459357904756</v>
      </c>
      <c r="U1997">
        <v>23</v>
      </c>
      <c r="V1997">
        <v>3008</v>
      </c>
      <c r="W1997">
        <v>149</v>
      </c>
    </row>
    <row r="1998" spans="1:23">
      <c r="A1998" t="s">
        <v>351</v>
      </c>
      <c r="B1998" t="str">
        <f t="shared" si="31"/>
        <v>DR007_historical_new_high_6_-1</v>
      </c>
      <c r="C1998" t="s">
        <v>387</v>
      </c>
      <c r="D1998" t="s">
        <v>335</v>
      </c>
      <c r="E1998">
        <v>6</v>
      </c>
      <c r="F1998">
        <v>-1</v>
      </c>
      <c r="G1998">
        <v>1</v>
      </c>
      <c r="H1998" t="s">
        <v>330</v>
      </c>
      <c r="I1998" t="s">
        <v>331</v>
      </c>
      <c r="K1998">
        <v>-0.57320844936763293</v>
      </c>
      <c r="L1998">
        <v>-6.8847658597834926E-2</v>
      </c>
      <c r="M1998">
        <v>-0.38983548187360262</v>
      </c>
      <c r="N1998">
        <v>0.44295302013422821</v>
      </c>
      <c r="O1998">
        <v>-4.0492925590104902E-3</v>
      </c>
      <c r="P1998">
        <v>-0.84510702851488373</v>
      </c>
      <c r="Q1998">
        <v>0.39941522122176931</v>
      </c>
      <c r="R1998">
        <v>148</v>
      </c>
      <c r="S1998">
        <v>0</v>
      </c>
      <c r="T1998">
        <v>-0.61400905756124724</v>
      </c>
      <c r="U1998">
        <v>25</v>
      </c>
      <c r="V1998">
        <v>3008</v>
      </c>
      <c r="W1998">
        <v>149</v>
      </c>
    </row>
    <row r="1999" spans="1:23">
      <c r="A1999" t="s">
        <v>351</v>
      </c>
      <c r="B1999" t="str">
        <f t="shared" si="31"/>
        <v>DR007_historical_new_low_6_1</v>
      </c>
      <c r="C1999" t="s">
        <v>387</v>
      </c>
      <c r="D1999" t="s">
        <v>339</v>
      </c>
      <c r="E1999">
        <v>6</v>
      </c>
      <c r="F1999">
        <v>1</v>
      </c>
      <c r="G1999">
        <v>1</v>
      </c>
      <c r="H1999" t="s">
        <v>330</v>
      </c>
      <c r="I1999" t="s">
        <v>331</v>
      </c>
      <c r="K1999">
        <v>-0.58153543402360408</v>
      </c>
      <c r="L1999">
        <v>-7.0383436953040834E-2</v>
      </c>
      <c r="M1999">
        <v>-0.39853610392784689</v>
      </c>
      <c r="N1999">
        <v>0.51006711409395977</v>
      </c>
      <c r="O1999">
        <v>-4.1350382793867348E-3</v>
      </c>
      <c r="P1999">
        <v>-0.87910152399012709</v>
      </c>
      <c r="Q1999">
        <v>0.38077130829432199</v>
      </c>
      <c r="R1999">
        <v>148</v>
      </c>
      <c r="S1999">
        <v>0</v>
      </c>
      <c r="T1999">
        <v>-0.83837575210806259</v>
      </c>
      <c r="U1999">
        <v>33</v>
      </c>
      <c r="V1999">
        <v>3008</v>
      </c>
      <c r="W1999">
        <v>149</v>
      </c>
    </row>
    <row r="2000" spans="1:23">
      <c r="A2000" t="s">
        <v>351</v>
      </c>
      <c r="B2000" t="str">
        <f t="shared" si="31"/>
        <v>CREDIT_SPREAD_historical_new_low_12_1</v>
      </c>
      <c r="C2000" t="s">
        <v>453</v>
      </c>
      <c r="D2000" t="s">
        <v>339</v>
      </c>
      <c r="E2000">
        <v>12</v>
      </c>
      <c r="F2000">
        <v>1</v>
      </c>
      <c r="G2000">
        <v>1</v>
      </c>
      <c r="H2000" t="s">
        <v>462</v>
      </c>
      <c r="I2000" t="s">
        <v>331</v>
      </c>
      <c r="K2000">
        <v>-0.1966819358949318</v>
      </c>
      <c r="L2000">
        <v>-1.9039386725894111E-2</v>
      </c>
      <c r="M2000">
        <v>-0.1073687106567905</v>
      </c>
      <c r="N2000">
        <v>0.5140845070422535</v>
      </c>
      <c r="O2000">
        <v>1.5813559097617311E-4</v>
      </c>
      <c r="P2000">
        <v>3.1744325709556667E-2</v>
      </c>
      <c r="Q2000">
        <v>0.97472083662393949</v>
      </c>
      <c r="R2000">
        <v>141</v>
      </c>
      <c r="S2000">
        <v>0</v>
      </c>
      <c r="T2000">
        <v>-0.46864277966479612</v>
      </c>
      <c r="U2000">
        <v>31</v>
      </c>
      <c r="V2000">
        <v>2871</v>
      </c>
      <c r="W2000">
        <v>142</v>
      </c>
    </row>
    <row r="2001" spans="1:23">
      <c r="A2001" t="s">
        <v>351</v>
      </c>
      <c r="B2001" t="str">
        <f t="shared" si="31"/>
        <v>CREDIT_SPREAD_historical_new_low_12_-1</v>
      </c>
      <c r="C2001" t="s">
        <v>453</v>
      </c>
      <c r="D2001" t="s">
        <v>339</v>
      </c>
      <c r="E2001">
        <v>12</v>
      </c>
      <c r="F2001">
        <v>-1</v>
      </c>
      <c r="G2001">
        <v>1</v>
      </c>
      <c r="H2001" t="s">
        <v>462</v>
      </c>
      <c r="I2001" t="s">
        <v>331</v>
      </c>
      <c r="K2001">
        <v>-0.13001819434593959</v>
      </c>
      <c r="L2001">
        <v>-1.2151037991263051E-2</v>
      </c>
      <c r="M2001">
        <v>-6.8523282868625274E-2</v>
      </c>
      <c r="N2001">
        <v>0.47887323943661969</v>
      </c>
      <c r="O2001">
        <v>7.1608699908514632E-4</v>
      </c>
      <c r="P2001">
        <v>0.14685817298482581</v>
      </c>
      <c r="Q2001">
        <v>0.88345373943600025</v>
      </c>
      <c r="R2001">
        <v>141</v>
      </c>
      <c r="S2001">
        <v>0</v>
      </c>
      <c r="T2001">
        <v>-0.58938467119532678</v>
      </c>
      <c r="U2001">
        <v>31</v>
      </c>
      <c r="V2001">
        <v>2871</v>
      </c>
      <c r="W2001">
        <v>142</v>
      </c>
    </row>
    <row r="2002" spans="1:23">
      <c r="A2002" t="s">
        <v>351</v>
      </c>
      <c r="B2002" t="str">
        <f t="shared" si="31"/>
        <v>electricity_yoy_historical_new_low_24_1</v>
      </c>
      <c r="C2002" t="s">
        <v>435</v>
      </c>
      <c r="D2002" t="s">
        <v>339</v>
      </c>
      <c r="E2002">
        <v>24</v>
      </c>
      <c r="F2002">
        <v>1</v>
      </c>
      <c r="G2002">
        <v>-1</v>
      </c>
      <c r="H2002" t="s">
        <v>330</v>
      </c>
      <c r="I2002" t="s">
        <v>331</v>
      </c>
      <c r="K2002">
        <v>0.49844129729417103</v>
      </c>
      <c r="L2002">
        <v>3.4461897770477368E-2</v>
      </c>
      <c r="M2002">
        <v>0.19512493982990631</v>
      </c>
      <c r="N2002">
        <v>0.51006711409395977</v>
      </c>
      <c r="O2002">
        <v>4.409728451271403E-3</v>
      </c>
      <c r="P2002">
        <v>0.89743096152370472</v>
      </c>
      <c r="Q2002">
        <v>0.3709465460816197</v>
      </c>
      <c r="R2002">
        <v>148</v>
      </c>
      <c r="S2002">
        <v>0</v>
      </c>
      <c r="T2002">
        <v>-0.40671729322756411</v>
      </c>
      <c r="U2002">
        <v>15</v>
      </c>
      <c r="V2002">
        <v>3008</v>
      </c>
      <c r="W2002">
        <v>149</v>
      </c>
    </row>
    <row r="2003" spans="1:23">
      <c r="A2003" t="s">
        <v>351</v>
      </c>
      <c r="B2003" t="str">
        <f t="shared" si="31"/>
        <v>electricity_yoy_historical_new_low_24_-1</v>
      </c>
      <c r="C2003" t="s">
        <v>435</v>
      </c>
      <c r="D2003" t="s">
        <v>339</v>
      </c>
      <c r="E2003">
        <v>24</v>
      </c>
      <c r="F2003">
        <v>-1</v>
      </c>
      <c r="G2003">
        <v>-1</v>
      </c>
      <c r="H2003" t="s">
        <v>330</v>
      </c>
      <c r="I2003" t="s">
        <v>331</v>
      </c>
      <c r="K2003">
        <v>-0.54017779222792783</v>
      </c>
      <c r="L2003">
        <v>-6.301436227970969E-2</v>
      </c>
      <c r="M2003">
        <v>-0.35679038136958502</v>
      </c>
      <c r="N2003">
        <v>0.48322147651006708</v>
      </c>
      <c r="O2003">
        <v>-3.5580281320415348E-3</v>
      </c>
      <c r="P2003">
        <v>-0.77113163217468206</v>
      </c>
      <c r="Q2003">
        <v>0.44185828624837947</v>
      </c>
      <c r="R2003">
        <v>148</v>
      </c>
      <c r="S2003">
        <v>0</v>
      </c>
      <c r="T2003">
        <v>-0.7728246578346305</v>
      </c>
      <c r="U2003">
        <v>15</v>
      </c>
      <c r="V2003">
        <v>3008</v>
      </c>
      <c r="W2003">
        <v>149</v>
      </c>
    </row>
    <row r="2004" spans="1:23">
      <c r="A2004" t="s">
        <v>351</v>
      </c>
      <c r="B2004" t="str">
        <f t="shared" si="31"/>
        <v>electricity_ytd_yoy_historical_new_low_24_1</v>
      </c>
      <c r="C2004" t="s">
        <v>436</v>
      </c>
      <c r="D2004" t="s">
        <v>339</v>
      </c>
      <c r="E2004">
        <v>24</v>
      </c>
      <c r="F2004">
        <v>1</v>
      </c>
      <c r="G2004">
        <v>-1</v>
      </c>
      <c r="H2004" t="s">
        <v>330</v>
      </c>
      <c r="I2004" t="s">
        <v>331</v>
      </c>
      <c r="K2004">
        <v>-0.3114956972092473</v>
      </c>
      <c r="L2004">
        <v>-3.078445362784199E-2</v>
      </c>
      <c r="M2004">
        <v>-0.1742787658111743</v>
      </c>
      <c r="N2004">
        <v>0.48322147651006708</v>
      </c>
      <c r="O2004">
        <v>-8.1775520866405075E-4</v>
      </c>
      <c r="P2004">
        <v>-0.16902675638711029</v>
      </c>
      <c r="Q2004">
        <v>0.86600639060195328</v>
      </c>
      <c r="R2004">
        <v>148</v>
      </c>
      <c r="S2004">
        <v>0</v>
      </c>
      <c r="T2004">
        <v>-0.56805681693804122</v>
      </c>
      <c r="U2004">
        <v>9</v>
      </c>
      <c r="V2004">
        <v>3008</v>
      </c>
      <c r="W2004">
        <v>149</v>
      </c>
    </row>
    <row r="2005" spans="1:23">
      <c r="A2005" t="s">
        <v>351</v>
      </c>
      <c r="B2005" t="str">
        <f t="shared" si="31"/>
        <v>electricity_ytd_yoy_historical_new_low_24_-1</v>
      </c>
      <c r="C2005" t="s">
        <v>436</v>
      </c>
      <c r="D2005" t="s">
        <v>339</v>
      </c>
      <c r="E2005">
        <v>24</v>
      </c>
      <c r="F2005">
        <v>-1</v>
      </c>
      <c r="G2005">
        <v>-1</v>
      </c>
      <c r="H2005" t="s">
        <v>330</v>
      </c>
      <c r="I2005" t="s">
        <v>331</v>
      </c>
      <c r="K2005">
        <v>7.4405162876312048E-4</v>
      </c>
      <c r="L2005">
        <v>6.231287548019715E-5</v>
      </c>
      <c r="M2005">
        <v>3.5276932844480782E-4</v>
      </c>
      <c r="N2005">
        <v>0.51006711409395977</v>
      </c>
      <c r="O2005">
        <v>1.686728788095237E-3</v>
      </c>
      <c r="P2005">
        <v>0.35592038199613718</v>
      </c>
      <c r="Q2005">
        <v>0.72240701245071315</v>
      </c>
      <c r="R2005">
        <v>148</v>
      </c>
      <c r="S2005">
        <v>0</v>
      </c>
      <c r="T2005">
        <v>-0.62168963250249309</v>
      </c>
      <c r="U2005">
        <v>9</v>
      </c>
      <c r="V2005">
        <v>3008</v>
      </c>
      <c r="W2005">
        <v>149</v>
      </c>
    </row>
    <row r="2006" spans="1:23">
      <c r="A2006" t="s">
        <v>351</v>
      </c>
      <c r="B2006" t="str">
        <f t="shared" si="31"/>
        <v>industrial_value_added_yoy_historical_new_low_24_1</v>
      </c>
      <c r="C2006" t="s">
        <v>437</v>
      </c>
      <c r="D2006" t="s">
        <v>339</v>
      </c>
      <c r="E2006">
        <v>24</v>
      </c>
      <c r="F2006">
        <v>1</v>
      </c>
      <c r="G2006">
        <v>-1</v>
      </c>
      <c r="H2006" t="s">
        <v>330</v>
      </c>
      <c r="I2006" t="s">
        <v>331</v>
      </c>
      <c r="K2006">
        <v>-0.17838119593164731</v>
      </c>
      <c r="L2006">
        <v>-1.63255886210153E-2</v>
      </c>
      <c r="M2006">
        <v>-9.2421933234983114E-2</v>
      </c>
      <c r="N2006">
        <v>0.48322147651006708</v>
      </c>
      <c r="O2006">
        <v>4.0918334161606522E-4</v>
      </c>
      <c r="P2006">
        <v>8.2417566521269525E-2</v>
      </c>
      <c r="Q2006">
        <v>0.93442602807818764</v>
      </c>
      <c r="R2006">
        <v>148</v>
      </c>
      <c r="S2006">
        <v>0</v>
      </c>
      <c r="T2006">
        <v>-0.50175984961624231</v>
      </c>
      <c r="U2006">
        <v>23</v>
      </c>
      <c r="V2006">
        <v>3008</v>
      </c>
      <c r="W2006">
        <v>149</v>
      </c>
    </row>
    <row r="2007" spans="1:23">
      <c r="A2007" t="s">
        <v>351</v>
      </c>
      <c r="B2007" t="str">
        <f t="shared" si="31"/>
        <v>industrial_value_added_yoy_historical_new_low_24_-1</v>
      </c>
      <c r="C2007" t="s">
        <v>437</v>
      </c>
      <c r="D2007" t="s">
        <v>339</v>
      </c>
      <c r="E2007">
        <v>24</v>
      </c>
      <c r="F2007">
        <v>-1</v>
      </c>
      <c r="G2007">
        <v>-1</v>
      </c>
      <c r="H2007" t="s">
        <v>330</v>
      </c>
      <c r="I2007" t="s">
        <v>331</v>
      </c>
      <c r="K2007">
        <v>-0.1613914115318458</v>
      </c>
      <c r="L2007">
        <v>-1.4637435143796449E-2</v>
      </c>
      <c r="M2007">
        <v>-8.2865009341832746E-2</v>
      </c>
      <c r="N2007">
        <v>0.51006711409395977</v>
      </c>
      <c r="O2007">
        <v>5.048335982362084E-4</v>
      </c>
      <c r="P2007">
        <v>0.1080091663055481</v>
      </c>
      <c r="Q2007">
        <v>0.91413470949915165</v>
      </c>
      <c r="R2007">
        <v>148</v>
      </c>
      <c r="S2007">
        <v>0</v>
      </c>
      <c r="T2007">
        <v>-0.70683046921635273</v>
      </c>
      <c r="U2007">
        <v>23</v>
      </c>
      <c r="V2007">
        <v>3008</v>
      </c>
      <c r="W2007">
        <v>149</v>
      </c>
    </row>
    <row r="2008" spans="1:23">
      <c r="A2008" t="s">
        <v>351</v>
      </c>
      <c r="B2008" t="str">
        <f t="shared" si="31"/>
        <v>fixedasset_investment_yoy_historical_new_low_24_1</v>
      </c>
      <c r="C2008" t="s">
        <v>344</v>
      </c>
      <c r="D2008" t="s">
        <v>339</v>
      </c>
      <c r="E2008">
        <v>24</v>
      </c>
      <c r="F2008">
        <v>1</v>
      </c>
      <c r="G2008">
        <v>1</v>
      </c>
      <c r="H2008" t="s">
        <v>330</v>
      </c>
      <c r="I2008" t="s">
        <v>331</v>
      </c>
      <c r="K2008">
        <v>-7.8883762564750159E-2</v>
      </c>
      <c r="L2008">
        <v>-6.8602033135619633E-3</v>
      </c>
      <c r="M2008">
        <v>-3.8836960082317018E-2</v>
      </c>
      <c r="N2008">
        <v>0.53691275167785235</v>
      </c>
      <c r="O2008">
        <v>1.0694401979478481E-3</v>
      </c>
      <c r="P2008">
        <v>0.22688834112489781</v>
      </c>
      <c r="Q2008">
        <v>0.82082365756555331</v>
      </c>
      <c r="R2008">
        <v>148</v>
      </c>
      <c r="S2008">
        <v>0</v>
      </c>
      <c r="T2008">
        <v>-0.55874884218935617</v>
      </c>
      <c r="U2008">
        <v>23</v>
      </c>
      <c r="V2008">
        <v>3008</v>
      </c>
      <c r="W2008">
        <v>149</v>
      </c>
    </row>
    <row r="2009" spans="1:23">
      <c r="A2009" t="s">
        <v>351</v>
      </c>
      <c r="B2009" t="str">
        <f t="shared" si="31"/>
        <v>fixedasset_investment_yoy_historical_new_low_24_-1</v>
      </c>
      <c r="C2009" t="s">
        <v>344</v>
      </c>
      <c r="D2009" t="s">
        <v>339</v>
      </c>
      <c r="E2009">
        <v>24</v>
      </c>
      <c r="F2009">
        <v>-1</v>
      </c>
      <c r="G2009">
        <v>1</v>
      </c>
      <c r="H2009" t="s">
        <v>330</v>
      </c>
      <c r="I2009" t="s">
        <v>331</v>
      </c>
      <c r="K2009">
        <v>-0.25197650683354678</v>
      </c>
      <c r="L2009">
        <v>-2.4028697456537129E-2</v>
      </c>
      <c r="M2009">
        <v>-0.1360311817733966</v>
      </c>
      <c r="N2009">
        <v>0.46308724832214759</v>
      </c>
      <c r="O2009">
        <v>-3.2413955328125738E-4</v>
      </c>
      <c r="P2009">
        <v>-6.9307358511330949E-2</v>
      </c>
      <c r="Q2009">
        <v>0.94483852305029914</v>
      </c>
      <c r="R2009">
        <v>148</v>
      </c>
      <c r="S2009">
        <v>0</v>
      </c>
      <c r="T2009">
        <v>-0.72202022430475898</v>
      </c>
      <c r="U2009">
        <v>23</v>
      </c>
      <c r="V2009">
        <v>3008</v>
      </c>
      <c r="W2009">
        <v>149</v>
      </c>
    </row>
    <row r="2010" spans="1:23">
      <c r="A2010" t="s">
        <v>351</v>
      </c>
      <c r="B2010" t="str">
        <f t="shared" si="31"/>
        <v>fixedasset_investment_ytd_yoy_historical_new_low_24_1</v>
      </c>
      <c r="C2010" t="s">
        <v>390</v>
      </c>
      <c r="D2010" t="s">
        <v>339</v>
      </c>
      <c r="E2010">
        <v>24</v>
      </c>
      <c r="F2010">
        <v>1</v>
      </c>
      <c r="G2010">
        <v>-1</v>
      </c>
      <c r="H2010" t="s">
        <v>330</v>
      </c>
      <c r="I2010" t="s">
        <v>331</v>
      </c>
      <c r="K2010">
        <v>-0.52351321321903987</v>
      </c>
      <c r="L2010">
        <v>-6.0215674532054231E-2</v>
      </c>
      <c r="M2010">
        <v>-0.34093807202990339</v>
      </c>
      <c r="N2010">
        <v>0.46308724832214759</v>
      </c>
      <c r="O2010">
        <v>-3.2138627402830038E-3</v>
      </c>
      <c r="P2010">
        <v>-0.66342788614743275</v>
      </c>
      <c r="Q2010">
        <v>0.50808860867285732</v>
      </c>
      <c r="R2010">
        <v>148</v>
      </c>
      <c r="S2010">
        <v>0</v>
      </c>
      <c r="T2010">
        <v>-0.6046506863972626</v>
      </c>
      <c r="U2010">
        <v>27</v>
      </c>
      <c r="V2010">
        <v>3008</v>
      </c>
      <c r="W2010">
        <v>149</v>
      </c>
    </row>
    <row r="2011" spans="1:23">
      <c r="A2011" t="s">
        <v>351</v>
      </c>
      <c r="B2011" t="str">
        <f t="shared" si="31"/>
        <v>fixedasset_investment_ytd_yoy_historical_new_low_24_-1</v>
      </c>
      <c r="C2011" t="s">
        <v>390</v>
      </c>
      <c r="D2011" t="s">
        <v>339</v>
      </c>
      <c r="E2011">
        <v>24</v>
      </c>
      <c r="F2011">
        <v>-1</v>
      </c>
      <c r="G2011">
        <v>-1</v>
      </c>
      <c r="H2011" t="s">
        <v>330</v>
      </c>
      <c r="I2011" t="s">
        <v>331</v>
      </c>
      <c r="K2011">
        <v>0.44603503109393428</v>
      </c>
      <c r="L2011">
        <v>3.1381259202404983E-2</v>
      </c>
      <c r="M2011">
        <v>0.17767908594369811</v>
      </c>
      <c r="N2011">
        <v>0.53691275167785235</v>
      </c>
      <c r="O2011">
        <v>4.2430925147726997E-3</v>
      </c>
      <c r="P2011">
        <v>0.85923869708534761</v>
      </c>
      <c r="Q2011">
        <v>0.39159840917703809</v>
      </c>
      <c r="R2011">
        <v>148</v>
      </c>
      <c r="S2011">
        <v>0</v>
      </c>
      <c r="T2011">
        <v>-0.55057858670511572</v>
      </c>
      <c r="U2011">
        <v>27</v>
      </c>
      <c r="V2011">
        <v>3008</v>
      </c>
      <c r="W2011">
        <v>149</v>
      </c>
    </row>
    <row r="2012" spans="1:23">
      <c r="A2012" t="s">
        <v>351</v>
      </c>
      <c r="B2012" t="str">
        <f t="shared" si="31"/>
        <v>pmi_manufacturing_historical_new_low_24_1</v>
      </c>
      <c r="C2012" t="s">
        <v>347</v>
      </c>
      <c r="D2012" t="s">
        <v>339</v>
      </c>
      <c r="E2012">
        <v>24</v>
      </c>
      <c r="F2012">
        <v>1</v>
      </c>
      <c r="G2012">
        <v>1</v>
      </c>
      <c r="H2012" t="s">
        <v>330</v>
      </c>
      <c r="I2012" t="s">
        <v>331</v>
      </c>
      <c r="K2012">
        <v>-0.23767210764337701</v>
      </c>
      <c r="L2012">
        <v>-2.2478671382536008E-2</v>
      </c>
      <c r="M2012">
        <v>-0.12725599375226851</v>
      </c>
      <c r="N2012">
        <v>0.52348993288590606</v>
      </c>
      <c r="O2012">
        <v>-1.6108103095994591E-4</v>
      </c>
      <c r="P2012">
        <v>-3.3606402764357023E-2</v>
      </c>
      <c r="Q2012">
        <v>0.97323629738331885</v>
      </c>
      <c r="R2012">
        <v>148</v>
      </c>
      <c r="S2012">
        <v>0</v>
      </c>
      <c r="T2012">
        <v>-0.51891096456222607</v>
      </c>
      <c r="U2012">
        <v>19</v>
      </c>
      <c r="V2012">
        <v>3008</v>
      </c>
      <c r="W2012">
        <v>149</v>
      </c>
    </row>
    <row r="2013" spans="1:23">
      <c r="A2013" t="s">
        <v>351</v>
      </c>
      <c r="B2013" t="str">
        <f t="shared" si="31"/>
        <v>pmi_manufacturing_historical_new_low_24_-1</v>
      </c>
      <c r="C2013" t="s">
        <v>347</v>
      </c>
      <c r="D2013" t="s">
        <v>339</v>
      </c>
      <c r="E2013">
        <v>24</v>
      </c>
      <c r="F2013">
        <v>-1</v>
      </c>
      <c r="G2013">
        <v>1</v>
      </c>
      <c r="H2013" t="s">
        <v>330</v>
      </c>
      <c r="I2013" t="s">
        <v>331</v>
      </c>
      <c r="K2013">
        <v>-9.6167682637639529E-2</v>
      </c>
      <c r="L2013">
        <v>-8.434995121092137E-3</v>
      </c>
      <c r="M2013">
        <v>-4.7752096561367877E-2</v>
      </c>
      <c r="N2013">
        <v>0.47651006711409388</v>
      </c>
      <c r="O2013">
        <v>9.824557355175166E-4</v>
      </c>
      <c r="P2013">
        <v>0.2082234804999486</v>
      </c>
      <c r="Q2013">
        <v>0.83534075130208751</v>
      </c>
      <c r="R2013">
        <v>148</v>
      </c>
      <c r="S2013">
        <v>0</v>
      </c>
      <c r="T2013">
        <v>-0.61165743674146023</v>
      </c>
      <c r="U2013">
        <v>19</v>
      </c>
      <c r="V2013">
        <v>3008</v>
      </c>
      <c r="W2013">
        <v>149</v>
      </c>
    </row>
    <row r="2014" spans="1:23">
      <c r="A2014" t="s">
        <v>351</v>
      </c>
      <c r="B2014" t="str">
        <f t="shared" si="31"/>
        <v>pmi_manufacturing_neworder_marginal_improvement_6_-1</v>
      </c>
      <c r="C2014" t="s">
        <v>424</v>
      </c>
      <c r="D2014" t="s">
        <v>337</v>
      </c>
      <c r="E2014">
        <v>6</v>
      </c>
      <c r="F2014">
        <v>-1</v>
      </c>
      <c r="G2014">
        <v>1</v>
      </c>
      <c r="H2014" t="s">
        <v>330</v>
      </c>
      <c r="I2014" t="s">
        <v>331</v>
      </c>
      <c r="K2014">
        <v>-0.76865296920099246</v>
      </c>
      <c r="L2014">
        <v>-0.11541372587739659</v>
      </c>
      <c r="M2014">
        <v>-0.65385362313769657</v>
      </c>
      <c r="N2014">
        <v>0.4563758389261745</v>
      </c>
      <c r="O2014">
        <v>-8.1607306630525917E-3</v>
      </c>
      <c r="P2014">
        <v>-1.78377228772633</v>
      </c>
      <c r="Q2014">
        <v>7.6509864529807653E-2</v>
      </c>
      <c r="R2014">
        <v>148</v>
      </c>
      <c r="S2014">
        <v>0</v>
      </c>
      <c r="T2014">
        <v>-0.83658964953258375</v>
      </c>
      <c r="U2014">
        <v>18</v>
      </c>
      <c r="V2014">
        <v>3008</v>
      </c>
      <c r="W2014">
        <v>149</v>
      </c>
    </row>
    <row r="2015" spans="1:23">
      <c r="A2015" t="s">
        <v>351</v>
      </c>
      <c r="B2015" t="str">
        <f t="shared" si="31"/>
        <v>pmi_manufacturing_neworder_marginal_improvement_3_-1</v>
      </c>
      <c r="C2015" t="s">
        <v>424</v>
      </c>
      <c r="D2015" t="s">
        <v>337</v>
      </c>
      <c r="E2015">
        <v>3</v>
      </c>
      <c r="F2015">
        <v>-1</v>
      </c>
      <c r="G2015">
        <v>1</v>
      </c>
      <c r="H2015" t="s">
        <v>330</v>
      </c>
      <c r="I2015" t="s">
        <v>331</v>
      </c>
      <c r="K2015">
        <v>-0.79391196464784664</v>
      </c>
      <c r="L2015">
        <v>-0.1239403517468272</v>
      </c>
      <c r="M2015">
        <v>-0.70225634221053279</v>
      </c>
      <c r="N2015">
        <v>0.43624161073825501</v>
      </c>
      <c r="O2015">
        <v>-8.869218954731771E-3</v>
      </c>
      <c r="P2015">
        <v>-1.909620010414022</v>
      </c>
      <c r="Q2015">
        <v>5.8116973120012821E-2</v>
      </c>
      <c r="R2015">
        <v>148</v>
      </c>
      <c r="S2015">
        <v>0</v>
      </c>
      <c r="T2015">
        <v>-0.90270978794640344</v>
      </c>
      <c r="U2015">
        <v>22</v>
      </c>
      <c r="V2015">
        <v>3008</v>
      </c>
      <c r="W2015">
        <v>149</v>
      </c>
    </row>
    <row r="2016" spans="1:23">
      <c r="A2016" t="s">
        <v>351</v>
      </c>
      <c r="B2016" t="str">
        <f t="shared" si="31"/>
        <v>pmi_nonmanufacturing_historical_new_high_24_-1</v>
      </c>
      <c r="C2016" t="s">
        <v>342</v>
      </c>
      <c r="D2016" t="s">
        <v>335</v>
      </c>
      <c r="E2016">
        <v>24</v>
      </c>
      <c r="F2016">
        <v>-1</v>
      </c>
      <c r="G2016">
        <v>-1</v>
      </c>
      <c r="H2016" t="s">
        <v>330</v>
      </c>
      <c r="I2016" t="s">
        <v>331</v>
      </c>
      <c r="K2016">
        <v>-0.6891591013857552</v>
      </c>
      <c r="L2016">
        <v>-9.3252067050716203E-2</v>
      </c>
      <c r="M2016">
        <v>-0.52814369377557435</v>
      </c>
      <c r="N2016">
        <v>0.46308724832214759</v>
      </c>
      <c r="O2016">
        <v>-6.1416396860606588E-3</v>
      </c>
      <c r="P2016">
        <v>-1.2754051433357929</v>
      </c>
      <c r="Q2016">
        <v>0.20416419871957489</v>
      </c>
      <c r="R2016">
        <v>148</v>
      </c>
      <c r="S2016">
        <v>0</v>
      </c>
      <c r="T2016">
        <v>-0.74278915470888751</v>
      </c>
      <c r="U2016">
        <v>11</v>
      </c>
      <c r="V2016">
        <v>3008</v>
      </c>
      <c r="W2016">
        <v>149</v>
      </c>
    </row>
    <row r="2017" spans="1:23">
      <c r="A2017" t="s">
        <v>351</v>
      </c>
      <c r="B2017" t="str">
        <f t="shared" si="31"/>
        <v>pmi_nonmanufacturing_historical_new_low_6_1</v>
      </c>
      <c r="C2017" t="s">
        <v>342</v>
      </c>
      <c r="D2017" t="s">
        <v>339</v>
      </c>
      <c r="E2017">
        <v>6</v>
      </c>
      <c r="F2017">
        <v>1</v>
      </c>
      <c r="G2017">
        <v>-1</v>
      </c>
      <c r="H2017" t="s">
        <v>330</v>
      </c>
      <c r="I2017" t="s">
        <v>331</v>
      </c>
      <c r="K2017">
        <v>-0.71270797969136235</v>
      </c>
      <c r="L2017">
        <v>-9.9216977659472017E-2</v>
      </c>
      <c r="M2017">
        <v>-0.56196667287268232</v>
      </c>
      <c r="N2017">
        <v>0.51677852348993292</v>
      </c>
      <c r="O2017">
        <v>-6.6941464041670269E-3</v>
      </c>
      <c r="P2017">
        <v>-1.461716953846415</v>
      </c>
      <c r="Q2017">
        <v>0.14593881481477619</v>
      </c>
      <c r="R2017">
        <v>148</v>
      </c>
      <c r="S2017">
        <v>0</v>
      </c>
      <c r="T2017">
        <v>-0.83203051120075489</v>
      </c>
      <c r="U2017">
        <v>43</v>
      </c>
      <c r="V2017">
        <v>3008</v>
      </c>
      <c r="W2017">
        <v>149</v>
      </c>
    </row>
    <row r="2018" spans="1:23">
      <c r="A2018" t="s">
        <v>351</v>
      </c>
      <c r="B2018" t="str">
        <f t="shared" si="31"/>
        <v>export_yoy_historical_new_low_24_1</v>
      </c>
      <c r="C2018" t="s">
        <v>438</v>
      </c>
      <c r="D2018" t="s">
        <v>339</v>
      </c>
      <c r="E2018">
        <v>24</v>
      </c>
      <c r="F2018">
        <v>1</v>
      </c>
      <c r="G2018">
        <v>-1</v>
      </c>
      <c r="H2018" t="s">
        <v>330</v>
      </c>
      <c r="I2018" t="s">
        <v>331</v>
      </c>
      <c r="K2018">
        <v>-0.34402428391087009</v>
      </c>
      <c r="L2018">
        <v>-3.4706281519783388E-2</v>
      </c>
      <c r="M2018">
        <v>-0.19648304916093839</v>
      </c>
      <c r="N2018">
        <v>0.50335570469798663</v>
      </c>
      <c r="O2018">
        <v>-1.1326627682758141E-3</v>
      </c>
      <c r="P2018">
        <v>-0.23361620286691301</v>
      </c>
      <c r="Q2018">
        <v>0.81560576986829569</v>
      </c>
      <c r="R2018">
        <v>148</v>
      </c>
      <c r="S2018">
        <v>0</v>
      </c>
      <c r="T2018">
        <v>-0.57858208732398886</v>
      </c>
      <c r="U2018">
        <v>15</v>
      </c>
      <c r="V2018">
        <v>3008</v>
      </c>
      <c r="W2018">
        <v>149</v>
      </c>
    </row>
    <row r="2019" spans="1:23">
      <c r="A2019" t="s">
        <v>351</v>
      </c>
      <c r="B2019" t="str">
        <f t="shared" si="31"/>
        <v>export_yoy_historical_new_low_24_-1</v>
      </c>
      <c r="C2019" t="s">
        <v>438</v>
      </c>
      <c r="D2019" t="s">
        <v>339</v>
      </c>
      <c r="E2019">
        <v>24</v>
      </c>
      <c r="F2019">
        <v>-1</v>
      </c>
      <c r="G2019">
        <v>-1</v>
      </c>
      <c r="H2019" t="s">
        <v>330</v>
      </c>
      <c r="I2019" t="s">
        <v>331</v>
      </c>
      <c r="K2019">
        <v>5.0369043608065038E-2</v>
      </c>
      <c r="L2019">
        <v>4.1253997859489466E-3</v>
      </c>
      <c r="M2019">
        <v>2.3355170691192809E-2</v>
      </c>
      <c r="N2019">
        <v>0.48993288590604028</v>
      </c>
      <c r="O2019">
        <v>2.0215316031344942E-3</v>
      </c>
      <c r="P2019">
        <v>0.42509858095587999</v>
      </c>
      <c r="Q2019">
        <v>0.67138223340447478</v>
      </c>
      <c r="R2019">
        <v>148</v>
      </c>
      <c r="S2019">
        <v>0</v>
      </c>
      <c r="T2019">
        <v>-0.6064660408433048</v>
      </c>
      <c r="U2019">
        <v>15</v>
      </c>
      <c r="V2019">
        <v>3008</v>
      </c>
      <c r="W2019">
        <v>149</v>
      </c>
    </row>
    <row r="2020" spans="1:23">
      <c r="A2020" t="s">
        <v>351</v>
      </c>
      <c r="B2020" t="str">
        <f t="shared" si="31"/>
        <v>trade_balance_yoy_historical_new_low_24_1</v>
      </c>
      <c r="C2020" t="s">
        <v>439</v>
      </c>
      <c r="D2020" t="s">
        <v>339</v>
      </c>
      <c r="E2020">
        <v>24</v>
      </c>
      <c r="F2020">
        <v>1</v>
      </c>
      <c r="G2020">
        <v>1</v>
      </c>
      <c r="H2020" t="s">
        <v>330</v>
      </c>
      <c r="I2020" t="s">
        <v>331</v>
      </c>
      <c r="K2020">
        <v>-0.31263622798724111</v>
      </c>
      <c r="L2020">
        <v>-3.0919062359316411E-2</v>
      </c>
      <c r="M2020">
        <v>-0.17504087043884811</v>
      </c>
      <c r="N2020">
        <v>0.49664429530201343</v>
      </c>
      <c r="O2020">
        <v>-8.4349310084469475E-4</v>
      </c>
      <c r="P2020">
        <v>-0.1751346867709436</v>
      </c>
      <c r="Q2020">
        <v>0.86121317497415761</v>
      </c>
      <c r="R2020">
        <v>148</v>
      </c>
      <c r="S2020">
        <v>0</v>
      </c>
      <c r="T2020">
        <v>-0.57636073541998822</v>
      </c>
      <c r="U2020">
        <v>11</v>
      </c>
      <c r="V2020">
        <v>3008</v>
      </c>
      <c r="W2020">
        <v>149</v>
      </c>
    </row>
    <row r="2021" spans="1:23">
      <c r="A2021" t="s">
        <v>351</v>
      </c>
      <c r="B2021" t="str">
        <f t="shared" si="31"/>
        <v>trade_balance_yoy_historical_new_low_24_-1</v>
      </c>
      <c r="C2021" t="s">
        <v>439</v>
      </c>
      <c r="D2021" t="s">
        <v>339</v>
      </c>
      <c r="E2021">
        <v>24</v>
      </c>
      <c r="F2021">
        <v>-1</v>
      </c>
      <c r="G2021">
        <v>1</v>
      </c>
      <c r="H2021" t="s">
        <v>330</v>
      </c>
      <c r="I2021" t="s">
        <v>331</v>
      </c>
      <c r="K2021">
        <v>2.404568866145151E-3</v>
      </c>
      <c r="L2021">
        <v>2.0122502832853331E-4</v>
      </c>
      <c r="M2021">
        <v>1.139187330565838E-3</v>
      </c>
      <c r="N2021">
        <v>0.49664429530201343</v>
      </c>
      <c r="O2021">
        <v>1.684131581141226E-3</v>
      </c>
      <c r="P2021">
        <v>0.35675389265898749</v>
      </c>
      <c r="Q2021">
        <v>0.72178418077896378</v>
      </c>
      <c r="R2021">
        <v>148</v>
      </c>
      <c r="S2021">
        <v>0</v>
      </c>
      <c r="T2021">
        <v>-0.6438540025018662</v>
      </c>
      <c r="U2021">
        <v>11</v>
      </c>
      <c r="V2021">
        <v>3008</v>
      </c>
      <c r="W2021">
        <v>149</v>
      </c>
    </row>
    <row r="2022" spans="1:23">
      <c r="A2022" t="s">
        <v>351</v>
      </c>
      <c r="B2022" t="str">
        <f t="shared" si="31"/>
        <v>CPI_historical_new_low_24_1</v>
      </c>
      <c r="C2022" t="s">
        <v>386</v>
      </c>
      <c r="D2022" t="s">
        <v>339</v>
      </c>
      <c r="E2022">
        <v>24</v>
      </c>
      <c r="F2022">
        <v>1</v>
      </c>
      <c r="G2022">
        <v>-1</v>
      </c>
      <c r="H2022" t="s">
        <v>330</v>
      </c>
      <c r="I2022" t="s">
        <v>331</v>
      </c>
      <c r="K2022">
        <v>-0.74407201496318631</v>
      </c>
      <c r="L2022">
        <v>-0.10789880255933119</v>
      </c>
      <c r="M2022">
        <v>-0.61121182250297135</v>
      </c>
      <c r="N2022">
        <v>0.48322147651006708</v>
      </c>
      <c r="O2022">
        <v>-7.4955715942081084E-3</v>
      </c>
      <c r="P2022">
        <v>-1.6494340581868581</v>
      </c>
      <c r="Q2022">
        <v>0.1011796455342205</v>
      </c>
      <c r="R2022">
        <v>148</v>
      </c>
      <c r="S2022">
        <v>0</v>
      </c>
      <c r="T2022">
        <v>-0.76144616432909829</v>
      </c>
      <c r="U2022">
        <v>18</v>
      </c>
      <c r="V2022">
        <v>3008</v>
      </c>
      <c r="W2022">
        <v>149</v>
      </c>
    </row>
    <row r="2023" spans="1:23">
      <c r="A2023" t="s">
        <v>351</v>
      </c>
      <c r="B2023" t="str">
        <f t="shared" si="31"/>
        <v>CPI_historical_new_low_24_-1</v>
      </c>
      <c r="C2023" t="s">
        <v>386</v>
      </c>
      <c r="D2023" t="s">
        <v>339</v>
      </c>
      <c r="E2023">
        <v>24</v>
      </c>
      <c r="F2023">
        <v>-1</v>
      </c>
      <c r="G2023">
        <v>-1</v>
      </c>
      <c r="H2023" t="s">
        <v>330</v>
      </c>
      <c r="I2023" t="s">
        <v>331</v>
      </c>
      <c r="K2023">
        <v>1.6922283838539149</v>
      </c>
      <c r="L2023">
        <v>8.6508956338751997E-2</v>
      </c>
      <c r="M2023">
        <v>0.49004526104507629</v>
      </c>
      <c r="N2023">
        <v>0.51006711409395977</v>
      </c>
      <c r="O2023">
        <v>8.3640990684284416E-3</v>
      </c>
      <c r="P2023">
        <v>1.6937160844326069</v>
      </c>
      <c r="Q2023">
        <v>9.2422810551820833E-2</v>
      </c>
      <c r="R2023">
        <v>148</v>
      </c>
      <c r="S2023">
        <v>0</v>
      </c>
      <c r="T2023">
        <v>-0.51571095527911037</v>
      </c>
      <c r="U2023">
        <v>18</v>
      </c>
      <c r="V2023">
        <v>3008</v>
      </c>
      <c r="W2023">
        <v>149</v>
      </c>
    </row>
    <row r="2024" spans="1:23">
      <c r="A2024" t="s">
        <v>351</v>
      </c>
      <c r="B2024" t="str">
        <f t="shared" si="31"/>
        <v>core_CPI_historical_new_low_24_1</v>
      </c>
      <c r="C2024" t="s">
        <v>440</v>
      </c>
      <c r="D2024" t="s">
        <v>339</v>
      </c>
      <c r="E2024">
        <v>24</v>
      </c>
      <c r="F2024">
        <v>1</v>
      </c>
      <c r="G2024">
        <v>-1</v>
      </c>
      <c r="H2024" t="s">
        <v>330</v>
      </c>
      <c r="I2024" t="s">
        <v>331</v>
      </c>
      <c r="K2024">
        <v>-0.29106417370062992</v>
      </c>
      <c r="L2024">
        <v>-2.8407045916461371E-2</v>
      </c>
      <c r="M2024">
        <v>-0.16081891490694081</v>
      </c>
      <c r="N2024">
        <v>0.49664429530201343</v>
      </c>
      <c r="O2024">
        <v>-7.4421829882847059E-4</v>
      </c>
      <c r="P2024">
        <v>-0.16487818285502609</v>
      </c>
      <c r="Q2024">
        <v>0.86926484805405013</v>
      </c>
      <c r="R2024">
        <v>148</v>
      </c>
      <c r="S2024">
        <v>0</v>
      </c>
      <c r="T2024">
        <v>-0.63549226239626522</v>
      </c>
      <c r="U2024">
        <v>23</v>
      </c>
      <c r="V2024">
        <v>3008</v>
      </c>
      <c r="W2024">
        <v>149</v>
      </c>
    </row>
    <row r="2025" spans="1:23">
      <c r="A2025" t="s">
        <v>351</v>
      </c>
      <c r="B2025" t="str">
        <f t="shared" si="31"/>
        <v>core_CPI_historical_new_low_24_-1</v>
      </c>
      <c r="C2025" t="s">
        <v>440</v>
      </c>
      <c r="D2025" t="s">
        <v>339</v>
      </c>
      <c r="E2025">
        <v>24</v>
      </c>
      <c r="F2025">
        <v>-1</v>
      </c>
      <c r="G2025">
        <v>-1</v>
      </c>
      <c r="H2025" t="s">
        <v>330</v>
      </c>
      <c r="I2025" t="s">
        <v>331</v>
      </c>
      <c r="K2025">
        <v>-2.8097382050356719E-2</v>
      </c>
      <c r="L2025">
        <v>-2.384757005480687E-3</v>
      </c>
      <c r="M2025">
        <v>-1.3500665823048151E-2</v>
      </c>
      <c r="N2025">
        <v>0.49664429530201343</v>
      </c>
      <c r="O2025">
        <v>1.4222901023238849E-3</v>
      </c>
      <c r="P2025">
        <v>0.29789395724312578</v>
      </c>
      <c r="Q2025">
        <v>0.76620187178084653</v>
      </c>
      <c r="R2025">
        <v>148</v>
      </c>
      <c r="S2025">
        <v>0</v>
      </c>
      <c r="T2025">
        <v>-0.60027769389964547</v>
      </c>
      <c r="U2025">
        <v>23</v>
      </c>
      <c r="V2025">
        <v>3008</v>
      </c>
      <c r="W2025">
        <v>149</v>
      </c>
    </row>
    <row r="2026" spans="1:23">
      <c r="A2026" t="s">
        <v>351</v>
      </c>
      <c r="B2026" t="str">
        <f t="shared" si="31"/>
        <v>PPI_historical_new_low_24_1</v>
      </c>
      <c r="C2026" t="s">
        <v>421</v>
      </c>
      <c r="D2026" t="s">
        <v>339</v>
      </c>
      <c r="E2026">
        <v>24</v>
      </c>
      <c r="F2026">
        <v>1</v>
      </c>
      <c r="G2026">
        <v>1</v>
      </c>
      <c r="H2026" t="s">
        <v>330</v>
      </c>
      <c r="I2026" t="s">
        <v>331</v>
      </c>
      <c r="K2026">
        <v>0.15730257301167261</v>
      </c>
      <c r="L2026">
        <v>1.231428858176464E-2</v>
      </c>
      <c r="M2026">
        <v>6.9716699124462891E-2</v>
      </c>
      <c r="N2026">
        <v>0.51006711409395977</v>
      </c>
      <c r="O2026">
        <v>2.7056484820744248E-3</v>
      </c>
      <c r="P2026">
        <v>0.55302084386450756</v>
      </c>
      <c r="Q2026">
        <v>0.58108350335728931</v>
      </c>
      <c r="R2026">
        <v>148</v>
      </c>
      <c r="S2026">
        <v>0</v>
      </c>
      <c r="T2026">
        <v>-0.47771383010615609</v>
      </c>
      <c r="U2026">
        <v>13</v>
      </c>
      <c r="V2026">
        <v>3008</v>
      </c>
      <c r="W2026">
        <v>149</v>
      </c>
    </row>
    <row r="2027" spans="1:23">
      <c r="A2027" t="s">
        <v>351</v>
      </c>
      <c r="B2027" t="str">
        <f t="shared" si="31"/>
        <v>PPI_historical_new_low_24_-1</v>
      </c>
      <c r="C2027" t="s">
        <v>421</v>
      </c>
      <c r="D2027" t="s">
        <v>339</v>
      </c>
      <c r="E2027">
        <v>24</v>
      </c>
      <c r="F2027">
        <v>-1</v>
      </c>
      <c r="G2027">
        <v>1</v>
      </c>
      <c r="H2027" t="s">
        <v>330</v>
      </c>
      <c r="I2027" t="s">
        <v>331</v>
      </c>
      <c r="K2027">
        <v>-0.40463574383524142</v>
      </c>
      <c r="L2027">
        <v>-4.2514807987396708E-2</v>
      </c>
      <c r="M2027">
        <v>-0.24069535622064381</v>
      </c>
      <c r="N2027">
        <v>0.48322147651006708</v>
      </c>
      <c r="O2027">
        <v>-1.7424405285276631E-3</v>
      </c>
      <c r="P2027">
        <v>-0.36213665492456609</v>
      </c>
      <c r="Q2027">
        <v>0.7177664730603488</v>
      </c>
      <c r="R2027">
        <v>148</v>
      </c>
      <c r="S2027">
        <v>0</v>
      </c>
      <c r="T2027">
        <v>-0.78866785828403674</v>
      </c>
      <c r="U2027">
        <v>13</v>
      </c>
      <c r="V2027">
        <v>3008</v>
      </c>
      <c r="W2027">
        <v>149</v>
      </c>
    </row>
    <row r="2028" spans="1:23">
      <c r="A2028" t="s">
        <v>351</v>
      </c>
      <c r="B2028" t="str">
        <f t="shared" si="31"/>
        <v>CPI_PPI_historical_new_low_24_1</v>
      </c>
      <c r="C2028" t="s">
        <v>345</v>
      </c>
      <c r="D2028" t="s">
        <v>339</v>
      </c>
      <c r="E2028">
        <v>24</v>
      </c>
      <c r="F2028">
        <v>1</v>
      </c>
      <c r="G2028">
        <v>-1</v>
      </c>
      <c r="H2028" t="s">
        <v>330</v>
      </c>
      <c r="I2028" t="s">
        <v>331</v>
      </c>
      <c r="K2028">
        <v>0.34471027119107989</v>
      </c>
      <c r="L2028">
        <v>2.5123233332777769E-2</v>
      </c>
      <c r="M2028">
        <v>0.14224160943886149</v>
      </c>
      <c r="N2028">
        <v>0.53020134228187921</v>
      </c>
      <c r="O2028">
        <v>3.6768739481942399E-3</v>
      </c>
      <c r="P2028">
        <v>0.75818683579486157</v>
      </c>
      <c r="Q2028">
        <v>0.4495447679548199</v>
      </c>
      <c r="R2028">
        <v>148</v>
      </c>
      <c r="S2028">
        <v>0</v>
      </c>
      <c r="T2028">
        <v>-0.52492259444797462</v>
      </c>
      <c r="U2028">
        <v>7</v>
      </c>
      <c r="V2028">
        <v>3008</v>
      </c>
      <c r="W2028">
        <v>149</v>
      </c>
    </row>
    <row r="2029" spans="1:23">
      <c r="A2029" t="s">
        <v>351</v>
      </c>
      <c r="B2029" t="str">
        <f t="shared" si="31"/>
        <v>CPI_PPI_historical_new_low_24_-1</v>
      </c>
      <c r="C2029" t="s">
        <v>345</v>
      </c>
      <c r="D2029" t="s">
        <v>339</v>
      </c>
      <c r="E2029">
        <v>24</v>
      </c>
      <c r="F2029">
        <v>-1</v>
      </c>
      <c r="G2029">
        <v>-1</v>
      </c>
      <c r="H2029" t="s">
        <v>330</v>
      </c>
      <c r="I2029" t="s">
        <v>331</v>
      </c>
      <c r="K2029">
        <v>-0.48760963584493761</v>
      </c>
      <c r="L2029">
        <v>-5.4478613435967722E-2</v>
      </c>
      <c r="M2029">
        <v>-0.30844459996395079</v>
      </c>
      <c r="N2029">
        <v>0.46308724832214759</v>
      </c>
      <c r="O2029">
        <v>-2.80876670389442E-3</v>
      </c>
      <c r="P2029">
        <v>-0.59592243349503848</v>
      </c>
      <c r="Q2029">
        <v>0.55213731939903476</v>
      </c>
      <c r="R2029">
        <v>148</v>
      </c>
      <c r="S2029">
        <v>0</v>
      </c>
      <c r="T2029">
        <v>-0.73800564161388904</v>
      </c>
      <c r="U2029">
        <v>7</v>
      </c>
      <c r="V2029">
        <v>3008</v>
      </c>
      <c r="W2029">
        <v>149</v>
      </c>
    </row>
    <row r="2030" spans="1:23">
      <c r="A2030" t="s">
        <v>351</v>
      </c>
      <c r="B2030" t="str">
        <f t="shared" si="31"/>
        <v>core_CPI_PPI_historical_new_low_24_1</v>
      </c>
      <c r="C2030" t="s">
        <v>420</v>
      </c>
      <c r="D2030" t="s">
        <v>339</v>
      </c>
      <c r="E2030">
        <v>24</v>
      </c>
      <c r="F2030">
        <v>1</v>
      </c>
      <c r="G2030">
        <v>-1</v>
      </c>
      <c r="H2030" t="s">
        <v>330</v>
      </c>
      <c r="I2030" t="s">
        <v>331</v>
      </c>
      <c r="K2030">
        <v>0.27584330253827027</v>
      </c>
      <c r="L2030">
        <v>2.0618275865672549E-2</v>
      </c>
      <c r="M2030">
        <v>0.1167331454843834</v>
      </c>
      <c r="N2030">
        <v>0.53020134228187921</v>
      </c>
      <c r="O2030">
        <v>3.3218534824766498E-3</v>
      </c>
      <c r="P2030">
        <v>0.68534926413347153</v>
      </c>
      <c r="Q2030">
        <v>0.49419560232694359</v>
      </c>
      <c r="R2030">
        <v>148</v>
      </c>
      <c r="S2030">
        <v>0</v>
      </c>
      <c r="T2030">
        <v>-0.52492259444797462</v>
      </c>
      <c r="U2030">
        <v>9</v>
      </c>
      <c r="V2030">
        <v>3008</v>
      </c>
      <c r="W2030">
        <v>149</v>
      </c>
    </row>
    <row r="2031" spans="1:23">
      <c r="A2031" t="s">
        <v>351</v>
      </c>
      <c r="B2031" t="str">
        <f t="shared" si="31"/>
        <v>core_CPI_PPI_historical_new_low_24_-1</v>
      </c>
      <c r="C2031" t="s">
        <v>420</v>
      </c>
      <c r="D2031" t="s">
        <v>339</v>
      </c>
      <c r="E2031">
        <v>24</v>
      </c>
      <c r="F2031">
        <v>-1</v>
      </c>
      <c r="G2031">
        <v>-1</v>
      </c>
      <c r="H2031" t="s">
        <v>330</v>
      </c>
      <c r="I2031" t="s">
        <v>331</v>
      </c>
      <c r="K2031">
        <v>-0.45995203002761847</v>
      </c>
      <c r="L2031">
        <v>-5.0305129841333063E-2</v>
      </c>
      <c r="M2031">
        <v>-0.28480926720725003</v>
      </c>
      <c r="N2031">
        <v>0.46308724832214759</v>
      </c>
      <c r="O2031">
        <v>-2.4563264574586482E-3</v>
      </c>
      <c r="P2031">
        <v>-0.52090873396149029</v>
      </c>
      <c r="Q2031">
        <v>0.60320884652024476</v>
      </c>
      <c r="R2031">
        <v>148</v>
      </c>
      <c r="S2031">
        <v>0</v>
      </c>
      <c r="T2031">
        <v>-0.72386381304427183</v>
      </c>
      <c r="U2031">
        <v>9</v>
      </c>
      <c r="V2031">
        <v>3008</v>
      </c>
      <c r="W2031">
        <v>149</v>
      </c>
    </row>
    <row r="2032" spans="1:23">
      <c r="A2032" t="s">
        <v>351</v>
      </c>
      <c r="B2032" t="str">
        <f t="shared" si="31"/>
        <v>tot_retail_sales_yoy_historical_new_low_24_1</v>
      </c>
      <c r="C2032" t="s">
        <v>441</v>
      </c>
      <c r="D2032" t="s">
        <v>339</v>
      </c>
      <c r="E2032">
        <v>24</v>
      </c>
      <c r="F2032">
        <v>1</v>
      </c>
      <c r="G2032">
        <v>1</v>
      </c>
      <c r="H2032" t="s">
        <v>330</v>
      </c>
      <c r="I2032" t="s">
        <v>331</v>
      </c>
      <c r="K2032">
        <v>-0.71925772794894605</v>
      </c>
      <c r="L2032">
        <v>-0.1009556699264063</v>
      </c>
      <c r="M2032">
        <v>-0.57182766734862844</v>
      </c>
      <c r="N2032">
        <v>0.43624161073825501</v>
      </c>
      <c r="O2032">
        <v>-6.782424435283871E-3</v>
      </c>
      <c r="P2032">
        <v>-1.422760564808021</v>
      </c>
      <c r="Q2032">
        <v>0.15690994145642559</v>
      </c>
      <c r="R2032">
        <v>148</v>
      </c>
      <c r="S2032">
        <v>0</v>
      </c>
      <c r="T2032">
        <v>-0.7764348852551094</v>
      </c>
      <c r="U2032">
        <v>25</v>
      </c>
      <c r="V2032">
        <v>3008</v>
      </c>
      <c r="W2032">
        <v>149</v>
      </c>
    </row>
    <row r="2033" spans="1:23">
      <c r="A2033" t="s">
        <v>351</v>
      </c>
      <c r="B2033" t="str">
        <f t="shared" si="31"/>
        <v>tot_retail_sales_yoy_historical_new_low_24_-1</v>
      </c>
      <c r="C2033" t="s">
        <v>441</v>
      </c>
      <c r="D2033" t="s">
        <v>339</v>
      </c>
      <c r="E2033">
        <v>24</v>
      </c>
      <c r="F2033">
        <v>-1</v>
      </c>
      <c r="G2033">
        <v>1</v>
      </c>
      <c r="H2033" t="s">
        <v>330</v>
      </c>
      <c r="I2033" t="s">
        <v>331</v>
      </c>
      <c r="K2033">
        <v>1.454267326772066</v>
      </c>
      <c r="L2033">
        <v>7.8118073332902549E-2</v>
      </c>
      <c r="M2033">
        <v>0.44247218293223101</v>
      </c>
      <c r="N2033">
        <v>0.55704697986577179</v>
      </c>
      <c r="O2033">
        <v>7.7821654628420249E-3</v>
      </c>
      <c r="P2033">
        <v>1.5809699566411051</v>
      </c>
      <c r="Q2033">
        <v>0.1160196865341471</v>
      </c>
      <c r="R2033">
        <v>148</v>
      </c>
      <c r="S2033">
        <v>0</v>
      </c>
      <c r="T2033">
        <v>-0.52990734188269084</v>
      </c>
      <c r="U2033">
        <v>25</v>
      </c>
      <c r="V2033">
        <v>3008</v>
      </c>
      <c r="W2033">
        <v>149</v>
      </c>
    </row>
    <row r="2034" spans="1:23">
      <c r="A2034" t="s">
        <v>351</v>
      </c>
      <c r="B2034" t="str">
        <f t="shared" si="31"/>
        <v>consumer_confidence_historical_new_low_24_1</v>
      </c>
      <c r="C2034" t="s">
        <v>442</v>
      </c>
      <c r="D2034" t="s">
        <v>339</v>
      </c>
      <c r="E2034">
        <v>24</v>
      </c>
      <c r="F2034">
        <v>1</v>
      </c>
      <c r="G2034">
        <v>-1</v>
      </c>
      <c r="H2034" t="s">
        <v>330</v>
      </c>
      <c r="I2034" t="s">
        <v>331</v>
      </c>
      <c r="K2034">
        <v>-0.39343366371252808</v>
      </c>
      <c r="L2034">
        <v>-4.1018380131243933E-2</v>
      </c>
      <c r="M2034">
        <v>-0.2322222781501018</v>
      </c>
      <c r="N2034">
        <v>0.47651006711409388</v>
      </c>
      <c r="O2034">
        <v>-1.6901055037390599E-3</v>
      </c>
      <c r="P2034">
        <v>-0.35173115187812137</v>
      </c>
      <c r="Q2034">
        <v>0.72554017582738772</v>
      </c>
      <c r="R2034">
        <v>148</v>
      </c>
      <c r="S2034">
        <v>0</v>
      </c>
      <c r="T2034">
        <v>-0.61175845457591471</v>
      </c>
      <c r="U2034">
        <v>11</v>
      </c>
      <c r="V2034">
        <v>3008</v>
      </c>
      <c r="W2034">
        <v>149</v>
      </c>
    </row>
    <row r="2035" spans="1:23">
      <c r="A2035" t="s">
        <v>351</v>
      </c>
      <c r="B2035" t="str">
        <f t="shared" si="31"/>
        <v>consumer_confidence_historical_new_low_24_-1</v>
      </c>
      <c r="C2035" t="s">
        <v>442</v>
      </c>
      <c r="D2035" t="s">
        <v>339</v>
      </c>
      <c r="E2035">
        <v>24</v>
      </c>
      <c r="F2035">
        <v>-1</v>
      </c>
      <c r="G2035">
        <v>-1</v>
      </c>
      <c r="H2035" t="s">
        <v>330</v>
      </c>
      <c r="I2035" t="s">
        <v>331</v>
      </c>
      <c r="K2035">
        <v>0.13592948424375709</v>
      </c>
      <c r="L2035">
        <v>1.0734638597625469E-2</v>
      </c>
      <c r="M2035">
        <v>6.0773297782176529E-2</v>
      </c>
      <c r="N2035">
        <v>0.51677852348993292</v>
      </c>
      <c r="O2035">
        <v>2.5144640349992701E-3</v>
      </c>
      <c r="P2035">
        <v>0.53446866001347149</v>
      </c>
      <c r="Q2035">
        <v>0.59381930869906463</v>
      </c>
      <c r="R2035">
        <v>148</v>
      </c>
      <c r="S2035">
        <v>0</v>
      </c>
      <c r="T2035">
        <v>-0.60912730830278661</v>
      </c>
      <c r="U2035">
        <v>11</v>
      </c>
      <c r="V2035">
        <v>3008</v>
      </c>
      <c r="W2035">
        <v>149</v>
      </c>
    </row>
    <row r="2036" spans="1:23">
      <c r="A2036" t="s">
        <v>351</v>
      </c>
      <c r="B2036" t="str">
        <f t="shared" si="31"/>
        <v>M1_historical_new_low_24_1</v>
      </c>
      <c r="C2036" t="s">
        <v>343</v>
      </c>
      <c r="D2036" t="s">
        <v>339</v>
      </c>
      <c r="E2036">
        <v>24</v>
      </c>
      <c r="F2036">
        <v>1</v>
      </c>
      <c r="G2036">
        <v>-1</v>
      </c>
      <c r="H2036" t="s">
        <v>330</v>
      </c>
      <c r="I2036" t="s">
        <v>331</v>
      </c>
      <c r="K2036">
        <v>-0.556464794162987</v>
      </c>
      <c r="L2036">
        <v>-6.5840923227956649E-2</v>
      </c>
      <c r="M2036">
        <v>-0.37280221833995231</v>
      </c>
      <c r="N2036">
        <v>0.4563758389261745</v>
      </c>
      <c r="O2036">
        <v>-3.753997687433625E-3</v>
      </c>
      <c r="P2036">
        <v>-0.77447717137838645</v>
      </c>
      <c r="Q2036">
        <v>0.43988416940800512</v>
      </c>
      <c r="R2036">
        <v>148</v>
      </c>
      <c r="S2036">
        <v>0</v>
      </c>
      <c r="T2036">
        <v>-0.66671432535464825</v>
      </c>
      <c r="U2036">
        <v>21</v>
      </c>
      <c r="V2036">
        <v>3008</v>
      </c>
      <c r="W2036">
        <v>149</v>
      </c>
    </row>
    <row r="2037" spans="1:23">
      <c r="A2037" t="s">
        <v>351</v>
      </c>
      <c r="B2037" t="str">
        <f t="shared" si="31"/>
        <v>M1_historical_new_low_24_-1</v>
      </c>
      <c r="C2037" t="s">
        <v>343</v>
      </c>
      <c r="D2037" t="s">
        <v>339</v>
      </c>
      <c r="E2037">
        <v>24</v>
      </c>
      <c r="F2037">
        <v>-1</v>
      </c>
      <c r="G2037">
        <v>-1</v>
      </c>
      <c r="H2037" t="s">
        <v>330</v>
      </c>
      <c r="I2037" t="s">
        <v>331</v>
      </c>
      <c r="K2037">
        <v>0.55346537652717598</v>
      </c>
      <c r="L2037">
        <v>3.7591953106225207E-2</v>
      </c>
      <c r="M2037">
        <v>0.21285186814910259</v>
      </c>
      <c r="N2037">
        <v>0.53691275167785235</v>
      </c>
      <c r="O2037">
        <v>4.6541334751273892E-3</v>
      </c>
      <c r="P2037">
        <v>0.97964060244088913</v>
      </c>
      <c r="Q2037">
        <v>0.32886220627790619</v>
      </c>
      <c r="R2037">
        <v>148</v>
      </c>
      <c r="S2037">
        <v>0</v>
      </c>
      <c r="T2037">
        <v>-0.40975159966839148</v>
      </c>
      <c r="U2037">
        <v>21</v>
      </c>
      <c r="V2037">
        <v>3008</v>
      </c>
      <c r="W2037">
        <v>149</v>
      </c>
    </row>
    <row r="2038" spans="1:23">
      <c r="A2038" t="s">
        <v>351</v>
      </c>
      <c r="B2038" t="str">
        <f t="shared" si="31"/>
        <v>M2_historical_new_low_24_1</v>
      </c>
      <c r="C2038" t="s">
        <v>341</v>
      </c>
      <c r="D2038" t="s">
        <v>339</v>
      </c>
      <c r="E2038">
        <v>24</v>
      </c>
      <c r="F2038">
        <v>1</v>
      </c>
      <c r="G2038">
        <v>-1</v>
      </c>
      <c r="H2038" t="s">
        <v>330</v>
      </c>
      <c r="I2038" t="s">
        <v>331</v>
      </c>
      <c r="K2038">
        <v>-0.42780621893026582</v>
      </c>
      <c r="L2038">
        <v>-4.569370396108785E-2</v>
      </c>
      <c r="M2038">
        <v>-0.25869587220749879</v>
      </c>
      <c r="N2038">
        <v>0.48993288590604028</v>
      </c>
      <c r="O2038">
        <v>-2.0497863692598281E-3</v>
      </c>
      <c r="P2038">
        <v>-0.4227009236352498</v>
      </c>
      <c r="Q2038">
        <v>0.67312698766429979</v>
      </c>
      <c r="R2038">
        <v>148</v>
      </c>
      <c r="S2038">
        <v>0</v>
      </c>
      <c r="T2038">
        <v>-0.54838409195332938</v>
      </c>
      <c r="U2038">
        <v>19</v>
      </c>
      <c r="V2038">
        <v>3008</v>
      </c>
      <c r="W2038">
        <v>149</v>
      </c>
    </row>
    <row r="2039" spans="1:23">
      <c r="A2039" t="s">
        <v>351</v>
      </c>
      <c r="B2039" t="str">
        <f t="shared" si="31"/>
        <v>M2_historical_new_low_24_-1</v>
      </c>
      <c r="C2039" t="s">
        <v>341</v>
      </c>
      <c r="D2039" t="s">
        <v>339</v>
      </c>
      <c r="E2039">
        <v>24</v>
      </c>
      <c r="F2039">
        <v>-1</v>
      </c>
      <c r="G2039">
        <v>-1</v>
      </c>
      <c r="H2039" t="s">
        <v>330</v>
      </c>
      <c r="I2039" t="s">
        <v>331</v>
      </c>
      <c r="K2039">
        <v>0.20416650500904671</v>
      </c>
      <c r="L2039">
        <v>1.5686415360598231E-2</v>
      </c>
      <c r="M2039">
        <v>8.8808972609767292E-2</v>
      </c>
      <c r="N2039">
        <v>0.50335570469798663</v>
      </c>
      <c r="O2039">
        <v>2.9347474761362048E-3</v>
      </c>
      <c r="P2039">
        <v>0.61862000715456245</v>
      </c>
      <c r="Q2039">
        <v>0.53711766119355975</v>
      </c>
      <c r="R2039">
        <v>148</v>
      </c>
      <c r="S2039">
        <v>0</v>
      </c>
      <c r="T2039">
        <v>-0.60597164967454542</v>
      </c>
      <c r="U2039">
        <v>19</v>
      </c>
      <c r="V2039">
        <v>3008</v>
      </c>
      <c r="W2039">
        <v>149</v>
      </c>
    </row>
    <row r="2040" spans="1:23">
      <c r="A2040" t="s">
        <v>351</v>
      </c>
      <c r="B2040" t="str">
        <f t="shared" si="31"/>
        <v>M2_M1_historical_new_low_24_1</v>
      </c>
      <c r="C2040" t="s">
        <v>334</v>
      </c>
      <c r="D2040" t="s">
        <v>339</v>
      </c>
      <c r="E2040">
        <v>24</v>
      </c>
      <c r="F2040">
        <v>1</v>
      </c>
      <c r="G2040">
        <v>1</v>
      </c>
      <c r="H2040" t="s">
        <v>330</v>
      </c>
      <c r="I2040" t="s">
        <v>331</v>
      </c>
      <c r="K2040">
        <v>-0.39245624641418048</v>
      </c>
      <c r="L2040">
        <v>-4.0889015866248379E-2</v>
      </c>
      <c r="M2040">
        <v>-0.23148977504343121</v>
      </c>
      <c r="N2040">
        <v>0.51677852348993292</v>
      </c>
      <c r="O2040">
        <v>-1.684661402536324E-3</v>
      </c>
      <c r="P2040">
        <v>-0.35189667151054282</v>
      </c>
      <c r="Q2040">
        <v>0.72541629368430072</v>
      </c>
      <c r="R2040">
        <v>148</v>
      </c>
      <c r="S2040">
        <v>0</v>
      </c>
      <c r="T2040">
        <v>-0.53217264373963469</v>
      </c>
      <c r="U2040">
        <v>17</v>
      </c>
      <c r="V2040">
        <v>3008</v>
      </c>
      <c r="W2040">
        <v>149</v>
      </c>
    </row>
    <row r="2041" spans="1:23">
      <c r="A2041" t="s">
        <v>351</v>
      </c>
      <c r="B2041" t="str">
        <f t="shared" si="31"/>
        <v>M2_M1_historical_new_low_24_-1</v>
      </c>
      <c r="C2041" t="s">
        <v>334</v>
      </c>
      <c r="D2041" t="s">
        <v>339</v>
      </c>
      <c r="E2041">
        <v>24</v>
      </c>
      <c r="F2041">
        <v>-1</v>
      </c>
      <c r="G2041">
        <v>1</v>
      </c>
      <c r="H2041" t="s">
        <v>330</v>
      </c>
      <c r="I2041" t="s">
        <v>331</v>
      </c>
      <c r="K2041">
        <v>0.1341019991925991</v>
      </c>
      <c r="L2041">
        <v>1.059831136773148E-2</v>
      </c>
      <c r="M2041">
        <v>6.0001461575443477E-2</v>
      </c>
      <c r="N2041">
        <v>0.48322147651006708</v>
      </c>
      <c r="O2041">
        <v>2.5061380072278262E-3</v>
      </c>
      <c r="P2041">
        <v>0.53111136946198467</v>
      </c>
      <c r="Q2041">
        <v>0.59613775822717008</v>
      </c>
      <c r="R2041">
        <v>148</v>
      </c>
      <c r="S2041">
        <v>0</v>
      </c>
      <c r="T2041">
        <v>-0.57198393079465826</v>
      </c>
      <c r="U2041">
        <v>17</v>
      </c>
      <c r="V2041">
        <v>3008</v>
      </c>
      <c r="W2041">
        <v>149</v>
      </c>
    </row>
    <row r="2042" spans="1:23">
      <c r="A2042" t="s">
        <v>351</v>
      </c>
      <c r="B2042" t="str">
        <f t="shared" si="31"/>
        <v>TSF_newadded_MA12_yoy_historical_new_low_24_1</v>
      </c>
      <c r="C2042" t="s">
        <v>332</v>
      </c>
      <c r="D2042" t="s">
        <v>339</v>
      </c>
      <c r="E2042">
        <v>24</v>
      </c>
      <c r="F2042">
        <v>1</v>
      </c>
      <c r="G2042">
        <v>-1</v>
      </c>
      <c r="H2042" t="s">
        <v>330</v>
      </c>
      <c r="I2042" t="s">
        <v>331</v>
      </c>
      <c r="K2042">
        <v>-0.1390536884264468</v>
      </c>
      <c r="L2042">
        <v>-1.2464955105942029E-2</v>
      </c>
      <c r="M2042">
        <v>-7.0566266893615989E-2</v>
      </c>
      <c r="N2042">
        <v>0.51006711409395977</v>
      </c>
      <c r="O2042">
        <v>8.2700826310964004E-4</v>
      </c>
      <c r="P2042">
        <v>0.1640430598934062</v>
      </c>
      <c r="Q2042">
        <v>0.86992106053209106</v>
      </c>
      <c r="R2042">
        <v>148</v>
      </c>
      <c r="S2042">
        <v>0</v>
      </c>
      <c r="T2042">
        <v>-0.54956059098393184</v>
      </c>
      <c r="U2042">
        <v>13</v>
      </c>
      <c r="V2042">
        <v>3008</v>
      </c>
      <c r="W2042">
        <v>149</v>
      </c>
    </row>
    <row r="2043" spans="1:23">
      <c r="A2043" t="s">
        <v>351</v>
      </c>
      <c r="B2043" t="str">
        <f t="shared" si="31"/>
        <v>TSF_newadded_MA12_yoy_historical_new_low_24_-1</v>
      </c>
      <c r="C2043" t="s">
        <v>332</v>
      </c>
      <c r="D2043" t="s">
        <v>339</v>
      </c>
      <c r="E2043">
        <v>24</v>
      </c>
      <c r="F2043">
        <v>-1</v>
      </c>
      <c r="G2043">
        <v>-1</v>
      </c>
      <c r="H2043" t="s">
        <v>330</v>
      </c>
      <c r="I2043" t="s">
        <v>331</v>
      </c>
      <c r="K2043">
        <v>-0.19969854533747261</v>
      </c>
      <c r="L2043">
        <v>-1.8489575644583311E-2</v>
      </c>
      <c r="M2043">
        <v>-0.1046726858296826</v>
      </c>
      <c r="N2043">
        <v>0.48322147651006708</v>
      </c>
      <c r="O2043">
        <v>3.2143679020403429E-4</v>
      </c>
      <c r="P2043">
        <v>6.5283417832176782E-2</v>
      </c>
      <c r="Q2043">
        <v>0.94803644397160625</v>
      </c>
      <c r="R2043">
        <v>148</v>
      </c>
      <c r="S2043">
        <v>0</v>
      </c>
      <c r="T2043">
        <v>-0.67794988112285093</v>
      </c>
      <c r="U2043">
        <v>13</v>
      </c>
      <c r="V2043">
        <v>3008</v>
      </c>
      <c r="W2043">
        <v>149</v>
      </c>
    </row>
    <row r="2044" spans="1:23">
      <c r="A2044" t="s">
        <v>351</v>
      </c>
      <c r="B2044" t="str">
        <f t="shared" si="31"/>
        <v>TSF_yoy_historical_new_low_24_1</v>
      </c>
      <c r="C2044" t="s">
        <v>391</v>
      </c>
      <c r="D2044" t="s">
        <v>339</v>
      </c>
      <c r="E2044">
        <v>24</v>
      </c>
      <c r="F2044">
        <v>1</v>
      </c>
      <c r="G2044">
        <v>-1</v>
      </c>
      <c r="H2044" t="s">
        <v>330</v>
      </c>
      <c r="I2044" t="s">
        <v>331</v>
      </c>
      <c r="K2044">
        <v>-0.21130154459077599</v>
      </c>
      <c r="L2044">
        <v>-1.9689727158949229E-2</v>
      </c>
      <c r="M2044">
        <v>-0.11146702068295419</v>
      </c>
      <c r="N2044">
        <v>0.47651006711409388</v>
      </c>
      <c r="O2044">
        <v>2.8035162118815841E-5</v>
      </c>
      <c r="P2044">
        <v>5.9067187785631966E-3</v>
      </c>
      <c r="Q2044">
        <v>0.99529510198991678</v>
      </c>
      <c r="R2044">
        <v>148</v>
      </c>
      <c r="S2044">
        <v>0</v>
      </c>
      <c r="T2044">
        <v>-0.50557261977576406</v>
      </c>
      <c r="U2044">
        <v>35</v>
      </c>
      <c r="V2044">
        <v>3008</v>
      </c>
      <c r="W2044">
        <v>149</v>
      </c>
    </row>
    <row r="2045" spans="1:23">
      <c r="A2045" t="s">
        <v>351</v>
      </c>
      <c r="B2045" t="str">
        <f t="shared" si="31"/>
        <v>TSF_yoy_historical_new_low_24_-1</v>
      </c>
      <c r="C2045" t="s">
        <v>391</v>
      </c>
      <c r="D2045" t="s">
        <v>339</v>
      </c>
      <c r="E2045">
        <v>24</v>
      </c>
      <c r="F2045">
        <v>-1</v>
      </c>
      <c r="G2045">
        <v>-1</v>
      </c>
      <c r="H2045" t="s">
        <v>330</v>
      </c>
      <c r="I2045" t="s">
        <v>331</v>
      </c>
      <c r="K2045">
        <v>-0.12638780916446241</v>
      </c>
      <c r="L2045">
        <v>-1.1255958615285279E-2</v>
      </c>
      <c r="M2045">
        <v>-6.3721968397424861E-2</v>
      </c>
      <c r="N2045">
        <v>0.51677852348993292</v>
      </c>
      <c r="O2045">
        <v>7.0721166966247078E-4</v>
      </c>
      <c r="P2045">
        <v>0.15236920264023279</v>
      </c>
      <c r="Q2045">
        <v>0.87910326888884427</v>
      </c>
      <c r="R2045">
        <v>148</v>
      </c>
      <c r="S2045">
        <v>0</v>
      </c>
      <c r="T2045">
        <v>-0.53257478686198423</v>
      </c>
      <c r="U2045">
        <v>35</v>
      </c>
      <c r="V2045">
        <v>3008</v>
      </c>
      <c r="W2045">
        <v>149</v>
      </c>
    </row>
    <row r="2046" spans="1:23">
      <c r="A2046" t="s">
        <v>351</v>
      </c>
      <c r="B2046" t="str">
        <f t="shared" si="31"/>
        <v>long_loan_newadded_MA12_yoy_historical_new_low_24_1</v>
      </c>
      <c r="C2046" t="s">
        <v>328</v>
      </c>
      <c r="D2046" t="s">
        <v>339</v>
      </c>
      <c r="E2046">
        <v>24</v>
      </c>
      <c r="F2046">
        <v>1</v>
      </c>
      <c r="G2046">
        <v>-1</v>
      </c>
      <c r="H2046" t="s">
        <v>330</v>
      </c>
      <c r="I2046" t="s">
        <v>331</v>
      </c>
      <c r="K2046">
        <v>-0.30944391025722728</v>
      </c>
      <c r="L2046">
        <v>-3.0542809353996891E-2</v>
      </c>
      <c r="M2046">
        <v>-0.17291066598382199</v>
      </c>
      <c r="N2046">
        <v>0.48322147651006708</v>
      </c>
      <c r="O2046">
        <v>-8.1004261849840426E-4</v>
      </c>
      <c r="P2046">
        <v>-0.16806255651637031</v>
      </c>
      <c r="Q2046">
        <v>0.86676350911093258</v>
      </c>
      <c r="R2046">
        <v>148</v>
      </c>
      <c r="S2046">
        <v>0</v>
      </c>
      <c r="T2046">
        <v>-0.56763693356435274</v>
      </c>
      <c r="U2046">
        <v>11</v>
      </c>
      <c r="V2046">
        <v>3008</v>
      </c>
      <c r="W2046">
        <v>149</v>
      </c>
    </row>
    <row r="2047" spans="1:23">
      <c r="A2047" t="s">
        <v>351</v>
      </c>
      <c r="B2047" t="str">
        <f t="shared" si="31"/>
        <v>long_loan_newadded_MA12_yoy_historical_new_low_24_-1</v>
      </c>
      <c r="C2047" t="s">
        <v>328</v>
      </c>
      <c r="D2047" t="s">
        <v>339</v>
      </c>
      <c r="E2047">
        <v>24</v>
      </c>
      <c r="F2047">
        <v>-1</v>
      </c>
      <c r="G2047">
        <v>-1</v>
      </c>
      <c r="H2047" t="s">
        <v>330</v>
      </c>
      <c r="I2047" t="s">
        <v>331</v>
      </c>
      <c r="K2047">
        <v>-2.2293688043369948E-3</v>
      </c>
      <c r="L2047">
        <v>-1.8695994824646789E-4</v>
      </c>
      <c r="M2047">
        <v>-1.058428148796575E-3</v>
      </c>
      <c r="N2047">
        <v>0.51677852348993292</v>
      </c>
      <c r="O2047">
        <v>1.652317952666249E-3</v>
      </c>
      <c r="P2047">
        <v>0.35011230455617581</v>
      </c>
      <c r="Q2047">
        <v>0.72675217408847426</v>
      </c>
      <c r="R2047">
        <v>148</v>
      </c>
      <c r="S2047">
        <v>0</v>
      </c>
      <c r="T2047">
        <v>-0.52480941067357845</v>
      </c>
      <c r="U2047">
        <v>11</v>
      </c>
      <c r="V2047">
        <v>3008</v>
      </c>
      <c r="W2047">
        <v>149</v>
      </c>
    </row>
    <row r="2048" spans="1:23">
      <c r="A2048" t="s">
        <v>351</v>
      </c>
      <c r="B2048" t="str">
        <f t="shared" si="31"/>
        <v>loan_yoy_historical_new_low_24_1</v>
      </c>
      <c r="C2048" t="s">
        <v>443</v>
      </c>
      <c r="D2048" t="s">
        <v>339</v>
      </c>
      <c r="E2048">
        <v>24</v>
      </c>
      <c r="F2048">
        <v>1</v>
      </c>
      <c r="G2048">
        <v>-1</v>
      </c>
      <c r="H2048" t="s">
        <v>330</v>
      </c>
      <c r="I2048" t="s">
        <v>331</v>
      </c>
      <c r="K2048">
        <v>-0.28280157579684267</v>
      </c>
      <c r="L2048">
        <v>-2.7463400261011239E-2</v>
      </c>
      <c r="M2048">
        <v>-0.15547646485434291</v>
      </c>
      <c r="N2048">
        <v>0.49664429530201343</v>
      </c>
      <c r="O2048">
        <v>-6.551170181100139E-4</v>
      </c>
      <c r="P2048">
        <v>-0.1415336436717311</v>
      </c>
      <c r="Q2048">
        <v>0.88764085537825488</v>
      </c>
      <c r="R2048">
        <v>148</v>
      </c>
      <c r="S2048">
        <v>0</v>
      </c>
      <c r="T2048">
        <v>-0.52952002939035825</v>
      </c>
      <c r="U2048">
        <v>31</v>
      </c>
      <c r="V2048">
        <v>3008</v>
      </c>
      <c r="W2048">
        <v>149</v>
      </c>
    </row>
    <row r="2049" spans="1:23">
      <c r="A2049" t="s">
        <v>351</v>
      </c>
      <c r="B2049" t="str">
        <f t="shared" si="31"/>
        <v>loan_yoy_historical_new_low_24_-1</v>
      </c>
      <c r="C2049" t="s">
        <v>443</v>
      </c>
      <c r="D2049" t="s">
        <v>339</v>
      </c>
      <c r="E2049">
        <v>24</v>
      </c>
      <c r="F2049">
        <v>-1</v>
      </c>
      <c r="G2049">
        <v>-1</v>
      </c>
      <c r="H2049" t="s">
        <v>330</v>
      </c>
      <c r="I2049" t="s">
        <v>331</v>
      </c>
      <c r="K2049">
        <v>-3.9294339911318137E-2</v>
      </c>
      <c r="L2049">
        <v>-3.352736298100178E-3</v>
      </c>
      <c r="M2049">
        <v>-1.8980591706172729E-2</v>
      </c>
      <c r="N2049">
        <v>0.49664429530201343</v>
      </c>
      <c r="O2049">
        <v>1.323174366231896E-3</v>
      </c>
      <c r="P2049">
        <v>0.28458417375946549</v>
      </c>
      <c r="Q2049">
        <v>0.77636054282138178</v>
      </c>
      <c r="R2049">
        <v>148</v>
      </c>
      <c r="S2049">
        <v>0</v>
      </c>
      <c r="T2049">
        <v>-0.56038081227158942</v>
      </c>
      <c r="U2049">
        <v>31</v>
      </c>
      <c r="V2049">
        <v>3008</v>
      </c>
      <c r="W2049">
        <v>149</v>
      </c>
    </row>
    <row r="2050" spans="1:23">
      <c r="A2050" t="s">
        <v>351</v>
      </c>
      <c r="B2050" t="str">
        <f t="shared" si="31"/>
        <v>newstarts_area_yoy_historical_new_low_24_1</v>
      </c>
      <c r="C2050" t="s">
        <v>340</v>
      </c>
      <c r="D2050" t="s">
        <v>339</v>
      </c>
      <c r="E2050">
        <v>24</v>
      </c>
      <c r="F2050">
        <v>1</v>
      </c>
      <c r="G2050">
        <v>1</v>
      </c>
      <c r="H2050" t="s">
        <v>330</v>
      </c>
      <c r="I2050" t="s">
        <v>331</v>
      </c>
      <c r="K2050">
        <v>7.8111268755507002E-2</v>
      </c>
      <c r="L2050">
        <v>6.3207875448876294E-3</v>
      </c>
      <c r="M2050">
        <v>3.5784133847193603E-2</v>
      </c>
      <c r="N2050">
        <v>0.50335570469798663</v>
      </c>
      <c r="O2050">
        <v>2.215278249725677E-3</v>
      </c>
      <c r="P2050">
        <v>0.45285026436796721</v>
      </c>
      <c r="Q2050">
        <v>0.65131972426602736</v>
      </c>
      <c r="R2050">
        <v>148</v>
      </c>
      <c r="S2050">
        <v>0</v>
      </c>
      <c r="T2050">
        <v>-0.50400010626630332</v>
      </c>
      <c r="U2050">
        <v>15</v>
      </c>
      <c r="V2050">
        <v>3008</v>
      </c>
      <c r="W2050">
        <v>149</v>
      </c>
    </row>
    <row r="2051" spans="1:23">
      <c r="A2051" t="s">
        <v>351</v>
      </c>
      <c r="B2051" t="str">
        <f t="shared" ref="B2051:B2114" si="32">C2051&amp;"_"&amp;D2051&amp;"_"&amp;E2051&amp;"_"&amp;F2051</f>
        <v>newstarts_area_yoy_historical_new_low_24_-1</v>
      </c>
      <c r="C2051" t="s">
        <v>340</v>
      </c>
      <c r="D2051" t="s">
        <v>339</v>
      </c>
      <c r="E2051">
        <v>24</v>
      </c>
      <c r="F2051">
        <v>-1</v>
      </c>
      <c r="G2051">
        <v>1</v>
      </c>
      <c r="H2051" t="s">
        <v>330</v>
      </c>
      <c r="I2051" t="s">
        <v>331</v>
      </c>
      <c r="K2051">
        <v>-0.36090401287243229</v>
      </c>
      <c r="L2051">
        <v>-3.6812164692983207E-2</v>
      </c>
      <c r="M2051">
        <v>-0.2084062182479294</v>
      </c>
      <c r="N2051">
        <v>0.48993288590604028</v>
      </c>
      <c r="O2051">
        <v>-1.302633770399769E-3</v>
      </c>
      <c r="P2051">
        <v>-0.27451195480488783</v>
      </c>
      <c r="Q2051">
        <v>0.7840740224792111</v>
      </c>
      <c r="R2051">
        <v>148</v>
      </c>
      <c r="S2051">
        <v>0</v>
      </c>
      <c r="T2051">
        <v>-0.73811627942552649</v>
      </c>
      <c r="U2051">
        <v>15</v>
      </c>
      <c r="V2051">
        <v>3008</v>
      </c>
      <c r="W2051">
        <v>149</v>
      </c>
    </row>
    <row r="2052" spans="1:23">
      <c r="A2052" t="s">
        <v>351</v>
      </c>
      <c r="B2052" t="str">
        <f t="shared" si="32"/>
        <v>completed_yoy_historical_new_low_24_1</v>
      </c>
      <c r="C2052" t="s">
        <v>444</v>
      </c>
      <c r="D2052" t="s">
        <v>339</v>
      </c>
      <c r="E2052">
        <v>24</v>
      </c>
      <c r="F2052">
        <v>1</v>
      </c>
      <c r="G2052">
        <v>1</v>
      </c>
      <c r="H2052" t="s">
        <v>330</v>
      </c>
      <c r="I2052" t="s">
        <v>331</v>
      </c>
      <c r="K2052">
        <v>-0.19708615686650191</v>
      </c>
      <c r="L2052">
        <v>-1.8221564284218839E-2</v>
      </c>
      <c r="M2052">
        <v>-0.10315542023481129</v>
      </c>
      <c r="N2052">
        <v>0.51006711409395977</v>
      </c>
      <c r="O2052">
        <v>2.1255163652879349E-4</v>
      </c>
      <c r="P2052">
        <v>4.3916276845671842E-2</v>
      </c>
      <c r="Q2052">
        <v>0.96503033663208271</v>
      </c>
      <c r="R2052">
        <v>148</v>
      </c>
      <c r="S2052">
        <v>0</v>
      </c>
      <c r="T2052">
        <v>-0.60609444947818547</v>
      </c>
      <c r="U2052">
        <v>17</v>
      </c>
      <c r="V2052">
        <v>3008</v>
      </c>
      <c r="W2052">
        <v>149</v>
      </c>
    </row>
    <row r="2053" spans="1:23">
      <c r="A2053" t="s">
        <v>351</v>
      </c>
      <c r="B2053" t="str">
        <f t="shared" si="32"/>
        <v>completed_yoy_historical_new_low_24_-1</v>
      </c>
      <c r="C2053" t="s">
        <v>444</v>
      </c>
      <c r="D2053" t="s">
        <v>339</v>
      </c>
      <c r="E2053">
        <v>24</v>
      </c>
      <c r="F2053">
        <v>-1</v>
      </c>
      <c r="G2053">
        <v>1</v>
      </c>
      <c r="H2053" t="s">
        <v>330</v>
      </c>
      <c r="I2053" t="s">
        <v>331</v>
      </c>
      <c r="K2053">
        <v>-0.141854893359843</v>
      </c>
      <c r="L2053">
        <v>-1.2734537937628909E-2</v>
      </c>
      <c r="M2053">
        <v>-7.209241709231072E-2</v>
      </c>
      <c r="N2053">
        <v>0.48322147651006708</v>
      </c>
      <c r="O2053">
        <v>6.2835542219855307E-4</v>
      </c>
      <c r="P2053">
        <v>0.1337451348586399</v>
      </c>
      <c r="Q2053">
        <v>0.89378580596491952</v>
      </c>
      <c r="R2053">
        <v>148</v>
      </c>
      <c r="S2053">
        <v>0</v>
      </c>
      <c r="T2053">
        <v>-0.62942318813786791</v>
      </c>
      <c r="U2053">
        <v>17</v>
      </c>
      <c r="V2053">
        <v>3008</v>
      </c>
      <c r="W2053">
        <v>149</v>
      </c>
    </row>
    <row r="2054" spans="1:23">
      <c r="A2054" t="s">
        <v>351</v>
      </c>
      <c r="B2054" t="str">
        <f t="shared" si="32"/>
        <v>sold_area_yoy_historical_new_low_24_1</v>
      </c>
      <c r="C2054" t="s">
        <v>346</v>
      </c>
      <c r="D2054" t="s">
        <v>339</v>
      </c>
      <c r="E2054">
        <v>24</v>
      </c>
      <c r="F2054">
        <v>1</v>
      </c>
      <c r="G2054">
        <v>-1</v>
      </c>
      <c r="H2054" t="s">
        <v>330</v>
      </c>
      <c r="I2054" t="s">
        <v>331</v>
      </c>
      <c r="K2054">
        <v>-0.24375966225486631</v>
      </c>
      <c r="L2054">
        <v>-2.3135034226075771E-2</v>
      </c>
      <c r="M2054">
        <v>-0.13097187321934381</v>
      </c>
      <c r="N2054">
        <v>0.50335570469798663</v>
      </c>
      <c r="O2054">
        <v>-2.1434706403220449E-4</v>
      </c>
      <c r="P2054">
        <v>-4.4644334605132507E-2</v>
      </c>
      <c r="Q2054">
        <v>0.96445098312236233</v>
      </c>
      <c r="R2054">
        <v>148</v>
      </c>
      <c r="S2054">
        <v>0</v>
      </c>
      <c r="T2054">
        <v>-0.46043815767151569</v>
      </c>
      <c r="U2054">
        <v>11</v>
      </c>
      <c r="V2054">
        <v>3008</v>
      </c>
      <c r="W2054">
        <v>149</v>
      </c>
    </row>
    <row r="2055" spans="1:23">
      <c r="A2055" t="s">
        <v>351</v>
      </c>
      <c r="B2055" t="str">
        <f t="shared" si="32"/>
        <v>sold_area_yoy_historical_new_low_24_-1</v>
      </c>
      <c r="C2055" t="s">
        <v>346</v>
      </c>
      <c r="D2055" t="s">
        <v>339</v>
      </c>
      <c r="E2055">
        <v>24</v>
      </c>
      <c r="F2055">
        <v>-1</v>
      </c>
      <c r="G2055">
        <v>-1</v>
      </c>
      <c r="H2055" t="s">
        <v>330</v>
      </c>
      <c r="I2055" t="s">
        <v>331</v>
      </c>
      <c r="K2055">
        <v>-8.8892047740963265E-2</v>
      </c>
      <c r="L2055">
        <v>-7.7687552118317349E-3</v>
      </c>
      <c r="M2055">
        <v>-4.3980415707763197E-2</v>
      </c>
      <c r="N2055">
        <v>0.48993288590604028</v>
      </c>
      <c r="O2055">
        <v>1.029891222332424E-3</v>
      </c>
      <c r="P2055">
        <v>0.21904835356755259</v>
      </c>
      <c r="Q2055">
        <v>0.82691417520315402</v>
      </c>
      <c r="R2055">
        <v>148</v>
      </c>
      <c r="S2055">
        <v>0</v>
      </c>
      <c r="T2055">
        <v>-0.60387223048169336</v>
      </c>
      <c r="U2055">
        <v>11</v>
      </c>
      <c r="V2055">
        <v>3008</v>
      </c>
      <c r="W2055">
        <v>149</v>
      </c>
    </row>
    <row r="2056" spans="1:23">
      <c r="A2056" t="s">
        <v>351</v>
      </c>
      <c r="B2056" t="str">
        <f t="shared" si="32"/>
        <v>local_gov_budget_MA12_yoy_historical_new_low_24_1</v>
      </c>
      <c r="C2056" t="s">
        <v>389</v>
      </c>
      <c r="D2056" t="s">
        <v>339</v>
      </c>
      <c r="E2056">
        <v>24</v>
      </c>
      <c r="F2056">
        <v>1</v>
      </c>
      <c r="G2056">
        <v>-1</v>
      </c>
      <c r="H2056" t="s">
        <v>463</v>
      </c>
      <c r="I2056" t="s">
        <v>331</v>
      </c>
      <c r="K2056">
        <v>1.0739039179024199</v>
      </c>
      <c r="L2056">
        <v>8.0224847040012204E-2</v>
      </c>
      <c r="M2056">
        <v>0.49013600947524488</v>
      </c>
      <c r="N2056">
        <v>0.57627118644067798</v>
      </c>
      <c r="O2056">
        <v>7.4468784654333547E-3</v>
      </c>
      <c r="P2056">
        <v>1.61713797557297</v>
      </c>
      <c r="Q2056">
        <v>0.1085415526397218</v>
      </c>
      <c r="R2056">
        <v>117</v>
      </c>
      <c r="S2056">
        <v>0</v>
      </c>
      <c r="T2056">
        <v>-0.38938360951262058</v>
      </c>
      <c r="U2056">
        <v>20</v>
      </c>
      <c r="V2056">
        <v>2382</v>
      </c>
      <c r="W2056">
        <v>118</v>
      </c>
    </row>
    <row r="2057" spans="1:23">
      <c r="A2057" t="s">
        <v>351</v>
      </c>
      <c r="B2057" t="str">
        <f t="shared" si="32"/>
        <v>local_gov_budget_MA12_yoy_historical_new_low_24_-1</v>
      </c>
      <c r="C2057" t="s">
        <v>389</v>
      </c>
      <c r="D2057" t="s">
        <v>339</v>
      </c>
      <c r="E2057">
        <v>24</v>
      </c>
      <c r="F2057">
        <v>-1</v>
      </c>
      <c r="G2057">
        <v>-1</v>
      </c>
      <c r="H2057" t="s">
        <v>463</v>
      </c>
      <c r="I2057" t="s">
        <v>331</v>
      </c>
      <c r="K2057">
        <v>-0.62579752749122941</v>
      </c>
      <c r="L2057">
        <v>-9.8766182495025889E-2</v>
      </c>
      <c r="M2057">
        <v>-0.60341483150565334</v>
      </c>
      <c r="N2057">
        <v>0.4152542372881356</v>
      </c>
      <c r="O2057">
        <v>-7.0642662269115421E-3</v>
      </c>
      <c r="P2057">
        <v>-1.534805151197453</v>
      </c>
      <c r="Q2057">
        <v>0.12753149780878201</v>
      </c>
      <c r="R2057">
        <v>117</v>
      </c>
      <c r="S2057">
        <v>0</v>
      </c>
      <c r="T2057">
        <v>-0.75033659113723994</v>
      </c>
      <c r="U2057">
        <v>20</v>
      </c>
      <c r="V2057">
        <v>2382</v>
      </c>
      <c r="W2057">
        <v>118</v>
      </c>
    </row>
    <row r="2058" spans="1:23">
      <c r="A2058" t="s">
        <v>351</v>
      </c>
      <c r="B2058" t="str">
        <f t="shared" si="32"/>
        <v>newstarts_area_ytd_yoy_historical_new_low_24_1</v>
      </c>
      <c r="C2058" t="s">
        <v>446</v>
      </c>
      <c r="D2058" t="s">
        <v>339</v>
      </c>
      <c r="E2058">
        <v>24</v>
      </c>
      <c r="F2058">
        <v>1</v>
      </c>
      <c r="G2058">
        <v>1</v>
      </c>
      <c r="H2058" t="s">
        <v>330</v>
      </c>
      <c r="I2058" t="s">
        <v>331</v>
      </c>
      <c r="K2058">
        <v>-0.16992563247846509</v>
      </c>
      <c r="L2058">
        <v>-1.5481462523410211E-2</v>
      </c>
      <c r="M2058">
        <v>-8.7643186970045486E-2</v>
      </c>
      <c r="N2058">
        <v>0.48322147651006708</v>
      </c>
      <c r="O2058">
        <v>4.2749889511281569E-4</v>
      </c>
      <c r="P2058">
        <v>8.8425842122606901E-2</v>
      </c>
      <c r="Q2058">
        <v>0.92965776187673765</v>
      </c>
      <c r="R2058">
        <v>148</v>
      </c>
      <c r="S2058">
        <v>0</v>
      </c>
      <c r="T2058">
        <v>-0.58979619747298317</v>
      </c>
      <c r="U2058">
        <v>11</v>
      </c>
      <c r="V2058">
        <v>3008</v>
      </c>
      <c r="W2058">
        <v>149</v>
      </c>
    </row>
    <row r="2059" spans="1:23">
      <c r="A2059" t="s">
        <v>351</v>
      </c>
      <c r="B2059" t="str">
        <f t="shared" si="32"/>
        <v>newstarts_area_ytd_yoy_historical_new_low_24_-1</v>
      </c>
      <c r="C2059" t="s">
        <v>446</v>
      </c>
      <c r="D2059" t="s">
        <v>339</v>
      </c>
      <c r="E2059">
        <v>24</v>
      </c>
      <c r="F2059">
        <v>-1</v>
      </c>
      <c r="G2059">
        <v>1</v>
      </c>
      <c r="H2059" t="s">
        <v>330</v>
      </c>
      <c r="I2059" t="s">
        <v>331</v>
      </c>
      <c r="K2059">
        <v>-0.16993390893884819</v>
      </c>
      <c r="L2059">
        <v>-1.5482284910393719E-2</v>
      </c>
      <c r="M2059">
        <v>-8.7647842642340573E-2</v>
      </c>
      <c r="N2059">
        <v>0.51006711409395977</v>
      </c>
      <c r="O2059">
        <v>4.1546486666850128E-4</v>
      </c>
      <c r="P2059">
        <v>8.8253704066770952E-2</v>
      </c>
      <c r="Q2059">
        <v>0.9297943388081682</v>
      </c>
      <c r="R2059">
        <v>148</v>
      </c>
      <c r="S2059">
        <v>0</v>
      </c>
      <c r="T2059">
        <v>-0.65149617658528058</v>
      </c>
      <c r="U2059">
        <v>11</v>
      </c>
      <c r="V2059">
        <v>3008</v>
      </c>
      <c r="W2059">
        <v>149</v>
      </c>
    </row>
    <row r="2060" spans="1:23">
      <c r="A2060" t="s">
        <v>351</v>
      </c>
      <c r="B2060" t="str">
        <f t="shared" si="32"/>
        <v>completed_area_ytd_yoy_historical_new_low_24_1</v>
      </c>
      <c r="C2060" t="s">
        <v>447</v>
      </c>
      <c r="D2060" t="s">
        <v>339</v>
      </c>
      <c r="E2060">
        <v>24</v>
      </c>
      <c r="F2060">
        <v>1</v>
      </c>
      <c r="G2060">
        <v>1</v>
      </c>
      <c r="H2060" t="s">
        <v>330</v>
      </c>
      <c r="I2060" t="s">
        <v>331</v>
      </c>
      <c r="K2060">
        <v>0.20328324020654809</v>
      </c>
      <c r="L2060">
        <v>1.5623979699654679E-2</v>
      </c>
      <c r="M2060">
        <v>8.8455441299176291E-2</v>
      </c>
      <c r="N2060">
        <v>0.53020134228187921</v>
      </c>
      <c r="O2060">
        <v>2.9486584446384561E-3</v>
      </c>
      <c r="P2060">
        <v>0.60609881146853273</v>
      </c>
      <c r="Q2060">
        <v>0.54537760793939771</v>
      </c>
      <c r="R2060">
        <v>148</v>
      </c>
      <c r="S2060">
        <v>0</v>
      </c>
      <c r="T2060">
        <v>-0.54372680319439204</v>
      </c>
      <c r="U2060">
        <v>27</v>
      </c>
      <c r="V2060">
        <v>3008</v>
      </c>
      <c r="W2060">
        <v>149</v>
      </c>
    </row>
    <row r="2061" spans="1:23">
      <c r="A2061" t="s">
        <v>351</v>
      </c>
      <c r="B2061" t="str">
        <f t="shared" si="32"/>
        <v>completed_area_ytd_yoy_historical_new_low_24_-1</v>
      </c>
      <c r="C2061" t="s">
        <v>447</v>
      </c>
      <c r="D2061" t="s">
        <v>339</v>
      </c>
      <c r="E2061">
        <v>24</v>
      </c>
      <c r="F2061">
        <v>-1</v>
      </c>
      <c r="G2061">
        <v>1</v>
      </c>
      <c r="H2061" t="s">
        <v>330</v>
      </c>
      <c r="I2061" t="s">
        <v>331</v>
      </c>
      <c r="K2061">
        <v>-0.42738620258653021</v>
      </c>
      <c r="L2061">
        <v>-4.5635037815420783E-2</v>
      </c>
      <c r="M2061">
        <v>-0.258363585095855</v>
      </c>
      <c r="N2061">
        <v>0.46308724832214759</v>
      </c>
      <c r="O2061">
        <v>-2.0599084533941621E-3</v>
      </c>
      <c r="P2061">
        <v>-0.43533920806784487</v>
      </c>
      <c r="Q2061">
        <v>0.66395043758139272</v>
      </c>
      <c r="R2061">
        <v>148</v>
      </c>
      <c r="S2061">
        <v>0</v>
      </c>
      <c r="T2061">
        <v>-0.64891588409835521</v>
      </c>
      <c r="U2061">
        <v>27</v>
      </c>
      <c r="V2061">
        <v>3008</v>
      </c>
      <c r="W2061">
        <v>149</v>
      </c>
    </row>
    <row r="2062" spans="1:23">
      <c r="A2062" t="s">
        <v>351</v>
      </c>
      <c r="B2062" t="str">
        <f t="shared" si="32"/>
        <v>sold_area_ytd_yoy_historical_new_low_24_1</v>
      </c>
      <c r="C2062" t="s">
        <v>392</v>
      </c>
      <c r="D2062" t="s">
        <v>339</v>
      </c>
      <c r="E2062">
        <v>24</v>
      </c>
      <c r="F2062">
        <v>1</v>
      </c>
      <c r="G2062">
        <v>-1</v>
      </c>
      <c r="H2062" t="s">
        <v>330</v>
      </c>
      <c r="I2062" t="s">
        <v>331</v>
      </c>
      <c r="K2062">
        <v>-0.47669473185320238</v>
      </c>
      <c r="L2062">
        <v>-5.2807478865084967E-2</v>
      </c>
      <c r="M2062">
        <v>-0.29898061944187632</v>
      </c>
      <c r="N2062">
        <v>0.4563758389261745</v>
      </c>
      <c r="O2062">
        <v>-2.7171550395314629E-3</v>
      </c>
      <c r="P2062">
        <v>-0.57603674389987858</v>
      </c>
      <c r="Q2062">
        <v>0.56546526737444314</v>
      </c>
      <c r="R2062">
        <v>148</v>
      </c>
      <c r="S2062">
        <v>0</v>
      </c>
      <c r="T2062">
        <v>-0.65814014254880449</v>
      </c>
      <c r="U2062">
        <v>17</v>
      </c>
      <c r="V2062">
        <v>3008</v>
      </c>
      <c r="W2062">
        <v>149</v>
      </c>
    </row>
    <row r="2063" spans="1:23">
      <c r="A2063" t="s">
        <v>351</v>
      </c>
      <c r="B2063" t="str">
        <f t="shared" si="32"/>
        <v>sold_area_ytd_yoy_historical_new_low_24_-1</v>
      </c>
      <c r="C2063" t="s">
        <v>392</v>
      </c>
      <c r="D2063" t="s">
        <v>339</v>
      </c>
      <c r="E2063">
        <v>24</v>
      </c>
      <c r="F2063">
        <v>-1</v>
      </c>
      <c r="G2063">
        <v>-1</v>
      </c>
      <c r="H2063" t="s">
        <v>330</v>
      </c>
      <c r="I2063" t="s">
        <v>331</v>
      </c>
      <c r="K2063">
        <v>0.31666281132366891</v>
      </c>
      <c r="L2063">
        <v>2.3314605375511999E-2</v>
      </c>
      <c r="M2063">
        <v>0.1320005292247019</v>
      </c>
      <c r="N2063">
        <v>0.53691275167785235</v>
      </c>
      <c r="O2063">
        <v>3.4783297804207741E-3</v>
      </c>
      <c r="P2063">
        <v>0.74280377464312086</v>
      </c>
      <c r="Q2063">
        <v>0.45877787772058598</v>
      </c>
      <c r="R2063">
        <v>148</v>
      </c>
      <c r="S2063">
        <v>0</v>
      </c>
      <c r="T2063">
        <v>-0.54542759876119029</v>
      </c>
      <c r="U2063">
        <v>17</v>
      </c>
      <c r="V2063">
        <v>3008</v>
      </c>
      <c r="W2063">
        <v>149</v>
      </c>
    </row>
    <row r="2064" spans="1:23">
      <c r="A2064" t="s">
        <v>351</v>
      </c>
      <c r="B2064" t="str">
        <f t="shared" si="32"/>
        <v>CN_BOND_1Y_historical_new_low_24_1</v>
      </c>
      <c r="C2064" t="s">
        <v>448</v>
      </c>
      <c r="D2064" t="s">
        <v>339</v>
      </c>
      <c r="E2064">
        <v>24</v>
      </c>
      <c r="F2064">
        <v>1</v>
      </c>
      <c r="G2064">
        <v>-1</v>
      </c>
      <c r="H2064" t="s">
        <v>330</v>
      </c>
      <c r="I2064" t="s">
        <v>331</v>
      </c>
      <c r="K2064">
        <v>-0.25326451293397012</v>
      </c>
      <c r="L2064">
        <v>-2.4169595595819882E-2</v>
      </c>
      <c r="M2064">
        <v>-0.13682887024388601</v>
      </c>
      <c r="N2064">
        <v>0.48993288590604028</v>
      </c>
      <c r="O2064">
        <v>-1.6925680900299679E-4</v>
      </c>
      <c r="P2064">
        <v>-3.398033135520797E-2</v>
      </c>
      <c r="Q2064">
        <v>0.97293862024845679</v>
      </c>
      <c r="R2064">
        <v>148</v>
      </c>
      <c r="S2064">
        <v>0</v>
      </c>
      <c r="T2064">
        <v>-0.7060886826428574</v>
      </c>
      <c r="U2064">
        <v>17</v>
      </c>
      <c r="V2064">
        <v>3008</v>
      </c>
      <c r="W2064">
        <v>149</v>
      </c>
    </row>
    <row r="2065" spans="1:23">
      <c r="A2065" t="s">
        <v>351</v>
      </c>
      <c r="B2065" t="str">
        <f t="shared" si="32"/>
        <v>CN_BOND_1Y_historical_new_low_24_-1</v>
      </c>
      <c r="C2065" t="s">
        <v>448</v>
      </c>
      <c r="D2065" t="s">
        <v>339</v>
      </c>
      <c r="E2065">
        <v>24</v>
      </c>
      <c r="F2065">
        <v>-1</v>
      </c>
      <c r="G2065">
        <v>-1</v>
      </c>
      <c r="H2065" t="s">
        <v>330</v>
      </c>
      <c r="I2065" t="s">
        <v>331</v>
      </c>
      <c r="K2065">
        <v>-7.7294975968206336E-2</v>
      </c>
      <c r="L2065">
        <v>-6.7168059068312136E-3</v>
      </c>
      <c r="M2065">
        <v>-3.8025169276647931E-2</v>
      </c>
      <c r="N2065">
        <v>0.50335570469798663</v>
      </c>
      <c r="O2065">
        <v>1.2189781487941869E-3</v>
      </c>
      <c r="P2065">
        <v>0.25144713167992822</v>
      </c>
      <c r="Q2065">
        <v>0.80181722978642711</v>
      </c>
      <c r="R2065">
        <v>148</v>
      </c>
      <c r="S2065">
        <v>0</v>
      </c>
      <c r="T2065">
        <v>-0.7294447746247652</v>
      </c>
      <c r="U2065">
        <v>17</v>
      </c>
      <c r="V2065">
        <v>3008</v>
      </c>
      <c r="W2065">
        <v>149</v>
      </c>
    </row>
    <row r="2066" spans="1:23">
      <c r="A2066" t="s">
        <v>351</v>
      </c>
      <c r="B2066" t="str">
        <f t="shared" si="32"/>
        <v>CN_BOND_10Y_historical_new_low_24_1</v>
      </c>
      <c r="C2066" t="s">
        <v>449</v>
      </c>
      <c r="D2066" t="s">
        <v>339</v>
      </c>
      <c r="E2066">
        <v>24</v>
      </c>
      <c r="F2066">
        <v>1</v>
      </c>
      <c r="G2066">
        <v>-1</v>
      </c>
      <c r="H2066" t="s">
        <v>330</v>
      </c>
      <c r="I2066" t="s">
        <v>331</v>
      </c>
      <c r="K2066">
        <v>-3.3556458255306731E-2</v>
      </c>
      <c r="L2066">
        <v>-2.8554115775841771E-3</v>
      </c>
      <c r="M2066">
        <v>-1.6165135209581349E-2</v>
      </c>
      <c r="N2066">
        <v>0.52348993288590606</v>
      </c>
      <c r="O2066">
        <v>1.433234979943787E-3</v>
      </c>
      <c r="P2066">
        <v>0.29805598366042219</v>
      </c>
      <c r="Q2066">
        <v>0.76607845121490159</v>
      </c>
      <c r="R2066">
        <v>148</v>
      </c>
      <c r="S2066">
        <v>0</v>
      </c>
      <c r="T2066">
        <v>-0.60211882335649103</v>
      </c>
      <c r="U2066">
        <v>27</v>
      </c>
      <c r="V2066">
        <v>3008</v>
      </c>
      <c r="W2066">
        <v>149</v>
      </c>
    </row>
    <row r="2067" spans="1:23">
      <c r="A2067" t="s">
        <v>351</v>
      </c>
      <c r="B2067" t="str">
        <f t="shared" si="32"/>
        <v>CN_BOND_10Y_historical_new_low_24_-1</v>
      </c>
      <c r="C2067" t="s">
        <v>449</v>
      </c>
      <c r="D2067" t="s">
        <v>339</v>
      </c>
      <c r="E2067">
        <v>24</v>
      </c>
      <c r="F2067">
        <v>-1</v>
      </c>
      <c r="G2067">
        <v>-1</v>
      </c>
      <c r="H2067" t="s">
        <v>330</v>
      </c>
      <c r="I2067" t="s">
        <v>331</v>
      </c>
      <c r="K2067">
        <v>-0.28705966176276487</v>
      </c>
      <c r="L2067">
        <v>-2.7948451775378299E-2</v>
      </c>
      <c r="M2067">
        <v>-0.15822255026005461</v>
      </c>
      <c r="N2067">
        <v>0.46979865771812079</v>
      </c>
      <c r="O2067">
        <v>-6.1737106191713182E-4</v>
      </c>
      <c r="P2067">
        <v>-0.13154160033588189</v>
      </c>
      <c r="Q2067">
        <v>0.89552552895293547</v>
      </c>
      <c r="R2067">
        <v>148</v>
      </c>
      <c r="S2067">
        <v>0</v>
      </c>
      <c r="T2067">
        <v>-0.68882686068374566</v>
      </c>
      <c r="U2067">
        <v>27</v>
      </c>
      <c r="V2067">
        <v>3008</v>
      </c>
      <c r="W2067">
        <v>149</v>
      </c>
    </row>
    <row r="2068" spans="1:23">
      <c r="A2068" t="s">
        <v>351</v>
      </c>
      <c r="B2068" t="str">
        <f t="shared" si="32"/>
        <v>TERM_SPREAD_historical_new_low_24_1</v>
      </c>
      <c r="C2068" t="s">
        <v>450</v>
      </c>
      <c r="D2068" t="s">
        <v>339</v>
      </c>
      <c r="E2068">
        <v>24</v>
      </c>
      <c r="F2068">
        <v>1</v>
      </c>
      <c r="G2068">
        <v>1</v>
      </c>
      <c r="H2068" t="s">
        <v>330</v>
      </c>
      <c r="I2068" t="s">
        <v>331</v>
      </c>
      <c r="K2068">
        <v>-0.44931703713719751</v>
      </c>
      <c r="L2068">
        <v>-4.8752296143756313E-2</v>
      </c>
      <c r="M2068">
        <v>-0.27601585734551781</v>
      </c>
      <c r="N2068">
        <v>0.48993288590604028</v>
      </c>
      <c r="O2068">
        <v>-2.280786128088018E-3</v>
      </c>
      <c r="P2068">
        <v>-0.4686471257781607</v>
      </c>
      <c r="Q2068">
        <v>0.64001142111462306</v>
      </c>
      <c r="R2068">
        <v>148</v>
      </c>
      <c r="S2068">
        <v>0</v>
      </c>
      <c r="T2068">
        <v>-0.55667934098995231</v>
      </c>
      <c r="U2068">
        <v>13</v>
      </c>
      <c r="V2068">
        <v>3008</v>
      </c>
      <c r="W2068">
        <v>149</v>
      </c>
    </row>
    <row r="2069" spans="1:23">
      <c r="A2069" t="s">
        <v>351</v>
      </c>
      <c r="B2069" t="str">
        <f t="shared" si="32"/>
        <v>TERM_SPREAD_historical_new_low_24_-1</v>
      </c>
      <c r="C2069" t="s">
        <v>450</v>
      </c>
      <c r="D2069" t="s">
        <v>339</v>
      </c>
      <c r="E2069">
        <v>24</v>
      </c>
      <c r="F2069">
        <v>-1</v>
      </c>
      <c r="G2069">
        <v>1</v>
      </c>
      <c r="H2069" t="s">
        <v>330</v>
      </c>
      <c r="I2069" t="s">
        <v>331</v>
      </c>
      <c r="K2069">
        <v>0.2512037451761866</v>
      </c>
      <c r="L2069">
        <v>1.895220041056089E-2</v>
      </c>
      <c r="M2069">
        <v>0.10729972244753409</v>
      </c>
      <c r="N2069">
        <v>0.50335570469798663</v>
      </c>
      <c r="O2069">
        <v>3.2253996418393212E-3</v>
      </c>
      <c r="P2069">
        <v>0.67077061187399833</v>
      </c>
      <c r="Q2069">
        <v>0.50341210698009586</v>
      </c>
      <c r="R2069">
        <v>148</v>
      </c>
      <c r="S2069">
        <v>0</v>
      </c>
      <c r="T2069">
        <v>-0.63267522952221744</v>
      </c>
      <c r="U2069">
        <v>13</v>
      </c>
      <c r="V2069">
        <v>3008</v>
      </c>
      <c r="W2069">
        <v>149</v>
      </c>
    </row>
    <row r="2070" spans="1:23">
      <c r="A2070" t="s">
        <v>351</v>
      </c>
      <c r="B2070" t="str">
        <f t="shared" si="32"/>
        <v>US_BOND_5Y_historical_new_low_24_1</v>
      </c>
      <c r="C2070" t="s">
        <v>338</v>
      </c>
      <c r="D2070" t="s">
        <v>339</v>
      </c>
      <c r="E2070">
        <v>24</v>
      </c>
      <c r="F2070">
        <v>1</v>
      </c>
      <c r="G2070">
        <v>1</v>
      </c>
      <c r="H2070" t="s">
        <v>330</v>
      </c>
      <c r="I2070" t="s">
        <v>331</v>
      </c>
      <c r="K2070">
        <v>-0.33645588891936579</v>
      </c>
      <c r="L2070">
        <v>-3.3778141450446893E-2</v>
      </c>
      <c r="M2070">
        <v>-0.19122811028743439</v>
      </c>
      <c r="N2070">
        <v>0.47651006711409388</v>
      </c>
      <c r="O2070">
        <v>-1.0679373608766011E-3</v>
      </c>
      <c r="P2070">
        <v>-0.22092482321796511</v>
      </c>
      <c r="Q2070">
        <v>0.82545546162652683</v>
      </c>
      <c r="R2070">
        <v>148</v>
      </c>
      <c r="S2070">
        <v>0</v>
      </c>
      <c r="T2070">
        <v>-0.56805681693804122</v>
      </c>
      <c r="U2070">
        <v>7</v>
      </c>
      <c r="V2070">
        <v>3008</v>
      </c>
      <c r="W2070">
        <v>149</v>
      </c>
    </row>
    <row r="2071" spans="1:23">
      <c r="A2071" t="s">
        <v>351</v>
      </c>
      <c r="B2071" t="str">
        <f t="shared" si="32"/>
        <v>US_BOND_5Y_historical_new_low_24_-1</v>
      </c>
      <c r="C2071" t="s">
        <v>338</v>
      </c>
      <c r="D2071" t="s">
        <v>339</v>
      </c>
      <c r="E2071">
        <v>24</v>
      </c>
      <c r="F2071">
        <v>-1</v>
      </c>
      <c r="G2071">
        <v>1</v>
      </c>
      <c r="H2071" t="s">
        <v>330</v>
      </c>
      <c r="I2071" t="s">
        <v>331</v>
      </c>
      <c r="K2071">
        <v>3.8388517104822377E-2</v>
      </c>
      <c r="L2071">
        <v>3.1608500710638139E-3</v>
      </c>
      <c r="M2071">
        <v>1.7894512842814781E-2</v>
      </c>
      <c r="N2071">
        <v>0.51677852348993292</v>
      </c>
      <c r="O2071">
        <v>1.93180080361736E-3</v>
      </c>
      <c r="P2071">
        <v>0.40798650015068122</v>
      </c>
      <c r="Q2071">
        <v>0.6838731936605088</v>
      </c>
      <c r="R2071">
        <v>148</v>
      </c>
      <c r="S2071">
        <v>0</v>
      </c>
      <c r="T2071">
        <v>-0.60991489886793737</v>
      </c>
      <c r="U2071">
        <v>7</v>
      </c>
      <c r="V2071">
        <v>3008</v>
      </c>
      <c r="W2071">
        <v>149</v>
      </c>
    </row>
    <row r="2072" spans="1:23">
      <c r="A2072" t="s">
        <v>351</v>
      </c>
      <c r="B2072" t="str">
        <f t="shared" si="32"/>
        <v>US_BOND_10Y_historical_new_low_24_1</v>
      </c>
      <c r="C2072" t="s">
        <v>336</v>
      </c>
      <c r="D2072" t="s">
        <v>339</v>
      </c>
      <c r="E2072">
        <v>24</v>
      </c>
      <c r="F2072">
        <v>1</v>
      </c>
      <c r="G2072">
        <v>1</v>
      </c>
      <c r="H2072" t="s">
        <v>330</v>
      </c>
      <c r="I2072" t="s">
        <v>331</v>
      </c>
      <c r="K2072">
        <v>-0.15787524668174199</v>
      </c>
      <c r="L2072">
        <v>-1.429197660784254E-2</v>
      </c>
      <c r="M2072">
        <v>-8.0909311804419196E-2</v>
      </c>
      <c r="N2072">
        <v>0.51677852348993292</v>
      </c>
      <c r="O2072">
        <v>5.1938264871447285E-4</v>
      </c>
      <c r="P2072">
        <v>0.10776561338137181</v>
      </c>
      <c r="Q2072">
        <v>0.91432757533533837</v>
      </c>
      <c r="R2072">
        <v>148</v>
      </c>
      <c r="S2072">
        <v>0</v>
      </c>
      <c r="T2072">
        <v>-0.50036636155355207</v>
      </c>
      <c r="U2072">
        <v>13</v>
      </c>
      <c r="V2072">
        <v>3008</v>
      </c>
      <c r="W2072">
        <v>149</v>
      </c>
    </row>
    <row r="2073" spans="1:23">
      <c r="A2073" t="s">
        <v>351</v>
      </c>
      <c r="B2073" t="str">
        <f t="shared" si="32"/>
        <v>US_BOND_10Y_historical_new_low_24_-1</v>
      </c>
      <c r="C2073" t="s">
        <v>336</v>
      </c>
      <c r="D2073" t="s">
        <v>339</v>
      </c>
      <c r="E2073">
        <v>24</v>
      </c>
      <c r="F2073">
        <v>-1</v>
      </c>
      <c r="G2073">
        <v>1</v>
      </c>
      <c r="H2073" t="s">
        <v>330</v>
      </c>
      <c r="I2073" t="s">
        <v>331</v>
      </c>
      <c r="K2073">
        <v>-0.18181174128453889</v>
      </c>
      <c r="L2073">
        <v>-1.6670334442238421E-2</v>
      </c>
      <c r="M2073">
        <v>-9.4373600257006335E-2</v>
      </c>
      <c r="N2073">
        <v>0.47651006711409388</v>
      </c>
      <c r="O2073">
        <v>3.2398793984880449E-4</v>
      </c>
      <c r="P2073">
        <v>6.8589748371097589E-2</v>
      </c>
      <c r="Q2073">
        <v>0.94540876053698475</v>
      </c>
      <c r="R2073">
        <v>148</v>
      </c>
      <c r="S2073">
        <v>0</v>
      </c>
      <c r="T2073">
        <v>-0.66812461497884845</v>
      </c>
      <c r="U2073">
        <v>13</v>
      </c>
      <c r="V2073">
        <v>3008</v>
      </c>
      <c r="W2073">
        <v>149</v>
      </c>
    </row>
    <row r="2074" spans="1:23">
      <c r="A2074" t="s">
        <v>351</v>
      </c>
      <c r="B2074" t="str">
        <f t="shared" si="32"/>
        <v>CNY_INDEX_historical_new_low_24_1</v>
      </c>
      <c r="C2074" t="s">
        <v>388</v>
      </c>
      <c r="D2074" t="s">
        <v>339</v>
      </c>
      <c r="E2074">
        <v>24</v>
      </c>
      <c r="F2074">
        <v>1</v>
      </c>
      <c r="G2074">
        <v>-1</v>
      </c>
      <c r="H2074" t="s">
        <v>464</v>
      </c>
      <c r="I2074" t="s">
        <v>331</v>
      </c>
      <c r="K2074">
        <v>-2.3640141821689161E-2</v>
      </c>
      <c r="L2074">
        <v>-3.3586670225549402E-3</v>
      </c>
      <c r="M2074">
        <v>-2.166642555217374E-2</v>
      </c>
      <c r="N2074">
        <v>0.550561797752809</v>
      </c>
      <c r="O2074">
        <v>8.6245239557226764E-4</v>
      </c>
      <c r="P2074">
        <v>0.17031386073417701</v>
      </c>
      <c r="Q2074">
        <v>0.8651542675408288</v>
      </c>
      <c r="R2074">
        <v>88</v>
      </c>
      <c r="S2074">
        <v>0</v>
      </c>
      <c r="T2074">
        <v>-0.41169737500067771</v>
      </c>
      <c r="U2074">
        <v>11</v>
      </c>
      <c r="V2074">
        <v>1792</v>
      </c>
      <c r="W2074">
        <v>89</v>
      </c>
    </row>
    <row r="2075" spans="1:23">
      <c r="A2075" t="s">
        <v>351</v>
      </c>
      <c r="B2075" t="str">
        <f t="shared" si="32"/>
        <v>CNY_INDEX_historical_new_low_24_-1</v>
      </c>
      <c r="C2075" t="s">
        <v>388</v>
      </c>
      <c r="D2075" t="s">
        <v>339</v>
      </c>
      <c r="E2075">
        <v>24</v>
      </c>
      <c r="F2075">
        <v>-1</v>
      </c>
      <c r="G2075">
        <v>-1</v>
      </c>
      <c r="H2075" t="s">
        <v>464</v>
      </c>
      <c r="I2075" t="s">
        <v>331</v>
      </c>
      <c r="K2075">
        <v>-0.1366274438008411</v>
      </c>
      <c r="L2075">
        <v>-2.0447138886411139E-2</v>
      </c>
      <c r="M2075">
        <v>-0.13190245102069709</v>
      </c>
      <c r="N2075">
        <v>0.449438202247191</v>
      </c>
      <c r="O2075">
        <v>-5.1092610999772272E-4</v>
      </c>
      <c r="P2075">
        <v>-0.1001641647952904</v>
      </c>
      <c r="Q2075">
        <v>0.92044183863251405</v>
      </c>
      <c r="R2075">
        <v>88</v>
      </c>
      <c r="S2075">
        <v>0</v>
      </c>
      <c r="T2075">
        <v>-0.39538658639927698</v>
      </c>
      <c r="U2075">
        <v>11</v>
      </c>
      <c r="V2075">
        <v>1792</v>
      </c>
      <c r="W2075">
        <v>89</v>
      </c>
    </row>
    <row r="2076" spans="1:23">
      <c r="A2076" t="s">
        <v>351</v>
      </c>
      <c r="B2076" t="str">
        <f t="shared" si="32"/>
        <v>USD_INDEX_historical_new_low_24_1</v>
      </c>
      <c r="C2076" t="s">
        <v>452</v>
      </c>
      <c r="D2076" t="s">
        <v>339</v>
      </c>
      <c r="E2076">
        <v>24</v>
      </c>
      <c r="F2076">
        <v>1</v>
      </c>
      <c r="G2076">
        <v>1</v>
      </c>
      <c r="H2076" t="s">
        <v>330</v>
      </c>
      <c r="I2076" t="s">
        <v>331</v>
      </c>
      <c r="K2076">
        <v>-0.12971996970871999</v>
      </c>
      <c r="L2076">
        <v>-1.157245872924428E-2</v>
      </c>
      <c r="M2076">
        <v>-6.5513715680601478E-2</v>
      </c>
      <c r="N2076">
        <v>0.52348993288590606</v>
      </c>
      <c r="O2076">
        <v>8.3935393642905153E-4</v>
      </c>
      <c r="P2076">
        <v>0.16907086907656871</v>
      </c>
      <c r="Q2076">
        <v>0.86597175496757794</v>
      </c>
      <c r="R2076">
        <v>148</v>
      </c>
      <c r="S2076">
        <v>0</v>
      </c>
      <c r="T2076">
        <v>-0.56805681693804122</v>
      </c>
      <c r="U2076">
        <v>13</v>
      </c>
      <c r="V2076">
        <v>3008</v>
      </c>
      <c r="W2076">
        <v>149</v>
      </c>
    </row>
    <row r="2077" spans="1:23">
      <c r="A2077" t="s">
        <v>351</v>
      </c>
      <c r="B2077" t="str">
        <f t="shared" si="32"/>
        <v>USD_INDEX_historical_new_low_24_-1</v>
      </c>
      <c r="C2077" t="s">
        <v>452</v>
      </c>
      <c r="D2077" t="s">
        <v>339</v>
      </c>
      <c r="E2077">
        <v>24</v>
      </c>
      <c r="F2077">
        <v>-1</v>
      </c>
      <c r="G2077">
        <v>1</v>
      </c>
      <c r="H2077" t="s">
        <v>330</v>
      </c>
      <c r="I2077" t="s">
        <v>331</v>
      </c>
      <c r="K2077">
        <v>-0.20828174661431539</v>
      </c>
      <c r="L2077">
        <v>-1.937582624045597E-2</v>
      </c>
      <c r="M2077">
        <v>-0.1096899458527483</v>
      </c>
      <c r="N2077">
        <v>0.46979865771812079</v>
      </c>
      <c r="O2077">
        <v>1.998208016999015E-4</v>
      </c>
      <c r="P2077">
        <v>4.1177130450776603E-2</v>
      </c>
      <c r="Q2077">
        <v>0.96721018272119674</v>
      </c>
      <c r="R2077">
        <v>148</v>
      </c>
      <c r="S2077">
        <v>0</v>
      </c>
      <c r="T2077">
        <v>-0.62795978705706335</v>
      </c>
      <c r="U2077">
        <v>13</v>
      </c>
      <c r="V2077">
        <v>3008</v>
      </c>
      <c r="W2077">
        <v>149</v>
      </c>
    </row>
    <row r="2078" spans="1:23">
      <c r="A2078" t="s">
        <v>351</v>
      </c>
      <c r="B2078" t="str">
        <f t="shared" si="32"/>
        <v>DR007_historical_new_low_9_1</v>
      </c>
      <c r="C2078" t="s">
        <v>387</v>
      </c>
      <c r="D2078" t="s">
        <v>339</v>
      </c>
      <c r="E2078">
        <v>9</v>
      </c>
      <c r="F2078">
        <v>1</v>
      </c>
      <c r="G2078">
        <v>1</v>
      </c>
      <c r="H2078" t="s">
        <v>330</v>
      </c>
      <c r="I2078" t="s">
        <v>331</v>
      </c>
      <c r="K2078">
        <v>-0.60861163877280289</v>
      </c>
      <c r="L2078">
        <v>-7.5578415607899019E-2</v>
      </c>
      <c r="M2078">
        <v>-0.4279702998250709</v>
      </c>
      <c r="N2078">
        <v>0.50335570469798663</v>
      </c>
      <c r="O2078">
        <v>-4.5805303371609677E-3</v>
      </c>
      <c r="P2078">
        <v>-0.9733910663005001</v>
      </c>
      <c r="Q2078">
        <v>0.33194721131788552</v>
      </c>
      <c r="R2078">
        <v>148</v>
      </c>
      <c r="S2078">
        <v>0</v>
      </c>
      <c r="T2078">
        <v>-0.84847750276485112</v>
      </c>
      <c r="U2078">
        <v>27</v>
      </c>
      <c r="V2078">
        <v>3008</v>
      </c>
      <c r="W2078">
        <v>149</v>
      </c>
    </row>
    <row r="2079" spans="1:23">
      <c r="A2079" t="s">
        <v>351</v>
      </c>
      <c r="B2079" t="str">
        <f t="shared" si="32"/>
        <v>DR007_historical_new_low_3_1</v>
      </c>
      <c r="C2079" t="s">
        <v>387</v>
      </c>
      <c r="D2079" t="s">
        <v>339</v>
      </c>
      <c r="E2079">
        <v>3</v>
      </c>
      <c r="F2079">
        <v>1</v>
      </c>
      <c r="G2079">
        <v>1</v>
      </c>
      <c r="H2079" t="s">
        <v>330</v>
      </c>
      <c r="I2079" t="s">
        <v>331</v>
      </c>
      <c r="K2079">
        <v>-0.65313139141677468</v>
      </c>
      <c r="L2079">
        <v>-8.4883072290511175E-2</v>
      </c>
      <c r="M2079">
        <v>-0.48070082155057142</v>
      </c>
      <c r="N2079">
        <v>0.52348993288590606</v>
      </c>
      <c r="O2079">
        <v>-5.274597177246404E-3</v>
      </c>
      <c r="P2079">
        <v>-1.0915622411061461</v>
      </c>
      <c r="Q2079">
        <v>0.27679936135662508</v>
      </c>
      <c r="R2079">
        <v>148</v>
      </c>
      <c r="S2079">
        <v>0</v>
      </c>
      <c r="T2079">
        <v>-0.87268145335051495</v>
      </c>
      <c r="U2079">
        <v>46</v>
      </c>
      <c r="V2079">
        <v>3008</v>
      </c>
      <c r="W2079">
        <v>149</v>
      </c>
    </row>
    <row r="2080" spans="1:23">
      <c r="A2080" t="s">
        <v>351</v>
      </c>
      <c r="B2080" t="str">
        <f t="shared" si="32"/>
        <v>CREDIT_SPREAD_historical_new_low_24_1</v>
      </c>
      <c r="C2080" t="s">
        <v>453</v>
      </c>
      <c r="D2080" t="s">
        <v>339</v>
      </c>
      <c r="E2080">
        <v>24</v>
      </c>
      <c r="F2080">
        <v>1</v>
      </c>
      <c r="G2080">
        <v>1</v>
      </c>
      <c r="H2080" t="s">
        <v>460</v>
      </c>
      <c r="I2080" t="s">
        <v>331</v>
      </c>
      <c r="K2080">
        <v>-0.39600617272122512</v>
      </c>
      <c r="L2080">
        <v>-4.7214533922369073E-2</v>
      </c>
      <c r="M2080">
        <v>-0.26357476088862669</v>
      </c>
      <c r="N2080">
        <v>0.5</v>
      </c>
      <c r="O2080">
        <v>-2.174717422861531E-3</v>
      </c>
      <c r="P2080">
        <v>-0.418131273665861</v>
      </c>
      <c r="Q2080">
        <v>0.67654636470565299</v>
      </c>
      <c r="R2080">
        <v>129</v>
      </c>
      <c r="S2080">
        <v>0</v>
      </c>
      <c r="T2080">
        <v>-0.58067997342693556</v>
      </c>
      <c r="U2080">
        <v>23</v>
      </c>
      <c r="V2080">
        <v>2627</v>
      </c>
      <c r="W2080">
        <v>130</v>
      </c>
    </row>
    <row r="2081" spans="1:23">
      <c r="A2081" t="s">
        <v>351</v>
      </c>
      <c r="B2081" t="str">
        <f t="shared" si="32"/>
        <v>CREDIT_SPREAD_historical_new_low_24_-1</v>
      </c>
      <c r="C2081" t="s">
        <v>453</v>
      </c>
      <c r="D2081" t="s">
        <v>339</v>
      </c>
      <c r="E2081">
        <v>24</v>
      </c>
      <c r="F2081">
        <v>-1</v>
      </c>
      <c r="G2081">
        <v>1</v>
      </c>
      <c r="H2081" t="s">
        <v>460</v>
      </c>
      <c r="I2081" t="s">
        <v>331</v>
      </c>
      <c r="K2081">
        <v>0.18484585053000169</v>
      </c>
      <c r="L2081">
        <v>1.6403505076303389E-2</v>
      </c>
      <c r="M2081">
        <v>9.157243689688635E-2</v>
      </c>
      <c r="N2081">
        <v>0.49230769230769228</v>
      </c>
      <c r="O2081">
        <v>3.0044633507524819E-3</v>
      </c>
      <c r="P2081">
        <v>0.5883067085926581</v>
      </c>
      <c r="Q2081">
        <v>0.55735504360823795</v>
      </c>
      <c r="R2081">
        <v>129</v>
      </c>
      <c r="S2081">
        <v>0</v>
      </c>
      <c r="T2081">
        <v>-0.5442450852114642</v>
      </c>
      <c r="U2081">
        <v>23</v>
      </c>
      <c r="V2081">
        <v>2627</v>
      </c>
      <c r="W2081">
        <v>130</v>
      </c>
    </row>
    <row r="2082" spans="1:23">
      <c r="A2082" t="s">
        <v>351</v>
      </c>
      <c r="B2082" t="str">
        <f t="shared" si="32"/>
        <v>electricity_yoy_historical_new_low_36_1</v>
      </c>
      <c r="C2082" t="s">
        <v>435</v>
      </c>
      <c r="D2082" t="s">
        <v>339</v>
      </c>
      <c r="E2082">
        <v>36</v>
      </c>
      <c r="F2082">
        <v>1</v>
      </c>
      <c r="G2082">
        <v>-1</v>
      </c>
      <c r="H2082" t="s">
        <v>330</v>
      </c>
      <c r="I2082" t="s">
        <v>331</v>
      </c>
      <c r="K2082">
        <v>0.32029379530433189</v>
      </c>
      <c r="L2082">
        <v>2.3550725825016269E-2</v>
      </c>
      <c r="M2082">
        <v>0.13333741781064551</v>
      </c>
      <c r="N2082">
        <v>0.51006711409395977</v>
      </c>
      <c r="O2082">
        <v>3.5534919217930609E-3</v>
      </c>
      <c r="P2082">
        <v>0.72387304542025743</v>
      </c>
      <c r="Q2082">
        <v>0.47028631406997379</v>
      </c>
      <c r="R2082">
        <v>148</v>
      </c>
      <c r="S2082">
        <v>0</v>
      </c>
      <c r="T2082">
        <v>-0.40671729322756461</v>
      </c>
      <c r="U2082">
        <v>9</v>
      </c>
      <c r="V2082">
        <v>3008</v>
      </c>
      <c r="W2082">
        <v>149</v>
      </c>
    </row>
    <row r="2083" spans="1:23">
      <c r="A2083" t="s">
        <v>351</v>
      </c>
      <c r="B2083" t="str">
        <f t="shared" si="32"/>
        <v>electricity_yoy_historical_new_low_36_-1</v>
      </c>
      <c r="C2083" t="s">
        <v>435</v>
      </c>
      <c r="D2083" t="s">
        <v>339</v>
      </c>
      <c r="E2083">
        <v>36</v>
      </c>
      <c r="F2083">
        <v>-1</v>
      </c>
      <c r="G2083">
        <v>-1</v>
      </c>
      <c r="H2083" t="s">
        <v>330</v>
      </c>
      <c r="I2083" t="s">
        <v>331</v>
      </c>
      <c r="K2083">
        <v>-0.47813389111638388</v>
      </c>
      <c r="L2083">
        <v>-5.3025984424422627E-2</v>
      </c>
      <c r="M2083">
        <v>-0.30021783160966059</v>
      </c>
      <c r="N2083">
        <v>0.48322147651006708</v>
      </c>
      <c r="O2083">
        <v>-2.7147563450104768E-3</v>
      </c>
      <c r="P2083">
        <v>-0.58901168303485796</v>
      </c>
      <c r="Q2083">
        <v>0.55675139319030897</v>
      </c>
      <c r="R2083">
        <v>148</v>
      </c>
      <c r="S2083">
        <v>0</v>
      </c>
      <c r="T2083">
        <v>-0.75637708288654859</v>
      </c>
      <c r="U2083">
        <v>9</v>
      </c>
      <c r="V2083">
        <v>3008</v>
      </c>
      <c r="W2083">
        <v>149</v>
      </c>
    </row>
    <row r="2084" spans="1:23">
      <c r="A2084" t="s">
        <v>351</v>
      </c>
      <c r="B2084" t="str">
        <f t="shared" si="32"/>
        <v>electricity_ytd_yoy_historical_new_low_36_1</v>
      </c>
      <c r="C2084" t="s">
        <v>436</v>
      </c>
      <c r="D2084" t="s">
        <v>339</v>
      </c>
      <c r="E2084">
        <v>36</v>
      </c>
      <c r="F2084">
        <v>1</v>
      </c>
      <c r="G2084">
        <v>-1</v>
      </c>
      <c r="H2084" t="s">
        <v>330</v>
      </c>
      <c r="I2084" t="s">
        <v>331</v>
      </c>
      <c r="K2084">
        <v>-0.29714551947260942</v>
      </c>
      <c r="L2084">
        <v>-2.9108037062842599E-2</v>
      </c>
      <c r="M2084">
        <v>-0.16478759942875021</v>
      </c>
      <c r="N2084">
        <v>0.49664429530201343</v>
      </c>
      <c r="O2084">
        <v>-6.9353590631253414E-4</v>
      </c>
      <c r="P2084">
        <v>-0.14396177215240949</v>
      </c>
      <c r="Q2084">
        <v>0.88572649525400116</v>
      </c>
      <c r="R2084">
        <v>148</v>
      </c>
      <c r="S2084">
        <v>0</v>
      </c>
      <c r="T2084">
        <v>-0.56805681693804122</v>
      </c>
      <c r="U2084">
        <v>3</v>
      </c>
      <c r="V2084">
        <v>3008</v>
      </c>
      <c r="W2084">
        <v>149</v>
      </c>
    </row>
    <row r="2085" spans="1:23">
      <c r="A2085" t="s">
        <v>351</v>
      </c>
      <c r="B2085" t="str">
        <f t="shared" si="32"/>
        <v>electricity_ytd_yoy_historical_new_low_36_-1</v>
      </c>
      <c r="C2085" t="s">
        <v>436</v>
      </c>
      <c r="D2085" t="s">
        <v>339</v>
      </c>
      <c r="E2085">
        <v>36</v>
      </c>
      <c r="F2085">
        <v>-1</v>
      </c>
      <c r="G2085">
        <v>-1</v>
      </c>
      <c r="H2085" t="s">
        <v>330</v>
      </c>
      <c r="I2085" t="s">
        <v>331</v>
      </c>
      <c r="K2085">
        <v>-1.968813655189949E-2</v>
      </c>
      <c r="L2085">
        <v>-1.6644714541215191E-3</v>
      </c>
      <c r="M2085">
        <v>-9.4229732719592913E-3</v>
      </c>
      <c r="N2085">
        <v>0.49664429530201343</v>
      </c>
      <c r="O2085">
        <v>1.5350627126658261E-3</v>
      </c>
      <c r="P2085">
        <v>0.32513971019144983</v>
      </c>
      <c r="Q2085">
        <v>0.74553450696205803</v>
      </c>
      <c r="R2085">
        <v>148</v>
      </c>
      <c r="S2085">
        <v>0</v>
      </c>
      <c r="T2085">
        <v>-0.63173220225863513</v>
      </c>
      <c r="U2085">
        <v>3</v>
      </c>
      <c r="V2085">
        <v>3008</v>
      </c>
      <c r="W2085">
        <v>149</v>
      </c>
    </row>
    <row r="2086" spans="1:23">
      <c r="A2086" t="s">
        <v>351</v>
      </c>
      <c r="B2086" t="str">
        <f t="shared" si="32"/>
        <v>industrial_value_added_yoy_historical_new_low_36_1</v>
      </c>
      <c r="C2086" t="s">
        <v>437</v>
      </c>
      <c r="D2086" t="s">
        <v>339</v>
      </c>
      <c r="E2086">
        <v>36</v>
      </c>
      <c r="F2086">
        <v>1</v>
      </c>
      <c r="G2086">
        <v>-1</v>
      </c>
      <c r="H2086" t="s">
        <v>330</v>
      </c>
      <c r="I2086" t="s">
        <v>331</v>
      </c>
      <c r="K2086">
        <v>-0.1524263161832434</v>
      </c>
      <c r="L2086">
        <v>-1.3759228515359051E-2</v>
      </c>
      <c r="M2086">
        <v>-7.7893341635728489E-2</v>
      </c>
      <c r="N2086">
        <v>0.47651006711409388</v>
      </c>
      <c r="O2086">
        <v>6.2143346193527422E-4</v>
      </c>
      <c r="P2086">
        <v>0.12499891653999171</v>
      </c>
      <c r="Q2086">
        <v>0.9006940335410234</v>
      </c>
      <c r="R2086">
        <v>148</v>
      </c>
      <c r="S2086">
        <v>0</v>
      </c>
      <c r="T2086">
        <v>-0.50175984961624231</v>
      </c>
      <c r="U2086">
        <v>17</v>
      </c>
      <c r="V2086">
        <v>3008</v>
      </c>
      <c r="W2086">
        <v>149</v>
      </c>
    </row>
    <row r="2087" spans="1:23">
      <c r="A2087" t="s">
        <v>351</v>
      </c>
      <c r="B2087" t="str">
        <f t="shared" si="32"/>
        <v>industrial_value_added_yoy_historical_new_low_36_-1</v>
      </c>
      <c r="C2087" t="s">
        <v>437</v>
      </c>
      <c r="D2087" t="s">
        <v>339</v>
      </c>
      <c r="E2087">
        <v>36</v>
      </c>
      <c r="F2087">
        <v>-1</v>
      </c>
      <c r="G2087">
        <v>-1</v>
      </c>
      <c r="H2087" t="s">
        <v>330</v>
      </c>
      <c r="I2087" t="s">
        <v>331</v>
      </c>
      <c r="K2087">
        <v>-0.1870717570702457</v>
      </c>
      <c r="L2087">
        <v>-1.7201510011891071E-2</v>
      </c>
      <c r="M2087">
        <v>-9.738068486259685E-2</v>
      </c>
      <c r="N2087">
        <v>0.51677852348993292</v>
      </c>
      <c r="O2087">
        <v>2.9897078483886341E-4</v>
      </c>
      <c r="P2087">
        <v>6.3937856601057996E-2</v>
      </c>
      <c r="Q2087">
        <v>0.94910598461695062</v>
      </c>
      <c r="R2087">
        <v>148</v>
      </c>
      <c r="S2087">
        <v>0</v>
      </c>
      <c r="T2087">
        <v>-0.69101627954842071</v>
      </c>
      <c r="U2087">
        <v>17</v>
      </c>
      <c r="V2087">
        <v>3008</v>
      </c>
      <c r="W2087">
        <v>149</v>
      </c>
    </row>
    <row r="2088" spans="1:23">
      <c r="A2088" t="s">
        <v>351</v>
      </c>
      <c r="B2088" t="str">
        <f t="shared" si="32"/>
        <v>fixedasset_investment_yoy_historical_new_low_36_1</v>
      </c>
      <c r="C2088" t="s">
        <v>344</v>
      </c>
      <c r="D2088" t="s">
        <v>339</v>
      </c>
      <c r="E2088">
        <v>36</v>
      </c>
      <c r="F2088">
        <v>1</v>
      </c>
      <c r="G2088">
        <v>1</v>
      </c>
      <c r="H2088" t="s">
        <v>330</v>
      </c>
      <c r="I2088" t="s">
        <v>331</v>
      </c>
      <c r="K2088">
        <v>-9.8520944274296585E-2</v>
      </c>
      <c r="L2088">
        <v>-8.6515384515948313E-3</v>
      </c>
      <c r="M2088">
        <v>-4.8977973328793008E-2</v>
      </c>
      <c r="N2088">
        <v>0.53691275167785235</v>
      </c>
      <c r="O2088">
        <v>1.0034105755756151E-3</v>
      </c>
      <c r="P2088">
        <v>0.20654955575610209</v>
      </c>
      <c r="Q2088">
        <v>0.83664554329255247</v>
      </c>
      <c r="R2088">
        <v>148</v>
      </c>
      <c r="S2088">
        <v>0</v>
      </c>
      <c r="T2088">
        <v>-0.56815582994325742</v>
      </c>
      <c r="U2088">
        <v>19</v>
      </c>
      <c r="V2088">
        <v>3008</v>
      </c>
      <c r="W2088">
        <v>149</v>
      </c>
    </row>
    <row r="2089" spans="1:23">
      <c r="A2089" t="s">
        <v>351</v>
      </c>
      <c r="B2089" t="str">
        <f t="shared" si="32"/>
        <v>fixedasset_investment_yoy_historical_new_low_36_-1</v>
      </c>
      <c r="C2089" t="s">
        <v>344</v>
      </c>
      <c r="D2089" t="s">
        <v>339</v>
      </c>
      <c r="E2089">
        <v>36</v>
      </c>
      <c r="F2089">
        <v>-1</v>
      </c>
      <c r="G2089">
        <v>1</v>
      </c>
      <c r="H2089" t="s">
        <v>330</v>
      </c>
      <c r="I2089" t="s">
        <v>331</v>
      </c>
      <c r="K2089">
        <v>-0.23568209248746241</v>
      </c>
      <c r="L2089">
        <v>-2.2265148355723349E-2</v>
      </c>
      <c r="M2089">
        <v>-0.12604715894514851</v>
      </c>
      <c r="N2089">
        <v>0.46308724832214759</v>
      </c>
      <c r="O2089">
        <v>-1.1378644814536429E-4</v>
      </c>
      <c r="P2089">
        <v>-2.395531892575381E-2</v>
      </c>
      <c r="Q2089">
        <v>0.98092051699457139</v>
      </c>
      <c r="R2089">
        <v>148</v>
      </c>
      <c r="S2089">
        <v>0</v>
      </c>
      <c r="T2089">
        <v>-0.72202022430476021</v>
      </c>
      <c r="U2089">
        <v>19</v>
      </c>
      <c r="V2089">
        <v>3008</v>
      </c>
      <c r="W2089">
        <v>149</v>
      </c>
    </row>
    <row r="2090" spans="1:23">
      <c r="A2090" t="s">
        <v>351</v>
      </c>
      <c r="B2090" t="str">
        <f t="shared" si="32"/>
        <v>fixedasset_investment_ytd_yoy_historical_new_low_36_1</v>
      </c>
      <c r="C2090" t="s">
        <v>390</v>
      </c>
      <c r="D2090" t="s">
        <v>339</v>
      </c>
      <c r="E2090">
        <v>36</v>
      </c>
      <c r="F2090">
        <v>1</v>
      </c>
      <c r="G2090">
        <v>-1</v>
      </c>
      <c r="H2090" t="s">
        <v>330</v>
      </c>
      <c r="I2090" t="s">
        <v>331</v>
      </c>
      <c r="K2090">
        <v>-0.5121519830442085</v>
      </c>
      <c r="L2090">
        <v>-5.8358608885890513E-2</v>
      </c>
      <c r="M2090">
        <v>-0.33041968275513139</v>
      </c>
      <c r="N2090">
        <v>0.46979865771812079</v>
      </c>
      <c r="O2090">
        <v>-3.0709411596509801E-3</v>
      </c>
      <c r="P2090">
        <v>-0.63692709805934888</v>
      </c>
      <c r="Q2090">
        <v>0.52515629509498796</v>
      </c>
      <c r="R2090">
        <v>148</v>
      </c>
      <c r="S2090">
        <v>0</v>
      </c>
      <c r="T2090">
        <v>-0.57824541756954195</v>
      </c>
      <c r="U2090">
        <v>25</v>
      </c>
      <c r="V2090">
        <v>3008</v>
      </c>
      <c r="W2090">
        <v>149</v>
      </c>
    </row>
    <row r="2091" spans="1:23">
      <c r="A2091" t="s">
        <v>351</v>
      </c>
      <c r="B2091" t="str">
        <f t="shared" si="32"/>
        <v>fixedasset_investment_ytd_yoy_historical_new_low_36_-1</v>
      </c>
      <c r="C2091" t="s">
        <v>390</v>
      </c>
      <c r="D2091" t="s">
        <v>339</v>
      </c>
      <c r="E2091">
        <v>36</v>
      </c>
      <c r="F2091">
        <v>-1</v>
      </c>
      <c r="G2091">
        <v>-1</v>
      </c>
      <c r="H2091" t="s">
        <v>330</v>
      </c>
      <c r="I2091" t="s">
        <v>331</v>
      </c>
      <c r="K2091">
        <v>0.41235909871720122</v>
      </c>
      <c r="L2091">
        <v>2.934721235332205E-2</v>
      </c>
      <c r="M2091">
        <v>0.1661605165142411</v>
      </c>
      <c r="N2091">
        <v>0.53020134228187921</v>
      </c>
      <c r="O2091">
        <v>4.0708236143642109E-3</v>
      </c>
      <c r="P2091">
        <v>0.8271881359182971</v>
      </c>
      <c r="Q2091">
        <v>0.40946214483890547</v>
      </c>
      <c r="R2091">
        <v>148</v>
      </c>
      <c r="S2091">
        <v>0</v>
      </c>
      <c r="T2091">
        <v>-0.55057858670511572</v>
      </c>
      <c r="U2091">
        <v>25</v>
      </c>
      <c r="V2091">
        <v>3008</v>
      </c>
      <c r="W2091">
        <v>149</v>
      </c>
    </row>
    <row r="2092" spans="1:23">
      <c r="A2092" t="s">
        <v>351</v>
      </c>
      <c r="B2092" t="str">
        <f t="shared" si="32"/>
        <v>pmi_manufacturing_historical_new_low_36_1</v>
      </c>
      <c r="C2092" t="s">
        <v>347</v>
      </c>
      <c r="D2092" t="s">
        <v>339</v>
      </c>
      <c r="E2092">
        <v>36</v>
      </c>
      <c r="F2092">
        <v>1</v>
      </c>
      <c r="G2092">
        <v>1</v>
      </c>
      <c r="H2092" t="s">
        <v>330</v>
      </c>
      <c r="I2092" t="s">
        <v>331</v>
      </c>
      <c r="K2092">
        <v>-0.30962559034816017</v>
      </c>
      <c r="L2092">
        <v>-3.0564179725572349E-2</v>
      </c>
      <c r="M2092">
        <v>-0.17303165798613149</v>
      </c>
      <c r="N2092">
        <v>0.51677852348993292</v>
      </c>
      <c r="O2092">
        <v>-8.3657852380232837E-4</v>
      </c>
      <c r="P2092">
        <v>-0.17503505806134961</v>
      </c>
      <c r="Q2092">
        <v>0.86129131797724034</v>
      </c>
      <c r="R2092">
        <v>148</v>
      </c>
      <c r="S2092">
        <v>0</v>
      </c>
      <c r="T2092">
        <v>-0.62781463986693098</v>
      </c>
      <c r="U2092">
        <v>7</v>
      </c>
      <c r="V2092">
        <v>3008</v>
      </c>
      <c r="W2092">
        <v>149</v>
      </c>
    </row>
    <row r="2093" spans="1:23">
      <c r="A2093" t="s">
        <v>351</v>
      </c>
      <c r="B2093" t="str">
        <f t="shared" si="32"/>
        <v>pmi_manufacturing_historical_new_low_36_-1</v>
      </c>
      <c r="C2093" t="s">
        <v>347</v>
      </c>
      <c r="D2093" t="s">
        <v>339</v>
      </c>
      <c r="E2093">
        <v>36</v>
      </c>
      <c r="F2093">
        <v>-1</v>
      </c>
      <c r="G2093">
        <v>1</v>
      </c>
      <c r="H2093" t="s">
        <v>330</v>
      </c>
      <c r="I2093" t="s">
        <v>331</v>
      </c>
      <c r="K2093">
        <v>-1.9667938066698638E-3</v>
      </c>
      <c r="L2093">
        <v>-1.649199372165677E-4</v>
      </c>
      <c r="M2093">
        <v>-9.3365404953680783E-4</v>
      </c>
      <c r="N2093">
        <v>0.48322147651006708</v>
      </c>
      <c r="O2093">
        <v>1.6346127944434261E-3</v>
      </c>
      <c r="P2093">
        <v>0.34801974434001581</v>
      </c>
      <c r="Q2093">
        <v>0.72831985539771704</v>
      </c>
      <c r="R2093">
        <v>148</v>
      </c>
      <c r="S2093">
        <v>0</v>
      </c>
      <c r="T2093">
        <v>-0.67515031081631505</v>
      </c>
      <c r="U2093">
        <v>7</v>
      </c>
      <c r="V2093">
        <v>3008</v>
      </c>
      <c r="W2093">
        <v>149</v>
      </c>
    </row>
    <row r="2094" spans="1:23">
      <c r="A2094" t="s">
        <v>351</v>
      </c>
      <c r="B2094" t="str">
        <f t="shared" si="32"/>
        <v>pmi_manufacturing_neworder_historical_new_low_6_-1</v>
      </c>
      <c r="C2094" t="s">
        <v>424</v>
      </c>
      <c r="D2094" t="s">
        <v>339</v>
      </c>
      <c r="E2094">
        <v>6</v>
      </c>
      <c r="F2094">
        <v>-1</v>
      </c>
      <c r="G2094">
        <v>1</v>
      </c>
      <c r="H2094" t="s">
        <v>330</v>
      </c>
      <c r="I2094" t="s">
        <v>331</v>
      </c>
      <c r="K2094">
        <v>-0.83785926958641155</v>
      </c>
      <c r="L2094">
        <v>-0.14136724478956811</v>
      </c>
      <c r="M2094">
        <v>-0.80125752401518868</v>
      </c>
      <c r="N2094">
        <v>0.41610738255033558</v>
      </c>
      <c r="O2094">
        <v>-1.0416091511777669E-2</v>
      </c>
      <c r="P2094">
        <v>-2.1821451881729859</v>
      </c>
      <c r="Q2094">
        <v>3.06761586160205E-2</v>
      </c>
      <c r="R2094">
        <v>148</v>
      </c>
      <c r="S2094">
        <v>1</v>
      </c>
      <c r="T2094">
        <v>-0.91927897035637374</v>
      </c>
      <c r="U2094">
        <v>29</v>
      </c>
      <c r="V2094">
        <v>3008</v>
      </c>
      <c r="W2094">
        <v>149</v>
      </c>
    </row>
    <row r="2095" spans="1:23">
      <c r="A2095" t="s">
        <v>351</v>
      </c>
      <c r="B2095" t="str">
        <f t="shared" si="32"/>
        <v>pmi_manufacturing_neworder_exceed_expectation_36_-1</v>
      </c>
      <c r="C2095" t="s">
        <v>424</v>
      </c>
      <c r="D2095" t="s">
        <v>329</v>
      </c>
      <c r="E2095">
        <v>36</v>
      </c>
      <c r="F2095">
        <v>-1</v>
      </c>
      <c r="G2095">
        <v>1</v>
      </c>
      <c r="H2095" t="s">
        <v>330</v>
      </c>
      <c r="I2095" t="s">
        <v>331</v>
      </c>
      <c r="K2095">
        <v>-0.85148395056200799</v>
      </c>
      <c r="L2095">
        <v>-0.14765779449694291</v>
      </c>
      <c r="M2095">
        <v>-0.83702331363449245</v>
      </c>
      <c r="N2095">
        <v>0.41610738255033558</v>
      </c>
      <c r="O2095">
        <v>-1.109236963212094E-2</v>
      </c>
      <c r="P2095">
        <v>-2.4210343170357951</v>
      </c>
      <c r="Q2095">
        <v>1.6687064564647549E-2</v>
      </c>
      <c r="R2095">
        <v>148</v>
      </c>
      <c r="S2095">
        <v>1</v>
      </c>
      <c r="T2095">
        <v>-0.87941307777669475</v>
      </c>
      <c r="U2095">
        <v>30</v>
      </c>
      <c r="V2095">
        <v>3008</v>
      </c>
      <c r="W2095">
        <v>149</v>
      </c>
    </row>
    <row r="2096" spans="1:23">
      <c r="A2096" t="s">
        <v>351</v>
      </c>
      <c r="B2096" t="str">
        <f t="shared" si="32"/>
        <v>pmi_nonmanufacturing_marginal_improvement_6_-1</v>
      </c>
      <c r="C2096" t="s">
        <v>342</v>
      </c>
      <c r="D2096" t="s">
        <v>337</v>
      </c>
      <c r="E2096">
        <v>6</v>
      </c>
      <c r="F2096">
        <v>-1</v>
      </c>
      <c r="G2096">
        <v>-1</v>
      </c>
      <c r="H2096" t="s">
        <v>330</v>
      </c>
      <c r="I2096" t="s">
        <v>331</v>
      </c>
      <c r="K2096">
        <v>-0.74065429022811047</v>
      </c>
      <c r="L2096">
        <v>-0.1069067980222632</v>
      </c>
      <c r="M2096">
        <v>-0.60558398183416429</v>
      </c>
      <c r="N2096">
        <v>0.4563758389261745</v>
      </c>
      <c r="O2096">
        <v>-7.3685741982408466E-3</v>
      </c>
      <c r="P2096">
        <v>-1.53830872170223</v>
      </c>
      <c r="Q2096">
        <v>0.12610839258837131</v>
      </c>
      <c r="R2096">
        <v>148</v>
      </c>
      <c r="S2096">
        <v>0</v>
      </c>
      <c r="T2096">
        <v>-0.80737748235049933</v>
      </c>
      <c r="U2096">
        <v>22</v>
      </c>
      <c r="V2096">
        <v>3008</v>
      </c>
      <c r="W2096">
        <v>149</v>
      </c>
    </row>
    <row r="2097" spans="1:23">
      <c r="A2097" t="s">
        <v>351</v>
      </c>
      <c r="B2097" t="str">
        <f t="shared" si="32"/>
        <v>pmi_nonmanufacturing_historical_new_low_3_1</v>
      </c>
      <c r="C2097" t="s">
        <v>342</v>
      </c>
      <c r="D2097" t="s">
        <v>339</v>
      </c>
      <c r="E2097">
        <v>3</v>
      </c>
      <c r="F2097">
        <v>1</v>
      </c>
      <c r="G2097">
        <v>-1</v>
      </c>
      <c r="H2097" t="s">
        <v>330</v>
      </c>
      <c r="I2097" t="s">
        <v>331</v>
      </c>
      <c r="K2097">
        <v>-0.75868404234583242</v>
      </c>
      <c r="L2097">
        <v>-0.1122817253251691</v>
      </c>
      <c r="M2097">
        <v>-0.63607946929296588</v>
      </c>
      <c r="N2097">
        <v>0.48322147651006708</v>
      </c>
      <c r="O2097">
        <v>-7.8995193441241639E-3</v>
      </c>
      <c r="P2097">
        <v>-1.7498336232833731</v>
      </c>
      <c r="Q2097">
        <v>8.2219608851050272E-2</v>
      </c>
      <c r="R2097">
        <v>148</v>
      </c>
      <c r="S2097">
        <v>0</v>
      </c>
      <c r="T2097">
        <v>-0.79294654454785107</v>
      </c>
      <c r="U2097">
        <v>55</v>
      </c>
      <c r="V2097">
        <v>3008</v>
      </c>
      <c r="W2097">
        <v>149</v>
      </c>
    </row>
    <row r="2098" spans="1:23">
      <c r="A2098" t="s">
        <v>351</v>
      </c>
      <c r="B2098" t="str">
        <f t="shared" si="32"/>
        <v>export_yoy_historical_new_low_36_1</v>
      </c>
      <c r="C2098" t="s">
        <v>438</v>
      </c>
      <c r="D2098" t="s">
        <v>339</v>
      </c>
      <c r="E2098">
        <v>36</v>
      </c>
      <c r="F2098">
        <v>1</v>
      </c>
      <c r="G2098">
        <v>-1</v>
      </c>
      <c r="H2098" t="s">
        <v>330</v>
      </c>
      <c r="I2098" t="s">
        <v>331</v>
      </c>
      <c r="K2098">
        <v>-0.2179763412281028</v>
      </c>
      <c r="L2098">
        <v>-2.0387482144223031E-2</v>
      </c>
      <c r="M2098">
        <v>-0.115417185966308</v>
      </c>
      <c r="N2098">
        <v>0.51006711409395977</v>
      </c>
      <c r="O2098">
        <v>2.898485467174462E-5</v>
      </c>
      <c r="P2098">
        <v>6.0052592554719593E-3</v>
      </c>
      <c r="Q2098">
        <v>0.99521661216396184</v>
      </c>
      <c r="R2098">
        <v>148</v>
      </c>
      <c r="S2098">
        <v>0</v>
      </c>
      <c r="T2098">
        <v>-0.57858208732398886</v>
      </c>
      <c r="U2098">
        <v>11</v>
      </c>
      <c r="V2098">
        <v>3008</v>
      </c>
      <c r="W2098">
        <v>149</v>
      </c>
    </row>
    <row r="2099" spans="1:23">
      <c r="A2099" t="s">
        <v>351</v>
      </c>
      <c r="B2099" t="str">
        <f t="shared" si="32"/>
        <v>export_yoy_historical_new_low_36_-1</v>
      </c>
      <c r="C2099" t="s">
        <v>438</v>
      </c>
      <c r="D2099" t="s">
        <v>339</v>
      </c>
      <c r="E2099">
        <v>36</v>
      </c>
      <c r="F2099">
        <v>-1</v>
      </c>
      <c r="G2099">
        <v>-1</v>
      </c>
      <c r="H2099" t="s">
        <v>330</v>
      </c>
      <c r="I2099" t="s">
        <v>331</v>
      </c>
      <c r="K2099">
        <v>-0.1189312780885714</v>
      </c>
      <c r="L2099">
        <v>-1.0551699460302429E-2</v>
      </c>
      <c r="M2099">
        <v>-5.9735059496564893E-2</v>
      </c>
      <c r="N2099">
        <v>0.48322147651006708</v>
      </c>
      <c r="O2099">
        <v>8.256103726678348E-4</v>
      </c>
      <c r="P2099">
        <v>0.1744669229006956</v>
      </c>
      <c r="Q2099">
        <v>0.86173695655956284</v>
      </c>
      <c r="R2099">
        <v>148</v>
      </c>
      <c r="S2099">
        <v>0</v>
      </c>
      <c r="T2099">
        <v>-0.66367636750027093</v>
      </c>
      <c r="U2099">
        <v>11</v>
      </c>
      <c r="V2099">
        <v>3008</v>
      </c>
      <c r="W2099">
        <v>149</v>
      </c>
    </row>
    <row r="2100" spans="1:23">
      <c r="A2100" t="s">
        <v>351</v>
      </c>
      <c r="B2100" t="str">
        <f t="shared" si="32"/>
        <v>trade_balance_yoy_historical_new_low_36_1</v>
      </c>
      <c r="C2100" t="s">
        <v>439</v>
      </c>
      <c r="D2100" t="s">
        <v>339</v>
      </c>
      <c r="E2100">
        <v>36</v>
      </c>
      <c r="F2100">
        <v>1</v>
      </c>
      <c r="G2100">
        <v>1</v>
      </c>
      <c r="H2100" t="s">
        <v>330</v>
      </c>
      <c r="I2100" t="s">
        <v>331</v>
      </c>
      <c r="K2100">
        <v>-0.28719510150067318</v>
      </c>
      <c r="L2100">
        <v>-2.7963923642298941E-2</v>
      </c>
      <c r="M2100">
        <v>-0.1583101790806993</v>
      </c>
      <c r="N2100">
        <v>0.50335570469798663</v>
      </c>
      <c r="O2100">
        <v>-5.9976767029147572E-4</v>
      </c>
      <c r="P2100">
        <v>-0.1245300657748918</v>
      </c>
      <c r="Q2100">
        <v>0.90106457625154168</v>
      </c>
      <c r="R2100">
        <v>148</v>
      </c>
      <c r="S2100">
        <v>0</v>
      </c>
      <c r="T2100">
        <v>-0.57636073541998822</v>
      </c>
      <c r="U2100">
        <v>9</v>
      </c>
      <c r="V2100">
        <v>3008</v>
      </c>
      <c r="W2100">
        <v>149</v>
      </c>
    </row>
    <row r="2101" spans="1:23">
      <c r="A2101" t="s">
        <v>351</v>
      </c>
      <c r="B2101" t="str">
        <f t="shared" si="32"/>
        <v>trade_balance_yoy_historical_new_low_36_-1</v>
      </c>
      <c r="C2101" t="s">
        <v>439</v>
      </c>
      <c r="D2101" t="s">
        <v>339</v>
      </c>
      <c r="E2101">
        <v>36</v>
      </c>
      <c r="F2101">
        <v>-1</v>
      </c>
      <c r="G2101">
        <v>1</v>
      </c>
      <c r="H2101" t="s">
        <v>330</v>
      </c>
      <c r="I2101" t="s">
        <v>331</v>
      </c>
      <c r="K2101">
        <v>-3.3372824752959218E-2</v>
      </c>
      <c r="L2101">
        <v>-2.8395400592851061E-3</v>
      </c>
      <c r="M2101">
        <v>-1.60752868961592E-2</v>
      </c>
      <c r="N2101">
        <v>0.48993288590604028</v>
      </c>
      <c r="O2101">
        <v>1.440186053008349E-3</v>
      </c>
      <c r="P2101">
        <v>0.30504665916978918</v>
      </c>
      <c r="Q2101">
        <v>0.76075918665592235</v>
      </c>
      <c r="R2101">
        <v>148</v>
      </c>
      <c r="S2101">
        <v>0</v>
      </c>
      <c r="T2101">
        <v>-0.6438540025018662</v>
      </c>
      <c r="U2101">
        <v>9</v>
      </c>
      <c r="V2101">
        <v>3008</v>
      </c>
      <c r="W2101">
        <v>149</v>
      </c>
    </row>
    <row r="2102" spans="1:23">
      <c r="A2102" t="s">
        <v>351</v>
      </c>
      <c r="B2102" t="str">
        <f t="shared" si="32"/>
        <v>CPI_historical_new_low_36_1</v>
      </c>
      <c r="C2102" t="s">
        <v>386</v>
      </c>
      <c r="D2102" t="s">
        <v>339</v>
      </c>
      <c r="E2102">
        <v>36</v>
      </c>
      <c r="F2102">
        <v>1</v>
      </c>
      <c r="G2102">
        <v>-1</v>
      </c>
      <c r="H2102" t="s">
        <v>330</v>
      </c>
      <c r="I2102" t="s">
        <v>331</v>
      </c>
      <c r="K2102">
        <v>-0.59445849247417648</v>
      </c>
      <c r="L2102">
        <v>-7.282324988440303E-2</v>
      </c>
      <c r="M2102">
        <v>-0.41235946947547347</v>
      </c>
      <c r="N2102">
        <v>0.50335570469798663</v>
      </c>
      <c r="O2102">
        <v>-4.4286100465514688E-3</v>
      </c>
      <c r="P2102">
        <v>-0.97112579273648858</v>
      </c>
      <c r="Q2102">
        <v>0.33307008523049347</v>
      </c>
      <c r="R2102">
        <v>148</v>
      </c>
      <c r="S2102">
        <v>0</v>
      </c>
      <c r="T2102">
        <v>-0.69974013365427556</v>
      </c>
      <c r="U2102">
        <v>9</v>
      </c>
      <c r="V2102">
        <v>3008</v>
      </c>
      <c r="W2102">
        <v>149</v>
      </c>
    </row>
    <row r="2103" spans="1:23">
      <c r="A2103" t="s">
        <v>351</v>
      </c>
      <c r="B2103" t="str">
        <f t="shared" si="32"/>
        <v>CPI_historical_new_low_36_-1</v>
      </c>
      <c r="C2103" t="s">
        <v>386</v>
      </c>
      <c r="D2103" t="s">
        <v>339</v>
      </c>
      <c r="E2103">
        <v>36</v>
      </c>
      <c r="F2103">
        <v>-1</v>
      </c>
      <c r="G2103">
        <v>-1</v>
      </c>
      <c r="H2103" t="s">
        <v>330</v>
      </c>
      <c r="I2103" t="s">
        <v>331</v>
      </c>
      <c r="K2103">
        <v>0.69900385719402602</v>
      </c>
      <c r="L2103">
        <v>4.5405787902864203E-2</v>
      </c>
      <c r="M2103">
        <v>0.25710891288787541</v>
      </c>
      <c r="N2103">
        <v>0.48993288590604028</v>
      </c>
      <c r="O2103">
        <v>5.248259733734861E-3</v>
      </c>
      <c r="P2103">
        <v>1.0688967504039271</v>
      </c>
      <c r="Q2103">
        <v>0.28685647592348879</v>
      </c>
      <c r="R2103">
        <v>148</v>
      </c>
      <c r="S2103">
        <v>0</v>
      </c>
      <c r="T2103">
        <v>-0.56989062399048274</v>
      </c>
      <c r="U2103">
        <v>9</v>
      </c>
      <c r="V2103">
        <v>3008</v>
      </c>
      <c r="W2103">
        <v>149</v>
      </c>
    </row>
    <row r="2104" spans="1:23">
      <c r="A2104" t="s">
        <v>351</v>
      </c>
      <c r="B2104" t="str">
        <f t="shared" si="32"/>
        <v>core_CPI_historical_new_low_36_1</v>
      </c>
      <c r="C2104" t="s">
        <v>440</v>
      </c>
      <c r="D2104" t="s">
        <v>339</v>
      </c>
      <c r="E2104">
        <v>36</v>
      </c>
      <c r="F2104">
        <v>1</v>
      </c>
      <c r="G2104">
        <v>-1</v>
      </c>
      <c r="H2104" t="s">
        <v>330</v>
      </c>
      <c r="I2104" t="s">
        <v>331</v>
      </c>
      <c r="K2104">
        <v>5.3750204513111521E-2</v>
      </c>
      <c r="L2104">
        <v>4.3957925018593969E-3</v>
      </c>
      <c r="M2104">
        <v>2.4885954862998889E-2</v>
      </c>
      <c r="N2104">
        <v>0.50335570469798663</v>
      </c>
      <c r="O2104">
        <v>2.0119144633002099E-3</v>
      </c>
      <c r="P2104">
        <v>0.41872607007683449</v>
      </c>
      <c r="Q2104">
        <v>0.67602336909458538</v>
      </c>
      <c r="R2104">
        <v>148</v>
      </c>
      <c r="S2104">
        <v>0</v>
      </c>
      <c r="T2104">
        <v>-0.50036636155355207</v>
      </c>
      <c r="U2104">
        <v>17</v>
      </c>
      <c r="V2104">
        <v>3008</v>
      </c>
      <c r="W2104">
        <v>149</v>
      </c>
    </row>
    <row r="2105" spans="1:23">
      <c r="A2105" t="s">
        <v>351</v>
      </c>
      <c r="B2105" t="str">
        <f t="shared" si="32"/>
        <v>core_CPI_historical_new_low_36_-1</v>
      </c>
      <c r="C2105" t="s">
        <v>440</v>
      </c>
      <c r="D2105" t="s">
        <v>339</v>
      </c>
      <c r="E2105">
        <v>36</v>
      </c>
      <c r="F2105">
        <v>-1</v>
      </c>
      <c r="G2105">
        <v>-1</v>
      </c>
      <c r="H2105" t="s">
        <v>330</v>
      </c>
      <c r="I2105" t="s">
        <v>331</v>
      </c>
      <c r="K2105">
        <v>-0.34612910859930862</v>
      </c>
      <c r="L2105">
        <v>-3.4966147592640717E-2</v>
      </c>
      <c r="M2105">
        <v>-0.19795428704956811</v>
      </c>
      <c r="N2105">
        <v>0.48993288590604028</v>
      </c>
      <c r="O2105">
        <v>-1.1917506982967901E-3</v>
      </c>
      <c r="P2105">
        <v>-0.25349093656632471</v>
      </c>
      <c r="Q2105">
        <v>0.80024065635273911</v>
      </c>
      <c r="R2105">
        <v>148</v>
      </c>
      <c r="S2105">
        <v>0</v>
      </c>
      <c r="T2105">
        <v>-0.65591176616969382</v>
      </c>
      <c r="U2105">
        <v>17</v>
      </c>
      <c r="V2105">
        <v>3008</v>
      </c>
      <c r="W2105">
        <v>149</v>
      </c>
    </row>
    <row r="2106" spans="1:23">
      <c r="A2106" t="s">
        <v>351</v>
      </c>
      <c r="B2106" t="str">
        <f t="shared" si="32"/>
        <v>PPI_historical_new_low_36_1</v>
      </c>
      <c r="C2106" t="s">
        <v>421</v>
      </c>
      <c r="D2106" t="s">
        <v>339</v>
      </c>
      <c r="E2106">
        <v>36</v>
      </c>
      <c r="F2106">
        <v>1</v>
      </c>
      <c r="G2106">
        <v>1</v>
      </c>
      <c r="H2106" t="s">
        <v>330</v>
      </c>
      <c r="I2106" t="s">
        <v>331</v>
      </c>
      <c r="K2106">
        <v>1.665244578435221E-2</v>
      </c>
      <c r="L2106">
        <v>1.384554404617377E-3</v>
      </c>
      <c r="M2106">
        <v>7.8383402234179587E-3</v>
      </c>
      <c r="N2106">
        <v>0.51006711409395977</v>
      </c>
      <c r="O2106">
        <v>1.8015365637571599E-3</v>
      </c>
      <c r="P2106">
        <v>0.37168850199449721</v>
      </c>
      <c r="Q2106">
        <v>0.71065638743102189</v>
      </c>
      <c r="R2106">
        <v>148</v>
      </c>
      <c r="S2106">
        <v>0</v>
      </c>
      <c r="T2106">
        <v>-0.48397108965323088</v>
      </c>
      <c r="U2106">
        <v>11</v>
      </c>
      <c r="V2106">
        <v>3008</v>
      </c>
      <c r="W2106">
        <v>149</v>
      </c>
    </row>
    <row r="2107" spans="1:23">
      <c r="A2107" t="s">
        <v>351</v>
      </c>
      <c r="B2107" t="str">
        <f t="shared" si="32"/>
        <v>PPI_historical_new_low_36_-1</v>
      </c>
      <c r="C2107" t="s">
        <v>421</v>
      </c>
      <c r="D2107" t="s">
        <v>339</v>
      </c>
      <c r="E2107">
        <v>36</v>
      </c>
      <c r="F2107">
        <v>-1</v>
      </c>
      <c r="G2107">
        <v>1</v>
      </c>
      <c r="H2107" t="s">
        <v>330</v>
      </c>
      <c r="I2107" t="s">
        <v>331</v>
      </c>
      <c r="K2107">
        <v>-0.32226928839277291</v>
      </c>
      <c r="L2107">
        <v>-3.2064218769476523E-2</v>
      </c>
      <c r="M2107">
        <v>-0.1815242903240889</v>
      </c>
      <c r="N2107">
        <v>0.48322147651006708</v>
      </c>
      <c r="O2107">
        <v>-9.1062807049347252E-4</v>
      </c>
      <c r="P2107">
        <v>-0.19130558285823809</v>
      </c>
      <c r="Q2107">
        <v>0.84854838544757838</v>
      </c>
      <c r="R2107">
        <v>148</v>
      </c>
      <c r="S2107">
        <v>0</v>
      </c>
      <c r="T2107">
        <v>-0.75663350243002747</v>
      </c>
      <c r="U2107">
        <v>11</v>
      </c>
      <c r="V2107">
        <v>3008</v>
      </c>
      <c r="W2107">
        <v>149</v>
      </c>
    </row>
    <row r="2108" spans="1:23">
      <c r="A2108" t="s">
        <v>351</v>
      </c>
      <c r="B2108" t="str">
        <f t="shared" si="32"/>
        <v>CPI_PPI_historical_new_low_36_1</v>
      </c>
      <c r="C2108" t="s">
        <v>345</v>
      </c>
      <c r="D2108" t="s">
        <v>339</v>
      </c>
      <c r="E2108">
        <v>36</v>
      </c>
      <c r="F2108">
        <v>1</v>
      </c>
      <c r="G2108">
        <v>-1</v>
      </c>
      <c r="H2108" t="s">
        <v>330</v>
      </c>
      <c r="I2108" t="s">
        <v>331</v>
      </c>
      <c r="K2108">
        <v>-0.13136703961699461</v>
      </c>
      <c r="L2108">
        <v>-1.172931337692973E-2</v>
      </c>
      <c r="M2108">
        <v>-6.640169246264481E-2</v>
      </c>
      <c r="N2108">
        <v>0.50335570469798663</v>
      </c>
      <c r="O2108">
        <v>7.3790506071739819E-4</v>
      </c>
      <c r="P2108">
        <v>0.15230341272644279</v>
      </c>
      <c r="Q2108">
        <v>0.87915506449653957</v>
      </c>
      <c r="R2108">
        <v>148</v>
      </c>
      <c r="S2108">
        <v>0</v>
      </c>
      <c r="T2108">
        <v>-0.62194663535474537</v>
      </c>
      <c r="U2108">
        <v>5</v>
      </c>
      <c r="V2108">
        <v>3008</v>
      </c>
      <c r="W2108">
        <v>149</v>
      </c>
    </row>
    <row r="2109" spans="1:23">
      <c r="A2109" t="s">
        <v>351</v>
      </c>
      <c r="B2109" t="str">
        <f t="shared" si="32"/>
        <v>CPI_PPI_historical_new_low_36_-1</v>
      </c>
      <c r="C2109" t="s">
        <v>345</v>
      </c>
      <c r="D2109" t="s">
        <v>339</v>
      </c>
      <c r="E2109">
        <v>36</v>
      </c>
      <c r="F2109">
        <v>-1</v>
      </c>
      <c r="G2109">
        <v>-1</v>
      </c>
      <c r="H2109" t="s">
        <v>330</v>
      </c>
      <c r="I2109" t="s">
        <v>331</v>
      </c>
      <c r="K2109">
        <v>-0.20678051954781509</v>
      </c>
      <c r="L2109">
        <v>-1.92201852188526E-2</v>
      </c>
      <c r="M2109">
        <v>-0.10880882682251219</v>
      </c>
      <c r="N2109">
        <v>0.48993288590604028</v>
      </c>
      <c r="O2109">
        <v>1.17892222671589E-4</v>
      </c>
      <c r="P2109">
        <v>2.5001917027206281E-2</v>
      </c>
      <c r="Q2109">
        <v>0.98008711336015653</v>
      </c>
      <c r="R2109">
        <v>148</v>
      </c>
      <c r="S2109">
        <v>0</v>
      </c>
      <c r="T2109">
        <v>-0.68348604491772513</v>
      </c>
      <c r="U2109">
        <v>5</v>
      </c>
      <c r="V2109">
        <v>3008</v>
      </c>
      <c r="W2109">
        <v>149</v>
      </c>
    </row>
    <row r="2110" spans="1:23">
      <c r="A2110" t="s">
        <v>351</v>
      </c>
      <c r="B2110" t="str">
        <f t="shared" si="32"/>
        <v>core_CPI_PPI_historical_new_low_36_1</v>
      </c>
      <c r="C2110" t="s">
        <v>420</v>
      </c>
      <c r="D2110" t="s">
        <v>339</v>
      </c>
      <c r="E2110">
        <v>36</v>
      </c>
      <c r="F2110">
        <v>1</v>
      </c>
      <c r="G2110">
        <v>-1</v>
      </c>
      <c r="H2110" t="s">
        <v>330</v>
      </c>
      <c r="I2110" t="s">
        <v>331</v>
      </c>
      <c r="K2110">
        <v>-0.13713217946315481</v>
      </c>
      <c r="L2110">
        <v>-1.2280496918934619E-2</v>
      </c>
      <c r="M2110">
        <v>-6.9522021695578556E-2</v>
      </c>
      <c r="N2110">
        <v>0.51006711409395977</v>
      </c>
      <c r="O2110">
        <v>6.9740281233607706E-4</v>
      </c>
      <c r="P2110">
        <v>0.1437976651614388</v>
      </c>
      <c r="Q2110">
        <v>0.88585585770651576</v>
      </c>
      <c r="R2110">
        <v>148</v>
      </c>
      <c r="S2110">
        <v>0</v>
      </c>
      <c r="T2110">
        <v>-0.62194663535474537</v>
      </c>
      <c r="U2110">
        <v>7</v>
      </c>
      <c r="V2110">
        <v>3008</v>
      </c>
      <c r="W2110">
        <v>149</v>
      </c>
    </row>
    <row r="2111" spans="1:23">
      <c r="A2111" t="s">
        <v>351</v>
      </c>
      <c r="B2111" t="str">
        <f t="shared" si="32"/>
        <v>core_CPI_PPI_historical_new_low_36_-1</v>
      </c>
      <c r="C2111" t="s">
        <v>420</v>
      </c>
      <c r="D2111" t="s">
        <v>339</v>
      </c>
      <c r="E2111">
        <v>36</v>
      </c>
      <c r="F2111">
        <v>-1</v>
      </c>
      <c r="G2111">
        <v>-1</v>
      </c>
      <c r="H2111" t="s">
        <v>330</v>
      </c>
      <c r="I2111" t="s">
        <v>331</v>
      </c>
      <c r="K2111">
        <v>-0.2014807260862185</v>
      </c>
      <c r="L2111">
        <v>-1.8672874276270849E-2</v>
      </c>
      <c r="M2111">
        <v>-0.10571037793691609</v>
      </c>
      <c r="N2111">
        <v>0.48322147651006708</v>
      </c>
      <c r="O2111">
        <v>1.692365697872728E-4</v>
      </c>
      <c r="P2111">
        <v>3.5810717843789162E-2</v>
      </c>
      <c r="Q2111">
        <v>0.97148154159193467</v>
      </c>
      <c r="R2111">
        <v>148</v>
      </c>
      <c r="S2111">
        <v>0</v>
      </c>
      <c r="T2111">
        <v>-0.6813712978256683</v>
      </c>
      <c r="U2111">
        <v>7</v>
      </c>
      <c r="V2111">
        <v>3008</v>
      </c>
      <c r="W2111">
        <v>149</v>
      </c>
    </row>
    <row r="2112" spans="1:23">
      <c r="A2112" t="s">
        <v>351</v>
      </c>
      <c r="B2112" t="str">
        <f t="shared" si="32"/>
        <v>tot_retail_sales_yoy_historical_new_low_36_1</v>
      </c>
      <c r="C2112" t="s">
        <v>441</v>
      </c>
      <c r="D2112" t="s">
        <v>339</v>
      </c>
      <c r="E2112">
        <v>36</v>
      </c>
      <c r="F2112">
        <v>1</v>
      </c>
      <c r="G2112">
        <v>1</v>
      </c>
      <c r="H2112" t="s">
        <v>330</v>
      </c>
      <c r="I2112" t="s">
        <v>331</v>
      </c>
      <c r="K2112">
        <v>-0.71944952110269744</v>
      </c>
      <c r="L2112">
        <v>-0.101007141217582</v>
      </c>
      <c r="M2112">
        <v>-0.57211958617300973</v>
      </c>
      <c r="N2112">
        <v>0.43624161073825501</v>
      </c>
      <c r="O2112">
        <v>-6.7831073146754099E-3</v>
      </c>
      <c r="P2112">
        <v>-1.4213941431458379</v>
      </c>
      <c r="Q2112">
        <v>0.15730592726848841</v>
      </c>
      <c r="R2112">
        <v>148</v>
      </c>
      <c r="S2112">
        <v>0</v>
      </c>
      <c r="T2112">
        <v>-0.7764348852551094</v>
      </c>
      <c r="U2112">
        <v>23</v>
      </c>
      <c r="V2112">
        <v>3008</v>
      </c>
      <c r="W2112">
        <v>149</v>
      </c>
    </row>
    <row r="2113" spans="1:23">
      <c r="A2113" t="s">
        <v>351</v>
      </c>
      <c r="B2113" t="str">
        <f t="shared" si="32"/>
        <v>tot_retail_sales_yoy_historical_new_low_36_-1</v>
      </c>
      <c r="C2113" t="s">
        <v>441</v>
      </c>
      <c r="D2113" t="s">
        <v>339</v>
      </c>
      <c r="E2113">
        <v>36</v>
      </c>
      <c r="F2113">
        <v>-1</v>
      </c>
      <c r="G2113">
        <v>1</v>
      </c>
      <c r="H2113" t="s">
        <v>330</v>
      </c>
      <c r="I2113" t="s">
        <v>331</v>
      </c>
      <c r="K2113">
        <v>1.4559451413051281</v>
      </c>
      <c r="L2113">
        <v>7.8179800329654769E-2</v>
      </c>
      <c r="M2113">
        <v>0.44282210616515211</v>
      </c>
      <c r="N2113">
        <v>0.55704697986577179</v>
      </c>
      <c r="O2113">
        <v>7.7910075563224213E-3</v>
      </c>
      <c r="P2113">
        <v>1.58075819726391</v>
      </c>
      <c r="Q2113">
        <v>0.1160681332606158</v>
      </c>
      <c r="R2113">
        <v>148</v>
      </c>
      <c r="S2113">
        <v>0</v>
      </c>
      <c r="T2113">
        <v>-0.52990734188269084</v>
      </c>
      <c r="U2113">
        <v>23</v>
      </c>
      <c r="V2113">
        <v>3008</v>
      </c>
      <c r="W2113">
        <v>149</v>
      </c>
    </row>
    <row r="2114" spans="1:23">
      <c r="A2114" t="s">
        <v>351</v>
      </c>
      <c r="B2114" t="str">
        <f t="shared" si="32"/>
        <v>consumer_confidence_historical_new_low_36_1</v>
      </c>
      <c r="C2114" t="s">
        <v>442</v>
      </c>
      <c r="D2114" t="s">
        <v>339</v>
      </c>
      <c r="E2114">
        <v>36</v>
      </c>
      <c r="F2114">
        <v>1</v>
      </c>
      <c r="G2114">
        <v>-1</v>
      </c>
      <c r="H2114" t="s">
        <v>330</v>
      </c>
      <c r="I2114" t="s">
        <v>331</v>
      </c>
      <c r="K2114">
        <v>-0.32096521152753571</v>
      </c>
      <c r="L2114">
        <v>-3.1908323566170682E-2</v>
      </c>
      <c r="M2114">
        <v>-0.18064172172044521</v>
      </c>
      <c r="N2114">
        <v>0.50335570469798663</v>
      </c>
      <c r="O2114">
        <v>-9.2151382908659267E-4</v>
      </c>
      <c r="P2114">
        <v>-0.19109894097038421</v>
      </c>
      <c r="Q2114">
        <v>0.84870998257437846</v>
      </c>
      <c r="R2114">
        <v>148</v>
      </c>
      <c r="S2114">
        <v>0</v>
      </c>
      <c r="T2114">
        <v>-0.56805681693804122</v>
      </c>
      <c r="U2114">
        <v>7</v>
      </c>
      <c r="V2114">
        <v>3008</v>
      </c>
      <c r="W2114">
        <v>149</v>
      </c>
    </row>
    <row r="2115" spans="1:23">
      <c r="A2115" t="s">
        <v>351</v>
      </c>
      <c r="B2115" t="str">
        <f t="shared" ref="B2115:B2178" si="33">C2115&amp;"_"&amp;D2115&amp;"_"&amp;E2115&amp;"_"&amp;F2115</f>
        <v>consumer_confidence_historical_new_low_36_-1</v>
      </c>
      <c r="C2115" t="s">
        <v>442</v>
      </c>
      <c r="D2115" t="s">
        <v>339</v>
      </c>
      <c r="E2115">
        <v>36</v>
      </c>
      <c r="F2115">
        <v>-1</v>
      </c>
      <c r="G2115">
        <v>-1</v>
      </c>
      <c r="H2115" t="s">
        <v>330</v>
      </c>
      <c r="I2115" t="s">
        <v>331</v>
      </c>
      <c r="K2115">
        <v>1.469997890482988E-2</v>
      </c>
      <c r="L2115">
        <v>1.2232979322226441E-3</v>
      </c>
      <c r="M2115">
        <v>6.9254232111410994E-3</v>
      </c>
      <c r="N2115">
        <v>0.48993288590604028</v>
      </c>
      <c r="O2115">
        <v>1.7697488361532641E-3</v>
      </c>
      <c r="P2115">
        <v>0.37453649643438852</v>
      </c>
      <c r="Q2115">
        <v>0.70854131221389927</v>
      </c>
      <c r="R2115">
        <v>148</v>
      </c>
      <c r="S2115">
        <v>0</v>
      </c>
      <c r="T2115">
        <v>-0.6204746365574193</v>
      </c>
      <c r="U2115">
        <v>7</v>
      </c>
      <c r="V2115">
        <v>3008</v>
      </c>
      <c r="W2115">
        <v>149</v>
      </c>
    </row>
    <row r="2116" spans="1:23">
      <c r="A2116" t="s">
        <v>351</v>
      </c>
      <c r="B2116" t="str">
        <f t="shared" si="33"/>
        <v>M1_historical_new_low_36_1</v>
      </c>
      <c r="C2116" t="s">
        <v>343</v>
      </c>
      <c r="D2116" t="s">
        <v>339</v>
      </c>
      <c r="E2116">
        <v>36</v>
      </c>
      <c r="F2116">
        <v>1</v>
      </c>
      <c r="G2116">
        <v>-1</v>
      </c>
      <c r="H2116" t="s">
        <v>330</v>
      </c>
      <c r="I2116" t="s">
        <v>331</v>
      </c>
      <c r="K2116">
        <v>-0.26743804997257747</v>
      </c>
      <c r="L2116">
        <v>-2.573495660592651E-2</v>
      </c>
      <c r="M2116">
        <v>-0.14569098962638269</v>
      </c>
      <c r="N2116">
        <v>0.50335570469798663</v>
      </c>
      <c r="O2116">
        <v>-3.8680652102243977E-4</v>
      </c>
      <c r="P2116">
        <v>-7.9550272101172201E-2</v>
      </c>
      <c r="Q2116">
        <v>0.93670240866947052</v>
      </c>
      <c r="R2116">
        <v>148</v>
      </c>
      <c r="S2116">
        <v>0</v>
      </c>
      <c r="T2116">
        <v>-0.59814753274884114</v>
      </c>
      <c r="U2116">
        <v>15</v>
      </c>
      <c r="V2116">
        <v>3008</v>
      </c>
      <c r="W2116">
        <v>149</v>
      </c>
    </row>
    <row r="2117" spans="1:23">
      <c r="A2117" t="s">
        <v>351</v>
      </c>
      <c r="B2117" t="str">
        <f t="shared" si="33"/>
        <v>M1_historical_new_low_36_-1</v>
      </c>
      <c r="C2117" t="s">
        <v>343</v>
      </c>
      <c r="D2117" t="s">
        <v>339</v>
      </c>
      <c r="E2117">
        <v>36</v>
      </c>
      <c r="F2117">
        <v>-1</v>
      </c>
      <c r="G2117">
        <v>-1</v>
      </c>
      <c r="H2117" t="s">
        <v>330</v>
      </c>
      <c r="I2117" t="s">
        <v>331</v>
      </c>
      <c r="K2117">
        <v>-5.9442569310541593E-2</v>
      </c>
      <c r="L2117">
        <v>-5.1208882511892817E-3</v>
      </c>
      <c r="M2117">
        <v>-2.899042296850312E-2</v>
      </c>
      <c r="N2117">
        <v>0.48993288590604028</v>
      </c>
      <c r="O2117">
        <v>1.2878031678337249E-3</v>
      </c>
      <c r="P2117">
        <v>0.27051313073419908</v>
      </c>
      <c r="Q2117">
        <v>0.78714239142019149</v>
      </c>
      <c r="R2117">
        <v>148</v>
      </c>
      <c r="S2117">
        <v>0</v>
      </c>
      <c r="T2117">
        <v>-0.57344290798643305</v>
      </c>
      <c r="U2117">
        <v>15</v>
      </c>
      <c r="V2117">
        <v>3008</v>
      </c>
      <c r="W2117">
        <v>149</v>
      </c>
    </row>
    <row r="2118" spans="1:23">
      <c r="A2118" t="s">
        <v>351</v>
      </c>
      <c r="B2118" t="str">
        <f t="shared" si="33"/>
        <v>M2_historical_new_low_36_1</v>
      </c>
      <c r="C2118" t="s">
        <v>341</v>
      </c>
      <c r="D2118" t="s">
        <v>339</v>
      </c>
      <c r="E2118">
        <v>36</v>
      </c>
      <c r="F2118">
        <v>1</v>
      </c>
      <c r="G2118">
        <v>-1</v>
      </c>
      <c r="H2118" t="s">
        <v>330</v>
      </c>
      <c r="I2118" t="s">
        <v>331</v>
      </c>
      <c r="K2118">
        <v>-0.39972008523223768</v>
      </c>
      <c r="L2118">
        <v>-4.1855001511439498E-2</v>
      </c>
      <c r="M2118">
        <v>-0.23695943991461929</v>
      </c>
      <c r="N2118">
        <v>0.48993288590604028</v>
      </c>
      <c r="O2118">
        <v>-1.73850504516387E-3</v>
      </c>
      <c r="P2118">
        <v>-0.35947230242513711</v>
      </c>
      <c r="Q2118">
        <v>0.71975417535653818</v>
      </c>
      <c r="R2118">
        <v>148</v>
      </c>
      <c r="S2118">
        <v>0</v>
      </c>
      <c r="T2118">
        <v>-0.54838409195332938</v>
      </c>
      <c r="U2118">
        <v>17</v>
      </c>
      <c r="V2118">
        <v>3008</v>
      </c>
      <c r="W2118">
        <v>149</v>
      </c>
    </row>
    <row r="2119" spans="1:23">
      <c r="A2119" t="s">
        <v>351</v>
      </c>
      <c r="B2119" t="str">
        <f t="shared" si="33"/>
        <v>M2_historical_new_low_36_-1</v>
      </c>
      <c r="C2119" t="s">
        <v>341</v>
      </c>
      <c r="D2119" t="s">
        <v>339</v>
      </c>
      <c r="E2119">
        <v>36</v>
      </c>
      <c r="F2119">
        <v>-1</v>
      </c>
      <c r="G2119">
        <v>-1</v>
      </c>
      <c r="H2119" t="s">
        <v>330</v>
      </c>
      <c r="I2119" t="s">
        <v>331</v>
      </c>
      <c r="K2119">
        <v>0.14782548705668969</v>
      </c>
      <c r="L2119">
        <v>1.161717955926389E-2</v>
      </c>
      <c r="M2119">
        <v>6.5769926229685124E-2</v>
      </c>
      <c r="N2119">
        <v>0.50335570469798663</v>
      </c>
      <c r="O2119">
        <v>2.602766769739139E-3</v>
      </c>
      <c r="P2119">
        <v>0.55027230744253286</v>
      </c>
      <c r="Q2119">
        <v>0.5829621657395847</v>
      </c>
      <c r="R2119">
        <v>148</v>
      </c>
      <c r="S2119">
        <v>0</v>
      </c>
      <c r="T2119">
        <v>-0.60597164967454542</v>
      </c>
      <c r="U2119">
        <v>17</v>
      </c>
      <c r="V2119">
        <v>3008</v>
      </c>
      <c r="W2119">
        <v>149</v>
      </c>
    </row>
    <row r="2120" spans="1:23">
      <c r="A2120" t="s">
        <v>351</v>
      </c>
      <c r="B2120" t="str">
        <f t="shared" si="33"/>
        <v>M2_M1_historical_new_low_36_1</v>
      </c>
      <c r="C2120" t="s">
        <v>334</v>
      </c>
      <c r="D2120" t="s">
        <v>339</v>
      </c>
      <c r="E2120">
        <v>36</v>
      </c>
      <c r="F2120">
        <v>1</v>
      </c>
      <c r="G2120">
        <v>1</v>
      </c>
      <c r="H2120" t="s">
        <v>330</v>
      </c>
      <c r="I2120" t="s">
        <v>331</v>
      </c>
      <c r="K2120">
        <v>-0.2380350984448768</v>
      </c>
      <c r="L2120">
        <v>-2.2517674337702801E-2</v>
      </c>
      <c r="M2120">
        <v>-0.12747680131473041</v>
      </c>
      <c r="N2120">
        <v>0.53020134228187921</v>
      </c>
      <c r="O2120">
        <v>-1.5727474870139981E-4</v>
      </c>
      <c r="P2120">
        <v>-3.2740348068310637E-2</v>
      </c>
      <c r="Q2120">
        <v>0.97392576074161474</v>
      </c>
      <c r="R2120">
        <v>148</v>
      </c>
      <c r="S2120">
        <v>0</v>
      </c>
      <c r="T2120">
        <v>-0.56141253419546877</v>
      </c>
      <c r="U2120">
        <v>9</v>
      </c>
      <c r="V2120">
        <v>3008</v>
      </c>
      <c r="W2120">
        <v>149</v>
      </c>
    </row>
    <row r="2121" spans="1:23">
      <c r="A2121" t="s">
        <v>351</v>
      </c>
      <c r="B2121" t="str">
        <f t="shared" si="33"/>
        <v>M2_M1_historical_new_low_36_-1</v>
      </c>
      <c r="C2121" t="s">
        <v>334</v>
      </c>
      <c r="D2121" t="s">
        <v>339</v>
      </c>
      <c r="E2121">
        <v>36</v>
      </c>
      <c r="F2121">
        <v>-1</v>
      </c>
      <c r="G2121">
        <v>1</v>
      </c>
      <c r="H2121" t="s">
        <v>330</v>
      </c>
      <c r="I2121" t="s">
        <v>331</v>
      </c>
      <c r="K2121">
        <v>-9.5737107926604614E-2</v>
      </c>
      <c r="L2121">
        <v>-8.3954302467046382E-3</v>
      </c>
      <c r="M2121">
        <v>-4.7528114025474757E-2</v>
      </c>
      <c r="N2121">
        <v>0.46979865771812079</v>
      </c>
      <c r="O2121">
        <v>9.9432733630004069E-4</v>
      </c>
      <c r="P2121">
        <v>0.21021077191216889</v>
      </c>
      <c r="Q2121">
        <v>0.83379229050718451</v>
      </c>
      <c r="R2121">
        <v>148</v>
      </c>
      <c r="S2121">
        <v>0</v>
      </c>
      <c r="T2121">
        <v>-0.65316005924385923</v>
      </c>
      <c r="U2121">
        <v>9</v>
      </c>
      <c r="V2121">
        <v>3008</v>
      </c>
      <c r="W2121">
        <v>149</v>
      </c>
    </row>
    <row r="2122" spans="1:23">
      <c r="A2122" t="s">
        <v>351</v>
      </c>
      <c r="B2122" t="str">
        <f t="shared" si="33"/>
        <v>TSF_newadded_MA12_yoy_historical_new_low_36_1</v>
      </c>
      <c r="C2122" t="s">
        <v>332</v>
      </c>
      <c r="D2122" t="s">
        <v>339</v>
      </c>
      <c r="E2122">
        <v>36</v>
      </c>
      <c r="F2122">
        <v>1</v>
      </c>
      <c r="G2122">
        <v>-1</v>
      </c>
      <c r="H2122" t="s">
        <v>330</v>
      </c>
      <c r="I2122" t="s">
        <v>331</v>
      </c>
      <c r="K2122">
        <v>-0.37610728766712159</v>
      </c>
      <c r="L2122">
        <v>-3.8752981007767362E-2</v>
      </c>
      <c r="M2122">
        <v>-0.21939523143447739</v>
      </c>
      <c r="N2122">
        <v>0.50335570469798663</v>
      </c>
      <c r="O2122">
        <v>-1.3682392745859181E-3</v>
      </c>
      <c r="P2122">
        <v>-0.27488920370496439</v>
      </c>
      <c r="Q2122">
        <v>0.78378472682504019</v>
      </c>
      <c r="R2122">
        <v>148</v>
      </c>
      <c r="S2122">
        <v>0</v>
      </c>
      <c r="T2122">
        <v>-0.58738289182242953</v>
      </c>
      <c r="U2122">
        <v>7</v>
      </c>
      <c r="V2122">
        <v>3008</v>
      </c>
      <c r="W2122">
        <v>149</v>
      </c>
    </row>
    <row r="2123" spans="1:23">
      <c r="A2123" t="s">
        <v>351</v>
      </c>
      <c r="B2123" t="str">
        <f t="shared" si="33"/>
        <v>TSF_newadded_MA12_yoy_historical_new_low_36_-1</v>
      </c>
      <c r="C2123" t="s">
        <v>332</v>
      </c>
      <c r="D2123" t="s">
        <v>339</v>
      </c>
      <c r="E2123">
        <v>36</v>
      </c>
      <c r="F2123">
        <v>-1</v>
      </c>
      <c r="G2123">
        <v>-1</v>
      </c>
      <c r="H2123" t="s">
        <v>330</v>
      </c>
      <c r="I2123" t="s">
        <v>331</v>
      </c>
      <c r="K2123">
        <v>0.1043831285707171</v>
      </c>
      <c r="L2123">
        <v>8.3526105454116983E-3</v>
      </c>
      <c r="M2123">
        <v>4.7287276385921347E-2</v>
      </c>
      <c r="N2123">
        <v>0.48993288590604028</v>
      </c>
      <c r="O2123">
        <v>2.458997285626657E-3</v>
      </c>
      <c r="P2123">
        <v>0.50144624416858441</v>
      </c>
      <c r="Q2123">
        <v>0.61680217108269431</v>
      </c>
      <c r="R2123">
        <v>148</v>
      </c>
      <c r="S2123">
        <v>0</v>
      </c>
      <c r="T2123">
        <v>-0.62211970654901183</v>
      </c>
      <c r="U2123">
        <v>7</v>
      </c>
      <c r="V2123">
        <v>3008</v>
      </c>
      <c r="W2123">
        <v>149</v>
      </c>
    </row>
    <row r="2124" spans="1:23">
      <c r="A2124" t="s">
        <v>351</v>
      </c>
      <c r="B2124" t="str">
        <f t="shared" si="33"/>
        <v>TSF_yoy_historical_new_low_36_1</v>
      </c>
      <c r="C2124" t="s">
        <v>391</v>
      </c>
      <c r="D2124" t="s">
        <v>339</v>
      </c>
      <c r="E2124">
        <v>36</v>
      </c>
      <c r="F2124">
        <v>1</v>
      </c>
      <c r="G2124">
        <v>-1</v>
      </c>
      <c r="H2124" t="s">
        <v>330</v>
      </c>
      <c r="I2124" t="s">
        <v>331</v>
      </c>
      <c r="K2124">
        <v>-0.1852408006099249</v>
      </c>
      <c r="L2124">
        <v>-1.7016256990261099E-2</v>
      </c>
      <c r="M2124">
        <v>-9.633193486508565E-2</v>
      </c>
      <c r="N2124">
        <v>0.48993288590604028</v>
      </c>
      <c r="O2124">
        <v>2.4693507995364808E-4</v>
      </c>
      <c r="P2124">
        <v>5.2015756113209993E-2</v>
      </c>
      <c r="Q2124">
        <v>0.95858627928755724</v>
      </c>
      <c r="R2124">
        <v>148</v>
      </c>
      <c r="S2124">
        <v>0</v>
      </c>
      <c r="T2124">
        <v>-0.50557261977576406</v>
      </c>
      <c r="U2124">
        <v>33</v>
      </c>
      <c r="V2124">
        <v>3008</v>
      </c>
      <c r="W2124">
        <v>149</v>
      </c>
    </row>
    <row r="2125" spans="1:23">
      <c r="A2125" t="s">
        <v>351</v>
      </c>
      <c r="B2125" t="str">
        <f t="shared" si="33"/>
        <v>TSF_yoy_historical_new_low_36_-1</v>
      </c>
      <c r="C2125" t="s">
        <v>391</v>
      </c>
      <c r="D2125" t="s">
        <v>339</v>
      </c>
      <c r="E2125">
        <v>36</v>
      </c>
      <c r="F2125">
        <v>-1</v>
      </c>
      <c r="G2125">
        <v>-1</v>
      </c>
      <c r="H2125" t="s">
        <v>330</v>
      </c>
      <c r="I2125" t="s">
        <v>331</v>
      </c>
      <c r="K2125">
        <v>-0.15433101454460721</v>
      </c>
      <c r="L2125">
        <v>-1.3945095356262319E-2</v>
      </c>
      <c r="M2125">
        <v>-7.8945564721766517E-2</v>
      </c>
      <c r="N2125">
        <v>0.50335570469798663</v>
      </c>
      <c r="O2125">
        <v>4.8992244799949043E-4</v>
      </c>
      <c r="P2125">
        <v>0.1055206839374558</v>
      </c>
      <c r="Q2125">
        <v>0.91610553912756421</v>
      </c>
      <c r="R2125">
        <v>148</v>
      </c>
      <c r="S2125">
        <v>0</v>
      </c>
      <c r="T2125">
        <v>-0.54752576724846513</v>
      </c>
      <c r="U2125">
        <v>33</v>
      </c>
      <c r="V2125">
        <v>3008</v>
      </c>
      <c r="W2125">
        <v>149</v>
      </c>
    </row>
    <row r="2126" spans="1:23">
      <c r="A2126" t="s">
        <v>351</v>
      </c>
      <c r="B2126" t="str">
        <f t="shared" si="33"/>
        <v>long_loan_newadded_MA12_yoy_historical_new_low_36_1</v>
      </c>
      <c r="C2126" t="s">
        <v>328</v>
      </c>
      <c r="D2126" t="s">
        <v>339</v>
      </c>
      <c r="E2126">
        <v>36</v>
      </c>
      <c r="F2126">
        <v>1</v>
      </c>
      <c r="G2126">
        <v>-1</v>
      </c>
      <c r="H2126" t="s">
        <v>330</v>
      </c>
      <c r="I2126" t="s">
        <v>331</v>
      </c>
      <c r="K2126">
        <v>-0.48450586826884379</v>
      </c>
      <c r="L2126">
        <v>-5.4000115437437317E-2</v>
      </c>
      <c r="M2126">
        <v>-0.30573491355993981</v>
      </c>
      <c r="N2126">
        <v>0.47651006711409388</v>
      </c>
      <c r="O2126">
        <v>-2.7868705592928012E-3</v>
      </c>
      <c r="P2126">
        <v>-0.5815251221143084</v>
      </c>
      <c r="Q2126">
        <v>0.56177124257624145</v>
      </c>
      <c r="R2126">
        <v>148</v>
      </c>
      <c r="S2126">
        <v>0</v>
      </c>
      <c r="T2126">
        <v>-0.60657312358628901</v>
      </c>
      <c r="U2126">
        <v>7</v>
      </c>
      <c r="V2126">
        <v>3008</v>
      </c>
      <c r="W2126">
        <v>149</v>
      </c>
    </row>
    <row r="2127" spans="1:23">
      <c r="A2127" t="s">
        <v>351</v>
      </c>
      <c r="B2127" t="str">
        <f t="shared" si="33"/>
        <v>long_loan_newadded_MA12_yoy_historical_new_low_36_-1</v>
      </c>
      <c r="C2127" t="s">
        <v>328</v>
      </c>
      <c r="D2127" t="s">
        <v>339</v>
      </c>
      <c r="E2127">
        <v>36</v>
      </c>
      <c r="F2127">
        <v>-1</v>
      </c>
      <c r="G2127">
        <v>-1</v>
      </c>
      <c r="H2127" t="s">
        <v>330</v>
      </c>
      <c r="I2127" t="s">
        <v>331</v>
      </c>
      <c r="K2127">
        <v>0.33661382957894159</v>
      </c>
      <c r="L2127">
        <v>2.4604713802911959E-2</v>
      </c>
      <c r="M2127">
        <v>0.13930562901139859</v>
      </c>
      <c r="N2127">
        <v>0.51677852348993292</v>
      </c>
      <c r="O2127">
        <v>3.597940007588537E-3</v>
      </c>
      <c r="P2127">
        <v>0.76714840080803937</v>
      </c>
      <c r="Q2127">
        <v>0.4442153564610718</v>
      </c>
      <c r="R2127">
        <v>148</v>
      </c>
      <c r="S2127">
        <v>0</v>
      </c>
      <c r="T2127">
        <v>-0.49447873655755198</v>
      </c>
      <c r="U2127">
        <v>7</v>
      </c>
      <c r="V2127">
        <v>3008</v>
      </c>
      <c r="W2127">
        <v>149</v>
      </c>
    </row>
    <row r="2128" spans="1:23">
      <c r="A2128" t="s">
        <v>351</v>
      </c>
      <c r="B2128" t="str">
        <f t="shared" si="33"/>
        <v>loan_yoy_historical_new_low_36_1</v>
      </c>
      <c r="C2128" t="s">
        <v>443</v>
      </c>
      <c r="D2128" t="s">
        <v>339</v>
      </c>
      <c r="E2128">
        <v>36</v>
      </c>
      <c r="F2128">
        <v>1</v>
      </c>
      <c r="G2128">
        <v>-1</v>
      </c>
      <c r="H2128" t="s">
        <v>330</v>
      </c>
      <c r="I2128" t="s">
        <v>331</v>
      </c>
      <c r="K2128">
        <v>-0.25910338748616207</v>
      </c>
      <c r="L2128">
        <v>-2.4811130199794199E-2</v>
      </c>
      <c r="M2128">
        <v>-0.1404608374732608</v>
      </c>
      <c r="N2128">
        <v>0.51006711409395977</v>
      </c>
      <c r="O2128">
        <v>-4.3621710027518158E-4</v>
      </c>
      <c r="P2128">
        <v>-9.4216558370984166E-2</v>
      </c>
      <c r="Q2128">
        <v>0.92506456518794311</v>
      </c>
      <c r="R2128">
        <v>148</v>
      </c>
      <c r="S2128">
        <v>0</v>
      </c>
      <c r="T2128">
        <v>-0.5295200293903578</v>
      </c>
      <c r="U2128">
        <v>29</v>
      </c>
      <c r="V2128">
        <v>3008</v>
      </c>
      <c r="W2128">
        <v>149</v>
      </c>
    </row>
    <row r="2129" spans="1:23">
      <c r="A2129" t="s">
        <v>351</v>
      </c>
      <c r="B2129" t="str">
        <f t="shared" si="33"/>
        <v>loan_yoy_historical_new_low_36_-1</v>
      </c>
      <c r="C2129" t="s">
        <v>443</v>
      </c>
      <c r="D2129" t="s">
        <v>339</v>
      </c>
      <c r="E2129">
        <v>36</v>
      </c>
      <c r="F2129">
        <v>-1</v>
      </c>
      <c r="G2129">
        <v>-1</v>
      </c>
      <c r="H2129" t="s">
        <v>330</v>
      </c>
      <c r="I2129" t="s">
        <v>331</v>
      </c>
      <c r="K2129">
        <v>-7.0023301630648072E-2</v>
      </c>
      <c r="L2129">
        <v>-6.0633678290488158E-3</v>
      </c>
      <c r="M2129">
        <v>-3.4325954372835803E-2</v>
      </c>
      <c r="N2129">
        <v>0.48322147651006708</v>
      </c>
      <c r="O2129">
        <v>1.1058851445689159E-3</v>
      </c>
      <c r="P2129">
        <v>0.23776531086619321</v>
      </c>
      <c r="Q2129">
        <v>0.81239196782991463</v>
      </c>
      <c r="R2129">
        <v>148</v>
      </c>
      <c r="S2129">
        <v>0</v>
      </c>
      <c r="T2129">
        <v>-0.57444239403591635</v>
      </c>
      <c r="U2129">
        <v>29</v>
      </c>
      <c r="V2129">
        <v>3008</v>
      </c>
      <c r="W2129">
        <v>149</v>
      </c>
    </row>
    <row r="2130" spans="1:23">
      <c r="A2130" t="s">
        <v>351</v>
      </c>
      <c r="B2130" t="str">
        <f t="shared" si="33"/>
        <v>newstarts_area_yoy_historical_new_low_36_1</v>
      </c>
      <c r="C2130" t="s">
        <v>340</v>
      </c>
      <c r="D2130" t="s">
        <v>339</v>
      </c>
      <c r="E2130">
        <v>36</v>
      </c>
      <c r="F2130">
        <v>1</v>
      </c>
      <c r="G2130">
        <v>1</v>
      </c>
      <c r="H2130" t="s">
        <v>330</v>
      </c>
      <c r="I2130" t="s">
        <v>331</v>
      </c>
      <c r="K2130">
        <v>1.058291234711217E-2</v>
      </c>
      <c r="L2130">
        <v>8.8233082619115777E-4</v>
      </c>
      <c r="M2130">
        <v>4.9951099307069969E-3</v>
      </c>
      <c r="N2130">
        <v>0.49664429530201343</v>
      </c>
      <c r="O2130">
        <v>1.78148718709197E-3</v>
      </c>
      <c r="P2130">
        <v>0.36407561320432691</v>
      </c>
      <c r="Q2130">
        <v>0.71632115229368232</v>
      </c>
      <c r="R2130">
        <v>148</v>
      </c>
      <c r="S2130">
        <v>0</v>
      </c>
      <c r="T2130">
        <v>-0.50400010626630332</v>
      </c>
      <c r="U2130">
        <v>11</v>
      </c>
      <c r="V2130">
        <v>3008</v>
      </c>
      <c r="W2130">
        <v>149</v>
      </c>
    </row>
    <row r="2131" spans="1:23">
      <c r="A2131" t="s">
        <v>351</v>
      </c>
      <c r="B2131" t="str">
        <f t="shared" si="33"/>
        <v>newstarts_area_yoy_historical_new_low_36_-1</v>
      </c>
      <c r="C2131" t="s">
        <v>340</v>
      </c>
      <c r="D2131" t="s">
        <v>339</v>
      </c>
      <c r="E2131">
        <v>36</v>
      </c>
      <c r="F2131">
        <v>-1</v>
      </c>
      <c r="G2131">
        <v>1</v>
      </c>
      <c r="H2131" t="s">
        <v>330</v>
      </c>
      <c r="I2131" t="s">
        <v>331</v>
      </c>
      <c r="K2131">
        <v>-0.31819885620429689</v>
      </c>
      <c r="L2131">
        <v>-3.1578527138438561E-2</v>
      </c>
      <c r="M2131">
        <v>-0.1787744571809177</v>
      </c>
      <c r="N2131">
        <v>0.49664429530201343</v>
      </c>
      <c r="O2131">
        <v>-8.6769377530627307E-4</v>
      </c>
      <c r="P2131">
        <v>-0.1827667307639676</v>
      </c>
      <c r="Q2131">
        <v>0.85523117662063675</v>
      </c>
      <c r="R2131">
        <v>148</v>
      </c>
      <c r="S2131">
        <v>0</v>
      </c>
      <c r="T2131">
        <v>-0.72080776125712798</v>
      </c>
      <c r="U2131">
        <v>11</v>
      </c>
      <c r="V2131">
        <v>3008</v>
      </c>
      <c r="W2131">
        <v>149</v>
      </c>
    </row>
    <row r="2132" spans="1:23">
      <c r="A2132" t="s">
        <v>351</v>
      </c>
      <c r="B2132" t="str">
        <f t="shared" si="33"/>
        <v>completed_yoy_historical_new_low_36_1</v>
      </c>
      <c r="C2132" t="s">
        <v>444</v>
      </c>
      <c r="D2132" t="s">
        <v>339</v>
      </c>
      <c r="E2132">
        <v>36</v>
      </c>
      <c r="F2132">
        <v>1</v>
      </c>
      <c r="G2132">
        <v>1</v>
      </c>
      <c r="H2132" t="s">
        <v>330</v>
      </c>
      <c r="I2132" t="s">
        <v>331</v>
      </c>
      <c r="K2132">
        <v>4.3470792192132013E-2</v>
      </c>
      <c r="L2132">
        <v>3.5712617939778202E-3</v>
      </c>
      <c r="M2132">
        <v>2.021798758477825E-2</v>
      </c>
      <c r="N2132">
        <v>0.51677852348993292</v>
      </c>
      <c r="O2132">
        <v>1.944650199242758E-3</v>
      </c>
      <c r="P2132">
        <v>0.40493287346872542</v>
      </c>
      <c r="Q2132">
        <v>0.68611152938541331</v>
      </c>
      <c r="R2132">
        <v>148</v>
      </c>
      <c r="S2132">
        <v>0</v>
      </c>
      <c r="T2132">
        <v>-0.47176524973021949</v>
      </c>
      <c r="U2132">
        <v>9</v>
      </c>
      <c r="V2132">
        <v>3008</v>
      </c>
      <c r="W2132">
        <v>149</v>
      </c>
    </row>
    <row r="2133" spans="1:23">
      <c r="A2133" t="s">
        <v>351</v>
      </c>
      <c r="B2133" t="str">
        <f t="shared" si="33"/>
        <v>completed_yoy_historical_new_low_36_-1</v>
      </c>
      <c r="C2133" t="s">
        <v>444</v>
      </c>
      <c r="D2133" t="s">
        <v>339</v>
      </c>
      <c r="E2133">
        <v>36</v>
      </c>
      <c r="F2133">
        <v>-1</v>
      </c>
      <c r="G2133">
        <v>1</v>
      </c>
      <c r="H2133" t="s">
        <v>330</v>
      </c>
      <c r="I2133" t="s">
        <v>331</v>
      </c>
      <c r="K2133">
        <v>-0.33968771268512038</v>
      </c>
      <c r="L2133">
        <v>-3.4173279088182462E-2</v>
      </c>
      <c r="M2133">
        <v>-0.1934652154320127</v>
      </c>
      <c r="N2133">
        <v>0.47651006711409388</v>
      </c>
      <c r="O2133">
        <v>-1.1305914951362851E-3</v>
      </c>
      <c r="P2133">
        <v>-0.24077730000267919</v>
      </c>
      <c r="Q2133">
        <v>0.81006094630309755</v>
      </c>
      <c r="R2133">
        <v>148</v>
      </c>
      <c r="S2133">
        <v>0</v>
      </c>
      <c r="T2133">
        <v>-0.68322292894437553</v>
      </c>
      <c r="U2133">
        <v>9</v>
      </c>
      <c r="V2133">
        <v>3008</v>
      </c>
      <c r="W2133">
        <v>149</v>
      </c>
    </row>
    <row r="2134" spans="1:23">
      <c r="A2134" t="s">
        <v>351</v>
      </c>
      <c r="B2134" t="str">
        <f t="shared" si="33"/>
        <v>sold_area_yoy_historical_new_low_36_1</v>
      </c>
      <c r="C2134" t="s">
        <v>346</v>
      </c>
      <c r="D2134" t="s">
        <v>339</v>
      </c>
      <c r="E2134">
        <v>36</v>
      </c>
      <c r="F2134">
        <v>1</v>
      </c>
      <c r="G2134">
        <v>-1</v>
      </c>
      <c r="H2134" t="s">
        <v>330</v>
      </c>
      <c r="I2134" t="s">
        <v>331</v>
      </c>
      <c r="K2134">
        <v>-8.4696451676861795E-2</v>
      </c>
      <c r="L2134">
        <v>-7.3867713756047282E-3</v>
      </c>
      <c r="M2134">
        <v>-4.181794113876354E-2</v>
      </c>
      <c r="N2134">
        <v>0.51677852348993292</v>
      </c>
      <c r="O2134">
        <v>1.0712435718487089E-3</v>
      </c>
      <c r="P2134">
        <v>0.22277108196110859</v>
      </c>
      <c r="Q2134">
        <v>0.82402082697998069</v>
      </c>
      <c r="R2134">
        <v>148</v>
      </c>
      <c r="S2134">
        <v>0</v>
      </c>
      <c r="T2134">
        <v>-0.46043815767151569</v>
      </c>
      <c r="U2134">
        <v>7</v>
      </c>
      <c r="V2134">
        <v>3008</v>
      </c>
      <c r="W2134">
        <v>149</v>
      </c>
    </row>
    <row r="2135" spans="1:23">
      <c r="A2135" t="s">
        <v>351</v>
      </c>
      <c r="B2135" t="str">
        <f t="shared" si="33"/>
        <v>sold_area_yoy_historical_new_low_36_-1</v>
      </c>
      <c r="C2135" t="s">
        <v>346</v>
      </c>
      <c r="D2135" t="s">
        <v>339</v>
      </c>
      <c r="E2135">
        <v>36</v>
      </c>
      <c r="F2135">
        <v>-1</v>
      </c>
      <c r="G2135">
        <v>-1</v>
      </c>
      <c r="H2135" t="s">
        <v>330</v>
      </c>
      <c r="I2135" t="s">
        <v>331</v>
      </c>
      <c r="K2135">
        <v>-0.24722613956763201</v>
      </c>
      <c r="L2135">
        <v>-2.351095771403788E-2</v>
      </c>
      <c r="M2135">
        <v>-0.1331000779377858</v>
      </c>
      <c r="N2135">
        <v>0.47651006711409388</v>
      </c>
      <c r="O2135">
        <v>-2.450541678269048E-4</v>
      </c>
      <c r="P2135">
        <v>-5.2035919112394212E-2</v>
      </c>
      <c r="Q2135">
        <v>0.95857024056117712</v>
      </c>
      <c r="R2135">
        <v>148</v>
      </c>
      <c r="S2135">
        <v>0</v>
      </c>
      <c r="T2135">
        <v>-0.6729356674359166</v>
      </c>
      <c r="U2135">
        <v>7</v>
      </c>
      <c r="V2135">
        <v>3008</v>
      </c>
      <c r="W2135">
        <v>149</v>
      </c>
    </row>
    <row r="2136" spans="1:23">
      <c r="A2136" t="s">
        <v>351</v>
      </c>
      <c r="B2136" t="str">
        <f t="shared" si="33"/>
        <v>local_gov_budget_MA12_yoy_historical_new_low_36_1</v>
      </c>
      <c r="C2136" t="s">
        <v>389</v>
      </c>
      <c r="D2136" t="s">
        <v>339</v>
      </c>
      <c r="E2136">
        <v>36</v>
      </c>
      <c r="F2136">
        <v>1</v>
      </c>
      <c r="G2136">
        <v>-1</v>
      </c>
      <c r="H2136" t="s">
        <v>465</v>
      </c>
      <c r="I2136" t="s">
        <v>331</v>
      </c>
      <c r="K2136">
        <v>0.71504255302372233</v>
      </c>
      <c r="L2136">
        <v>6.5615205671304189E-2</v>
      </c>
      <c r="M2136">
        <v>0.43115373636132109</v>
      </c>
      <c r="N2136">
        <v>0.54716981132075471</v>
      </c>
      <c r="O2136">
        <v>6.1676142874546539E-3</v>
      </c>
      <c r="P2136">
        <v>1.3675814115694871</v>
      </c>
      <c r="Q2136">
        <v>0.1743632854715188</v>
      </c>
      <c r="R2136">
        <v>105</v>
      </c>
      <c r="S2136">
        <v>0</v>
      </c>
      <c r="T2136">
        <v>-0.3893836095126208</v>
      </c>
      <c r="U2136">
        <v>13</v>
      </c>
      <c r="V2136">
        <v>2139</v>
      </c>
      <c r="W2136">
        <v>106</v>
      </c>
    </row>
    <row r="2137" spans="1:23">
      <c r="A2137" t="s">
        <v>351</v>
      </c>
      <c r="B2137" t="str">
        <f t="shared" si="33"/>
        <v>local_gov_budget_MA12_yoy_historical_new_low_36_-1</v>
      </c>
      <c r="C2137" t="s">
        <v>389</v>
      </c>
      <c r="D2137" t="s">
        <v>339</v>
      </c>
      <c r="E2137">
        <v>36</v>
      </c>
      <c r="F2137">
        <v>-1</v>
      </c>
      <c r="G2137">
        <v>-1</v>
      </c>
      <c r="H2137" t="s">
        <v>465</v>
      </c>
      <c r="I2137" t="s">
        <v>331</v>
      </c>
      <c r="K2137">
        <v>-0.52105759115940031</v>
      </c>
      <c r="L2137">
        <v>-8.3075629648538984E-2</v>
      </c>
      <c r="M2137">
        <v>-0.54588517641729428</v>
      </c>
      <c r="N2137">
        <v>0.45283018867924529</v>
      </c>
      <c r="O2137">
        <v>-5.8588019724813258E-3</v>
      </c>
      <c r="P2137">
        <v>-1.301976544816065</v>
      </c>
      <c r="Q2137">
        <v>0.19577339710367619</v>
      </c>
      <c r="R2137">
        <v>105</v>
      </c>
      <c r="S2137">
        <v>0</v>
      </c>
      <c r="T2137">
        <v>-0.62502937342945775</v>
      </c>
      <c r="U2137">
        <v>13</v>
      </c>
      <c r="V2137">
        <v>2139</v>
      </c>
      <c r="W2137">
        <v>106</v>
      </c>
    </row>
    <row r="2138" spans="1:23">
      <c r="A2138" t="s">
        <v>351</v>
      </c>
      <c r="B2138" t="str">
        <f t="shared" si="33"/>
        <v>newstarts_area_ytd_yoy_historical_new_low_36_1</v>
      </c>
      <c r="C2138" t="s">
        <v>446</v>
      </c>
      <c r="D2138" t="s">
        <v>339</v>
      </c>
      <c r="E2138">
        <v>36</v>
      </c>
      <c r="F2138">
        <v>1</v>
      </c>
      <c r="G2138">
        <v>1</v>
      </c>
      <c r="H2138" t="s">
        <v>330</v>
      </c>
      <c r="I2138" t="s">
        <v>331</v>
      </c>
      <c r="K2138">
        <v>-0.30413723407808252</v>
      </c>
      <c r="L2138">
        <v>-2.992086595396759E-2</v>
      </c>
      <c r="M2138">
        <v>-0.1693894795537097</v>
      </c>
      <c r="N2138">
        <v>0.49664429530201343</v>
      </c>
      <c r="O2138">
        <v>-7.6037857362338862E-4</v>
      </c>
      <c r="P2138">
        <v>-0.1578365465341898</v>
      </c>
      <c r="Q2138">
        <v>0.87480074229746929</v>
      </c>
      <c r="R2138">
        <v>148</v>
      </c>
      <c r="S2138">
        <v>0</v>
      </c>
      <c r="T2138">
        <v>-0.58979619747298317</v>
      </c>
      <c r="U2138">
        <v>5</v>
      </c>
      <c r="V2138">
        <v>3008</v>
      </c>
      <c r="W2138">
        <v>149</v>
      </c>
    </row>
    <row r="2139" spans="1:23">
      <c r="A2139" t="s">
        <v>351</v>
      </c>
      <c r="B2139" t="str">
        <f t="shared" si="33"/>
        <v>newstarts_area_ytd_yoy_historical_new_low_36_-1</v>
      </c>
      <c r="C2139" t="s">
        <v>446</v>
      </c>
      <c r="D2139" t="s">
        <v>339</v>
      </c>
      <c r="E2139">
        <v>36</v>
      </c>
      <c r="F2139">
        <v>-1</v>
      </c>
      <c r="G2139">
        <v>1</v>
      </c>
      <c r="H2139" t="s">
        <v>330</v>
      </c>
      <c r="I2139" t="s">
        <v>331</v>
      </c>
      <c r="K2139">
        <v>-9.8384059595344464E-3</v>
      </c>
      <c r="L2139">
        <v>-8.2796654214178922E-4</v>
      </c>
      <c r="M2139">
        <v>-4.6873249550013424E-3</v>
      </c>
      <c r="N2139">
        <v>0.49664429530201343</v>
      </c>
      <c r="O2139">
        <v>1.602141752917893E-3</v>
      </c>
      <c r="P2139">
        <v>0.33933928655125362</v>
      </c>
      <c r="Q2139">
        <v>0.7348351851920123</v>
      </c>
      <c r="R2139">
        <v>148</v>
      </c>
      <c r="S2139">
        <v>0</v>
      </c>
      <c r="T2139">
        <v>-0.64675288713839907</v>
      </c>
      <c r="U2139">
        <v>5</v>
      </c>
      <c r="V2139">
        <v>3008</v>
      </c>
      <c r="W2139">
        <v>149</v>
      </c>
    </row>
    <row r="2140" spans="1:23">
      <c r="A2140" t="s">
        <v>351</v>
      </c>
      <c r="B2140" t="str">
        <f t="shared" si="33"/>
        <v>completed_area_ytd_yoy_historical_new_low_36_1</v>
      </c>
      <c r="C2140" t="s">
        <v>447</v>
      </c>
      <c r="D2140" t="s">
        <v>339</v>
      </c>
      <c r="E2140">
        <v>36</v>
      </c>
      <c r="F2140">
        <v>1</v>
      </c>
      <c r="G2140">
        <v>1</v>
      </c>
      <c r="H2140" t="s">
        <v>330</v>
      </c>
      <c r="I2140" t="s">
        <v>331</v>
      </c>
      <c r="K2140">
        <v>-1.7931988271205231E-2</v>
      </c>
      <c r="L2140">
        <v>-1.514765177399013E-3</v>
      </c>
      <c r="M2140">
        <v>-8.575450799072161E-3</v>
      </c>
      <c r="N2140">
        <v>0.53020134228187921</v>
      </c>
      <c r="O2140">
        <v>1.603553235799805E-3</v>
      </c>
      <c r="P2140">
        <v>0.32800703487159349</v>
      </c>
      <c r="Q2140">
        <v>0.74336991356368842</v>
      </c>
      <c r="R2140">
        <v>148</v>
      </c>
      <c r="S2140">
        <v>0</v>
      </c>
      <c r="T2140">
        <v>-0.54372680319439237</v>
      </c>
      <c r="U2140">
        <v>25</v>
      </c>
      <c r="V2140">
        <v>3008</v>
      </c>
      <c r="W2140">
        <v>149</v>
      </c>
    </row>
    <row r="2141" spans="1:23">
      <c r="A2141" t="s">
        <v>351</v>
      </c>
      <c r="B2141" t="str">
        <f t="shared" si="33"/>
        <v>completed_area_ytd_yoy_historical_new_low_36_-1</v>
      </c>
      <c r="C2141" t="s">
        <v>447</v>
      </c>
      <c r="D2141" t="s">
        <v>339</v>
      </c>
      <c r="E2141">
        <v>36</v>
      </c>
      <c r="F2141">
        <v>-1</v>
      </c>
      <c r="G2141">
        <v>1</v>
      </c>
      <c r="H2141" t="s">
        <v>330</v>
      </c>
      <c r="I2141" t="s">
        <v>331</v>
      </c>
      <c r="K2141">
        <v>-0.29840237406192038</v>
      </c>
      <c r="L2141">
        <v>-2.9253606186753541E-2</v>
      </c>
      <c r="M2141">
        <v>-0.1656117161213673</v>
      </c>
      <c r="N2141">
        <v>0.46308724832214759</v>
      </c>
      <c r="O2141">
        <v>-6.7597256164830658E-4</v>
      </c>
      <c r="P2141">
        <v>-0.14172093056498519</v>
      </c>
      <c r="Q2141">
        <v>0.88749317285231899</v>
      </c>
      <c r="R2141">
        <v>148</v>
      </c>
      <c r="S2141">
        <v>0</v>
      </c>
      <c r="T2141">
        <v>-0.66244165046126735</v>
      </c>
      <c r="U2141">
        <v>25</v>
      </c>
      <c r="V2141">
        <v>3008</v>
      </c>
      <c r="W2141">
        <v>149</v>
      </c>
    </row>
    <row r="2142" spans="1:23">
      <c r="A2142" t="s">
        <v>351</v>
      </c>
      <c r="B2142" t="str">
        <f t="shared" si="33"/>
        <v>sold_area_ytd_yoy_historical_new_low_36_1</v>
      </c>
      <c r="C2142" t="s">
        <v>392</v>
      </c>
      <c r="D2142" t="s">
        <v>339</v>
      </c>
      <c r="E2142">
        <v>36</v>
      </c>
      <c r="F2142">
        <v>1</v>
      </c>
      <c r="G2142">
        <v>-1</v>
      </c>
      <c r="H2142" t="s">
        <v>330</v>
      </c>
      <c r="I2142" t="s">
        <v>331</v>
      </c>
      <c r="K2142">
        <v>-0.40228654794022972</v>
      </c>
      <c r="L2142">
        <v>-4.2198865905022198E-2</v>
      </c>
      <c r="M2142">
        <v>-0.23890651065990909</v>
      </c>
      <c r="N2142">
        <v>0.48322147651006708</v>
      </c>
      <c r="O2142">
        <v>-1.762773941810744E-3</v>
      </c>
      <c r="P2142">
        <v>-0.36420880669937078</v>
      </c>
      <c r="Q2142">
        <v>0.71622190600467284</v>
      </c>
      <c r="R2142">
        <v>148</v>
      </c>
      <c r="S2142">
        <v>0</v>
      </c>
      <c r="T2142">
        <v>-0.58206964606098388</v>
      </c>
      <c r="U2142">
        <v>9</v>
      </c>
      <c r="V2142">
        <v>3008</v>
      </c>
      <c r="W2142">
        <v>149</v>
      </c>
    </row>
    <row r="2143" spans="1:23">
      <c r="A2143" t="s">
        <v>351</v>
      </c>
      <c r="B2143" t="str">
        <f t="shared" si="33"/>
        <v>sold_area_ytd_yoy_historical_new_low_36_-1</v>
      </c>
      <c r="C2143" t="s">
        <v>392</v>
      </c>
      <c r="D2143" t="s">
        <v>339</v>
      </c>
      <c r="E2143">
        <v>36</v>
      </c>
      <c r="F2143">
        <v>-1</v>
      </c>
      <c r="G2143">
        <v>-1</v>
      </c>
      <c r="H2143" t="s">
        <v>330</v>
      </c>
      <c r="I2143" t="s">
        <v>331</v>
      </c>
      <c r="K2143">
        <v>0.15275402145333891</v>
      </c>
      <c r="L2143">
        <v>1.198036468778851E-2</v>
      </c>
      <c r="M2143">
        <v>6.7826162210963784E-2</v>
      </c>
      <c r="N2143">
        <v>0.51006711409395977</v>
      </c>
      <c r="O2143">
        <v>2.6378660757463571E-3</v>
      </c>
      <c r="P2143">
        <v>0.55642773815883395</v>
      </c>
      <c r="Q2143">
        <v>0.57875882439775583</v>
      </c>
      <c r="R2143">
        <v>148</v>
      </c>
      <c r="S2143">
        <v>0</v>
      </c>
      <c r="T2143">
        <v>-0.58666379209849362</v>
      </c>
      <c r="U2143">
        <v>9</v>
      </c>
      <c r="V2143">
        <v>3008</v>
      </c>
      <c r="W2143">
        <v>149</v>
      </c>
    </row>
    <row r="2144" spans="1:23">
      <c r="A2144" t="s">
        <v>351</v>
      </c>
      <c r="B2144" t="str">
        <f t="shared" si="33"/>
        <v>CN_BOND_1Y_historical_new_low_36_1</v>
      </c>
      <c r="C2144" t="s">
        <v>448</v>
      </c>
      <c r="D2144" t="s">
        <v>339</v>
      </c>
      <c r="E2144">
        <v>36</v>
      </c>
      <c r="F2144">
        <v>1</v>
      </c>
      <c r="G2144">
        <v>-1</v>
      </c>
      <c r="H2144" t="s">
        <v>330</v>
      </c>
      <c r="I2144" t="s">
        <v>331</v>
      </c>
      <c r="K2144">
        <v>-0.3142712668825054</v>
      </c>
      <c r="L2144">
        <v>-3.1112391770586559E-2</v>
      </c>
      <c r="M2144">
        <v>-0.17613541067287289</v>
      </c>
      <c r="N2144">
        <v>0.48993288590604028</v>
      </c>
      <c r="O2144">
        <v>-7.7368200279140733E-4</v>
      </c>
      <c r="P2144">
        <v>-0.15697047455243129</v>
      </c>
      <c r="Q2144">
        <v>0.87548205192871498</v>
      </c>
      <c r="R2144">
        <v>148</v>
      </c>
      <c r="S2144">
        <v>0</v>
      </c>
      <c r="T2144">
        <v>-0.6641887266153913</v>
      </c>
      <c r="U2144">
        <v>11</v>
      </c>
      <c r="V2144">
        <v>3008</v>
      </c>
      <c r="W2144">
        <v>149</v>
      </c>
    </row>
    <row r="2145" spans="1:23">
      <c r="A2145" t="s">
        <v>351</v>
      </c>
      <c r="B2145" t="str">
        <f t="shared" si="33"/>
        <v>CN_BOND_1Y_historical_new_low_36_-1</v>
      </c>
      <c r="C2145" t="s">
        <v>448</v>
      </c>
      <c r="D2145" t="s">
        <v>339</v>
      </c>
      <c r="E2145">
        <v>36</v>
      </c>
      <c r="F2145">
        <v>-1</v>
      </c>
      <c r="G2145">
        <v>-1</v>
      </c>
      <c r="H2145" t="s">
        <v>330</v>
      </c>
      <c r="I2145" t="s">
        <v>331</v>
      </c>
      <c r="K2145">
        <v>4.7946837610375326E-3</v>
      </c>
      <c r="L2145">
        <v>4.0080268041431388E-4</v>
      </c>
      <c r="M2145">
        <v>2.269049105389062E-3</v>
      </c>
      <c r="N2145">
        <v>0.50335570469798663</v>
      </c>
      <c r="O2145">
        <v>1.767694697078485E-3</v>
      </c>
      <c r="P2145">
        <v>0.36657565811866472</v>
      </c>
      <c r="Q2145">
        <v>0.71445910622938369</v>
      </c>
      <c r="R2145">
        <v>148</v>
      </c>
      <c r="S2145">
        <v>0</v>
      </c>
      <c r="T2145">
        <v>-0.68287485564315498</v>
      </c>
      <c r="U2145">
        <v>11</v>
      </c>
      <c r="V2145">
        <v>3008</v>
      </c>
      <c r="W2145">
        <v>149</v>
      </c>
    </row>
    <row r="2146" spans="1:23">
      <c r="A2146" t="s">
        <v>351</v>
      </c>
      <c r="B2146" t="str">
        <f t="shared" si="33"/>
        <v>CN_BOND_10Y_historical_new_low_36_1</v>
      </c>
      <c r="C2146" t="s">
        <v>449</v>
      </c>
      <c r="D2146" t="s">
        <v>339</v>
      </c>
      <c r="E2146">
        <v>36</v>
      </c>
      <c r="F2146">
        <v>1</v>
      </c>
      <c r="G2146">
        <v>-1</v>
      </c>
      <c r="H2146" t="s">
        <v>330</v>
      </c>
      <c r="I2146" t="s">
        <v>331</v>
      </c>
      <c r="K2146">
        <v>-0.19577261846195279</v>
      </c>
      <c r="L2146">
        <v>-1.80871068681463E-2</v>
      </c>
      <c r="M2146">
        <v>-0.1023942295815788</v>
      </c>
      <c r="N2146">
        <v>0.53020134228187921</v>
      </c>
      <c r="O2146">
        <v>1.816492435700057E-4</v>
      </c>
      <c r="P2146">
        <v>3.804810311315196E-2</v>
      </c>
      <c r="Q2146">
        <v>0.96970060275804537</v>
      </c>
      <c r="R2146">
        <v>148</v>
      </c>
      <c r="S2146">
        <v>0</v>
      </c>
      <c r="T2146">
        <v>-0.53892487000351696</v>
      </c>
      <c r="U2146">
        <v>15</v>
      </c>
      <c r="V2146">
        <v>3008</v>
      </c>
      <c r="W2146">
        <v>149</v>
      </c>
    </row>
    <row r="2147" spans="1:23">
      <c r="A2147" t="s">
        <v>351</v>
      </c>
      <c r="B2147" t="str">
        <f t="shared" si="33"/>
        <v>CN_BOND_10Y_historical_new_low_36_-1</v>
      </c>
      <c r="C2147" t="s">
        <v>449</v>
      </c>
      <c r="D2147" t="s">
        <v>339</v>
      </c>
      <c r="E2147">
        <v>36</v>
      </c>
      <c r="F2147">
        <v>-1</v>
      </c>
      <c r="G2147">
        <v>-1</v>
      </c>
      <c r="H2147" t="s">
        <v>330</v>
      </c>
      <c r="I2147" t="s">
        <v>331</v>
      </c>
      <c r="K2147">
        <v>-0.14325649517063699</v>
      </c>
      <c r="L2147">
        <v>-1.28697283032263E-2</v>
      </c>
      <c r="M2147">
        <v>-7.2857750227256379E-2</v>
      </c>
      <c r="N2147">
        <v>0.46308724832214759</v>
      </c>
      <c r="O2147">
        <v>6.0687544650430629E-4</v>
      </c>
      <c r="P2147">
        <v>0.1293807860278629</v>
      </c>
      <c r="Q2147">
        <v>0.89723201677717368</v>
      </c>
      <c r="R2147">
        <v>148</v>
      </c>
      <c r="S2147">
        <v>0</v>
      </c>
      <c r="T2147">
        <v>-0.63748557155047969</v>
      </c>
      <c r="U2147">
        <v>15</v>
      </c>
      <c r="V2147">
        <v>3008</v>
      </c>
      <c r="W2147">
        <v>149</v>
      </c>
    </row>
    <row r="2148" spans="1:23">
      <c r="A2148" t="s">
        <v>351</v>
      </c>
      <c r="B2148" t="str">
        <f t="shared" si="33"/>
        <v>TERM_SPREAD_historical_new_low_36_1</v>
      </c>
      <c r="C2148" t="s">
        <v>450</v>
      </c>
      <c r="D2148" t="s">
        <v>339</v>
      </c>
      <c r="E2148">
        <v>36</v>
      </c>
      <c r="F2148">
        <v>1</v>
      </c>
      <c r="G2148">
        <v>1</v>
      </c>
      <c r="H2148" t="s">
        <v>330</v>
      </c>
      <c r="I2148" t="s">
        <v>331</v>
      </c>
      <c r="K2148">
        <v>-0.40706202936728769</v>
      </c>
      <c r="L2148">
        <v>-4.2842319133763573E-2</v>
      </c>
      <c r="M2148">
        <v>-0.2425499589170689</v>
      </c>
      <c r="N2148">
        <v>0.49664429530201343</v>
      </c>
      <c r="O2148">
        <v>-1.784090234920876E-3</v>
      </c>
      <c r="P2148">
        <v>-0.36633423398716652</v>
      </c>
      <c r="Q2148">
        <v>0.71463884546207634</v>
      </c>
      <c r="R2148">
        <v>148</v>
      </c>
      <c r="S2148">
        <v>0</v>
      </c>
      <c r="T2148">
        <v>-0.55667934098995231</v>
      </c>
      <c r="U2148">
        <v>11</v>
      </c>
      <c r="V2148">
        <v>3008</v>
      </c>
      <c r="W2148">
        <v>149</v>
      </c>
    </row>
    <row r="2149" spans="1:23">
      <c r="A2149" t="s">
        <v>351</v>
      </c>
      <c r="B2149" t="str">
        <f t="shared" si="33"/>
        <v>TERM_SPREAD_historical_new_low_36_-1</v>
      </c>
      <c r="C2149" t="s">
        <v>450</v>
      </c>
      <c r="D2149" t="s">
        <v>339</v>
      </c>
      <c r="E2149">
        <v>36</v>
      </c>
      <c r="F2149">
        <v>-1</v>
      </c>
      <c r="G2149">
        <v>1</v>
      </c>
      <c r="H2149" t="s">
        <v>330</v>
      </c>
      <c r="I2149" t="s">
        <v>331</v>
      </c>
      <c r="K2149">
        <v>0.16203822265493059</v>
      </c>
      <c r="L2149">
        <v>1.2660672693562299E-2</v>
      </c>
      <c r="M2149">
        <v>7.1677857403052964E-2</v>
      </c>
      <c r="N2149">
        <v>0.49664429530201343</v>
      </c>
      <c r="O2149">
        <v>2.7318129715215621E-3</v>
      </c>
      <c r="P2149">
        <v>0.56754037363962084</v>
      </c>
      <c r="Q2149">
        <v>0.57120700794201507</v>
      </c>
      <c r="R2149">
        <v>148</v>
      </c>
      <c r="S2149">
        <v>0</v>
      </c>
      <c r="T2149">
        <v>-0.67189928284704525</v>
      </c>
      <c r="U2149">
        <v>11</v>
      </c>
      <c r="V2149">
        <v>3008</v>
      </c>
      <c r="W2149">
        <v>149</v>
      </c>
    </row>
    <row r="2150" spans="1:23">
      <c r="A2150" t="s">
        <v>351</v>
      </c>
      <c r="B2150" t="str">
        <f t="shared" si="33"/>
        <v>US_BOND_5Y_historical_new_low_36_1</v>
      </c>
      <c r="C2150" t="s">
        <v>338</v>
      </c>
      <c r="D2150" t="s">
        <v>339</v>
      </c>
      <c r="E2150">
        <v>36</v>
      </c>
      <c r="F2150">
        <v>1</v>
      </c>
      <c r="G2150">
        <v>1</v>
      </c>
      <c r="H2150" t="s">
        <v>330</v>
      </c>
      <c r="I2150" t="s">
        <v>331</v>
      </c>
      <c r="K2150">
        <v>-0.31453058517333188</v>
      </c>
      <c r="L2150">
        <v>-3.1143092745223751E-2</v>
      </c>
      <c r="M2150">
        <v>-0.1763092475459121</v>
      </c>
      <c r="N2150">
        <v>0.48993288590604028</v>
      </c>
      <c r="O2150">
        <v>-8.4903744304176915E-4</v>
      </c>
      <c r="P2150">
        <v>-0.1755931785199859</v>
      </c>
      <c r="Q2150">
        <v>0.86085357824078934</v>
      </c>
      <c r="R2150">
        <v>148</v>
      </c>
      <c r="S2150">
        <v>0</v>
      </c>
      <c r="T2150">
        <v>-0.56805681693804122</v>
      </c>
      <c r="U2150">
        <v>5</v>
      </c>
      <c r="V2150">
        <v>3008</v>
      </c>
      <c r="W2150">
        <v>149</v>
      </c>
    </row>
    <row r="2151" spans="1:23">
      <c r="A2151" t="s">
        <v>351</v>
      </c>
      <c r="B2151" t="str">
        <f t="shared" si="33"/>
        <v>US_BOND_5Y_historical_new_low_36_-1</v>
      </c>
      <c r="C2151" t="s">
        <v>338</v>
      </c>
      <c r="D2151" t="s">
        <v>339</v>
      </c>
      <c r="E2151">
        <v>36</v>
      </c>
      <c r="F2151">
        <v>-1</v>
      </c>
      <c r="G2151">
        <v>1</v>
      </c>
      <c r="H2151" t="s">
        <v>330</v>
      </c>
      <c r="I2151" t="s">
        <v>331</v>
      </c>
      <c r="K2151">
        <v>5.1748052287377E-3</v>
      </c>
      <c r="L2151">
        <v>4.3250321270194009E-4</v>
      </c>
      <c r="M2151">
        <v>2.44851455879774E-3</v>
      </c>
      <c r="N2151">
        <v>0.50335570469798663</v>
      </c>
      <c r="O2151">
        <v>1.71451158195438E-3</v>
      </c>
      <c r="P2151">
        <v>0.36195695823130769</v>
      </c>
      <c r="Q2151">
        <v>0.71790047272371282</v>
      </c>
      <c r="R2151">
        <v>148</v>
      </c>
      <c r="S2151">
        <v>0</v>
      </c>
      <c r="T2151">
        <v>-0.62239209207908275</v>
      </c>
      <c r="U2151">
        <v>5</v>
      </c>
      <c r="V2151">
        <v>3008</v>
      </c>
      <c r="W2151">
        <v>149</v>
      </c>
    </row>
    <row r="2152" spans="1:23">
      <c r="A2152" t="s">
        <v>351</v>
      </c>
      <c r="B2152" t="str">
        <f t="shared" si="33"/>
        <v>US_BOND_10Y_historical_new_low_36_1</v>
      </c>
      <c r="C2152" t="s">
        <v>336</v>
      </c>
      <c r="D2152" t="s">
        <v>339</v>
      </c>
      <c r="E2152">
        <v>36</v>
      </c>
      <c r="F2152">
        <v>1</v>
      </c>
      <c r="G2152">
        <v>1</v>
      </c>
      <c r="H2152" t="s">
        <v>330</v>
      </c>
      <c r="I2152" t="s">
        <v>331</v>
      </c>
      <c r="K2152">
        <v>-0.29292826604100092</v>
      </c>
      <c r="L2152">
        <v>-2.8621330666938279E-2</v>
      </c>
      <c r="M2152">
        <v>-0.16203209426842841</v>
      </c>
      <c r="N2152">
        <v>0.50335570469798663</v>
      </c>
      <c r="O2152">
        <v>-6.4049702676262615E-4</v>
      </c>
      <c r="P2152">
        <v>-0.13244655339162181</v>
      </c>
      <c r="Q2152">
        <v>0.89481099326379043</v>
      </c>
      <c r="R2152">
        <v>148</v>
      </c>
      <c r="S2152">
        <v>0</v>
      </c>
      <c r="T2152">
        <v>-0.56805681693804122</v>
      </c>
      <c r="U2152">
        <v>9</v>
      </c>
      <c r="V2152">
        <v>3008</v>
      </c>
      <c r="W2152">
        <v>149</v>
      </c>
    </row>
    <row r="2153" spans="1:23">
      <c r="A2153" t="s">
        <v>351</v>
      </c>
      <c r="B2153" t="str">
        <f t="shared" si="33"/>
        <v>US_BOND_10Y_historical_new_low_36_-1</v>
      </c>
      <c r="C2153" t="s">
        <v>336</v>
      </c>
      <c r="D2153" t="s">
        <v>339</v>
      </c>
      <c r="E2153">
        <v>36</v>
      </c>
      <c r="F2153">
        <v>-1</v>
      </c>
      <c r="G2153">
        <v>1</v>
      </c>
      <c r="H2153" t="s">
        <v>330</v>
      </c>
      <c r="I2153" t="s">
        <v>331</v>
      </c>
      <c r="K2153">
        <v>-2.5535101395236511E-2</v>
      </c>
      <c r="L2153">
        <v>-2.1646845042347929E-3</v>
      </c>
      <c r="M2153">
        <v>-1.225478884029464E-2</v>
      </c>
      <c r="N2153">
        <v>0.48993288590604028</v>
      </c>
      <c r="O2153">
        <v>1.5068091982687549E-3</v>
      </c>
      <c r="P2153">
        <v>0.31802486886100623</v>
      </c>
      <c r="Q2153">
        <v>0.75091436357681318</v>
      </c>
      <c r="R2153">
        <v>148</v>
      </c>
      <c r="S2153">
        <v>0</v>
      </c>
      <c r="T2153">
        <v>-0.63392869599354973</v>
      </c>
      <c r="U2153">
        <v>9</v>
      </c>
      <c r="V2153">
        <v>3008</v>
      </c>
      <c r="W2153">
        <v>149</v>
      </c>
    </row>
    <row r="2154" spans="1:23">
      <c r="A2154" t="s">
        <v>351</v>
      </c>
      <c r="B2154" t="str">
        <f t="shared" si="33"/>
        <v>CNY_INDEX_historical_new_low_36_1</v>
      </c>
      <c r="C2154" t="s">
        <v>388</v>
      </c>
      <c r="D2154" t="s">
        <v>339</v>
      </c>
      <c r="E2154">
        <v>36</v>
      </c>
      <c r="F2154">
        <v>1</v>
      </c>
      <c r="G2154">
        <v>-1</v>
      </c>
      <c r="H2154" t="s">
        <v>466</v>
      </c>
      <c r="I2154" t="s">
        <v>331</v>
      </c>
      <c r="K2154">
        <v>-0.2313370048429777</v>
      </c>
      <c r="L2154">
        <v>-4.189989462085375E-2</v>
      </c>
      <c r="M2154">
        <v>-0.26874112173722853</v>
      </c>
      <c r="N2154">
        <v>0.51948051948051943</v>
      </c>
      <c r="O2154">
        <v>-2.2857703946133141E-3</v>
      </c>
      <c r="P2154">
        <v>-0.42050308355491312</v>
      </c>
      <c r="Q2154">
        <v>0.67530459939858578</v>
      </c>
      <c r="R2154">
        <v>76</v>
      </c>
      <c r="S2154">
        <v>0</v>
      </c>
      <c r="T2154">
        <v>-0.4067172932275645</v>
      </c>
      <c r="U2154">
        <v>6</v>
      </c>
      <c r="V2154">
        <v>1549</v>
      </c>
      <c r="W2154">
        <v>77</v>
      </c>
    </row>
    <row r="2155" spans="1:23">
      <c r="A2155" t="s">
        <v>351</v>
      </c>
      <c r="B2155" t="str">
        <f t="shared" si="33"/>
        <v>CNY_INDEX_historical_new_low_36_-1</v>
      </c>
      <c r="C2155" t="s">
        <v>388</v>
      </c>
      <c r="D2155" t="s">
        <v>339</v>
      </c>
      <c r="E2155">
        <v>36</v>
      </c>
      <c r="F2155">
        <v>-1</v>
      </c>
      <c r="G2155">
        <v>-1</v>
      </c>
      <c r="H2155" t="s">
        <v>466</v>
      </c>
      <c r="I2155" t="s">
        <v>331</v>
      </c>
      <c r="K2155">
        <v>0.1204342864315542</v>
      </c>
      <c r="L2155">
        <v>1.867220108735812E-2</v>
      </c>
      <c r="M2155">
        <v>0.1197613576579795</v>
      </c>
      <c r="N2155">
        <v>0.48051948051948051</v>
      </c>
      <c r="O2155">
        <v>2.6164679004785181E-3</v>
      </c>
      <c r="P2155">
        <v>0.47669380087873958</v>
      </c>
      <c r="Q2155">
        <v>0.63494795135582427</v>
      </c>
      <c r="R2155">
        <v>76</v>
      </c>
      <c r="S2155">
        <v>0</v>
      </c>
      <c r="T2155">
        <v>-0.34269332262740942</v>
      </c>
      <c r="U2155">
        <v>6</v>
      </c>
      <c r="V2155">
        <v>1549</v>
      </c>
      <c r="W2155">
        <v>77</v>
      </c>
    </row>
    <row r="2156" spans="1:23">
      <c r="A2156" t="s">
        <v>351</v>
      </c>
      <c r="B2156" t="str">
        <f t="shared" si="33"/>
        <v>USD_INDEX_historical_new_low_36_1</v>
      </c>
      <c r="C2156" t="s">
        <v>452</v>
      </c>
      <c r="D2156" t="s">
        <v>339</v>
      </c>
      <c r="E2156">
        <v>36</v>
      </c>
      <c r="F2156">
        <v>1</v>
      </c>
      <c r="G2156">
        <v>1</v>
      </c>
      <c r="H2156" t="s">
        <v>330</v>
      </c>
      <c r="I2156" t="s">
        <v>331</v>
      </c>
      <c r="K2156">
        <v>4.5737064067465472E-2</v>
      </c>
      <c r="L2156">
        <v>3.7536811499216949E-3</v>
      </c>
      <c r="M2156">
        <v>2.1250727620353089E-2</v>
      </c>
      <c r="N2156">
        <v>0.52348993288590606</v>
      </c>
      <c r="O2156">
        <v>2.0038663905086219E-3</v>
      </c>
      <c r="P2156">
        <v>0.41140780192422821</v>
      </c>
      <c r="Q2156">
        <v>0.68136867864035333</v>
      </c>
      <c r="R2156">
        <v>148</v>
      </c>
      <c r="S2156">
        <v>0</v>
      </c>
      <c r="T2156">
        <v>-0.56805681693804122</v>
      </c>
      <c r="U2156">
        <v>5</v>
      </c>
      <c r="V2156">
        <v>3008</v>
      </c>
      <c r="W2156">
        <v>149</v>
      </c>
    </row>
    <row r="2157" spans="1:23">
      <c r="A2157" t="s">
        <v>351</v>
      </c>
      <c r="B2157" t="str">
        <f t="shared" si="33"/>
        <v>USD_INDEX_historical_new_low_36_-1</v>
      </c>
      <c r="C2157" t="s">
        <v>452</v>
      </c>
      <c r="D2157" t="s">
        <v>339</v>
      </c>
      <c r="E2157">
        <v>36</v>
      </c>
      <c r="F2157">
        <v>-1</v>
      </c>
      <c r="G2157">
        <v>1</v>
      </c>
      <c r="H2157" t="s">
        <v>330</v>
      </c>
      <c r="I2157" t="s">
        <v>331</v>
      </c>
      <c r="K2157">
        <v>-0.34111871022465889</v>
      </c>
      <c r="L2157">
        <v>-3.4348805705610053E-2</v>
      </c>
      <c r="M2157">
        <v>-0.19445900836558169</v>
      </c>
      <c r="N2157">
        <v>0.46979865771812079</v>
      </c>
      <c r="O2157">
        <v>-1.101636659554343E-3</v>
      </c>
      <c r="P2157">
        <v>-0.23179751075239391</v>
      </c>
      <c r="Q2157">
        <v>0.81701547810965036</v>
      </c>
      <c r="R2157">
        <v>148</v>
      </c>
      <c r="S2157">
        <v>0</v>
      </c>
      <c r="T2157">
        <v>-0.70870770869505617</v>
      </c>
      <c r="U2157">
        <v>5</v>
      </c>
      <c r="V2157">
        <v>3008</v>
      </c>
      <c r="W2157">
        <v>149</v>
      </c>
    </row>
    <row r="2158" spans="1:23">
      <c r="A2158" t="s">
        <v>351</v>
      </c>
      <c r="B2158" t="str">
        <f t="shared" si="33"/>
        <v>DR007_historical_new_low_12_1</v>
      </c>
      <c r="C2158" t="s">
        <v>387</v>
      </c>
      <c r="D2158" t="s">
        <v>339</v>
      </c>
      <c r="E2158">
        <v>12</v>
      </c>
      <c r="F2158">
        <v>1</v>
      </c>
      <c r="G2158">
        <v>1</v>
      </c>
      <c r="H2158" t="s">
        <v>330</v>
      </c>
      <c r="I2158" t="s">
        <v>331</v>
      </c>
      <c r="K2158">
        <v>-0.65900054238344041</v>
      </c>
      <c r="L2158">
        <v>-8.6190445421783002E-2</v>
      </c>
      <c r="M2158">
        <v>-0.48811130044707651</v>
      </c>
      <c r="N2158">
        <v>0.48993288590604028</v>
      </c>
      <c r="O2158">
        <v>-5.5321003740589226E-3</v>
      </c>
      <c r="P2158">
        <v>-1.1879631942721041</v>
      </c>
      <c r="Q2158">
        <v>0.23675084484665629</v>
      </c>
      <c r="R2158">
        <v>148</v>
      </c>
      <c r="S2158">
        <v>0</v>
      </c>
      <c r="T2158">
        <v>-0.85328294676399508</v>
      </c>
      <c r="U2158">
        <v>25</v>
      </c>
      <c r="V2158">
        <v>3008</v>
      </c>
      <c r="W2158">
        <v>149</v>
      </c>
    </row>
    <row r="2159" spans="1:23">
      <c r="A2159" t="s">
        <v>351</v>
      </c>
      <c r="B2159" t="str">
        <f t="shared" si="33"/>
        <v>DR007_marginal_improvement_9_1</v>
      </c>
      <c r="C2159" t="s">
        <v>387</v>
      </c>
      <c r="D2159" t="s">
        <v>337</v>
      </c>
      <c r="E2159">
        <v>9</v>
      </c>
      <c r="F2159">
        <v>1</v>
      </c>
      <c r="G2159">
        <v>1</v>
      </c>
      <c r="H2159" t="s">
        <v>330</v>
      </c>
      <c r="I2159" t="s">
        <v>331</v>
      </c>
      <c r="K2159">
        <v>-0.68182770925897085</v>
      </c>
      <c r="L2159">
        <v>-9.1479470918947259E-2</v>
      </c>
      <c r="M2159">
        <v>-0.51809328624095363</v>
      </c>
      <c r="N2159">
        <v>0.46308724832214759</v>
      </c>
      <c r="O2159">
        <v>-6.0185316198919014E-3</v>
      </c>
      <c r="P2159">
        <v>-1.309613879589888</v>
      </c>
      <c r="Q2159">
        <v>0.1923558096350394</v>
      </c>
      <c r="R2159">
        <v>148</v>
      </c>
      <c r="S2159">
        <v>0</v>
      </c>
      <c r="T2159">
        <v>-0.80083208371569592</v>
      </c>
      <c r="U2159">
        <v>27</v>
      </c>
      <c r="V2159">
        <v>3008</v>
      </c>
      <c r="W2159">
        <v>149</v>
      </c>
    </row>
    <row r="2160" spans="1:23">
      <c r="A2160" t="s">
        <v>351</v>
      </c>
      <c r="B2160" t="str">
        <f t="shared" si="33"/>
        <v>CREDIT_SPREAD_historical_new_low_36_1</v>
      </c>
      <c r="C2160" t="s">
        <v>453</v>
      </c>
      <c r="D2160" t="s">
        <v>339</v>
      </c>
      <c r="E2160">
        <v>36</v>
      </c>
      <c r="F2160">
        <v>1</v>
      </c>
      <c r="G2160">
        <v>1</v>
      </c>
      <c r="H2160" t="s">
        <v>463</v>
      </c>
      <c r="I2160" t="s">
        <v>331</v>
      </c>
      <c r="K2160">
        <v>-0.17471532277500171</v>
      </c>
      <c r="L2160">
        <v>-2.011022412010921E-2</v>
      </c>
      <c r="M2160">
        <v>-0.1227898856248763</v>
      </c>
      <c r="N2160">
        <v>0.5</v>
      </c>
      <c r="O2160">
        <v>-5.2504002222190428E-4</v>
      </c>
      <c r="P2160">
        <v>-0.12138289192871569</v>
      </c>
      <c r="Q2160">
        <v>0.90359599083192554</v>
      </c>
      <c r="R2160">
        <v>117</v>
      </c>
      <c r="S2160">
        <v>0</v>
      </c>
      <c r="T2160">
        <v>-0.58067997342693545</v>
      </c>
      <c r="U2160">
        <v>19</v>
      </c>
      <c r="V2160">
        <v>2382</v>
      </c>
      <c r="W2160">
        <v>118</v>
      </c>
    </row>
    <row r="2161" spans="1:23">
      <c r="A2161" t="s">
        <v>351</v>
      </c>
      <c r="B2161" t="str">
        <f t="shared" si="33"/>
        <v>CREDIT_SPREAD_historical_new_low_36_-1</v>
      </c>
      <c r="C2161" t="s">
        <v>453</v>
      </c>
      <c r="D2161" t="s">
        <v>339</v>
      </c>
      <c r="E2161">
        <v>36</v>
      </c>
      <c r="F2161">
        <v>-1</v>
      </c>
      <c r="G2161">
        <v>1</v>
      </c>
      <c r="H2161" t="s">
        <v>463</v>
      </c>
      <c r="I2161" t="s">
        <v>331</v>
      </c>
      <c r="K2161">
        <v>-5.9645725600775863E-2</v>
      </c>
      <c r="L2161">
        <v>-6.4850285968008903E-3</v>
      </c>
      <c r="M2161">
        <v>-3.9596571123191898E-2</v>
      </c>
      <c r="N2161">
        <v>0.49152542372881358</v>
      </c>
      <c r="O2161">
        <v>5.8005779907743707E-4</v>
      </c>
      <c r="P2161">
        <v>0.1331311399425576</v>
      </c>
      <c r="Q2161">
        <v>0.89431837566887706</v>
      </c>
      <c r="R2161">
        <v>117</v>
      </c>
      <c r="S2161">
        <v>0</v>
      </c>
      <c r="T2161">
        <v>-0.63163107971305732</v>
      </c>
      <c r="U2161">
        <v>19</v>
      </c>
      <c r="V2161">
        <v>2382</v>
      </c>
      <c r="W2161">
        <v>118</v>
      </c>
    </row>
    <row r="2162" spans="1:23">
      <c r="A2162" t="s">
        <v>471</v>
      </c>
      <c r="B2162" t="str">
        <f t="shared" si="33"/>
        <v>electricity_yoy_historical_high_3_1</v>
      </c>
      <c r="C2162" t="s">
        <v>435</v>
      </c>
      <c r="D2162" t="s">
        <v>333</v>
      </c>
      <c r="E2162">
        <v>3</v>
      </c>
      <c r="F2162">
        <v>1</v>
      </c>
      <c r="G2162">
        <v>-1</v>
      </c>
      <c r="H2162" t="s">
        <v>330</v>
      </c>
      <c r="I2162" t="s">
        <v>331</v>
      </c>
      <c r="K2162">
        <v>-0.1104158024136894</v>
      </c>
      <c r="L2162">
        <v>-9.7540728705068913E-3</v>
      </c>
      <c r="M2162">
        <v>-4.1520392005624122E-2</v>
      </c>
      <c r="N2162">
        <v>0.47651006711409388</v>
      </c>
      <c r="O2162">
        <v>2.133611877964914E-3</v>
      </c>
      <c r="P2162">
        <v>0.33574040503220709</v>
      </c>
      <c r="Q2162">
        <v>0.73754210850203272</v>
      </c>
      <c r="R2162">
        <v>148</v>
      </c>
      <c r="S2162">
        <v>0</v>
      </c>
      <c r="T2162">
        <v>-0.55209984735640172</v>
      </c>
      <c r="U2162">
        <v>55</v>
      </c>
      <c r="V2162">
        <v>3008</v>
      </c>
      <c r="W2162">
        <v>149</v>
      </c>
    </row>
    <row r="2163" spans="1:23">
      <c r="A2163" t="s">
        <v>471</v>
      </c>
      <c r="B2163" t="str">
        <f t="shared" si="33"/>
        <v>electricity_yoy_historical_high_3_-1</v>
      </c>
      <c r="C2163" t="s">
        <v>435</v>
      </c>
      <c r="D2163" t="s">
        <v>333</v>
      </c>
      <c r="E2163">
        <v>3</v>
      </c>
      <c r="F2163">
        <v>-1</v>
      </c>
      <c r="G2163">
        <v>-1</v>
      </c>
      <c r="H2163" t="s">
        <v>330</v>
      </c>
      <c r="I2163" t="s">
        <v>331</v>
      </c>
      <c r="K2163">
        <v>-0.41845435703675438</v>
      </c>
      <c r="L2163">
        <v>-4.4396717889856219E-2</v>
      </c>
      <c r="M2163">
        <v>-0.1889845559923668</v>
      </c>
      <c r="N2163">
        <v>0.51677852348993292</v>
      </c>
      <c r="O2163">
        <v>-7.1229445079926026E-4</v>
      </c>
      <c r="P2163">
        <v>-0.11446004233495261</v>
      </c>
      <c r="Q2163">
        <v>0.90902825372004459</v>
      </c>
      <c r="R2163">
        <v>148</v>
      </c>
      <c r="S2163">
        <v>0</v>
      </c>
      <c r="T2163">
        <v>-0.61572816267894703</v>
      </c>
      <c r="U2163">
        <v>55</v>
      </c>
      <c r="V2163">
        <v>3008</v>
      </c>
      <c r="W2163">
        <v>149</v>
      </c>
    </row>
    <row r="2164" spans="1:23">
      <c r="A2164" t="s">
        <v>471</v>
      </c>
      <c r="B2164" t="str">
        <f t="shared" si="33"/>
        <v>electricity_ytd_yoy_historical_high_3_1</v>
      </c>
      <c r="C2164" t="s">
        <v>436</v>
      </c>
      <c r="D2164" t="s">
        <v>333</v>
      </c>
      <c r="E2164">
        <v>3</v>
      </c>
      <c r="F2164">
        <v>1</v>
      </c>
      <c r="G2164">
        <v>-1</v>
      </c>
      <c r="H2164" t="s">
        <v>330</v>
      </c>
      <c r="I2164" t="s">
        <v>331</v>
      </c>
      <c r="K2164">
        <v>-0.60445220653044074</v>
      </c>
      <c r="L2164">
        <v>-7.4759359398234859E-2</v>
      </c>
      <c r="M2164">
        <v>-0.31825520078356823</v>
      </c>
      <c r="N2164">
        <v>0.51006711409395977</v>
      </c>
      <c r="O2164">
        <v>-3.434649987416662E-3</v>
      </c>
      <c r="P2164">
        <v>-0.56469903635410101</v>
      </c>
      <c r="Q2164">
        <v>0.57313338291294935</v>
      </c>
      <c r="R2164">
        <v>148</v>
      </c>
      <c r="S2164">
        <v>0</v>
      </c>
      <c r="T2164">
        <v>-0.75664785725694406</v>
      </c>
      <c r="U2164">
        <v>35</v>
      </c>
      <c r="V2164">
        <v>3008</v>
      </c>
      <c r="W2164">
        <v>149</v>
      </c>
    </row>
    <row r="2165" spans="1:23">
      <c r="A2165" t="s">
        <v>471</v>
      </c>
      <c r="B2165" t="str">
        <f t="shared" si="33"/>
        <v>electricity_ytd_yoy_historical_high_3_-1</v>
      </c>
      <c r="C2165" t="s">
        <v>436</v>
      </c>
      <c r="D2165" t="s">
        <v>333</v>
      </c>
      <c r="E2165">
        <v>3</v>
      </c>
      <c r="F2165">
        <v>-1</v>
      </c>
      <c r="G2165">
        <v>-1</v>
      </c>
      <c r="H2165" t="s">
        <v>330</v>
      </c>
      <c r="I2165" t="s">
        <v>331</v>
      </c>
      <c r="K2165">
        <v>0.3078920491945305</v>
      </c>
      <c r="L2165">
        <v>2.2741778231548441E-2</v>
      </c>
      <c r="M2165">
        <v>9.6813151630987845E-2</v>
      </c>
      <c r="N2165">
        <v>0.46979865771812079</v>
      </c>
      <c r="O2165">
        <v>4.6485770783844631E-3</v>
      </c>
      <c r="P2165">
        <v>0.74263615660748261</v>
      </c>
      <c r="Q2165">
        <v>0.45887907211606782</v>
      </c>
      <c r="R2165">
        <v>148</v>
      </c>
      <c r="S2165">
        <v>0</v>
      </c>
      <c r="T2165">
        <v>-0.64037043406838456</v>
      </c>
      <c r="U2165">
        <v>35</v>
      </c>
      <c r="V2165">
        <v>3008</v>
      </c>
      <c r="W2165">
        <v>149</v>
      </c>
    </row>
    <row r="2166" spans="1:23">
      <c r="A2166" t="s">
        <v>471</v>
      </c>
      <c r="B2166" t="str">
        <f t="shared" si="33"/>
        <v>industrial_value_added_yoy_historical_high_3_1</v>
      </c>
      <c r="C2166" t="s">
        <v>437</v>
      </c>
      <c r="D2166" t="s">
        <v>333</v>
      </c>
      <c r="E2166">
        <v>3</v>
      </c>
      <c r="F2166">
        <v>1</v>
      </c>
      <c r="G2166">
        <v>-1</v>
      </c>
      <c r="H2166" t="s">
        <v>330</v>
      </c>
      <c r="I2166" t="s">
        <v>331</v>
      </c>
      <c r="K2166">
        <v>-7.9388741982980959E-2</v>
      </c>
      <c r="L2166">
        <v>-6.9058281615443917E-3</v>
      </c>
      <c r="M2166">
        <v>-2.9396316479860081E-2</v>
      </c>
      <c r="N2166">
        <v>0.53020134228187921</v>
      </c>
      <c r="O2166">
        <v>2.0958767581372249E-3</v>
      </c>
      <c r="P2166">
        <v>0.35042859273417287</v>
      </c>
      <c r="Q2166">
        <v>0.72651532110618167</v>
      </c>
      <c r="R2166">
        <v>148</v>
      </c>
      <c r="S2166">
        <v>0</v>
      </c>
      <c r="T2166">
        <v>-0.57172946950036696</v>
      </c>
      <c r="U2166">
        <v>55</v>
      </c>
      <c r="V2166">
        <v>3008</v>
      </c>
      <c r="W2166">
        <v>149</v>
      </c>
    </row>
    <row r="2167" spans="1:23">
      <c r="A2167" t="s">
        <v>471</v>
      </c>
      <c r="B2167" t="str">
        <f t="shared" si="33"/>
        <v>industrial_value_added_yoy_historical_high_3_-1</v>
      </c>
      <c r="C2167" t="s">
        <v>437</v>
      </c>
      <c r="D2167" t="s">
        <v>333</v>
      </c>
      <c r="E2167">
        <v>3</v>
      </c>
      <c r="F2167">
        <v>-1</v>
      </c>
      <c r="G2167">
        <v>-1</v>
      </c>
      <c r="H2167" t="s">
        <v>330</v>
      </c>
      <c r="I2167" t="s">
        <v>331</v>
      </c>
      <c r="K2167">
        <v>-0.43805399982876392</v>
      </c>
      <c r="L2167">
        <v>-4.7137436815936178E-2</v>
      </c>
      <c r="M2167">
        <v>-0.2006518231089004</v>
      </c>
      <c r="N2167">
        <v>0.4563758389261745</v>
      </c>
      <c r="O2167">
        <v>-1.141822843346898E-3</v>
      </c>
      <c r="P2167">
        <v>-0.18759118497534619</v>
      </c>
      <c r="Q2167">
        <v>0.85145407605944401</v>
      </c>
      <c r="R2167">
        <v>148</v>
      </c>
      <c r="S2167">
        <v>0</v>
      </c>
      <c r="T2167">
        <v>-0.57816779937715368</v>
      </c>
      <c r="U2167">
        <v>55</v>
      </c>
      <c r="V2167">
        <v>3008</v>
      </c>
      <c r="W2167">
        <v>149</v>
      </c>
    </row>
    <row r="2168" spans="1:23">
      <c r="A2168" t="s">
        <v>471</v>
      </c>
      <c r="B2168" t="str">
        <f t="shared" si="33"/>
        <v>fixedasset_investment_yoy_historical_high_3_1</v>
      </c>
      <c r="C2168" t="s">
        <v>344</v>
      </c>
      <c r="D2168" t="s">
        <v>333</v>
      </c>
      <c r="E2168">
        <v>3</v>
      </c>
      <c r="F2168">
        <v>1</v>
      </c>
      <c r="G2168">
        <v>1</v>
      </c>
      <c r="H2168" t="s">
        <v>330</v>
      </c>
      <c r="I2168" t="s">
        <v>331</v>
      </c>
      <c r="K2168">
        <v>3.4947305007546192</v>
      </c>
      <c r="L2168">
        <v>0.1341781867958938</v>
      </c>
      <c r="M2168">
        <v>0.57163693002664906</v>
      </c>
      <c r="N2168">
        <v>0.57046979865771807</v>
      </c>
      <c r="O2168">
        <v>1.27656865950431E-2</v>
      </c>
      <c r="P2168">
        <v>2.1375372805815429</v>
      </c>
      <c r="Q2168">
        <v>3.4197189865372797E-2</v>
      </c>
      <c r="R2168">
        <v>148</v>
      </c>
      <c r="S2168">
        <v>1</v>
      </c>
      <c r="T2168">
        <v>-0.58386265296665629</v>
      </c>
      <c r="U2168">
        <v>58</v>
      </c>
      <c r="V2168">
        <v>3008</v>
      </c>
      <c r="W2168">
        <v>149</v>
      </c>
    </row>
    <row r="2169" spans="1:23">
      <c r="A2169" t="s">
        <v>471</v>
      </c>
      <c r="B2169" t="str">
        <f t="shared" si="33"/>
        <v>fixedasset_investment_yoy_historical_high_3_-1</v>
      </c>
      <c r="C2169" t="s">
        <v>344</v>
      </c>
      <c r="D2169" t="s">
        <v>333</v>
      </c>
      <c r="E2169">
        <v>3</v>
      </c>
      <c r="F2169">
        <v>-1</v>
      </c>
      <c r="G2169">
        <v>1</v>
      </c>
      <c r="H2169" t="s">
        <v>330</v>
      </c>
      <c r="I2169" t="s">
        <v>331</v>
      </c>
      <c r="K2169">
        <v>-0.88490215062540001</v>
      </c>
      <c r="L2169">
        <v>-0.16566702738796479</v>
      </c>
      <c r="M2169">
        <v>-0.70578827456323256</v>
      </c>
      <c r="N2169">
        <v>0.41610738255033558</v>
      </c>
      <c r="O2169">
        <v>-1.1811778579187471E-2</v>
      </c>
      <c r="P2169">
        <v>-1.9932092860706849</v>
      </c>
      <c r="Q2169">
        <v>4.8076725260596823E-2</v>
      </c>
      <c r="R2169">
        <v>148</v>
      </c>
      <c r="S2169">
        <v>1</v>
      </c>
      <c r="T2169">
        <v>-0.89626282799213675</v>
      </c>
      <c r="U2169">
        <v>58</v>
      </c>
      <c r="V2169">
        <v>3008</v>
      </c>
      <c r="W2169">
        <v>149</v>
      </c>
    </row>
    <row r="2170" spans="1:23">
      <c r="A2170" t="s">
        <v>471</v>
      </c>
      <c r="B2170" t="str">
        <f t="shared" si="33"/>
        <v>fixedasset_investment_ytd_yoy_historical_high_3_1</v>
      </c>
      <c r="C2170" t="s">
        <v>390</v>
      </c>
      <c r="D2170" t="s">
        <v>333</v>
      </c>
      <c r="E2170">
        <v>3</v>
      </c>
      <c r="F2170">
        <v>1</v>
      </c>
      <c r="G2170">
        <v>-1</v>
      </c>
      <c r="H2170" t="s">
        <v>330</v>
      </c>
      <c r="I2170" t="s">
        <v>331</v>
      </c>
      <c r="K2170">
        <v>7.5763376434093255E-2</v>
      </c>
      <c r="L2170">
        <v>6.1370036667394157E-3</v>
      </c>
      <c r="M2170">
        <v>2.6124296719961831E-2</v>
      </c>
      <c r="N2170">
        <v>0.53691275167785235</v>
      </c>
      <c r="O2170">
        <v>3.2950144980546758E-3</v>
      </c>
      <c r="P2170">
        <v>0.53815570398835078</v>
      </c>
      <c r="Q2170">
        <v>0.59127795339691203</v>
      </c>
      <c r="R2170">
        <v>148</v>
      </c>
      <c r="S2170">
        <v>0</v>
      </c>
      <c r="T2170">
        <v>-0.64602097772744338</v>
      </c>
      <c r="U2170">
        <v>31</v>
      </c>
      <c r="V2170">
        <v>3008</v>
      </c>
      <c r="W2170">
        <v>149</v>
      </c>
    </row>
    <row r="2171" spans="1:23">
      <c r="A2171" t="s">
        <v>471</v>
      </c>
      <c r="B2171" t="str">
        <f t="shared" si="33"/>
        <v>fixedasset_investment_ytd_yoy_historical_high_3_-1</v>
      </c>
      <c r="C2171" t="s">
        <v>390</v>
      </c>
      <c r="D2171" t="s">
        <v>333</v>
      </c>
      <c r="E2171">
        <v>3</v>
      </c>
      <c r="F2171">
        <v>-1</v>
      </c>
      <c r="G2171">
        <v>-1</v>
      </c>
      <c r="H2171" t="s">
        <v>330</v>
      </c>
      <c r="I2171" t="s">
        <v>331</v>
      </c>
      <c r="K2171">
        <v>-0.51910073768255938</v>
      </c>
      <c r="L2171">
        <v>-5.9489657360240478E-2</v>
      </c>
      <c r="M2171">
        <v>-0.25323847679457051</v>
      </c>
      <c r="N2171">
        <v>0.4563758389261745</v>
      </c>
      <c r="O2171">
        <v>-2.0537288075516591E-3</v>
      </c>
      <c r="P2171">
        <v>-0.32818853998344583</v>
      </c>
      <c r="Q2171">
        <v>0.74323296091589297</v>
      </c>
      <c r="R2171">
        <v>148</v>
      </c>
      <c r="S2171">
        <v>0</v>
      </c>
      <c r="T2171">
        <v>-0.73438140554056941</v>
      </c>
      <c r="U2171">
        <v>31</v>
      </c>
      <c r="V2171">
        <v>3008</v>
      </c>
      <c r="W2171">
        <v>149</v>
      </c>
    </row>
    <row r="2172" spans="1:23">
      <c r="A2172" t="s">
        <v>471</v>
      </c>
      <c r="B2172" t="str">
        <f t="shared" si="33"/>
        <v>pmi_manufacturing_historical_high_3_1</v>
      </c>
      <c r="C2172" t="s">
        <v>347</v>
      </c>
      <c r="D2172" t="s">
        <v>333</v>
      </c>
      <c r="E2172">
        <v>3</v>
      </c>
      <c r="F2172">
        <v>1</v>
      </c>
      <c r="G2172">
        <v>1</v>
      </c>
      <c r="H2172" t="s">
        <v>330</v>
      </c>
      <c r="I2172" t="s">
        <v>331</v>
      </c>
      <c r="K2172">
        <v>9.4713261123256176E-2</v>
      </c>
      <c r="L2172">
        <v>7.6099605062640574E-3</v>
      </c>
      <c r="M2172">
        <v>3.2394563995381452E-2</v>
      </c>
      <c r="N2172">
        <v>0.51006711409395977</v>
      </c>
      <c r="O2172">
        <v>3.4021988243533642E-3</v>
      </c>
      <c r="P2172">
        <v>0.55727798256504502</v>
      </c>
      <c r="Q2172">
        <v>0.57817935291821687</v>
      </c>
      <c r="R2172">
        <v>148</v>
      </c>
      <c r="S2172">
        <v>0</v>
      </c>
      <c r="T2172">
        <v>-0.5981087850431871</v>
      </c>
      <c r="U2172">
        <v>51</v>
      </c>
      <c r="V2172">
        <v>3008</v>
      </c>
      <c r="W2172">
        <v>149</v>
      </c>
    </row>
    <row r="2173" spans="1:23">
      <c r="A2173" t="s">
        <v>471</v>
      </c>
      <c r="B2173" t="str">
        <f t="shared" si="33"/>
        <v>pmi_manufacturing_historical_high_3_-1</v>
      </c>
      <c r="C2173" t="s">
        <v>347</v>
      </c>
      <c r="D2173" t="s">
        <v>333</v>
      </c>
      <c r="E2173">
        <v>3</v>
      </c>
      <c r="F2173">
        <v>-1</v>
      </c>
      <c r="G2173">
        <v>1</v>
      </c>
      <c r="H2173" t="s">
        <v>330</v>
      </c>
      <c r="I2173" t="s">
        <v>331</v>
      </c>
      <c r="K2173">
        <v>-0.52742527881277934</v>
      </c>
      <c r="L2173">
        <v>-6.0864525807490473E-2</v>
      </c>
      <c r="M2173">
        <v>-0.25909198539155742</v>
      </c>
      <c r="N2173">
        <v>0.47651006711409388</v>
      </c>
      <c r="O2173">
        <v>-2.15406621493138E-3</v>
      </c>
      <c r="P2173">
        <v>-0.34288116543267411</v>
      </c>
      <c r="Q2173">
        <v>0.73217438161176485</v>
      </c>
      <c r="R2173">
        <v>148</v>
      </c>
      <c r="S2173">
        <v>0</v>
      </c>
      <c r="T2173">
        <v>-0.80093924377189141</v>
      </c>
      <c r="U2173">
        <v>51</v>
      </c>
      <c r="V2173">
        <v>3008</v>
      </c>
      <c r="W2173">
        <v>149</v>
      </c>
    </row>
    <row r="2174" spans="1:23">
      <c r="A2174" t="s">
        <v>471</v>
      </c>
      <c r="B2174" t="str">
        <f t="shared" si="33"/>
        <v>pmi_manufacturing_neworder_historical_high_3_1</v>
      </c>
      <c r="C2174" t="s">
        <v>424</v>
      </c>
      <c r="D2174" t="s">
        <v>333</v>
      </c>
      <c r="E2174">
        <v>3</v>
      </c>
      <c r="F2174">
        <v>1</v>
      </c>
      <c r="G2174">
        <v>1</v>
      </c>
      <c r="H2174" t="s">
        <v>330</v>
      </c>
      <c r="I2174" t="s">
        <v>331</v>
      </c>
      <c r="K2174">
        <v>0.313758786761827</v>
      </c>
      <c r="L2174">
        <v>2.3125328826299359E-2</v>
      </c>
      <c r="M2174">
        <v>9.8445995260076552E-2</v>
      </c>
      <c r="N2174">
        <v>0.52348993288590606</v>
      </c>
      <c r="O2174">
        <v>4.5201163587562784E-3</v>
      </c>
      <c r="P2174">
        <v>0.75322840365454657</v>
      </c>
      <c r="Q2174">
        <v>0.45250920005957479</v>
      </c>
      <c r="R2174">
        <v>148</v>
      </c>
      <c r="S2174">
        <v>0</v>
      </c>
      <c r="T2174">
        <v>-0.55853936690606143</v>
      </c>
      <c r="U2174">
        <v>51</v>
      </c>
      <c r="V2174">
        <v>3008</v>
      </c>
      <c r="W2174">
        <v>149</v>
      </c>
    </row>
    <row r="2175" spans="1:23">
      <c r="A2175" t="s">
        <v>471</v>
      </c>
      <c r="B2175" t="str">
        <f t="shared" si="33"/>
        <v>pmi_manufacturing_neworder_historical_high_3_-1</v>
      </c>
      <c r="C2175" t="s">
        <v>424</v>
      </c>
      <c r="D2175" t="s">
        <v>333</v>
      </c>
      <c r="E2175">
        <v>3</v>
      </c>
      <c r="F2175">
        <v>-1</v>
      </c>
      <c r="G2175">
        <v>1</v>
      </c>
      <c r="H2175" t="s">
        <v>330</v>
      </c>
      <c r="I2175" t="s">
        <v>331</v>
      </c>
      <c r="K2175">
        <v>-0.60621856967335175</v>
      </c>
      <c r="L2175">
        <v>-7.5106214849851805E-2</v>
      </c>
      <c r="M2175">
        <v>-0.31973193231752262</v>
      </c>
      <c r="N2175">
        <v>0.4563758389261745</v>
      </c>
      <c r="O2175">
        <v>-3.5209108883774748E-3</v>
      </c>
      <c r="P2175">
        <v>-0.57710342017611171</v>
      </c>
      <c r="Q2175">
        <v>0.56474640473918991</v>
      </c>
      <c r="R2175">
        <v>148</v>
      </c>
      <c r="S2175">
        <v>0</v>
      </c>
      <c r="T2175">
        <v>-0.81806797228617301</v>
      </c>
      <c r="U2175">
        <v>51</v>
      </c>
      <c r="V2175">
        <v>3008</v>
      </c>
      <c r="W2175">
        <v>149</v>
      </c>
    </row>
    <row r="2176" spans="1:23">
      <c r="A2176" t="s">
        <v>471</v>
      </c>
      <c r="B2176" t="str">
        <f t="shared" si="33"/>
        <v>pmi_nonmanufacturing_historical_high_3_1</v>
      </c>
      <c r="C2176" t="s">
        <v>342</v>
      </c>
      <c r="D2176" t="s">
        <v>333</v>
      </c>
      <c r="E2176">
        <v>3</v>
      </c>
      <c r="F2176">
        <v>1</v>
      </c>
      <c r="G2176">
        <v>-1</v>
      </c>
      <c r="H2176" t="s">
        <v>330</v>
      </c>
      <c r="I2176" t="s">
        <v>331</v>
      </c>
      <c r="K2176">
        <v>-0.82233505568963239</v>
      </c>
      <c r="L2176">
        <v>-0.134764781428792</v>
      </c>
      <c r="M2176">
        <v>-0.57393353577201867</v>
      </c>
      <c r="N2176">
        <v>0.48322147651006708</v>
      </c>
      <c r="O2176">
        <v>-8.8355229599436959E-3</v>
      </c>
      <c r="P2176">
        <v>-1.475917346509237</v>
      </c>
      <c r="Q2176">
        <v>0.1420904910838863</v>
      </c>
      <c r="R2176">
        <v>148</v>
      </c>
      <c r="S2176">
        <v>0</v>
      </c>
      <c r="T2176">
        <v>-0.8678064473718643</v>
      </c>
      <c r="U2176">
        <v>56</v>
      </c>
      <c r="V2176">
        <v>3008</v>
      </c>
      <c r="W2176">
        <v>149</v>
      </c>
    </row>
    <row r="2177" spans="1:23">
      <c r="A2177" t="s">
        <v>471</v>
      </c>
      <c r="B2177" t="str">
        <f t="shared" si="33"/>
        <v>pmi_nonmanufacturing_historical_high_3_-1</v>
      </c>
      <c r="C2177" t="s">
        <v>342</v>
      </c>
      <c r="D2177" t="s">
        <v>333</v>
      </c>
      <c r="E2177">
        <v>3</v>
      </c>
      <c r="F2177">
        <v>-1</v>
      </c>
      <c r="G2177">
        <v>-1</v>
      </c>
      <c r="H2177" t="s">
        <v>330</v>
      </c>
      <c r="I2177" t="s">
        <v>331</v>
      </c>
      <c r="K2177">
        <v>1.911850822138139</v>
      </c>
      <c r="L2177">
        <v>9.3670527678904714E-2</v>
      </c>
      <c r="M2177">
        <v>0.39892215591052599</v>
      </c>
      <c r="N2177">
        <v>0.48993288590604028</v>
      </c>
      <c r="O2177">
        <v>9.9633799719216799E-3</v>
      </c>
      <c r="P2177">
        <v>1.61238935661036</v>
      </c>
      <c r="Q2177">
        <v>0.1090076360527731</v>
      </c>
      <c r="R2177">
        <v>148</v>
      </c>
      <c r="S2177">
        <v>0</v>
      </c>
      <c r="T2177">
        <v>-0.40273090255007238</v>
      </c>
      <c r="U2177">
        <v>56</v>
      </c>
      <c r="V2177">
        <v>3008</v>
      </c>
      <c r="W2177">
        <v>149</v>
      </c>
    </row>
    <row r="2178" spans="1:23">
      <c r="A2178" t="s">
        <v>471</v>
      </c>
      <c r="B2178" t="str">
        <f t="shared" si="33"/>
        <v>export_yoy_historical_high_3_1</v>
      </c>
      <c r="C2178" t="s">
        <v>438</v>
      </c>
      <c r="D2178" t="s">
        <v>333</v>
      </c>
      <c r="E2178">
        <v>3</v>
      </c>
      <c r="F2178">
        <v>1</v>
      </c>
      <c r="G2178">
        <v>-1</v>
      </c>
      <c r="H2178" t="s">
        <v>330</v>
      </c>
      <c r="I2178" t="s">
        <v>331</v>
      </c>
      <c r="K2178">
        <v>0.98438386643865106</v>
      </c>
      <c r="L2178">
        <v>5.9092925114829553E-2</v>
      </c>
      <c r="M2178">
        <v>0.25160463372285841</v>
      </c>
      <c r="N2178">
        <v>0.53691275167785235</v>
      </c>
      <c r="O2178">
        <v>7.5269347616163636E-3</v>
      </c>
      <c r="P2178">
        <v>1.1947913879819529</v>
      </c>
      <c r="Q2178">
        <v>0.2340797199006534</v>
      </c>
      <c r="R2178">
        <v>148</v>
      </c>
      <c r="S2178">
        <v>0</v>
      </c>
      <c r="T2178">
        <v>-0.43595529170364539</v>
      </c>
      <c r="U2178">
        <v>73</v>
      </c>
      <c r="V2178">
        <v>3008</v>
      </c>
      <c r="W2178">
        <v>149</v>
      </c>
    </row>
    <row r="2179" spans="1:23">
      <c r="A2179" t="s">
        <v>471</v>
      </c>
      <c r="B2179" t="str">
        <f t="shared" ref="B2179:B2242" si="34">C2179&amp;"_"&amp;D2179&amp;"_"&amp;E2179&amp;"_"&amp;F2179</f>
        <v>export_yoy_historical_high_3_-1</v>
      </c>
      <c r="C2179" t="s">
        <v>438</v>
      </c>
      <c r="D2179" t="s">
        <v>333</v>
      </c>
      <c r="E2179">
        <v>3</v>
      </c>
      <c r="F2179">
        <v>-1</v>
      </c>
      <c r="G2179">
        <v>-1</v>
      </c>
      <c r="H2179" t="s">
        <v>330</v>
      </c>
      <c r="I2179" t="s">
        <v>331</v>
      </c>
      <c r="K2179">
        <v>-0.73929751047425785</v>
      </c>
      <c r="L2179">
        <v>-0.1065163069061691</v>
      </c>
      <c r="M2179">
        <v>-0.45352292736500027</v>
      </c>
      <c r="N2179">
        <v>0.46308724832214759</v>
      </c>
      <c r="O2179">
        <v>-6.041857945445572E-3</v>
      </c>
      <c r="P2179">
        <v>-0.95866322912928958</v>
      </c>
      <c r="Q2179">
        <v>0.33929189128419213</v>
      </c>
      <c r="R2179">
        <v>148</v>
      </c>
      <c r="S2179">
        <v>0</v>
      </c>
      <c r="T2179">
        <v>-0.80970268012625157</v>
      </c>
      <c r="U2179">
        <v>73</v>
      </c>
      <c r="V2179">
        <v>3008</v>
      </c>
      <c r="W2179">
        <v>149</v>
      </c>
    </row>
    <row r="2180" spans="1:23">
      <c r="A2180" t="s">
        <v>471</v>
      </c>
      <c r="B2180" t="str">
        <f t="shared" si="34"/>
        <v>trade_balance_yoy_historical_high_3_1</v>
      </c>
      <c r="C2180" t="s">
        <v>439</v>
      </c>
      <c r="D2180" t="s">
        <v>333</v>
      </c>
      <c r="E2180">
        <v>3</v>
      </c>
      <c r="F2180">
        <v>1</v>
      </c>
      <c r="G2180">
        <v>1</v>
      </c>
      <c r="H2180" t="s">
        <v>330</v>
      </c>
      <c r="I2180" t="s">
        <v>331</v>
      </c>
      <c r="K2180">
        <v>1.29367659695966</v>
      </c>
      <c r="L2180">
        <v>7.2023137830389272E-2</v>
      </c>
      <c r="M2180">
        <v>0.30668300570133039</v>
      </c>
      <c r="N2180">
        <v>0.50335570469798663</v>
      </c>
      <c r="O2180">
        <v>8.4025338321644192E-3</v>
      </c>
      <c r="P2180">
        <v>1.3441285501011691</v>
      </c>
      <c r="Q2180">
        <v>0.18096359106952939</v>
      </c>
      <c r="R2180">
        <v>148</v>
      </c>
      <c r="S2180">
        <v>0</v>
      </c>
      <c r="T2180">
        <v>-0.37926715839351532</v>
      </c>
      <c r="U2180">
        <v>77</v>
      </c>
      <c r="V2180">
        <v>3008</v>
      </c>
      <c r="W2180">
        <v>149</v>
      </c>
    </row>
    <row r="2181" spans="1:23">
      <c r="A2181" t="s">
        <v>471</v>
      </c>
      <c r="B2181" t="str">
        <f t="shared" si="34"/>
        <v>trade_balance_yoy_historical_high_3_-1</v>
      </c>
      <c r="C2181" t="s">
        <v>439</v>
      </c>
      <c r="D2181" t="s">
        <v>333</v>
      </c>
      <c r="E2181">
        <v>3</v>
      </c>
      <c r="F2181">
        <v>-1</v>
      </c>
      <c r="G2181">
        <v>1</v>
      </c>
      <c r="H2181" t="s">
        <v>330</v>
      </c>
      <c r="I2181" t="s">
        <v>331</v>
      </c>
      <c r="K2181">
        <v>-0.77445215474534779</v>
      </c>
      <c r="L2181">
        <v>-0.11729306516995849</v>
      </c>
      <c r="M2181">
        <v>-0.49944768942109402</v>
      </c>
      <c r="N2181">
        <v>0.48993288590604028</v>
      </c>
      <c r="O2181">
        <v>-7.141737619114648E-3</v>
      </c>
      <c r="P2181">
        <v>-1.172823523290909</v>
      </c>
      <c r="Q2181">
        <v>0.24275079617986481</v>
      </c>
      <c r="R2181">
        <v>148</v>
      </c>
      <c r="S2181">
        <v>0</v>
      </c>
      <c r="T2181">
        <v>-0.81622773901466028</v>
      </c>
      <c r="U2181">
        <v>77</v>
      </c>
      <c r="V2181">
        <v>3008</v>
      </c>
      <c r="W2181">
        <v>149</v>
      </c>
    </row>
    <row r="2182" spans="1:23">
      <c r="A2182" t="s">
        <v>471</v>
      </c>
      <c r="B2182" t="str">
        <f t="shared" si="34"/>
        <v>CPI_historical_high_3_1</v>
      </c>
      <c r="C2182" t="s">
        <v>386</v>
      </c>
      <c r="D2182" t="s">
        <v>333</v>
      </c>
      <c r="E2182">
        <v>3</v>
      </c>
      <c r="F2182">
        <v>1</v>
      </c>
      <c r="G2182">
        <v>-1</v>
      </c>
      <c r="H2182" t="s">
        <v>330</v>
      </c>
      <c r="I2182" t="s">
        <v>331</v>
      </c>
      <c r="K2182">
        <v>-0.57163665774656258</v>
      </c>
      <c r="L2182">
        <v>-6.8560850774603055E-2</v>
      </c>
      <c r="M2182">
        <v>-0.29186100123654829</v>
      </c>
      <c r="N2182">
        <v>0.46979865771812079</v>
      </c>
      <c r="O2182">
        <v>-3.025012093094674E-3</v>
      </c>
      <c r="P2182">
        <v>-0.5021689939122288</v>
      </c>
      <c r="Q2182">
        <v>0.61629495655983024</v>
      </c>
      <c r="R2182">
        <v>148</v>
      </c>
      <c r="S2182">
        <v>0</v>
      </c>
      <c r="T2182">
        <v>-0.68545506108793886</v>
      </c>
      <c r="U2182">
        <v>55</v>
      </c>
      <c r="V2182">
        <v>3008</v>
      </c>
      <c r="W2182">
        <v>149</v>
      </c>
    </row>
    <row r="2183" spans="1:23">
      <c r="A2183" t="s">
        <v>471</v>
      </c>
      <c r="B2183" t="str">
        <f t="shared" si="34"/>
        <v>CPI_historical_high_3_-1</v>
      </c>
      <c r="C2183" t="s">
        <v>386</v>
      </c>
      <c r="D2183" t="s">
        <v>333</v>
      </c>
      <c r="E2183">
        <v>3</v>
      </c>
      <c r="F2183">
        <v>-1</v>
      </c>
      <c r="G2183">
        <v>-1</v>
      </c>
      <c r="H2183" t="s">
        <v>330</v>
      </c>
      <c r="I2183" t="s">
        <v>331</v>
      </c>
      <c r="K2183">
        <v>0.20769861266325579</v>
      </c>
      <c r="L2183">
        <v>1.5935672070572119E-2</v>
      </c>
      <c r="M2183">
        <v>6.7837565510743963E-2</v>
      </c>
      <c r="N2183">
        <v>0.51006711409395977</v>
      </c>
      <c r="O2183">
        <v>3.9129895045504556E-3</v>
      </c>
      <c r="P2183">
        <v>0.65668058370084903</v>
      </c>
      <c r="Q2183">
        <v>0.51240610507236772</v>
      </c>
      <c r="R2183">
        <v>148</v>
      </c>
      <c r="S2183">
        <v>0</v>
      </c>
      <c r="T2183">
        <v>-0.58998891873803549</v>
      </c>
      <c r="U2183">
        <v>55</v>
      </c>
      <c r="V2183">
        <v>3008</v>
      </c>
      <c r="W2183">
        <v>149</v>
      </c>
    </row>
    <row r="2184" spans="1:23">
      <c r="A2184" t="s">
        <v>471</v>
      </c>
      <c r="B2184" t="str">
        <f t="shared" si="34"/>
        <v>core_CPI_historical_high_3_1</v>
      </c>
      <c r="C2184" t="s">
        <v>440</v>
      </c>
      <c r="D2184" t="s">
        <v>333</v>
      </c>
      <c r="E2184">
        <v>3</v>
      </c>
      <c r="F2184">
        <v>1</v>
      </c>
      <c r="G2184">
        <v>-1</v>
      </c>
      <c r="H2184" t="s">
        <v>330</v>
      </c>
      <c r="I2184" t="s">
        <v>331</v>
      </c>
      <c r="K2184">
        <v>0.20865230669585061</v>
      </c>
      <c r="L2184">
        <v>1.6002858622976349E-2</v>
      </c>
      <c r="M2184">
        <v>6.8123594795710674E-2</v>
      </c>
      <c r="N2184">
        <v>0.5436241610738255</v>
      </c>
      <c r="O2184">
        <v>4.0762070484175713E-3</v>
      </c>
      <c r="P2184">
        <v>0.66581357053065671</v>
      </c>
      <c r="Q2184">
        <v>0.50656667165360747</v>
      </c>
      <c r="R2184">
        <v>148</v>
      </c>
      <c r="S2184">
        <v>0</v>
      </c>
      <c r="T2184">
        <v>-0.64589193318227345</v>
      </c>
      <c r="U2184">
        <v>47</v>
      </c>
      <c r="V2184">
        <v>3008</v>
      </c>
      <c r="W2184">
        <v>149</v>
      </c>
    </row>
    <row r="2185" spans="1:23">
      <c r="A2185" t="s">
        <v>471</v>
      </c>
      <c r="B2185" t="str">
        <f t="shared" si="34"/>
        <v>core_CPI_historical_high_3_-1</v>
      </c>
      <c r="C2185" t="s">
        <v>440</v>
      </c>
      <c r="D2185" t="s">
        <v>333</v>
      </c>
      <c r="E2185">
        <v>3</v>
      </c>
      <c r="F2185">
        <v>-1</v>
      </c>
      <c r="G2185">
        <v>-1</v>
      </c>
      <c r="H2185" t="s">
        <v>330</v>
      </c>
      <c r="I2185" t="s">
        <v>331</v>
      </c>
      <c r="K2185">
        <v>-0.57197466029785593</v>
      </c>
      <c r="L2185">
        <v>-6.8622445271783405E-2</v>
      </c>
      <c r="M2185">
        <v>-0.29212328657792919</v>
      </c>
      <c r="N2185">
        <v>0.44295302013422821</v>
      </c>
      <c r="O2185">
        <v>-2.867053483144027E-3</v>
      </c>
      <c r="P2185">
        <v>-0.46107400601218329</v>
      </c>
      <c r="Q2185">
        <v>0.6454223691435963</v>
      </c>
      <c r="R2185">
        <v>148</v>
      </c>
      <c r="S2185">
        <v>0</v>
      </c>
      <c r="T2185">
        <v>-0.7790070054599878</v>
      </c>
      <c r="U2185">
        <v>47</v>
      </c>
      <c r="V2185">
        <v>3008</v>
      </c>
      <c r="W2185">
        <v>149</v>
      </c>
    </row>
    <row r="2186" spans="1:23">
      <c r="A2186" t="s">
        <v>471</v>
      </c>
      <c r="B2186" t="str">
        <f t="shared" si="34"/>
        <v>PPI_historical_high_3_1</v>
      </c>
      <c r="C2186" t="s">
        <v>421</v>
      </c>
      <c r="D2186" t="s">
        <v>333</v>
      </c>
      <c r="E2186">
        <v>3</v>
      </c>
      <c r="F2186">
        <v>1</v>
      </c>
      <c r="G2186">
        <v>1</v>
      </c>
      <c r="H2186" t="s">
        <v>330</v>
      </c>
      <c r="I2186" t="s">
        <v>331</v>
      </c>
      <c r="K2186">
        <v>-0.32174107256851942</v>
      </c>
      <c r="L2186">
        <v>-3.200104039021745E-2</v>
      </c>
      <c r="M2186">
        <v>-0.1362181635492436</v>
      </c>
      <c r="N2186">
        <v>0.49664429530201343</v>
      </c>
      <c r="O2186">
        <v>1.3658925119841269E-4</v>
      </c>
      <c r="P2186">
        <v>2.245173276531107E-2</v>
      </c>
      <c r="Q2186">
        <v>0.98211785574298149</v>
      </c>
      <c r="R2186">
        <v>148</v>
      </c>
      <c r="S2186">
        <v>0</v>
      </c>
      <c r="T2186">
        <v>-0.59655083077704563</v>
      </c>
      <c r="U2186">
        <v>30</v>
      </c>
      <c r="V2186">
        <v>3008</v>
      </c>
      <c r="W2186">
        <v>149</v>
      </c>
    </row>
    <row r="2187" spans="1:23">
      <c r="A2187" t="s">
        <v>471</v>
      </c>
      <c r="B2187" t="str">
        <f t="shared" si="34"/>
        <v>PPI_historical_high_3_-1</v>
      </c>
      <c r="C2187" t="s">
        <v>421</v>
      </c>
      <c r="D2187" t="s">
        <v>333</v>
      </c>
      <c r="E2187">
        <v>3</v>
      </c>
      <c r="F2187">
        <v>-1</v>
      </c>
      <c r="G2187">
        <v>1</v>
      </c>
      <c r="H2187" t="s">
        <v>330</v>
      </c>
      <c r="I2187" t="s">
        <v>331</v>
      </c>
      <c r="K2187">
        <v>-0.23726206433525049</v>
      </c>
      <c r="L2187">
        <v>-2.2434633150216321E-2</v>
      </c>
      <c r="M2187">
        <v>-9.5497036670021948E-2</v>
      </c>
      <c r="N2187">
        <v>0.48993288590604028</v>
      </c>
      <c r="O2187">
        <v>8.9720011963223697E-4</v>
      </c>
      <c r="P2187">
        <v>0.14778967601850351</v>
      </c>
      <c r="Q2187">
        <v>0.88270991071115013</v>
      </c>
      <c r="R2187">
        <v>148</v>
      </c>
      <c r="S2187">
        <v>0</v>
      </c>
      <c r="T2187">
        <v>-0.80321758699863888</v>
      </c>
      <c r="U2187">
        <v>30</v>
      </c>
      <c r="V2187">
        <v>3008</v>
      </c>
      <c r="W2187">
        <v>149</v>
      </c>
    </row>
    <row r="2188" spans="1:23">
      <c r="A2188" t="s">
        <v>471</v>
      </c>
      <c r="B2188" t="str">
        <f t="shared" si="34"/>
        <v>CPI_PPI_historical_high_3_1</v>
      </c>
      <c r="C2188" t="s">
        <v>345</v>
      </c>
      <c r="D2188" t="s">
        <v>333</v>
      </c>
      <c r="E2188">
        <v>3</v>
      </c>
      <c r="F2188">
        <v>1</v>
      </c>
      <c r="G2188">
        <v>-1</v>
      </c>
      <c r="H2188" t="s">
        <v>330</v>
      </c>
      <c r="I2188" t="s">
        <v>331</v>
      </c>
      <c r="K2188">
        <v>-0.71364510072861786</v>
      </c>
      <c r="L2188">
        <v>-9.9463504874005904E-2</v>
      </c>
      <c r="M2188">
        <v>-0.42347464698907211</v>
      </c>
      <c r="N2188">
        <v>0.4563758389261745</v>
      </c>
      <c r="O2188">
        <v>-5.571681847937761E-3</v>
      </c>
      <c r="P2188">
        <v>-0.90506858992652983</v>
      </c>
      <c r="Q2188">
        <v>0.36690003763862478</v>
      </c>
      <c r="R2188">
        <v>148</v>
      </c>
      <c r="S2188">
        <v>0</v>
      </c>
      <c r="T2188">
        <v>-0.88668761667612483</v>
      </c>
      <c r="U2188">
        <v>33</v>
      </c>
      <c r="V2188">
        <v>3008</v>
      </c>
      <c r="W2188">
        <v>149</v>
      </c>
    </row>
    <row r="2189" spans="1:23">
      <c r="A2189" t="s">
        <v>471</v>
      </c>
      <c r="B2189" t="str">
        <f t="shared" si="34"/>
        <v>CPI_PPI_historical_high_3_-1</v>
      </c>
      <c r="C2189" t="s">
        <v>345</v>
      </c>
      <c r="D2189" t="s">
        <v>333</v>
      </c>
      <c r="E2189">
        <v>3</v>
      </c>
      <c r="F2189">
        <v>-1</v>
      </c>
      <c r="G2189">
        <v>-1</v>
      </c>
      <c r="H2189" t="s">
        <v>330</v>
      </c>
      <c r="I2189" t="s">
        <v>331</v>
      </c>
      <c r="K2189">
        <v>0.80661764639476385</v>
      </c>
      <c r="L2189">
        <v>5.079834430113972E-2</v>
      </c>
      <c r="M2189">
        <v>0.21627843245423831</v>
      </c>
      <c r="N2189">
        <v>0.53691275167785235</v>
      </c>
      <c r="O2189">
        <v>6.7953530375943474E-3</v>
      </c>
      <c r="P2189">
        <v>1.10124737690271</v>
      </c>
      <c r="Q2189">
        <v>0.27257679132162249</v>
      </c>
      <c r="R2189">
        <v>148</v>
      </c>
      <c r="S2189">
        <v>0</v>
      </c>
      <c r="T2189">
        <v>-0.58721541276433853</v>
      </c>
      <c r="U2189">
        <v>33</v>
      </c>
      <c r="V2189">
        <v>3008</v>
      </c>
      <c r="W2189">
        <v>149</v>
      </c>
    </row>
    <row r="2190" spans="1:23">
      <c r="A2190" t="s">
        <v>471</v>
      </c>
      <c r="B2190" t="str">
        <f t="shared" si="34"/>
        <v>core_CPI_PPI_historical_high_3_1</v>
      </c>
      <c r="C2190" t="s">
        <v>420</v>
      </c>
      <c r="D2190" t="s">
        <v>333</v>
      </c>
      <c r="E2190">
        <v>3</v>
      </c>
      <c r="F2190">
        <v>1</v>
      </c>
      <c r="G2190">
        <v>-1</v>
      </c>
      <c r="H2190" t="s">
        <v>330</v>
      </c>
      <c r="I2190" t="s">
        <v>331</v>
      </c>
      <c r="K2190">
        <v>0.30358618332130161</v>
      </c>
      <c r="L2190">
        <v>2.2459268642542659E-2</v>
      </c>
      <c r="M2190">
        <v>9.561032658583736E-2</v>
      </c>
      <c r="N2190">
        <v>0.51006711409395977</v>
      </c>
      <c r="O2190">
        <v>4.6322208593838846E-3</v>
      </c>
      <c r="P2190">
        <v>0.74079507966303149</v>
      </c>
      <c r="Q2190">
        <v>0.45999139877851758</v>
      </c>
      <c r="R2190">
        <v>148</v>
      </c>
      <c r="S2190">
        <v>0</v>
      </c>
      <c r="T2190">
        <v>-0.69052483985521951</v>
      </c>
      <c r="U2190">
        <v>34</v>
      </c>
      <c r="V2190">
        <v>3008</v>
      </c>
      <c r="W2190">
        <v>149</v>
      </c>
    </row>
    <row r="2191" spans="1:23">
      <c r="A2191" t="s">
        <v>471</v>
      </c>
      <c r="B2191" t="str">
        <f t="shared" si="34"/>
        <v>core_CPI_PPI_historical_high_3_-1</v>
      </c>
      <c r="C2191" t="s">
        <v>420</v>
      </c>
      <c r="D2191" t="s">
        <v>333</v>
      </c>
      <c r="E2191">
        <v>3</v>
      </c>
      <c r="F2191">
        <v>-1</v>
      </c>
      <c r="G2191">
        <v>-1</v>
      </c>
      <c r="H2191" t="s">
        <v>330</v>
      </c>
      <c r="I2191" t="s">
        <v>331</v>
      </c>
      <c r="K2191">
        <v>-0.60314567554160348</v>
      </c>
      <c r="L2191">
        <v>-7.450371170533987E-2</v>
      </c>
      <c r="M2191">
        <v>-0.31716634772832802</v>
      </c>
      <c r="N2191">
        <v>0.48322147651006708</v>
      </c>
      <c r="O2191">
        <v>-3.3461257586000371E-3</v>
      </c>
      <c r="P2191">
        <v>-0.54298287911628251</v>
      </c>
      <c r="Q2191">
        <v>0.5879583993426275</v>
      </c>
      <c r="R2191">
        <v>148</v>
      </c>
      <c r="S2191">
        <v>0</v>
      </c>
      <c r="T2191">
        <v>-0.72752911687888289</v>
      </c>
      <c r="U2191">
        <v>34</v>
      </c>
      <c r="V2191">
        <v>3008</v>
      </c>
      <c r="W2191">
        <v>149</v>
      </c>
    </row>
    <row r="2192" spans="1:23">
      <c r="A2192" t="s">
        <v>471</v>
      </c>
      <c r="B2192" t="str">
        <f t="shared" si="34"/>
        <v>tot_retail_sales_yoy_historical_high_3_1</v>
      </c>
      <c r="C2192" t="s">
        <v>441</v>
      </c>
      <c r="D2192" t="s">
        <v>333</v>
      </c>
      <c r="E2192">
        <v>3</v>
      </c>
      <c r="F2192">
        <v>1</v>
      </c>
      <c r="G2192">
        <v>1</v>
      </c>
      <c r="H2192" t="s">
        <v>330</v>
      </c>
      <c r="I2192" t="s">
        <v>331</v>
      </c>
      <c r="K2192">
        <v>-0.82937678525278113</v>
      </c>
      <c r="L2192">
        <v>-0.13769129949297809</v>
      </c>
      <c r="M2192">
        <v>-0.58641310627213261</v>
      </c>
      <c r="N2192">
        <v>0.46979865771812079</v>
      </c>
      <c r="O2192">
        <v>-8.8899586154235436E-3</v>
      </c>
      <c r="P2192">
        <v>-1.429679448001665</v>
      </c>
      <c r="Q2192">
        <v>0.15491657529269029</v>
      </c>
      <c r="R2192">
        <v>148</v>
      </c>
      <c r="S2192">
        <v>0</v>
      </c>
      <c r="T2192">
        <v>-0.86445714103639837</v>
      </c>
      <c r="U2192">
        <v>55</v>
      </c>
      <c r="V2192">
        <v>3008</v>
      </c>
      <c r="W2192">
        <v>149</v>
      </c>
    </row>
    <row r="2193" spans="1:23">
      <c r="A2193" t="s">
        <v>471</v>
      </c>
      <c r="B2193" t="str">
        <f t="shared" si="34"/>
        <v>tot_retail_sales_yoy_historical_high_3_-1</v>
      </c>
      <c r="C2193" t="s">
        <v>441</v>
      </c>
      <c r="D2193" t="s">
        <v>333</v>
      </c>
      <c r="E2193">
        <v>3</v>
      </c>
      <c r="F2193">
        <v>-1</v>
      </c>
      <c r="G2193">
        <v>1</v>
      </c>
      <c r="H2193" t="s">
        <v>330</v>
      </c>
      <c r="I2193" t="s">
        <v>331</v>
      </c>
      <c r="K2193">
        <v>2.0320247741300159</v>
      </c>
      <c r="L2193">
        <v>9.7382245482098284E-2</v>
      </c>
      <c r="M2193">
        <v>0.41474098421029781</v>
      </c>
      <c r="N2193">
        <v>0.52348993288590606</v>
      </c>
      <c r="O2193">
        <v>1.0403167585531651E-2</v>
      </c>
      <c r="P2193">
        <v>1.6339457769313011</v>
      </c>
      <c r="Q2193">
        <v>0.1043956725757393</v>
      </c>
      <c r="R2193">
        <v>148</v>
      </c>
      <c r="S2193">
        <v>0</v>
      </c>
      <c r="T2193">
        <v>-0.58258361003549131</v>
      </c>
      <c r="U2193">
        <v>55</v>
      </c>
      <c r="V2193">
        <v>3008</v>
      </c>
      <c r="W2193">
        <v>149</v>
      </c>
    </row>
    <row r="2194" spans="1:23">
      <c r="A2194" t="s">
        <v>471</v>
      </c>
      <c r="B2194" t="str">
        <f t="shared" si="34"/>
        <v>consumer_confidence_historical_high_3_1</v>
      </c>
      <c r="C2194" t="s">
        <v>442</v>
      </c>
      <c r="D2194" t="s">
        <v>333</v>
      </c>
      <c r="E2194">
        <v>3</v>
      </c>
      <c r="F2194">
        <v>1</v>
      </c>
      <c r="G2194">
        <v>-1</v>
      </c>
      <c r="H2194" t="s">
        <v>330</v>
      </c>
      <c r="I2194" t="s">
        <v>331</v>
      </c>
      <c r="K2194">
        <v>6.6759973173555975E-2</v>
      </c>
      <c r="L2194">
        <v>5.4288285929831037E-3</v>
      </c>
      <c r="M2194">
        <v>2.3109662600336572E-2</v>
      </c>
      <c r="N2194">
        <v>0.5436241610738255</v>
      </c>
      <c r="O2194">
        <v>3.2120842895775369E-3</v>
      </c>
      <c r="P2194">
        <v>0.52785651085079499</v>
      </c>
      <c r="Q2194">
        <v>0.59838944075276701</v>
      </c>
      <c r="R2194">
        <v>148</v>
      </c>
      <c r="S2194">
        <v>0</v>
      </c>
      <c r="T2194">
        <v>-0.80408053179224159</v>
      </c>
      <c r="U2194">
        <v>54</v>
      </c>
      <c r="V2194">
        <v>3008</v>
      </c>
      <c r="W2194">
        <v>149</v>
      </c>
    </row>
    <row r="2195" spans="1:23">
      <c r="A2195" t="s">
        <v>471</v>
      </c>
      <c r="B2195" t="str">
        <f t="shared" si="34"/>
        <v>consumer_confidence_historical_high_3_-1</v>
      </c>
      <c r="C2195" t="s">
        <v>442</v>
      </c>
      <c r="D2195" t="s">
        <v>333</v>
      </c>
      <c r="E2195">
        <v>3</v>
      </c>
      <c r="F2195">
        <v>-1</v>
      </c>
      <c r="G2195">
        <v>-1</v>
      </c>
      <c r="H2195" t="s">
        <v>330</v>
      </c>
      <c r="I2195" t="s">
        <v>331</v>
      </c>
      <c r="K2195">
        <v>-0.51504197086038517</v>
      </c>
      <c r="L2195">
        <v>-5.8827207704604811E-2</v>
      </c>
      <c r="M2195">
        <v>-0.2504180963699047</v>
      </c>
      <c r="N2195">
        <v>0.44295302013422821</v>
      </c>
      <c r="O2195">
        <v>-2.0017727946544271E-3</v>
      </c>
      <c r="P2195">
        <v>-0.3195958009853091</v>
      </c>
      <c r="Q2195">
        <v>0.74972544670810315</v>
      </c>
      <c r="R2195">
        <v>148</v>
      </c>
      <c r="S2195">
        <v>0</v>
      </c>
      <c r="T2195">
        <v>-0.79172681573008552</v>
      </c>
      <c r="U2195">
        <v>54</v>
      </c>
      <c r="V2195">
        <v>3008</v>
      </c>
      <c r="W2195">
        <v>149</v>
      </c>
    </row>
    <row r="2196" spans="1:23">
      <c r="A2196" t="s">
        <v>471</v>
      </c>
      <c r="B2196" t="str">
        <f t="shared" si="34"/>
        <v>M1_historical_high_3_1</v>
      </c>
      <c r="C2196" t="s">
        <v>343</v>
      </c>
      <c r="D2196" t="s">
        <v>333</v>
      </c>
      <c r="E2196">
        <v>3</v>
      </c>
      <c r="F2196">
        <v>1</v>
      </c>
      <c r="G2196">
        <v>-1</v>
      </c>
      <c r="H2196" t="s">
        <v>330</v>
      </c>
      <c r="I2196" t="s">
        <v>331</v>
      </c>
      <c r="K2196">
        <v>-0.78995084578025732</v>
      </c>
      <c r="L2196">
        <v>-0.1225419652256242</v>
      </c>
      <c r="M2196">
        <v>-0.5218212991887532</v>
      </c>
      <c r="N2196">
        <v>0.43624161073825501</v>
      </c>
      <c r="O2196">
        <v>-7.6983080562428863E-3</v>
      </c>
      <c r="P2196">
        <v>-1.275921872630785</v>
      </c>
      <c r="Q2196">
        <v>0.20398195353457721</v>
      </c>
      <c r="R2196">
        <v>148</v>
      </c>
      <c r="S2196">
        <v>0</v>
      </c>
      <c r="T2196">
        <v>-0.87438189078967798</v>
      </c>
      <c r="U2196">
        <v>37</v>
      </c>
      <c r="V2196">
        <v>3008</v>
      </c>
      <c r="W2196">
        <v>149</v>
      </c>
    </row>
    <row r="2197" spans="1:23">
      <c r="A2197" t="s">
        <v>471</v>
      </c>
      <c r="B2197" t="str">
        <f t="shared" si="34"/>
        <v>M1_historical_high_3_-1</v>
      </c>
      <c r="C2197" t="s">
        <v>343</v>
      </c>
      <c r="D2197" t="s">
        <v>333</v>
      </c>
      <c r="E2197">
        <v>3</v>
      </c>
      <c r="F2197">
        <v>-1</v>
      </c>
      <c r="G2197">
        <v>-1</v>
      </c>
      <c r="H2197" t="s">
        <v>330</v>
      </c>
      <c r="I2197" t="s">
        <v>331</v>
      </c>
      <c r="K2197">
        <v>1.462917863568562</v>
      </c>
      <c r="L2197">
        <v>7.8435914379046956E-2</v>
      </c>
      <c r="M2197">
        <v>0.33400419741084331</v>
      </c>
      <c r="N2197">
        <v>0.5436241610738255</v>
      </c>
      <c r="O2197">
        <v>8.8708092802622669E-3</v>
      </c>
      <c r="P2197">
        <v>1.430343604778417</v>
      </c>
      <c r="Q2197">
        <v>0.15472625482138841</v>
      </c>
      <c r="R2197">
        <v>148</v>
      </c>
      <c r="S2197">
        <v>0</v>
      </c>
      <c r="T2197">
        <v>-0.4355622384758418</v>
      </c>
      <c r="U2197">
        <v>37</v>
      </c>
      <c r="V2197">
        <v>3008</v>
      </c>
      <c r="W2197">
        <v>149</v>
      </c>
    </row>
    <row r="2198" spans="1:23">
      <c r="A2198" t="s">
        <v>471</v>
      </c>
      <c r="B2198" t="str">
        <f t="shared" si="34"/>
        <v>M2_historical_high_3_1</v>
      </c>
      <c r="C2198" t="s">
        <v>341</v>
      </c>
      <c r="D2198" t="s">
        <v>333</v>
      </c>
      <c r="E2198">
        <v>3</v>
      </c>
      <c r="F2198">
        <v>1</v>
      </c>
      <c r="G2198">
        <v>-1</v>
      </c>
      <c r="H2198" t="s">
        <v>330</v>
      </c>
      <c r="I2198" t="s">
        <v>331</v>
      </c>
      <c r="K2198">
        <v>0.33329837615448787</v>
      </c>
      <c r="L2198">
        <v>2.439155167453522E-2</v>
      </c>
      <c r="M2198">
        <v>0.1038368810292998</v>
      </c>
      <c r="N2198">
        <v>0.48322147651006708</v>
      </c>
      <c r="O2198">
        <v>4.5869747514006966E-3</v>
      </c>
      <c r="P2198">
        <v>0.75980319567143484</v>
      </c>
      <c r="Q2198">
        <v>0.4485808257611329</v>
      </c>
      <c r="R2198">
        <v>148</v>
      </c>
      <c r="S2198">
        <v>0</v>
      </c>
      <c r="T2198">
        <v>-0.53134785352875968</v>
      </c>
      <c r="U2198">
        <v>54</v>
      </c>
      <c r="V2198">
        <v>3008</v>
      </c>
      <c r="W2198">
        <v>149</v>
      </c>
    </row>
    <row r="2199" spans="1:23">
      <c r="A2199" t="s">
        <v>471</v>
      </c>
      <c r="B2199" t="str">
        <f t="shared" si="34"/>
        <v>M2_historical_high_3_-1</v>
      </c>
      <c r="C2199" t="s">
        <v>341</v>
      </c>
      <c r="D2199" t="s">
        <v>333</v>
      </c>
      <c r="E2199">
        <v>3</v>
      </c>
      <c r="F2199">
        <v>-1</v>
      </c>
      <c r="G2199">
        <v>-1</v>
      </c>
      <c r="H2199" t="s">
        <v>330</v>
      </c>
      <c r="I2199" t="s">
        <v>331</v>
      </c>
      <c r="K2199">
        <v>-0.61198946656833719</v>
      </c>
      <c r="L2199">
        <v>-7.6249451184663752E-2</v>
      </c>
      <c r="M2199">
        <v>-0.32460030820741947</v>
      </c>
      <c r="N2199">
        <v>0.49664429530201343</v>
      </c>
      <c r="O2199">
        <v>-3.69034419147663E-3</v>
      </c>
      <c r="P2199">
        <v>-0.62032546594818483</v>
      </c>
      <c r="Q2199">
        <v>0.5359975433658366</v>
      </c>
      <c r="R2199">
        <v>148</v>
      </c>
      <c r="S2199">
        <v>0</v>
      </c>
      <c r="T2199">
        <v>-0.79676216040320391</v>
      </c>
      <c r="U2199">
        <v>54</v>
      </c>
      <c r="V2199">
        <v>3008</v>
      </c>
      <c r="W2199">
        <v>149</v>
      </c>
    </row>
    <row r="2200" spans="1:23">
      <c r="A2200" t="s">
        <v>471</v>
      </c>
      <c r="B2200" t="str">
        <f t="shared" si="34"/>
        <v>M2_M1_historical_high_3_1</v>
      </c>
      <c r="C2200" t="s">
        <v>334</v>
      </c>
      <c r="D2200" t="s">
        <v>333</v>
      </c>
      <c r="E2200">
        <v>3</v>
      </c>
      <c r="F2200">
        <v>1</v>
      </c>
      <c r="G2200">
        <v>1</v>
      </c>
      <c r="H2200" t="s">
        <v>330</v>
      </c>
      <c r="I2200" t="s">
        <v>331</v>
      </c>
      <c r="K2200">
        <v>1.7872387679458639</v>
      </c>
      <c r="L2200">
        <v>8.9670457725795183E-2</v>
      </c>
      <c r="M2200">
        <v>0.38187519741812259</v>
      </c>
      <c r="N2200">
        <v>0.55033557046979864</v>
      </c>
      <c r="O2200">
        <v>9.5915653336041892E-3</v>
      </c>
      <c r="P2200">
        <v>1.582314316992175</v>
      </c>
      <c r="Q2200">
        <v>0.11571249549760371</v>
      </c>
      <c r="R2200">
        <v>148</v>
      </c>
      <c r="S2200">
        <v>0</v>
      </c>
      <c r="T2200">
        <v>-0.4387265747399734</v>
      </c>
      <c r="U2200">
        <v>49</v>
      </c>
      <c r="V2200">
        <v>3008</v>
      </c>
      <c r="W2200">
        <v>149</v>
      </c>
    </row>
    <row r="2201" spans="1:23">
      <c r="A2201" t="s">
        <v>471</v>
      </c>
      <c r="B2201" t="str">
        <f t="shared" si="34"/>
        <v>M2_M1_historical_high_3_-1</v>
      </c>
      <c r="C2201" t="s">
        <v>334</v>
      </c>
      <c r="D2201" t="s">
        <v>333</v>
      </c>
      <c r="E2201">
        <v>3</v>
      </c>
      <c r="F2201">
        <v>-1</v>
      </c>
      <c r="G2201">
        <v>1</v>
      </c>
      <c r="H2201" t="s">
        <v>330</v>
      </c>
      <c r="I2201" t="s">
        <v>331</v>
      </c>
      <c r="K2201">
        <v>-0.81439199967194209</v>
      </c>
      <c r="L2201">
        <v>-0.1315885905211279</v>
      </c>
      <c r="M2201">
        <v>-0.56038990162055202</v>
      </c>
      <c r="N2201">
        <v>0.42953020134228193</v>
      </c>
      <c r="O2201">
        <v>-8.6208873876851329E-3</v>
      </c>
      <c r="P2201">
        <v>-1.45301829456868</v>
      </c>
      <c r="Q2201">
        <v>0.14833566439669221</v>
      </c>
      <c r="R2201">
        <v>148</v>
      </c>
      <c r="S2201">
        <v>0</v>
      </c>
      <c r="T2201">
        <v>-0.88249876836302665</v>
      </c>
      <c r="U2201">
        <v>49</v>
      </c>
      <c r="V2201">
        <v>3008</v>
      </c>
      <c r="W2201">
        <v>149</v>
      </c>
    </row>
    <row r="2202" spans="1:23">
      <c r="A2202" t="s">
        <v>471</v>
      </c>
      <c r="B2202" t="str">
        <f t="shared" si="34"/>
        <v>TSF_newadded_MA12_yoy_historical_high_3_1</v>
      </c>
      <c r="C2202" t="s">
        <v>332</v>
      </c>
      <c r="D2202" t="s">
        <v>333</v>
      </c>
      <c r="E2202">
        <v>3</v>
      </c>
      <c r="F2202">
        <v>1</v>
      </c>
      <c r="G2202">
        <v>-1</v>
      </c>
      <c r="H2202" t="s">
        <v>330</v>
      </c>
      <c r="I2202" t="s">
        <v>331</v>
      </c>
      <c r="K2202">
        <v>-0.89056101242737906</v>
      </c>
      <c r="L2202">
        <v>-0.16918351219854441</v>
      </c>
      <c r="M2202">
        <v>-0.72080352728266239</v>
      </c>
      <c r="N2202">
        <v>0.40939597315436238</v>
      </c>
      <c r="O2202">
        <v>-1.1900235617621669E-2</v>
      </c>
      <c r="P2202">
        <v>-1.914346805269113</v>
      </c>
      <c r="Q2202">
        <v>5.7505608599511107E-2</v>
      </c>
      <c r="R2202">
        <v>148</v>
      </c>
      <c r="S2202">
        <v>0</v>
      </c>
      <c r="T2202">
        <v>-0.90825371295014778</v>
      </c>
      <c r="U2202">
        <v>37</v>
      </c>
      <c r="V2202">
        <v>3008</v>
      </c>
      <c r="W2202">
        <v>149</v>
      </c>
    </row>
    <row r="2203" spans="1:23">
      <c r="A2203" t="s">
        <v>471</v>
      </c>
      <c r="B2203" t="str">
        <f t="shared" si="34"/>
        <v>TSF_newadded_MA12_yoy_historical_high_3_-1</v>
      </c>
      <c r="C2203" t="s">
        <v>332</v>
      </c>
      <c r="D2203" t="s">
        <v>333</v>
      </c>
      <c r="E2203">
        <v>3</v>
      </c>
      <c r="F2203">
        <v>-1</v>
      </c>
      <c r="G2203">
        <v>-1</v>
      </c>
      <c r="H2203" t="s">
        <v>330</v>
      </c>
      <c r="I2203" t="s">
        <v>331</v>
      </c>
      <c r="K2203">
        <v>3.7271436407613492</v>
      </c>
      <c r="L2203">
        <v>0.13897866972433509</v>
      </c>
      <c r="M2203">
        <v>0.59211630053401154</v>
      </c>
      <c r="N2203">
        <v>0.57046979865771807</v>
      </c>
      <c r="O2203">
        <v>1.3316743137466719E-2</v>
      </c>
      <c r="P2203">
        <v>2.1508210351952561</v>
      </c>
      <c r="Q2203">
        <v>3.311388030320439E-2</v>
      </c>
      <c r="R2203">
        <v>148</v>
      </c>
      <c r="S2203">
        <v>1</v>
      </c>
      <c r="T2203">
        <v>-0.47256855128522712</v>
      </c>
      <c r="U2203">
        <v>37</v>
      </c>
      <c r="V2203">
        <v>3008</v>
      </c>
      <c r="W2203">
        <v>149</v>
      </c>
    </row>
    <row r="2204" spans="1:23">
      <c r="A2204" t="s">
        <v>471</v>
      </c>
      <c r="B2204" t="str">
        <f t="shared" si="34"/>
        <v>TSF_yoy_historical_high_3_1</v>
      </c>
      <c r="C2204" t="s">
        <v>391</v>
      </c>
      <c r="D2204" t="s">
        <v>333</v>
      </c>
      <c r="E2204">
        <v>3</v>
      </c>
      <c r="F2204">
        <v>1</v>
      </c>
      <c r="G2204">
        <v>-1</v>
      </c>
      <c r="H2204" t="s">
        <v>330</v>
      </c>
      <c r="I2204" t="s">
        <v>331</v>
      </c>
      <c r="K2204">
        <v>0.31297940581461048</v>
      </c>
      <c r="L2204">
        <v>2.3074465617580971E-2</v>
      </c>
      <c r="M2204">
        <v>9.8229466027364834E-2</v>
      </c>
      <c r="N2204">
        <v>0.48322147651006708</v>
      </c>
      <c r="O2204">
        <v>4.5947816621714791E-3</v>
      </c>
      <c r="P2204">
        <v>0.75238608769450843</v>
      </c>
      <c r="Q2204">
        <v>0.45301389061468572</v>
      </c>
      <c r="R2204">
        <v>148</v>
      </c>
      <c r="S2204">
        <v>0</v>
      </c>
      <c r="T2204">
        <v>-0.49773278140783661</v>
      </c>
      <c r="U2204">
        <v>27</v>
      </c>
      <c r="V2204">
        <v>3008</v>
      </c>
      <c r="W2204">
        <v>149</v>
      </c>
    </row>
    <row r="2205" spans="1:23">
      <c r="A2205" t="s">
        <v>471</v>
      </c>
      <c r="B2205" t="str">
        <f t="shared" si="34"/>
        <v>TSF_yoy_historical_high_3_-1</v>
      </c>
      <c r="C2205" t="s">
        <v>391</v>
      </c>
      <c r="D2205" t="s">
        <v>333</v>
      </c>
      <c r="E2205">
        <v>3</v>
      </c>
      <c r="F2205">
        <v>-1</v>
      </c>
      <c r="G2205">
        <v>-1</v>
      </c>
      <c r="H2205" t="s">
        <v>330</v>
      </c>
      <c r="I2205" t="s">
        <v>331</v>
      </c>
      <c r="K2205">
        <v>-0.60598482210442028</v>
      </c>
      <c r="L2205">
        <v>-7.50602327955463E-2</v>
      </c>
      <c r="M2205">
        <v>-0.31953617949784519</v>
      </c>
      <c r="N2205">
        <v>0.49664429530201343</v>
      </c>
      <c r="O2205">
        <v>-3.453171681575583E-3</v>
      </c>
      <c r="P2205">
        <v>-0.56106118732732235</v>
      </c>
      <c r="Q2205">
        <v>0.57560431328945705</v>
      </c>
      <c r="R2205">
        <v>148</v>
      </c>
      <c r="S2205">
        <v>0</v>
      </c>
      <c r="T2205">
        <v>-0.72996184837157152</v>
      </c>
      <c r="U2205">
        <v>27</v>
      </c>
      <c r="V2205">
        <v>3008</v>
      </c>
      <c r="W2205">
        <v>149</v>
      </c>
    </row>
    <row r="2206" spans="1:23">
      <c r="A2206" t="s">
        <v>471</v>
      </c>
      <c r="B2206" t="str">
        <f t="shared" si="34"/>
        <v>long_loan_newadded_MA12_yoy_historical_high_3_1</v>
      </c>
      <c r="C2206" t="s">
        <v>328</v>
      </c>
      <c r="D2206" t="s">
        <v>333</v>
      </c>
      <c r="E2206">
        <v>3</v>
      </c>
      <c r="F2206">
        <v>1</v>
      </c>
      <c r="G2206">
        <v>-1</v>
      </c>
      <c r="H2206" t="s">
        <v>330</v>
      </c>
      <c r="I2206" t="s">
        <v>331</v>
      </c>
      <c r="K2206">
        <v>-0.96238250631222877</v>
      </c>
      <c r="L2206">
        <v>-0.24028445661096809</v>
      </c>
      <c r="M2206">
        <v>-1.025068450492171</v>
      </c>
      <c r="N2206">
        <v>0.40268456375838918</v>
      </c>
      <c r="O2206">
        <v>-1.906817063222592E-2</v>
      </c>
      <c r="P2206">
        <v>-3.1902426900132359</v>
      </c>
      <c r="Q2206">
        <v>1.7357049486422271E-3</v>
      </c>
      <c r="R2206">
        <v>148</v>
      </c>
      <c r="S2206">
        <v>1</v>
      </c>
      <c r="T2206">
        <v>-0.97583840710049785</v>
      </c>
      <c r="U2206">
        <v>24</v>
      </c>
      <c r="V2206">
        <v>3008</v>
      </c>
      <c r="W2206">
        <v>149</v>
      </c>
    </row>
    <row r="2207" spans="1:23">
      <c r="A2207" t="s">
        <v>471</v>
      </c>
      <c r="B2207" t="str">
        <f t="shared" si="34"/>
        <v>long_loan_newadded_MA12_yoy_historical_high_3_-1</v>
      </c>
      <c r="C2207" t="s">
        <v>328</v>
      </c>
      <c r="D2207" t="s">
        <v>333</v>
      </c>
      <c r="E2207">
        <v>3</v>
      </c>
      <c r="F2207">
        <v>-1</v>
      </c>
      <c r="G2207">
        <v>-1</v>
      </c>
      <c r="H2207" t="s">
        <v>330</v>
      </c>
      <c r="I2207" t="s">
        <v>331</v>
      </c>
      <c r="K2207">
        <v>12.75247958966094</v>
      </c>
      <c r="L2207">
        <v>0.24557443413603749</v>
      </c>
      <c r="M2207">
        <v>1.0476358239346439</v>
      </c>
      <c r="N2207">
        <v>0.59060402684563762</v>
      </c>
      <c r="O2207">
        <v>2.053633950020908E-2</v>
      </c>
      <c r="P2207">
        <v>3.296128460255495</v>
      </c>
      <c r="Q2207">
        <v>1.2271316491244901E-3</v>
      </c>
      <c r="R2207">
        <v>148</v>
      </c>
      <c r="S2207">
        <v>1</v>
      </c>
      <c r="T2207">
        <v>-0.5277461676168268</v>
      </c>
      <c r="U2207">
        <v>24</v>
      </c>
      <c r="V2207">
        <v>3008</v>
      </c>
      <c r="W2207">
        <v>149</v>
      </c>
    </row>
    <row r="2208" spans="1:23">
      <c r="A2208" t="s">
        <v>471</v>
      </c>
      <c r="B2208" t="str">
        <f t="shared" si="34"/>
        <v>loan_yoy_historical_high_3_1</v>
      </c>
      <c r="C2208" t="s">
        <v>443</v>
      </c>
      <c r="D2208" t="s">
        <v>333</v>
      </c>
      <c r="E2208">
        <v>3</v>
      </c>
      <c r="F2208">
        <v>1</v>
      </c>
      <c r="G2208">
        <v>-1</v>
      </c>
      <c r="H2208" t="s">
        <v>330</v>
      </c>
      <c r="I2208" t="s">
        <v>331</v>
      </c>
      <c r="K2208">
        <v>-0.65211063697869187</v>
      </c>
      <c r="L2208">
        <v>-8.4657767305329146E-2</v>
      </c>
      <c r="M2208">
        <v>-0.36040873205110541</v>
      </c>
      <c r="N2208">
        <v>0.44966442953020141</v>
      </c>
      <c r="O2208">
        <v>-4.115367759089719E-3</v>
      </c>
      <c r="P2208">
        <v>-0.65402777595475359</v>
      </c>
      <c r="Q2208">
        <v>0.51410887360173319</v>
      </c>
      <c r="R2208">
        <v>148</v>
      </c>
      <c r="S2208">
        <v>0</v>
      </c>
      <c r="T2208">
        <v>-0.86090051346969021</v>
      </c>
      <c r="U2208">
        <v>39</v>
      </c>
      <c r="V2208">
        <v>3008</v>
      </c>
      <c r="W2208">
        <v>149</v>
      </c>
    </row>
    <row r="2209" spans="1:23">
      <c r="A2209" t="s">
        <v>471</v>
      </c>
      <c r="B2209" t="str">
        <f t="shared" si="34"/>
        <v>loan_yoy_historical_high_3_-1</v>
      </c>
      <c r="C2209" t="s">
        <v>443</v>
      </c>
      <c r="D2209" t="s">
        <v>333</v>
      </c>
      <c r="E2209">
        <v>3</v>
      </c>
      <c r="F2209">
        <v>-1</v>
      </c>
      <c r="G2209">
        <v>-1</v>
      </c>
      <c r="H2209" t="s">
        <v>330</v>
      </c>
      <c r="I2209" t="s">
        <v>331</v>
      </c>
      <c r="K2209">
        <v>0.48706419093240738</v>
      </c>
      <c r="L2209">
        <v>3.3801592739133968E-2</v>
      </c>
      <c r="M2209">
        <v>0.14390161196292561</v>
      </c>
      <c r="N2209">
        <v>0.53691275167785235</v>
      </c>
      <c r="O2209">
        <v>5.6455175262118311E-3</v>
      </c>
      <c r="P2209">
        <v>0.8842506885584912</v>
      </c>
      <c r="Q2209">
        <v>0.37799513018580089</v>
      </c>
      <c r="R2209">
        <v>148</v>
      </c>
      <c r="S2209">
        <v>0</v>
      </c>
      <c r="T2209">
        <v>-0.62915947179384801</v>
      </c>
      <c r="U2209">
        <v>39</v>
      </c>
      <c r="V2209">
        <v>3008</v>
      </c>
      <c r="W2209">
        <v>149</v>
      </c>
    </row>
    <row r="2210" spans="1:23">
      <c r="A2210" t="s">
        <v>471</v>
      </c>
      <c r="B2210" t="str">
        <f t="shared" si="34"/>
        <v>newstarts_area_yoy_historical_high_3_1</v>
      </c>
      <c r="C2210" t="s">
        <v>340</v>
      </c>
      <c r="D2210" t="s">
        <v>333</v>
      </c>
      <c r="E2210">
        <v>3</v>
      </c>
      <c r="F2210">
        <v>1</v>
      </c>
      <c r="G2210">
        <v>1</v>
      </c>
      <c r="H2210" t="s">
        <v>330</v>
      </c>
      <c r="I2210" t="s">
        <v>331</v>
      </c>
      <c r="K2210">
        <v>-0.15050611636209449</v>
      </c>
      <c r="L2210">
        <v>-1.3572235966438421E-2</v>
      </c>
      <c r="M2210">
        <v>-5.7773013243675668E-2</v>
      </c>
      <c r="N2210">
        <v>0.48322147651006708</v>
      </c>
      <c r="O2210">
        <v>1.5915510246851301E-3</v>
      </c>
      <c r="P2210">
        <v>0.2618953665000377</v>
      </c>
      <c r="Q2210">
        <v>0.7937662564588015</v>
      </c>
      <c r="R2210">
        <v>148</v>
      </c>
      <c r="S2210">
        <v>0</v>
      </c>
      <c r="T2210">
        <v>-0.52112382118101142</v>
      </c>
      <c r="U2210">
        <v>66</v>
      </c>
      <c r="V2210">
        <v>3008</v>
      </c>
      <c r="W2210">
        <v>149</v>
      </c>
    </row>
    <row r="2211" spans="1:23">
      <c r="A2211" t="s">
        <v>471</v>
      </c>
      <c r="B2211" t="str">
        <f t="shared" si="34"/>
        <v>newstarts_area_yoy_historical_high_3_-1</v>
      </c>
      <c r="C2211" t="s">
        <v>340</v>
      </c>
      <c r="D2211" t="s">
        <v>333</v>
      </c>
      <c r="E2211">
        <v>3</v>
      </c>
      <c r="F2211">
        <v>-1</v>
      </c>
      <c r="G2211">
        <v>1</v>
      </c>
      <c r="H2211" t="s">
        <v>330</v>
      </c>
      <c r="I2211" t="s">
        <v>331</v>
      </c>
      <c r="K2211">
        <v>-0.3910093714391174</v>
      </c>
      <c r="L2211">
        <v>-4.0697867027037482E-2</v>
      </c>
      <c r="M2211">
        <v>-0.17323883968393691</v>
      </c>
      <c r="N2211">
        <v>0.50335570469798663</v>
      </c>
      <c r="O2211">
        <v>-6.7371372510950157E-4</v>
      </c>
      <c r="P2211">
        <v>-0.1132267753390096</v>
      </c>
      <c r="Q2211">
        <v>0.9100042099796255</v>
      </c>
      <c r="R2211">
        <v>148</v>
      </c>
      <c r="S2211">
        <v>0</v>
      </c>
      <c r="T2211">
        <v>-0.77346044382850332</v>
      </c>
      <c r="U2211">
        <v>66</v>
      </c>
      <c r="V2211">
        <v>3008</v>
      </c>
      <c r="W2211">
        <v>149</v>
      </c>
    </row>
    <row r="2212" spans="1:23">
      <c r="A2212" t="s">
        <v>471</v>
      </c>
      <c r="B2212" t="str">
        <f t="shared" si="34"/>
        <v>completed_yoy_historical_high_3_1</v>
      </c>
      <c r="C2212" t="s">
        <v>444</v>
      </c>
      <c r="D2212" t="s">
        <v>333</v>
      </c>
      <c r="E2212">
        <v>3</v>
      </c>
      <c r="F2212">
        <v>1</v>
      </c>
      <c r="G2212">
        <v>1</v>
      </c>
      <c r="H2212" t="s">
        <v>330</v>
      </c>
      <c r="I2212" t="s">
        <v>331</v>
      </c>
      <c r="K2212">
        <v>-0.7126685298450679</v>
      </c>
      <c r="L2212">
        <v>-9.9206615808667409E-2</v>
      </c>
      <c r="M2212">
        <v>-0.42238017996454758</v>
      </c>
      <c r="N2212">
        <v>0.50335570469798663</v>
      </c>
      <c r="O2212">
        <v>-5.696253651162414E-3</v>
      </c>
      <c r="P2212">
        <v>-0.96821211597091739</v>
      </c>
      <c r="Q2212">
        <v>0.33451800355041628</v>
      </c>
      <c r="R2212">
        <v>148</v>
      </c>
      <c r="S2212">
        <v>0</v>
      </c>
      <c r="T2212">
        <v>-0.81209801794900749</v>
      </c>
      <c r="U2212">
        <v>77</v>
      </c>
      <c r="V2212">
        <v>3008</v>
      </c>
      <c r="W2212">
        <v>149</v>
      </c>
    </row>
    <row r="2213" spans="1:23">
      <c r="A2213" t="s">
        <v>471</v>
      </c>
      <c r="B2213" t="str">
        <f t="shared" si="34"/>
        <v>completed_yoy_historical_high_3_-1</v>
      </c>
      <c r="C2213" t="s">
        <v>444</v>
      </c>
      <c r="D2213" t="s">
        <v>333</v>
      </c>
      <c r="E2213">
        <v>3</v>
      </c>
      <c r="F2213">
        <v>-1</v>
      </c>
      <c r="G2213">
        <v>1</v>
      </c>
      <c r="H2213" t="s">
        <v>330</v>
      </c>
      <c r="I2213" t="s">
        <v>331</v>
      </c>
      <c r="K2213">
        <v>0.80047738549599035</v>
      </c>
      <c r="L2213">
        <v>5.0498676686718369E-2</v>
      </c>
      <c r="M2213">
        <v>0.21500219489438621</v>
      </c>
      <c r="N2213">
        <v>0.48322147651006708</v>
      </c>
      <c r="O2213">
        <v>6.6220710052841197E-3</v>
      </c>
      <c r="P2213">
        <v>1.08378893770258</v>
      </c>
      <c r="Q2213">
        <v>0.28022081966332563</v>
      </c>
      <c r="R2213">
        <v>148</v>
      </c>
      <c r="S2213">
        <v>0</v>
      </c>
      <c r="T2213">
        <v>-0.5036495451417049</v>
      </c>
      <c r="U2213">
        <v>77</v>
      </c>
      <c r="V2213">
        <v>3008</v>
      </c>
      <c r="W2213">
        <v>149</v>
      </c>
    </row>
    <row r="2214" spans="1:23">
      <c r="A2214" t="s">
        <v>471</v>
      </c>
      <c r="B2214" t="str">
        <f t="shared" si="34"/>
        <v>sold_area_yoy_historical_high_3_1</v>
      </c>
      <c r="C2214" t="s">
        <v>346</v>
      </c>
      <c r="D2214" t="s">
        <v>333</v>
      </c>
      <c r="E2214">
        <v>3</v>
      </c>
      <c r="F2214">
        <v>1</v>
      </c>
      <c r="G2214">
        <v>-1</v>
      </c>
      <c r="H2214" t="s">
        <v>330</v>
      </c>
      <c r="I2214" t="s">
        <v>331</v>
      </c>
      <c r="K2214">
        <v>-0.65032260544465581</v>
      </c>
      <c r="L2214">
        <v>-8.4264561593723086E-2</v>
      </c>
      <c r="M2214">
        <v>-0.35873388637172482</v>
      </c>
      <c r="N2214">
        <v>0.43624161073825501</v>
      </c>
      <c r="O2214">
        <v>-4.3494411310276869E-3</v>
      </c>
      <c r="P2214">
        <v>-0.72138033714803329</v>
      </c>
      <c r="Q2214">
        <v>0.47181360104552572</v>
      </c>
      <c r="R2214">
        <v>148</v>
      </c>
      <c r="S2214">
        <v>0</v>
      </c>
      <c r="T2214">
        <v>-0.72886262956984937</v>
      </c>
      <c r="U2214">
        <v>52</v>
      </c>
      <c r="V2214">
        <v>3008</v>
      </c>
      <c r="W2214">
        <v>149</v>
      </c>
    </row>
    <row r="2215" spans="1:23">
      <c r="A2215" t="s">
        <v>471</v>
      </c>
      <c r="B2215" t="str">
        <f t="shared" si="34"/>
        <v>sold_area_yoy_historical_high_3_-1</v>
      </c>
      <c r="C2215" t="s">
        <v>346</v>
      </c>
      <c r="D2215" t="s">
        <v>333</v>
      </c>
      <c r="E2215">
        <v>3</v>
      </c>
      <c r="F2215">
        <v>-1</v>
      </c>
      <c r="G2215">
        <v>-1</v>
      </c>
      <c r="H2215" t="s">
        <v>330</v>
      </c>
      <c r="I2215" t="s">
        <v>331</v>
      </c>
      <c r="K2215">
        <v>0.47946027455713808</v>
      </c>
      <c r="L2215">
        <v>3.3357690850134507E-2</v>
      </c>
      <c r="M2215">
        <v>0.14201146784280749</v>
      </c>
      <c r="N2215">
        <v>0.55033557046979864</v>
      </c>
      <c r="O2215">
        <v>5.3294158504472618E-3</v>
      </c>
      <c r="P2215">
        <v>0.88183246876900945</v>
      </c>
      <c r="Q2215">
        <v>0.37929734421716499</v>
      </c>
      <c r="R2215">
        <v>148</v>
      </c>
      <c r="S2215">
        <v>0</v>
      </c>
      <c r="T2215">
        <v>-0.56472989671421481</v>
      </c>
      <c r="U2215">
        <v>52</v>
      </c>
      <c r="V2215">
        <v>3008</v>
      </c>
      <c r="W2215">
        <v>149</v>
      </c>
    </row>
    <row r="2216" spans="1:23">
      <c r="A2216" t="s">
        <v>471</v>
      </c>
      <c r="B2216" t="str">
        <f t="shared" si="34"/>
        <v>local_gov_budget_MA12_yoy_historical_high_3_1</v>
      </c>
      <c r="C2216" t="s">
        <v>389</v>
      </c>
      <c r="D2216" t="s">
        <v>333</v>
      </c>
      <c r="E2216">
        <v>3</v>
      </c>
      <c r="F2216">
        <v>1</v>
      </c>
      <c r="G2216">
        <v>-1</v>
      </c>
      <c r="H2216" t="s">
        <v>445</v>
      </c>
      <c r="I2216" t="s">
        <v>331</v>
      </c>
      <c r="K2216">
        <v>-0.68624167581334827</v>
      </c>
      <c r="L2216">
        <v>-9.8663590200692486E-2</v>
      </c>
      <c r="M2216">
        <v>-0.42401320214459959</v>
      </c>
      <c r="N2216">
        <v>0.49640287769784169</v>
      </c>
      <c r="O2216">
        <v>-5.5748140105082227E-3</v>
      </c>
      <c r="P2216">
        <v>-0.89477117892722047</v>
      </c>
      <c r="Q2216">
        <v>0.37246737849580941</v>
      </c>
      <c r="R2216">
        <v>138</v>
      </c>
      <c r="S2216">
        <v>0</v>
      </c>
      <c r="T2216">
        <v>-0.74979858925349185</v>
      </c>
      <c r="U2216">
        <v>35</v>
      </c>
      <c r="V2216">
        <v>2812</v>
      </c>
      <c r="W2216">
        <v>139</v>
      </c>
    </row>
    <row r="2217" spans="1:23">
      <c r="A2217" t="s">
        <v>471</v>
      </c>
      <c r="B2217" t="str">
        <f t="shared" si="34"/>
        <v>local_gov_budget_MA12_yoy_historical_high_3_-1</v>
      </c>
      <c r="C2217" t="s">
        <v>389</v>
      </c>
      <c r="D2217" t="s">
        <v>333</v>
      </c>
      <c r="E2217">
        <v>3</v>
      </c>
      <c r="F2217">
        <v>-1</v>
      </c>
      <c r="G2217">
        <v>-1</v>
      </c>
      <c r="H2217" t="s">
        <v>445</v>
      </c>
      <c r="I2217" t="s">
        <v>331</v>
      </c>
      <c r="K2217">
        <v>0.74091117619468694</v>
      </c>
      <c r="L2217">
        <v>5.093878627781101E-2</v>
      </c>
      <c r="M2217">
        <v>0.21891275027677279</v>
      </c>
      <c r="N2217">
        <v>0.48920863309352519</v>
      </c>
      <c r="O2217">
        <v>6.7564554290090303E-3</v>
      </c>
      <c r="P2217">
        <v>1.0540108471675771</v>
      </c>
      <c r="Q2217">
        <v>0.2937198691555174</v>
      </c>
      <c r="R2217">
        <v>138</v>
      </c>
      <c r="S2217">
        <v>0</v>
      </c>
      <c r="T2217">
        <v>-0.52878668702484788</v>
      </c>
      <c r="U2217">
        <v>35</v>
      </c>
      <c r="V2217">
        <v>2812</v>
      </c>
      <c r="W2217">
        <v>139</v>
      </c>
    </row>
    <row r="2218" spans="1:23">
      <c r="A2218" t="s">
        <v>471</v>
      </c>
      <c r="B2218" t="str">
        <f t="shared" si="34"/>
        <v>newstarts_area_ytd_yoy_historical_high_3_1</v>
      </c>
      <c r="C2218" t="s">
        <v>446</v>
      </c>
      <c r="D2218" t="s">
        <v>333</v>
      </c>
      <c r="E2218">
        <v>3</v>
      </c>
      <c r="F2218">
        <v>1</v>
      </c>
      <c r="G2218">
        <v>1</v>
      </c>
      <c r="H2218" t="s">
        <v>330</v>
      </c>
      <c r="I2218" t="s">
        <v>331</v>
      </c>
      <c r="K2218">
        <v>-0.2459958599501976</v>
      </c>
      <c r="L2218">
        <v>-2.3377358334566889E-2</v>
      </c>
      <c r="M2218">
        <v>-9.950988832678774E-2</v>
      </c>
      <c r="N2218">
        <v>0.48993288590604028</v>
      </c>
      <c r="O2218">
        <v>8.8036324824591373E-4</v>
      </c>
      <c r="P2218">
        <v>0.1426744186067625</v>
      </c>
      <c r="Q2218">
        <v>0.88674137414496135</v>
      </c>
      <c r="R2218">
        <v>148</v>
      </c>
      <c r="S2218">
        <v>0</v>
      </c>
      <c r="T2218">
        <v>-0.71030586913751359</v>
      </c>
      <c r="U2218">
        <v>36</v>
      </c>
      <c r="V2218">
        <v>3008</v>
      </c>
      <c r="W2218">
        <v>149</v>
      </c>
    </row>
    <row r="2219" spans="1:23">
      <c r="A2219" t="s">
        <v>471</v>
      </c>
      <c r="B2219" t="str">
        <f t="shared" si="34"/>
        <v>newstarts_area_ytd_yoy_historical_high_3_-1</v>
      </c>
      <c r="C2219" t="s">
        <v>446</v>
      </c>
      <c r="D2219" t="s">
        <v>333</v>
      </c>
      <c r="E2219">
        <v>3</v>
      </c>
      <c r="F2219">
        <v>-1</v>
      </c>
      <c r="G2219">
        <v>1</v>
      </c>
      <c r="H2219" t="s">
        <v>330</v>
      </c>
      <c r="I2219" t="s">
        <v>331</v>
      </c>
      <c r="K2219">
        <v>-0.31388465039316399</v>
      </c>
      <c r="L2219">
        <v>-3.1066639569760631E-2</v>
      </c>
      <c r="M2219">
        <v>-0.13224068305888509</v>
      </c>
      <c r="N2219">
        <v>0.50335570469798663</v>
      </c>
      <c r="O2219">
        <v>2.3951844813092769E-4</v>
      </c>
      <c r="P2219">
        <v>3.9376535980639463E-2</v>
      </c>
      <c r="Q2219">
        <v>0.96864325361389936</v>
      </c>
      <c r="R2219">
        <v>148</v>
      </c>
      <c r="S2219">
        <v>0</v>
      </c>
      <c r="T2219">
        <v>-0.81999430083125113</v>
      </c>
      <c r="U2219">
        <v>36</v>
      </c>
      <c r="V2219">
        <v>3008</v>
      </c>
      <c r="W2219">
        <v>149</v>
      </c>
    </row>
    <row r="2220" spans="1:23">
      <c r="A2220" t="s">
        <v>471</v>
      </c>
      <c r="B2220" t="str">
        <f t="shared" si="34"/>
        <v>completed_area_ytd_yoy_historical_high_3_1</v>
      </c>
      <c r="C2220" t="s">
        <v>447</v>
      </c>
      <c r="D2220" t="s">
        <v>333</v>
      </c>
      <c r="E2220">
        <v>3</v>
      </c>
      <c r="F2220">
        <v>1</v>
      </c>
      <c r="G2220">
        <v>1</v>
      </c>
      <c r="H2220" t="s">
        <v>330</v>
      </c>
      <c r="I2220" t="s">
        <v>331</v>
      </c>
      <c r="K2220">
        <v>3.3313550762331001E-2</v>
      </c>
      <c r="L2220">
        <v>2.7491879665311192E-3</v>
      </c>
      <c r="M2220">
        <v>1.1702786795756891E-2</v>
      </c>
      <c r="N2220">
        <v>0.48322147651006708</v>
      </c>
      <c r="O2220">
        <v>2.9743356131739672E-3</v>
      </c>
      <c r="P2220">
        <v>0.48485255840248809</v>
      </c>
      <c r="Q2220">
        <v>0.62849778320898242</v>
      </c>
      <c r="R2220">
        <v>148</v>
      </c>
      <c r="S2220">
        <v>0</v>
      </c>
      <c r="T2220">
        <v>-0.70858705064550886</v>
      </c>
      <c r="U2220">
        <v>42</v>
      </c>
      <c r="V2220">
        <v>3008</v>
      </c>
      <c r="W2220">
        <v>149</v>
      </c>
    </row>
    <row r="2221" spans="1:23">
      <c r="A2221" t="s">
        <v>471</v>
      </c>
      <c r="B2221" t="str">
        <f t="shared" si="34"/>
        <v>completed_area_ytd_yoy_historical_high_3_-1</v>
      </c>
      <c r="C2221" t="s">
        <v>447</v>
      </c>
      <c r="D2221" t="s">
        <v>333</v>
      </c>
      <c r="E2221">
        <v>3</v>
      </c>
      <c r="F2221">
        <v>-1</v>
      </c>
      <c r="G2221">
        <v>1</v>
      </c>
      <c r="H2221" t="s">
        <v>330</v>
      </c>
      <c r="I2221" t="s">
        <v>331</v>
      </c>
      <c r="K2221">
        <v>-0.49934478864270609</v>
      </c>
      <c r="L2221">
        <v>-5.6312117310106768E-2</v>
      </c>
      <c r="M2221">
        <v>-0.23971031116121061</v>
      </c>
      <c r="N2221">
        <v>0.50335570469798663</v>
      </c>
      <c r="O2221">
        <v>-1.897172049987549E-3</v>
      </c>
      <c r="P2221">
        <v>-0.31283155892871989</v>
      </c>
      <c r="Q2221">
        <v>0.75484901745170363</v>
      </c>
      <c r="R2221">
        <v>148</v>
      </c>
      <c r="S2221">
        <v>0</v>
      </c>
      <c r="T2221">
        <v>-0.67457087446815167</v>
      </c>
      <c r="U2221">
        <v>42</v>
      </c>
      <c r="V2221">
        <v>3008</v>
      </c>
      <c r="W2221">
        <v>149</v>
      </c>
    </row>
    <row r="2222" spans="1:23">
      <c r="A2222" t="s">
        <v>471</v>
      </c>
      <c r="B2222" t="str">
        <f t="shared" si="34"/>
        <v>sold_area_ytd_yoy_historical_high_3_1</v>
      </c>
      <c r="C2222" t="s">
        <v>392</v>
      </c>
      <c r="D2222" t="s">
        <v>333</v>
      </c>
      <c r="E2222">
        <v>3</v>
      </c>
      <c r="F2222">
        <v>1</v>
      </c>
      <c r="G2222">
        <v>-1</v>
      </c>
      <c r="H2222" t="s">
        <v>330</v>
      </c>
      <c r="I2222" t="s">
        <v>331</v>
      </c>
      <c r="K2222">
        <v>-0.70231785485734965</v>
      </c>
      <c r="L2222">
        <v>-9.6531947822292796E-2</v>
      </c>
      <c r="M2222">
        <v>-0.41098585845816182</v>
      </c>
      <c r="N2222">
        <v>0.41610738255033558</v>
      </c>
      <c r="O2222">
        <v>-5.4229186805570956E-3</v>
      </c>
      <c r="P2222">
        <v>-0.89533643639840588</v>
      </c>
      <c r="Q2222">
        <v>0.37206112186503598</v>
      </c>
      <c r="R2222">
        <v>148</v>
      </c>
      <c r="S2222">
        <v>0</v>
      </c>
      <c r="T2222">
        <v>-0.77618060030057678</v>
      </c>
      <c r="U2222">
        <v>31</v>
      </c>
      <c r="V2222">
        <v>3008</v>
      </c>
      <c r="W2222">
        <v>149</v>
      </c>
    </row>
    <row r="2223" spans="1:23">
      <c r="A2223" t="s">
        <v>471</v>
      </c>
      <c r="B2223" t="str">
        <f t="shared" si="34"/>
        <v>sold_area_ytd_yoy_historical_high_3_-1</v>
      </c>
      <c r="C2223" t="s">
        <v>392</v>
      </c>
      <c r="D2223" t="s">
        <v>333</v>
      </c>
      <c r="E2223">
        <v>3</v>
      </c>
      <c r="F2223">
        <v>-1</v>
      </c>
      <c r="G2223">
        <v>-1</v>
      </c>
      <c r="H2223" t="s">
        <v>330</v>
      </c>
      <c r="I2223" t="s">
        <v>331</v>
      </c>
      <c r="K2223">
        <v>0.73787317310335565</v>
      </c>
      <c r="L2223">
        <v>4.7388732540391887E-2</v>
      </c>
      <c r="M2223">
        <v>0.20175806418214051</v>
      </c>
      <c r="N2223">
        <v>0.57046979865771807</v>
      </c>
      <c r="O2223">
        <v>6.4061620670097987E-3</v>
      </c>
      <c r="P2223">
        <v>1.066346794467889</v>
      </c>
      <c r="Q2223">
        <v>0.28800334403838163</v>
      </c>
      <c r="R2223">
        <v>148</v>
      </c>
      <c r="S2223">
        <v>0</v>
      </c>
      <c r="T2223">
        <v>-0.51133959240230986</v>
      </c>
      <c r="U2223">
        <v>31</v>
      </c>
      <c r="V2223">
        <v>3008</v>
      </c>
      <c r="W2223">
        <v>149</v>
      </c>
    </row>
    <row r="2224" spans="1:23">
      <c r="A2224" t="s">
        <v>471</v>
      </c>
      <c r="B2224" t="str">
        <f t="shared" si="34"/>
        <v>CN_BOND_1Y_historical_high_3_1</v>
      </c>
      <c r="C2224" t="s">
        <v>448</v>
      </c>
      <c r="D2224" t="s">
        <v>333</v>
      </c>
      <c r="E2224">
        <v>3</v>
      </c>
      <c r="F2224">
        <v>1</v>
      </c>
      <c r="G2224">
        <v>-1</v>
      </c>
      <c r="H2224" t="s">
        <v>330</v>
      </c>
      <c r="I2224" t="s">
        <v>331</v>
      </c>
      <c r="K2224">
        <v>-0.62224536387048235</v>
      </c>
      <c r="L2224">
        <v>-7.8320184697057704E-2</v>
      </c>
      <c r="M2224">
        <v>-0.33341856598221259</v>
      </c>
      <c r="N2224">
        <v>0.49664429530201343</v>
      </c>
      <c r="O2224">
        <v>-3.7674374049118972E-3</v>
      </c>
      <c r="P2224">
        <v>-0.62503857803100149</v>
      </c>
      <c r="Q2224">
        <v>0.53290823821164468</v>
      </c>
      <c r="R2224">
        <v>148</v>
      </c>
      <c r="S2224">
        <v>0</v>
      </c>
      <c r="T2224">
        <v>-0.76235713658972126</v>
      </c>
      <c r="U2224">
        <v>39</v>
      </c>
      <c r="V2224">
        <v>3008</v>
      </c>
      <c r="W2224">
        <v>149</v>
      </c>
    </row>
    <row r="2225" spans="1:23">
      <c r="A2225" t="s">
        <v>471</v>
      </c>
      <c r="B2225" t="str">
        <f t="shared" si="34"/>
        <v>CN_BOND_1Y_historical_high_3_-1</v>
      </c>
      <c r="C2225" t="s">
        <v>448</v>
      </c>
      <c r="D2225" t="s">
        <v>333</v>
      </c>
      <c r="E2225">
        <v>3</v>
      </c>
      <c r="F2225">
        <v>-1</v>
      </c>
      <c r="G2225">
        <v>-1</v>
      </c>
      <c r="H2225" t="s">
        <v>330</v>
      </c>
      <c r="I2225" t="s">
        <v>331</v>
      </c>
      <c r="K2225">
        <v>0.36949692915984511</v>
      </c>
      <c r="L2225">
        <v>2.6693047140363468E-2</v>
      </c>
      <c r="M2225">
        <v>0.1136355530015743</v>
      </c>
      <c r="N2225">
        <v>0.48993288590604028</v>
      </c>
      <c r="O2225">
        <v>4.8977025378880816E-3</v>
      </c>
      <c r="P2225">
        <v>0.78789688696154436</v>
      </c>
      <c r="Q2225">
        <v>0.43201710579717129</v>
      </c>
      <c r="R2225">
        <v>148</v>
      </c>
      <c r="S2225">
        <v>0</v>
      </c>
      <c r="T2225">
        <v>-0.53276818669936632</v>
      </c>
      <c r="U2225">
        <v>39</v>
      </c>
      <c r="V2225">
        <v>3008</v>
      </c>
      <c r="W2225">
        <v>149</v>
      </c>
    </row>
    <row r="2226" spans="1:23">
      <c r="A2226" t="s">
        <v>471</v>
      </c>
      <c r="B2226" t="str">
        <f t="shared" si="34"/>
        <v>CN_BOND_10Y_historical_high_3_1</v>
      </c>
      <c r="C2226" t="s">
        <v>449</v>
      </c>
      <c r="D2226" t="s">
        <v>333</v>
      </c>
      <c r="E2226">
        <v>3</v>
      </c>
      <c r="F2226">
        <v>1</v>
      </c>
      <c r="G2226">
        <v>-1</v>
      </c>
      <c r="H2226" t="s">
        <v>330</v>
      </c>
      <c r="I2226" t="s">
        <v>331</v>
      </c>
      <c r="K2226">
        <v>-0.72001997285856167</v>
      </c>
      <c r="L2226">
        <v>-0.10116042342180601</v>
      </c>
      <c r="M2226">
        <v>-0.43070407472215888</v>
      </c>
      <c r="N2226">
        <v>0.46308724832214759</v>
      </c>
      <c r="O2226">
        <v>-5.8225365552711777E-3</v>
      </c>
      <c r="P2226">
        <v>-0.98021799480014182</v>
      </c>
      <c r="Q2226">
        <v>0.32857813418842019</v>
      </c>
      <c r="R2226">
        <v>148</v>
      </c>
      <c r="S2226">
        <v>0</v>
      </c>
      <c r="T2226">
        <v>-0.75254342596812751</v>
      </c>
      <c r="U2226">
        <v>45</v>
      </c>
      <c r="V2226">
        <v>3008</v>
      </c>
      <c r="W2226">
        <v>149</v>
      </c>
    </row>
    <row r="2227" spans="1:23">
      <c r="A2227" t="s">
        <v>471</v>
      </c>
      <c r="B2227" t="str">
        <f t="shared" si="34"/>
        <v>CN_BOND_10Y_historical_high_3_-1</v>
      </c>
      <c r="C2227" t="s">
        <v>449</v>
      </c>
      <c r="D2227" t="s">
        <v>333</v>
      </c>
      <c r="E2227">
        <v>3</v>
      </c>
      <c r="F2227">
        <v>-1</v>
      </c>
      <c r="G2227">
        <v>-1</v>
      </c>
      <c r="H2227" t="s">
        <v>330</v>
      </c>
      <c r="I2227" t="s">
        <v>331</v>
      </c>
      <c r="K2227">
        <v>0.84775256805704857</v>
      </c>
      <c r="L2227">
        <v>5.2782145690071218E-2</v>
      </c>
      <c r="M2227">
        <v>0.22472706669584699</v>
      </c>
      <c r="N2227">
        <v>0.53020134228187921</v>
      </c>
      <c r="O2227">
        <v>6.8901594736677316E-3</v>
      </c>
      <c r="P2227">
        <v>1.1100454461590461</v>
      </c>
      <c r="Q2227">
        <v>0.26877974650202568</v>
      </c>
      <c r="R2227">
        <v>148</v>
      </c>
      <c r="S2227">
        <v>0</v>
      </c>
      <c r="T2227">
        <v>-0.44069949664443242</v>
      </c>
      <c r="U2227">
        <v>45</v>
      </c>
      <c r="V2227">
        <v>3008</v>
      </c>
      <c r="W2227">
        <v>149</v>
      </c>
    </row>
    <row r="2228" spans="1:23">
      <c r="A2228" t="s">
        <v>471</v>
      </c>
      <c r="B2228" t="str">
        <f t="shared" si="34"/>
        <v>TERM_SPREAD_historical_high_3_1</v>
      </c>
      <c r="C2228" t="s">
        <v>450</v>
      </c>
      <c r="D2228" t="s">
        <v>333</v>
      </c>
      <c r="E2228">
        <v>3</v>
      </c>
      <c r="F2228">
        <v>1</v>
      </c>
      <c r="G2228">
        <v>1</v>
      </c>
      <c r="H2228" t="s">
        <v>330</v>
      </c>
      <c r="I2228" t="s">
        <v>331</v>
      </c>
      <c r="K2228">
        <v>1.3730656027647969</v>
      </c>
      <c r="L2228">
        <v>7.5083441127122397E-2</v>
      </c>
      <c r="M2228">
        <v>0.31972095551272622</v>
      </c>
      <c r="N2228">
        <v>0.55704697986577179</v>
      </c>
      <c r="O2228">
        <v>8.8017011859415784E-3</v>
      </c>
      <c r="P2228">
        <v>1.38723346497856</v>
      </c>
      <c r="Q2228">
        <v>0.1674560615562499</v>
      </c>
      <c r="R2228">
        <v>148</v>
      </c>
      <c r="S2228">
        <v>0</v>
      </c>
      <c r="T2228">
        <v>-0.59177445602366174</v>
      </c>
      <c r="U2228">
        <v>53</v>
      </c>
      <c r="V2228">
        <v>3008</v>
      </c>
      <c r="W2228">
        <v>149</v>
      </c>
    </row>
    <row r="2229" spans="1:23">
      <c r="A2229" t="s">
        <v>471</v>
      </c>
      <c r="B2229" t="str">
        <f t="shared" si="34"/>
        <v>TERM_SPREAD_historical_high_3_-1</v>
      </c>
      <c r="C2229" t="s">
        <v>450</v>
      </c>
      <c r="D2229" t="s">
        <v>333</v>
      </c>
      <c r="E2229">
        <v>3</v>
      </c>
      <c r="F2229">
        <v>-1</v>
      </c>
      <c r="G2229">
        <v>1</v>
      </c>
      <c r="H2229" t="s">
        <v>330</v>
      </c>
      <c r="I2229" t="s">
        <v>331</v>
      </c>
      <c r="K2229">
        <v>-0.78199767694894606</v>
      </c>
      <c r="L2229">
        <v>-0.1198057547337353</v>
      </c>
      <c r="M2229">
        <v>-0.51015789639343623</v>
      </c>
      <c r="N2229">
        <v>0.42953020134228193</v>
      </c>
      <c r="O2229">
        <v>-7.1865162621778259E-3</v>
      </c>
      <c r="P2229">
        <v>-1.1261218662302279</v>
      </c>
      <c r="Q2229">
        <v>0.26193665340242978</v>
      </c>
      <c r="R2229">
        <v>148</v>
      </c>
      <c r="S2229">
        <v>0</v>
      </c>
      <c r="T2229">
        <v>-0.87156772176506214</v>
      </c>
      <c r="U2229">
        <v>53</v>
      </c>
      <c r="V2229">
        <v>3008</v>
      </c>
      <c r="W2229">
        <v>149</v>
      </c>
    </row>
    <row r="2230" spans="1:23">
      <c r="A2230" t="s">
        <v>471</v>
      </c>
      <c r="B2230" t="str">
        <f t="shared" si="34"/>
        <v>US_BOND_5Y_historical_high_3_1</v>
      </c>
      <c r="C2230" t="s">
        <v>338</v>
      </c>
      <c r="D2230" t="s">
        <v>333</v>
      </c>
      <c r="E2230">
        <v>3</v>
      </c>
      <c r="F2230">
        <v>1</v>
      </c>
      <c r="G2230">
        <v>1</v>
      </c>
      <c r="H2230" t="s">
        <v>330</v>
      </c>
      <c r="I2230" t="s">
        <v>331</v>
      </c>
      <c r="K2230">
        <v>1.5801548867872579</v>
      </c>
      <c r="L2230">
        <v>8.2645516933496976E-2</v>
      </c>
      <c r="M2230">
        <v>0.35193983184573252</v>
      </c>
      <c r="N2230">
        <v>0.55704697986577179</v>
      </c>
      <c r="O2230">
        <v>9.0423728992637536E-3</v>
      </c>
      <c r="P2230">
        <v>1.5053060464767669</v>
      </c>
      <c r="Q2230">
        <v>0.134376634171267</v>
      </c>
      <c r="R2230">
        <v>148</v>
      </c>
      <c r="S2230">
        <v>0</v>
      </c>
      <c r="T2230">
        <v>-0.58444755889426803</v>
      </c>
      <c r="U2230">
        <v>50</v>
      </c>
      <c r="V2230">
        <v>3008</v>
      </c>
      <c r="W2230">
        <v>149</v>
      </c>
    </row>
    <row r="2231" spans="1:23">
      <c r="A2231" t="s">
        <v>471</v>
      </c>
      <c r="B2231" t="str">
        <f t="shared" si="34"/>
        <v>US_BOND_5Y_historical_high_3_-1</v>
      </c>
      <c r="C2231" t="s">
        <v>338</v>
      </c>
      <c r="D2231" t="s">
        <v>333</v>
      </c>
      <c r="E2231">
        <v>3</v>
      </c>
      <c r="F2231">
        <v>-1</v>
      </c>
      <c r="G2231">
        <v>1</v>
      </c>
      <c r="H2231" t="s">
        <v>330</v>
      </c>
      <c r="I2231" t="s">
        <v>331</v>
      </c>
      <c r="K2231">
        <v>-0.79949505481066618</v>
      </c>
      <c r="L2231">
        <v>-0.12595374639206841</v>
      </c>
      <c r="M2231">
        <v>-0.53636472939281687</v>
      </c>
      <c r="N2231">
        <v>0.42281879194630873</v>
      </c>
      <c r="O2231">
        <v>-8.0502542477028267E-3</v>
      </c>
      <c r="P2231">
        <v>-1.3368657422371359</v>
      </c>
      <c r="Q2231">
        <v>0.18331778380737879</v>
      </c>
      <c r="R2231">
        <v>148</v>
      </c>
      <c r="S2231">
        <v>0</v>
      </c>
      <c r="T2231">
        <v>-0.84676806347182543</v>
      </c>
      <c r="U2231">
        <v>50</v>
      </c>
      <c r="V2231">
        <v>3008</v>
      </c>
      <c r="W2231">
        <v>149</v>
      </c>
    </row>
    <row r="2232" spans="1:23">
      <c r="A2232" t="s">
        <v>471</v>
      </c>
      <c r="B2232" t="str">
        <f t="shared" si="34"/>
        <v>US_BOND_10Y_historical_high_3_1</v>
      </c>
      <c r="C2232" t="s">
        <v>336</v>
      </c>
      <c r="D2232" t="s">
        <v>333</v>
      </c>
      <c r="E2232">
        <v>3</v>
      </c>
      <c r="F2232">
        <v>1</v>
      </c>
      <c r="G2232">
        <v>1</v>
      </c>
      <c r="H2232" t="s">
        <v>330</v>
      </c>
      <c r="I2232" t="s">
        <v>331</v>
      </c>
      <c r="K2232">
        <v>0.33197310989454271</v>
      </c>
      <c r="L2232">
        <v>2.430620977098252E-2</v>
      </c>
      <c r="M2232">
        <v>0.1034735206138446</v>
      </c>
      <c r="N2232">
        <v>0.53020134228187921</v>
      </c>
      <c r="O2232">
        <v>4.604594771097298E-3</v>
      </c>
      <c r="P2232">
        <v>0.76669481864743039</v>
      </c>
      <c r="Q2232">
        <v>0.44448422194991188</v>
      </c>
      <c r="R2232">
        <v>148</v>
      </c>
      <c r="S2232">
        <v>0</v>
      </c>
      <c r="T2232">
        <v>-0.63054854828997264</v>
      </c>
      <c r="U2232">
        <v>50</v>
      </c>
      <c r="V2232">
        <v>3008</v>
      </c>
      <c r="W2232">
        <v>149</v>
      </c>
    </row>
    <row r="2233" spans="1:23">
      <c r="A2233" t="s">
        <v>471</v>
      </c>
      <c r="B2233" t="str">
        <f t="shared" si="34"/>
        <v>US_BOND_10Y_historical_high_3_-1</v>
      </c>
      <c r="C2233" t="s">
        <v>336</v>
      </c>
      <c r="D2233" t="s">
        <v>333</v>
      </c>
      <c r="E2233">
        <v>3</v>
      </c>
      <c r="F2233">
        <v>-1</v>
      </c>
      <c r="G2233">
        <v>1</v>
      </c>
      <c r="H2233" t="s">
        <v>330</v>
      </c>
      <c r="I2233" t="s">
        <v>331</v>
      </c>
      <c r="K2233">
        <v>-0.61160340977436733</v>
      </c>
      <c r="L2233">
        <v>-7.6172487255819377E-2</v>
      </c>
      <c r="M2233">
        <v>-0.32427250091795101</v>
      </c>
      <c r="N2233">
        <v>0.4563758389261745</v>
      </c>
      <c r="O2233">
        <v>-3.5976734789925748E-3</v>
      </c>
      <c r="P2233">
        <v>-0.58950067392330208</v>
      </c>
      <c r="Q2233">
        <v>0.55642428742511663</v>
      </c>
      <c r="R2233">
        <v>148</v>
      </c>
      <c r="S2233">
        <v>0</v>
      </c>
      <c r="T2233">
        <v>-0.83119927109129244</v>
      </c>
      <c r="U2233">
        <v>50</v>
      </c>
      <c r="V2233">
        <v>3008</v>
      </c>
      <c r="W2233">
        <v>149</v>
      </c>
    </row>
    <row r="2234" spans="1:23">
      <c r="A2234" t="s">
        <v>471</v>
      </c>
      <c r="B2234" t="str">
        <f t="shared" si="34"/>
        <v>CNY_INDEX_historical_high_3_1</v>
      </c>
      <c r="C2234" t="s">
        <v>388</v>
      </c>
      <c r="D2234" t="s">
        <v>333</v>
      </c>
      <c r="E2234">
        <v>3</v>
      </c>
      <c r="F2234">
        <v>1</v>
      </c>
      <c r="G2234">
        <v>-1</v>
      </c>
      <c r="H2234" t="s">
        <v>451</v>
      </c>
      <c r="I2234" t="s">
        <v>331</v>
      </c>
      <c r="K2234">
        <v>-0.60641619886214415</v>
      </c>
      <c r="L2234">
        <v>-0.1003948171811043</v>
      </c>
      <c r="M2234">
        <v>-0.4584072879256022</v>
      </c>
      <c r="N2234">
        <v>0.46363636363636362</v>
      </c>
      <c r="O2234">
        <v>-6.3609629952299171E-3</v>
      </c>
      <c r="P2234">
        <v>-1.0363417942211319</v>
      </c>
      <c r="Q2234">
        <v>0.30233636819695692</v>
      </c>
      <c r="R2234">
        <v>109</v>
      </c>
      <c r="S2234">
        <v>0</v>
      </c>
      <c r="T2234">
        <v>-0.77472293562031602</v>
      </c>
      <c r="U2234">
        <v>29</v>
      </c>
      <c r="V2234">
        <v>2221</v>
      </c>
      <c r="W2234">
        <v>110</v>
      </c>
    </row>
    <row r="2235" spans="1:23">
      <c r="A2235" t="s">
        <v>471</v>
      </c>
      <c r="B2235" t="str">
        <f t="shared" si="34"/>
        <v>CNY_INDEX_historical_high_3_-1</v>
      </c>
      <c r="C2235" t="s">
        <v>388</v>
      </c>
      <c r="D2235" t="s">
        <v>333</v>
      </c>
      <c r="E2235">
        <v>3</v>
      </c>
      <c r="F2235">
        <v>-1</v>
      </c>
      <c r="G2235">
        <v>-1</v>
      </c>
      <c r="H2235" t="s">
        <v>451</v>
      </c>
      <c r="I2235" t="s">
        <v>331</v>
      </c>
      <c r="K2235">
        <v>0.6641323401155228</v>
      </c>
      <c r="L2235">
        <v>5.9489132719479088E-2</v>
      </c>
      <c r="M2235">
        <v>0.27163007769404302</v>
      </c>
      <c r="N2235">
        <v>0.51818181818181819</v>
      </c>
      <c r="O2235">
        <v>6.8071819816356337E-3</v>
      </c>
      <c r="P2235">
        <v>1.070774047978148</v>
      </c>
      <c r="Q2235">
        <v>0.28663631762973429</v>
      </c>
      <c r="R2235">
        <v>109</v>
      </c>
      <c r="S2235">
        <v>0</v>
      </c>
      <c r="T2235">
        <v>-0.56365243594182901</v>
      </c>
      <c r="U2235">
        <v>29</v>
      </c>
      <c r="V2235">
        <v>2221</v>
      </c>
      <c r="W2235">
        <v>110</v>
      </c>
    </row>
    <row r="2236" spans="1:23">
      <c r="A2236" t="s">
        <v>471</v>
      </c>
      <c r="B2236" t="str">
        <f t="shared" si="34"/>
        <v>USD_INDEX_historical_high_3_1</v>
      </c>
      <c r="C2236" t="s">
        <v>452</v>
      </c>
      <c r="D2236" t="s">
        <v>333</v>
      </c>
      <c r="E2236">
        <v>3</v>
      </c>
      <c r="F2236">
        <v>1</v>
      </c>
      <c r="G2236">
        <v>1</v>
      </c>
      <c r="H2236" t="s">
        <v>330</v>
      </c>
      <c r="I2236" t="s">
        <v>331</v>
      </c>
      <c r="K2236">
        <v>0.23341397391526211</v>
      </c>
      <c r="L2236">
        <v>1.7730501352460681E-2</v>
      </c>
      <c r="M2236">
        <v>7.5478520639481433E-2</v>
      </c>
      <c r="N2236">
        <v>0.55033557046979864</v>
      </c>
      <c r="O2236">
        <v>4.0751409558285349E-3</v>
      </c>
      <c r="P2236">
        <v>0.68130655846948884</v>
      </c>
      <c r="Q2236">
        <v>0.49674219764156557</v>
      </c>
      <c r="R2236">
        <v>148</v>
      </c>
      <c r="S2236">
        <v>0</v>
      </c>
      <c r="T2236">
        <v>-0.70180039037728836</v>
      </c>
      <c r="U2236">
        <v>53</v>
      </c>
      <c r="V2236">
        <v>3008</v>
      </c>
      <c r="W2236">
        <v>149</v>
      </c>
    </row>
    <row r="2237" spans="1:23">
      <c r="A2237" t="s">
        <v>471</v>
      </c>
      <c r="B2237" t="str">
        <f t="shared" si="34"/>
        <v>USD_INDEX_historical_high_3_-1</v>
      </c>
      <c r="C2237" t="s">
        <v>452</v>
      </c>
      <c r="D2237" t="s">
        <v>333</v>
      </c>
      <c r="E2237">
        <v>3</v>
      </c>
      <c r="F2237">
        <v>-1</v>
      </c>
      <c r="G2237">
        <v>1</v>
      </c>
      <c r="H2237" t="s">
        <v>330</v>
      </c>
      <c r="I2237" t="s">
        <v>331</v>
      </c>
      <c r="K2237">
        <v>-0.580567574961807</v>
      </c>
      <c r="L2237">
        <v>-7.020350003892728E-2</v>
      </c>
      <c r="M2237">
        <v>-0.29885541425576329</v>
      </c>
      <c r="N2237">
        <v>0.43624161073825501</v>
      </c>
      <c r="O2237">
        <v>-3.1494040941424202E-3</v>
      </c>
      <c r="P2237">
        <v>-0.52129214830872717</v>
      </c>
      <c r="Q2237">
        <v>0.60294242739091075</v>
      </c>
      <c r="R2237">
        <v>148</v>
      </c>
      <c r="S2237">
        <v>0</v>
      </c>
      <c r="T2237">
        <v>-0.64871986866307785</v>
      </c>
      <c r="U2237">
        <v>53</v>
      </c>
      <c r="V2237">
        <v>3008</v>
      </c>
      <c r="W2237">
        <v>149</v>
      </c>
    </row>
    <row r="2238" spans="1:23">
      <c r="A2238" t="s">
        <v>471</v>
      </c>
      <c r="B2238" t="str">
        <f t="shared" si="34"/>
        <v>DR007_historical_high_3_1</v>
      </c>
      <c r="C2238" t="s">
        <v>387</v>
      </c>
      <c r="D2238" t="s">
        <v>333</v>
      </c>
      <c r="E2238">
        <v>3</v>
      </c>
      <c r="F2238">
        <v>1</v>
      </c>
      <c r="G2238">
        <v>1</v>
      </c>
      <c r="H2238" t="s">
        <v>330</v>
      </c>
      <c r="I2238" t="s">
        <v>331</v>
      </c>
      <c r="K2238">
        <v>-0.64667182971154746</v>
      </c>
      <c r="L2238">
        <v>-8.3467408048539804E-2</v>
      </c>
      <c r="M2238">
        <v>-0.35533906536369209</v>
      </c>
      <c r="N2238">
        <v>0.51677852348993292</v>
      </c>
      <c r="O2238">
        <v>-4.2185490218038741E-3</v>
      </c>
      <c r="P2238">
        <v>-0.70262604360352932</v>
      </c>
      <c r="Q2238">
        <v>0.48339249761630748</v>
      </c>
      <c r="R2238">
        <v>148</v>
      </c>
      <c r="S2238">
        <v>0</v>
      </c>
      <c r="T2238">
        <v>-0.8595581785416746</v>
      </c>
      <c r="U2238">
        <v>54</v>
      </c>
      <c r="V2238">
        <v>3008</v>
      </c>
      <c r="W2238">
        <v>149</v>
      </c>
    </row>
    <row r="2239" spans="1:23">
      <c r="A2239" t="s">
        <v>471</v>
      </c>
      <c r="B2239" t="str">
        <f t="shared" si="34"/>
        <v>DR007_historical_high_3_-1</v>
      </c>
      <c r="C2239" t="s">
        <v>387</v>
      </c>
      <c r="D2239" t="s">
        <v>333</v>
      </c>
      <c r="E2239">
        <v>3</v>
      </c>
      <c r="F2239">
        <v>-1</v>
      </c>
      <c r="G2239">
        <v>1</v>
      </c>
      <c r="H2239" t="s">
        <v>330</v>
      </c>
      <c r="I2239" t="s">
        <v>331</v>
      </c>
      <c r="K2239">
        <v>0.46417369929187441</v>
      </c>
      <c r="L2239">
        <v>3.2458928761434747E-2</v>
      </c>
      <c r="M2239">
        <v>0.1381847798854306</v>
      </c>
      <c r="N2239">
        <v>0.47651006711409388</v>
      </c>
      <c r="O2239">
        <v>5.3408606153465838E-3</v>
      </c>
      <c r="P2239">
        <v>0.85806074705387991</v>
      </c>
      <c r="Q2239">
        <v>0.39224637715396971</v>
      </c>
      <c r="R2239">
        <v>148</v>
      </c>
      <c r="S2239">
        <v>0</v>
      </c>
      <c r="T2239">
        <v>-0.74153848977693271</v>
      </c>
      <c r="U2239">
        <v>54</v>
      </c>
      <c r="V2239">
        <v>3008</v>
      </c>
      <c r="W2239">
        <v>149</v>
      </c>
    </row>
    <row r="2240" spans="1:23">
      <c r="A2240" t="s">
        <v>471</v>
      </c>
      <c r="B2240" t="str">
        <f t="shared" si="34"/>
        <v>CREDIT_SPREAD_historical_high_3_1</v>
      </c>
      <c r="C2240" t="s">
        <v>453</v>
      </c>
      <c r="D2240" t="s">
        <v>333</v>
      </c>
      <c r="E2240">
        <v>3</v>
      </c>
      <c r="F2240">
        <v>1</v>
      </c>
      <c r="G2240">
        <v>1</v>
      </c>
      <c r="H2240" t="s">
        <v>330</v>
      </c>
      <c r="I2240" t="s">
        <v>331</v>
      </c>
      <c r="K2240">
        <v>0.91275523803053527</v>
      </c>
      <c r="L2240">
        <v>5.5835999941228343E-2</v>
      </c>
      <c r="M2240">
        <v>0.2377329495324636</v>
      </c>
      <c r="N2240">
        <v>0.49664429530201343</v>
      </c>
      <c r="O2240">
        <v>7.0355993916267449E-3</v>
      </c>
      <c r="P2240">
        <v>1.156565735631101</v>
      </c>
      <c r="Q2240">
        <v>0.24931326133153589</v>
      </c>
      <c r="R2240">
        <v>148</v>
      </c>
      <c r="S2240">
        <v>0</v>
      </c>
      <c r="T2240">
        <v>-0.4524278208628017</v>
      </c>
      <c r="U2240">
        <v>63</v>
      </c>
      <c r="V2240">
        <v>3008</v>
      </c>
      <c r="W2240">
        <v>149</v>
      </c>
    </row>
    <row r="2241" spans="1:23">
      <c r="A2241" t="s">
        <v>471</v>
      </c>
      <c r="B2241" t="str">
        <f t="shared" si="34"/>
        <v>CREDIT_SPREAD_historical_high_3_-1</v>
      </c>
      <c r="C2241" t="s">
        <v>453</v>
      </c>
      <c r="D2241" t="s">
        <v>333</v>
      </c>
      <c r="E2241">
        <v>3</v>
      </c>
      <c r="F2241">
        <v>-1</v>
      </c>
      <c r="G2241">
        <v>1</v>
      </c>
      <c r="H2241" t="s">
        <v>330</v>
      </c>
      <c r="I2241" t="s">
        <v>331</v>
      </c>
      <c r="K2241">
        <v>-0.72953475496010434</v>
      </c>
      <c r="L2241">
        <v>-0.1037601880274784</v>
      </c>
      <c r="M2241">
        <v>-0.44177977594705198</v>
      </c>
      <c r="N2241">
        <v>0.48322147651006708</v>
      </c>
      <c r="O2241">
        <v>-6.0737971980815344E-3</v>
      </c>
      <c r="P2241">
        <v>-1.0220716629557851</v>
      </c>
      <c r="Q2241">
        <v>0.30841473204859959</v>
      </c>
      <c r="R2241">
        <v>148</v>
      </c>
      <c r="S2241">
        <v>0</v>
      </c>
      <c r="T2241">
        <v>-0.8611950159390287</v>
      </c>
      <c r="U2241">
        <v>63</v>
      </c>
      <c r="V2241">
        <v>3008</v>
      </c>
      <c r="W2241">
        <v>149</v>
      </c>
    </row>
    <row r="2242" spans="1:23">
      <c r="A2242" t="s">
        <v>471</v>
      </c>
      <c r="B2242" t="str">
        <f t="shared" si="34"/>
        <v>electricity_yoy_historical_high_6_1</v>
      </c>
      <c r="C2242" t="s">
        <v>435</v>
      </c>
      <c r="D2242" t="s">
        <v>333</v>
      </c>
      <c r="E2242">
        <v>6</v>
      </c>
      <c r="F2242">
        <v>1</v>
      </c>
      <c r="G2242">
        <v>-1</v>
      </c>
      <c r="H2242" t="s">
        <v>330</v>
      </c>
      <c r="I2242" t="s">
        <v>331</v>
      </c>
      <c r="K2242">
        <v>-0.63166472523210171</v>
      </c>
      <c r="L2242">
        <v>-8.0267906210421347E-2</v>
      </c>
      <c r="M2242">
        <v>-0.34171314650097151</v>
      </c>
      <c r="N2242">
        <v>0.50335570469798663</v>
      </c>
      <c r="O2242">
        <v>-3.7109577772299939E-3</v>
      </c>
      <c r="P2242">
        <v>-0.58997064754676931</v>
      </c>
      <c r="Q2242">
        <v>0.55610999231659952</v>
      </c>
      <c r="R2242">
        <v>148</v>
      </c>
      <c r="S2242">
        <v>0</v>
      </c>
      <c r="T2242">
        <v>-0.85834519625099182</v>
      </c>
      <c r="U2242">
        <v>45</v>
      </c>
      <c r="V2242">
        <v>3008</v>
      </c>
      <c r="W2242">
        <v>149</v>
      </c>
    </row>
    <row r="2243" spans="1:23">
      <c r="A2243" t="s">
        <v>471</v>
      </c>
      <c r="B2243" t="str">
        <f t="shared" ref="B2243:B2306" si="35">C2243&amp;"_"&amp;D2243&amp;"_"&amp;E2243&amp;"_"&amp;F2243</f>
        <v>electricity_yoy_historical_high_6_-1</v>
      </c>
      <c r="C2243" t="s">
        <v>435</v>
      </c>
      <c r="D2243" t="s">
        <v>333</v>
      </c>
      <c r="E2243">
        <v>6</v>
      </c>
      <c r="F2243">
        <v>-1</v>
      </c>
      <c r="G2243">
        <v>-1</v>
      </c>
      <c r="H2243" t="s">
        <v>330</v>
      </c>
      <c r="I2243" t="s">
        <v>331</v>
      </c>
      <c r="K2243">
        <v>0.40451878925054863</v>
      </c>
      <c r="L2243">
        <v>2.8867280429644371E-2</v>
      </c>
      <c r="M2243">
        <v>0.12289256930011939</v>
      </c>
      <c r="N2243">
        <v>0.48322147651006708</v>
      </c>
      <c r="O2243">
        <v>5.322192021244683E-3</v>
      </c>
      <c r="P2243">
        <v>0.82219998615424483</v>
      </c>
      <c r="Q2243">
        <v>0.41228573896519399</v>
      </c>
      <c r="R2243">
        <v>148</v>
      </c>
      <c r="S2243">
        <v>0</v>
      </c>
      <c r="T2243">
        <v>-0.63728391780461813</v>
      </c>
      <c r="U2243">
        <v>45</v>
      </c>
      <c r="V2243">
        <v>3008</v>
      </c>
      <c r="W2243">
        <v>149</v>
      </c>
    </row>
    <row r="2244" spans="1:23">
      <c r="A2244" t="s">
        <v>471</v>
      </c>
      <c r="B2244" t="str">
        <f t="shared" si="35"/>
        <v>electricity_ytd_yoy_historical_high_6_1</v>
      </c>
      <c r="C2244" t="s">
        <v>436</v>
      </c>
      <c r="D2244" t="s">
        <v>333</v>
      </c>
      <c r="E2244">
        <v>6</v>
      </c>
      <c r="F2244">
        <v>1</v>
      </c>
      <c r="G2244">
        <v>-1</v>
      </c>
      <c r="H2244" t="s">
        <v>330</v>
      </c>
      <c r="I2244" t="s">
        <v>331</v>
      </c>
      <c r="K2244">
        <v>-0.48367012302450257</v>
      </c>
      <c r="L2244">
        <v>-5.3871722351288232E-2</v>
      </c>
      <c r="M2244">
        <v>-0.22932084480778039</v>
      </c>
      <c r="N2244">
        <v>0.51677852348993292</v>
      </c>
      <c r="O2244">
        <v>-1.670118843170869E-3</v>
      </c>
      <c r="P2244">
        <v>-0.27585642856268089</v>
      </c>
      <c r="Q2244">
        <v>0.7830431424587363</v>
      </c>
      <c r="R2244">
        <v>148</v>
      </c>
      <c r="S2244">
        <v>0</v>
      </c>
      <c r="T2244">
        <v>-0.67504765692150659</v>
      </c>
      <c r="U2244">
        <v>25</v>
      </c>
      <c r="V2244">
        <v>3008</v>
      </c>
      <c r="W2244">
        <v>149</v>
      </c>
    </row>
    <row r="2245" spans="1:23">
      <c r="A2245" t="s">
        <v>471</v>
      </c>
      <c r="B2245" t="str">
        <f t="shared" si="35"/>
        <v>electricity_ytd_yoy_historical_high_6_-1</v>
      </c>
      <c r="C2245" t="s">
        <v>436</v>
      </c>
      <c r="D2245" t="s">
        <v>333</v>
      </c>
      <c r="E2245">
        <v>6</v>
      </c>
      <c r="F2245">
        <v>-1</v>
      </c>
      <c r="G2245">
        <v>-1</v>
      </c>
      <c r="H2245" t="s">
        <v>330</v>
      </c>
      <c r="I2245" t="s">
        <v>331</v>
      </c>
      <c r="K2245">
        <v>1.944371659557742E-3</v>
      </c>
      <c r="L2245">
        <v>1.6274792337500621E-4</v>
      </c>
      <c r="M2245">
        <v>6.9278444516218207E-4</v>
      </c>
      <c r="N2245">
        <v>0.46308724832214759</v>
      </c>
      <c r="O2245">
        <v>2.80530140680599E-3</v>
      </c>
      <c r="P2245">
        <v>0.45165471681097102</v>
      </c>
      <c r="Q2245">
        <v>0.65217891670289563</v>
      </c>
      <c r="R2245">
        <v>148</v>
      </c>
      <c r="S2245">
        <v>0</v>
      </c>
      <c r="T2245">
        <v>-0.69714857718854772</v>
      </c>
      <c r="U2245">
        <v>25</v>
      </c>
      <c r="V2245">
        <v>3008</v>
      </c>
      <c r="W2245">
        <v>149</v>
      </c>
    </row>
    <row r="2246" spans="1:23">
      <c r="A2246" t="s">
        <v>471</v>
      </c>
      <c r="B2246" t="str">
        <f t="shared" si="35"/>
        <v>industrial_value_added_yoy_historical_high_6_1</v>
      </c>
      <c r="C2246" t="s">
        <v>437</v>
      </c>
      <c r="D2246" t="s">
        <v>333</v>
      </c>
      <c r="E2246">
        <v>6</v>
      </c>
      <c r="F2246">
        <v>1</v>
      </c>
      <c r="G2246">
        <v>-1</v>
      </c>
      <c r="H2246" t="s">
        <v>330</v>
      </c>
      <c r="I2246" t="s">
        <v>331</v>
      </c>
      <c r="K2246">
        <v>-0.7652307815895032</v>
      </c>
      <c r="L2246">
        <v>-0.1143248523622782</v>
      </c>
      <c r="M2246">
        <v>-0.486798115692885</v>
      </c>
      <c r="N2246">
        <v>0.44966442953020141</v>
      </c>
      <c r="O2246">
        <v>-7.0819121516090293E-3</v>
      </c>
      <c r="P2246">
        <v>-1.2024870925386359</v>
      </c>
      <c r="Q2246">
        <v>0.2310951701411412</v>
      </c>
      <c r="R2246">
        <v>148</v>
      </c>
      <c r="S2246">
        <v>0</v>
      </c>
      <c r="T2246">
        <v>-0.82493792992402748</v>
      </c>
      <c r="U2246">
        <v>51</v>
      </c>
      <c r="V2246">
        <v>3008</v>
      </c>
      <c r="W2246">
        <v>149</v>
      </c>
    </row>
    <row r="2247" spans="1:23">
      <c r="A2247" t="s">
        <v>471</v>
      </c>
      <c r="B2247" t="str">
        <f t="shared" si="35"/>
        <v>industrial_value_added_yoy_historical_high_6_-1</v>
      </c>
      <c r="C2247" t="s">
        <v>437</v>
      </c>
      <c r="D2247" t="s">
        <v>333</v>
      </c>
      <c r="E2247">
        <v>6</v>
      </c>
      <c r="F2247">
        <v>-1</v>
      </c>
      <c r="G2247">
        <v>-1</v>
      </c>
      <c r="H2247" t="s">
        <v>330</v>
      </c>
      <c r="I2247" t="s">
        <v>331</v>
      </c>
      <c r="K2247">
        <v>1.2035845144345561</v>
      </c>
      <c r="L2247">
        <v>6.8430406549258915E-2</v>
      </c>
      <c r="M2247">
        <v>0.2913784035225977</v>
      </c>
      <c r="N2247">
        <v>0.53691275167785235</v>
      </c>
      <c r="O2247">
        <v>7.9940643012246793E-3</v>
      </c>
      <c r="P2247">
        <v>1.3168694552284801</v>
      </c>
      <c r="Q2247">
        <v>0.189917799502579</v>
      </c>
      <c r="R2247">
        <v>148</v>
      </c>
      <c r="S2247">
        <v>0</v>
      </c>
      <c r="T2247">
        <v>-0.51249684855127908</v>
      </c>
      <c r="U2247">
        <v>51</v>
      </c>
      <c r="V2247">
        <v>3008</v>
      </c>
      <c r="W2247">
        <v>149</v>
      </c>
    </row>
    <row r="2248" spans="1:23">
      <c r="A2248" t="s">
        <v>471</v>
      </c>
      <c r="B2248" t="str">
        <f t="shared" si="35"/>
        <v>fixedasset_investment_yoy_historical_high_6_1</v>
      </c>
      <c r="C2248" t="s">
        <v>344</v>
      </c>
      <c r="D2248" t="s">
        <v>333</v>
      </c>
      <c r="E2248">
        <v>6</v>
      </c>
      <c r="F2248">
        <v>1</v>
      </c>
      <c r="G2248">
        <v>1</v>
      </c>
      <c r="H2248" t="s">
        <v>330</v>
      </c>
      <c r="I2248" t="s">
        <v>331</v>
      </c>
      <c r="K2248">
        <v>0.92394590805010046</v>
      </c>
      <c r="L2248">
        <v>5.635212464469741E-2</v>
      </c>
      <c r="M2248">
        <v>0.23993119645604791</v>
      </c>
      <c r="N2248">
        <v>0.53020134228187921</v>
      </c>
      <c r="O2248">
        <v>7.2224061167446398E-3</v>
      </c>
      <c r="P2248">
        <v>1.1723216515290791</v>
      </c>
      <c r="Q2248">
        <v>0.2429515242153002</v>
      </c>
      <c r="R2248">
        <v>148</v>
      </c>
      <c r="S2248">
        <v>0</v>
      </c>
      <c r="T2248">
        <v>-0.6824868147630041</v>
      </c>
      <c r="U2248">
        <v>44</v>
      </c>
      <c r="V2248">
        <v>3008</v>
      </c>
      <c r="W2248">
        <v>149</v>
      </c>
    </row>
    <row r="2249" spans="1:23">
      <c r="A2249" t="s">
        <v>471</v>
      </c>
      <c r="B2249" t="str">
        <f t="shared" si="35"/>
        <v>fixedasset_investment_yoy_historical_high_6_-1</v>
      </c>
      <c r="C2249" t="s">
        <v>344</v>
      </c>
      <c r="D2249" t="s">
        <v>333</v>
      </c>
      <c r="E2249">
        <v>6</v>
      </c>
      <c r="F2249">
        <v>-1</v>
      </c>
      <c r="G2249">
        <v>1</v>
      </c>
      <c r="H2249" t="s">
        <v>330</v>
      </c>
      <c r="I2249" t="s">
        <v>331</v>
      </c>
      <c r="K2249">
        <v>-0.73110792149058701</v>
      </c>
      <c r="L2249">
        <v>-0.1041980832107227</v>
      </c>
      <c r="M2249">
        <v>-0.44364557558040529</v>
      </c>
      <c r="N2249">
        <v>0.4563758389261745</v>
      </c>
      <c r="O2249">
        <v>-5.9445708871230397E-3</v>
      </c>
      <c r="P2249">
        <v>-0.95586729799449066</v>
      </c>
      <c r="Q2249">
        <v>0.34069800911440429</v>
      </c>
      <c r="R2249">
        <v>148</v>
      </c>
      <c r="S2249">
        <v>0</v>
      </c>
      <c r="T2249">
        <v>-0.82121128965367773</v>
      </c>
      <c r="U2249">
        <v>44</v>
      </c>
      <c r="V2249">
        <v>3008</v>
      </c>
      <c r="W2249">
        <v>149</v>
      </c>
    </row>
    <row r="2250" spans="1:23">
      <c r="A2250" t="s">
        <v>471</v>
      </c>
      <c r="B2250" t="str">
        <f t="shared" si="35"/>
        <v>fixedasset_investment_ytd_yoy_historical_high_6_1</v>
      </c>
      <c r="C2250" t="s">
        <v>390</v>
      </c>
      <c r="D2250" t="s">
        <v>333</v>
      </c>
      <c r="E2250">
        <v>6</v>
      </c>
      <c r="F2250">
        <v>1</v>
      </c>
      <c r="G2250">
        <v>-1</v>
      </c>
      <c r="H2250" t="s">
        <v>330</v>
      </c>
      <c r="I2250" t="s">
        <v>331</v>
      </c>
      <c r="K2250">
        <v>-0.70385122218590568</v>
      </c>
      <c r="L2250">
        <v>-9.6922749051095325E-2</v>
      </c>
      <c r="M2250">
        <v>-0.41265085477151542</v>
      </c>
      <c r="N2250">
        <v>0.44966442953020141</v>
      </c>
      <c r="O2250">
        <v>-5.3163091305969308E-3</v>
      </c>
      <c r="P2250">
        <v>-0.86661388180984922</v>
      </c>
      <c r="Q2250">
        <v>0.38755639505638689</v>
      </c>
      <c r="R2250">
        <v>148</v>
      </c>
      <c r="S2250">
        <v>0</v>
      </c>
      <c r="T2250">
        <v>-0.84866343100776831</v>
      </c>
      <c r="U2250">
        <v>19</v>
      </c>
      <c r="V2250">
        <v>3008</v>
      </c>
      <c r="W2250">
        <v>149</v>
      </c>
    </row>
    <row r="2251" spans="1:23">
      <c r="A2251" t="s">
        <v>471</v>
      </c>
      <c r="B2251" t="str">
        <f t="shared" si="35"/>
        <v>fixedasset_investment_ytd_yoy_historical_high_6_-1</v>
      </c>
      <c r="C2251" t="s">
        <v>390</v>
      </c>
      <c r="D2251" t="s">
        <v>333</v>
      </c>
      <c r="E2251">
        <v>6</v>
      </c>
      <c r="F2251">
        <v>-1</v>
      </c>
      <c r="G2251">
        <v>-1</v>
      </c>
      <c r="H2251" t="s">
        <v>330</v>
      </c>
      <c r="I2251" t="s">
        <v>331</v>
      </c>
      <c r="K2251">
        <v>0.74687134613139405</v>
      </c>
      <c r="L2251">
        <v>4.7841983691698342E-2</v>
      </c>
      <c r="M2251">
        <v>0.20368835652749279</v>
      </c>
      <c r="N2251">
        <v>0.53691275167785235</v>
      </c>
      <c r="O2251">
        <v>6.632120969852117E-3</v>
      </c>
      <c r="P2251">
        <v>1.053318148865658</v>
      </c>
      <c r="Q2251">
        <v>0.29391182354032941</v>
      </c>
      <c r="R2251">
        <v>148</v>
      </c>
      <c r="S2251">
        <v>0</v>
      </c>
      <c r="T2251">
        <v>-0.70395704000604409</v>
      </c>
      <c r="U2251">
        <v>19</v>
      </c>
      <c r="V2251">
        <v>3008</v>
      </c>
      <c r="W2251">
        <v>149</v>
      </c>
    </row>
    <row r="2252" spans="1:23">
      <c r="A2252" t="s">
        <v>471</v>
      </c>
      <c r="B2252" t="str">
        <f t="shared" si="35"/>
        <v>pmi_manufacturing_historical_high_6_1</v>
      </c>
      <c r="C2252" t="s">
        <v>347</v>
      </c>
      <c r="D2252" t="s">
        <v>333</v>
      </c>
      <c r="E2252">
        <v>6</v>
      </c>
      <c r="F2252">
        <v>1</v>
      </c>
      <c r="G2252">
        <v>1</v>
      </c>
      <c r="H2252" t="s">
        <v>330</v>
      </c>
      <c r="I2252" t="s">
        <v>331</v>
      </c>
      <c r="K2252">
        <v>9.3137866850717899E-2</v>
      </c>
      <c r="L2252">
        <v>7.488400551930896E-3</v>
      </c>
      <c r="M2252">
        <v>3.1877091100485533E-2</v>
      </c>
      <c r="N2252">
        <v>0.50335570469798663</v>
      </c>
      <c r="O2252">
        <v>3.4746939244024678E-3</v>
      </c>
      <c r="P2252">
        <v>0.55861703824335529</v>
      </c>
      <c r="Q2252">
        <v>0.57726729864048332</v>
      </c>
      <c r="R2252">
        <v>148</v>
      </c>
      <c r="S2252">
        <v>0</v>
      </c>
      <c r="T2252">
        <v>-0.59120725535918162</v>
      </c>
      <c r="U2252">
        <v>49</v>
      </c>
      <c r="V2252">
        <v>3008</v>
      </c>
      <c r="W2252">
        <v>149</v>
      </c>
    </row>
    <row r="2253" spans="1:23">
      <c r="A2253" t="s">
        <v>471</v>
      </c>
      <c r="B2253" t="str">
        <f t="shared" si="35"/>
        <v>pmi_manufacturing_historical_high_6_-1</v>
      </c>
      <c r="C2253" t="s">
        <v>347</v>
      </c>
      <c r="D2253" t="s">
        <v>333</v>
      </c>
      <c r="E2253">
        <v>6</v>
      </c>
      <c r="F2253">
        <v>-1</v>
      </c>
      <c r="G2253">
        <v>1</v>
      </c>
      <c r="H2253" t="s">
        <v>330</v>
      </c>
      <c r="I2253" t="s">
        <v>331</v>
      </c>
      <c r="K2253">
        <v>-0.52674421969692864</v>
      </c>
      <c r="L2253">
        <v>-6.0751213073276911E-2</v>
      </c>
      <c r="M2253">
        <v>-0.25860955756466669</v>
      </c>
      <c r="N2253">
        <v>0.47651006711409388</v>
      </c>
      <c r="O2253">
        <v>-2.1012325920061171E-3</v>
      </c>
      <c r="P2253">
        <v>-0.33336403920295682</v>
      </c>
      <c r="Q2253">
        <v>0.73933131494274829</v>
      </c>
      <c r="R2253">
        <v>148</v>
      </c>
      <c r="S2253">
        <v>0</v>
      </c>
      <c r="T2253">
        <v>-0.80317816847262169</v>
      </c>
      <c r="U2253">
        <v>49</v>
      </c>
      <c r="V2253">
        <v>3008</v>
      </c>
      <c r="W2253">
        <v>149</v>
      </c>
    </row>
    <row r="2254" spans="1:23">
      <c r="A2254" t="s">
        <v>471</v>
      </c>
      <c r="B2254" t="str">
        <f t="shared" si="35"/>
        <v>pmi_manufacturing_neworder_historical_high_6_1</v>
      </c>
      <c r="C2254" t="s">
        <v>424</v>
      </c>
      <c r="D2254" t="s">
        <v>333</v>
      </c>
      <c r="E2254">
        <v>6</v>
      </c>
      <c r="F2254">
        <v>1</v>
      </c>
      <c r="G2254">
        <v>1</v>
      </c>
      <c r="H2254" t="s">
        <v>330</v>
      </c>
      <c r="I2254" t="s">
        <v>331</v>
      </c>
      <c r="K2254">
        <v>6.5452333461621937E-3</v>
      </c>
      <c r="L2254">
        <v>5.4670004814449946E-4</v>
      </c>
      <c r="M2254">
        <v>2.3271905549142719E-3</v>
      </c>
      <c r="N2254">
        <v>0.51006711409395977</v>
      </c>
      <c r="O2254">
        <v>2.8124569092494488E-3</v>
      </c>
      <c r="P2254">
        <v>0.46171562262976801</v>
      </c>
      <c r="Q2254">
        <v>0.6449631967991909</v>
      </c>
      <c r="R2254">
        <v>148</v>
      </c>
      <c r="S2254">
        <v>0</v>
      </c>
      <c r="T2254">
        <v>-0.61919369619456444</v>
      </c>
      <c r="U2254">
        <v>57</v>
      </c>
      <c r="V2254">
        <v>3008</v>
      </c>
      <c r="W2254">
        <v>149</v>
      </c>
    </row>
    <row r="2255" spans="1:23">
      <c r="A2255" t="s">
        <v>471</v>
      </c>
      <c r="B2255" t="str">
        <f t="shared" si="35"/>
        <v>pmi_manufacturing_neworder_historical_high_6_-1</v>
      </c>
      <c r="C2255" t="s">
        <v>424</v>
      </c>
      <c r="D2255" t="s">
        <v>333</v>
      </c>
      <c r="E2255">
        <v>6</v>
      </c>
      <c r="F2255">
        <v>-1</v>
      </c>
      <c r="G2255">
        <v>1</v>
      </c>
      <c r="H2255" t="s">
        <v>330</v>
      </c>
      <c r="I2255" t="s">
        <v>331</v>
      </c>
      <c r="K2255">
        <v>-0.48603023787073441</v>
      </c>
      <c r="L2255">
        <v>-5.4234791823697497E-2</v>
      </c>
      <c r="M2255">
        <v>-0.23086644259173461</v>
      </c>
      <c r="N2255">
        <v>0.46979865771812079</v>
      </c>
      <c r="O2255">
        <v>-1.6568268880156E-3</v>
      </c>
      <c r="P2255">
        <v>-0.26730875593264519</v>
      </c>
      <c r="Q2255">
        <v>0.78960357930900293</v>
      </c>
      <c r="R2255">
        <v>148</v>
      </c>
      <c r="S2255">
        <v>0</v>
      </c>
      <c r="T2255">
        <v>-0.7951652461130001</v>
      </c>
      <c r="U2255">
        <v>57</v>
      </c>
      <c r="V2255">
        <v>3008</v>
      </c>
      <c r="W2255">
        <v>149</v>
      </c>
    </row>
    <row r="2256" spans="1:23">
      <c r="A2256" t="s">
        <v>471</v>
      </c>
      <c r="B2256" t="str">
        <f t="shared" si="35"/>
        <v>pmi_nonmanufacturing_historical_high_6_1</v>
      </c>
      <c r="C2256" t="s">
        <v>342</v>
      </c>
      <c r="D2256" t="s">
        <v>333</v>
      </c>
      <c r="E2256">
        <v>6</v>
      </c>
      <c r="F2256">
        <v>1</v>
      </c>
      <c r="G2256">
        <v>-1</v>
      </c>
      <c r="H2256" t="s">
        <v>330</v>
      </c>
      <c r="I2256" t="s">
        <v>331</v>
      </c>
      <c r="K2256">
        <v>-0.62733267698297579</v>
      </c>
      <c r="L2256">
        <v>-7.9366531696408171E-2</v>
      </c>
      <c r="M2256">
        <v>-0.33787457933165188</v>
      </c>
      <c r="N2256">
        <v>0.48993288590604028</v>
      </c>
      <c r="O2256">
        <v>-3.7894601819901679E-3</v>
      </c>
      <c r="P2256">
        <v>-0.6167391418241821</v>
      </c>
      <c r="Q2256">
        <v>0.53835435988091185</v>
      </c>
      <c r="R2256">
        <v>148</v>
      </c>
      <c r="S2256">
        <v>0</v>
      </c>
      <c r="T2256">
        <v>-0.70894012792910099</v>
      </c>
      <c r="U2256">
        <v>50</v>
      </c>
      <c r="V2256">
        <v>3008</v>
      </c>
      <c r="W2256">
        <v>149</v>
      </c>
    </row>
    <row r="2257" spans="1:23">
      <c r="A2257" t="s">
        <v>471</v>
      </c>
      <c r="B2257" t="str">
        <f t="shared" si="35"/>
        <v>pmi_nonmanufacturing_historical_high_6_-1</v>
      </c>
      <c r="C2257" t="s">
        <v>342</v>
      </c>
      <c r="D2257" t="s">
        <v>333</v>
      </c>
      <c r="E2257">
        <v>6</v>
      </c>
      <c r="F2257">
        <v>-1</v>
      </c>
      <c r="G2257">
        <v>-1</v>
      </c>
      <c r="H2257" t="s">
        <v>330</v>
      </c>
      <c r="I2257" t="s">
        <v>331</v>
      </c>
      <c r="K2257">
        <v>0.38819204744613511</v>
      </c>
      <c r="L2257">
        <v>2.7859936272809801E-2</v>
      </c>
      <c r="M2257">
        <v>0.1186036991560795</v>
      </c>
      <c r="N2257">
        <v>0.48993288590604028</v>
      </c>
      <c r="O2257">
        <v>5.0798231696305707E-3</v>
      </c>
      <c r="P2257">
        <v>0.80915604160332455</v>
      </c>
      <c r="Q2257">
        <v>0.4197243093142814</v>
      </c>
      <c r="R2257">
        <v>148</v>
      </c>
      <c r="S2257">
        <v>0</v>
      </c>
      <c r="T2257">
        <v>-0.49308724246855751</v>
      </c>
      <c r="U2257">
        <v>50</v>
      </c>
      <c r="V2257">
        <v>3008</v>
      </c>
      <c r="W2257">
        <v>149</v>
      </c>
    </row>
    <row r="2258" spans="1:23">
      <c r="A2258" t="s">
        <v>471</v>
      </c>
      <c r="B2258" t="str">
        <f t="shared" si="35"/>
        <v>export_yoy_historical_high_6_1</v>
      </c>
      <c r="C2258" t="s">
        <v>438</v>
      </c>
      <c r="D2258" t="s">
        <v>333</v>
      </c>
      <c r="E2258">
        <v>6</v>
      </c>
      <c r="F2258">
        <v>1</v>
      </c>
      <c r="G2258">
        <v>-1</v>
      </c>
      <c r="H2258" t="s">
        <v>330</v>
      </c>
      <c r="I2258" t="s">
        <v>331</v>
      </c>
      <c r="K2258">
        <v>4.6728060331270971E-2</v>
      </c>
      <c r="L2258">
        <v>3.8333357586073369E-3</v>
      </c>
      <c r="M2258">
        <v>1.631784968647107E-2</v>
      </c>
      <c r="N2258">
        <v>0.53020134228187921</v>
      </c>
      <c r="O2258">
        <v>3.282315493004269E-3</v>
      </c>
      <c r="P2258">
        <v>0.51444081920829088</v>
      </c>
      <c r="Q2258">
        <v>0.6077111763160119</v>
      </c>
      <c r="R2258">
        <v>148</v>
      </c>
      <c r="S2258">
        <v>0</v>
      </c>
      <c r="T2258">
        <v>-0.63432253536914651</v>
      </c>
      <c r="U2258">
        <v>63</v>
      </c>
      <c r="V2258">
        <v>3008</v>
      </c>
      <c r="W2258">
        <v>149</v>
      </c>
    </row>
    <row r="2259" spans="1:23">
      <c r="A2259" t="s">
        <v>471</v>
      </c>
      <c r="B2259" t="str">
        <f t="shared" si="35"/>
        <v>export_yoy_historical_high_6_-1</v>
      </c>
      <c r="C2259" t="s">
        <v>438</v>
      </c>
      <c r="D2259" t="s">
        <v>333</v>
      </c>
      <c r="E2259">
        <v>6</v>
      </c>
      <c r="F2259">
        <v>-1</v>
      </c>
      <c r="G2259">
        <v>-1</v>
      </c>
      <c r="H2259" t="s">
        <v>330</v>
      </c>
      <c r="I2259" t="s">
        <v>331</v>
      </c>
      <c r="K2259">
        <v>-0.50576101495593084</v>
      </c>
      <c r="L2259">
        <v>-5.7331307546157013E-2</v>
      </c>
      <c r="M2259">
        <v>-0.24404949573394891</v>
      </c>
      <c r="N2259">
        <v>0.46308724832214759</v>
      </c>
      <c r="O2259">
        <v>-1.7801936302791351E-3</v>
      </c>
      <c r="P2259">
        <v>-0.28309452520182932</v>
      </c>
      <c r="Q2259">
        <v>0.7774999590806837</v>
      </c>
      <c r="R2259">
        <v>148</v>
      </c>
      <c r="S2259">
        <v>0</v>
      </c>
      <c r="T2259">
        <v>-0.81743303765169628</v>
      </c>
      <c r="U2259">
        <v>63</v>
      </c>
      <c r="V2259">
        <v>3008</v>
      </c>
      <c r="W2259">
        <v>149</v>
      </c>
    </row>
    <row r="2260" spans="1:23">
      <c r="A2260" t="s">
        <v>471</v>
      </c>
      <c r="B2260" t="str">
        <f t="shared" si="35"/>
        <v>trade_balance_yoy_historical_high_6_1</v>
      </c>
      <c r="C2260" t="s">
        <v>439</v>
      </c>
      <c r="D2260" t="s">
        <v>333</v>
      </c>
      <c r="E2260">
        <v>6</v>
      </c>
      <c r="F2260">
        <v>1</v>
      </c>
      <c r="G2260">
        <v>1</v>
      </c>
      <c r="H2260" t="s">
        <v>330</v>
      </c>
      <c r="I2260" t="s">
        <v>331</v>
      </c>
      <c r="K2260">
        <v>1.0344129883299791</v>
      </c>
      <c r="L2260">
        <v>6.130443593722501E-2</v>
      </c>
      <c r="M2260">
        <v>0.26102415991648048</v>
      </c>
      <c r="N2260">
        <v>0.48993288590604028</v>
      </c>
      <c r="O2260">
        <v>7.624791309966965E-3</v>
      </c>
      <c r="P2260">
        <v>1.2125158510525631</v>
      </c>
      <c r="Q2260">
        <v>0.22724693634051199</v>
      </c>
      <c r="R2260">
        <v>148</v>
      </c>
      <c r="S2260">
        <v>0</v>
      </c>
      <c r="T2260">
        <v>-0.54338764959666086</v>
      </c>
      <c r="U2260">
        <v>69</v>
      </c>
      <c r="V2260">
        <v>3008</v>
      </c>
      <c r="W2260">
        <v>149</v>
      </c>
    </row>
    <row r="2261" spans="1:23">
      <c r="A2261" t="s">
        <v>471</v>
      </c>
      <c r="B2261" t="str">
        <f t="shared" si="35"/>
        <v>trade_balance_yoy_historical_high_6_-1</v>
      </c>
      <c r="C2261" t="s">
        <v>439</v>
      </c>
      <c r="D2261" t="s">
        <v>333</v>
      </c>
      <c r="E2261">
        <v>6</v>
      </c>
      <c r="F2261">
        <v>-1</v>
      </c>
      <c r="G2261">
        <v>1</v>
      </c>
      <c r="H2261" t="s">
        <v>330</v>
      </c>
      <c r="I2261" t="s">
        <v>331</v>
      </c>
      <c r="K2261">
        <v>-0.74570855714996753</v>
      </c>
      <c r="L2261">
        <v>-0.1083781184561845</v>
      </c>
      <c r="M2261">
        <v>-0.4614561228868051</v>
      </c>
      <c r="N2261">
        <v>0.49664429530201343</v>
      </c>
      <c r="O2261">
        <v>-6.311642935767677E-3</v>
      </c>
      <c r="P2261">
        <v>-1.0309479991461159</v>
      </c>
      <c r="Q2261">
        <v>0.30424702173181462</v>
      </c>
      <c r="R2261">
        <v>148</v>
      </c>
      <c r="S2261">
        <v>0</v>
      </c>
      <c r="T2261">
        <v>-0.75791941921378136</v>
      </c>
      <c r="U2261">
        <v>69</v>
      </c>
      <c r="V2261">
        <v>3008</v>
      </c>
      <c r="W2261">
        <v>149</v>
      </c>
    </row>
    <row r="2262" spans="1:23">
      <c r="A2262" t="s">
        <v>471</v>
      </c>
      <c r="B2262" t="str">
        <f t="shared" si="35"/>
        <v>CPI_historical_high_6_1</v>
      </c>
      <c r="C2262" t="s">
        <v>386</v>
      </c>
      <c r="D2262" t="s">
        <v>333</v>
      </c>
      <c r="E2262">
        <v>6</v>
      </c>
      <c r="F2262">
        <v>1</v>
      </c>
      <c r="G2262">
        <v>-1</v>
      </c>
      <c r="H2262" t="s">
        <v>330</v>
      </c>
      <c r="I2262" t="s">
        <v>331</v>
      </c>
      <c r="K2262">
        <v>-0.72295034904565303</v>
      </c>
      <c r="L2262">
        <v>-0.1019523639102647</v>
      </c>
      <c r="M2262">
        <v>-0.43407761478347973</v>
      </c>
      <c r="N2262">
        <v>0.44295302013422821</v>
      </c>
      <c r="O2262">
        <v>-5.7005811305435193E-3</v>
      </c>
      <c r="P2262">
        <v>-0.90863027505020888</v>
      </c>
      <c r="Q2262">
        <v>0.36502255322982757</v>
      </c>
      <c r="R2262">
        <v>148</v>
      </c>
      <c r="S2262">
        <v>0</v>
      </c>
      <c r="T2262">
        <v>-0.75302777106434571</v>
      </c>
      <c r="U2262">
        <v>35</v>
      </c>
      <c r="V2262">
        <v>3008</v>
      </c>
      <c r="W2262">
        <v>149</v>
      </c>
    </row>
    <row r="2263" spans="1:23">
      <c r="A2263" t="s">
        <v>471</v>
      </c>
      <c r="B2263" t="str">
        <f t="shared" si="35"/>
        <v>CPI_historical_high_6_-1</v>
      </c>
      <c r="C2263" t="s">
        <v>386</v>
      </c>
      <c r="D2263" t="s">
        <v>333</v>
      </c>
      <c r="E2263">
        <v>6</v>
      </c>
      <c r="F2263">
        <v>-1</v>
      </c>
      <c r="G2263">
        <v>-1</v>
      </c>
      <c r="H2263" t="s">
        <v>330</v>
      </c>
      <c r="I2263" t="s">
        <v>331</v>
      </c>
      <c r="K2263">
        <v>0.86729639388905544</v>
      </c>
      <c r="L2263">
        <v>5.3710538320030699E-2</v>
      </c>
      <c r="M2263">
        <v>0.2286807433245622</v>
      </c>
      <c r="N2263">
        <v>0.5436241610738255</v>
      </c>
      <c r="O2263">
        <v>7.0758333290045286E-3</v>
      </c>
      <c r="P2263">
        <v>1.1381346551383451</v>
      </c>
      <c r="Q2263">
        <v>0.25690331496197782</v>
      </c>
      <c r="R2263">
        <v>148</v>
      </c>
      <c r="S2263">
        <v>0</v>
      </c>
      <c r="T2263">
        <v>-0.6247598411434776</v>
      </c>
      <c r="U2263">
        <v>35</v>
      </c>
      <c r="V2263">
        <v>3008</v>
      </c>
      <c r="W2263">
        <v>149</v>
      </c>
    </row>
    <row r="2264" spans="1:23">
      <c r="A2264" t="s">
        <v>471</v>
      </c>
      <c r="B2264" t="str">
        <f t="shared" si="35"/>
        <v>core_CPI_historical_high_6_1</v>
      </c>
      <c r="C2264" t="s">
        <v>440</v>
      </c>
      <c r="D2264" t="s">
        <v>333</v>
      </c>
      <c r="E2264">
        <v>6</v>
      </c>
      <c r="F2264">
        <v>1</v>
      </c>
      <c r="G2264">
        <v>-1</v>
      </c>
      <c r="H2264" t="s">
        <v>330</v>
      </c>
      <c r="I2264" t="s">
        <v>331</v>
      </c>
      <c r="K2264">
        <v>5.9760799192912113E-2</v>
      </c>
      <c r="L2264">
        <v>4.874505439841359E-3</v>
      </c>
      <c r="M2264">
        <v>2.0749971427930301E-2</v>
      </c>
      <c r="N2264">
        <v>0.53691275167785235</v>
      </c>
      <c r="O2264">
        <v>3.1677613144629941E-3</v>
      </c>
      <c r="P2264">
        <v>0.51700384275103184</v>
      </c>
      <c r="Q2264">
        <v>0.60592523834221734</v>
      </c>
      <c r="R2264">
        <v>148</v>
      </c>
      <c r="S2264">
        <v>0</v>
      </c>
      <c r="T2264">
        <v>-0.65467860375069642</v>
      </c>
      <c r="U2264">
        <v>35</v>
      </c>
      <c r="V2264">
        <v>3008</v>
      </c>
      <c r="W2264">
        <v>149</v>
      </c>
    </row>
    <row r="2265" spans="1:23">
      <c r="A2265" t="s">
        <v>471</v>
      </c>
      <c r="B2265" t="str">
        <f t="shared" si="35"/>
        <v>core_CPI_historical_high_6_-1</v>
      </c>
      <c r="C2265" t="s">
        <v>440</v>
      </c>
      <c r="D2265" t="s">
        <v>333</v>
      </c>
      <c r="E2265">
        <v>6</v>
      </c>
      <c r="F2265">
        <v>-1</v>
      </c>
      <c r="G2265">
        <v>-1</v>
      </c>
      <c r="H2265" t="s">
        <v>330</v>
      </c>
      <c r="I2265" t="s">
        <v>331</v>
      </c>
      <c r="K2265">
        <v>-0.51183907297829423</v>
      </c>
      <c r="L2265">
        <v>-5.8308024595617347E-2</v>
      </c>
      <c r="M2265">
        <v>-0.24820771241512729</v>
      </c>
      <c r="N2265">
        <v>0.44966442953020141</v>
      </c>
      <c r="O2265">
        <v>-2.0251458471770719E-3</v>
      </c>
      <c r="P2265">
        <v>-0.32952210208187988</v>
      </c>
      <c r="Q2265">
        <v>0.74222698850433244</v>
      </c>
      <c r="R2265">
        <v>148</v>
      </c>
      <c r="S2265">
        <v>0</v>
      </c>
      <c r="T2265">
        <v>-0.82034329889808699</v>
      </c>
      <c r="U2265">
        <v>35</v>
      </c>
      <c r="V2265">
        <v>3008</v>
      </c>
      <c r="W2265">
        <v>149</v>
      </c>
    </row>
    <row r="2266" spans="1:23">
      <c r="A2266" t="s">
        <v>471</v>
      </c>
      <c r="B2266" t="str">
        <f t="shared" si="35"/>
        <v>PPI_historical_high_6_1</v>
      </c>
      <c r="C2266" t="s">
        <v>421</v>
      </c>
      <c r="D2266" t="s">
        <v>333</v>
      </c>
      <c r="E2266">
        <v>6</v>
      </c>
      <c r="F2266">
        <v>1</v>
      </c>
      <c r="G2266">
        <v>1</v>
      </c>
      <c r="H2266" t="s">
        <v>330</v>
      </c>
      <c r="I2266" t="s">
        <v>331</v>
      </c>
      <c r="K2266">
        <v>-0.41095897415083238</v>
      </c>
      <c r="L2266">
        <v>-4.3370925402417271E-2</v>
      </c>
      <c r="M2266">
        <v>-0.18461779987317289</v>
      </c>
      <c r="N2266">
        <v>0.51677852348993292</v>
      </c>
      <c r="O2266">
        <v>-6.7667552676111623E-4</v>
      </c>
      <c r="P2266">
        <v>-0.1088054647519848</v>
      </c>
      <c r="Q2266">
        <v>0.91350416864378858</v>
      </c>
      <c r="R2266">
        <v>148</v>
      </c>
      <c r="S2266">
        <v>0</v>
      </c>
      <c r="T2266">
        <v>-0.62915891474119234</v>
      </c>
      <c r="U2266">
        <v>25</v>
      </c>
      <c r="V2266">
        <v>3008</v>
      </c>
      <c r="W2266">
        <v>149</v>
      </c>
    </row>
    <row r="2267" spans="1:23">
      <c r="A2267" t="s">
        <v>471</v>
      </c>
      <c r="B2267" t="str">
        <f t="shared" si="35"/>
        <v>PPI_historical_high_6_-1</v>
      </c>
      <c r="C2267" t="s">
        <v>421</v>
      </c>
      <c r="D2267" t="s">
        <v>333</v>
      </c>
      <c r="E2267">
        <v>6</v>
      </c>
      <c r="F2267">
        <v>-1</v>
      </c>
      <c r="G2267">
        <v>1</v>
      </c>
      <c r="H2267" t="s">
        <v>330</v>
      </c>
      <c r="I2267" t="s">
        <v>331</v>
      </c>
      <c r="K2267">
        <v>-0.1217355133974244</v>
      </c>
      <c r="L2267">
        <v>-1.081591267836945E-2</v>
      </c>
      <c r="M2267">
        <v>-4.6040290442814338E-2</v>
      </c>
      <c r="N2267">
        <v>0.46979865771812079</v>
      </c>
      <c r="O2267">
        <v>1.999843487086643E-3</v>
      </c>
      <c r="P2267">
        <v>0.31953313468496042</v>
      </c>
      <c r="Q2267">
        <v>0.74977286249817687</v>
      </c>
      <c r="R2267">
        <v>148</v>
      </c>
      <c r="S2267">
        <v>0</v>
      </c>
      <c r="T2267">
        <v>-0.69652962418162512</v>
      </c>
      <c r="U2267">
        <v>25</v>
      </c>
      <c r="V2267">
        <v>3008</v>
      </c>
      <c r="W2267">
        <v>149</v>
      </c>
    </row>
    <row r="2268" spans="1:23">
      <c r="A2268" t="s">
        <v>471</v>
      </c>
      <c r="B2268" t="str">
        <f t="shared" si="35"/>
        <v>CPI_PPI_historical_high_6_1</v>
      </c>
      <c r="C2268" t="s">
        <v>345</v>
      </c>
      <c r="D2268" t="s">
        <v>333</v>
      </c>
      <c r="E2268">
        <v>6</v>
      </c>
      <c r="F2268">
        <v>1</v>
      </c>
      <c r="G2268">
        <v>-1</v>
      </c>
      <c r="H2268" t="s">
        <v>330</v>
      </c>
      <c r="I2268" t="s">
        <v>331</v>
      </c>
      <c r="K2268">
        <v>-0.59425732489034533</v>
      </c>
      <c r="L2268">
        <v>-7.2784727846079478E-2</v>
      </c>
      <c r="M2268">
        <v>-0.3098466891635952</v>
      </c>
      <c r="N2268">
        <v>0.43624161073825501</v>
      </c>
      <c r="O2268">
        <v>-3.122804521351474E-3</v>
      </c>
      <c r="P2268">
        <v>-0.49431043332141739</v>
      </c>
      <c r="Q2268">
        <v>0.62181985914113436</v>
      </c>
      <c r="R2268">
        <v>148</v>
      </c>
      <c r="S2268">
        <v>0</v>
      </c>
      <c r="T2268">
        <v>-0.8655489133214358</v>
      </c>
      <c r="U2268">
        <v>25</v>
      </c>
      <c r="V2268">
        <v>3008</v>
      </c>
      <c r="W2268">
        <v>149</v>
      </c>
    </row>
    <row r="2269" spans="1:23">
      <c r="A2269" t="s">
        <v>471</v>
      </c>
      <c r="B2269" t="str">
        <f t="shared" si="35"/>
        <v>CPI_PPI_historical_high_6_-1</v>
      </c>
      <c r="C2269" t="s">
        <v>345</v>
      </c>
      <c r="D2269" t="s">
        <v>333</v>
      </c>
      <c r="E2269">
        <v>6</v>
      </c>
      <c r="F2269">
        <v>-1</v>
      </c>
      <c r="G2269">
        <v>-1</v>
      </c>
      <c r="H2269" t="s">
        <v>330</v>
      </c>
      <c r="I2269" t="s">
        <v>331</v>
      </c>
      <c r="K2269">
        <v>0.27502933728985329</v>
      </c>
      <c r="L2269">
        <v>2.0563709938613339E-2</v>
      </c>
      <c r="M2269">
        <v>8.7540307286359725E-2</v>
      </c>
      <c r="N2269">
        <v>0.55033557046979864</v>
      </c>
      <c r="O2269">
        <v>4.559863945884598E-3</v>
      </c>
      <c r="P2269">
        <v>0.72775575692240146</v>
      </c>
      <c r="Q2269">
        <v>0.46791287319702701</v>
      </c>
      <c r="R2269">
        <v>148</v>
      </c>
      <c r="S2269">
        <v>0</v>
      </c>
      <c r="T2269">
        <v>-0.69633524755266396</v>
      </c>
      <c r="U2269">
        <v>25</v>
      </c>
      <c r="V2269">
        <v>3008</v>
      </c>
      <c r="W2269">
        <v>149</v>
      </c>
    </row>
    <row r="2270" spans="1:23">
      <c r="A2270" t="s">
        <v>471</v>
      </c>
      <c r="B2270" t="str">
        <f t="shared" si="35"/>
        <v>core_CPI_PPI_historical_high_6_1</v>
      </c>
      <c r="C2270" t="s">
        <v>420</v>
      </c>
      <c r="D2270" t="s">
        <v>333</v>
      </c>
      <c r="E2270">
        <v>6</v>
      </c>
      <c r="F2270">
        <v>1</v>
      </c>
      <c r="G2270">
        <v>-1</v>
      </c>
      <c r="H2270" t="s">
        <v>330</v>
      </c>
      <c r="I2270" t="s">
        <v>331</v>
      </c>
      <c r="K2270">
        <v>0.22889541104074021</v>
      </c>
      <c r="L2270">
        <v>1.7417621984172401E-2</v>
      </c>
      <c r="M2270">
        <v>7.4146513928128877E-2</v>
      </c>
      <c r="N2270">
        <v>0.48322147651006708</v>
      </c>
      <c r="O2270">
        <v>4.1771379446601037E-3</v>
      </c>
      <c r="P2270">
        <v>0.67634561660096404</v>
      </c>
      <c r="Q2270">
        <v>0.49987684191450138</v>
      </c>
      <c r="R2270">
        <v>148</v>
      </c>
      <c r="S2270">
        <v>0</v>
      </c>
      <c r="T2270">
        <v>-0.69545145055079127</v>
      </c>
      <c r="U2270">
        <v>25</v>
      </c>
      <c r="V2270">
        <v>3008</v>
      </c>
      <c r="W2270">
        <v>149</v>
      </c>
    </row>
    <row r="2271" spans="1:23">
      <c r="A2271" t="s">
        <v>471</v>
      </c>
      <c r="B2271" t="str">
        <f t="shared" si="35"/>
        <v>core_CPI_PPI_historical_high_6_-1</v>
      </c>
      <c r="C2271" t="s">
        <v>420</v>
      </c>
      <c r="D2271" t="s">
        <v>333</v>
      </c>
      <c r="E2271">
        <v>6</v>
      </c>
      <c r="F2271">
        <v>-1</v>
      </c>
      <c r="G2271">
        <v>-1</v>
      </c>
      <c r="H2271" t="s">
        <v>330</v>
      </c>
      <c r="I2271" t="s">
        <v>331</v>
      </c>
      <c r="K2271">
        <v>-0.57902535113452158</v>
      </c>
      <c r="L2271">
        <v>-6.9917566185159985E-2</v>
      </c>
      <c r="M2271">
        <v>-0.29763786352004468</v>
      </c>
      <c r="N2271">
        <v>0.50335570469798663</v>
      </c>
      <c r="O2271">
        <v>-3.0062150219560151E-3</v>
      </c>
      <c r="P2271">
        <v>-0.49096954230420459</v>
      </c>
      <c r="Q2271">
        <v>0.62417521006252286</v>
      </c>
      <c r="R2271">
        <v>148</v>
      </c>
      <c r="S2271">
        <v>0</v>
      </c>
      <c r="T2271">
        <v>-0.67448026566500574</v>
      </c>
      <c r="U2271">
        <v>25</v>
      </c>
      <c r="V2271">
        <v>3008</v>
      </c>
      <c r="W2271">
        <v>149</v>
      </c>
    </row>
    <row r="2272" spans="1:23">
      <c r="A2272" t="s">
        <v>471</v>
      </c>
      <c r="B2272" t="str">
        <f t="shared" si="35"/>
        <v>tot_retail_sales_yoy_historical_high_6_1</v>
      </c>
      <c r="C2272" t="s">
        <v>441</v>
      </c>
      <c r="D2272" t="s">
        <v>333</v>
      </c>
      <c r="E2272">
        <v>6</v>
      </c>
      <c r="F2272">
        <v>1</v>
      </c>
      <c r="G2272">
        <v>1</v>
      </c>
      <c r="H2272" t="s">
        <v>330</v>
      </c>
      <c r="I2272" t="s">
        <v>331</v>
      </c>
      <c r="K2272">
        <v>-0.63724834684035914</v>
      </c>
      <c r="L2272">
        <v>-8.1444134437081428E-2</v>
      </c>
      <c r="M2272">
        <v>-0.34672241526866038</v>
      </c>
      <c r="N2272">
        <v>0.51006711409395977</v>
      </c>
      <c r="O2272">
        <v>-4.0925635131454407E-3</v>
      </c>
      <c r="P2272">
        <v>-0.68349841610954964</v>
      </c>
      <c r="Q2272">
        <v>0.49536061871330062</v>
      </c>
      <c r="R2272">
        <v>148</v>
      </c>
      <c r="S2272">
        <v>0</v>
      </c>
      <c r="T2272">
        <v>-0.83399954851039126</v>
      </c>
      <c r="U2272">
        <v>41</v>
      </c>
      <c r="V2272">
        <v>3008</v>
      </c>
      <c r="W2272">
        <v>149</v>
      </c>
    </row>
    <row r="2273" spans="1:23">
      <c r="A2273" t="s">
        <v>471</v>
      </c>
      <c r="B2273" t="str">
        <f t="shared" si="35"/>
        <v>tot_retail_sales_yoy_historical_high_6_-1</v>
      </c>
      <c r="C2273" t="s">
        <v>441</v>
      </c>
      <c r="D2273" t="s">
        <v>333</v>
      </c>
      <c r="E2273">
        <v>6</v>
      </c>
      <c r="F2273">
        <v>-1</v>
      </c>
      <c r="G2273">
        <v>1</v>
      </c>
      <c r="H2273" t="s">
        <v>330</v>
      </c>
      <c r="I2273" t="s">
        <v>331</v>
      </c>
      <c r="K2273">
        <v>0.42613771611842283</v>
      </c>
      <c r="L2273">
        <v>3.01847645175457E-2</v>
      </c>
      <c r="M2273">
        <v>0.12850200361481359</v>
      </c>
      <c r="N2273">
        <v>0.47651006711409388</v>
      </c>
      <c r="O2273">
        <v>5.1510715398873927E-3</v>
      </c>
      <c r="P2273">
        <v>0.83404751522637621</v>
      </c>
      <c r="Q2273">
        <v>0.40559835316650378</v>
      </c>
      <c r="R2273">
        <v>148</v>
      </c>
      <c r="S2273">
        <v>0</v>
      </c>
      <c r="T2273">
        <v>-0.5621775644402095</v>
      </c>
      <c r="U2273">
        <v>41</v>
      </c>
      <c r="V2273">
        <v>3008</v>
      </c>
      <c r="W2273">
        <v>149</v>
      </c>
    </row>
    <row r="2274" spans="1:23">
      <c r="A2274" t="s">
        <v>471</v>
      </c>
      <c r="B2274" t="str">
        <f t="shared" si="35"/>
        <v>consumer_confidence_historical_high_6_1</v>
      </c>
      <c r="C2274" t="s">
        <v>442</v>
      </c>
      <c r="D2274" t="s">
        <v>333</v>
      </c>
      <c r="E2274">
        <v>6</v>
      </c>
      <c r="F2274">
        <v>1</v>
      </c>
      <c r="G2274">
        <v>-1</v>
      </c>
      <c r="H2274" t="s">
        <v>330</v>
      </c>
      <c r="I2274" t="s">
        <v>331</v>
      </c>
      <c r="K2274">
        <v>-0.4596990785154389</v>
      </c>
      <c r="L2274">
        <v>-5.0267871924164487E-2</v>
      </c>
      <c r="M2274">
        <v>-0.2139784823775733</v>
      </c>
      <c r="N2274">
        <v>0.51677852348993292</v>
      </c>
      <c r="O2274">
        <v>-1.2267041531450939E-3</v>
      </c>
      <c r="P2274">
        <v>-0.19773803210053209</v>
      </c>
      <c r="Q2274">
        <v>0.84352136017937118</v>
      </c>
      <c r="R2274">
        <v>148</v>
      </c>
      <c r="S2274">
        <v>0</v>
      </c>
      <c r="T2274">
        <v>-0.78668582800579767</v>
      </c>
      <c r="U2274">
        <v>33</v>
      </c>
      <c r="V2274">
        <v>3008</v>
      </c>
      <c r="W2274">
        <v>149</v>
      </c>
    </row>
    <row r="2275" spans="1:23">
      <c r="A2275" t="s">
        <v>471</v>
      </c>
      <c r="B2275" t="str">
        <f t="shared" si="35"/>
        <v>consumer_confidence_historical_high_6_-1</v>
      </c>
      <c r="C2275" t="s">
        <v>442</v>
      </c>
      <c r="D2275" t="s">
        <v>333</v>
      </c>
      <c r="E2275">
        <v>6</v>
      </c>
      <c r="F2275">
        <v>-1</v>
      </c>
      <c r="G2275">
        <v>-1</v>
      </c>
      <c r="H2275" t="s">
        <v>330</v>
      </c>
      <c r="I2275" t="s">
        <v>331</v>
      </c>
      <c r="K2275">
        <v>-4.2507992150341838E-2</v>
      </c>
      <c r="L2275">
        <v>-3.6324663688900301E-3</v>
      </c>
      <c r="M2275">
        <v>-1.546255314080679E-2</v>
      </c>
      <c r="N2275">
        <v>0.46979865771812079</v>
      </c>
      <c r="O2275">
        <v>2.6909813638912781E-3</v>
      </c>
      <c r="P2275">
        <v>0.41880863979494698</v>
      </c>
      <c r="Q2275">
        <v>0.67596315302632737</v>
      </c>
      <c r="R2275">
        <v>148</v>
      </c>
      <c r="S2275">
        <v>0</v>
      </c>
      <c r="T2275">
        <v>-0.73346036163686168</v>
      </c>
      <c r="U2275">
        <v>33</v>
      </c>
      <c r="V2275">
        <v>3008</v>
      </c>
      <c r="W2275">
        <v>149</v>
      </c>
    </row>
    <row r="2276" spans="1:23">
      <c r="A2276" t="s">
        <v>471</v>
      </c>
      <c r="B2276" t="str">
        <f t="shared" si="35"/>
        <v>M1_historical_high_6_1</v>
      </c>
      <c r="C2276" t="s">
        <v>343</v>
      </c>
      <c r="D2276" t="s">
        <v>333</v>
      </c>
      <c r="E2276">
        <v>6</v>
      </c>
      <c r="F2276">
        <v>1</v>
      </c>
      <c r="G2276">
        <v>-1</v>
      </c>
      <c r="H2276" t="s">
        <v>330</v>
      </c>
      <c r="I2276" t="s">
        <v>331</v>
      </c>
      <c r="K2276">
        <v>-0.88927991024467057</v>
      </c>
      <c r="L2276">
        <v>-0.16837307078831409</v>
      </c>
      <c r="M2276">
        <v>-0.71734475359154837</v>
      </c>
      <c r="N2276">
        <v>0.38926174496644289</v>
      </c>
      <c r="O2276">
        <v>-1.204870695256925E-2</v>
      </c>
      <c r="P2276">
        <v>-2.027782431553744</v>
      </c>
      <c r="Q2276">
        <v>4.43767324822638E-2</v>
      </c>
      <c r="R2276">
        <v>148</v>
      </c>
      <c r="S2276">
        <v>1</v>
      </c>
      <c r="T2276">
        <v>-0.91572745848542858</v>
      </c>
      <c r="U2276">
        <v>27</v>
      </c>
      <c r="V2276">
        <v>3008</v>
      </c>
      <c r="W2276">
        <v>149</v>
      </c>
    </row>
    <row r="2277" spans="1:23">
      <c r="A2277" t="s">
        <v>471</v>
      </c>
      <c r="B2277" t="str">
        <f t="shared" si="35"/>
        <v>M1_historical_high_6_-1</v>
      </c>
      <c r="C2277" t="s">
        <v>343</v>
      </c>
      <c r="D2277" t="s">
        <v>333</v>
      </c>
      <c r="E2277">
        <v>6</v>
      </c>
      <c r="F2277">
        <v>-1</v>
      </c>
      <c r="G2277">
        <v>-1</v>
      </c>
      <c r="H2277" t="s">
        <v>330</v>
      </c>
      <c r="I2277" t="s">
        <v>331</v>
      </c>
      <c r="K2277">
        <v>3.672447568444754</v>
      </c>
      <c r="L2277">
        <v>0.13786870629375109</v>
      </c>
      <c r="M2277">
        <v>0.58738248747994304</v>
      </c>
      <c r="N2277">
        <v>0.58389261744966447</v>
      </c>
      <c r="O2277">
        <v>1.311362375849469E-2</v>
      </c>
      <c r="P2277">
        <v>2.1589582109792809</v>
      </c>
      <c r="Q2277">
        <v>3.2465040915167213E-2</v>
      </c>
      <c r="R2277">
        <v>148</v>
      </c>
      <c r="S2277">
        <v>1</v>
      </c>
      <c r="T2277">
        <v>-0.55320598279388078</v>
      </c>
      <c r="U2277">
        <v>27</v>
      </c>
      <c r="V2277">
        <v>3008</v>
      </c>
      <c r="W2277">
        <v>149</v>
      </c>
    </row>
    <row r="2278" spans="1:23">
      <c r="A2278" t="s">
        <v>471</v>
      </c>
      <c r="B2278" t="str">
        <f t="shared" si="35"/>
        <v>M2_historical_high_6_1</v>
      </c>
      <c r="C2278" t="s">
        <v>341</v>
      </c>
      <c r="D2278" t="s">
        <v>333</v>
      </c>
      <c r="E2278">
        <v>6</v>
      </c>
      <c r="F2278">
        <v>1</v>
      </c>
      <c r="G2278">
        <v>-1</v>
      </c>
      <c r="H2278" t="s">
        <v>330</v>
      </c>
      <c r="I2278" t="s">
        <v>331</v>
      </c>
      <c r="K2278">
        <v>-0.28394314903177609</v>
      </c>
      <c r="L2278">
        <v>-2.7593180927639741E-2</v>
      </c>
      <c r="M2278">
        <v>-0.1174552217401756</v>
      </c>
      <c r="N2278">
        <v>0.43624161073825501</v>
      </c>
      <c r="O2278">
        <v>4.4334755361064688E-4</v>
      </c>
      <c r="P2278">
        <v>7.3214938089736684E-2</v>
      </c>
      <c r="Q2278">
        <v>0.94173393574124575</v>
      </c>
      <c r="R2278">
        <v>148</v>
      </c>
      <c r="S2278">
        <v>0</v>
      </c>
      <c r="T2278">
        <v>-0.61122655595812703</v>
      </c>
      <c r="U2278">
        <v>34</v>
      </c>
      <c r="V2278">
        <v>3008</v>
      </c>
      <c r="W2278">
        <v>149</v>
      </c>
    </row>
    <row r="2279" spans="1:23">
      <c r="A2279" t="s">
        <v>471</v>
      </c>
      <c r="B2279" t="str">
        <f t="shared" si="35"/>
        <v>M2_historical_high_6_-1</v>
      </c>
      <c r="C2279" t="s">
        <v>341</v>
      </c>
      <c r="D2279" t="s">
        <v>333</v>
      </c>
      <c r="E2279">
        <v>6</v>
      </c>
      <c r="F2279">
        <v>-1</v>
      </c>
      <c r="G2279">
        <v>-1</v>
      </c>
      <c r="H2279" t="s">
        <v>330</v>
      </c>
      <c r="I2279" t="s">
        <v>331</v>
      </c>
      <c r="K2279">
        <v>-0.27752410516601578</v>
      </c>
      <c r="L2279">
        <v>-2.6865875988134721E-2</v>
      </c>
      <c r="M2279">
        <v>-0.11435932050405841</v>
      </c>
      <c r="N2279">
        <v>0.5436241610738255</v>
      </c>
      <c r="O2279">
        <v>5.2034135803049849E-4</v>
      </c>
      <c r="P2279">
        <v>8.6361579474902E-2</v>
      </c>
      <c r="Q2279">
        <v>0.93129571579308656</v>
      </c>
      <c r="R2279">
        <v>148</v>
      </c>
      <c r="S2279">
        <v>0</v>
      </c>
      <c r="T2279">
        <v>-0.6787232515872087</v>
      </c>
      <c r="U2279">
        <v>34</v>
      </c>
      <c r="V2279">
        <v>3008</v>
      </c>
      <c r="W2279">
        <v>149</v>
      </c>
    </row>
    <row r="2280" spans="1:23">
      <c r="A2280" t="s">
        <v>471</v>
      </c>
      <c r="B2280" t="str">
        <f t="shared" si="35"/>
        <v>M2_M1_historical_high_6_1</v>
      </c>
      <c r="C2280" t="s">
        <v>334</v>
      </c>
      <c r="D2280" t="s">
        <v>333</v>
      </c>
      <c r="E2280">
        <v>6</v>
      </c>
      <c r="F2280">
        <v>1</v>
      </c>
      <c r="G2280">
        <v>1</v>
      </c>
      <c r="H2280" t="s">
        <v>330</v>
      </c>
      <c r="I2280" t="s">
        <v>331</v>
      </c>
      <c r="K2280">
        <v>3.3665648956576808</v>
      </c>
      <c r="L2280">
        <v>0.13143274404365271</v>
      </c>
      <c r="M2280">
        <v>0.5599270673530824</v>
      </c>
      <c r="N2280">
        <v>0.58389261744966447</v>
      </c>
      <c r="O2280">
        <v>1.2578159163451541E-2</v>
      </c>
      <c r="P2280">
        <v>2.0984085139612811</v>
      </c>
      <c r="Q2280">
        <v>3.7567742765237909E-2</v>
      </c>
      <c r="R2280">
        <v>148</v>
      </c>
      <c r="S2280">
        <v>1</v>
      </c>
      <c r="T2280">
        <v>-0.54837532911372877</v>
      </c>
      <c r="U2280">
        <v>33</v>
      </c>
      <c r="V2280">
        <v>3008</v>
      </c>
      <c r="W2280">
        <v>149</v>
      </c>
    </row>
    <row r="2281" spans="1:23">
      <c r="A2281" t="s">
        <v>471</v>
      </c>
      <c r="B2281" t="str">
        <f t="shared" si="35"/>
        <v>M2_M1_historical_high_6_-1</v>
      </c>
      <c r="C2281" t="s">
        <v>334</v>
      </c>
      <c r="D2281" t="s">
        <v>333</v>
      </c>
      <c r="E2281">
        <v>6</v>
      </c>
      <c r="F2281">
        <v>-1</v>
      </c>
      <c r="G2281">
        <v>1</v>
      </c>
      <c r="H2281" t="s">
        <v>330</v>
      </c>
      <c r="I2281" t="s">
        <v>331</v>
      </c>
      <c r="K2281">
        <v>-0.88152384620007962</v>
      </c>
      <c r="L2281">
        <v>-0.16364250279764181</v>
      </c>
      <c r="M2281">
        <v>-0.69714641775545549</v>
      </c>
      <c r="N2281">
        <v>0.39597315436241609</v>
      </c>
      <c r="O2281">
        <v>-1.166055381756472E-2</v>
      </c>
      <c r="P2281">
        <v>-1.9872750292744821</v>
      </c>
      <c r="Q2281">
        <v>4.8737440302903737E-2</v>
      </c>
      <c r="R2281">
        <v>148</v>
      </c>
      <c r="S2281">
        <v>1</v>
      </c>
      <c r="T2281">
        <v>-0.90180525688258129</v>
      </c>
      <c r="U2281">
        <v>33</v>
      </c>
      <c r="V2281">
        <v>3008</v>
      </c>
      <c r="W2281">
        <v>149</v>
      </c>
    </row>
    <row r="2282" spans="1:23">
      <c r="A2282" t="s">
        <v>471</v>
      </c>
      <c r="B2282" t="str">
        <f t="shared" si="35"/>
        <v>TSF_newadded_MA12_yoy_historical_high_6_1</v>
      </c>
      <c r="C2282" t="s">
        <v>332</v>
      </c>
      <c r="D2282" t="s">
        <v>333</v>
      </c>
      <c r="E2282">
        <v>6</v>
      </c>
      <c r="F2282">
        <v>1</v>
      </c>
      <c r="G2282">
        <v>-1</v>
      </c>
      <c r="H2282" t="s">
        <v>330</v>
      </c>
      <c r="I2282" t="s">
        <v>331</v>
      </c>
      <c r="K2282">
        <v>-0.96163250224024932</v>
      </c>
      <c r="L2282">
        <v>-0.23902694267399591</v>
      </c>
      <c r="M2282">
        <v>-1.019670837806899</v>
      </c>
      <c r="N2282">
        <v>0.34228187919463088</v>
      </c>
      <c r="O2282">
        <v>-1.8874453952232091E-2</v>
      </c>
      <c r="P2282">
        <v>-3.0924732078962092</v>
      </c>
      <c r="Q2282">
        <v>2.3730083431278402E-3</v>
      </c>
      <c r="R2282">
        <v>148</v>
      </c>
      <c r="S2282">
        <v>1</v>
      </c>
      <c r="T2282">
        <v>-0.96447338532624727</v>
      </c>
      <c r="U2282">
        <v>33</v>
      </c>
      <c r="V2282">
        <v>3008</v>
      </c>
      <c r="W2282">
        <v>149</v>
      </c>
    </row>
    <row r="2283" spans="1:23">
      <c r="A2283" t="s">
        <v>471</v>
      </c>
      <c r="B2283" t="str">
        <f t="shared" si="35"/>
        <v>TSF_newadded_MA12_yoy_historical_high_6_-1</v>
      </c>
      <c r="C2283" t="s">
        <v>332</v>
      </c>
      <c r="D2283" t="s">
        <v>333</v>
      </c>
      <c r="E2283">
        <v>6</v>
      </c>
      <c r="F2283">
        <v>-1</v>
      </c>
      <c r="G2283">
        <v>-1</v>
      </c>
      <c r="H2283" t="s">
        <v>330</v>
      </c>
      <c r="I2283" t="s">
        <v>331</v>
      </c>
      <c r="K2283">
        <v>12.48364747147996</v>
      </c>
      <c r="L2283">
        <v>0.24351611262861669</v>
      </c>
      <c r="M2283">
        <v>1.038821296903591</v>
      </c>
      <c r="N2283">
        <v>0.64429530201342278</v>
      </c>
      <c r="O2283">
        <v>2.0413104634005069E-2</v>
      </c>
      <c r="P2283">
        <v>3.2986932432993941</v>
      </c>
      <c r="Q2283">
        <v>1.216743447138886E-3</v>
      </c>
      <c r="R2283">
        <v>148</v>
      </c>
      <c r="S2283">
        <v>1</v>
      </c>
      <c r="T2283">
        <v>-0.37244654386200537</v>
      </c>
      <c r="U2283">
        <v>33</v>
      </c>
      <c r="V2283">
        <v>3008</v>
      </c>
      <c r="W2283">
        <v>149</v>
      </c>
    </row>
    <row r="2284" spans="1:23">
      <c r="A2284" t="s">
        <v>471</v>
      </c>
      <c r="B2284" t="str">
        <f t="shared" si="35"/>
        <v>TSF_yoy_historical_high_6_1</v>
      </c>
      <c r="C2284" t="s">
        <v>391</v>
      </c>
      <c r="D2284" t="s">
        <v>333</v>
      </c>
      <c r="E2284">
        <v>6</v>
      </c>
      <c r="F2284">
        <v>1</v>
      </c>
      <c r="G2284">
        <v>-1</v>
      </c>
      <c r="H2284" t="s">
        <v>330</v>
      </c>
      <c r="I2284" t="s">
        <v>331</v>
      </c>
      <c r="K2284">
        <v>0.24853985380559579</v>
      </c>
      <c r="L2284">
        <v>1.8770276847147601E-2</v>
      </c>
      <c r="M2284">
        <v>7.9905087227056165E-2</v>
      </c>
      <c r="N2284">
        <v>0.47651006711409388</v>
      </c>
      <c r="O2284">
        <v>4.2524159549165016E-3</v>
      </c>
      <c r="P2284">
        <v>0.69608263517244851</v>
      </c>
      <c r="Q2284">
        <v>0.48746876651745469</v>
      </c>
      <c r="R2284">
        <v>148</v>
      </c>
      <c r="S2284">
        <v>0</v>
      </c>
      <c r="T2284">
        <v>-0.55642754054555499</v>
      </c>
      <c r="U2284">
        <v>19</v>
      </c>
      <c r="V2284">
        <v>3008</v>
      </c>
      <c r="W2284">
        <v>149</v>
      </c>
    </row>
    <row r="2285" spans="1:23">
      <c r="A2285" t="s">
        <v>471</v>
      </c>
      <c r="B2285" t="str">
        <f t="shared" si="35"/>
        <v>TSF_yoy_historical_high_6_-1</v>
      </c>
      <c r="C2285" t="s">
        <v>391</v>
      </c>
      <c r="D2285" t="s">
        <v>333</v>
      </c>
      <c r="E2285">
        <v>6</v>
      </c>
      <c r="F2285">
        <v>-1</v>
      </c>
      <c r="G2285">
        <v>-1</v>
      </c>
      <c r="H2285" t="s">
        <v>330</v>
      </c>
      <c r="I2285" t="s">
        <v>331</v>
      </c>
      <c r="K2285">
        <v>-0.58564893817492214</v>
      </c>
      <c r="L2285">
        <v>-7.1152467276857201E-2</v>
      </c>
      <c r="M2285">
        <v>-0.30289612404100008</v>
      </c>
      <c r="N2285">
        <v>0.50335570469798663</v>
      </c>
      <c r="O2285">
        <v>-3.1150891738952829E-3</v>
      </c>
      <c r="P2285">
        <v>-0.5063903978961678</v>
      </c>
      <c r="Q2285">
        <v>0.61333614284642546</v>
      </c>
      <c r="R2285">
        <v>148</v>
      </c>
      <c r="S2285">
        <v>0</v>
      </c>
      <c r="T2285">
        <v>-0.74920991023784578</v>
      </c>
      <c r="U2285">
        <v>19</v>
      </c>
      <c r="V2285">
        <v>3008</v>
      </c>
      <c r="W2285">
        <v>149</v>
      </c>
    </row>
    <row r="2286" spans="1:23">
      <c r="A2286" t="s">
        <v>471</v>
      </c>
      <c r="B2286" t="str">
        <f t="shared" si="35"/>
        <v>long_loan_newadded_MA12_yoy_historical_high_6_1</v>
      </c>
      <c r="C2286" t="s">
        <v>328</v>
      </c>
      <c r="D2286" t="s">
        <v>333</v>
      </c>
      <c r="E2286">
        <v>6</v>
      </c>
      <c r="F2286">
        <v>1</v>
      </c>
      <c r="G2286">
        <v>-1</v>
      </c>
      <c r="H2286" t="s">
        <v>330</v>
      </c>
      <c r="I2286" t="s">
        <v>331</v>
      </c>
      <c r="K2286">
        <v>-0.9597550402896855</v>
      </c>
      <c r="L2286">
        <v>-0.23597515906488789</v>
      </c>
      <c r="M2286">
        <v>-1.0065846077632179</v>
      </c>
      <c r="N2286">
        <v>0.41610738255033558</v>
      </c>
      <c r="O2286">
        <v>-1.8807091416957321E-2</v>
      </c>
      <c r="P2286">
        <v>-3.284684940818515</v>
      </c>
      <c r="Q2286">
        <v>1.274497714943669E-3</v>
      </c>
      <c r="R2286">
        <v>148</v>
      </c>
      <c r="S2286">
        <v>1</v>
      </c>
      <c r="T2286">
        <v>-0.97219234172828117</v>
      </c>
      <c r="U2286">
        <v>16</v>
      </c>
      <c r="V2286">
        <v>3008</v>
      </c>
      <c r="W2286">
        <v>149</v>
      </c>
    </row>
    <row r="2287" spans="1:23">
      <c r="A2287" t="s">
        <v>471</v>
      </c>
      <c r="B2287" t="str">
        <f t="shared" si="35"/>
        <v>long_loan_newadded_MA12_yoy_historical_high_6_-1</v>
      </c>
      <c r="C2287" t="s">
        <v>328</v>
      </c>
      <c r="D2287" t="s">
        <v>333</v>
      </c>
      <c r="E2287">
        <v>6</v>
      </c>
      <c r="F2287">
        <v>-1</v>
      </c>
      <c r="G2287">
        <v>-1</v>
      </c>
      <c r="H2287" t="s">
        <v>330</v>
      </c>
      <c r="I2287" t="s">
        <v>331</v>
      </c>
      <c r="K2287">
        <v>11.854623731246701</v>
      </c>
      <c r="L2287">
        <v>0.23854907243979651</v>
      </c>
      <c r="M2287">
        <v>1.017563990487933</v>
      </c>
      <c r="N2287">
        <v>0.57046979865771807</v>
      </c>
      <c r="O2287">
        <v>1.9908827083823029E-2</v>
      </c>
      <c r="P2287">
        <v>3.2729245040004979</v>
      </c>
      <c r="Q2287">
        <v>1.324947809613136E-3</v>
      </c>
      <c r="R2287">
        <v>148</v>
      </c>
      <c r="S2287">
        <v>1</v>
      </c>
      <c r="T2287">
        <v>-0.49196608461565239</v>
      </c>
      <c r="U2287">
        <v>16</v>
      </c>
      <c r="V2287">
        <v>3008</v>
      </c>
      <c r="W2287">
        <v>149</v>
      </c>
    </row>
    <row r="2288" spans="1:23">
      <c r="A2288" t="s">
        <v>471</v>
      </c>
      <c r="B2288" t="str">
        <f t="shared" si="35"/>
        <v>loan_yoy_historical_high_6_1</v>
      </c>
      <c r="C2288" t="s">
        <v>443</v>
      </c>
      <c r="D2288" t="s">
        <v>333</v>
      </c>
      <c r="E2288">
        <v>6</v>
      </c>
      <c r="F2288">
        <v>1</v>
      </c>
      <c r="G2288">
        <v>-1</v>
      </c>
      <c r="H2288" t="s">
        <v>330</v>
      </c>
      <c r="I2288" t="s">
        <v>331</v>
      </c>
      <c r="K2288">
        <v>-0.42282580353109878</v>
      </c>
      <c r="L2288">
        <v>-4.50005856800062E-2</v>
      </c>
      <c r="M2288">
        <v>-0.1915552575156419</v>
      </c>
      <c r="N2288">
        <v>0.46979865771812079</v>
      </c>
      <c r="O2288">
        <v>-8.7387988177220206E-4</v>
      </c>
      <c r="P2288">
        <v>-0.14221234894484769</v>
      </c>
      <c r="Q2288">
        <v>0.88710569036209463</v>
      </c>
      <c r="R2288">
        <v>148</v>
      </c>
      <c r="S2288">
        <v>0</v>
      </c>
      <c r="T2288">
        <v>-0.78670803197943051</v>
      </c>
      <c r="U2288">
        <v>27</v>
      </c>
      <c r="V2288">
        <v>3008</v>
      </c>
      <c r="W2288">
        <v>149</v>
      </c>
    </row>
    <row r="2289" spans="1:23">
      <c r="A2289" t="s">
        <v>471</v>
      </c>
      <c r="B2289" t="str">
        <f t="shared" si="35"/>
        <v>loan_yoy_historical_high_6_-1</v>
      </c>
      <c r="C2289" t="s">
        <v>443</v>
      </c>
      <c r="D2289" t="s">
        <v>333</v>
      </c>
      <c r="E2289">
        <v>6</v>
      </c>
      <c r="F2289">
        <v>-1</v>
      </c>
      <c r="G2289">
        <v>-1</v>
      </c>
      <c r="H2289" t="s">
        <v>330</v>
      </c>
      <c r="I2289" t="s">
        <v>331</v>
      </c>
      <c r="K2289">
        <v>-0.10367820093089079</v>
      </c>
      <c r="L2289">
        <v>-9.1279179108765263E-3</v>
      </c>
      <c r="M2289">
        <v>-3.8855064652557482E-2</v>
      </c>
      <c r="N2289">
        <v>0.51677852348993292</v>
      </c>
      <c r="O2289">
        <v>2.091285176735872E-3</v>
      </c>
      <c r="P2289">
        <v>0.33630118750349791</v>
      </c>
      <c r="Q2289">
        <v>0.73712009480666896</v>
      </c>
      <c r="R2289">
        <v>148</v>
      </c>
      <c r="S2289">
        <v>0</v>
      </c>
      <c r="T2289">
        <v>-0.65725556768484039</v>
      </c>
      <c r="U2289">
        <v>27</v>
      </c>
      <c r="V2289">
        <v>3008</v>
      </c>
      <c r="W2289">
        <v>149</v>
      </c>
    </row>
    <row r="2290" spans="1:23">
      <c r="A2290" t="s">
        <v>471</v>
      </c>
      <c r="B2290" t="str">
        <f t="shared" si="35"/>
        <v>newstarts_area_yoy_historical_high_6_1</v>
      </c>
      <c r="C2290" t="s">
        <v>340</v>
      </c>
      <c r="D2290" t="s">
        <v>333</v>
      </c>
      <c r="E2290">
        <v>6</v>
      </c>
      <c r="F2290">
        <v>1</v>
      </c>
      <c r="G2290">
        <v>1</v>
      </c>
      <c r="H2290" t="s">
        <v>330</v>
      </c>
      <c r="I2290" t="s">
        <v>331</v>
      </c>
      <c r="K2290">
        <v>-4.4567568278273462E-2</v>
      </c>
      <c r="L2290">
        <v>-3.812193359002292E-3</v>
      </c>
      <c r="M2290">
        <v>-1.6227602118574831E-2</v>
      </c>
      <c r="N2290">
        <v>0.53691275167785235</v>
      </c>
      <c r="O2290">
        <v>2.6852325619006758E-3</v>
      </c>
      <c r="P2290">
        <v>0.42150648417317499</v>
      </c>
      <c r="Q2290">
        <v>0.67399683520023057</v>
      </c>
      <c r="R2290">
        <v>148</v>
      </c>
      <c r="S2290">
        <v>0</v>
      </c>
      <c r="T2290">
        <v>-0.61062704841087134</v>
      </c>
      <c r="U2290">
        <v>55</v>
      </c>
      <c r="V2290">
        <v>3008</v>
      </c>
      <c r="W2290">
        <v>149</v>
      </c>
    </row>
    <row r="2291" spans="1:23">
      <c r="A2291" t="s">
        <v>471</v>
      </c>
      <c r="B2291" t="str">
        <f t="shared" si="35"/>
        <v>newstarts_area_yoy_historical_high_6_-1</v>
      </c>
      <c r="C2291" t="s">
        <v>340</v>
      </c>
      <c r="D2291" t="s">
        <v>333</v>
      </c>
      <c r="E2291">
        <v>6</v>
      </c>
      <c r="F2291">
        <v>-1</v>
      </c>
      <c r="G2291">
        <v>1</v>
      </c>
      <c r="H2291" t="s">
        <v>330</v>
      </c>
      <c r="I2291" t="s">
        <v>331</v>
      </c>
      <c r="K2291">
        <v>-0.45853437984827911</v>
      </c>
      <c r="L2291">
        <v>-5.0096526224434057E-2</v>
      </c>
      <c r="M2291">
        <v>-0.213249019274727</v>
      </c>
      <c r="N2291">
        <v>0.4563758389261745</v>
      </c>
      <c r="O2291">
        <v>-1.1344149757278751E-3</v>
      </c>
      <c r="P2291">
        <v>-0.1787172128864539</v>
      </c>
      <c r="Q2291">
        <v>0.85840416629477967</v>
      </c>
      <c r="R2291">
        <v>148</v>
      </c>
      <c r="S2291">
        <v>0</v>
      </c>
      <c r="T2291">
        <v>-0.8178357164162825</v>
      </c>
      <c r="U2291">
        <v>55</v>
      </c>
      <c r="V2291">
        <v>3008</v>
      </c>
      <c r="W2291">
        <v>149</v>
      </c>
    </row>
    <row r="2292" spans="1:23">
      <c r="A2292" t="s">
        <v>471</v>
      </c>
      <c r="B2292" t="str">
        <f t="shared" si="35"/>
        <v>completed_yoy_historical_high_6_1</v>
      </c>
      <c r="C2292" t="s">
        <v>444</v>
      </c>
      <c r="D2292" t="s">
        <v>333</v>
      </c>
      <c r="E2292">
        <v>6</v>
      </c>
      <c r="F2292">
        <v>1</v>
      </c>
      <c r="G2292">
        <v>1</v>
      </c>
      <c r="H2292" t="s">
        <v>330</v>
      </c>
      <c r="I2292" t="s">
        <v>331</v>
      </c>
      <c r="K2292">
        <v>-0.33958718235851432</v>
      </c>
      <c r="L2292">
        <v>-3.4160961112235988E-2</v>
      </c>
      <c r="M2292">
        <v>-0.1454124035759391</v>
      </c>
      <c r="N2292">
        <v>0.50335570469798663</v>
      </c>
      <c r="O2292">
        <v>1.057567549757718E-4</v>
      </c>
      <c r="P2292">
        <v>1.698683114448098E-2</v>
      </c>
      <c r="Q2292">
        <v>0.98646999975521599</v>
      </c>
      <c r="R2292">
        <v>148</v>
      </c>
      <c r="S2292">
        <v>0</v>
      </c>
      <c r="T2292">
        <v>-0.69224200361164401</v>
      </c>
      <c r="U2292">
        <v>57</v>
      </c>
      <c r="V2292">
        <v>3008</v>
      </c>
      <c r="W2292">
        <v>149</v>
      </c>
    </row>
    <row r="2293" spans="1:23">
      <c r="A2293" t="s">
        <v>471</v>
      </c>
      <c r="B2293" t="str">
        <f t="shared" si="35"/>
        <v>completed_yoy_historical_high_6_-1</v>
      </c>
      <c r="C2293" t="s">
        <v>444</v>
      </c>
      <c r="D2293" t="s">
        <v>333</v>
      </c>
      <c r="E2293">
        <v>6</v>
      </c>
      <c r="F2293">
        <v>-1</v>
      </c>
      <c r="G2293">
        <v>1</v>
      </c>
      <c r="H2293" t="s">
        <v>330</v>
      </c>
      <c r="I2293" t="s">
        <v>331</v>
      </c>
      <c r="K2293">
        <v>-0.21665085786370691</v>
      </c>
      <c r="L2293">
        <v>-2.0248488660325581E-2</v>
      </c>
      <c r="M2293">
        <v>-8.6191409990026696E-2</v>
      </c>
      <c r="N2293">
        <v>0.48993288590604028</v>
      </c>
      <c r="O2293">
        <v>1.268769161673395E-3</v>
      </c>
      <c r="P2293">
        <v>0.2013668655938847</v>
      </c>
      <c r="Q2293">
        <v>0.8406882141611749</v>
      </c>
      <c r="R2293">
        <v>148</v>
      </c>
      <c r="S2293">
        <v>0</v>
      </c>
      <c r="T2293">
        <v>-0.49308724246855751</v>
      </c>
      <c r="U2293">
        <v>57</v>
      </c>
      <c r="V2293">
        <v>3008</v>
      </c>
      <c r="W2293">
        <v>149</v>
      </c>
    </row>
    <row r="2294" spans="1:23">
      <c r="A2294" t="s">
        <v>471</v>
      </c>
      <c r="B2294" t="str">
        <f t="shared" si="35"/>
        <v>sold_area_yoy_historical_high_6_1</v>
      </c>
      <c r="C2294" t="s">
        <v>346</v>
      </c>
      <c r="D2294" t="s">
        <v>333</v>
      </c>
      <c r="E2294">
        <v>6</v>
      </c>
      <c r="F2294">
        <v>1</v>
      </c>
      <c r="G2294">
        <v>-1</v>
      </c>
      <c r="H2294" t="s">
        <v>330</v>
      </c>
      <c r="I2294" t="s">
        <v>331</v>
      </c>
      <c r="K2294">
        <v>-0.59272188517929947</v>
      </c>
      <c r="L2294">
        <v>-7.2491278173491991E-2</v>
      </c>
      <c r="M2294">
        <v>-0.30859699697583431</v>
      </c>
      <c r="N2294">
        <v>0.41610738255033558</v>
      </c>
      <c r="O2294">
        <v>-3.1468102901151158E-3</v>
      </c>
      <c r="P2294">
        <v>-0.50321567295094927</v>
      </c>
      <c r="Q2294">
        <v>0.61556074147722817</v>
      </c>
      <c r="R2294">
        <v>148</v>
      </c>
      <c r="S2294">
        <v>0</v>
      </c>
      <c r="T2294">
        <v>-0.70590775014712748</v>
      </c>
      <c r="U2294">
        <v>50</v>
      </c>
      <c r="V2294">
        <v>3008</v>
      </c>
      <c r="W2294">
        <v>149</v>
      </c>
    </row>
    <row r="2295" spans="1:23">
      <c r="A2295" t="s">
        <v>471</v>
      </c>
      <c r="B2295" t="str">
        <f t="shared" si="35"/>
        <v>sold_area_yoy_historical_high_6_-1</v>
      </c>
      <c r="C2295" t="s">
        <v>346</v>
      </c>
      <c r="D2295" t="s">
        <v>333</v>
      </c>
      <c r="E2295">
        <v>6</v>
      </c>
      <c r="F2295">
        <v>-1</v>
      </c>
      <c r="G2295">
        <v>-1</v>
      </c>
      <c r="H2295" t="s">
        <v>330</v>
      </c>
      <c r="I2295" t="s">
        <v>331</v>
      </c>
      <c r="K2295">
        <v>0.27022247287463719</v>
      </c>
      <c r="L2295">
        <v>2.0240819081105199E-2</v>
      </c>
      <c r="M2295">
        <v>8.6165620777318694E-2</v>
      </c>
      <c r="N2295">
        <v>0.57718120805369133</v>
      </c>
      <c r="O2295">
        <v>4.4589238772434134E-3</v>
      </c>
      <c r="P2295">
        <v>0.71939154204354527</v>
      </c>
      <c r="Q2295">
        <v>0.47303411753736618</v>
      </c>
      <c r="R2295">
        <v>148</v>
      </c>
      <c r="S2295">
        <v>0</v>
      </c>
      <c r="T2295">
        <v>-0.52743696640863857</v>
      </c>
      <c r="U2295">
        <v>50</v>
      </c>
      <c r="V2295">
        <v>3008</v>
      </c>
      <c r="W2295">
        <v>149</v>
      </c>
    </row>
    <row r="2296" spans="1:23">
      <c r="A2296" t="s">
        <v>471</v>
      </c>
      <c r="B2296" t="str">
        <f t="shared" si="35"/>
        <v>local_gov_budget_MA12_yoy_historical_high_6_1</v>
      </c>
      <c r="C2296" t="s">
        <v>389</v>
      </c>
      <c r="D2296" t="s">
        <v>333</v>
      </c>
      <c r="E2296">
        <v>6</v>
      </c>
      <c r="F2296">
        <v>1</v>
      </c>
      <c r="G2296">
        <v>-1</v>
      </c>
      <c r="H2296" t="s">
        <v>454</v>
      </c>
      <c r="I2296" t="s">
        <v>331</v>
      </c>
      <c r="K2296">
        <v>-8.7514678423846859E-2</v>
      </c>
      <c r="L2296">
        <v>-8.3632980897124787E-3</v>
      </c>
      <c r="M2296">
        <v>-3.6125555917609027E-2</v>
      </c>
      <c r="N2296">
        <v>0.55882352941176472</v>
      </c>
      <c r="O2296">
        <v>1.9416253326543711E-3</v>
      </c>
      <c r="P2296">
        <v>0.31264661673222738</v>
      </c>
      <c r="Q2296">
        <v>0.75503159300095712</v>
      </c>
      <c r="R2296">
        <v>135</v>
      </c>
      <c r="S2296">
        <v>0</v>
      </c>
      <c r="T2296">
        <v>-0.70366774457213055</v>
      </c>
      <c r="U2296">
        <v>26</v>
      </c>
      <c r="V2296">
        <v>2748</v>
      </c>
      <c r="W2296">
        <v>136</v>
      </c>
    </row>
    <row r="2297" spans="1:23">
      <c r="A2297" t="s">
        <v>471</v>
      </c>
      <c r="B2297" t="str">
        <f t="shared" si="35"/>
        <v>local_gov_budget_MA12_yoy_historical_high_6_-1</v>
      </c>
      <c r="C2297" t="s">
        <v>389</v>
      </c>
      <c r="D2297" t="s">
        <v>333</v>
      </c>
      <c r="E2297">
        <v>6</v>
      </c>
      <c r="F2297">
        <v>-1</v>
      </c>
      <c r="G2297">
        <v>-1</v>
      </c>
      <c r="H2297" t="s">
        <v>454</v>
      </c>
      <c r="I2297" t="s">
        <v>331</v>
      </c>
      <c r="K2297">
        <v>-0.38929672876155502</v>
      </c>
      <c r="L2297">
        <v>-4.4215509573454333E-2</v>
      </c>
      <c r="M2297">
        <v>-0.19099042583286849</v>
      </c>
      <c r="N2297">
        <v>0.43382352941176472</v>
      </c>
      <c r="O2297">
        <v>-1.026783644551421E-3</v>
      </c>
      <c r="P2297">
        <v>-0.16472325607020941</v>
      </c>
      <c r="Q2297">
        <v>0.86940820099937377</v>
      </c>
      <c r="R2297">
        <v>135</v>
      </c>
      <c r="S2297">
        <v>0</v>
      </c>
      <c r="T2297">
        <v>-0.79193690546756723</v>
      </c>
      <c r="U2297">
        <v>26</v>
      </c>
      <c r="V2297">
        <v>2748</v>
      </c>
      <c r="W2297">
        <v>136</v>
      </c>
    </row>
    <row r="2298" spans="1:23">
      <c r="A2298" t="s">
        <v>471</v>
      </c>
      <c r="B2298" t="str">
        <f t="shared" si="35"/>
        <v>newstarts_area_ytd_yoy_historical_high_6_1</v>
      </c>
      <c r="C2298" t="s">
        <v>446</v>
      </c>
      <c r="D2298" t="s">
        <v>333</v>
      </c>
      <c r="E2298">
        <v>6</v>
      </c>
      <c r="F2298">
        <v>1</v>
      </c>
      <c r="G2298">
        <v>1</v>
      </c>
      <c r="H2298" t="s">
        <v>330</v>
      </c>
      <c r="I2298" t="s">
        <v>331</v>
      </c>
      <c r="K2298">
        <v>-0.67270712090828855</v>
      </c>
      <c r="L2298">
        <v>-8.9325793542648246E-2</v>
      </c>
      <c r="M2298">
        <v>-0.38029026245398062</v>
      </c>
      <c r="N2298">
        <v>0.49664429530201343</v>
      </c>
      <c r="O2298">
        <v>-4.7251029172368101E-3</v>
      </c>
      <c r="P2298">
        <v>-0.77792433445085096</v>
      </c>
      <c r="Q2298">
        <v>0.43785544490548328</v>
      </c>
      <c r="R2298">
        <v>148</v>
      </c>
      <c r="S2298">
        <v>0</v>
      </c>
      <c r="T2298">
        <v>-0.73584651997119588</v>
      </c>
      <c r="U2298">
        <v>27</v>
      </c>
      <c r="V2298">
        <v>3008</v>
      </c>
      <c r="W2298">
        <v>149</v>
      </c>
    </row>
    <row r="2299" spans="1:23">
      <c r="A2299" t="s">
        <v>471</v>
      </c>
      <c r="B2299" t="str">
        <f t="shared" si="35"/>
        <v>newstarts_area_ytd_yoy_historical_high_6_-1</v>
      </c>
      <c r="C2299" t="s">
        <v>446</v>
      </c>
      <c r="D2299" t="s">
        <v>333</v>
      </c>
      <c r="E2299">
        <v>6</v>
      </c>
      <c r="F2299">
        <v>-1</v>
      </c>
      <c r="G2299">
        <v>1</v>
      </c>
      <c r="H2299" t="s">
        <v>330</v>
      </c>
      <c r="I2299" t="s">
        <v>331</v>
      </c>
      <c r="K2299">
        <v>0.58064488170642714</v>
      </c>
      <c r="L2299">
        <v>3.9100757824595211E-2</v>
      </c>
      <c r="M2299">
        <v>0.16646521531505229</v>
      </c>
      <c r="N2299">
        <v>0.48993288590604028</v>
      </c>
      <c r="O2299">
        <v>5.8131983404473633E-3</v>
      </c>
      <c r="P2299">
        <v>0.95043054516001035</v>
      </c>
      <c r="Q2299">
        <v>0.34344301597888183</v>
      </c>
      <c r="R2299">
        <v>148</v>
      </c>
      <c r="S2299">
        <v>0</v>
      </c>
      <c r="T2299">
        <v>-0.73812137151355128</v>
      </c>
      <c r="U2299">
        <v>27</v>
      </c>
      <c r="V2299">
        <v>3008</v>
      </c>
      <c r="W2299">
        <v>149</v>
      </c>
    </row>
    <row r="2300" spans="1:23">
      <c r="A2300" t="s">
        <v>471</v>
      </c>
      <c r="B2300" t="str">
        <f t="shared" si="35"/>
        <v>completed_area_ytd_yoy_historical_high_6_1</v>
      </c>
      <c r="C2300" t="s">
        <v>447</v>
      </c>
      <c r="D2300" t="s">
        <v>333</v>
      </c>
      <c r="E2300">
        <v>6</v>
      </c>
      <c r="F2300">
        <v>1</v>
      </c>
      <c r="G2300">
        <v>1</v>
      </c>
      <c r="H2300" t="s">
        <v>330</v>
      </c>
      <c r="I2300" t="s">
        <v>331</v>
      </c>
      <c r="K2300">
        <v>3.3023306342623737E-2</v>
      </c>
      <c r="L2300">
        <v>2.7255884735692959E-3</v>
      </c>
      <c r="M2300">
        <v>1.1602327882441379E-2</v>
      </c>
      <c r="N2300">
        <v>0.50335570469798663</v>
      </c>
      <c r="O2300">
        <v>2.9761108099939332E-3</v>
      </c>
      <c r="P2300">
        <v>0.48520787640723217</v>
      </c>
      <c r="Q2300">
        <v>0.62824634312435346</v>
      </c>
      <c r="R2300">
        <v>148</v>
      </c>
      <c r="S2300">
        <v>0</v>
      </c>
      <c r="T2300">
        <v>-0.76124266649131211</v>
      </c>
      <c r="U2300">
        <v>24</v>
      </c>
      <c r="V2300">
        <v>3008</v>
      </c>
      <c r="W2300">
        <v>149</v>
      </c>
    </row>
    <row r="2301" spans="1:23">
      <c r="A2301" t="s">
        <v>471</v>
      </c>
      <c r="B2301" t="str">
        <f t="shared" si="35"/>
        <v>completed_area_ytd_yoy_historical_high_6_-1</v>
      </c>
      <c r="C2301" t="s">
        <v>447</v>
      </c>
      <c r="D2301" t="s">
        <v>333</v>
      </c>
      <c r="E2301">
        <v>6</v>
      </c>
      <c r="F2301">
        <v>-1</v>
      </c>
      <c r="G2301">
        <v>1</v>
      </c>
      <c r="H2301" t="s">
        <v>330</v>
      </c>
      <c r="I2301" t="s">
        <v>331</v>
      </c>
      <c r="K2301">
        <v>-0.49920412155377941</v>
      </c>
      <c r="L2301">
        <v>-5.6289907289935659E-2</v>
      </c>
      <c r="M2301">
        <v>-0.23961576268144449</v>
      </c>
      <c r="N2301">
        <v>0.48322147651006708</v>
      </c>
      <c r="O2301">
        <v>-1.8963240166981359E-3</v>
      </c>
      <c r="P2301">
        <v>-0.31246390455477641</v>
      </c>
      <c r="Q2301">
        <v>0.75512781181736022</v>
      </c>
      <c r="R2301">
        <v>148</v>
      </c>
      <c r="S2301">
        <v>0</v>
      </c>
      <c r="T2301">
        <v>-0.72857461882099883</v>
      </c>
      <c r="U2301">
        <v>24</v>
      </c>
      <c r="V2301">
        <v>3008</v>
      </c>
      <c r="W2301">
        <v>149</v>
      </c>
    </row>
    <row r="2302" spans="1:23">
      <c r="A2302" t="s">
        <v>471</v>
      </c>
      <c r="B2302" t="str">
        <f t="shared" si="35"/>
        <v>sold_area_ytd_yoy_historical_high_6_1</v>
      </c>
      <c r="C2302" t="s">
        <v>392</v>
      </c>
      <c r="D2302" t="s">
        <v>333</v>
      </c>
      <c r="E2302">
        <v>6</v>
      </c>
      <c r="F2302">
        <v>1</v>
      </c>
      <c r="G2302">
        <v>-1</v>
      </c>
      <c r="H2302" t="s">
        <v>330</v>
      </c>
      <c r="I2302" t="s">
        <v>331</v>
      </c>
      <c r="K2302">
        <v>-0.77532562110278447</v>
      </c>
      <c r="L2302">
        <v>-0.1175799571816033</v>
      </c>
      <c r="M2302">
        <v>-0.50067070607868891</v>
      </c>
      <c r="N2302">
        <v>0.43624161073825501</v>
      </c>
      <c r="O2302">
        <v>-7.2002671495994498E-3</v>
      </c>
      <c r="P2302">
        <v>-1.1762625384594829</v>
      </c>
      <c r="Q2302">
        <v>0.24137850046139181</v>
      </c>
      <c r="R2302">
        <v>148</v>
      </c>
      <c r="S2302">
        <v>0</v>
      </c>
      <c r="T2302">
        <v>-0.81475211501925848</v>
      </c>
      <c r="U2302">
        <v>21</v>
      </c>
      <c r="V2302">
        <v>3008</v>
      </c>
      <c r="W2302">
        <v>149</v>
      </c>
    </row>
    <row r="2303" spans="1:23">
      <c r="A2303" t="s">
        <v>471</v>
      </c>
      <c r="B2303" t="str">
        <f t="shared" si="35"/>
        <v>sold_area_ytd_yoy_historical_high_6_-1</v>
      </c>
      <c r="C2303" t="s">
        <v>392</v>
      </c>
      <c r="D2303" t="s">
        <v>333</v>
      </c>
      <c r="E2303">
        <v>6</v>
      </c>
      <c r="F2303">
        <v>-1</v>
      </c>
      <c r="G2303">
        <v>-1</v>
      </c>
      <c r="H2303" t="s">
        <v>330</v>
      </c>
      <c r="I2303" t="s">
        <v>331</v>
      </c>
      <c r="K2303">
        <v>1.302593721164556</v>
      </c>
      <c r="L2303">
        <v>7.2371673515911228E-2</v>
      </c>
      <c r="M2303">
        <v>0.30816797137749669</v>
      </c>
      <c r="N2303">
        <v>0.55033557046979864</v>
      </c>
      <c r="O2303">
        <v>8.4128938735721949E-3</v>
      </c>
      <c r="P2303">
        <v>1.363595514756055</v>
      </c>
      <c r="Q2303">
        <v>0.174765416368096</v>
      </c>
      <c r="R2303">
        <v>148</v>
      </c>
      <c r="S2303">
        <v>0</v>
      </c>
      <c r="T2303">
        <v>-0.6062478293186333</v>
      </c>
      <c r="U2303">
        <v>21</v>
      </c>
      <c r="V2303">
        <v>3008</v>
      </c>
      <c r="W2303">
        <v>149</v>
      </c>
    </row>
    <row r="2304" spans="1:23">
      <c r="A2304" t="s">
        <v>471</v>
      </c>
      <c r="B2304" t="str">
        <f t="shared" si="35"/>
        <v>CN_BOND_1Y_historical_high_6_1</v>
      </c>
      <c r="C2304" t="s">
        <v>448</v>
      </c>
      <c r="D2304" t="s">
        <v>333</v>
      </c>
      <c r="E2304">
        <v>6</v>
      </c>
      <c r="F2304">
        <v>1</v>
      </c>
      <c r="G2304">
        <v>-1</v>
      </c>
      <c r="H2304" t="s">
        <v>330</v>
      </c>
      <c r="I2304" t="s">
        <v>331</v>
      </c>
      <c r="K2304">
        <v>-0.60618714425246778</v>
      </c>
      <c r="L2304">
        <v>-7.5100031489400032E-2</v>
      </c>
      <c r="M2304">
        <v>-0.31970581866288139</v>
      </c>
      <c r="N2304">
        <v>0.50335570469798663</v>
      </c>
      <c r="O2304">
        <v>-3.6178125541259112E-3</v>
      </c>
      <c r="P2304">
        <v>-0.618460189273496</v>
      </c>
      <c r="Q2304">
        <v>0.53722268787507188</v>
      </c>
      <c r="R2304">
        <v>148</v>
      </c>
      <c r="S2304">
        <v>0</v>
      </c>
      <c r="T2304">
        <v>-0.70457262074828875</v>
      </c>
      <c r="U2304">
        <v>27</v>
      </c>
      <c r="V2304">
        <v>3008</v>
      </c>
      <c r="W2304">
        <v>149</v>
      </c>
    </row>
    <row r="2305" spans="1:23">
      <c r="A2305" t="s">
        <v>471</v>
      </c>
      <c r="B2305" t="str">
        <f t="shared" si="35"/>
        <v>CN_BOND_1Y_historical_high_6_-1</v>
      </c>
      <c r="C2305" t="s">
        <v>448</v>
      </c>
      <c r="D2305" t="s">
        <v>333</v>
      </c>
      <c r="E2305">
        <v>6</v>
      </c>
      <c r="F2305">
        <v>-1</v>
      </c>
      <c r="G2305">
        <v>-1</v>
      </c>
      <c r="H2305" t="s">
        <v>330</v>
      </c>
      <c r="I2305" t="s">
        <v>331</v>
      </c>
      <c r="K2305">
        <v>0.31365395162956489</v>
      </c>
      <c r="L2305">
        <v>2.3118488786390449E-2</v>
      </c>
      <c r="M2305">
        <v>9.8416941206540223E-2</v>
      </c>
      <c r="N2305">
        <v>0.48322147651006708</v>
      </c>
      <c r="O2305">
        <v>4.5219378549968851E-3</v>
      </c>
      <c r="P2305">
        <v>0.73626426912007814</v>
      </c>
      <c r="Q2305">
        <v>0.46273526763654821</v>
      </c>
      <c r="R2305">
        <v>148</v>
      </c>
      <c r="S2305">
        <v>0</v>
      </c>
      <c r="T2305">
        <v>-0.48567270750981267</v>
      </c>
      <c r="U2305">
        <v>27</v>
      </c>
      <c r="V2305">
        <v>3008</v>
      </c>
      <c r="W2305">
        <v>149</v>
      </c>
    </row>
    <row r="2306" spans="1:23">
      <c r="A2306" t="s">
        <v>471</v>
      </c>
      <c r="B2306" t="str">
        <f t="shared" si="35"/>
        <v>CN_BOND_10Y_historical_high_6_1</v>
      </c>
      <c r="C2306" t="s">
        <v>449</v>
      </c>
      <c r="D2306" t="s">
        <v>333</v>
      </c>
      <c r="E2306">
        <v>6</v>
      </c>
      <c r="F2306">
        <v>1</v>
      </c>
      <c r="G2306">
        <v>-1</v>
      </c>
      <c r="H2306" t="s">
        <v>330</v>
      </c>
      <c r="I2306" t="s">
        <v>331</v>
      </c>
      <c r="K2306">
        <v>-0.45288876028545422</v>
      </c>
      <c r="L2306">
        <v>-4.9270721628966729E-2</v>
      </c>
      <c r="M2306">
        <v>-0.2097334826754674</v>
      </c>
      <c r="N2306">
        <v>0.48993288590604028</v>
      </c>
      <c r="O2306">
        <v>-1.3821740532007E-3</v>
      </c>
      <c r="P2306">
        <v>-0.2333329042072676</v>
      </c>
      <c r="Q2306">
        <v>0.81582532137399977</v>
      </c>
      <c r="R2306">
        <v>148</v>
      </c>
      <c r="S2306">
        <v>0</v>
      </c>
      <c r="T2306">
        <v>-0.58511484445986839</v>
      </c>
      <c r="U2306">
        <v>30</v>
      </c>
      <c r="V2306">
        <v>3008</v>
      </c>
      <c r="W2306">
        <v>149</v>
      </c>
    </row>
    <row r="2307" spans="1:23">
      <c r="A2307" t="s">
        <v>471</v>
      </c>
      <c r="B2307" t="str">
        <f t="shared" ref="B2307:B2370" si="36">C2307&amp;"_"&amp;D2307&amp;"_"&amp;E2307&amp;"_"&amp;F2307</f>
        <v>CN_BOND_10Y_historical_high_6_-1</v>
      </c>
      <c r="C2307" t="s">
        <v>449</v>
      </c>
      <c r="D2307" t="s">
        <v>333</v>
      </c>
      <c r="E2307">
        <v>6</v>
      </c>
      <c r="F2307">
        <v>-1</v>
      </c>
      <c r="G2307">
        <v>-1</v>
      </c>
      <c r="H2307" t="s">
        <v>330</v>
      </c>
      <c r="I2307" t="s">
        <v>331</v>
      </c>
      <c r="K2307">
        <v>-5.4426638309983177E-2</v>
      </c>
      <c r="L2307">
        <v>-4.6774832868369254E-3</v>
      </c>
      <c r="M2307">
        <v>-1.9910909105253428E-2</v>
      </c>
      <c r="N2307">
        <v>0.50335570469798663</v>
      </c>
      <c r="O2307">
        <v>2.3645438865501629E-3</v>
      </c>
      <c r="P2307">
        <v>0.38301375955036721</v>
      </c>
      <c r="Q2307">
        <v>0.70225911661357276</v>
      </c>
      <c r="R2307">
        <v>148</v>
      </c>
      <c r="S2307">
        <v>0</v>
      </c>
      <c r="T2307">
        <v>-0.59000761133700508</v>
      </c>
      <c r="U2307">
        <v>30</v>
      </c>
      <c r="V2307">
        <v>3008</v>
      </c>
      <c r="W2307">
        <v>149</v>
      </c>
    </row>
    <row r="2308" spans="1:23">
      <c r="A2308" t="s">
        <v>471</v>
      </c>
      <c r="B2308" t="str">
        <f t="shared" si="36"/>
        <v>TERM_SPREAD_historical_high_6_1</v>
      </c>
      <c r="C2308" t="s">
        <v>450</v>
      </c>
      <c r="D2308" t="s">
        <v>333</v>
      </c>
      <c r="E2308">
        <v>6</v>
      </c>
      <c r="F2308">
        <v>1</v>
      </c>
      <c r="G2308">
        <v>1</v>
      </c>
      <c r="H2308" t="s">
        <v>330</v>
      </c>
      <c r="I2308" t="s">
        <v>331</v>
      </c>
      <c r="K2308">
        <v>-7.0953419690183428E-2</v>
      </c>
      <c r="L2308">
        <v>-6.1466872960558314E-3</v>
      </c>
      <c r="M2308">
        <v>-2.6164889955907669E-2</v>
      </c>
      <c r="N2308">
        <v>0.51006711409395977</v>
      </c>
      <c r="O2308">
        <v>2.277161753946337E-3</v>
      </c>
      <c r="P2308">
        <v>0.37375439545930822</v>
      </c>
      <c r="Q2308">
        <v>0.70912191757190635</v>
      </c>
      <c r="R2308">
        <v>148</v>
      </c>
      <c r="S2308">
        <v>0</v>
      </c>
      <c r="T2308">
        <v>-0.60866170582981649</v>
      </c>
      <c r="U2308">
        <v>43</v>
      </c>
      <c r="V2308">
        <v>3008</v>
      </c>
      <c r="W2308">
        <v>149</v>
      </c>
    </row>
    <row r="2309" spans="1:23">
      <c r="A2309" t="s">
        <v>471</v>
      </c>
      <c r="B2309" t="str">
        <f t="shared" si="36"/>
        <v>TERM_SPREAD_historical_high_6_-1</v>
      </c>
      <c r="C2309" t="s">
        <v>450</v>
      </c>
      <c r="D2309" t="s">
        <v>333</v>
      </c>
      <c r="E2309">
        <v>6</v>
      </c>
      <c r="F2309">
        <v>-1</v>
      </c>
      <c r="G2309">
        <v>1</v>
      </c>
      <c r="H2309" t="s">
        <v>330</v>
      </c>
      <c r="I2309" t="s">
        <v>331</v>
      </c>
      <c r="K2309">
        <v>-0.44315621507077302</v>
      </c>
      <c r="L2309">
        <v>-4.7865267474304973E-2</v>
      </c>
      <c r="M2309">
        <v>-0.2037503122989357</v>
      </c>
      <c r="N2309">
        <v>0.47651006711409388</v>
      </c>
      <c r="O2309">
        <v>-1.1527031664777679E-3</v>
      </c>
      <c r="P2309">
        <v>-0.18691482397502149</v>
      </c>
      <c r="Q2309">
        <v>0.8519833987243205</v>
      </c>
      <c r="R2309">
        <v>148</v>
      </c>
      <c r="S2309">
        <v>0</v>
      </c>
      <c r="T2309">
        <v>-0.68204079477026369</v>
      </c>
      <c r="U2309">
        <v>43</v>
      </c>
      <c r="V2309">
        <v>3008</v>
      </c>
      <c r="W2309">
        <v>149</v>
      </c>
    </row>
    <row r="2310" spans="1:23">
      <c r="A2310" t="s">
        <v>471</v>
      </c>
      <c r="B2310" t="str">
        <f t="shared" si="36"/>
        <v>US_BOND_5Y_historical_high_6_1</v>
      </c>
      <c r="C2310" t="s">
        <v>338</v>
      </c>
      <c r="D2310" t="s">
        <v>333</v>
      </c>
      <c r="E2310">
        <v>6</v>
      </c>
      <c r="F2310">
        <v>1</v>
      </c>
      <c r="G2310">
        <v>1</v>
      </c>
      <c r="H2310" t="s">
        <v>330</v>
      </c>
      <c r="I2310" t="s">
        <v>331</v>
      </c>
      <c r="K2310">
        <v>1.9525285191080739</v>
      </c>
      <c r="L2310">
        <v>9.4942368853777381E-2</v>
      </c>
      <c r="M2310">
        <v>0.40434205791593841</v>
      </c>
      <c r="N2310">
        <v>0.57718120805369133</v>
      </c>
      <c r="O2310">
        <v>1.0035848532007809E-2</v>
      </c>
      <c r="P2310">
        <v>1.646476280255029</v>
      </c>
      <c r="Q2310">
        <v>0.10178757073027481</v>
      </c>
      <c r="R2310">
        <v>148</v>
      </c>
      <c r="S2310">
        <v>0</v>
      </c>
      <c r="T2310">
        <v>-0.45290027393840598</v>
      </c>
      <c r="U2310">
        <v>38</v>
      </c>
      <c r="V2310">
        <v>3008</v>
      </c>
      <c r="W2310">
        <v>149</v>
      </c>
    </row>
    <row r="2311" spans="1:23">
      <c r="A2311" t="s">
        <v>471</v>
      </c>
      <c r="B2311" t="str">
        <f t="shared" si="36"/>
        <v>US_BOND_5Y_historical_high_6_-1</v>
      </c>
      <c r="C2311" t="s">
        <v>338</v>
      </c>
      <c r="D2311" t="s">
        <v>333</v>
      </c>
      <c r="E2311">
        <v>6</v>
      </c>
      <c r="F2311">
        <v>-1</v>
      </c>
      <c r="G2311">
        <v>1</v>
      </c>
      <c r="H2311" t="s">
        <v>330</v>
      </c>
      <c r="I2311" t="s">
        <v>331</v>
      </c>
      <c r="K2311">
        <v>-0.82478278844481545</v>
      </c>
      <c r="L2311">
        <v>-0.13576980398361391</v>
      </c>
      <c r="M2311">
        <v>-0.57821858258167824</v>
      </c>
      <c r="N2311">
        <v>0.40268456375838918</v>
      </c>
      <c r="O2311">
        <v>-8.8786494908164332E-3</v>
      </c>
      <c r="P2311">
        <v>-1.4554394227590539</v>
      </c>
      <c r="Q2311">
        <v>0.14766551058648819</v>
      </c>
      <c r="R2311">
        <v>148</v>
      </c>
      <c r="S2311">
        <v>0</v>
      </c>
      <c r="T2311">
        <v>-0.8853413292536304</v>
      </c>
      <c r="U2311">
        <v>38</v>
      </c>
      <c r="V2311">
        <v>3008</v>
      </c>
      <c r="W2311">
        <v>149</v>
      </c>
    </row>
    <row r="2312" spans="1:23">
      <c r="A2312" t="s">
        <v>471</v>
      </c>
      <c r="B2312" t="str">
        <f t="shared" si="36"/>
        <v>US_BOND_10Y_historical_high_6_1</v>
      </c>
      <c r="C2312" t="s">
        <v>336</v>
      </c>
      <c r="D2312" t="s">
        <v>333</v>
      </c>
      <c r="E2312">
        <v>6</v>
      </c>
      <c r="F2312">
        <v>1</v>
      </c>
      <c r="G2312">
        <v>1</v>
      </c>
      <c r="H2312" t="s">
        <v>330</v>
      </c>
      <c r="I2312" t="s">
        <v>331</v>
      </c>
      <c r="K2312">
        <v>1.059877516720986E-2</v>
      </c>
      <c r="L2312">
        <v>8.8364699336995756E-4</v>
      </c>
      <c r="M2312">
        <v>3.761507674761657E-3</v>
      </c>
      <c r="N2312">
        <v>0.55704697986577179</v>
      </c>
      <c r="O2312">
        <v>2.8617888446522571E-3</v>
      </c>
      <c r="P2312">
        <v>0.46858062044411503</v>
      </c>
      <c r="Q2312">
        <v>0.64005885525285988</v>
      </c>
      <c r="R2312">
        <v>148</v>
      </c>
      <c r="S2312">
        <v>0</v>
      </c>
      <c r="T2312">
        <v>-0.69273255449752646</v>
      </c>
      <c r="U2312">
        <v>38</v>
      </c>
      <c r="V2312">
        <v>3008</v>
      </c>
      <c r="W2312">
        <v>149</v>
      </c>
    </row>
    <row r="2313" spans="1:23">
      <c r="A2313" t="s">
        <v>471</v>
      </c>
      <c r="B2313" t="str">
        <f t="shared" si="36"/>
        <v>US_BOND_10Y_historical_high_6_-1</v>
      </c>
      <c r="C2313" t="s">
        <v>336</v>
      </c>
      <c r="D2313" t="s">
        <v>333</v>
      </c>
      <c r="E2313">
        <v>6</v>
      </c>
      <c r="F2313">
        <v>-1</v>
      </c>
      <c r="G2313">
        <v>1</v>
      </c>
      <c r="H2313" t="s">
        <v>330</v>
      </c>
      <c r="I2313" t="s">
        <v>331</v>
      </c>
      <c r="K2313">
        <v>-0.48809178591209262</v>
      </c>
      <c r="L2313">
        <v>-5.4553183175932052E-2</v>
      </c>
      <c r="M2313">
        <v>-0.2322219378763106</v>
      </c>
      <c r="N2313">
        <v>0.42281879194630873</v>
      </c>
      <c r="O2313">
        <v>-1.6582059561243939E-3</v>
      </c>
      <c r="P2313">
        <v>-0.26592243786485209</v>
      </c>
      <c r="Q2313">
        <v>0.79066902932551653</v>
      </c>
      <c r="R2313">
        <v>148</v>
      </c>
      <c r="S2313">
        <v>0</v>
      </c>
      <c r="T2313">
        <v>-0.82764986982381061</v>
      </c>
      <c r="U2313">
        <v>38</v>
      </c>
      <c r="V2313">
        <v>3008</v>
      </c>
      <c r="W2313">
        <v>149</v>
      </c>
    </row>
    <row r="2314" spans="1:23">
      <c r="A2314" t="s">
        <v>471</v>
      </c>
      <c r="B2314" t="str">
        <f t="shared" si="36"/>
        <v>CNY_INDEX_historical_high_6_1</v>
      </c>
      <c r="C2314" t="s">
        <v>388</v>
      </c>
      <c r="D2314" t="s">
        <v>333</v>
      </c>
      <c r="E2314">
        <v>6</v>
      </c>
      <c r="F2314">
        <v>1</v>
      </c>
      <c r="G2314">
        <v>-1</v>
      </c>
      <c r="H2314" t="s">
        <v>455</v>
      </c>
      <c r="I2314" t="s">
        <v>331</v>
      </c>
      <c r="K2314">
        <v>-0.35578686857907932</v>
      </c>
      <c r="L2314">
        <v>-5.0007630753685528E-2</v>
      </c>
      <c r="M2314">
        <v>-0.2260548605324452</v>
      </c>
      <c r="N2314">
        <v>0.44859813084112149</v>
      </c>
      <c r="O2314">
        <v>-1.861562636337997E-3</v>
      </c>
      <c r="P2314">
        <v>-0.28607914216069641</v>
      </c>
      <c r="Q2314">
        <v>0.77537584960525252</v>
      </c>
      <c r="R2314">
        <v>106</v>
      </c>
      <c r="S2314">
        <v>0</v>
      </c>
      <c r="T2314">
        <v>-0.63173820988261842</v>
      </c>
      <c r="U2314">
        <v>17</v>
      </c>
      <c r="V2314">
        <v>2160</v>
      </c>
      <c r="W2314">
        <v>107</v>
      </c>
    </row>
    <row r="2315" spans="1:23">
      <c r="A2315" t="s">
        <v>471</v>
      </c>
      <c r="B2315" t="str">
        <f t="shared" si="36"/>
        <v>CNY_INDEX_historical_high_6_-1</v>
      </c>
      <c r="C2315" t="s">
        <v>388</v>
      </c>
      <c r="D2315" t="s">
        <v>333</v>
      </c>
      <c r="E2315">
        <v>6</v>
      </c>
      <c r="F2315">
        <v>-1</v>
      </c>
      <c r="G2315">
        <v>-1</v>
      </c>
      <c r="H2315" t="s">
        <v>455</v>
      </c>
      <c r="I2315" t="s">
        <v>331</v>
      </c>
      <c r="K2315">
        <v>2.02517917227889E-2</v>
      </c>
      <c r="L2315">
        <v>2.3418405055850582E-3</v>
      </c>
      <c r="M2315">
        <v>1.058607298327657E-2</v>
      </c>
      <c r="N2315">
        <v>0.55140186915887845</v>
      </c>
      <c r="O2315">
        <v>2.4862706353916469E-3</v>
      </c>
      <c r="P2315">
        <v>0.37683973691572542</v>
      </c>
      <c r="Q2315">
        <v>0.70704603472749827</v>
      </c>
      <c r="R2315">
        <v>106</v>
      </c>
      <c r="S2315">
        <v>0</v>
      </c>
      <c r="T2315">
        <v>-0.48120730626450908</v>
      </c>
      <c r="U2315">
        <v>17</v>
      </c>
      <c r="V2315">
        <v>2160</v>
      </c>
      <c r="W2315">
        <v>107</v>
      </c>
    </row>
    <row r="2316" spans="1:23">
      <c r="A2316" t="s">
        <v>471</v>
      </c>
      <c r="B2316" t="str">
        <f t="shared" si="36"/>
        <v>USD_INDEX_historical_high_6_1</v>
      </c>
      <c r="C2316" t="s">
        <v>452</v>
      </c>
      <c r="D2316" t="s">
        <v>333</v>
      </c>
      <c r="E2316">
        <v>6</v>
      </c>
      <c r="F2316">
        <v>1</v>
      </c>
      <c r="G2316">
        <v>1</v>
      </c>
      <c r="H2316" t="s">
        <v>330</v>
      </c>
      <c r="I2316" t="s">
        <v>331</v>
      </c>
      <c r="K2316">
        <v>1.1289520202596099</v>
      </c>
      <c r="L2316">
        <v>6.5350759333442587E-2</v>
      </c>
      <c r="M2316">
        <v>0.2782595066529136</v>
      </c>
      <c r="N2316">
        <v>0.52348993288590606</v>
      </c>
      <c r="O2316">
        <v>7.9040554318010013E-3</v>
      </c>
      <c r="P2316">
        <v>1.2653239094399189</v>
      </c>
      <c r="Q2316">
        <v>0.20774372271726499</v>
      </c>
      <c r="R2316">
        <v>148</v>
      </c>
      <c r="S2316">
        <v>0</v>
      </c>
      <c r="T2316">
        <v>-0.52813257979311667</v>
      </c>
      <c r="U2316">
        <v>39</v>
      </c>
      <c r="V2316">
        <v>3008</v>
      </c>
      <c r="W2316">
        <v>149</v>
      </c>
    </row>
    <row r="2317" spans="1:23">
      <c r="A2317" t="s">
        <v>471</v>
      </c>
      <c r="B2317" t="str">
        <f t="shared" si="36"/>
        <v>USD_INDEX_historical_high_6_-1</v>
      </c>
      <c r="C2317" t="s">
        <v>452</v>
      </c>
      <c r="D2317" t="s">
        <v>333</v>
      </c>
      <c r="E2317">
        <v>6</v>
      </c>
      <c r="F2317">
        <v>-1</v>
      </c>
      <c r="G2317">
        <v>1</v>
      </c>
      <c r="H2317" t="s">
        <v>330</v>
      </c>
      <c r="I2317" t="s">
        <v>331</v>
      </c>
      <c r="K2317">
        <v>-0.75700071714524364</v>
      </c>
      <c r="L2317">
        <v>-0.1117645998082311</v>
      </c>
      <c r="M2317">
        <v>-0.47588677960446912</v>
      </c>
      <c r="N2317">
        <v>0.46308724832214759</v>
      </c>
      <c r="O2317">
        <v>-6.670809315327526E-3</v>
      </c>
      <c r="P2317">
        <v>-1.0982228104684759</v>
      </c>
      <c r="Q2317">
        <v>0.27389064793073942</v>
      </c>
      <c r="R2317">
        <v>148</v>
      </c>
      <c r="S2317">
        <v>0</v>
      </c>
      <c r="T2317">
        <v>-0.82222617469086678</v>
      </c>
      <c r="U2317">
        <v>39</v>
      </c>
      <c r="V2317">
        <v>3008</v>
      </c>
      <c r="W2317">
        <v>149</v>
      </c>
    </row>
    <row r="2318" spans="1:23">
      <c r="A2318" t="s">
        <v>471</v>
      </c>
      <c r="B2318" t="str">
        <f t="shared" si="36"/>
        <v>DR007_historical_high_6_1</v>
      </c>
      <c r="C2318" t="s">
        <v>387</v>
      </c>
      <c r="D2318" t="s">
        <v>333</v>
      </c>
      <c r="E2318">
        <v>6</v>
      </c>
      <c r="F2318">
        <v>1</v>
      </c>
      <c r="G2318">
        <v>1</v>
      </c>
      <c r="H2318" t="s">
        <v>330</v>
      </c>
      <c r="I2318" t="s">
        <v>331</v>
      </c>
      <c r="K2318">
        <v>-0.74492803439498356</v>
      </c>
      <c r="L2318">
        <v>-0.1081491649270918</v>
      </c>
      <c r="M2318">
        <v>-0.46048096150997347</v>
      </c>
      <c r="N2318">
        <v>0.51677852348993292</v>
      </c>
      <c r="O2318">
        <v>-6.3641502054009079E-3</v>
      </c>
      <c r="P2318">
        <v>-1.055097781898463</v>
      </c>
      <c r="Q2318">
        <v>0.29309995362195113</v>
      </c>
      <c r="R2318">
        <v>148</v>
      </c>
      <c r="S2318">
        <v>0</v>
      </c>
      <c r="T2318">
        <v>-0.85441549976098385</v>
      </c>
      <c r="U2318">
        <v>42</v>
      </c>
      <c r="V2318">
        <v>3008</v>
      </c>
      <c r="W2318">
        <v>149</v>
      </c>
    </row>
    <row r="2319" spans="1:23">
      <c r="A2319" t="s">
        <v>471</v>
      </c>
      <c r="B2319" t="str">
        <f t="shared" si="36"/>
        <v>DR007_historical_high_6_-1</v>
      </c>
      <c r="C2319" t="s">
        <v>387</v>
      </c>
      <c r="D2319" t="s">
        <v>333</v>
      </c>
      <c r="E2319">
        <v>6</v>
      </c>
      <c r="F2319">
        <v>-1</v>
      </c>
      <c r="G2319">
        <v>1</v>
      </c>
      <c r="H2319" t="s">
        <v>330</v>
      </c>
      <c r="I2319" t="s">
        <v>331</v>
      </c>
      <c r="K2319">
        <v>1.0281876643251879</v>
      </c>
      <c r="L2319">
        <v>6.1031980739007619E-2</v>
      </c>
      <c r="M2319">
        <v>0.25986391288830218</v>
      </c>
      <c r="N2319">
        <v>0.47651006711409388</v>
      </c>
      <c r="O2319">
        <v>7.5797199657212204E-3</v>
      </c>
      <c r="P2319">
        <v>1.208221777519453</v>
      </c>
      <c r="Q2319">
        <v>0.22888897074068079</v>
      </c>
      <c r="R2319">
        <v>148</v>
      </c>
      <c r="S2319">
        <v>0</v>
      </c>
      <c r="T2319">
        <v>-0.5022627008398387</v>
      </c>
      <c r="U2319">
        <v>42</v>
      </c>
      <c r="V2319">
        <v>3008</v>
      </c>
      <c r="W2319">
        <v>149</v>
      </c>
    </row>
    <row r="2320" spans="1:23">
      <c r="A2320" t="s">
        <v>471</v>
      </c>
      <c r="B2320" t="str">
        <f t="shared" si="36"/>
        <v>CREDIT_SPREAD_historical_high_6_1</v>
      </c>
      <c r="C2320" t="s">
        <v>453</v>
      </c>
      <c r="D2320" t="s">
        <v>333</v>
      </c>
      <c r="E2320">
        <v>6</v>
      </c>
      <c r="F2320">
        <v>1</v>
      </c>
      <c r="G2320">
        <v>1</v>
      </c>
      <c r="H2320" t="s">
        <v>456</v>
      </c>
      <c r="I2320" t="s">
        <v>331</v>
      </c>
      <c r="K2320">
        <v>9.7680643314491888E-2</v>
      </c>
      <c r="L2320">
        <v>7.8938190452899626E-3</v>
      </c>
      <c r="M2320">
        <v>3.3546390144807578E-2</v>
      </c>
      <c r="N2320">
        <v>0.49324324324324331</v>
      </c>
      <c r="O2320">
        <v>3.2947244969693899E-3</v>
      </c>
      <c r="P2320">
        <v>0.54160905513573077</v>
      </c>
      <c r="Q2320">
        <v>0.58890779892293588</v>
      </c>
      <c r="R2320">
        <v>147</v>
      </c>
      <c r="S2320">
        <v>0</v>
      </c>
      <c r="T2320">
        <v>-0.6110632336875168</v>
      </c>
      <c r="U2320">
        <v>46</v>
      </c>
      <c r="V2320">
        <v>2987</v>
      </c>
      <c r="W2320">
        <v>148</v>
      </c>
    </row>
    <row r="2321" spans="1:23">
      <c r="A2321" t="s">
        <v>471</v>
      </c>
      <c r="B2321" t="str">
        <f t="shared" si="36"/>
        <v>CREDIT_SPREAD_historical_high_6_-1</v>
      </c>
      <c r="C2321" t="s">
        <v>453</v>
      </c>
      <c r="D2321" t="s">
        <v>333</v>
      </c>
      <c r="E2321">
        <v>6</v>
      </c>
      <c r="F2321">
        <v>-1</v>
      </c>
      <c r="G2321">
        <v>1</v>
      </c>
      <c r="H2321" t="s">
        <v>456</v>
      </c>
      <c r="I2321" t="s">
        <v>331</v>
      </c>
      <c r="K2321">
        <v>-0.52757369325694525</v>
      </c>
      <c r="L2321">
        <v>-6.1303920945026902E-2</v>
      </c>
      <c r="M2321">
        <v>-0.26052348522675961</v>
      </c>
      <c r="N2321">
        <v>0.49324324324324331</v>
      </c>
      <c r="O2321">
        <v>-2.3914220922962022E-3</v>
      </c>
      <c r="P2321">
        <v>-0.40029558217071692</v>
      </c>
      <c r="Q2321">
        <v>0.68951994858420051</v>
      </c>
      <c r="R2321">
        <v>147</v>
      </c>
      <c r="S2321">
        <v>0</v>
      </c>
      <c r="T2321">
        <v>-0.82982797289196819</v>
      </c>
      <c r="U2321">
        <v>46</v>
      </c>
      <c r="V2321">
        <v>2987</v>
      </c>
      <c r="W2321">
        <v>148</v>
      </c>
    </row>
    <row r="2322" spans="1:23">
      <c r="A2322" t="s">
        <v>471</v>
      </c>
      <c r="B2322" t="str">
        <f t="shared" si="36"/>
        <v>electricity_yoy_historical_high_9_1</v>
      </c>
      <c r="C2322" t="s">
        <v>435</v>
      </c>
      <c r="D2322" t="s">
        <v>333</v>
      </c>
      <c r="E2322">
        <v>9</v>
      </c>
      <c r="F2322">
        <v>1</v>
      </c>
      <c r="G2322">
        <v>-1</v>
      </c>
      <c r="H2322" t="s">
        <v>330</v>
      </c>
      <c r="I2322" t="s">
        <v>331</v>
      </c>
      <c r="K2322">
        <v>-0.7864276624591251</v>
      </c>
      <c r="L2322">
        <v>-0.12131833845988001</v>
      </c>
      <c r="M2322">
        <v>-0.51660534084487675</v>
      </c>
      <c r="N2322">
        <v>0.49664429530201343</v>
      </c>
      <c r="O2322">
        <v>-7.4339652772367109E-3</v>
      </c>
      <c r="P2322">
        <v>-1.2014022498586809</v>
      </c>
      <c r="Q2322">
        <v>0.23151423259639151</v>
      </c>
      <c r="R2322">
        <v>148</v>
      </c>
      <c r="S2322">
        <v>0</v>
      </c>
      <c r="T2322">
        <v>-0.9065117368504787</v>
      </c>
      <c r="U2322">
        <v>41</v>
      </c>
      <c r="V2322">
        <v>3008</v>
      </c>
      <c r="W2322">
        <v>149</v>
      </c>
    </row>
    <row r="2323" spans="1:23">
      <c r="A2323" t="s">
        <v>471</v>
      </c>
      <c r="B2323" t="str">
        <f t="shared" si="36"/>
        <v>electricity_yoy_historical_high_9_-1</v>
      </c>
      <c r="C2323" t="s">
        <v>435</v>
      </c>
      <c r="D2323" t="s">
        <v>333</v>
      </c>
      <c r="E2323">
        <v>9</v>
      </c>
      <c r="F2323">
        <v>-1</v>
      </c>
      <c r="G2323">
        <v>-1</v>
      </c>
      <c r="H2323" t="s">
        <v>330</v>
      </c>
      <c r="I2323" t="s">
        <v>331</v>
      </c>
      <c r="K2323">
        <v>1.4222884860089311</v>
      </c>
      <c r="L2323">
        <v>7.6934115596014818E-2</v>
      </c>
      <c r="M2323">
        <v>0.32760566551298348</v>
      </c>
      <c r="N2323">
        <v>0.48993288590604028</v>
      </c>
      <c r="O2323">
        <v>8.9022224345961208E-3</v>
      </c>
      <c r="P2323">
        <v>1.397049587914053</v>
      </c>
      <c r="Q2323">
        <v>0.16448979132074859</v>
      </c>
      <c r="R2323">
        <v>148</v>
      </c>
      <c r="S2323">
        <v>0</v>
      </c>
      <c r="T2323">
        <v>-0.63907886543290759</v>
      </c>
      <c r="U2323">
        <v>41</v>
      </c>
      <c r="V2323">
        <v>3008</v>
      </c>
      <c r="W2323">
        <v>149</v>
      </c>
    </row>
    <row r="2324" spans="1:23">
      <c r="A2324" t="s">
        <v>471</v>
      </c>
      <c r="B2324" t="str">
        <f t="shared" si="36"/>
        <v>electricity_ytd_yoy_historical_high_9_1</v>
      </c>
      <c r="C2324" t="s">
        <v>436</v>
      </c>
      <c r="D2324" t="s">
        <v>333</v>
      </c>
      <c r="E2324">
        <v>9</v>
      </c>
      <c r="F2324">
        <v>1</v>
      </c>
      <c r="G2324">
        <v>-1</v>
      </c>
      <c r="H2324" t="s">
        <v>330</v>
      </c>
      <c r="I2324" t="s">
        <v>331</v>
      </c>
      <c r="K2324">
        <v>-0.26998531403788639</v>
      </c>
      <c r="L2324">
        <v>-2.6019220850195479E-2</v>
      </c>
      <c r="M2324">
        <v>-0.11075538885303569</v>
      </c>
      <c r="N2324">
        <v>0.53020134228187921</v>
      </c>
      <c r="O2324">
        <v>7.279481395374561E-4</v>
      </c>
      <c r="P2324">
        <v>0.1184396093077941</v>
      </c>
      <c r="Q2324">
        <v>0.90587994294361351</v>
      </c>
      <c r="R2324">
        <v>148</v>
      </c>
      <c r="S2324">
        <v>0</v>
      </c>
      <c r="T2324">
        <v>-0.68749490815951331</v>
      </c>
      <c r="U2324">
        <v>21</v>
      </c>
      <c r="V2324">
        <v>3008</v>
      </c>
      <c r="W2324">
        <v>149</v>
      </c>
    </row>
    <row r="2325" spans="1:23">
      <c r="A2325" t="s">
        <v>471</v>
      </c>
      <c r="B2325" t="str">
        <f t="shared" si="36"/>
        <v>electricity_ytd_yoy_historical_high_9_-1</v>
      </c>
      <c r="C2325" t="s">
        <v>436</v>
      </c>
      <c r="D2325" t="s">
        <v>333</v>
      </c>
      <c r="E2325">
        <v>9</v>
      </c>
      <c r="F2325">
        <v>-1</v>
      </c>
      <c r="G2325">
        <v>-1</v>
      </c>
      <c r="H2325" t="s">
        <v>330</v>
      </c>
      <c r="I2325" t="s">
        <v>331</v>
      </c>
      <c r="K2325">
        <v>-0.29133779894652578</v>
      </c>
      <c r="L2325">
        <v>-2.8438467864670969E-2</v>
      </c>
      <c r="M2325">
        <v>-0.1210533391783916</v>
      </c>
      <c r="N2325">
        <v>0.44295302013422821</v>
      </c>
      <c r="O2325">
        <v>5.5900206382233605E-4</v>
      </c>
      <c r="P2325">
        <v>8.8838001447462012E-2</v>
      </c>
      <c r="Q2325">
        <v>0.92933075696013279</v>
      </c>
      <c r="R2325">
        <v>148</v>
      </c>
      <c r="S2325">
        <v>0</v>
      </c>
      <c r="T2325">
        <v>-0.73340618777529842</v>
      </c>
      <c r="U2325">
        <v>21</v>
      </c>
      <c r="V2325">
        <v>3008</v>
      </c>
      <c r="W2325">
        <v>149</v>
      </c>
    </row>
    <row r="2326" spans="1:23">
      <c r="A2326" t="s">
        <v>471</v>
      </c>
      <c r="B2326" t="str">
        <f t="shared" si="36"/>
        <v>industrial_value_added_yoy_historical_high_9_1</v>
      </c>
      <c r="C2326" t="s">
        <v>437</v>
      </c>
      <c r="D2326" t="s">
        <v>333</v>
      </c>
      <c r="E2326">
        <v>9</v>
      </c>
      <c r="F2326">
        <v>1</v>
      </c>
      <c r="G2326">
        <v>-1</v>
      </c>
      <c r="H2326" t="s">
        <v>330</v>
      </c>
      <c r="I2326" t="s">
        <v>331</v>
      </c>
      <c r="K2326">
        <v>-0.59697402941388877</v>
      </c>
      <c r="L2326">
        <v>-7.3306439819526226E-2</v>
      </c>
      <c r="M2326">
        <v>-0.31206824213739442</v>
      </c>
      <c r="N2326">
        <v>0.48322147651006708</v>
      </c>
      <c r="O2326">
        <v>-3.3218034394841178E-3</v>
      </c>
      <c r="P2326">
        <v>-0.5469512336275445</v>
      </c>
      <c r="Q2326">
        <v>0.58523597591851284</v>
      </c>
      <c r="R2326">
        <v>148</v>
      </c>
      <c r="S2326">
        <v>0</v>
      </c>
      <c r="T2326">
        <v>-0.68822634850734088</v>
      </c>
      <c r="U2326">
        <v>41</v>
      </c>
      <c r="V2326">
        <v>3008</v>
      </c>
      <c r="W2326">
        <v>149</v>
      </c>
    </row>
    <row r="2327" spans="1:23">
      <c r="A2327" t="s">
        <v>471</v>
      </c>
      <c r="B2327" t="str">
        <f t="shared" si="36"/>
        <v>industrial_value_added_yoy_historical_high_9_-1</v>
      </c>
      <c r="C2327" t="s">
        <v>437</v>
      </c>
      <c r="D2327" t="s">
        <v>333</v>
      </c>
      <c r="E2327">
        <v>9</v>
      </c>
      <c r="F2327">
        <v>-1</v>
      </c>
      <c r="G2327">
        <v>-1</v>
      </c>
      <c r="H2327" t="s">
        <v>330</v>
      </c>
      <c r="I2327" t="s">
        <v>331</v>
      </c>
      <c r="K2327">
        <v>0.28362401411234828</v>
      </c>
      <c r="L2327">
        <v>2.1138269134897799E-2</v>
      </c>
      <c r="M2327">
        <v>8.9986398289084585E-2</v>
      </c>
      <c r="N2327">
        <v>0.50335570469798663</v>
      </c>
      <c r="O2327">
        <v>4.4930199900120888E-3</v>
      </c>
      <c r="P2327">
        <v>0.72222195555015711</v>
      </c>
      <c r="Q2327">
        <v>0.47129763130585628</v>
      </c>
      <c r="R2327">
        <v>148</v>
      </c>
      <c r="S2327">
        <v>0</v>
      </c>
      <c r="T2327">
        <v>-0.61381325599972403</v>
      </c>
      <c r="U2327">
        <v>41</v>
      </c>
      <c r="V2327">
        <v>3008</v>
      </c>
      <c r="W2327">
        <v>149</v>
      </c>
    </row>
    <row r="2328" spans="1:23">
      <c r="A2328" t="s">
        <v>471</v>
      </c>
      <c r="B2328" t="str">
        <f t="shared" si="36"/>
        <v>fixedasset_investment_yoy_historical_high_9_1</v>
      </c>
      <c r="C2328" t="s">
        <v>344</v>
      </c>
      <c r="D2328" t="s">
        <v>333</v>
      </c>
      <c r="E2328">
        <v>9</v>
      </c>
      <c r="F2328">
        <v>1</v>
      </c>
      <c r="G2328">
        <v>1</v>
      </c>
      <c r="H2328" t="s">
        <v>330</v>
      </c>
      <c r="I2328" t="s">
        <v>331</v>
      </c>
      <c r="K2328">
        <v>0.91567487077136267</v>
      </c>
      <c r="L2328">
        <v>5.5970922479754437E-2</v>
      </c>
      <c r="M2328">
        <v>0.2383078901065086</v>
      </c>
      <c r="N2328">
        <v>0.51006711409395977</v>
      </c>
      <c r="O2328">
        <v>7.1596163244064424E-3</v>
      </c>
      <c r="P2328">
        <v>1.16189546451218</v>
      </c>
      <c r="Q2328">
        <v>0.24714825105468799</v>
      </c>
      <c r="R2328">
        <v>148</v>
      </c>
      <c r="S2328">
        <v>0</v>
      </c>
      <c r="T2328">
        <v>-0.51308974294342191</v>
      </c>
      <c r="U2328">
        <v>42</v>
      </c>
      <c r="V2328">
        <v>3008</v>
      </c>
      <c r="W2328">
        <v>149</v>
      </c>
    </row>
    <row r="2329" spans="1:23">
      <c r="A2329" t="s">
        <v>471</v>
      </c>
      <c r="B2329" t="str">
        <f t="shared" si="36"/>
        <v>fixedasset_investment_yoy_historical_high_9_-1</v>
      </c>
      <c r="C2329" t="s">
        <v>344</v>
      </c>
      <c r="D2329" t="s">
        <v>333</v>
      </c>
      <c r="E2329">
        <v>9</v>
      </c>
      <c r="F2329">
        <v>-1</v>
      </c>
      <c r="G2329">
        <v>1</v>
      </c>
      <c r="H2329" t="s">
        <v>330</v>
      </c>
      <c r="I2329" t="s">
        <v>331</v>
      </c>
      <c r="K2329">
        <v>-0.72994696435780648</v>
      </c>
      <c r="L2329">
        <v>-0.10387470155051701</v>
      </c>
      <c r="M2329">
        <v>-0.44226823259704101</v>
      </c>
      <c r="N2329">
        <v>0.47651006711409388</v>
      </c>
      <c r="O2329">
        <v>-5.9885125762545576E-3</v>
      </c>
      <c r="P2329">
        <v>-0.98149852412227556</v>
      </c>
      <c r="Q2329">
        <v>0.32794869841128521</v>
      </c>
      <c r="R2329">
        <v>148</v>
      </c>
      <c r="S2329">
        <v>0</v>
      </c>
      <c r="T2329">
        <v>-0.82351865856663653</v>
      </c>
      <c r="U2329">
        <v>42</v>
      </c>
      <c r="V2329">
        <v>3008</v>
      </c>
      <c r="W2329">
        <v>149</v>
      </c>
    </row>
    <row r="2330" spans="1:23">
      <c r="A2330" t="s">
        <v>471</v>
      </c>
      <c r="B2330" t="str">
        <f t="shared" si="36"/>
        <v>fixedasset_investment_ytd_yoy_historical_high_9_1</v>
      </c>
      <c r="C2330" t="s">
        <v>390</v>
      </c>
      <c r="D2330" t="s">
        <v>333</v>
      </c>
      <c r="E2330">
        <v>9</v>
      </c>
      <c r="F2330">
        <v>1</v>
      </c>
      <c r="G2330">
        <v>-1</v>
      </c>
      <c r="H2330" t="s">
        <v>330</v>
      </c>
      <c r="I2330" t="s">
        <v>331</v>
      </c>
      <c r="K2330">
        <v>-0.46379882163389291</v>
      </c>
      <c r="L2330">
        <v>-5.0873713594900671E-2</v>
      </c>
      <c r="M2330">
        <v>-0.21655763781014109</v>
      </c>
      <c r="N2330">
        <v>0.46979865771812079</v>
      </c>
      <c r="O2330">
        <v>-1.337087122811686E-3</v>
      </c>
      <c r="P2330">
        <v>-0.2165075422417331</v>
      </c>
      <c r="Q2330">
        <v>0.82889028990081437</v>
      </c>
      <c r="R2330">
        <v>148</v>
      </c>
      <c r="S2330">
        <v>0</v>
      </c>
      <c r="T2330">
        <v>-0.71634952653615702</v>
      </c>
      <c r="U2330">
        <v>17</v>
      </c>
      <c r="V2330">
        <v>3008</v>
      </c>
      <c r="W2330">
        <v>149</v>
      </c>
    </row>
    <row r="2331" spans="1:23">
      <c r="A2331" t="s">
        <v>471</v>
      </c>
      <c r="B2331" t="str">
        <f t="shared" si="36"/>
        <v>fixedasset_investment_ytd_yoy_historical_high_9_-1</v>
      </c>
      <c r="C2331" t="s">
        <v>390</v>
      </c>
      <c r="D2331" t="s">
        <v>333</v>
      </c>
      <c r="E2331">
        <v>9</v>
      </c>
      <c r="F2331">
        <v>-1</v>
      </c>
      <c r="G2331">
        <v>-1</v>
      </c>
      <c r="H2331" t="s">
        <v>330</v>
      </c>
      <c r="I2331" t="s">
        <v>331</v>
      </c>
      <c r="K2331">
        <v>-3.5187099491875477E-2</v>
      </c>
      <c r="L2331">
        <v>-2.9964698951967521E-3</v>
      </c>
      <c r="M2331">
        <v>-1.275527962122374E-2</v>
      </c>
      <c r="N2331">
        <v>0.51677852348993292</v>
      </c>
      <c r="O2331">
        <v>2.6423575242401822E-3</v>
      </c>
      <c r="P2331">
        <v>0.42084165058555778</v>
      </c>
      <c r="Q2331">
        <v>0.67448118947427504</v>
      </c>
      <c r="R2331">
        <v>148</v>
      </c>
      <c r="S2331">
        <v>0</v>
      </c>
      <c r="T2331">
        <v>-0.66135681338872365</v>
      </c>
      <c r="U2331">
        <v>17</v>
      </c>
      <c r="V2331">
        <v>3008</v>
      </c>
      <c r="W2331">
        <v>149</v>
      </c>
    </row>
    <row r="2332" spans="1:23">
      <c r="A2332" t="s">
        <v>471</v>
      </c>
      <c r="B2332" t="str">
        <f t="shared" si="36"/>
        <v>pmi_manufacturing_historical_high_9_1</v>
      </c>
      <c r="C2332" t="s">
        <v>347</v>
      </c>
      <c r="D2332" t="s">
        <v>333</v>
      </c>
      <c r="E2332">
        <v>9</v>
      </c>
      <c r="F2332">
        <v>1</v>
      </c>
      <c r="G2332">
        <v>1</v>
      </c>
      <c r="H2332" t="s">
        <v>330</v>
      </c>
      <c r="I2332" t="s">
        <v>331</v>
      </c>
      <c r="K2332">
        <v>-7.822280781993951E-2</v>
      </c>
      <c r="L2332">
        <v>-6.8005207237435972E-3</v>
      </c>
      <c r="M2332">
        <v>-2.8948054612162721E-2</v>
      </c>
      <c r="N2332">
        <v>0.53020134228187921</v>
      </c>
      <c r="O2332">
        <v>2.2636293133970549E-3</v>
      </c>
      <c r="P2332">
        <v>0.37040611319754102</v>
      </c>
      <c r="Q2332">
        <v>0.71160949552032682</v>
      </c>
      <c r="R2332">
        <v>148</v>
      </c>
      <c r="S2332">
        <v>0</v>
      </c>
      <c r="T2332">
        <v>-0.65750945405765449</v>
      </c>
      <c r="U2332">
        <v>48</v>
      </c>
      <c r="V2332">
        <v>3008</v>
      </c>
      <c r="W2332">
        <v>149</v>
      </c>
    </row>
    <row r="2333" spans="1:23">
      <c r="A2333" t="s">
        <v>471</v>
      </c>
      <c r="B2333" t="str">
        <f t="shared" si="36"/>
        <v>pmi_manufacturing_historical_high_9_-1</v>
      </c>
      <c r="C2333" t="s">
        <v>347</v>
      </c>
      <c r="D2333" t="s">
        <v>333</v>
      </c>
      <c r="E2333">
        <v>9</v>
      </c>
      <c r="F2333">
        <v>-1</v>
      </c>
      <c r="G2333">
        <v>1</v>
      </c>
      <c r="H2333" t="s">
        <v>330</v>
      </c>
      <c r="I2333" t="s">
        <v>331</v>
      </c>
      <c r="K2333">
        <v>-0.43876479202989699</v>
      </c>
      <c r="L2333">
        <v>-4.7238467391564787E-2</v>
      </c>
      <c r="M2333">
        <v>-0.20108191554677241</v>
      </c>
      <c r="N2333">
        <v>0.44966442953020141</v>
      </c>
      <c r="O2333">
        <v>-9.9382383386338092E-4</v>
      </c>
      <c r="P2333">
        <v>-0.15766657575052609</v>
      </c>
      <c r="Q2333">
        <v>0.87493444520546448</v>
      </c>
      <c r="R2333">
        <v>148</v>
      </c>
      <c r="S2333">
        <v>0</v>
      </c>
      <c r="T2333">
        <v>-0.80788723264705198</v>
      </c>
      <c r="U2333">
        <v>48</v>
      </c>
      <c r="V2333">
        <v>3008</v>
      </c>
      <c r="W2333">
        <v>149</v>
      </c>
    </row>
    <row r="2334" spans="1:23">
      <c r="A2334" t="s">
        <v>471</v>
      </c>
      <c r="B2334" t="str">
        <f t="shared" si="36"/>
        <v>pmi_manufacturing_neworder_historical_high_9_1</v>
      </c>
      <c r="C2334" t="s">
        <v>424</v>
      </c>
      <c r="D2334" t="s">
        <v>333</v>
      </c>
      <c r="E2334">
        <v>9</v>
      </c>
      <c r="F2334">
        <v>1</v>
      </c>
      <c r="G2334">
        <v>1</v>
      </c>
      <c r="H2334" t="s">
        <v>330</v>
      </c>
      <c r="I2334" t="s">
        <v>331</v>
      </c>
      <c r="K2334">
        <v>-5.4560778406293593E-2</v>
      </c>
      <c r="L2334">
        <v>-4.6893131071608094E-3</v>
      </c>
      <c r="M2334">
        <v>-1.99612573572172E-2</v>
      </c>
      <c r="N2334">
        <v>0.51677852348993292</v>
      </c>
      <c r="O2334">
        <v>2.3802319393656951E-3</v>
      </c>
      <c r="P2334">
        <v>0.39241315134663451</v>
      </c>
      <c r="Q2334">
        <v>0.69531752548795245</v>
      </c>
      <c r="R2334">
        <v>148</v>
      </c>
      <c r="S2334">
        <v>0</v>
      </c>
      <c r="T2334">
        <v>-0.65095195153442198</v>
      </c>
      <c r="U2334">
        <v>49</v>
      </c>
      <c r="V2334">
        <v>3008</v>
      </c>
      <c r="W2334">
        <v>149</v>
      </c>
    </row>
    <row r="2335" spans="1:23">
      <c r="A2335" t="s">
        <v>471</v>
      </c>
      <c r="B2335" t="str">
        <f t="shared" si="36"/>
        <v>pmi_manufacturing_neworder_historical_high_9_-1</v>
      </c>
      <c r="C2335" t="s">
        <v>424</v>
      </c>
      <c r="D2335" t="s">
        <v>333</v>
      </c>
      <c r="E2335">
        <v>9</v>
      </c>
      <c r="F2335">
        <v>-1</v>
      </c>
      <c r="G2335">
        <v>1</v>
      </c>
      <c r="H2335" t="s">
        <v>330</v>
      </c>
      <c r="I2335" t="s">
        <v>331</v>
      </c>
      <c r="K2335">
        <v>-0.45281113546017449</v>
      </c>
      <c r="L2335">
        <v>-4.9259421683444223E-2</v>
      </c>
      <c r="M2335">
        <v>-0.2096852931380076</v>
      </c>
      <c r="N2335">
        <v>0.46308724832214759</v>
      </c>
      <c r="O2335">
        <v>-1.246009809366938E-3</v>
      </c>
      <c r="P2335">
        <v>-0.20095420089259669</v>
      </c>
      <c r="Q2335">
        <v>0.84101029036076236</v>
      </c>
      <c r="R2335">
        <v>148</v>
      </c>
      <c r="S2335">
        <v>0</v>
      </c>
      <c r="T2335">
        <v>-0.80568933974869505</v>
      </c>
      <c r="U2335">
        <v>49</v>
      </c>
      <c r="V2335">
        <v>3008</v>
      </c>
      <c r="W2335">
        <v>149</v>
      </c>
    </row>
    <row r="2336" spans="1:23">
      <c r="A2336" t="s">
        <v>471</v>
      </c>
      <c r="B2336" t="str">
        <f t="shared" si="36"/>
        <v>pmi_nonmanufacturing_historical_high_9_1</v>
      </c>
      <c r="C2336" t="s">
        <v>342</v>
      </c>
      <c r="D2336" t="s">
        <v>333</v>
      </c>
      <c r="E2336">
        <v>9</v>
      </c>
      <c r="F2336">
        <v>1</v>
      </c>
      <c r="G2336">
        <v>-1</v>
      </c>
      <c r="H2336" t="s">
        <v>330</v>
      </c>
      <c r="I2336" t="s">
        <v>331</v>
      </c>
      <c r="K2336">
        <v>-0.43151864675797869</v>
      </c>
      <c r="L2336">
        <v>-4.6213963034318239E-2</v>
      </c>
      <c r="M2336">
        <v>-0.1967206200986831</v>
      </c>
      <c r="N2336">
        <v>0.52348993288590606</v>
      </c>
      <c r="O2336">
        <v>-8.5149194736398176E-4</v>
      </c>
      <c r="P2336">
        <v>-0.1361574361840327</v>
      </c>
      <c r="Q2336">
        <v>0.89188185050557534</v>
      </c>
      <c r="R2336">
        <v>148</v>
      </c>
      <c r="S2336">
        <v>0</v>
      </c>
      <c r="T2336">
        <v>-0.63310395319712198</v>
      </c>
      <c r="U2336">
        <v>48</v>
      </c>
      <c r="V2336">
        <v>3008</v>
      </c>
      <c r="W2336">
        <v>149</v>
      </c>
    </row>
    <row r="2337" spans="1:23">
      <c r="A2337" t="s">
        <v>471</v>
      </c>
      <c r="B2337" t="str">
        <f t="shared" si="36"/>
        <v>pmi_nonmanufacturing_historical_high_9_-1</v>
      </c>
      <c r="C2337" t="s">
        <v>342</v>
      </c>
      <c r="D2337" t="s">
        <v>333</v>
      </c>
      <c r="E2337">
        <v>9</v>
      </c>
      <c r="F2337">
        <v>-1</v>
      </c>
      <c r="G2337">
        <v>-1</v>
      </c>
      <c r="H2337" t="s">
        <v>330</v>
      </c>
      <c r="I2337" t="s">
        <v>331</v>
      </c>
      <c r="K2337">
        <v>-8.9972237075246042E-2</v>
      </c>
      <c r="L2337">
        <v>-7.8673608269712592E-3</v>
      </c>
      <c r="M2337">
        <v>-3.3489274643522381E-2</v>
      </c>
      <c r="N2337">
        <v>0.4563758389261745</v>
      </c>
      <c r="O2337">
        <v>2.3456574284985792E-3</v>
      </c>
      <c r="P2337">
        <v>0.36627813511869961</v>
      </c>
      <c r="Q2337">
        <v>0.71468061311936848</v>
      </c>
      <c r="R2337">
        <v>148</v>
      </c>
      <c r="S2337">
        <v>0</v>
      </c>
      <c r="T2337">
        <v>-0.49308724246855778</v>
      </c>
      <c r="U2337">
        <v>48</v>
      </c>
      <c r="V2337">
        <v>3008</v>
      </c>
      <c r="W2337">
        <v>149</v>
      </c>
    </row>
    <row r="2338" spans="1:23">
      <c r="A2338" t="s">
        <v>471</v>
      </c>
      <c r="B2338" t="str">
        <f t="shared" si="36"/>
        <v>export_yoy_historical_high_9_1</v>
      </c>
      <c r="C2338" t="s">
        <v>438</v>
      </c>
      <c r="D2338" t="s">
        <v>333</v>
      </c>
      <c r="E2338">
        <v>9</v>
      </c>
      <c r="F2338">
        <v>1</v>
      </c>
      <c r="G2338">
        <v>-1</v>
      </c>
      <c r="H2338" t="s">
        <v>330</v>
      </c>
      <c r="I2338" t="s">
        <v>331</v>
      </c>
      <c r="K2338">
        <v>-0.28569215003441761</v>
      </c>
      <c r="L2338">
        <v>-2.779238568374531E-2</v>
      </c>
      <c r="M2338">
        <v>-0.11830317187008101</v>
      </c>
      <c r="N2338">
        <v>0.49664429530201343</v>
      </c>
      <c r="O2338">
        <v>6.5594724037600039E-4</v>
      </c>
      <c r="P2338">
        <v>0.1037565551054053</v>
      </c>
      <c r="Q2338">
        <v>0.91750301117461897</v>
      </c>
      <c r="R2338">
        <v>148</v>
      </c>
      <c r="S2338">
        <v>0</v>
      </c>
      <c r="T2338">
        <v>-0.72068317795406289</v>
      </c>
      <c r="U2338">
        <v>61</v>
      </c>
      <c r="V2338">
        <v>3008</v>
      </c>
      <c r="W2338">
        <v>149</v>
      </c>
    </row>
    <row r="2339" spans="1:23">
      <c r="A2339" t="s">
        <v>471</v>
      </c>
      <c r="B2339" t="str">
        <f t="shared" si="36"/>
        <v>export_yoy_historical_high_9_-1</v>
      </c>
      <c r="C2339" t="s">
        <v>438</v>
      </c>
      <c r="D2339" t="s">
        <v>333</v>
      </c>
      <c r="E2339">
        <v>9</v>
      </c>
      <c r="F2339">
        <v>-1</v>
      </c>
      <c r="G2339">
        <v>-1</v>
      </c>
      <c r="H2339" t="s">
        <v>330</v>
      </c>
      <c r="I2339" t="s">
        <v>331</v>
      </c>
      <c r="K2339">
        <v>-0.27575510449703222</v>
      </c>
      <c r="L2339">
        <v>-2.6666481390749119E-2</v>
      </c>
      <c r="M2339">
        <v>-0.113510562462624</v>
      </c>
      <c r="N2339">
        <v>0.48322147651006708</v>
      </c>
      <c r="O2339">
        <v>7.0201606677110727E-4</v>
      </c>
      <c r="P2339">
        <v>0.1132965648707642</v>
      </c>
      <c r="Q2339">
        <v>0.90994897776767991</v>
      </c>
      <c r="R2339">
        <v>148</v>
      </c>
      <c r="S2339">
        <v>0</v>
      </c>
      <c r="T2339">
        <v>-0.77272630921419405</v>
      </c>
      <c r="U2339">
        <v>61</v>
      </c>
      <c r="V2339">
        <v>3008</v>
      </c>
      <c r="W2339">
        <v>149</v>
      </c>
    </row>
    <row r="2340" spans="1:23">
      <c r="A2340" t="s">
        <v>471</v>
      </c>
      <c r="B2340" t="str">
        <f t="shared" si="36"/>
        <v>trade_balance_yoy_historical_high_9_1</v>
      </c>
      <c r="C2340" t="s">
        <v>439</v>
      </c>
      <c r="D2340" t="s">
        <v>333</v>
      </c>
      <c r="E2340">
        <v>9</v>
      </c>
      <c r="F2340">
        <v>1</v>
      </c>
      <c r="G2340">
        <v>1</v>
      </c>
      <c r="H2340" t="s">
        <v>330</v>
      </c>
      <c r="I2340" t="s">
        <v>331</v>
      </c>
      <c r="K2340">
        <v>0.35306640446448839</v>
      </c>
      <c r="L2340">
        <v>2.5655393339469649E-2</v>
      </c>
      <c r="M2340">
        <v>0.10921772310181289</v>
      </c>
      <c r="N2340">
        <v>0.48993288590604028</v>
      </c>
      <c r="O2340">
        <v>4.8452565220672983E-3</v>
      </c>
      <c r="P2340">
        <v>0.7736358083737056</v>
      </c>
      <c r="Q2340">
        <v>0.44038015436791278</v>
      </c>
      <c r="R2340">
        <v>148</v>
      </c>
      <c r="S2340">
        <v>0</v>
      </c>
      <c r="T2340">
        <v>-0.56336140053703221</v>
      </c>
      <c r="U2340">
        <v>59</v>
      </c>
      <c r="V2340">
        <v>3008</v>
      </c>
      <c r="W2340">
        <v>149</v>
      </c>
    </row>
    <row r="2341" spans="1:23">
      <c r="A2341" t="s">
        <v>471</v>
      </c>
      <c r="B2341" t="str">
        <f t="shared" si="36"/>
        <v>trade_balance_yoy_historical_high_9_-1</v>
      </c>
      <c r="C2341" t="s">
        <v>439</v>
      </c>
      <c r="D2341" t="s">
        <v>333</v>
      </c>
      <c r="E2341">
        <v>9</v>
      </c>
      <c r="F2341">
        <v>-1</v>
      </c>
      <c r="G2341">
        <v>1</v>
      </c>
      <c r="H2341" t="s">
        <v>330</v>
      </c>
      <c r="I2341" t="s">
        <v>331</v>
      </c>
      <c r="K2341">
        <v>-0.61765822250237468</v>
      </c>
      <c r="L2341">
        <v>-7.7387722809987847E-2</v>
      </c>
      <c r="M2341">
        <v>-0.32944772155716362</v>
      </c>
      <c r="N2341">
        <v>0.51006711409395977</v>
      </c>
      <c r="O2341">
        <v>-3.678316955205803E-3</v>
      </c>
      <c r="P2341">
        <v>-0.61099434009341158</v>
      </c>
      <c r="Q2341">
        <v>0.5421405710575562</v>
      </c>
      <c r="R2341">
        <v>148</v>
      </c>
      <c r="S2341">
        <v>0</v>
      </c>
      <c r="T2341">
        <v>-0.72678648745667318</v>
      </c>
      <c r="U2341">
        <v>59</v>
      </c>
      <c r="V2341">
        <v>3008</v>
      </c>
      <c r="W2341">
        <v>149</v>
      </c>
    </row>
    <row r="2342" spans="1:23">
      <c r="A2342" t="s">
        <v>471</v>
      </c>
      <c r="B2342" t="str">
        <f t="shared" si="36"/>
        <v>CPI_historical_high_9_1</v>
      </c>
      <c r="C2342" t="s">
        <v>386</v>
      </c>
      <c r="D2342" t="s">
        <v>333</v>
      </c>
      <c r="E2342">
        <v>9</v>
      </c>
      <c r="F2342">
        <v>1</v>
      </c>
      <c r="G2342">
        <v>-1</v>
      </c>
      <c r="H2342" t="s">
        <v>330</v>
      </c>
      <c r="I2342" t="s">
        <v>331</v>
      </c>
      <c r="K2342">
        <v>-0.83972880041149545</v>
      </c>
      <c r="L2342">
        <v>-0.142201071094645</v>
      </c>
      <c r="M2342">
        <v>-0.60564769950478481</v>
      </c>
      <c r="N2342">
        <v>0.44966442953020141</v>
      </c>
      <c r="O2342">
        <v>-9.4975660436840571E-3</v>
      </c>
      <c r="P2342">
        <v>-1.571702045482759</v>
      </c>
      <c r="Q2342">
        <v>0.1181550878923152</v>
      </c>
      <c r="R2342">
        <v>148</v>
      </c>
      <c r="S2342">
        <v>0</v>
      </c>
      <c r="T2342">
        <v>-0.86913649092011314</v>
      </c>
      <c r="U2342">
        <v>29</v>
      </c>
      <c r="V2342">
        <v>3008</v>
      </c>
      <c r="W2342">
        <v>149</v>
      </c>
    </row>
    <row r="2343" spans="1:23">
      <c r="A2343" t="s">
        <v>471</v>
      </c>
      <c r="B2343" t="str">
        <f t="shared" si="36"/>
        <v>CPI_historical_high_9_-1</v>
      </c>
      <c r="C2343" t="s">
        <v>386</v>
      </c>
      <c r="D2343" t="s">
        <v>333</v>
      </c>
      <c r="E2343">
        <v>9</v>
      </c>
      <c r="F2343">
        <v>-1</v>
      </c>
      <c r="G2343">
        <v>-1</v>
      </c>
      <c r="H2343" t="s">
        <v>330</v>
      </c>
      <c r="I2343" t="s">
        <v>331</v>
      </c>
      <c r="K2343">
        <v>2.2278651154014169</v>
      </c>
      <c r="L2343">
        <v>0.10315159669026989</v>
      </c>
      <c r="M2343">
        <v>0.43933232538119721</v>
      </c>
      <c r="N2343">
        <v>0.53691275167785235</v>
      </c>
      <c r="O2343">
        <v>1.062340548129459E-2</v>
      </c>
      <c r="P2343">
        <v>1.739815374429718</v>
      </c>
      <c r="Q2343">
        <v>8.3970270580644921E-2</v>
      </c>
      <c r="R2343">
        <v>148</v>
      </c>
      <c r="S2343">
        <v>0</v>
      </c>
      <c r="T2343">
        <v>-0.51171605384951313</v>
      </c>
      <c r="U2343">
        <v>29</v>
      </c>
      <c r="V2343">
        <v>3008</v>
      </c>
      <c r="W2343">
        <v>149</v>
      </c>
    </row>
    <row r="2344" spans="1:23">
      <c r="A2344" t="s">
        <v>471</v>
      </c>
      <c r="B2344" t="str">
        <f t="shared" si="36"/>
        <v>core_CPI_historical_high_9_1</v>
      </c>
      <c r="C2344" t="s">
        <v>440</v>
      </c>
      <c r="D2344" t="s">
        <v>333</v>
      </c>
      <c r="E2344">
        <v>9</v>
      </c>
      <c r="F2344">
        <v>1</v>
      </c>
      <c r="G2344">
        <v>-1</v>
      </c>
      <c r="H2344" t="s">
        <v>330</v>
      </c>
      <c r="I2344" t="s">
        <v>331</v>
      </c>
      <c r="K2344">
        <v>0.6423734603146547</v>
      </c>
      <c r="L2344">
        <v>4.2441047134776262E-2</v>
      </c>
      <c r="M2344">
        <v>0.18068879573404181</v>
      </c>
      <c r="N2344">
        <v>0.55033557046979864</v>
      </c>
      <c r="O2344">
        <v>6.1138592990503541E-3</v>
      </c>
      <c r="P2344">
        <v>0.99440357926410727</v>
      </c>
      <c r="Q2344">
        <v>0.32164944936174111</v>
      </c>
      <c r="R2344">
        <v>148</v>
      </c>
      <c r="S2344">
        <v>0</v>
      </c>
      <c r="T2344">
        <v>-0.57973490432962282</v>
      </c>
      <c r="U2344">
        <v>29</v>
      </c>
      <c r="V2344">
        <v>3008</v>
      </c>
      <c r="W2344">
        <v>149</v>
      </c>
    </row>
    <row r="2345" spans="1:23">
      <c r="A2345" t="s">
        <v>471</v>
      </c>
      <c r="B2345" t="str">
        <f t="shared" si="36"/>
        <v>core_CPI_historical_high_9_-1</v>
      </c>
      <c r="C2345" t="s">
        <v>440</v>
      </c>
      <c r="D2345" t="s">
        <v>333</v>
      </c>
      <c r="E2345">
        <v>9</v>
      </c>
      <c r="F2345">
        <v>-1</v>
      </c>
      <c r="G2345">
        <v>-1</v>
      </c>
      <c r="H2345" t="s">
        <v>330</v>
      </c>
      <c r="I2345" t="s">
        <v>331</v>
      </c>
      <c r="K2345">
        <v>-0.68500841820948666</v>
      </c>
      <c r="L2345">
        <v>-9.2243862938753196E-2</v>
      </c>
      <c r="M2345">
        <v>-0.39271963425713891</v>
      </c>
      <c r="N2345">
        <v>0.43624161073825501</v>
      </c>
      <c r="O2345">
        <v>-4.9617544751871384E-3</v>
      </c>
      <c r="P2345">
        <v>-0.81238062583926307</v>
      </c>
      <c r="Q2345">
        <v>0.41787804813579432</v>
      </c>
      <c r="R2345">
        <v>148</v>
      </c>
      <c r="S2345">
        <v>0</v>
      </c>
      <c r="T2345">
        <v>-0.85269727398241013</v>
      </c>
      <c r="U2345">
        <v>29</v>
      </c>
      <c r="V2345">
        <v>3008</v>
      </c>
      <c r="W2345">
        <v>149</v>
      </c>
    </row>
    <row r="2346" spans="1:23">
      <c r="A2346" t="s">
        <v>471</v>
      </c>
      <c r="B2346" t="str">
        <f t="shared" si="36"/>
        <v>PPI_historical_high_9_1</v>
      </c>
      <c r="C2346" t="s">
        <v>421</v>
      </c>
      <c r="D2346" t="s">
        <v>333</v>
      </c>
      <c r="E2346">
        <v>9</v>
      </c>
      <c r="F2346">
        <v>1</v>
      </c>
      <c r="G2346">
        <v>1</v>
      </c>
      <c r="H2346" t="s">
        <v>330</v>
      </c>
      <c r="I2346" t="s">
        <v>331</v>
      </c>
      <c r="K2346">
        <v>-0.12334096478840829</v>
      </c>
      <c r="L2346">
        <v>-1.0967525394597111E-2</v>
      </c>
      <c r="M2346">
        <v>-4.6685664561465133E-2</v>
      </c>
      <c r="N2346">
        <v>0.51677852348993292</v>
      </c>
      <c r="O2346">
        <v>1.8850921599597101E-3</v>
      </c>
      <c r="P2346">
        <v>0.30665582607209668</v>
      </c>
      <c r="Q2346">
        <v>0.75953636341228503</v>
      </c>
      <c r="R2346">
        <v>148</v>
      </c>
      <c r="S2346">
        <v>0</v>
      </c>
      <c r="T2346">
        <v>-0.72538947503662998</v>
      </c>
      <c r="U2346">
        <v>27</v>
      </c>
      <c r="V2346">
        <v>3008</v>
      </c>
      <c r="W2346">
        <v>149</v>
      </c>
    </row>
    <row r="2347" spans="1:23">
      <c r="A2347" t="s">
        <v>471</v>
      </c>
      <c r="B2347" t="str">
        <f t="shared" si="36"/>
        <v>PPI_historical_high_9_-1</v>
      </c>
      <c r="C2347" t="s">
        <v>421</v>
      </c>
      <c r="D2347" t="s">
        <v>333</v>
      </c>
      <c r="E2347">
        <v>9</v>
      </c>
      <c r="F2347">
        <v>-1</v>
      </c>
      <c r="G2347">
        <v>1</v>
      </c>
      <c r="H2347" t="s">
        <v>330</v>
      </c>
      <c r="I2347" t="s">
        <v>331</v>
      </c>
      <c r="K2347">
        <v>-0.40988024605209389</v>
      </c>
      <c r="L2347">
        <v>-4.3224279932075338E-2</v>
      </c>
      <c r="M2347">
        <v>-0.18399357751328621</v>
      </c>
      <c r="N2347">
        <v>0.46979865771812079</v>
      </c>
      <c r="O2347">
        <v>-7.9941004397945914E-4</v>
      </c>
      <c r="P2347">
        <v>-0.1317161993321794</v>
      </c>
      <c r="Q2347">
        <v>0.89538766184198826</v>
      </c>
      <c r="R2347">
        <v>148</v>
      </c>
      <c r="S2347">
        <v>0</v>
      </c>
      <c r="T2347">
        <v>-0.84836816582376595</v>
      </c>
      <c r="U2347">
        <v>27</v>
      </c>
      <c r="V2347">
        <v>3008</v>
      </c>
      <c r="W2347">
        <v>149</v>
      </c>
    </row>
    <row r="2348" spans="1:23">
      <c r="A2348" t="s">
        <v>471</v>
      </c>
      <c r="B2348" t="str">
        <f t="shared" si="36"/>
        <v>CPI_PPI_historical_high_9_1</v>
      </c>
      <c r="C2348" t="s">
        <v>345</v>
      </c>
      <c r="D2348" t="s">
        <v>333</v>
      </c>
      <c r="E2348">
        <v>9</v>
      </c>
      <c r="F2348">
        <v>1</v>
      </c>
      <c r="G2348">
        <v>-1</v>
      </c>
      <c r="H2348" t="s">
        <v>330</v>
      </c>
      <c r="I2348" t="s">
        <v>331</v>
      </c>
      <c r="K2348">
        <v>-0.59003108167237217</v>
      </c>
      <c r="L2348">
        <v>-7.1979454100436491E-2</v>
      </c>
      <c r="M2348">
        <v>-0.30641770012963632</v>
      </c>
      <c r="N2348">
        <v>0.46308724832214759</v>
      </c>
      <c r="O2348">
        <v>-3.1830076207819218E-3</v>
      </c>
      <c r="P2348">
        <v>-0.51698777546436059</v>
      </c>
      <c r="Q2348">
        <v>0.60593642677902326</v>
      </c>
      <c r="R2348">
        <v>148</v>
      </c>
      <c r="S2348">
        <v>0</v>
      </c>
      <c r="T2348">
        <v>-0.83733162823014118</v>
      </c>
      <c r="U2348">
        <v>26</v>
      </c>
      <c r="V2348">
        <v>3008</v>
      </c>
      <c r="W2348">
        <v>149</v>
      </c>
    </row>
    <row r="2349" spans="1:23">
      <c r="A2349" t="s">
        <v>471</v>
      </c>
      <c r="B2349" t="str">
        <f t="shared" si="36"/>
        <v>CPI_PPI_historical_high_9_-1</v>
      </c>
      <c r="C2349" t="s">
        <v>345</v>
      </c>
      <c r="D2349" t="s">
        <v>333</v>
      </c>
      <c r="E2349">
        <v>9</v>
      </c>
      <c r="F2349">
        <v>-1</v>
      </c>
      <c r="G2349">
        <v>-1</v>
      </c>
      <c r="H2349" t="s">
        <v>330</v>
      </c>
      <c r="I2349" t="s">
        <v>331</v>
      </c>
      <c r="K2349">
        <v>0.26188545284265752</v>
      </c>
      <c r="L2349">
        <v>1.9678133466194399E-2</v>
      </c>
      <c r="M2349">
        <v>8.3770132392803912E-2</v>
      </c>
      <c r="N2349">
        <v>0.52348993288590606</v>
      </c>
      <c r="O2349">
        <v>4.3582488575708376E-3</v>
      </c>
      <c r="P2349">
        <v>0.70934201600128499</v>
      </c>
      <c r="Q2349">
        <v>0.47922823954054761</v>
      </c>
      <c r="R2349">
        <v>148</v>
      </c>
      <c r="S2349">
        <v>0</v>
      </c>
      <c r="T2349">
        <v>-0.69514731489826276</v>
      </c>
      <c r="U2349">
        <v>26</v>
      </c>
      <c r="V2349">
        <v>3008</v>
      </c>
      <c r="W2349">
        <v>149</v>
      </c>
    </row>
    <row r="2350" spans="1:23">
      <c r="A2350" t="s">
        <v>471</v>
      </c>
      <c r="B2350" t="str">
        <f t="shared" si="36"/>
        <v>core_CPI_PPI_historical_high_9_1</v>
      </c>
      <c r="C2350" t="s">
        <v>420</v>
      </c>
      <c r="D2350" t="s">
        <v>333</v>
      </c>
      <c r="E2350">
        <v>9</v>
      </c>
      <c r="F2350">
        <v>1</v>
      </c>
      <c r="G2350">
        <v>-1</v>
      </c>
      <c r="H2350" t="s">
        <v>330</v>
      </c>
      <c r="I2350" t="s">
        <v>331</v>
      </c>
      <c r="K2350">
        <v>-6.6420038740158449E-2</v>
      </c>
      <c r="L2350">
        <v>-5.7413086796231916E-3</v>
      </c>
      <c r="M2350">
        <v>-2.443930487613237E-2</v>
      </c>
      <c r="N2350">
        <v>0.47651006711409388</v>
      </c>
      <c r="O2350">
        <v>2.3712119030992801E-3</v>
      </c>
      <c r="P2350">
        <v>0.38137729052287012</v>
      </c>
      <c r="Q2350">
        <v>0.70347026177435423</v>
      </c>
      <c r="R2350">
        <v>148</v>
      </c>
      <c r="S2350">
        <v>0</v>
      </c>
      <c r="T2350">
        <v>-0.66998418559752604</v>
      </c>
      <c r="U2350">
        <v>25</v>
      </c>
      <c r="V2350">
        <v>3008</v>
      </c>
      <c r="W2350">
        <v>149</v>
      </c>
    </row>
    <row r="2351" spans="1:23">
      <c r="A2351" t="s">
        <v>471</v>
      </c>
      <c r="B2351" t="str">
        <f t="shared" si="36"/>
        <v>core_CPI_PPI_historical_high_9_-1</v>
      </c>
      <c r="C2351" t="s">
        <v>420</v>
      </c>
      <c r="D2351" t="s">
        <v>333</v>
      </c>
      <c r="E2351">
        <v>9</v>
      </c>
      <c r="F2351">
        <v>-1</v>
      </c>
      <c r="G2351">
        <v>-1</v>
      </c>
      <c r="H2351" t="s">
        <v>330</v>
      </c>
      <c r="I2351" t="s">
        <v>331</v>
      </c>
      <c r="K2351">
        <v>-0.44586019878024691</v>
      </c>
      <c r="L2351">
        <v>-4.8253471333017162E-2</v>
      </c>
      <c r="M2351">
        <v>-0.20540287294163001</v>
      </c>
      <c r="N2351">
        <v>0.51006711409395977</v>
      </c>
      <c r="O2351">
        <v>-1.1245981172096559E-3</v>
      </c>
      <c r="P2351">
        <v>-0.18211977201537591</v>
      </c>
      <c r="Q2351">
        <v>0.85573794226219735</v>
      </c>
      <c r="R2351">
        <v>148</v>
      </c>
      <c r="S2351">
        <v>0</v>
      </c>
      <c r="T2351">
        <v>-0.66087461464340136</v>
      </c>
      <c r="U2351">
        <v>25</v>
      </c>
      <c r="V2351">
        <v>3008</v>
      </c>
      <c r="W2351">
        <v>149</v>
      </c>
    </row>
    <row r="2352" spans="1:23">
      <c r="A2352" t="s">
        <v>471</v>
      </c>
      <c r="B2352" t="str">
        <f t="shared" si="36"/>
        <v>tot_retail_sales_yoy_historical_high_9_1</v>
      </c>
      <c r="C2352" t="s">
        <v>441</v>
      </c>
      <c r="D2352" t="s">
        <v>333</v>
      </c>
      <c r="E2352">
        <v>9</v>
      </c>
      <c r="F2352">
        <v>1</v>
      </c>
      <c r="G2352">
        <v>1</v>
      </c>
      <c r="H2352" t="s">
        <v>330</v>
      </c>
      <c r="I2352" t="s">
        <v>331</v>
      </c>
      <c r="K2352">
        <v>-5.51856527477248E-2</v>
      </c>
      <c r="L2352">
        <v>-4.744441075229866E-3</v>
      </c>
      <c r="M2352">
        <v>-2.019592285329315E-2</v>
      </c>
      <c r="N2352">
        <v>0.57046979865771807</v>
      </c>
      <c r="O2352">
        <v>2.3648187523140391E-3</v>
      </c>
      <c r="P2352">
        <v>0.39061520751427969</v>
      </c>
      <c r="Q2352">
        <v>0.69664336182387543</v>
      </c>
      <c r="R2352">
        <v>148</v>
      </c>
      <c r="S2352">
        <v>0</v>
      </c>
      <c r="T2352">
        <v>-0.71813887085986938</v>
      </c>
      <c r="U2352">
        <v>33</v>
      </c>
      <c r="V2352">
        <v>3008</v>
      </c>
      <c r="W2352">
        <v>149</v>
      </c>
    </row>
    <row r="2353" spans="1:23">
      <c r="A2353" t="s">
        <v>471</v>
      </c>
      <c r="B2353" t="str">
        <f t="shared" si="36"/>
        <v>tot_retail_sales_yoy_historical_high_9_-1</v>
      </c>
      <c r="C2353" t="s">
        <v>441</v>
      </c>
      <c r="D2353" t="s">
        <v>333</v>
      </c>
      <c r="E2353">
        <v>9</v>
      </c>
      <c r="F2353">
        <v>-1</v>
      </c>
      <c r="G2353">
        <v>1</v>
      </c>
      <c r="H2353" t="s">
        <v>330</v>
      </c>
      <c r="I2353" t="s">
        <v>331</v>
      </c>
      <c r="K2353">
        <v>-0.45244923972652179</v>
      </c>
      <c r="L2353">
        <v>-4.9206759434263232E-2</v>
      </c>
      <c r="M2353">
        <v>-0.20946111494214029</v>
      </c>
      <c r="N2353">
        <v>0.41610738255033558</v>
      </c>
      <c r="O2353">
        <v>-1.2312345873028399E-3</v>
      </c>
      <c r="P2353">
        <v>-0.19819251998919971</v>
      </c>
      <c r="Q2353">
        <v>0.84316641412618676</v>
      </c>
      <c r="R2353">
        <v>148</v>
      </c>
      <c r="S2353">
        <v>0</v>
      </c>
      <c r="T2353">
        <v>-0.68932515748601986</v>
      </c>
      <c r="U2353">
        <v>33</v>
      </c>
      <c r="V2353">
        <v>3008</v>
      </c>
      <c r="W2353">
        <v>149</v>
      </c>
    </row>
    <row r="2354" spans="1:23">
      <c r="A2354" t="s">
        <v>471</v>
      </c>
      <c r="B2354" t="str">
        <f t="shared" si="36"/>
        <v>consumer_confidence_historical_high_9_1</v>
      </c>
      <c r="C2354" t="s">
        <v>442</v>
      </c>
      <c r="D2354" t="s">
        <v>333</v>
      </c>
      <c r="E2354">
        <v>9</v>
      </c>
      <c r="F2354">
        <v>1</v>
      </c>
      <c r="G2354">
        <v>-1</v>
      </c>
      <c r="H2354" t="s">
        <v>330</v>
      </c>
      <c r="I2354" t="s">
        <v>331</v>
      </c>
      <c r="K2354">
        <v>-0.16411557376841199</v>
      </c>
      <c r="L2354">
        <v>-1.490599406568016E-2</v>
      </c>
      <c r="M2354">
        <v>-6.3450337713701788E-2</v>
      </c>
      <c r="N2354">
        <v>0.52348993288590606</v>
      </c>
      <c r="O2354">
        <v>1.5955433367287059E-3</v>
      </c>
      <c r="P2354">
        <v>0.26188419953550879</v>
      </c>
      <c r="Q2354">
        <v>0.79377484958369693</v>
      </c>
      <c r="R2354">
        <v>148</v>
      </c>
      <c r="S2354">
        <v>0</v>
      </c>
      <c r="T2354">
        <v>-0.69371342355626964</v>
      </c>
      <c r="U2354">
        <v>35</v>
      </c>
      <c r="V2354">
        <v>3008</v>
      </c>
      <c r="W2354">
        <v>149</v>
      </c>
    </row>
    <row r="2355" spans="1:23">
      <c r="A2355" t="s">
        <v>471</v>
      </c>
      <c r="B2355" t="str">
        <f t="shared" si="36"/>
        <v>consumer_confidence_historical_high_9_-1</v>
      </c>
      <c r="C2355" t="s">
        <v>442</v>
      </c>
      <c r="D2355" t="s">
        <v>333</v>
      </c>
      <c r="E2355">
        <v>9</v>
      </c>
      <c r="F2355">
        <v>-1</v>
      </c>
      <c r="G2355">
        <v>-1</v>
      </c>
      <c r="H2355" t="s">
        <v>330</v>
      </c>
      <c r="I2355" t="s">
        <v>331</v>
      </c>
      <c r="K2355">
        <v>-0.38109408678952728</v>
      </c>
      <c r="L2355">
        <v>-3.9399029574200717E-2</v>
      </c>
      <c r="M2355">
        <v>-0.16770983008982501</v>
      </c>
      <c r="N2355">
        <v>0.46979865771812079</v>
      </c>
      <c r="O2355">
        <v>-3.5077041565992621E-4</v>
      </c>
      <c r="P2355">
        <v>-5.5689838380420902E-2</v>
      </c>
      <c r="Q2355">
        <v>0.95566400423816145</v>
      </c>
      <c r="R2355">
        <v>148</v>
      </c>
      <c r="S2355">
        <v>0</v>
      </c>
      <c r="T2355">
        <v>-0.71669956909162758</v>
      </c>
      <c r="U2355">
        <v>35</v>
      </c>
      <c r="V2355">
        <v>3008</v>
      </c>
      <c r="W2355">
        <v>149</v>
      </c>
    </row>
    <row r="2356" spans="1:23">
      <c r="A2356" t="s">
        <v>471</v>
      </c>
      <c r="B2356" t="str">
        <f t="shared" si="36"/>
        <v>M1_historical_high_9_1</v>
      </c>
      <c r="C2356" t="s">
        <v>343</v>
      </c>
      <c r="D2356" t="s">
        <v>333</v>
      </c>
      <c r="E2356">
        <v>9</v>
      </c>
      <c r="F2356">
        <v>1</v>
      </c>
      <c r="G2356">
        <v>-1</v>
      </c>
      <c r="H2356" t="s">
        <v>330</v>
      </c>
      <c r="I2356" t="s">
        <v>331</v>
      </c>
      <c r="K2356">
        <v>-0.89822251463973668</v>
      </c>
      <c r="L2356">
        <v>-0.17421985025873479</v>
      </c>
      <c r="M2356">
        <v>-0.74231502404101646</v>
      </c>
      <c r="N2356">
        <v>0.39597315436241609</v>
      </c>
      <c r="O2356">
        <v>-1.260789868407762E-2</v>
      </c>
      <c r="P2356">
        <v>-2.130324973829</v>
      </c>
      <c r="Q2356">
        <v>3.4798080160121439E-2</v>
      </c>
      <c r="R2356">
        <v>148</v>
      </c>
      <c r="S2356">
        <v>1</v>
      </c>
      <c r="T2356">
        <v>-0.92253395585909359</v>
      </c>
      <c r="U2356">
        <v>25</v>
      </c>
      <c r="V2356">
        <v>3008</v>
      </c>
      <c r="W2356">
        <v>149</v>
      </c>
    </row>
    <row r="2357" spans="1:23">
      <c r="A2357" t="s">
        <v>471</v>
      </c>
      <c r="B2357" t="str">
        <f t="shared" si="36"/>
        <v>M1_historical_high_9_-1</v>
      </c>
      <c r="C2357" t="s">
        <v>343</v>
      </c>
      <c r="D2357" t="s">
        <v>333</v>
      </c>
      <c r="E2357">
        <v>9</v>
      </c>
      <c r="F2357">
        <v>-1</v>
      </c>
      <c r="G2357">
        <v>-1</v>
      </c>
      <c r="H2357" t="s">
        <v>330</v>
      </c>
      <c r="I2357" t="s">
        <v>331</v>
      </c>
      <c r="K2357">
        <v>4.08298876047155</v>
      </c>
      <c r="L2357">
        <v>0.1459251694989725</v>
      </c>
      <c r="M2357">
        <v>0.62175719669112883</v>
      </c>
      <c r="N2357">
        <v>0.57718120805369133</v>
      </c>
      <c r="O2357">
        <v>1.367385334965456E-2</v>
      </c>
      <c r="P2357">
        <v>2.2478489410784288</v>
      </c>
      <c r="Q2357">
        <v>2.6063886986750481E-2</v>
      </c>
      <c r="R2357">
        <v>148</v>
      </c>
      <c r="S2357">
        <v>1</v>
      </c>
      <c r="T2357">
        <v>-0.48942520850747351</v>
      </c>
      <c r="U2357">
        <v>25</v>
      </c>
      <c r="V2357">
        <v>3008</v>
      </c>
      <c r="W2357">
        <v>149</v>
      </c>
    </row>
    <row r="2358" spans="1:23">
      <c r="A2358" t="s">
        <v>471</v>
      </c>
      <c r="B2358" t="str">
        <f t="shared" si="36"/>
        <v>M2_historical_high_9_1</v>
      </c>
      <c r="C2358" t="s">
        <v>341</v>
      </c>
      <c r="D2358" t="s">
        <v>333</v>
      </c>
      <c r="E2358">
        <v>9</v>
      </c>
      <c r="F2358">
        <v>1</v>
      </c>
      <c r="G2358">
        <v>-1</v>
      </c>
      <c r="H2358" t="s">
        <v>330</v>
      </c>
      <c r="I2358" t="s">
        <v>331</v>
      </c>
      <c r="K2358">
        <v>-0.75284453745015989</v>
      </c>
      <c r="L2358">
        <v>-0.1105017234040523</v>
      </c>
      <c r="M2358">
        <v>-0.47050568491491751</v>
      </c>
      <c r="N2358">
        <v>0.40939597315436238</v>
      </c>
      <c r="O2358">
        <v>-6.628360320582955E-3</v>
      </c>
      <c r="P2358">
        <v>-1.094231036572354</v>
      </c>
      <c r="Q2358">
        <v>0.27563133762024711</v>
      </c>
      <c r="R2358">
        <v>148</v>
      </c>
      <c r="S2358">
        <v>0</v>
      </c>
      <c r="T2358">
        <v>-0.81486610974754559</v>
      </c>
      <c r="U2358">
        <v>24</v>
      </c>
      <c r="V2358">
        <v>3008</v>
      </c>
      <c r="W2358">
        <v>149</v>
      </c>
    </row>
    <row r="2359" spans="1:23">
      <c r="A2359" t="s">
        <v>471</v>
      </c>
      <c r="B2359" t="str">
        <f t="shared" si="36"/>
        <v>M2_historical_high_9_-1</v>
      </c>
      <c r="C2359" t="s">
        <v>341</v>
      </c>
      <c r="D2359" t="s">
        <v>333</v>
      </c>
      <c r="E2359">
        <v>9</v>
      </c>
      <c r="F2359">
        <v>-1</v>
      </c>
      <c r="G2359">
        <v>-1</v>
      </c>
      <c r="H2359" t="s">
        <v>330</v>
      </c>
      <c r="I2359" t="s">
        <v>331</v>
      </c>
      <c r="K2359">
        <v>1.093151447344396</v>
      </c>
      <c r="L2359">
        <v>6.3838214147537764E-2</v>
      </c>
      <c r="M2359">
        <v>0.27181696127402621</v>
      </c>
      <c r="N2359">
        <v>0.57046979865771807</v>
      </c>
      <c r="O2359">
        <v>7.7322603210799789E-3</v>
      </c>
      <c r="P2359">
        <v>1.2636621383008739</v>
      </c>
      <c r="Q2359">
        <v>0.20833815237984091</v>
      </c>
      <c r="R2359">
        <v>148</v>
      </c>
      <c r="S2359">
        <v>0</v>
      </c>
      <c r="T2359">
        <v>-0.63917174956364631</v>
      </c>
      <c r="U2359">
        <v>24</v>
      </c>
      <c r="V2359">
        <v>3008</v>
      </c>
      <c r="W2359">
        <v>149</v>
      </c>
    </row>
    <row r="2360" spans="1:23">
      <c r="A2360" t="s">
        <v>471</v>
      </c>
      <c r="B2360" t="str">
        <f t="shared" si="36"/>
        <v>M2_M1_historical_high_9_1</v>
      </c>
      <c r="C2360" t="s">
        <v>334</v>
      </c>
      <c r="D2360" t="s">
        <v>333</v>
      </c>
      <c r="E2360">
        <v>9</v>
      </c>
      <c r="F2360">
        <v>1</v>
      </c>
      <c r="G2360">
        <v>1</v>
      </c>
      <c r="H2360" t="s">
        <v>330</v>
      </c>
      <c r="I2360" t="s">
        <v>331</v>
      </c>
      <c r="K2360">
        <v>3.0247255600707321</v>
      </c>
      <c r="L2360">
        <v>0.1237319946514306</v>
      </c>
      <c r="M2360">
        <v>0.5270822970889133</v>
      </c>
      <c r="N2360">
        <v>0.57046979865771807</v>
      </c>
      <c r="O2360">
        <v>1.2175130349224411E-2</v>
      </c>
      <c r="P2360">
        <v>1.976543556695822</v>
      </c>
      <c r="Q2360">
        <v>4.9951833814859257E-2</v>
      </c>
      <c r="R2360">
        <v>148</v>
      </c>
      <c r="S2360">
        <v>1</v>
      </c>
      <c r="T2360">
        <v>-0.55320598279388145</v>
      </c>
      <c r="U2360">
        <v>35</v>
      </c>
      <c r="V2360">
        <v>3008</v>
      </c>
      <c r="W2360">
        <v>149</v>
      </c>
    </row>
    <row r="2361" spans="1:23">
      <c r="A2361" t="s">
        <v>471</v>
      </c>
      <c r="B2361" t="str">
        <f t="shared" si="36"/>
        <v>M2_M1_historical_high_9_-1</v>
      </c>
      <c r="C2361" t="s">
        <v>334</v>
      </c>
      <c r="D2361" t="s">
        <v>333</v>
      </c>
      <c r="E2361">
        <v>9</v>
      </c>
      <c r="F2361">
        <v>-1</v>
      </c>
      <c r="G2361">
        <v>1</v>
      </c>
      <c r="H2361" t="s">
        <v>330</v>
      </c>
      <c r="I2361" t="s">
        <v>331</v>
      </c>
      <c r="K2361">
        <v>-0.87146109556195894</v>
      </c>
      <c r="L2361">
        <v>-0.15791108327864931</v>
      </c>
      <c r="M2361">
        <v>-0.67268079484845555</v>
      </c>
      <c r="N2361">
        <v>0.40268456375838918</v>
      </c>
      <c r="O2361">
        <v>-1.097398519459885E-2</v>
      </c>
      <c r="P2361">
        <v>-1.818466796968536</v>
      </c>
      <c r="Q2361">
        <v>7.1014661378204572E-2</v>
      </c>
      <c r="R2361">
        <v>148</v>
      </c>
      <c r="S2361">
        <v>0</v>
      </c>
      <c r="T2361">
        <v>-0.89600814546087715</v>
      </c>
      <c r="U2361">
        <v>35</v>
      </c>
      <c r="V2361">
        <v>3008</v>
      </c>
      <c r="W2361">
        <v>149</v>
      </c>
    </row>
    <row r="2362" spans="1:23">
      <c r="A2362" t="s">
        <v>471</v>
      </c>
      <c r="B2362" t="str">
        <f t="shared" si="36"/>
        <v>TSF_newadded_MA12_yoy_historical_high_9_1</v>
      </c>
      <c r="C2362" t="s">
        <v>332</v>
      </c>
      <c r="D2362" t="s">
        <v>333</v>
      </c>
      <c r="E2362">
        <v>9</v>
      </c>
      <c r="F2362">
        <v>1</v>
      </c>
      <c r="G2362">
        <v>-1</v>
      </c>
      <c r="H2362" t="s">
        <v>330</v>
      </c>
      <c r="I2362" t="s">
        <v>331</v>
      </c>
      <c r="K2362">
        <v>-0.92268101832250171</v>
      </c>
      <c r="L2362">
        <v>-0.1930169809762132</v>
      </c>
      <c r="M2362">
        <v>-0.82264456969893252</v>
      </c>
      <c r="N2362">
        <v>0.40939597315436238</v>
      </c>
      <c r="O2362">
        <v>-1.445108091298845E-2</v>
      </c>
      <c r="P2362">
        <v>-2.470479190173164</v>
      </c>
      <c r="Q2362">
        <v>1.4628428389781119E-2</v>
      </c>
      <c r="R2362">
        <v>148</v>
      </c>
      <c r="S2362">
        <v>1</v>
      </c>
      <c r="T2362">
        <v>-0.93263326328826746</v>
      </c>
      <c r="U2362">
        <v>23</v>
      </c>
      <c r="V2362">
        <v>3008</v>
      </c>
      <c r="W2362">
        <v>149</v>
      </c>
    </row>
    <row r="2363" spans="1:23">
      <c r="A2363" t="s">
        <v>471</v>
      </c>
      <c r="B2363" t="str">
        <f t="shared" si="36"/>
        <v>TSF_newadded_MA12_yoy_historical_high_9_-1</v>
      </c>
      <c r="C2363" t="s">
        <v>332</v>
      </c>
      <c r="D2363" t="s">
        <v>333</v>
      </c>
      <c r="E2363">
        <v>9</v>
      </c>
      <c r="F2363">
        <v>-1</v>
      </c>
      <c r="G2363">
        <v>-1</v>
      </c>
      <c r="H2363" t="s">
        <v>330</v>
      </c>
      <c r="I2363" t="s">
        <v>331</v>
      </c>
      <c r="K2363">
        <v>5.6909030994885583</v>
      </c>
      <c r="L2363">
        <v>0.17261731133558439</v>
      </c>
      <c r="M2363">
        <v>0.73570052276254627</v>
      </c>
      <c r="N2363">
        <v>0.57718120805369133</v>
      </c>
      <c r="O2363">
        <v>1.549784364313609E-2</v>
      </c>
      <c r="P2363">
        <v>2.552906309812196</v>
      </c>
      <c r="Q2363">
        <v>1.1695352530800269E-2</v>
      </c>
      <c r="R2363">
        <v>148</v>
      </c>
      <c r="S2363">
        <v>1</v>
      </c>
      <c r="T2363">
        <v>-0.36175043162626203</v>
      </c>
      <c r="U2363">
        <v>23</v>
      </c>
      <c r="V2363">
        <v>3008</v>
      </c>
      <c r="W2363">
        <v>149</v>
      </c>
    </row>
    <row r="2364" spans="1:23">
      <c r="A2364" t="s">
        <v>471</v>
      </c>
      <c r="B2364" t="str">
        <f t="shared" si="36"/>
        <v>TSF_yoy_historical_high_9_1</v>
      </c>
      <c r="C2364" t="s">
        <v>391</v>
      </c>
      <c r="D2364" t="s">
        <v>333</v>
      </c>
      <c r="E2364">
        <v>9</v>
      </c>
      <c r="F2364">
        <v>1</v>
      </c>
      <c r="G2364">
        <v>-1</v>
      </c>
      <c r="H2364" t="s">
        <v>330</v>
      </c>
      <c r="I2364" t="s">
        <v>331</v>
      </c>
      <c r="K2364">
        <v>-0.24208397414482599</v>
      </c>
      <c r="L2364">
        <v>-2.2953879301728541E-2</v>
      </c>
      <c r="M2364">
        <v>-9.7707284524926649E-2</v>
      </c>
      <c r="N2364">
        <v>0.47651006711409388</v>
      </c>
      <c r="O2364">
        <v>8.7012289112511367E-4</v>
      </c>
      <c r="P2364">
        <v>0.14412331782421289</v>
      </c>
      <c r="Q2364">
        <v>0.88559915484590501</v>
      </c>
      <c r="R2364">
        <v>148</v>
      </c>
      <c r="S2364">
        <v>0</v>
      </c>
      <c r="T2364">
        <v>-0.69622756987065426</v>
      </c>
      <c r="U2364">
        <v>15</v>
      </c>
      <c r="V2364">
        <v>3008</v>
      </c>
      <c r="W2364">
        <v>149</v>
      </c>
    </row>
    <row r="2365" spans="1:23">
      <c r="A2365" t="s">
        <v>471</v>
      </c>
      <c r="B2365" t="str">
        <f t="shared" si="36"/>
        <v>TSF_yoy_historical_high_9_-1</v>
      </c>
      <c r="C2365" t="s">
        <v>391</v>
      </c>
      <c r="D2365" t="s">
        <v>333</v>
      </c>
      <c r="E2365">
        <v>9</v>
      </c>
      <c r="F2365">
        <v>-1</v>
      </c>
      <c r="G2365">
        <v>-1</v>
      </c>
      <c r="H2365" t="s">
        <v>330</v>
      </c>
      <c r="I2365" t="s">
        <v>331</v>
      </c>
      <c r="K2365">
        <v>-0.31742594626950371</v>
      </c>
      <c r="L2365">
        <v>-3.1486602306080913E-2</v>
      </c>
      <c r="M2365">
        <v>-0.13402834308760109</v>
      </c>
      <c r="N2365">
        <v>0.50335570469798663</v>
      </c>
      <c r="O2365">
        <v>2.1216852635076819E-4</v>
      </c>
      <c r="P2365">
        <v>3.4356235391306313E-2</v>
      </c>
      <c r="Q2365">
        <v>0.9726393743389683</v>
      </c>
      <c r="R2365">
        <v>148</v>
      </c>
      <c r="S2365">
        <v>0</v>
      </c>
      <c r="T2365">
        <v>-0.65392804694137585</v>
      </c>
      <c r="U2365">
        <v>15</v>
      </c>
      <c r="V2365">
        <v>3008</v>
      </c>
      <c r="W2365">
        <v>149</v>
      </c>
    </row>
    <row r="2366" spans="1:23">
      <c r="A2366" t="s">
        <v>471</v>
      </c>
      <c r="B2366" t="str">
        <f t="shared" si="36"/>
        <v>long_loan_newadded_MA12_yoy_historical_high_9_1</v>
      </c>
      <c r="C2366" t="s">
        <v>328</v>
      </c>
      <c r="D2366" t="s">
        <v>333</v>
      </c>
      <c r="E2366">
        <v>9</v>
      </c>
      <c r="F2366">
        <v>1</v>
      </c>
      <c r="G2366">
        <v>-1</v>
      </c>
      <c r="H2366" t="s">
        <v>330</v>
      </c>
      <c r="I2366" t="s">
        <v>331</v>
      </c>
      <c r="K2366">
        <v>-0.84723392358366967</v>
      </c>
      <c r="L2366">
        <v>-0.1456406955215945</v>
      </c>
      <c r="M2366">
        <v>-0.62032170823570854</v>
      </c>
      <c r="N2366">
        <v>0.46308724832214759</v>
      </c>
      <c r="O2366">
        <v>-9.8329994520778372E-3</v>
      </c>
      <c r="P2366">
        <v>-1.644413104930178</v>
      </c>
      <c r="Q2366">
        <v>0.10221336083035421</v>
      </c>
      <c r="R2366">
        <v>148</v>
      </c>
      <c r="S2366">
        <v>0</v>
      </c>
      <c r="T2366">
        <v>-0.89774666705804362</v>
      </c>
      <c r="U2366">
        <v>10</v>
      </c>
      <c r="V2366">
        <v>3008</v>
      </c>
      <c r="W2366">
        <v>149</v>
      </c>
    </row>
    <row r="2367" spans="1:23">
      <c r="A2367" t="s">
        <v>471</v>
      </c>
      <c r="B2367" t="str">
        <f t="shared" si="36"/>
        <v>long_loan_newadded_MA12_yoy_historical_high_9_-1</v>
      </c>
      <c r="C2367" t="s">
        <v>328</v>
      </c>
      <c r="D2367" t="s">
        <v>333</v>
      </c>
      <c r="E2367">
        <v>9</v>
      </c>
      <c r="F2367">
        <v>-1</v>
      </c>
      <c r="G2367">
        <v>-1</v>
      </c>
      <c r="H2367" t="s">
        <v>330</v>
      </c>
      <c r="I2367" t="s">
        <v>331</v>
      </c>
      <c r="K2367">
        <v>2.386444335621968</v>
      </c>
      <c r="L2367">
        <v>0.10759285127568249</v>
      </c>
      <c r="M2367">
        <v>0.45826601595284111</v>
      </c>
      <c r="N2367">
        <v>0.52348993288590606</v>
      </c>
      <c r="O2367">
        <v>1.0993751995413919E-2</v>
      </c>
      <c r="P2367">
        <v>1.7733897005787831</v>
      </c>
      <c r="Q2367">
        <v>7.8220860862808897E-2</v>
      </c>
      <c r="R2367">
        <v>148</v>
      </c>
      <c r="S2367">
        <v>0</v>
      </c>
      <c r="T2367">
        <v>-0.51368912190600979</v>
      </c>
      <c r="U2367">
        <v>10</v>
      </c>
      <c r="V2367">
        <v>3008</v>
      </c>
      <c r="W2367">
        <v>149</v>
      </c>
    </row>
    <row r="2368" spans="1:23">
      <c r="A2368" t="s">
        <v>471</v>
      </c>
      <c r="B2368" t="str">
        <f t="shared" si="36"/>
        <v>loan_yoy_historical_high_9_1</v>
      </c>
      <c r="C2368" t="s">
        <v>443</v>
      </c>
      <c r="D2368" t="s">
        <v>333</v>
      </c>
      <c r="E2368">
        <v>9</v>
      </c>
      <c r="F2368">
        <v>1</v>
      </c>
      <c r="G2368">
        <v>-1</v>
      </c>
      <c r="H2368" t="s">
        <v>330</v>
      </c>
      <c r="I2368" t="s">
        <v>331</v>
      </c>
      <c r="K2368">
        <v>3.2969906193880849E-2</v>
      </c>
      <c r="L2368">
        <v>2.7212458974639202E-3</v>
      </c>
      <c r="M2368">
        <v>1.1583841728467201E-2</v>
      </c>
      <c r="N2368">
        <v>0.48322147651006708</v>
      </c>
      <c r="O2368">
        <v>2.9958547549378501E-3</v>
      </c>
      <c r="P2368">
        <v>0.48827844381300262</v>
      </c>
      <c r="Q2368">
        <v>0.62607527984273914</v>
      </c>
      <c r="R2368">
        <v>148</v>
      </c>
      <c r="S2368">
        <v>0</v>
      </c>
      <c r="T2368">
        <v>-0.66911866190505964</v>
      </c>
      <c r="U2368">
        <v>22</v>
      </c>
      <c r="V2368">
        <v>3008</v>
      </c>
      <c r="W2368">
        <v>149</v>
      </c>
    </row>
    <row r="2369" spans="1:23">
      <c r="A2369" t="s">
        <v>471</v>
      </c>
      <c r="B2369" t="str">
        <f t="shared" si="36"/>
        <v>loan_yoy_historical_high_9_-1</v>
      </c>
      <c r="C2369" t="s">
        <v>443</v>
      </c>
      <c r="D2369" t="s">
        <v>333</v>
      </c>
      <c r="E2369">
        <v>9</v>
      </c>
      <c r="F2369">
        <v>-1</v>
      </c>
      <c r="G2369">
        <v>-1</v>
      </c>
      <c r="H2369" t="s">
        <v>330</v>
      </c>
      <c r="I2369" t="s">
        <v>331</v>
      </c>
      <c r="K2369">
        <v>-0.4991782325378078</v>
      </c>
      <c r="L2369">
        <v>-5.6285820278798908E-2</v>
      </c>
      <c r="M2369">
        <v>-0.23959835245840769</v>
      </c>
      <c r="N2369">
        <v>0.50335570469798663</v>
      </c>
      <c r="O2369">
        <v>-1.8478158669286281E-3</v>
      </c>
      <c r="P2369">
        <v>-0.30068482052542589</v>
      </c>
      <c r="Q2369">
        <v>0.76407682440359292</v>
      </c>
      <c r="R2369">
        <v>148</v>
      </c>
      <c r="S2369">
        <v>0</v>
      </c>
      <c r="T2369">
        <v>-0.65725556768484039</v>
      </c>
      <c r="U2369">
        <v>22</v>
      </c>
      <c r="V2369">
        <v>3008</v>
      </c>
      <c r="W2369">
        <v>149</v>
      </c>
    </row>
    <row r="2370" spans="1:23">
      <c r="A2370" t="s">
        <v>471</v>
      </c>
      <c r="B2370" t="str">
        <f t="shared" si="36"/>
        <v>newstarts_area_yoy_historical_high_9_1</v>
      </c>
      <c r="C2370" t="s">
        <v>340</v>
      </c>
      <c r="D2370" t="s">
        <v>333</v>
      </c>
      <c r="E2370">
        <v>9</v>
      </c>
      <c r="F2370">
        <v>1</v>
      </c>
      <c r="G2370">
        <v>1</v>
      </c>
      <c r="H2370" t="s">
        <v>330</v>
      </c>
      <c r="I2370" t="s">
        <v>331</v>
      </c>
      <c r="K2370">
        <v>0.90891661705604632</v>
      </c>
      <c r="L2370">
        <v>5.5658321551457002E-2</v>
      </c>
      <c r="M2370">
        <v>0.23697645626325639</v>
      </c>
      <c r="N2370">
        <v>0.56375838926174493</v>
      </c>
      <c r="O2370">
        <v>7.2346202513178057E-3</v>
      </c>
      <c r="P2370">
        <v>1.147695203089923</v>
      </c>
      <c r="Q2370">
        <v>0.25294621975589338</v>
      </c>
      <c r="R2370">
        <v>148</v>
      </c>
      <c r="S2370">
        <v>0</v>
      </c>
      <c r="T2370">
        <v>-0.50097277602212276</v>
      </c>
      <c r="U2370">
        <v>55</v>
      </c>
      <c r="V2370">
        <v>3008</v>
      </c>
      <c r="W2370">
        <v>149</v>
      </c>
    </row>
    <row r="2371" spans="1:23">
      <c r="A2371" t="s">
        <v>471</v>
      </c>
      <c r="B2371" t="str">
        <f t="shared" ref="B2371:B2434" si="37">C2371&amp;"_"&amp;D2371&amp;"_"&amp;E2371&amp;"_"&amp;F2371</f>
        <v>newstarts_area_yoy_historical_high_9_-1</v>
      </c>
      <c r="C2371" t="s">
        <v>340</v>
      </c>
      <c r="D2371" t="s">
        <v>333</v>
      </c>
      <c r="E2371">
        <v>9</v>
      </c>
      <c r="F2371">
        <v>-1</v>
      </c>
      <c r="G2371">
        <v>1</v>
      </c>
      <c r="H2371" t="s">
        <v>330</v>
      </c>
      <c r="I2371" t="s">
        <v>331</v>
      </c>
      <c r="K2371">
        <v>-0.72899087915473637</v>
      </c>
      <c r="L2371">
        <v>-0.10360934144824969</v>
      </c>
      <c r="M2371">
        <v>-0.44113753141974182</v>
      </c>
      <c r="N2371">
        <v>0.42953020134228193</v>
      </c>
      <c r="O2371">
        <v>-5.8675459008829412E-3</v>
      </c>
      <c r="P2371">
        <v>-0.95025518389768637</v>
      </c>
      <c r="Q2371">
        <v>0.34353179250237459</v>
      </c>
      <c r="R2371">
        <v>148</v>
      </c>
      <c r="S2371">
        <v>0</v>
      </c>
      <c r="T2371">
        <v>-0.89086275171613749</v>
      </c>
      <c r="U2371">
        <v>55</v>
      </c>
      <c r="V2371">
        <v>3008</v>
      </c>
      <c r="W2371">
        <v>149</v>
      </c>
    </row>
    <row r="2372" spans="1:23">
      <c r="A2372" t="s">
        <v>471</v>
      </c>
      <c r="B2372" t="str">
        <f t="shared" si="37"/>
        <v>completed_yoy_historical_high_9_1</v>
      </c>
      <c r="C2372" t="s">
        <v>444</v>
      </c>
      <c r="D2372" t="s">
        <v>333</v>
      </c>
      <c r="E2372">
        <v>9</v>
      </c>
      <c r="F2372">
        <v>1</v>
      </c>
      <c r="G2372">
        <v>1</v>
      </c>
      <c r="H2372" t="s">
        <v>330</v>
      </c>
      <c r="I2372" t="s">
        <v>331</v>
      </c>
      <c r="K2372">
        <v>0.24758193485274371</v>
      </c>
      <c r="L2372">
        <v>1.8704771308267532E-2</v>
      </c>
      <c r="M2372">
        <v>7.9626225213801957E-2</v>
      </c>
      <c r="N2372">
        <v>0.53691275167785235</v>
      </c>
      <c r="O2372">
        <v>4.4067852705523859E-3</v>
      </c>
      <c r="P2372">
        <v>0.70606325747385701</v>
      </c>
      <c r="Q2372">
        <v>0.48125876819643898</v>
      </c>
      <c r="R2372">
        <v>148</v>
      </c>
      <c r="S2372">
        <v>0</v>
      </c>
      <c r="T2372">
        <v>-0.59969128453507514</v>
      </c>
      <c r="U2372">
        <v>55</v>
      </c>
      <c r="V2372">
        <v>3008</v>
      </c>
      <c r="W2372">
        <v>149</v>
      </c>
    </row>
    <row r="2373" spans="1:23">
      <c r="A2373" t="s">
        <v>471</v>
      </c>
      <c r="B2373" t="str">
        <f t="shared" si="37"/>
        <v>completed_yoy_historical_high_9_-1</v>
      </c>
      <c r="C2373" t="s">
        <v>444</v>
      </c>
      <c r="D2373" t="s">
        <v>333</v>
      </c>
      <c r="E2373">
        <v>9</v>
      </c>
      <c r="F2373">
        <v>-1</v>
      </c>
      <c r="G2373">
        <v>1</v>
      </c>
      <c r="H2373" t="s">
        <v>330</v>
      </c>
      <c r="I2373" t="s">
        <v>331</v>
      </c>
      <c r="K2373">
        <v>-0.58533079094613683</v>
      </c>
      <c r="L2373">
        <v>-7.1092739807346761E-2</v>
      </c>
      <c r="M2373">
        <v>-0.3026418456377446</v>
      </c>
      <c r="N2373">
        <v>0.44966442953020141</v>
      </c>
      <c r="O2373">
        <v>-2.9628432123848629E-3</v>
      </c>
      <c r="P2373">
        <v>-0.46662992350950339</v>
      </c>
      <c r="Q2373">
        <v>0.64145082696554723</v>
      </c>
      <c r="R2373">
        <v>148</v>
      </c>
      <c r="S2373">
        <v>0</v>
      </c>
      <c r="T2373">
        <v>-0.61914404452621552</v>
      </c>
      <c r="U2373">
        <v>55</v>
      </c>
      <c r="V2373">
        <v>3008</v>
      </c>
      <c r="W2373">
        <v>149</v>
      </c>
    </row>
    <row r="2374" spans="1:23">
      <c r="A2374" t="s">
        <v>471</v>
      </c>
      <c r="B2374" t="str">
        <f t="shared" si="37"/>
        <v>sold_area_yoy_historical_high_9_1</v>
      </c>
      <c r="C2374" t="s">
        <v>346</v>
      </c>
      <c r="D2374" t="s">
        <v>333</v>
      </c>
      <c r="E2374">
        <v>9</v>
      </c>
      <c r="F2374">
        <v>1</v>
      </c>
      <c r="G2374">
        <v>-1</v>
      </c>
      <c r="H2374" t="s">
        <v>330</v>
      </c>
      <c r="I2374" t="s">
        <v>331</v>
      </c>
      <c r="K2374">
        <v>-0.64759498261383586</v>
      </c>
      <c r="L2374">
        <v>-8.3668264771119105E-2</v>
      </c>
      <c r="M2374">
        <v>-0.35619438134915471</v>
      </c>
      <c r="N2374">
        <v>0.43624161073825501</v>
      </c>
      <c r="O2374">
        <v>-3.9925922456016099E-3</v>
      </c>
      <c r="P2374">
        <v>-0.62702462072672849</v>
      </c>
      <c r="Q2374">
        <v>0.53160917634438154</v>
      </c>
      <c r="R2374">
        <v>148</v>
      </c>
      <c r="S2374">
        <v>0</v>
      </c>
      <c r="T2374">
        <v>-0.75979383985601212</v>
      </c>
      <c r="U2374">
        <v>37</v>
      </c>
      <c r="V2374">
        <v>3008</v>
      </c>
      <c r="W2374">
        <v>149</v>
      </c>
    </row>
    <row r="2375" spans="1:23">
      <c r="A2375" t="s">
        <v>471</v>
      </c>
      <c r="B2375" t="str">
        <f t="shared" si="37"/>
        <v>sold_area_yoy_historical_high_9_-1</v>
      </c>
      <c r="C2375" t="s">
        <v>346</v>
      </c>
      <c r="D2375" t="s">
        <v>333</v>
      </c>
      <c r="E2375">
        <v>9</v>
      </c>
      <c r="F2375">
        <v>-1</v>
      </c>
      <c r="G2375">
        <v>-1</v>
      </c>
      <c r="H2375" t="s">
        <v>330</v>
      </c>
      <c r="I2375" t="s">
        <v>331</v>
      </c>
      <c r="K2375">
        <v>0.46800921846234678</v>
      </c>
      <c r="L2375">
        <v>3.2685240160086559E-2</v>
      </c>
      <c r="M2375">
        <v>0.13914832499417751</v>
      </c>
      <c r="N2375">
        <v>0.55704697986577179</v>
      </c>
      <c r="O2375">
        <v>5.5684032308139283E-3</v>
      </c>
      <c r="P2375">
        <v>0.87554097888668159</v>
      </c>
      <c r="Q2375">
        <v>0.38269835843348132</v>
      </c>
      <c r="R2375">
        <v>148</v>
      </c>
      <c r="S2375">
        <v>0</v>
      </c>
      <c r="T2375">
        <v>-0.46231477965356849</v>
      </c>
      <c r="U2375">
        <v>37</v>
      </c>
      <c r="V2375">
        <v>3008</v>
      </c>
      <c r="W2375">
        <v>149</v>
      </c>
    </row>
    <row r="2376" spans="1:23">
      <c r="A2376" t="s">
        <v>471</v>
      </c>
      <c r="B2376" t="str">
        <f t="shared" si="37"/>
        <v>local_gov_budget_MA12_yoy_historical_high_9_1</v>
      </c>
      <c r="C2376" t="s">
        <v>389</v>
      </c>
      <c r="D2376" t="s">
        <v>333</v>
      </c>
      <c r="E2376">
        <v>9</v>
      </c>
      <c r="F2376">
        <v>1</v>
      </c>
      <c r="G2376">
        <v>-1</v>
      </c>
      <c r="H2376" t="s">
        <v>457</v>
      </c>
      <c r="I2376" t="s">
        <v>331</v>
      </c>
      <c r="K2376">
        <v>-0.6550389786001688</v>
      </c>
      <c r="L2376">
        <v>-9.489667884371511E-2</v>
      </c>
      <c r="M2376">
        <v>-0.41085799374613668</v>
      </c>
      <c r="N2376">
        <v>0.54887218045112784</v>
      </c>
      <c r="O2376">
        <v>-5.2413384726427269E-3</v>
      </c>
      <c r="P2376">
        <v>-0.82752135688334483</v>
      </c>
      <c r="Q2376">
        <v>0.40943516298771993</v>
      </c>
      <c r="R2376">
        <v>132</v>
      </c>
      <c r="S2376">
        <v>0</v>
      </c>
      <c r="T2376">
        <v>-0.78683909415676745</v>
      </c>
      <c r="U2376">
        <v>18</v>
      </c>
      <c r="V2376">
        <v>2690</v>
      </c>
      <c r="W2376">
        <v>133</v>
      </c>
    </row>
    <row r="2377" spans="1:23">
      <c r="A2377" t="s">
        <v>471</v>
      </c>
      <c r="B2377" t="str">
        <f t="shared" si="37"/>
        <v>local_gov_budget_MA12_yoy_historical_high_9_-1</v>
      </c>
      <c r="C2377" t="s">
        <v>389</v>
      </c>
      <c r="D2377" t="s">
        <v>333</v>
      </c>
      <c r="E2377">
        <v>9</v>
      </c>
      <c r="F2377">
        <v>-1</v>
      </c>
      <c r="G2377">
        <v>-1</v>
      </c>
      <c r="H2377" t="s">
        <v>457</v>
      </c>
      <c r="I2377" t="s">
        <v>331</v>
      </c>
      <c r="K2377">
        <v>0.63945709247387628</v>
      </c>
      <c r="L2377">
        <v>4.7401436011078817E-2</v>
      </c>
      <c r="M2377">
        <v>0.20522592716096449</v>
      </c>
      <c r="N2377">
        <v>0.44360902255639101</v>
      </c>
      <c r="O2377">
        <v>6.4803316925628298E-3</v>
      </c>
      <c r="P2377">
        <v>0.98452466109574843</v>
      </c>
      <c r="Q2377">
        <v>0.32665875447346632</v>
      </c>
      <c r="R2377">
        <v>132</v>
      </c>
      <c r="S2377">
        <v>0</v>
      </c>
      <c r="T2377">
        <v>-0.66666395281961388</v>
      </c>
      <c r="U2377">
        <v>18</v>
      </c>
      <c r="V2377">
        <v>2690</v>
      </c>
      <c r="W2377">
        <v>133</v>
      </c>
    </row>
    <row r="2378" spans="1:23">
      <c r="A2378" t="s">
        <v>471</v>
      </c>
      <c r="B2378" t="str">
        <f t="shared" si="37"/>
        <v>newstarts_area_ytd_yoy_historical_high_9_1</v>
      </c>
      <c r="C2378" t="s">
        <v>446</v>
      </c>
      <c r="D2378" t="s">
        <v>333</v>
      </c>
      <c r="E2378">
        <v>9</v>
      </c>
      <c r="F2378">
        <v>1</v>
      </c>
      <c r="G2378">
        <v>1</v>
      </c>
      <c r="H2378" t="s">
        <v>330</v>
      </c>
      <c r="I2378" t="s">
        <v>331</v>
      </c>
      <c r="K2378">
        <v>-0.53212311723060401</v>
      </c>
      <c r="L2378">
        <v>-6.1650239731754541E-2</v>
      </c>
      <c r="M2378">
        <v>-0.26243725196100898</v>
      </c>
      <c r="N2378">
        <v>0.52348993288590606</v>
      </c>
      <c r="O2378">
        <v>-2.2714424265050811E-3</v>
      </c>
      <c r="P2378">
        <v>-0.36885911207158423</v>
      </c>
      <c r="Q2378">
        <v>0.71275987709806721</v>
      </c>
      <c r="R2378">
        <v>148</v>
      </c>
      <c r="S2378">
        <v>0</v>
      </c>
      <c r="T2378">
        <v>-0.61110538770982359</v>
      </c>
      <c r="U2378">
        <v>19</v>
      </c>
      <c r="V2378">
        <v>3008</v>
      </c>
      <c r="W2378">
        <v>149</v>
      </c>
    </row>
    <row r="2379" spans="1:23">
      <c r="A2379" t="s">
        <v>471</v>
      </c>
      <c r="B2379" t="str">
        <f t="shared" si="37"/>
        <v>newstarts_area_ytd_yoy_historical_high_9_-1</v>
      </c>
      <c r="C2379" t="s">
        <v>446</v>
      </c>
      <c r="D2379" t="s">
        <v>333</v>
      </c>
      <c r="E2379">
        <v>9</v>
      </c>
      <c r="F2379">
        <v>-1</v>
      </c>
      <c r="G2379">
        <v>1</v>
      </c>
      <c r="H2379" t="s">
        <v>330</v>
      </c>
      <c r="I2379" t="s">
        <v>331</v>
      </c>
      <c r="K2379">
        <v>0.10570501173970941</v>
      </c>
      <c r="L2379">
        <v>8.4536684813909524E-3</v>
      </c>
      <c r="M2379">
        <v>3.5986194618200532E-2</v>
      </c>
      <c r="N2379">
        <v>0.4563758389261745</v>
      </c>
      <c r="O2379">
        <v>3.4604886582854291E-3</v>
      </c>
      <c r="P2379">
        <v>0.56134339609435291</v>
      </c>
      <c r="Q2379">
        <v>0.57541244732961105</v>
      </c>
      <c r="R2379">
        <v>148</v>
      </c>
      <c r="S2379">
        <v>0</v>
      </c>
      <c r="T2379">
        <v>-0.67919964685762513</v>
      </c>
      <c r="U2379">
        <v>19</v>
      </c>
      <c r="V2379">
        <v>3008</v>
      </c>
      <c r="W2379">
        <v>149</v>
      </c>
    </row>
    <row r="2380" spans="1:23">
      <c r="A2380" t="s">
        <v>471</v>
      </c>
      <c r="B2380" t="str">
        <f t="shared" si="37"/>
        <v>completed_area_ytd_yoy_historical_high_9_1</v>
      </c>
      <c r="C2380" t="s">
        <v>447</v>
      </c>
      <c r="D2380" t="s">
        <v>333</v>
      </c>
      <c r="E2380">
        <v>9</v>
      </c>
      <c r="F2380">
        <v>1</v>
      </c>
      <c r="G2380">
        <v>1</v>
      </c>
      <c r="H2380" t="s">
        <v>330</v>
      </c>
      <c r="I2380" t="s">
        <v>331</v>
      </c>
      <c r="K2380">
        <v>0.35867726559779078</v>
      </c>
      <c r="L2380">
        <v>2.6011033633986491E-2</v>
      </c>
      <c r="M2380">
        <v>0.1107318106570825</v>
      </c>
      <c r="N2380">
        <v>0.51006711409395977</v>
      </c>
      <c r="O2380">
        <v>4.7360809436654116E-3</v>
      </c>
      <c r="P2380">
        <v>0.78232235310221576</v>
      </c>
      <c r="Q2380">
        <v>0.4352750326368362</v>
      </c>
      <c r="R2380">
        <v>148</v>
      </c>
      <c r="S2380">
        <v>0</v>
      </c>
      <c r="T2380">
        <v>-0.7797936339183541</v>
      </c>
      <c r="U2380">
        <v>22</v>
      </c>
      <c r="V2380">
        <v>3008</v>
      </c>
      <c r="W2380">
        <v>149</v>
      </c>
    </row>
    <row r="2381" spans="1:23">
      <c r="A2381" t="s">
        <v>471</v>
      </c>
      <c r="B2381" t="str">
        <f t="shared" si="37"/>
        <v>completed_area_ytd_yoy_historical_high_9_-1</v>
      </c>
      <c r="C2381" t="s">
        <v>447</v>
      </c>
      <c r="D2381" t="s">
        <v>333</v>
      </c>
      <c r="E2381">
        <v>9</v>
      </c>
      <c r="F2381">
        <v>-1</v>
      </c>
      <c r="G2381">
        <v>1</v>
      </c>
      <c r="H2381" t="s">
        <v>330</v>
      </c>
      <c r="I2381" t="s">
        <v>331</v>
      </c>
      <c r="K2381">
        <v>-0.61923716010096208</v>
      </c>
      <c r="L2381">
        <v>-7.7707522589160138E-2</v>
      </c>
      <c r="M2381">
        <v>-0.33080940953960369</v>
      </c>
      <c r="N2381">
        <v>0.47651006711409388</v>
      </c>
      <c r="O2381">
        <v>-3.821160985732569E-3</v>
      </c>
      <c r="P2381">
        <v>-0.64238727843486565</v>
      </c>
      <c r="Q2381">
        <v>0.52161560451789035</v>
      </c>
      <c r="R2381">
        <v>148</v>
      </c>
      <c r="S2381">
        <v>0</v>
      </c>
      <c r="T2381">
        <v>-0.77754657981442432</v>
      </c>
      <c r="U2381">
        <v>22</v>
      </c>
      <c r="V2381">
        <v>3008</v>
      </c>
      <c r="W2381">
        <v>149</v>
      </c>
    </row>
    <row r="2382" spans="1:23">
      <c r="A2382" t="s">
        <v>471</v>
      </c>
      <c r="B2382" t="str">
        <f t="shared" si="37"/>
        <v>sold_area_ytd_yoy_historical_high_9_1</v>
      </c>
      <c r="C2382" t="s">
        <v>392</v>
      </c>
      <c r="D2382" t="s">
        <v>333</v>
      </c>
      <c r="E2382">
        <v>9</v>
      </c>
      <c r="F2382">
        <v>1</v>
      </c>
      <c r="G2382">
        <v>-1</v>
      </c>
      <c r="H2382" t="s">
        <v>330</v>
      </c>
      <c r="I2382" t="s">
        <v>331</v>
      </c>
      <c r="K2382">
        <v>-0.74372397910156796</v>
      </c>
      <c r="L2382">
        <v>-0.1077972308780186</v>
      </c>
      <c r="M2382">
        <v>-0.4589811111731168</v>
      </c>
      <c r="N2382">
        <v>0.44966442953020141</v>
      </c>
      <c r="O2382">
        <v>-6.3759336108618466E-3</v>
      </c>
      <c r="P2382">
        <v>-1.0502399278712331</v>
      </c>
      <c r="Q2382">
        <v>0.29531970393562029</v>
      </c>
      <c r="R2382">
        <v>148</v>
      </c>
      <c r="S2382">
        <v>0</v>
      </c>
      <c r="T2382">
        <v>-0.78869601831887737</v>
      </c>
      <c r="U2382">
        <v>17</v>
      </c>
      <c r="V2382">
        <v>3008</v>
      </c>
      <c r="W2382">
        <v>149</v>
      </c>
    </row>
    <row r="2383" spans="1:23">
      <c r="A2383" t="s">
        <v>471</v>
      </c>
      <c r="B2383" t="str">
        <f t="shared" si="37"/>
        <v>sold_area_ytd_yoy_historical_high_9_-1</v>
      </c>
      <c r="C2383" t="s">
        <v>392</v>
      </c>
      <c r="D2383" t="s">
        <v>333</v>
      </c>
      <c r="E2383">
        <v>9</v>
      </c>
      <c r="F2383">
        <v>-1</v>
      </c>
      <c r="G2383">
        <v>-1</v>
      </c>
      <c r="H2383" t="s">
        <v>330</v>
      </c>
      <c r="I2383" t="s">
        <v>331</v>
      </c>
      <c r="K2383">
        <v>1.0186586803620861</v>
      </c>
      <c r="L2383">
        <v>6.0613451124327478E-2</v>
      </c>
      <c r="M2383">
        <v>0.25808111138367112</v>
      </c>
      <c r="N2383">
        <v>0.53691275167785235</v>
      </c>
      <c r="O2383">
        <v>7.4735182777301437E-3</v>
      </c>
      <c r="P2383">
        <v>1.223737183607811</v>
      </c>
      <c r="Q2383">
        <v>0.22299604298675171</v>
      </c>
      <c r="R2383">
        <v>148</v>
      </c>
      <c r="S2383">
        <v>0</v>
      </c>
      <c r="T2383">
        <v>-0.53490759790759401</v>
      </c>
      <c r="U2383">
        <v>17</v>
      </c>
      <c r="V2383">
        <v>3008</v>
      </c>
      <c r="W2383">
        <v>149</v>
      </c>
    </row>
    <row r="2384" spans="1:23">
      <c r="A2384" t="s">
        <v>471</v>
      </c>
      <c r="B2384" t="str">
        <f t="shared" si="37"/>
        <v>CN_BOND_1Y_historical_high_9_1</v>
      </c>
      <c r="C2384" t="s">
        <v>448</v>
      </c>
      <c r="D2384" t="s">
        <v>333</v>
      </c>
      <c r="E2384">
        <v>9</v>
      </c>
      <c r="F2384">
        <v>1</v>
      </c>
      <c r="G2384">
        <v>-1</v>
      </c>
      <c r="H2384" t="s">
        <v>330</v>
      </c>
      <c r="I2384" t="s">
        <v>331</v>
      </c>
      <c r="K2384">
        <v>-0.50227631827024766</v>
      </c>
      <c r="L2384">
        <v>-5.677628445759586E-2</v>
      </c>
      <c r="M2384">
        <v>-0.24168654567633599</v>
      </c>
      <c r="N2384">
        <v>0.49664429530201343</v>
      </c>
      <c r="O2384">
        <v>-1.954291099267042E-3</v>
      </c>
      <c r="P2384">
        <v>-0.32465284464543998</v>
      </c>
      <c r="Q2384">
        <v>0.74590225241382269</v>
      </c>
      <c r="R2384">
        <v>148</v>
      </c>
      <c r="S2384">
        <v>0</v>
      </c>
      <c r="T2384">
        <v>-0.65050265810513053</v>
      </c>
      <c r="U2384">
        <v>25</v>
      </c>
      <c r="V2384">
        <v>3008</v>
      </c>
      <c r="W2384">
        <v>149</v>
      </c>
    </row>
    <row r="2385" spans="1:23">
      <c r="A2385" t="s">
        <v>471</v>
      </c>
      <c r="B2385" t="str">
        <f t="shared" si="37"/>
        <v>CN_BOND_1Y_historical_high_9_-1</v>
      </c>
      <c r="C2385" t="s">
        <v>448</v>
      </c>
      <c r="D2385" t="s">
        <v>333</v>
      </c>
      <c r="E2385">
        <v>9</v>
      </c>
      <c r="F2385">
        <v>-1</v>
      </c>
      <c r="G2385">
        <v>-1</v>
      </c>
      <c r="H2385" t="s">
        <v>330</v>
      </c>
      <c r="I2385" t="s">
        <v>331</v>
      </c>
      <c r="K2385">
        <v>3.9399637078478822E-2</v>
      </c>
      <c r="L2385">
        <v>3.2426480254286179E-3</v>
      </c>
      <c r="M2385">
        <v>1.380337596228853E-2</v>
      </c>
      <c r="N2385">
        <v>0.48993288590604028</v>
      </c>
      <c r="O2385">
        <v>3.0417479603865828E-3</v>
      </c>
      <c r="P2385">
        <v>0.49126244805069208</v>
      </c>
      <c r="Q2385">
        <v>0.62396855379733851</v>
      </c>
      <c r="R2385">
        <v>148</v>
      </c>
      <c r="S2385">
        <v>0</v>
      </c>
      <c r="T2385">
        <v>-0.49308724246855762</v>
      </c>
      <c r="U2385">
        <v>25</v>
      </c>
      <c r="V2385">
        <v>3008</v>
      </c>
      <c r="W2385">
        <v>149</v>
      </c>
    </row>
    <row r="2386" spans="1:23">
      <c r="A2386" t="s">
        <v>471</v>
      </c>
      <c r="B2386" t="str">
        <f t="shared" si="37"/>
        <v>CN_BOND_10Y_historical_high_9_1</v>
      </c>
      <c r="C2386" t="s">
        <v>449</v>
      </c>
      <c r="D2386" t="s">
        <v>333</v>
      </c>
      <c r="E2386">
        <v>9</v>
      </c>
      <c r="F2386">
        <v>1</v>
      </c>
      <c r="G2386">
        <v>-1</v>
      </c>
      <c r="H2386" t="s">
        <v>330</v>
      </c>
      <c r="I2386" t="s">
        <v>331</v>
      </c>
      <c r="K2386">
        <v>-0.56434002415691831</v>
      </c>
      <c r="L2386">
        <v>-6.7241920327818394E-2</v>
      </c>
      <c r="M2386">
        <v>-0.28624528673574029</v>
      </c>
      <c r="N2386">
        <v>0.49664429530201343</v>
      </c>
      <c r="O2386">
        <v>-2.9105997607677589E-3</v>
      </c>
      <c r="P2386">
        <v>-0.48996161671716443</v>
      </c>
      <c r="Q2386">
        <v>0.62488656849857316</v>
      </c>
      <c r="R2386">
        <v>148</v>
      </c>
      <c r="S2386">
        <v>0</v>
      </c>
      <c r="T2386">
        <v>-0.65950092427656914</v>
      </c>
      <c r="U2386">
        <v>24</v>
      </c>
      <c r="V2386">
        <v>3008</v>
      </c>
      <c r="W2386">
        <v>149</v>
      </c>
    </row>
    <row r="2387" spans="1:23">
      <c r="A2387" t="s">
        <v>471</v>
      </c>
      <c r="B2387" t="str">
        <f t="shared" si="37"/>
        <v>CN_BOND_10Y_historical_high_9_-1</v>
      </c>
      <c r="C2387" t="s">
        <v>449</v>
      </c>
      <c r="D2387" t="s">
        <v>333</v>
      </c>
      <c r="E2387">
        <v>9</v>
      </c>
      <c r="F2387">
        <v>-1</v>
      </c>
      <c r="G2387">
        <v>-1</v>
      </c>
      <c r="H2387" t="s">
        <v>330</v>
      </c>
      <c r="I2387" t="s">
        <v>331</v>
      </c>
      <c r="K2387">
        <v>0.18747152100475201</v>
      </c>
      <c r="L2387">
        <v>1.4499127569838949E-2</v>
      </c>
      <c r="M2387">
        <v>6.1722016688592729E-2</v>
      </c>
      <c r="N2387">
        <v>0.49664429530201343</v>
      </c>
      <c r="O2387">
        <v>3.8758492459293691E-3</v>
      </c>
      <c r="P2387">
        <v>0.63241766369386276</v>
      </c>
      <c r="Q2387">
        <v>0.52808980836142883</v>
      </c>
      <c r="R2387">
        <v>148</v>
      </c>
      <c r="S2387">
        <v>0</v>
      </c>
      <c r="T2387">
        <v>-0.70220527067069949</v>
      </c>
      <c r="U2387">
        <v>24</v>
      </c>
      <c r="V2387">
        <v>3008</v>
      </c>
      <c r="W2387">
        <v>149</v>
      </c>
    </row>
    <row r="2388" spans="1:23">
      <c r="A2388" t="s">
        <v>471</v>
      </c>
      <c r="B2388" t="str">
        <f t="shared" si="37"/>
        <v>TERM_SPREAD_historical_high_9_1</v>
      </c>
      <c r="C2388" t="s">
        <v>450</v>
      </c>
      <c r="D2388" t="s">
        <v>333</v>
      </c>
      <c r="E2388">
        <v>9</v>
      </c>
      <c r="F2388">
        <v>1</v>
      </c>
      <c r="G2388">
        <v>1</v>
      </c>
      <c r="H2388" t="s">
        <v>330</v>
      </c>
      <c r="I2388" t="s">
        <v>331</v>
      </c>
      <c r="K2388">
        <v>1.490385182049262</v>
      </c>
      <c r="L2388">
        <v>7.9438391886323512E-2</v>
      </c>
      <c r="M2388">
        <v>0.33827532561668222</v>
      </c>
      <c r="N2388">
        <v>0.51677852348993292</v>
      </c>
      <c r="O2388">
        <v>8.8417038725726368E-3</v>
      </c>
      <c r="P2388">
        <v>1.4553000881346949</v>
      </c>
      <c r="Q2388">
        <v>0.14770401408293571</v>
      </c>
      <c r="R2388">
        <v>148</v>
      </c>
      <c r="S2388">
        <v>0</v>
      </c>
      <c r="T2388">
        <v>-0.47171110199012589</v>
      </c>
      <c r="U2388">
        <v>41</v>
      </c>
      <c r="V2388">
        <v>3008</v>
      </c>
      <c r="W2388">
        <v>149</v>
      </c>
    </row>
    <row r="2389" spans="1:23">
      <c r="A2389" t="s">
        <v>471</v>
      </c>
      <c r="B2389" t="str">
        <f t="shared" si="37"/>
        <v>TERM_SPREAD_historical_high_9_-1</v>
      </c>
      <c r="C2389" t="s">
        <v>450</v>
      </c>
      <c r="D2389" t="s">
        <v>333</v>
      </c>
      <c r="E2389">
        <v>9</v>
      </c>
      <c r="F2389">
        <v>-1</v>
      </c>
      <c r="G2389">
        <v>1</v>
      </c>
      <c r="H2389" t="s">
        <v>330</v>
      </c>
      <c r="I2389" t="s">
        <v>331</v>
      </c>
      <c r="K2389">
        <v>-0.79226755046399067</v>
      </c>
      <c r="L2389">
        <v>-0.1233568630002928</v>
      </c>
      <c r="M2389">
        <v>-0.52529491103231518</v>
      </c>
      <c r="N2389">
        <v>0.46979865771812079</v>
      </c>
      <c r="O2389">
        <v>-7.8413746523809825E-3</v>
      </c>
      <c r="P2389">
        <v>-1.313676415331908</v>
      </c>
      <c r="Q2389">
        <v>0.19098787309963239</v>
      </c>
      <c r="R2389">
        <v>148</v>
      </c>
      <c r="S2389">
        <v>0</v>
      </c>
      <c r="T2389">
        <v>-0.8659466943431775</v>
      </c>
      <c r="U2389">
        <v>41</v>
      </c>
      <c r="V2389">
        <v>3008</v>
      </c>
      <c r="W2389">
        <v>149</v>
      </c>
    </row>
    <row r="2390" spans="1:23">
      <c r="A2390" t="s">
        <v>471</v>
      </c>
      <c r="B2390" t="str">
        <f t="shared" si="37"/>
        <v>US_BOND_5Y_historical_high_9_1</v>
      </c>
      <c r="C2390" t="s">
        <v>338</v>
      </c>
      <c r="D2390" t="s">
        <v>333</v>
      </c>
      <c r="E2390">
        <v>9</v>
      </c>
      <c r="F2390">
        <v>1</v>
      </c>
      <c r="G2390">
        <v>1</v>
      </c>
      <c r="H2390" t="s">
        <v>330</v>
      </c>
      <c r="I2390" t="s">
        <v>331</v>
      </c>
      <c r="K2390">
        <v>0.61558412736564905</v>
      </c>
      <c r="L2390">
        <v>4.1005784680595132E-2</v>
      </c>
      <c r="M2390">
        <v>0.17457711134102161</v>
      </c>
      <c r="N2390">
        <v>0.57718120805369133</v>
      </c>
      <c r="O2390">
        <v>5.8834319742733258E-3</v>
      </c>
      <c r="P2390">
        <v>0.98255394239648042</v>
      </c>
      <c r="Q2390">
        <v>0.32743050897809489</v>
      </c>
      <c r="R2390">
        <v>148</v>
      </c>
      <c r="S2390">
        <v>0</v>
      </c>
      <c r="T2390">
        <v>-0.46785765586959621</v>
      </c>
      <c r="U2390">
        <v>30</v>
      </c>
      <c r="V2390">
        <v>3008</v>
      </c>
      <c r="W2390">
        <v>149</v>
      </c>
    </row>
    <row r="2391" spans="1:23">
      <c r="A2391" t="s">
        <v>471</v>
      </c>
      <c r="B2391" t="str">
        <f t="shared" si="37"/>
        <v>US_BOND_5Y_historical_high_9_-1</v>
      </c>
      <c r="C2391" t="s">
        <v>338</v>
      </c>
      <c r="D2391" t="s">
        <v>333</v>
      </c>
      <c r="E2391">
        <v>9</v>
      </c>
      <c r="F2391">
        <v>-1</v>
      </c>
      <c r="G2391">
        <v>1</v>
      </c>
      <c r="H2391" t="s">
        <v>330</v>
      </c>
      <c r="I2391" t="s">
        <v>331</v>
      </c>
      <c r="K2391">
        <v>-0.6797852829868859</v>
      </c>
      <c r="L2391">
        <v>-9.099231532946106E-2</v>
      </c>
      <c r="M2391">
        <v>-0.38738864987421878</v>
      </c>
      <c r="N2391">
        <v>0.40268456375838918</v>
      </c>
      <c r="O2391">
        <v>-4.9408903993788944E-3</v>
      </c>
      <c r="P2391">
        <v>-0.81860798487681996</v>
      </c>
      <c r="Q2391">
        <v>0.41432623241228489</v>
      </c>
      <c r="R2391">
        <v>148</v>
      </c>
      <c r="S2391">
        <v>0</v>
      </c>
      <c r="T2391">
        <v>-0.81889032104184012</v>
      </c>
      <c r="U2391">
        <v>30</v>
      </c>
      <c r="V2391">
        <v>3008</v>
      </c>
      <c r="W2391">
        <v>149</v>
      </c>
    </row>
    <row r="2392" spans="1:23">
      <c r="A2392" t="s">
        <v>471</v>
      </c>
      <c r="B2392" t="str">
        <f t="shared" si="37"/>
        <v>US_BOND_10Y_historical_high_9_1</v>
      </c>
      <c r="C2392" t="s">
        <v>336</v>
      </c>
      <c r="D2392" t="s">
        <v>333</v>
      </c>
      <c r="E2392">
        <v>9</v>
      </c>
      <c r="F2392">
        <v>1</v>
      </c>
      <c r="G2392">
        <v>1</v>
      </c>
      <c r="H2392" t="s">
        <v>330</v>
      </c>
      <c r="I2392" t="s">
        <v>331</v>
      </c>
      <c r="K2392">
        <v>0.52512474289007205</v>
      </c>
      <c r="L2392">
        <v>3.5992710512219972E-2</v>
      </c>
      <c r="M2392">
        <v>0.15323109268508861</v>
      </c>
      <c r="N2392">
        <v>0.59731543624161076</v>
      </c>
      <c r="O2392">
        <v>5.4974361174838582E-3</v>
      </c>
      <c r="P2392">
        <v>0.92066312210258117</v>
      </c>
      <c r="Q2392">
        <v>0.35872457368060368</v>
      </c>
      <c r="R2392">
        <v>148</v>
      </c>
      <c r="S2392">
        <v>0</v>
      </c>
      <c r="T2392">
        <v>-0.60290251907926518</v>
      </c>
      <c r="U2392">
        <v>30</v>
      </c>
      <c r="V2392">
        <v>3008</v>
      </c>
      <c r="W2392">
        <v>149</v>
      </c>
    </row>
    <row r="2393" spans="1:23">
      <c r="A2393" t="s">
        <v>471</v>
      </c>
      <c r="B2393" t="str">
        <f t="shared" si="37"/>
        <v>US_BOND_10Y_historical_high_9_-1</v>
      </c>
      <c r="C2393" t="s">
        <v>336</v>
      </c>
      <c r="D2393" t="s">
        <v>333</v>
      </c>
      <c r="E2393">
        <v>9</v>
      </c>
      <c r="F2393">
        <v>-1</v>
      </c>
      <c r="G2393">
        <v>1</v>
      </c>
      <c r="H2393" t="s">
        <v>330</v>
      </c>
      <c r="I2393" t="s">
        <v>331</v>
      </c>
      <c r="K2393">
        <v>-0.66079245873689052</v>
      </c>
      <c r="L2393">
        <v>-8.6593710110874467E-2</v>
      </c>
      <c r="M2393">
        <v>-0.36865378103269453</v>
      </c>
      <c r="N2393">
        <v>0.38926174496644289</v>
      </c>
      <c r="O2393">
        <v>-4.5520859450833111E-3</v>
      </c>
      <c r="P2393">
        <v>-0.75111343495354554</v>
      </c>
      <c r="Q2393">
        <v>0.45377703472769282</v>
      </c>
      <c r="R2393">
        <v>148</v>
      </c>
      <c r="S2393">
        <v>0</v>
      </c>
      <c r="T2393">
        <v>-0.83989180486841364</v>
      </c>
      <c r="U2393">
        <v>30</v>
      </c>
      <c r="V2393">
        <v>3008</v>
      </c>
      <c r="W2393">
        <v>149</v>
      </c>
    </row>
    <row r="2394" spans="1:23">
      <c r="A2394" t="s">
        <v>471</v>
      </c>
      <c r="B2394" t="str">
        <f t="shared" si="37"/>
        <v>CNY_INDEX_historical_high_9_1</v>
      </c>
      <c r="C2394" t="s">
        <v>388</v>
      </c>
      <c r="D2394" t="s">
        <v>333</v>
      </c>
      <c r="E2394">
        <v>9</v>
      </c>
      <c r="F2394">
        <v>1</v>
      </c>
      <c r="G2394">
        <v>-1</v>
      </c>
      <c r="H2394" t="s">
        <v>458</v>
      </c>
      <c r="I2394" t="s">
        <v>331</v>
      </c>
      <c r="K2394">
        <v>-0.61354304746580257</v>
      </c>
      <c r="L2394">
        <v>-0.10801494489021431</v>
      </c>
      <c r="M2394">
        <v>-0.48265701711189268</v>
      </c>
      <c r="N2394">
        <v>0.41346153846153838</v>
      </c>
      <c r="O2394">
        <v>-6.8536459386820316E-3</v>
      </c>
      <c r="P2394">
        <v>-1.0412294585123201</v>
      </c>
      <c r="Q2394">
        <v>0.30020695655975982</v>
      </c>
      <c r="R2394">
        <v>103</v>
      </c>
      <c r="S2394">
        <v>0</v>
      </c>
      <c r="T2394">
        <v>-0.71127035891649293</v>
      </c>
      <c r="U2394">
        <v>15</v>
      </c>
      <c r="V2394">
        <v>2096</v>
      </c>
      <c r="W2394">
        <v>104</v>
      </c>
    </row>
    <row r="2395" spans="1:23">
      <c r="A2395" t="s">
        <v>471</v>
      </c>
      <c r="B2395" t="str">
        <f t="shared" si="37"/>
        <v>CNY_INDEX_historical_high_9_-1</v>
      </c>
      <c r="C2395" t="s">
        <v>388</v>
      </c>
      <c r="D2395" t="s">
        <v>333</v>
      </c>
      <c r="E2395">
        <v>9</v>
      </c>
      <c r="F2395">
        <v>-1</v>
      </c>
      <c r="G2395">
        <v>-1</v>
      </c>
      <c r="H2395" t="s">
        <v>458</v>
      </c>
      <c r="I2395" t="s">
        <v>331</v>
      </c>
      <c r="K2395">
        <v>0.70527817548132088</v>
      </c>
      <c r="L2395">
        <v>6.6273242417844491E-2</v>
      </c>
      <c r="M2395">
        <v>0.29613722001378417</v>
      </c>
      <c r="N2395">
        <v>0.58653846153846156</v>
      </c>
      <c r="O2395">
        <v>7.4687924301199953E-3</v>
      </c>
      <c r="P2395">
        <v>1.1050778709757729</v>
      </c>
      <c r="Q2395">
        <v>0.27170054983860298</v>
      </c>
      <c r="R2395">
        <v>103</v>
      </c>
      <c r="S2395">
        <v>0</v>
      </c>
      <c r="T2395">
        <v>-0.43895783772342112</v>
      </c>
      <c r="U2395">
        <v>15</v>
      </c>
      <c r="V2395">
        <v>2096</v>
      </c>
      <c r="W2395">
        <v>104</v>
      </c>
    </row>
    <row r="2396" spans="1:23">
      <c r="A2396" t="s">
        <v>471</v>
      </c>
      <c r="B2396" t="str">
        <f t="shared" si="37"/>
        <v>USD_INDEX_historical_high_9_1</v>
      </c>
      <c r="C2396" t="s">
        <v>452</v>
      </c>
      <c r="D2396" t="s">
        <v>333</v>
      </c>
      <c r="E2396">
        <v>9</v>
      </c>
      <c r="F2396">
        <v>1</v>
      </c>
      <c r="G2396">
        <v>1</v>
      </c>
      <c r="H2396" t="s">
        <v>330</v>
      </c>
      <c r="I2396" t="s">
        <v>331</v>
      </c>
      <c r="K2396">
        <v>0.3802459954924815</v>
      </c>
      <c r="L2396">
        <v>2.7365739390012411E-2</v>
      </c>
      <c r="M2396">
        <v>0.11649952392682771</v>
      </c>
      <c r="N2396">
        <v>0.49664429530201343</v>
      </c>
      <c r="O2396">
        <v>5.0907146634648522E-3</v>
      </c>
      <c r="P2396">
        <v>0.80021090306894338</v>
      </c>
      <c r="Q2396">
        <v>0.42487120721252031</v>
      </c>
      <c r="R2396">
        <v>148</v>
      </c>
      <c r="S2396">
        <v>0</v>
      </c>
      <c r="T2396">
        <v>-0.54040131007349057</v>
      </c>
      <c r="U2396">
        <v>32</v>
      </c>
      <c r="V2396">
        <v>3008</v>
      </c>
      <c r="W2396">
        <v>149</v>
      </c>
    </row>
    <row r="2397" spans="1:23">
      <c r="A2397" t="s">
        <v>471</v>
      </c>
      <c r="B2397" t="str">
        <f t="shared" si="37"/>
        <v>USD_INDEX_historical_high_9_-1</v>
      </c>
      <c r="C2397" t="s">
        <v>452</v>
      </c>
      <c r="D2397" t="s">
        <v>333</v>
      </c>
      <c r="E2397">
        <v>9</v>
      </c>
      <c r="F2397">
        <v>-1</v>
      </c>
      <c r="G2397">
        <v>1</v>
      </c>
      <c r="H2397" t="s">
        <v>330</v>
      </c>
      <c r="I2397" t="s">
        <v>331</v>
      </c>
      <c r="K2397">
        <v>-0.62518723774982643</v>
      </c>
      <c r="L2397">
        <v>-7.8923676564305545E-2</v>
      </c>
      <c r="M2397">
        <v>-0.33598839100441918</v>
      </c>
      <c r="N2397">
        <v>0.48993288590604028</v>
      </c>
      <c r="O2397">
        <v>-3.6630595976428751E-3</v>
      </c>
      <c r="P2397">
        <v>-0.59014289586762181</v>
      </c>
      <c r="Q2397">
        <v>0.55599482307417913</v>
      </c>
      <c r="R2397">
        <v>148</v>
      </c>
      <c r="S2397">
        <v>0</v>
      </c>
      <c r="T2397">
        <v>-0.76739347655696188</v>
      </c>
      <c r="U2397">
        <v>32</v>
      </c>
      <c r="V2397">
        <v>3008</v>
      </c>
      <c r="W2397">
        <v>149</v>
      </c>
    </row>
    <row r="2398" spans="1:23">
      <c r="A2398" t="s">
        <v>471</v>
      </c>
      <c r="B2398" t="str">
        <f t="shared" si="37"/>
        <v>DR007_historical_high_9_1</v>
      </c>
      <c r="C2398" t="s">
        <v>387</v>
      </c>
      <c r="D2398" t="s">
        <v>333</v>
      </c>
      <c r="E2398">
        <v>9</v>
      </c>
      <c r="F2398">
        <v>1</v>
      </c>
      <c r="G2398">
        <v>1</v>
      </c>
      <c r="H2398" t="s">
        <v>330</v>
      </c>
      <c r="I2398" t="s">
        <v>331</v>
      </c>
      <c r="K2398">
        <v>-0.61285829598536612</v>
      </c>
      <c r="L2398">
        <v>-7.6422917170148486E-2</v>
      </c>
      <c r="M2398">
        <v>-0.32533913535294662</v>
      </c>
      <c r="N2398">
        <v>0.55033557046979864</v>
      </c>
      <c r="O2398">
        <v>-3.6600556244775631E-3</v>
      </c>
      <c r="P2398">
        <v>-0.6163833867203341</v>
      </c>
      <c r="Q2398">
        <v>0.53858843666766176</v>
      </c>
      <c r="R2398">
        <v>148</v>
      </c>
      <c r="S2398">
        <v>0</v>
      </c>
      <c r="T2398">
        <v>-0.81177445332006848</v>
      </c>
      <c r="U2398">
        <v>38</v>
      </c>
      <c r="V2398">
        <v>3008</v>
      </c>
      <c r="W2398">
        <v>149</v>
      </c>
    </row>
    <row r="2399" spans="1:23">
      <c r="A2399" t="s">
        <v>471</v>
      </c>
      <c r="B2399" t="str">
        <f t="shared" si="37"/>
        <v>DR007_historical_high_9_-1</v>
      </c>
      <c r="C2399" t="s">
        <v>387</v>
      </c>
      <c r="D2399" t="s">
        <v>333</v>
      </c>
      <c r="E2399">
        <v>9</v>
      </c>
      <c r="F2399">
        <v>-1</v>
      </c>
      <c r="G2399">
        <v>1</v>
      </c>
      <c r="H2399" t="s">
        <v>330</v>
      </c>
      <c r="I2399" t="s">
        <v>331</v>
      </c>
      <c r="K2399">
        <v>0.3362905850507889</v>
      </c>
      <c r="L2399">
        <v>2.458395260493651E-2</v>
      </c>
      <c r="M2399">
        <v>0.10465606627185919</v>
      </c>
      <c r="N2399">
        <v>0.43624161073825501</v>
      </c>
      <c r="O2399">
        <v>4.6874930609667742E-3</v>
      </c>
      <c r="P2399">
        <v>0.7570827830004796</v>
      </c>
      <c r="Q2399">
        <v>0.45020386903258558</v>
      </c>
      <c r="R2399">
        <v>148</v>
      </c>
      <c r="S2399">
        <v>0</v>
      </c>
      <c r="T2399">
        <v>-0.68319986578571912</v>
      </c>
      <c r="U2399">
        <v>38</v>
      </c>
      <c r="V2399">
        <v>3008</v>
      </c>
      <c r="W2399">
        <v>149</v>
      </c>
    </row>
    <row r="2400" spans="1:23">
      <c r="A2400" t="s">
        <v>471</v>
      </c>
      <c r="B2400" t="str">
        <f t="shared" si="37"/>
        <v>CREDIT_SPREAD_historical_high_9_1</v>
      </c>
      <c r="C2400" t="s">
        <v>453</v>
      </c>
      <c r="D2400" t="s">
        <v>333</v>
      </c>
      <c r="E2400">
        <v>9</v>
      </c>
      <c r="F2400">
        <v>1</v>
      </c>
      <c r="G2400">
        <v>1</v>
      </c>
      <c r="H2400" t="s">
        <v>459</v>
      </c>
      <c r="I2400" t="s">
        <v>331</v>
      </c>
      <c r="K2400">
        <v>0.41774443493541891</v>
      </c>
      <c r="L2400">
        <v>3.0445726124475051E-2</v>
      </c>
      <c r="M2400">
        <v>0.12943080750979119</v>
      </c>
      <c r="N2400">
        <v>0.48965517241379308</v>
      </c>
      <c r="O2400">
        <v>5.0750417465889658E-3</v>
      </c>
      <c r="P2400">
        <v>0.82533032386029159</v>
      </c>
      <c r="Q2400">
        <v>0.41054926088524291</v>
      </c>
      <c r="R2400">
        <v>144</v>
      </c>
      <c r="S2400">
        <v>0</v>
      </c>
      <c r="T2400">
        <v>-0.49308724246855778</v>
      </c>
      <c r="U2400">
        <v>50</v>
      </c>
      <c r="V2400">
        <v>2933</v>
      </c>
      <c r="W2400">
        <v>145</v>
      </c>
    </row>
    <row r="2401" spans="1:23">
      <c r="A2401" t="s">
        <v>471</v>
      </c>
      <c r="B2401" t="str">
        <f t="shared" si="37"/>
        <v>CREDIT_SPREAD_historical_high_9_-1</v>
      </c>
      <c r="C2401" t="s">
        <v>453</v>
      </c>
      <c r="D2401" t="s">
        <v>333</v>
      </c>
      <c r="E2401">
        <v>9</v>
      </c>
      <c r="F2401">
        <v>-1</v>
      </c>
      <c r="G2401">
        <v>1</v>
      </c>
      <c r="H2401" t="s">
        <v>459</v>
      </c>
      <c r="I2401" t="s">
        <v>331</v>
      </c>
      <c r="K2401">
        <v>-0.62972643983020227</v>
      </c>
      <c r="L2401">
        <v>-8.1819712045505644E-2</v>
      </c>
      <c r="M2401">
        <v>-0.3478317894922921</v>
      </c>
      <c r="N2401">
        <v>0.49655172413793103</v>
      </c>
      <c r="O2401">
        <v>-4.1870084167001864E-3</v>
      </c>
      <c r="P2401">
        <v>-0.69679430794170916</v>
      </c>
      <c r="Q2401">
        <v>0.48705483825721801</v>
      </c>
      <c r="R2401">
        <v>144</v>
      </c>
      <c r="S2401">
        <v>0</v>
      </c>
      <c r="T2401">
        <v>-0.83216711811303956</v>
      </c>
      <c r="U2401">
        <v>50</v>
      </c>
      <c r="V2401">
        <v>2933</v>
      </c>
      <c r="W2401">
        <v>145</v>
      </c>
    </row>
    <row r="2402" spans="1:23">
      <c r="A2402" t="s">
        <v>471</v>
      </c>
      <c r="B2402" t="str">
        <f t="shared" si="37"/>
        <v>electricity_yoy_historical_high_12_1</v>
      </c>
      <c r="C2402" t="s">
        <v>435</v>
      </c>
      <c r="D2402" t="s">
        <v>333</v>
      </c>
      <c r="E2402">
        <v>12</v>
      </c>
      <c r="F2402">
        <v>1</v>
      </c>
      <c r="G2402">
        <v>-1</v>
      </c>
      <c r="H2402" t="s">
        <v>330</v>
      </c>
      <c r="I2402" t="s">
        <v>331</v>
      </c>
      <c r="K2402">
        <v>-0.72380714470307961</v>
      </c>
      <c r="L2402">
        <v>-0.1021853649166186</v>
      </c>
      <c r="M2402">
        <v>-0.43507069223693851</v>
      </c>
      <c r="N2402">
        <v>0.51677852348993292</v>
      </c>
      <c r="O2402">
        <v>-5.6498676447501129E-3</v>
      </c>
      <c r="P2402">
        <v>-0.90132221645973032</v>
      </c>
      <c r="Q2402">
        <v>0.36888142700824711</v>
      </c>
      <c r="R2402">
        <v>148</v>
      </c>
      <c r="S2402">
        <v>0</v>
      </c>
      <c r="T2402">
        <v>-0.86625775237873159</v>
      </c>
      <c r="U2402">
        <v>36</v>
      </c>
      <c r="V2402">
        <v>3008</v>
      </c>
      <c r="W2402">
        <v>149</v>
      </c>
    </row>
    <row r="2403" spans="1:23">
      <c r="A2403" t="s">
        <v>471</v>
      </c>
      <c r="B2403" t="str">
        <f t="shared" si="37"/>
        <v>electricity_yoy_historical_high_12_-1</v>
      </c>
      <c r="C2403" t="s">
        <v>435</v>
      </c>
      <c r="D2403" t="s">
        <v>333</v>
      </c>
      <c r="E2403">
        <v>12</v>
      </c>
      <c r="F2403">
        <v>-1</v>
      </c>
      <c r="G2403">
        <v>-1</v>
      </c>
      <c r="H2403" t="s">
        <v>330</v>
      </c>
      <c r="I2403" t="s">
        <v>331</v>
      </c>
      <c r="K2403">
        <v>0.87308905438236462</v>
      </c>
      <c r="L2403">
        <v>5.3983997457630162E-2</v>
      </c>
      <c r="M2403">
        <v>0.22984558662361421</v>
      </c>
      <c r="N2403">
        <v>0.46979865771812079</v>
      </c>
      <c r="O2403">
        <v>7.2354653508997146E-3</v>
      </c>
      <c r="P2403">
        <v>1.1226778692432191</v>
      </c>
      <c r="Q2403">
        <v>0.26339229452347418</v>
      </c>
      <c r="R2403">
        <v>148</v>
      </c>
      <c r="S2403">
        <v>0</v>
      </c>
      <c r="T2403">
        <v>-0.63749674405868628</v>
      </c>
      <c r="U2403">
        <v>36</v>
      </c>
      <c r="V2403">
        <v>3008</v>
      </c>
      <c r="W2403">
        <v>149</v>
      </c>
    </row>
    <row r="2404" spans="1:23">
      <c r="A2404" t="s">
        <v>471</v>
      </c>
      <c r="B2404" t="str">
        <f t="shared" si="37"/>
        <v>electricity_ytd_yoy_historical_high_12_1</v>
      </c>
      <c r="C2404" t="s">
        <v>436</v>
      </c>
      <c r="D2404" t="s">
        <v>333</v>
      </c>
      <c r="E2404">
        <v>12</v>
      </c>
      <c r="F2404">
        <v>1</v>
      </c>
      <c r="G2404">
        <v>-1</v>
      </c>
      <c r="H2404" t="s">
        <v>330</v>
      </c>
      <c r="I2404" t="s">
        <v>331</v>
      </c>
      <c r="K2404">
        <v>-0.2026468376411171</v>
      </c>
      <c r="L2404">
        <v>-1.8793012698783751E-2</v>
      </c>
      <c r="M2404">
        <v>-7.9995979379575047E-2</v>
      </c>
      <c r="N2404">
        <v>0.55033557046979864</v>
      </c>
      <c r="O2404">
        <v>1.285752053754819E-3</v>
      </c>
      <c r="P2404">
        <v>0.21033258770630481</v>
      </c>
      <c r="Q2404">
        <v>0.83369739500094142</v>
      </c>
      <c r="R2404">
        <v>148</v>
      </c>
      <c r="S2404">
        <v>0</v>
      </c>
      <c r="T2404">
        <v>-0.61053499815993018</v>
      </c>
      <c r="U2404">
        <v>17</v>
      </c>
      <c r="V2404">
        <v>3008</v>
      </c>
      <c r="W2404">
        <v>149</v>
      </c>
    </row>
    <row r="2405" spans="1:23">
      <c r="A2405" t="s">
        <v>471</v>
      </c>
      <c r="B2405" t="str">
        <f t="shared" si="37"/>
        <v>electricity_ytd_yoy_historical_high_12_-1</v>
      </c>
      <c r="C2405" t="s">
        <v>436</v>
      </c>
      <c r="D2405" t="s">
        <v>333</v>
      </c>
      <c r="E2405">
        <v>12</v>
      </c>
      <c r="F2405">
        <v>-1</v>
      </c>
      <c r="G2405">
        <v>-1</v>
      </c>
      <c r="H2405" t="s">
        <v>330</v>
      </c>
      <c r="I2405" t="s">
        <v>331</v>
      </c>
      <c r="K2405">
        <v>-0.35118610099344261</v>
      </c>
      <c r="L2405">
        <v>-3.5593640987137347E-2</v>
      </c>
      <c r="M2405">
        <v>-0.15151100124757069</v>
      </c>
      <c r="N2405">
        <v>0.42953020134228193</v>
      </c>
      <c r="O2405">
        <v>-9.831748905250383E-5</v>
      </c>
      <c r="P2405">
        <v>-1.5815696773323E-2</v>
      </c>
      <c r="Q2405">
        <v>0.9874027263416989</v>
      </c>
      <c r="R2405">
        <v>148</v>
      </c>
      <c r="S2405">
        <v>0</v>
      </c>
      <c r="T2405">
        <v>-0.74256831268917112</v>
      </c>
      <c r="U2405">
        <v>17</v>
      </c>
      <c r="V2405">
        <v>3008</v>
      </c>
      <c r="W2405">
        <v>149</v>
      </c>
    </row>
    <row r="2406" spans="1:23">
      <c r="A2406" t="s">
        <v>471</v>
      </c>
      <c r="B2406" t="str">
        <f t="shared" si="37"/>
        <v>industrial_value_added_yoy_historical_high_12_1</v>
      </c>
      <c r="C2406" t="s">
        <v>437</v>
      </c>
      <c r="D2406" t="s">
        <v>333</v>
      </c>
      <c r="E2406">
        <v>12</v>
      </c>
      <c r="F2406">
        <v>1</v>
      </c>
      <c r="G2406">
        <v>-1</v>
      </c>
      <c r="H2406" t="s">
        <v>330</v>
      </c>
      <c r="I2406" t="s">
        <v>331</v>
      </c>
      <c r="K2406">
        <v>-0.54312679872010738</v>
      </c>
      <c r="L2406">
        <v>-6.3519280180044713E-2</v>
      </c>
      <c r="M2406">
        <v>-0.27039508716063321</v>
      </c>
      <c r="N2406">
        <v>0.48993288590604028</v>
      </c>
      <c r="O2406">
        <v>-2.5011659418125022E-3</v>
      </c>
      <c r="P2406">
        <v>-0.41203000430752568</v>
      </c>
      <c r="Q2406">
        <v>0.68091358427386317</v>
      </c>
      <c r="R2406">
        <v>148</v>
      </c>
      <c r="S2406">
        <v>0</v>
      </c>
      <c r="T2406">
        <v>-0.63022790504023196</v>
      </c>
      <c r="U2406">
        <v>44</v>
      </c>
      <c r="V2406">
        <v>3008</v>
      </c>
      <c r="W2406">
        <v>149</v>
      </c>
    </row>
    <row r="2407" spans="1:23">
      <c r="A2407" t="s">
        <v>471</v>
      </c>
      <c r="B2407" t="str">
        <f t="shared" si="37"/>
        <v>industrial_value_added_yoy_historical_high_12_-1</v>
      </c>
      <c r="C2407" t="s">
        <v>437</v>
      </c>
      <c r="D2407" t="s">
        <v>333</v>
      </c>
      <c r="E2407">
        <v>12</v>
      </c>
      <c r="F2407">
        <v>-1</v>
      </c>
      <c r="G2407">
        <v>-1</v>
      </c>
      <c r="H2407" t="s">
        <v>330</v>
      </c>
      <c r="I2407" t="s">
        <v>331</v>
      </c>
      <c r="K2407">
        <v>0.13233565178698761</v>
      </c>
      <c r="L2407">
        <v>1.046635348037395E-2</v>
      </c>
      <c r="M2407">
        <v>4.4554197616187743E-2</v>
      </c>
      <c r="N2407">
        <v>0.49664429530201343</v>
      </c>
      <c r="O2407">
        <v>3.6301589542429031E-3</v>
      </c>
      <c r="P2407">
        <v>0.58712335729206255</v>
      </c>
      <c r="Q2407">
        <v>0.55801545854528645</v>
      </c>
      <c r="R2407">
        <v>148</v>
      </c>
      <c r="S2407">
        <v>0</v>
      </c>
      <c r="T2407">
        <v>-0.56519916695974282</v>
      </c>
      <c r="U2407">
        <v>44</v>
      </c>
      <c r="V2407">
        <v>3008</v>
      </c>
      <c r="W2407">
        <v>149</v>
      </c>
    </row>
    <row r="2408" spans="1:23">
      <c r="A2408" t="s">
        <v>471</v>
      </c>
      <c r="B2408" t="str">
        <f t="shared" si="37"/>
        <v>fixedasset_investment_yoy_historical_high_12_1</v>
      </c>
      <c r="C2408" t="s">
        <v>344</v>
      </c>
      <c r="D2408" t="s">
        <v>333</v>
      </c>
      <c r="E2408">
        <v>12</v>
      </c>
      <c r="F2408">
        <v>1</v>
      </c>
      <c r="G2408">
        <v>1</v>
      </c>
      <c r="H2408" t="s">
        <v>330</v>
      </c>
      <c r="I2408" t="s">
        <v>331</v>
      </c>
      <c r="K2408">
        <v>0.50019985268684475</v>
      </c>
      <c r="L2408">
        <v>3.4563550758028638E-2</v>
      </c>
      <c r="M2408">
        <v>0.14714594336829981</v>
      </c>
      <c r="N2408">
        <v>0.53020134228187921</v>
      </c>
      <c r="O2408">
        <v>5.4554805869569878E-3</v>
      </c>
      <c r="P2408">
        <v>0.90338158845141658</v>
      </c>
      <c r="Q2408">
        <v>0.36779143148530669</v>
      </c>
      <c r="R2408">
        <v>148</v>
      </c>
      <c r="S2408">
        <v>0</v>
      </c>
      <c r="T2408">
        <v>-0.51308974294342191</v>
      </c>
      <c r="U2408">
        <v>36</v>
      </c>
      <c r="V2408">
        <v>3008</v>
      </c>
      <c r="W2408">
        <v>149</v>
      </c>
    </row>
    <row r="2409" spans="1:23">
      <c r="A2409" t="s">
        <v>471</v>
      </c>
      <c r="B2409" t="str">
        <f t="shared" si="37"/>
        <v>fixedasset_investment_yoy_historical_high_12_-1</v>
      </c>
      <c r="C2409" t="s">
        <v>344</v>
      </c>
      <c r="D2409" t="s">
        <v>333</v>
      </c>
      <c r="E2409">
        <v>12</v>
      </c>
      <c r="F2409">
        <v>-1</v>
      </c>
      <c r="G2409">
        <v>1</v>
      </c>
      <c r="H2409" t="s">
        <v>330</v>
      </c>
      <c r="I2409" t="s">
        <v>331</v>
      </c>
      <c r="K2409">
        <v>-0.65515673579841249</v>
      </c>
      <c r="L2409">
        <v>-8.5331918597169709E-2</v>
      </c>
      <c r="M2409">
        <v>-0.36327996939061169</v>
      </c>
      <c r="N2409">
        <v>0.4563758389261745</v>
      </c>
      <c r="O2409">
        <v>-4.3673713250983416E-3</v>
      </c>
      <c r="P2409">
        <v>-0.70963927479216493</v>
      </c>
      <c r="Q2409">
        <v>0.47904438159380219</v>
      </c>
      <c r="R2409">
        <v>148</v>
      </c>
      <c r="S2409">
        <v>0</v>
      </c>
      <c r="T2409">
        <v>-0.76898714911736188</v>
      </c>
      <c r="U2409">
        <v>36</v>
      </c>
      <c r="V2409">
        <v>3008</v>
      </c>
      <c r="W2409">
        <v>149</v>
      </c>
    </row>
    <row r="2410" spans="1:23">
      <c r="A2410" t="s">
        <v>471</v>
      </c>
      <c r="B2410" t="str">
        <f t="shared" si="37"/>
        <v>fixedasset_investment_ytd_yoy_historical_high_12_1</v>
      </c>
      <c r="C2410" t="s">
        <v>390</v>
      </c>
      <c r="D2410" t="s">
        <v>333</v>
      </c>
      <c r="E2410">
        <v>12</v>
      </c>
      <c r="F2410">
        <v>1</v>
      </c>
      <c r="G2410">
        <v>-1</v>
      </c>
      <c r="H2410" t="s">
        <v>330</v>
      </c>
      <c r="I2410" t="s">
        <v>331</v>
      </c>
      <c r="K2410">
        <v>-0.72106603113978407</v>
      </c>
      <c r="L2410">
        <v>-0.10144224756882871</v>
      </c>
      <c r="M2410">
        <v>-0.43190426692814221</v>
      </c>
      <c r="N2410">
        <v>0.46979865771812079</v>
      </c>
      <c r="O2410">
        <v>-5.6430496163384506E-3</v>
      </c>
      <c r="P2410">
        <v>-0.90902017837336513</v>
      </c>
      <c r="Q2410">
        <v>0.36481739077971892</v>
      </c>
      <c r="R2410">
        <v>148</v>
      </c>
      <c r="S2410">
        <v>0</v>
      </c>
      <c r="T2410">
        <v>-0.78302977944974117</v>
      </c>
      <c r="U2410">
        <v>15</v>
      </c>
      <c r="V2410">
        <v>3008</v>
      </c>
      <c r="W2410">
        <v>149</v>
      </c>
    </row>
    <row r="2411" spans="1:23">
      <c r="A2411" t="s">
        <v>471</v>
      </c>
      <c r="B2411" t="str">
        <f t="shared" si="37"/>
        <v>fixedasset_investment_ytd_yoy_historical_high_12_-1</v>
      </c>
      <c r="C2411" t="s">
        <v>390</v>
      </c>
      <c r="D2411" t="s">
        <v>333</v>
      </c>
      <c r="E2411">
        <v>12</v>
      </c>
      <c r="F2411">
        <v>-1</v>
      </c>
      <c r="G2411">
        <v>-1</v>
      </c>
      <c r="H2411" t="s">
        <v>330</v>
      </c>
      <c r="I2411" t="s">
        <v>331</v>
      </c>
      <c r="K2411">
        <v>0.85468201047441594</v>
      </c>
      <c r="L2411">
        <v>5.3112340860505869E-2</v>
      </c>
      <c r="M2411">
        <v>0.22613306776971751</v>
      </c>
      <c r="N2411">
        <v>0.51677852348993292</v>
      </c>
      <c r="O2411">
        <v>7.0686641158892328E-3</v>
      </c>
      <c r="P2411">
        <v>1.1157174374977901</v>
      </c>
      <c r="Q2411">
        <v>0.26635138326579488</v>
      </c>
      <c r="R2411">
        <v>148</v>
      </c>
      <c r="S2411">
        <v>0</v>
      </c>
      <c r="T2411">
        <v>-0.69608470716344095</v>
      </c>
      <c r="U2411">
        <v>15</v>
      </c>
      <c r="V2411">
        <v>3008</v>
      </c>
      <c r="W2411">
        <v>149</v>
      </c>
    </row>
    <row r="2412" spans="1:23">
      <c r="A2412" t="s">
        <v>471</v>
      </c>
      <c r="B2412" t="str">
        <f t="shared" si="37"/>
        <v>pmi_manufacturing_historical_high_12_1</v>
      </c>
      <c r="C2412" t="s">
        <v>347</v>
      </c>
      <c r="D2412" t="s">
        <v>333</v>
      </c>
      <c r="E2412">
        <v>12</v>
      </c>
      <c r="F2412">
        <v>1</v>
      </c>
      <c r="G2412">
        <v>1</v>
      </c>
      <c r="H2412" t="s">
        <v>330</v>
      </c>
      <c r="I2412" t="s">
        <v>331</v>
      </c>
      <c r="K2412">
        <v>8.3708663681646422E-2</v>
      </c>
      <c r="L2412">
        <v>6.7574549350537527E-3</v>
      </c>
      <c r="M2412">
        <v>2.8765505647472909E-2</v>
      </c>
      <c r="N2412">
        <v>0.53020134228187921</v>
      </c>
      <c r="O2412">
        <v>3.3372569824830331E-3</v>
      </c>
      <c r="P2412">
        <v>0.54592990072764325</v>
      </c>
      <c r="Q2412">
        <v>0.58593607877336473</v>
      </c>
      <c r="R2412">
        <v>148</v>
      </c>
      <c r="S2412">
        <v>0</v>
      </c>
      <c r="T2412">
        <v>-0.52951872255720434</v>
      </c>
      <c r="U2412">
        <v>36</v>
      </c>
      <c r="V2412">
        <v>3008</v>
      </c>
      <c r="W2412">
        <v>149</v>
      </c>
    </row>
    <row r="2413" spans="1:23">
      <c r="A2413" t="s">
        <v>471</v>
      </c>
      <c r="B2413" t="str">
        <f t="shared" si="37"/>
        <v>pmi_manufacturing_historical_high_12_-1</v>
      </c>
      <c r="C2413" t="s">
        <v>347</v>
      </c>
      <c r="D2413" t="s">
        <v>333</v>
      </c>
      <c r="E2413">
        <v>12</v>
      </c>
      <c r="F2413">
        <v>-1</v>
      </c>
      <c r="G2413">
        <v>1</v>
      </c>
      <c r="H2413" t="s">
        <v>330</v>
      </c>
      <c r="I2413" t="s">
        <v>331</v>
      </c>
      <c r="K2413">
        <v>-0.52262648487301888</v>
      </c>
      <c r="L2413">
        <v>-6.0069281411787023E-2</v>
      </c>
      <c r="M2413">
        <v>-0.25570621932333382</v>
      </c>
      <c r="N2413">
        <v>0.44966442953020141</v>
      </c>
      <c r="O2413">
        <v>-2.1263074492639191E-3</v>
      </c>
      <c r="P2413">
        <v>-0.34114323842280342</v>
      </c>
      <c r="Q2413">
        <v>0.73347957901367722</v>
      </c>
      <c r="R2413">
        <v>148</v>
      </c>
      <c r="S2413">
        <v>0</v>
      </c>
      <c r="T2413">
        <v>-0.75823704814895287</v>
      </c>
      <c r="U2413">
        <v>36</v>
      </c>
      <c r="V2413">
        <v>3008</v>
      </c>
      <c r="W2413">
        <v>149</v>
      </c>
    </row>
    <row r="2414" spans="1:23">
      <c r="A2414" t="s">
        <v>471</v>
      </c>
      <c r="B2414" t="str">
        <f t="shared" si="37"/>
        <v>pmi_manufacturing_neworder_historical_high_12_1</v>
      </c>
      <c r="C2414" t="s">
        <v>424</v>
      </c>
      <c r="D2414" t="s">
        <v>333</v>
      </c>
      <c r="E2414">
        <v>12</v>
      </c>
      <c r="F2414">
        <v>1</v>
      </c>
      <c r="G2414">
        <v>1</v>
      </c>
      <c r="H2414" t="s">
        <v>330</v>
      </c>
      <c r="I2414" t="s">
        <v>331</v>
      </c>
      <c r="K2414">
        <v>-0.14891570952265559</v>
      </c>
      <c r="L2414">
        <v>-1.341765223745117E-2</v>
      </c>
      <c r="M2414">
        <v>-5.7114995514603098E-2</v>
      </c>
      <c r="N2414">
        <v>0.52348993288590606</v>
      </c>
      <c r="O2414">
        <v>1.666972249751426E-3</v>
      </c>
      <c r="P2414">
        <v>0.27543646084057521</v>
      </c>
      <c r="Q2414">
        <v>0.78336511296989997</v>
      </c>
      <c r="R2414">
        <v>148</v>
      </c>
      <c r="S2414">
        <v>0</v>
      </c>
      <c r="T2414">
        <v>-0.59028840738151356</v>
      </c>
      <c r="U2414">
        <v>45</v>
      </c>
      <c r="V2414">
        <v>3008</v>
      </c>
      <c r="W2414">
        <v>149</v>
      </c>
    </row>
    <row r="2415" spans="1:23">
      <c r="A2415" t="s">
        <v>471</v>
      </c>
      <c r="B2415" t="str">
        <f t="shared" si="37"/>
        <v>pmi_manufacturing_neworder_historical_high_12_-1</v>
      </c>
      <c r="C2415" t="s">
        <v>424</v>
      </c>
      <c r="D2415" t="s">
        <v>333</v>
      </c>
      <c r="E2415">
        <v>12</v>
      </c>
      <c r="F2415">
        <v>-1</v>
      </c>
      <c r="G2415">
        <v>1</v>
      </c>
      <c r="H2415" t="s">
        <v>330</v>
      </c>
      <c r="I2415" t="s">
        <v>331</v>
      </c>
      <c r="K2415">
        <v>-0.39214738194131599</v>
      </c>
      <c r="L2415">
        <v>-4.0848176325878012E-2</v>
      </c>
      <c r="M2415">
        <v>-0.17387866121021381</v>
      </c>
      <c r="N2415">
        <v>0.4563758389261745</v>
      </c>
      <c r="O2415">
        <v>-5.4510727399987007E-4</v>
      </c>
      <c r="P2415">
        <v>-8.7882572841176926E-2</v>
      </c>
      <c r="Q2415">
        <v>0.93008880702484076</v>
      </c>
      <c r="R2415">
        <v>148</v>
      </c>
      <c r="S2415">
        <v>0</v>
      </c>
      <c r="T2415">
        <v>-0.73936154659055542</v>
      </c>
      <c r="U2415">
        <v>45</v>
      </c>
      <c r="V2415">
        <v>3008</v>
      </c>
      <c r="W2415">
        <v>149</v>
      </c>
    </row>
    <row r="2416" spans="1:23">
      <c r="A2416" t="s">
        <v>471</v>
      </c>
      <c r="B2416" t="str">
        <f t="shared" si="37"/>
        <v>pmi_nonmanufacturing_historical_high_12_1</v>
      </c>
      <c r="C2416" t="s">
        <v>342</v>
      </c>
      <c r="D2416" t="s">
        <v>333</v>
      </c>
      <c r="E2416">
        <v>12</v>
      </c>
      <c r="F2416">
        <v>1</v>
      </c>
      <c r="G2416">
        <v>-1</v>
      </c>
      <c r="H2416" t="s">
        <v>330</v>
      </c>
      <c r="I2416" t="s">
        <v>331</v>
      </c>
      <c r="K2416">
        <v>-0.65094461824738103</v>
      </c>
      <c r="L2416">
        <v>-8.440113893693546E-2</v>
      </c>
      <c r="M2416">
        <v>-0.35931577559242778</v>
      </c>
      <c r="N2416">
        <v>0.49664429530201343</v>
      </c>
      <c r="O2416">
        <v>-4.1402186288318514E-3</v>
      </c>
      <c r="P2416">
        <v>-0.66568833502682356</v>
      </c>
      <c r="Q2416">
        <v>0.50664650484379847</v>
      </c>
      <c r="R2416">
        <v>148</v>
      </c>
      <c r="S2416">
        <v>0</v>
      </c>
      <c r="T2416">
        <v>-0.78503151725247144</v>
      </c>
      <c r="U2416">
        <v>46</v>
      </c>
      <c r="V2416">
        <v>3008</v>
      </c>
      <c r="W2416">
        <v>149</v>
      </c>
    </row>
    <row r="2417" spans="1:23">
      <c r="A2417" t="s">
        <v>471</v>
      </c>
      <c r="B2417" t="str">
        <f t="shared" si="37"/>
        <v>pmi_nonmanufacturing_historical_high_12_-1</v>
      </c>
      <c r="C2417" t="s">
        <v>342</v>
      </c>
      <c r="D2417" t="s">
        <v>333</v>
      </c>
      <c r="E2417">
        <v>12</v>
      </c>
      <c r="F2417">
        <v>-1</v>
      </c>
      <c r="G2417">
        <v>-1</v>
      </c>
      <c r="H2417" t="s">
        <v>330</v>
      </c>
      <c r="I2417" t="s">
        <v>331</v>
      </c>
      <c r="K2417">
        <v>0.4820966562891118</v>
      </c>
      <c r="L2417">
        <v>3.3511833951449521E-2</v>
      </c>
      <c r="M2417">
        <v>0.14266786869768461</v>
      </c>
      <c r="N2417">
        <v>0.48322147651006708</v>
      </c>
      <c r="O2417">
        <v>5.5967850562083452E-3</v>
      </c>
      <c r="P2417">
        <v>0.87774650113598995</v>
      </c>
      <c r="Q2417">
        <v>0.38150396765827288</v>
      </c>
      <c r="R2417">
        <v>148</v>
      </c>
      <c r="S2417">
        <v>0</v>
      </c>
      <c r="T2417">
        <v>-0.49308724246855778</v>
      </c>
      <c r="U2417">
        <v>46</v>
      </c>
      <c r="V2417">
        <v>3008</v>
      </c>
      <c r="W2417">
        <v>149</v>
      </c>
    </row>
    <row r="2418" spans="1:23">
      <c r="A2418" t="s">
        <v>471</v>
      </c>
      <c r="B2418" t="str">
        <f t="shared" si="37"/>
        <v>export_yoy_historical_high_12_1</v>
      </c>
      <c r="C2418" t="s">
        <v>438</v>
      </c>
      <c r="D2418" t="s">
        <v>333</v>
      </c>
      <c r="E2418">
        <v>12</v>
      </c>
      <c r="F2418">
        <v>1</v>
      </c>
      <c r="G2418">
        <v>-1</v>
      </c>
      <c r="H2418" t="s">
        <v>330</v>
      </c>
      <c r="I2418" t="s">
        <v>331</v>
      </c>
      <c r="K2418">
        <v>-0.41649121594702582</v>
      </c>
      <c r="L2418">
        <v>-4.412688346459448E-2</v>
      </c>
      <c r="M2418">
        <v>-0.1878358795310672</v>
      </c>
      <c r="N2418">
        <v>0.4563758389261745</v>
      </c>
      <c r="O2418">
        <v>-7.1074990705810288E-4</v>
      </c>
      <c r="P2418">
        <v>-0.1125473457813114</v>
      </c>
      <c r="Q2418">
        <v>0.91054194101015118</v>
      </c>
      <c r="R2418">
        <v>148</v>
      </c>
      <c r="S2418">
        <v>0</v>
      </c>
      <c r="T2418">
        <v>-0.72284668456920176</v>
      </c>
      <c r="U2418">
        <v>51</v>
      </c>
      <c r="V2418">
        <v>3008</v>
      </c>
      <c r="W2418">
        <v>149</v>
      </c>
    </row>
    <row r="2419" spans="1:23">
      <c r="A2419" t="s">
        <v>471</v>
      </c>
      <c r="B2419" t="str">
        <f t="shared" si="37"/>
        <v>export_yoy_historical_high_12_-1</v>
      </c>
      <c r="C2419" t="s">
        <v>438</v>
      </c>
      <c r="D2419" t="s">
        <v>333</v>
      </c>
      <c r="E2419">
        <v>12</v>
      </c>
      <c r="F2419">
        <v>-1</v>
      </c>
      <c r="G2419">
        <v>-1</v>
      </c>
      <c r="H2419" t="s">
        <v>330</v>
      </c>
      <c r="I2419" t="s">
        <v>331</v>
      </c>
      <c r="K2419">
        <v>-0.11340869530370271</v>
      </c>
      <c r="L2419">
        <v>-1.003361043254525E-2</v>
      </c>
      <c r="M2419">
        <v>-4.271029115349622E-2</v>
      </c>
      <c r="N2419">
        <v>0.52348993288590606</v>
      </c>
      <c r="O2419">
        <v>2.0527903675307312E-3</v>
      </c>
      <c r="P2419">
        <v>0.33188211309662669</v>
      </c>
      <c r="Q2419">
        <v>0.74044780515718611</v>
      </c>
      <c r="R2419">
        <v>148</v>
      </c>
      <c r="S2419">
        <v>0</v>
      </c>
      <c r="T2419">
        <v>-0.72393574638247682</v>
      </c>
      <c r="U2419">
        <v>51</v>
      </c>
      <c r="V2419">
        <v>3008</v>
      </c>
      <c r="W2419">
        <v>149</v>
      </c>
    </row>
    <row r="2420" spans="1:23">
      <c r="A2420" t="s">
        <v>471</v>
      </c>
      <c r="B2420" t="str">
        <f t="shared" si="37"/>
        <v>trade_balance_yoy_historical_high_12_1</v>
      </c>
      <c r="C2420" t="s">
        <v>439</v>
      </c>
      <c r="D2420" t="s">
        <v>333</v>
      </c>
      <c r="E2420">
        <v>12</v>
      </c>
      <c r="F2420">
        <v>1</v>
      </c>
      <c r="G2420">
        <v>1</v>
      </c>
      <c r="H2420" t="s">
        <v>330</v>
      </c>
      <c r="I2420" t="s">
        <v>331</v>
      </c>
      <c r="K2420">
        <v>-0.2864231028185612</v>
      </c>
      <c r="L2420">
        <v>-2.7875770947276331E-2</v>
      </c>
      <c r="M2420">
        <v>-0.1186581163722851</v>
      </c>
      <c r="N2420">
        <v>0.46979865771812079</v>
      </c>
      <c r="O2420">
        <v>4.3458677443678363E-4</v>
      </c>
      <c r="P2420">
        <v>7.1217035429391326E-2</v>
      </c>
      <c r="Q2420">
        <v>0.94332116853401471</v>
      </c>
      <c r="R2420">
        <v>148</v>
      </c>
      <c r="S2420">
        <v>0</v>
      </c>
      <c r="T2420">
        <v>-0.77586443756040824</v>
      </c>
      <c r="U2420">
        <v>55</v>
      </c>
      <c r="V2420">
        <v>3008</v>
      </c>
      <c r="W2420">
        <v>149</v>
      </c>
    </row>
    <row r="2421" spans="1:23">
      <c r="A2421" t="s">
        <v>471</v>
      </c>
      <c r="B2421" t="str">
        <f t="shared" si="37"/>
        <v>trade_balance_yoy_historical_high_12_-1</v>
      </c>
      <c r="C2421" t="s">
        <v>439</v>
      </c>
      <c r="D2421" t="s">
        <v>333</v>
      </c>
      <c r="E2421">
        <v>12</v>
      </c>
      <c r="F2421">
        <v>-1</v>
      </c>
      <c r="G2421">
        <v>1</v>
      </c>
      <c r="H2421" t="s">
        <v>330</v>
      </c>
      <c r="I2421" t="s">
        <v>331</v>
      </c>
      <c r="K2421">
        <v>-0.27501322394447469</v>
      </c>
      <c r="L2421">
        <v>-2.658299239877893E-2</v>
      </c>
      <c r="M2421">
        <v>-0.11315517735971629</v>
      </c>
      <c r="N2421">
        <v>0.51677852348993292</v>
      </c>
      <c r="O2421">
        <v>5.1383122573953153E-4</v>
      </c>
      <c r="P2421">
        <v>8.6285814847304132E-2</v>
      </c>
      <c r="Q2421">
        <v>0.93135583924794507</v>
      </c>
      <c r="R2421">
        <v>148</v>
      </c>
      <c r="S2421">
        <v>0</v>
      </c>
      <c r="T2421">
        <v>-0.69571637136539566</v>
      </c>
      <c r="U2421">
        <v>55</v>
      </c>
      <c r="V2421">
        <v>3008</v>
      </c>
      <c r="W2421">
        <v>149</v>
      </c>
    </row>
    <row r="2422" spans="1:23">
      <c r="A2422" t="s">
        <v>471</v>
      </c>
      <c r="B2422" t="str">
        <f t="shared" si="37"/>
        <v>CPI_historical_high_12_1</v>
      </c>
      <c r="C2422" t="s">
        <v>386</v>
      </c>
      <c r="D2422" t="s">
        <v>333</v>
      </c>
      <c r="E2422">
        <v>12</v>
      </c>
      <c r="F2422">
        <v>1</v>
      </c>
      <c r="G2422">
        <v>-1</v>
      </c>
      <c r="H2422" t="s">
        <v>330</v>
      </c>
      <c r="I2422" t="s">
        <v>331</v>
      </c>
      <c r="K2422">
        <v>-0.72219937624580022</v>
      </c>
      <c r="L2422">
        <v>-0.1017486831578019</v>
      </c>
      <c r="M2422">
        <v>-0.43320973455083389</v>
      </c>
      <c r="N2422">
        <v>0.46308724832214759</v>
      </c>
      <c r="O2422">
        <v>-5.7396457014078882E-3</v>
      </c>
      <c r="P2422">
        <v>-0.93075261875048265</v>
      </c>
      <c r="Q2422">
        <v>0.35349727155902921</v>
      </c>
      <c r="R2422">
        <v>148</v>
      </c>
      <c r="S2422">
        <v>0</v>
      </c>
      <c r="T2422">
        <v>-0.8362186902949752</v>
      </c>
      <c r="U2422">
        <v>29</v>
      </c>
      <c r="V2422">
        <v>3008</v>
      </c>
      <c r="W2422">
        <v>149</v>
      </c>
    </row>
    <row r="2423" spans="1:23">
      <c r="A2423" t="s">
        <v>471</v>
      </c>
      <c r="B2423" t="str">
        <f t="shared" si="37"/>
        <v>CPI_historical_high_12_-1</v>
      </c>
      <c r="C2423" t="s">
        <v>386</v>
      </c>
      <c r="D2423" t="s">
        <v>333</v>
      </c>
      <c r="E2423">
        <v>12</v>
      </c>
      <c r="F2423">
        <v>-1</v>
      </c>
      <c r="G2423">
        <v>-1</v>
      </c>
      <c r="H2423" t="s">
        <v>330</v>
      </c>
      <c r="I2423" t="s">
        <v>331</v>
      </c>
      <c r="K2423">
        <v>0.86224856936611949</v>
      </c>
      <c r="L2423">
        <v>5.3471606796860138E-2</v>
      </c>
      <c r="M2423">
        <v>0.22766309958575751</v>
      </c>
      <c r="N2423">
        <v>0.52348993288590606</v>
      </c>
      <c r="O2423">
        <v>7.0008232467437866E-3</v>
      </c>
      <c r="P2423">
        <v>1.129202928675334</v>
      </c>
      <c r="Q2423">
        <v>0.26063917709968321</v>
      </c>
      <c r="R2423">
        <v>148</v>
      </c>
      <c r="S2423">
        <v>0</v>
      </c>
      <c r="T2423">
        <v>-0.59709333503772322</v>
      </c>
      <c r="U2423">
        <v>29</v>
      </c>
      <c r="V2423">
        <v>3008</v>
      </c>
      <c r="W2423">
        <v>149</v>
      </c>
    </row>
    <row r="2424" spans="1:23">
      <c r="A2424" t="s">
        <v>471</v>
      </c>
      <c r="B2424" t="str">
        <f t="shared" si="37"/>
        <v>core_CPI_historical_high_12_1</v>
      </c>
      <c r="C2424" t="s">
        <v>440</v>
      </c>
      <c r="D2424" t="s">
        <v>333</v>
      </c>
      <c r="E2424">
        <v>12</v>
      </c>
      <c r="F2424">
        <v>1</v>
      </c>
      <c r="G2424">
        <v>-1</v>
      </c>
      <c r="H2424" t="s">
        <v>330</v>
      </c>
      <c r="I2424" t="s">
        <v>331</v>
      </c>
      <c r="K2424">
        <v>0.40456446327153989</v>
      </c>
      <c r="L2424">
        <v>2.88700833921538E-2</v>
      </c>
      <c r="M2424">
        <v>0.1229044367675686</v>
      </c>
      <c r="N2424">
        <v>0.55704697986577179</v>
      </c>
      <c r="O2424">
        <v>5.0665559166062791E-3</v>
      </c>
      <c r="P2424">
        <v>0.82589329116476906</v>
      </c>
      <c r="Q2424">
        <v>0.4101939863872609</v>
      </c>
      <c r="R2424">
        <v>148</v>
      </c>
      <c r="S2424">
        <v>0</v>
      </c>
      <c r="T2424">
        <v>-0.71662611095062356</v>
      </c>
      <c r="U2424">
        <v>23</v>
      </c>
      <c r="V2424">
        <v>3008</v>
      </c>
      <c r="W2424">
        <v>149</v>
      </c>
    </row>
    <row r="2425" spans="1:23">
      <c r="A2425" t="s">
        <v>471</v>
      </c>
      <c r="B2425" t="str">
        <f t="shared" si="37"/>
        <v>core_CPI_historical_high_12_-1</v>
      </c>
      <c r="C2425" t="s">
        <v>440</v>
      </c>
      <c r="D2425" t="s">
        <v>333</v>
      </c>
      <c r="E2425">
        <v>12</v>
      </c>
      <c r="F2425">
        <v>-1</v>
      </c>
      <c r="G2425">
        <v>-1</v>
      </c>
      <c r="H2425" t="s">
        <v>330</v>
      </c>
      <c r="I2425" t="s">
        <v>331</v>
      </c>
      <c r="K2425">
        <v>-0.63167670286183397</v>
      </c>
      <c r="L2425">
        <v>-8.0270411847060963E-2</v>
      </c>
      <c r="M2425">
        <v>-0.34172363214735368</v>
      </c>
      <c r="N2425">
        <v>0.42281879194630873</v>
      </c>
      <c r="O2425">
        <v>-3.8854848716337589E-3</v>
      </c>
      <c r="P2425">
        <v>-0.63012731900691488</v>
      </c>
      <c r="Q2425">
        <v>0.52958296505892855</v>
      </c>
      <c r="R2425">
        <v>148</v>
      </c>
      <c r="S2425">
        <v>0</v>
      </c>
      <c r="T2425">
        <v>-0.87320416888480568</v>
      </c>
      <c r="U2425">
        <v>23</v>
      </c>
      <c r="V2425">
        <v>3008</v>
      </c>
      <c r="W2425">
        <v>149</v>
      </c>
    </row>
    <row r="2426" spans="1:23">
      <c r="A2426" t="s">
        <v>471</v>
      </c>
      <c r="B2426" t="str">
        <f t="shared" si="37"/>
        <v>PPI_historical_high_12_1</v>
      </c>
      <c r="C2426" t="s">
        <v>421</v>
      </c>
      <c r="D2426" t="s">
        <v>333</v>
      </c>
      <c r="E2426">
        <v>12</v>
      </c>
      <c r="F2426">
        <v>1</v>
      </c>
      <c r="G2426">
        <v>1</v>
      </c>
      <c r="H2426" t="s">
        <v>330</v>
      </c>
      <c r="I2426" t="s">
        <v>331</v>
      </c>
      <c r="K2426">
        <v>0.46680060674326568</v>
      </c>
      <c r="L2426">
        <v>3.2613985618219037E-2</v>
      </c>
      <c r="M2426">
        <v>0.1388450034964363</v>
      </c>
      <c r="N2426">
        <v>0.53691275167785235</v>
      </c>
      <c r="O2426">
        <v>5.3163518410877814E-3</v>
      </c>
      <c r="P2426">
        <v>0.86981145280752203</v>
      </c>
      <c r="Q2426">
        <v>0.38581196020873282</v>
      </c>
      <c r="R2426">
        <v>148</v>
      </c>
      <c r="S2426">
        <v>0</v>
      </c>
      <c r="T2426">
        <v>-0.66918485159894803</v>
      </c>
      <c r="U2426">
        <v>19</v>
      </c>
      <c r="V2426">
        <v>3008</v>
      </c>
      <c r="W2426">
        <v>149</v>
      </c>
    </row>
    <row r="2427" spans="1:23">
      <c r="A2427" t="s">
        <v>471</v>
      </c>
      <c r="B2427" t="str">
        <f t="shared" si="37"/>
        <v>PPI_historical_high_12_-1</v>
      </c>
      <c r="C2427" t="s">
        <v>421</v>
      </c>
      <c r="D2427" t="s">
        <v>333</v>
      </c>
      <c r="E2427">
        <v>12</v>
      </c>
      <c r="F2427">
        <v>-1</v>
      </c>
      <c r="G2427">
        <v>1</v>
      </c>
      <c r="H2427" t="s">
        <v>330</v>
      </c>
      <c r="I2427" t="s">
        <v>331</v>
      </c>
      <c r="K2427">
        <v>-0.6473046085630485</v>
      </c>
      <c r="L2427">
        <v>-8.3605034174882631E-2</v>
      </c>
      <c r="M2427">
        <v>-0.35592525851383949</v>
      </c>
      <c r="N2427">
        <v>0.44966442953020141</v>
      </c>
      <c r="O2427">
        <v>-4.2655358989726281E-3</v>
      </c>
      <c r="P2427">
        <v>-0.70581423796094667</v>
      </c>
      <c r="Q2427">
        <v>0.48141317856048832</v>
      </c>
      <c r="R2427">
        <v>148</v>
      </c>
      <c r="S2427">
        <v>0</v>
      </c>
      <c r="T2427">
        <v>-0.87139056713930318</v>
      </c>
      <c r="U2427">
        <v>19</v>
      </c>
      <c r="V2427">
        <v>3008</v>
      </c>
      <c r="W2427">
        <v>149</v>
      </c>
    </row>
    <row r="2428" spans="1:23">
      <c r="A2428" t="s">
        <v>471</v>
      </c>
      <c r="B2428" t="str">
        <f t="shared" si="37"/>
        <v>CPI_PPI_historical_high_12_1</v>
      </c>
      <c r="C2428" t="s">
        <v>345</v>
      </c>
      <c r="D2428" t="s">
        <v>333</v>
      </c>
      <c r="E2428">
        <v>12</v>
      </c>
      <c r="F2428">
        <v>1</v>
      </c>
      <c r="G2428">
        <v>-1</v>
      </c>
      <c r="H2428" t="s">
        <v>330</v>
      </c>
      <c r="I2428" t="s">
        <v>331</v>
      </c>
      <c r="K2428">
        <v>-0.84003867585117531</v>
      </c>
      <c r="L2428">
        <v>-0.14234013833965631</v>
      </c>
      <c r="M2428">
        <v>-0.60624202777582892</v>
      </c>
      <c r="N2428">
        <v>0.44295302013422821</v>
      </c>
      <c r="O2428">
        <v>-9.4381065870617949E-3</v>
      </c>
      <c r="P2428">
        <v>-1.5465186731888341</v>
      </c>
      <c r="Q2428">
        <v>0.1241150034971959</v>
      </c>
      <c r="R2428">
        <v>148</v>
      </c>
      <c r="S2428">
        <v>0</v>
      </c>
      <c r="T2428">
        <v>-0.91834221571103791</v>
      </c>
      <c r="U2428">
        <v>22</v>
      </c>
      <c r="V2428">
        <v>3008</v>
      </c>
      <c r="W2428">
        <v>149</v>
      </c>
    </row>
    <row r="2429" spans="1:23">
      <c r="A2429" t="s">
        <v>471</v>
      </c>
      <c r="B2429" t="str">
        <f t="shared" si="37"/>
        <v>CPI_PPI_historical_high_12_-1</v>
      </c>
      <c r="C2429" t="s">
        <v>345</v>
      </c>
      <c r="D2429" t="s">
        <v>333</v>
      </c>
      <c r="E2429">
        <v>12</v>
      </c>
      <c r="F2429">
        <v>-1</v>
      </c>
      <c r="G2429">
        <v>-1</v>
      </c>
      <c r="H2429" t="s">
        <v>330</v>
      </c>
      <c r="I2429" t="s">
        <v>331</v>
      </c>
      <c r="K2429">
        <v>2.2341181026605881</v>
      </c>
      <c r="L2429">
        <v>0.10333046976133151</v>
      </c>
      <c r="M2429">
        <v>0.44009563465266099</v>
      </c>
      <c r="N2429">
        <v>0.55033557046979864</v>
      </c>
      <c r="O2429">
        <v>1.075020686591328E-2</v>
      </c>
      <c r="P2429">
        <v>1.7190718898034909</v>
      </c>
      <c r="Q2429">
        <v>8.7692065967411401E-2</v>
      </c>
      <c r="R2429">
        <v>148</v>
      </c>
      <c r="S2429">
        <v>0</v>
      </c>
      <c r="T2429">
        <v>-0.60764287379754989</v>
      </c>
      <c r="U2429">
        <v>22</v>
      </c>
      <c r="V2429">
        <v>3008</v>
      </c>
      <c r="W2429">
        <v>149</v>
      </c>
    </row>
    <row r="2430" spans="1:23">
      <c r="A2430" t="s">
        <v>471</v>
      </c>
      <c r="B2430" t="str">
        <f t="shared" si="37"/>
        <v>core_CPI_PPI_historical_high_12_1</v>
      </c>
      <c r="C2430" t="s">
        <v>420</v>
      </c>
      <c r="D2430" t="s">
        <v>333</v>
      </c>
      <c r="E2430">
        <v>12</v>
      </c>
      <c r="F2430">
        <v>1</v>
      </c>
      <c r="G2430">
        <v>-1</v>
      </c>
      <c r="H2430" t="s">
        <v>330</v>
      </c>
      <c r="I2430" t="s">
        <v>331</v>
      </c>
      <c r="K2430">
        <v>0.1698166538107273</v>
      </c>
      <c r="L2430">
        <v>1.32268208866384E-2</v>
      </c>
      <c r="M2430">
        <v>5.6305633262571389E-2</v>
      </c>
      <c r="N2430">
        <v>0.50335570469798663</v>
      </c>
      <c r="O2430">
        <v>3.722908008749221E-3</v>
      </c>
      <c r="P2430">
        <v>0.61598798903869945</v>
      </c>
      <c r="Q2430">
        <v>0.53884865763274825</v>
      </c>
      <c r="R2430">
        <v>148</v>
      </c>
      <c r="S2430">
        <v>0</v>
      </c>
      <c r="T2430">
        <v>-0.70434403291163872</v>
      </c>
      <c r="U2430">
        <v>23</v>
      </c>
      <c r="V2430">
        <v>3008</v>
      </c>
      <c r="W2430">
        <v>149</v>
      </c>
    </row>
    <row r="2431" spans="1:23">
      <c r="A2431" t="s">
        <v>471</v>
      </c>
      <c r="B2431" t="str">
        <f t="shared" si="37"/>
        <v>core_CPI_PPI_historical_high_12_-1</v>
      </c>
      <c r="C2431" t="s">
        <v>420</v>
      </c>
      <c r="D2431" t="s">
        <v>333</v>
      </c>
      <c r="E2431">
        <v>12</v>
      </c>
      <c r="F2431">
        <v>-1</v>
      </c>
      <c r="G2431">
        <v>-1</v>
      </c>
      <c r="H2431" t="s">
        <v>330</v>
      </c>
      <c r="I2431" t="s">
        <v>331</v>
      </c>
      <c r="K2431">
        <v>-0.55776504594114407</v>
      </c>
      <c r="L2431">
        <v>-6.6070658065399468E-2</v>
      </c>
      <c r="M2431">
        <v>-0.28125807964975119</v>
      </c>
      <c r="N2431">
        <v>0.48322147651006708</v>
      </c>
      <c r="O2431">
        <v>-2.802207637843251E-3</v>
      </c>
      <c r="P2431">
        <v>-0.46886619877310848</v>
      </c>
      <c r="Q2431">
        <v>0.63985518041922396</v>
      </c>
      <c r="R2431">
        <v>148</v>
      </c>
      <c r="S2431">
        <v>0</v>
      </c>
      <c r="T2431">
        <v>-0.74096457222966594</v>
      </c>
      <c r="U2431">
        <v>23</v>
      </c>
      <c r="V2431">
        <v>3008</v>
      </c>
      <c r="W2431">
        <v>149</v>
      </c>
    </row>
    <row r="2432" spans="1:23">
      <c r="A2432" t="s">
        <v>471</v>
      </c>
      <c r="B2432" t="str">
        <f t="shared" si="37"/>
        <v>tot_retail_sales_yoy_historical_high_12_1</v>
      </c>
      <c r="C2432" t="s">
        <v>441</v>
      </c>
      <c r="D2432" t="s">
        <v>333</v>
      </c>
      <c r="E2432">
        <v>12</v>
      </c>
      <c r="F2432">
        <v>1</v>
      </c>
      <c r="G2432">
        <v>1</v>
      </c>
      <c r="H2432" t="s">
        <v>330</v>
      </c>
      <c r="I2432" t="s">
        <v>331</v>
      </c>
      <c r="K2432">
        <v>5.4842435792050281E-2</v>
      </c>
      <c r="L2432">
        <v>4.482968794923714E-3</v>
      </c>
      <c r="M2432">
        <v>1.9083246695548579E-2</v>
      </c>
      <c r="N2432">
        <v>0.56375838926174493</v>
      </c>
      <c r="O2432">
        <v>3.2637330606869108E-3</v>
      </c>
      <c r="P2432">
        <v>0.52325989012862562</v>
      </c>
      <c r="Q2432">
        <v>0.60157596570964178</v>
      </c>
      <c r="R2432">
        <v>148</v>
      </c>
      <c r="S2432">
        <v>0</v>
      </c>
      <c r="T2432">
        <v>-0.53703938186839695</v>
      </c>
      <c r="U2432">
        <v>27</v>
      </c>
      <c r="V2432">
        <v>3008</v>
      </c>
      <c r="W2432">
        <v>149</v>
      </c>
    </row>
    <row r="2433" spans="1:23">
      <c r="A2433" t="s">
        <v>471</v>
      </c>
      <c r="B2433" t="str">
        <f t="shared" si="37"/>
        <v>tot_retail_sales_yoy_historical_high_12_-1</v>
      </c>
      <c r="C2433" t="s">
        <v>441</v>
      </c>
      <c r="D2433" t="s">
        <v>333</v>
      </c>
      <c r="E2433">
        <v>12</v>
      </c>
      <c r="F2433">
        <v>-1</v>
      </c>
      <c r="G2433">
        <v>1</v>
      </c>
      <c r="H2433" t="s">
        <v>330</v>
      </c>
      <c r="I2433" t="s">
        <v>331</v>
      </c>
      <c r="K2433">
        <v>-0.50956294835936977</v>
      </c>
      <c r="L2433">
        <v>-5.7940963203787499E-2</v>
      </c>
      <c r="M2433">
        <v>-0.24664496791671181</v>
      </c>
      <c r="N2433">
        <v>0.42953020134228193</v>
      </c>
      <c r="O2433">
        <v>-1.8330868627826171E-3</v>
      </c>
      <c r="P2433">
        <v>-0.28871935212225652</v>
      </c>
      <c r="Q2433">
        <v>0.77320014301969908</v>
      </c>
      <c r="R2433">
        <v>148</v>
      </c>
      <c r="S2433">
        <v>0</v>
      </c>
      <c r="T2433">
        <v>-0.66744351387749656</v>
      </c>
      <c r="U2433">
        <v>27</v>
      </c>
      <c r="V2433">
        <v>3008</v>
      </c>
      <c r="W2433">
        <v>149</v>
      </c>
    </row>
    <row r="2434" spans="1:23">
      <c r="A2434" t="s">
        <v>471</v>
      </c>
      <c r="B2434" t="str">
        <f t="shared" si="37"/>
        <v>consumer_confidence_historical_high_12_1</v>
      </c>
      <c r="C2434" t="s">
        <v>442</v>
      </c>
      <c r="D2434" t="s">
        <v>333</v>
      </c>
      <c r="E2434">
        <v>12</v>
      </c>
      <c r="F2434">
        <v>1</v>
      </c>
      <c r="G2434">
        <v>-1</v>
      </c>
      <c r="H2434" t="s">
        <v>330</v>
      </c>
      <c r="I2434" t="s">
        <v>331</v>
      </c>
      <c r="K2434">
        <v>-0.47284454810703952</v>
      </c>
      <c r="L2434">
        <v>-5.2225606260255193E-2</v>
      </c>
      <c r="M2434">
        <v>-0.2223129177171268</v>
      </c>
      <c r="N2434">
        <v>0.50335570469798663</v>
      </c>
      <c r="O2434">
        <v>-1.61615185691278E-3</v>
      </c>
      <c r="P2434">
        <v>-0.27059719963013917</v>
      </c>
      <c r="Q2434">
        <v>0.78707784930973235</v>
      </c>
      <c r="R2434">
        <v>148</v>
      </c>
      <c r="S2434">
        <v>0</v>
      </c>
      <c r="T2434">
        <v>-0.71107594810916175</v>
      </c>
      <c r="U2434">
        <v>27</v>
      </c>
      <c r="V2434">
        <v>3008</v>
      </c>
      <c r="W2434">
        <v>149</v>
      </c>
    </row>
    <row r="2435" spans="1:23">
      <c r="A2435" t="s">
        <v>471</v>
      </c>
      <c r="B2435" t="str">
        <f t="shared" ref="B2435:B2498" si="38">C2435&amp;"_"&amp;D2435&amp;"_"&amp;E2435&amp;"_"&amp;F2435</f>
        <v>consumer_confidence_historical_high_12_-1</v>
      </c>
      <c r="C2435" t="s">
        <v>442</v>
      </c>
      <c r="D2435" t="s">
        <v>333</v>
      </c>
      <c r="E2435">
        <v>12</v>
      </c>
      <c r="F2435">
        <v>-1</v>
      </c>
      <c r="G2435">
        <v>-1</v>
      </c>
      <c r="H2435" t="s">
        <v>330</v>
      </c>
      <c r="I2435" t="s">
        <v>331</v>
      </c>
      <c r="K2435">
        <v>-1.863138795665897E-2</v>
      </c>
      <c r="L2435">
        <v>-1.5743574509446969E-3</v>
      </c>
      <c r="M2435">
        <v>-6.7016933552683606E-3</v>
      </c>
      <c r="N2435">
        <v>0.48322147651006708</v>
      </c>
      <c r="O2435">
        <v>2.583014099876481E-3</v>
      </c>
      <c r="P2435">
        <v>0.42294036666149332</v>
      </c>
      <c r="Q2435">
        <v>0.6729526669732665</v>
      </c>
      <c r="R2435">
        <v>148</v>
      </c>
      <c r="S2435">
        <v>0</v>
      </c>
      <c r="T2435">
        <v>-0.54738777379835957</v>
      </c>
      <c r="U2435">
        <v>27</v>
      </c>
      <c r="V2435">
        <v>3008</v>
      </c>
      <c r="W2435">
        <v>149</v>
      </c>
    </row>
    <row r="2436" spans="1:23">
      <c r="A2436" t="s">
        <v>471</v>
      </c>
      <c r="B2436" t="str">
        <f t="shared" si="38"/>
        <v>M1_historical_high_12_1</v>
      </c>
      <c r="C2436" t="s">
        <v>343</v>
      </c>
      <c r="D2436" t="s">
        <v>333</v>
      </c>
      <c r="E2436">
        <v>12</v>
      </c>
      <c r="F2436">
        <v>1</v>
      </c>
      <c r="G2436">
        <v>-1</v>
      </c>
      <c r="H2436" t="s">
        <v>330</v>
      </c>
      <c r="I2436" t="s">
        <v>331</v>
      </c>
      <c r="K2436">
        <v>-0.90072045951435376</v>
      </c>
      <c r="L2436">
        <v>-0.17593716978628579</v>
      </c>
      <c r="M2436">
        <v>-0.74965043492677119</v>
      </c>
      <c r="N2436">
        <v>0.42953020134228193</v>
      </c>
      <c r="O2436">
        <v>-1.275292344693464E-2</v>
      </c>
      <c r="P2436">
        <v>-2.153165389917775</v>
      </c>
      <c r="Q2436">
        <v>3.292580696583295E-2</v>
      </c>
      <c r="R2436">
        <v>148</v>
      </c>
      <c r="S2436">
        <v>1</v>
      </c>
      <c r="T2436">
        <v>-0.91664706571038568</v>
      </c>
      <c r="U2436">
        <v>23</v>
      </c>
      <c r="V2436">
        <v>3008</v>
      </c>
      <c r="W2436">
        <v>149</v>
      </c>
    </row>
    <row r="2437" spans="1:23">
      <c r="A2437" t="s">
        <v>471</v>
      </c>
      <c r="B2437" t="str">
        <f t="shared" si="38"/>
        <v>M1_historical_high_12_-1</v>
      </c>
      <c r="C2437" t="s">
        <v>343</v>
      </c>
      <c r="D2437" t="s">
        <v>333</v>
      </c>
      <c r="E2437">
        <v>12</v>
      </c>
      <c r="F2437">
        <v>-1</v>
      </c>
      <c r="G2437">
        <v>-1</v>
      </c>
      <c r="H2437" t="s">
        <v>330</v>
      </c>
      <c r="I2437" t="s">
        <v>331</v>
      </c>
      <c r="K2437">
        <v>4.2108804253588383</v>
      </c>
      <c r="L2437">
        <v>0.14831323943555999</v>
      </c>
      <c r="M2437">
        <v>0.63194766963298354</v>
      </c>
      <c r="N2437">
        <v>0.5436241610738255</v>
      </c>
      <c r="O2437">
        <v>1.3857113687534129E-2</v>
      </c>
      <c r="P2437">
        <v>2.2656692133474312</v>
      </c>
      <c r="Q2437">
        <v>2.492238446327456E-2</v>
      </c>
      <c r="R2437">
        <v>148</v>
      </c>
      <c r="S2437">
        <v>1</v>
      </c>
      <c r="T2437">
        <v>-0.48942520850747312</v>
      </c>
      <c r="U2437">
        <v>23</v>
      </c>
      <c r="V2437">
        <v>3008</v>
      </c>
      <c r="W2437">
        <v>149</v>
      </c>
    </row>
    <row r="2438" spans="1:23">
      <c r="A2438" t="s">
        <v>471</v>
      </c>
      <c r="B2438" t="str">
        <f t="shared" si="38"/>
        <v>M2_historical_high_12_1</v>
      </c>
      <c r="C2438" t="s">
        <v>341</v>
      </c>
      <c r="D2438" t="s">
        <v>333</v>
      </c>
      <c r="E2438">
        <v>12</v>
      </c>
      <c r="F2438">
        <v>1</v>
      </c>
      <c r="G2438">
        <v>-1</v>
      </c>
      <c r="H2438" t="s">
        <v>330</v>
      </c>
      <c r="I2438" t="s">
        <v>331</v>
      </c>
      <c r="K2438">
        <v>-0.9172414538616469</v>
      </c>
      <c r="L2438">
        <v>-0.18840746298722749</v>
      </c>
      <c r="M2438">
        <v>-0.80293781145802368</v>
      </c>
      <c r="N2438">
        <v>0.3825503355704698</v>
      </c>
      <c r="O2438">
        <v>-1.393583485842461E-2</v>
      </c>
      <c r="P2438">
        <v>-2.3392749532619042</v>
      </c>
      <c r="Q2438">
        <v>2.0658192662213921E-2</v>
      </c>
      <c r="R2438">
        <v>148</v>
      </c>
      <c r="S2438">
        <v>1</v>
      </c>
      <c r="T2438">
        <v>-0.92237666003137375</v>
      </c>
      <c r="U2438">
        <v>22</v>
      </c>
      <c r="V2438">
        <v>3008</v>
      </c>
      <c r="W2438">
        <v>149</v>
      </c>
    </row>
    <row r="2439" spans="1:23">
      <c r="A2439" t="s">
        <v>471</v>
      </c>
      <c r="B2439" t="str">
        <f t="shared" si="38"/>
        <v>M2_historical_high_12_-1</v>
      </c>
      <c r="C2439" t="s">
        <v>341</v>
      </c>
      <c r="D2439" t="s">
        <v>333</v>
      </c>
      <c r="E2439">
        <v>12</v>
      </c>
      <c r="F2439">
        <v>-1</v>
      </c>
      <c r="G2439">
        <v>-1</v>
      </c>
      <c r="H2439" t="s">
        <v>330</v>
      </c>
      <c r="I2439" t="s">
        <v>331</v>
      </c>
      <c r="K2439">
        <v>5.2511225522305569</v>
      </c>
      <c r="L2439">
        <v>0.16595731836584579</v>
      </c>
      <c r="M2439">
        <v>0.70726182440633034</v>
      </c>
      <c r="N2439">
        <v>0.60402684563758391</v>
      </c>
      <c r="O2439">
        <v>1.5103654263784259E-2</v>
      </c>
      <c r="P2439">
        <v>2.4697123036724942</v>
      </c>
      <c r="Q2439">
        <v>1.465854808297359E-2</v>
      </c>
      <c r="R2439">
        <v>148</v>
      </c>
      <c r="S2439">
        <v>1</v>
      </c>
      <c r="T2439">
        <v>-0.49308724246855762</v>
      </c>
      <c r="U2439">
        <v>22</v>
      </c>
      <c r="V2439">
        <v>3008</v>
      </c>
      <c r="W2439">
        <v>149</v>
      </c>
    </row>
    <row r="2440" spans="1:23">
      <c r="A2440" t="s">
        <v>471</v>
      </c>
      <c r="B2440" t="str">
        <f t="shared" si="38"/>
        <v>M2_M1_historical_high_12_1</v>
      </c>
      <c r="C2440" t="s">
        <v>334</v>
      </c>
      <c r="D2440" t="s">
        <v>333</v>
      </c>
      <c r="E2440">
        <v>12</v>
      </c>
      <c r="F2440">
        <v>1</v>
      </c>
      <c r="G2440">
        <v>1</v>
      </c>
      <c r="H2440" t="s">
        <v>330</v>
      </c>
      <c r="I2440" t="s">
        <v>331</v>
      </c>
      <c r="K2440">
        <v>5.5758228769507499</v>
      </c>
      <c r="L2440">
        <v>0.17091420698485171</v>
      </c>
      <c r="M2440">
        <v>0.72842829372589502</v>
      </c>
      <c r="N2440">
        <v>0.57718120805369133</v>
      </c>
      <c r="O2440">
        <v>1.5424307314083339E-2</v>
      </c>
      <c r="P2440">
        <v>2.5371393450456039</v>
      </c>
      <c r="Q2440">
        <v>1.22118769126428E-2</v>
      </c>
      <c r="R2440">
        <v>148</v>
      </c>
      <c r="S2440">
        <v>1</v>
      </c>
      <c r="T2440">
        <v>-0.52744620495921812</v>
      </c>
      <c r="U2440">
        <v>25</v>
      </c>
      <c r="V2440">
        <v>3008</v>
      </c>
      <c r="W2440">
        <v>149</v>
      </c>
    </row>
    <row r="2441" spans="1:23">
      <c r="A2441" t="s">
        <v>471</v>
      </c>
      <c r="B2441" t="str">
        <f t="shared" si="38"/>
        <v>M2_M1_historical_high_12_-1</v>
      </c>
      <c r="C2441" t="s">
        <v>334</v>
      </c>
      <c r="D2441" t="s">
        <v>333</v>
      </c>
      <c r="E2441">
        <v>12</v>
      </c>
      <c r="F2441">
        <v>-1</v>
      </c>
      <c r="G2441">
        <v>1</v>
      </c>
      <c r="H2441" t="s">
        <v>330</v>
      </c>
      <c r="I2441" t="s">
        <v>331</v>
      </c>
      <c r="K2441">
        <v>-0.92132789708059082</v>
      </c>
      <c r="L2441">
        <v>-0.19184321753353861</v>
      </c>
      <c r="M2441">
        <v>-0.81762675014621156</v>
      </c>
      <c r="N2441">
        <v>0.40268456375838918</v>
      </c>
      <c r="O2441">
        <v>-1.42899176251897E-2</v>
      </c>
      <c r="P2441">
        <v>-2.4034988528966368</v>
      </c>
      <c r="Q2441">
        <v>1.7476645796789082E-2</v>
      </c>
      <c r="R2441">
        <v>148</v>
      </c>
      <c r="S2441">
        <v>1</v>
      </c>
      <c r="T2441">
        <v>-0.94206435271617328</v>
      </c>
      <c r="U2441">
        <v>25</v>
      </c>
      <c r="V2441">
        <v>3008</v>
      </c>
      <c r="W2441">
        <v>149</v>
      </c>
    </row>
    <row r="2442" spans="1:23">
      <c r="A2442" t="s">
        <v>471</v>
      </c>
      <c r="B2442" t="str">
        <f t="shared" si="38"/>
        <v>TSF_newadded_MA12_yoy_historical_high_12_1</v>
      </c>
      <c r="C2442" t="s">
        <v>332</v>
      </c>
      <c r="D2442" t="s">
        <v>333</v>
      </c>
      <c r="E2442">
        <v>12</v>
      </c>
      <c r="F2442">
        <v>1</v>
      </c>
      <c r="G2442">
        <v>-1</v>
      </c>
      <c r="H2442" t="s">
        <v>330</v>
      </c>
      <c r="I2442" t="s">
        <v>331</v>
      </c>
      <c r="K2442">
        <v>-0.97008130380098878</v>
      </c>
      <c r="L2442">
        <v>-0.25471966055430451</v>
      </c>
      <c r="M2442">
        <v>-1.087033911348454</v>
      </c>
      <c r="N2442">
        <v>0.37583892617449671</v>
      </c>
      <c r="O2442">
        <v>-2.0625444031638029E-2</v>
      </c>
      <c r="P2442">
        <v>-3.4893439320155122</v>
      </c>
      <c r="Q2442">
        <v>6.3811175159028395E-4</v>
      </c>
      <c r="R2442">
        <v>148</v>
      </c>
      <c r="S2442">
        <v>1</v>
      </c>
      <c r="T2442">
        <v>-0.97229660380619387</v>
      </c>
      <c r="U2442">
        <v>23</v>
      </c>
      <c r="V2442">
        <v>3008</v>
      </c>
      <c r="W2442">
        <v>149</v>
      </c>
    </row>
    <row r="2443" spans="1:23">
      <c r="A2443" t="s">
        <v>471</v>
      </c>
      <c r="B2443" t="str">
        <f t="shared" si="38"/>
        <v>TSF_newadded_MA12_yoy_historical_high_12_-1</v>
      </c>
      <c r="C2443" t="s">
        <v>332</v>
      </c>
      <c r="D2443" t="s">
        <v>333</v>
      </c>
      <c r="E2443">
        <v>12</v>
      </c>
      <c r="F2443">
        <v>-1</v>
      </c>
      <c r="G2443">
        <v>-1</v>
      </c>
      <c r="H2443" t="s">
        <v>330</v>
      </c>
      <c r="I2443" t="s">
        <v>331</v>
      </c>
      <c r="K2443">
        <v>16.291322145661329</v>
      </c>
      <c r="L2443">
        <v>0.26969974649397921</v>
      </c>
      <c r="M2443">
        <v>1.150962472559256</v>
      </c>
      <c r="N2443">
        <v>0.60402684563758391</v>
      </c>
      <c r="O2443">
        <v>2.2021017150008471E-2</v>
      </c>
      <c r="P2443">
        <v>3.5851658496554402</v>
      </c>
      <c r="Q2443">
        <v>4.567755564547141E-4</v>
      </c>
      <c r="R2443">
        <v>148</v>
      </c>
      <c r="S2443">
        <v>1</v>
      </c>
      <c r="T2443">
        <v>-0.3823526659112339</v>
      </c>
      <c r="U2443">
        <v>23</v>
      </c>
      <c r="V2443">
        <v>3008</v>
      </c>
      <c r="W2443">
        <v>149</v>
      </c>
    </row>
    <row r="2444" spans="1:23">
      <c r="A2444" t="s">
        <v>471</v>
      </c>
      <c r="B2444" t="str">
        <f t="shared" si="38"/>
        <v>TSF_yoy_historical_high_12_1</v>
      </c>
      <c r="C2444" t="s">
        <v>391</v>
      </c>
      <c r="D2444" t="s">
        <v>333</v>
      </c>
      <c r="E2444">
        <v>12</v>
      </c>
      <c r="F2444">
        <v>1</v>
      </c>
      <c r="G2444">
        <v>-1</v>
      </c>
      <c r="H2444" t="s">
        <v>330</v>
      </c>
      <c r="I2444" t="s">
        <v>331</v>
      </c>
      <c r="K2444">
        <v>-0.51192571937688869</v>
      </c>
      <c r="L2444">
        <v>-5.8322028669583692E-2</v>
      </c>
      <c r="M2444">
        <v>-0.24826740573692249</v>
      </c>
      <c r="N2444">
        <v>0.44295302013422821</v>
      </c>
      <c r="O2444">
        <v>-2.100789050421225E-3</v>
      </c>
      <c r="P2444">
        <v>-0.34950588939818089</v>
      </c>
      <c r="Q2444">
        <v>0.72720636296361563</v>
      </c>
      <c r="R2444">
        <v>148</v>
      </c>
      <c r="S2444">
        <v>0</v>
      </c>
      <c r="T2444">
        <v>-0.8043800299100079</v>
      </c>
      <c r="U2444">
        <v>17</v>
      </c>
      <c r="V2444">
        <v>3008</v>
      </c>
      <c r="W2444">
        <v>149</v>
      </c>
    </row>
    <row r="2445" spans="1:23">
      <c r="A2445" t="s">
        <v>471</v>
      </c>
      <c r="B2445" t="str">
        <f t="shared" si="38"/>
        <v>TSF_yoy_historical_high_12_-1</v>
      </c>
      <c r="C2445" t="s">
        <v>391</v>
      </c>
      <c r="D2445" t="s">
        <v>333</v>
      </c>
      <c r="E2445">
        <v>12</v>
      </c>
      <c r="F2445">
        <v>-1</v>
      </c>
      <c r="G2445">
        <v>-1</v>
      </c>
      <c r="H2445" t="s">
        <v>330</v>
      </c>
      <c r="I2445" t="s">
        <v>331</v>
      </c>
      <c r="K2445">
        <v>5.9948935425986123E-2</v>
      </c>
      <c r="L2445">
        <v>4.8894493350248869E-3</v>
      </c>
      <c r="M2445">
        <v>2.0813591872222072E-2</v>
      </c>
      <c r="N2445">
        <v>0.53691275167785235</v>
      </c>
      <c r="O2445">
        <v>3.1371285327605569E-3</v>
      </c>
      <c r="P2445">
        <v>0.51073352629811553</v>
      </c>
      <c r="Q2445">
        <v>0.61029863913710813</v>
      </c>
      <c r="R2445">
        <v>148</v>
      </c>
      <c r="S2445">
        <v>0</v>
      </c>
      <c r="T2445">
        <v>-0.65392804694137585</v>
      </c>
      <c r="U2445">
        <v>17</v>
      </c>
      <c r="V2445">
        <v>3008</v>
      </c>
      <c r="W2445">
        <v>149</v>
      </c>
    </row>
    <row r="2446" spans="1:23">
      <c r="A2446" t="s">
        <v>471</v>
      </c>
      <c r="B2446" t="str">
        <f t="shared" si="38"/>
        <v>long_loan_newadded_MA12_yoy_historical_high_12_1</v>
      </c>
      <c r="C2446" t="s">
        <v>328</v>
      </c>
      <c r="D2446" t="s">
        <v>333</v>
      </c>
      <c r="E2446">
        <v>12</v>
      </c>
      <c r="F2446">
        <v>1</v>
      </c>
      <c r="G2446">
        <v>-1</v>
      </c>
      <c r="H2446" t="s">
        <v>330</v>
      </c>
      <c r="I2446" t="s">
        <v>331</v>
      </c>
      <c r="K2446">
        <v>-0.89434268925093208</v>
      </c>
      <c r="L2446">
        <v>-0.17162758679632531</v>
      </c>
      <c r="M2446">
        <v>-0.73124283849396965</v>
      </c>
      <c r="N2446">
        <v>0.44966442953020141</v>
      </c>
      <c r="O2446">
        <v>-1.2360762705929149E-2</v>
      </c>
      <c r="P2446">
        <v>-2.111493709620154</v>
      </c>
      <c r="Q2446">
        <v>3.641010585244206E-2</v>
      </c>
      <c r="R2446">
        <v>148</v>
      </c>
      <c r="S2446">
        <v>1</v>
      </c>
      <c r="T2446">
        <v>-0.9252889371182913</v>
      </c>
      <c r="U2446">
        <v>16</v>
      </c>
      <c r="V2446">
        <v>3008</v>
      </c>
      <c r="W2446">
        <v>149</v>
      </c>
    </row>
    <row r="2447" spans="1:23">
      <c r="A2447" t="s">
        <v>471</v>
      </c>
      <c r="B2447" t="str">
        <f t="shared" si="38"/>
        <v>long_loan_newadded_MA12_yoy_historical_high_12_-1</v>
      </c>
      <c r="C2447" t="s">
        <v>328</v>
      </c>
      <c r="D2447" t="s">
        <v>333</v>
      </c>
      <c r="E2447">
        <v>12</v>
      </c>
      <c r="F2447">
        <v>-1</v>
      </c>
      <c r="G2447">
        <v>-1</v>
      </c>
      <c r="H2447" t="s">
        <v>330</v>
      </c>
      <c r="I2447" t="s">
        <v>331</v>
      </c>
      <c r="K2447">
        <v>3.896337134530353</v>
      </c>
      <c r="L2447">
        <v>0.14233917375575419</v>
      </c>
      <c r="M2447">
        <v>0.60645554359255616</v>
      </c>
      <c r="N2447">
        <v>0.53691275167785235</v>
      </c>
      <c r="O2447">
        <v>1.340768406808022E-2</v>
      </c>
      <c r="P2447">
        <v>2.186997821767791</v>
      </c>
      <c r="Q2447">
        <v>3.0312789356989119E-2</v>
      </c>
      <c r="R2447">
        <v>148</v>
      </c>
      <c r="S2447">
        <v>1</v>
      </c>
      <c r="T2447">
        <v>-0.45923786971115049</v>
      </c>
      <c r="U2447">
        <v>16</v>
      </c>
      <c r="V2447">
        <v>3008</v>
      </c>
      <c r="W2447">
        <v>149</v>
      </c>
    </row>
    <row r="2448" spans="1:23">
      <c r="A2448" t="s">
        <v>471</v>
      </c>
      <c r="B2448" t="str">
        <f t="shared" si="38"/>
        <v>loan_yoy_historical_high_12_1</v>
      </c>
      <c r="C2448" t="s">
        <v>443</v>
      </c>
      <c r="D2448" t="s">
        <v>333</v>
      </c>
      <c r="E2448">
        <v>12</v>
      </c>
      <c r="F2448">
        <v>1</v>
      </c>
      <c r="G2448">
        <v>-1</v>
      </c>
      <c r="H2448" t="s">
        <v>330</v>
      </c>
      <c r="I2448" t="s">
        <v>331</v>
      </c>
      <c r="K2448">
        <v>-0.44053897055089608</v>
      </c>
      <c r="L2448">
        <v>-4.7491157991810362E-2</v>
      </c>
      <c r="M2448">
        <v>-0.2021577030981348</v>
      </c>
      <c r="N2448">
        <v>0.4563758389261745</v>
      </c>
      <c r="O2448">
        <v>-1.2246884546338139E-3</v>
      </c>
      <c r="P2448">
        <v>-0.2053518983625697</v>
      </c>
      <c r="Q2448">
        <v>0.83757937298633023</v>
      </c>
      <c r="R2448">
        <v>148</v>
      </c>
      <c r="S2448">
        <v>0</v>
      </c>
      <c r="T2448">
        <v>-0.78406579873431592</v>
      </c>
      <c r="U2448">
        <v>18</v>
      </c>
      <c r="V2448">
        <v>3008</v>
      </c>
      <c r="W2448">
        <v>149</v>
      </c>
    </row>
    <row r="2449" spans="1:23">
      <c r="A2449" t="s">
        <v>471</v>
      </c>
      <c r="B2449" t="str">
        <f t="shared" si="38"/>
        <v>loan_yoy_historical_high_12_-1</v>
      </c>
      <c r="C2449" t="s">
        <v>443</v>
      </c>
      <c r="D2449" t="s">
        <v>333</v>
      </c>
      <c r="E2449">
        <v>12</v>
      </c>
      <c r="F2449">
        <v>-1</v>
      </c>
      <c r="G2449">
        <v>-1</v>
      </c>
      <c r="H2449" t="s">
        <v>330</v>
      </c>
      <c r="I2449" t="s">
        <v>331</v>
      </c>
      <c r="K2449">
        <v>-7.5299642113253351E-2</v>
      </c>
      <c r="L2449">
        <v>-6.5370353244345036E-3</v>
      </c>
      <c r="M2449">
        <v>-2.782648606898443E-2</v>
      </c>
      <c r="N2449">
        <v>0.51677852348993292</v>
      </c>
      <c r="O2449">
        <v>2.1940684042283868E-3</v>
      </c>
      <c r="P2449">
        <v>0.35844559496079731</v>
      </c>
      <c r="Q2449">
        <v>0.72052064791973436</v>
      </c>
      <c r="R2449">
        <v>148</v>
      </c>
      <c r="S2449">
        <v>0</v>
      </c>
      <c r="T2449">
        <v>-0.61861974535905595</v>
      </c>
      <c r="U2449">
        <v>18</v>
      </c>
      <c r="V2449">
        <v>3008</v>
      </c>
      <c r="W2449">
        <v>149</v>
      </c>
    </row>
    <row r="2450" spans="1:23">
      <c r="A2450" t="s">
        <v>471</v>
      </c>
      <c r="B2450" t="str">
        <f t="shared" si="38"/>
        <v>newstarts_area_yoy_historical_high_12_1</v>
      </c>
      <c r="C2450" t="s">
        <v>340</v>
      </c>
      <c r="D2450" t="s">
        <v>333</v>
      </c>
      <c r="E2450">
        <v>12</v>
      </c>
      <c r="F2450">
        <v>1</v>
      </c>
      <c r="G2450">
        <v>1</v>
      </c>
      <c r="H2450" t="s">
        <v>330</v>
      </c>
      <c r="I2450" t="s">
        <v>331</v>
      </c>
      <c r="K2450">
        <v>-1.0476907038019959E-2</v>
      </c>
      <c r="L2450">
        <v>-8.8196071170276724E-4</v>
      </c>
      <c r="M2450">
        <v>-3.754317790706545E-3</v>
      </c>
      <c r="N2450">
        <v>0.55033557046979864</v>
      </c>
      <c r="O2450">
        <v>2.8406197135352148E-3</v>
      </c>
      <c r="P2450">
        <v>0.45132017356756587</v>
      </c>
      <c r="Q2450">
        <v>0.65241942320021673</v>
      </c>
      <c r="R2450">
        <v>148</v>
      </c>
      <c r="S2450">
        <v>0</v>
      </c>
      <c r="T2450">
        <v>-0.59338031287194681</v>
      </c>
      <c r="U2450">
        <v>53</v>
      </c>
      <c r="V2450">
        <v>3008</v>
      </c>
      <c r="W2450">
        <v>149</v>
      </c>
    </row>
    <row r="2451" spans="1:23">
      <c r="A2451" t="s">
        <v>471</v>
      </c>
      <c r="B2451" t="str">
        <f t="shared" si="38"/>
        <v>newstarts_area_yoy_historical_high_12_-1</v>
      </c>
      <c r="C2451" t="s">
        <v>340</v>
      </c>
      <c r="D2451" t="s">
        <v>333</v>
      </c>
      <c r="E2451">
        <v>12</v>
      </c>
      <c r="F2451">
        <v>-1</v>
      </c>
      <c r="G2451">
        <v>1</v>
      </c>
      <c r="H2451" t="s">
        <v>330</v>
      </c>
      <c r="I2451" t="s">
        <v>331</v>
      </c>
      <c r="K2451">
        <v>-0.47718874088454388</v>
      </c>
      <c r="L2451">
        <v>-5.2882421445205718E-2</v>
      </c>
      <c r="M2451">
        <v>-0.2251091380976242</v>
      </c>
      <c r="N2451">
        <v>0.44295302013422821</v>
      </c>
      <c r="O2451">
        <v>-1.466489851098972E-3</v>
      </c>
      <c r="P2451">
        <v>-0.23529135297206499</v>
      </c>
      <c r="Q2451">
        <v>0.81430785726815014</v>
      </c>
      <c r="R2451">
        <v>148</v>
      </c>
      <c r="S2451">
        <v>0</v>
      </c>
      <c r="T2451">
        <v>-0.82398674727184884</v>
      </c>
      <c r="U2451">
        <v>53</v>
      </c>
      <c r="V2451">
        <v>3008</v>
      </c>
      <c r="W2451">
        <v>149</v>
      </c>
    </row>
    <row r="2452" spans="1:23">
      <c r="A2452" t="s">
        <v>471</v>
      </c>
      <c r="B2452" t="str">
        <f t="shared" si="38"/>
        <v>completed_yoy_historical_high_12_1</v>
      </c>
      <c r="C2452" t="s">
        <v>444</v>
      </c>
      <c r="D2452" t="s">
        <v>333</v>
      </c>
      <c r="E2452">
        <v>12</v>
      </c>
      <c r="F2452">
        <v>1</v>
      </c>
      <c r="G2452">
        <v>1</v>
      </c>
      <c r="H2452" t="s">
        <v>330</v>
      </c>
      <c r="I2452" t="s">
        <v>331</v>
      </c>
      <c r="K2452">
        <v>1.254678444384848</v>
      </c>
      <c r="L2452">
        <v>7.0484114322207914E-2</v>
      </c>
      <c r="M2452">
        <v>0.30012675300261421</v>
      </c>
      <c r="N2452">
        <v>0.55704697986577179</v>
      </c>
      <c r="O2452">
        <v>8.2379968174906906E-3</v>
      </c>
      <c r="P2452">
        <v>1.343521248059419</v>
      </c>
      <c r="Q2452">
        <v>0.1811595712212663</v>
      </c>
      <c r="R2452">
        <v>148</v>
      </c>
      <c r="S2452">
        <v>0</v>
      </c>
      <c r="T2452">
        <v>-0.50111514193602014</v>
      </c>
      <c r="U2452">
        <v>51</v>
      </c>
      <c r="V2452">
        <v>3008</v>
      </c>
      <c r="W2452">
        <v>149</v>
      </c>
    </row>
    <row r="2453" spans="1:23">
      <c r="A2453" t="s">
        <v>471</v>
      </c>
      <c r="B2453" t="str">
        <f t="shared" si="38"/>
        <v>completed_yoy_historical_high_12_-1</v>
      </c>
      <c r="C2453" t="s">
        <v>444</v>
      </c>
      <c r="D2453" t="s">
        <v>333</v>
      </c>
      <c r="E2453">
        <v>12</v>
      </c>
      <c r="F2453">
        <v>-1</v>
      </c>
      <c r="G2453">
        <v>1</v>
      </c>
      <c r="H2453" t="s">
        <v>330</v>
      </c>
      <c r="I2453" t="s">
        <v>331</v>
      </c>
      <c r="K2453">
        <v>-0.77055095574995869</v>
      </c>
      <c r="L2453">
        <v>-0.1160240068949573</v>
      </c>
      <c r="M2453">
        <v>-0.49403910079018859</v>
      </c>
      <c r="N2453">
        <v>0.42953020134228193</v>
      </c>
      <c r="O2453">
        <v>-7.1034400963828201E-3</v>
      </c>
      <c r="P2453">
        <v>-1.17061274367724</v>
      </c>
      <c r="Q2453">
        <v>0.24363590085253661</v>
      </c>
      <c r="R2453">
        <v>148</v>
      </c>
      <c r="S2453">
        <v>0</v>
      </c>
      <c r="T2453">
        <v>-0.78630367694860082</v>
      </c>
      <c r="U2453">
        <v>51</v>
      </c>
      <c r="V2453">
        <v>3008</v>
      </c>
      <c r="W2453">
        <v>149</v>
      </c>
    </row>
    <row r="2454" spans="1:23">
      <c r="A2454" t="s">
        <v>471</v>
      </c>
      <c r="B2454" t="str">
        <f t="shared" si="38"/>
        <v>sold_area_yoy_historical_high_12_1</v>
      </c>
      <c r="C2454" t="s">
        <v>346</v>
      </c>
      <c r="D2454" t="s">
        <v>333</v>
      </c>
      <c r="E2454">
        <v>12</v>
      </c>
      <c r="F2454">
        <v>1</v>
      </c>
      <c r="G2454">
        <v>-1</v>
      </c>
      <c r="H2454" t="s">
        <v>330</v>
      </c>
      <c r="I2454" t="s">
        <v>331</v>
      </c>
      <c r="K2454">
        <v>-0.48358100228804718</v>
      </c>
      <c r="L2454">
        <v>-5.385804223137125E-2</v>
      </c>
      <c r="M2454">
        <v>-0.22926255663568021</v>
      </c>
      <c r="N2454">
        <v>0.44966442953020141</v>
      </c>
      <c r="O2454">
        <v>-1.482201297429208E-3</v>
      </c>
      <c r="P2454">
        <v>-0.23396044728665449</v>
      </c>
      <c r="Q2454">
        <v>0.81533900614621824</v>
      </c>
      <c r="R2454">
        <v>148</v>
      </c>
      <c r="S2454">
        <v>0</v>
      </c>
      <c r="T2454">
        <v>-0.62074987417946836</v>
      </c>
      <c r="U2454">
        <v>37</v>
      </c>
      <c r="V2454">
        <v>3008</v>
      </c>
      <c r="W2454">
        <v>149</v>
      </c>
    </row>
    <row r="2455" spans="1:23">
      <c r="A2455" t="s">
        <v>471</v>
      </c>
      <c r="B2455" t="str">
        <f t="shared" si="38"/>
        <v>sold_area_yoy_historical_high_12_-1</v>
      </c>
      <c r="C2455" t="s">
        <v>346</v>
      </c>
      <c r="D2455" t="s">
        <v>333</v>
      </c>
      <c r="E2455">
        <v>12</v>
      </c>
      <c r="F2455">
        <v>-1</v>
      </c>
      <c r="G2455">
        <v>-1</v>
      </c>
      <c r="H2455" t="s">
        <v>330</v>
      </c>
      <c r="I2455" t="s">
        <v>331</v>
      </c>
      <c r="K2455">
        <v>1.7714616375035239E-3</v>
      </c>
      <c r="L2455">
        <v>1.482867252273756E-4</v>
      </c>
      <c r="M2455">
        <v>6.3122594755140216E-4</v>
      </c>
      <c r="N2455">
        <v>0.5436241610738255</v>
      </c>
      <c r="O2455">
        <v>2.9471851567293541E-3</v>
      </c>
      <c r="P2455">
        <v>0.46834943075710112</v>
      </c>
      <c r="Q2455">
        <v>0.64022376010696769</v>
      </c>
      <c r="R2455">
        <v>148</v>
      </c>
      <c r="S2455">
        <v>0</v>
      </c>
      <c r="T2455">
        <v>-0.5658948696005166</v>
      </c>
      <c r="U2455">
        <v>37</v>
      </c>
      <c r="V2455">
        <v>3008</v>
      </c>
      <c r="W2455">
        <v>149</v>
      </c>
    </row>
    <row r="2456" spans="1:23">
      <c r="A2456" t="s">
        <v>471</v>
      </c>
      <c r="B2456" t="str">
        <f t="shared" si="38"/>
        <v>local_gov_budget_MA12_yoy_historical_high_12_1</v>
      </c>
      <c r="C2456" t="s">
        <v>389</v>
      </c>
      <c r="D2456" t="s">
        <v>333</v>
      </c>
      <c r="E2456">
        <v>12</v>
      </c>
      <c r="F2456">
        <v>1</v>
      </c>
      <c r="G2456">
        <v>-1</v>
      </c>
      <c r="H2456" t="s">
        <v>460</v>
      </c>
      <c r="I2456" t="s">
        <v>331</v>
      </c>
      <c r="K2456">
        <v>-0.60713513072503933</v>
      </c>
      <c r="L2456">
        <v>-8.572466780782062E-2</v>
      </c>
      <c r="M2456">
        <v>-0.37006998581876088</v>
      </c>
      <c r="N2456">
        <v>0.56153846153846154</v>
      </c>
      <c r="O2456">
        <v>-4.3977132354285128E-3</v>
      </c>
      <c r="P2456">
        <v>-0.68264660476227168</v>
      </c>
      <c r="Q2456">
        <v>0.49605423156246359</v>
      </c>
      <c r="R2456">
        <v>129</v>
      </c>
      <c r="S2456">
        <v>0</v>
      </c>
      <c r="T2456">
        <v>-0.83622664942979252</v>
      </c>
      <c r="U2456">
        <v>14</v>
      </c>
      <c r="V2456">
        <v>2627</v>
      </c>
      <c r="W2456">
        <v>130</v>
      </c>
    </row>
    <row r="2457" spans="1:23">
      <c r="A2457" t="s">
        <v>471</v>
      </c>
      <c r="B2457" t="str">
        <f t="shared" si="38"/>
        <v>local_gov_budget_MA12_yoy_historical_high_12_-1</v>
      </c>
      <c r="C2457" t="s">
        <v>389</v>
      </c>
      <c r="D2457" t="s">
        <v>333</v>
      </c>
      <c r="E2457">
        <v>12</v>
      </c>
      <c r="F2457">
        <v>-1</v>
      </c>
      <c r="G2457">
        <v>-1</v>
      </c>
      <c r="H2457" t="s">
        <v>460</v>
      </c>
      <c r="I2457" t="s">
        <v>331</v>
      </c>
      <c r="K2457">
        <v>0.45425141297681781</v>
      </c>
      <c r="L2457">
        <v>3.657684796278482E-2</v>
      </c>
      <c r="M2457">
        <v>0.1579007997701202</v>
      </c>
      <c r="N2457">
        <v>0.43076923076923079</v>
      </c>
      <c r="O2457">
        <v>5.6646734761074966E-3</v>
      </c>
      <c r="P2457">
        <v>0.84633124393272419</v>
      </c>
      <c r="Q2457">
        <v>0.39893522716534091</v>
      </c>
      <c r="R2457">
        <v>129</v>
      </c>
      <c r="S2457">
        <v>0</v>
      </c>
      <c r="T2457">
        <v>-0.75240852443565742</v>
      </c>
      <c r="U2457">
        <v>14</v>
      </c>
      <c r="V2457">
        <v>2627</v>
      </c>
      <c r="W2457">
        <v>130</v>
      </c>
    </row>
    <row r="2458" spans="1:23">
      <c r="A2458" t="s">
        <v>471</v>
      </c>
      <c r="B2458" t="str">
        <f t="shared" si="38"/>
        <v>newstarts_area_ytd_yoy_historical_high_12_1</v>
      </c>
      <c r="C2458" t="s">
        <v>446</v>
      </c>
      <c r="D2458" t="s">
        <v>333</v>
      </c>
      <c r="E2458">
        <v>12</v>
      </c>
      <c r="F2458">
        <v>1</v>
      </c>
      <c r="G2458">
        <v>1</v>
      </c>
      <c r="H2458" t="s">
        <v>330</v>
      </c>
      <c r="I2458" t="s">
        <v>331</v>
      </c>
      <c r="K2458">
        <v>-0.35948285677044789</v>
      </c>
      <c r="L2458">
        <v>-3.6632911303157711E-2</v>
      </c>
      <c r="M2458">
        <v>-0.15593493851755119</v>
      </c>
      <c r="N2458">
        <v>0.53691275167785235</v>
      </c>
      <c r="O2458">
        <v>-1.095488107314599E-4</v>
      </c>
      <c r="P2458">
        <v>-1.757727468362973E-2</v>
      </c>
      <c r="Q2458">
        <v>0.98599975979004983</v>
      </c>
      <c r="R2458">
        <v>148</v>
      </c>
      <c r="S2458">
        <v>0</v>
      </c>
      <c r="T2458">
        <v>-0.61777237301242882</v>
      </c>
      <c r="U2458">
        <v>21</v>
      </c>
      <c r="V2458">
        <v>3008</v>
      </c>
      <c r="W2458">
        <v>149</v>
      </c>
    </row>
    <row r="2459" spans="1:23">
      <c r="A2459" t="s">
        <v>471</v>
      </c>
      <c r="B2459" t="str">
        <f t="shared" si="38"/>
        <v>newstarts_area_ytd_yoy_historical_high_12_-1</v>
      </c>
      <c r="C2459" t="s">
        <v>446</v>
      </c>
      <c r="D2459" t="s">
        <v>333</v>
      </c>
      <c r="E2459">
        <v>12</v>
      </c>
      <c r="F2459">
        <v>-1</v>
      </c>
      <c r="G2459">
        <v>1</v>
      </c>
      <c r="H2459" t="s">
        <v>330</v>
      </c>
      <c r="I2459" t="s">
        <v>331</v>
      </c>
      <c r="K2459">
        <v>-0.19231855130867059</v>
      </c>
      <c r="L2459">
        <v>-1.7734496887169771E-2</v>
      </c>
      <c r="M2459">
        <v>-7.5490251344073361E-2</v>
      </c>
      <c r="N2459">
        <v>0.44966442953020141</v>
      </c>
      <c r="O2459">
        <v>1.40096649527119E-3</v>
      </c>
      <c r="P2459">
        <v>0.2255684918103599</v>
      </c>
      <c r="Q2459">
        <v>0.82184823357569403</v>
      </c>
      <c r="R2459">
        <v>148</v>
      </c>
      <c r="S2459">
        <v>0</v>
      </c>
      <c r="T2459">
        <v>-0.62068902398829162</v>
      </c>
      <c r="U2459">
        <v>21</v>
      </c>
      <c r="V2459">
        <v>3008</v>
      </c>
      <c r="W2459">
        <v>149</v>
      </c>
    </row>
    <row r="2460" spans="1:23">
      <c r="A2460" t="s">
        <v>471</v>
      </c>
      <c r="B2460" t="str">
        <f t="shared" si="38"/>
        <v>completed_area_ytd_yoy_historical_high_12_1</v>
      </c>
      <c r="C2460" t="s">
        <v>447</v>
      </c>
      <c r="D2460" t="s">
        <v>333</v>
      </c>
      <c r="E2460">
        <v>12</v>
      </c>
      <c r="F2460">
        <v>1</v>
      </c>
      <c r="G2460">
        <v>1</v>
      </c>
      <c r="H2460" t="s">
        <v>330</v>
      </c>
      <c r="I2460" t="s">
        <v>331</v>
      </c>
      <c r="K2460">
        <v>0.41943432403941872</v>
      </c>
      <c r="L2460">
        <v>2.9778220139117462E-2</v>
      </c>
      <c r="M2460">
        <v>0.1267709732760561</v>
      </c>
      <c r="N2460">
        <v>0.50335570469798663</v>
      </c>
      <c r="O2460">
        <v>5.0077071843684104E-3</v>
      </c>
      <c r="P2460">
        <v>0.83026397839331723</v>
      </c>
      <c r="Q2460">
        <v>0.40772683810972637</v>
      </c>
      <c r="R2460">
        <v>148</v>
      </c>
      <c r="S2460">
        <v>0</v>
      </c>
      <c r="T2460">
        <v>-0.72675508459716631</v>
      </c>
      <c r="U2460">
        <v>20</v>
      </c>
      <c r="V2460">
        <v>3008</v>
      </c>
      <c r="W2460">
        <v>149</v>
      </c>
    </row>
    <row r="2461" spans="1:23">
      <c r="A2461" t="s">
        <v>471</v>
      </c>
      <c r="B2461" t="str">
        <f t="shared" si="38"/>
        <v>completed_area_ytd_yoy_historical_high_12_-1</v>
      </c>
      <c r="C2461" t="s">
        <v>447</v>
      </c>
      <c r="D2461" t="s">
        <v>333</v>
      </c>
      <c r="E2461">
        <v>12</v>
      </c>
      <c r="F2461">
        <v>-1</v>
      </c>
      <c r="G2461">
        <v>1</v>
      </c>
      <c r="H2461" t="s">
        <v>330</v>
      </c>
      <c r="I2461" t="s">
        <v>331</v>
      </c>
      <c r="K2461">
        <v>-0.63553522315633038</v>
      </c>
      <c r="L2461">
        <v>-8.1081499341374763E-2</v>
      </c>
      <c r="M2461">
        <v>-0.34517780237259721</v>
      </c>
      <c r="N2461">
        <v>0.47651006711409388</v>
      </c>
      <c r="O2461">
        <v>-4.1358741241100949E-3</v>
      </c>
      <c r="P2461">
        <v>-0.6987242329611919</v>
      </c>
      <c r="Q2461">
        <v>0.48582090933046568</v>
      </c>
      <c r="R2461">
        <v>148</v>
      </c>
      <c r="S2461">
        <v>0</v>
      </c>
      <c r="T2461">
        <v>-0.73578205398267793</v>
      </c>
      <c r="U2461">
        <v>20</v>
      </c>
      <c r="V2461">
        <v>3008</v>
      </c>
      <c r="W2461">
        <v>149</v>
      </c>
    </row>
    <row r="2462" spans="1:23">
      <c r="A2462" t="s">
        <v>471</v>
      </c>
      <c r="B2462" t="str">
        <f t="shared" si="38"/>
        <v>sold_area_ytd_yoy_historical_high_12_1</v>
      </c>
      <c r="C2462" t="s">
        <v>392</v>
      </c>
      <c r="D2462" t="s">
        <v>333</v>
      </c>
      <c r="E2462">
        <v>12</v>
      </c>
      <c r="F2462">
        <v>1</v>
      </c>
      <c r="G2462">
        <v>-1</v>
      </c>
      <c r="H2462" t="s">
        <v>330</v>
      </c>
      <c r="I2462" t="s">
        <v>331</v>
      </c>
      <c r="K2462">
        <v>-0.31830716445463519</v>
      </c>
      <c r="L2462">
        <v>-3.1591416236899872E-2</v>
      </c>
      <c r="M2462">
        <v>-0.13447451516895961</v>
      </c>
      <c r="N2462">
        <v>0.51006711409395977</v>
      </c>
      <c r="O2462">
        <v>3.336411565902517E-4</v>
      </c>
      <c r="P2462">
        <v>5.3138844604595593E-2</v>
      </c>
      <c r="Q2462">
        <v>0.95769294070873867</v>
      </c>
      <c r="R2462">
        <v>148</v>
      </c>
      <c r="S2462">
        <v>0</v>
      </c>
      <c r="T2462">
        <v>-0.63346192382940392</v>
      </c>
      <c r="U2462">
        <v>13</v>
      </c>
      <c r="V2462">
        <v>3008</v>
      </c>
      <c r="W2462">
        <v>149</v>
      </c>
    </row>
    <row r="2463" spans="1:23">
      <c r="A2463" t="s">
        <v>471</v>
      </c>
      <c r="B2463" t="str">
        <f t="shared" si="38"/>
        <v>sold_area_ytd_yoy_historical_high_12_-1</v>
      </c>
      <c r="C2463" t="s">
        <v>392</v>
      </c>
      <c r="D2463" t="s">
        <v>333</v>
      </c>
      <c r="E2463">
        <v>12</v>
      </c>
      <c r="F2463">
        <v>-1</v>
      </c>
      <c r="G2463">
        <v>-1</v>
      </c>
      <c r="H2463" t="s">
        <v>330</v>
      </c>
      <c r="I2463" t="s">
        <v>331</v>
      </c>
      <c r="K2463">
        <v>-0.2411042229284994</v>
      </c>
      <c r="L2463">
        <v>-2.2848130502906461E-2</v>
      </c>
      <c r="M2463">
        <v>-9.7257155198591183E-2</v>
      </c>
      <c r="N2463">
        <v>0.46979865771812079</v>
      </c>
      <c r="O2463">
        <v>1.0948612475375789E-3</v>
      </c>
      <c r="P2463">
        <v>0.17346512647112369</v>
      </c>
      <c r="Q2463">
        <v>0.86252286221330665</v>
      </c>
      <c r="R2463">
        <v>148</v>
      </c>
      <c r="S2463">
        <v>0</v>
      </c>
      <c r="T2463">
        <v>-0.70709097387124575</v>
      </c>
      <c r="U2463">
        <v>13</v>
      </c>
      <c r="V2463">
        <v>3008</v>
      </c>
      <c r="W2463">
        <v>149</v>
      </c>
    </row>
    <row r="2464" spans="1:23">
      <c r="A2464" t="s">
        <v>471</v>
      </c>
      <c r="B2464" t="str">
        <f t="shared" si="38"/>
        <v>CN_BOND_1Y_historical_high_12_1</v>
      </c>
      <c r="C2464" t="s">
        <v>448</v>
      </c>
      <c r="D2464" t="s">
        <v>333</v>
      </c>
      <c r="E2464">
        <v>12</v>
      </c>
      <c r="F2464">
        <v>1</v>
      </c>
      <c r="G2464">
        <v>-1</v>
      </c>
      <c r="H2464" t="s">
        <v>330</v>
      </c>
      <c r="I2464" t="s">
        <v>331</v>
      </c>
      <c r="K2464">
        <v>-0.50963431540313109</v>
      </c>
      <c r="L2464">
        <v>-5.7952448553314939E-2</v>
      </c>
      <c r="M2464">
        <v>-0.2466939622105333</v>
      </c>
      <c r="N2464">
        <v>0.51677852348993292</v>
      </c>
      <c r="O2464">
        <v>-2.034977496064419E-3</v>
      </c>
      <c r="P2464">
        <v>-0.33762278942628338</v>
      </c>
      <c r="Q2464">
        <v>0.73612584758097843</v>
      </c>
      <c r="R2464">
        <v>148</v>
      </c>
      <c r="S2464">
        <v>0</v>
      </c>
      <c r="T2464">
        <v>-0.64634874193029979</v>
      </c>
      <c r="U2464">
        <v>23</v>
      </c>
      <c r="V2464">
        <v>3008</v>
      </c>
      <c r="W2464">
        <v>149</v>
      </c>
    </row>
    <row r="2465" spans="1:23">
      <c r="A2465" t="s">
        <v>471</v>
      </c>
      <c r="B2465" t="str">
        <f t="shared" si="38"/>
        <v>CN_BOND_1Y_historical_high_12_-1</v>
      </c>
      <c r="C2465" t="s">
        <v>448</v>
      </c>
      <c r="D2465" t="s">
        <v>333</v>
      </c>
      <c r="E2465">
        <v>12</v>
      </c>
      <c r="F2465">
        <v>-1</v>
      </c>
      <c r="G2465">
        <v>-1</v>
      </c>
      <c r="H2465" t="s">
        <v>330</v>
      </c>
      <c r="I2465" t="s">
        <v>331</v>
      </c>
      <c r="K2465">
        <v>5.4995955886632419E-2</v>
      </c>
      <c r="L2465">
        <v>4.4952153508155401E-3</v>
      </c>
      <c r="M2465">
        <v>1.913538622724623E-2</v>
      </c>
      <c r="N2465">
        <v>0.46979865771812079</v>
      </c>
      <c r="O2465">
        <v>3.16056586688761E-3</v>
      </c>
      <c r="P2465">
        <v>0.50763480368854186</v>
      </c>
      <c r="Q2465">
        <v>0.61246513956049786</v>
      </c>
      <c r="R2465">
        <v>148</v>
      </c>
      <c r="S2465">
        <v>0</v>
      </c>
      <c r="T2465">
        <v>-0.54512431332589562</v>
      </c>
      <c r="U2465">
        <v>23</v>
      </c>
      <c r="V2465">
        <v>3008</v>
      </c>
      <c r="W2465">
        <v>149</v>
      </c>
    </row>
    <row r="2466" spans="1:23">
      <c r="A2466" t="s">
        <v>471</v>
      </c>
      <c r="B2466" t="str">
        <f t="shared" si="38"/>
        <v>CN_BOND_10Y_historical_high_12_1</v>
      </c>
      <c r="C2466" t="s">
        <v>449</v>
      </c>
      <c r="D2466" t="s">
        <v>333</v>
      </c>
      <c r="E2466">
        <v>12</v>
      </c>
      <c r="F2466">
        <v>1</v>
      </c>
      <c r="G2466">
        <v>-1</v>
      </c>
      <c r="H2466" t="s">
        <v>330</v>
      </c>
      <c r="I2466" t="s">
        <v>331</v>
      </c>
      <c r="K2466">
        <v>-0.65585700764750865</v>
      </c>
      <c r="L2466">
        <v>-8.5487671269946053E-2</v>
      </c>
      <c r="M2466">
        <v>-0.36394335129708649</v>
      </c>
      <c r="N2466">
        <v>0.48993288590604028</v>
      </c>
      <c r="O2466">
        <v>-4.3037446569176453E-3</v>
      </c>
      <c r="P2466">
        <v>-0.70247053996511155</v>
      </c>
      <c r="Q2466">
        <v>0.48348915256852421</v>
      </c>
      <c r="R2466">
        <v>148</v>
      </c>
      <c r="S2466">
        <v>0</v>
      </c>
      <c r="T2466">
        <v>-0.69044732547466925</v>
      </c>
      <c r="U2466">
        <v>14</v>
      </c>
      <c r="V2466">
        <v>3008</v>
      </c>
      <c r="W2466">
        <v>149</v>
      </c>
    </row>
    <row r="2467" spans="1:23">
      <c r="A2467" t="s">
        <v>471</v>
      </c>
      <c r="B2467" t="str">
        <f t="shared" si="38"/>
        <v>CN_BOND_10Y_historical_high_12_-1</v>
      </c>
      <c r="C2467" t="s">
        <v>449</v>
      </c>
      <c r="D2467" t="s">
        <v>333</v>
      </c>
      <c r="E2467">
        <v>12</v>
      </c>
      <c r="F2467">
        <v>-1</v>
      </c>
      <c r="G2467">
        <v>-1</v>
      </c>
      <c r="H2467" t="s">
        <v>330</v>
      </c>
      <c r="I2467" t="s">
        <v>331</v>
      </c>
      <c r="K2467">
        <v>0.50325250158047075</v>
      </c>
      <c r="L2467">
        <v>3.4739749627223933E-2</v>
      </c>
      <c r="M2467">
        <v>0.1478961903480748</v>
      </c>
      <c r="N2467">
        <v>0.49664429530201343</v>
      </c>
      <c r="O2467">
        <v>5.6482589148686979E-3</v>
      </c>
      <c r="P2467">
        <v>0.88990554372045061</v>
      </c>
      <c r="Q2467">
        <v>0.3749608604817688</v>
      </c>
      <c r="R2467">
        <v>148</v>
      </c>
      <c r="S2467">
        <v>0</v>
      </c>
      <c r="T2467">
        <v>-0.67994748833790897</v>
      </c>
      <c r="U2467">
        <v>14</v>
      </c>
      <c r="V2467">
        <v>3008</v>
      </c>
      <c r="W2467">
        <v>149</v>
      </c>
    </row>
    <row r="2468" spans="1:23">
      <c r="A2468" t="s">
        <v>471</v>
      </c>
      <c r="B2468" t="str">
        <f t="shared" si="38"/>
        <v>TERM_SPREAD_historical_high_12_1</v>
      </c>
      <c r="C2468" t="s">
        <v>450</v>
      </c>
      <c r="D2468" t="s">
        <v>333</v>
      </c>
      <c r="E2468">
        <v>12</v>
      </c>
      <c r="F2468">
        <v>1</v>
      </c>
      <c r="G2468">
        <v>1</v>
      </c>
      <c r="H2468" t="s">
        <v>330</v>
      </c>
      <c r="I2468" t="s">
        <v>331</v>
      </c>
      <c r="K2468">
        <v>0.28546119475278742</v>
      </c>
      <c r="L2468">
        <v>2.1260628355312061E-2</v>
      </c>
      <c r="M2468">
        <v>9.0507321989395983E-2</v>
      </c>
      <c r="N2468">
        <v>0.46979865771812079</v>
      </c>
      <c r="O2468">
        <v>4.4256908122794628E-3</v>
      </c>
      <c r="P2468">
        <v>0.71856118586338591</v>
      </c>
      <c r="Q2468">
        <v>0.47354422309827909</v>
      </c>
      <c r="R2468">
        <v>148</v>
      </c>
      <c r="S2468">
        <v>0</v>
      </c>
      <c r="T2468">
        <v>-0.6255443459636556</v>
      </c>
      <c r="U2468">
        <v>35</v>
      </c>
      <c r="V2468">
        <v>3008</v>
      </c>
      <c r="W2468">
        <v>149</v>
      </c>
    </row>
    <row r="2469" spans="1:23">
      <c r="A2469" t="s">
        <v>471</v>
      </c>
      <c r="B2469" t="str">
        <f t="shared" si="38"/>
        <v>TERM_SPREAD_historical_high_12_-1</v>
      </c>
      <c r="C2469" t="s">
        <v>450</v>
      </c>
      <c r="D2469" t="s">
        <v>333</v>
      </c>
      <c r="E2469">
        <v>12</v>
      </c>
      <c r="F2469">
        <v>-1</v>
      </c>
      <c r="G2469">
        <v>1</v>
      </c>
      <c r="H2469" t="s">
        <v>330</v>
      </c>
      <c r="I2469" t="s">
        <v>331</v>
      </c>
      <c r="K2469">
        <v>-0.5975500339745663</v>
      </c>
      <c r="L2469">
        <v>-7.3417468775737738E-2</v>
      </c>
      <c r="M2469">
        <v>-0.31254102066423101</v>
      </c>
      <c r="N2469">
        <v>0.51677852348993292</v>
      </c>
      <c r="O2469">
        <v>-3.3868251218688869E-3</v>
      </c>
      <c r="P2469">
        <v>-0.56555922353654653</v>
      </c>
      <c r="Q2469">
        <v>0.57254986318802314</v>
      </c>
      <c r="R2469">
        <v>148</v>
      </c>
      <c r="S2469">
        <v>0</v>
      </c>
      <c r="T2469">
        <v>-0.7766277517117316</v>
      </c>
      <c r="U2469">
        <v>35</v>
      </c>
      <c r="V2469">
        <v>3008</v>
      </c>
      <c r="W2469">
        <v>149</v>
      </c>
    </row>
    <row r="2470" spans="1:23">
      <c r="A2470" t="s">
        <v>471</v>
      </c>
      <c r="B2470" t="str">
        <f t="shared" si="38"/>
        <v>US_BOND_5Y_historical_high_12_1</v>
      </c>
      <c r="C2470" t="s">
        <v>338</v>
      </c>
      <c r="D2470" t="s">
        <v>333</v>
      </c>
      <c r="E2470">
        <v>12</v>
      </c>
      <c r="F2470">
        <v>1</v>
      </c>
      <c r="G2470">
        <v>1</v>
      </c>
      <c r="H2470" t="s">
        <v>330</v>
      </c>
      <c r="I2470" t="s">
        <v>331</v>
      </c>
      <c r="K2470">
        <v>1.365853514705782</v>
      </c>
      <c r="L2470">
        <v>7.480933321835681E-2</v>
      </c>
      <c r="M2470">
        <v>0.31855292418596898</v>
      </c>
      <c r="N2470">
        <v>0.59731543624161076</v>
      </c>
      <c r="O2470">
        <v>8.3690322683592569E-3</v>
      </c>
      <c r="P2470">
        <v>1.424398737153399</v>
      </c>
      <c r="Q2470">
        <v>0.1564362096736594</v>
      </c>
      <c r="R2470">
        <v>148</v>
      </c>
      <c r="S2470">
        <v>0</v>
      </c>
      <c r="T2470">
        <v>-0.5447362127535752</v>
      </c>
      <c r="U2470">
        <v>27</v>
      </c>
      <c r="V2470">
        <v>3008</v>
      </c>
      <c r="W2470">
        <v>149</v>
      </c>
    </row>
    <row r="2471" spans="1:23">
      <c r="A2471" t="s">
        <v>471</v>
      </c>
      <c r="B2471" t="str">
        <f t="shared" si="38"/>
        <v>US_BOND_5Y_historical_high_12_-1</v>
      </c>
      <c r="C2471" t="s">
        <v>338</v>
      </c>
      <c r="D2471" t="s">
        <v>333</v>
      </c>
      <c r="E2471">
        <v>12</v>
      </c>
      <c r="F2471">
        <v>-1</v>
      </c>
      <c r="G2471">
        <v>1</v>
      </c>
      <c r="H2471" t="s">
        <v>330</v>
      </c>
      <c r="I2471" t="s">
        <v>331</v>
      </c>
      <c r="K2471">
        <v>-0.78133311680558204</v>
      </c>
      <c r="L2471">
        <v>-0.1195812793812983</v>
      </c>
      <c r="M2471">
        <v>-0.50920071849356607</v>
      </c>
      <c r="N2471">
        <v>0.3825503355704698</v>
      </c>
      <c r="O2471">
        <v>-7.5691794341974554E-3</v>
      </c>
      <c r="P2471">
        <v>-1.2727297715791031</v>
      </c>
      <c r="Q2471">
        <v>0.2051096892511434</v>
      </c>
      <c r="R2471">
        <v>148</v>
      </c>
      <c r="S2471">
        <v>0</v>
      </c>
      <c r="T2471">
        <v>-0.88189067877584382</v>
      </c>
      <c r="U2471">
        <v>27</v>
      </c>
      <c r="V2471">
        <v>3008</v>
      </c>
      <c r="W2471">
        <v>149</v>
      </c>
    </row>
    <row r="2472" spans="1:23">
      <c r="A2472" t="s">
        <v>471</v>
      </c>
      <c r="B2472" t="str">
        <f t="shared" si="38"/>
        <v>US_BOND_10Y_historical_high_12_1</v>
      </c>
      <c r="C2472" t="s">
        <v>336</v>
      </c>
      <c r="D2472" t="s">
        <v>333</v>
      </c>
      <c r="E2472">
        <v>12</v>
      </c>
      <c r="F2472">
        <v>1</v>
      </c>
      <c r="G2472">
        <v>1</v>
      </c>
      <c r="H2472" t="s">
        <v>330</v>
      </c>
      <c r="I2472" t="s">
        <v>331</v>
      </c>
      <c r="K2472">
        <v>0.26466408935922031</v>
      </c>
      <c r="L2472">
        <v>1.9866047805168211E-2</v>
      </c>
      <c r="M2472">
        <v>8.4570101063130523E-2</v>
      </c>
      <c r="N2472">
        <v>0.59731543624161076</v>
      </c>
      <c r="O2472">
        <v>4.2434699549371447E-3</v>
      </c>
      <c r="P2472">
        <v>0.71063262210438383</v>
      </c>
      <c r="Q2472">
        <v>0.47843026727867499</v>
      </c>
      <c r="R2472">
        <v>148</v>
      </c>
      <c r="S2472">
        <v>0</v>
      </c>
      <c r="T2472">
        <v>-0.73834007883407882</v>
      </c>
      <c r="U2472">
        <v>23</v>
      </c>
      <c r="V2472">
        <v>3008</v>
      </c>
      <c r="W2472">
        <v>149</v>
      </c>
    </row>
    <row r="2473" spans="1:23">
      <c r="A2473" t="s">
        <v>471</v>
      </c>
      <c r="B2473" t="str">
        <f t="shared" si="38"/>
        <v>US_BOND_10Y_historical_high_12_-1</v>
      </c>
      <c r="C2473" t="s">
        <v>336</v>
      </c>
      <c r="D2473" t="s">
        <v>333</v>
      </c>
      <c r="E2473">
        <v>12</v>
      </c>
      <c r="F2473">
        <v>-1</v>
      </c>
      <c r="G2473">
        <v>1</v>
      </c>
      <c r="H2473" t="s">
        <v>330</v>
      </c>
      <c r="I2473" t="s">
        <v>331</v>
      </c>
      <c r="K2473">
        <v>-0.59093183833709095</v>
      </c>
      <c r="L2473">
        <v>-7.2150445543687214E-2</v>
      </c>
      <c r="M2473">
        <v>-0.30714566536944149</v>
      </c>
      <c r="N2473">
        <v>0.38926174496644289</v>
      </c>
      <c r="O2473">
        <v>-3.2932277943384211E-3</v>
      </c>
      <c r="P2473">
        <v>-0.5418215710712464</v>
      </c>
      <c r="Q2473">
        <v>0.58875621271242196</v>
      </c>
      <c r="R2473">
        <v>148</v>
      </c>
      <c r="S2473">
        <v>0</v>
      </c>
      <c r="T2473">
        <v>-0.87849767106273224</v>
      </c>
      <c r="U2473">
        <v>23</v>
      </c>
      <c r="V2473">
        <v>3008</v>
      </c>
      <c r="W2473">
        <v>149</v>
      </c>
    </row>
    <row r="2474" spans="1:23">
      <c r="A2474" t="s">
        <v>471</v>
      </c>
      <c r="B2474" t="str">
        <f t="shared" si="38"/>
        <v>CNY_INDEX_historical_high_12_1</v>
      </c>
      <c r="C2474" t="s">
        <v>388</v>
      </c>
      <c r="D2474" t="s">
        <v>333</v>
      </c>
      <c r="E2474">
        <v>12</v>
      </c>
      <c r="F2474">
        <v>1</v>
      </c>
      <c r="G2474">
        <v>-1</v>
      </c>
      <c r="H2474" t="s">
        <v>461</v>
      </c>
      <c r="I2474" t="s">
        <v>331</v>
      </c>
      <c r="K2474">
        <v>-0.2476863471571765</v>
      </c>
      <c r="L2474">
        <v>-3.4612575150842262E-2</v>
      </c>
      <c r="M2474">
        <v>-0.15276485073040699</v>
      </c>
      <c r="N2474">
        <v>0.47524752475247523</v>
      </c>
      <c r="O2474">
        <v>-4.2037111427766953E-4</v>
      </c>
      <c r="P2474">
        <v>-6.0910086955441242E-2</v>
      </c>
      <c r="Q2474">
        <v>0.95155238451020496</v>
      </c>
      <c r="R2474">
        <v>100</v>
      </c>
      <c r="S2474">
        <v>0</v>
      </c>
      <c r="T2474">
        <v>-0.59341911853350193</v>
      </c>
      <c r="U2474">
        <v>19</v>
      </c>
      <c r="V2474">
        <v>2036</v>
      </c>
      <c r="W2474">
        <v>101</v>
      </c>
    </row>
    <row r="2475" spans="1:23">
      <c r="A2475" t="s">
        <v>471</v>
      </c>
      <c r="B2475" t="str">
        <f t="shared" si="38"/>
        <v>CNY_INDEX_historical_high_12_-1</v>
      </c>
      <c r="C2475" t="s">
        <v>388</v>
      </c>
      <c r="D2475" t="s">
        <v>333</v>
      </c>
      <c r="E2475">
        <v>12</v>
      </c>
      <c r="F2475">
        <v>-1</v>
      </c>
      <c r="G2475">
        <v>-1</v>
      </c>
      <c r="H2475" t="s">
        <v>461</v>
      </c>
      <c r="I2475" t="s">
        <v>331</v>
      </c>
      <c r="K2475">
        <v>-0.1222001743569212</v>
      </c>
      <c r="L2475">
        <v>-1.6002622811211679E-2</v>
      </c>
      <c r="M2475">
        <v>-7.0628616171896419E-2</v>
      </c>
      <c r="N2475">
        <v>0.52475247524752477</v>
      </c>
      <c r="O2475">
        <v>1.170308040735457E-3</v>
      </c>
      <c r="P2475">
        <v>0.1660483728966366</v>
      </c>
      <c r="Q2475">
        <v>0.86845414058192261</v>
      </c>
      <c r="R2475">
        <v>100</v>
      </c>
      <c r="S2475">
        <v>0</v>
      </c>
      <c r="T2475">
        <v>-0.43895783772342117</v>
      </c>
      <c r="U2475">
        <v>19</v>
      </c>
      <c r="V2475">
        <v>2036</v>
      </c>
      <c r="W2475">
        <v>101</v>
      </c>
    </row>
    <row r="2476" spans="1:23">
      <c r="A2476" t="s">
        <v>471</v>
      </c>
      <c r="B2476" t="str">
        <f t="shared" si="38"/>
        <v>USD_INDEX_historical_high_12_1</v>
      </c>
      <c r="C2476" t="s">
        <v>452</v>
      </c>
      <c r="D2476" t="s">
        <v>333</v>
      </c>
      <c r="E2476">
        <v>12</v>
      </c>
      <c r="F2476">
        <v>1</v>
      </c>
      <c r="G2476">
        <v>1</v>
      </c>
      <c r="H2476" t="s">
        <v>330</v>
      </c>
      <c r="I2476" t="s">
        <v>331</v>
      </c>
      <c r="K2476">
        <v>-0.10809158159006101</v>
      </c>
      <c r="L2476">
        <v>-9.5375833662827425E-3</v>
      </c>
      <c r="M2476">
        <v>-4.0598867900555773E-2</v>
      </c>
      <c r="N2476">
        <v>0.48993288590604028</v>
      </c>
      <c r="O2476">
        <v>2.1004390188062399E-3</v>
      </c>
      <c r="P2476">
        <v>0.33432370638873637</v>
      </c>
      <c r="Q2476">
        <v>0.73860859289790703</v>
      </c>
      <c r="R2476">
        <v>148</v>
      </c>
      <c r="S2476">
        <v>0</v>
      </c>
      <c r="T2476">
        <v>-0.60524919487336604</v>
      </c>
      <c r="U2476">
        <v>26</v>
      </c>
      <c r="V2476">
        <v>3008</v>
      </c>
      <c r="W2476">
        <v>149</v>
      </c>
    </row>
    <row r="2477" spans="1:23">
      <c r="A2477" t="s">
        <v>471</v>
      </c>
      <c r="B2477" t="str">
        <f t="shared" si="38"/>
        <v>USD_INDEX_historical_high_12_-1</v>
      </c>
      <c r="C2477" t="s">
        <v>452</v>
      </c>
      <c r="D2477" t="s">
        <v>333</v>
      </c>
      <c r="E2477">
        <v>12</v>
      </c>
      <c r="F2477">
        <v>-1</v>
      </c>
      <c r="G2477">
        <v>1</v>
      </c>
      <c r="H2477" t="s">
        <v>330</v>
      </c>
      <c r="I2477" t="s">
        <v>331</v>
      </c>
      <c r="K2477">
        <v>-0.4199698046604875</v>
      </c>
      <c r="L2477">
        <v>-4.4605588087558663E-2</v>
      </c>
      <c r="M2477">
        <v>-0.1898737142152192</v>
      </c>
      <c r="N2477">
        <v>0.49664429530201343</v>
      </c>
      <c r="O2477">
        <v>-7.919447785706081E-4</v>
      </c>
      <c r="P2477">
        <v>-0.12822065276523159</v>
      </c>
      <c r="Q2477">
        <v>0.89814842248941562</v>
      </c>
      <c r="R2477">
        <v>148</v>
      </c>
      <c r="S2477">
        <v>0</v>
      </c>
      <c r="T2477">
        <v>-0.68099858710369521</v>
      </c>
      <c r="U2477">
        <v>26</v>
      </c>
      <c r="V2477">
        <v>3008</v>
      </c>
      <c r="W2477">
        <v>149</v>
      </c>
    </row>
    <row r="2478" spans="1:23">
      <c r="A2478" t="s">
        <v>471</v>
      </c>
      <c r="B2478" t="str">
        <f t="shared" si="38"/>
        <v>DR007_historical_high_12_1</v>
      </c>
      <c r="C2478" t="s">
        <v>387</v>
      </c>
      <c r="D2478" t="s">
        <v>333</v>
      </c>
      <c r="E2478">
        <v>12</v>
      </c>
      <c r="F2478">
        <v>1</v>
      </c>
      <c r="G2478">
        <v>1</v>
      </c>
      <c r="H2478" t="s">
        <v>330</v>
      </c>
      <c r="I2478" t="s">
        <v>331</v>
      </c>
      <c r="K2478">
        <v>-0.34132172549981132</v>
      </c>
      <c r="L2478">
        <v>-3.4373735910162573E-2</v>
      </c>
      <c r="M2478">
        <v>-0.1463181337329256</v>
      </c>
      <c r="N2478">
        <v>0.57046979865771807</v>
      </c>
      <c r="O2478">
        <v>-4.8707725090417423E-5</v>
      </c>
      <c r="P2478">
        <v>-8.090073382573084E-3</v>
      </c>
      <c r="Q2478">
        <v>0.99355602045554803</v>
      </c>
      <c r="R2478">
        <v>148</v>
      </c>
      <c r="S2478">
        <v>0</v>
      </c>
      <c r="T2478">
        <v>-0.79688987810941536</v>
      </c>
      <c r="U2478">
        <v>34</v>
      </c>
      <c r="V2478">
        <v>3008</v>
      </c>
      <c r="W2478">
        <v>149</v>
      </c>
    </row>
    <row r="2479" spans="1:23">
      <c r="A2479" t="s">
        <v>471</v>
      </c>
      <c r="B2479" t="str">
        <f t="shared" si="38"/>
        <v>DR007_historical_high_12_-1</v>
      </c>
      <c r="C2479" t="s">
        <v>387</v>
      </c>
      <c r="D2479" t="s">
        <v>333</v>
      </c>
      <c r="E2479">
        <v>12</v>
      </c>
      <c r="F2479">
        <v>-1</v>
      </c>
      <c r="G2479">
        <v>1</v>
      </c>
      <c r="H2479" t="s">
        <v>330</v>
      </c>
      <c r="I2479" t="s">
        <v>331</v>
      </c>
      <c r="K2479">
        <v>-0.2145880102879795</v>
      </c>
      <c r="L2479">
        <v>-2.0032601378054401E-2</v>
      </c>
      <c r="M2479">
        <v>-8.527245496716479E-2</v>
      </c>
      <c r="N2479">
        <v>0.41610738255033558</v>
      </c>
      <c r="O2479">
        <v>1.1459235968312501E-3</v>
      </c>
      <c r="P2479">
        <v>0.18467864384913171</v>
      </c>
      <c r="Q2479">
        <v>0.85373391991690839</v>
      </c>
      <c r="R2479">
        <v>148</v>
      </c>
      <c r="S2479">
        <v>0</v>
      </c>
      <c r="T2479">
        <v>-0.7483739152180684</v>
      </c>
      <c r="U2479">
        <v>34</v>
      </c>
      <c r="V2479">
        <v>3008</v>
      </c>
      <c r="W2479">
        <v>149</v>
      </c>
    </row>
    <row r="2480" spans="1:23">
      <c r="A2480" t="s">
        <v>471</v>
      </c>
      <c r="B2480" t="str">
        <f t="shared" si="38"/>
        <v>CREDIT_SPREAD_historical_high_12_1</v>
      </c>
      <c r="C2480" t="s">
        <v>453</v>
      </c>
      <c r="D2480" t="s">
        <v>333</v>
      </c>
      <c r="E2480">
        <v>12</v>
      </c>
      <c r="F2480">
        <v>1</v>
      </c>
      <c r="G2480">
        <v>1</v>
      </c>
      <c r="H2480" t="s">
        <v>462</v>
      </c>
      <c r="I2480" t="s">
        <v>331</v>
      </c>
      <c r="K2480">
        <v>0.2889643942063238</v>
      </c>
      <c r="L2480">
        <v>2.2530613183237898E-2</v>
      </c>
      <c r="M2480">
        <v>9.6411261510625249E-2</v>
      </c>
      <c r="N2480">
        <v>0.45774647887323938</v>
      </c>
      <c r="O2480">
        <v>4.4051717973626432E-3</v>
      </c>
      <c r="P2480">
        <v>0.71354912085425393</v>
      </c>
      <c r="Q2480">
        <v>0.47668543137944103</v>
      </c>
      <c r="R2480">
        <v>141</v>
      </c>
      <c r="S2480">
        <v>0</v>
      </c>
      <c r="T2480">
        <v>-0.52575110426790805</v>
      </c>
      <c r="U2480">
        <v>44</v>
      </c>
      <c r="V2480">
        <v>2871</v>
      </c>
      <c r="W2480">
        <v>142</v>
      </c>
    </row>
    <row r="2481" spans="1:23">
      <c r="A2481" t="s">
        <v>471</v>
      </c>
      <c r="B2481" t="str">
        <f t="shared" si="38"/>
        <v>CREDIT_SPREAD_historical_high_12_-1</v>
      </c>
      <c r="C2481" t="s">
        <v>453</v>
      </c>
      <c r="D2481" t="s">
        <v>333</v>
      </c>
      <c r="E2481">
        <v>12</v>
      </c>
      <c r="F2481">
        <v>-1</v>
      </c>
      <c r="G2481">
        <v>1</v>
      </c>
      <c r="H2481" t="s">
        <v>462</v>
      </c>
      <c r="I2481" t="s">
        <v>331</v>
      </c>
      <c r="K2481">
        <v>-0.58373060074791505</v>
      </c>
      <c r="L2481">
        <v>-7.4042904469447834E-2</v>
      </c>
      <c r="M2481">
        <v>-0.31683868378340718</v>
      </c>
      <c r="N2481">
        <v>0.528169014084507</v>
      </c>
      <c r="O2481">
        <v>-3.5658602558996718E-3</v>
      </c>
      <c r="P2481">
        <v>-0.59473651826458163</v>
      </c>
      <c r="Q2481">
        <v>0.55297279604748661</v>
      </c>
      <c r="R2481">
        <v>141</v>
      </c>
      <c r="S2481">
        <v>0</v>
      </c>
      <c r="T2481">
        <v>-0.73846530825103407</v>
      </c>
      <c r="U2481">
        <v>44</v>
      </c>
      <c r="V2481">
        <v>2871</v>
      </c>
      <c r="W2481">
        <v>142</v>
      </c>
    </row>
    <row r="2482" spans="1:23">
      <c r="A2482" t="s">
        <v>471</v>
      </c>
      <c r="B2482" t="str">
        <f t="shared" si="38"/>
        <v>electricity_yoy_historical_high_24_1</v>
      </c>
      <c r="C2482" t="s">
        <v>435</v>
      </c>
      <c r="D2482" t="s">
        <v>333</v>
      </c>
      <c r="E2482">
        <v>24</v>
      </c>
      <c r="F2482">
        <v>1</v>
      </c>
      <c r="G2482">
        <v>-1</v>
      </c>
      <c r="H2482" t="s">
        <v>330</v>
      </c>
      <c r="I2482" t="s">
        <v>331</v>
      </c>
      <c r="K2482">
        <v>-0.19777242120847521</v>
      </c>
      <c r="L2482">
        <v>-1.8291892369851181E-2</v>
      </c>
      <c r="M2482">
        <v>-7.7862883185641371E-2</v>
      </c>
      <c r="N2482">
        <v>0.53691275167785235</v>
      </c>
      <c r="O2482">
        <v>1.4186332875779941E-3</v>
      </c>
      <c r="P2482">
        <v>0.2275198037553296</v>
      </c>
      <c r="Q2482">
        <v>0.82033357322141887</v>
      </c>
      <c r="R2482">
        <v>148</v>
      </c>
      <c r="S2482">
        <v>0</v>
      </c>
      <c r="T2482">
        <v>-0.62960945030655746</v>
      </c>
      <c r="U2482">
        <v>31</v>
      </c>
      <c r="V2482">
        <v>3008</v>
      </c>
      <c r="W2482">
        <v>149</v>
      </c>
    </row>
    <row r="2483" spans="1:23">
      <c r="A2483" t="s">
        <v>471</v>
      </c>
      <c r="B2483" t="str">
        <f t="shared" si="38"/>
        <v>electricity_yoy_historical_high_24_-1</v>
      </c>
      <c r="C2483" t="s">
        <v>435</v>
      </c>
      <c r="D2483" t="s">
        <v>333</v>
      </c>
      <c r="E2483">
        <v>24</v>
      </c>
      <c r="F2483">
        <v>-1</v>
      </c>
      <c r="G2483">
        <v>-1</v>
      </c>
      <c r="H2483" t="s">
        <v>330</v>
      </c>
      <c r="I2483" t="s">
        <v>331</v>
      </c>
      <c r="K2483">
        <v>-0.35512836029074579</v>
      </c>
      <c r="L2483">
        <v>-3.6085929507622128E-2</v>
      </c>
      <c r="M2483">
        <v>-0.15360655185837019</v>
      </c>
      <c r="N2483">
        <v>0.44966442953020141</v>
      </c>
      <c r="O2483">
        <v>1.0220371738013609E-6</v>
      </c>
      <c r="P2483">
        <v>1.6108039202416399E-4</v>
      </c>
      <c r="Q2483">
        <v>0.99987169335841108</v>
      </c>
      <c r="R2483">
        <v>148</v>
      </c>
      <c r="S2483">
        <v>0</v>
      </c>
      <c r="T2483">
        <v>-0.64484135953847366</v>
      </c>
      <c r="U2483">
        <v>31</v>
      </c>
      <c r="V2483">
        <v>3008</v>
      </c>
      <c r="W2483">
        <v>149</v>
      </c>
    </row>
    <row r="2484" spans="1:23">
      <c r="A2484" t="s">
        <v>471</v>
      </c>
      <c r="B2484" t="str">
        <f t="shared" si="38"/>
        <v>electricity_ytd_yoy_historical_high_24_1</v>
      </c>
      <c r="C2484" t="s">
        <v>436</v>
      </c>
      <c r="D2484" t="s">
        <v>333</v>
      </c>
      <c r="E2484">
        <v>24</v>
      </c>
      <c r="F2484">
        <v>1</v>
      </c>
      <c r="G2484">
        <v>-1</v>
      </c>
      <c r="H2484" t="s">
        <v>330</v>
      </c>
      <c r="I2484" t="s">
        <v>331</v>
      </c>
      <c r="K2484">
        <v>0.79098681951586691</v>
      </c>
      <c r="L2484">
        <v>5.0033654521776993E-2</v>
      </c>
      <c r="M2484">
        <v>0.21302193004499059</v>
      </c>
      <c r="N2484">
        <v>0.58389261744966447</v>
      </c>
      <c r="O2484">
        <v>6.6558893095105542E-3</v>
      </c>
      <c r="P2484">
        <v>1.095676577813371</v>
      </c>
      <c r="Q2484">
        <v>0.27500010301122713</v>
      </c>
      <c r="R2484">
        <v>148</v>
      </c>
      <c r="S2484">
        <v>0</v>
      </c>
      <c r="T2484">
        <v>-0.60487804007450874</v>
      </c>
      <c r="U2484">
        <v>15</v>
      </c>
      <c r="V2484">
        <v>3008</v>
      </c>
      <c r="W2484">
        <v>149</v>
      </c>
    </row>
    <row r="2485" spans="1:23">
      <c r="A2485" t="s">
        <v>471</v>
      </c>
      <c r="B2485" t="str">
        <f t="shared" si="38"/>
        <v>electricity_ytd_yoy_historical_high_24_-1</v>
      </c>
      <c r="C2485" t="s">
        <v>436</v>
      </c>
      <c r="D2485" t="s">
        <v>333</v>
      </c>
      <c r="E2485">
        <v>24</v>
      </c>
      <c r="F2485">
        <v>-1</v>
      </c>
      <c r="G2485">
        <v>-1</v>
      </c>
      <c r="H2485" t="s">
        <v>330</v>
      </c>
      <c r="I2485" t="s">
        <v>331</v>
      </c>
      <c r="K2485">
        <v>-0.71114594003817633</v>
      </c>
      <c r="L2485">
        <v>-9.880768679541363E-2</v>
      </c>
      <c r="M2485">
        <v>-0.42068092658070327</v>
      </c>
      <c r="N2485">
        <v>0.39597315436241609</v>
      </c>
      <c r="O2485">
        <v>-5.6105639800370661E-3</v>
      </c>
      <c r="P2485">
        <v>-0.92631046992884669</v>
      </c>
      <c r="Q2485">
        <v>0.3557926980880961</v>
      </c>
      <c r="R2485">
        <v>148</v>
      </c>
      <c r="S2485">
        <v>0</v>
      </c>
      <c r="T2485">
        <v>-0.82182937841285131</v>
      </c>
      <c r="U2485">
        <v>15</v>
      </c>
      <c r="V2485">
        <v>3008</v>
      </c>
      <c r="W2485">
        <v>149</v>
      </c>
    </row>
    <row r="2486" spans="1:23">
      <c r="A2486" t="s">
        <v>471</v>
      </c>
      <c r="B2486" t="str">
        <f t="shared" si="38"/>
        <v>industrial_value_added_yoy_historical_high_24_1</v>
      </c>
      <c r="C2486" t="s">
        <v>437</v>
      </c>
      <c r="D2486" t="s">
        <v>333</v>
      </c>
      <c r="E2486">
        <v>24</v>
      </c>
      <c r="F2486">
        <v>1</v>
      </c>
      <c r="G2486">
        <v>-1</v>
      </c>
      <c r="H2486" t="s">
        <v>330</v>
      </c>
      <c r="I2486" t="s">
        <v>331</v>
      </c>
      <c r="K2486">
        <v>-0.43818980202554758</v>
      </c>
      <c r="L2486">
        <v>-4.7156730415890753E-2</v>
      </c>
      <c r="M2486">
        <v>-0.20073396941545579</v>
      </c>
      <c r="N2486">
        <v>0.53020134228187921</v>
      </c>
      <c r="O2486">
        <v>-1.009063199955191E-3</v>
      </c>
      <c r="P2486">
        <v>-0.16382944787829501</v>
      </c>
      <c r="Q2486">
        <v>0.87008892446220365</v>
      </c>
      <c r="R2486">
        <v>148</v>
      </c>
      <c r="S2486">
        <v>0</v>
      </c>
      <c r="T2486">
        <v>-0.77418786626551106</v>
      </c>
      <c r="U2486">
        <v>38</v>
      </c>
      <c r="V2486">
        <v>3008</v>
      </c>
      <c r="W2486">
        <v>149</v>
      </c>
    </row>
    <row r="2487" spans="1:23">
      <c r="A2487" t="s">
        <v>471</v>
      </c>
      <c r="B2487" t="str">
        <f t="shared" si="38"/>
        <v>industrial_value_added_yoy_historical_high_24_-1</v>
      </c>
      <c r="C2487" t="s">
        <v>437</v>
      </c>
      <c r="D2487" t="s">
        <v>333</v>
      </c>
      <c r="E2487">
        <v>24</v>
      </c>
      <c r="F2487">
        <v>-1</v>
      </c>
      <c r="G2487">
        <v>-1</v>
      </c>
      <c r="H2487" t="s">
        <v>330</v>
      </c>
      <c r="I2487" t="s">
        <v>331</v>
      </c>
      <c r="K2487">
        <v>-7.9166209477037008E-2</v>
      </c>
      <c r="L2487">
        <v>-6.885719543180957E-3</v>
      </c>
      <c r="M2487">
        <v>-2.931072201134885E-2</v>
      </c>
      <c r="N2487">
        <v>0.4563758389261745</v>
      </c>
      <c r="O2487">
        <v>2.3192291085062642E-3</v>
      </c>
      <c r="P2487">
        <v>0.36818047047829039</v>
      </c>
      <c r="Q2487">
        <v>0.71326473737839891</v>
      </c>
      <c r="R2487">
        <v>148</v>
      </c>
      <c r="S2487">
        <v>0</v>
      </c>
      <c r="T2487">
        <v>-0.57075474096880607</v>
      </c>
      <c r="U2487">
        <v>38</v>
      </c>
      <c r="V2487">
        <v>3008</v>
      </c>
      <c r="W2487">
        <v>149</v>
      </c>
    </row>
    <row r="2488" spans="1:23">
      <c r="A2488" t="s">
        <v>471</v>
      </c>
      <c r="B2488" t="str">
        <f t="shared" si="38"/>
        <v>fixedasset_investment_yoy_historical_high_24_1</v>
      </c>
      <c r="C2488" t="s">
        <v>344</v>
      </c>
      <c r="D2488" t="s">
        <v>333</v>
      </c>
      <c r="E2488">
        <v>24</v>
      </c>
      <c r="F2488">
        <v>1</v>
      </c>
      <c r="G2488">
        <v>1</v>
      </c>
      <c r="H2488" t="s">
        <v>330</v>
      </c>
      <c r="I2488" t="s">
        <v>331</v>
      </c>
      <c r="K2488">
        <v>2.3807443176601701</v>
      </c>
      <c r="L2488">
        <v>0.1074365472203576</v>
      </c>
      <c r="M2488">
        <v>0.45759952437759149</v>
      </c>
      <c r="N2488">
        <v>0.56375838926174493</v>
      </c>
      <c r="O2488">
        <v>1.099765952854437E-2</v>
      </c>
      <c r="P2488">
        <v>1.789642705484864</v>
      </c>
      <c r="Q2488">
        <v>7.5556170970462855E-2</v>
      </c>
      <c r="R2488">
        <v>148</v>
      </c>
      <c r="S2488">
        <v>0</v>
      </c>
      <c r="T2488">
        <v>-0.55815499502670218</v>
      </c>
      <c r="U2488">
        <v>25</v>
      </c>
      <c r="V2488">
        <v>3008</v>
      </c>
      <c r="W2488">
        <v>149</v>
      </c>
    </row>
    <row r="2489" spans="1:23">
      <c r="A2489" t="s">
        <v>471</v>
      </c>
      <c r="B2489" t="str">
        <f t="shared" si="38"/>
        <v>fixedasset_investment_yoy_historical_high_24_-1</v>
      </c>
      <c r="C2489" t="s">
        <v>344</v>
      </c>
      <c r="D2489" t="s">
        <v>333</v>
      </c>
      <c r="E2489">
        <v>24</v>
      </c>
      <c r="F2489">
        <v>-1</v>
      </c>
      <c r="G2489">
        <v>1</v>
      </c>
      <c r="H2489" t="s">
        <v>330</v>
      </c>
      <c r="I2489" t="s">
        <v>331</v>
      </c>
      <c r="K2489">
        <v>-0.84697635622639356</v>
      </c>
      <c r="L2489">
        <v>-0.14552011089367201</v>
      </c>
      <c r="M2489">
        <v>-0.6198070885109469</v>
      </c>
      <c r="N2489">
        <v>0.42281879194630873</v>
      </c>
      <c r="O2489">
        <v>-9.7544916496886177E-3</v>
      </c>
      <c r="P2489">
        <v>-1.592144996542125</v>
      </c>
      <c r="Q2489">
        <v>0.11348573901499261</v>
      </c>
      <c r="R2489">
        <v>148</v>
      </c>
      <c r="S2489">
        <v>0</v>
      </c>
      <c r="T2489">
        <v>-0.90370850770184841</v>
      </c>
      <c r="U2489">
        <v>25</v>
      </c>
      <c r="V2489">
        <v>3008</v>
      </c>
      <c r="W2489">
        <v>149</v>
      </c>
    </row>
    <row r="2490" spans="1:23">
      <c r="A2490" t="s">
        <v>471</v>
      </c>
      <c r="B2490" t="str">
        <f t="shared" si="38"/>
        <v>fixedasset_investment_ytd_yoy_historical_high_24_1</v>
      </c>
      <c r="C2490" t="s">
        <v>390</v>
      </c>
      <c r="D2490" t="s">
        <v>333</v>
      </c>
      <c r="E2490">
        <v>24</v>
      </c>
      <c r="F2490">
        <v>1</v>
      </c>
      <c r="G2490">
        <v>-1</v>
      </c>
      <c r="H2490" t="s">
        <v>330</v>
      </c>
      <c r="I2490" t="s">
        <v>331</v>
      </c>
      <c r="K2490">
        <v>7.6732356216509645E-2</v>
      </c>
      <c r="L2490">
        <v>6.2128961303329344E-3</v>
      </c>
      <c r="M2490">
        <v>2.6447367938277431E-2</v>
      </c>
      <c r="N2490">
        <v>0.50335570469798663</v>
      </c>
      <c r="O2490">
        <v>3.2675472752691538E-3</v>
      </c>
      <c r="P2490">
        <v>0.53265687882824386</v>
      </c>
      <c r="Q2490">
        <v>0.59506995576050525</v>
      </c>
      <c r="R2490">
        <v>148</v>
      </c>
      <c r="S2490">
        <v>0</v>
      </c>
      <c r="T2490">
        <v>-0.68099458634516197</v>
      </c>
      <c r="U2490">
        <v>4</v>
      </c>
      <c r="V2490">
        <v>3008</v>
      </c>
      <c r="W2490">
        <v>149</v>
      </c>
    </row>
    <row r="2491" spans="1:23">
      <c r="A2491" t="s">
        <v>471</v>
      </c>
      <c r="B2491" t="str">
        <f t="shared" si="38"/>
        <v>fixedasset_investment_ytd_yoy_historical_high_24_-1</v>
      </c>
      <c r="C2491" t="s">
        <v>390</v>
      </c>
      <c r="D2491" t="s">
        <v>333</v>
      </c>
      <c r="E2491">
        <v>24</v>
      </c>
      <c r="F2491">
        <v>-1</v>
      </c>
      <c r="G2491">
        <v>-1</v>
      </c>
      <c r="H2491" t="s">
        <v>330</v>
      </c>
      <c r="I2491" t="s">
        <v>331</v>
      </c>
      <c r="K2491">
        <v>-0.51953351158395988</v>
      </c>
      <c r="L2491">
        <v>-5.9560594283442847E-2</v>
      </c>
      <c r="M2491">
        <v>-0.25354052580181541</v>
      </c>
      <c r="N2491">
        <v>0.48322147651006708</v>
      </c>
      <c r="O2491">
        <v>-2.1204096372512121E-3</v>
      </c>
      <c r="P2491">
        <v>-0.34520715939478391</v>
      </c>
      <c r="Q2491">
        <v>0.73042876567738402</v>
      </c>
      <c r="R2491">
        <v>148</v>
      </c>
      <c r="S2491">
        <v>0</v>
      </c>
      <c r="T2491">
        <v>-0.77844123054953152</v>
      </c>
      <c r="U2491">
        <v>4</v>
      </c>
      <c r="V2491">
        <v>3008</v>
      </c>
      <c r="W2491">
        <v>149</v>
      </c>
    </row>
    <row r="2492" spans="1:23">
      <c r="A2492" t="s">
        <v>471</v>
      </c>
      <c r="B2492" t="str">
        <f t="shared" si="38"/>
        <v>pmi_manufacturing_historical_high_24_1</v>
      </c>
      <c r="C2492" t="s">
        <v>347</v>
      </c>
      <c r="D2492" t="s">
        <v>333</v>
      </c>
      <c r="E2492">
        <v>24</v>
      </c>
      <c r="F2492">
        <v>1</v>
      </c>
      <c r="G2492">
        <v>1</v>
      </c>
      <c r="H2492" t="s">
        <v>330</v>
      </c>
      <c r="I2492" t="s">
        <v>331</v>
      </c>
      <c r="K2492">
        <v>0.3771750866561796</v>
      </c>
      <c r="L2492">
        <v>2.7174048587442549E-2</v>
      </c>
      <c r="M2492">
        <v>0.1156833795790233</v>
      </c>
      <c r="N2492">
        <v>0.53691275167785235</v>
      </c>
      <c r="O2492">
        <v>5.1230561287391556E-3</v>
      </c>
      <c r="P2492">
        <v>0.80586220229110928</v>
      </c>
      <c r="Q2492">
        <v>0.42161521460956392</v>
      </c>
      <c r="R2492">
        <v>148</v>
      </c>
      <c r="S2492">
        <v>0</v>
      </c>
      <c r="T2492">
        <v>-0.67358970122740469</v>
      </c>
      <c r="U2492">
        <v>24</v>
      </c>
      <c r="V2492">
        <v>3008</v>
      </c>
      <c r="W2492">
        <v>149</v>
      </c>
    </row>
    <row r="2493" spans="1:23">
      <c r="A2493" t="s">
        <v>471</v>
      </c>
      <c r="B2493" t="str">
        <f t="shared" si="38"/>
        <v>pmi_manufacturing_historical_high_24_-1</v>
      </c>
      <c r="C2493" t="s">
        <v>347</v>
      </c>
      <c r="D2493" t="s">
        <v>333</v>
      </c>
      <c r="E2493">
        <v>24</v>
      </c>
      <c r="F2493">
        <v>-1</v>
      </c>
      <c r="G2493">
        <v>1</v>
      </c>
      <c r="H2493" t="s">
        <v>330</v>
      </c>
      <c r="I2493" t="s">
        <v>331</v>
      </c>
      <c r="K2493">
        <v>-0.62435145743786813</v>
      </c>
      <c r="L2493">
        <v>-7.8751785675989838E-2</v>
      </c>
      <c r="M2493">
        <v>-0.33525636364289818</v>
      </c>
      <c r="N2493">
        <v>0.44966442953020141</v>
      </c>
      <c r="O2493">
        <v>-3.5943853321780978E-3</v>
      </c>
      <c r="P2493">
        <v>-0.56818334662180181</v>
      </c>
      <c r="Q2493">
        <v>0.57077151622214584</v>
      </c>
      <c r="R2493">
        <v>148</v>
      </c>
      <c r="S2493">
        <v>0</v>
      </c>
      <c r="T2493">
        <v>-0.81812766627674194</v>
      </c>
      <c r="U2493">
        <v>24</v>
      </c>
      <c r="V2493">
        <v>3008</v>
      </c>
      <c r="W2493">
        <v>149</v>
      </c>
    </row>
    <row r="2494" spans="1:23">
      <c r="A2494" t="s">
        <v>471</v>
      </c>
      <c r="B2494" t="str">
        <f t="shared" si="38"/>
        <v>pmi_manufacturing_neworder_historical_high_24_1</v>
      </c>
      <c r="C2494" t="s">
        <v>424</v>
      </c>
      <c r="D2494" t="s">
        <v>333</v>
      </c>
      <c r="E2494">
        <v>24</v>
      </c>
      <c r="F2494">
        <v>1</v>
      </c>
      <c r="G2494">
        <v>1</v>
      </c>
      <c r="H2494" t="s">
        <v>330</v>
      </c>
      <c r="I2494" t="s">
        <v>331</v>
      </c>
      <c r="K2494">
        <v>-0.1778528470767006</v>
      </c>
      <c r="L2494">
        <v>-1.6272610496827041E-2</v>
      </c>
      <c r="M2494">
        <v>-6.9267531096212684E-2</v>
      </c>
      <c r="N2494">
        <v>0.52348993288590606</v>
      </c>
      <c r="O2494">
        <v>1.5153576795094671E-3</v>
      </c>
      <c r="P2494">
        <v>0.2461584306042037</v>
      </c>
      <c r="Q2494">
        <v>0.80590065854025061</v>
      </c>
      <c r="R2494">
        <v>148</v>
      </c>
      <c r="S2494">
        <v>0</v>
      </c>
      <c r="T2494">
        <v>-0.57057762711626736</v>
      </c>
      <c r="U2494">
        <v>30</v>
      </c>
      <c r="V2494">
        <v>3008</v>
      </c>
      <c r="W2494">
        <v>149</v>
      </c>
    </row>
    <row r="2495" spans="1:23">
      <c r="A2495" t="s">
        <v>471</v>
      </c>
      <c r="B2495" t="str">
        <f t="shared" si="38"/>
        <v>pmi_manufacturing_neworder_historical_high_24_-1</v>
      </c>
      <c r="C2495" t="s">
        <v>424</v>
      </c>
      <c r="D2495" t="s">
        <v>333</v>
      </c>
      <c r="E2495">
        <v>24</v>
      </c>
      <c r="F2495">
        <v>-1</v>
      </c>
      <c r="G2495">
        <v>1</v>
      </c>
      <c r="H2495" t="s">
        <v>330</v>
      </c>
      <c r="I2495" t="s">
        <v>331</v>
      </c>
      <c r="K2495">
        <v>-0.37075277544196811</v>
      </c>
      <c r="L2495">
        <v>-3.8064540889665148E-2</v>
      </c>
      <c r="M2495">
        <v>-0.16202912066579919</v>
      </c>
      <c r="N2495">
        <v>0.4563758389261745</v>
      </c>
      <c r="O2495">
        <v>-2.5623639399713761E-4</v>
      </c>
      <c r="P2495">
        <v>-4.0997038617168309E-2</v>
      </c>
      <c r="Q2495">
        <v>0.96735351084940679</v>
      </c>
      <c r="R2495">
        <v>148</v>
      </c>
      <c r="S2495">
        <v>0</v>
      </c>
      <c r="T2495">
        <v>-0.73111067556166276</v>
      </c>
      <c r="U2495">
        <v>30</v>
      </c>
      <c r="V2495">
        <v>3008</v>
      </c>
      <c r="W2495">
        <v>149</v>
      </c>
    </row>
    <row r="2496" spans="1:23">
      <c r="A2496" t="s">
        <v>471</v>
      </c>
      <c r="B2496" t="str">
        <f t="shared" si="38"/>
        <v>pmi_nonmanufacturing_historical_high_24_1</v>
      </c>
      <c r="C2496" t="s">
        <v>342</v>
      </c>
      <c r="D2496" t="s">
        <v>333</v>
      </c>
      <c r="E2496">
        <v>24</v>
      </c>
      <c r="F2496">
        <v>1</v>
      </c>
      <c r="G2496">
        <v>-1</v>
      </c>
      <c r="H2496" t="s">
        <v>330</v>
      </c>
      <c r="I2496" t="s">
        <v>331</v>
      </c>
      <c r="K2496">
        <v>3.8316274148996188E-2</v>
      </c>
      <c r="L2496">
        <v>3.1550029409816989E-3</v>
      </c>
      <c r="M2496">
        <v>1.3430279279417029E-2</v>
      </c>
      <c r="N2496">
        <v>0.55033557046979864</v>
      </c>
      <c r="O2496">
        <v>3.2010353418945462E-3</v>
      </c>
      <c r="P2496">
        <v>0.51016281270768316</v>
      </c>
      <c r="Q2496">
        <v>0.61069740057678623</v>
      </c>
      <c r="R2496">
        <v>148</v>
      </c>
      <c r="S2496">
        <v>0</v>
      </c>
      <c r="T2496">
        <v>-0.65260217395430709</v>
      </c>
      <c r="U2496">
        <v>33</v>
      </c>
      <c r="V2496">
        <v>3008</v>
      </c>
      <c r="W2496">
        <v>149</v>
      </c>
    </row>
    <row r="2497" spans="1:23">
      <c r="A2497" t="s">
        <v>471</v>
      </c>
      <c r="B2497" t="str">
        <f t="shared" si="38"/>
        <v>pmi_nonmanufacturing_historical_high_24_-1</v>
      </c>
      <c r="C2497" t="s">
        <v>342</v>
      </c>
      <c r="D2497" t="s">
        <v>333</v>
      </c>
      <c r="E2497">
        <v>24</v>
      </c>
      <c r="F2497">
        <v>-1</v>
      </c>
      <c r="G2497">
        <v>-1</v>
      </c>
      <c r="H2497" t="s">
        <v>330</v>
      </c>
      <c r="I2497" t="s">
        <v>331</v>
      </c>
      <c r="K2497">
        <v>-0.5017570011803193</v>
      </c>
      <c r="L2497">
        <v>-5.6693875535784637E-2</v>
      </c>
      <c r="M2497">
        <v>-0.24133561715196919</v>
      </c>
      <c r="N2497">
        <v>0.43624161073825501</v>
      </c>
      <c r="O2497">
        <v>-1.695485342030787E-3</v>
      </c>
      <c r="P2497">
        <v>-0.26520173207566511</v>
      </c>
      <c r="Q2497">
        <v>0.79122308159753718</v>
      </c>
      <c r="R2497">
        <v>148</v>
      </c>
      <c r="S2497">
        <v>0</v>
      </c>
      <c r="T2497">
        <v>-0.69398314313128073</v>
      </c>
      <c r="U2497">
        <v>33</v>
      </c>
      <c r="V2497">
        <v>3008</v>
      </c>
      <c r="W2497">
        <v>149</v>
      </c>
    </row>
    <row r="2498" spans="1:23">
      <c r="A2498" t="s">
        <v>471</v>
      </c>
      <c r="B2498" t="str">
        <f t="shared" si="38"/>
        <v>export_yoy_historical_high_24_1</v>
      </c>
      <c r="C2498" t="s">
        <v>438</v>
      </c>
      <c r="D2498" t="s">
        <v>333</v>
      </c>
      <c r="E2498">
        <v>24</v>
      </c>
      <c r="F2498">
        <v>1</v>
      </c>
      <c r="G2498">
        <v>-1</v>
      </c>
      <c r="H2498" t="s">
        <v>330</v>
      </c>
      <c r="I2498" t="s">
        <v>331</v>
      </c>
      <c r="K2498">
        <v>-0.1018727413110817</v>
      </c>
      <c r="L2498">
        <v>-8.9608612883774752E-3</v>
      </c>
      <c r="M2498">
        <v>-3.8143959467644283E-2</v>
      </c>
      <c r="N2498">
        <v>0.48322147651006708</v>
      </c>
      <c r="O2498">
        <v>2.116176821797208E-3</v>
      </c>
      <c r="P2498">
        <v>0.33943336249623568</v>
      </c>
      <c r="Q2498">
        <v>0.73476446976648946</v>
      </c>
      <c r="R2498">
        <v>148</v>
      </c>
      <c r="S2498">
        <v>0</v>
      </c>
      <c r="T2498">
        <v>-0.68840019047991829</v>
      </c>
      <c r="U2498">
        <v>38</v>
      </c>
      <c r="V2498">
        <v>3008</v>
      </c>
      <c r="W2498">
        <v>149</v>
      </c>
    </row>
    <row r="2499" spans="1:23">
      <c r="A2499" t="s">
        <v>471</v>
      </c>
      <c r="B2499" t="str">
        <f t="shared" ref="B2499:B2562" si="39">C2499&amp;"_"&amp;D2499&amp;"_"&amp;E2499&amp;"_"&amp;F2499</f>
        <v>export_yoy_historical_high_24_-1</v>
      </c>
      <c r="C2499" t="s">
        <v>438</v>
      </c>
      <c r="D2499" t="s">
        <v>333</v>
      </c>
      <c r="E2499">
        <v>24</v>
      </c>
      <c r="F2499">
        <v>-1</v>
      </c>
      <c r="G2499">
        <v>-1</v>
      </c>
      <c r="H2499" t="s">
        <v>330</v>
      </c>
      <c r="I2499" t="s">
        <v>331</v>
      </c>
      <c r="K2499">
        <v>-0.42398606750843498</v>
      </c>
      <c r="L2499">
        <v>-4.5161567189628833E-2</v>
      </c>
      <c r="M2499">
        <v>-0.19224055957777361</v>
      </c>
      <c r="N2499">
        <v>0.49664429530201343</v>
      </c>
      <c r="O2499">
        <v>-8.7980278095165117E-4</v>
      </c>
      <c r="P2499">
        <v>-0.14304269895292279</v>
      </c>
      <c r="Q2499">
        <v>0.88645102289399524</v>
      </c>
      <c r="R2499">
        <v>148</v>
      </c>
      <c r="S2499">
        <v>0</v>
      </c>
      <c r="T2499">
        <v>-0.75636334955630469</v>
      </c>
      <c r="U2499">
        <v>38</v>
      </c>
      <c r="V2499">
        <v>3008</v>
      </c>
      <c r="W2499">
        <v>149</v>
      </c>
    </row>
    <row r="2500" spans="1:23">
      <c r="A2500" t="s">
        <v>471</v>
      </c>
      <c r="B2500" t="str">
        <f t="shared" si="39"/>
        <v>trade_balance_yoy_historical_high_24_1</v>
      </c>
      <c r="C2500" t="s">
        <v>439</v>
      </c>
      <c r="D2500" t="s">
        <v>333</v>
      </c>
      <c r="E2500">
        <v>24</v>
      </c>
      <c r="F2500">
        <v>1</v>
      </c>
      <c r="G2500">
        <v>1</v>
      </c>
      <c r="H2500" t="s">
        <v>330</v>
      </c>
      <c r="I2500" t="s">
        <v>331</v>
      </c>
      <c r="K2500">
        <v>-0.18930374131781749</v>
      </c>
      <c r="L2500">
        <v>-1.7427856088942931E-2</v>
      </c>
      <c r="M2500">
        <v>-7.4185001179909102E-2</v>
      </c>
      <c r="N2500">
        <v>0.44966442953020141</v>
      </c>
      <c r="O2500">
        <v>1.3114102769451489E-3</v>
      </c>
      <c r="P2500">
        <v>0.21376667318482859</v>
      </c>
      <c r="Q2500">
        <v>0.83102322605143253</v>
      </c>
      <c r="R2500">
        <v>148</v>
      </c>
      <c r="S2500">
        <v>0</v>
      </c>
      <c r="T2500">
        <v>-0.7591389938167602</v>
      </c>
      <c r="U2500">
        <v>49</v>
      </c>
      <c r="V2500">
        <v>3008</v>
      </c>
      <c r="W2500">
        <v>149</v>
      </c>
    </row>
    <row r="2501" spans="1:23">
      <c r="A2501" t="s">
        <v>471</v>
      </c>
      <c r="B2501" t="str">
        <f t="shared" si="39"/>
        <v>trade_balance_yoy_historical_high_24_-1</v>
      </c>
      <c r="C2501" t="s">
        <v>439</v>
      </c>
      <c r="D2501" t="s">
        <v>333</v>
      </c>
      <c r="E2501">
        <v>24</v>
      </c>
      <c r="F2501">
        <v>-1</v>
      </c>
      <c r="G2501">
        <v>1</v>
      </c>
      <c r="H2501" t="s">
        <v>330</v>
      </c>
      <c r="I2501" t="s">
        <v>331</v>
      </c>
      <c r="K2501">
        <v>-0.36186480618990652</v>
      </c>
      <c r="L2501">
        <v>-3.6933558593939098E-2</v>
      </c>
      <c r="M2501">
        <v>-0.1572147528580953</v>
      </c>
      <c r="N2501">
        <v>0.53691275167785235</v>
      </c>
      <c r="O2501">
        <v>-3.0879425553246469E-4</v>
      </c>
      <c r="P2501">
        <v>-5.1597334279291467E-2</v>
      </c>
      <c r="Q2501">
        <v>0.95891911817296638</v>
      </c>
      <c r="R2501">
        <v>148</v>
      </c>
      <c r="S2501">
        <v>0</v>
      </c>
      <c r="T2501">
        <v>-0.75124122174964791</v>
      </c>
      <c r="U2501">
        <v>49</v>
      </c>
      <c r="V2501">
        <v>3008</v>
      </c>
      <c r="W2501">
        <v>149</v>
      </c>
    </row>
    <row r="2502" spans="1:23">
      <c r="A2502" t="s">
        <v>471</v>
      </c>
      <c r="B2502" t="str">
        <f t="shared" si="39"/>
        <v>CPI_historical_high_24_1</v>
      </c>
      <c r="C2502" t="s">
        <v>386</v>
      </c>
      <c r="D2502" t="s">
        <v>333</v>
      </c>
      <c r="E2502">
        <v>24</v>
      </c>
      <c r="F2502">
        <v>1</v>
      </c>
      <c r="G2502">
        <v>-1</v>
      </c>
      <c r="H2502" t="s">
        <v>330</v>
      </c>
      <c r="I2502" t="s">
        <v>331</v>
      </c>
      <c r="K2502">
        <v>-0.56984704648394957</v>
      </c>
      <c r="L2502">
        <v>-6.823546854692919E-2</v>
      </c>
      <c r="M2502">
        <v>-0.29047552892936718</v>
      </c>
      <c r="N2502">
        <v>0.48993288590604028</v>
      </c>
      <c r="O2502">
        <v>-2.753728776473461E-3</v>
      </c>
      <c r="P2502">
        <v>-0.440749711766386</v>
      </c>
      <c r="Q2502">
        <v>0.66003732344652077</v>
      </c>
      <c r="R2502">
        <v>148</v>
      </c>
      <c r="S2502">
        <v>0</v>
      </c>
      <c r="T2502">
        <v>-0.82704514138356722</v>
      </c>
      <c r="U2502">
        <v>33</v>
      </c>
      <c r="V2502">
        <v>3008</v>
      </c>
      <c r="W2502">
        <v>149</v>
      </c>
    </row>
    <row r="2503" spans="1:23">
      <c r="A2503" t="s">
        <v>471</v>
      </c>
      <c r="B2503" t="str">
        <f t="shared" si="39"/>
        <v>CPI_historical_high_24_-1</v>
      </c>
      <c r="C2503" t="s">
        <v>386</v>
      </c>
      <c r="D2503" t="s">
        <v>333</v>
      </c>
      <c r="E2503">
        <v>24</v>
      </c>
      <c r="F2503">
        <v>-1</v>
      </c>
      <c r="G2503">
        <v>-1</v>
      </c>
      <c r="H2503" t="s">
        <v>330</v>
      </c>
      <c r="I2503" t="s">
        <v>331</v>
      </c>
      <c r="K2503">
        <v>0.20267409517152071</v>
      </c>
      <c r="L2503">
        <v>1.558089637242888E-2</v>
      </c>
      <c r="M2503">
        <v>6.6327222650523071E-2</v>
      </c>
      <c r="N2503">
        <v>0.49664429530201343</v>
      </c>
      <c r="O2503">
        <v>4.1454645788220768E-3</v>
      </c>
      <c r="P2503">
        <v>0.65885135252075244</v>
      </c>
      <c r="Q2503">
        <v>0.51101495781883211</v>
      </c>
      <c r="R2503">
        <v>148</v>
      </c>
      <c r="S2503">
        <v>0</v>
      </c>
      <c r="T2503">
        <v>-0.56683514374106114</v>
      </c>
      <c r="U2503">
        <v>33</v>
      </c>
      <c r="V2503">
        <v>3008</v>
      </c>
      <c r="W2503">
        <v>149</v>
      </c>
    </row>
    <row r="2504" spans="1:23">
      <c r="A2504" t="s">
        <v>471</v>
      </c>
      <c r="B2504" t="str">
        <f t="shared" si="39"/>
        <v>core_CPI_historical_high_24_1</v>
      </c>
      <c r="C2504" t="s">
        <v>440</v>
      </c>
      <c r="D2504" t="s">
        <v>333</v>
      </c>
      <c r="E2504">
        <v>24</v>
      </c>
      <c r="F2504">
        <v>1</v>
      </c>
      <c r="G2504">
        <v>-1</v>
      </c>
      <c r="H2504" t="s">
        <v>330</v>
      </c>
      <c r="I2504" t="s">
        <v>331</v>
      </c>
      <c r="K2504">
        <v>1.4476532553211601</v>
      </c>
      <c r="L2504">
        <v>7.7874363632923771E-2</v>
      </c>
      <c r="M2504">
        <v>0.33161130250945658</v>
      </c>
      <c r="N2504">
        <v>0.56375838926174493</v>
      </c>
      <c r="O2504">
        <v>8.7408532103561091E-3</v>
      </c>
      <c r="P2504">
        <v>1.441136727291682</v>
      </c>
      <c r="Q2504">
        <v>0.15165847358134971</v>
      </c>
      <c r="R2504">
        <v>148</v>
      </c>
      <c r="S2504">
        <v>0</v>
      </c>
      <c r="T2504">
        <v>-0.52076045511438307</v>
      </c>
      <c r="U2504">
        <v>19</v>
      </c>
      <c r="V2504">
        <v>3008</v>
      </c>
      <c r="W2504">
        <v>149</v>
      </c>
    </row>
    <row r="2505" spans="1:23">
      <c r="A2505" t="s">
        <v>471</v>
      </c>
      <c r="B2505" t="str">
        <f t="shared" si="39"/>
        <v>core_CPI_historical_high_24_-1</v>
      </c>
      <c r="C2505" t="s">
        <v>440</v>
      </c>
      <c r="D2505" t="s">
        <v>333</v>
      </c>
      <c r="E2505">
        <v>24</v>
      </c>
      <c r="F2505">
        <v>-1</v>
      </c>
      <c r="G2505">
        <v>-1</v>
      </c>
      <c r="H2505" t="s">
        <v>330</v>
      </c>
      <c r="I2505" t="s">
        <v>331</v>
      </c>
      <c r="K2505">
        <v>-0.78864088978673785</v>
      </c>
      <c r="L2505">
        <v>-0.12208482733391381</v>
      </c>
      <c r="M2505">
        <v>-0.5198720955162337</v>
      </c>
      <c r="N2505">
        <v>0.41610738255033558</v>
      </c>
      <c r="O2505">
        <v>-7.6618295904433828E-3</v>
      </c>
      <c r="P2505">
        <v>-1.261854700454764</v>
      </c>
      <c r="Q2505">
        <v>0.2089861012946575</v>
      </c>
      <c r="R2505">
        <v>148</v>
      </c>
      <c r="S2505">
        <v>0</v>
      </c>
      <c r="T2505">
        <v>-0.90354697301567899</v>
      </c>
      <c r="U2505">
        <v>19</v>
      </c>
      <c r="V2505">
        <v>3008</v>
      </c>
      <c r="W2505">
        <v>149</v>
      </c>
    </row>
    <row r="2506" spans="1:23">
      <c r="A2506" t="s">
        <v>471</v>
      </c>
      <c r="B2506" t="str">
        <f t="shared" si="39"/>
        <v>PPI_historical_high_24_1</v>
      </c>
      <c r="C2506" t="s">
        <v>421</v>
      </c>
      <c r="D2506" t="s">
        <v>333</v>
      </c>
      <c r="E2506">
        <v>24</v>
      </c>
      <c r="F2506">
        <v>1</v>
      </c>
      <c r="G2506">
        <v>1</v>
      </c>
      <c r="H2506" t="s">
        <v>330</v>
      </c>
      <c r="I2506" t="s">
        <v>331</v>
      </c>
      <c r="K2506">
        <v>1.503678465611207</v>
      </c>
      <c r="L2506">
        <v>7.9919925531538372E-2</v>
      </c>
      <c r="M2506">
        <v>0.34032706850190619</v>
      </c>
      <c r="N2506">
        <v>0.56375838926174493</v>
      </c>
      <c r="O2506">
        <v>8.9521232510666807E-3</v>
      </c>
      <c r="P2506">
        <v>1.459920547707235</v>
      </c>
      <c r="Q2506">
        <v>0.14643133162889241</v>
      </c>
      <c r="R2506">
        <v>148</v>
      </c>
      <c r="S2506">
        <v>0</v>
      </c>
      <c r="T2506">
        <v>-0.7205391291577502</v>
      </c>
      <c r="U2506">
        <v>12</v>
      </c>
      <c r="V2506">
        <v>3008</v>
      </c>
      <c r="W2506">
        <v>149</v>
      </c>
    </row>
    <row r="2507" spans="1:23">
      <c r="A2507" t="s">
        <v>471</v>
      </c>
      <c r="B2507" t="str">
        <f t="shared" si="39"/>
        <v>PPI_historical_high_24_-1</v>
      </c>
      <c r="C2507" t="s">
        <v>421</v>
      </c>
      <c r="D2507" t="s">
        <v>333</v>
      </c>
      <c r="E2507">
        <v>24</v>
      </c>
      <c r="F2507">
        <v>-1</v>
      </c>
      <c r="G2507">
        <v>1</v>
      </c>
      <c r="H2507" t="s">
        <v>330</v>
      </c>
      <c r="I2507" t="s">
        <v>331</v>
      </c>
      <c r="K2507">
        <v>-0.79337050613287075</v>
      </c>
      <c r="L2507">
        <v>-0.12374775602424</v>
      </c>
      <c r="M2507">
        <v>-0.52696133988262062</v>
      </c>
      <c r="N2507">
        <v>0.42953020134228193</v>
      </c>
      <c r="O2507">
        <v>-7.7765681054168551E-3</v>
      </c>
      <c r="P2507">
        <v>-1.273153073312852</v>
      </c>
      <c r="Q2507">
        <v>0.20495987842199481</v>
      </c>
      <c r="R2507">
        <v>148</v>
      </c>
      <c r="S2507">
        <v>0</v>
      </c>
      <c r="T2507">
        <v>-0.92287199310638313</v>
      </c>
      <c r="U2507">
        <v>12</v>
      </c>
      <c r="V2507">
        <v>3008</v>
      </c>
      <c r="W2507">
        <v>149</v>
      </c>
    </row>
    <row r="2508" spans="1:23">
      <c r="A2508" t="s">
        <v>471</v>
      </c>
      <c r="B2508" t="str">
        <f t="shared" si="39"/>
        <v>CPI_PPI_historical_high_24_1</v>
      </c>
      <c r="C2508" t="s">
        <v>345</v>
      </c>
      <c r="D2508" t="s">
        <v>333</v>
      </c>
      <c r="E2508">
        <v>24</v>
      </c>
      <c r="F2508">
        <v>1</v>
      </c>
      <c r="G2508">
        <v>-1</v>
      </c>
      <c r="H2508" t="s">
        <v>330</v>
      </c>
      <c r="I2508" t="s">
        <v>331</v>
      </c>
      <c r="K2508">
        <v>-0.809973060554256</v>
      </c>
      <c r="L2508">
        <v>-0.12987511303632671</v>
      </c>
      <c r="M2508">
        <v>-0.55308402961655023</v>
      </c>
      <c r="N2508">
        <v>0.43624161073825501</v>
      </c>
      <c r="O2508">
        <v>-8.3341438612831199E-3</v>
      </c>
      <c r="P2508">
        <v>-1.3681220669869469</v>
      </c>
      <c r="Q2508">
        <v>0.17334739503249749</v>
      </c>
      <c r="R2508">
        <v>148</v>
      </c>
      <c r="S2508">
        <v>0</v>
      </c>
      <c r="T2508">
        <v>-0.94679544561641538</v>
      </c>
      <c r="U2508">
        <v>18</v>
      </c>
      <c r="V2508">
        <v>3008</v>
      </c>
      <c r="W2508">
        <v>149</v>
      </c>
    </row>
    <row r="2509" spans="1:23">
      <c r="A2509" t="s">
        <v>471</v>
      </c>
      <c r="B2509" t="str">
        <f t="shared" si="39"/>
        <v>CPI_PPI_historical_high_24_-1</v>
      </c>
      <c r="C2509" t="s">
        <v>345</v>
      </c>
      <c r="D2509" t="s">
        <v>333</v>
      </c>
      <c r="E2509">
        <v>24</v>
      </c>
      <c r="F2509">
        <v>-1</v>
      </c>
      <c r="G2509">
        <v>-1</v>
      </c>
      <c r="H2509" t="s">
        <v>330</v>
      </c>
      <c r="I2509" t="s">
        <v>331</v>
      </c>
      <c r="K2509">
        <v>1.7224235451257439</v>
      </c>
      <c r="L2509">
        <v>8.7524644149906461E-2</v>
      </c>
      <c r="M2509">
        <v>0.37273101632369549</v>
      </c>
      <c r="N2509">
        <v>0.55704697986577179</v>
      </c>
      <c r="O2509">
        <v>9.535977121274037E-3</v>
      </c>
      <c r="P2509">
        <v>1.5465005973523971</v>
      </c>
      <c r="Q2509">
        <v>0.1241193648996603</v>
      </c>
      <c r="R2509">
        <v>148</v>
      </c>
      <c r="S2509">
        <v>0</v>
      </c>
      <c r="T2509">
        <v>-0.77931701625007999</v>
      </c>
      <c r="U2509">
        <v>18</v>
      </c>
      <c r="V2509">
        <v>3008</v>
      </c>
      <c r="W2509">
        <v>149</v>
      </c>
    </row>
    <row r="2510" spans="1:23">
      <c r="A2510" t="s">
        <v>471</v>
      </c>
      <c r="B2510" t="str">
        <f t="shared" si="39"/>
        <v>core_CPI_PPI_historical_high_24_1</v>
      </c>
      <c r="C2510" t="s">
        <v>420</v>
      </c>
      <c r="D2510" t="s">
        <v>333</v>
      </c>
      <c r="E2510">
        <v>24</v>
      </c>
      <c r="F2510">
        <v>1</v>
      </c>
      <c r="G2510">
        <v>-1</v>
      </c>
      <c r="H2510" t="s">
        <v>330</v>
      </c>
      <c r="I2510" t="s">
        <v>331</v>
      </c>
      <c r="K2510">
        <v>-0.77035099034496246</v>
      </c>
      <c r="L2510">
        <v>-0.115959492227156</v>
      </c>
      <c r="M2510">
        <v>-0.49376471997416949</v>
      </c>
      <c r="N2510">
        <v>0.42953020134228193</v>
      </c>
      <c r="O2510">
        <v>-7.0961717728129144E-3</v>
      </c>
      <c r="P2510">
        <v>-1.1662259794674941</v>
      </c>
      <c r="Q2510">
        <v>0.24539895526261521</v>
      </c>
      <c r="R2510">
        <v>148</v>
      </c>
      <c r="S2510">
        <v>0</v>
      </c>
      <c r="T2510">
        <v>-0.89949855359162745</v>
      </c>
      <c r="U2510">
        <v>10</v>
      </c>
      <c r="V2510">
        <v>3008</v>
      </c>
      <c r="W2510">
        <v>149</v>
      </c>
    </row>
    <row r="2511" spans="1:23">
      <c r="A2511" t="s">
        <v>471</v>
      </c>
      <c r="B2511" t="str">
        <f t="shared" si="39"/>
        <v>core_CPI_PPI_historical_high_24_-1</v>
      </c>
      <c r="C2511" t="s">
        <v>420</v>
      </c>
      <c r="D2511" t="s">
        <v>333</v>
      </c>
      <c r="E2511">
        <v>24</v>
      </c>
      <c r="F2511">
        <v>-1</v>
      </c>
      <c r="G2511">
        <v>-1</v>
      </c>
      <c r="H2511" t="s">
        <v>330</v>
      </c>
      <c r="I2511" t="s">
        <v>331</v>
      </c>
      <c r="K2511">
        <v>1.252715197563349</v>
      </c>
      <c r="L2511">
        <v>7.040599355012267E-2</v>
      </c>
      <c r="M2511">
        <v>0.2997943076680557</v>
      </c>
      <c r="N2511">
        <v>0.56375838926174493</v>
      </c>
      <c r="O2511">
        <v>8.2232035445798171E-3</v>
      </c>
      <c r="P2511">
        <v>1.345094512519927</v>
      </c>
      <c r="Q2511">
        <v>0.18065219664287341</v>
      </c>
      <c r="R2511">
        <v>148</v>
      </c>
      <c r="S2511">
        <v>0</v>
      </c>
      <c r="T2511">
        <v>-0.67822854052761672</v>
      </c>
      <c r="U2511">
        <v>10</v>
      </c>
      <c r="V2511">
        <v>3008</v>
      </c>
      <c r="W2511">
        <v>149</v>
      </c>
    </row>
    <row r="2512" spans="1:23">
      <c r="A2512" t="s">
        <v>471</v>
      </c>
      <c r="B2512" t="str">
        <f t="shared" si="39"/>
        <v>tot_retail_sales_yoy_historical_high_24_1</v>
      </c>
      <c r="C2512" t="s">
        <v>441</v>
      </c>
      <c r="D2512" t="s">
        <v>333</v>
      </c>
      <c r="E2512">
        <v>24</v>
      </c>
      <c r="F2512">
        <v>1</v>
      </c>
      <c r="G2512">
        <v>1</v>
      </c>
      <c r="H2512" t="s">
        <v>330</v>
      </c>
      <c r="I2512" t="s">
        <v>331</v>
      </c>
      <c r="K2512">
        <v>1.951605641456674</v>
      </c>
      <c r="L2512">
        <v>9.4913692350498513E-2</v>
      </c>
      <c r="M2512">
        <v>0.40422007286614919</v>
      </c>
      <c r="N2512">
        <v>0.57046979865771807</v>
      </c>
      <c r="O2512">
        <v>9.9985100551470366E-3</v>
      </c>
      <c r="P2512">
        <v>1.644562174465608</v>
      </c>
      <c r="Q2512">
        <v>0.1021825485265194</v>
      </c>
      <c r="R2512">
        <v>148</v>
      </c>
      <c r="S2512">
        <v>0</v>
      </c>
      <c r="T2512">
        <v>-0.4894252085074729</v>
      </c>
      <c r="U2512">
        <v>28</v>
      </c>
      <c r="V2512">
        <v>3008</v>
      </c>
      <c r="W2512">
        <v>149</v>
      </c>
    </row>
    <row r="2513" spans="1:23">
      <c r="A2513" t="s">
        <v>471</v>
      </c>
      <c r="B2513" t="str">
        <f t="shared" si="39"/>
        <v>tot_retail_sales_yoy_historical_high_24_-1</v>
      </c>
      <c r="C2513" t="s">
        <v>441</v>
      </c>
      <c r="D2513" t="s">
        <v>333</v>
      </c>
      <c r="E2513">
        <v>24</v>
      </c>
      <c r="F2513">
        <v>-1</v>
      </c>
      <c r="G2513">
        <v>1</v>
      </c>
      <c r="H2513" t="s">
        <v>330</v>
      </c>
      <c r="I2513" t="s">
        <v>331</v>
      </c>
      <c r="K2513">
        <v>-0.82472800333178642</v>
      </c>
      <c r="L2513">
        <v>-0.1357471692314661</v>
      </c>
      <c r="M2513">
        <v>-0.5781223897126001</v>
      </c>
      <c r="N2513">
        <v>0.41610738255033558</v>
      </c>
      <c r="O2513">
        <v>-8.9454569074690037E-3</v>
      </c>
      <c r="P2513">
        <v>-1.4907175477743531</v>
      </c>
      <c r="Q2513">
        <v>0.13816388824004211</v>
      </c>
      <c r="R2513">
        <v>148</v>
      </c>
      <c r="S2513">
        <v>0</v>
      </c>
      <c r="T2513">
        <v>-0.84923059062066297</v>
      </c>
      <c r="U2513">
        <v>28</v>
      </c>
      <c r="V2513">
        <v>3008</v>
      </c>
      <c r="W2513">
        <v>149</v>
      </c>
    </row>
    <row r="2514" spans="1:23">
      <c r="A2514" t="s">
        <v>471</v>
      </c>
      <c r="B2514" t="str">
        <f t="shared" si="39"/>
        <v>consumer_confidence_historical_high_24_1</v>
      </c>
      <c r="C2514" t="s">
        <v>442</v>
      </c>
      <c r="D2514" t="s">
        <v>333</v>
      </c>
      <c r="E2514">
        <v>24</v>
      </c>
      <c r="F2514">
        <v>1</v>
      </c>
      <c r="G2514">
        <v>-1</v>
      </c>
      <c r="H2514" t="s">
        <v>330</v>
      </c>
      <c r="I2514" t="s">
        <v>331</v>
      </c>
      <c r="K2514">
        <v>-0.56362643069066354</v>
      </c>
      <c r="L2514">
        <v>-6.7114020703754051E-2</v>
      </c>
      <c r="M2514">
        <v>-0.28570068132642967</v>
      </c>
      <c r="N2514">
        <v>0.48322147651006708</v>
      </c>
      <c r="O2514">
        <v>-2.7288865765728219E-3</v>
      </c>
      <c r="P2514">
        <v>-0.44325678841697452</v>
      </c>
      <c r="Q2514">
        <v>0.65822726697307266</v>
      </c>
      <c r="R2514">
        <v>148</v>
      </c>
      <c r="S2514">
        <v>0</v>
      </c>
      <c r="T2514">
        <v>-0.71117561686337172</v>
      </c>
      <c r="U2514">
        <v>31</v>
      </c>
      <c r="V2514">
        <v>3008</v>
      </c>
      <c r="W2514">
        <v>149</v>
      </c>
    </row>
    <row r="2515" spans="1:23">
      <c r="A2515" t="s">
        <v>471</v>
      </c>
      <c r="B2515" t="str">
        <f t="shared" si="39"/>
        <v>consumer_confidence_historical_high_24_-1</v>
      </c>
      <c r="C2515" t="s">
        <v>442</v>
      </c>
      <c r="D2515" t="s">
        <v>333</v>
      </c>
      <c r="E2515">
        <v>24</v>
      </c>
      <c r="F2515">
        <v>-1</v>
      </c>
      <c r="G2515">
        <v>-1</v>
      </c>
      <c r="H2515" t="s">
        <v>330</v>
      </c>
      <c r="I2515" t="s">
        <v>331</v>
      </c>
      <c r="K2515">
        <v>0.18552967122658731</v>
      </c>
      <c r="L2515">
        <v>1.4360038699483321E-2</v>
      </c>
      <c r="M2515">
        <v>6.112989204484956E-2</v>
      </c>
      <c r="N2515">
        <v>0.51006711409395977</v>
      </c>
      <c r="O2515">
        <v>4.0058803562531518E-3</v>
      </c>
      <c r="P2515">
        <v>0.63988704108439909</v>
      </c>
      <c r="Q2515">
        <v>0.52323535913696084</v>
      </c>
      <c r="R2515">
        <v>148</v>
      </c>
      <c r="S2515">
        <v>0</v>
      </c>
      <c r="T2515">
        <v>-0.6886863383241888</v>
      </c>
      <c r="U2515">
        <v>31</v>
      </c>
      <c r="V2515">
        <v>3008</v>
      </c>
      <c r="W2515">
        <v>149</v>
      </c>
    </row>
    <row r="2516" spans="1:23">
      <c r="A2516" t="s">
        <v>471</v>
      </c>
      <c r="B2516" t="str">
        <f t="shared" si="39"/>
        <v>M1_historical_high_24_1</v>
      </c>
      <c r="C2516" t="s">
        <v>343</v>
      </c>
      <c r="D2516" t="s">
        <v>333</v>
      </c>
      <c r="E2516">
        <v>24</v>
      </c>
      <c r="F2516">
        <v>1</v>
      </c>
      <c r="G2516">
        <v>-1</v>
      </c>
      <c r="H2516" t="s">
        <v>330</v>
      </c>
      <c r="I2516" t="s">
        <v>331</v>
      </c>
      <c r="K2516">
        <v>-0.88603561985335189</v>
      </c>
      <c r="L2516">
        <v>-0.16635849505978401</v>
      </c>
      <c r="M2516">
        <v>-0.70874218409761369</v>
      </c>
      <c r="N2516">
        <v>0.46979865771812079</v>
      </c>
      <c r="O2516">
        <v>-1.181607208541049E-2</v>
      </c>
      <c r="P2516">
        <v>-1.9942505859094579</v>
      </c>
      <c r="Q2516">
        <v>4.7961575376648129E-2</v>
      </c>
      <c r="R2516">
        <v>148</v>
      </c>
      <c r="S2516">
        <v>1</v>
      </c>
      <c r="T2516">
        <v>-0.91617968394526406</v>
      </c>
      <c r="U2516">
        <v>20</v>
      </c>
      <c r="V2516">
        <v>3008</v>
      </c>
      <c r="W2516">
        <v>149</v>
      </c>
    </row>
    <row r="2517" spans="1:23">
      <c r="A2517" t="s">
        <v>471</v>
      </c>
      <c r="B2517" t="str">
        <f t="shared" si="39"/>
        <v>M1_historical_high_24_-1</v>
      </c>
      <c r="C2517" t="s">
        <v>343</v>
      </c>
      <c r="D2517" t="s">
        <v>333</v>
      </c>
      <c r="E2517">
        <v>24</v>
      </c>
      <c r="F2517">
        <v>-1</v>
      </c>
      <c r="G2517">
        <v>-1</v>
      </c>
      <c r="H2517" t="s">
        <v>330</v>
      </c>
      <c r="I2517" t="s">
        <v>331</v>
      </c>
      <c r="K2517">
        <v>3.5394342819183802</v>
      </c>
      <c r="L2517">
        <v>0.13511893596157701</v>
      </c>
      <c r="M2517">
        <v>0.57565133509977329</v>
      </c>
      <c r="N2517">
        <v>0.50335570469798663</v>
      </c>
      <c r="O2517">
        <v>1.292970832964796E-2</v>
      </c>
      <c r="P2517">
        <v>2.1016933232949939</v>
      </c>
      <c r="Q2517">
        <v>3.7274203185686937E-2</v>
      </c>
      <c r="R2517">
        <v>148</v>
      </c>
      <c r="S2517">
        <v>1</v>
      </c>
      <c r="T2517">
        <v>-0.48810271622547857</v>
      </c>
      <c r="U2517">
        <v>20</v>
      </c>
      <c r="V2517">
        <v>3008</v>
      </c>
      <c r="W2517">
        <v>149</v>
      </c>
    </row>
    <row r="2518" spans="1:23">
      <c r="A2518" t="s">
        <v>471</v>
      </c>
      <c r="B2518" t="str">
        <f t="shared" si="39"/>
        <v>M2_historical_high_24_1</v>
      </c>
      <c r="C2518" t="s">
        <v>341</v>
      </c>
      <c r="D2518" t="s">
        <v>333</v>
      </c>
      <c r="E2518">
        <v>24</v>
      </c>
      <c r="F2518">
        <v>1</v>
      </c>
      <c r="G2518">
        <v>-1</v>
      </c>
      <c r="H2518" t="s">
        <v>330</v>
      </c>
      <c r="I2518" t="s">
        <v>331</v>
      </c>
      <c r="K2518">
        <v>-0.93365352109590993</v>
      </c>
      <c r="L2518">
        <v>-0.20329799017328309</v>
      </c>
      <c r="M2518">
        <v>-0.86661781614230982</v>
      </c>
      <c r="N2518">
        <v>0.40268456375838918</v>
      </c>
      <c r="O2518">
        <v>-1.540247193876924E-2</v>
      </c>
      <c r="P2518">
        <v>-2.6003622359840461</v>
      </c>
      <c r="Q2518">
        <v>1.025677661195794E-2</v>
      </c>
      <c r="R2518">
        <v>148</v>
      </c>
      <c r="S2518">
        <v>1</v>
      </c>
      <c r="T2518">
        <v>-0.9441409838935868</v>
      </c>
      <c r="U2518">
        <v>16</v>
      </c>
      <c r="V2518">
        <v>3008</v>
      </c>
      <c r="W2518">
        <v>149</v>
      </c>
    </row>
    <row r="2519" spans="1:23">
      <c r="A2519" t="s">
        <v>471</v>
      </c>
      <c r="B2519" t="str">
        <f t="shared" si="39"/>
        <v>M2_historical_high_24_-1</v>
      </c>
      <c r="C2519" t="s">
        <v>341</v>
      </c>
      <c r="D2519" t="s">
        <v>333</v>
      </c>
      <c r="E2519">
        <v>24</v>
      </c>
      <c r="F2519">
        <v>-1</v>
      </c>
      <c r="G2519">
        <v>-1</v>
      </c>
      <c r="H2519" t="s">
        <v>330</v>
      </c>
      <c r="I2519" t="s">
        <v>331</v>
      </c>
      <c r="K2519">
        <v>6.7974569668290812</v>
      </c>
      <c r="L2519">
        <v>0.1877493044946166</v>
      </c>
      <c r="M2519">
        <v>0.80033694432826075</v>
      </c>
      <c r="N2519">
        <v>0.58389261744966447</v>
      </c>
      <c r="O2519">
        <v>1.662236084723729E-2</v>
      </c>
      <c r="P2519">
        <v>2.699895397896499</v>
      </c>
      <c r="Q2519">
        <v>7.7441545439201802E-3</v>
      </c>
      <c r="R2519">
        <v>148</v>
      </c>
      <c r="S2519">
        <v>1</v>
      </c>
      <c r="T2519">
        <v>-0.49308724246855801</v>
      </c>
      <c r="U2519">
        <v>16</v>
      </c>
      <c r="V2519">
        <v>3008</v>
      </c>
      <c r="W2519">
        <v>149</v>
      </c>
    </row>
    <row r="2520" spans="1:23">
      <c r="A2520" t="s">
        <v>471</v>
      </c>
      <c r="B2520" t="str">
        <f t="shared" si="39"/>
        <v>M2_M1_historical_high_24_1</v>
      </c>
      <c r="C2520" t="s">
        <v>334</v>
      </c>
      <c r="D2520" t="s">
        <v>333</v>
      </c>
      <c r="E2520">
        <v>24</v>
      </c>
      <c r="F2520">
        <v>1</v>
      </c>
      <c r="G2520">
        <v>1</v>
      </c>
      <c r="H2520" t="s">
        <v>330</v>
      </c>
      <c r="I2520" t="s">
        <v>331</v>
      </c>
      <c r="K2520">
        <v>1.027823407917382</v>
      </c>
      <c r="L2520">
        <v>6.1016015111927453E-2</v>
      </c>
      <c r="M2520">
        <v>0.25979605810775153</v>
      </c>
      <c r="N2520">
        <v>0.51006711409395977</v>
      </c>
      <c r="O2520">
        <v>7.5243014327745486E-3</v>
      </c>
      <c r="P2520">
        <v>1.223322061906706</v>
      </c>
      <c r="Q2520">
        <v>0.22315226950711531</v>
      </c>
      <c r="R2520">
        <v>148</v>
      </c>
      <c r="S2520">
        <v>0</v>
      </c>
      <c r="T2520">
        <v>-0.6615868489171649</v>
      </c>
      <c r="U2520">
        <v>22</v>
      </c>
      <c r="V2520">
        <v>3008</v>
      </c>
      <c r="W2520">
        <v>149</v>
      </c>
    </row>
    <row r="2521" spans="1:23">
      <c r="A2521" t="s">
        <v>471</v>
      </c>
      <c r="B2521" t="str">
        <f t="shared" si="39"/>
        <v>M2_M1_historical_high_24_-1</v>
      </c>
      <c r="C2521" t="s">
        <v>334</v>
      </c>
      <c r="D2521" t="s">
        <v>333</v>
      </c>
      <c r="E2521">
        <v>24</v>
      </c>
      <c r="F2521">
        <v>-1</v>
      </c>
      <c r="G2521">
        <v>1</v>
      </c>
      <c r="H2521" t="s">
        <v>330</v>
      </c>
      <c r="I2521" t="s">
        <v>331</v>
      </c>
      <c r="K2521">
        <v>-0.74488221600785787</v>
      </c>
      <c r="L2521">
        <v>-0.108135744811239</v>
      </c>
      <c r="M2521">
        <v>-0.46042404098287221</v>
      </c>
      <c r="N2521">
        <v>0.46979865771812079</v>
      </c>
      <c r="O2521">
        <v>-6.4085315598182528E-3</v>
      </c>
      <c r="P2521">
        <v>-1.0598657283076911</v>
      </c>
      <c r="Q2521">
        <v>0.29093231254762392</v>
      </c>
      <c r="R2521">
        <v>148</v>
      </c>
      <c r="S2521">
        <v>0</v>
      </c>
      <c r="T2521">
        <v>-0.82808251709425063</v>
      </c>
      <c r="U2521">
        <v>22</v>
      </c>
      <c r="V2521">
        <v>3008</v>
      </c>
      <c r="W2521">
        <v>149</v>
      </c>
    </row>
    <row r="2522" spans="1:23">
      <c r="A2522" t="s">
        <v>471</v>
      </c>
      <c r="B2522" t="str">
        <f t="shared" si="39"/>
        <v>TSF_newadded_MA12_yoy_historical_high_24_1</v>
      </c>
      <c r="C2522" t="s">
        <v>332</v>
      </c>
      <c r="D2522" t="s">
        <v>333</v>
      </c>
      <c r="E2522">
        <v>24</v>
      </c>
      <c r="F2522">
        <v>1</v>
      </c>
      <c r="G2522">
        <v>-1</v>
      </c>
      <c r="H2522" t="s">
        <v>330</v>
      </c>
      <c r="I2522" t="s">
        <v>331</v>
      </c>
      <c r="K2522">
        <v>-0.75609415111378708</v>
      </c>
      <c r="L2522">
        <v>-0.11148745667723289</v>
      </c>
      <c r="M2522">
        <v>-0.47470633874506912</v>
      </c>
      <c r="N2522">
        <v>0.46979865771812079</v>
      </c>
      <c r="O2522">
        <v>-6.6014471149069788E-3</v>
      </c>
      <c r="P2522">
        <v>-1.0726774669704131</v>
      </c>
      <c r="Q2522">
        <v>0.2851618004840682</v>
      </c>
      <c r="R2522">
        <v>148</v>
      </c>
      <c r="S2522">
        <v>0</v>
      </c>
      <c r="T2522">
        <v>-0.82260330265642889</v>
      </c>
      <c r="U2522">
        <v>15</v>
      </c>
      <c r="V2522">
        <v>3008</v>
      </c>
      <c r="W2522">
        <v>149</v>
      </c>
    </row>
    <row r="2523" spans="1:23">
      <c r="A2523" t="s">
        <v>471</v>
      </c>
      <c r="B2523" t="str">
        <f t="shared" si="39"/>
        <v>TSF_newadded_MA12_yoy_historical_high_24_-1</v>
      </c>
      <c r="C2523" t="s">
        <v>332</v>
      </c>
      <c r="D2523" t="s">
        <v>333</v>
      </c>
      <c r="E2523">
        <v>24</v>
      </c>
      <c r="F2523">
        <v>-1</v>
      </c>
      <c r="G2523">
        <v>-1</v>
      </c>
      <c r="H2523" t="s">
        <v>330</v>
      </c>
      <c r="I2523" t="s">
        <v>331</v>
      </c>
      <c r="K2523">
        <v>1.121038984992204</v>
      </c>
      <c r="L2523">
        <v>6.5018457164755183E-2</v>
      </c>
      <c r="M2523">
        <v>0.27684436143242808</v>
      </c>
      <c r="N2523">
        <v>0.52348993288590606</v>
      </c>
      <c r="O2523">
        <v>7.9357758662645158E-3</v>
      </c>
      <c r="P2523">
        <v>1.2641572454335539</v>
      </c>
      <c r="Q2523">
        <v>0.2081609182303755</v>
      </c>
      <c r="R2523">
        <v>148</v>
      </c>
      <c r="S2523">
        <v>0</v>
      </c>
      <c r="T2523">
        <v>-0.49308724246855767</v>
      </c>
      <c r="U2523">
        <v>15</v>
      </c>
      <c r="V2523">
        <v>3008</v>
      </c>
      <c r="W2523">
        <v>149</v>
      </c>
    </row>
    <row r="2524" spans="1:23">
      <c r="A2524" t="s">
        <v>471</v>
      </c>
      <c r="B2524" t="str">
        <f t="shared" si="39"/>
        <v>TSF_yoy_historical_high_24_1</v>
      </c>
      <c r="C2524" t="s">
        <v>391</v>
      </c>
      <c r="D2524" t="s">
        <v>333</v>
      </c>
      <c r="E2524">
        <v>24</v>
      </c>
      <c r="F2524">
        <v>1</v>
      </c>
      <c r="G2524">
        <v>-1</v>
      </c>
      <c r="H2524" t="s">
        <v>330</v>
      </c>
      <c r="I2524" t="s">
        <v>331</v>
      </c>
      <c r="K2524">
        <v>-0.57720950692654815</v>
      </c>
      <c r="L2524">
        <v>-6.9582129833848705E-2</v>
      </c>
      <c r="M2524">
        <v>-0.29620970999841068</v>
      </c>
      <c r="N2524">
        <v>0.43624161073825501</v>
      </c>
      <c r="O2524">
        <v>-3.045941506755584E-3</v>
      </c>
      <c r="P2524">
        <v>-0.50525734274875866</v>
      </c>
      <c r="Q2524">
        <v>0.61412968787516986</v>
      </c>
      <c r="R2524">
        <v>148</v>
      </c>
      <c r="S2524">
        <v>0</v>
      </c>
      <c r="T2524">
        <v>-0.8305457449964937</v>
      </c>
      <c r="U2524">
        <v>15</v>
      </c>
      <c r="V2524">
        <v>3008</v>
      </c>
      <c r="W2524">
        <v>149</v>
      </c>
    </row>
    <row r="2525" spans="1:23">
      <c r="A2525" t="s">
        <v>471</v>
      </c>
      <c r="B2525" t="str">
        <f t="shared" si="39"/>
        <v>TSF_yoy_historical_high_24_-1</v>
      </c>
      <c r="C2525" t="s">
        <v>391</v>
      </c>
      <c r="D2525" t="s">
        <v>333</v>
      </c>
      <c r="E2525">
        <v>24</v>
      </c>
      <c r="F2525">
        <v>-1</v>
      </c>
      <c r="G2525">
        <v>-1</v>
      </c>
      <c r="H2525" t="s">
        <v>330</v>
      </c>
      <c r="I2525" t="s">
        <v>331</v>
      </c>
      <c r="K2525">
        <v>0.223617424305222</v>
      </c>
      <c r="L2525">
        <v>1.7050820285901661E-2</v>
      </c>
      <c r="M2525">
        <v>7.2584994799412425E-2</v>
      </c>
      <c r="N2525">
        <v>0.55033557046979864</v>
      </c>
      <c r="O2525">
        <v>4.1234440812682764E-3</v>
      </c>
      <c r="P2525">
        <v>0.66899859497187975</v>
      </c>
      <c r="Q2525">
        <v>0.50453857921276035</v>
      </c>
      <c r="R2525">
        <v>148</v>
      </c>
      <c r="S2525">
        <v>0</v>
      </c>
      <c r="T2525">
        <v>-0.65392804694137585</v>
      </c>
      <c r="U2525">
        <v>15</v>
      </c>
      <c r="V2525">
        <v>3008</v>
      </c>
      <c r="W2525">
        <v>149</v>
      </c>
    </row>
    <row r="2526" spans="1:23">
      <c r="A2526" t="s">
        <v>471</v>
      </c>
      <c r="B2526" t="str">
        <f t="shared" si="39"/>
        <v>long_loan_newadded_MA12_yoy_historical_high_24_1</v>
      </c>
      <c r="C2526" t="s">
        <v>328</v>
      </c>
      <c r="D2526" t="s">
        <v>333</v>
      </c>
      <c r="E2526">
        <v>24</v>
      </c>
      <c r="F2526">
        <v>1</v>
      </c>
      <c r="G2526">
        <v>-1</v>
      </c>
      <c r="H2526" t="s">
        <v>330</v>
      </c>
      <c r="I2526" t="s">
        <v>331</v>
      </c>
      <c r="K2526">
        <v>-0.71399156395401997</v>
      </c>
      <c r="L2526">
        <v>-9.9554835700972233E-2</v>
      </c>
      <c r="M2526">
        <v>-0.4238638297754414</v>
      </c>
      <c r="N2526">
        <v>0.50335570469798663</v>
      </c>
      <c r="O2526">
        <v>-5.5776691378363226E-3</v>
      </c>
      <c r="P2526">
        <v>-0.91163289481612331</v>
      </c>
      <c r="Q2526">
        <v>0.36344448903096582</v>
      </c>
      <c r="R2526">
        <v>148</v>
      </c>
      <c r="S2526">
        <v>0</v>
      </c>
      <c r="T2526">
        <v>-0.80512827506138784</v>
      </c>
      <c r="U2526">
        <v>10</v>
      </c>
      <c r="V2526">
        <v>3008</v>
      </c>
      <c r="W2526">
        <v>149</v>
      </c>
    </row>
    <row r="2527" spans="1:23">
      <c r="A2527" t="s">
        <v>471</v>
      </c>
      <c r="B2527" t="str">
        <f t="shared" si="39"/>
        <v>long_loan_newadded_MA12_yoy_historical_high_24_-1</v>
      </c>
      <c r="C2527" t="s">
        <v>328</v>
      </c>
      <c r="D2527" t="s">
        <v>333</v>
      </c>
      <c r="E2527">
        <v>24</v>
      </c>
      <c r="F2527">
        <v>-1</v>
      </c>
      <c r="G2527">
        <v>-1</v>
      </c>
      <c r="H2527" t="s">
        <v>330</v>
      </c>
      <c r="I2527" t="s">
        <v>331</v>
      </c>
      <c r="K2527">
        <v>0.80880613630608544</v>
      </c>
      <c r="L2527">
        <v>5.0904925229734888E-2</v>
      </c>
      <c r="M2527">
        <v>0.2167323808068643</v>
      </c>
      <c r="N2527">
        <v>0.48322147651006708</v>
      </c>
      <c r="O2527">
        <v>6.8182826272792981E-3</v>
      </c>
      <c r="P2527">
        <v>1.094841646096794</v>
      </c>
      <c r="Q2527">
        <v>0.27536457676574028</v>
      </c>
      <c r="R2527">
        <v>148</v>
      </c>
      <c r="S2527">
        <v>0</v>
      </c>
      <c r="T2527">
        <v>-0.55652724374432672</v>
      </c>
      <c r="U2527">
        <v>10</v>
      </c>
      <c r="V2527">
        <v>3008</v>
      </c>
      <c r="W2527">
        <v>149</v>
      </c>
    </row>
    <row r="2528" spans="1:23">
      <c r="A2528" t="s">
        <v>471</v>
      </c>
      <c r="B2528" t="str">
        <f t="shared" si="39"/>
        <v>loan_yoy_historical_high_24_1</v>
      </c>
      <c r="C2528" t="s">
        <v>443</v>
      </c>
      <c r="D2528" t="s">
        <v>333</v>
      </c>
      <c r="E2528">
        <v>24</v>
      </c>
      <c r="F2528">
        <v>1</v>
      </c>
      <c r="G2528">
        <v>-1</v>
      </c>
      <c r="H2528" t="s">
        <v>330</v>
      </c>
      <c r="I2528" t="s">
        <v>331</v>
      </c>
      <c r="K2528">
        <v>-2.1241221126230388E-2</v>
      </c>
      <c r="L2528">
        <v>-1.7970720539571829E-3</v>
      </c>
      <c r="M2528">
        <v>-7.6497349697572164E-3</v>
      </c>
      <c r="N2528">
        <v>0.46308724832214759</v>
      </c>
      <c r="O2528">
        <v>2.6311455238253408E-3</v>
      </c>
      <c r="P2528">
        <v>0.42701581427243068</v>
      </c>
      <c r="Q2528">
        <v>0.6699883650432461</v>
      </c>
      <c r="R2528">
        <v>148</v>
      </c>
      <c r="S2528">
        <v>0</v>
      </c>
      <c r="T2528">
        <v>-0.63279514689919025</v>
      </c>
      <c r="U2528">
        <v>19</v>
      </c>
      <c r="V2528">
        <v>3008</v>
      </c>
      <c r="W2528">
        <v>149</v>
      </c>
    </row>
    <row r="2529" spans="1:23">
      <c r="A2529" t="s">
        <v>471</v>
      </c>
      <c r="B2529" t="str">
        <f t="shared" si="39"/>
        <v>loan_yoy_historical_high_24_-1</v>
      </c>
      <c r="C2529" t="s">
        <v>443</v>
      </c>
      <c r="D2529" t="s">
        <v>333</v>
      </c>
      <c r="E2529">
        <v>24</v>
      </c>
      <c r="F2529">
        <v>-1</v>
      </c>
      <c r="G2529">
        <v>-1</v>
      </c>
      <c r="H2529" t="s">
        <v>330</v>
      </c>
      <c r="I2529" t="s">
        <v>331</v>
      </c>
      <c r="K2529">
        <v>-0.47143890269821459</v>
      </c>
      <c r="L2529">
        <v>-5.2014143047778412E-2</v>
      </c>
      <c r="M2529">
        <v>-0.22141260731219681</v>
      </c>
      <c r="N2529">
        <v>0.52348993288590606</v>
      </c>
      <c r="O2529">
        <v>-1.492116916142514E-3</v>
      </c>
      <c r="P2529">
        <v>-0.24421353407327051</v>
      </c>
      <c r="Q2529">
        <v>0.8074036735036908</v>
      </c>
      <c r="R2529">
        <v>148</v>
      </c>
      <c r="S2529">
        <v>0</v>
      </c>
      <c r="T2529">
        <v>-0.73516160412042941</v>
      </c>
      <c r="U2529">
        <v>19</v>
      </c>
      <c r="V2529">
        <v>3008</v>
      </c>
      <c r="W2529">
        <v>149</v>
      </c>
    </row>
    <row r="2530" spans="1:23">
      <c r="A2530" t="s">
        <v>471</v>
      </c>
      <c r="B2530" t="str">
        <f t="shared" si="39"/>
        <v>newstarts_area_yoy_historical_high_24_1</v>
      </c>
      <c r="C2530" t="s">
        <v>340</v>
      </c>
      <c r="D2530" t="s">
        <v>333</v>
      </c>
      <c r="E2530">
        <v>24</v>
      </c>
      <c r="F2530">
        <v>1</v>
      </c>
      <c r="G2530">
        <v>1</v>
      </c>
      <c r="H2530" t="s">
        <v>330</v>
      </c>
      <c r="I2530" t="s">
        <v>331</v>
      </c>
      <c r="K2530">
        <v>3.2631618055257698</v>
      </c>
      <c r="L2530">
        <v>0.12916338713487341</v>
      </c>
      <c r="M2530">
        <v>0.5502469871114557</v>
      </c>
      <c r="N2530">
        <v>0.59731543624161076</v>
      </c>
      <c r="O2530">
        <v>1.268815104219647E-2</v>
      </c>
      <c r="P2530">
        <v>2.0075481256487882</v>
      </c>
      <c r="Q2530">
        <v>4.6511563112602648E-2</v>
      </c>
      <c r="R2530">
        <v>148</v>
      </c>
      <c r="S2530">
        <v>1</v>
      </c>
      <c r="T2530">
        <v>-0.48328035339918979</v>
      </c>
      <c r="U2530">
        <v>46</v>
      </c>
      <c r="V2530">
        <v>3008</v>
      </c>
      <c r="W2530">
        <v>149</v>
      </c>
    </row>
    <row r="2531" spans="1:23">
      <c r="A2531" t="s">
        <v>471</v>
      </c>
      <c r="B2531" t="str">
        <f t="shared" si="39"/>
        <v>newstarts_area_yoy_historical_high_24_-1</v>
      </c>
      <c r="C2531" t="s">
        <v>340</v>
      </c>
      <c r="D2531" t="s">
        <v>333</v>
      </c>
      <c r="E2531">
        <v>24</v>
      </c>
      <c r="F2531">
        <v>-1</v>
      </c>
      <c r="G2531">
        <v>1</v>
      </c>
      <c r="H2531" t="s">
        <v>330</v>
      </c>
      <c r="I2531" t="s">
        <v>331</v>
      </c>
      <c r="K2531">
        <v>-0.87865020429561891</v>
      </c>
      <c r="L2531">
        <v>-0.16196161791764099</v>
      </c>
      <c r="M2531">
        <v>-0.68997023277053016</v>
      </c>
      <c r="N2531">
        <v>0.39597315436241609</v>
      </c>
      <c r="O2531">
        <v>-1.1227376558732009E-2</v>
      </c>
      <c r="P2531">
        <v>-1.824753365937416</v>
      </c>
      <c r="Q2531">
        <v>7.0054787589570316E-2</v>
      </c>
      <c r="R2531">
        <v>148</v>
      </c>
      <c r="S2531">
        <v>0</v>
      </c>
      <c r="T2531">
        <v>-0.91525064110134935</v>
      </c>
      <c r="U2531">
        <v>46</v>
      </c>
      <c r="V2531">
        <v>3008</v>
      </c>
      <c r="W2531">
        <v>149</v>
      </c>
    </row>
    <row r="2532" spans="1:23">
      <c r="A2532" t="s">
        <v>471</v>
      </c>
      <c r="B2532" t="str">
        <f t="shared" si="39"/>
        <v>completed_yoy_historical_high_24_1</v>
      </c>
      <c r="C2532" t="s">
        <v>444</v>
      </c>
      <c r="D2532" t="s">
        <v>333</v>
      </c>
      <c r="E2532">
        <v>24</v>
      </c>
      <c r="F2532">
        <v>1</v>
      </c>
      <c r="G2532">
        <v>1</v>
      </c>
      <c r="H2532" t="s">
        <v>330</v>
      </c>
      <c r="I2532" t="s">
        <v>331</v>
      </c>
      <c r="K2532">
        <v>1.059791286013855</v>
      </c>
      <c r="L2532">
        <v>6.2407286772384163E-2</v>
      </c>
      <c r="M2532">
        <v>0.26572169587429822</v>
      </c>
      <c r="N2532">
        <v>0.53020134228187921</v>
      </c>
      <c r="O2532">
        <v>7.6503823464545064E-3</v>
      </c>
      <c r="P2532">
        <v>1.2371329599209979</v>
      </c>
      <c r="Q2532">
        <v>0.21799706017832629</v>
      </c>
      <c r="R2532">
        <v>148</v>
      </c>
      <c r="S2532">
        <v>0</v>
      </c>
      <c r="T2532">
        <v>-0.62540570219681635</v>
      </c>
      <c r="U2532">
        <v>41</v>
      </c>
      <c r="V2532">
        <v>3008</v>
      </c>
      <c r="W2532">
        <v>149</v>
      </c>
    </row>
    <row r="2533" spans="1:23">
      <c r="A2533" t="s">
        <v>471</v>
      </c>
      <c r="B2533" t="str">
        <f t="shared" si="39"/>
        <v>completed_yoy_historical_high_24_-1</v>
      </c>
      <c r="C2533" t="s">
        <v>444</v>
      </c>
      <c r="D2533" t="s">
        <v>333</v>
      </c>
      <c r="E2533">
        <v>24</v>
      </c>
      <c r="F2533">
        <v>-1</v>
      </c>
      <c r="G2533">
        <v>1</v>
      </c>
      <c r="H2533" t="s">
        <v>330</v>
      </c>
      <c r="I2533" t="s">
        <v>331</v>
      </c>
      <c r="K2533">
        <v>-0.74884163377716517</v>
      </c>
      <c r="L2533">
        <v>-0.1093036824549922</v>
      </c>
      <c r="M2533">
        <v>-0.46540013785856049</v>
      </c>
      <c r="N2533">
        <v>0.4563758389261745</v>
      </c>
      <c r="O2533">
        <v>-6.4710567513653287E-3</v>
      </c>
      <c r="P2533">
        <v>-1.0646293612044939</v>
      </c>
      <c r="Q2533">
        <v>0.28877753496373643</v>
      </c>
      <c r="R2533">
        <v>148</v>
      </c>
      <c r="S2533">
        <v>0</v>
      </c>
      <c r="T2533">
        <v>-0.76119380784911095</v>
      </c>
      <c r="U2533">
        <v>41</v>
      </c>
      <c r="V2533">
        <v>3008</v>
      </c>
      <c r="W2533">
        <v>149</v>
      </c>
    </row>
    <row r="2534" spans="1:23">
      <c r="A2534" t="s">
        <v>471</v>
      </c>
      <c r="B2534" t="str">
        <f t="shared" si="39"/>
        <v>sold_area_yoy_historical_high_24_1</v>
      </c>
      <c r="C2534" t="s">
        <v>346</v>
      </c>
      <c r="D2534" t="s">
        <v>333</v>
      </c>
      <c r="E2534">
        <v>24</v>
      </c>
      <c r="F2534">
        <v>1</v>
      </c>
      <c r="G2534">
        <v>-1</v>
      </c>
      <c r="H2534" t="s">
        <v>330</v>
      </c>
      <c r="I2534" t="s">
        <v>331</v>
      </c>
      <c r="K2534">
        <v>-0.64065229603214424</v>
      </c>
      <c r="L2534">
        <v>-8.2169365012501716E-2</v>
      </c>
      <c r="M2534">
        <v>-0.34981080433942818</v>
      </c>
      <c r="N2534">
        <v>0.46979865771812079</v>
      </c>
      <c r="O2534">
        <v>-4.0599567888614926E-3</v>
      </c>
      <c r="P2534">
        <v>-0.66210599778915702</v>
      </c>
      <c r="Q2534">
        <v>0.50893294379883258</v>
      </c>
      <c r="R2534">
        <v>148</v>
      </c>
      <c r="S2534">
        <v>0</v>
      </c>
      <c r="T2534">
        <v>-0.75506156874012187</v>
      </c>
      <c r="U2534">
        <v>21</v>
      </c>
      <c r="V2534">
        <v>3008</v>
      </c>
      <c r="W2534">
        <v>149</v>
      </c>
    </row>
    <row r="2535" spans="1:23">
      <c r="A2535" t="s">
        <v>471</v>
      </c>
      <c r="B2535" t="str">
        <f t="shared" si="39"/>
        <v>sold_area_yoy_historical_high_24_-1</v>
      </c>
      <c r="C2535" t="s">
        <v>346</v>
      </c>
      <c r="D2535" t="s">
        <v>333</v>
      </c>
      <c r="E2535">
        <v>24</v>
      </c>
      <c r="F2535">
        <v>-1</v>
      </c>
      <c r="G2535">
        <v>-1</v>
      </c>
      <c r="H2535" t="s">
        <v>330</v>
      </c>
      <c r="I2535" t="s">
        <v>331</v>
      </c>
      <c r="K2535">
        <v>0.43964691701925629</v>
      </c>
      <c r="L2535">
        <v>3.099877252847949E-2</v>
      </c>
      <c r="M2535">
        <v>0.13196774187159119</v>
      </c>
      <c r="N2535">
        <v>0.51677852348993292</v>
      </c>
      <c r="O2535">
        <v>5.2499749811965478E-3</v>
      </c>
      <c r="P2535">
        <v>0.85020099709629471</v>
      </c>
      <c r="Q2535">
        <v>0.39658666776574442</v>
      </c>
      <c r="R2535">
        <v>148</v>
      </c>
      <c r="S2535">
        <v>0</v>
      </c>
      <c r="T2535">
        <v>-0.76908020099866514</v>
      </c>
      <c r="U2535">
        <v>21</v>
      </c>
      <c r="V2535">
        <v>3008</v>
      </c>
      <c r="W2535">
        <v>149</v>
      </c>
    </row>
    <row r="2536" spans="1:23">
      <c r="A2536" t="s">
        <v>471</v>
      </c>
      <c r="B2536" t="str">
        <f t="shared" si="39"/>
        <v>local_gov_budget_MA12_yoy_historical_high_24_1</v>
      </c>
      <c r="C2536" t="s">
        <v>389</v>
      </c>
      <c r="D2536" t="s">
        <v>333</v>
      </c>
      <c r="E2536">
        <v>24</v>
      </c>
      <c r="F2536">
        <v>1</v>
      </c>
      <c r="G2536">
        <v>-1</v>
      </c>
      <c r="H2536" t="s">
        <v>463</v>
      </c>
      <c r="I2536" t="s">
        <v>331</v>
      </c>
      <c r="K2536">
        <v>-0.20137781017102299</v>
      </c>
      <c r="L2536">
        <v>-2.3508748295396401E-2</v>
      </c>
      <c r="M2536">
        <v>-0.10645076558869269</v>
      </c>
      <c r="N2536">
        <v>0.52542372881355937</v>
      </c>
      <c r="O2536">
        <v>2.3001664303223251E-4</v>
      </c>
      <c r="P2536">
        <v>3.8104016785855878E-2</v>
      </c>
      <c r="Q2536">
        <v>0.96966968838746848</v>
      </c>
      <c r="R2536">
        <v>117</v>
      </c>
      <c r="S2536">
        <v>0</v>
      </c>
      <c r="T2536">
        <v>-0.7716435134638685</v>
      </c>
      <c r="U2536">
        <v>12</v>
      </c>
      <c r="V2536">
        <v>2382</v>
      </c>
      <c r="W2536">
        <v>118</v>
      </c>
    </row>
    <row r="2537" spans="1:23">
      <c r="A2537" t="s">
        <v>471</v>
      </c>
      <c r="B2537" t="str">
        <f t="shared" si="39"/>
        <v>local_gov_budget_MA12_yoy_historical_high_24_-1</v>
      </c>
      <c r="C2537" t="s">
        <v>389</v>
      </c>
      <c r="D2537" t="s">
        <v>333</v>
      </c>
      <c r="E2537">
        <v>24</v>
      </c>
      <c r="F2537">
        <v>-1</v>
      </c>
      <c r="G2537">
        <v>-1</v>
      </c>
      <c r="H2537" t="s">
        <v>463</v>
      </c>
      <c r="I2537" t="s">
        <v>331</v>
      </c>
      <c r="K2537">
        <v>-0.21048528651453149</v>
      </c>
      <c r="L2537">
        <v>-2.4692903291762321E-2</v>
      </c>
      <c r="M2537">
        <v>-0.11181277824691289</v>
      </c>
      <c r="N2537">
        <v>0.46610169491525422</v>
      </c>
      <c r="O2537">
        <v>9.5988149528354627E-5</v>
      </c>
      <c r="P2537">
        <v>1.598046224553205E-2</v>
      </c>
      <c r="Q2537">
        <v>0.98727719742191189</v>
      </c>
      <c r="R2537">
        <v>117</v>
      </c>
      <c r="S2537">
        <v>0</v>
      </c>
      <c r="T2537">
        <v>-0.74880569026597665</v>
      </c>
      <c r="U2537">
        <v>12</v>
      </c>
      <c r="V2537">
        <v>2382</v>
      </c>
      <c r="W2537">
        <v>118</v>
      </c>
    </row>
    <row r="2538" spans="1:23">
      <c r="A2538" t="s">
        <v>471</v>
      </c>
      <c r="B2538" t="str">
        <f t="shared" si="39"/>
        <v>newstarts_area_ytd_yoy_historical_high_24_1</v>
      </c>
      <c r="C2538" t="s">
        <v>446</v>
      </c>
      <c r="D2538" t="s">
        <v>333</v>
      </c>
      <c r="E2538">
        <v>24</v>
      </c>
      <c r="F2538">
        <v>1</v>
      </c>
      <c r="G2538">
        <v>1</v>
      </c>
      <c r="H2538" t="s">
        <v>330</v>
      </c>
      <c r="I2538" t="s">
        <v>331</v>
      </c>
      <c r="K2538">
        <v>5.6590668504435733E-2</v>
      </c>
      <c r="L2538">
        <v>4.6223317744520376E-3</v>
      </c>
      <c r="M2538">
        <v>1.9676507112428451E-2</v>
      </c>
      <c r="N2538">
        <v>0.53691275167785235</v>
      </c>
      <c r="O2538">
        <v>3.1636311177512819E-3</v>
      </c>
      <c r="P2538">
        <v>0.51533171852908932</v>
      </c>
      <c r="Q2538">
        <v>0.60709012067187684</v>
      </c>
      <c r="R2538">
        <v>148</v>
      </c>
      <c r="S2538">
        <v>0</v>
      </c>
      <c r="T2538">
        <v>-0.72505580430586991</v>
      </c>
      <c r="U2538">
        <v>21</v>
      </c>
      <c r="V2538">
        <v>3008</v>
      </c>
      <c r="W2538">
        <v>149</v>
      </c>
    </row>
    <row r="2539" spans="1:23">
      <c r="A2539" t="s">
        <v>471</v>
      </c>
      <c r="B2539" t="str">
        <f t="shared" si="39"/>
        <v>newstarts_area_ytd_yoy_historical_high_24_-1</v>
      </c>
      <c r="C2539" t="s">
        <v>446</v>
      </c>
      <c r="D2539" t="s">
        <v>333</v>
      </c>
      <c r="E2539">
        <v>24</v>
      </c>
      <c r="F2539">
        <v>-1</v>
      </c>
      <c r="G2539">
        <v>1</v>
      </c>
      <c r="H2539" t="s">
        <v>330</v>
      </c>
      <c r="I2539" t="s">
        <v>331</v>
      </c>
      <c r="K2539">
        <v>-0.51037442448025805</v>
      </c>
      <c r="L2539">
        <v>-5.8071647292829882E-2</v>
      </c>
      <c r="M2539">
        <v>-0.2472014638376451</v>
      </c>
      <c r="N2539">
        <v>0.44966442953020141</v>
      </c>
      <c r="O2539">
        <v>-2.0248143769637352E-3</v>
      </c>
      <c r="P2539">
        <v>-0.33035526436351081</v>
      </c>
      <c r="Q2539">
        <v>0.74159871820229228</v>
      </c>
      <c r="R2539">
        <v>148</v>
      </c>
      <c r="S2539">
        <v>0</v>
      </c>
      <c r="T2539">
        <v>-0.81816463837622322</v>
      </c>
      <c r="U2539">
        <v>21</v>
      </c>
      <c r="V2539">
        <v>3008</v>
      </c>
      <c r="W2539">
        <v>149</v>
      </c>
    </row>
    <row r="2540" spans="1:23">
      <c r="A2540" t="s">
        <v>471</v>
      </c>
      <c r="B2540" t="str">
        <f t="shared" si="39"/>
        <v>completed_area_ytd_yoy_historical_high_24_1</v>
      </c>
      <c r="C2540" t="s">
        <v>447</v>
      </c>
      <c r="D2540" t="s">
        <v>333</v>
      </c>
      <c r="E2540">
        <v>24</v>
      </c>
      <c r="F2540">
        <v>1</v>
      </c>
      <c r="G2540">
        <v>1</v>
      </c>
      <c r="H2540" t="s">
        <v>330</v>
      </c>
      <c r="I2540" t="s">
        <v>331</v>
      </c>
      <c r="K2540">
        <v>1.8357053920392541</v>
      </c>
      <c r="L2540">
        <v>9.1245351583916445E-2</v>
      </c>
      <c r="M2540">
        <v>0.38858623787155061</v>
      </c>
      <c r="N2540">
        <v>0.58389261744966447</v>
      </c>
      <c r="O2540">
        <v>9.7782780585801664E-3</v>
      </c>
      <c r="P2540">
        <v>1.593065586343998</v>
      </c>
      <c r="Q2540">
        <v>0.1132789732823533</v>
      </c>
      <c r="R2540">
        <v>148</v>
      </c>
      <c r="S2540">
        <v>0</v>
      </c>
      <c r="T2540">
        <v>-0.54198309796125821</v>
      </c>
      <c r="U2540">
        <v>19</v>
      </c>
      <c r="V2540">
        <v>3008</v>
      </c>
      <c r="W2540">
        <v>149</v>
      </c>
    </row>
    <row r="2541" spans="1:23">
      <c r="A2541" t="s">
        <v>471</v>
      </c>
      <c r="B2541" t="str">
        <f t="shared" si="39"/>
        <v>completed_area_ytd_yoy_historical_high_24_-1</v>
      </c>
      <c r="C2541" t="s">
        <v>447</v>
      </c>
      <c r="D2541" t="s">
        <v>333</v>
      </c>
      <c r="E2541">
        <v>24</v>
      </c>
      <c r="F2541">
        <v>-1</v>
      </c>
      <c r="G2541">
        <v>1</v>
      </c>
      <c r="H2541" t="s">
        <v>330</v>
      </c>
      <c r="I2541" t="s">
        <v>331</v>
      </c>
      <c r="K2541">
        <v>-0.81756432963466663</v>
      </c>
      <c r="L2541">
        <v>-0.13284188868466679</v>
      </c>
      <c r="M2541">
        <v>-0.56573325500589111</v>
      </c>
      <c r="N2541">
        <v>0.40268456375838918</v>
      </c>
      <c r="O2541">
        <v>-8.6219035741950511E-3</v>
      </c>
      <c r="P2541">
        <v>-1.4223878740575271</v>
      </c>
      <c r="Q2541">
        <v>0.15701787057856151</v>
      </c>
      <c r="R2541">
        <v>148</v>
      </c>
      <c r="S2541">
        <v>0</v>
      </c>
      <c r="T2541">
        <v>-0.82653666526168423</v>
      </c>
      <c r="U2541">
        <v>19</v>
      </c>
      <c r="V2541">
        <v>3008</v>
      </c>
      <c r="W2541">
        <v>149</v>
      </c>
    </row>
    <row r="2542" spans="1:23">
      <c r="A2542" t="s">
        <v>471</v>
      </c>
      <c r="B2542" t="str">
        <f t="shared" si="39"/>
        <v>sold_area_ytd_yoy_historical_high_24_1</v>
      </c>
      <c r="C2542" t="s">
        <v>392</v>
      </c>
      <c r="D2542" t="s">
        <v>333</v>
      </c>
      <c r="E2542">
        <v>24</v>
      </c>
      <c r="F2542">
        <v>1</v>
      </c>
      <c r="G2542">
        <v>-1</v>
      </c>
      <c r="H2542" t="s">
        <v>330</v>
      </c>
      <c r="I2542" t="s">
        <v>331</v>
      </c>
      <c r="K2542">
        <v>8.4406879340148455E-2</v>
      </c>
      <c r="L2542">
        <v>6.8117795244093671E-3</v>
      </c>
      <c r="M2542">
        <v>2.8996759327833448E-2</v>
      </c>
      <c r="N2542">
        <v>0.53691275167785235</v>
      </c>
      <c r="O2542">
        <v>3.365217586693536E-3</v>
      </c>
      <c r="P2542">
        <v>0.54356989300909508</v>
      </c>
      <c r="Q2542">
        <v>0.58755531567418484</v>
      </c>
      <c r="R2542">
        <v>148</v>
      </c>
      <c r="S2542">
        <v>0</v>
      </c>
      <c r="T2542">
        <v>-0.65511858542901857</v>
      </c>
      <c r="U2542">
        <v>10</v>
      </c>
      <c r="V2542">
        <v>3008</v>
      </c>
      <c r="W2542">
        <v>149</v>
      </c>
    </row>
    <row r="2543" spans="1:23">
      <c r="A2543" t="s">
        <v>471</v>
      </c>
      <c r="B2543" t="str">
        <f t="shared" si="39"/>
        <v>sold_area_ytd_yoy_historical_high_24_-1</v>
      </c>
      <c r="C2543" t="s">
        <v>392</v>
      </c>
      <c r="D2543" t="s">
        <v>333</v>
      </c>
      <c r="E2543">
        <v>24</v>
      </c>
      <c r="F2543">
        <v>-1</v>
      </c>
      <c r="G2543">
        <v>-1</v>
      </c>
      <c r="H2543" t="s">
        <v>330</v>
      </c>
      <c r="I2543" t="s">
        <v>331</v>
      </c>
      <c r="K2543">
        <v>-0.52293385074238441</v>
      </c>
      <c r="L2543">
        <v>-6.0119997296670717E-2</v>
      </c>
      <c r="M2543">
        <v>-0.25592212521774399</v>
      </c>
      <c r="N2543">
        <v>0.44966442953020141</v>
      </c>
      <c r="O2543">
        <v>-2.0898152295615799E-3</v>
      </c>
      <c r="P2543">
        <v>-0.33585579262011911</v>
      </c>
      <c r="Q2543">
        <v>0.73745526768573555</v>
      </c>
      <c r="R2543">
        <v>148</v>
      </c>
      <c r="S2543">
        <v>0</v>
      </c>
      <c r="T2543">
        <v>-0.78303163160510447</v>
      </c>
      <c r="U2543">
        <v>10</v>
      </c>
      <c r="V2543">
        <v>3008</v>
      </c>
      <c r="W2543">
        <v>149</v>
      </c>
    </row>
    <row r="2544" spans="1:23">
      <c r="A2544" t="s">
        <v>471</v>
      </c>
      <c r="B2544" t="str">
        <f t="shared" si="39"/>
        <v>CN_BOND_1Y_historical_high_24_1</v>
      </c>
      <c r="C2544" t="s">
        <v>448</v>
      </c>
      <c r="D2544" t="s">
        <v>333</v>
      </c>
      <c r="E2544">
        <v>24</v>
      </c>
      <c r="F2544">
        <v>1</v>
      </c>
      <c r="G2544">
        <v>-1</v>
      </c>
      <c r="H2544" t="s">
        <v>330</v>
      </c>
      <c r="I2544" t="s">
        <v>331</v>
      </c>
      <c r="K2544">
        <v>-0.14944790717897141</v>
      </c>
      <c r="L2544">
        <v>-1.3469351086543679E-2</v>
      </c>
      <c r="M2544">
        <v>-5.7335061618781227E-2</v>
      </c>
      <c r="N2544">
        <v>0.51677852348993292</v>
      </c>
      <c r="O2544">
        <v>1.694949404079987E-3</v>
      </c>
      <c r="P2544">
        <v>0.27820861912423062</v>
      </c>
      <c r="Q2544">
        <v>0.78124051819369178</v>
      </c>
      <c r="R2544">
        <v>148</v>
      </c>
      <c r="S2544">
        <v>0</v>
      </c>
      <c r="T2544">
        <v>-0.63487988099003401</v>
      </c>
      <c r="U2544">
        <v>16</v>
      </c>
      <c r="V2544">
        <v>3008</v>
      </c>
      <c r="W2544">
        <v>149</v>
      </c>
    </row>
    <row r="2545" spans="1:23">
      <c r="A2545" t="s">
        <v>471</v>
      </c>
      <c r="B2545" t="str">
        <f t="shared" si="39"/>
        <v>CN_BOND_1Y_historical_high_24_-1</v>
      </c>
      <c r="C2545" t="s">
        <v>448</v>
      </c>
      <c r="D2545" t="s">
        <v>333</v>
      </c>
      <c r="E2545">
        <v>24</v>
      </c>
      <c r="F2545">
        <v>-1</v>
      </c>
      <c r="G2545">
        <v>-1</v>
      </c>
      <c r="H2545" t="s">
        <v>330</v>
      </c>
      <c r="I2545" t="s">
        <v>331</v>
      </c>
      <c r="K2545">
        <v>-0.39176704340420482</v>
      </c>
      <c r="L2545">
        <v>-4.0797912256085422E-2</v>
      </c>
      <c r="M2545">
        <v>-0.17366469981298319</v>
      </c>
      <c r="N2545">
        <v>0.46308724832214759</v>
      </c>
      <c r="O2545">
        <v>-5.1543721784039448E-4</v>
      </c>
      <c r="P2545">
        <v>-8.2791406096035747E-2</v>
      </c>
      <c r="Q2545">
        <v>0.93412927170723714</v>
      </c>
      <c r="R2545">
        <v>148</v>
      </c>
      <c r="S2545">
        <v>0</v>
      </c>
      <c r="T2545">
        <v>-0.7384996533450201</v>
      </c>
      <c r="U2545">
        <v>16</v>
      </c>
      <c r="V2545">
        <v>3008</v>
      </c>
      <c r="W2545">
        <v>149</v>
      </c>
    </row>
    <row r="2546" spans="1:23">
      <c r="A2546" t="s">
        <v>471</v>
      </c>
      <c r="B2546" t="str">
        <f t="shared" si="39"/>
        <v>CN_BOND_10Y_historical_high_24_1</v>
      </c>
      <c r="C2546" t="s">
        <v>449</v>
      </c>
      <c r="D2546" t="s">
        <v>333</v>
      </c>
      <c r="E2546">
        <v>24</v>
      </c>
      <c r="F2546">
        <v>1</v>
      </c>
      <c r="G2546">
        <v>-1</v>
      </c>
      <c r="H2546" t="s">
        <v>330</v>
      </c>
      <c r="I2546" t="s">
        <v>331</v>
      </c>
      <c r="K2546">
        <v>-0.50520477744081416</v>
      </c>
      <c r="L2546">
        <v>-5.7242473128431559E-2</v>
      </c>
      <c r="M2546">
        <v>-0.2436712958645369</v>
      </c>
      <c r="N2546">
        <v>0.46979865771812079</v>
      </c>
      <c r="O2546">
        <v>-1.9648941225638679E-3</v>
      </c>
      <c r="P2546">
        <v>-0.3247075966311484</v>
      </c>
      <c r="Q2546">
        <v>0.74586089353033369</v>
      </c>
      <c r="R2546">
        <v>148</v>
      </c>
      <c r="S2546">
        <v>0</v>
      </c>
      <c r="T2546">
        <v>-0.74310784985856582</v>
      </c>
      <c r="U2546">
        <v>15</v>
      </c>
      <c r="V2546">
        <v>3008</v>
      </c>
      <c r="W2546">
        <v>149</v>
      </c>
    </row>
    <row r="2547" spans="1:23">
      <c r="A2547" t="s">
        <v>471</v>
      </c>
      <c r="B2547" t="str">
        <f t="shared" si="39"/>
        <v>CN_BOND_10Y_historical_high_24_-1</v>
      </c>
      <c r="C2547" t="s">
        <v>449</v>
      </c>
      <c r="D2547" t="s">
        <v>333</v>
      </c>
      <c r="E2547">
        <v>24</v>
      </c>
      <c r="F2547">
        <v>-1</v>
      </c>
      <c r="G2547">
        <v>-1</v>
      </c>
      <c r="H2547" t="s">
        <v>330</v>
      </c>
      <c r="I2547" t="s">
        <v>331</v>
      </c>
      <c r="K2547">
        <v>4.5551352495916568E-2</v>
      </c>
      <c r="L2547">
        <v>3.7387462726221621E-3</v>
      </c>
      <c r="M2547">
        <v>1.591519547232936E-2</v>
      </c>
      <c r="N2547">
        <v>0.51006711409395977</v>
      </c>
      <c r="O2547">
        <v>3.10365298357132E-3</v>
      </c>
      <c r="P2547">
        <v>0.49920931570236182</v>
      </c>
      <c r="Q2547">
        <v>0.61837318280349929</v>
      </c>
      <c r="R2547">
        <v>148</v>
      </c>
      <c r="S2547">
        <v>0</v>
      </c>
      <c r="T2547">
        <v>-0.65729863546099354</v>
      </c>
      <c r="U2547">
        <v>15</v>
      </c>
      <c r="V2547">
        <v>3008</v>
      </c>
      <c r="W2547">
        <v>149</v>
      </c>
    </row>
    <row r="2548" spans="1:23">
      <c r="A2548" t="s">
        <v>471</v>
      </c>
      <c r="B2548" t="str">
        <f t="shared" si="39"/>
        <v>TERM_SPREAD_historical_high_24_1</v>
      </c>
      <c r="C2548" t="s">
        <v>450</v>
      </c>
      <c r="D2548" t="s">
        <v>333</v>
      </c>
      <c r="E2548">
        <v>24</v>
      </c>
      <c r="F2548">
        <v>1</v>
      </c>
      <c r="G2548">
        <v>1</v>
      </c>
      <c r="H2548" t="s">
        <v>330</v>
      </c>
      <c r="I2548" t="s">
        <v>331</v>
      </c>
      <c r="K2548">
        <v>1.645882568141483</v>
      </c>
      <c r="L2548">
        <v>8.4929513160567627E-2</v>
      </c>
      <c r="M2548">
        <v>0.36167238430329901</v>
      </c>
      <c r="N2548">
        <v>0.48993288590604028</v>
      </c>
      <c r="O2548">
        <v>9.2634406305164806E-3</v>
      </c>
      <c r="P2548">
        <v>1.5082450578654309</v>
      </c>
      <c r="Q2548">
        <v>0.1336235558063753</v>
      </c>
      <c r="R2548">
        <v>148</v>
      </c>
      <c r="S2548">
        <v>0</v>
      </c>
      <c r="T2548">
        <v>-0.40733188807882048</v>
      </c>
      <c r="U2548">
        <v>41</v>
      </c>
      <c r="V2548">
        <v>3008</v>
      </c>
      <c r="W2548">
        <v>149</v>
      </c>
    </row>
    <row r="2549" spans="1:23">
      <c r="A2549" t="s">
        <v>471</v>
      </c>
      <c r="B2549" t="str">
        <f t="shared" si="39"/>
        <v>TERM_SPREAD_historical_high_24_-1</v>
      </c>
      <c r="C2549" t="s">
        <v>450</v>
      </c>
      <c r="D2549" t="s">
        <v>333</v>
      </c>
      <c r="E2549">
        <v>24</v>
      </c>
      <c r="F2549">
        <v>-1</v>
      </c>
      <c r="G2549">
        <v>1</v>
      </c>
      <c r="H2549" t="s">
        <v>330</v>
      </c>
      <c r="I2549" t="s">
        <v>331</v>
      </c>
      <c r="K2549">
        <v>-0.80447589761375582</v>
      </c>
      <c r="L2549">
        <v>-0.12779379067265001</v>
      </c>
      <c r="M2549">
        <v>-0.5442099365900227</v>
      </c>
      <c r="N2549">
        <v>0.49664429530201343</v>
      </c>
      <c r="O2549">
        <v>-8.2325863991973489E-3</v>
      </c>
      <c r="P2549">
        <v>-1.388984162921914</v>
      </c>
      <c r="Q2549">
        <v>0.1669240759865584</v>
      </c>
      <c r="R2549">
        <v>148</v>
      </c>
      <c r="S2549">
        <v>0</v>
      </c>
      <c r="T2549">
        <v>-0.86614472624101091</v>
      </c>
      <c r="U2549">
        <v>41</v>
      </c>
      <c r="V2549">
        <v>3008</v>
      </c>
      <c r="W2549">
        <v>149</v>
      </c>
    </row>
    <row r="2550" spans="1:23">
      <c r="A2550" t="s">
        <v>471</v>
      </c>
      <c r="B2550" t="str">
        <f t="shared" si="39"/>
        <v>US_BOND_5Y_historical_high_24_1</v>
      </c>
      <c r="C2550" t="s">
        <v>338</v>
      </c>
      <c r="D2550" t="s">
        <v>333</v>
      </c>
      <c r="E2550">
        <v>24</v>
      </c>
      <c r="F2550">
        <v>1</v>
      </c>
      <c r="G2550">
        <v>1</v>
      </c>
      <c r="H2550" t="s">
        <v>330</v>
      </c>
      <c r="I2550" t="s">
        <v>331</v>
      </c>
      <c r="K2550">
        <v>5.3437852630595746</v>
      </c>
      <c r="L2550">
        <v>0.16739552376339331</v>
      </c>
      <c r="M2550">
        <v>0.71340168086648503</v>
      </c>
      <c r="N2550">
        <v>0.6174496644295302</v>
      </c>
      <c r="O2550">
        <v>1.5198268791561069E-2</v>
      </c>
      <c r="P2550">
        <v>2.4837896577779279</v>
      </c>
      <c r="Q2550">
        <v>1.41143635592709E-2</v>
      </c>
      <c r="R2550">
        <v>148</v>
      </c>
      <c r="S2550">
        <v>1</v>
      </c>
      <c r="T2550">
        <v>-0.36279185351116222</v>
      </c>
      <c r="U2550">
        <v>17</v>
      </c>
      <c r="V2550">
        <v>3008</v>
      </c>
      <c r="W2550">
        <v>149</v>
      </c>
    </row>
    <row r="2551" spans="1:23">
      <c r="A2551" t="s">
        <v>471</v>
      </c>
      <c r="B2551" t="str">
        <f t="shared" si="39"/>
        <v>US_BOND_5Y_historical_high_24_-1</v>
      </c>
      <c r="C2551" t="s">
        <v>338</v>
      </c>
      <c r="D2551" t="s">
        <v>333</v>
      </c>
      <c r="E2551">
        <v>24</v>
      </c>
      <c r="F2551">
        <v>-1</v>
      </c>
      <c r="G2551">
        <v>1</v>
      </c>
      <c r="H2551" t="s">
        <v>330</v>
      </c>
      <c r="I2551" t="s">
        <v>331</v>
      </c>
      <c r="K2551">
        <v>-0.9184502954146706</v>
      </c>
      <c r="L2551">
        <v>-0.18940732699525259</v>
      </c>
      <c r="M2551">
        <v>-0.80721098395577617</v>
      </c>
      <c r="N2551">
        <v>0.36241610738255031</v>
      </c>
      <c r="O2551">
        <v>-1.4024497712078209E-2</v>
      </c>
      <c r="P2551">
        <v>-2.352971274175117</v>
      </c>
      <c r="Q2551">
        <v>1.9939830549584349E-2</v>
      </c>
      <c r="R2551">
        <v>148</v>
      </c>
      <c r="S2551">
        <v>1</v>
      </c>
      <c r="T2551">
        <v>-0.92976504721382158</v>
      </c>
      <c r="U2551">
        <v>17</v>
      </c>
      <c r="V2551">
        <v>3008</v>
      </c>
      <c r="W2551">
        <v>149</v>
      </c>
    </row>
    <row r="2552" spans="1:23">
      <c r="A2552" t="s">
        <v>471</v>
      </c>
      <c r="B2552" t="str">
        <f t="shared" si="39"/>
        <v>US_BOND_10Y_historical_high_24_1</v>
      </c>
      <c r="C2552" t="s">
        <v>336</v>
      </c>
      <c r="D2552" t="s">
        <v>333</v>
      </c>
      <c r="E2552">
        <v>24</v>
      </c>
      <c r="F2552">
        <v>1</v>
      </c>
      <c r="G2552">
        <v>1</v>
      </c>
      <c r="H2552" t="s">
        <v>330</v>
      </c>
      <c r="I2552" t="s">
        <v>331</v>
      </c>
      <c r="K2552">
        <v>1.20348101790188</v>
      </c>
      <c r="L2552">
        <v>6.8426202436253414E-2</v>
      </c>
      <c r="M2552">
        <v>0.29136057654697461</v>
      </c>
      <c r="N2552">
        <v>0.59731543624161076</v>
      </c>
      <c r="O2552">
        <v>8.1414935886520417E-3</v>
      </c>
      <c r="P2552">
        <v>1.3195065101855139</v>
      </c>
      <c r="Q2552">
        <v>0.1890374205638167</v>
      </c>
      <c r="R2552">
        <v>148</v>
      </c>
      <c r="S2552">
        <v>0</v>
      </c>
      <c r="T2552">
        <v>-0.4894252085074734</v>
      </c>
      <c r="U2552">
        <v>14</v>
      </c>
      <c r="V2552">
        <v>3008</v>
      </c>
      <c r="W2552">
        <v>149</v>
      </c>
    </row>
    <row r="2553" spans="1:23">
      <c r="A2553" t="s">
        <v>471</v>
      </c>
      <c r="B2553" t="str">
        <f t="shared" si="39"/>
        <v>US_BOND_10Y_historical_high_24_-1</v>
      </c>
      <c r="C2553" t="s">
        <v>336</v>
      </c>
      <c r="D2553" t="s">
        <v>333</v>
      </c>
      <c r="E2553">
        <v>24</v>
      </c>
      <c r="F2553">
        <v>-1</v>
      </c>
      <c r="G2553">
        <v>1</v>
      </c>
      <c r="H2553" t="s">
        <v>330</v>
      </c>
      <c r="I2553" t="s">
        <v>331</v>
      </c>
      <c r="K2553">
        <v>-0.76521975458274116</v>
      </c>
      <c r="L2553">
        <v>-0.1143213673500252</v>
      </c>
      <c r="M2553">
        <v>-0.48678340046377111</v>
      </c>
      <c r="N2553">
        <v>0.38926174496644289</v>
      </c>
      <c r="O2553">
        <v>-6.9126675706056616E-3</v>
      </c>
      <c r="P2553">
        <v>-1.125535145861553</v>
      </c>
      <c r="Q2553">
        <v>0.26218423925623668</v>
      </c>
      <c r="R2553">
        <v>148</v>
      </c>
      <c r="S2553">
        <v>0</v>
      </c>
      <c r="T2553">
        <v>-0.84628267444495864</v>
      </c>
      <c r="U2553">
        <v>14</v>
      </c>
      <c r="V2553">
        <v>3008</v>
      </c>
      <c r="W2553">
        <v>149</v>
      </c>
    </row>
    <row r="2554" spans="1:23">
      <c r="A2554" t="s">
        <v>471</v>
      </c>
      <c r="B2554" t="str">
        <f t="shared" si="39"/>
        <v>CNY_INDEX_historical_high_24_1</v>
      </c>
      <c r="C2554" t="s">
        <v>388</v>
      </c>
      <c r="D2554" t="s">
        <v>333</v>
      </c>
      <c r="E2554">
        <v>24</v>
      </c>
      <c r="F2554">
        <v>1</v>
      </c>
      <c r="G2554">
        <v>-1</v>
      </c>
      <c r="H2554" t="s">
        <v>464</v>
      </c>
      <c r="I2554" t="s">
        <v>331</v>
      </c>
      <c r="K2554">
        <v>-0.204583167801032</v>
      </c>
      <c r="L2554">
        <v>-3.1675008901269619E-2</v>
      </c>
      <c r="M2554">
        <v>-0.13346389753480301</v>
      </c>
      <c r="N2554">
        <v>0.4606741573033708</v>
      </c>
      <c r="O2554">
        <v>1.506901476632887E-4</v>
      </c>
      <c r="P2554">
        <v>1.923668703106703E-2</v>
      </c>
      <c r="Q2554">
        <v>0.98469584035245195</v>
      </c>
      <c r="R2554">
        <v>88</v>
      </c>
      <c r="S2554">
        <v>0</v>
      </c>
      <c r="T2554">
        <v>-0.48110114730825598</v>
      </c>
      <c r="U2554">
        <v>13</v>
      </c>
      <c r="V2554">
        <v>1792</v>
      </c>
      <c r="W2554">
        <v>89</v>
      </c>
    </row>
    <row r="2555" spans="1:23">
      <c r="A2555" t="s">
        <v>471</v>
      </c>
      <c r="B2555" t="str">
        <f t="shared" si="39"/>
        <v>CNY_INDEX_historical_high_24_-1</v>
      </c>
      <c r="C2555" t="s">
        <v>388</v>
      </c>
      <c r="D2555" t="s">
        <v>333</v>
      </c>
      <c r="E2555">
        <v>24</v>
      </c>
      <c r="F2555">
        <v>-1</v>
      </c>
      <c r="G2555">
        <v>-1</v>
      </c>
      <c r="H2555" t="s">
        <v>464</v>
      </c>
      <c r="I2555" t="s">
        <v>331</v>
      </c>
      <c r="K2555">
        <v>-0.15785427625749021</v>
      </c>
      <c r="L2555">
        <v>-2.387017689764204E-2</v>
      </c>
      <c r="M2555">
        <v>-0.1005779304919729</v>
      </c>
      <c r="N2555">
        <v>0.5280898876404494</v>
      </c>
      <c r="O2555">
        <v>8.7586373161699718E-4</v>
      </c>
      <c r="P2555">
        <v>0.1090187085802241</v>
      </c>
      <c r="Q2555">
        <v>0.9134358606189279</v>
      </c>
      <c r="R2555">
        <v>88</v>
      </c>
      <c r="S2555">
        <v>0</v>
      </c>
      <c r="T2555">
        <v>-0.51597418880808532</v>
      </c>
      <c r="U2555">
        <v>13</v>
      </c>
      <c r="V2555">
        <v>1792</v>
      </c>
      <c r="W2555">
        <v>89</v>
      </c>
    </row>
    <row r="2556" spans="1:23">
      <c r="A2556" t="s">
        <v>471</v>
      </c>
      <c r="B2556" t="str">
        <f t="shared" si="39"/>
        <v>USD_INDEX_historical_high_24_1</v>
      </c>
      <c r="C2556" t="s">
        <v>452</v>
      </c>
      <c r="D2556" t="s">
        <v>333</v>
      </c>
      <c r="E2556">
        <v>24</v>
      </c>
      <c r="F2556">
        <v>1</v>
      </c>
      <c r="G2556">
        <v>1</v>
      </c>
      <c r="H2556" t="s">
        <v>330</v>
      </c>
      <c r="I2556" t="s">
        <v>331</v>
      </c>
      <c r="K2556">
        <v>-0.20107900706728521</v>
      </c>
      <c r="L2556">
        <v>-1.8631524474400089E-2</v>
      </c>
      <c r="M2556">
        <v>-7.9308571318085594E-2</v>
      </c>
      <c r="N2556">
        <v>0.51006711409395977</v>
      </c>
      <c r="O2556">
        <v>1.3495705684750481E-3</v>
      </c>
      <c r="P2556">
        <v>0.21590234665169691</v>
      </c>
      <c r="Q2556">
        <v>0.82936114229499458</v>
      </c>
      <c r="R2556">
        <v>148</v>
      </c>
      <c r="S2556">
        <v>0</v>
      </c>
      <c r="T2556">
        <v>-0.80802291352408873</v>
      </c>
      <c r="U2556">
        <v>21</v>
      </c>
      <c r="V2556">
        <v>3008</v>
      </c>
      <c r="W2556">
        <v>149</v>
      </c>
    </row>
    <row r="2557" spans="1:23">
      <c r="A2557" t="s">
        <v>471</v>
      </c>
      <c r="B2557" t="str">
        <f t="shared" si="39"/>
        <v>USD_INDEX_historical_high_24_-1</v>
      </c>
      <c r="C2557" t="s">
        <v>452</v>
      </c>
      <c r="D2557" t="s">
        <v>333</v>
      </c>
      <c r="E2557">
        <v>24</v>
      </c>
      <c r="F2557">
        <v>-1</v>
      </c>
      <c r="G2557">
        <v>1</v>
      </c>
      <c r="H2557" t="s">
        <v>330</v>
      </c>
      <c r="I2557" t="s">
        <v>331</v>
      </c>
      <c r="K2557">
        <v>-0.35245935614206209</v>
      </c>
      <c r="L2557">
        <v>-3.5752338025391239E-2</v>
      </c>
      <c r="M2557">
        <v>-0.15218651882034701</v>
      </c>
      <c r="N2557">
        <v>0.47651006711409388</v>
      </c>
      <c r="O2557">
        <v>-5.946011108179476E-5</v>
      </c>
      <c r="P2557">
        <v>-9.6050083601999722E-3</v>
      </c>
      <c r="Q2557">
        <v>0.99234936494732162</v>
      </c>
      <c r="R2557">
        <v>148</v>
      </c>
      <c r="S2557">
        <v>0</v>
      </c>
      <c r="T2557">
        <v>-0.82969832691089029</v>
      </c>
      <c r="U2557">
        <v>21</v>
      </c>
      <c r="V2557">
        <v>3008</v>
      </c>
      <c r="W2557">
        <v>149</v>
      </c>
    </row>
    <row r="2558" spans="1:23">
      <c r="A2558" t="s">
        <v>471</v>
      </c>
      <c r="B2558" t="str">
        <f t="shared" si="39"/>
        <v>DR007_historical_high_24_1</v>
      </c>
      <c r="C2558" t="s">
        <v>387</v>
      </c>
      <c r="D2558" t="s">
        <v>333</v>
      </c>
      <c r="E2558">
        <v>24</v>
      </c>
      <c r="F2558">
        <v>1</v>
      </c>
      <c r="G2558">
        <v>1</v>
      </c>
      <c r="H2558" t="s">
        <v>330</v>
      </c>
      <c r="I2558" t="s">
        <v>331</v>
      </c>
      <c r="K2558">
        <v>0.12937380633136761</v>
      </c>
      <c r="L2558">
        <v>1.024466009073155E-2</v>
      </c>
      <c r="M2558">
        <v>4.3610427450352769E-2</v>
      </c>
      <c r="N2558">
        <v>0.53691275167785235</v>
      </c>
      <c r="O2558">
        <v>3.5530757935287789E-3</v>
      </c>
      <c r="P2558">
        <v>0.58778643045125689</v>
      </c>
      <c r="Q2558">
        <v>0.55757142971453511</v>
      </c>
      <c r="R2558">
        <v>148</v>
      </c>
      <c r="S2558">
        <v>0</v>
      </c>
      <c r="T2558">
        <v>-0.77323346098820123</v>
      </c>
      <c r="U2558">
        <v>30</v>
      </c>
      <c r="V2558">
        <v>3008</v>
      </c>
      <c r="W2558">
        <v>149</v>
      </c>
    </row>
    <row r="2559" spans="1:23">
      <c r="A2559" t="s">
        <v>471</v>
      </c>
      <c r="B2559" t="str">
        <f t="shared" si="39"/>
        <v>DR007_historical_high_24_-1</v>
      </c>
      <c r="C2559" t="s">
        <v>387</v>
      </c>
      <c r="D2559" t="s">
        <v>333</v>
      </c>
      <c r="E2559">
        <v>24</v>
      </c>
      <c r="F2559">
        <v>-1</v>
      </c>
      <c r="G2559">
        <v>1</v>
      </c>
      <c r="H2559" t="s">
        <v>330</v>
      </c>
      <c r="I2559" t="s">
        <v>331</v>
      </c>
      <c r="K2559">
        <v>-0.54192862340612613</v>
      </c>
      <c r="L2559">
        <v>-6.3313773936544471E-2</v>
      </c>
      <c r="M2559">
        <v>-0.26951999582355513</v>
      </c>
      <c r="N2559">
        <v>0.44966442953020141</v>
      </c>
      <c r="O2559">
        <v>-2.4832630891576512E-3</v>
      </c>
      <c r="P2559">
        <v>-0.40409008178967648</v>
      </c>
      <c r="Q2559">
        <v>0.68672979439542392</v>
      </c>
      <c r="R2559">
        <v>148</v>
      </c>
      <c r="S2559">
        <v>0</v>
      </c>
      <c r="T2559">
        <v>-0.80966739988523828</v>
      </c>
      <c r="U2559">
        <v>30</v>
      </c>
      <c r="V2559">
        <v>3008</v>
      </c>
      <c r="W2559">
        <v>149</v>
      </c>
    </row>
    <row r="2560" spans="1:23">
      <c r="A2560" t="s">
        <v>471</v>
      </c>
      <c r="B2560" t="str">
        <f t="shared" si="39"/>
        <v>CREDIT_SPREAD_historical_high_24_1</v>
      </c>
      <c r="C2560" t="s">
        <v>453</v>
      </c>
      <c r="D2560" t="s">
        <v>333</v>
      </c>
      <c r="E2560">
        <v>24</v>
      </c>
      <c r="F2560">
        <v>1</v>
      </c>
      <c r="G2560">
        <v>1</v>
      </c>
      <c r="H2560" t="s">
        <v>460</v>
      </c>
      <c r="I2560" t="s">
        <v>331</v>
      </c>
      <c r="K2560">
        <v>-0.2284805010285467</v>
      </c>
      <c r="L2560">
        <v>-2.457577659079635E-2</v>
      </c>
      <c r="M2560">
        <v>-0.1060772761537923</v>
      </c>
      <c r="N2560">
        <v>0.4</v>
      </c>
      <c r="O2560">
        <v>5.4993816125827196E-4</v>
      </c>
      <c r="P2560">
        <v>8.6513420905947103E-2</v>
      </c>
      <c r="Q2560">
        <v>0.93119242818648207</v>
      </c>
      <c r="R2560">
        <v>129</v>
      </c>
      <c r="S2560">
        <v>0</v>
      </c>
      <c r="T2560">
        <v>-0.62562818600106884</v>
      </c>
      <c r="U2560">
        <v>28</v>
      </c>
      <c r="V2560">
        <v>2627</v>
      </c>
      <c r="W2560">
        <v>130</v>
      </c>
    </row>
    <row r="2561" spans="1:23">
      <c r="A2561" t="s">
        <v>471</v>
      </c>
      <c r="B2561" t="str">
        <f t="shared" si="39"/>
        <v>CREDIT_SPREAD_historical_high_24_-1</v>
      </c>
      <c r="C2561" t="s">
        <v>453</v>
      </c>
      <c r="D2561" t="s">
        <v>333</v>
      </c>
      <c r="E2561">
        <v>24</v>
      </c>
      <c r="F2561">
        <v>-1</v>
      </c>
      <c r="G2561">
        <v>1</v>
      </c>
      <c r="H2561" t="s">
        <v>460</v>
      </c>
      <c r="I2561" t="s">
        <v>331</v>
      </c>
      <c r="K2561">
        <v>-0.25948172144226889</v>
      </c>
      <c r="L2561">
        <v>-2.840567286556173E-2</v>
      </c>
      <c r="M2561">
        <v>-0.1226083901667188</v>
      </c>
      <c r="N2561">
        <v>0.59230769230769231</v>
      </c>
      <c r="O2561">
        <v>2.190752756889864E-4</v>
      </c>
      <c r="P2561">
        <v>3.5328020726019309E-2</v>
      </c>
      <c r="Q2561">
        <v>0.9718727877901927</v>
      </c>
      <c r="R2561">
        <v>129</v>
      </c>
      <c r="S2561">
        <v>0</v>
      </c>
      <c r="T2561">
        <v>-0.74947743767059116</v>
      </c>
      <c r="U2561">
        <v>28</v>
      </c>
      <c r="V2561">
        <v>2627</v>
      </c>
      <c r="W2561">
        <v>130</v>
      </c>
    </row>
    <row r="2562" spans="1:23">
      <c r="A2562" t="s">
        <v>471</v>
      </c>
      <c r="B2562" t="str">
        <f t="shared" si="39"/>
        <v>electricity_yoy_historical_high_36_1</v>
      </c>
      <c r="C2562" t="s">
        <v>435</v>
      </c>
      <c r="D2562" t="s">
        <v>333</v>
      </c>
      <c r="E2562">
        <v>36</v>
      </c>
      <c r="F2562">
        <v>1</v>
      </c>
      <c r="G2562">
        <v>-1</v>
      </c>
      <c r="H2562" t="s">
        <v>330</v>
      </c>
      <c r="I2562" t="s">
        <v>331</v>
      </c>
      <c r="K2562">
        <v>0.33734553713490772</v>
      </c>
      <c r="L2562">
        <v>2.4651692585408561E-2</v>
      </c>
      <c r="M2562">
        <v>0.10494442168979071</v>
      </c>
      <c r="N2562">
        <v>0.55033557046979864</v>
      </c>
      <c r="O2562">
        <v>4.7594510879006378E-3</v>
      </c>
      <c r="P2562">
        <v>0.77380286567311996</v>
      </c>
      <c r="Q2562">
        <v>0.44028164802907332</v>
      </c>
      <c r="R2562">
        <v>148</v>
      </c>
      <c r="S2562">
        <v>0</v>
      </c>
      <c r="T2562">
        <v>-0.56420634182424134</v>
      </c>
      <c r="U2562">
        <v>31</v>
      </c>
      <c r="V2562">
        <v>3008</v>
      </c>
      <c r="W2562">
        <v>149</v>
      </c>
    </row>
    <row r="2563" spans="1:23">
      <c r="A2563" t="s">
        <v>471</v>
      </c>
      <c r="B2563" t="str">
        <f t="shared" ref="B2563:B2626" si="40">C2563&amp;"_"&amp;D2563&amp;"_"&amp;E2563&amp;"_"&amp;F2563</f>
        <v>electricity_yoy_historical_high_36_-1</v>
      </c>
      <c r="C2563" t="s">
        <v>435</v>
      </c>
      <c r="D2563" t="s">
        <v>333</v>
      </c>
      <c r="E2563">
        <v>36</v>
      </c>
      <c r="F2563">
        <v>-1</v>
      </c>
      <c r="G2563">
        <v>-1</v>
      </c>
      <c r="H2563" t="s">
        <v>330</v>
      </c>
      <c r="I2563" t="s">
        <v>331</v>
      </c>
      <c r="K2563">
        <v>-0.61316368897181472</v>
      </c>
      <c r="L2563">
        <v>-7.6483975082811129E-2</v>
      </c>
      <c r="M2563">
        <v>-0.32559900322434399</v>
      </c>
      <c r="N2563">
        <v>0.43624161073825501</v>
      </c>
      <c r="O2563">
        <v>-3.525614672783096E-3</v>
      </c>
      <c r="P2563">
        <v>-0.56794336672307966</v>
      </c>
      <c r="Q2563">
        <v>0.5709340382075706</v>
      </c>
      <c r="R2563">
        <v>148</v>
      </c>
      <c r="S2563">
        <v>0</v>
      </c>
      <c r="T2563">
        <v>-0.73150839133702794</v>
      </c>
      <c r="U2563">
        <v>31</v>
      </c>
      <c r="V2563">
        <v>3008</v>
      </c>
      <c r="W2563">
        <v>149</v>
      </c>
    </row>
    <row r="2564" spans="1:23">
      <c r="A2564" t="s">
        <v>471</v>
      </c>
      <c r="B2564" t="str">
        <f t="shared" si="40"/>
        <v>electricity_ytd_yoy_historical_high_36_1</v>
      </c>
      <c r="C2564" t="s">
        <v>436</v>
      </c>
      <c r="D2564" t="s">
        <v>333</v>
      </c>
      <c r="E2564">
        <v>36</v>
      </c>
      <c r="F2564">
        <v>1</v>
      </c>
      <c r="G2564">
        <v>-1</v>
      </c>
      <c r="H2564" t="s">
        <v>330</v>
      </c>
      <c r="I2564" t="s">
        <v>331</v>
      </c>
      <c r="K2564">
        <v>0.77590780040040563</v>
      </c>
      <c r="L2564">
        <v>4.9290143313414747E-2</v>
      </c>
      <c r="M2564">
        <v>0.20985557647166281</v>
      </c>
      <c r="N2564">
        <v>0.59060402684563762</v>
      </c>
      <c r="O2564">
        <v>6.6361016962652496E-3</v>
      </c>
      <c r="P2564">
        <v>1.084901232638412</v>
      </c>
      <c r="Q2564">
        <v>0.2797294658636057</v>
      </c>
      <c r="R2564">
        <v>148</v>
      </c>
      <c r="S2564">
        <v>0</v>
      </c>
      <c r="T2564">
        <v>-0.60257373478661291</v>
      </c>
      <c r="U2564">
        <v>17</v>
      </c>
      <c r="V2564">
        <v>3008</v>
      </c>
      <c r="W2564">
        <v>149</v>
      </c>
    </row>
    <row r="2565" spans="1:23">
      <c r="A2565" t="s">
        <v>471</v>
      </c>
      <c r="B2565" t="str">
        <f t="shared" si="40"/>
        <v>electricity_ytd_yoy_historical_high_36_-1</v>
      </c>
      <c r="C2565" t="s">
        <v>436</v>
      </c>
      <c r="D2565" t="s">
        <v>333</v>
      </c>
      <c r="E2565">
        <v>36</v>
      </c>
      <c r="F2565">
        <v>-1</v>
      </c>
      <c r="G2565">
        <v>-1</v>
      </c>
      <c r="H2565" t="s">
        <v>330</v>
      </c>
      <c r="I2565" t="s">
        <v>331</v>
      </c>
      <c r="K2565">
        <v>-0.70869331502534583</v>
      </c>
      <c r="L2565">
        <v>-9.8169115481247293E-2</v>
      </c>
      <c r="M2565">
        <v>-0.41796056850627078</v>
      </c>
      <c r="N2565">
        <v>0.38926174496644289</v>
      </c>
      <c r="O2565">
        <v>-5.5093985170804717E-3</v>
      </c>
      <c r="P2565">
        <v>-0.90225410480468449</v>
      </c>
      <c r="Q2565">
        <v>0.36838794089832161</v>
      </c>
      <c r="R2565">
        <v>148</v>
      </c>
      <c r="S2565">
        <v>0</v>
      </c>
      <c r="T2565">
        <v>-0.80548975801066669</v>
      </c>
      <c r="U2565">
        <v>17</v>
      </c>
      <c r="V2565">
        <v>3008</v>
      </c>
      <c r="W2565">
        <v>149</v>
      </c>
    </row>
    <row r="2566" spans="1:23">
      <c r="A2566" t="s">
        <v>471</v>
      </c>
      <c r="B2566" t="str">
        <f t="shared" si="40"/>
        <v>industrial_value_added_yoy_historical_high_36_1</v>
      </c>
      <c r="C2566" t="s">
        <v>437</v>
      </c>
      <c r="D2566" t="s">
        <v>333</v>
      </c>
      <c r="E2566">
        <v>36</v>
      </c>
      <c r="F2566">
        <v>1</v>
      </c>
      <c r="G2566">
        <v>-1</v>
      </c>
      <c r="H2566" t="s">
        <v>330</v>
      </c>
      <c r="I2566" t="s">
        <v>331</v>
      </c>
      <c r="K2566">
        <v>-0.20097275769950379</v>
      </c>
      <c r="L2566">
        <v>-1.8620591184203891E-2</v>
      </c>
      <c r="M2566">
        <v>-7.9262043566232912E-2</v>
      </c>
      <c r="N2566">
        <v>0.51006711409395977</v>
      </c>
      <c r="O2566">
        <v>1.356221051258753E-3</v>
      </c>
      <c r="P2566">
        <v>0.21862067691379261</v>
      </c>
      <c r="Q2566">
        <v>0.82724672337686145</v>
      </c>
      <c r="R2566">
        <v>148</v>
      </c>
      <c r="S2566">
        <v>0</v>
      </c>
      <c r="T2566">
        <v>-0.71834973232839461</v>
      </c>
      <c r="U2566">
        <v>24</v>
      </c>
      <c r="V2566">
        <v>3008</v>
      </c>
      <c r="W2566">
        <v>149</v>
      </c>
    </row>
    <row r="2567" spans="1:23">
      <c r="A2567" t="s">
        <v>471</v>
      </c>
      <c r="B2567" t="str">
        <f t="shared" si="40"/>
        <v>industrial_value_added_yoy_historical_high_36_-1</v>
      </c>
      <c r="C2567" t="s">
        <v>437</v>
      </c>
      <c r="D2567" t="s">
        <v>333</v>
      </c>
      <c r="E2567">
        <v>36</v>
      </c>
      <c r="F2567">
        <v>-1</v>
      </c>
      <c r="G2567">
        <v>-1</v>
      </c>
      <c r="H2567" t="s">
        <v>330</v>
      </c>
      <c r="I2567" t="s">
        <v>331</v>
      </c>
      <c r="K2567">
        <v>-0.35254546182203861</v>
      </c>
      <c r="L2567">
        <v>-3.5763080455295422E-2</v>
      </c>
      <c r="M2567">
        <v>-0.15223226873242321</v>
      </c>
      <c r="N2567">
        <v>0.47651006711409388</v>
      </c>
      <c r="O2567">
        <v>-4.9378187722049311E-5</v>
      </c>
      <c r="P2567">
        <v>-7.8922763082162877E-3</v>
      </c>
      <c r="Q2567">
        <v>0.99371356826312374</v>
      </c>
      <c r="R2567">
        <v>148</v>
      </c>
      <c r="S2567">
        <v>0</v>
      </c>
      <c r="T2567">
        <v>-0.65392804694137585</v>
      </c>
      <c r="U2567">
        <v>24</v>
      </c>
      <c r="V2567">
        <v>3008</v>
      </c>
      <c r="W2567">
        <v>149</v>
      </c>
    </row>
    <row r="2568" spans="1:23">
      <c r="A2568" t="s">
        <v>471</v>
      </c>
      <c r="B2568" t="str">
        <f t="shared" si="40"/>
        <v>fixedasset_investment_yoy_historical_high_36_1</v>
      </c>
      <c r="C2568" t="s">
        <v>344</v>
      </c>
      <c r="D2568" t="s">
        <v>333</v>
      </c>
      <c r="E2568">
        <v>36</v>
      </c>
      <c r="F2568">
        <v>1</v>
      </c>
      <c r="G2568">
        <v>1</v>
      </c>
      <c r="H2568" t="s">
        <v>330</v>
      </c>
      <c r="I2568" t="s">
        <v>331</v>
      </c>
      <c r="K2568">
        <v>5.5539310272468434</v>
      </c>
      <c r="L2568">
        <v>0.17058713496620689</v>
      </c>
      <c r="M2568">
        <v>0.72702944627310706</v>
      </c>
      <c r="N2568">
        <v>0.59731543624161076</v>
      </c>
      <c r="O2568">
        <v>1.5418607093280421E-2</v>
      </c>
      <c r="P2568">
        <v>2.5387700447694059</v>
      </c>
      <c r="Q2568">
        <v>1.2157524404471371E-2</v>
      </c>
      <c r="R2568">
        <v>148</v>
      </c>
      <c r="S2568">
        <v>1</v>
      </c>
      <c r="T2568">
        <v>-0.49958122558877799</v>
      </c>
      <c r="U2568">
        <v>18</v>
      </c>
      <c r="V2568">
        <v>3008</v>
      </c>
      <c r="W2568">
        <v>149</v>
      </c>
    </row>
    <row r="2569" spans="1:23">
      <c r="A2569" t="s">
        <v>471</v>
      </c>
      <c r="B2569" t="str">
        <f t="shared" si="40"/>
        <v>fixedasset_investment_yoy_historical_high_36_-1</v>
      </c>
      <c r="C2569" t="s">
        <v>344</v>
      </c>
      <c r="D2569" t="s">
        <v>333</v>
      </c>
      <c r="E2569">
        <v>36</v>
      </c>
      <c r="F2569">
        <v>-1</v>
      </c>
      <c r="G2569">
        <v>1</v>
      </c>
      <c r="H2569" t="s">
        <v>330</v>
      </c>
      <c r="I2569" t="s">
        <v>331</v>
      </c>
      <c r="K2569">
        <v>-0.92106511160942217</v>
      </c>
      <c r="L2569">
        <v>-0.19161741164320609</v>
      </c>
      <c r="M2569">
        <v>-0.81665889230652466</v>
      </c>
      <c r="N2569">
        <v>0.38926174496644289</v>
      </c>
      <c r="O2569">
        <v>-1.4168427439959091E-2</v>
      </c>
      <c r="P2569">
        <v>-2.3288748143134139</v>
      </c>
      <c r="Q2569">
        <v>2.1218801309183861E-2</v>
      </c>
      <c r="R2569">
        <v>148</v>
      </c>
      <c r="S2569">
        <v>1</v>
      </c>
      <c r="T2569">
        <v>-0.93635067043774511</v>
      </c>
      <c r="U2569">
        <v>18</v>
      </c>
      <c r="V2569">
        <v>3008</v>
      </c>
      <c r="W2569">
        <v>149</v>
      </c>
    </row>
    <row r="2570" spans="1:23">
      <c r="A2570" t="s">
        <v>471</v>
      </c>
      <c r="B2570" t="str">
        <f t="shared" si="40"/>
        <v>fixedasset_investment_ytd_yoy_historical_high_36_1</v>
      </c>
      <c r="C2570" t="s">
        <v>390</v>
      </c>
      <c r="D2570" t="s">
        <v>333</v>
      </c>
      <c r="E2570">
        <v>36</v>
      </c>
      <c r="F2570">
        <v>1</v>
      </c>
      <c r="G2570">
        <v>-1</v>
      </c>
      <c r="H2570" t="s">
        <v>330</v>
      </c>
      <c r="I2570" t="s">
        <v>331</v>
      </c>
      <c r="K2570">
        <v>3.5684725946946827E-2</v>
      </c>
      <c r="L2570">
        <v>2.9417587619011698E-3</v>
      </c>
      <c r="M2570">
        <v>1.252253221854018E-2</v>
      </c>
      <c r="N2570">
        <v>0.50335570469798663</v>
      </c>
      <c r="O2570">
        <v>2.9749279300338499E-3</v>
      </c>
      <c r="P2570">
        <v>0.48774942988976921</v>
      </c>
      <c r="Q2570">
        <v>0.62644908966781654</v>
      </c>
      <c r="R2570">
        <v>148</v>
      </c>
      <c r="S2570">
        <v>0</v>
      </c>
      <c r="T2570">
        <v>-0.70483198358330557</v>
      </c>
      <c r="U2570">
        <v>6</v>
      </c>
      <c r="V2570">
        <v>3008</v>
      </c>
      <c r="W2570">
        <v>149</v>
      </c>
    </row>
    <row r="2571" spans="1:23">
      <c r="A2571" t="s">
        <v>471</v>
      </c>
      <c r="B2571" t="str">
        <f t="shared" si="40"/>
        <v>fixedasset_investment_ytd_yoy_historical_high_36_-1</v>
      </c>
      <c r="C2571" t="s">
        <v>390</v>
      </c>
      <c r="D2571" t="s">
        <v>333</v>
      </c>
      <c r="E2571">
        <v>36</v>
      </c>
      <c r="F2571">
        <v>-1</v>
      </c>
      <c r="G2571">
        <v>-1</v>
      </c>
      <c r="H2571" t="s">
        <v>330</v>
      </c>
      <c r="I2571" t="s">
        <v>331</v>
      </c>
      <c r="K2571">
        <v>-0.5004910266661845</v>
      </c>
      <c r="L2571">
        <v>-5.6493311008108393E-2</v>
      </c>
      <c r="M2571">
        <v>-0.24048175411020159</v>
      </c>
      <c r="N2571">
        <v>0.48322147651006708</v>
      </c>
      <c r="O2571">
        <v>-1.9082446326602711E-3</v>
      </c>
      <c r="P2571">
        <v>-0.31330605207246692</v>
      </c>
      <c r="Q2571">
        <v>0.75448925433702696</v>
      </c>
      <c r="R2571">
        <v>148</v>
      </c>
      <c r="S2571">
        <v>0</v>
      </c>
      <c r="T2571">
        <v>-0.77844123054953152</v>
      </c>
      <c r="U2571">
        <v>6</v>
      </c>
      <c r="V2571">
        <v>3008</v>
      </c>
      <c r="W2571">
        <v>149</v>
      </c>
    </row>
    <row r="2572" spans="1:23">
      <c r="A2572" t="s">
        <v>471</v>
      </c>
      <c r="B2572" t="str">
        <f t="shared" si="40"/>
        <v>pmi_manufacturing_historical_high_36_1</v>
      </c>
      <c r="C2572" t="s">
        <v>347</v>
      </c>
      <c r="D2572" t="s">
        <v>333</v>
      </c>
      <c r="E2572">
        <v>36</v>
      </c>
      <c r="F2572">
        <v>1</v>
      </c>
      <c r="G2572">
        <v>1</v>
      </c>
      <c r="H2572" t="s">
        <v>330</v>
      </c>
      <c r="I2572" t="s">
        <v>331</v>
      </c>
      <c r="K2572">
        <v>1.50444940966089</v>
      </c>
      <c r="L2572">
        <v>7.994778015644588E-2</v>
      </c>
      <c r="M2572">
        <v>0.34044524097665618</v>
      </c>
      <c r="N2572">
        <v>0.56375838926174493</v>
      </c>
      <c r="O2572">
        <v>9.1241558670074347E-3</v>
      </c>
      <c r="P2572">
        <v>1.4425936849494641</v>
      </c>
      <c r="Q2572">
        <v>0.15124796524621989</v>
      </c>
      <c r="R2572">
        <v>148</v>
      </c>
      <c r="S2572">
        <v>0</v>
      </c>
      <c r="T2572">
        <v>-0.68092990883808446</v>
      </c>
      <c r="U2572">
        <v>24</v>
      </c>
      <c r="V2572">
        <v>3008</v>
      </c>
      <c r="W2572">
        <v>149</v>
      </c>
    </row>
    <row r="2573" spans="1:23">
      <c r="A2573" t="s">
        <v>471</v>
      </c>
      <c r="B2573" t="str">
        <f t="shared" si="40"/>
        <v>pmi_manufacturing_historical_high_36_-1</v>
      </c>
      <c r="C2573" t="s">
        <v>347</v>
      </c>
      <c r="D2573" t="s">
        <v>333</v>
      </c>
      <c r="E2573">
        <v>36</v>
      </c>
      <c r="F2573">
        <v>-1</v>
      </c>
      <c r="G2573">
        <v>1</v>
      </c>
      <c r="H2573" t="s">
        <v>330</v>
      </c>
      <c r="I2573" t="s">
        <v>331</v>
      </c>
      <c r="K2573">
        <v>-0.79343411283946752</v>
      </c>
      <c r="L2573">
        <v>-0.1237703568184905</v>
      </c>
      <c r="M2573">
        <v>-0.52705689726946559</v>
      </c>
      <c r="N2573">
        <v>0.42281879194630873</v>
      </c>
      <c r="O2573">
        <v>-7.5929502235240814E-3</v>
      </c>
      <c r="P2573">
        <v>-1.2041008968226321</v>
      </c>
      <c r="Q2573">
        <v>0.23047278354445749</v>
      </c>
      <c r="R2573">
        <v>148</v>
      </c>
      <c r="S2573">
        <v>0</v>
      </c>
      <c r="T2573">
        <v>-0.89108923698228804</v>
      </c>
      <c r="U2573">
        <v>24</v>
      </c>
      <c r="V2573">
        <v>3008</v>
      </c>
      <c r="W2573">
        <v>149</v>
      </c>
    </row>
    <row r="2574" spans="1:23">
      <c r="A2574" t="s">
        <v>471</v>
      </c>
      <c r="B2574" t="str">
        <f t="shared" si="40"/>
        <v>pmi_manufacturing_neworder_historical_high_36_1</v>
      </c>
      <c r="C2574" t="s">
        <v>424</v>
      </c>
      <c r="D2574" t="s">
        <v>333</v>
      </c>
      <c r="E2574">
        <v>36</v>
      </c>
      <c r="F2574">
        <v>1</v>
      </c>
      <c r="G2574">
        <v>1</v>
      </c>
      <c r="H2574" t="s">
        <v>330</v>
      </c>
      <c r="I2574" t="s">
        <v>331</v>
      </c>
      <c r="K2574">
        <v>0.73784835429544948</v>
      </c>
      <c r="L2574">
        <v>4.7387479409932931E-2</v>
      </c>
      <c r="M2574">
        <v>0.20175263647219291</v>
      </c>
      <c r="N2574">
        <v>0.5436241610738255</v>
      </c>
      <c r="O2574">
        <v>6.6718670912267481E-3</v>
      </c>
      <c r="P2574">
        <v>1.053036982121303</v>
      </c>
      <c r="Q2574">
        <v>0.29404023125378548</v>
      </c>
      <c r="R2574">
        <v>148</v>
      </c>
      <c r="S2574">
        <v>0</v>
      </c>
      <c r="T2574">
        <v>-0.60551067822409799</v>
      </c>
      <c r="U2574">
        <v>28</v>
      </c>
      <c r="V2574">
        <v>3008</v>
      </c>
      <c r="W2574">
        <v>149</v>
      </c>
    </row>
    <row r="2575" spans="1:23">
      <c r="A2575" t="s">
        <v>471</v>
      </c>
      <c r="B2575" t="str">
        <f t="shared" si="40"/>
        <v>pmi_manufacturing_neworder_historical_high_36_-1</v>
      </c>
      <c r="C2575" t="s">
        <v>424</v>
      </c>
      <c r="D2575" t="s">
        <v>333</v>
      </c>
      <c r="E2575">
        <v>36</v>
      </c>
      <c r="F2575">
        <v>-1</v>
      </c>
      <c r="G2575">
        <v>1</v>
      </c>
      <c r="H2575" t="s">
        <v>330</v>
      </c>
      <c r="I2575" t="s">
        <v>331</v>
      </c>
      <c r="K2575">
        <v>-0.70231360355661887</v>
      </c>
      <c r="L2575">
        <v>-9.6530866881993749E-2</v>
      </c>
      <c r="M2575">
        <v>-0.41098106792964989</v>
      </c>
      <c r="N2575">
        <v>0.43624161073825501</v>
      </c>
      <c r="O2575">
        <v>-5.1549114892965294E-3</v>
      </c>
      <c r="P2575">
        <v>-0.81601586716061492</v>
      </c>
      <c r="Q2575">
        <v>0.41580246751899552</v>
      </c>
      <c r="R2575">
        <v>148</v>
      </c>
      <c r="S2575">
        <v>0</v>
      </c>
      <c r="T2575">
        <v>-0.82956871284909373</v>
      </c>
      <c r="U2575">
        <v>28</v>
      </c>
      <c r="V2575">
        <v>3008</v>
      </c>
      <c r="W2575">
        <v>149</v>
      </c>
    </row>
    <row r="2576" spans="1:23">
      <c r="A2576" t="s">
        <v>471</v>
      </c>
      <c r="B2576" t="str">
        <f t="shared" si="40"/>
        <v>pmi_nonmanufacturing_historical_high_36_1</v>
      </c>
      <c r="C2576" t="s">
        <v>342</v>
      </c>
      <c r="D2576" t="s">
        <v>333</v>
      </c>
      <c r="E2576">
        <v>36</v>
      </c>
      <c r="F2576">
        <v>1</v>
      </c>
      <c r="G2576">
        <v>-1</v>
      </c>
      <c r="H2576" t="s">
        <v>330</v>
      </c>
      <c r="I2576" t="s">
        <v>331</v>
      </c>
      <c r="K2576">
        <v>0.37716319225343348</v>
      </c>
      <c r="L2576">
        <v>2.717330535963924E-2</v>
      </c>
      <c r="M2576">
        <v>0.11568023691069571</v>
      </c>
      <c r="N2576">
        <v>0.5436241610738255</v>
      </c>
      <c r="O2576">
        <v>5.0100572842268704E-3</v>
      </c>
      <c r="P2576">
        <v>0.8114137605265046</v>
      </c>
      <c r="Q2576">
        <v>0.41843112663009779</v>
      </c>
      <c r="R2576">
        <v>148</v>
      </c>
      <c r="S2576">
        <v>0</v>
      </c>
      <c r="T2576">
        <v>-0.63173579769778543</v>
      </c>
      <c r="U2576">
        <v>30</v>
      </c>
      <c r="V2576">
        <v>3008</v>
      </c>
      <c r="W2576">
        <v>149</v>
      </c>
    </row>
    <row r="2577" spans="1:23">
      <c r="A2577" t="s">
        <v>471</v>
      </c>
      <c r="B2577" t="str">
        <f t="shared" si="40"/>
        <v>pmi_nonmanufacturing_historical_high_36_-1</v>
      </c>
      <c r="C2577" t="s">
        <v>342</v>
      </c>
      <c r="D2577" t="s">
        <v>333</v>
      </c>
      <c r="E2577">
        <v>36</v>
      </c>
      <c r="F2577">
        <v>-1</v>
      </c>
      <c r="G2577">
        <v>-1</v>
      </c>
      <c r="H2577" t="s">
        <v>330</v>
      </c>
      <c r="I2577" t="s">
        <v>331</v>
      </c>
      <c r="K2577">
        <v>-0.62434821300388577</v>
      </c>
      <c r="L2577">
        <v>-7.8751119091993171E-2</v>
      </c>
      <c r="M2577">
        <v>-0.33525358777571712</v>
      </c>
      <c r="N2577">
        <v>0.44295302013422821</v>
      </c>
      <c r="O2577">
        <v>-3.6736343829598742E-3</v>
      </c>
      <c r="P2577">
        <v>-0.58357082538685856</v>
      </c>
      <c r="Q2577">
        <v>0.56039737614895957</v>
      </c>
      <c r="R2577">
        <v>148</v>
      </c>
      <c r="S2577">
        <v>0</v>
      </c>
      <c r="T2577">
        <v>-0.75711130343963584</v>
      </c>
      <c r="U2577">
        <v>30</v>
      </c>
      <c r="V2577">
        <v>3008</v>
      </c>
      <c r="W2577">
        <v>149</v>
      </c>
    </row>
    <row r="2578" spans="1:23">
      <c r="A2578" t="s">
        <v>471</v>
      </c>
      <c r="B2578" t="str">
        <f t="shared" si="40"/>
        <v>export_yoy_historical_high_36_1</v>
      </c>
      <c r="C2578" t="s">
        <v>438</v>
      </c>
      <c r="D2578" t="s">
        <v>333</v>
      </c>
      <c r="E2578">
        <v>36</v>
      </c>
      <c r="F2578">
        <v>1</v>
      </c>
      <c r="G2578">
        <v>-1</v>
      </c>
      <c r="H2578" t="s">
        <v>330</v>
      </c>
      <c r="I2578" t="s">
        <v>331</v>
      </c>
      <c r="K2578">
        <v>1.672741920589638E-2</v>
      </c>
      <c r="L2578">
        <v>1.3907408865230231E-3</v>
      </c>
      <c r="M2578">
        <v>5.9201130651916779E-3</v>
      </c>
      <c r="N2578">
        <v>0.48322147651006708</v>
      </c>
      <c r="O2578">
        <v>2.9634596127649871E-3</v>
      </c>
      <c r="P2578">
        <v>0.47417078299875809</v>
      </c>
      <c r="Q2578">
        <v>0.63607694162193451</v>
      </c>
      <c r="R2578">
        <v>148</v>
      </c>
      <c r="S2578">
        <v>0</v>
      </c>
      <c r="T2578">
        <v>-0.66113937149640667</v>
      </c>
      <c r="U2578">
        <v>36</v>
      </c>
      <c r="V2578">
        <v>3008</v>
      </c>
      <c r="W2578">
        <v>149</v>
      </c>
    </row>
    <row r="2579" spans="1:23">
      <c r="A2579" t="s">
        <v>471</v>
      </c>
      <c r="B2579" t="str">
        <f t="shared" si="40"/>
        <v>export_yoy_historical_high_36_-1</v>
      </c>
      <c r="C2579" t="s">
        <v>438</v>
      </c>
      <c r="D2579" t="s">
        <v>333</v>
      </c>
      <c r="E2579">
        <v>36</v>
      </c>
      <c r="F2579">
        <v>-1</v>
      </c>
      <c r="G2579">
        <v>-1</v>
      </c>
      <c r="H2579" t="s">
        <v>330</v>
      </c>
      <c r="I2579" t="s">
        <v>331</v>
      </c>
      <c r="K2579">
        <v>-0.49117747354612479</v>
      </c>
      <c r="L2579">
        <v>-5.5031947645721391E-2</v>
      </c>
      <c r="M2579">
        <v>-0.23426028199609289</v>
      </c>
      <c r="N2579">
        <v>0.50335570469798663</v>
      </c>
      <c r="O2579">
        <v>-1.698081852567451E-3</v>
      </c>
      <c r="P2579">
        <v>-0.27548320945049048</v>
      </c>
      <c r="Q2579">
        <v>0.78332927104215244</v>
      </c>
      <c r="R2579">
        <v>148</v>
      </c>
      <c r="S2579">
        <v>0</v>
      </c>
      <c r="T2579">
        <v>-0.71756020667236353</v>
      </c>
      <c r="U2579">
        <v>36</v>
      </c>
      <c r="V2579">
        <v>3008</v>
      </c>
      <c r="W2579">
        <v>149</v>
      </c>
    </row>
    <row r="2580" spans="1:23">
      <c r="A2580" t="s">
        <v>471</v>
      </c>
      <c r="B2580" t="str">
        <f t="shared" si="40"/>
        <v>trade_balance_yoy_historical_high_36_1</v>
      </c>
      <c r="C2580" t="s">
        <v>439</v>
      </c>
      <c r="D2580" t="s">
        <v>333</v>
      </c>
      <c r="E2580">
        <v>36</v>
      </c>
      <c r="F2580">
        <v>1</v>
      </c>
      <c r="G2580">
        <v>1</v>
      </c>
      <c r="H2580" t="s">
        <v>330</v>
      </c>
      <c r="I2580" t="s">
        <v>331</v>
      </c>
      <c r="K2580">
        <v>0.37568777317679092</v>
      </c>
      <c r="L2580">
        <v>2.708106740486849E-2</v>
      </c>
      <c r="M2580">
        <v>0.11528756669633761</v>
      </c>
      <c r="N2580">
        <v>0.46979865771812079</v>
      </c>
      <c r="O2580">
        <v>4.924716569865365E-3</v>
      </c>
      <c r="P2580">
        <v>0.79352984611385047</v>
      </c>
      <c r="Q2580">
        <v>0.4287395736602162</v>
      </c>
      <c r="R2580">
        <v>148</v>
      </c>
      <c r="S2580">
        <v>0</v>
      </c>
      <c r="T2580">
        <v>-0.64985350609643444</v>
      </c>
      <c r="U2580">
        <v>49</v>
      </c>
      <c r="V2580">
        <v>3008</v>
      </c>
      <c r="W2580">
        <v>149</v>
      </c>
    </row>
    <row r="2581" spans="1:23">
      <c r="A2581" t="s">
        <v>471</v>
      </c>
      <c r="B2581" t="str">
        <f t="shared" si="40"/>
        <v>trade_balance_yoy_historical_high_36_-1</v>
      </c>
      <c r="C2581" t="s">
        <v>439</v>
      </c>
      <c r="D2581" t="s">
        <v>333</v>
      </c>
      <c r="E2581">
        <v>36</v>
      </c>
      <c r="F2581">
        <v>-1</v>
      </c>
      <c r="G2581">
        <v>1</v>
      </c>
      <c r="H2581" t="s">
        <v>330</v>
      </c>
      <c r="I2581" t="s">
        <v>331</v>
      </c>
      <c r="K2581">
        <v>-0.6239453281171321</v>
      </c>
      <c r="L2581">
        <v>-7.8668385493540272E-2</v>
      </c>
      <c r="M2581">
        <v>-0.33490137607534842</v>
      </c>
      <c r="N2581">
        <v>0.52348993288590606</v>
      </c>
      <c r="O2581">
        <v>-3.7684110523484898E-3</v>
      </c>
      <c r="P2581">
        <v>-0.62100971832058638</v>
      </c>
      <c r="Q2581">
        <v>0.53554847163532759</v>
      </c>
      <c r="R2581">
        <v>148</v>
      </c>
      <c r="S2581">
        <v>0</v>
      </c>
      <c r="T2581">
        <v>-0.83651963987172107</v>
      </c>
      <c r="U2581">
        <v>49</v>
      </c>
      <c r="V2581">
        <v>3008</v>
      </c>
      <c r="W2581">
        <v>149</v>
      </c>
    </row>
    <row r="2582" spans="1:23">
      <c r="A2582" t="s">
        <v>471</v>
      </c>
      <c r="B2582" t="str">
        <f t="shared" si="40"/>
        <v>CPI_historical_high_36_1</v>
      </c>
      <c r="C2582" t="s">
        <v>386</v>
      </c>
      <c r="D2582" t="s">
        <v>333</v>
      </c>
      <c r="E2582">
        <v>36</v>
      </c>
      <c r="F2582">
        <v>1</v>
      </c>
      <c r="G2582">
        <v>-1</v>
      </c>
      <c r="H2582" t="s">
        <v>330</v>
      </c>
      <c r="I2582" t="s">
        <v>331</v>
      </c>
      <c r="K2582">
        <v>0.116529335869114</v>
      </c>
      <c r="L2582">
        <v>9.2770483749746724E-3</v>
      </c>
      <c r="M2582">
        <v>3.9491306744222417E-2</v>
      </c>
      <c r="N2582">
        <v>0.51006711409395977</v>
      </c>
      <c r="O2582">
        <v>3.4872393481701581E-3</v>
      </c>
      <c r="P2582">
        <v>0.57223224182401033</v>
      </c>
      <c r="Q2582">
        <v>0.56803283723925546</v>
      </c>
      <c r="R2582">
        <v>148</v>
      </c>
      <c r="S2582">
        <v>0</v>
      </c>
      <c r="T2582">
        <v>-0.60670427053645415</v>
      </c>
      <c r="U2582">
        <v>21</v>
      </c>
      <c r="V2582">
        <v>3008</v>
      </c>
      <c r="W2582">
        <v>149</v>
      </c>
    </row>
    <row r="2583" spans="1:23">
      <c r="A2583" t="s">
        <v>471</v>
      </c>
      <c r="B2583" t="str">
        <f t="shared" si="40"/>
        <v>CPI_historical_high_36_-1</v>
      </c>
      <c r="C2583" t="s">
        <v>386</v>
      </c>
      <c r="D2583" t="s">
        <v>333</v>
      </c>
      <c r="E2583">
        <v>36</v>
      </c>
      <c r="F2583">
        <v>-1</v>
      </c>
      <c r="G2583">
        <v>-1</v>
      </c>
      <c r="H2583" t="s">
        <v>330</v>
      </c>
      <c r="I2583" t="s">
        <v>331</v>
      </c>
      <c r="K2583">
        <v>-0.53665900434888503</v>
      </c>
      <c r="L2583">
        <v>-6.241575632305929E-2</v>
      </c>
      <c r="M2583">
        <v>-0.26569655336450743</v>
      </c>
      <c r="N2583">
        <v>0.47651006711409388</v>
      </c>
      <c r="O2583">
        <v>-2.386286991649951E-3</v>
      </c>
      <c r="P2583">
        <v>-0.3891950418384213</v>
      </c>
      <c r="Q2583">
        <v>0.69769128010865622</v>
      </c>
      <c r="R2583">
        <v>148</v>
      </c>
      <c r="S2583">
        <v>0</v>
      </c>
      <c r="T2583">
        <v>-0.68197897483718906</v>
      </c>
      <c r="U2583">
        <v>21</v>
      </c>
      <c r="V2583">
        <v>3008</v>
      </c>
      <c r="W2583">
        <v>149</v>
      </c>
    </row>
    <row r="2584" spans="1:23">
      <c r="A2584" t="s">
        <v>471</v>
      </c>
      <c r="B2584" t="str">
        <f t="shared" si="40"/>
        <v>core_CPI_historical_high_36_1</v>
      </c>
      <c r="C2584" t="s">
        <v>440</v>
      </c>
      <c r="D2584" t="s">
        <v>333</v>
      </c>
      <c r="E2584">
        <v>36</v>
      </c>
      <c r="F2584">
        <v>1</v>
      </c>
      <c r="G2584">
        <v>-1</v>
      </c>
      <c r="H2584" t="s">
        <v>330</v>
      </c>
      <c r="I2584" t="s">
        <v>331</v>
      </c>
      <c r="K2584">
        <v>-3.9787862087048757E-2</v>
      </c>
      <c r="L2584">
        <v>-3.3956388115914389E-3</v>
      </c>
      <c r="M2584">
        <v>-1.445443605704648E-2</v>
      </c>
      <c r="N2584">
        <v>0.53691275167785235</v>
      </c>
      <c r="O2584">
        <v>2.3708586900226419E-3</v>
      </c>
      <c r="P2584">
        <v>0.39741781031881918</v>
      </c>
      <c r="Q2584">
        <v>0.69163196287113093</v>
      </c>
      <c r="R2584">
        <v>148</v>
      </c>
      <c r="S2584">
        <v>0</v>
      </c>
      <c r="T2584">
        <v>-0.6364422454779376</v>
      </c>
      <c r="U2584">
        <v>24</v>
      </c>
      <c r="V2584">
        <v>3008</v>
      </c>
      <c r="W2584">
        <v>149</v>
      </c>
    </row>
    <row r="2585" spans="1:23">
      <c r="A2585" t="s">
        <v>471</v>
      </c>
      <c r="B2585" t="str">
        <f t="shared" si="40"/>
        <v>core_CPI_historical_high_36_-1</v>
      </c>
      <c r="C2585" t="s">
        <v>440</v>
      </c>
      <c r="D2585" t="s">
        <v>333</v>
      </c>
      <c r="E2585">
        <v>36</v>
      </c>
      <c r="F2585">
        <v>-1</v>
      </c>
      <c r="G2585">
        <v>-1</v>
      </c>
      <c r="H2585" t="s">
        <v>330</v>
      </c>
      <c r="I2585" t="s">
        <v>331</v>
      </c>
      <c r="K2585">
        <v>-0.46122966610304628</v>
      </c>
      <c r="L2585">
        <v>-5.0493561022807998E-2</v>
      </c>
      <c r="M2585">
        <v>-0.21493921750608391</v>
      </c>
      <c r="N2585">
        <v>0.44295302013422821</v>
      </c>
      <c r="O2585">
        <v>-1.482688855322777E-3</v>
      </c>
      <c r="P2585">
        <v>-0.2459880973862266</v>
      </c>
      <c r="Q2585">
        <v>0.80603226310889775</v>
      </c>
      <c r="R2585">
        <v>148</v>
      </c>
      <c r="S2585">
        <v>0</v>
      </c>
      <c r="T2585">
        <v>-0.81292662966456075</v>
      </c>
      <c r="U2585">
        <v>24</v>
      </c>
      <c r="V2585">
        <v>3008</v>
      </c>
      <c r="W2585">
        <v>149</v>
      </c>
    </row>
    <row r="2586" spans="1:23">
      <c r="A2586" t="s">
        <v>471</v>
      </c>
      <c r="B2586" t="str">
        <f t="shared" si="40"/>
        <v>PPI_historical_high_36_1</v>
      </c>
      <c r="C2586" t="s">
        <v>421</v>
      </c>
      <c r="D2586" t="s">
        <v>333</v>
      </c>
      <c r="E2586">
        <v>36</v>
      </c>
      <c r="F2586">
        <v>1</v>
      </c>
      <c r="G2586">
        <v>1</v>
      </c>
      <c r="H2586" t="s">
        <v>330</v>
      </c>
      <c r="I2586" t="s">
        <v>331</v>
      </c>
      <c r="K2586">
        <v>1.1321087323181149</v>
      </c>
      <c r="L2586">
        <v>6.5483007482108224E-2</v>
      </c>
      <c r="M2586">
        <v>0.27882326098996091</v>
      </c>
      <c r="N2586">
        <v>0.57718120805369133</v>
      </c>
      <c r="O2586">
        <v>8.0525839851346044E-3</v>
      </c>
      <c r="P2586">
        <v>1.274501771817435</v>
      </c>
      <c r="Q2586">
        <v>0.2044830961362272</v>
      </c>
      <c r="R2586">
        <v>148</v>
      </c>
      <c r="S2586">
        <v>0</v>
      </c>
      <c r="T2586">
        <v>-0.72177453854501095</v>
      </c>
      <c r="U2586">
        <v>13</v>
      </c>
      <c r="V2586">
        <v>3008</v>
      </c>
      <c r="W2586">
        <v>149</v>
      </c>
    </row>
    <row r="2587" spans="1:23">
      <c r="A2587" t="s">
        <v>471</v>
      </c>
      <c r="B2587" t="str">
        <f t="shared" si="40"/>
        <v>PPI_historical_high_36_-1</v>
      </c>
      <c r="C2587" t="s">
        <v>421</v>
      </c>
      <c r="D2587" t="s">
        <v>333</v>
      </c>
      <c r="E2587">
        <v>36</v>
      </c>
      <c r="F2587">
        <v>-1</v>
      </c>
      <c r="G2587">
        <v>1</v>
      </c>
      <c r="H2587" t="s">
        <v>330</v>
      </c>
      <c r="I2587" t="s">
        <v>331</v>
      </c>
      <c r="K2587">
        <v>-0.75736049183907816</v>
      </c>
      <c r="L2587">
        <v>-0.1118748479177074</v>
      </c>
      <c r="M2587">
        <v>-0.47635731953352928</v>
      </c>
      <c r="N2587">
        <v>0.40939597315436238</v>
      </c>
      <c r="O2587">
        <v>-6.5400117277848047E-3</v>
      </c>
      <c r="P2587">
        <v>-1.0371073853525581</v>
      </c>
      <c r="Q2587">
        <v>0.30137730668915508</v>
      </c>
      <c r="R2587">
        <v>148</v>
      </c>
      <c r="S2587">
        <v>0</v>
      </c>
      <c r="T2587">
        <v>-0.91592529574572012</v>
      </c>
      <c r="U2587">
        <v>13</v>
      </c>
      <c r="V2587">
        <v>3008</v>
      </c>
      <c r="W2587">
        <v>149</v>
      </c>
    </row>
    <row r="2588" spans="1:23">
      <c r="A2588" t="s">
        <v>471</v>
      </c>
      <c r="B2588" t="str">
        <f t="shared" si="40"/>
        <v>CPI_PPI_historical_high_36_1</v>
      </c>
      <c r="C2588" t="s">
        <v>345</v>
      </c>
      <c r="D2588" t="s">
        <v>333</v>
      </c>
      <c r="E2588">
        <v>36</v>
      </c>
      <c r="F2588">
        <v>1</v>
      </c>
      <c r="G2588">
        <v>-1</v>
      </c>
      <c r="H2588" t="s">
        <v>330</v>
      </c>
      <c r="I2588" t="s">
        <v>331</v>
      </c>
      <c r="K2588">
        <v>-0.85757951575891544</v>
      </c>
      <c r="L2588">
        <v>-0.1506451285889184</v>
      </c>
      <c r="M2588">
        <v>-0.6416729733542248</v>
      </c>
      <c r="N2588">
        <v>0.41610738255033558</v>
      </c>
      <c r="O2588">
        <v>-1.021989133262691E-2</v>
      </c>
      <c r="P2588">
        <v>-1.674667460045316</v>
      </c>
      <c r="Q2588">
        <v>9.6111304963311023E-2</v>
      </c>
      <c r="R2588">
        <v>148</v>
      </c>
      <c r="S2588">
        <v>0</v>
      </c>
      <c r="T2588">
        <v>-0.9503471141730675</v>
      </c>
      <c r="U2588">
        <v>16</v>
      </c>
      <c r="V2588">
        <v>3008</v>
      </c>
      <c r="W2588">
        <v>149</v>
      </c>
    </row>
    <row r="2589" spans="1:23">
      <c r="A2589" t="s">
        <v>471</v>
      </c>
      <c r="B2589" t="str">
        <f t="shared" si="40"/>
        <v>CPI_PPI_historical_high_36_-1</v>
      </c>
      <c r="C2589" t="s">
        <v>345</v>
      </c>
      <c r="D2589" t="s">
        <v>333</v>
      </c>
      <c r="E2589">
        <v>36</v>
      </c>
      <c r="F2589">
        <v>-1</v>
      </c>
      <c r="G2589">
        <v>-1</v>
      </c>
      <c r="H2589" t="s">
        <v>330</v>
      </c>
      <c r="I2589" t="s">
        <v>331</v>
      </c>
      <c r="K2589">
        <v>2.6324396515851478</v>
      </c>
      <c r="L2589">
        <v>0.1141188329078906</v>
      </c>
      <c r="M2589">
        <v>0.48608920523107269</v>
      </c>
      <c r="N2589">
        <v>0.57046979865771807</v>
      </c>
      <c r="O2589">
        <v>1.1555396141229409E-2</v>
      </c>
      <c r="P2589">
        <v>1.846574599161446</v>
      </c>
      <c r="Q2589">
        <v>6.6806085743288252E-2</v>
      </c>
      <c r="R2589">
        <v>148</v>
      </c>
      <c r="S2589">
        <v>0</v>
      </c>
      <c r="T2589">
        <v>-0.71212598662195281</v>
      </c>
      <c r="U2589">
        <v>16</v>
      </c>
      <c r="V2589">
        <v>3008</v>
      </c>
      <c r="W2589">
        <v>149</v>
      </c>
    </row>
    <row r="2590" spans="1:23">
      <c r="A2590" t="s">
        <v>471</v>
      </c>
      <c r="B2590" t="str">
        <f t="shared" si="40"/>
        <v>core_CPI_PPI_historical_high_36_1</v>
      </c>
      <c r="C2590" t="s">
        <v>420</v>
      </c>
      <c r="D2590" t="s">
        <v>333</v>
      </c>
      <c r="E2590">
        <v>36</v>
      </c>
      <c r="F2590">
        <v>1</v>
      </c>
      <c r="G2590">
        <v>-1</v>
      </c>
      <c r="H2590" t="s">
        <v>330</v>
      </c>
      <c r="I2590" t="s">
        <v>331</v>
      </c>
      <c r="K2590">
        <v>-0.81477747097843478</v>
      </c>
      <c r="L2590">
        <v>-0.1317398272017328</v>
      </c>
      <c r="M2590">
        <v>-0.5610348441603985</v>
      </c>
      <c r="N2590">
        <v>0.41610738255033558</v>
      </c>
      <c r="O2590">
        <v>-8.4035144506934365E-3</v>
      </c>
      <c r="P2590">
        <v>-1.351673260942305</v>
      </c>
      <c r="Q2590">
        <v>0.17854210894344449</v>
      </c>
      <c r="R2590">
        <v>148</v>
      </c>
      <c r="S2590">
        <v>0</v>
      </c>
      <c r="T2590">
        <v>-0.93582030615397571</v>
      </c>
      <c r="U2590">
        <v>11</v>
      </c>
      <c r="V2590">
        <v>3008</v>
      </c>
      <c r="W2590">
        <v>149</v>
      </c>
    </row>
    <row r="2591" spans="1:23">
      <c r="A2591" t="s">
        <v>471</v>
      </c>
      <c r="B2591" t="str">
        <f t="shared" si="40"/>
        <v>core_CPI_PPI_historical_high_36_-1</v>
      </c>
      <c r="C2591" t="s">
        <v>420</v>
      </c>
      <c r="D2591" t="s">
        <v>333</v>
      </c>
      <c r="E2591">
        <v>36</v>
      </c>
      <c r="F2591">
        <v>-1</v>
      </c>
      <c r="G2591">
        <v>-1</v>
      </c>
      <c r="H2591" t="s">
        <v>330</v>
      </c>
      <c r="I2591" t="s">
        <v>331</v>
      </c>
      <c r="K2591">
        <v>1.7930393612919611</v>
      </c>
      <c r="L2591">
        <v>8.9860260446388729E-2</v>
      </c>
      <c r="M2591">
        <v>0.38268410006757159</v>
      </c>
      <c r="N2591">
        <v>0.57046979865771807</v>
      </c>
      <c r="O2591">
        <v>9.810675174539242E-3</v>
      </c>
      <c r="P2591">
        <v>1.5669772138366469</v>
      </c>
      <c r="Q2591">
        <v>0.11925564990278049</v>
      </c>
      <c r="R2591">
        <v>148</v>
      </c>
      <c r="S2591">
        <v>0</v>
      </c>
      <c r="T2591">
        <v>-0.69796351240586507</v>
      </c>
      <c r="U2591">
        <v>11</v>
      </c>
      <c r="V2591">
        <v>3008</v>
      </c>
      <c r="W2591">
        <v>149</v>
      </c>
    </row>
    <row r="2592" spans="1:23">
      <c r="A2592" t="s">
        <v>471</v>
      </c>
      <c r="B2592" t="str">
        <f t="shared" si="40"/>
        <v>tot_retail_sales_yoy_historical_high_36_1</v>
      </c>
      <c r="C2592" t="s">
        <v>441</v>
      </c>
      <c r="D2592" t="s">
        <v>333</v>
      </c>
      <c r="E2592">
        <v>36</v>
      </c>
      <c r="F2592">
        <v>1</v>
      </c>
      <c r="G2592">
        <v>1</v>
      </c>
      <c r="H2592" t="s">
        <v>330</v>
      </c>
      <c r="I2592" t="s">
        <v>331</v>
      </c>
      <c r="K2592">
        <v>1.292433992921707</v>
      </c>
      <c r="L2592">
        <v>7.1974470754438302E-2</v>
      </c>
      <c r="M2592">
        <v>0.30647584138434047</v>
      </c>
      <c r="N2592">
        <v>0.57718120805369133</v>
      </c>
      <c r="O2592">
        <v>8.3631445281846847E-3</v>
      </c>
      <c r="P2592">
        <v>1.3598198700932509</v>
      </c>
      <c r="Q2592">
        <v>0.1759548788883698</v>
      </c>
      <c r="R2592">
        <v>148</v>
      </c>
      <c r="S2592">
        <v>0</v>
      </c>
      <c r="T2592">
        <v>-0.52762550859781032</v>
      </c>
      <c r="U2592">
        <v>18</v>
      </c>
      <c r="V2592">
        <v>3008</v>
      </c>
      <c r="W2592">
        <v>149</v>
      </c>
    </row>
    <row r="2593" spans="1:23">
      <c r="A2593" t="s">
        <v>471</v>
      </c>
      <c r="B2593" t="str">
        <f t="shared" si="40"/>
        <v>tot_retail_sales_yoy_historical_high_36_-1</v>
      </c>
      <c r="C2593" t="s">
        <v>441</v>
      </c>
      <c r="D2593" t="s">
        <v>333</v>
      </c>
      <c r="E2593">
        <v>36</v>
      </c>
      <c r="F2593">
        <v>-1</v>
      </c>
      <c r="G2593">
        <v>1</v>
      </c>
      <c r="H2593" t="s">
        <v>330</v>
      </c>
      <c r="I2593" t="s">
        <v>331</v>
      </c>
      <c r="K2593">
        <v>-0.7743298975008075</v>
      </c>
      <c r="L2593">
        <v>-0.1172529907403784</v>
      </c>
      <c r="M2593">
        <v>-0.49927715501502062</v>
      </c>
      <c r="N2593">
        <v>0.40939597315436238</v>
      </c>
      <c r="O2593">
        <v>-7.1881271071910346E-3</v>
      </c>
      <c r="P2593">
        <v>-1.1785195809489679</v>
      </c>
      <c r="Q2593">
        <v>0.240480859837502</v>
      </c>
      <c r="R2593">
        <v>148</v>
      </c>
      <c r="S2593">
        <v>0</v>
      </c>
      <c r="T2593">
        <v>-0.7883328320223898</v>
      </c>
      <c r="U2593">
        <v>18</v>
      </c>
      <c r="V2593">
        <v>3008</v>
      </c>
      <c r="W2593">
        <v>149</v>
      </c>
    </row>
    <row r="2594" spans="1:23">
      <c r="A2594" t="s">
        <v>471</v>
      </c>
      <c r="B2594" t="str">
        <f t="shared" si="40"/>
        <v>consumer_confidence_historical_high_36_1</v>
      </c>
      <c r="C2594" t="s">
        <v>442</v>
      </c>
      <c r="D2594" t="s">
        <v>333</v>
      </c>
      <c r="E2594">
        <v>36</v>
      </c>
      <c r="F2594">
        <v>1</v>
      </c>
      <c r="G2594">
        <v>-1</v>
      </c>
      <c r="H2594" t="s">
        <v>330</v>
      </c>
      <c r="I2594" t="s">
        <v>331</v>
      </c>
      <c r="K2594">
        <v>-0.11257164698544481</v>
      </c>
      <c r="L2594">
        <v>-9.9553427536782646E-3</v>
      </c>
      <c r="M2594">
        <v>-4.2377131749634582E-2</v>
      </c>
      <c r="N2594">
        <v>0.48322147651006708</v>
      </c>
      <c r="O2594">
        <v>1.9790811989891209E-3</v>
      </c>
      <c r="P2594">
        <v>0.32069870670354922</v>
      </c>
      <c r="Q2594">
        <v>0.74889110134288084</v>
      </c>
      <c r="R2594">
        <v>148</v>
      </c>
      <c r="S2594">
        <v>0</v>
      </c>
      <c r="T2594">
        <v>-0.62075874897892824</v>
      </c>
      <c r="U2594">
        <v>23</v>
      </c>
      <c r="V2594">
        <v>3008</v>
      </c>
      <c r="W2594">
        <v>149</v>
      </c>
    </row>
    <row r="2595" spans="1:23">
      <c r="A2595" t="s">
        <v>471</v>
      </c>
      <c r="B2595" t="str">
        <f t="shared" si="40"/>
        <v>consumer_confidence_historical_high_36_-1</v>
      </c>
      <c r="C2595" t="s">
        <v>442</v>
      </c>
      <c r="D2595" t="s">
        <v>333</v>
      </c>
      <c r="E2595">
        <v>36</v>
      </c>
      <c r="F2595">
        <v>-1</v>
      </c>
      <c r="G2595">
        <v>-1</v>
      </c>
      <c r="H2595" t="s">
        <v>330</v>
      </c>
      <c r="I2595" t="s">
        <v>331</v>
      </c>
      <c r="K2595">
        <v>-0.41704159845928618</v>
      </c>
      <c r="L2595">
        <v>-4.4202449722717807E-2</v>
      </c>
      <c r="M2595">
        <v>-0.18815756342132139</v>
      </c>
      <c r="N2595">
        <v>0.50335570469798663</v>
      </c>
      <c r="O2595">
        <v>-8.4226313711253465E-4</v>
      </c>
      <c r="P2595">
        <v>-0.13802608977784681</v>
      </c>
      <c r="Q2595">
        <v>0.89040741158183279</v>
      </c>
      <c r="R2595">
        <v>148</v>
      </c>
      <c r="S2595">
        <v>0</v>
      </c>
      <c r="T2595">
        <v>-0.64278047774225422</v>
      </c>
      <c r="U2595">
        <v>23</v>
      </c>
      <c r="V2595">
        <v>3008</v>
      </c>
      <c r="W2595">
        <v>149</v>
      </c>
    </row>
    <row r="2596" spans="1:23">
      <c r="A2596" t="s">
        <v>471</v>
      </c>
      <c r="B2596" t="str">
        <f t="shared" si="40"/>
        <v>M1_historical_high_36_1</v>
      </c>
      <c r="C2596" t="s">
        <v>343</v>
      </c>
      <c r="D2596" t="s">
        <v>333</v>
      </c>
      <c r="E2596">
        <v>36</v>
      </c>
      <c r="F2596">
        <v>1</v>
      </c>
      <c r="G2596">
        <v>-1</v>
      </c>
      <c r="H2596" t="s">
        <v>330</v>
      </c>
      <c r="I2596" t="s">
        <v>331</v>
      </c>
      <c r="K2596">
        <v>-0.65090720435503358</v>
      </c>
      <c r="L2596">
        <v>-8.4392917548226087E-2</v>
      </c>
      <c r="M2596">
        <v>-0.35928076317495722</v>
      </c>
      <c r="N2596">
        <v>0.48993288590604028</v>
      </c>
      <c r="O2596">
        <v>-4.3552174601584996E-3</v>
      </c>
      <c r="P2596">
        <v>-0.72866777963370011</v>
      </c>
      <c r="Q2596">
        <v>0.4673563417283203</v>
      </c>
      <c r="R2596">
        <v>148</v>
      </c>
      <c r="S2596">
        <v>0</v>
      </c>
      <c r="T2596">
        <v>-0.74911851674262331</v>
      </c>
      <c r="U2596">
        <v>25</v>
      </c>
      <c r="V2596">
        <v>3008</v>
      </c>
      <c r="W2596">
        <v>149</v>
      </c>
    </row>
    <row r="2597" spans="1:23">
      <c r="A2597" t="s">
        <v>471</v>
      </c>
      <c r="B2597" t="str">
        <f t="shared" si="40"/>
        <v>M1_historical_high_36_-1</v>
      </c>
      <c r="C2597" t="s">
        <v>343</v>
      </c>
      <c r="D2597" t="s">
        <v>333</v>
      </c>
      <c r="E2597">
        <v>36</v>
      </c>
      <c r="F2597">
        <v>-1</v>
      </c>
      <c r="G2597">
        <v>-1</v>
      </c>
      <c r="H2597" t="s">
        <v>330</v>
      </c>
      <c r="I2597" t="s">
        <v>331</v>
      </c>
      <c r="K2597">
        <v>0.48193781312351591</v>
      </c>
      <c r="L2597">
        <v>3.3502553876310737E-2</v>
      </c>
      <c r="M2597">
        <v>0.14262835643894689</v>
      </c>
      <c r="N2597">
        <v>0.48993288590604028</v>
      </c>
      <c r="O2597">
        <v>5.3820430834694644E-3</v>
      </c>
      <c r="P2597">
        <v>0.87544460477600439</v>
      </c>
      <c r="Q2597">
        <v>0.38275060214077028</v>
      </c>
      <c r="R2597">
        <v>148</v>
      </c>
      <c r="S2597">
        <v>0</v>
      </c>
      <c r="T2597">
        <v>-0.521627263441509</v>
      </c>
      <c r="U2597">
        <v>25</v>
      </c>
      <c r="V2597">
        <v>3008</v>
      </c>
      <c r="W2597">
        <v>149</v>
      </c>
    </row>
    <row r="2598" spans="1:23">
      <c r="A2598" t="s">
        <v>471</v>
      </c>
      <c r="B2598" t="str">
        <f t="shared" si="40"/>
        <v>M2_historical_high_36_1</v>
      </c>
      <c r="C2598" t="s">
        <v>341</v>
      </c>
      <c r="D2598" t="s">
        <v>333</v>
      </c>
      <c r="E2598">
        <v>36</v>
      </c>
      <c r="F2598">
        <v>1</v>
      </c>
      <c r="G2598">
        <v>-1</v>
      </c>
      <c r="H2598" t="s">
        <v>330</v>
      </c>
      <c r="I2598" t="s">
        <v>331</v>
      </c>
      <c r="K2598">
        <v>-9.5453078596130059E-2</v>
      </c>
      <c r="L2598">
        <v>-8.3693406584388619E-3</v>
      </c>
      <c r="M2598">
        <v>-3.5626036572656568E-2</v>
      </c>
      <c r="N2598">
        <v>0.51677852348993292</v>
      </c>
      <c r="O2598">
        <v>2.052242862022506E-3</v>
      </c>
      <c r="P2598">
        <v>0.33900547021973748</v>
      </c>
      <c r="Q2598">
        <v>0.73508612806207896</v>
      </c>
      <c r="R2598">
        <v>148</v>
      </c>
      <c r="S2598">
        <v>0</v>
      </c>
      <c r="T2598">
        <v>-0.67662166995803352</v>
      </c>
      <c r="U2598">
        <v>23</v>
      </c>
      <c r="V2598">
        <v>3008</v>
      </c>
      <c r="W2598">
        <v>149</v>
      </c>
    </row>
    <row r="2599" spans="1:23">
      <c r="A2599" t="s">
        <v>471</v>
      </c>
      <c r="B2599" t="str">
        <f t="shared" si="40"/>
        <v>M2_historical_high_36_-1</v>
      </c>
      <c r="C2599" t="s">
        <v>341</v>
      </c>
      <c r="D2599" t="s">
        <v>333</v>
      </c>
      <c r="E2599">
        <v>36</v>
      </c>
      <c r="F2599">
        <v>-1</v>
      </c>
      <c r="G2599">
        <v>-1</v>
      </c>
      <c r="H2599" t="s">
        <v>330</v>
      </c>
      <c r="I2599" t="s">
        <v>331</v>
      </c>
      <c r="K2599">
        <v>-0.42807409774568111</v>
      </c>
      <c r="L2599">
        <v>-4.5731140776270718E-2</v>
      </c>
      <c r="M2599">
        <v>-0.19466519052035169</v>
      </c>
      <c r="N2599">
        <v>0.46979865771812079</v>
      </c>
      <c r="O2599">
        <v>-9.7615533602205559E-4</v>
      </c>
      <c r="P2599">
        <v>-0.158709648204514</v>
      </c>
      <c r="Q2599">
        <v>0.87411399753355579</v>
      </c>
      <c r="R2599">
        <v>148</v>
      </c>
      <c r="S2599">
        <v>0</v>
      </c>
      <c r="T2599">
        <v>-0.73330000470655698</v>
      </c>
      <c r="U2599">
        <v>23</v>
      </c>
      <c r="V2599">
        <v>3008</v>
      </c>
      <c r="W2599">
        <v>149</v>
      </c>
    </row>
    <row r="2600" spans="1:23">
      <c r="A2600" t="s">
        <v>471</v>
      </c>
      <c r="B2600" t="str">
        <f t="shared" si="40"/>
        <v>M2_M1_historical_high_36_1</v>
      </c>
      <c r="C2600" t="s">
        <v>334</v>
      </c>
      <c r="D2600" t="s">
        <v>333</v>
      </c>
      <c r="E2600">
        <v>36</v>
      </c>
      <c r="F2600">
        <v>1</v>
      </c>
      <c r="G2600">
        <v>1</v>
      </c>
      <c r="H2600" t="s">
        <v>330</v>
      </c>
      <c r="I2600" t="s">
        <v>331</v>
      </c>
      <c r="K2600">
        <v>1.342139651882013E-2</v>
      </c>
      <c r="L2600">
        <v>1.117544238121271E-3</v>
      </c>
      <c r="M2600">
        <v>4.7571655474980606E-3</v>
      </c>
      <c r="N2600">
        <v>0.48322147651006708</v>
      </c>
      <c r="O2600">
        <v>2.8060277094556999E-3</v>
      </c>
      <c r="P2600">
        <v>0.46108803031289702</v>
      </c>
      <c r="Q2600">
        <v>0.64541233120505814</v>
      </c>
      <c r="R2600">
        <v>148</v>
      </c>
      <c r="S2600">
        <v>0</v>
      </c>
      <c r="T2600">
        <v>-0.65468144760702951</v>
      </c>
      <c r="U2600">
        <v>18</v>
      </c>
      <c r="V2600">
        <v>3008</v>
      </c>
      <c r="W2600">
        <v>149</v>
      </c>
    </row>
    <row r="2601" spans="1:23">
      <c r="A2601" t="s">
        <v>471</v>
      </c>
      <c r="B2601" t="str">
        <f t="shared" si="40"/>
        <v>M2_M1_historical_high_36_-1</v>
      </c>
      <c r="C2601" t="s">
        <v>334</v>
      </c>
      <c r="D2601" t="s">
        <v>333</v>
      </c>
      <c r="E2601">
        <v>36</v>
      </c>
      <c r="F2601">
        <v>-1</v>
      </c>
      <c r="G2601">
        <v>1</v>
      </c>
      <c r="H2601" t="s">
        <v>330</v>
      </c>
      <c r="I2601" t="s">
        <v>331</v>
      </c>
      <c r="K2601">
        <v>-0.48951757291452691</v>
      </c>
      <c r="L2601">
        <v>-5.4774073726483567E-2</v>
      </c>
      <c r="M2601">
        <v>-0.23316243557910099</v>
      </c>
      <c r="N2601">
        <v>0.49664429530201343</v>
      </c>
      <c r="O2601">
        <v>-1.838381259736745E-3</v>
      </c>
      <c r="P2601">
        <v>-0.30671429846433751</v>
      </c>
      <c r="Q2601">
        <v>0.75949194102303808</v>
      </c>
      <c r="R2601">
        <v>148</v>
      </c>
      <c r="S2601">
        <v>0</v>
      </c>
      <c r="T2601">
        <v>-0.77133799739728559</v>
      </c>
      <c r="U2601">
        <v>18</v>
      </c>
      <c r="V2601">
        <v>3008</v>
      </c>
      <c r="W2601">
        <v>149</v>
      </c>
    </row>
    <row r="2602" spans="1:23">
      <c r="A2602" t="s">
        <v>471</v>
      </c>
      <c r="B2602" t="str">
        <f t="shared" si="40"/>
        <v>TSF_newadded_MA12_yoy_historical_high_36_1</v>
      </c>
      <c r="C2602" t="s">
        <v>332</v>
      </c>
      <c r="D2602" t="s">
        <v>333</v>
      </c>
      <c r="E2602">
        <v>36</v>
      </c>
      <c r="F2602">
        <v>1</v>
      </c>
      <c r="G2602">
        <v>-1</v>
      </c>
      <c r="H2602" t="s">
        <v>330</v>
      </c>
      <c r="I2602" t="s">
        <v>331</v>
      </c>
      <c r="K2602">
        <v>-0.92186131790612169</v>
      </c>
      <c r="L2602">
        <v>-0.192303707614116</v>
      </c>
      <c r="M2602">
        <v>-0.81959325823323526</v>
      </c>
      <c r="N2602">
        <v>0.44295302013422821</v>
      </c>
      <c r="O2602">
        <v>-1.4132305449652331E-2</v>
      </c>
      <c r="P2602">
        <v>-2.3093136270427301</v>
      </c>
      <c r="Q2602">
        <v>2.2309583008299261E-2</v>
      </c>
      <c r="R2602">
        <v>148</v>
      </c>
      <c r="S2602">
        <v>1</v>
      </c>
      <c r="T2602">
        <v>-0.93345023246338732</v>
      </c>
      <c r="U2602">
        <v>15</v>
      </c>
      <c r="V2602">
        <v>3008</v>
      </c>
      <c r="W2602">
        <v>149</v>
      </c>
    </row>
    <row r="2603" spans="1:23">
      <c r="A2603" t="s">
        <v>471</v>
      </c>
      <c r="B2603" t="str">
        <f t="shared" si="40"/>
        <v>TSF_newadded_MA12_yoy_historical_high_36_-1</v>
      </c>
      <c r="C2603" t="s">
        <v>332</v>
      </c>
      <c r="D2603" t="s">
        <v>333</v>
      </c>
      <c r="E2603">
        <v>36</v>
      </c>
      <c r="F2603">
        <v>-1</v>
      </c>
      <c r="G2603">
        <v>-1</v>
      </c>
      <c r="H2603" t="s">
        <v>330</v>
      </c>
      <c r="I2603" t="s">
        <v>331</v>
      </c>
      <c r="K2603">
        <v>5.6207133303545724</v>
      </c>
      <c r="L2603">
        <v>0.17158177768265889</v>
      </c>
      <c r="M2603">
        <v>0.73127694712246072</v>
      </c>
      <c r="N2603">
        <v>0.5436241610738255</v>
      </c>
      <c r="O2603">
        <v>1.5648732316784209E-2</v>
      </c>
      <c r="P2603">
        <v>2.474222214797356</v>
      </c>
      <c r="Q2603">
        <v>1.448220952730281E-2</v>
      </c>
      <c r="R2603">
        <v>148</v>
      </c>
      <c r="S2603">
        <v>1</v>
      </c>
      <c r="T2603">
        <v>-0.61211536933581956</v>
      </c>
      <c r="U2603">
        <v>15</v>
      </c>
      <c r="V2603">
        <v>3008</v>
      </c>
      <c r="W2603">
        <v>149</v>
      </c>
    </row>
    <row r="2604" spans="1:23">
      <c r="A2604" t="s">
        <v>471</v>
      </c>
      <c r="B2604" t="str">
        <f t="shared" si="40"/>
        <v>TSF_yoy_historical_high_36_1</v>
      </c>
      <c r="C2604" t="s">
        <v>391</v>
      </c>
      <c r="D2604" t="s">
        <v>333</v>
      </c>
      <c r="E2604">
        <v>36</v>
      </c>
      <c r="F2604">
        <v>1</v>
      </c>
      <c r="G2604">
        <v>-1</v>
      </c>
      <c r="H2604" t="s">
        <v>330</v>
      </c>
      <c r="I2604" t="s">
        <v>331</v>
      </c>
      <c r="K2604">
        <v>-0.45814753525524621</v>
      </c>
      <c r="L2604">
        <v>-5.0039689933452543E-2</v>
      </c>
      <c r="M2604">
        <v>-0.2130070738478628</v>
      </c>
      <c r="N2604">
        <v>0.44295302013422821</v>
      </c>
      <c r="O2604">
        <v>-1.296354717119764E-3</v>
      </c>
      <c r="P2604">
        <v>-0.21126715474817401</v>
      </c>
      <c r="Q2604">
        <v>0.83296944108626891</v>
      </c>
      <c r="R2604">
        <v>148</v>
      </c>
      <c r="S2604">
        <v>0</v>
      </c>
      <c r="T2604">
        <v>-0.78282575592544335</v>
      </c>
      <c r="U2604">
        <v>7</v>
      </c>
      <c r="V2604">
        <v>3008</v>
      </c>
      <c r="W2604">
        <v>149</v>
      </c>
    </row>
    <row r="2605" spans="1:23">
      <c r="A2605" t="s">
        <v>471</v>
      </c>
      <c r="B2605" t="str">
        <f t="shared" si="40"/>
        <v>TSF_yoy_historical_high_36_-1</v>
      </c>
      <c r="C2605" t="s">
        <v>391</v>
      </c>
      <c r="D2605" t="s">
        <v>333</v>
      </c>
      <c r="E2605">
        <v>36</v>
      </c>
      <c r="F2605">
        <v>-1</v>
      </c>
      <c r="G2605">
        <v>-1</v>
      </c>
      <c r="H2605" t="s">
        <v>330</v>
      </c>
      <c r="I2605" t="s">
        <v>331</v>
      </c>
      <c r="K2605">
        <v>-4.5249679912463092E-2</v>
      </c>
      <c r="L2605">
        <v>-3.8717954491633839E-3</v>
      </c>
      <c r="M2605">
        <v>-1.6481313538524198E-2</v>
      </c>
      <c r="N2605">
        <v>0.5436241610738255</v>
      </c>
      <c r="O2605">
        <v>2.5609404311157939E-3</v>
      </c>
      <c r="P2605">
        <v>0.40821946511327423</v>
      </c>
      <c r="Q2605">
        <v>0.68370254309518652</v>
      </c>
      <c r="R2605">
        <v>148</v>
      </c>
      <c r="S2605">
        <v>0</v>
      </c>
      <c r="T2605">
        <v>-0.65392804694137585</v>
      </c>
      <c r="U2605">
        <v>7</v>
      </c>
      <c r="V2605">
        <v>3008</v>
      </c>
      <c r="W2605">
        <v>149</v>
      </c>
    </row>
    <row r="2606" spans="1:23">
      <c r="A2606" t="s">
        <v>471</v>
      </c>
      <c r="B2606" t="str">
        <f t="shared" si="40"/>
        <v>long_loan_newadded_MA12_yoy_historical_high_36_1</v>
      </c>
      <c r="C2606" t="s">
        <v>328</v>
      </c>
      <c r="D2606" t="s">
        <v>333</v>
      </c>
      <c r="E2606">
        <v>36</v>
      </c>
      <c r="F2606">
        <v>1</v>
      </c>
      <c r="G2606">
        <v>-1</v>
      </c>
      <c r="H2606" t="s">
        <v>330</v>
      </c>
      <c r="I2606" t="s">
        <v>331</v>
      </c>
      <c r="K2606">
        <v>-0.87069242099030197</v>
      </c>
      <c r="L2606">
        <v>-0.15749035499013961</v>
      </c>
      <c r="M2606">
        <v>-0.67088458562108644</v>
      </c>
      <c r="N2606">
        <v>0.46308724832214759</v>
      </c>
      <c r="O2606">
        <v>-1.093591581881613E-2</v>
      </c>
      <c r="P2606">
        <v>-1.818183306544338</v>
      </c>
      <c r="Q2606">
        <v>7.10582019404358E-2</v>
      </c>
      <c r="R2606">
        <v>148</v>
      </c>
      <c r="S2606">
        <v>0</v>
      </c>
      <c r="T2606">
        <v>-0.90440286056081909</v>
      </c>
      <c r="U2606">
        <v>8</v>
      </c>
      <c r="V2606">
        <v>3008</v>
      </c>
      <c r="W2606">
        <v>149</v>
      </c>
    </row>
    <row r="2607" spans="1:23">
      <c r="A2607" t="s">
        <v>471</v>
      </c>
      <c r="B2607" t="str">
        <f t="shared" si="40"/>
        <v>long_loan_newadded_MA12_yoy_historical_high_36_-1</v>
      </c>
      <c r="C2607" t="s">
        <v>328</v>
      </c>
      <c r="D2607" t="s">
        <v>333</v>
      </c>
      <c r="E2607">
        <v>36</v>
      </c>
      <c r="F2607">
        <v>-1</v>
      </c>
      <c r="G2607">
        <v>-1</v>
      </c>
      <c r="H2607" t="s">
        <v>330</v>
      </c>
      <c r="I2607" t="s">
        <v>331</v>
      </c>
      <c r="K2607">
        <v>3.0008004025539199</v>
      </c>
      <c r="L2607">
        <v>0.1231708309405417</v>
      </c>
      <c r="M2607">
        <v>0.52468871431094199</v>
      </c>
      <c r="N2607">
        <v>0.52348993288590606</v>
      </c>
      <c r="O2607">
        <v>1.207152083588958E-2</v>
      </c>
      <c r="P2607">
        <v>1.9755561438756231</v>
      </c>
      <c r="Q2607">
        <v>5.0064847822090613E-2</v>
      </c>
      <c r="R2607">
        <v>148</v>
      </c>
      <c r="S2607">
        <v>0</v>
      </c>
      <c r="T2607">
        <v>-0.46685699856725721</v>
      </c>
      <c r="U2607">
        <v>8</v>
      </c>
      <c r="V2607">
        <v>3008</v>
      </c>
      <c r="W2607">
        <v>149</v>
      </c>
    </row>
    <row r="2608" spans="1:23">
      <c r="A2608" t="s">
        <v>471</v>
      </c>
      <c r="B2608" t="str">
        <f t="shared" si="40"/>
        <v>loan_yoy_historical_high_36_1</v>
      </c>
      <c r="C2608" t="s">
        <v>443</v>
      </c>
      <c r="D2608" t="s">
        <v>333</v>
      </c>
      <c r="E2608">
        <v>36</v>
      </c>
      <c r="F2608">
        <v>1</v>
      </c>
      <c r="G2608">
        <v>-1</v>
      </c>
      <c r="H2608" t="s">
        <v>330</v>
      </c>
      <c r="I2608" t="s">
        <v>331</v>
      </c>
      <c r="K2608">
        <v>-0.24772495324636479</v>
      </c>
      <c r="L2608">
        <v>-2.356518224172055E-2</v>
      </c>
      <c r="M2608">
        <v>-0.1003093864657577</v>
      </c>
      <c r="N2608">
        <v>0.44295302013422821</v>
      </c>
      <c r="O2608">
        <v>8.83660526640628E-4</v>
      </c>
      <c r="P2608">
        <v>0.1435442585878223</v>
      </c>
      <c r="Q2608">
        <v>0.88605561937435962</v>
      </c>
      <c r="R2608">
        <v>148</v>
      </c>
      <c r="S2608">
        <v>0</v>
      </c>
      <c r="T2608">
        <v>-0.69848847196472197</v>
      </c>
      <c r="U2608">
        <v>9</v>
      </c>
      <c r="V2608">
        <v>3008</v>
      </c>
      <c r="W2608">
        <v>149</v>
      </c>
    </row>
    <row r="2609" spans="1:23">
      <c r="A2609" t="s">
        <v>471</v>
      </c>
      <c r="B2609" t="str">
        <f t="shared" si="40"/>
        <v>loan_yoy_historical_high_36_-1</v>
      </c>
      <c r="C2609" t="s">
        <v>443</v>
      </c>
      <c r="D2609" t="s">
        <v>333</v>
      </c>
      <c r="E2609">
        <v>36</v>
      </c>
      <c r="F2609">
        <v>-1</v>
      </c>
      <c r="G2609">
        <v>-1</v>
      </c>
      <c r="H2609" t="s">
        <v>330</v>
      </c>
      <c r="I2609" t="s">
        <v>331</v>
      </c>
      <c r="K2609">
        <v>-0.31230762420237801</v>
      </c>
      <c r="L2609">
        <v>-3.0880258619165549E-2</v>
      </c>
      <c r="M2609">
        <v>-0.13144730917923339</v>
      </c>
      <c r="N2609">
        <v>0.5436241610738255</v>
      </c>
      <c r="O2609">
        <v>2.9306666794295781E-4</v>
      </c>
      <c r="P2609">
        <v>4.756073574279214E-2</v>
      </c>
      <c r="Q2609">
        <v>0.96213044388328739</v>
      </c>
      <c r="R2609">
        <v>148</v>
      </c>
      <c r="S2609">
        <v>0</v>
      </c>
      <c r="T2609">
        <v>-0.68936626941369217</v>
      </c>
      <c r="U2609">
        <v>9</v>
      </c>
      <c r="V2609">
        <v>3008</v>
      </c>
      <c r="W2609">
        <v>149</v>
      </c>
    </row>
    <row r="2610" spans="1:23">
      <c r="A2610" t="s">
        <v>471</v>
      </c>
      <c r="B2610" t="str">
        <f t="shared" si="40"/>
        <v>newstarts_area_yoy_historical_high_36_1</v>
      </c>
      <c r="C2610" t="s">
        <v>340</v>
      </c>
      <c r="D2610" t="s">
        <v>333</v>
      </c>
      <c r="E2610">
        <v>36</v>
      </c>
      <c r="F2610">
        <v>1</v>
      </c>
      <c r="G2610">
        <v>1</v>
      </c>
      <c r="H2610" t="s">
        <v>330</v>
      </c>
      <c r="I2610" t="s">
        <v>331</v>
      </c>
      <c r="K2610">
        <v>1.276394690761637</v>
      </c>
      <c r="L2610">
        <v>7.1344106172044341E-2</v>
      </c>
      <c r="M2610">
        <v>0.30379074048469878</v>
      </c>
      <c r="N2610">
        <v>0.56375838926174493</v>
      </c>
      <c r="O2610">
        <v>8.4751236229580872E-3</v>
      </c>
      <c r="P2610">
        <v>1.3358834236743411</v>
      </c>
      <c r="Q2610">
        <v>0.18363794798509731</v>
      </c>
      <c r="R2610">
        <v>148</v>
      </c>
      <c r="S2610">
        <v>0</v>
      </c>
      <c r="T2610">
        <v>-0.6086566677862475</v>
      </c>
      <c r="U2610">
        <v>42</v>
      </c>
      <c r="V2610">
        <v>3008</v>
      </c>
      <c r="W2610">
        <v>149</v>
      </c>
    </row>
    <row r="2611" spans="1:23">
      <c r="A2611" t="s">
        <v>471</v>
      </c>
      <c r="B2611" t="str">
        <f t="shared" si="40"/>
        <v>newstarts_area_yoy_historical_high_36_-1</v>
      </c>
      <c r="C2611" t="s">
        <v>340</v>
      </c>
      <c r="D2611" t="s">
        <v>333</v>
      </c>
      <c r="E2611">
        <v>36</v>
      </c>
      <c r="F2611">
        <v>-1</v>
      </c>
      <c r="G2611">
        <v>1</v>
      </c>
      <c r="H2611" t="s">
        <v>330</v>
      </c>
      <c r="I2611" t="s">
        <v>331</v>
      </c>
      <c r="K2611">
        <v>-0.77273984329045198</v>
      </c>
      <c r="L2611">
        <v>-0.1167335941742841</v>
      </c>
      <c r="M2611">
        <v>-0.49706397509738282</v>
      </c>
      <c r="N2611">
        <v>0.42953020134228193</v>
      </c>
      <c r="O2611">
        <v>-7.0308661876842642E-3</v>
      </c>
      <c r="P2611">
        <v>-1.133883654375287</v>
      </c>
      <c r="Q2611">
        <v>0.25867666734851991</v>
      </c>
      <c r="R2611">
        <v>148</v>
      </c>
      <c r="S2611">
        <v>0</v>
      </c>
      <c r="T2611">
        <v>-0.86605712530914025</v>
      </c>
      <c r="U2611">
        <v>42</v>
      </c>
      <c r="V2611">
        <v>3008</v>
      </c>
      <c r="W2611">
        <v>149</v>
      </c>
    </row>
    <row r="2612" spans="1:23">
      <c r="A2612" t="s">
        <v>471</v>
      </c>
      <c r="B2612" t="str">
        <f t="shared" si="40"/>
        <v>completed_yoy_historical_high_36_1</v>
      </c>
      <c r="C2612" t="s">
        <v>444</v>
      </c>
      <c r="D2612" t="s">
        <v>333</v>
      </c>
      <c r="E2612">
        <v>36</v>
      </c>
      <c r="F2612">
        <v>1</v>
      </c>
      <c r="G2612">
        <v>1</v>
      </c>
      <c r="H2612" t="s">
        <v>330</v>
      </c>
      <c r="I2612" t="s">
        <v>331</v>
      </c>
      <c r="K2612">
        <v>0.41187101634107698</v>
      </c>
      <c r="L2612">
        <v>2.9317406513693859E-2</v>
      </c>
      <c r="M2612">
        <v>0.1248089810794982</v>
      </c>
      <c r="N2612">
        <v>0.52348993288590606</v>
      </c>
      <c r="O2612">
        <v>5.0293595236219658E-3</v>
      </c>
      <c r="P2612">
        <v>0.82475148954869903</v>
      </c>
      <c r="Q2612">
        <v>0.41083997960650631</v>
      </c>
      <c r="R2612">
        <v>148</v>
      </c>
      <c r="S2612">
        <v>0</v>
      </c>
      <c r="T2612">
        <v>-0.69801801215122317</v>
      </c>
      <c r="U2612">
        <v>37</v>
      </c>
      <c r="V2612">
        <v>3008</v>
      </c>
      <c r="W2612">
        <v>149</v>
      </c>
    </row>
    <row r="2613" spans="1:23">
      <c r="A2613" t="s">
        <v>471</v>
      </c>
      <c r="B2613" t="str">
        <f t="shared" si="40"/>
        <v>completed_yoy_historical_high_36_-1</v>
      </c>
      <c r="C2613" t="s">
        <v>444</v>
      </c>
      <c r="D2613" t="s">
        <v>333</v>
      </c>
      <c r="E2613">
        <v>36</v>
      </c>
      <c r="F2613">
        <v>-1</v>
      </c>
      <c r="G2613">
        <v>1</v>
      </c>
      <c r="H2613" t="s">
        <v>330</v>
      </c>
      <c r="I2613" t="s">
        <v>331</v>
      </c>
      <c r="K2613">
        <v>-0.6335828073757287</v>
      </c>
      <c r="L2613">
        <v>-8.0670110042915466E-2</v>
      </c>
      <c r="M2613">
        <v>-0.34342581542212652</v>
      </c>
      <c r="N2613">
        <v>0.46308724832214759</v>
      </c>
      <c r="O2613">
        <v>-4.0332464101808952E-3</v>
      </c>
      <c r="P2613">
        <v>-0.67303367078694798</v>
      </c>
      <c r="Q2613">
        <v>0.50197543224856467</v>
      </c>
      <c r="R2613">
        <v>148</v>
      </c>
      <c r="S2613">
        <v>0</v>
      </c>
      <c r="T2613">
        <v>-0.71747639539854557</v>
      </c>
      <c r="U2613">
        <v>37</v>
      </c>
      <c r="V2613">
        <v>3008</v>
      </c>
      <c r="W2613">
        <v>149</v>
      </c>
    </row>
    <row r="2614" spans="1:23">
      <c r="A2614" t="s">
        <v>471</v>
      </c>
      <c r="B2614" t="str">
        <f t="shared" si="40"/>
        <v>sold_area_yoy_historical_high_36_1</v>
      </c>
      <c r="C2614" t="s">
        <v>346</v>
      </c>
      <c r="D2614" t="s">
        <v>333</v>
      </c>
      <c r="E2614">
        <v>36</v>
      </c>
      <c r="F2614">
        <v>1</v>
      </c>
      <c r="G2614">
        <v>-1</v>
      </c>
      <c r="H2614" t="s">
        <v>330</v>
      </c>
      <c r="I2614" t="s">
        <v>331</v>
      </c>
      <c r="K2614">
        <v>-0.52561804097892362</v>
      </c>
      <c r="L2614">
        <v>-6.0564169944246182E-2</v>
      </c>
      <c r="M2614">
        <v>-0.25781327473801591</v>
      </c>
      <c r="N2614">
        <v>0.48322147651006708</v>
      </c>
      <c r="O2614">
        <v>-2.1155063679354322E-3</v>
      </c>
      <c r="P2614">
        <v>-0.33934978871008409</v>
      </c>
      <c r="Q2614">
        <v>0.73482729076984366</v>
      </c>
      <c r="R2614">
        <v>148</v>
      </c>
      <c r="S2614">
        <v>0</v>
      </c>
      <c r="T2614">
        <v>-0.75799919321592057</v>
      </c>
      <c r="U2614">
        <v>23</v>
      </c>
      <c r="V2614">
        <v>3008</v>
      </c>
      <c r="W2614">
        <v>149</v>
      </c>
    </row>
    <row r="2615" spans="1:23">
      <c r="A2615" t="s">
        <v>471</v>
      </c>
      <c r="B2615" t="str">
        <f t="shared" si="40"/>
        <v>sold_area_yoy_historical_high_36_-1</v>
      </c>
      <c r="C2615" t="s">
        <v>346</v>
      </c>
      <c r="D2615" t="s">
        <v>333</v>
      </c>
      <c r="E2615">
        <v>36</v>
      </c>
      <c r="F2615">
        <v>-1</v>
      </c>
      <c r="G2615">
        <v>-1</v>
      </c>
      <c r="H2615" t="s">
        <v>330</v>
      </c>
      <c r="I2615" t="s">
        <v>331</v>
      </c>
      <c r="K2615">
        <v>9.0542766893643378E-2</v>
      </c>
      <c r="L2615">
        <v>7.287808050695066E-3</v>
      </c>
      <c r="M2615">
        <v>3.102318847829388E-2</v>
      </c>
      <c r="N2615">
        <v>0.51006711409395977</v>
      </c>
      <c r="O2615">
        <v>3.4717450451723902E-3</v>
      </c>
      <c r="P2615">
        <v>0.55383529361809503</v>
      </c>
      <c r="Q2615">
        <v>0.58052736592277876</v>
      </c>
      <c r="R2615">
        <v>148</v>
      </c>
      <c r="S2615">
        <v>0</v>
      </c>
      <c r="T2615">
        <v>-0.81549746141811197</v>
      </c>
      <c r="U2615">
        <v>23</v>
      </c>
      <c r="V2615">
        <v>3008</v>
      </c>
      <c r="W2615">
        <v>149</v>
      </c>
    </row>
    <row r="2616" spans="1:23">
      <c r="A2616" t="s">
        <v>471</v>
      </c>
      <c r="B2616" t="str">
        <f t="shared" si="40"/>
        <v>local_gov_budget_MA12_yoy_historical_high_36_1</v>
      </c>
      <c r="C2616" t="s">
        <v>389</v>
      </c>
      <c r="D2616" t="s">
        <v>333</v>
      </c>
      <c r="E2616">
        <v>36</v>
      </c>
      <c r="F2616">
        <v>1</v>
      </c>
      <c r="G2616">
        <v>-1</v>
      </c>
      <c r="H2616" t="s">
        <v>465</v>
      </c>
      <c r="I2616" t="s">
        <v>331</v>
      </c>
      <c r="K2616">
        <v>-0.44733491331421371</v>
      </c>
      <c r="L2616">
        <v>-6.7478355736481421E-2</v>
      </c>
      <c r="M2616">
        <v>-0.3041442100672776</v>
      </c>
      <c r="N2616">
        <v>0.43396226415094341</v>
      </c>
      <c r="O2616">
        <v>-3.2684561062765361E-3</v>
      </c>
      <c r="P2616">
        <v>-0.4916111847499619</v>
      </c>
      <c r="Q2616">
        <v>0.62402036371470282</v>
      </c>
      <c r="R2616">
        <v>105</v>
      </c>
      <c r="S2616">
        <v>0</v>
      </c>
      <c r="T2616">
        <v>-0.72991673256071232</v>
      </c>
      <c r="U2616">
        <v>4</v>
      </c>
      <c r="V2616">
        <v>2139</v>
      </c>
      <c r="W2616">
        <v>106</v>
      </c>
    </row>
    <row r="2617" spans="1:23">
      <c r="A2617" t="s">
        <v>471</v>
      </c>
      <c r="B2617" t="str">
        <f t="shared" si="40"/>
        <v>local_gov_budget_MA12_yoy_historical_high_36_-1</v>
      </c>
      <c r="C2617" t="s">
        <v>389</v>
      </c>
      <c r="D2617" t="s">
        <v>333</v>
      </c>
      <c r="E2617">
        <v>36</v>
      </c>
      <c r="F2617">
        <v>-1</v>
      </c>
      <c r="G2617">
        <v>-1</v>
      </c>
      <c r="H2617" t="s">
        <v>465</v>
      </c>
      <c r="I2617" t="s">
        <v>331</v>
      </c>
      <c r="K2617">
        <v>0.19117526137239291</v>
      </c>
      <c r="L2617">
        <v>2.0823947880610479E-2</v>
      </c>
      <c r="M2617">
        <v>9.3859477005695732E-2</v>
      </c>
      <c r="N2617">
        <v>0.55660377358490565</v>
      </c>
      <c r="O2617">
        <v>3.932501106681854E-3</v>
      </c>
      <c r="P2617">
        <v>0.59612446016856169</v>
      </c>
      <c r="Q2617">
        <v>0.55237503455602144</v>
      </c>
      <c r="R2617">
        <v>105</v>
      </c>
      <c r="S2617">
        <v>0</v>
      </c>
      <c r="T2617">
        <v>-0.59427437589013576</v>
      </c>
      <c r="U2617">
        <v>4</v>
      </c>
      <c r="V2617">
        <v>2139</v>
      </c>
      <c r="W2617">
        <v>106</v>
      </c>
    </row>
    <row r="2618" spans="1:23">
      <c r="A2618" t="s">
        <v>471</v>
      </c>
      <c r="B2618" t="str">
        <f t="shared" si="40"/>
        <v>newstarts_area_ytd_yoy_historical_high_36_1</v>
      </c>
      <c r="C2618" t="s">
        <v>446</v>
      </c>
      <c r="D2618" t="s">
        <v>333</v>
      </c>
      <c r="E2618">
        <v>36</v>
      </c>
      <c r="F2618">
        <v>1</v>
      </c>
      <c r="G2618">
        <v>1</v>
      </c>
      <c r="H2618" t="s">
        <v>330</v>
      </c>
      <c r="I2618" t="s">
        <v>331</v>
      </c>
      <c r="K2618">
        <v>0.12529406116551309</v>
      </c>
      <c r="L2618">
        <v>9.9384183607023058E-3</v>
      </c>
      <c r="M2618">
        <v>4.2306776372513927E-2</v>
      </c>
      <c r="N2618">
        <v>0.5436241610738255</v>
      </c>
      <c r="O2618">
        <v>3.5691006727471409E-3</v>
      </c>
      <c r="P2618">
        <v>0.58492376869898077</v>
      </c>
      <c r="Q2618">
        <v>0.5594896621499057</v>
      </c>
      <c r="R2618">
        <v>148</v>
      </c>
      <c r="S2618">
        <v>0</v>
      </c>
      <c r="T2618">
        <v>-0.79380977596581492</v>
      </c>
      <c r="U2618">
        <v>21</v>
      </c>
      <c r="V2618">
        <v>3008</v>
      </c>
      <c r="W2618">
        <v>149</v>
      </c>
    </row>
    <row r="2619" spans="1:23">
      <c r="A2619" t="s">
        <v>471</v>
      </c>
      <c r="B2619" t="str">
        <f t="shared" si="40"/>
        <v>newstarts_area_ytd_yoy_historical_high_36_-1</v>
      </c>
      <c r="C2619" t="s">
        <v>446</v>
      </c>
      <c r="D2619" t="s">
        <v>333</v>
      </c>
      <c r="E2619">
        <v>36</v>
      </c>
      <c r="F2619">
        <v>-1</v>
      </c>
      <c r="G2619">
        <v>1</v>
      </c>
      <c r="H2619" t="s">
        <v>330</v>
      </c>
      <c r="I2619" t="s">
        <v>331</v>
      </c>
      <c r="K2619">
        <v>-0.54026788907118783</v>
      </c>
      <c r="L2619">
        <v>-6.3029744331224102E-2</v>
      </c>
      <c r="M2619">
        <v>-0.26831083191082222</v>
      </c>
      <c r="N2619">
        <v>0.44295302013422821</v>
      </c>
      <c r="O2619">
        <v>-2.4467890658709918E-3</v>
      </c>
      <c r="P2619">
        <v>-0.39825484510191578</v>
      </c>
      <c r="Q2619">
        <v>0.6910162651915247</v>
      </c>
      <c r="R2619">
        <v>148</v>
      </c>
      <c r="S2619">
        <v>0</v>
      </c>
      <c r="T2619">
        <v>-0.86117154651663608</v>
      </c>
      <c r="U2619">
        <v>21</v>
      </c>
      <c r="V2619">
        <v>3008</v>
      </c>
      <c r="W2619">
        <v>149</v>
      </c>
    </row>
    <row r="2620" spans="1:23">
      <c r="A2620" t="s">
        <v>471</v>
      </c>
      <c r="B2620" t="str">
        <f t="shared" si="40"/>
        <v>completed_area_ytd_yoy_historical_high_36_1</v>
      </c>
      <c r="C2620" t="s">
        <v>447</v>
      </c>
      <c r="D2620" t="s">
        <v>333</v>
      </c>
      <c r="E2620">
        <v>36</v>
      </c>
      <c r="F2620">
        <v>1</v>
      </c>
      <c r="G2620">
        <v>1</v>
      </c>
      <c r="H2620" t="s">
        <v>330</v>
      </c>
      <c r="I2620" t="s">
        <v>331</v>
      </c>
      <c r="K2620">
        <v>0.67985077504380964</v>
      </c>
      <c r="L2620">
        <v>4.4413345771429517E-2</v>
      </c>
      <c r="M2620">
        <v>0.18908749468190009</v>
      </c>
      <c r="N2620">
        <v>0.58389261744966447</v>
      </c>
      <c r="O2620">
        <v>6.3135376242655396E-3</v>
      </c>
      <c r="P2620">
        <v>1.0254113449064499</v>
      </c>
      <c r="Q2620">
        <v>0.30684219507909799</v>
      </c>
      <c r="R2620">
        <v>148</v>
      </c>
      <c r="S2620">
        <v>0</v>
      </c>
      <c r="T2620">
        <v>-0.57303674070673916</v>
      </c>
      <c r="U2620">
        <v>15</v>
      </c>
      <c r="V2620">
        <v>3008</v>
      </c>
      <c r="W2620">
        <v>149</v>
      </c>
    </row>
    <row r="2621" spans="1:23">
      <c r="A2621" t="s">
        <v>471</v>
      </c>
      <c r="B2621" t="str">
        <f t="shared" si="40"/>
        <v>completed_area_ytd_yoy_historical_high_36_-1</v>
      </c>
      <c r="C2621" t="s">
        <v>447</v>
      </c>
      <c r="D2621" t="s">
        <v>333</v>
      </c>
      <c r="E2621">
        <v>36</v>
      </c>
      <c r="F2621">
        <v>-1</v>
      </c>
      <c r="G2621">
        <v>1</v>
      </c>
      <c r="H2621" t="s">
        <v>330</v>
      </c>
      <c r="I2621" t="s">
        <v>331</v>
      </c>
      <c r="K2621">
        <v>-0.69203585113577559</v>
      </c>
      <c r="L2621">
        <v>-9.3958094376706325E-2</v>
      </c>
      <c r="M2621">
        <v>-0.40002166831136898</v>
      </c>
      <c r="N2621">
        <v>0.40268456375838918</v>
      </c>
      <c r="O2621">
        <v>-5.0371497902023674E-3</v>
      </c>
      <c r="P2621">
        <v>-0.80779353783695473</v>
      </c>
      <c r="Q2621">
        <v>0.42050587500367947</v>
      </c>
      <c r="R2621">
        <v>148</v>
      </c>
      <c r="S2621">
        <v>0</v>
      </c>
      <c r="T2621">
        <v>-0.71832420277654307</v>
      </c>
      <c r="U2621">
        <v>15</v>
      </c>
      <c r="V2621">
        <v>3008</v>
      </c>
      <c r="W2621">
        <v>149</v>
      </c>
    </row>
    <row r="2622" spans="1:23">
      <c r="A2622" t="s">
        <v>471</v>
      </c>
      <c r="B2622" t="str">
        <f t="shared" si="40"/>
        <v>sold_area_ytd_yoy_historical_high_36_1</v>
      </c>
      <c r="C2622" t="s">
        <v>392</v>
      </c>
      <c r="D2622" t="s">
        <v>333</v>
      </c>
      <c r="E2622">
        <v>36</v>
      </c>
      <c r="F2622">
        <v>1</v>
      </c>
      <c r="G2622">
        <v>-1</v>
      </c>
      <c r="H2622" t="s">
        <v>330</v>
      </c>
      <c r="I2622" t="s">
        <v>331</v>
      </c>
      <c r="K2622">
        <v>-0.12022387245119701</v>
      </c>
      <c r="L2622">
        <v>-1.0673390989187849E-2</v>
      </c>
      <c r="M2622">
        <v>-4.5433621971119491E-2</v>
      </c>
      <c r="N2622">
        <v>0.53691275167785235</v>
      </c>
      <c r="O2622">
        <v>1.8620314886537239E-3</v>
      </c>
      <c r="P2622">
        <v>0.30848812829198929</v>
      </c>
      <c r="Q2622">
        <v>0.75814471643787773</v>
      </c>
      <c r="R2622">
        <v>148</v>
      </c>
      <c r="S2622">
        <v>0</v>
      </c>
      <c r="T2622">
        <v>-0.65511858542901857</v>
      </c>
      <c r="U2622">
        <v>10</v>
      </c>
      <c r="V2622">
        <v>3008</v>
      </c>
      <c r="W2622">
        <v>149</v>
      </c>
    </row>
    <row r="2623" spans="1:23">
      <c r="A2623" t="s">
        <v>471</v>
      </c>
      <c r="B2623" t="str">
        <f t="shared" si="40"/>
        <v>sold_area_ytd_yoy_historical_high_36_-1</v>
      </c>
      <c r="C2623" t="s">
        <v>392</v>
      </c>
      <c r="D2623" t="s">
        <v>333</v>
      </c>
      <c r="E2623">
        <v>36</v>
      </c>
      <c r="F2623">
        <v>-1</v>
      </c>
      <c r="G2623">
        <v>-1</v>
      </c>
      <c r="H2623" t="s">
        <v>330</v>
      </c>
      <c r="I2623" t="s">
        <v>331</v>
      </c>
      <c r="K2623">
        <v>-0.41197107087157658</v>
      </c>
      <c r="L2623">
        <v>-4.3508736707996272E-2</v>
      </c>
      <c r="M2623">
        <v>-0.18520444889862381</v>
      </c>
      <c r="N2623">
        <v>0.44966442953020141</v>
      </c>
      <c r="O2623">
        <v>-7.8577009082598387E-4</v>
      </c>
      <c r="P2623">
        <v>-0.12743917879153241</v>
      </c>
      <c r="Q2623">
        <v>0.8987657972914127</v>
      </c>
      <c r="R2623">
        <v>148</v>
      </c>
      <c r="S2623">
        <v>0</v>
      </c>
      <c r="T2623">
        <v>-0.75261451254705758</v>
      </c>
      <c r="U2623">
        <v>10</v>
      </c>
      <c r="V2623">
        <v>3008</v>
      </c>
      <c r="W2623">
        <v>149</v>
      </c>
    </row>
    <row r="2624" spans="1:23">
      <c r="A2624" t="s">
        <v>471</v>
      </c>
      <c r="B2624" t="str">
        <f t="shared" si="40"/>
        <v>CN_BOND_1Y_historical_high_36_1</v>
      </c>
      <c r="C2624" t="s">
        <v>448</v>
      </c>
      <c r="D2624" t="s">
        <v>333</v>
      </c>
      <c r="E2624">
        <v>36</v>
      </c>
      <c r="F2624">
        <v>1</v>
      </c>
      <c r="G2624">
        <v>-1</v>
      </c>
      <c r="H2624" t="s">
        <v>330</v>
      </c>
      <c r="I2624" t="s">
        <v>331</v>
      </c>
      <c r="K2624">
        <v>-0.48538265199142111</v>
      </c>
      <c r="L2624">
        <v>-5.4135018303505533E-2</v>
      </c>
      <c r="M2624">
        <v>-0.23044175774162581</v>
      </c>
      <c r="N2624">
        <v>0.49664429530201343</v>
      </c>
      <c r="O2624">
        <v>-1.760796320814917E-3</v>
      </c>
      <c r="P2624">
        <v>-0.29432717922711737</v>
      </c>
      <c r="Q2624">
        <v>0.76892031065105704</v>
      </c>
      <c r="R2624">
        <v>148</v>
      </c>
      <c r="S2624">
        <v>0</v>
      </c>
      <c r="T2624">
        <v>-0.63606454859708605</v>
      </c>
      <c r="U2624">
        <v>16</v>
      </c>
      <c r="V2624">
        <v>3008</v>
      </c>
      <c r="W2624">
        <v>149</v>
      </c>
    </row>
    <row r="2625" spans="1:23">
      <c r="A2625" t="s">
        <v>471</v>
      </c>
      <c r="B2625" t="str">
        <f t="shared" si="40"/>
        <v>CN_BOND_1Y_historical_high_36_-1</v>
      </c>
      <c r="C2625" t="s">
        <v>448</v>
      </c>
      <c r="D2625" t="s">
        <v>333</v>
      </c>
      <c r="E2625">
        <v>36</v>
      </c>
      <c r="F2625">
        <v>-1</v>
      </c>
      <c r="G2625">
        <v>-1</v>
      </c>
      <c r="H2625" t="s">
        <v>330</v>
      </c>
      <c r="I2625" t="s">
        <v>331</v>
      </c>
      <c r="K2625">
        <v>5.2786136285665197E-3</v>
      </c>
      <c r="L2625">
        <v>4.4115848744397113E-4</v>
      </c>
      <c r="M2625">
        <v>1.8779219158893781E-3</v>
      </c>
      <c r="N2625">
        <v>0.48993288590604028</v>
      </c>
      <c r="O2625">
        <v>2.7450192699684591E-3</v>
      </c>
      <c r="P2625">
        <v>0.44881762092306637</v>
      </c>
      <c r="Q2625">
        <v>0.65421969005893099</v>
      </c>
      <c r="R2625">
        <v>148</v>
      </c>
      <c r="S2625">
        <v>0</v>
      </c>
      <c r="T2625">
        <v>-0.59561458080242979</v>
      </c>
      <c r="U2625">
        <v>16</v>
      </c>
      <c r="V2625">
        <v>3008</v>
      </c>
      <c r="W2625">
        <v>149</v>
      </c>
    </row>
    <row r="2626" spans="1:23">
      <c r="A2626" t="s">
        <v>471</v>
      </c>
      <c r="B2626" t="str">
        <f t="shared" si="40"/>
        <v>CN_BOND_10Y_historical_high_36_1</v>
      </c>
      <c r="C2626" t="s">
        <v>449</v>
      </c>
      <c r="D2626" t="s">
        <v>333</v>
      </c>
      <c r="E2626">
        <v>36</v>
      </c>
      <c r="F2626">
        <v>1</v>
      </c>
      <c r="G2626">
        <v>-1</v>
      </c>
      <c r="H2626" t="s">
        <v>330</v>
      </c>
      <c r="I2626" t="s">
        <v>331</v>
      </c>
      <c r="K2626">
        <v>-0.39227397065668851</v>
      </c>
      <c r="L2626">
        <v>-4.0864912192417953E-2</v>
      </c>
      <c r="M2626">
        <v>-0.1739499341236288</v>
      </c>
      <c r="N2626">
        <v>0.46308724832214759</v>
      </c>
      <c r="O2626">
        <v>-5.1576604025847621E-4</v>
      </c>
      <c r="P2626">
        <v>-8.3405347313264044E-2</v>
      </c>
      <c r="Q2626">
        <v>0.93364194111662779</v>
      </c>
      <c r="R2626">
        <v>148</v>
      </c>
      <c r="S2626">
        <v>0</v>
      </c>
      <c r="T2626">
        <v>-0.68368639327504233</v>
      </c>
      <c r="U2626">
        <v>20</v>
      </c>
      <c r="V2626">
        <v>3008</v>
      </c>
      <c r="W2626">
        <v>149</v>
      </c>
    </row>
    <row r="2627" spans="1:23">
      <c r="A2627" t="s">
        <v>471</v>
      </c>
      <c r="B2627" t="str">
        <f t="shared" ref="B2627:B2690" si="41">C2627&amp;"_"&amp;D2627&amp;"_"&amp;E2627&amp;"_"&amp;F2627</f>
        <v>CN_BOND_10Y_historical_high_36_-1</v>
      </c>
      <c r="C2627" t="s">
        <v>449</v>
      </c>
      <c r="D2627" t="s">
        <v>333</v>
      </c>
      <c r="E2627">
        <v>36</v>
      </c>
      <c r="F2627">
        <v>-1</v>
      </c>
      <c r="G2627">
        <v>-1</v>
      </c>
      <c r="H2627" t="s">
        <v>330</v>
      </c>
      <c r="I2627" t="s">
        <v>331</v>
      </c>
      <c r="K2627">
        <v>-0.14873842952837471</v>
      </c>
      <c r="L2627">
        <v>-1.340043744600738E-2</v>
      </c>
      <c r="M2627">
        <v>-5.7041728120812818E-2</v>
      </c>
      <c r="N2627">
        <v>0.51006711409395977</v>
      </c>
      <c r="O2627">
        <v>1.7400634572034301E-3</v>
      </c>
      <c r="P2627">
        <v>0.28112702113450982</v>
      </c>
      <c r="Q2627">
        <v>0.77900562269503659</v>
      </c>
      <c r="R2627">
        <v>148</v>
      </c>
      <c r="S2627">
        <v>0</v>
      </c>
      <c r="T2627">
        <v>-0.70894761888079993</v>
      </c>
      <c r="U2627">
        <v>20</v>
      </c>
      <c r="V2627">
        <v>3008</v>
      </c>
      <c r="W2627">
        <v>149</v>
      </c>
    </row>
    <row r="2628" spans="1:23">
      <c r="A2628" t="s">
        <v>471</v>
      </c>
      <c r="B2628" t="str">
        <f t="shared" si="41"/>
        <v>TERM_SPREAD_historical_high_36_1</v>
      </c>
      <c r="C2628" t="s">
        <v>450</v>
      </c>
      <c r="D2628" t="s">
        <v>333</v>
      </c>
      <c r="E2628">
        <v>36</v>
      </c>
      <c r="F2628">
        <v>1</v>
      </c>
      <c r="G2628">
        <v>1</v>
      </c>
      <c r="H2628" t="s">
        <v>330</v>
      </c>
      <c r="I2628" t="s">
        <v>331</v>
      </c>
      <c r="K2628">
        <v>2.8093828612419962</v>
      </c>
      <c r="L2628">
        <v>0.1185670524669198</v>
      </c>
      <c r="M2628">
        <v>0.50505593821473782</v>
      </c>
      <c r="N2628">
        <v>0.49664429530201343</v>
      </c>
      <c r="O2628">
        <v>1.175686591263311E-2</v>
      </c>
      <c r="P2628">
        <v>1.9040982264490081</v>
      </c>
      <c r="Q2628">
        <v>5.8838061408566372E-2</v>
      </c>
      <c r="R2628">
        <v>148</v>
      </c>
      <c r="S2628">
        <v>0</v>
      </c>
      <c r="T2628">
        <v>-0.48376579368870348</v>
      </c>
      <c r="U2628">
        <v>41</v>
      </c>
      <c r="V2628">
        <v>3008</v>
      </c>
      <c r="W2628">
        <v>149</v>
      </c>
    </row>
    <row r="2629" spans="1:23">
      <c r="A2629" t="s">
        <v>471</v>
      </c>
      <c r="B2629" t="str">
        <f t="shared" si="41"/>
        <v>TERM_SPREAD_historical_high_36_-1</v>
      </c>
      <c r="C2629" t="s">
        <v>450</v>
      </c>
      <c r="D2629" t="s">
        <v>333</v>
      </c>
      <c r="E2629">
        <v>36</v>
      </c>
      <c r="F2629">
        <v>-1</v>
      </c>
      <c r="G2629">
        <v>1</v>
      </c>
      <c r="H2629" t="s">
        <v>330</v>
      </c>
      <c r="I2629" t="s">
        <v>331</v>
      </c>
      <c r="K2629">
        <v>-0.86419484913978806</v>
      </c>
      <c r="L2629">
        <v>-0.1540227687073491</v>
      </c>
      <c r="M2629">
        <v>-0.65608541612034432</v>
      </c>
      <c r="N2629">
        <v>0.48993288590604028</v>
      </c>
      <c r="O2629">
        <v>-1.061692955085315E-2</v>
      </c>
      <c r="P2629">
        <v>-1.7806745724351201</v>
      </c>
      <c r="Q2629">
        <v>7.701709488672942E-2</v>
      </c>
      <c r="R2629">
        <v>148</v>
      </c>
      <c r="S2629">
        <v>0</v>
      </c>
      <c r="T2629">
        <v>-0.8917961709417539</v>
      </c>
      <c r="U2629">
        <v>41</v>
      </c>
      <c r="V2629">
        <v>3008</v>
      </c>
      <c r="W2629">
        <v>149</v>
      </c>
    </row>
    <row r="2630" spans="1:23">
      <c r="A2630" t="s">
        <v>471</v>
      </c>
      <c r="B2630" t="str">
        <f t="shared" si="41"/>
        <v>US_BOND_5Y_historical_high_36_1</v>
      </c>
      <c r="C2630" t="s">
        <v>338</v>
      </c>
      <c r="D2630" t="s">
        <v>333</v>
      </c>
      <c r="E2630">
        <v>36</v>
      </c>
      <c r="F2630">
        <v>1</v>
      </c>
      <c r="G2630">
        <v>1</v>
      </c>
      <c r="H2630" t="s">
        <v>330</v>
      </c>
      <c r="I2630" t="s">
        <v>331</v>
      </c>
      <c r="K2630">
        <v>5.5021939337206014</v>
      </c>
      <c r="L2630">
        <v>0.1698101684832358</v>
      </c>
      <c r="M2630">
        <v>0.72371326289071503</v>
      </c>
      <c r="N2630">
        <v>0.59060402684563762</v>
      </c>
      <c r="O2630">
        <v>1.5446773836856061E-2</v>
      </c>
      <c r="P2630">
        <v>2.480478843424661</v>
      </c>
      <c r="Q2630">
        <v>1.4240703424366801E-2</v>
      </c>
      <c r="R2630">
        <v>148</v>
      </c>
      <c r="S2630">
        <v>1</v>
      </c>
      <c r="T2630">
        <v>-0.3852552411489587</v>
      </c>
      <c r="U2630">
        <v>15</v>
      </c>
      <c r="V2630">
        <v>3008</v>
      </c>
      <c r="W2630">
        <v>149</v>
      </c>
    </row>
    <row r="2631" spans="1:23">
      <c r="A2631" t="s">
        <v>471</v>
      </c>
      <c r="B2631" t="str">
        <f t="shared" si="41"/>
        <v>US_BOND_5Y_historical_high_36_-1</v>
      </c>
      <c r="C2631" t="s">
        <v>338</v>
      </c>
      <c r="D2631" t="s">
        <v>333</v>
      </c>
      <c r="E2631">
        <v>36</v>
      </c>
      <c r="F2631">
        <v>-1</v>
      </c>
      <c r="G2631">
        <v>1</v>
      </c>
      <c r="H2631" t="s">
        <v>330</v>
      </c>
      <c r="I2631" t="s">
        <v>331</v>
      </c>
      <c r="K2631">
        <v>-0.92043703718642356</v>
      </c>
      <c r="L2631">
        <v>-0.19108049873759769</v>
      </c>
      <c r="M2631">
        <v>-0.81436519645067162</v>
      </c>
      <c r="N2631">
        <v>0.38926174496644289</v>
      </c>
      <c r="O2631">
        <v>-1.41403127321937E-2</v>
      </c>
      <c r="P2631">
        <v>-2.3604811622200961</v>
      </c>
      <c r="Q2631">
        <v>1.9555367805457219E-2</v>
      </c>
      <c r="R2631">
        <v>148</v>
      </c>
      <c r="S2631">
        <v>1</v>
      </c>
      <c r="T2631">
        <v>-0.94543800724158233</v>
      </c>
      <c r="U2631">
        <v>15</v>
      </c>
      <c r="V2631">
        <v>3008</v>
      </c>
      <c r="W2631">
        <v>149</v>
      </c>
    </row>
    <row r="2632" spans="1:23">
      <c r="A2632" t="s">
        <v>471</v>
      </c>
      <c r="B2632" t="str">
        <f t="shared" si="41"/>
        <v>US_BOND_10Y_historical_high_36_1</v>
      </c>
      <c r="C2632" t="s">
        <v>336</v>
      </c>
      <c r="D2632" t="s">
        <v>333</v>
      </c>
      <c r="E2632">
        <v>36</v>
      </c>
      <c r="F2632">
        <v>1</v>
      </c>
      <c r="G2632">
        <v>1</v>
      </c>
      <c r="H2632" t="s">
        <v>330</v>
      </c>
      <c r="I2632" t="s">
        <v>331</v>
      </c>
      <c r="K2632">
        <v>10.62270594637735</v>
      </c>
      <c r="L2632">
        <v>0.2281398260024283</v>
      </c>
      <c r="M2632">
        <v>0.97302171355515965</v>
      </c>
      <c r="N2632">
        <v>0.63087248322147649</v>
      </c>
      <c r="O2632">
        <v>1.921635875666108E-2</v>
      </c>
      <c r="P2632">
        <v>3.1943472195515619</v>
      </c>
      <c r="Q2632">
        <v>1.7127973319279761E-3</v>
      </c>
      <c r="R2632">
        <v>148</v>
      </c>
      <c r="S2632">
        <v>1</v>
      </c>
      <c r="T2632">
        <v>-0.36279185351116222</v>
      </c>
      <c r="U2632">
        <v>14</v>
      </c>
      <c r="V2632">
        <v>3008</v>
      </c>
      <c r="W2632">
        <v>149</v>
      </c>
    </row>
    <row r="2633" spans="1:23">
      <c r="A2633" t="s">
        <v>471</v>
      </c>
      <c r="B2633" t="str">
        <f t="shared" si="41"/>
        <v>US_BOND_10Y_historical_high_36_-1</v>
      </c>
      <c r="C2633" t="s">
        <v>336</v>
      </c>
      <c r="D2633" t="s">
        <v>333</v>
      </c>
      <c r="E2633">
        <v>36</v>
      </c>
      <c r="F2633">
        <v>-1</v>
      </c>
      <c r="G2633">
        <v>1</v>
      </c>
      <c r="H2633" t="s">
        <v>330</v>
      </c>
      <c r="I2633" t="s">
        <v>331</v>
      </c>
      <c r="K2633">
        <v>-0.95548938289052043</v>
      </c>
      <c r="L2633">
        <v>-0.22949957486414521</v>
      </c>
      <c r="M2633">
        <v>-0.97882107437091803</v>
      </c>
      <c r="N2633">
        <v>0.35570469798657722</v>
      </c>
      <c r="O2633">
        <v>-1.815475749283043E-2</v>
      </c>
      <c r="P2633">
        <v>-3.138602315723662</v>
      </c>
      <c r="Q2633">
        <v>2.0492874316195959E-3</v>
      </c>
      <c r="R2633">
        <v>148</v>
      </c>
      <c r="S2633">
        <v>1</v>
      </c>
      <c r="T2633">
        <v>-0.96053211198748978</v>
      </c>
      <c r="U2633">
        <v>14</v>
      </c>
      <c r="V2633">
        <v>3008</v>
      </c>
      <c r="W2633">
        <v>149</v>
      </c>
    </row>
    <row r="2634" spans="1:23">
      <c r="A2634" t="s">
        <v>471</v>
      </c>
      <c r="B2634" t="str">
        <f t="shared" si="41"/>
        <v>CNY_INDEX_historical_high_36_1</v>
      </c>
      <c r="C2634" t="s">
        <v>388</v>
      </c>
      <c r="D2634" t="s">
        <v>333</v>
      </c>
      <c r="E2634">
        <v>36</v>
      </c>
      <c r="F2634">
        <v>1</v>
      </c>
      <c r="G2634">
        <v>-1</v>
      </c>
      <c r="H2634" t="s">
        <v>466</v>
      </c>
      <c r="I2634" t="s">
        <v>331</v>
      </c>
      <c r="K2634">
        <v>0.37543847720448231</v>
      </c>
      <c r="L2634">
        <v>5.322797313303429E-2</v>
      </c>
      <c r="M2634">
        <v>0.215921399548373</v>
      </c>
      <c r="N2634">
        <v>0.55844155844155841</v>
      </c>
      <c r="O2634">
        <v>6.9987236809023502E-3</v>
      </c>
      <c r="P2634">
        <v>0.81140012305271669</v>
      </c>
      <c r="Q2634">
        <v>0.41966986765863817</v>
      </c>
      <c r="R2634">
        <v>76</v>
      </c>
      <c r="S2634">
        <v>0</v>
      </c>
      <c r="T2634">
        <v>-0.42424476211176287</v>
      </c>
      <c r="U2634">
        <v>15</v>
      </c>
      <c r="V2634">
        <v>1549</v>
      </c>
      <c r="W2634">
        <v>77</v>
      </c>
    </row>
    <row r="2635" spans="1:23">
      <c r="A2635" t="s">
        <v>471</v>
      </c>
      <c r="B2635" t="str">
        <f t="shared" si="41"/>
        <v>CNY_INDEX_historical_high_36_-1</v>
      </c>
      <c r="C2635" t="s">
        <v>388</v>
      </c>
      <c r="D2635" t="s">
        <v>333</v>
      </c>
      <c r="E2635">
        <v>36</v>
      </c>
      <c r="F2635">
        <v>-1</v>
      </c>
      <c r="G2635">
        <v>-1</v>
      </c>
      <c r="H2635" t="s">
        <v>466</v>
      </c>
      <c r="I2635" t="s">
        <v>331</v>
      </c>
      <c r="K2635">
        <v>-0.49973108982317682</v>
      </c>
      <c r="L2635">
        <v>-0.10656133753810811</v>
      </c>
      <c r="M2635">
        <v>-0.43227032300230772</v>
      </c>
      <c r="N2635">
        <v>0.42857142857142849</v>
      </c>
      <c r="O2635">
        <v>-6.0426036782703424E-3</v>
      </c>
      <c r="P2635">
        <v>-0.68538244272572402</v>
      </c>
      <c r="Q2635">
        <v>0.495187892395899</v>
      </c>
      <c r="R2635">
        <v>76</v>
      </c>
      <c r="S2635">
        <v>0</v>
      </c>
      <c r="T2635">
        <v>-0.60110665014577491</v>
      </c>
      <c r="U2635">
        <v>15</v>
      </c>
      <c r="V2635">
        <v>1549</v>
      </c>
      <c r="W2635">
        <v>77</v>
      </c>
    </row>
    <row r="2636" spans="1:23">
      <c r="A2636" t="s">
        <v>471</v>
      </c>
      <c r="B2636" t="str">
        <f t="shared" si="41"/>
        <v>USD_INDEX_historical_high_36_1</v>
      </c>
      <c r="C2636" t="s">
        <v>452</v>
      </c>
      <c r="D2636" t="s">
        <v>333</v>
      </c>
      <c r="E2636">
        <v>36</v>
      </c>
      <c r="F2636">
        <v>1</v>
      </c>
      <c r="G2636">
        <v>1</v>
      </c>
      <c r="H2636" t="s">
        <v>330</v>
      </c>
      <c r="I2636" t="s">
        <v>331</v>
      </c>
      <c r="K2636">
        <v>-0.26151657049661081</v>
      </c>
      <c r="L2636">
        <v>-2.5077627602654529E-2</v>
      </c>
      <c r="M2636">
        <v>-0.1067473462314695</v>
      </c>
      <c r="N2636">
        <v>0.51677852348993292</v>
      </c>
      <c r="O2636">
        <v>8.8417006750438531E-4</v>
      </c>
      <c r="P2636">
        <v>0.14031246196738309</v>
      </c>
      <c r="Q2636">
        <v>0.88860389794569383</v>
      </c>
      <c r="R2636">
        <v>148</v>
      </c>
      <c r="S2636">
        <v>0</v>
      </c>
      <c r="T2636">
        <v>-0.55357957399016366</v>
      </c>
      <c r="U2636">
        <v>18</v>
      </c>
      <c r="V2636">
        <v>3008</v>
      </c>
      <c r="W2636">
        <v>149</v>
      </c>
    </row>
    <row r="2637" spans="1:23">
      <c r="A2637" t="s">
        <v>471</v>
      </c>
      <c r="B2637" t="str">
        <f t="shared" si="41"/>
        <v>USD_INDEX_historical_high_36_-1</v>
      </c>
      <c r="C2637" t="s">
        <v>452</v>
      </c>
      <c r="D2637" t="s">
        <v>333</v>
      </c>
      <c r="E2637">
        <v>36</v>
      </c>
      <c r="F2637">
        <v>-1</v>
      </c>
      <c r="G2637">
        <v>1</v>
      </c>
      <c r="H2637" t="s">
        <v>330</v>
      </c>
      <c r="I2637" t="s">
        <v>331</v>
      </c>
      <c r="K2637">
        <v>-0.29946456008746719</v>
      </c>
      <c r="L2637">
        <v>-2.9376815167112661E-2</v>
      </c>
      <c r="M2637">
        <v>-0.12504759658723519</v>
      </c>
      <c r="N2637">
        <v>0.46979865771812079</v>
      </c>
      <c r="O2637">
        <v>4.7738761420393182E-4</v>
      </c>
      <c r="P2637">
        <v>7.6782475098410477E-2</v>
      </c>
      <c r="Q2637">
        <v>0.93890029311109213</v>
      </c>
      <c r="R2637">
        <v>148</v>
      </c>
      <c r="S2637">
        <v>0</v>
      </c>
      <c r="T2637">
        <v>-0.75455116154494928</v>
      </c>
      <c r="U2637">
        <v>18</v>
      </c>
      <c r="V2637">
        <v>3008</v>
      </c>
      <c r="W2637">
        <v>149</v>
      </c>
    </row>
    <row r="2638" spans="1:23">
      <c r="A2638" t="s">
        <v>471</v>
      </c>
      <c r="B2638" t="str">
        <f t="shared" si="41"/>
        <v>DR007_historical_high_36_1</v>
      </c>
      <c r="C2638" t="s">
        <v>387</v>
      </c>
      <c r="D2638" t="s">
        <v>333</v>
      </c>
      <c r="E2638">
        <v>36</v>
      </c>
      <c r="F2638">
        <v>1</v>
      </c>
      <c r="G2638">
        <v>1</v>
      </c>
      <c r="H2638" t="s">
        <v>330</v>
      </c>
      <c r="I2638" t="s">
        <v>331</v>
      </c>
      <c r="K2638">
        <v>-0.60644406765319991</v>
      </c>
      <c r="L2638">
        <v>-7.5150597778028239E-2</v>
      </c>
      <c r="M2638">
        <v>-0.31992114609749439</v>
      </c>
      <c r="N2638">
        <v>0.50335570469798663</v>
      </c>
      <c r="O2638">
        <v>-3.5805946503115228E-3</v>
      </c>
      <c r="P2638">
        <v>-0.60408547613364161</v>
      </c>
      <c r="Q2638">
        <v>0.54671167802458143</v>
      </c>
      <c r="R2638">
        <v>148</v>
      </c>
      <c r="S2638">
        <v>0</v>
      </c>
      <c r="T2638">
        <v>-0.7503338743764808</v>
      </c>
      <c r="U2638">
        <v>28</v>
      </c>
      <c r="V2638">
        <v>3008</v>
      </c>
      <c r="W2638">
        <v>149</v>
      </c>
    </row>
    <row r="2639" spans="1:23">
      <c r="A2639" t="s">
        <v>471</v>
      </c>
      <c r="B2639" t="str">
        <f t="shared" si="41"/>
        <v>DR007_historical_high_36_-1</v>
      </c>
      <c r="C2639" t="s">
        <v>387</v>
      </c>
      <c r="D2639" t="s">
        <v>333</v>
      </c>
      <c r="E2639">
        <v>36</v>
      </c>
      <c r="F2639">
        <v>-1</v>
      </c>
      <c r="G2639">
        <v>1</v>
      </c>
      <c r="H2639" t="s">
        <v>330</v>
      </c>
      <c r="I2639" t="s">
        <v>331</v>
      </c>
      <c r="K2639">
        <v>0.3145115386023507</v>
      </c>
      <c r="L2639">
        <v>2.3174427953006619E-2</v>
      </c>
      <c r="M2639">
        <v>9.8655097498736272E-2</v>
      </c>
      <c r="N2639">
        <v>0.48322147651006708</v>
      </c>
      <c r="O2639">
        <v>4.5426650964193729E-3</v>
      </c>
      <c r="P2639">
        <v>0.74072881802273172</v>
      </c>
      <c r="Q2639">
        <v>0.4600314605869682</v>
      </c>
      <c r="R2639">
        <v>148</v>
      </c>
      <c r="S2639">
        <v>0</v>
      </c>
      <c r="T2639">
        <v>-0.68141305180352296</v>
      </c>
      <c r="U2639">
        <v>28</v>
      </c>
      <c r="V2639">
        <v>3008</v>
      </c>
      <c r="W2639">
        <v>149</v>
      </c>
    </row>
    <row r="2640" spans="1:23">
      <c r="A2640" t="s">
        <v>471</v>
      </c>
      <c r="B2640" t="str">
        <f t="shared" si="41"/>
        <v>CREDIT_SPREAD_historical_high_36_1</v>
      </c>
      <c r="C2640" t="s">
        <v>453</v>
      </c>
      <c r="D2640" t="s">
        <v>333</v>
      </c>
      <c r="E2640">
        <v>36</v>
      </c>
      <c r="F2640">
        <v>1</v>
      </c>
      <c r="G2640">
        <v>1</v>
      </c>
      <c r="H2640" t="s">
        <v>463</v>
      </c>
      <c r="I2640" t="s">
        <v>331</v>
      </c>
      <c r="K2640">
        <v>-6.9834029040752874E-3</v>
      </c>
      <c r="L2640">
        <v>-7.4111526664744076E-4</v>
      </c>
      <c r="M2640">
        <v>-3.3559447522652961E-3</v>
      </c>
      <c r="N2640">
        <v>0.44915254237288138</v>
      </c>
      <c r="O2640">
        <v>2.060176709438311E-3</v>
      </c>
      <c r="P2640">
        <v>0.33950888724322059</v>
      </c>
      <c r="Q2640">
        <v>0.73483507214434929</v>
      </c>
      <c r="R2640">
        <v>117</v>
      </c>
      <c r="S2640">
        <v>0</v>
      </c>
      <c r="T2640">
        <v>-0.60282197099820156</v>
      </c>
      <c r="U2640">
        <v>24</v>
      </c>
      <c r="V2640">
        <v>2382</v>
      </c>
      <c r="W2640">
        <v>118</v>
      </c>
    </row>
    <row r="2641" spans="1:23">
      <c r="A2641" t="s">
        <v>471</v>
      </c>
      <c r="B2641" t="str">
        <f t="shared" si="41"/>
        <v>CREDIT_SPREAD_historical_high_36_-1</v>
      </c>
      <c r="C2641" t="s">
        <v>453</v>
      </c>
      <c r="D2641" t="s">
        <v>333</v>
      </c>
      <c r="E2641">
        <v>36</v>
      </c>
      <c r="F2641">
        <v>-1</v>
      </c>
      <c r="G2641">
        <v>1</v>
      </c>
      <c r="H2641" t="s">
        <v>463</v>
      </c>
      <c r="I2641" t="s">
        <v>331</v>
      </c>
      <c r="K2641">
        <v>-0.36504186210993278</v>
      </c>
      <c r="L2641">
        <v>-4.6914806351562088E-2</v>
      </c>
      <c r="M2641">
        <v>-0.212441310096457</v>
      </c>
      <c r="N2641">
        <v>0.5423728813559322</v>
      </c>
      <c r="O2641">
        <v>-1.7215425012267469E-3</v>
      </c>
      <c r="P2641">
        <v>-0.28761703844078279</v>
      </c>
      <c r="Q2641">
        <v>0.77414872085315034</v>
      </c>
      <c r="R2641">
        <v>117</v>
      </c>
      <c r="S2641">
        <v>0</v>
      </c>
      <c r="T2641">
        <v>-0.77488457073497208</v>
      </c>
      <c r="U2641">
        <v>24</v>
      </c>
      <c r="V2641">
        <v>2382</v>
      </c>
      <c r="W2641">
        <v>118</v>
      </c>
    </row>
    <row r="2642" spans="1:23">
      <c r="A2642" t="s">
        <v>471</v>
      </c>
      <c r="B2642" t="str">
        <f t="shared" si="41"/>
        <v>electricity_yoy_marginal_improvement_3_1</v>
      </c>
      <c r="C2642" t="s">
        <v>435</v>
      </c>
      <c r="D2642" t="s">
        <v>337</v>
      </c>
      <c r="E2642">
        <v>3</v>
      </c>
      <c r="F2642">
        <v>1</v>
      </c>
      <c r="G2642">
        <v>-1</v>
      </c>
      <c r="H2642" t="s">
        <v>330</v>
      </c>
      <c r="I2642" t="s">
        <v>331</v>
      </c>
      <c r="K2642">
        <v>-0.48675958393486468</v>
      </c>
      <c r="L2642">
        <v>-5.4347300135379251E-2</v>
      </c>
      <c r="M2642">
        <v>-0.2313455146616139</v>
      </c>
      <c r="N2642">
        <v>0.5436241610738255</v>
      </c>
      <c r="O2642">
        <v>-1.6799025447077869E-3</v>
      </c>
      <c r="P2642">
        <v>-0.27577197346314969</v>
      </c>
      <c r="Q2642">
        <v>0.78310788740153137</v>
      </c>
      <c r="R2642">
        <v>148</v>
      </c>
      <c r="S2642">
        <v>0</v>
      </c>
      <c r="T2642">
        <v>-0.72082055480572504</v>
      </c>
      <c r="U2642">
        <v>21</v>
      </c>
      <c r="V2642">
        <v>3008</v>
      </c>
      <c r="W2642">
        <v>149</v>
      </c>
    </row>
    <row r="2643" spans="1:23">
      <c r="A2643" t="s">
        <v>471</v>
      </c>
      <c r="B2643" t="str">
        <f t="shared" si="41"/>
        <v>electricity_yoy_marginal_improvement_3_-1</v>
      </c>
      <c r="C2643" t="s">
        <v>435</v>
      </c>
      <c r="D2643" t="s">
        <v>337</v>
      </c>
      <c r="E2643">
        <v>3</v>
      </c>
      <c r="F2643">
        <v>-1</v>
      </c>
      <c r="G2643">
        <v>-1</v>
      </c>
      <c r="H2643" t="s">
        <v>330</v>
      </c>
      <c r="I2643" t="s">
        <v>331</v>
      </c>
      <c r="K2643">
        <v>7.9755957676197475E-3</v>
      </c>
      <c r="L2643">
        <v>6.6573933180280598E-4</v>
      </c>
      <c r="M2643">
        <v>2.8339182988436481E-3</v>
      </c>
      <c r="N2643">
        <v>0.43624161073825501</v>
      </c>
      <c r="O2643">
        <v>2.8798861920891318E-3</v>
      </c>
      <c r="P2643">
        <v>0.46102946742803402</v>
      </c>
      <c r="Q2643">
        <v>0.64545424821174424</v>
      </c>
      <c r="R2643">
        <v>148</v>
      </c>
      <c r="S2643">
        <v>0</v>
      </c>
      <c r="T2643">
        <v>-0.66121686691414339</v>
      </c>
      <c r="U2643">
        <v>21</v>
      </c>
      <c r="V2643">
        <v>3008</v>
      </c>
      <c r="W2643">
        <v>149</v>
      </c>
    </row>
    <row r="2644" spans="1:23">
      <c r="A2644" t="s">
        <v>471</v>
      </c>
      <c r="B2644" t="str">
        <f t="shared" si="41"/>
        <v>electricity_ytd_yoy_marginal_improvement_3_1</v>
      </c>
      <c r="C2644" t="s">
        <v>436</v>
      </c>
      <c r="D2644" t="s">
        <v>337</v>
      </c>
      <c r="E2644">
        <v>3</v>
      </c>
      <c r="F2644">
        <v>1</v>
      </c>
      <c r="G2644">
        <v>-1</v>
      </c>
      <c r="H2644" t="s">
        <v>330</v>
      </c>
      <c r="I2644" t="s">
        <v>331</v>
      </c>
      <c r="K2644">
        <v>-0.52768599640253466</v>
      </c>
      <c r="L2644">
        <v>-6.0907942885106148E-2</v>
      </c>
      <c r="M2644">
        <v>-0.2592768394589417</v>
      </c>
      <c r="N2644">
        <v>0.48993288590604028</v>
      </c>
      <c r="O2644">
        <v>-2.203479927809717E-3</v>
      </c>
      <c r="P2644">
        <v>-0.36013736620913073</v>
      </c>
      <c r="Q2644">
        <v>0.71925783406929877</v>
      </c>
      <c r="R2644">
        <v>148</v>
      </c>
      <c r="S2644">
        <v>0</v>
      </c>
      <c r="T2644">
        <v>-0.70611224188523847</v>
      </c>
      <c r="U2644">
        <v>15</v>
      </c>
      <c r="V2644">
        <v>3008</v>
      </c>
      <c r="W2644">
        <v>149</v>
      </c>
    </row>
    <row r="2645" spans="1:23">
      <c r="A2645" t="s">
        <v>471</v>
      </c>
      <c r="B2645" t="str">
        <f t="shared" si="41"/>
        <v>electricity_ytd_yoy_marginal_improvement_3_-1</v>
      </c>
      <c r="C2645" t="s">
        <v>436</v>
      </c>
      <c r="D2645" t="s">
        <v>337</v>
      </c>
      <c r="E2645">
        <v>3</v>
      </c>
      <c r="F2645">
        <v>-1</v>
      </c>
      <c r="G2645">
        <v>-1</v>
      </c>
      <c r="H2645" t="s">
        <v>330</v>
      </c>
      <c r="I2645" t="s">
        <v>331</v>
      </c>
      <c r="K2645">
        <v>9.5317543445472719E-2</v>
      </c>
      <c r="L2645">
        <v>7.6565453746266776E-3</v>
      </c>
      <c r="M2645">
        <v>3.2592873636397547E-2</v>
      </c>
      <c r="N2645">
        <v>0.48322147651006708</v>
      </c>
      <c r="O2645">
        <v>3.4179515261827001E-3</v>
      </c>
      <c r="P2645">
        <v>0.54838961218184301</v>
      </c>
      <c r="Q2645">
        <v>0.58425066308524098</v>
      </c>
      <c r="R2645">
        <v>148</v>
      </c>
      <c r="S2645">
        <v>0</v>
      </c>
      <c r="T2645">
        <v>-0.60419734116279766</v>
      </c>
      <c r="U2645">
        <v>15</v>
      </c>
      <c r="V2645">
        <v>3008</v>
      </c>
      <c r="W2645">
        <v>149</v>
      </c>
    </row>
    <row r="2646" spans="1:23">
      <c r="A2646" t="s">
        <v>471</v>
      </c>
      <c r="B2646" t="str">
        <f t="shared" si="41"/>
        <v>industrial_value_added_yoy_marginal_improvement_3_1</v>
      </c>
      <c r="C2646" t="s">
        <v>437</v>
      </c>
      <c r="D2646" t="s">
        <v>337</v>
      </c>
      <c r="E2646">
        <v>3</v>
      </c>
      <c r="F2646">
        <v>1</v>
      </c>
      <c r="G2646">
        <v>-1</v>
      </c>
      <c r="H2646" t="s">
        <v>330</v>
      </c>
      <c r="I2646" t="s">
        <v>331</v>
      </c>
      <c r="K2646">
        <v>0.19184425758484649</v>
      </c>
      <c r="L2646">
        <v>1.481157213202078E-2</v>
      </c>
      <c r="M2646">
        <v>6.305209948301034E-2</v>
      </c>
      <c r="N2646">
        <v>0.53691275167785235</v>
      </c>
      <c r="O2646">
        <v>4.0312600273333726E-3</v>
      </c>
      <c r="P2646">
        <v>0.65287829503307859</v>
      </c>
      <c r="Q2646">
        <v>0.51484761775681576</v>
      </c>
      <c r="R2646">
        <v>148</v>
      </c>
      <c r="S2646">
        <v>0</v>
      </c>
      <c r="T2646">
        <v>-0.72449666941822677</v>
      </c>
      <c r="U2646">
        <v>22</v>
      </c>
      <c r="V2646">
        <v>3008</v>
      </c>
      <c r="W2646">
        <v>149</v>
      </c>
    </row>
    <row r="2647" spans="1:23">
      <c r="A2647" t="s">
        <v>471</v>
      </c>
      <c r="B2647" t="str">
        <f t="shared" si="41"/>
        <v>industrial_value_added_yoy_marginal_improvement_3_-1</v>
      </c>
      <c r="C2647" t="s">
        <v>437</v>
      </c>
      <c r="D2647" t="s">
        <v>337</v>
      </c>
      <c r="E2647">
        <v>3</v>
      </c>
      <c r="F2647">
        <v>-1</v>
      </c>
      <c r="G2647">
        <v>-1</v>
      </c>
      <c r="H2647" t="s">
        <v>330</v>
      </c>
      <c r="I2647" t="s">
        <v>331</v>
      </c>
      <c r="K2647">
        <v>-0.56593840943312657</v>
      </c>
      <c r="L2647">
        <v>-6.752910190696948E-2</v>
      </c>
      <c r="M2647">
        <v>-0.28746790776055681</v>
      </c>
      <c r="N2647">
        <v>0.44966442953020141</v>
      </c>
      <c r="O2647">
        <v>-2.7126658641724909E-3</v>
      </c>
      <c r="P2647">
        <v>-0.43151859049222652</v>
      </c>
      <c r="Q2647">
        <v>0.66671927091360672</v>
      </c>
      <c r="R2647">
        <v>148</v>
      </c>
      <c r="S2647">
        <v>0</v>
      </c>
      <c r="T2647">
        <v>-0.73307658367185657</v>
      </c>
      <c r="U2647">
        <v>22</v>
      </c>
      <c r="V2647">
        <v>3008</v>
      </c>
      <c r="W2647">
        <v>149</v>
      </c>
    </row>
    <row r="2648" spans="1:23">
      <c r="A2648" t="s">
        <v>471</v>
      </c>
      <c r="B2648" t="str">
        <f t="shared" si="41"/>
        <v>fixedasset_investment_yoy_marginal_improvement_3_1</v>
      </c>
      <c r="C2648" t="s">
        <v>344</v>
      </c>
      <c r="D2648" t="s">
        <v>337</v>
      </c>
      <c r="E2648">
        <v>3</v>
      </c>
      <c r="F2648">
        <v>1</v>
      </c>
      <c r="G2648">
        <v>1</v>
      </c>
      <c r="H2648" t="s">
        <v>330</v>
      </c>
      <c r="I2648" t="s">
        <v>331</v>
      </c>
      <c r="K2648">
        <v>-0.56363130080886559</v>
      </c>
      <c r="L2648">
        <v>-6.7114892940862481E-2</v>
      </c>
      <c r="M2648">
        <v>-0.28570427448278218</v>
      </c>
      <c r="N2648">
        <v>0.48322147651006708</v>
      </c>
      <c r="O2648">
        <v>-2.9360351315162242E-3</v>
      </c>
      <c r="P2648">
        <v>-0.49919472458857528</v>
      </c>
      <c r="Q2648">
        <v>0.61838343605046631</v>
      </c>
      <c r="R2648">
        <v>148</v>
      </c>
      <c r="S2648">
        <v>0</v>
      </c>
      <c r="T2648">
        <v>-0.68625677266886564</v>
      </c>
      <c r="U2648">
        <v>23</v>
      </c>
      <c r="V2648">
        <v>3008</v>
      </c>
      <c r="W2648">
        <v>149</v>
      </c>
    </row>
    <row r="2649" spans="1:23">
      <c r="A2649" t="s">
        <v>471</v>
      </c>
      <c r="B2649" t="str">
        <f t="shared" si="41"/>
        <v>fixedasset_investment_yoy_marginal_improvement_3_-1</v>
      </c>
      <c r="C2649" t="s">
        <v>344</v>
      </c>
      <c r="D2649" t="s">
        <v>337</v>
      </c>
      <c r="E2649">
        <v>3</v>
      </c>
      <c r="F2649">
        <v>-1</v>
      </c>
      <c r="G2649">
        <v>1</v>
      </c>
      <c r="H2649" t="s">
        <v>330</v>
      </c>
      <c r="I2649" t="s">
        <v>331</v>
      </c>
      <c r="K2649">
        <v>0.18554290239931831</v>
      </c>
      <c r="L2649">
        <v>1.436098711473899E-2</v>
      </c>
      <c r="M2649">
        <v>6.1133903738599338E-2</v>
      </c>
      <c r="N2649">
        <v>0.50335570469798663</v>
      </c>
      <c r="O2649">
        <v>3.8248715107786868E-3</v>
      </c>
      <c r="P2649">
        <v>0.62694431364226944</v>
      </c>
      <c r="Q2649">
        <v>0.53166167338597514</v>
      </c>
      <c r="R2649">
        <v>148</v>
      </c>
      <c r="S2649">
        <v>0</v>
      </c>
      <c r="T2649">
        <v>-0.63189327956330532</v>
      </c>
      <c r="U2649">
        <v>23</v>
      </c>
      <c r="V2649">
        <v>3008</v>
      </c>
      <c r="W2649">
        <v>149</v>
      </c>
    </row>
    <row r="2650" spans="1:23">
      <c r="A2650" t="s">
        <v>471</v>
      </c>
      <c r="B2650" t="str">
        <f t="shared" si="41"/>
        <v>fixedasset_investment_ytd_yoy_marginal_improvement_3_1</v>
      </c>
      <c r="C2650" t="s">
        <v>390</v>
      </c>
      <c r="D2650" t="s">
        <v>337</v>
      </c>
      <c r="E2650">
        <v>3</v>
      </c>
      <c r="F2650">
        <v>1</v>
      </c>
      <c r="G2650">
        <v>-1</v>
      </c>
      <c r="H2650" t="s">
        <v>330</v>
      </c>
      <c r="I2650" t="s">
        <v>331</v>
      </c>
      <c r="K2650">
        <v>-0.82116270046723461</v>
      </c>
      <c r="L2650">
        <v>-0.13428790586696421</v>
      </c>
      <c r="M2650">
        <v>-0.57189911118404113</v>
      </c>
      <c r="N2650">
        <v>0.42281879194630873</v>
      </c>
      <c r="O2650">
        <v>-8.7282817010808037E-3</v>
      </c>
      <c r="P2650">
        <v>-1.4355032808685839</v>
      </c>
      <c r="Q2650">
        <v>0.15325380596921001</v>
      </c>
      <c r="R2650">
        <v>148</v>
      </c>
      <c r="S2650">
        <v>0</v>
      </c>
      <c r="T2650">
        <v>-0.86840501295438377</v>
      </c>
      <c r="U2650">
        <v>14</v>
      </c>
      <c r="V2650">
        <v>3008</v>
      </c>
      <c r="W2650">
        <v>149</v>
      </c>
    </row>
    <row r="2651" spans="1:23">
      <c r="A2651" t="s">
        <v>471</v>
      </c>
      <c r="B2651" t="str">
        <f t="shared" si="41"/>
        <v>fixedasset_investment_ytd_yoy_marginal_improvement_3_-1</v>
      </c>
      <c r="C2651" t="s">
        <v>390</v>
      </c>
      <c r="D2651" t="s">
        <v>337</v>
      </c>
      <c r="E2651">
        <v>3</v>
      </c>
      <c r="F2651">
        <v>-1</v>
      </c>
      <c r="G2651">
        <v>-1</v>
      </c>
      <c r="H2651" t="s">
        <v>330</v>
      </c>
      <c r="I2651" t="s">
        <v>331</v>
      </c>
      <c r="K2651">
        <v>1.8927623907701201</v>
      </c>
      <c r="L2651">
        <v>9.3068081726173313E-2</v>
      </c>
      <c r="M2651">
        <v>0.39635403408205278</v>
      </c>
      <c r="N2651">
        <v>0.57046979865771807</v>
      </c>
      <c r="O2651">
        <v>9.9332550799118187E-3</v>
      </c>
      <c r="P2651">
        <v>1.609091222915854</v>
      </c>
      <c r="Q2651">
        <v>0.1097274121875003</v>
      </c>
      <c r="R2651">
        <v>148</v>
      </c>
      <c r="S2651">
        <v>0</v>
      </c>
      <c r="T2651">
        <v>-0.4930872424685579</v>
      </c>
      <c r="U2651">
        <v>14</v>
      </c>
      <c r="V2651">
        <v>3008</v>
      </c>
      <c r="W2651">
        <v>149</v>
      </c>
    </row>
    <row r="2652" spans="1:23">
      <c r="A2652" t="s">
        <v>471</v>
      </c>
      <c r="B2652" t="str">
        <f t="shared" si="41"/>
        <v>pmi_manufacturing_marginal_improvement_3_1</v>
      </c>
      <c r="C2652" t="s">
        <v>347</v>
      </c>
      <c r="D2652" t="s">
        <v>337</v>
      </c>
      <c r="E2652">
        <v>3</v>
      </c>
      <c r="F2652">
        <v>1</v>
      </c>
      <c r="G2652">
        <v>1</v>
      </c>
      <c r="H2652" t="s">
        <v>330</v>
      </c>
      <c r="I2652" t="s">
        <v>331</v>
      </c>
      <c r="K2652">
        <v>1.2713038464756909</v>
      </c>
      <c r="L2652">
        <v>7.1143178715083577E-2</v>
      </c>
      <c r="M2652">
        <v>0.30293430716866149</v>
      </c>
      <c r="N2652">
        <v>0.58389261744966447</v>
      </c>
      <c r="O2652">
        <v>8.4974994038836092E-3</v>
      </c>
      <c r="P2652">
        <v>1.341080814676058</v>
      </c>
      <c r="Q2652">
        <v>0.1819487192338865</v>
      </c>
      <c r="R2652">
        <v>148</v>
      </c>
      <c r="S2652">
        <v>0</v>
      </c>
      <c r="T2652">
        <v>-0.55194801270874461</v>
      </c>
      <c r="U2652">
        <v>26</v>
      </c>
      <c r="V2652">
        <v>3008</v>
      </c>
      <c r="W2652">
        <v>149</v>
      </c>
    </row>
    <row r="2653" spans="1:23">
      <c r="A2653" t="s">
        <v>471</v>
      </c>
      <c r="B2653" t="str">
        <f t="shared" si="41"/>
        <v>pmi_manufacturing_marginal_improvement_3_-1</v>
      </c>
      <c r="C2653" t="s">
        <v>347</v>
      </c>
      <c r="D2653" t="s">
        <v>337</v>
      </c>
      <c r="E2653">
        <v>3</v>
      </c>
      <c r="F2653">
        <v>-1</v>
      </c>
      <c r="G2653">
        <v>1</v>
      </c>
      <c r="H2653" t="s">
        <v>330</v>
      </c>
      <c r="I2653" t="s">
        <v>331</v>
      </c>
      <c r="K2653">
        <v>-0.772230467993966</v>
      </c>
      <c r="L2653">
        <v>-0.11656790906675769</v>
      </c>
      <c r="M2653">
        <v>-0.49635705641798877</v>
      </c>
      <c r="N2653">
        <v>0.40268456375838918</v>
      </c>
      <c r="O2653">
        <v>-6.9205022525254027E-3</v>
      </c>
      <c r="P2653">
        <v>-1.089491094568622</v>
      </c>
      <c r="Q2653">
        <v>0.27770816363992962</v>
      </c>
      <c r="R2653">
        <v>148</v>
      </c>
      <c r="S2653">
        <v>0</v>
      </c>
      <c r="T2653">
        <v>-0.82752634808834691</v>
      </c>
      <c r="U2653">
        <v>26</v>
      </c>
      <c r="V2653">
        <v>3008</v>
      </c>
      <c r="W2653">
        <v>149</v>
      </c>
    </row>
    <row r="2654" spans="1:23">
      <c r="A2654" t="s">
        <v>471</v>
      </c>
      <c r="B2654" t="str">
        <f t="shared" si="41"/>
        <v>pmi_manufacturing_neworder_marginal_improvement_3_1</v>
      </c>
      <c r="C2654" t="s">
        <v>424</v>
      </c>
      <c r="D2654" t="s">
        <v>337</v>
      </c>
      <c r="E2654">
        <v>3</v>
      </c>
      <c r="F2654">
        <v>1</v>
      </c>
      <c r="G2654">
        <v>1</v>
      </c>
      <c r="H2654" t="s">
        <v>330</v>
      </c>
      <c r="I2654" t="s">
        <v>331</v>
      </c>
      <c r="K2654">
        <v>8.6926169547184129E-2</v>
      </c>
      <c r="L2654">
        <v>7.007526543993059E-3</v>
      </c>
      <c r="M2654">
        <v>2.9830041877746009E-2</v>
      </c>
      <c r="N2654">
        <v>0.55704697986577179</v>
      </c>
      <c r="O2654">
        <v>3.5463863527071681E-3</v>
      </c>
      <c r="P2654">
        <v>0.55770752491601761</v>
      </c>
      <c r="Q2654">
        <v>0.57788670952800825</v>
      </c>
      <c r="R2654">
        <v>148</v>
      </c>
      <c r="S2654">
        <v>0</v>
      </c>
      <c r="T2654">
        <v>-0.62781978738572031</v>
      </c>
      <c r="U2654">
        <v>22</v>
      </c>
      <c r="V2654">
        <v>3008</v>
      </c>
      <c r="W2654">
        <v>149</v>
      </c>
    </row>
    <row r="2655" spans="1:23">
      <c r="A2655" t="s">
        <v>471</v>
      </c>
      <c r="B2655" t="str">
        <f t="shared" si="41"/>
        <v>pmi_manufacturing_neworder_marginal_improvement_3_-1</v>
      </c>
      <c r="C2655" t="s">
        <v>424</v>
      </c>
      <c r="D2655" t="s">
        <v>337</v>
      </c>
      <c r="E2655">
        <v>3</v>
      </c>
      <c r="F2655">
        <v>-1</v>
      </c>
      <c r="G2655">
        <v>1</v>
      </c>
      <c r="H2655" t="s">
        <v>330</v>
      </c>
      <c r="I2655" t="s">
        <v>331</v>
      </c>
      <c r="K2655">
        <v>-0.52403960025105067</v>
      </c>
      <c r="L2655">
        <v>-6.0302695741762613E-2</v>
      </c>
      <c r="M2655">
        <v>-0.25669998222978357</v>
      </c>
      <c r="N2655">
        <v>0.42953020134228193</v>
      </c>
      <c r="O2655">
        <v>-1.9858403287073981E-3</v>
      </c>
      <c r="P2655">
        <v>-0.3118062502966874</v>
      </c>
      <c r="Q2655">
        <v>0.75562659506944518</v>
      </c>
      <c r="R2655">
        <v>148</v>
      </c>
      <c r="S2655">
        <v>0</v>
      </c>
      <c r="T2655">
        <v>-0.81317270835914257</v>
      </c>
      <c r="U2655">
        <v>22</v>
      </c>
      <c r="V2655">
        <v>3008</v>
      </c>
      <c r="W2655">
        <v>149</v>
      </c>
    </row>
    <row r="2656" spans="1:23">
      <c r="A2656" t="s">
        <v>471</v>
      </c>
      <c r="B2656" t="str">
        <f t="shared" si="41"/>
        <v>pmi_nonmanufacturing_marginal_improvement_3_1</v>
      </c>
      <c r="C2656" t="s">
        <v>342</v>
      </c>
      <c r="D2656" t="s">
        <v>337</v>
      </c>
      <c r="E2656">
        <v>3</v>
      </c>
      <c r="F2656">
        <v>1</v>
      </c>
      <c r="G2656">
        <v>-1</v>
      </c>
      <c r="H2656" t="s">
        <v>330</v>
      </c>
      <c r="I2656" t="s">
        <v>331</v>
      </c>
      <c r="K2656">
        <v>0.40683399832276868</v>
      </c>
      <c r="L2656">
        <v>2.9009257101145099E-2</v>
      </c>
      <c r="M2656">
        <v>0.12349698325242719</v>
      </c>
      <c r="N2656">
        <v>0.53020134228187921</v>
      </c>
      <c r="O2656">
        <v>5.1530719918204213E-3</v>
      </c>
      <c r="P2656">
        <v>0.8341156929674205</v>
      </c>
      <c r="Q2656">
        <v>0.4055600603724856</v>
      </c>
      <c r="R2656">
        <v>148</v>
      </c>
      <c r="S2656">
        <v>0</v>
      </c>
      <c r="T2656">
        <v>-0.53896818573070804</v>
      </c>
      <c r="U2656">
        <v>29</v>
      </c>
      <c r="V2656">
        <v>3008</v>
      </c>
      <c r="W2656">
        <v>149</v>
      </c>
    </row>
    <row r="2657" spans="1:23">
      <c r="A2657" t="s">
        <v>471</v>
      </c>
      <c r="B2657" t="str">
        <f t="shared" si="41"/>
        <v>pmi_nonmanufacturing_marginal_improvement_3_-1</v>
      </c>
      <c r="C2657" t="s">
        <v>342</v>
      </c>
      <c r="D2657" t="s">
        <v>337</v>
      </c>
      <c r="E2657">
        <v>3</v>
      </c>
      <c r="F2657">
        <v>-1</v>
      </c>
      <c r="G2657">
        <v>-1</v>
      </c>
      <c r="H2657" t="s">
        <v>330</v>
      </c>
      <c r="I2657" t="s">
        <v>331</v>
      </c>
      <c r="K2657">
        <v>-0.63227088997561887</v>
      </c>
      <c r="L2657">
        <v>-8.0394805458846919E-2</v>
      </c>
      <c r="M2657">
        <v>-0.34225336790653088</v>
      </c>
      <c r="N2657">
        <v>0.46308724832214759</v>
      </c>
      <c r="O2657">
        <v>-3.8117682800709982E-3</v>
      </c>
      <c r="P2657">
        <v>-0.60546059158091137</v>
      </c>
      <c r="Q2657">
        <v>0.5458003265303496</v>
      </c>
      <c r="R2657">
        <v>148</v>
      </c>
      <c r="S2657">
        <v>0</v>
      </c>
      <c r="T2657">
        <v>-0.73084149545437127</v>
      </c>
      <c r="U2657">
        <v>29</v>
      </c>
      <c r="V2657">
        <v>3008</v>
      </c>
      <c r="W2657">
        <v>149</v>
      </c>
    </row>
    <row r="2658" spans="1:23">
      <c r="A2658" t="s">
        <v>471</v>
      </c>
      <c r="B2658" t="str">
        <f t="shared" si="41"/>
        <v>export_yoy_marginal_improvement_3_1</v>
      </c>
      <c r="C2658" t="s">
        <v>438</v>
      </c>
      <c r="D2658" t="s">
        <v>337</v>
      </c>
      <c r="E2658">
        <v>3</v>
      </c>
      <c r="F2658">
        <v>1</v>
      </c>
      <c r="G2658">
        <v>-1</v>
      </c>
      <c r="H2658" t="s">
        <v>330</v>
      </c>
      <c r="I2658" t="s">
        <v>331</v>
      </c>
      <c r="K2658">
        <v>-0.62029237217878619</v>
      </c>
      <c r="L2658">
        <v>-7.7921924457492353E-2</v>
      </c>
      <c r="M2658">
        <v>-0.33172240557588373</v>
      </c>
      <c r="N2658">
        <v>0.48322147651006708</v>
      </c>
      <c r="O2658">
        <v>-3.6919891772931751E-3</v>
      </c>
      <c r="P2658">
        <v>-0.60267360080377552</v>
      </c>
      <c r="Q2658">
        <v>0.54764818332986809</v>
      </c>
      <c r="R2658">
        <v>148</v>
      </c>
      <c r="S2658">
        <v>0</v>
      </c>
      <c r="T2658">
        <v>-0.7546932787119186</v>
      </c>
      <c r="U2658">
        <v>21</v>
      </c>
      <c r="V2658">
        <v>3008</v>
      </c>
      <c r="W2658">
        <v>149</v>
      </c>
    </row>
    <row r="2659" spans="1:23">
      <c r="A2659" t="s">
        <v>471</v>
      </c>
      <c r="B2659" t="str">
        <f t="shared" si="41"/>
        <v>export_yoy_marginal_improvement_3_-1</v>
      </c>
      <c r="C2659" t="s">
        <v>438</v>
      </c>
      <c r="D2659" t="s">
        <v>337</v>
      </c>
      <c r="E2659">
        <v>3</v>
      </c>
      <c r="F2659">
        <v>-1</v>
      </c>
      <c r="G2659">
        <v>-1</v>
      </c>
      <c r="H2659" t="s">
        <v>330</v>
      </c>
      <c r="I2659" t="s">
        <v>331</v>
      </c>
      <c r="K2659">
        <v>0.36245304610752171</v>
      </c>
      <c r="L2659">
        <v>2.6249602024641661E-2</v>
      </c>
      <c r="M2659">
        <v>0.11174751123830159</v>
      </c>
      <c r="N2659">
        <v>0.49664429530201343</v>
      </c>
      <c r="O2659">
        <v>4.8380699625269804E-3</v>
      </c>
      <c r="P2659">
        <v>0.78831010683200942</v>
      </c>
      <c r="Q2659">
        <v>0.43177617695804199</v>
      </c>
      <c r="R2659">
        <v>148</v>
      </c>
      <c r="S2659">
        <v>0</v>
      </c>
      <c r="T2659">
        <v>-0.6672149433961384</v>
      </c>
      <c r="U2659">
        <v>21</v>
      </c>
      <c r="V2659">
        <v>3008</v>
      </c>
      <c r="W2659">
        <v>149</v>
      </c>
    </row>
    <row r="2660" spans="1:23">
      <c r="A2660" t="s">
        <v>471</v>
      </c>
      <c r="B2660" t="str">
        <f t="shared" si="41"/>
        <v>trade_balance_yoy_marginal_improvement_3_1</v>
      </c>
      <c r="C2660" t="s">
        <v>439</v>
      </c>
      <c r="D2660" t="s">
        <v>337</v>
      </c>
      <c r="E2660">
        <v>3</v>
      </c>
      <c r="F2660">
        <v>1</v>
      </c>
      <c r="G2660">
        <v>1</v>
      </c>
      <c r="H2660" t="s">
        <v>330</v>
      </c>
      <c r="I2660" t="s">
        <v>331</v>
      </c>
      <c r="K2660">
        <v>-0.24006663711435169</v>
      </c>
      <c r="L2660">
        <v>-2.2736275658075011E-2</v>
      </c>
      <c r="M2660">
        <v>-9.6781026871543871E-2</v>
      </c>
      <c r="N2660">
        <v>0.51677852348993292</v>
      </c>
      <c r="O2660">
        <v>9.4877947481277402E-4</v>
      </c>
      <c r="P2660">
        <v>0.1549619602438965</v>
      </c>
      <c r="Q2660">
        <v>0.87706244042397474</v>
      </c>
      <c r="R2660">
        <v>148</v>
      </c>
      <c r="S2660">
        <v>0</v>
      </c>
      <c r="T2660">
        <v>-0.68177167884461709</v>
      </c>
      <c r="U2660">
        <v>28</v>
      </c>
      <c r="V2660">
        <v>3008</v>
      </c>
      <c r="W2660">
        <v>149</v>
      </c>
    </row>
    <row r="2661" spans="1:23">
      <c r="A2661" t="s">
        <v>471</v>
      </c>
      <c r="B2661" t="str">
        <f t="shared" si="41"/>
        <v>trade_balance_yoy_marginal_improvement_3_-1</v>
      </c>
      <c r="C2661" t="s">
        <v>439</v>
      </c>
      <c r="D2661" t="s">
        <v>337</v>
      </c>
      <c r="E2661">
        <v>3</v>
      </c>
      <c r="F2661">
        <v>-1</v>
      </c>
      <c r="G2661">
        <v>1</v>
      </c>
      <c r="H2661" t="s">
        <v>330</v>
      </c>
      <c r="I2661" t="s">
        <v>331</v>
      </c>
      <c r="K2661">
        <v>-0.31923792345313579</v>
      </c>
      <c r="L2661">
        <v>-3.1702257547358781E-2</v>
      </c>
      <c r="M2661">
        <v>-0.13494633359135241</v>
      </c>
      <c r="N2661">
        <v>0.47651006711409388</v>
      </c>
      <c r="O2661">
        <v>2.1527792225870299E-4</v>
      </c>
      <c r="P2661">
        <v>3.4832795197760821E-2</v>
      </c>
      <c r="Q2661">
        <v>0.97226000499317156</v>
      </c>
      <c r="R2661">
        <v>148</v>
      </c>
      <c r="S2661">
        <v>0</v>
      </c>
      <c r="T2661">
        <v>-0.57439986674209487</v>
      </c>
      <c r="U2661">
        <v>28</v>
      </c>
      <c r="V2661">
        <v>3008</v>
      </c>
      <c r="W2661">
        <v>149</v>
      </c>
    </row>
    <row r="2662" spans="1:23">
      <c r="A2662" t="s">
        <v>471</v>
      </c>
      <c r="B2662" t="str">
        <f t="shared" si="41"/>
        <v>CPI_marginal_improvement_3_1</v>
      </c>
      <c r="C2662" t="s">
        <v>386</v>
      </c>
      <c r="D2662" t="s">
        <v>337</v>
      </c>
      <c r="E2662">
        <v>3</v>
      </c>
      <c r="F2662">
        <v>1</v>
      </c>
      <c r="G2662">
        <v>-1</v>
      </c>
      <c r="H2662" t="s">
        <v>330</v>
      </c>
      <c r="I2662" t="s">
        <v>331</v>
      </c>
      <c r="K2662">
        <v>-0.70577685037317395</v>
      </c>
      <c r="L2662">
        <v>-9.7416158218834092E-2</v>
      </c>
      <c r="M2662">
        <v>-0.41475237333311421</v>
      </c>
      <c r="N2662">
        <v>0.44295302013422821</v>
      </c>
      <c r="O2662">
        <v>-5.3607377246105477E-3</v>
      </c>
      <c r="P2662">
        <v>-0.86867390996307381</v>
      </c>
      <c r="Q2662">
        <v>0.38643199078981277</v>
      </c>
      <c r="R2662">
        <v>148</v>
      </c>
      <c r="S2662">
        <v>0</v>
      </c>
      <c r="T2662">
        <v>-0.8104978498220895</v>
      </c>
      <c r="U2662">
        <v>19</v>
      </c>
      <c r="V2662">
        <v>3008</v>
      </c>
      <c r="W2662">
        <v>149</v>
      </c>
    </row>
    <row r="2663" spans="1:23">
      <c r="A2663" t="s">
        <v>471</v>
      </c>
      <c r="B2663" t="str">
        <f t="shared" si="41"/>
        <v>CPI_marginal_improvement_3_-1</v>
      </c>
      <c r="C2663" t="s">
        <v>386</v>
      </c>
      <c r="D2663" t="s">
        <v>337</v>
      </c>
      <c r="E2663">
        <v>3</v>
      </c>
      <c r="F2663">
        <v>-1</v>
      </c>
      <c r="G2663">
        <v>-1</v>
      </c>
      <c r="H2663" t="s">
        <v>330</v>
      </c>
      <c r="I2663" t="s">
        <v>331</v>
      </c>
      <c r="K2663">
        <v>0.75830424904167115</v>
      </c>
      <c r="L2663">
        <v>4.8414800107372757E-2</v>
      </c>
      <c r="M2663">
        <v>0.2061275420436251</v>
      </c>
      <c r="N2663">
        <v>0.5436241610738255</v>
      </c>
      <c r="O2663">
        <v>6.635689810044817E-3</v>
      </c>
      <c r="P2663">
        <v>1.06771567209422</v>
      </c>
      <c r="Q2663">
        <v>0.28738728987814849</v>
      </c>
      <c r="R2663">
        <v>148</v>
      </c>
      <c r="S2663">
        <v>0</v>
      </c>
      <c r="T2663">
        <v>-0.67161014356293913</v>
      </c>
      <c r="U2663">
        <v>19</v>
      </c>
      <c r="V2663">
        <v>3008</v>
      </c>
      <c r="W2663">
        <v>149</v>
      </c>
    </row>
    <row r="2664" spans="1:23">
      <c r="A2664" t="s">
        <v>471</v>
      </c>
      <c r="B2664" t="str">
        <f t="shared" si="41"/>
        <v>core_CPI_marginal_improvement_3_1</v>
      </c>
      <c r="C2664" t="s">
        <v>440</v>
      </c>
      <c r="D2664" t="s">
        <v>337</v>
      </c>
      <c r="E2664">
        <v>3</v>
      </c>
      <c r="F2664">
        <v>1</v>
      </c>
      <c r="G2664">
        <v>-1</v>
      </c>
      <c r="H2664" t="s">
        <v>330</v>
      </c>
      <c r="I2664" t="s">
        <v>331</v>
      </c>
      <c r="K2664">
        <v>0.2603147480348329</v>
      </c>
      <c r="L2664">
        <v>1.9571741649160979E-2</v>
      </c>
      <c r="M2664">
        <v>8.3317146952171212E-2</v>
      </c>
      <c r="N2664">
        <v>0.52348993288590606</v>
      </c>
      <c r="O2664">
        <v>4.352776879270495E-3</v>
      </c>
      <c r="P2664">
        <v>0.70254086778243618</v>
      </c>
      <c r="Q2664">
        <v>0.48344543824795899</v>
      </c>
      <c r="R2664">
        <v>148</v>
      </c>
      <c r="S2664">
        <v>0</v>
      </c>
      <c r="T2664">
        <v>-0.72680840395584667</v>
      </c>
      <c r="U2664">
        <v>16</v>
      </c>
      <c r="V2664">
        <v>3008</v>
      </c>
      <c r="W2664">
        <v>149</v>
      </c>
    </row>
    <row r="2665" spans="1:23">
      <c r="A2665" t="s">
        <v>471</v>
      </c>
      <c r="B2665" t="str">
        <f t="shared" si="41"/>
        <v>core_CPI_marginal_improvement_3_-1</v>
      </c>
      <c r="C2665" t="s">
        <v>440</v>
      </c>
      <c r="D2665" t="s">
        <v>337</v>
      </c>
      <c r="E2665">
        <v>3</v>
      </c>
      <c r="F2665">
        <v>-1</v>
      </c>
      <c r="G2665">
        <v>-1</v>
      </c>
      <c r="H2665" t="s">
        <v>330</v>
      </c>
      <c r="I2665" t="s">
        <v>331</v>
      </c>
      <c r="K2665">
        <v>-0.58952014569222888</v>
      </c>
      <c r="L2665">
        <v>-7.1882615606302602E-2</v>
      </c>
      <c r="M2665">
        <v>-0.30600518620853012</v>
      </c>
      <c r="N2665">
        <v>0.46979865771812079</v>
      </c>
      <c r="O2665">
        <v>-3.1447979690006379E-3</v>
      </c>
      <c r="P2665">
        <v>-0.51227210164476111</v>
      </c>
      <c r="Q2665">
        <v>0.60922420827110679</v>
      </c>
      <c r="R2665">
        <v>148</v>
      </c>
      <c r="S2665">
        <v>0</v>
      </c>
      <c r="T2665">
        <v>-0.91126903793972147</v>
      </c>
      <c r="U2665">
        <v>16</v>
      </c>
      <c r="V2665">
        <v>3008</v>
      </c>
      <c r="W2665">
        <v>149</v>
      </c>
    </row>
    <row r="2666" spans="1:23">
      <c r="A2666" t="s">
        <v>471</v>
      </c>
      <c r="B2666" t="str">
        <f t="shared" si="41"/>
        <v>PPI_marginal_improvement_3_1</v>
      </c>
      <c r="C2666" t="s">
        <v>421</v>
      </c>
      <c r="D2666" t="s">
        <v>337</v>
      </c>
      <c r="E2666">
        <v>3</v>
      </c>
      <c r="F2666">
        <v>1</v>
      </c>
      <c r="G2666">
        <v>1</v>
      </c>
      <c r="H2666" t="s">
        <v>330</v>
      </c>
      <c r="I2666" t="s">
        <v>331</v>
      </c>
      <c r="K2666">
        <v>1.0939838300302089</v>
      </c>
      <c r="L2666">
        <v>6.3873649893165352E-2</v>
      </c>
      <c r="M2666">
        <v>0.27196795334300528</v>
      </c>
      <c r="N2666">
        <v>0.55033557046979864</v>
      </c>
      <c r="O2666">
        <v>7.6987204377993272E-3</v>
      </c>
      <c r="P2666">
        <v>1.264747236939175</v>
      </c>
      <c r="Q2666">
        <v>0.20794986242647881</v>
      </c>
      <c r="R2666">
        <v>148</v>
      </c>
      <c r="S2666">
        <v>0</v>
      </c>
      <c r="T2666">
        <v>-0.52062095760568117</v>
      </c>
      <c r="U2666">
        <v>15</v>
      </c>
      <c r="V2666">
        <v>3008</v>
      </c>
      <c r="W2666">
        <v>149</v>
      </c>
    </row>
    <row r="2667" spans="1:23">
      <c r="A2667" t="s">
        <v>471</v>
      </c>
      <c r="B2667" t="str">
        <f t="shared" si="41"/>
        <v>PPI_marginal_improvement_3_-1</v>
      </c>
      <c r="C2667" t="s">
        <v>421</v>
      </c>
      <c r="D2667" t="s">
        <v>337</v>
      </c>
      <c r="E2667">
        <v>3</v>
      </c>
      <c r="F2667">
        <v>-1</v>
      </c>
      <c r="G2667">
        <v>1</v>
      </c>
      <c r="H2667" t="s">
        <v>330</v>
      </c>
      <c r="I2667" t="s">
        <v>331</v>
      </c>
      <c r="K2667">
        <v>-0.75294278459265351</v>
      </c>
      <c r="L2667">
        <v>-0.1105313510150646</v>
      </c>
      <c r="M2667">
        <v>-0.47063202691695633</v>
      </c>
      <c r="N2667">
        <v>0.43624161073825501</v>
      </c>
      <c r="O2667">
        <v>-6.646011381401043E-3</v>
      </c>
      <c r="P2667">
        <v>-1.101069992170334</v>
      </c>
      <c r="Q2667">
        <v>0.27265372591174608</v>
      </c>
      <c r="R2667">
        <v>148</v>
      </c>
      <c r="S2667">
        <v>0</v>
      </c>
      <c r="T2667">
        <v>-0.87570140260907758</v>
      </c>
      <c r="U2667">
        <v>15</v>
      </c>
      <c r="V2667">
        <v>3008</v>
      </c>
      <c r="W2667">
        <v>149</v>
      </c>
    </row>
    <row r="2668" spans="1:23">
      <c r="A2668" t="s">
        <v>471</v>
      </c>
      <c r="B2668" t="str">
        <f t="shared" si="41"/>
        <v>CPI_PPI_marginal_improvement_3_1</v>
      </c>
      <c r="C2668" t="s">
        <v>345</v>
      </c>
      <c r="D2668" t="s">
        <v>337</v>
      </c>
      <c r="E2668">
        <v>3</v>
      </c>
      <c r="F2668">
        <v>1</v>
      </c>
      <c r="G2668">
        <v>-1</v>
      </c>
      <c r="H2668" t="s">
        <v>330</v>
      </c>
      <c r="I2668" t="s">
        <v>331</v>
      </c>
      <c r="K2668">
        <v>-0.83224989066852695</v>
      </c>
      <c r="L2668">
        <v>-0.13891724862468571</v>
      </c>
      <c r="M2668">
        <v>-0.5916425535211981</v>
      </c>
      <c r="N2668">
        <v>0.42953020134228193</v>
      </c>
      <c r="O2668">
        <v>-9.0419530071302549E-3</v>
      </c>
      <c r="P2668">
        <v>-1.4576571390445561</v>
      </c>
      <c r="Q2668">
        <v>0.14705371327688829</v>
      </c>
      <c r="R2668">
        <v>148</v>
      </c>
      <c r="S2668">
        <v>0</v>
      </c>
      <c r="T2668">
        <v>-0.90104922041594426</v>
      </c>
      <c r="U2668">
        <v>12</v>
      </c>
      <c r="V2668">
        <v>3008</v>
      </c>
      <c r="W2668">
        <v>149</v>
      </c>
    </row>
    <row r="2669" spans="1:23">
      <c r="A2669" t="s">
        <v>471</v>
      </c>
      <c r="B2669" t="str">
        <f t="shared" si="41"/>
        <v>CPI_PPI_marginal_improvement_3_-1</v>
      </c>
      <c r="C2669" t="s">
        <v>345</v>
      </c>
      <c r="D2669" t="s">
        <v>337</v>
      </c>
      <c r="E2669">
        <v>3</v>
      </c>
      <c r="F2669">
        <v>-1</v>
      </c>
      <c r="G2669">
        <v>-1</v>
      </c>
      <c r="H2669" t="s">
        <v>330</v>
      </c>
      <c r="I2669" t="s">
        <v>331</v>
      </c>
      <c r="K2669">
        <v>2.0839551533944212</v>
      </c>
      <c r="L2669">
        <v>9.8944621233849617E-2</v>
      </c>
      <c r="M2669">
        <v>0.4214008623374072</v>
      </c>
      <c r="N2669">
        <v>0.55704697986577179</v>
      </c>
      <c r="O2669">
        <v>1.0499540201556161E-2</v>
      </c>
      <c r="P2669">
        <v>1.6611969832996829</v>
      </c>
      <c r="Q2669">
        <v>9.8790817251442925E-2</v>
      </c>
      <c r="R2669">
        <v>148</v>
      </c>
      <c r="S2669">
        <v>0</v>
      </c>
      <c r="T2669">
        <v>-0.4850183016637355</v>
      </c>
      <c r="U2669">
        <v>12</v>
      </c>
      <c r="V2669">
        <v>3008</v>
      </c>
      <c r="W2669">
        <v>149</v>
      </c>
    </row>
    <row r="2670" spans="1:23">
      <c r="A2670" t="s">
        <v>471</v>
      </c>
      <c r="B2670" t="str">
        <f t="shared" si="41"/>
        <v>core_CPI_PPI_marginal_improvement_3_1</v>
      </c>
      <c r="C2670" t="s">
        <v>420</v>
      </c>
      <c r="D2670" t="s">
        <v>337</v>
      </c>
      <c r="E2670">
        <v>3</v>
      </c>
      <c r="F2670">
        <v>1</v>
      </c>
      <c r="G2670">
        <v>-1</v>
      </c>
      <c r="H2670" t="s">
        <v>330</v>
      </c>
      <c r="I2670" t="s">
        <v>331</v>
      </c>
      <c r="K2670">
        <v>-0.71995116206636367</v>
      </c>
      <c r="L2670">
        <v>-0.10114191857434809</v>
      </c>
      <c r="M2670">
        <v>-0.43062523782673928</v>
      </c>
      <c r="N2670">
        <v>0.44295302013422821</v>
      </c>
      <c r="O2670">
        <v>-5.6906590312826941E-3</v>
      </c>
      <c r="P2670">
        <v>-0.92315618138306665</v>
      </c>
      <c r="Q2670">
        <v>0.35742839075212007</v>
      </c>
      <c r="R2670">
        <v>148</v>
      </c>
      <c r="S2670">
        <v>0</v>
      </c>
      <c r="T2670">
        <v>-0.83239089185476445</v>
      </c>
      <c r="U2670">
        <v>15</v>
      </c>
      <c r="V2670">
        <v>3008</v>
      </c>
      <c r="W2670">
        <v>149</v>
      </c>
    </row>
    <row r="2671" spans="1:23">
      <c r="A2671" t="s">
        <v>471</v>
      </c>
      <c r="B2671" t="str">
        <f t="shared" si="41"/>
        <v>core_CPI_PPI_marginal_improvement_3_-1</v>
      </c>
      <c r="C2671" t="s">
        <v>420</v>
      </c>
      <c r="D2671" t="s">
        <v>337</v>
      </c>
      <c r="E2671">
        <v>3</v>
      </c>
      <c r="F2671">
        <v>-1</v>
      </c>
      <c r="G2671">
        <v>-1</v>
      </c>
      <c r="H2671" t="s">
        <v>330</v>
      </c>
      <c r="I2671" t="s">
        <v>331</v>
      </c>
      <c r="K2671">
        <v>0.84729855682480704</v>
      </c>
      <c r="L2671">
        <v>5.2760471998288587E-2</v>
      </c>
      <c r="M2671">
        <v>0.22463476194999091</v>
      </c>
      <c r="N2671">
        <v>0.5436241610738255</v>
      </c>
      <c r="O2671">
        <v>6.9673803581809567E-3</v>
      </c>
      <c r="P2671">
        <v>1.119788854274586</v>
      </c>
      <c r="Q2671">
        <v>0.26461770819679931</v>
      </c>
      <c r="R2671">
        <v>148</v>
      </c>
      <c r="S2671">
        <v>0</v>
      </c>
      <c r="T2671">
        <v>-0.5291824576668932</v>
      </c>
      <c r="U2671">
        <v>15</v>
      </c>
      <c r="V2671">
        <v>3008</v>
      </c>
      <c r="W2671">
        <v>149</v>
      </c>
    </row>
    <row r="2672" spans="1:23">
      <c r="A2672" t="s">
        <v>471</v>
      </c>
      <c r="B2672" t="str">
        <f t="shared" si="41"/>
        <v>tot_retail_sales_yoy_marginal_improvement_3_1</v>
      </c>
      <c r="C2672" t="s">
        <v>441</v>
      </c>
      <c r="D2672" t="s">
        <v>337</v>
      </c>
      <c r="E2672">
        <v>3</v>
      </c>
      <c r="F2672">
        <v>1</v>
      </c>
      <c r="G2672">
        <v>1</v>
      </c>
      <c r="H2672" t="s">
        <v>330</v>
      </c>
      <c r="I2672" t="s">
        <v>331</v>
      </c>
      <c r="K2672">
        <v>-7.001949675569985E-2</v>
      </c>
      <c r="L2672">
        <v>-6.0630271472648101E-3</v>
      </c>
      <c r="M2672">
        <v>-2.5808766903535649E-2</v>
      </c>
      <c r="N2672">
        <v>0.53691275167785235</v>
      </c>
      <c r="O2672">
        <v>2.2596421442750959E-3</v>
      </c>
      <c r="P2672">
        <v>0.37212747644360089</v>
      </c>
      <c r="Q2672">
        <v>0.71033023393124128</v>
      </c>
      <c r="R2672">
        <v>148</v>
      </c>
      <c r="S2672">
        <v>0</v>
      </c>
      <c r="T2672">
        <v>-0.53255755033510577</v>
      </c>
      <c r="U2672">
        <v>22</v>
      </c>
      <c r="V2672">
        <v>3008</v>
      </c>
      <c r="W2672">
        <v>149</v>
      </c>
    </row>
    <row r="2673" spans="1:23">
      <c r="A2673" t="s">
        <v>471</v>
      </c>
      <c r="B2673" t="str">
        <f t="shared" si="41"/>
        <v>tot_retail_sales_yoy_marginal_improvement_3_-1</v>
      </c>
      <c r="C2673" t="s">
        <v>441</v>
      </c>
      <c r="D2673" t="s">
        <v>337</v>
      </c>
      <c r="E2673">
        <v>3</v>
      </c>
      <c r="F2673">
        <v>-1</v>
      </c>
      <c r="G2673">
        <v>1</v>
      </c>
      <c r="H2673" t="s">
        <v>330</v>
      </c>
      <c r="I2673" t="s">
        <v>331</v>
      </c>
      <c r="K2673">
        <v>-0.44371541946254239</v>
      </c>
      <c r="L2673">
        <v>-4.7945409108602122E-2</v>
      </c>
      <c r="M2673">
        <v>-0.2040914311816657</v>
      </c>
      <c r="N2673">
        <v>0.44966442953020141</v>
      </c>
      <c r="O2673">
        <v>-1.1534503909963649E-3</v>
      </c>
      <c r="P2673">
        <v>-0.18714392602832011</v>
      </c>
      <c r="Q2673">
        <v>0.85180409503939891</v>
      </c>
      <c r="R2673">
        <v>148</v>
      </c>
      <c r="S2673">
        <v>0</v>
      </c>
      <c r="T2673">
        <v>-0.62008881553298145</v>
      </c>
      <c r="U2673">
        <v>22</v>
      </c>
      <c r="V2673">
        <v>3008</v>
      </c>
      <c r="W2673">
        <v>149</v>
      </c>
    </row>
    <row r="2674" spans="1:23">
      <c r="A2674" t="s">
        <v>471</v>
      </c>
      <c r="B2674" t="str">
        <f t="shared" si="41"/>
        <v>consumer_confidence_marginal_improvement_3_1</v>
      </c>
      <c r="C2674" t="s">
        <v>442</v>
      </c>
      <c r="D2674" t="s">
        <v>337</v>
      </c>
      <c r="E2674">
        <v>3</v>
      </c>
      <c r="F2674">
        <v>1</v>
      </c>
      <c r="G2674">
        <v>-1</v>
      </c>
      <c r="H2674" t="s">
        <v>330</v>
      </c>
      <c r="I2674" t="s">
        <v>331</v>
      </c>
      <c r="K2674">
        <v>-0.33691203709162021</v>
      </c>
      <c r="L2674">
        <v>-3.383380520747592E-2</v>
      </c>
      <c r="M2674">
        <v>-0.14401978245793409</v>
      </c>
      <c r="N2674">
        <v>0.44966442953020141</v>
      </c>
      <c r="O2674">
        <v>2.581585146254948E-5</v>
      </c>
      <c r="P2674">
        <v>4.1711870011482662E-3</v>
      </c>
      <c r="Q2674">
        <v>0.99667750103701325</v>
      </c>
      <c r="R2674">
        <v>148</v>
      </c>
      <c r="S2674">
        <v>0</v>
      </c>
      <c r="T2674">
        <v>-0.56946645557823916</v>
      </c>
      <c r="U2674">
        <v>21</v>
      </c>
      <c r="V2674">
        <v>3008</v>
      </c>
      <c r="W2674">
        <v>149</v>
      </c>
    </row>
    <row r="2675" spans="1:23">
      <c r="A2675" t="s">
        <v>471</v>
      </c>
      <c r="B2675" t="str">
        <f t="shared" si="41"/>
        <v>consumer_confidence_marginal_improvement_3_-1</v>
      </c>
      <c r="C2675" t="s">
        <v>442</v>
      </c>
      <c r="D2675" t="s">
        <v>337</v>
      </c>
      <c r="E2675">
        <v>3</v>
      </c>
      <c r="F2675">
        <v>-1</v>
      </c>
      <c r="G2675">
        <v>-1</v>
      </c>
      <c r="H2675" t="s">
        <v>330</v>
      </c>
      <c r="I2675" t="s">
        <v>331</v>
      </c>
      <c r="K2675">
        <v>-0.21981118178319639</v>
      </c>
      <c r="L2675">
        <v>-2.0580244722438908E-2</v>
      </c>
      <c r="M2675">
        <v>-8.7603577241196079E-2</v>
      </c>
      <c r="N2675">
        <v>0.53691275167785235</v>
      </c>
      <c r="O2675">
        <v>1.098242004803202E-3</v>
      </c>
      <c r="P2675">
        <v>0.18089356362918649</v>
      </c>
      <c r="Q2675">
        <v>0.85669860144274934</v>
      </c>
      <c r="R2675">
        <v>148</v>
      </c>
      <c r="S2675">
        <v>0</v>
      </c>
      <c r="T2675">
        <v>-0.61994859782140044</v>
      </c>
      <c r="U2675">
        <v>21</v>
      </c>
      <c r="V2675">
        <v>3008</v>
      </c>
      <c r="W2675">
        <v>149</v>
      </c>
    </row>
    <row r="2676" spans="1:23">
      <c r="A2676" t="s">
        <v>471</v>
      </c>
      <c r="B2676" t="str">
        <f t="shared" si="41"/>
        <v>M1_marginal_improvement_3_1</v>
      </c>
      <c r="C2676" t="s">
        <v>343</v>
      </c>
      <c r="D2676" t="s">
        <v>337</v>
      </c>
      <c r="E2676">
        <v>3</v>
      </c>
      <c r="F2676">
        <v>1</v>
      </c>
      <c r="G2676">
        <v>-1</v>
      </c>
      <c r="H2676" t="s">
        <v>330</v>
      </c>
      <c r="I2676" t="s">
        <v>331</v>
      </c>
      <c r="K2676">
        <v>-0.91112474087063744</v>
      </c>
      <c r="L2676">
        <v>-0.1835446470794829</v>
      </c>
      <c r="M2676">
        <v>-0.78215428961284117</v>
      </c>
      <c r="N2676">
        <v>0.43624161073825501</v>
      </c>
      <c r="O2676">
        <v>-1.3444847389485849E-2</v>
      </c>
      <c r="P2676">
        <v>-2.2704446442857562</v>
      </c>
      <c r="Q2676">
        <v>2.462401655690083E-2</v>
      </c>
      <c r="R2676">
        <v>148</v>
      </c>
      <c r="S2676">
        <v>1</v>
      </c>
      <c r="T2676">
        <v>-0.93745725258570178</v>
      </c>
      <c r="U2676">
        <v>19</v>
      </c>
      <c r="V2676">
        <v>3008</v>
      </c>
      <c r="W2676">
        <v>149</v>
      </c>
    </row>
    <row r="2677" spans="1:23">
      <c r="A2677" t="s">
        <v>471</v>
      </c>
      <c r="B2677" t="str">
        <f t="shared" si="41"/>
        <v>M1_marginal_improvement_3_-1</v>
      </c>
      <c r="C2677" t="s">
        <v>343</v>
      </c>
      <c r="D2677" t="s">
        <v>337</v>
      </c>
      <c r="E2677">
        <v>3</v>
      </c>
      <c r="F2677">
        <v>-1</v>
      </c>
      <c r="G2677">
        <v>-1</v>
      </c>
      <c r="H2677" t="s">
        <v>330</v>
      </c>
      <c r="I2677" t="s">
        <v>331</v>
      </c>
      <c r="K2677">
        <v>4.8208979554396256</v>
      </c>
      <c r="L2677">
        <v>0.1590128654019218</v>
      </c>
      <c r="M2677">
        <v>0.67761493869055023</v>
      </c>
      <c r="N2677">
        <v>0.5436241610738255</v>
      </c>
      <c r="O2677">
        <v>1.4643597827405871E-2</v>
      </c>
      <c r="P2677">
        <v>2.3619423475522359</v>
      </c>
      <c r="Q2677">
        <v>1.9481328373932991E-2</v>
      </c>
      <c r="R2677">
        <v>148</v>
      </c>
      <c r="S2677">
        <v>1</v>
      </c>
      <c r="T2677">
        <v>-0.36462446817733241</v>
      </c>
      <c r="U2677">
        <v>19</v>
      </c>
      <c r="V2677">
        <v>3008</v>
      </c>
      <c r="W2677">
        <v>149</v>
      </c>
    </row>
    <row r="2678" spans="1:23">
      <c r="A2678" t="s">
        <v>471</v>
      </c>
      <c r="B2678" t="str">
        <f t="shared" si="41"/>
        <v>M2_marginal_improvement_3_1</v>
      </c>
      <c r="C2678" t="s">
        <v>341</v>
      </c>
      <c r="D2678" t="s">
        <v>337</v>
      </c>
      <c r="E2678">
        <v>3</v>
      </c>
      <c r="F2678">
        <v>1</v>
      </c>
      <c r="G2678">
        <v>-1</v>
      </c>
      <c r="H2678" t="s">
        <v>330</v>
      </c>
      <c r="I2678" t="s">
        <v>331</v>
      </c>
      <c r="K2678">
        <v>-0.78758947847602512</v>
      </c>
      <c r="L2678">
        <v>-0.12171978835677361</v>
      </c>
      <c r="M2678">
        <v>-0.51831654893816836</v>
      </c>
      <c r="N2678">
        <v>0.42953020134228193</v>
      </c>
      <c r="O2678">
        <v>-7.6274933771179132E-3</v>
      </c>
      <c r="P2678">
        <v>-1.264133623724472</v>
      </c>
      <c r="Q2678">
        <v>0.20816937161520421</v>
      </c>
      <c r="R2678">
        <v>148</v>
      </c>
      <c r="S2678">
        <v>0</v>
      </c>
      <c r="T2678">
        <v>-0.82099434932022208</v>
      </c>
      <c r="U2678">
        <v>15</v>
      </c>
      <c r="V2678">
        <v>3008</v>
      </c>
      <c r="W2678">
        <v>149</v>
      </c>
    </row>
    <row r="2679" spans="1:23">
      <c r="A2679" t="s">
        <v>471</v>
      </c>
      <c r="B2679" t="str">
        <f t="shared" si="41"/>
        <v>M2_marginal_improvement_3_-1</v>
      </c>
      <c r="C2679" t="s">
        <v>341</v>
      </c>
      <c r="D2679" t="s">
        <v>337</v>
      </c>
      <c r="E2679">
        <v>3</v>
      </c>
      <c r="F2679">
        <v>-1</v>
      </c>
      <c r="G2679">
        <v>-1</v>
      </c>
      <c r="H2679" t="s">
        <v>330</v>
      </c>
      <c r="I2679" t="s">
        <v>331</v>
      </c>
      <c r="K2679">
        <v>1.435537611054188</v>
      </c>
      <c r="L2679">
        <v>7.742636748093279E-2</v>
      </c>
      <c r="M2679">
        <v>0.32970290312949141</v>
      </c>
      <c r="N2679">
        <v>0.55704697986577179</v>
      </c>
      <c r="O2679">
        <v>8.7810806466746324E-3</v>
      </c>
      <c r="P2679">
        <v>1.4200052347805729</v>
      </c>
      <c r="Q2679">
        <v>0.15770921325575499</v>
      </c>
      <c r="R2679">
        <v>148</v>
      </c>
      <c r="S2679">
        <v>0</v>
      </c>
      <c r="T2679">
        <v>-0.49308724246855812</v>
      </c>
      <c r="U2679">
        <v>15</v>
      </c>
      <c r="V2679">
        <v>3008</v>
      </c>
      <c r="W2679">
        <v>149</v>
      </c>
    </row>
    <row r="2680" spans="1:23">
      <c r="A2680" t="s">
        <v>471</v>
      </c>
      <c r="B2680" t="str">
        <f t="shared" si="41"/>
        <v>M2_M1_marginal_improvement_3_1</v>
      </c>
      <c r="C2680" t="s">
        <v>334</v>
      </c>
      <c r="D2680" t="s">
        <v>337</v>
      </c>
      <c r="E2680">
        <v>3</v>
      </c>
      <c r="F2680">
        <v>1</v>
      </c>
      <c r="G2680">
        <v>1</v>
      </c>
      <c r="H2680" t="s">
        <v>330</v>
      </c>
      <c r="I2680" t="s">
        <v>331</v>
      </c>
      <c r="K2680">
        <v>5.8224597456046574</v>
      </c>
      <c r="L2680">
        <v>0.17453168339679109</v>
      </c>
      <c r="M2680">
        <v>0.74387648366525005</v>
      </c>
      <c r="N2680">
        <v>0.55704697986577179</v>
      </c>
      <c r="O2680">
        <v>1.5700203486110821E-2</v>
      </c>
      <c r="P2680">
        <v>2.5456955935284831</v>
      </c>
      <c r="Q2680">
        <v>1.192909543759744E-2</v>
      </c>
      <c r="R2680">
        <v>148</v>
      </c>
      <c r="S2680">
        <v>1</v>
      </c>
      <c r="T2680">
        <v>-0.41747166864851271</v>
      </c>
      <c r="U2680">
        <v>19</v>
      </c>
      <c r="V2680">
        <v>3008</v>
      </c>
      <c r="W2680">
        <v>149</v>
      </c>
    </row>
    <row r="2681" spans="1:23">
      <c r="A2681" t="s">
        <v>471</v>
      </c>
      <c r="B2681" t="str">
        <f t="shared" si="41"/>
        <v>M2_M1_marginal_improvement_3_-1</v>
      </c>
      <c r="C2681" t="s">
        <v>334</v>
      </c>
      <c r="D2681" t="s">
        <v>337</v>
      </c>
      <c r="E2681">
        <v>3</v>
      </c>
      <c r="F2681">
        <v>-1</v>
      </c>
      <c r="G2681">
        <v>1</v>
      </c>
      <c r="H2681" t="s">
        <v>330</v>
      </c>
      <c r="I2681" t="s">
        <v>331</v>
      </c>
      <c r="K2681">
        <v>-0.92417195066800306</v>
      </c>
      <c r="L2681">
        <v>-0.19433228457110599</v>
      </c>
      <c r="M2681">
        <v>-0.82826919271006594</v>
      </c>
      <c r="N2681">
        <v>0.43624161073825501</v>
      </c>
      <c r="O2681">
        <v>-1.4525739721018281E-2</v>
      </c>
      <c r="P2681">
        <v>-2.4652024492243512</v>
      </c>
      <c r="Q2681">
        <v>1.483679374170207E-2</v>
      </c>
      <c r="R2681">
        <v>148</v>
      </c>
      <c r="S2681">
        <v>1</v>
      </c>
      <c r="T2681">
        <v>-0.95091980114182995</v>
      </c>
      <c r="U2681">
        <v>19</v>
      </c>
      <c r="V2681">
        <v>3008</v>
      </c>
      <c r="W2681">
        <v>149</v>
      </c>
    </row>
    <row r="2682" spans="1:23">
      <c r="A2682" t="s">
        <v>471</v>
      </c>
      <c r="B2682" t="str">
        <f t="shared" si="41"/>
        <v>TSF_newadded_MA12_yoy_marginal_improvement_3_1</v>
      </c>
      <c r="C2682" t="s">
        <v>332</v>
      </c>
      <c r="D2682" t="s">
        <v>337</v>
      </c>
      <c r="E2682">
        <v>3</v>
      </c>
      <c r="F2682">
        <v>1</v>
      </c>
      <c r="G2682">
        <v>-1</v>
      </c>
      <c r="H2682" t="s">
        <v>330</v>
      </c>
      <c r="I2682" t="s">
        <v>331</v>
      </c>
      <c r="K2682">
        <v>-0.84777585040305303</v>
      </c>
      <c r="L2682">
        <v>-0.14589501743958161</v>
      </c>
      <c r="M2682">
        <v>-0.62140657790376341</v>
      </c>
      <c r="N2682">
        <v>0.43624161073825501</v>
      </c>
      <c r="O2682">
        <v>-9.8474736002542532E-3</v>
      </c>
      <c r="P2682">
        <v>-1.6395735003202649</v>
      </c>
      <c r="Q2682">
        <v>0.1032177588985959</v>
      </c>
      <c r="R2682">
        <v>148</v>
      </c>
      <c r="S2682">
        <v>0</v>
      </c>
      <c r="T2682">
        <v>-0.88155876794690735</v>
      </c>
      <c r="U2682">
        <v>15</v>
      </c>
      <c r="V2682">
        <v>3008</v>
      </c>
      <c r="W2682">
        <v>149</v>
      </c>
    </row>
    <row r="2683" spans="1:23">
      <c r="A2683" t="s">
        <v>471</v>
      </c>
      <c r="B2683" t="str">
        <f t="shared" si="41"/>
        <v>TSF_newadded_MA12_yoy_marginal_improvement_3_-1</v>
      </c>
      <c r="C2683" t="s">
        <v>332</v>
      </c>
      <c r="D2683" t="s">
        <v>337</v>
      </c>
      <c r="E2683">
        <v>3</v>
      </c>
      <c r="F2683">
        <v>-1</v>
      </c>
      <c r="G2683">
        <v>-1</v>
      </c>
      <c r="H2683" t="s">
        <v>330</v>
      </c>
      <c r="I2683" t="s">
        <v>331</v>
      </c>
      <c r="K2683">
        <v>2.3985002742669259</v>
      </c>
      <c r="L2683">
        <v>0.1079226528153485</v>
      </c>
      <c r="M2683">
        <v>0.45967194453405058</v>
      </c>
      <c r="N2683">
        <v>0.5436241610738255</v>
      </c>
      <c r="O2683">
        <v>1.1027102023076199E-2</v>
      </c>
      <c r="P2683">
        <v>1.780669678937542</v>
      </c>
      <c r="Q2683">
        <v>7.7017898349373448E-2</v>
      </c>
      <c r="R2683">
        <v>148</v>
      </c>
      <c r="S2683">
        <v>0</v>
      </c>
      <c r="T2683">
        <v>-0.41277954250564258</v>
      </c>
      <c r="U2683">
        <v>15</v>
      </c>
      <c r="V2683">
        <v>3008</v>
      </c>
      <c r="W2683">
        <v>149</v>
      </c>
    </row>
    <row r="2684" spans="1:23">
      <c r="A2684" t="s">
        <v>471</v>
      </c>
      <c r="B2684" t="str">
        <f t="shared" si="41"/>
        <v>TSF_yoy_marginal_improvement_3_1</v>
      </c>
      <c r="C2684" t="s">
        <v>391</v>
      </c>
      <c r="D2684" t="s">
        <v>337</v>
      </c>
      <c r="E2684">
        <v>3</v>
      </c>
      <c r="F2684">
        <v>1</v>
      </c>
      <c r="G2684">
        <v>-1</v>
      </c>
      <c r="H2684" t="s">
        <v>330</v>
      </c>
      <c r="I2684" t="s">
        <v>331</v>
      </c>
      <c r="K2684">
        <v>-0.19787573437282829</v>
      </c>
      <c r="L2684">
        <v>-1.8302484633585862E-2</v>
      </c>
      <c r="M2684">
        <v>-7.7907969827850768E-2</v>
      </c>
      <c r="N2684">
        <v>0.47651006711409388</v>
      </c>
      <c r="O2684">
        <v>1.344093719221865E-3</v>
      </c>
      <c r="P2684">
        <v>0.2186505437004756</v>
      </c>
      <c r="Q2684">
        <v>0.82722349886773283</v>
      </c>
      <c r="R2684">
        <v>148</v>
      </c>
      <c r="S2684">
        <v>0</v>
      </c>
      <c r="T2684">
        <v>-0.67850892562886234</v>
      </c>
      <c r="U2684">
        <v>11</v>
      </c>
      <c r="V2684">
        <v>3008</v>
      </c>
      <c r="W2684">
        <v>149</v>
      </c>
    </row>
    <row r="2685" spans="1:23">
      <c r="A2685" t="s">
        <v>471</v>
      </c>
      <c r="B2685" t="str">
        <f t="shared" si="41"/>
        <v>TSF_yoy_marginal_improvement_3_-1</v>
      </c>
      <c r="C2685" t="s">
        <v>391</v>
      </c>
      <c r="D2685" t="s">
        <v>337</v>
      </c>
      <c r="E2685">
        <v>3</v>
      </c>
      <c r="F2685">
        <v>-1</v>
      </c>
      <c r="G2685">
        <v>-1</v>
      </c>
      <c r="H2685" t="s">
        <v>330</v>
      </c>
      <c r="I2685" t="s">
        <v>331</v>
      </c>
      <c r="K2685">
        <v>-0.35504530117814631</v>
      </c>
      <c r="L2685">
        <v>-3.6075529122684753E-2</v>
      </c>
      <c r="M2685">
        <v>-0.1535622780557539</v>
      </c>
      <c r="N2685">
        <v>0.51006711409395977</v>
      </c>
      <c r="O2685">
        <v>-7.0749085401598618E-5</v>
      </c>
      <c r="P2685">
        <v>-1.1275315962964241E-2</v>
      </c>
      <c r="Q2685">
        <v>0.99101897473751843</v>
      </c>
      <c r="R2685">
        <v>148</v>
      </c>
      <c r="S2685">
        <v>0</v>
      </c>
      <c r="T2685">
        <v>-0.65392804694137585</v>
      </c>
      <c r="U2685">
        <v>11</v>
      </c>
      <c r="V2685">
        <v>3008</v>
      </c>
      <c r="W2685">
        <v>149</v>
      </c>
    </row>
    <row r="2686" spans="1:23">
      <c r="A2686" t="s">
        <v>471</v>
      </c>
      <c r="B2686" t="str">
        <f t="shared" si="41"/>
        <v>long_loan_newadded_MA12_yoy_marginal_improvement_3_1</v>
      </c>
      <c r="C2686" t="s">
        <v>328</v>
      </c>
      <c r="D2686" t="s">
        <v>337</v>
      </c>
      <c r="E2686">
        <v>3</v>
      </c>
      <c r="F2686">
        <v>1</v>
      </c>
      <c r="G2686">
        <v>-1</v>
      </c>
      <c r="H2686" t="s">
        <v>330</v>
      </c>
      <c r="I2686" t="s">
        <v>331</v>
      </c>
      <c r="K2686">
        <v>-0.78888911966100017</v>
      </c>
      <c r="L2686">
        <v>-0.12217125287632841</v>
      </c>
      <c r="M2686">
        <v>-0.52024113458898258</v>
      </c>
      <c r="N2686">
        <v>0.46979865771812079</v>
      </c>
      <c r="O2686">
        <v>-7.6776239950932411E-3</v>
      </c>
      <c r="P2686">
        <v>-1.2785076599139129</v>
      </c>
      <c r="Q2686">
        <v>0.20307176884669309</v>
      </c>
      <c r="R2686">
        <v>148</v>
      </c>
      <c r="S2686">
        <v>0</v>
      </c>
      <c r="T2686">
        <v>-0.88845063767326626</v>
      </c>
      <c r="U2686">
        <v>10</v>
      </c>
      <c r="V2686">
        <v>3008</v>
      </c>
      <c r="W2686">
        <v>149</v>
      </c>
    </row>
    <row r="2687" spans="1:23">
      <c r="A2687" t="s">
        <v>471</v>
      </c>
      <c r="B2687" t="str">
        <f t="shared" si="41"/>
        <v>long_loan_newadded_MA12_yoy_marginal_improvement_3_-1</v>
      </c>
      <c r="C2687" t="s">
        <v>328</v>
      </c>
      <c r="D2687" t="s">
        <v>337</v>
      </c>
      <c r="E2687">
        <v>3</v>
      </c>
      <c r="F2687">
        <v>-1</v>
      </c>
      <c r="G2687">
        <v>-1</v>
      </c>
      <c r="H2687" t="s">
        <v>330</v>
      </c>
      <c r="I2687" t="s">
        <v>331</v>
      </c>
      <c r="K2687">
        <v>1.4505312721189101</v>
      </c>
      <c r="L2687">
        <v>7.7980484418824769E-2</v>
      </c>
      <c r="M2687">
        <v>0.33206384263665328</v>
      </c>
      <c r="N2687">
        <v>0.51677852348993292</v>
      </c>
      <c r="O2687">
        <v>8.8071131888861811E-3</v>
      </c>
      <c r="P2687">
        <v>1.4240074370216129</v>
      </c>
      <c r="Q2687">
        <v>0.1565492673340915</v>
      </c>
      <c r="R2687">
        <v>148</v>
      </c>
      <c r="S2687">
        <v>0</v>
      </c>
      <c r="T2687">
        <v>-0.6114953150186474</v>
      </c>
      <c r="U2687">
        <v>10</v>
      </c>
      <c r="V2687">
        <v>3008</v>
      </c>
      <c r="W2687">
        <v>149</v>
      </c>
    </row>
    <row r="2688" spans="1:23">
      <c r="A2688" t="s">
        <v>471</v>
      </c>
      <c r="B2688" t="str">
        <f t="shared" si="41"/>
        <v>loan_yoy_marginal_improvement_3_1</v>
      </c>
      <c r="C2688" t="s">
        <v>443</v>
      </c>
      <c r="D2688" t="s">
        <v>337</v>
      </c>
      <c r="E2688">
        <v>3</v>
      </c>
      <c r="F2688">
        <v>1</v>
      </c>
      <c r="G2688">
        <v>-1</v>
      </c>
      <c r="H2688" t="s">
        <v>330</v>
      </c>
      <c r="I2688" t="s">
        <v>331</v>
      </c>
      <c r="K2688">
        <v>-0.32484494383774409</v>
      </c>
      <c r="L2688">
        <v>-3.2372933352174733E-2</v>
      </c>
      <c r="M2688">
        <v>-0.1378012220388439</v>
      </c>
      <c r="N2688">
        <v>0.46308724832214759</v>
      </c>
      <c r="O2688">
        <v>1.061792669508332E-4</v>
      </c>
      <c r="P2688">
        <v>1.749737348709024E-2</v>
      </c>
      <c r="Q2688">
        <v>0.98606339427127887</v>
      </c>
      <c r="R2688">
        <v>148</v>
      </c>
      <c r="S2688">
        <v>0</v>
      </c>
      <c r="T2688">
        <v>-0.70625732825774645</v>
      </c>
      <c r="U2688">
        <v>12</v>
      </c>
      <c r="V2688">
        <v>3008</v>
      </c>
      <c r="W2688">
        <v>149</v>
      </c>
    </row>
    <row r="2689" spans="1:23">
      <c r="A2689" t="s">
        <v>471</v>
      </c>
      <c r="B2689" t="str">
        <f t="shared" si="41"/>
        <v>loan_yoy_marginal_improvement_3_-1</v>
      </c>
      <c r="C2689" t="s">
        <v>443</v>
      </c>
      <c r="D2689" t="s">
        <v>337</v>
      </c>
      <c r="E2689">
        <v>3</v>
      </c>
      <c r="F2689">
        <v>-1</v>
      </c>
      <c r="G2689">
        <v>-1</v>
      </c>
      <c r="H2689" t="s">
        <v>330</v>
      </c>
      <c r="I2689" t="s">
        <v>331</v>
      </c>
      <c r="K2689">
        <v>-0.23375555076796539</v>
      </c>
      <c r="L2689">
        <v>-2.205892055151493E-2</v>
      </c>
      <c r="M2689">
        <v>-9.3897768725129241E-2</v>
      </c>
      <c r="N2689">
        <v>0.51677852348993292</v>
      </c>
      <c r="O2689">
        <v>1.006663609471018E-3</v>
      </c>
      <c r="P2689">
        <v>0.16292153550203059</v>
      </c>
      <c r="Q2689">
        <v>0.87080246023380325</v>
      </c>
      <c r="R2689">
        <v>148</v>
      </c>
      <c r="S2689">
        <v>0</v>
      </c>
      <c r="T2689">
        <v>-0.60622994489446447</v>
      </c>
      <c r="U2689">
        <v>12</v>
      </c>
      <c r="V2689">
        <v>3008</v>
      </c>
      <c r="W2689">
        <v>149</v>
      </c>
    </row>
    <row r="2690" spans="1:23">
      <c r="A2690" t="s">
        <v>471</v>
      </c>
      <c r="B2690" t="str">
        <f t="shared" si="41"/>
        <v>newstarts_area_yoy_marginal_improvement_3_1</v>
      </c>
      <c r="C2690" t="s">
        <v>340</v>
      </c>
      <c r="D2690" t="s">
        <v>337</v>
      </c>
      <c r="E2690">
        <v>3</v>
      </c>
      <c r="F2690">
        <v>1</v>
      </c>
      <c r="G2690">
        <v>1</v>
      </c>
      <c r="H2690" t="s">
        <v>330</v>
      </c>
      <c r="I2690" t="s">
        <v>331</v>
      </c>
      <c r="K2690">
        <v>-0.54436281896200678</v>
      </c>
      <c r="L2690">
        <v>-6.3731795526572266E-2</v>
      </c>
      <c r="M2690">
        <v>-0.27129990910333462</v>
      </c>
      <c r="N2690">
        <v>0.53020134228187921</v>
      </c>
      <c r="O2690">
        <v>-2.4836045063869648E-3</v>
      </c>
      <c r="P2690">
        <v>-0.40630983567294809</v>
      </c>
      <c r="Q2690">
        <v>0.68510185792092337</v>
      </c>
      <c r="R2690">
        <v>148</v>
      </c>
      <c r="S2690">
        <v>0</v>
      </c>
      <c r="T2690">
        <v>-0.71636518764563539</v>
      </c>
      <c r="U2690">
        <v>22</v>
      </c>
      <c r="V2690">
        <v>3008</v>
      </c>
      <c r="W2690">
        <v>149</v>
      </c>
    </row>
    <row r="2691" spans="1:23">
      <c r="A2691" t="s">
        <v>471</v>
      </c>
      <c r="B2691" t="str">
        <f t="shared" ref="B2691:B2754" si="42">C2691&amp;"_"&amp;D2691&amp;"_"&amp;E2691&amp;"_"&amp;F2691</f>
        <v>newstarts_area_yoy_marginal_improvement_3_-1</v>
      </c>
      <c r="C2691" t="s">
        <v>340</v>
      </c>
      <c r="D2691" t="s">
        <v>337</v>
      </c>
      <c r="E2691">
        <v>3</v>
      </c>
      <c r="F2691">
        <v>-1</v>
      </c>
      <c r="G2691">
        <v>1</v>
      </c>
      <c r="H2691" t="s">
        <v>330</v>
      </c>
      <c r="I2691" t="s">
        <v>331</v>
      </c>
      <c r="K2691">
        <v>0.13540737166516911</v>
      </c>
      <c r="L2691">
        <v>1.0695710417027771E-2</v>
      </c>
      <c r="M2691">
        <v>4.5530574495196402E-2</v>
      </c>
      <c r="N2691">
        <v>0.46308724832214759</v>
      </c>
      <c r="O2691">
        <v>3.6527701546527061E-3</v>
      </c>
      <c r="P2691">
        <v>0.59069839758276488</v>
      </c>
      <c r="Q2691">
        <v>0.55562348179460375</v>
      </c>
      <c r="R2691">
        <v>148</v>
      </c>
      <c r="S2691">
        <v>0</v>
      </c>
      <c r="T2691">
        <v>-0.59172841522715647</v>
      </c>
      <c r="U2691">
        <v>22</v>
      </c>
      <c r="V2691">
        <v>3008</v>
      </c>
      <c r="W2691">
        <v>149</v>
      </c>
    </row>
    <row r="2692" spans="1:23">
      <c r="A2692" t="s">
        <v>471</v>
      </c>
      <c r="B2692" t="str">
        <f t="shared" si="42"/>
        <v>completed_yoy_marginal_improvement_3_1</v>
      </c>
      <c r="C2692" t="s">
        <v>444</v>
      </c>
      <c r="D2692" t="s">
        <v>337</v>
      </c>
      <c r="E2692">
        <v>3</v>
      </c>
      <c r="F2692">
        <v>1</v>
      </c>
      <c r="G2692">
        <v>1</v>
      </c>
      <c r="H2692" t="s">
        <v>330</v>
      </c>
      <c r="I2692" t="s">
        <v>331</v>
      </c>
      <c r="K2692">
        <v>1.052139300511358</v>
      </c>
      <c r="L2692">
        <v>6.2076075655773437E-2</v>
      </c>
      <c r="M2692">
        <v>0.26431090177966188</v>
      </c>
      <c r="N2692">
        <v>0.51677852348993292</v>
      </c>
      <c r="O2692">
        <v>7.4657151421224062E-3</v>
      </c>
      <c r="P2692">
        <v>1.2378424012695539</v>
      </c>
      <c r="Q2692">
        <v>0.21773460070894091</v>
      </c>
      <c r="R2692">
        <v>148</v>
      </c>
      <c r="S2692">
        <v>0</v>
      </c>
      <c r="T2692">
        <v>-0.60788789922975639</v>
      </c>
      <c r="U2692">
        <v>28</v>
      </c>
      <c r="V2692">
        <v>3008</v>
      </c>
      <c r="W2692">
        <v>149</v>
      </c>
    </row>
    <row r="2693" spans="1:23">
      <c r="A2693" t="s">
        <v>471</v>
      </c>
      <c r="B2693" t="str">
        <f t="shared" si="42"/>
        <v>completed_yoy_marginal_improvement_3_-1</v>
      </c>
      <c r="C2693" t="s">
        <v>444</v>
      </c>
      <c r="D2693" t="s">
        <v>337</v>
      </c>
      <c r="E2693">
        <v>3</v>
      </c>
      <c r="F2693">
        <v>-1</v>
      </c>
      <c r="G2693">
        <v>1</v>
      </c>
      <c r="H2693" t="s">
        <v>330</v>
      </c>
      <c r="I2693" t="s">
        <v>331</v>
      </c>
      <c r="K2693">
        <v>-0.74790511831903284</v>
      </c>
      <c r="L2693">
        <v>-0.1090259165504046</v>
      </c>
      <c r="M2693">
        <v>-0.46421649591039299</v>
      </c>
      <c r="N2693">
        <v>0.46979865771812079</v>
      </c>
      <c r="O2693">
        <v>-6.6335513197799453E-3</v>
      </c>
      <c r="P2693">
        <v>-1.1355774515817021</v>
      </c>
      <c r="Q2693">
        <v>0.25796905658963559</v>
      </c>
      <c r="R2693">
        <v>148</v>
      </c>
      <c r="S2693">
        <v>0</v>
      </c>
      <c r="T2693">
        <v>-0.81462407726885799</v>
      </c>
      <c r="U2693">
        <v>28</v>
      </c>
      <c r="V2693">
        <v>3008</v>
      </c>
      <c r="W2693">
        <v>149</v>
      </c>
    </row>
    <row r="2694" spans="1:23">
      <c r="A2694" t="s">
        <v>471</v>
      </c>
      <c r="B2694" t="str">
        <f t="shared" si="42"/>
        <v>sold_area_yoy_marginal_improvement_3_1</v>
      </c>
      <c r="C2694" t="s">
        <v>346</v>
      </c>
      <c r="D2694" t="s">
        <v>337</v>
      </c>
      <c r="E2694">
        <v>3</v>
      </c>
      <c r="F2694">
        <v>1</v>
      </c>
      <c r="G2694">
        <v>-1</v>
      </c>
      <c r="H2694" t="s">
        <v>330</v>
      </c>
      <c r="I2694" t="s">
        <v>331</v>
      </c>
      <c r="K2694">
        <v>-0.89690811784638302</v>
      </c>
      <c r="L2694">
        <v>-0.17333165996925501</v>
      </c>
      <c r="M2694">
        <v>-0.7385198928560246</v>
      </c>
      <c r="N2694">
        <v>0.42281879194630873</v>
      </c>
      <c r="O2694">
        <v>-1.2463684907351251E-2</v>
      </c>
      <c r="P2694">
        <v>-2.0893309935568189</v>
      </c>
      <c r="Q2694">
        <v>3.8389288336565977E-2</v>
      </c>
      <c r="R2694">
        <v>148</v>
      </c>
      <c r="S2694">
        <v>1</v>
      </c>
      <c r="T2694">
        <v>-0.91499897219532011</v>
      </c>
      <c r="U2694">
        <v>19</v>
      </c>
      <c r="V2694">
        <v>3008</v>
      </c>
      <c r="W2694">
        <v>149</v>
      </c>
    </row>
    <row r="2695" spans="1:23">
      <c r="A2695" t="s">
        <v>471</v>
      </c>
      <c r="B2695" t="str">
        <f t="shared" si="42"/>
        <v>sold_area_yoy_marginal_improvement_3_-1</v>
      </c>
      <c r="C2695" t="s">
        <v>346</v>
      </c>
      <c r="D2695" t="s">
        <v>337</v>
      </c>
      <c r="E2695">
        <v>3</v>
      </c>
      <c r="F2695">
        <v>-1</v>
      </c>
      <c r="G2695">
        <v>-1</v>
      </c>
      <c r="H2695" t="s">
        <v>330</v>
      </c>
      <c r="I2695" t="s">
        <v>331</v>
      </c>
      <c r="K2695">
        <v>4.0181818718218159</v>
      </c>
      <c r="L2695">
        <v>0.14469396278796889</v>
      </c>
      <c r="M2695">
        <v>0.616502316507202</v>
      </c>
      <c r="N2695">
        <v>0.56375838926174493</v>
      </c>
      <c r="O2695">
        <v>1.359361084772686E-2</v>
      </c>
      <c r="P2695">
        <v>2.2242546901817559</v>
      </c>
      <c r="Q2695">
        <v>2.764532705377298E-2</v>
      </c>
      <c r="R2695">
        <v>148</v>
      </c>
      <c r="S2695">
        <v>1</v>
      </c>
      <c r="T2695">
        <v>-0.39746096193431918</v>
      </c>
      <c r="U2695">
        <v>19</v>
      </c>
      <c r="V2695">
        <v>3008</v>
      </c>
      <c r="W2695">
        <v>149</v>
      </c>
    </row>
    <row r="2696" spans="1:23">
      <c r="A2696" t="s">
        <v>471</v>
      </c>
      <c r="B2696" t="str">
        <f t="shared" si="42"/>
        <v>local_gov_budget_MA12_yoy_marginal_improvement_3_1</v>
      </c>
      <c r="C2696" t="s">
        <v>389</v>
      </c>
      <c r="D2696" t="s">
        <v>337</v>
      </c>
      <c r="E2696">
        <v>3</v>
      </c>
      <c r="F2696">
        <v>1</v>
      </c>
      <c r="G2696">
        <v>-1</v>
      </c>
      <c r="H2696" t="s">
        <v>467</v>
      </c>
      <c r="I2696" t="s">
        <v>331</v>
      </c>
      <c r="K2696">
        <v>-0.37884835528518868</v>
      </c>
      <c r="L2696">
        <v>-4.4272096038248443E-2</v>
      </c>
      <c r="M2696">
        <v>-0.19108198550127231</v>
      </c>
      <c r="N2696">
        <v>0.56488549618320616</v>
      </c>
      <c r="O2696">
        <v>-8.713934557395464E-4</v>
      </c>
      <c r="P2696">
        <v>-0.13449938502024161</v>
      </c>
      <c r="Q2696">
        <v>0.89321570916977466</v>
      </c>
      <c r="R2696">
        <v>130</v>
      </c>
      <c r="S2696">
        <v>0</v>
      </c>
      <c r="T2696">
        <v>-0.8050640511081103</v>
      </c>
      <c r="U2696">
        <v>10</v>
      </c>
      <c r="V2696">
        <v>2650</v>
      </c>
      <c r="W2696">
        <v>131</v>
      </c>
    </row>
    <row r="2697" spans="1:23">
      <c r="A2697" t="s">
        <v>471</v>
      </c>
      <c r="B2697" t="str">
        <f t="shared" si="42"/>
        <v>local_gov_budget_MA12_yoy_marginal_improvement_3_-1</v>
      </c>
      <c r="C2697" t="s">
        <v>389</v>
      </c>
      <c r="D2697" t="s">
        <v>337</v>
      </c>
      <c r="E2697">
        <v>3</v>
      </c>
      <c r="F2697">
        <v>-1</v>
      </c>
      <c r="G2697">
        <v>-1</v>
      </c>
      <c r="H2697" t="s">
        <v>467</v>
      </c>
      <c r="I2697" t="s">
        <v>331</v>
      </c>
      <c r="K2697">
        <v>-8.4787466350182861E-2</v>
      </c>
      <c r="L2697">
        <v>-8.3898668879139882E-3</v>
      </c>
      <c r="M2697">
        <v>-3.6211351313679793E-2</v>
      </c>
      <c r="N2697">
        <v>0.4351145038167939</v>
      </c>
      <c r="O2697">
        <v>2.061728142617594E-3</v>
      </c>
      <c r="P2697">
        <v>0.31483690173556778</v>
      </c>
      <c r="Q2697">
        <v>0.75339025694220163</v>
      </c>
      <c r="R2697">
        <v>130</v>
      </c>
      <c r="S2697">
        <v>0</v>
      </c>
      <c r="T2697">
        <v>-0.76118110354058754</v>
      </c>
      <c r="U2697">
        <v>10</v>
      </c>
      <c r="V2697">
        <v>2650</v>
      </c>
      <c r="W2697">
        <v>131</v>
      </c>
    </row>
    <row r="2698" spans="1:23">
      <c r="A2698" t="s">
        <v>471</v>
      </c>
      <c r="B2698" t="str">
        <f t="shared" si="42"/>
        <v>newstarts_area_ytd_yoy_marginal_improvement_3_1</v>
      </c>
      <c r="C2698" t="s">
        <v>446</v>
      </c>
      <c r="D2698" t="s">
        <v>337</v>
      </c>
      <c r="E2698">
        <v>3</v>
      </c>
      <c r="F2698">
        <v>1</v>
      </c>
      <c r="G2698">
        <v>1</v>
      </c>
      <c r="H2698" t="s">
        <v>330</v>
      </c>
      <c r="I2698" t="s">
        <v>331</v>
      </c>
      <c r="K2698">
        <v>-0.58386323193674494</v>
      </c>
      <c r="L2698">
        <v>-7.0817769534295194E-2</v>
      </c>
      <c r="M2698">
        <v>-0.30147095191199907</v>
      </c>
      <c r="N2698">
        <v>0.52348993288590606</v>
      </c>
      <c r="O2698">
        <v>-3.0466899752855602E-3</v>
      </c>
      <c r="P2698">
        <v>-0.4948547970458288</v>
      </c>
      <c r="Q2698">
        <v>0.62143644858376945</v>
      </c>
      <c r="R2698">
        <v>148</v>
      </c>
      <c r="S2698">
        <v>0</v>
      </c>
      <c r="T2698">
        <v>-0.74677142460218393</v>
      </c>
      <c r="U2698">
        <v>17</v>
      </c>
      <c r="V2698">
        <v>3008</v>
      </c>
      <c r="W2698">
        <v>149</v>
      </c>
    </row>
    <row r="2699" spans="1:23">
      <c r="A2699" t="s">
        <v>471</v>
      </c>
      <c r="B2699" t="str">
        <f t="shared" si="42"/>
        <v>newstarts_area_ytd_yoy_marginal_improvement_3_-1</v>
      </c>
      <c r="C2699" t="s">
        <v>446</v>
      </c>
      <c r="D2699" t="s">
        <v>337</v>
      </c>
      <c r="E2699">
        <v>3</v>
      </c>
      <c r="F2699">
        <v>-1</v>
      </c>
      <c r="G2699">
        <v>1</v>
      </c>
      <c r="H2699" t="s">
        <v>330</v>
      </c>
      <c r="I2699" t="s">
        <v>331</v>
      </c>
      <c r="K2699">
        <v>0.2431821791739297</v>
      </c>
      <c r="L2699">
        <v>1.8403308882554151E-2</v>
      </c>
      <c r="M2699">
        <v>7.8342809772727548E-2</v>
      </c>
      <c r="N2699">
        <v>0.46308724832214759</v>
      </c>
      <c r="O2699">
        <v>4.2521321783779587E-3</v>
      </c>
      <c r="P2699">
        <v>0.68817598226942922</v>
      </c>
      <c r="Q2699">
        <v>0.49241918549385932</v>
      </c>
      <c r="R2699">
        <v>148</v>
      </c>
      <c r="S2699">
        <v>0</v>
      </c>
      <c r="T2699">
        <v>-0.63221206783423989</v>
      </c>
      <c r="U2699">
        <v>17</v>
      </c>
      <c r="V2699">
        <v>3008</v>
      </c>
      <c r="W2699">
        <v>149</v>
      </c>
    </row>
    <row r="2700" spans="1:23">
      <c r="A2700" t="s">
        <v>471</v>
      </c>
      <c r="B2700" t="str">
        <f t="shared" si="42"/>
        <v>completed_area_ytd_yoy_marginal_improvement_3_1</v>
      </c>
      <c r="C2700" t="s">
        <v>447</v>
      </c>
      <c r="D2700" t="s">
        <v>337</v>
      </c>
      <c r="E2700">
        <v>3</v>
      </c>
      <c r="F2700">
        <v>1</v>
      </c>
      <c r="G2700">
        <v>1</v>
      </c>
      <c r="H2700" t="s">
        <v>330</v>
      </c>
      <c r="I2700" t="s">
        <v>331</v>
      </c>
      <c r="K2700">
        <v>1.768640243187952</v>
      </c>
      <c r="L2700">
        <v>8.9059440533227452E-2</v>
      </c>
      <c r="M2700">
        <v>0.3792708734833361</v>
      </c>
      <c r="N2700">
        <v>0.53691275167785235</v>
      </c>
      <c r="O2700">
        <v>9.6241654027246944E-3</v>
      </c>
      <c r="P2700">
        <v>1.555884637800363</v>
      </c>
      <c r="Q2700">
        <v>0.1218713503136436</v>
      </c>
      <c r="R2700">
        <v>148</v>
      </c>
      <c r="S2700">
        <v>0</v>
      </c>
      <c r="T2700">
        <v>-0.38161729804555711</v>
      </c>
      <c r="U2700">
        <v>16</v>
      </c>
      <c r="V2700">
        <v>3008</v>
      </c>
      <c r="W2700">
        <v>149</v>
      </c>
    </row>
    <row r="2701" spans="1:23">
      <c r="A2701" t="s">
        <v>471</v>
      </c>
      <c r="B2701" t="str">
        <f t="shared" si="42"/>
        <v>completed_area_ytd_yoy_marginal_improvement_3_-1</v>
      </c>
      <c r="C2701" t="s">
        <v>447</v>
      </c>
      <c r="D2701" t="s">
        <v>337</v>
      </c>
      <c r="E2701">
        <v>3</v>
      </c>
      <c r="F2701">
        <v>-1</v>
      </c>
      <c r="G2701">
        <v>1</v>
      </c>
      <c r="H2701" t="s">
        <v>330</v>
      </c>
      <c r="I2701" t="s">
        <v>331</v>
      </c>
      <c r="K2701">
        <v>-0.81314516559956218</v>
      </c>
      <c r="L2701">
        <v>-0.13110136798609909</v>
      </c>
      <c r="M2701">
        <v>-0.55831173038187665</v>
      </c>
      <c r="N2701">
        <v>0.44295302013422821</v>
      </c>
      <c r="O2701">
        <v>-8.4935602286925205E-3</v>
      </c>
      <c r="P2701">
        <v>-1.417907173138562</v>
      </c>
      <c r="Q2701">
        <v>0.1583199100229977</v>
      </c>
      <c r="R2701">
        <v>148</v>
      </c>
      <c r="S2701">
        <v>0</v>
      </c>
      <c r="T2701">
        <v>-0.83033078156491846</v>
      </c>
      <c r="U2701">
        <v>16</v>
      </c>
      <c r="V2701">
        <v>3008</v>
      </c>
      <c r="W2701">
        <v>149</v>
      </c>
    </row>
    <row r="2702" spans="1:23">
      <c r="A2702" t="s">
        <v>471</v>
      </c>
      <c r="B2702" t="str">
        <f t="shared" si="42"/>
        <v>sold_area_ytd_yoy_marginal_improvement_3_1</v>
      </c>
      <c r="C2702" t="s">
        <v>392</v>
      </c>
      <c r="D2702" t="s">
        <v>337</v>
      </c>
      <c r="E2702">
        <v>3</v>
      </c>
      <c r="F2702">
        <v>1</v>
      </c>
      <c r="G2702">
        <v>-1</v>
      </c>
      <c r="H2702" t="s">
        <v>330</v>
      </c>
      <c r="I2702" t="s">
        <v>331</v>
      </c>
      <c r="K2702">
        <v>-0.47520191766327707</v>
      </c>
      <c r="L2702">
        <v>-5.2581407932327018E-2</v>
      </c>
      <c r="M2702">
        <v>-0.22382765734269661</v>
      </c>
      <c r="N2702">
        <v>0.53020134228187921</v>
      </c>
      <c r="O2702">
        <v>-1.3963011461511721E-3</v>
      </c>
      <c r="P2702">
        <v>-0.22264001258218041</v>
      </c>
      <c r="Q2702">
        <v>0.82412265486696334</v>
      </c>
      <c r="R2702">
        <v>148</v>
      </c>
      <c r="S2702">
        <v>0</v>
      </c>
      <c r="T2702">
        <v>-0.70168743950557733</v>
      </c>
      <c r="U2702">
        <v>11</v>
      </c>
      <c r="V2702">
        <v>3008</v>
      </c>
      <c r="W2702">
        <v>149</v>
      </c>
    </row>
    <row r="2703" spans="1:23">
      <c r="A2703" t="s">
        <v>471</v>
      </c>
      <c r="B2703" t="str">
        <f t="shared" si="42"/>
        <v>sold_area_ytd_yoy_marginal_improvement_3_-1</v>
      </c>
      <c r="C2703" t="s">
        <v>392</v>
      </c>
      <c r="D2703" t="s">
        <v>337</v>
      </c>
      <c r="E2703">
        <v>3</v>
      </c>
      <c r="F2703">
        <v>-1</v>
      </c>
      <c r="G2703">
        <v>-1</v>
      </c>
      <c r="H2703" t="s">
        <v>330</v>
      </c>
      <c r="I2703" t="s">
        <v>331</v>
      </c>
      <c r="K2703">
        <v>-1.422312396458403E-2</v>
      </c>
      <c r="L2703">
        <v>-1.199400155371122E-3</v>
      </c>
      <c r="M2703">
        <v>-5.1055865095642706E-3</v>
      </c>
      <c r="N2703">
        <v>0.46308724832214759</v>
      </c>
      <c r="O2703">
        <v>2.8731961996141531E-3</v>
      </c>
      <c r="P2703">
        <v>0.45139328717199922</v>
      </c>
      <c r="Q2703">
        <v>0.65236685797724636</v>
      </c>
      <c r="R2703">
        <v>148</v>
      </c>
      <c r="S2703">
        <v>0</v>
      </c>
      <c r="T2703">
        <v>-0.63089028148148263</v>
      </c>
      <c r="U2703">
        <v>11</v>
      </c>
      <c r="V2703">
        <v>3008</v>
      </c>
      <c r="W2703">
        <v>149</v>
      </c>
    </row>
    <row r="2704" spans="1:23">
      <c r="A2704" t="s">
        <v>471</v>
      </c>
      <c r="B2704" t="str">
        <f t="shared" si="42"/>
        <v>CN_BOND_1Y_marginal_improvement_3_1</v>
      </c>
      <c r="C2704" t="s">
        <v>448</v>
      </c>
      <c r="D2704" t="s">
        <v>337</v>
      </c>
      <c r="E2704">
        <v>3</v>
      </c>
      <c r="F2704">
        <v>1</v>
      </c>
      <c r="G2704">
        <v>-1</v>
      </c>
      <c r="H2704" t="s">
        <v>330</v>
      </c>
      <c r="I2704" t="s">
        <v>331</v>
      </c>
      <c r="K2704">
        <v>-0.63487825022857047</v>
      </c>
      <c r="L2704">
        <v>-8.0942845071367286E-2</v>
      </c>
      <c r="M2704">
        <v>-0.34458755538967439</v>
      </c>
      <c r="N2704">
        <v>0.48993288590604028</v>
      </c>
      <c r="O2704">
        <v>-3.860198221360162E-3</v>
      </c>
      <c r="P2704">
        <v>-0.61760314956949447</v>
      </c>
      <c r="Q2704">
        <v>0.53778608198189914</v>
      </c>
      <c r="R2704">
        <v>148</v>
      </c>
      <c r="S2704">
        <v>0</v>
      </c>
      <c r="T2704">
        <v>-0.75460672741987755</v>
      </c>
      <c r="U2704">
        <v>16</v>
      </c>
      <c r="V2704">
        <v>3008</v>
      </c>
      <c r="W2704">
        <v>149</v>
      </c>
    </row>
    <row r="2705" spans="1:23">
      <c r="A2705" t="s">
        <v>471</v>
      </c>
      <c r="B2705" t="str">
        <f t="shared" si="42"/>
        <v>CN_BOND_1Y_marginal_improvement_3_-1</v>
      </c>
      <c r="C2705" t="s">
        <v>448</v>
      </c>
      <c r="D2705" t="s">
        <v>337</v>
      </c>
      <c r="E2705">
        <v>3</v>
      </c>
      <c r="F2705">
        <v>-1</v>
      </c>
      <c r="G2705">
        <v>-1</v>
      </c>
      <c r="H2705" t="s">
        <v>330</v>
      </c>
      <c r="I2705" t="s">
        <v>331</v>
      </c>
      <c r="K2705">
        <v>0.41688029945937499</v>
      </c>
      <c r="L2705">
        <v>2.9622861849791349E-2</v>
      </c>
      <c r="M2705">
        <v>0.12610959670945041</v>
      </c>
      <c r="N2705">
        <v>0.49664429530201343</v>
      </c>
      <c r="O2705">
        <v>5.2519000465482473E-3</v>
      </c>
      <c r="P2705">
        <v>0.83593423496018859</v>
      </c>
      <c r="Q2705">
        <v>0.40453946133696012</v>
      </c>
      <c r="R2705">
        <v>148</v>
      </c>
      <c r="S2705">
        <v>0</v>
      </c>
      <c r="T2705">
        <v>-0.69905125993252093</v>
      </c>
      <c r="U2705">
        <v>16</v>
      </c>
      <c r="V2705">
        <v>3008</v>
      </c>
      <c r="W2705">
        <v>149</v>
      </c>
    </row>
    <row r="2706" spans="1:23">
      <c r="A2706" t="s">
        <v>471</v>
      </c>
      <c r="B2706" t="str">
        <f t="shared" si="42"/>
        <v>CN_BOND_10Y_marginal_improvement_3_1</v>
      </c>
      <c r="C2706" t="s">
        <v>449</v>
      </c>
      <c r="D2706" t="s">
        <v>337</v>
      </c>
      <c r="E2706">
        <v>3</v>
      </c>
      <c r="F2706">
        <v>1</v>
      </c>
      <c r="G2706">
        <v>-1</v>
      </c>
      <c r="H2706" t="s">
        <v>330</v>
      </c>
      <c r="I2706" t="s">
        <v>331</v>
      </c>
      <c r="K2706">
        <v>-0.81233127920488679</v>
      </c>
      <c r="L2706">
        <v>-0.1307849317414127</v>
      </c>
      <c r="M2706">
        <v>-0.55696317786240146</v>
      </c>
      <c r="N2706">
        <v>0.46308724832214759</v>
      </c>
      <c r="O2706">
        <v>-8.4945556224163606E-3</v>
      </c>
      <c r="P2706">
        <v>-1.425172142515023</v>
      </c>
      <c r="Q2706">
        <v>0.15621293503988801</v>
      </c>
      <c r="R2706">
        <v>148</v>
      </c>
      <c r="S2706">
        <v>0</v>
      </c>
      <c r="T2706">
        <v>-0.8240576915826755</v>
      </c>
      <c r="U2706">
        <v>12</v>
      </c>
      <c r="V2706">
        <v>3008</v>
      </c>
      <c r="W2706">
        <v>149</v>
      </c>
    </row>
    <row r="2707" spans="1:23">
      <c r="A2707" t="s">
        <v>471</v>
      </c>
      <c r="B2707" t="str">
        <f t="shared" si="42"/>
        <v>CN_BOND_10Y_marginal_improvement_3_-1</v>
      </c>
      <c r="C2707" t="s">
        <v>449</v>
      </c>
      <c r="D2707" t="s">
        <v>337</v>
      </c>
      <c r="E2707">
        <v>3</v>
      </c>
      <c r="F2707">
        <v>-1</v>
      </c>
      <c r="G2707">
        <v>-1</v>
      </c>
      <c r="H2707" t="s">
        <v>330</v>
      </c>
      <c r="I2707" t="s">
        <v>331</v>
      </c>
      <c r="K2707">
        <v>1.756633135044775</v>
      </c>
      <c r="L2707">
        <v>8.8662970324430379E-2</v>
      </c>
      <c r="M2707">
        <v>0.37758179824761767</v>
      </c>
      <c r="N2707">
        <v>0.52348993288590606</v>
      </c>
      <c r="O2707">
        <v>9.5717533012438724E-3</v>
      </c>
      <c r="P2707">
        <v>1.5547157860884571</v>
      </c>
      <c r="Q2707">
        <v>0.1221495916485249</v>
      </c>
      <c r="R2707">
        <v>148</v>
      </c>
      <c r="S2707">
        <v>0</v>
      </c>
      <c r="T2707">
        <v>-0.49308724246855762</v>
      </c>
      <c r="U2707">
        <v>12</v>
      </c>
      <c r="V2707">
        <v>3008</v>
      </c>
      <c r="W2707">
        <v>149</v>
      </c>
    </row>
    <row r="2708" spans="1:23">
      <c r="A2708" t="s">
        <v>471</v>
      </c>
      <c r="B2708" t="str">
        <f t="shared" si="42"/>
        <v>TERM_SPREAD_marginal_improvement_3_1</v>
      </c>
      <c r="C2708" t="s">
        <v>450</v>
      </c>
      <c r="D2708" t="s">
        <v>337</v>
      </c>
      <c r="E2708">
        <v>3</v>
      </c>
      <c r="F2708">
        <v>1</v>
      </c>
      <c r="G2708">
        <v>1</v>
      </c>
      <c r="H2708" t="s">
        <v>330</v>
      </c>
      <c r="I2708" t="s">
        <v>331</v>
      </c>
      <c r="K2708">
        <v>-4.1019578797891199E-2</v>
      </c>
      <c r="L2708">
        <v>-3.5028017169330679E-3</v>
      </c>
      <c r="M2708">
        <v>-1.491060446136505E-2</v>
      </c>
      <c r="N2708">
        <v>0.46979865771812079</v>
      </c>
      <c r="O2708">
        <v>2.5368602293282202E-3</v>
      </c>
      <c r="P2708">
        <v>0.40859816587498982</v>
      </c>
      <c r="Q2708">
        <v>0.68342517355314325</v>
      </c>
      <c r="R2708">
        <v>148</v>
      </c>
      <c r="S2708">
        <v>0</v>
      </c>
      <c r="T2708">
        <v>-0.72447800686075547</v>
      </c>
      <c r="U2708">
        <v>21</v>
      </c>
      <c r="V2708">
        <v>3008</v>
      </c>
      <c r="W2708">
        <v>149</v>
      </c>
    </row>
    <row r="2709" spans="1:23">
      <c r="A2709" t="s">
        <v>471</v>
      </c>
      <c r="B2709" t="str">
        <f t="shared" si="42"/>
        <v>TERM_SPREAD_marginal_improvement_3_-1</v>
      </c>
      <c r="C2709" t="s">
        <v>450</v>
      </c>
      <c r="D2709" t="s">
        <v>337</v>
      </c>
      <c r="E2709">
        <v>3</v>
      </c>
      <c r="F2709">
        <v>-1</v>
      </c>
      <c r="G2709">
        <v>1</v>
      </c>
      <c r="H2709" t="s">
        <v>330</v>
      </c>
      <c r="I2709" t="s">
        <v>331</v>
      </c>
      <c r="K2709">
        <v>-0.46053766821768832</v>
      </c>
      <c r="L2709">
        <v>-5.0391451484700478E-2</v>
      </c>
      <c r="M2709">
        <v>-0.21450457720464591</v>
      </c>
      <c r="N2709">
        <v>0.51677852348993292</v>
      </c>
      <c r="O2709">
        <v>-1.3519545349055539E-3</v>
      </c>
      <c r="P2709">
        <v>-0.2211035157044221</v>
      </c>
      <c r="Q2709">
        <v>0.8253165828770942</v>
      </c>
      <c r="R2709">
        <v>148</v>
      </c>
      <c r="S2709">
        <v>0</v>
      </c>
      <c r="T2709">
        <v>-0.80055547920325743</v>
      </c>
      <c r="U2709">
        <v>21</v>
      </c>
      <c r="V2709">
        <v>3008</v>
      </c>
      <c r="W2709">
        <v>149</v>
      </c>
    </row>
    <row r="2710" spans="1:23">
      <c r="A2710" t="s">
        <v>471</v>
      </c>
      <c r="B2710" t="str">
        <f t="shared" si="42"/>
        <v>US_BOND_5Y_marginal_improvement_3_1</v>
      </c>
      <c r="C2710" t="s">
        <v>338</v>
      </c>
      <c r="D2710" t="s">
        <v>337</v>
      </c>
      <c r="E2710">
        <v>3</v>
      </c>
      <c r="F2710">
        <v>1</v>
      </c>
      <c r="G2710">
        <v>1</v>
      </c>
      <c r="H2710" t="s">
        <v>330</v>
      </c>
      <c r="I2710" t="s">
        <v>331</v>
      </c>
      <c r="K2710">
        <v>1.7421473716894791</v>
      </c>
      <c r="L2710">
        <v>8.8182544529359808E-2</v>
      </c>
      <c r="M2710">
        <v>0.37553405121807748</v>
      </c>
      <c r="N2710">
        <v>0.57718120805369133</v>
      </c>
      <c r="O2710">
        <v>9.7165529999719818E-3</v>
      </c>
      <c r="P2710">
        <v>1.530495902350125</v>
      </c>
      <c r="Q2710">
        <v>0.12802866577231189</v>
      </c>
      <c r="R2710">
        <v>148</v>
      </c>
      <c r="S2710">
        <v>0</v>
      </c>
      <c r="T2710">
        <v>-0.52076045511438307</v>
      </c>
      <c r="U2710">
        <v>17</v>
      </c>
      <c r="V2710">
        <v>3008</v>
      </c>
      <c r="W2710">
        <v>149</v>
      </c>
    </row>
    <row r="2711" spans="1:23">
      <c r="A2711" t="s">
        <v>471</v>
      </c>
      <c r="B2711" t="str">
        <f t="shared" si="42"/>
        <v>US_BOND_5Y_marginal_improvement_3_-1</v>
      </c>
      <c r="C2711" t="s">
        <v>338</v>
      </c>
      <c r="D2711" t="s">
        <v>337</v>
      </c>
      <c r="E2711">
        <v>3</v>
      </c>
      <c r="F2711">
        <v>-1</v>
      </c>
      <c r="G2711">
        <v>1</v>
      </c>
      <c r="H2711" t="s">
        <v>330</v>
      </c>
      <c r="I2711" t="s">
        <v>331</v>
      </c>
      <c r="K2711">
        <v>-0.81133989387429051</v>
      </c>
      <c r="L2711">
        <v>-0.13040117871913309</v>
      </c>
      <c r="M2711">
        <v>-0.55532626314388511</v>
      </c>
      <c r="N2711">
        <v>0.40939597315436238</v>
      </c>
      <c r="O2711">
        <v>-8.2602587588288361E-3</v>
      </c>
      <c r="P2711">
        <v>-1.33473605892937</v>
      </c>
      <c r="Q2711">
        <v>0.18401243470799489</v>
      </c>
      <c r="R2711">
        <v>148</v>
      </c>
      <c r="S2711">
        <v>0</v>
      </c>
      <c r="T2711">
        <v>-0.88974466051812362</v>
      </c>
      <c r="U2711">
        <v>17</v>
      </c>
      <c r="V2711">
        <v>3008</v>
      </c>
      <c r="W2711">
        <v>149</v>
      </c>
    </row>
    <row r="2712" spans="1:23">
      <c r="A2712" t="s">
        <v>471</v>
      </c>
      <c r="B2712" t="str">
        <f t="shared" si="42"/>
        <v>US_BOND_10Y_marginal_improvement_3_1</v>
      </c>
      <c r="C2712" t="s">
        <v>336</v>
      </c>
      <c r="D2712" t="s">
        <v>337</v>
      </c>
      <c r="E2712">
        <v>3</v>
      </c>
      <c r="F2712">
        <v>1</v>
      </c>
      <c r="G2712">
        <v>1</v>
      </c>
      <c r="H2712" t="s">
        <v>330</v>
      </c>
      <c r="I2712" t="s">
        <v>331</v>
      </c>
      <c r="K2712">
        <v>0.25480500978958748</v>
      </c>
      <c r="L2712">
        <v>1.919757611027095E-2</v>
      </c>
      <c r="M2712">
        <v>8.1724222995469012E-2</v>
      </c>
      <c r="N2712">
        <v>0.57046979865771807</v>
      </c>
      <c r="O2712">
        <v>4.3079455323235044E-3</v>
      </c>
      <c r="P2712">
        <v>0.70204857379357022</v>
      </c>
      <c r="Q2712">
        <v>0.48375148354075947</v>
      </c>
      <c r="R2712">
        <v>148</v>
      </c>
      <c r="S2712">
        <v>0</v>
      </c>
      <c r="T2712">
        <v>-0.73666413815096232</v>
      </c>
      <c r="U2712">
        <v>14</v>
      </c>
      <c r="V2712">
        <v>3008</v>
      </c>
      <c r="W2712">
        <v>149</v>
      </c>
    </row>
    <row r="2713" spans="1:23">
      <c r="A2713" t="s">
        <v>471</v>
      </c>
      <c r="B2713" t="str">
        <f t="shared" si="42"/>
        <v>US_BOND_10Y_marginal_improvement_3_-1</v>
      </c>
      <c r="C2713" t="s">
        <v>336</v>
      </c>
      <c r="D2713" t="s">
        <v>337</v>
      </c>
      <c r="E2713">
        <v>3</v>
      </c>
      <c r="F2713">
        <v>-1</v>
      </c>
      <c r="G2713">
        <v>1</v>
      </c>
      <c r="H2713" t="s">
        <v>330</v>
      </c>
      <c r="I2713" t="s">
        <v>331</v>
      </c>
      <c r="K2713">
        <v>-0.5877177648166827</v>
      </c>
      <c r="L2713">
        <v>-7.1541887224068401E-2</v>
      </c>
      <c r="M2713">
        <v>-0.30455434120604408</v>
      </c>
      <c r="N2713">
        <v>0.41610738255033558</v>
      </c>
      <c r="O2713">
        <v>-3.1408679454725239E-3</v>
      </c>
      <c r="P2713">
        <v>-0.51018342868499511</v>
      </c>
      <c r="Q2713">
        <v>0.61068299402202131</v>
      </c>
      <c r="R2713">
        <v>148</v>
      </c>
      <c r="S2713">
        <v>0</v>
      </c>
      <c r="T2713">
        <v>-0.84490086066581849</v>
      </c>
      <c r="U2713">
        <v>14</v>
      </c>
      <c r="V2713">
        <v>3008</v>
      </c>
      <c r="W2713">
        <v>149</v>
      </c>
    </row>
    <row r="2714" spans="1:23">
      <c r="A2714" t="s">
        <v>471</v>
      </c>
      <c r="B2714" t="str">
        <f t="shared" si="42"/>
        <v>CNY_INDEX_marginal_improvement_3_1</v>
      </c>
      <c r="C2714" t="s">
        <v>388</v>
      </c>
      <c r="D2714" t="s">
        <v>337</v>
      </c>
      <c r="E2714">
        <v>3</v>
      </c>
      <c r="F2714">
        <v>1</v>
      </c>
      <c r="G2714">
        <v>-1</v>
      </c>
      <c r="H2714" t="s">
        <v>468</v>
      </c>
      <c r="I2714" t="s">
        <v>331</v>
      </c>
      <c r="K2714">
        <v>-0.54397244462952365</v>
      </c>
      <c r="L2714">
        <v>-9.1669689928725262E-2</v>
      </c>
      <c r="M2714">
        <v>-0.40634285352635441</v>
      </c>
      <c r="N2714">
        <v>0.39215686274509798</v>
      </c>
      <c r="O2714">
        <v>-5.1848416120320344E-3</v>
      </c>
      <c r="P2714">
        <v>-0.74154163817178986</v>
      </c>
      <c r="Q2714">
        <v>0.4600858987204447</v>
      </c>
      <c r="R2714">
        <v>101</v>
      </c>
      <c r="S2714">
        <v>0</v>
      </c>
      <c r="T2714">
        <v>-0.63590955578854103</v>
      </c>
      <c r="U2714">
        <v>14</v>
      </c>
      <c r="V2714">
        <v>2058</v>
      </c>
      <c r="W2714">
        <v>102</v>
      </c>
    </row>
    <row r="2715" spans="1:23">
      <c r="A2715" t="s">
        <v>471</v>
      </c>
      <c r="B2715" t="str">
        <f t="shared" si="42"/>
        <v>CNY_INDEX_marginal_improvement_3_-1</v>
      </c>
      <c r="C2715" t="s">
        <v>388</v>
      </c>
      <c r="D2715" t="s">
        <v>337</v>
      </c>
      <c r="E2715">
        <v>3</v>
      </c>
      <c r="F2715">
        <v>-1</v>
      </c>
      <c r="G2715">
        <v>-1</v>
      </c>
      <c r="H2715" t="s">
        <v>468</v>
      </c>
      <c r="I2715" t="s">
        <v>331</v>
      </c>
      <c r="K2715">
        <v>0.4466209317673413</v>
      </c>
      <c r="L2715">
        <v>4.6249527511401427E-2</v>
      </c>
      <c r="M2715">
        <v>0.20500958384216739</v>
      </c>
      <c r="N2715">
        <v>0.59803921568627449</v>
      </c>
      <c r="O2715">
        <v>6.1157847608682139E-3</v>
      </c>
      <c r="P2715">
        <v>0.86625045835885051</v>
      </c>
      <c r="Q2715">
        <v>0.38840598964007711</v>
      </c>
      <c r="R2715">
        <v>101</v>
      </c>
      <c r="S2715">
        <v>0</v>
      </c>
      <c r="T2715">
        <v>-0.43895783772342079</v>
      </c>
      <c r="U2715">
        <v>14</v>
      </c>
      <c r="V2715">
        <v>2058</v>
      </c>
      <c r="W2715">
        <v>102</v>
      </c>
    </row>
    <row r="2716" spans="1:23">
      <c r="A2716" t="s">
        <v>471</v>
      </c>
      <c r="B2716" t="str">
        <f t="shared" si="42"/>
        <v>USD_INDEX_marginal_improvement_3_1</v>
      </c>
      <c r="C2716" t="s">
        <v>452</v>
      </c>
      <c r="D2716" t="s">
        <v>337</v>
      </c>
      <c r="E2716">
        <v>3</v>
      </c>
      <c r="F2716">
        <v>1</v>
      </c>
      <c r="G2716">
        <v>1</v>
      </c>
      <c r="H2716" t="s">
        <v>330</v>
      </c>
      <c r="I2716" t="s">
        <v>331</v>
      </c>
      <c r="K2716">
        <v>-0.29586790683100611</v>
      </c>
      <c r="L2716">
        <v>-2.8960307975185558E-2</v>
      </c>
      <c r="M2716">
        <v>-0.1232746501364219</v>
      </c>
      <c r="N2716">
        <v>0.4563758389261745</v>
      </c>
      <c r="O2716">
        <v>5.9505037328153509E-4</v>
      </c>
      <c r="P2716">
        <v>9.3731356748397818E-2</v>
      </c>
      <c r="Q2716">
        <v>0.92544933248484385</v>
      </c>
      <c r="R2716">
        <v>148</v>
      </c>
      <c r="S2716">
        <v>0</v>
      </c>
      <c r="T2716">
        <v>-0.6182760850315141</v>
      </c>
      <c r="U2716">
        <v>19</v>
      </c>
      <c r="V2716">
        <v>3008</v>
      </c>
      <c r="W2716">
        <v>149</v>
      </c>
    </row>
    <row r="2717" spans="1:23">
      <c r="A2717" t="s">
        <v>471</v>
      </c>
      <c r="B2717" t="str">
        <f t="shared" si="42"/>
        <v>USD_INDEX_marginal_improvement_3_-1</v>
      </c>
      <c r="C2717" t="s">
        <v>452</v>
      </c>
      <c r="D2717" t="s">
        <v>337</v>
      </c>
      <c r="E2717">
        <v>3</v>
      </c>
      <c r="F2717">
        <v>-1</v>
      </c>
      <c r="G2717">
        <v>1</v>
      </c>
      <c r="H2717" t="s">
        <v>330</v>
      </c>
      <c r="I2717" t="s">
        <v>331</v>
      </c>
      <c r="K2717">
        <v>-0.26528868777024622</v>
      </c>
      <c r="L2717">
        <v>-2.5495800189222151E-2</v>
      </c>
      <c r="M2717">
        <v>-0.108527362725822</v>
      </c>
      <c r="N2717">
        <v>0.52348993288590606</v>
      </c>
      <c r="O2717">
        <v>8.345679898549218E-4</v>
      </c>
      <c r="P2717">
        <v>0.1336757909780458</v>
      </c>
      <c r="Q2717">
        <v>0.89384054616033703</v>
      </c>
      <c r="R2717">
        <v>148</v>
      </c>
      <c r="S2717">
        <v>0</v>
      </c>
      <c r="T2717">
        <v>-0.59608004889992505</v>
      </c>
      <c r="U2717">
        <v>19</v>
      </c>
      <c r="V2717">
        <v>3008</v>
      </c>
      <c r="W2717">
        <v>149</v>
      </c>
    </row>
    <row r="2718" spans="1:23">
      <c r="A2718" t="s">
        <v>471</v>
      </c>
      <c r="B2718" t="str">
        <f t="shared" si="42"/>
        <v>DR007_marginal_improvement_3_1</v>
      </c>
      <c r="C2718" t="s">
        <v>387</v>
      </c>
      <c r="D2718" t="s">
        <v>337</v>
      </c>
      <c r="E2718">
        <v>3</v>
      </c>
      <c r="F2718">
        <v>1</v>
      </c>
      <c r="G2718">
        <v>1</v>
      </c>
      <c r="H2718" t="s">
        <v>330</v>
      </c>
      <c r="I2718" t="s">
        <v>331</v>
      </c>
      <c r="K2718">
        <v>-0.4429575720511284</v>
      </c>
      <c r="L2718">
        <v>-4.7836816962370743E-2</v>
      </c>
      <c r="M2718">
        <v>-0.2036292038146128</v>
      </c>
      <c r="N2718">
        <v>0.53691275167785235</v>
      </c>
      <c r="O2718">
        <v>-1.138329658446093E-3</v>
      </c>
      <c r="P2718">
        <v>-0.18766518027851531</v>
      </c>
      <c r="Q2718">
        <v>0.85139617115435362</v>
      </c>
      <c r="R2718">
        <v>148</v>
      </c>
      <c r="S2718">
        <v>0</v>
      </c>
      <c r="T2718">
        <v>-0.77081743868768593</v>
      </c>
      <c r="U2718">
        <v>18</v>
      </c>
      <c r="V2718">
        <v>3008</v>
      </c>
      <c r="W2718">
        <v>149</v>
      </c>
    </row>
    <row r="2719" spans="1:23">
      <c r="A2719" t="s">
        <v>471</v>
      </c>
      <c r="B2719" t="str">
        <f t="shared" si="42"/>
        <v>DR007_marginal_improvement_3_-1</v>
      </c>
      <c r="C2719" t="s">
        <v>387</v>
      </c>
      <c r="D2719" t="s">
        <v>337</v>
      </c>
      <c r="E2719">
        <v>3</v>
      </c>
      <c r="F2719">
        <v>-1</v>
      </c>
      <c r="G2719">
        <v>1</v>
      </c>
      <c r="H2719" t="s">
        <v>330</v>
      </c>
      <c r="I2719" t="s">
        <v>331</v>
      </c>
      <c r="K2719">
        <v>-7.1284720519067757E-2</v>
      </c>
      <c r="L2719">
        <v>-6.1763835036362513E-3</v>
      </c>
      <c r="M2719">
        <v>-2.6291298944252091E-2</v>
      </c>
      <c r="N2719">
        <v>0.44295302013422821</v>
      </c>
      <c r="O2719">
        <v>2.3422056030880079E-3</v>
      </c>
      <c r="P2719">
        <v>0.37310999313364662</v>
      </c>
      <c r="Q2719">
        <v>0.70960042840230697</v>
      </c>
      <c r="R2719">
        <v>148</v>
      </c>
      <c r="S2719">
        <v>0</v>
      </c>
      <c r="T2719">
        <v>-0.53500560528405383</v>
      </c>
      <c r="U2719">
        <v>18</v>
      </c>
      <c r="V2719">
        <v>3008</v>
      </c>
      <c r="W2719">
        <v>149</v>
      </c>
    </row>
    <row r="2720" spans="1:23">
      <c r="A2720" t="s">
        <v>471</v>
      </c>
      <c r="B2720" t="str">
        <f t="shared" si="42"/>
        <v>CREDIT_SPREAD_marginal_improvement_3_1</v>
      </c>
      <c r="C2720" t="s">
        <v>453</v>
      </c>
      <c r="D2720" t="s">
        <v>337</v>
      </c>
      <c r="E2720">
        <v>3</v>
      </c>
      <c r="F2720">
        <v>1</v>
      </c>
      <c r="G2720">
        <v>1</v>
      </c>
      <c r="H2720" t="s">
        <v>469</v>
      </c>
      <c r="I2720" t="s">
        <v>331</v>
      </c>
      <c r="K2720">
        <v>-0.11678079158390541</v>
      </c>
      <c r="L2720">
        <v>-1.0755093353913231E-2</v>
      </c>
      <c r="M2720">
        <v>-4.5825710278669468E-2</v>
      </c>
      <c r="N2720">
        <v>0.45454545454545447</v>
      </c>
      <c r="O2720">
        <v>2.0057511837918728E-3</v>
      </c>
      <c r="P2720">
        <v>0.31250997653728507</v>
      </c>
      <c r="Q2720">
        <v>0.75511144243094752</v>
      </c>
      <c r="R2720">
        <v>142</v>
      </c>
      <c r="S2720">
        <v>0</v>
      </c>
      <c r="T2720">
        <v>-0.59094456474727508</v>
      </c>
      <c r="U2720">
        <v>20</v>
      </c>
      <c r="V2720">
        <v>2894</v>
      </c>
      <c r="W2720">
        <v>143</v>
      </c>
    </row>
    <row r="2721" spans="1:23">
      <c r="A2721" t="s">
        <v>471</v>
      </c>
      <c r="B2721" t="str">
        <f t="shared" si="42"/>
        <v>CREDIT_SPREAD_marginal_improvement_3_-1</v>
      </c>
      <c r="C2721" t="s">
        <v>453</v>
      </c>
      <c r="D2721" t="s">
        <v>337</v>
      </c>
      <c r="E2721">
        <v>3</v>
      </c>
      <c r="F2721">
        <v>-1</v>
      </c>
      <c r="G2721">
        <v>1</v>
      </c>
      <c r="H2721" t="s">
        <v>469</v>
      </c>
      <c r="I2721" t="s">
        <v>331</v>
      </c>
      <c r="K2721">
        <v>-0.39871393493860557</v>
      </c>
      <c r="L2721">
        <v>-4.3327891715159272E-2</v>
      </c>
      <c r="M2721">
        <v>-0.18461312676584249</v>
      </c>
      <c r="N2721">
        <v>0.53146853146853146</v>
      </c>
      <c r="O2721">
        <v>-7.0001216521232599E-4</v>
      </c>
      <c r="P2721">
        <v>-0.1110461834503209</v>
      </c>
      <c r="Q2721">
        <v>0.91173652595747634</v>
      </c>
      <c r="R2721">
        <v>142</v>
      </c>
      <c r="S2721">
        <v>0</v>
      </c>
      <c r="T2721">
        <v>-0.73805497760733652</v>
      </c>
      <c r="U2721">
        <v>20</v>
      </c>
      <c r="V2721">
        <v>2894</v>
      </c>
      <c r="W2721">
        <v>143</v>
      </c>
    </row>
    <row r="2722" spans="1:23">
      <c r="A2722" t="s">
        <v>471</v>
      </c>
      <c r="B2722" t="str">
        <f t="shared" si="42"/>
        <v>electricity_yoy_marginal_improvement_6_1</v>
      </c>
      <c r="C2722" t="s">
        <v>435</v>
      </c>
      <c r="D2722" t="s">
        <v>337</v>
      </c>
      <c r="E2722">
        <v>6</v>
      </c>
      <c r="F2722">
        <v>1</v>
      </c>
      <c r="G2722">
        <v>-1</v>
      </c>
      <c r="H2722" t="s">
        <v>330</v>
      </c>
      <c r="I2722" t="s">
        <v>331</v>
      </c>
      <c r="K2722">
        <v>-0.31517491780284063</v>
      </c>
      <c r="L2722">
        <v>-3.121942208037487E-2</v>
      </c>
      <c r="M2722">
        <v>-0.13289103682714171</v>
      </c>
      <c r="N2722">
        <v>0.53020134228187921</v>
      </c>
      <c r="O2722">
        <v>2.4581877841960218E-4</v>
      </c>
      <c r="P2722">
        <v>4.0308976070360707E-2</v>
      </c>
      <c r="Q2722">
        <v>0.96790112300102882</v>
      </c>
      <c r="R2722">
        <v>148</v>
      </c>
      <c r="S2722">
        <v>0</v>
      </c>
      <c r="T2722">
        <v>-0.62658055644743726</v>
      </c>
      <c r="U2722">
        <v>21</v>
      </c>
      <c r="V2722">
        <v>3008</v>
      </c>
      <c r="W2722">
        <v>149</v>
      </c>
    </row>
    <row r="2723" spans="1:23">
      <c r="A2723" t="s">
        <v>471</v>
      </c>
      <c r="B2723" t="str">
        <f t="shared" si="42"/>
        <v>electricity_yoy_marginal_improvement_6_-1</v>
      </c>
      <c r="C2723" t="s">
        <v>435</v>
      </c>
      <c r="D2723" t="s">
        <v>337</v>
      </c>
      <c r="E2723">
        <v>6</v>
      </c>
      <c r="F2723">
        <v>-1</v>
      </c>
      <c r="G2723">
        <v>-1</v>
      </c>
      <c r="H2723" t="s">
        <v>330</v>
      </c>
      <c r="I2723" t="s">
        <v>331</v>
      </c>
      <c r="K2723">
        <v>-0.24457525344211539</v>
      </c>
      <c r="L2723">
        <v>-2.3223339083441211E-2</v>
      </c>
      <c r="M2723">
        <v>-9.8854283767373527E-2</v>
      </c>
      <c r="N2723">
        <v>0.44966442953020141</v>
      </c>
      <c r="O2723">
        <v>9.2877010374268272E-4</v>
      </c>
      <c r="P2723">
        <v>0.1493856881801896</v>
      </c>
      <c r="Q2723">
        <v>0.88145267607463329</v>
      </c>
      <c r="R2723">
        <v>148</v>
      </c>
      <c r="S2723">
        <v>0</v>
      </c>
      <c r="T2723">
        <v>-0.68276424570002237</v>
      </c>
      <c r="U2723">
        <v>21</v>
      </c>
      <c r="V2723">
        <v>3008</v>
      </c>
      <c r="W2723">
        <v>149</v>
      </c>
    </row>
    <row r="2724" spans="1:23">
      <c r="A2724" t="s">
        <v>471</v>
      </c>
      <c r="B2724" t="str">
        <f t="shared" si="42"/>
        <v>electricity_ytd_yoy_marginal_improvement_6_1</v>
      </c>
      <c r="C2724" t="s">
        <v>436</v>
      </c>
      <c r="D2724" t="s">
        <v>337</v>
      </c>
      <c r="E2724">
        <v>6</v>
      </c>
      <c r="F2724">
        <v>1</v>
      </c>
      <c r="G2724">
        <v>-1</v>
      </c>
      <c r="H2724" t="s">
        <v>330</v>
      </c>
      <c r="I2724" t="s">
        <v>331</v>
      </c>
      <c r="K2724">
        <v>-0.65675349432938845</v>
      </c>
      <c r="L2724">
        <v>-8.5687489917145698E-2</v>
      </c>
      <c r="M2724">
        <v>-0.36479399501517262</v>
      </c>
      <c r="N2724">
        <v>0.48322147651006708</v>
      </c>
      <c r="O2724">
        <v>-4.3270002617441143E-3</v>
      </c>
      <c r="P2724">
        <v>-0.70396400875165877</v>
      </c>
      <c r="Q2724">
        <v>0.48256130896579119</v>
      </c>
      <c r="R2724">
        <v>148</v>
      </c>
      <c r="S2724">
        <v>0</v>
      </c>
      <c r="T2724">
        <v>-0.66287977247462582</v>
      </c>
      <c r="U2724">
        <v>15</v>
      </c>
      <c r="V2724">
        <v>3008</v>
      </c>
      <c r="W2724">
        <v>149</v>
      </c>
    </row>
    <row r="2725" spans="1:23">
      <c r="A2725" t="s">
        <v>471</v>
      </c>
      <c r="B2725" t="str">
        <f t="shared" si="42"/>
        <v>electricity_ytd_yoy_marginal_improvement_6_-1</v>
      </c>
      <c r="C2725" t="s">
        <v>436</v>
      </c>
      <c r="D2725" t="s">
        <v>337</v>
      </c>
      <c r="E2725">
        <v>6</v>
      </c>
      <c r="F2725">
        <v>-1</v>
      </c>
      <c r="G2725">
        <v>-1</v>
      </c>
      <c r="H2725" t="s">
        <v>330</v>
      </c>
      <c r="I2725" t="s">
        <v>331</v>
      </c>
      <c r="K2725">
        <v>0.50717867657397786</v>
      </c>
      <c r="L2725">
        <v>3.4965887074425613E-2</v>
      </c>
      <c r="M2725">
        <v>0.1488589016607057</v>
      </c>
      <c r="N2725">
        <v>0.48993288590604028</v>
      </c>
      <c r="O2725">
        <v>5.561867320135189E-3</v>
      </c>
      <c r="P2725">
        <v>0.89587997637151084</v>
      </c>
      <c r="Q2725">
        <v>0.37177168243456199</v>
      </c>
      <c r="R2725">
        <v>148</v>
      </c>
      <c r="S2725">
        <v>0</v>
      </c>
      <c r="T2725">
        <v>-0.67938246031121197</v>
      </c>
      <c r="U2725">
        <v>15</v>
      </c>
      <c r="V2725">
        <v>3008</v>
      </c>
      <c r="W2725">
        <v>149</v>
      </c>
    </row>
    <row r="2726" spans="1:23">
      <c r="A2726" t="s">
        <v>471</v>
      </c>
      <c r="B2726" t="str">
        <f t="shared" si="42"/>
        <v>industrial_value_added_yoy_marginal_improvement_6_1</v>
      </c>
      <c r="C2726" t="s">
        <v>437</v>
      </c>
      <c r="D2726" t="s">
        <v>337</v>
      </c>
      <c r="E2726">
        <v>6</v>
      </c>
      <c r="F2726">
        <v>1</v>
      </c>
      <c r="G2726">
        <v>-1</v>
      </c>
      <c r="H2726" t="s">
        <v>330</v>
      </c>
      <c r="I2726" t="s">
        <v>331</v>
      </c>
      <c r="K2726">
        <v>-0.39562172554230879</v>
      </c>
      <c r="L2726">
        <v>-4.1308670770383922E-2</v>
      </c>
      <c r="M2726">
        <v>-0.17583893573110521</v>
      </c>
      <c r="N2726">
        <v>0.53020134228187921</v>
      </c>
      <c r="O2726">
        <v>-5.1551059477065423E-4</v>
      </c>
      <c r="P2726">
        <v>-8.3462038826995516E-2</v>
      </c>
      <c r="Q2726">
        <v>0.93359694212977618</v>
      </c>
      <c r="R2726">
        <v>148</v>
      </c>
      <c r="S2726">
        <v>0</v>
      </c>
      <c r="T2726">
        <v>-0.62230403087119013</v>
      </c>
      <c r="U2726">
        <v>20</v>
      </c>
      <c r="V2726">
        <v>3008</v>
      </c>
      <c r="W2726">
        <v>149</v>
      </c>
    </row>
    <row r="2727" spans="1:23">
      <c r="A2727" t="s">
        <v>471</v>
      </c>
      <c r="B2727" t="str">
        <f t="shared" si="42"/>
        <v>industrial_value_added_yoy_marginal_improvement_6_-1</v>
      </c>
      <c r="C2727" t="s">
        <v>437</v>
      </c>
      <c r="D2727" t="s">
        <v>337</v>
      </c>
      <c r="E2727">
        <v>6</v>
      </c>
      <c r="F2727">
        <v>-1</v>
      </c>
      <c r="G2727">
        <v>-1</v>
      </c>
      <c r="H2727" t="s">
        <v>330</v>
      </c>
      <c r="I2727" t="s">
        <v>331</v>
      </c>
      <c r="K2727">
        <v>-0.14402314573687311</v>
      </c>
      <c r="L2727">
        <v>-1.294376071852266E-2</v>
      </c>
      <c r="M2727">
        <v>-5.5097805537109933E-2</v>
      </c>
      <c r="N2727">
        <v>0.4563758389261745</v>
      </c>
      <c r="O2727">
        <v>1.797403765841954E-3</v>
      </c>
      <c r="P2727">
        <v>0.28748694930696889</v>
      </c>
      <c r="Q2727">
        <v>0.77414163896945476</v>
      </c>
      <c r="R2727">
        <v>148</v>
      </c>
      <c r="S2727">
        <v>0</v>
      </c>
      <c r="T2727">
        <v>-0.6736683176989483</v>
      </c>
      <c r="U2727">
        <v>20</v>
      </c>
      <c r="V2727">
        <v>3008</v>
      </c>
      <c r="W2727">
        <v>149</v>
      </c>
    </row>
    <row r="2728" spans="1:23">
      <c r="A2728" t="s">
        <v>471</v>
      </c>
      <c r="B2728" t="str">
        <f t="shared" si="42"/>
        <v>fixedasset_investment_yoy_marginal_improvement_6_1</v>
      </c>
      <c r="C2728" t="s">
        <v>344</v>
      </c>
      <c r="D2728" t="s">
        <v>337</v>
      </c>
      <c r="E2728">
        <v>6</v>
      </c>
      <c r="F2728">
        <v>1</v>
      </c>
      <c r="G2728">
        <v>1</v>
      </c>
      <c r="H2728" t="s">
        <v>330</v>
      </c>
      <c r="I2728" t="s">
        <v>331</v>
      </c>
      <c r="K2728">
        <v>-0.35775493958623372</v>
      </c>
      <c r="L2728">
        <v>-3.6415455725187118E-2</v>
      </c>
      <c r="M2728">
        <v>-0.15500927325943989</v>
      </c>
      <c r="N2728">
        <v>0.52348993288590606</v>
      </c>
      <c r="O2728">
        <v>-1.7965238803899951E-4</v>
      </c>
      <c r="P2728">
        <v>-2.9425939991089219E-2</v>
      </c>
      <c r="Q2728">
        <v>0.97656452761878176</v>
      </c>
      <c r="R2728">
        <v>148</v>
      </c>
      <c r="S2728">
        <v>0</v>
      </c>
      <c r="T2728">
        <v>-0.7193205628170789</v>
      </c>
      <c r="U2728">
        <v>17</v>
      </c>
      <c r="V2728">
        <v>3008</v>
      </c>
      <c r="W2728">
        <v>149</v>
      </c>
    </row>
    <row r="2729" spans="1:23">
      <c r="A2729" t="s">
        <v>471</v>
      </c>
      <c r="B2729" t="str">
        <f t="shared" si="42"/>
        <v>fixedasset_investment_yoy_marginal_improvement_6_-1</v>
      </c>
      <c r="C2729" t="s">
        <v>344</v>
      </c>
      <c r="D2729" t="s">
        <v>337</v>
      </c>
      <c r="E2729">
        <v>6</v>
      </c>
      <c r="F2729">
        <v>-1</v>
      </c>
      <c r="G2729">
        <v>1</v>
      </c>
      <c r="H2729" t="s">
        <v>330</v>
      </c>
      <c r="I2729" t="s">
        <v>331</v>
      </c>
      <c r="K2729">
        <v>-0.19449156398029679</v>
      </c>
      <c r="L2729">
        <v>-1.7956168264081859E-2</v>
      </c>
      <c r="M2729">
        <v>-7.6433825630099123E-2</v>
      </c>
      <c r="N2729">
        <v>0.46308724832214759</v>
      </c>
      <c r="O2729">
        <v>1.36062901236492E-3</v>
      </c>
      <c r="P2729">
        <v>0.21886858978880949</v>
      </c>
      <c r="Q2729">
        <v>0.82705395015624716</v>
      </c>
      <c r="R2729">
        <v>148</v>
      </c>
      <c r="S2729">
        <v>0</v>
      </c>
      <c r="T2729">
        <v>-0.68825122816465334</v>
      </c>
      <c r="U2729">
        <v>17</v>
      </c>
      <c r="V2729">
        <v>3008</v>
      </c>
      <c r="W2729">
        <v>149</v>
      </c>
    </row>
    <row r="2730" spans="1:23">
      <c r="A2730" t="s">
        <v>471</v>
      </c>
      <c r="B2730" t="str">
        <f t="shared" si="42"/>
        <v>fixedasset_investment_ytd_yoy_marginal_improvement_6_1</v>
      </c>
      <c r="C2730" t="s">
        <v>390</v>
      </c>
      <c r="D2730" t="s">
        <v>337</v>
      </c>
      <c r="E2730">
        <v>6</v>
      </c>
      <c r="F2730">
        <v>1</v>
      </c>
      <c r="G2730">
        <v>-1</v>
      </c>
      <c r="H2730" t="s">
        <v>330</v>
      </c>
      <c r="I2730" t="s">
        <v>331</v>
      </c>
      <c r="K2730">
        <v>-0.81215434695467659</v>
      </c>
      <c r="L2730">
        <v>-0.13071630749922261</v>
      </c>
      <c r="M2730">
        <v>-0.55666966990229827</v>
      </c>
      <c r="N2730">
        <v>0.40939597315436238</v>
      </c>
      <c r="O2730">
        <v>-8.4928540753153054E-3</v>
      </c>
      <c r="P2730">
        <v>-1.4182314906769611</v>
      </c>
      <c r="Q2730">
        <v>0.1582253907427143</v>
      </c>
      <c r="R2730">
        <v>148</v>
      </c>
      <c r="S2730">
        <v>0</v>
      </c>
      <c r="T2730">
        <v>-0.86469611599946195</v>
      </c>
      <c r="U2730">
        <v>13</v>
      </c>
      <c r="V2730">
        <v>3008</v>
      </c>
      <c r="W2730">
        <v>149</v>
      </c>
    </row>
    <row r="2731" spans="1:23">
      <c r="A2731" t="s">
        <v>471</v>
      </c>
      <c r="B2731" t="str">
        <f t="shared" si="42"/>
        <v>fixedasset_investment_ytd_yoy_marginal_improvement_6_-1</v>
      </c>
      <c r="C2731" t="s">
        <v>390</v>
      </c>
      <c r="D2731" t="s">
        <v>337</v>
      </c>
      <c r="E2731">
        <v>6</v>
      </c>
      <c r="F2731">
        <v>-1</v>
      </c>
      <c r="G2731">
        <v>-1</v>
      </c>
      <c r="H2731" t="s">
        <v>330</v>
      </c>
      <c r="I2731" t="s">
        <v>331</v>
      </c>
      <c r="K2731">
        <v>1.7540366559904019</v>
      </c>
      <c r="L2731">
        <v>8.8577027528098817E-2</v>
      </c>
      <c r="M2731">
        <v>0.37721494447268422</v>
      </c>
      <c r="N2731">
        <v>0.57718120805369133</v>
      </c>
      <c r="O2731">
        <v>9.5098270848039488E-3</v>
      </c>
      <c r="P2731">
        <v>1.569669350413305</v>
      </c>
      <c r="Q2731">
        <v>0.1186275761889159</v>
      </c>
      <c r="R2731">
        <v>148</v>
      </c>
      <c r="S2731">
        <v>0</v>
      </c>
      <c r="T2731">
        <v>-0.4930872424685574</v>
      </c>
      <c r="U2731">
        <v>13</v>
      </c>
      <c r="V2731">
        <v>3008</v>
      </c>
      <c r="W2731">
        <v>149</v>
      </c>
    </row>
    <row r="2732" spans="1:23">
      <c r="A2732" t="s">
        <v>471</v>
      </c>
      <c r="B2732" t="str">
        <f t="shared" si="42"/>
        <v>pmi_manufacturing_marginal_improvement_6_1</v>
      </c>
      <c r="C2732" t="s">
        <v>347</v>
      </c>
      <c r="D2732" t="s">
        <v>337</v>
      </c>
      <c r="E2732">
        <v>6</v>
      </c>
      <c r="F2732">
        <v>1</v>
      </c>
      <c r="G2732">
        <v>1</v>
      </c>
      <c r="H2732" t="s">
        <v>330</v>
      </c>
      <c r="I2732" t="s">
        <v>331</v>
      </c>
      <c r="K2732">
        <v>-0.52949642731638069</v>
      </c>
      <c r="L2732">
        <v>-6.1210039479024592E-2</v>
      </c>
      <c r="M2732">
        <v>-0.2605630718907142</v>
      </c>
      <c r="N2732">
        <v>0.5436241610738255</v>
      </c>
      <c r="O2732">
        <v>-2.2175391729832789E-3</v>
      </c>
      <c r="P2732">
        <v>-0.36072531169486938</v>
      </c>
      <c r="Q2732">
        <v>0.71881914621946152</v>
      </c>
      <c r="R2732">
        <v>148</v>
      </c>
      <c r="S2732">
        <v>0</v>
      </c>
      <c r="T2732">
        <v>-0.6997458049098132</v>
      </c>
      <c r="U2732">
        <v>20</v>
      </c>
      <c r="V2732">
        <v>3008</v>
      </c>
      <c r="W2732">
        <v>149</v>
      </c>
    </row>
    <row r="2733" spans="1:23">
      <c r="A2733" t="s">
        <v>471</v>
      </c>
      <c r="B2733" t="str">
        <f t="shared" si="42"/>
        <v>pmi_manufacturing_marginal_improvement_6_-1</v>
      </c>
      <c r="C2733" t="s">
        <v>347</v>
      </c>
      <c r="D2733" t="s">
        <v>337</v>
      </c>
      <c r="E2733">
        <v>6</v>
      </c>
      <c r="F2733">
        <v>-1</v>
      </c>
      <c r="G2733">
        <v>1</v>
      </c>
      <c r="H2733" t="s">
        <v>330</v>
      </c>
      <c r="I2733" t="s">
        <v>331</v>
      </c>
      <c r="K2733">
        <v>9.9532169765573997E-2</v>
      </c>
      <c r="L2733">
        <v>7.9808027942829263E-3</v>
      </c>
      <c r="M2733">
        <v>3.3973225796479947E-2</v>
      </c>
      <c r="N2733">
        <v>0.43624161073825501</v>
      </c>
      <c r="O2733">
        <v>3.4612279188450659E-3</v>
      </c>
      <c r="P2733">
        <v>0.55510141310235872</v>
      </c>
      <c r="Q2733">
        <v>0.57966331154388895</v>
      </c>
      <c r="R2733">
        <v>148</v>
      </c>
      <c r="S2733">
        <v>0</v>
      </c>
      <c r="T2733">
        <v>-0.54585376325334589</v>
      </c>
      <c r="U2733">
        <v>20</v>
      </c>
      <c r="V2733">
        <v>3008</v>
      </c>
      <c r="W2733">
        <v>149</v>
      </c>
    </row>
    <row r="2734" spans="1:23">
      <c r="A2734" t="s">
        <v>471</v>
      </c>
      <c r="B2734" t="str">
        <f t="shared" si="42"/>
        <v>pmi_manufacturing_neworder_marginal_improvement_6_1</v>
      </c>
      <c r="C2734" t="s">
        <v>424</v>
      </c>
      <c r="D2734" t="s">
        <v>337</v>
      </c>
      <c r="E2734">
        <v>6</v>
      </c>
      <c r="F2734">
        <v>1</v>
      </c>
      <c r="G2734">
        <v>1</v>
      </c>
      <c r="H2734" t="s">
        <v>330</v>
      </c>
      <c r="I2734" t="s">
        <v>331</v>
      </c>
      <c r="K2734">
        <v>-0.37345356001199742</v>
      </c>
      <c r="L2734">
        <v>-3.8411112287111249E-2</v>
      </c>
      <c r="M2734">
        <v>-0.16350441919347711</v>
      </c>
      <c r="N2734">
        <v>0.5436241610738255</v>
      </c>
      <c r="O2734">
        <v>-3.9361981843815601E-4</v>
      </c>
      <c r="P2734">
        <v>-6.5094850109679997E-2</v>
      </c>
      <c r="Q2734">
        <v>0.94818632435691763</v>
      </c>
      <c r="R2734">
        <v>148</v>
      </c>
      <c r="S2734">
        <v>0</v>
      </c>
      <c r="T2734">
        <v>-0.69429674274597375</v>
      </c>
      <c r="U2734">
        <v>18</v>
      </c>
      <c r="V2734">
        <v>3008</v>
      </c>
      <c r="W2734">
        <v>149</v>
      </c>
    </row>
    <row r="2735" spans="1:23">
      <c r="A2735" t="s">
        <v>471</v>
      </c>
      <c r="B2735" t="str">
        <f t="shared" si="42"/>
        <v>pmi_manufacturing_neworder_marginal_improvement_6_-1</v>
      </c>
      <c r="C2735" t="s">
        <v>424</v>
      </c>
      <c r="D2735" t="s">
        <v>337</v>
      </c>
      <c r="E2735">
        <v>6</v>
      </c>
      <c r="F2735">
        <v>-1</v>
      </c>
      <c r="G2735">
        <v>1</v>
      </c>
      <c r="H2735" t="s">
        <v>330</v>
      </c>
      <c r="I2735" t="s">
        <v>331</v>
      </c>
      <c r="K2735">
        <v>-0.17430890810714991</v>
      </c>
      <c r="L2735">
        <v>-1.5918060043465632E-2</v>
      </c>
      <c r="M2735">
        <v>-6.7758338853599484E-2</v>
      </c>
      <c r="N2735">
        <v>0.43624161073825501</v>
      </c>
      <c r="O2735">
        <v>1.438108089178115E-3</v>
      </c>
      <c r="P2735">
        <v>0.23480874169318139</v>
      </c>
      <c r="Q2735">
        <v>0.81468173366856922</v>
      </c>
      <c r="R2735">
        <v>148</v>
      </c>
      <c r="S2735">
        <v>0</v>
      </c>
      <c r="T2735">
        <v>-0.70329561183409162</v>
      </c>
      <c r="U2735">
        <v>18</v>
      </c>
      <c r="V2735">
        <v>3008</v>
      </c>
      <c r="W2735">
        <v>149</v>
      </c>
    </row>
    <row r="2736" spans="1:23">
      <c r="A2736" t="s">
        <v>471</v>
      </c>
      <c r="B2736" t="str">
        <f t="shared" si="42"/>
        <v>pmi_nonmanufacturing_marginal_improvement_6_1</v>
      </c>
      <c r="C2736" t="s">
        <v>342</v>
      </c>
      <c r="D2736" t="s">
        <v>337</v>
      </c>
      <c r="E2736">
        <v>6</v>
      </c>
      <c r="F2736">
        <v>1</v>
      </c>
      <c r="G2736">
        <v>-1</v>
      </c>
      <c r="H2736" t="s">
        <v>330</v>
      </c>
      <c r="I2736" t="s">
        <v>331</v>
      </c>
      <c r="K2736">
        <v>0.1014730413287022</v>
      </c>
      <c r="L2736">
        <v>8.1297433219778004E-3</v>
      </c>
      <c r="M2736">
        <v>3.4607275684219403E-2</v>
      </c>
      <c r="N2736">
        <v>0.51677852348993292</v>
      </c>
      <c r="O2736">
        <v>3.4546475373778752E-3</v>
      </c>
      <c r="P2736">
        <v>0.56443075167179824</v>
      </c>
      <c r="Q2736">
        <v>0.57331543577382371</v>
      </c>
      <c r="R2736">
        <v>148</v>
      </c>
      <c r="S2736">
        <v>0</v>
      </c>
      <c r="T2736">
        <v>-0.67804800801051002</v>
      </c>
      <c r="U2736">
        <v>22</v>
      </c>
      <c r="V2736">
        <v>3008</v>
      </c>
      <c r="W2736">
        <v>149</v>
      </c>
    </row>
    <row r="2737" spans="1:23">
      <c r="A2737" t="s">
        <v>471</v>
      </c>
      <c r="B2737" t="str">
        <f t="shared" si="42"/>
        <v>pmi_nonmanufacturing_marginal_improvement_6_-1</v>
      </c>
      <c r="C2737" t="s">
        <v>342</v>
      </c>
      <c r="D2737" t="s">
        <v>337</v>
      </c>
      <c r="E2737">
        <v>6</v>
      </c>
      <c r="F2737">
        <v>-1</v>
      </c>
      <c r="G2737">
        <v>-1</v>
      </c>
      <c r="H2737" t="s">
        <v>330</v>
      </c>
      <c r="I2737" t="s">
        <v>331</v>
      </c>
      <c r="K2737">
        <v>-0.53032548710296412</v>
      </c>
      <c r="L2737">
        <v>-6.1348735785765607E-2</v>
      </c>
      <c r="M2737">
        <v>-0.26115370782700392</v>
      </c>
      <c r="N2737">
        <v>0.46979865771812079</v>
      </c>
      <c r="O2737">
        <v>-2.2432895413630151E-3</v>
      </c>
      <c r="P2737">
        <v>-0.36023541260055769</v>
      </c>
      <c r="Q2737">
        <v>0.71918467153843824</v>
      </c>
      <c r="R2737">
        <v>148</v>
      </c>
      <c r="S2737">
        <v>0</v>
      </c>
      <c r="T2737">
        <v>-0.7660898217019495</v>
      </c>
      <c r="U2737">
        <v>22</v>
      </c>
      <c r="V2737">
        <v>3008</v>
      </c>
      <c r="W2737">
        <v>149</v>
      </c>
    </row>
    <row r="2738" spans="1:23">
      <c r="A2738" t="s">
        <v>471</v>
      </c>
      <c r="B2738" t="str">
        <f t="shared" si="42"/>
        <v>export_yoy_marginal_improvement_6_1</v>
      </c>
      <c r="C2738" t="s">
        <v>438</v>
      </c>
      <c r="D2738" t="s">
        <v>337</v>
      </c>
      <c r="E2738">
        <v>6</v>
      </c>
      <c r="F2738">
        <v>1</v>
      </c>
      <c r="G2738">
        <v>-1</v>
      </c>
      <c r="H2738" t="s">
        <v>330</v>
      </c>
      <c r="I2738" t="s">
        <v>331</v>
      </c>
      <c r="K2738">
        <v>-0.61764542155866264</v>
      </c>
      <c r="L2738">
        <v>-7.738513504096145E-2</v>
      </c>
      <c r="M2738">
        <v>-0.32943646020754169</v>
      </c>
      <c r="N2738">
        <v>0.51677852348993292</v>
      </c>
      <c r="O2738">
        <v>-3.6791858610543829E-3</v>
      </c>
      <c r="P2738">
        <v>-0.60782447962229558</v>
      </c>
      <c r="Q2738">
        <v>0.54423545125244377</v>
      </c>
      <c r="R2738">
        <v>148</v>
      </c>
      <c r="S2738">
        <v>0</v>
      </c>
      <c r="T2738">
        <v>-0.72992464448678207</v>
      </c>
      <c r="U2738">
        <v>16</v>
      </c>
      <c r="V2738">
        <v>3008</v>
      </c>
      <c r="W2738">
        <v>149</v>
      </c>
    </row>
    <row r="2739" spans="1:23">
      <c r="A2739" t="s">
        <v>471</v>
      </c>
      <c r="B2739" t="str">
        <f t="shared" si="42"/>
        <v>export_yoy_marginal_improvement_6_-1</v>
      </c>
      <c r="C2739" t="s">
        <v>438</v>
      </c>
      <c r="D2739" t="s">
        <v>337</v>
      </c>
      <c r="E2739">
        <v>6</v>
      </c>
      <c r="F2739">
        <v>-1</v>
      </c>
      <c r="G2739">
        <v>-1</v>
      </c>
      <c r="H2739" t="s">
        <v>330</v>
      </c>
      <c r="I2739" t="s">
        <v>331</v>
      </c>
      <c r="K2739">
        <v>0.3530211048189329</v>
      </c>
      <c r="L2739">
        <v>2.565251656026413E-2</v>
      </c>
      <c r="M2739">
        <v>0.1092053951518667</v>
      </c>
      <c r="N2739">
        <v>0.46979865771812079</v>
      </c>
      <c r="O2739">
        <v>4.7523913069005708E-3</v>
      </c>
      <c r="P2739">
        <v>0.77511277570764903</v>
      </c>
      <c r="Q2739">
        <v>0.43950969434556802</v>
      </c>
      <c r="R2739">
        <v>148</v>
      </c>
      <c r="S2739">
        <v>0</v>
      </c>
      <c r="T2739">
        <v>-0.59952393581461239</v>
      </c>
      <c r="U2739">
        <v>16</v>
      </c>
      <c r="V2739">
        <v>3008</v>
      </c>
      <c r="W2739">
        <v>149</v>
      </c>
    </row>
    <row r="2740" spans="1:23">
      <c r="A2740" t="s">
        <v>471</v>
      </c>
      <c r="B2740" t="str">
        <f t="shared" si="42"/>
        <v>trade_balance_yoy_marginal_improvement_6_1</v>
      </c>
      <c r="C2740" t="s">
        <v>439</v>
      </c>
      <c r="D2740" t="s">
        <v>337</v>
      </c>
      <c r="E2740">
        <v>6</v>
      </c>
      <c r="F2740">
        <v>1</v>
      </c>
      <c r="G2740">
        <v>1</v>
      </c>
      <c r="H2740" t="s">
        <v>330</v>
      </c>
      <c r="I2740" t="s">
        <v>331</v>
      </c>
      <c r="K2740">
        <v>-0.63972310243990749</v>
      </c>
      <c r="L2740">
        <v>-8.1970772587184326E-2</v>
      </c>
      <c r="M2740">
        <v>-0.3489649340292662</v>
      </c>
      <c r="N2740">
        <v>0.51677852348993292</v>
      </c>
      <c r="O2740">
        <v>-3.8778943003336158E-3</v>
      </c>
      <c r="P2740">
        <v>-0.618416956577863</v>
      </c>
      <c r="Q2740">
        <v>0.5372511006711681</v>
      </c>
      <c r="R2740">
        <v>148</v>
      </c>
      <c r="S2740">
        <v>0</v>
      </c>
      <c r="T2740">
        <v>-0.83360933978358964</v>
      </c>
      <c r="U2740">
        <v>26</v>
      </c>
      <c r="V2740">
        <v>3008</v>
      </c>
      <c r="W2740">
        <v>149</v>
      </c>
    </row>
    <row r="2741" spans="1:23">
      <c r="A2741" t="s">
        <v>471</v>
      </c>
      <c r="B2741" t="str">
        <f t="shared" si="42"/>
        <v>trade_balance_yoy_marginal_improvement_6_-1</v>
      </c>
      <c r="C2741" t="s">
        <v>439</v>
      </c>
      <c r="D2741" t="s">
        <v>337</v>
      </c>
      <c r="E2741">
        <v>6</v>
      </c>
      <c r="F2741">
        <v>-1</v>
      </c>
      <c r="G2741">
        <v>1</v>
      </c>
      <c r="H2741" t="s">
        <v>330</v>
      </c>
      <c r="I2741" t="s">
        <v>331</v>
      </c>
      <c r="K2741">
        <v>0.43593390988659442</v>
      </c>
      <c r="L2741">
        <v>3.0775741996747819E-2</v>
      </c>
      <c r="M2741">
        <v>0.13101809872749581</v>
      </c>
      <c r="N2741">
        <v>0.47651006711409388</v>
      </c>
      <c r="O2741">
        <v>5.3982711193064081E-3</v>
      </c>
      <c r="P2741">
        <v>0.84421586632086731</v>
      </c>
      <c r="Q2741">
        <v>0.39991131847116729</v>
      </c>
      <c r="R2741">
        <v>148</v>
      </c>
      <c r="S2741">
        <v>0</v>
      </c>
      <c r="T2741">
        <v>-0.57270630096464026</v>
      </c>
      <c r="U2741">
        <v>26</v>
      </c>
      <c r="V2741">
        <v>3008</v>
      </c>
      <c r="W2741">
        <v>149</v>
      </c>
    </row>
    <row r="2742" spans="1:23">
      <c r="A2742" t="s">
        <v>471</v>
      </c>
      <c r="B2742" t="str">
        <f t="shared" si="42"/>
        <v>CPI_marginal_improvement_6_1</v>
      </c>
      <c r="C2742" t="s">
        <v>386</v>
      </c>
      <c r="D2742" t="s">
        <v>337</v>
      </c>
      <c r="E2742">
        <v>6</v>
      </c>
      <c r="F2742">
        <v>1</v>
      </c>
      <c r="G2742">
        <v>-1</v>
      </c>
      <c r="H2742" t="s">
        <v>330</v>
      </c>
      <c r="I2742" t="s">
        <v>331</v>
      </c>
      <c r="K2742">
        <v>-0.57548229557851061</v>
      </c>
      <c r="L2742">
        <v>-6.9264289071967911E-2</v>
      </c>
      <c r="M2742">
        <v>-0.29485618613506093</v>
      </c>
      <c r="N2742">
        <v>0.46979865771812079</v>
      </c>
      <c r="O2742">
        <v>-2.9290275904962099E-3</v>
      </c>
      <c r="P2742">
        <v>-0.47744868877319541</v>
      </c>
      <c r="Q2742">
        <v>0.63374698736578527</v>
      </c>
      <c r="R2742">
        <v>148</v>
      </c>
      <c r="S2742">
        <v>0</v>
      </c>
      <c r="T2742">
        <v>-0.72558295120588279</v>
      </c>
      <c r="U2742">
        <v>15</v>
      </c>
      <c r="V2742">
        <v>3008</v>
      </c>
      <c r="W2742">
        <v>149</v>
      </c>
    </row>
    <row r="2743" spans="1:23">
      <c r="A2743" t="s">
        <v>471</v>
      </c>
      <c r="B2743" t="str">
        <f t="shared" si="42"/>
        <v>CPI_marginal_improvement_6_-1</v>
      </c>
      <c r="C2743" t="s">
        <v>386</v>
      </c>
      <c r="D2743" t="s">
        <v>337</v>
      </c>
      <c r="E2743">
        <v>6</v>
      </c>
      <c r="F2743">
        <v>-1</v>
      </c>
      <c r="G2743">
        <v>-1</v>
      </c>
      <c r="H2743" t="s">
        <v>330</v>
      </c>
      <c r="I2743" t="s">
        <v>331</v>
      </c>
      <c r="K2743">
        <v>0.21863896079497719</v>
      </c>
      <c r="L2743">
        <v>1.6703503422698111E-2</v>
      </c>
      <c r="M2743">
        <v>7.1106357696002986E-2</v>
      </c>
      <c r="N2743">
        <v>0.51677852348993292</v>
      </c>
      <c r="O2743">
        <v>4.152915685792743E-3</v>
      </c>
      <c r="P2743">
        <v>0.66751764963367988</v>
      </c>
      <c r="Q2743">
        <v>0.50548104597014254</v>
      </c>
      <c r="R2743">
        <v>148</v>
      </c>
      <c r="S2743">
        <v>0</v>
      </c>
      <c r="T2743">
        <v>-0.57175292662697808</v>
      </c>
      <c r="U2743">
        <v>15</v>
      </c>
      <c r="V2743">
        <v>3008</v>
      </c>
      <c r="W2743">
        <v>149</v>
      </c>
    </row>
    <row r="2744" spans="1:23">
      <c r="A2744" t="s">
        <v>471</v>
      </c>
      <c r="B2744" t="str">
        <f t="shared" si="42"/>
        <v>core_CPI_marginal_improvement_6_1</v>
      </c>
      <c r="C2744" t="s">
        <v>440</v>
      </c>
      <c r="D2744" t="s">
        <v>337</v>
      </c>
      <c r="E2744">
        <v>6</v>
      </c>
      <c r="F2744">
        <v>1</v>
      </c>
      <c r="G2744">
        <v>-1</v>
      </c>
      <c r="H2744" t="s">
        <v>330</v>
      </c>
      <c r="I2744" t="s">
        <v>331</v>
      </c>
      <c r="K2744">
        <v>-0.51882236958007555</v>
      </c>
      <c r="L2744">
        <v>-5.9444060335541282E-2</v>
      </c>
      <c r="M2744">
        <v>-0.25304433043474911</v>
      </c>
      <c r="N2744">
        <v>0.48993288590604028</v>
      </c>
      <c r="O2744">
        <v>-2.0789110266947772E-3</v>
      </c>
      <c r="P2744">
        <v>-0.33660650980690021</v>
      </c>
      <c r="Q2744">
        <v>0.73689035987636475</v>
      </c>
      <c r="R2744">
        <v>148</v>
      </c>
      <c r="S2744">
        <v>0</v>
      </c>
      <c r="T2744">
        <v>-0.75704379077602935</v>
      </c>
      <c r="U2744">
        <v>17</v>
      </c>
      <c r="V2744">
        <v>3008</v>
      </c>
      <c r="W2744">
        <v>149</v>
      </c>
    </row>
    <row r="2745" spans="1:23">
      <c r="A2745" t="s">
        <v>471</v>
      </c>
      <c r="B2745" t="str">
        <f t="shared" si="42"/>
        <v>core_CPI_marginal_improvement_6_-1</v>
      </c>
      <c r="C2745" t="s">
        <v>440</v>
      </c>
      <c r="D2745" t="s">
        <v>337</v>
      </c>
      <c r="E2745">
        <v>6</v>
      </c>
      <c r="F2745">
        <v>-1</v>
      </c>
      <c r="G2745">
        <v>-1</v>
      </c>
      <c r="H2745" t="s">
        <v>330</v>
      </c>
      <c r="I2745" t="s">
        <v>331</v>
      </c>
      <c r="K2745">
        <v>7.5141032021372345E-2</v>
      </c>
      <c r="L2745">
        <v>6.0882273506563944E-3</v>
      </c>
      <c r="M2745">
        <v>2.5916658532160571E-2</v>
      </c>
      <c r="N2745">
        <v>0.49664429530201343</v>
      </c>
      <c r="O2745">
        <v>3.2986539623675098E-3</v>
      </c>
      <c r="P2745">
        <v>0.53383018878971167</v>
      </c>
      <c r="Q2745">
        <v>0.59425989776461252</v>
      </c>
      <c r="R2745">
        <v>148</v>
      </c>
      <c r="S2745">
        <v>0</v>
      </c>
      <c r="T2745">
        <v>-0.85376976893460665</v>
      </c>
      <c r="U2745">
        <v>17</v>
      </c>
      <c r="V2745">
        <v>3008</v>
      </c>
      <c r="W2745">
        <v>149</v>
      </c>
    </row>
    <row r="2746" spans="1:23">
      <c r="A2746" t="s">
        <v>471</v>
      </c>
      <c r="B2746" t="str">
        <f t="shared" si="42"/>
        <v>PPI_marginal_improvement_6_1</v>
      </c>
      <c r="C2746" t="s">
        <v>421</v>
      </c>
      <c r="D2746" t="s">
        <v>337</v>
      </c>
      <c r="E2746">
        <v>6</v>
      </c>
      <c r="F2746">
        <v>1</v>
      </c>
      <c r="G2746">
        <v>1</v>
      </c>
      <c r="H2746" t="s">
        <v>330</v>
      </c>
      <c r="I2746" t="s">
        <v>331</v>
      </c>
      <c r="K2746">
        <v>1.2806901504338459</v>
      </c>
      <c r="L2746">
        <v>7.1513321089016646E-2</v>
      </c>
      <c r="M2746">
        <v>0.30451158197828732</v>
      </c>
      <c r="N2746">
        <v>0.55704697986577179</v>
      </c>
      <c r="O2746">
        <v>8.2332547516377717E-3</v>
      </c>
      <c r="P2746">
        <v>1.356696692666792</v>
      </c>
      <c r="Q2746">
        <v>0.1769433910532397</v>
      </c>
      <c r="R2746">
        <v>148</v>
      </c>
      <c r="S2746">
        <v>0</v>
      </c>
      <c r="T2746">
        <v>-0.61909918624469462</v>
      </c>
      <c r="U2746">
        <v>13</v>
      </c>
      <c r="V2746">
        <v>3008</v>
      </c>
      <c r="W2746">
        <v>149</v>
      </c>
    </row>
    <row r="2747" spans="1:23">
      <c r="A2747" t="s">
        <v>471</v>
      </c>
      <c r="B2747" t="str">
        <f t="shared" si="42"/>
        <v>PPI_marginal_improvement_6_-1</v>
      </c>
      <c r="C2747" t="s">
        <v>421</v>
      </c>
      <c r="D2747" t="s">
        <v>337</v>
      </c>
      <c r="E2747">
        <v>6</v>
      </c>
      <c r="F2747">
        <v>-1</v>
      </c>
      <c r="G2747">
        <v>1</v>
      </c>
      <c r="H2747" t="s">
        <v>330</v>
      </c>
      <c r="I2747" t="s">
        <v>331</v>
      </c>
      <c r="K2747">
        <v>-0.77316786585110453</v>
      </c>
      <c r="L2747">
        <v>-0.11687308086902159</v>
      </c>
      <c r="M2747">
        <v>-0.49765842508981212</v>
      </c>
      <c r="N2747">
        <v>0.42953020134228193</v>
      </c>
      <c r="O2747">
        <v>-7.2870444755925709E-3</v>
      </c>
      <c r="P2747">
        <v>-1.230281348911362</v>
      </c>
      <c r="Q2747">
        <v>0.2205436584018812</v>
      </c>
      <c r="R2747">
        <v>148</v>
      </c>
      <c r="S2747">
        <v>0</v>
      </c>
      <c r="T2747">
        <v>-0.90436384685693239</v>
      </c>
      <c r="U2747">
        <v>13</v>
      </c>
      <c r="V2747">
        <v>3008</v>
      </c>
      <c r="W2747">
        <v>149</v>
      </c>
    </row>
    <row r="2748" spans="1:23">
      <c r="A2748" t="s">
        <v>471</v>
      </c>
      <c r="B2748" t="str">
        <f t="shared" si="42"/>
        <v>CPI_PPI_marginal_improvement_6_1</v>
      </c>
      <c r="C2748" t="s">
        <v>345</v>
      </c>
      <c r="D2748" t="s">
        <v>337</v>
      </c>
      <c r="E2748">
        <v>6</v>
      </c>
      <c r="F2748">
        <v>1</v>
      </c>
      <c r="G2748">
        <v>-1</v>
      </c>
      <c r="H2748" t="s">
        <v>330</v>
      </c>
      <c r="I2748" t="s">
        <v>331</v>
      </c>
      <c r="K2748">
        <v>-0.73241258080637106</v>
      </c>
      <c r="L2748">
        <v>-0.10456302286802339</v>
      </c>
      <c r="M2748">
        <v>-0.44520100705146809</v>
      </c>
      <c r="N2748">
        <v>0.44295302013422821</v>
      </c>
      <c r="O2748">
        <v>-6.0695170775177778E-3</v>
      </c>
      <c r="P2748">
        <v>-0.99781060810339361</v>
      </c>
      <c r="Q2748">
        <v>0.31999980436734898</v>
      </c>
      <c r="R2748">
        <v>148</v>
      </c>
      <c r="S2748">
        <v>0</v>
      </c>
      <c r="T2748">
        <v>-0.87704153147054897</v>
      </c>
      <c r="U2748">
        <v>11</v>
      </c>
      <c r="V2748">
        <v>3008</v>
      </c>
      <c r="W2748">
        <v>149</v>
      </c>
    </row>
    <row r="2749" spans="1:23">
      <c r="A2749" t="s">
        <v>471</v>
      </c>
      <c r="B2749" t="str">
        <f t="shared" si="42"/>
        <v>CPI_PPI_marginal_improvement_6_-1</v>
      </c>
      <c r="C2749" t="s">
        <v>345</v>
      </c>
      <c r="D2749" t="s">
        <v>337</v>
      </c>
      <c r="E2749">
        <v>6</v>
      </c>
      <c r="F2749">
        <v>-1</v>
      </c>
      <c r="G2749">
        <v>-1</v>
      </c>
      <c r="H2749" t="s">
        <v>330</v>
      </c>
      <c r="I2749" t="s">
        <v>331</v>
      </c>
      <c r="K2749">
        <v>0.93332637130045715</v>
      </c>
      <c r="L2749">
        <v>5.6782646046205532E-2</v>
      </c>
      <c r="M2749">
        <v>0.24176511456373151</v>
      </c>
      <c r="N2749">
        <v>0.53691275167785235</v>
      </c>
      <c r="O2749">
        <v>7.2157924665420831E-3</v>
      </c>
      <c r="P2749">
        <v>1.1726618542497049</v>
      </c>
      <c r="Q2749">
        <v>0.24281544427357141</v>
      </c>
      <c r="R2749">
        <v>148</v>
      </c>
      <c r="S2749">
        <v>0</v>
      </c>
      <c r="T2749">
        <v>-0.61961095266855126</v>
      </c>
      <c r="U2749">
        <v>11</v>
      </c>
      <c r="V2749">
        <v>3008</v>
      </c>
      <c r="W2749">
        <v>149</v>
      </c>
    </row>
    <row r="2750" spans="1:23">
      <c r="A2750" t="s">
        <v>471</v>
      </c>
      <c r="B2750" t="str">
        <f t="shared" si="42"/>
        <v>core_CPI_PPI_marginal_improvement_6_1</v>
      </c>
      <c r="C2750" t="s">
        <v>420</v>
      </c>
      <c r="D2750" t="s">
        <v>337</v>
      </c>
      <c r="E2750">
        <v>6</v>
      </c>
      <c r="F2750">
        <v>1</v>
      </c>
      <c r="G2750">
        <v>-1</v>
      </c>
      <c r="H2750" t="s">
        <v>330</v>
      </c>
      <c r="I2750" t="s">
        <v>331</v>
      </c>
      <c r="K2750">
        <v>-0.7788271287717321</v>
      </c>
      <c r="L2750">
        <v>-0.11874039071246111</v>
      </c>
      <c r="M2750">
        <v>-0.50561717668763384</v>
      </c>
      <c r="N2750">
        <v>0.41610738255033558</v>
      </c>
      <c r="O2750">
        <v>-7.4530025703542996E-3</v>
      </c>
      <c r="P2750">
        <v>-1.2538960083210759</v>
      </c>
      <c r="Q2750">
        <v>0.21185676271153339</v>
      </c>
      <c r="R2750">
        <v>148</v>
      </c>
      <c r="S2750">
        <v>0</v>
      </c>
      <c r="T2750">
        <v>-0.89058994914783862</v>
      </c>
      <c r="U2750">
        <v>15</v>
      </c>
      <c r="V2750">
        <v>3008</v>
      </c>
      <c r="W2750">
        <v>149</v>
      </c>
    </row>
    <row r="2751" spans="1:23">
      <c r="A2751" t="s">
        <v>471</v>
      </c>
      <c r="B2751" t="str">
        <f t="shared" si="42"/>
        <v>core_CPI_PPI_marginal_improvement_6_-1</v>
      </c>
      <c r="C2751" t="s">
        <v>420</v>
      </c>
      <c r="D2751" t="s">
        <v>337</v>
      </c>
      <c r="E2751">
        <v>6</v>
      </c>
      <c r="F2751">
        <v>-1</v>
      </c>
      <c r="G2751">
        <v>-1</v>
      </c>
      <c r="H2751" t="s">
        <v>330</v>
      </c>
      <c r="I2751" t="s">
        <v>331</v>
      </c>
      <c r="K2751">
        <v>1.3390473310867561</v>
      </c>
      <c r="L2751">
        <v>7.3783761434584871E-2</v>
      </c>
      <c r="M2751">
        <v>0.31418405243662079</v>
      </c>
      <c r="N2751">
        <v>0.57046979865771807</v>
      </c>
      <c r="O2751">
        <v>8.3914590923798819E-3</v>
      </c>
      <c r="P2751">
        <v>1.3898450562940949</v>
      </c>
      <c r="Q2751">
        <v>0.16666294688941211</v>
      </c>
      <c r="R2751">
        <v>148</v>
      </c>
      <c r="S2751">
        <v>0</v>
      </c>
      <c r="T2751">
        <v>-0.57845627184679627</v>
      </c>
      <c r="U2751">
        <v>15</v>
      </c>
      <c r="V2751">
        <v>3008</v>
      </c>
      <c r="W2751">
        <v>149</v>
      </c>
    </row>
    <row r="2752" spans="1:23">
      <c r="A2752" t="s">
        <v>471</v>
      </c>
      <c r="B2752" t="str">
        <f t="shared" si="42"/>
        <v>tot_retail_sales_yoy_marginal_improvement_6_1</v>
      </c>
      <c r="C2752" t="s">
        <v>441</v>
      </c>
      <c r="D2752" t="s">
        <v>337</v>
      </c>
      <c r="E2752">
        <v>6</v>
      </c>
      <c r="F2752">
        <v>1</v>
      </c>
      <c r="G2752">
        <v>1</v>
      </c>
      <c r="H2752" t="s">
        <v>330</v>
      </c>
      <c r="I2752" t="s">
        <v>331</v>
      </c>
      <c r="K2752">
        <v>0.15437123738490841</v>
      </c>
      <c r="L2752">
        <v>1.209922782886785E-2</v>
      </c>
      <c r="M2752">
        <v>5.150538714410554E-2</v>
      </c>
      <c r="N2752">
        <v>0.5436241610738255</v>
      </c>
      <c r="O2752">
        <v>3.627538560212792E-3</v>
      </c>
      <c r="P2752">
        <v>0.60624731862786763</v>
      </c>
      <c r="Q2752">
        <v>0.54527926924306525</v>
      </c>
      <c r="R2752">
        <v>148</v>
      </c>
      <c r="S2752">
        <v>0</v>
      </c>
      <c r="T2752">
        <v>-0.63837596500883331</v>
      </c>
      <c r="U2752">
        <v>16</v>
      </c>
      <c r="V2752">
        <v>3008</v>
      </c>
      <c r="W2752">
        <v>149</v>
      </c>
    </row>
    <row r="2753" spans="1:23">
      <c r="A2753" t="s">
        <v>471</v>
      </c>
      <c r="B2753" t="str">
        <f t="shared" si="42"/>
        <v>tot_retail_sales_yoy_marginal_improvement_6_-1</v>
      </c>
      <c r="C2753" t="s">
        <v>441</v>
      </c>
      <c r="D2753" t="s">
        <v>337</v>
      </c>
      <c r="E2753">
        <v>6</v>
      </c>
      <c r="F2753">
        <v>-1</v>
      </c>
      <c r="G2753">
        <v>1</v>
      </c>
      <c r="H2753" t="s">
        <v>330</v>
      </c>
      <c r="I2753" t="s">
        <v>331</v>
      </c>
      <c r="K2753">
        <v>-0.55184796935235858</v>
      </c>
      <c r="L2753">
        <v>-6.5030155105355258E-2</v>
      </c>
      <c r="M2753">
        <v>-0.27682785729111797</v>
      </c>
      <c r="N2753">
        <v>0.44295302013422821</v>
      </c>
      <c r="O2753">
        <v>-2.7008768522673011E-3</v>
      </c>
      <c r="P2753">
        <v>-0.44708645069359437</v>
      </c>
      <c r="Q2753">
        <v>0.65546623661759984</v>
      </c>
      <c r="R2753">
        <v>148</v>
      </c>
      <c r="S2753">
        <v>0</v>
      </c>
      <c r="T2753">
        <v>-0.6945483097841848</v>
      </c>
      <c r="U2753">
        <v>16</v>
      </c>
      <c r="V2753">
        <v>3008</v>
      </c>
      <c r="W2753">
        <v>149</v>
      </c>
    </row>
    <row r="2754" spans="1:23">
      <c r="A2754" t="s">
        <v>471</v>
      </c>
      <c r="B2754" t="str">
        <f t="shared" si="42"/>
        <v>consumer_confidence_marginal_improvement_6_1</v>
      </c>
      <c r="C2754" t="s">
        <v>442</v>
      </c>
      <c r="D2754" t="s">
        <v>337</v>
      </c>
      <c r="E2754">
        <v>6</v>
      </c>
      <c r="F2754">
        <v>1</v>
      </c>
      <c r="G2754">
        <v>-1</v>
      </c>
      <c r="H2754" t="s">
        <v>330</v>
      </c>
      <c r="I2754" t="s">
        <v>331</v>
      </c>
      <c r="K2754">
        <v>-0.32311607517986562</v>
      </c>
      <c r="L2754">
        <v>-3.216559470404956E-2</v>
      </c>
      <c r="M2754">
        <v>-0.13691862769337029</v>
      </c>
      <c r="N2754">
        <v>0.4563758389261745</v>
      </c>
      <c r="O2754">
        <v>2.6889982389467201E-4</v>
      </c>
      <c r="P2754">
        <v>4.2771359964142421E-2</v>
      </c>
      <c r="Q2754">
        <v>0.96594144427807616</v>
      </c>
      <c r="R2754">
        <v>148</v>
      </c>
      <c r="S2754">
        <v>0</v>
      </c>
      <c r="T2754">
        <v>-0.66597733791909108</v>
      </c>
      <c r="U2754">
        <v>16</v>
      </c>
      <c r="V2754">
        <v>3008</v>
      </c>
      <c r="W2754">
        <v>149</v>
      </c>
    </row>
    <row r="2755" spans="1:23">
      <c r="A2755" t="s">
        <v>471</v>
      </c>
      <c r="B2755" t="str">
        <f t="shared" ref="B2755:B2818" si="43">C2755&amp;"_"&amp;D2755&amp;"_"&amp;E2755&amp;"_"&amp;F2755</f>
        <v>consumer_confidence_marginal_improvement_6_-1</v>
      </c>
      <c r="C2755" t="s">
        <v>442</v>
      </c>
      <c r="D2755" t="s">
        <v>337</v>
      </c>
      <c r="E2755">
        <v>6</v>
      </c>
      <c r="F2755">
        <v>-1</v>
      </c>
      <c r="G2755">
        <v>-1</v>
      </c>
      <c r="H2755" t="s">
        <v>330</v>
      </c>
      <c r="I2755" t="s">
        <v>331</v>
      </c>
      <c r="K2755">
        <v>-0.23571266034609459</v>
      </c>
      <c r="L2755">
        <v>-2.2268424347049339E-2</v>
      </c>
      <c r="M2755">
        <v>-9.4789545492462976E-2</v>
      </c>
      <c r="N2755">
        <v>0.53020134228187921</v>
      </c>
      <c r="O2755">
        <v>1.0120719344990539E-3</v>
      </c>
      <c r="P2755">
        <v>0.16476894824351709</v>
      </c>
      <c r="Q2755">
        <v>0.8693506759009817</v>
      </c>
      <c r="R2755">
        <v>148</v>
      </c>
      <c r="S2755">
        <v>0</v>
      </c>
      <c r="T2755">
        <v>-0.70800923924754888</v>
      </c>
      <c r="U2755">
        <v>16</v>
      </c>
      <c r="V2755">
        <v>3008</v>
      </c>
      <c r="W2755">
        <v>149</v>
      </c>
    </row>
    <row r="2756" spans="1:23">
      <c r="A2756" t="s">
        <v>471</v>
      </c>
      <c r="B2756" t="str">
        <f t="shared" si="43"/>
        <v>M1_marginal_improvement_6_1</v>
      </c>
      <c r="C2756" t="s">
        <v>343</v>
      </c>
      <c r="D2756" t="s">
        <v>337</v>
      </c>
      <c r="E2756">
        <v>6</v>
      </c>
      <c r="F2756">
        <v>1</v>
      </c>
      <c r="G2756">
        <v>-1</v>
      </c>
      <c r="H2756" t="s">
        <v>330</v>
      </c>
      <c r="I2756" t="s">
        <v>331</v>
      </c>
      <c r="K2756">
        <v>-0.81987150945767429</v>
      </c>
      <c r="L2756">
        <v>-0.1337659949605409</v>
      </c>
      <c r="M2756">
        <v>-0.56967461298217936</v>
      </c>
      <c r="N2756">
        <v>0.4563758389261745</v>
      </c>
      <c r="O2756">
        <v>-8.7362368780986265E-3</v>
      </c>
      <c r="P2756">
        <v>-1.454693773827525</v>
      </c>
      <c r="Q2756">
        <v>0.14787165221158441</v>
      </c>
      <c r="R2756">
        <v>148</v>
      </c>
      <c r="S2756">
        <v>0</v>
      </c>
      <c r="T2756">
        <v>-0.84059191173611547</v>
      </c>
      <c r="U2756">
        <v>13</v>
      </c>
      <c r="V2756">
        <v>3008</v>
      </c>
      <c r="W2756">
        <v>149</v>
      </c>
    </row>
    <row r="2757" spans="1:23">
      <c r="A2757" t="s">
        <v>471</v>
      </c>
      <c r="B2757" t="str">
        <f t="shared" si="43"/>
        <v>M1_marginal_improvement_6_-1</v>
      </c>
      <c r="C2757" t="s">
        <v>343</v>
      </c>
      <c r="D2757" t="s">
        <v>337</v>
      </c>
      <c r="E2757">
        <v>6</v>
      </c>
      <c r="F2757">
        <v>-1</v>
      </c>
      <c r="G2757">
        <v>-1</v>
      </c>
      <c r="H2757" t="s">
        <v>330</v>
      </c>
      <c r="I2757" t="s">
        <v>331</v>
      </c>
      <c r="K2757">
        <v>1.872026588340916</v>
      </c>
      <c r="L2757">
        <v>9.2409502000605936E-2</v>
      </c>
      <c r="M2757">
        <v>0.39354805609303162</v>
      </c>
      <c r="N2757">
        <v>0.53691275167785235</v>
      </c>
      <c r="O2757">
        <v>9.8771879944186073E-3</v>
      </c>
      <c r="P2757">
        <v>1.5990581661936001</v>
      </c>
      <c r="Q2757">
        <v>0.1119403500740641</v>
      </c>
      <c r="R2757">
        <v>148</v>
      </c>
      <c r="S2757">
        <v>0</v>
      </c>
      <c r="T2757">
        <v>-0.56366382895550748</v>
      </c>
      <c r="U2757">
        <v>13</v>
      </c>
      <c r="V2757">
        <v>3008</v>
      </c>
      <c r="W2757">
        <v>149</v>
      </c>
    </row>
    <row r="2758" spans="1:23">
      <c r="A2758" t="s">
        <v>471</v>
      </c>
      <c r="B2758" t="str">
        <f t="shared" si="43"/>
        <v>M2_marginal_improvement_6_1</v>
      </c>
      <c r="C2758" t="s">
        <v>341</v>
      </c>
      <c r="D2758" t="s">
        <v>337</v>
      </c>
      <c r="E2758">
        <v>6</v>
      </c>
      <c r="F2758">
        <v>1</v>
      </c>
      <c r="G2758">
        <v>-1</v>
      </c>
      <c r="H2758" t="s">
        <v>330</v>
      </c>
      <c r="I2758" t="s">
        <v>331</v>
      </c>
      <c r="K2758">
        <v>-0.59378594018766062</v>
      </c>
      <c r="L2758">
        <v>-7.2694529816819786E-2</v>
      </c>
      <c r="M2758">
        <v>-0.30946262809695801</v>
      </c>
      <c r="N2758">
        <v>0.4563758389261745</v>
      </c>
      <c r="O2758">
        <v>-3.1212803213382248E-3</v>
      </c>
      <c r="P2758">
        <v>-0.49530012893327741</v>
      </c>
      <c r="Q2758">
        <v>0.62112286609711331</v>
      </c>
      <c r="R2758">
        <v>148</v>
      </c>
      <c r="S2758">
        <v>0</v>
      </c>
      <c r="T2758">
        <v>-0.69776429768001058</v>
      </c>
      <c r="U2758">
        <v>13</v>
      </c>
      <c r="V2758">
        <v>3008</v>
      </c>
      <c r="W2758">
        <v>149</v>
      </c>
    </row>
    <row r="2759" spans="1:23">
      <c r="A2759" t="s">
        <v>471</v>
      </c>
      <c r="B2759" t="str">
        <f t="shared" si="43"/>
        <v>M2_marginal_improvement_6_-1</v>
      </c>
      <c r="C2759" t="s">
        <v>341</v>
      </c>
      <c r="D2759" t="s">
        <v>337</v>
      </c>
      <c r="E2759">
        <v>6</v>
      </c>
      <c r="F2759">
        <v>-1</v>
      </c>
      <c r="G2759">
        <v>-1</v>
      </c>
      <c r="H2759" t="s">
        <v>330</v>
      </c>
      <c r="I2759" t="s">
        <v>331</v>
      </c>
      <c r="K2759">
        <v>0.27354974959327372</v>
      </c>
      <c r="L2759">
        <v>2.0464440778308779E-2</v>
      </c>
      <c r="M2759">
        <v>8.7117691547744083E-2</v>
      </c>
      <c r="N2759">
        <v>0.53691275167785235</v>
      </c>
      <c r="O2759">
        <v>4.5545234774990529E-3</v>
      </c>
      <c r="P2759">
        <v>0.72507023168496421</v>
      </c>
      <c r="Q2759">
        <v>0.46955377742400001</v>
      </c>
      <c r="R2759">
        <v>148</v>
      </c>
      <c r="S2759">
        <v>0</v>
      </c>
      <c r="T2759">
        <v>-0.62200542064448283</v>
      </c>
      <c r="U2759">
        <v>13</v>
      </c>
      <c r="V2759">
        <v>3008</v>
      </c>
      <c r="W2759">
        <v>149</v>
      </c>
    </row>
    <row r="2760" spans="1:23">
      <c r="A2760" t="s">
        <v>471</v>
      </c>
      <c r="B2760" t="str">
        <f t="shared" si="43"/>
        <v>M2_M1_marginal_improvement_6_1</v>
      </c>
      <c r="C2760" t="s">
        <v>334</v>
      </c>
      <c r="D2760" t="s">
        <v>337</v>
      </c>
      <c r="E2760">
        <v>6</v>
      </c>
      <c r="F2760">
        <v>1</v>
      </c>
      <c r="G2760">
        <v>1</v>
      </c>
      <c r="H2760" t="s">
        <v>330</v>
      </c>
      <c r="I2760" t="s">
        <v>331</v>
      </c>
      <c r="K2760">
        <v>2.1874770462212592</v>
      </c>
      <c r="L2760">
        <v>0.1019885480736045</v>
      </c>
      <c r="M2760">
        <v>0.4343750678398503</v>
      </c>
      <c r="N2760">
        <v>0.5436241610738255</v>
      </c>
      <c r="O2760">
        <v>1.0666867755749619E-2</v>
      </c>
      <c r="P2760">
        <v>1.7094363318129011</v>
      </c>
      <c r="Q2760">
        <v>8.94660360793577E-2</v>
      </c>
      <c r="R2760">
        <v>148</v>
      </c>
      <c r="S2760">
        <v>0</v>
      </c>
      <c r="T2760">
        <v>-0.6527649382662527</v>
      </c>
      <c r="U2760">
        <v>14</v>
      </c>
      <c r="V2760">
        <v>3008</v>
      </c>
      <c r="W2760">
        <v>149</v>
      </c>
    </row>
    <row r="2761" spans="1:23">
      <c r="A2761" t="s">
        <v>471</v>
      </c>
      <c r="B2761" t="str">
        <f t="shared" si="43"/>
        <v>M2_M1_marginal_improvement_6_-1</v>
      </c>
      <c r="C2761" t="s">
        <v>334</v>
      </c>
      <c r="D2761" t="s">
        <v>337</v>
      </c>
      <c r="E2761">
        <v>6</v>
      </c>
      <c r="F2761">
        <v>-1</v>
      </c>
      <c r="G2761">
        <v>1</v>
      </c>
      <c r="H2761" t="s">
        <v>330</v>
      </c>
      <c r="I2761" t="s">
        <v>331</v>
      </c>
      <c r="K2761">
        <v>-0.83769802679251493</v>
      </c>
      <c r="L2761">
        <v>-0.14129574239646109</v>
      </c>
      <c r="M2761">
        <v>-0.60178665985764046</v>
      </c>
      <c r="N2761">
        <v>0.44295302013422821</v>
      </c>
      <c r="O2761">
        <v>-9.3138171057679797E-3</v>
      </c>
      <c r="P2761">
        <v>-1.512277958027578</v>
      </c>
      <c r="Q2761">
        <v>0.13259555810419421</v>
      </c>
      <c r="R2761">
        <v>148</v>
      </c>
      <c r="S2761">
        <v>0</v>
      </c>
      <c r="T2761">
        <v>-0.85525503210573495</v>
      </c>
      <c r="U2761">
        <v>14</v>
      </c>
      <c r="V2761">
        <v>3008</v>
      </c>
      <c r="W2761">
        <v>149</v>
      </c>
    </row>
    <row r="2762" spans="1:23">
      <c r="A2762" t="s">
        <v>471</v>
      </c>
      <c r="B2762" t="str">
        <f t="shared" si="43"/>
        <v>TSF_newadded_MA12_yoy_marginal_improvement_6_1</v>
      </c>
      <c r="C2762" t="s">
        <v>332</v>
      </c>
      <c r="D2762" t="s">
        <v>337</v>
      </c>
      <c r="E2762">
        <v>6</v>
      </c>
      <c r="F2762">
        <v>1</v>
      </c>
      <c r="G2762">
        <v>-1</v>
      </c>
      <c r="H2762" t="s">
        <v>330</v>
      </c>
      <c r="I2762" t="s">
        <v>331</v>
      </c>
      <c r="K2762">
        <v>-0.83554336922040395</v>
      </c>
      <c r="L2762">
        <v>-0.1403464635911055</v>
      </c>
      <c r="M2762">
        <v>-0.59773832345502831</v>
      </c>
      <c r="N2762">
        <v>0.47651006711409388</v>
      </c>
      <c r="O2762">
        <v>-9.2731710453438625E-3</v>
      </c>
      <c r="P2762">
        <v>-1.5373558621108381</v>
      </c>
      <c r="Q2762">
        <v>0.12634137070594381</v>
      </c>
      <c r="R2762">
        <v>148</v>
      </c>
      <c r="S2762">
        <v>0</v>
      </c>
      <c r="T2762">
        <v>-0.86521810172324753</v>
      </c>
      <c r="U2762">
        <v>12</v>
      </c>
      <c r="V2762">
        <v>3008</v>
      </c>
      <c r="W2762">
        <v>149</v>
      </c>
    </row>
    <row r="2763" spans="1:23">
      <c r="A2763" t="s">
        <v>471</v>
      </c>
      <c r="B2763" t="str">
        <f t="shared" si="43"/>
        <v>TSF_newadded_MA12_yoy_marginal_improvement_6_-1</v>
      </c>
      <c r="C2763" t="s">
        <v>332</v>
      </c>
      <c r="D2763" t="s">
        <v>337</v>
      </c>
      <c r="E2763">
        <v>6</v>
      </c>
      <c r="F2763">
        <v>-1</v>
      </c>
      <c r="G2763">
        <v>-1</v>
      </c>
      <c r="H2763" t="s">
        <v>330</v>
      </c>
      <c r="I2763" t="s">
        <v>331</v>
      </c>
      <c r="K2763">
        <v>2.145715753161705</v>
      </c>
      <c r="L2763">
        <v>0.10077166903091329</v>
      </c>
      <c r="M2763">
        <v>0.42918850220405941</v>
      </c>
      <c r="N2763">
        <v>0.52348993288590606</v>
      </c>
      <c r="O2763">
        <v>1.0573126883953191E-2</v>
      </c>
      <c r="P2763">
        <v>1.6754818806436951</v>
      </c>
      <c r="Q2763">
        <v>9.5951204508849586E-2</v>
      </c>
      <c r="R2763">
        <v>148</v>
      </c>
      <c r="S2763">
        <v>0</v>
      </c>
      <c r="T2763">
        <v>-0.46040568806065629</v>
      </c>
      <c r="U2763">
        <v>12</v>
      </c>
      <c r="V2763">
        <v>3008</v>
      </c>
      <c r="W2763">
        <v>149</v>
      </c>
    </row>
    <row r="2764" spans="1:23">
      <c r="A2764" t="s">
        <v>471</v>
      </c>
      <c r="B2764" t="str">
        <f t="shared" si="43"/>
        <v>TSF_yoy_marginal_improvement_6_1</v>
      </c>
      <c r="C2764" t="s">
        <v>391</v>
      </c>
      <c r="D2764" t="s">
        <v>337</v>
      </c>
      <c r="E2764">
        <v>6</v>
      </c>
      <c r="F2764">
        <v>1</v>
      </c>
      <c r="G2764">
        <v>-1</v>
      </c>
      <c r="H2764" t="s">
        <v>330</v>
      </c>
      <c r="I2764" t="s">
        <v>331</v>
      </c>
      <c r="K2764">
        <v>-4.1677075965956267E-2</v>
      </c>
      <c r="L2764">
        <v>-3.5600575032240789E-3</v>
      </c>
      <c r="M2764">
        <v>-1.5154322882415871E-2</v>
      </c>
      <c r="N2764">
        <v>0.47651006711409388</v>
      </c>
      <c r="O2764">
        <v>2.5041551048575238E-3</v>
      </c>
      <c r="P2764">
        <v>0.40963433048225112</v>
      </c>
      <c r="Q2764">
        <v>0.6826664823669939</v>
      </c>
      <c r="R2764">
        <v>148</v>
      </c>
      <c r="S2764">
        <v>0</v>
      </c>
      <c r="T2764">
        <v>-0.66036697062361582</v>
      </c>
      <c r="U2764">
        <v>11</v>
      </c>
      <c r="V2764">
        <v>3008</v>
      </c>
      <c r="W2764">
        <v>149</v>
      </c>
    </row>
    <row r="2765" spans="1:23">
      <c r="A2765" t="s">
        <v>471</v>
      </c>
      <c r="B2765" t="str">
        <f t="shared" si="43"/>
        <v>TSF_yoy_marginal_improvement_6_-1</v>
      </c>
      <c r="C2765" t="s">
        <v>391</v>
      </c>
      <c r="D2765" t="s">
        <v>337</v>
      </c>
      <c r="E2765">
        <v>6</v>
      </c>
      <c r="F2765">
        <v>-1</v>
      </c>
      <c r="G2765">
        <v>-1</v>
      </c>
      <c r="H2765" t="s">
        <v>330</v>
      </c>
      <c r="I2765" t="s">
        <v>331</v>
      </c>
      <c r="K2765">
        <v>-0.46016754772225721</v>
      </c>
      <c r="L2765">
        <v>-5.0336886646625167E-2</v>
      </c>
      <c r="M2765">
        <v>-0.21427222241429961</v>
      </c>
      <c r="N2765">
        <v>0.51006711409395977</v>
      </c>
      <c r="O2765">
        <v>-1.293327141747513E-3</v>
      </c>
      <c r="P2765">
        <v>-0.207332405051286</v>
      </c>
      <c r="Q2765">
        <v>0.836035270652146</v>
      </c>
      <c r="R2765">
        <v>148</v>
      </c>
      <c r="S2765">
        <v>0</v>
      </c>
      <c r="T2765">
        <v>-0.65392804694137585</v>
      </c>
      <c r="U2765">
        <v>11</v>
      </c>
      <c r="V2765">
        <v>3008</v>
      </c>
      <c r="W2765">
        <v>149</v>
      </c>
    </row>
    <row r="2766" spans="1:23">
      <c r="A2766" t="s">
        <v>471</v>
      </c>
      <c r="B2766" t="str">
        <f t="shared" si="43"/>
        <v>long_loan_newadded_MA12_yoy_marginal_improvement_6_1</v>
      </c>
      <c r="C2766" t="s">
        <v>328</v>
      </c>
      <c r="D2766" t="s">
        <v>337</v>
      </c>
      <c r="E2766">
        <v>6</v>
      </c>
      <c r="F2766">
        <v>1</v>
      </c>
      <c r="G2766">
        <v>-1</v>
      </c>
      <c r="H2766" t="s">
        <v>330</v>
      </c>
      <c r="I2766" t="s">
        <v>331</v>
      </c>
      <c r="K2766">
        <v>-0.70263866574944056</v>
      </c>
      <c r="L2766">
        <v>-9.661355837803598E-2</v>
      </c>
      <c r="M2766">
        <v>-0.41133388896471179</v>
      </c>
      <c r="N2766">
        <v>0.46308724832214759</v>
      </c>
      <c r="O2766">
        <v>-5.3342886054593289E-3</v>
      </c>
      <c r="P2766">
        <v>-0.86867612470447986</v>
      </c>
      <c r="Q2766">
        <v>0.3864307830233723</v>
      </c>
      <c r="R2766">
        <v>148</v>
      </c>
      <c r="S2766">
        <v>0</v>
      </c>
      <c r="T2766">
        <v>-0.79543394918349464</v>
      </c>
      <c r="U2766">
        <v>10</v>
      </c>
      <c r="V2766">
        <v>3008</v>
      </c>
      <c r="W2766">
        <v>149</v>
      </c>
    </row>
    <row r="2767" spans="1:23">
      <c r="A2767" t="s">
        <v>471</v>
      </c>
      <c r="B2767" t="str">
        <f t="shared" si="43"/>
        <v>long_loan_newadded_MA12_yoy_marginal_improvement_6_-1</v>
      </c>
      <c r="C2767" t="s">
        <v>328</v>
      </c>
      <c r="D2767" t="s">
        <v>337</v>
      </c>
      <c r="E2767">
        <v>6</v>
      </c>
      <c r="F2767">
        <v>-1</v>
      </c>
      <c r="G2767">
        <v>-1</v>
      </c>
      <c r="H2767" t="s">
        <v>330</v>
      </c>
      <c r="I2767" t="s">
        <v>331</v>
      </c>
      <c r="K2767">
        <v>0.73974809286860821</v>
      </c>
      <c r="L2767">
        <v>4.7483352043856009E-2</v>
      </c>
      <c r="M2767">
        <v>0.20216118922828191</v>
      </c>
      <c r="N2767">
        <v>0.51677852348993292</v>
      </c>
      <c r="O2767">
        <v>6.5555021226868619E-3</v>
      </c>
      <c r="P2767">
        <v>1.059505512798834</v>
      </c>
      <c r="Q2767">
        <v>0.29109569521434731</v>
      </c>
      <c r="R2767">
        <v>148</v>
      </c>
      <c r="S2767">
        <v>0</v>
      </c>
      <c r="T2767">
        <v>-0.69823004622222629</v>
      </c>
      <c r="U2767">
        <v>10</v>
      </c>
      <c r="V2767">
        <v>3008</v>
      </c>
      <c r="W2767">
        <v>149</v>
      </c>
    </row>
    <row r="2768" spans="1:23">
      <c r="A2768" t="s">
        <v>471</v>
      </c>
      <c r="B2768" t="str">
        <f t="shared" si="43"/>
        <v>loan_yoy_marginal_improvement_6_1</v>
      </c>
      <c r="C2768" t="s">
        <v>443</v>
      </c>
      <c r="D2768" t="s">
        <v>337</v>
      </c>
      <c r="E2768">
        <v>6</v>
      </c>
      <c r="F2768">
        <v>1</v>
      </c>
      <c r="G2768">
        <v>-1</v>
      </c>
      <c r="H2768" t="s">
        <v>330</v>
      </c>
      <c r="I2768" t="s">
        <v>331</v>
      </c>
      <c r="K2768">
        <v>-0.32689599907605038</v>
      </c>
      <c r="L2768">
        <v>-3.2619542799525843E-2</v>
      </c>
      <c r="M2768">
        <v>-0.13885097365138471</v>
      </c>
      <c r="N2768">
        <v>0.46979865771812079</v>
      </c>
      <c r="O2768">
        <v>1.710552809012327E-4</v>
      </c>
      <c r="P2768">
        <v>2.7788471878638619E-2</v>
      </c>
      <c r="Q2768">
        <v>0.97786829573657585</v>
      </c>
      <c r="R2768">
        <v>148</v>
      </c>
      <c r="S2768">
        <v>0</v>
      </c>
      <c r="T2768">
        <v>-0.60638779337832582</v>
      </c>
      <c r="U2768">
        <v>12</v>
      </c>
      <c r="V2768">
        <v>3008</v>
      </c>
      <c r="W2768">
        <v>149</v>
      </c>
    </row>
    <row r="2769" spans="1:23">
      <c r="A2769" t="s">
        <v>471</v>
      </c>
      <c r="B2769" t="str">
        <f t="shared" si="43"/>
        <v>loan_yoy_marginal_improvement_6_-1</v>
      </c>
      <c r="C2769" t="s">
        <v>443</v>
      </c>
      <c r="D2769" t="s">
        <v>337</v>
      </c>
      <c r="E2769">
        <v>6</v>
      </c>
      <c r="F2769">
        <v>-1</v>
      </c>
      <c r="G2769">
        <v>-1</v>
      </c>
      <c r="H2769" t="s">
        <v>330</v>
      </c>
      <c r="I2769" t="s">
        <v>331</v>
      </c>
      <c r="K2769">
        <v>-0.2314206817295015</v>
      </c>
      <c r="L2769">
        <v>-2.180961893770816E-2</v>
      </c>
      <c r="M2769">
        <v>-9.2836580913405006E-2</v>
      </c>
      <c r="N2769">
        <v>0.51677852348993292</v>
      </c>
      <c r="O2769">
        <v>1.1140919414502431E-3</v>
      </c>
      <c r="P2769">
        <v>0.17739990101506589</v>
      </c>
      <c r="Q2769">
        <v>0.85943684361837036</v>
      </c>
      <c r="R2769">
        <v>148</v>
      </c>
      <c r="S2769">
        <v>0</v>
      </c>
      <c r="T2769">
        <v>-0.52435183935201235</v>
      </c>
      <c r="U2769">
        <v>12</v>
      </c>
      <c r="V2769">
        <v>3008</v>
      </c>
      <c r="W2769">
        <v>149</v>
      </c>
    </row>
    <row r="2770" spans="1:23">
      <c r="A2770" t="s">
        <v>471</v>
      </c>
      <c r="B2770" t="str">
        <f t="shared" si="43"/>
        <v>newstarts_area_yoy_marginal_improvement_6_1</v>
      </c>
      <c r="C2770" t="s">
        <v>340</v>
      </c>
      <c r="D2770" t="s">
        <v>337</v>
      </c>
      <c r="E2770">
        <v>6</v>
      </c>
      <c r="F2770">
        <v>1</v>
      </c>
      <c r="G2770">
        <v>1</v>
      </c>
      <c r="H2770" t="s">
        <v>330</v>
      </c>
      <c r="I2770" t="s">
        <v>331</v>
      </c>
      <c r="K2770">
        <v>-0.64365801814117429</v>
      </c>
      <c r="L2770">
        <v>-8.2815003007244758E-2</v>
      </c>
      <c r="M2770">
        <v>-0.3525605744048998</v>
      </c>
      <c r="N2770">
        <v>0.51677852348993292</v>
      </c>
      <c r="O2770">
        <v>-3.9916902328308848E-3</v>
      </c>
      <c r="P2770">
        <v>-0.64237057659130736</v>
      </c>
      <c r="Q2770">
        <v>0.52162641599414472</v>
      </c>
      <c r="R2770">
        <v>148</v>
      </c>
      <c r="S2770">
        <v>0</v>
      </c>
      <c r="T2770">
        <v>-0.81545579968667881</v>
      </c>
      <c r="U2770">
        <v>17</v>
      </c>
      <c r="V2770">
        <v>3008</v>
      </c>
      <c r="W2770">
        <v>149</v>
      </c>
    </row>
    <row r="2771" spans="1:23">
      <c r="A2771" t="s">
        <v>471</v>
      </c>
      <c r="B2771" t="str">
        <f t="shared" si="43"/>
        <v>newstarts_area_yoy_marginal_improvement_6_-1</v>
      </c>
      <c r="C2771" t="s">
        <v>340</v>
      </c>
      <c r="D2771" t="s">
        <v>337</v>
      </c>
      <c r="E2771">
        <v>6</v>
      </c>
      <c r="F2771">
        <v>-1</v>
      </c>
      <c r="G2771">
        <v>1</v>
      </c>
      <c r="H2771" t="s">
        <v>330</v>
      </c>
      <c r="I2771" t="s">
        <v>331</v>
      </c>
      <c r="K2771">
        <v>0.45179024783061172</v>
      </c>
      <c r="L2771">
        <v>3.1724527945610197E-2</v>
      </c>
      <c r="M2771">
        <v>0.1350578686116834</v>
      </c>
      <c r="N2771">
        <v>0.46979865771812079</v>
      </c>
      <c r="O2771">
        <v>5.4484084107749896E-3</v>
      </c>
      <c r="P2771">
        <v>0.85306057048149331</v>
      </c>
      <c r="Q2771">
        <v>0.39500418382797198</v>
      </c>
      <c r="R2771">
        <v>148</v>
      </c>
      <c r="S2771">
        <v>0</v>
      </c>
      <c r="T2771">
        <v>-0.69486389838244678</v>
      </c>
      <c r="U2771">
        <v>17</v>
      </c>
      <c r="V2771">
        <v>3008</v>
      </c>
      <c r="W2771">
        <v>149</v>
      </c>
    </row>
    <row r="2772" spans="1:23">
      <c r="A2772" t="s">
        <v>471</v>
      </c>
      <c r="B2772" t="str">
        <f t="shared" si="43"/>
        <v>completed_yoy_marginal_improvement_6_1</v>
      </c>
      <c r="C2772" t="s">
        <v>444</v>
      </c>
      <c r="D2772" t="s">
        <v>337</v>
      </c>
      <c r="E2772">
        <v>6</v>
      </c>
      <c r="F2772">
        <v>1</v>
      </c>
      <c r="G2772">
        <v>1</v>
      </c>
      <c r="H2772" t="s">
        <v>330</v>
      </c>
      <c r="I2772" t="s">
        <v>331</v>
      </c>
      <c r="K2772">
        <v>3.3818570766623042</v>
      </c>
      <c r="L2772">
        <v>0.13176416899206431</v>
      </c>
      <c r="M2772">
        <v>0.56133953365138312</v>
      </c>
      <c r="N2772">
        <v>0.51006711409395977</v>
      </c>
      <c r="O2772">
        <v>1.2812645807716849E-2</v>
      </c>
      <c r="P2772">
        <v>2.0345407353475289</v>
      </c>
      <c r="Q2772">
        <v>4.3682557242490268E-2</v>
      </c>
      <c r="R2772">
        <v>148</v>
      </c>
      <c r="S2772">
        <v>1</v>
      </c>
      <c r="T2772">
        <v>-0.66314900728549619</v>
      </c>
      <c r="U2772">
        <v>20</v>
      </c>
      <c r="V2772">
        <v>3008</v>
      </c>
      <c r="W2772">
        <v>149</v>
      </c>
    </row>
    <row r="2773" spans="1:23">
      <c r="A2773" t="s">
        <v>471</v>
      </c>
      <c r="B2773" t="str">
        <f t="shared" si="43"/>
        <v>completed_yoy_marginal_improvement_6_-1</v>
      </c>
      <c r="C2773" t="s">
        <v>444</v>
      </c>
      <c r="D2773" t="s">
        <v>337</v>
      </c>
      <c r="E2773">
        <v>6</v>
      </c>
      <c r="F2773">
        <v>-1</v>
      </c>
      <c r="G2773">
        <v>1</v>
      </c>
      <c r="H2773" t="s">
        <v>330</v>
      </c>
      <c r="I2773" t="s">
        <v>331</v>
      </c>
      <c r="K2773">
        <v>-0.88193731445268209</v>
      </c>
      <c r="L2773">
        <v>-0.16388742108358731</v>
      </c>
      <c r="M2773">
        <v>-0.69819048096398173</v>
      </c>
      <c r="N2773">
        <v>0.46979865771812079</v>
      </c>
      <c r="O2773">
        <v>-1.146292125072396E-2</v>
      </c>
      <c r="P2773">
        <v>-1.8945822281072191</v>
      </c>
      <c r="Q2773">
        <v>6.0098358958839047E-2</v>
      </c>
      <c r="R2773">
        <v>148</v>
      </c>
      <c r="S2773">
        <v>0</v>
      </c>
      <c r="T2773">
        <v>-0.89279590411756948</v>
      </c>
      <c r="U2773">
        <v>20</v>
      </c>
      <c r="V2773">
        <v>3008</v>
      </c>
      <c r="W2773">
        <v>149</v>
      </c>
    </row>
    <row r="2774" spans="1:23">
      <c r="A2774" t="s">
        <v>471</v>
      </c>
      <c r="B2774" t="str">
        <f t="shared" si="43"/>
        <v>sold_area_yoy_marginal_improvement_6_1</v>
      </c>
      <c r="C2774" t="s">
        <v>346</v>
      </c>
      <c r="D2774" t="s">
        <v>337</v>
      </c>
      <c r="E2774">
        <v>6</v>
      </c>
      <c r="F2774">
        <v>1</v>
      </c>
      <c r="G2774">
        <v>-1</v>
      </c>
      <c r="H2774" t="s">
        <v>330</v>
      </c>
      <c r="I2774" t="s">
        <v>331</v>
      </c>
      <c r="K2774">
        <v>-0.74999174869707042</v>
      </c>
      <c r="L2774">
        <v>-0.1096461021470856</v>
      </c>
      <c r="M2774">
        <v>-0.46685932515670953</v>
      </c>
      <c r="N2774">
        <v>0.48993288590604028</v>
      </c>
      <c r="O2774">
        <v>-6.4746016547759114E-3</v>
      </c>
      <c r="P2774">
        <v>-1.0609465695316069</v>
      </c>
      <c r="Q2774">
        <v>0.29044245022159743</v>
      </c>
      <c r="R2774">
        <v>148</v>
      </c>
      <c r="S2774">
        <v>0</v>
      </c>
      <c r="T2774">
        <v>-0.79386390202156054</v>
      </c>
      <c r="U2774">
        <v>15</v>
      </c>
      <c r="V2774">
        <v>3008</v>
      </c>
      <c r="W2774">
        <v>149</v>
      </c>
    </row>
    <row r="2775" spans="1:23">
      <c r="A2775" t="s">
        <v>471</v>
      </c>
      <c r="B2775" t="str">
        <f t="shared" si="43"/>
        <v>sold_area_yoy_marginal_improvement_6_-1</v>
      </c>
      <c r="C2775" t="s">
        <v>346</v>
      </c>
      <c r="D2775" t="s">
        <v>337</v>
      </c>
      <c r="E2775">
        <v>6</v>
      </c>
      <c r="F2775">
        <v>-1</v>
      </c>
      <c r="G2775">
        <v>-1</v>
      </c>
      <c r="H2775" t="s">
        <v>330</v>
      </c>
      <c r="I2775" t="s">
        <v>331</v>
      </c>
      <c r="K2775">
        <v>1.0692669600269771</v>
      </c>
      <c r="L2775">
        <v>6.2815876184854735E-2</v>
      </c>
      <c r="M2775">
        <v>0.26746210754896582</v>
      </c>
      <c r="N2775">
        <v>0.49664429530201343</v>
      </c>
      <c r="O2775">
        <v>7.7068007581175477E-3</v>
      </c>
      <c r="P2775">
        <v>1.2388544723821271</v>
      </c>
      <c r="Q2775">
        <v>0.21736057998125</v>
      </c>
      <c r="R2775">
        <v>148</v>
      </c>
      <c r="S2775">
        <v>0</v>
      </c>
      <c r="T2775">
        <v>-0.47826716365146099</v>
      </c>
      <c r="U2775">
        <v>15</v>
      </c>
      <c r="V2775">
        <v>3008</v>
      </c>
      <c r="W2775">
        <v>149</v>
      </c>
    </row>
    <row r="2776" spans="1:23">
      <c r="A2776" t="s">
        <v>471</v>
      </c>
      <c r="B2776" t="str">
        <f t="shared" si="43"/>
        <v>local_gov_budget_MA12_yoy_marginal_improvement_6_1</v>
      </c>
      <c r="C2776" t="s">
        <v>389</v>
      </c>
      <c r="D2776" t="s">
        <v>337</v>
      </c>
      <c r="E2776">
        <v>6</v>
      </c>
      <c r="F2776">
        <v>1</v>
      </c>
      <c r="G2776">
        <v>-1</v>
      </c>
      <c r="H2776" t="s">
        <v>467</v>
      </c>
      <c r="I2776" t="s">
        <v>331</v>
      </c>
      <c r="K2776">
        <v>-0.24430394090537261</v>
      </c>
      <c r="L2776">
        <v>-2.6285800546811618E-2</v>
      </c>
      <c r="M2776">
        <v>-0.1134502583275018</v>
      </c>
      <c r="N2776">
        <v>0.53435114503816794</v>
      </c>
      <c r="O2776">
        <v>5.8455030688223304E-4</v>
      </c>
      <c r="P2776">
        <v>9.0484841910511066E-2</v>
      </c>
      <c r="Q2776">
        <v>0.92804120710944227</v>
      </c>
      <c r="R2776">
        <v>130</v>
      </c>
      <c r="S2776">
        <v>0</v>
      </c>
      <c r="T2776">
        <v>-0.64746371959165883</v>
      </c>
      <c r="U2776">
        <v>12</v>
      </c>
      <c r="V2776">
        <v>2650</v>
      </c>
      <c r="W2776">
        <v>131</v>
      </c>
    </row>
    <row r="2777" spans="1:23">
      <c r="A2777" t="s">
        <v>471</v>
      </c>
      <c r="B2777" t="str">
        <f t="shared" si="43"/>
        <v>local_gov_budget_MA12_yoy_marginal_improvement_6_-1</v>
      </c>
      <c r="C2777" t="s">
        <v>389</v>
      </c>
      <c r="D2777" t="s">
        <v>337</v>
      </c>
      <c r="E2777">
        <v>6</v>
      </c>
      <c r="F2777">
        <v>-1</v>
      </c>
      <c r="G2777">
        <v>-1</v>
      </c>
      <c r="H2777" t="s">
        <v>467</v>
      </c>
      <c r="I2777" t="s">
        <v>331</v>
      </c>
      <c r="K2777">
        <v>-0.24773225465635951</v>
      </c>
      <c r="L2777">
        <v>-2.6706733250213551E-2</v>
      </c>
      <c r="M2777">
        <v>-0.1152670157762391</v>
      </c>
      <c r="N2777">
        <v>0.44274809160305351</v>
      </c>
      <c r="O2777">
        <v>5.0854890511771282E-4</v>
      </c>
      <c r="P2777">
        <v>7.8851247523666707E-2</v>
      </c>
      <c r="Q2777">
        <v>0.93727218618358166</v>
      </c>
      <c r="R2777">
        <v>130</v>
      </c>
      <c r="S2777">
        <v>0</v>
      </c>
      <c r="T2777">
        <v>-0.66631290719811442</v>
      </c>
      <c r="U2777">
        <v>12</v>
      </c>
      <c r="V2777">
        <v>2650</v>
      </c>
      <c r="W2777">
        <v>131</v>
      </c>
    </row>
    <row r="2778" spans="1:23">
      <c r="A2778" t="s">
        <v>471</v>
      </c>
      <c r="B2778" t="str">
        <f t="shared" si="43"/>
        <v>newstarts_area_ytd_yoy_marginal_improvement_6_1</v>
      </c>
      <c r="C2778" t="s">
        <v>446</v>
      </c>
      <c r="D2778" t="s">
        <v>337</v>
      </c>
      <c r="E2778">
        <v>6</v>
      </c>
      <c r="F2778">
        <v>1</v>
      </c>
      <c r="G2778">
        <v>1</v>
      </c>
      <c r="H2778" t="s">
        <v>330</v>
      </c>
      <c r="I2778" t="s">
        <v>331</v>
      </c>
      <c r="K2778">
        <v>-0.787264429080064</v>
      </c>
      <c r="L2778">
        <v>-0.121607269612597</v>
      </c>
      <c r="M2778">
        <v>-0.51783686496800341</v>
      </c>
      <c r="N2778">
        <v>0.49664429530201343</v>
      </c>
      <c r="O2778">
        <v>-7.5211695433577792E-3</v>
      </c>
      <c r="P2778">
        <v>-1.2371595029616571</v>
      </c>
      <c r="Q2778">
        <v>0.2179872363843372</v>
      </c>
      <c r="R2778">
        <v>148</v>
      </c>
      <c r="S2778">
        <v>0</v>
      </c>
      <c r="T2778">
        <v>-0.90868498187983415</v>
      </c>
      <c r="U2778">
        <v>17</v>
      </c>
      <c r="V2778">
        <v>3008</v>
      </c>
      <c r="W2778">
        <v>149</v>
      </c>
    </row>
    <row r="2779" spans="1:23">
      <c r="A2779" t="s">
        <v>471</v>
      </c>
      <c r="B2779" t="str">
        <f t="shared" si="43"/>
        <v>newstarts_area_ytd_yoy_marginal_improvement_6_-1</v>
      </c>
      <c r="C2779" t="s">
        <v>446</v>
      </c>
      <c r="D2779" t="s">
        <v>337</v>
      </c>
      <c r="E2779">
        <v>6</v>
      </c>
      <c r="F2779">
        <v>-1</v>
      </c>
      <c r="G2779">
        <v>1</v>
      </c>
      <c r="H2779" t="s">
        <v>330</v>
      </c>
      <c r="I2779" t="s">
        <v>331</v>
      </c>
      <c r="K2779">
        <v>1.4318162304412021</v>
      </c>
      <c r="L2779">
        <v>7.7288353290220657E-2</v>
      </c>
      <c r="M2779">
        <v>0.32911485221111703</v>
      </c>
      <c r="N2779">
        <v>0.48993288590604028</v>
      </c>
      <c r="O2779">
        <v>8.8344957643980721E-3</v>
      </c>
      <c r="P2779">
        <v>1.399187114027737</v>
      </c>
      <c r="Q2779">
        <v>0.16384919845219631</v>
      </c>
      <c r="R2779">
        <v>148</v>
      </c>
      <c r="S2779">
        <v>0</v>
      </c>
      <c r="T2779">
        <v>-0.57449927530246991</v>
      </c>
      <c r="U2779">
        <v>17</v>
      </c>
      <c r="V2779">
        <v>3008</v>
      </c>
      <c r="W2779">
        <v>149</v>
      </c>
    </row>
    <row r="2780" spans="1:23">
      <c r="A2780" t="s">
        <v>471</v>
      </c>
      <c r="B2780" t="str">
        <f t="shared" si="43"/>
        <v>completed_area_ytd_yoy_marginal_improvement_6_1</v>
      </c>
      <c r="C2780" t="s">
        <v>447</v>
      </c>
      <c r="D2780" t="s">
        <v>337</v>
      </c>
      <c r="E2780">
        <v>6</v>
      </c>
      <c r="F2780">
        <v>1</v>
      </c>
      <c r="G2780">
        <v>1</v>
      </c>
      <c r="H2780" t="s">
        <v>330</v>
      </c>
      <c r="I2780" t="s">
        <v>331</v>
      </c>
      <c r="K2780">
        <v>0.77924830964795611</v>
      </c>
      <c r="L2780">
        <v>4.9455353421630877E-2</v>
      </c>
      <c r="M2780">
        <v>0.21055889729359431</v>
      </c>
      <c r="N2780">
        <v>0.52348993288590606</v>
      </c>
      <c r="O2780">
        <v>6.7098287503811081E-3</v>
      </c>
      <c r="P2780">
        <v>1.0712618971714289</v>
      </c>
      <c r="Q2780">
        <v>0.2857955154583427</v>
      </c>
      <c r="R2780">
        <v>148</v>
      </c>
      <c r="S2780">
        <v>0</v>
      </c>
      <c r="T2780">
        <v>-0.61510358256766362</v>
      </c>
      <c r="U2780">
        <v>15</v>
      </c>
      <c r="V2780">
        <v>3008</v>
      </c>
      <c r="W2780">
        <v>149</v>
      </c>
    </row>
    <row r="2781" spans="1:23">
      <c r="A2781" t="s">
        <v>471</v>
      </c>
      <c r="B2781" t="str">
        <f t="shared" si="43"/>
        <v>completed_area_ytd_yoy_marginal_improvement_6_-1</v>
      </c>
      <c r="C2781" t="s">
        <v>447</v>
      </c>
      <c r="D2781" t="s">
        <v>337</v>
      </c>
      <c r="E2781">
        <v>6</v>
      </c>
      <c r="F2781">
        <v>-1</v>
      </c>
      <c r="G2781">
        <v>1</v>
      </c>
      <c r="H2781" t="s">
        <v>330</v>
      </c>
      <c r="I2781" t="s">
        <v>331</v>
      </c>
      <c r="K2781">
        <v>-0.70924023850407081</v>
      </c>
      <c r="L2781">
        <v>-9.8311085863824976E-2</v>
      </c>
      <c r="M2781">
        <v>-0.41856487516615187</v>
      </c>
      <c r="N2781">
        <v>0.46308724832214759</v>
      </c>
      <c r="O2781">
        <v>-5.4635381000892836E-3</v>
      </c>
      <c r="P2781">
        <v>-0.89736131053961377</v>
      </c>
      <c r="Q2781">
        <v>0.37098357631275952</v>
      </c>
      <c r="R2781">
        <v>148</v>
      </c>
      <c r="S2781">
        <v>0</v>
      </c>
      <c r="T2781">
        <v>-0.76026358181558862</v>
      </c>
      <c r="U2781">
        <v>15</v>
      </c>
      <c r="V2781">
        <v>3008</v>
      </c>
      <c r="W2781">
        <v>149</v>
      </c>
    </row>
    <row r="2782" spans="1:23">
      <c r="A2782" t="s">
        <v>471</v>
      </c>
      <c r="B2782" t="str">
        <f t="shared" si="43"/>
        <v>sold_area_ytd_yoy_marginal_improvement_6_1</v>
      </c>
      <c r="C2782" t="s">
        <v>392</v>
      </c>
      <c r="D2782" t="s">
        <v>337</v>
      </c>
      <c r="E2782">
        <v>6</v>
      </c>
      <c r="F2782">
        <v>1</v>
      </c>
      <c r="G2782">
        <v>-1</v>
      </c>
      <c r="H2782" t="s">
        <v>330</v>
      </c>
      <c r="I2782" t="s">
        <v>331</v>
      </c>
      <c r="K2782">
        <v>-0.6413857987985303</v>
      </c>
      <c r="L2782">
        <v>-8.2326465882092803E-2</v>
      </c>
      <c r="M2782">
        <v>-0.35048007867066161</v>
      </c>
      <c r="N2782">
        <v>0.52348993288590606</v>
      </c>
      <c r="O2782">
        <v>-4.0902919640472962E-3</v>
      </c>
      <c r="P2782">
        <v>-0.6728126146029243</v>
      </c>
      <c r="Q2782">
        <v>0.50211567035974014</v>
      </c>
      <c r="R2782">
        <v>148</v>
      </c>
      <c r="S2782">
        <v>0</v>
      </c>
      <c r="T2782">
        <v>-0.75907313503523588</v>
      </c>
      <c r="U2782">
        <v>12</v>
      </c>
      <c r="V2782">
        <v>3008</v>
      </c>
      <c r="W2782">
        <v>149</v>
      </c>
    </row>
    <row r="2783" spans="1:23">
      <c r="A2783" t="s">
        <v>471</v>
      </c>
      <c r="B2783" t="str">
        <f t="shared" si="43"/>
        <v>sold_area_ytd_yoy_marginal_improvement_6_-1</v>
      </c>
      <c r="C2783" t="s">
        <v>392</v>
      </c>
      <c r="D2783" t="s">
        <v>337</v>
      </c>
      <c r="E2783">
        <v>6</v>
      </c>
      <c r="F2783">
        <v>-1</v>
      </c>
      <c r="G2783">
        <v>-1</v>
      </c>
      <c r="H2783" t="s">
        <v>330</v>
      </c>
      <c r="I2783" t="s">
        <v>331</v>
      </c>
      <c r="K2783">
        <v>0.44259154384306032</v>
      </c>
      <c r="L2783">
        <v>3.117527408125409E-2</v>
      </c>
      <c r="M2783">
        <v>0.1327193193040247</v>
      </c>
      <c r="N2783">
        <v>0.46308724832214759</v>
      </c>
      <c r="O2783">
        <v>5.2892581237371384E-3</v>
      </c>
      <c r="P2783">
        <v>0.84807204818436421</v>
      </c>
      <c r="Q2783">
        <v>0.39776733146021293</v>
      </c>
      <c r="R2783">
        <v>148</v>
      </c>
      <c r="S2783">
        <v>0</v>
      </c>
      <c r="T2783">
        <v>-0.62399918846065061</v>
      </c>
      <c r="U2783">
        <v>12</v>
      </c>
      <c r="V2783">
        <v>3008</v>
      </c>
      <c r="W2783">
        <v>149</v>
      </c>
    </row>
    <row r="2784" spans="1:23">
      <c r="A2784" t="s">
        <v>471</v>
      </c>
      <c r="B2784" t="str">
        <f t="shared" si="43"/>
        <v>CN_BOND_1Y_marginal_improvement_6_1</v>
      </c>
      <c r="C2784" t="s">
        <v>448</v>
      </c>
      <c r="D2784" t="s">
        <v>337</v>
      </c>
      <c r="E2784">
        <v>6</v>
      </c>
      <c r="F2784">
        <v>1</v>
      </c>
      <c r="G2784">
        <v>-1</v>
      </c>
      <c r="H2784" t="s">
        <v>330</v>
      </c>
      <c r="I2784" t="s">
        <v>331</v>
      </c>
      <c r="K2784">
        <v>-0.82879941141712832</v>
      </c>
      <c r="L2784">
        <v>-0.1374472195236095</v>
      </c>
      <c r="M2784">
        <v>-0.58537306752862139</v>
      </c>
      <c r="N2784">
        <v>0.46308724832214759</v>
      </c>
      <c r="O2784">
        <v>-9.087769613279369E-3</v>
      </c>
      <c r="P2784">
        <v>-1.5230350940892701</v>
      </c>
      <c r="Q2784">
        <v>0.12988378572623041</v>
      </c>
      <c r="R2784">
        <v>148</v>
      </c>
      <c r="S2784">
        <v>0</v>
      </c>
      <c r="T2784">
        <v>-0.87803191756684851</v>
      </c>
      <c r="U2784">
        <v>17</v>
      </c>
      <c r="V2784">
        <v>3008</v>
      </c>
      <c r="W2784">
        <v>149</v>
      </c>
    </row>
    <row r="2785" spans="1:23">
      <c r="A2785" t="s">
        <v>471</v>
      </c>
      <c r="B2785" t="str">
        <f t="shared" si="43"/>
        <v>CN_BOND_1Y_marginal_improvement_6_-1</v>
      </c>
      <c r="C2785" t="s">
        <v>448</v>
      </c>
      <c r="D2785" t="s">
        <v>337</v>
      </c>
      <c r="E2785">
        <v>6</v>
      </c>
      <c r="F2785">
        <v>-1</v>
      </c>
      <c r="G2785">
        <v>-1</v>
      </c>
      <c r="H2785" t="s">
        <v>330</v>
      </c>
      <c r="I2785" t="s">
        <v>331</v>
      </c>
      <c r="K2785">
        <v>2.0217992732241741</v>
      </c>
      <c r="L2785">
        <v>9.7071714890897498E-2</v>
      </c>
      <c r="M2785">
        <v>0.41341809396288171</v>
      </c>
      <c r="N2785">
        <v>0.51677852348993292</v>
      </c>
      <c r="O2785">
        <v>1.020932806826054E-2</v>
      </c>
      <c r="P2785">
        <v>1.6510415916769681</v>
      </c>
      <c r="Q2785">
        <v>0.1008504694707716</v>
      </c>
      <c r="R2785">
        <v>148</v>
      </c>
      <c r="S2785">
        <v>0</v>
      </c>
      <c r="T2785">
        <v>-0.44705067213847532</v>
      </c>
      <c r="U2785">
        <v>17</v>
      </c>
      <c r="V2785">
        <v>3008</v>
      </c>
      <c r="W2785">
        <v>149</v>
      </c>
    </row>
    <row r="2786" spans="1:23">
      <c r="A2786" t="s">
        <v>471</v>
      </c>
      <c r="B2786" t="str">
        <f t="shared" si="43"/>
        <v>CN_BOND_10Y_marginal_improvement_6_1</v>
      </c>
      <c r="C2786" t="s">
        <v>449</v>
      </c>
      <c r="D2786" t="s">
        <v>337</v>
      </c>
      <c r="E2786">
        <v>6</v>
      </c>
      <c r="F2786">
        <v>1</v>
      </c>
      <c r="G2786">
        <v>-1</v>
      </c>
      <c r="H2786" t="s">
        <v>330</v>
      </c>
      <c r="I2786" t="s">
        <v>331</v>
      </c>
      <c r="K2786">
        <v>-0.65883694097636758</v>
      </c>
      <c r="L2786">
        <v>-8.6153724268222542E-2</v>
      </c>
      <c r="M2786">
        <v>-0.3667800812146369</v>
      </c>
      <c r="N2786">
        <v>0.48322147651006708</v>
      </c>
      <c r="O2786">
        <v>-4.4723501089954064E-3</v>
      </c>
      <c r="P2786">
        <v>-0.74145929373808817</v>
      </c>
      <c r="Q2786">
        <v>0.45958992373645319</v>
      </c>
      <c r="R2786">
        <v>148</v>
      </c>
      <c r="S2786">
        <v>0</v>
      </c>
      <c r="T2786">
        <v>-0.69323050902692129</v>
      </c>
      <c r="U2786">
        <v>9</v>
      </c>
      <c r="V2786">
        <v>3008</v>
      </c>
      <c r="W2786">
        <v>149</v>
      </c>
    </row>
    <row r="2787" spans="1:23">
      <c r="A2787" t="s">
        <v>471</v>
      </c>
      <c r="B2787" t="str">
        <f t="shared" si="43"/>
        <v>CN_BOND_10Y_marginal_improvement_6_-1</v>
      </c>
      <c r="C2787" t="s">
        <v>449</v>
      </c>
      <c r="D2787" t="s">
        <v>337</v>
      </c>
      <c r="E2787">
        <v>6</v>
      </c>
      <c r="F2787">
        <v>-1</v>
      </c>
      <c r="G2787">
        <v>-1</v>
      </c>
      <c r="H2787" t="s">
        <v>330</v>
      </c>
      <c r="I2787" t="s">
        <v>331</v>
      </c>
      <c r="K2787">
        <v>0.51638285702977815</v>
      </c>
      <c r="L2787">
        <v>3.5493915323334901E-2</v>
      </c>
      <c r="M2787">
        <v>0.1511073520674257</v>
      </c>
      <c r="N2787">
        <v>0.50335570469798663</v>
      </c>
      <c r="O2787">
        <v>5.5558489034595012E-3</v>
      </c>
      <c r="P2787">
        <v>0.90309851938216024</v>
      </c>
      <c r="Q2787">
        <v>0.36794113558151098</v>
      </c>
      <c r="R2787">
        <v>148</v>
      </c>
      <c r="S2787">
        <v>0</v>
      </c>
      <c r="T2787">
        <v>-0.64351772750459713</v>
      </c>
      <c r="U2787">
        <v>9</v>
      </c>
      <c r="V2787">
        <v>3008</v>
      </c>
      <c r="W2787">
        <v>149</v>
      </c>
    </row>
    <row r="2788" spans="1:23">
      <c r="A2788" t="s">
        <v>471</v>
      </c>
      <c r="B2788" t="str">
        <f t="shared" si="43"/>
        <v>TERM_SPREAD_marginal_improvement_6_1</v>
      </c>
      <c r="C2788" t="s">
        <v>450</v>
      </c>
      <c r="D2788" t="s">
        <v>337</v>
      </c>
      <c r="E2788">
        <v>6</v>
      </c>
      <c r="F2788">
        <v>1</v>
      </c>
      <c r="G2788">
        <v>1</v>
      </c>
      <c r="H2788" t="s">
        <v>330</v>
      </c>
      <c r="I2788" t="s">
        <v>331</v>
      </c>
      <c r="K2788">
        <v>0.18348211493125291</v>
      </c>
      <c r="L2788">
        <v>1.4213152116645981E-2</v>
      </c>
      <c r="M2788">
        <v>6.0504581821977488E-2</v>
      </c>
      <c r="N2788">
        <v>0.44295302013422821</v>
      </c>
      <c r="O2788">
        <v>3.9097256031275411E-3</v>
      </c>
      <c r="P2788">
        <v>0.63367108590326393</v>
      </c>
      <c r="Q2788">
        <v>0.52727357650765982</v>
      </c>
      <c r="R2788">
        <v>148</v>
      </c>
      <c r="S2788">
        <v>0</v>
      </c>
      <c r="T2788">
        <v>-0.63637854403548089</v>
      </c>
      <c r="U2788">
        <v>16</v>
      </c>
      <c r="V2788">
        <v>3008</v>
      </c>
      <c r="W2788">
        <v>149</v>
      </c>
    </row>
    <row r="2789" spans="1:23">
      <c r="A2789" t="s">
        <v>471</v>
      </c>
      <c r="B2789" t="str">
        <f t="shared" si="43"/>
        <v>TERM_SPREAD_marginal_improvement_6_-1</v>
      </c>
      <c r="C2789" t="s">
        <v>450</v>
      </c>
      <c r="D2789" t="s">
        <v>337</v>
      </c>
      <c r="E2789">
        <v>6</v>
      </c>
      <c r="F2789">
        <v>-1</v>
      </c>
      <c r="G2789">
        <v>1</v>
      </c>
      <c r="H2789" t="s">
        <v>330</v>
      </c>
      <c r="I2789" t="s">
        <v>331</v>
      </c>
      <c r="K2789">
        <v>-0.56287145565750807</v>
      </c>
      <c r="L2789">
        <v>-6.6978912582359662E-2</v>
      </c>
      <c r="M2789">
        <v>-0.28512542913969569</v>
      </c>
      <c r="N2789">
        <v>0.5436241610738255</v>
      </c>
      <c r="O2789">
        <v>-2.7993994290421991E-3</v>
      </c>
      <c r="P2789">
        <v>-0.4620078005226147</v>
      </c>
      <c r="Q2789">
        <v>0.64475414525731289</v>
      </c>
      <c r="R2789">
        <v>148</v>
      </c>
      <c r="S2789">
        <v>0</v>
      </c>
      <c r="T2789">
        <v>-0.80669675448945377</v>
      </c>
      <c r="U2789">
        <v>16</v>
      </c>
      <c r="V2789">
        <v>3008</v>
      </c>
      <c r="W2789">
        <v>149</v>
      </c>
    </row>
    <row r="2790" spans="1:23">
      <c r="A2790" t="s">
        <v>471</v>
      </c>
      <c r="B2790" t="str">
        <f t="shared" si="43"/>
        <v>US_BOND_5Y_marginal_improvement_6_1</v>
      </c>
      <c r="C2790" t="s">
        <v>338</v>
      </c>
      <c r="D2790" t="s">
        <v>337</v>
      </c>
      <c r="E2790">
        <v>6</v>
      </c>
      <c r="F2790">
        <v>1</v>
      </c>
      <c r="G2790">
        <v>1</v>
      </c>
      <c r="H2790" t="s">
        <v>330</v>
      </c>
      <c r="I2790" t="s">
        <v>331</v>
      </c>
      <c r="K2790">
        <v>0.56224950979194732</v>
      </c>
      <c r="L2790">
        <v>3.8082210596500632E-2</v>
      </c>
      <c r="M2790">
        <v>0.16212834653625191</v>
      </c>
      <c r="N2790">
        <v>0.55704697986577179</v>
      </c>
      <c r="O2790">
        <v>5.8964159743482179E-3</v>
      </c>
      <c r="P2790">
        <v>0.93844058753600124</v>
      </c>
      <c r="Q2790">
        <v>0.34954700967839031</v>
      </c>
      <c r="R2790">
        <v>148</v>
      </c>
      <c r="S2790">
        <v>0</v>
      </c>
      <c r="T2790">
        <v>-0.48942520850747318</v>
      </c>
      <c r="U2790">
        <v>16</v>
      </c>
      <c r="V2790">
        <v>3008</v>
      </c>
      <c r="W2790">
        <v>149</v>
      </c>
    </row>
    <row r="2791" spans="1:23">
      <c r="A2791" t="s">
        <v>471</v>
      </c>
      <c r="B2791" t="str">
        <f t="shared" si="43"/>
        <v>US_BOND_5Y_marginal_improvement_6_-1</v>
      </c>
      <c r="C2791" t="s">
        <v>338</v>
      </c>
      <c r="D2791" t="s">
        <v>337</v>
      </c>
      <c r="E2791">
        <v>6</v>
      </c>
      <c r="F2791">
        <v>-1</v>
      </c>
      <c r="G2791">
        <v>1</v>
      </c>
      <c r="H2791" t="s">
        <v>330</v>
      </c>
      <c r="I2791" t="s">
        <v>331</v>
      </c>
      <c r="K2791">
        <v>-0.66885327157236896</v>
      </c>
      <c r="L2791">
        <v>-8.8432256711734603E-2</v>
      </c>
      <c r="M2791">
        <v>-0.37648485569953632</v>
      </c>
      <c r="N2791">
        <v>0.42281879194630873</v>
      </c>
      <c r="O2791">
        <v>-4.5811334183220266E-3</v>
      </c>
      <c r="P2791">
        <v>-0.7444122757439593</v>
      </c>
      <c r="Q2791">
        <v>0.45780743575481608</v>
      </c>
      <c r="R2791">
        <v>148</v>
      </c>
      <c r="S2791">
        <v>0</v>
      </c>
      <c r="T2791">
        <v>-0.82058259989444382</v>
      </c>
      <c r="U2791">
        <v>16</v>
      </c>
      <c r="V2791">
        <v>3008</v>
      </c>
      <c r="W2791">
        <v>149</v>
      </c>
    </row>
    <row r="2792" spans="1:23">
      <c r="A2792" t="s">
        <v>471</v>
      </c>
      <c r="B2792" t="str">
        <f t="shared" si="43"/>
        <v>US_BOND_10Y_marginal_improvement_6_1</v>
      </c>
      <c r="C2792" t="s">
        <v>336</v>
      </c>
      <c r="D2792" t="s">
        <v>337</v>
      </c>
      <c r="E2792">
        <v>6</v>
      </c>
      <c r="F2792">
        <v>1</v>
      </c>
      <c r="G2792">
        <v>1</v>
      </c>
      <c r="H2792" t="s">
        <v>330</v>
      </c>
      <c r="I2792" t="s">
        <v>331</v>
      </c>
      <c r="K2792">
        <v>0.43638282974400711</v>
      </c>
      <c r="L2792">
        <v>3.0802735488780989E-2</v>
      </c>
      <c r="M2792">
        <v>0.13113316008276341</v>
      </c>
      <c r="N2792">
        <v>0.57046979865771807</v>
      </c>
      <c r="O2792">
        <v>5.3447274533860402E-3</v>
      </c>
      <c r="P2792">
        <v>0.85365335680364141</v>
      </c>
      <c r="Q2792">
        <v>0.39467661994369491</v>
      </c>
      <c r="R2792">
        <v>148</v>
      </c>
      <c r="S2792">
        <v>0</v>
      </c>
      <c r="T2792">
        <v>-0.55160780919830188</v>
      </c>
      <c r="U2792">
        <v>18</v>
      </c>
      <c r="V2792">
        <v>3008</v>
      </c>
      <c r="W2792">
        <v>149</v>
      </c>
    </row>
    <row r="2793" spans="1:23">
      <c r="A2793" t="s">
        <v>471</v>
      </c>
      <c r="B2793" t="str">
        <f t="shared" si="43"/>
        <v>US_BOND_10Y_marginal_improvement_6_-1</v>
      </c>
      <c r="C2793" t="s">
        <v>336</v>
      </c>
      <c r="D2793" t="s">
        <v>337</v>
      </c>
      <c r="E2793">
        <v>6</v>
      </c>
      <c r="F2793">
        <v>-1</v>
      </c>
      <c r="G2793">
        <v>1</v>
      </c>
      <c r="H2793" t="s">
        <v>330</v>
      </c>
      <c r="I2793" t="s">
        <v>331</v>
      </c>
      <c r="K2793">
        <v>-0.63983570156747605</v>
      </c>
      <c r="L2793">
        <v>-8.1994812894590985E-2</v>
      </c>
      <c r="M2793">
        <v>-0.3490676641098589</v>
      </c>
      <c r="N2793">
        <v>0.41610738255033558</v>
      </c>
      <c r="O2793">
        <v>-3.9669316428873336E-3</v>
      </c>
      <c r="P2793">
        <v>-0.63459550770158035</v>
      </c>
      <c r="Q2793">
        <v>0.52667200743818576</v>
      </c>
      <c r="R2793">
        <v>148</v>
      </c>
      <c r="S2793">
        <v>0</v>
      </c>
      <c r="T2793">
        <v>-0.82455877011281253</v>
      </c>
      <c r="U2793">
        <v>18</v>
      </c>
      <c r="V2793">
        <v>3008</v>
      </c>
      <c r="W2793">
        <v>149</v>
      </c>
    </row>
    <row r="2794" spans="1:23">
      <c r="A2794" t="s">
        <v>471</v>
      </c>
      <c r="B2794" t="str">
        <f t="shared" si="43"/>
        <v>CNY_INDEX_marginal_improvement_6_1</v>
      </c>
      <c r="C2794" t="s">
        <v>388</v>
      </c>
      <c r="D2794" t="s">
        <v>337</v>
      </c>
      <c r="E2794">
        <v>6</v>
      </c>
      <c r="F2794">
        <v>1</v>
      </c>
      <c r="G2794">
        <v>-1</v>
      </c>
      <c r="H2794" t="s">
        <v>468</v>
      </c>
      <c r="I2794" t="s">
        <v>331</v>
      </c>
      <c r="K2794">
        <v>-0.54697167955782</v>
      </c>
      <c r="L2794">
        <v>-9.240331643433608E-2</v>
      </c>
      <c r="M2794">
        <v>-0.40959660126341818</v>
      </c>
      <c r="N2794">
        <v>0.43137254901960792</v>
      </c>
      <c r="O2794">
        <v>-5.4295940982781324E-3</v>
      </c>
      <c r="P2794">
        <v>-0.80871884318687171</v>
      </c>
      <c r="Q2794">
        <v>0.42057779793858829</v>
      </c>
      <c r="R2794">
        <v>101</v>
      </c>
      <c r="S2794">
        <v>0</v>
      </c>
      <c r="T2794">
        <v>-0.62255187275701673</v>
      </c>
      <c r="U2794">
        <v>10</v>
      </c>
      <c r="V2794">
        <v>2058</v>
      </c>
      <c r="W2794">
        <v>102</v>
      </c>
    </row>
    <row r="2795" spans="1:23">
      <c r="A2795" t="s">
        <v>471</v>
      </c>
      <c r="B2795" t="str">
        <f t="shared" si="43"/>
        <v>CNY_INDEX_marginal_improvement_6_-1</v>
      </c>
      <c r="C2795" t="s">
        <v>388</v>
      </c>
      <c r="D2795" t="s">
        <v>337</v>
      </c>
      <c r="E2795">
        <v>6</v>
      </c>
      <c r="F2795">
        <v>-1</v>
      </c>
      <c r="G2795">
        <v>-1</v>
      </c>
      <c r="H2795" t="s">
        <v>468</v>
      </c>
      <c r="I2795" t="s">
        <v>331</v>
      </c>
      <c r="K2795">
        <v>0.45619816089580939</v>
      </c>
      <c r="L2795">
        <v>4.7095229571318058E-2</v>
      </c>
      <c r="M2795">
        <v>0.208759238439675</v>
      </c>
      <c r="N2795">
        <v>0.55882352941176472</v>
      </c>
      <c r="O2795">
        <v>6.0339630523491006E-3</v>
      </c>
      <c r="P2795">
        <v>0.87834958546851294</v>
      </c>
      <c r="Q2795">
        <v>0.38183880686741639</v>
      </c>
      <c r="R2795">
        <v>101</v>
      </c>
      <c r="S2795">
        <v>0</v>
      </c>
      <c r="T2795">
        <v>-0.43895783772342101</v>
      </c>
      <c r="U2795">
        <v>10</v>
      </c>
      <c r="V2795">
        <v>2058</v>
      </c>
      <c r="W2795">
        <v>102</v>
      </c>
    </row>
    <row r="2796" spans="1:23">
      <c r="A2796" t="s">
        <v>471</v>
      </c>
      <c r="B2796" t="str">
        <f t="shared" si="43"/>
        <v>USD_INDEX_marginal_improvement_6_1</v>
      </c>
      <c r="C2796" t="s">
        <v>452</v>
      </c>
      <c r="D2796" t="s">
        <v>337</v>
      </c>
      <c r="E2796">
        <v>6</v>
      </c>
      <c r="F2796">
        <v>1</v>
      </c>
      <c r="G2796">
        <v>1</v>
      </c>
      <c r="H2796" t="s">
        <v>330</v>
      </c>
      <c r="I2796" t="s">
        <v>331</v>
      </c>
      <c r="K2796">
        <v>-0.29912500284030702</v>
      </c>
      <c r="L2796">
        <v>-2.933740939458274E-2</v>
      </c>
      <c r="M2796">
        <v>-0.1248798554202646</v>
      </c>
      <c r="N2796">
        <v>0.48993288590604028</v>
      </c>
      <c r="O2796">
        <v>3.4187512948400078E-4</v>
      </c>
      <c r="P2796">
        <v>5.5938832656633103E-2</v>
      </c>
      <c r="Q2796">
        <v>0.95546598162153717</v>
      </c>
      <c r="R2796">
        <v>148</v>
      </c>
      <c r="S2796">
        <v>0</v>
      </c>
      <c r="T2796">
        <v>-0.64372404645566772</v>
      </c>
      <c r="U2796">
        <v>21</v>
      </c>
      <c r="V2796">
        <v>3008</v>
      </c>
      <c r="W2796">
        <v>149</v>
      </c>
    </row>
    <row r="2797" spans="1:23">
      <c r="A2797" t="s">
        <v>471</v>
      </c>
      <c r="B2797" t="str">
        <f t="shared" si="43"/>
        <v>USD_INDEX_marginal_improvement_6_-1</v>
      </c>
      <c r="C2797" t="s">
        <v>452</v>
      </c>
      <c r="D2797" t="s">
        <v>337</v>
      </c>
      <c r="E2797">
        <v>6</v>
      </c>
      <c r="F2797">
        <v>-1</v>
      </c>
      <c r="G2797">
        <v>1</v>
      </c>
      <c r="H2797" t="s">
        <v>330</v>
      </c>
      <c r="I2797" t="s">
        <v>331</v>
      </c>
      <c r="K2797">
        <v>-0.26187434813372451</v>
      </c>
      <c r="L2797">
        <v>-2.5117206308595041E-2</v>
      </c>
      <c r="M2797">
        <v>-0.1069158169418155</v>
      </c>
      <c r="N2797">
        <v>0.49664429530201343</v>
      </c>
      <c r="O2797">
        <v>6.7531761303682002E-4</v>
      </c>
      <c r="P2797">
        <v>0.112022891475322</v>
      </c>
      <c r="Q2797">
        <v>0.91095704599611016</v>
      </c>
      <c r="R2797">
        <v>148</v>
      </c>
      <c r="S2797">
        <v>0</v>
      </c>
      <c r="T2797">
        <v>-0.65241674786477311</v>
      </c>
      <c r="U2797">
        <v>21</v>
      </c>
      <c r="V2797">
        <v>3008</v>
      </c>
      <c r="W2797">
        <v>149</v>
      </c>
    </row>
    <row r="2798" spans="1:23">
      <c r="A2798" t="s">
        <v>471</v>
      </c>
      <c r="B2798" t="str">
        <f t="shared" si="43"/>
        <v>DR007_marginal_improvement_6_1</v>
      </c>
      <c r="C2798" t="s">
        <v>387</v>
      </c>
      <c r="D2798" t="s">
        <v>337</v>
      </c>
      <c r="E2798">
        <v>6</v>
      </c>
      <c r="F2798">
        <v>1</v>
      </c>
      <c r="G2798">
        <v>1</v>
      </c>
      <c r="H2798" t="s">
        <v>330</v>
      </c>
      <c r="I2798" t="s">
        <v>331</v>
      </c>
      <c r="K2798">
        <v>0.59428890244331001</v>
      </c>
      <c r="L2798">
        <v>3.9849232489732378E-2</v>
      </c>
      <c r="M2798">
        <v>0.16965228567457671</v>
      </c>
      <c r="N2798">
        <v>0.56375838926174493</v>
      </c>
      <c r="O2798">
        <v>5.8072625569746917E-3</v>
      </c>
      <c r="P2798">
        <v>0.96854542540062094</v>
      </c>
      <c r="Q2798">
        <v>0.33435216194801498</v>
      </c>
      <c r="R2798">
        <v>148</v>
      </c>
      <c r="S2798">
        <v>0</v>
      </c>
      <c r="T2798">
        <v>-0.52135711038448018</v>
      </c>
      <c r="U2798">
        <v>13</v>
      </c>
      <c r="V2798">
        <v>3008</v>
      </c>
      <c r="W2798">
        <v>149</v>
      </c>
    </row>
    <row r="2799" spans="1:23">
      <c r="A2799" t="s">
        <v>471</v>
      </c>
      <c r="B2799" t="str">
        <f t="shared" si="43"/>
        <v>DR007_marginal_improvement_6_-1</v>
      </c>
      <c r="C2799" t="s">
        <v>387</v>
      </c>
      <c r="D2799" t="s">
        <v>337</v>
      </c>
      <c r="E2799">
        <v>6</v>
      </c>
      <c r="F2799">
        <v>-1</v>
      </c>
      <c r="G2799">
        <v>1</v>
      </c>
      <c r="H2799" t="s">
        <v>330</v>
      </c>
      <c r="I2799" t="s">
        <v>331</v>
      </c>
      <c r="K2799">
        <v>-0.67550811313906833</v>
      </c>
      <c r="L2799">
        <v>-8.9981289118767016E-2</v>
      </c>
      <c r="M2799">
        <v>-0.38308219288482132</v>
      </c>
      <c r="N2799">
        <v>0.42281879194630873</v>
      </c>
      <c r="O2799">
        <v>-4.8405124773773728E-3</v>
      </c>
      <c r="P2799">
        <v>-0.79894169658897063</v>
      </c>
      <c r="Q2799">
        <v>0.42560449534233152</v>
      </c>
      <c r="R2799">
        <v>148</v>
      </c>
      <c r="S2799">
        <v>0</v>
      </c>
      <c r="T2799">
        <v>-0.7437158543615755</v>
      </c>
      <c r="U2799">
        <v>13</v>
      </c>
      <c r="V2799">
        <v>3008</v>
      </c>
      <c r="W2799">
        <v>149</v>
      </c>
    </row>
    <row r="2800" spans="1:23">
      <c r="A2800" t="s">
        <v>471</v>
      </c>
      <c r="B2800" t="str">
        <f t="shared" si="43"/>
        <v>CREDIT_SPREAD_marginal_improvement_6_1</v>
      </c>
      <c r="C2800" t="s">
        <v>453</v>
      </c>
      <c r="D2800" t="s">
        <v>337</v>
      </c>
      <c r="E2800">
        <v>6</v>
      </c>
      <c r="F2800">
        <v>1</v>
      </c>
      <c r="G2800">
        <v>1</v>
      </c>
      <c r="H2800" t="s">
        <v>469</v>
      </c>
      <c r="I2800" t="s">
        <v>331</v>
      </c>
      <c r="K2800">
        <v>-0.54563259737815439</v>
      </c>
      <c r="L2800">
        <v>-6.6384307096169826E-2</v>
      </c>
      <c r="M2800">
        <v>-0.28286730462455228</v>
      </c>
      <c r="N2800">
        <v>0.44055944055944057</v>
      </c>
      <c r="O2800">
        <v>-2.667474394120998E-3</v>
      </c>
      <c r="P2800">
        <v>-0.41855215768220011</v>
      </c>
      <c r="Q2800">
        <v>0.67617581667113003</v>
      </c>
      <c r="R2800">
        <v>142</v>
      </c>
      <c r="S2800">
        <v>0</v>
      </c>
      <c r="T2800">
        <v>-0.70944031102455762</v>
      </c>
      <c r="U2800">
        <v>15</v>
      </c>
      <c r="V2800">
        <v>2894</v>
      </c>
      <c r="W2800">
        <v>143</v>
      </c>
    </row>
    <row r="2801" spans="1:23">
      <c r="A2801" t="s">
        <v>471</v>
      </c>
      <c r="B2801" t="str">
        <f t="shared" si="43"/>
        <v>CREDIT_SPREAD_marginal_improvement_6_-1</v>
      </c>
      <c r="C2801" t="s">
        <v>453</v>
      </c>
      <c r="D2801" t="s">
        <v>337</v>
      </c>
      <c r="E2801">
        <v>6</v>
      </c>
      <c r="F2801">
        <v>-1</v>
      </c>
      <c r="G2801">
        <v>1</v>
      </c>
      <c r="H2801" t="s">
        <v>469</v>
      </c>
      <c r="I2801" t="s">
        <v>331</v>
      </c>
      <c r="K2801">
        <v>0.16880612330621261</v>
      </c>
      <c r="L2801">
        <v>1.3675131688941191E-2</v>
      </c>
      <c r="M2801">
        <v>5.8270513174638272E-2</v>
      </c>
      <c r="N2801">
        <v>0.55244755244755239</v>
      </c>
      <c r="O2801">
        <v>3.900056275202562E-3</v>
      </c>
      <c r="P2801">
        <v>0.62338774096818883</v>
      </c>
      <c r="Q2801">
        <v>0.53402976969314842</v>
      </c>
      <c r="R2801">
        <v>142</v>
      </c>
      <c r="S2801">
        <v>0</v>
      </c>
      <c r="T2801">
        <v>-0.49396885703955318</v>
      </c>
      <c r="U2801">
        <v>15</v>
      </c>
      <c r="V2801">
        <v>2894</v>
      </c>
      <c r="W2801">
        <v>143</v>
      </c>
    </row>
    <row r="2802" spans="1:23">
      <c r="A2802" t="s">
        <v>471</v>
      </c>
      <c r="B2802" t="str">
        <f t="shared" si="43"/>
        <v>electricity_yoy_marginal_improvement_9_1</v>
      </c>
      <c r="C2802" t="s">
        <v>435</v>
      </c>
      <c r="D2802" t="s">
        <v>337</v>
      </c>
      <c r="E2802">
        <v>9</v>
      </c>
      <c r="F2802">
        <v>1</v>
      </c>
      <c r="G2802">
        <v>-1</v>
      </c>
      <c r="H2802" t="s">
        <v>330</v>
      </c>
      <c r="I2802" t="s">
        <v>331</v>
      </c>
      <c r="K2802">
        <v>-5.0071019632371587E-2</v>
      </c>
      <c r="L2802">
        <v>-4.2941942195081628E-3</v>
      </c>
      <c r="M2802">
        <v>-1.8279351484520451E-2</v>
      </c>
      <c r="N2802">
        <v>0.5436241610738255</v>
      </c>
      <c r="O2802">
        <v>2.4954454957366919E-3</v>
      </c>
      <c r="P2802">
        <v>0.40245864295823369</v>
      </c>
      <c r="Q2802">
        <v>0.68792720588590139</v>
      </c>
      <c r="R2802">
        <v>148</v>
      </c>
      <c r="S2802">
        <v>0</v>
      </c>
      <c r="T2802">
        <v>-0.74957566245597118</v>
      </c>
      <c r="U2802">
        <v>27</v>
      </c>
      <c r="V2802">
        <v>3008</v>
      </c>
      <c r="W2802">
        <v>149</v>
      </c>
    </row>
    <row r="2803" spans="1:23">
      <c r="A2803" t="s">
        <v>471</v>
      </c>
      <c r="B2803" t="str">
        <f t="shared" si="43"/>
        <v>electricity_yoy_marginal_improvement_9_-1</v>
      </c>
      <c r="C2803" t="s">
        <v>435</v>
      </c>
      <c r="D2803" t="s">
        <v>337</v>
      </c>
      <c r="E2803">
        <v>9</v>
      </c>
      <c r="F2803">
        <v>-1</v>
      </c>
      <c r="G2803">
        <v>-1</v>
      </c>
      <c r="H2803" t="s">
        <v>330</v>
      </c>
      <c r="I2803" t="s">
        <v>331</v>
      </c>
      <c r="K2803">
        <v>-0.45539737722807161</v>
      </c>
      <c r="L2803">
        <v>-4.9636697338130809E-2</v>
      </c>
      <c r="M2803">
        <v>-0.2112914765365165</v>
      </c>
      <c r="N2803">
        <v>0.44295302013422821</v>
      </c>
      <c r="O2803">
        <v>-1.2711305979417049E-3</v>
      </c>
      <c r="P2803">
        <v>-0.2062228140533599</v>
      </c>
      <c r="Q2803">
        <v>0.83690028521885673</v>
      </c>
      <c r="R2803">
        <v>148</v>
      </c>
      <c r="S2803">
        <v>0</v>
      </c>
      <c r="T2803">
        <v>-0.86839125281793794</v>
      </c>
      <c r="U2803">
        <v>27</v>
      </c>
      <c r="V2803">
        <v>3008</v>
      </c>
      <c r="W2803">
        <v>149</v>
      </c>
    </row>
    <row r="2804" spans="1:23">
      <c r="A2804" t="s">
        <v>471</v>
      </c>
      <c r="B2804" t="str">
        <f t="shared" si="43"/>
        <v>electricity_ytd_yoy_marginal_improvement_9_1</v>
      </c>
      <c r="C2804" t="s">
        <v>436</v>
      </c>
      <c r="D2804" t="s">
        <v>337</v>
      </c>
      <c r="E2804">
        <v>9</v>
      </c>
      <c r="F2804">
        <v>1</v>
      </c>
      <c r="G2804">
        <v>-1</v>
      </c>
      <c r="H2804" t="s">
        <v>330</v>
      </c>
      <c r="I2804" t="s">
        <v>331</v>
      </c>
      <c r="K2804">
        <v>-0.3315004548608389</v>
      </c>
      <c r="L2804">
        <v>-3.3175678741248382E-2</v>
      </c>
      <c r="M2804">
        <v>-0.14121828760907559</v>
      </c>
      <c r="N2804">
        <v>0.46979865771812079</v>
      </c>
      <c r="O2804">
        <v>1.5153283557496459E-4</v>
      </c>
      <c r="P2804">
        <v>2.4163546128555351E-2</v>
      </c>
      <c r="Q2804">
        <v>0.9807547044516518</v>
      </c>
      <c r="R2804">
        <v>148</v>
      </c>
      <c r="S2804">
        <v>0</v>
      </c>
      <c r="T2804">
        <v>-0.55469681131934701</v>
      </c>
      <c r="U2804">
        <v>17</v>
      </c>
      <c r="V2804">
        <v>3008</v>
      </c>
      <c r="W2804">
        <v>149</v>
      </c>
    </row>
    <row r="2805" spans="1:23">
      <c r="A2805" t="s">
        <v>471</v>
      </c>
      <c r="B2805" t="str">
        <f t="shared" si="43"/>
        <v>electricity_ytd_yoy_marginal_improvement_9_-1</v>
      </c>
      <c r="C2805" t="s">
        <v>436</v>
      </c>
      <c r="D2805" t="s">
        <v>337</v>
      </c>
      <c r="E2805">
        <v>9</v>
      </c>
      <c r="F2805">
        <v>-1</v>
      </c>
      <c r="G2805">
        <v>-1</v>
      </c>
      <c r="H2805" t="s">
        <v>330</v>
      </c>
      <c r="I2805" t="s">
        <v>331</v>
      </c>
      <c r="K2805">
        <v>-0.22612690178034089</v>
      </c>
      <c r="L2805">
        <v>-2.1246945019815829E-2</v>
      </c>
      <c r="M2805">
        <v>-9.0441471176051752E-2</v>
      </c>
      <c r="N2805">
        <v>0.51006711409395977</v>
      </c>
      <c r="O2805">
        <v>1.053896020050446E-3</v>
      </c>
      <c r="P2805">
        <v>0.1734019053935375</v>
      </c>
      <c r="Q2805">
        <v>0.86257246353844397</v>
      </c>
      <c r="R2805">
        <v>148</v>
      </c>
      <c r="S2805">
        <v>0</v>
      </c>
      <c r="T2805">
        <v>-0.76943347629079895</v>
      </c>
      <c r="U2805">
        <v>17</v>
      </c>
      <c r="V2805">
        <v>3008</v>
      </c>
      <c r="W2805">
        <v>149</v>
      </c>
    </row>
    <row r="2806" spans="1:23">
      <c r="A2806" t="s">
        <v>471</v>
      </c>
      <c r="B2806" t="str">
        <f t="shared" si="43"/>
        <v>industrial_value_added_yoy_marginal_improvement_9_1</v>
      </c>
      <c r="C2806" t="s">
        <v>437</v>
      </c>
      <c r="D2806" t="s">
        <v>337</v>
      </c>
      <c r="E2806">
        <v>9</v>
      </c>
      <c r="F2806">
        <v>1</v>
      </c>
      <c r="G2806">
        <v>-1</v>
      </c>
      <c r="H2806" t="s">
        <v>330</v>
      </c>
      <c r="I2806" t="s">
        <v>331</v>
      </c>
      <c r="K2806">
        <v>0.50319290415810247</v>
      </c>
      <c r="L2806">
        <v>3.4736312803394183E-2</v>
      </c>
      <c r="M2806">
        <v>0.1478815667684569</v>
      </c>
      <c r="N2806">
        <v>0.55033557046979864</v>
      </c>
      <c r="O2806">
        <v>5.5213115137491206E-3</v>
      </c>
      <c r="P2806">
        <v>0.89625031984750303</v>
      </c>
      <c r="Q2806">
        <v>0.37157455235683312</v>
      </c>
      <c r="R2806">
        <v>148</v>
      </c>
      <c r="S2806">
        <v>0</v>
      </c>
      <c r="T2806">
        <v>-0.59174040741314204</v>
      </c>
      <c r="U2806">
        <v>23</v>
      </c>
      <c r="V2806">
        <v>3008</v>
      </c>
      <c r="W2806">
        <v>149</v>
      </c>
    </row>
    <row r="2807" spans="1:23">
      <c r="A2807" t="s">
        <v>471</v>
      </c>
      <c r="B2807" t="str">
        <f t="shared" si="43"/>
        <v>industrial_value_added_yoy_marginal_improvement_9_-1</v>
      </c>
      <c r="C2807" t="s">
        <v>437</v>
      </c>
      <c r="D2807" t="s">
        <v>337</v>
      </c>
      <c r="E2807">
        <v>9</v>
      </c>
      <c r="F2807">
        <v>-1</v>
      </c>
      <c r="G2807">
        <v>-1</v>
      </c>
      <c r="H2807" t="s">
        <v>330</v>
      </c>
      <c r="I2807" t="s">
        <v>331</v>
      </c>
      <c r="K2807">
        <v>-0.65584336333398574</v>
      </c>
      <c r="L2807">
        <v>-8.5484633763940887E-2</v>
      </c>
      <c r="M2807">
        <v>-0.36393043922624008</v>
      </c>
      <c r="N2807">
        <v>0.43624161073825501</v>
      </c>
      <c r="O2807">
        <v>-4.4107498765158107E-3</v>
      </c>
      <c r="P2807">
        <v>-0.72788628873571293</v>
      </c>
      <c r="Q2807">
        <v>0.46783319777267668</v>
      </c>
      <c r="R2807">
        <v>148</v>
      </c>
      <c r="S2807">
        <v>0</v>
      </c>
      <c r="T2807">
        <v>-0.81248887461226293</v>
      </c>
      <c r="U2807">
        <v>23</v>
      </c>
      <c r="V2807">
        <v>3008</v>
      </c>
      <c r="W2807">
        <v>149</v>
      </c>
    </row>
    <row r="2808" spans="1:23">
      <c r="A2808" t="s">
        <v>471</v>
      </c>
      <c r="B2808" t="str">
        <f t="shared" si="43"/>
        <v>fixedasset_investment_yoy_marginal_improvement_9_1</v>
      </c>
      <c r="C2808" t="s">
        <v>344</v>
      </c>
      <c r="D2808" t="s">
        <v>337</v>
      </c>
      <c r="E2808">
        <v>9</v>
      </c>
      <c r="F2808">
        <v>1</v>
      </c>
      <c r="G2808">
        <v>1</v>
      </c>
      <c r="H2808" t="s">
        <v>330</v>
      </c>
      <c r="I2808" t="s">
        <v>331</v>
      </c>
      <c r="K2808">
        <v>-0.79225541459339421</v>
      </c>
      <c r="L2808">
        <v>-0.12335257257328371</v>
      </c>
      <c r="M2808">
        <v>-0.52527590807712143</v>
      </c>
      <c r="N2808">
        <v>0.48993288590604028</v>
      </c>
      <c r="O2808">
        <v>-7.7834848868295232E-3</v>
      </c>
      <c r="P2808">
        <v>-1.2986925899293671</v>
      </c>
      <c r="Q2808">
        <v>0.1960692743905986</v>
      </c>
      <c r="R2808">
        <v>148</v>
      </c>
      <c r="S2808">
        <v>0</v>
      </c>
      <c r="T2808">
        <v>-0.8196926700918471</v>
      </c>
      <c r="U2808">
        <v>22</v>
      </c>
      <c r="V2808">
        <v>3008</v>
      </c>
      <c r="W2808">
        <v>149</v>
      </c>
    </row>
    <row r="2809" spans="1:23">
      <c r="A2809" t="s">
        <v>471</v>
      </c>
      <c r="B2809" t="str">
        <f t="shared" si="43"/>
        <v>fixedasset_investment_yoy_marginal_improvement_9_-1</v>
      </c>
      <c r="C2809" t="s">
        <v>344</v>
      </c>
      <c r="D2809" t="s">
        <v>337</v>
      </c>
      <c r="E2809">
        <v>9</v>
      </c>
      <c r="F2809">
        <v>-1</v>
      </c>
      <c r="G2809">
        <v>1</v>
      </c>
      <c r="H2809" t="s">
        <v>330</v>
      </c>
      <c r="I2809" t="s">
        <v>331</v>
      </c>
      <c r="K2809">
        <v>1.490239700556953</v>
      </c>
      <c r="L2809">
        <v>7.943310897384781E-2</v>
      </c>
      <c r="M2809">
        <v>0.33825235726509451</v>
      </c>
      <c r="N2809">
        <v>0.50335570469798663</v>
      </c>
      <c r="O2809">
        <v>8.9109384295974793E-3</v>
      </c>
      <c r="P2809">
        <v>1.4393596363118091</v>
      </c>
      <c r="Q2809">
        <v>0.15216034154642519</v>
      </c>
      <c r="R2809">
        <v>148</v>
      </c>
      <c r="S2809">
        <v>0</v>
      </c>
      <c r="T2809">
        <v>-0.53488541912579113</v>
      </c>
      <c r="U2809">
        <v>22</v>
      </c>
      <c r="V2809">
        <v>3008</v>
      </c>
      <c r="W2809">
        <v>149</v>
      </c>
    </row>
    <row r="2810" spans="1:23">
      <c r="A2810" t="s">
        <v>471</v>
      </c>
      <c r="B2810" t="str">
        <f t="shared" si="43"/>
        <v>fixedasset_investment_ytd_yoy_marginal_improvement_9_1</v>
      </c>
      <c r="C2810" t="s">
        <v>390</v>
      </c>
      <c r="D2810" t="s">
        <v>337</v>
      </c>
      <c r="E2810">
        <v>9</v>
      </c>
      <c r="F2810">
        <v>1</v>
      </c>
      <c r="G2810">
        <v>-1</v>
      </c>
      <c r="H2810" t="s">
        <v>330</v>
      </c>
      <c r="I2810" t="s">
        <v>331</v>
      </c>
      <c r="K2810">
        <v>-0.61380709121704369</v>
      </c>
      <c r="L2810">
        <v>-7.661275662459277E-2</v>
      </c>
      <c r="M2810">
        <v>-0.32614736054829641</v>
      </c>
      <c r="N2810">
        <v>0.42953020134228193</v>
      </c>
      <c r="O2810">
        <v>-3.610302546631639E-3</v>
      </c>
      <c r="P2810">
        <v>-0.58870934585842893</v>
      </c>
      <c r="Q2810">
        <v>0.55695368609599172</v>
      </c>
      <c r="R2810">
        <v>148</v>
      </c>
      <c r="S2810">
        <v>0</v>
      </c>
      <c r="T2810">
        <v>-0.72940779161217395</v>
      </c>
      <c r="U2810">
        <v>13</v>
      </c>
      <c r="V2810">
        <v>3008</v>
      </c>
      <c r="W2810">
        <v>149</v>
      </c>
    </row>
    <row r="2811" spans="1:23">
      <c r="A2811" t="s">
        <v>471</v>
      </c>
      <c r="B2811" t="str">
        <f t="shared" si="43"/>
        <v>fixedasset_investment_ytd_yoy_marginal_improvement_9_-1</v>
      </c>
      <c r="C2811" t="s">
        <v>390</v>
      </c>
      <c r="D2811" t="s">
        <v>337</v>
      </c>
      <c r="E2811">
        <v>9</v>
      </c>
      <c r="F2811">
        <v>-1</v>
      </c>
      <c r="G2811">
        <v>-1</v>
      </c>
      <c r="H2811" t="s">
        <v>330</v>
      </c>
      <c r="I2811" t="s">
        <v>331</v>
      </c>
      <c r="K2811">
        <v>0.33957357162665303</v>
      </c>
      <c r="L2811">
        <v>2.4794597120539E-2</v>
      </c>
      <c r="M2811">
        <v>0.1055528186558731</v>
      </c>
      <c r="N2811">
        <v>0.55704697986577179</v>
      </c>
      <c r="O2811">
        <v>4.6926378202405677E-3</v>
      </c>
      <c r="P2811">
        <v>0.7739655338981255</v>
      </c>
      <c r="Q2811">
        <v>0.44018574200294541</v>
      </c>
      <c r="R2811">
        <v>148</v>
      </c>
      <c r="S2811">
        <v>0</v>
      </c>
      <c r="T2811">
        <v>-0.65010241259784807</v>
      </c>
      <c r="U2811">
        <v>13</v>
      </c>
      <c r="V2811">
        <v>3008</v>
      </c>
      <c r="W2811">
        <v>149</v>
      </c>
    </row>
    <row r="2812" spans="1:23">
      <c r="A2812" t="s">
        <v>471</v>
      </c>
      <c r="B2812" t="str">
        <f t="shared" si="43"/>
        <v>pmi_manufacturing_marginal_improvement_9_1</v>
      </c>
      <c r="C2812" t="s">
        <v>347</v>
      </c>
      <c r="D2812" t="s">
        <v>337</v>
      </c>
      <c r="E2812">
        <v>9</v>
      </c>
      <c r="F2812">
        <v>1</v>
      </c>
      <c r="G2812">
        <v>1</v>
      </c>
      <c r="H2812" t="s">
        <v>330</v>
      </c>
      <c r="I2812" t="s">
        <v>331</v>
      </c>
      <c r="K2812">
        <v>-0.37784615087306062</v>
      </c>
      <c r="L2812">
        <v>-3.8977714792959077E-2</v>
      </c>
      <c r="M2812">
        <v>-0.165916378582256</v>
      </c>
      <c r="N2812">
        <v>0.53691275167785235</v>
      </c>
      <c r="O2812">
        <v>-3.1290078253953281E-4</v>
      </c>
      <c r="P2812">
        <v>-5.039053256966284E-2</v>
      </c>
      <c r="Q2812">
        <v>0.95987912401494768</v>
      </c>
      <c r="R2812">
        <v>148</v>
      </c>
      <c r="S2812">
        <v>0</v>
      </c>
      <c r="T2812">
        <v>-0.72303616808794158</v>
      </c>
      <c r="U2812">
        <v>25</v>
      </c>
      <c r="V2812">
        <v>3008</v>
      </c>
      <c r="W2812">
        <v>149</v>
      </c>
    </row>
    <row r="2813" spans="1:23">
      <c r="A2813" t="s">
        <v>471</v>
      </c>
      <c r="B2813" t="str">
        <f t="shared" si="43"/>
        <v>pmi_manufacturing_marginal_improvement_9_-1</v>
      </c>
      <c r="C2813" t="s">
        <v>347</v>
      </c>
      <c r="D2813" t="s">
        <v>337</v>
      </c>
      <c r="E2813">
        <v>9</v>
      </c>
      <c r="F2813">
        <v>-1</v>
      </c>
      <c r="G2813">
        <v>1</v>
      </c>
      <c r="H2813" t="s">
        <v>330</v>
      </c>
      <c r="I2813" t="s">
        <v>331</v>
      </c>
      <c r="K2813">
        <v>-0.16847928389217151</v>
      </c>
      <c r="L2813">
        <v>-1.533786195469888E-2</v>
      </c>
      <c r="M2813">
        <v>-6.5288653381441769E-2</v>
      </c>
      <c r="N2813">
        <v>0.44295302013422821</v>
      </c>
      <c r="O2813">
        <v>1.619441995267487E-3</v>
      </c>
      <c r="P2813">
        <v>0.25897669824444752</v>
      </c>
      <c r="Q2813">
        <v>0.79601306725465815</v>
      </c>
      <c r="R2813">
        <v>148</v>
      </c>
      <c r="S2813">
        <v>0</v>
      </c>
      <c r="T2813">
        <v>-0.65912081664566002</v>
      </c>
      <c r="U2813">
        <v>25</v>
      </c>
      <c r="V2813">
        <v>3008</v>
      </c>
      <c r="W2813">
        <v>149</v>
      </c>
    </row>
    <row r="2814" spans="1:23">
      <c r="A2814" t="s">
        <v>471</v>
      </c>
      <c r="B2814" t="str">
        <f t="shared" si="43"/>
        <v>pmi_manufacturing_neworder_marginal_improvement_9_1</v>
      </c>
      <c r="C2814" t="s">
        <v>424</v>
      </c>
      <c r="D2814" t="s">
        <v>337</v>
      </c>
      <c r="E2814">
        <v>9</v>
      </c>
      <c r="F2814">
        <v>1</v>
      </c>
      <c r="G2814">
        <v>1</v>
      </c>
      <c r="H2814" t="s">
        <v>330</v>
      </c>
      <c r="I2814" t="s">
        <v>331</v>
      </c>
      <c r="K2814">
        <v>0.50062313075638976</v>
      </c>
      <c r="L2814">
        <v>3.4588001970716757E-2</v>
      </c>
      <c r="M2814">
        <v>0.14724995253048839</v>
      </c>
      <c r="N2814">
        <v>0.5436241610738255</v>
      </c>
      <c r="O2814">
        <v>5.5072610053567856E-3</v>
      </c>
      <c r="P2814">
        <v>0.89208519571707068</v>
      </c>
      <c r="Q2814">
        <v>0.37379537905306032</v>
      </c>
      <c r="R2814">
        <v>148</v>
      </c>
      <c r="S2814">
        <v>0</v>
      </c>
      <c r="T2814">
        <v>-0.55957218381230667</v>
      </c>
      <c r="U2814">
        <v>25</v>
      </c>
      <c r="V2814">
        <v>3008</v>
      </c>
      <c r="W2814">
        <v>149</v>
      </c>
    </row>
    <row r="2815" spans="1:23">
      <c r="A2815" t="s">
        <v>471</v>
      </c>
      <c r="B2815" t="str">
        <f t="shared" si="43"/>
        <v>pmi_manufacturing_neworder_marginal_improvement_9_-1</v>
      </c>
      <c r="C2815" t="s">
        <v>424</v>
      </c>
      <c r="D2815" t="s">
        <v>337</v>
      </c>
      <c r="E2815">
        <v>9</v>
      </c>
      <c r="F2815">
        <v>-1</v>
      </c>
      <c r="G2815">
        <v>1</v>
      </c>
      <c r="H2815" t="s">
        <v>330</v>
      </c>
      <c r="I2815" t="s">
        <v>331</v>
      </c>
      <c r="K2815">
        <v>-0.65525400511818577</v>
      </c>
      <c r="L2815">
        <v>-8.5353535650290913E-2</v>
      </c>
      <c r="M2815">
        <v>-0.36337178665178138</v>
      </c>
      <c r="N2815">
        <v>0.43624161073825501</v>
      </c>
      <c r="O2815">
        <v>-4.4014057521239774E-3</v>
      </c>
      <c r="P2815">
        <v>-0.72874914134510915</v>
      </c>
      <c r="Q2815">
        <v>0.46730671147157382</v>
      </c>
      <c r="R2815">
        <v>148</v>
      </c>
      <c r="S2815">
        <v>0</v>
      </c>
      <c r="T2815">
        <v>-0.7562841463760368</v>
      </c>
      <c r="U2815">
        <v>25</v>
      </c>
      <c r="V2815">
        <v>3008</v>
      </c>
      <c r="W2815">
        <v>149</v>
      </c>
    </row>
    <row r="2816" spans="1:23">
      <c r="A2816" t="s">
        <v>471</v>
      </c>
      <c r="B2816" t="str">
        <f t="shared" si="43"/>
        <v>pmi_nonmanufacturing_marginal_improvement_9_1</v>
      </c>
      <c r="C2816" t="s">
        <v>342</v>
      </c>
      <c r="D2816" t="s">
        <v>337</v>
      </c>
      <c r="E2816">
        <v>9</v>
      </c>
      <c r="F2816">
        <v>1</v>
      </c>
      <c r="G2816">
        <v>-1</v>
      </c>
      <c r="H2816" t="s">
        <v>330</v>
      </c>
      <c r="I2816" t="s">
        <v>331</v>
      </c>
      <c r="K2816">
        <v>1.3212199639240241</v>
      </c>
      <c r="L2816">
        <v>7.3095729079284411E-2</v>
      </c>
      <c r="M2816">
        <v>0.31125254958348431</v>
      </c>
      <c r="N2816">
        <v>0.53691275167785235</v>
      </c>
      <c r="O2816">
        <v>8.5900328106372648E-3</v>
      </c>
      <c r="P2816">
        <v>1.362538688764606</v>
      </c>
      <c r="Q2816">
        <v>0.1750977415040364</v>
      </c>
      <c r="R2816">
        <v>148</v>
      </c>
      <c r="S2816">
        <v>0</v>
      </c>
      <c r="T2816">
        <v>-0.60464128860180411</v>
      </c>
      <c r="U2816">
        <v>28</v>
      </c>
      <c r="V2816">
        <v>3008</v>
      </c>
      <c r="W2816">
        <v>149</v>
      </c>
    </row>
    <row r="2817" spans="1:23">
      <c r="A2817" t="s">
        <v>471</v>
      </c>
      <c r="B2817" t="str">
        <f t="shared" si="43"/>
        <v>pmi_nonmanufacturing_marginal_improvement_9_-1</v>
      </c>
      <c r="C2817" t="s">
        <v>342</v>
      </c>
      <c r="D2817" t="s">
        <v>337</v>
      </c>
      <c r="E2817">
        <v>9</v>
      </c>
      <c r="F2817">
        <v>-1</v>
      </c>
      <c r="G2817">
        <v>-1</v>
      </c>
      <c r="H2817" t="s">
        <v>330</v>
      </c>
      <c r="I2817" t="s">
        <v>331</v>
      </c>
      <c r="K2817">
        <v>-0.77712848321331907</v>
      </c>
      <c r="L2817">
        <v>-0.1181753571295495</v>
      </c>
      <c r="M2817">
        <v>-0.50320834976027795</v>
      </c>
      <c r="N2817">
        <v>0.43624161073825501</v>
      </c>
      <c r="O2817">
        <v>-7.1307424630799058E-3</v>
      </c>
      <c r="P2817">
        <v>-1.1396097687354649</v>
      </c>
      <c r="Q2817">
        <v>0.25628995175975688</v>
      </c>
      <c r="R2817">
        <v>148</v>
      </c>
      <c r="S2817">
        <v>0</v>
      </c>
      <c r="T2817">
        <v>-0.80406369354210816</v>
      </c>
      <c r="U2817">
        <v>28</v>
      </c>
      <c r="V2817">
        <v>3008</v>
      </c>
      <c r="W2817">
        <v>149</v>
      </c>
    </row>
    <row r="2818" spans="1:23">
      <c r="A2818" t="s">
        <v>471</v>
      </c>
      <c r="B2818" t="str">
        <f t="shared" si="43"/>
        <v>export_yoy_marginal_improvement_9_1</v>
      </c>
      <c r="C2818" t="s">
        <v>438</v>
      </c>
      <c r="D2818" t="s">
        <v>337</v>
      </c>
      <c r="E2818">
        <v>9</v>
      </c>
      <c r="F2818">
        <v>1</v>
      </c>
      <c r="G2818">
        <v>-1</v>
      </c>
      <c r="H2818" t="s">
        <v>330</v>
      </c>
      <c r="I2818" t="s">
        <v>331</v>
      </c>
      <c r="K2818">
        <v>-0.70858109547157444</v>
      </c>
      <c r="L2818">
        <v>-9.8140015730543873E-2</v>
      </c>
      <c r="M2818">
        <v>-0.41783596631654468</v>
      </c>
      <c r="N2818">
        <v>0.47651006711409388</v>
      </c>
      <c r="O2818">
        <v>-5.350020357860987E-3</v>
      </c>
      <c r="P2818">
        <v>-0.86043112095459673</v>
      </c>
      <c r="Q2818">
        <v>0.39094314822508208</v>
      </c>
      <c r="R2818">
        <v>148</v>
      </c>
      <c r="S2818">
        <v>0</v>
      </c>
      <c r="T2818">
        <v>-0.85262039767838282</v>
      </c>
      <c r="U2818">
        <v>23</v>
      </c>
      <c r="V2818">
        <v>3008</v>
      </c>
      <c r="W2818">
        <v>149</v>
      </c>
    </row>
    <row r="2819" spans="1:23">
      <c r="A2819" t="s">
        <v>471</v>
      </c>
      <c r="B2819" t="str">
        <f t="shared" ref="B2819:B2882" si="44">C2819&amp;"_"&amp;D2819&amp;"_"&amp;E2819&amp;"_"&amp;F2819</f>
        <v>export_yoy_marginal_improvement_9_-1</v>
      </c>
      <c r="C2819" t="s">
        <v>438</v>
      </c>
      <c r="D2819" t="s">
        <v>337</v>
      </c>
      <c r="E2819">
        <v>9</v>
      </c>
      <c r="F2819">
        <v>-1</v>
      </c>
      <c r="G2819">
        <v>-1</v>
      </c>
      <c r="H2819" t="s">
        <v>330</v>
      </c>
      <c r="I2819" t="s">
        <v>331</v>
      </c>
      <c r="K2819">
        <v>0.77522393405611245</v>
      </c>
      <c r="L2819">
        <v>4.9256286526199178E-2</v>
      </c>
      <c r="M2819">
        <v>0.20971107376166481</v>
      </c>
      <c r="N2819">
        <v>0.51006711409395977</v>
      </c>
      <c r="O2819">
        <v>6.7170437767443006E-3</v>
      </c>
      <c r="P2819">
        <v>1.070638926764365</v>
      </c>
      <c r="Q2819">
        <v>0.28607470806815272</v>
      </c>
      <c r="R2819">
        <v>148</v>
      </c>
      <c r="S2819">
        <v>0</v>
      </c>
      <c r="T2819">
        <v>-0.68454053721826891</v>
      </c>
      <c r="U2819">
        <v>23</v>
      </c>
      <c r="V2819">
        <v>3008</v>
      </c>
      <c r="W2819">
        <v>149</v>
      </c>
    </row>
    <row r="2820" spans="1:23">
      <c r="A2820" t="s">
        <v>471</v>
      </c>
      <c r="B2820" t="str">
        <f t="shared" si="44"/>
        <v>trade_balance_yoy_marginal_improvement_9_1</v>
      </c>
      <c r="C2820" t="s">
        <v>439</v>
      </c>
      <c r="D2820" t="s">
        <v>337</v>
      </c>
      <c r="E2820">
        <v>9</v>
      </c>
      <c r="F2820">
        <v>1</v>
      </c>
      <c r="G2820">
        <v>1</v>
      </c>
      <c r="H2820" t="s">
        <v>330</v>
      </c>
      <c r="I2820" t="s">
        <v>331</v>
      </c>
      <c r="K2820">
        <v>-6.8939889658292897E-2</v>
      </c>
      <c r="L2820">
        <v>-5.9664125860071637E-3</v>
      </c>
      <c r="M2820">
        <v>-2.5397514645990479E-2</v>
      </c>
      <c r="N2820">
        <v>0.53020134228187921</v>
      </c>
      <c r="O2820">
        <v>2.328874648910734E-3</v>
      </c>
      <c r="P2820">
        <v>0.37821153920341749</v>
      </c>
      <c r="Q2820">
        <v>0.70581537966828889</v>
      </c>
      <c r="R2820">
        <v>148</v>
      </c>
      <c r="S2820">
        <v>0</v>
      </c>
      <c r="T2820">
        <v>-0.71724512737312385</v>
      </c>
      <c r="U2820">
        <v>29</v>
      </c>
      <c r="V2820">
        <v>3008</v>
      </c>
      <c r="W2820">
        <v>149</v>
      </c>
    </row>
    <row r="2821" spans="1:23">
      <c r="A2821" t="s">
        <v>471</v>
      </c>
      <c r="B2821" t="str">
        <f t="shared" si="44"/>
        <v>trade_balance_yoy_marginal_improvement_9_-1</v>
      </c>
      <c r="C2821" t="s">
        <v>439</v>
      </c>
      <c r="D2821" t="s">
        <v>337</v>
      </c>
      <c r="E2821">
        <v>9</v>
      </c>
      <c r="F2821">
        <v>-1</v>
      </c>
      <c r="G2821">
        <v>1</v>
      </c>
      <c r="H2821" t="s">
        <v>330</v>
      </c>
      <c r="I2821" t="s">
        <v>331</v>
      </c>
      <c r="K2821">
        <v>-0.44436045706500099</v>
      </c>
      <c r="L2821">
        <v>-4.80379435438123E-2</v>
      </c>
      <c r="M2821">
        <v>-0.20448541852076529</v>
      </c>
      <c r="N2821">
        <v>0.4563758389261745</v>
      </c>
      <c r="O2821">
        <v>-1.158216533176343E-3</v>
      </c>
      <c r="P2821">
        <v>-0.18822497543517139</v>
      </c>
      <c r="Q2821">
        <v>0.8509581306011772</v>
      </c>
      <c r="R2821">
        <v>148</v>
      </c>
      <c r="S2821">
        <v>0</v>
      </c>
      <c r="T2821">
        <v>-0.7515629253208842</v>
      </c>
      <c r="U2821">
        <v>29</v>
      </c>
      <c r="V2821">
        <v>3008</v>
      </c>
      <c r="W2821">
        <v>149</v>
      </c>
    </row>
    <row r="2822" spans="1:23">
      <c r="A2822" t="s">
        <v>471</v>
      </c>
      <c r="B2822" t="str">
        <f t="shared" si="44"/>
        <v>CPI_marginal_improvement_9_1</v>
      </c>
      <c r="C2822" t="s">
        <v>386</v>
      </c>
      <c r="D2822" t="s">
        <v>337</v>
      </c>
      <c r="E2822">
        <v>9</v>
      </c>
      <c r="F2822">
        <v>1</v>
      </c>
      <c r="G2822">
        <v>-1</v>
      </c>
      <c r="H2822" t="s">
        <v>330</v>
      </c>
      <c r="I2822" t="s">
        <v>331</v>
      </c>
      <c r="K2822">
        <v>-0.1782245151284185</v>
      </c>
      <c r="L2822">
        <v>-1.6309874808591029E-2</v>
      </c>
      <c r="M2822">
        <v>-6.9426163890671619E-2</v>
      </c>
      <c r="N2822">
        <v>0.51677852348993292</v>
      </c>
      <c r="O2822">
        <v>1.47752868608556E-3</v>
      </c>
      <c r="P2822">
        <v>0.24155290956633721</v>
      </c>
      <c r="Q2822">
        <v>0.80946096550000135</v>
      </c>
      <c r="R2822">
        <v>148</v>
      </c>
      <c r="S2822">
        <v>0</v>
      </c>
      <c r="T2822">
        <v>-0.57657564049184562</v>
      </c>
      <c r="U2822">
        <v>17</v>
      </c>
      <c r="V2822">
        <v>3008</v>
      </c>
      <c r="W2822">
        <v>149</v>
      </c>
    </row>
    <row r="2823" spans="1:23">
      <c r="A2823" t="s">
        <v>471</v>
      </c>
      <c r="B2823" t="str">
        <f t="shared" si="44"/>
        <v>CPI_marginal_improvement_9_-1</v>
      </c>
      <c r="C2823" t="s">
        <v>386</v>
      </c>
      <c r="D2823" t="s">
        <v>337</v>
      </c>
      <c r="E2823">
        <v>9</v>
      </c>
      <c r="F2823">
        <v>-1</v>
      </c>
      <c r="G2823">
        <v>-1</v>
      </c>
      <c r="H2823" t="s">
        <v>330</v>
      </c>
      <c r="I2823" t="s">
        <v>331</v>
      </c>
      <c r="K2823">
        <v>-0.37046818300241902</v>
      </c>
      <c r="L2823">
        <v>-3.8028100691753997E-2</v>
      </c>
      <c r="M2823">
        <v>-0.16187402920383001</v>
      </c>
      <c r="N2823">
        <v>0.46979865771812079</v>
      </c>
      <c r="O2823">
        <v>-2.9251645272652331E-4</v>
      </c>
      <c r="P2823">
        <v>-4.7095300414202103E-2</v>
      </c>
      <c r="Q2823">
        <v>0.96250076299225973</v>
      </c>
      <c r="R2823">
        <v>148</v>
      </c>
      <c r="S2823">
        <v>0</v>
      </c>
      <c r="T2823">
        <v>-0.72627187537304161</v>
      </c>
      <c r="U2823">
        <v>17</v>
      </c>
      <c r="V2823">
        <v>3008</v>
      </c>
      <c r="W2823">
        <v>149</v>
      </c>
    </row>
    <row r="2824" spans="1:23">
      <c r="A2824" t="s">
        <v>471</v>
      </c>
      <c r="B2824" t="str">
        <f t="shared" si="44"/>
        <v>core_CPI_marginal_improvement_9_1</v>
      </c>
      <c r="C2824" t="s">
        <v>440</v>
      </c>
      <c r="D2824" t="s">
        <v>337</v>
      </c>
      <c r="E2824">
        <v>9</v>
      </c>
      <c r="F2824">
        <v>1</v>
      </c>
      <c r="G2824">
        <v>-1</v>
      </c>
      <c r="H2824" t="s">
        <v>330</v>
      </c>
      <c r="I2824" t="s">
        <v>331</v>
      </c>
      <c r="K2824">
        <v>-0.2602861188486475</v>
      </c>
      <c r="L2824">
        <v>-2.4941644397902699E-2</v>
      </c>
      <c r="M2824">
        <v>-0.1061685104360502</v>
      </c>
      <c r="N2824">
        <v>0.50335570469798663</v>
      </c>
      <c r="O2824">
        <v>7.6391117801192924E-4</v>
      </c>
      <c r="P2824">
        <v>0.1245814569264114</v>
      </c>
      <c r="Q2824">
        <v>0.90102395966953863</v>
      </c>
      <c r="R2824">
        <v>148</v>
      </c>
      <c r="S2824">
        <v>0</v>
      </c>
      <c r="T2824">
        <v>-0.72069959880208034</v>
      </c>
      <c r="U2824">
        <v>15</v>
      </c>
      <c r="V2824">
        <v>3008</v>
      </c>
      <c r="W2824">
        <v>149</v>
      </c>
    </row>
    <row r="2825" spans="1:23">
      <c r="A2825" t="s">
        <v>471</v>
      </c>
      <c r="B2825" t="str">
        <f t="shared" si="44"/>
        <v>core_CPI_marginal_improvement_9_-1</v>
      </c>
      <c r="C2825" t="s">
        <v>440</v>
      </c>
      <c r="D2825" t="s">
        <v>337</v>
      </c>
      <c r="E2825">
        <v>9</v>
      </c>
      <c r="F2825">
        <v>-1</v>
      </c>
      <c r="G2825">
        <v>-1</v>
      </c>
      <c r="H2825" t="s">
        <v>330</v>
      </c>
      <c r="I2825" t="s">
        <v>331</v>
      </c>
      <c r="K2825">
        <v>-0.30062984170304968</v>
      </c>
      <c r="L2825">
        <v>-2.951217983582366E-2</v>
      </c>
      <c r="M2825">
        <v>-0.12562380101745441</v>
      </c>
      <c r="N2825">
        <v>0.48993288590604028</v>
      </c>
      <c r="O2825">
        <v>4.0469092057781328E-4</v>
      </c>
      <c r="P2825">
        <v>6.5514581897165303E-2</v>
      </c>
      <c r="Q2825">
        <v>0.94785270902117058</v>
      </c>
      <c r="R2825">
        <v>148</v>
      </c>
      <c r="S2825">
        <v>0</v>
      </c>
      <c r="T2825">
        <v>-0.82287233823981032</v>
      </c>
      <c r="U2825">
        <v>15</v>
      </c>
      <c r="V2825">
        <v>3008</v>
      </c>
      <c r="W2825">
        <v>149</v>
      </c>
    </row>
    <row r="2826" spans="1:23">
      <c r="A2826" t="s">
        <v>471</v>
      </c>
      <c r="B2826" t="str">
        <f t="shared" si="44"/>
        <v>PPI_marginal_improvement_9_1</v>
      </c>
      <c r="C2826" t="s">
        <v>421</v>
      </c>
      <c r="D2826" t="s">
        <v>337</v>
      </c>
      <c r="E2826">
        <v>9</v>
      </c>
      <c r="F2826">
        <v>1</v>
      </c>
      <c r="G2826">
        <v>1</v>
      </c>
      <c r="H2826" t="s">
        <v>330</v>
      </c>
      <c r="I2826" t="s">
        <v>331</v>
      </c>
      <c r="K2826">
        <v>0.56923669833442658</v>
      </c>
      <c r="L2826">
        <v>3.8470377334167472E-2</v>
      </c>
      <c r="M2826">
        <v>0.16378116979667209</v>
      </c>
      <c r="N2826">
        <v>0.5436241610738255</v>
      </c>
      <c r="O2826">
        <v>5.7906123379155693E-3</v>
      </c>
      <c r="P2826">
        <v>0.94478513892945404</v>
      </c>
      <c r="Q2826">
        <v>0.34630843123108768</v>
      </c>
      <c r="R2826">
        <v>148</v>
      </c>
      <c r="S2826">
        <v>0</v>
      </c>
      <c r="T2826">
        <v>-0.70245238322144399</v>
      </c>
      <c r="U2826">
        <v>13</v>
      </c>
      <c r="V2826">
        <v>3008</v>
      </c>
      <c r="W2826">
        <v>149</v>
      </c>
    </row>
    <row r="2827" spans="1:23">
      <c r="A2827" t="s">
        <v>471</v>
      </c>
      <c r="B2827" t="str">
        <f t="shared" si="44"/>
        <v>PPI_marginal_improvement_9_-1</v>
      </c>
      <c r="C2827" t="s">
        <v>421</v>
      </c>
      <c r="D2827" t="s">
        <v>337</v>
      </c>
      <c r="E2827">
        <v>9</v>
      </c>
      <c r="F2827">
        <v>-1</v>
      </c>
      <c r="G2827">
        <v>1</v>
      </c>
      <c r="H2827" t="s">
        <v>330</v>
      </c>
      <c r="I2827" t="s">
        <v>331</v>
      </c>
      <c r="K2827">
        <v>-0.67032773659679878</v>
      </c>
      <c r="L2827">
        <v>-8.8772988893217164E-2</v>
      </c>
      <c r="M2827">
        <v>-0.37793608939637208</v>
      </c>
      <c r="N2827">
        <v>0.44295302013422821</v>
      </c>
      <c r="O2827">
        <v>-4.6970121125425512E-3</v>
      </c>
      <c r="P2827">
        <v>-0.7743023251249932</v>
      </c>
      <c r="Q2827">
        <v>0.43998721491818021</v>
      </c>
      <c r="R2827">
        <v>148</v>
      </c>
      <c r="S2827">
        <v>0</v>
      </c>
      <c r="T2827">
        <v>-0.86180386464212477</v>
      </c>
      <c r="U2827">
        <v>13</v>
      </c>
      <c r="V2827">
        <v>3008</v>
      </c>
      <c r="W2827">
        <v>149</v>
      </c>
    </row>
    <row r="2828" spans="1:23">
      <c r="A2828" t="s">
        <v>471</v>
      </c>
      <c r="B2828" t="str">
        <f t="shared" si="44"/>
        <v>CPI_PPI_marginal_improvement_9_1</v>
      </c>
      <c r="C2828" t="s">
        <v>345</v>
      </c>
      <c r="D2828" t="s">
        <v>337</v>
      </c>
      <c r="E2828">
        <v>9</v>
      </c>
      <c r="F2828">
        <v>1</v>
      </c>
      <c r="G2828">
        <v>-1</v>
      </c>
      <c r="H2828" t="s">
        <v>330</v>
      </c>
      <c r="I2828" t="s">
        <v>331</v>
      </c>
      <c r="K2828">
        <v>-0.72929779577991316</v>
      </c>
      <c r="L2828">
        <v>-0.10369443212119731</v>
      </c>
      <c r="M2828">
        <v>-0.44150021746875712</v>
      </c>
      <c r="N2828">
        <v>0.43624161073825501</v>
      </c>
      <c r="O2828">
        <v>-5.9374008816112586E-3</v>
      </c>
      <c r="P2828">
        <v>-0.96606523196237171</v>
      </c>
      <c r="Q2828">
        <v>0.33558749147849393</v>
      </c>
      <c r="R2828">
        <v>148</v>
      </c>
      <c r="S2828">
        <v>0</v>
      </c>
      <c r="T2828">
        <v>-0.89402744712513638</v>
      </c>
      <c r="U2828">
        <v>13</v>
      </c>
      <c r="V2828">
        <v>3008</v>
      </c>
      <c r="W2828">
        <v>149</v>
      </c>
    </row>
    <row r="2829" spans="1:23">
      <c r="A2829" t="s">
        <v>471</v>
      </c>
      <c r="B2829" t="str">
        <f t="shared" si="44"/>
        <v>CPI_PPI_marginal_improvement_9_-1</v>
      </c>
      <c r="C2829" t="s">
        <v>345</v>
      </c>
      <c r="D2829" t="s">
        <v>337</v>
      </c>
      <c r="E2829">
        <v>9</v>
      </c>
      <c r="F2829">
        <v>-1</v>
      </c>
      <c r="G2829">
        <v>-1</v>
      </c>
      <c r="H2829" t="s">
        <v>330</v>
      </c>
      <c r="I2829" t="s">
        <v>331</v>
      </c>
      <c r="K2829">
        <v>0.91108090769247152</v>
      </c>
      <c r="L2829">
        <v>5.57585403609826E-2</v>
      </c>
      <c r="M2829">
        <v>0.2374033705719284</v>
      </c>
      <c r="N2829">
        <v>0.55033557046979864</v>
      </c>
      <c r="O2829">
        <v>7.1943248493472204E-3</v>
      </c>
      <c r="P2829">
        <v>1.157896925696998</v>
      </c>
      <c r="Q2829">
        <v>0.24877126281274439</v>
      </c>
      <c r="R2829">
        <v>148</v>
      </c>
      <c r="S2829">
        <v>0</v>
      </c>
      <c r="T2829">
        <v>-0.6918894189170598</v>
      </c>
      <c r="U2829">
        <v>13</v>
      </c>
      <c r="V2829">
        <v>3008</v>
      </c>
      <c r="W2829">
        <v>149</v>
      </c>
    </row>
    <row r="2830" spans="1:23">
      <c r="A2830" t="s">
        <v>471</v>
      </c>
      <c r="B2830" t="str">
        <f t="shared" si="44"/>
        <v>core_CPI_PPI_marginal_improvement_9_1</v>
      </c>
      <c r="C2830" t="s">
        <v>420</v>
      </c>
      <c r="D2830" t="s">
        <v>337</v>
      </c>
      <c r="E2830">
        <v>9</v>
      </c>
      <c r="F2830">
        <v>1</v>
      </c>
      <c r="G2830">
        <v>-1</v>
      </c>
      <c r="H2830" t="s">
        <v>330</v>
      </c>
      <c r="I2830" t="s">
        <v>331</v>
      </c>
      <c r="K2830">
        <v>-0.6355132766889886</v>
      </c>
      <c r="L2830">
        <v>-8.1076863839250835E-2</v>
      </c>
      <c r="M2830">
        <v>-0.34515831458318552</v>
      </c>
      <c r="N2830">
        <v>0.4563758389261745</v>
      </c>
      <c r="O2830">
        <v>-3.976816258039269E-3</v>
      </c>
      <c r="P2830">
        <v>-0.65221544505952789</v>
      </c>
      <c r="Q2830">
        <v>0.51527386886296989</v>
      </c>
      <c r="R2830">
        <v>148</v>
      </c>
      <c r="S2830">
        <v>0</v>
      </c>
      <c r="T2830">
        <v>-0.84177571705957177</v>
      </c>
      <c r="U2830">
        <v>17</v>
      </c>
      <c r="V2830">
        <v>3008</v>
      </c>
      <c r="W2830">
        <v>149</v>
      </c>
    </row>
    <row r="2831" spans="1:23">
      <c r="A2831" t="s">
        <v>471</v>
      </c>
      <c r="B2831" t="str">
        <f t="shared" si="44"/>
        <v>core_CPI_PPI_marginal_improvement_9_-1</v>
      </c>
      <c r="C2831" t="s">
        <v>420</v>
      </c>
      <c r="D2831" t="s">
        <v>337</v>
      </c>
      <c r="E2831">
        <v>9</v>
      </c>
      <c r="F2831">
        <v>-1</v>
      </c>
      <c r="G2831">
        <v>-1</v>
      </c>
      <c r="H2831" t="s">
        <v>330</v>
      </c>
      <c r="I2831" t="s">
        <v>331</v>
      </c>
      <c r="K2831">
        <v>0.41934885708811542</v>
      </c>
      <c r="L2831">
        <v>2.977302542920324E-2</v>
      </c>
      <c r="M2831">
        <v>0.12674894896725281</v>
      </c>
      <c r="N2831">
        <v>0.53691275167785235</v>
      </c>
      <c r="O2831">
        <v>5.1810377834959204E-3</v>
      </c>
      <c r="P2831">
        <v>0.83209630584293215</v>
      </c>
      <c r="Q2831">
        <v>0.40669519645144481</v>
      </c>
      <c r="R2831">
        <v>148</v>
      </c>
      <c r="S2831">
        <v>0</v>
      </c>
      <c r="T2831">
        <v>-0.67620683249818792</v>
      </c>
      <c r="U2831">
        <v>17</v>
      </c>
      <c r="V2831">
        <v>3008</v>
      </c>
      <c r="W2831">
        <v>149</v>
      </c>
    </row>
    <row r="2832" spans="1:23">
      <c r="A2832" t="s">
        <v>471</v>
      </c>
      <c r="B2832" t="str">
        <f t="shared" si="44"/>
        <v>tot_retail_sales_yoy_marginal_improvement_9_1</v>
      </c>
      <c r="C2832" t="s">
        <v>441</v>
      </c>
      <c r="D2832" t="s">
        <v>337</v>
      </c>
      <c r="E2832">
        <v>9</v>
      </c>
      <c r="F2832">
        <v>1</v>
      </c>
      <c r="G2832">
        <v>1</v>
      </c>
      <c r="H2832" t="s">
        <v>330</v>
      </c>
      <c r="I2832" t="s">
        <v>331</v>
      </c>
      <c r="K2832">
        <v>2.8061336436070898</v>
      </c>
      <c r="L2832">
        <v>0.1184870913837472</v>
      </c>
      <c r="M2832">
        <v>0.50471437723576473</v>
      </c>
      <c r="N2832">
        <v>0.5436241610738255</v>
      </c>
      <c r="O2832">
        <v>1.171457239654434E-2</v>
      </c>
      <c r="P2832">
        <v>1.9258185936785559</v>
      </c>
      <c r="Q2832">
        <v>5.6044276595983503E-2</v>
      </c>
      <c r="R2832">
        <v>148</v>
      </c>
      <c r="S2832">
        <v>0</v>
      </c>
      <c r="T2832">
        <v>-0.4240288780940521</v>
      </c>
      <c r="U2832">
        <v>20</v>
      </c>
      <c r="V2832">
        <v>3008</v>
      </c>
      <c r="W2832">
        <v>149</v>
      </c>
    </row>
    <row r="2833" spans="1:23">
      <c r="A2833" t="s">
        <v>471</v>
      </c>
      <c r="B2833" t="str">
        <f t="shared" si="44"/>
        <v>tot_retail_sales_yoy_marginal_improvement_9_-1</v>
      </c>
      <c r="C2833" t="s">
        <v>441</v>
      </c>
      <c r="D2833" t="s">
        <v>337</v>
      </c>
      <c r="E2833">
        <v>9</v>
      </c>
      <c r="F2833">
        <v>-1</v>
      </c>
      <c r="G2833">
        <v>1</v>
      </c>
      <c r="H2833" t="s">
        <v>330</v>
      </c>
      <c r="I2833" t="s">
        <v>331</v>
      </c>
      <c r="K2833">
        <v>-0.86407891508901502</v>
      </c>
      <c r="L2833">
        <v>-0.15396228946152271</v>
      </c>
      <c r="M2833">
        <v>-0.65582655575275561</v>
      </c>
      <c r="N2833">
        <v>0.43624161073825501</v>
      </c>
      <c r="O2833">
        <v>-1.064729609286697E-2</v>
      </c>
      <c r="P2833">
        <v>-1.782007126426989</v>
      </c>
      <c r="Q2833">
        <v>7.6798559695915952E-2</v>
      </c>
      <c r="R2833">
        <v>148</v>
      </c>
      <c r="S2833">
        <v>0</v>
      </c>
      <c r="T2833">
        <v>-0.88127641857101613</v>
      </c>
      <c r="U2833">
        <v>20</v>
      </c>
      <c r="V2833">
        <v>3008</v>
      </c>
      <c r="W2833">
        <v>149</v>
      </c>
    </row>
    <row r="2834" spans="1:23">
      <c r="A2834" t="s">
        <v>471</v>
      </c>
      <c r="B2834" t="str">
        <f t="shared" si="44"/>
        <v>consumer_confidence_marginal_improvement_9_1</v>
      </c>
      <c r="C2834" t="s">
        <v>442</v>
      </c>
      <c r="D2834" t="s">
        <v>337</v>
      </c>
      <c r="E2834">
        <v>9</v>
      </c>
      <c r="F2834">
        <v>1</v>
      </c>
      <c r="G2834">
        <v>-1</v>
      </c>
      <c r="H2834" t="s">
        <v>330</v>
      </c>
      <c r="I2834" t="s">
        <v>331</v>
      </c>
      <c r="K2834">
        <v>-0.46967448503949172</v>
      </c>
      <c r="L2834">
        <v>-5.1749434765253399E-2</v>
      </c>
      <c r="M2834">
        <v>-0.22028568182971719</v>
      </c>
      <c r="N2834">
        <v>0.43624161073825501</v>
      </c>
      <c r="O2834">
        <v>-1.459881901792452E-3</v>
      </c>
      <c r="P2834">
        <v>-0.2357026891617422</v>
      </c>
      <c r="Q2834">
        <v>0.81398923102350729</v>
      </c>
      <c r="R2834">
        <v>148</v>
      </c>
      <c r="S2834">
        <v>0</v>
      </c>
      <c r="T2834">
        <v>-0.63520202175911045</v>
      </c>
      <c r="U2834">
        <v>18</v>
      </c>
      <c r="V2834">
        <v>3008</v>
      </c>
      <c r="W2834">
        <v>149</v>
      </c>
    </row>
    <row r="2835" spans="1:23">
      <c r="A2835" t="s">
        <v>471</v>
      </c>
      <c r="B2835" t="str">
        <f t="shared" si="44"/>
        <v>consumer_confidence_marginal_improvement_9_-1</v>
      </c>
      <c r="C2835" t="s">
        <v>442</v>
      </c>
      <c r="D2835" t="s">
        <v>337</v>
      </c>
      <c r="E2835">
        <v>9</v>
      </c>
      <c r="F2835">
        <v>-1</v>
      </c>
      <c r="G2835">
        <v>-1</v>
      </c>
      <c r="H2835" t="s">
        <v>330</v>
      </c>
      <c r="I2835" t="s">
        <v>331</v>
      </c>
      <c r="K2835">
        <v>-2.44975971148641E-2</v>
      </c>
      <c r="L2835">
        <v>-2.0757247564767711E-3</v>
      </c>
      <c r="M2835">
        <v>-8.8358925144884186E-3</v>
      </c>
      <c r="N2835">
        <v>0.5436241610738255</v>
      </c>
      <c r="O2835">
        <v>2.5518047264714528E-3</v>
      </c>
      <c r="P2835">
        <v>0.42355756713939657</v>
      </c>
      <c r="Q2835">
        <v>0.67250341099301103</v>
      </c>
      <c r="R2835">
        <v>148</v>
      </c>
      <c r="S2835">
        <v>0</v>
      </c>
      <c r="T2835">
        <v>-0.56513312162424634</v>
      </c>
      <c r="U2835">
        <v>18</v>
      </c>
      <c r="V2835">
        <v>3008</v>
      </c>
      <c r="W2835">
        <v>149</v>
      </c>
    </row>
    <row r="2836" spans="1:23">
      <c r="A2836" t="s">
        <v>471</v>
      </c>
      <c r="B2836" t="str">
        <f t="shared" si="44"/>
        <v>M1_marginal_improvement_9_1</v>
      </c>
      <c r="C2836" t="s">
        <v>343</v>
      </c>
      <c r="D2836" t="s">
        <v>337</v>
      </c>
      <c r="E2836">
        <v>9</v>
      </c>
      <c r="F2836">
        <v>1</v>
      </c>
      <c r="G2836">
        <v>-1</v>
      </c>
      <c r="H2836" t="s">
        <v>330</v>
      </c>
      <c r="I2836" t="s">
        <v>331</v>
      </c>
      <c r="K2836">
        <v>-0.89159727534271183</v>
      </c>
      <c r="L2836">
        <v>-0.1698454496233863</v>
      </c>
      <c r="M2836">
        <v>-0.7236319742689209</v>
      </c>
      <c r="N2836">
        <v>0.44295302013422821</v>
      </c>
      <c r="O2836">
        <v>-1.218319634679881E-2</v>
      </c>
      <c r="P2836">
        <v>-2.0607565005993491</v>
      </c>
      <c r="Q2836">
        <v>4.1076820722765472E-2</v>
      </c>
      <c r="R2836">
        <v>148</v>
      </c>
      <c r="S2836">
        <v>1</v>
      </c>
      <c r="T2836">
        <v>-0.90252564636282151</v>
      </c>
      <c r="U2836">
        <v>15</v>
      </c>
      <c r="V2836">
        <v>3008</v>
      </c>
      <c r="W2836">
        <v>149</v>
      </c>
    </row>
    <row r="2837" spans="1:23">
      <c r="A2837" t="s">
        <v>471</v>
      </c>
      <c r="B2837" t="str">
        <f t="shared" si="44"/>
        <v>M1_marginal_improvement_9_-1</v>
      </c>
      <c r="C2837" t="s">
        <v>343</v>
      </c>
      <c r="D2837" t="s">
        <v>337</v>
      </c>
      <c r="E2837">
        <v>9</v>
      </c>
      <c r="F2837">
        <v>-1</v>
      </c>
      <c r="G2837">
        <v>-1</v>
      </c>
      <c r="H2837" t="s">
        <v>330</v>
      </c>
      <c r="I2837" t="s">
        <v>331</v>
      </c>
      <c r="K2837">
        <v>3.7723322065087328</v>
      </c>
      <c r="L2837">
        <v>0.139886853155053</v>
      </c>
      <c r="M2837">
        <v>0.59599241514751511</v>
      </c>
      <c r="N2837">
        <v>0.53691275167785235</v>
      </c>
      <c r="O2837">
        <v>1.3228059213986079E-2</v>
      </c>
      <c r="P2837">
        <v>2.1762498230273</v>
      </c>
      <c r="Q2837">
        <v>3.1122686978493689E-2</v>
      </c>
      <c r="R2837">
        <v>148</v>
      </c>
      <c r="S2837">
        <v>1</v>
      </c>
      <c r="T2837">
        <v>-0.38144117119658238</v>
      </c>
      <c r="U2837">
        <v>15</v>
      </c>
      <c r="V2837">
        <v>3008</v>
      </c>
      <c r="W2837">
        <v>149</v>
      </c>
    </row>
    <row r="2838" spans="1:23">
      <c r="A2838" t="s">
        <v>471</v>
      </c>
      <c r="B2838" t="str">
        <f t="shared" si="44"/>
        <v>M2_marginal_improvement_9_1</v>
      </c>
      <c r="C2838" t="s">
        <v>341</v>
      </c>
      <c r="D2838" t="s">
        <v>337</v>
      </c>
      <c r="E2838">
        <v>9</v>
      </c>
      <c r="F2838">
        <v>1</v>
      </c>
      <c r="G2838">
        <v>-1</v>
      </c>
      <c r="H2838" t="s">
        <v>330</v>
      </c>
      <c r="I2838" t="s">
        <v>331</v>
      </c>
      <c r="K2838">
        <v>-0.73198817785291381</v>
      </c>
      <c r="L2838">
        <v>-0.10444413019403161</v>
      </c>
      <c r="M2838">
        <v>-0.4446943988906375</v>
      </c>
      <c r="N2838">
        <v>0.4563758389261745</v>
      </c>
      <c r="O2838">
        <v>-6.1870591967935276E-3</v>
      </c>
      <c r="P2838">
        <v>-1.049681448445047</v>
      </c>
      <c r="Q2838">
        <v>0.29557562286785699</v>
      </c>
      <c r="R2838">
        <v>148</v>
      </c>
      <c r="S2838">
        <v>0</v>
      </c>
      <c r="T2838">
        <v>-0.82389881598584502</v>
      </c>
      <c r="U2838">
        <v>17</v>
      </c>
      <c r="V2838">
        <v>3008</v>
      </c>
      <c r="W2838">
        <v>149</v>
      </c>
    </row>
    <row r="2839" spans="1:23">
      <c r="A2839" t="s">
        <v>471</v>
      </c>
      <c r="B2839" t="str">
        <f t="shared" si="44"/>
        <v>M2_marginal_improvement_9_-1</v>
      </c>
      <c r="C2839" t="s">
        <v>341</v>
      </c>
      <c r="D2839" t="s">
        <v>337</v>
      </c>
      <c r="E2839">
        <v>9</v>
      </c>
      <c r="F2839">
        <v>-1</v>
      </c>
      <c r="G2839">
        <v>-1</v>
      </c>
      <c r="H2839" t="s">
        <v>330</v>
      </c>
      <c r="I2839" t="s">
        <v>331</v>
      </c>
      <c r="K2839">
        <v>0.93026490402859618</v>
      </c>
      <c r="L2839">
        <v>5.6642349143630748E-2</v>
      </c>
      <c r="M2839">
        <v>0.24116755395814349</v>
      </c>
      <c r="N2839">
        <v>0.52348993288590606</v>
      </c>
      <c r="O2839">
        <v>7.1049934848903514E-3</v>
      </c>
      <c r="P2839">
        <v>1.167977179205169</v>
      </c>
      <c r="Q2839">
        <v>0.24469406147219419</v>
      </c>
      <c r="R2839">
        <v>148</v>
      </c>
      <c r="S2839">
        <v>0</v>
      </c>
      <c r="T2839">
        <v>-0.52790580105975238</v>
      </c>
      <c r="U2839">
        <v>17</v>
      </c>
      <c r="V2839">
        <v>3008</v>
      </c>
      <c r="W2839">
        <v>149</v>
      </c>
    </row>
    <row r="2840" spans="1:23">
      <c r="A2840" t="s">
        <v>471</v>
      </c>
      <c r="B2840" t="str">
        <f t="shared" si="44"/>
        <v>M2_M1_marginal_improvement_9_1</v>
      </c>
      <c r="C2840" t="s">
        <v>334</v>
      </c>
      <c r="D2840" t="s">
        <v>337</v>
      </c>
      <c r="E2840">
        <v>9</v>
      </c>
      <c r="F2840">
        <v>1</v>
      </c>
      <c r="G2840">
        <v>1</v>
      </c>
      <c r="H2840" t="s">
        <v>330</v>
      </c>
      <c r="I2840" t="s">
        <v>331</v>
      </c>
      <c r="K2840">
        <v>4.3903858467837109</v>
      </c>
      <c r="L2840">
        <v>0.15157604116475579</v>
      </c>
      <c r="M2840">
        <v>0.6458708810200624</v>
      </c>
      <c r="N2840">
        <v>0.55033557046979864</v>
      </c>
      <c r="O2840">
        <v>1.395519750633741E-2</v>
      </c>
      <c r="P2840">
        <v>2.3402689771567182</v>
      </c>
      <c r="Q2840">
        <v>2.0605300014345091E-2</v>
      </c>
      <c r="R2840">
        <v>148</v>
      </c>
      <c r="S2840">
        <v>1</v>
      </c>
      <c r="T2840">
        <v>-0.35570367664592578</v>
      </c>
      <c r="U2840">
        <v>17</v>
      </c>
      <c r="V2840">
        <v>3008</v>
      </c>
      <c r="W2840">
        <v>149</v>
      </c>
    </row>
    <row r="2841" spans="1:23">
      <c r="A2841" t="s">
        <v>471</v>
      </c>
      <c r="B2841" t="str">
        <f t="shared" si="44"/>
        <v>M2_M1_marginal_improvement_9_-1</v>
      </c>
      <c r="C2841" t="s">
        <v>334</v>
      </c>
      <c r="D2841" t="s">
        <v>337</v>
      </c>
      <c r="E2841">
        <v>9</v>
      </c>
      <c r="F2841">
        <v>-1</v>
      </c>
      <c r="G2841">
        <v>1</v>
      </c>
      <c r="H2841" t="s">
        <v>330</v>
      </c>
      <c r="I2841" t="s">
        <v>331</v>
      </c>
      <c r="K2841">
        <v>-0.9040265708504055</v>
      </c>
      <c r="L2841">
        <v>-0.1782720165799617</v>
      </c>
      <c r="M2841">
        <v>-0.75962337797548574</v>
      </c>
      <c r="N2841">
        <v>0.42281879194630873</v>
      </c>
      <c r="O2841">
        <v>-1.305908265216253E-2</v>
      </c>
      <c r="P2841">
        <v>-2.2377456863107499</v>
      </c>
      <c r="Q2841">
        <v>2.6731136177270048E-2</v>
      </c>
      <c r="R2841">
        <v>148</v>
      </c>
      <c r="S2841">
        <v>1</v>
      </c>
      <c r="T2841">
        <v>-0.91366194528134126</v>
      </c>
      <c r="U2841">
        <v>17</v>
      </c>
      <c r="V2841">
        <v>3008</v>
      </c>
      <c r="W2841">
        <v>149</v>
      </c>
    </row>
    <row r="2842" spans="1:23">
      <c r="A2842" t="s">
        <v>471</v>
      </c>
      <c r="B2842" t="str">
        <f t="shared" si="44"/>
        <v>TSF_newadded_MA12_yoy_marginal_improvement_9_1</v>
      </c>
      <c r="C2842" t="s">
        <v>332</v>
      </c>
      <c r="D2842" t="s">
        <v>337</v>
      </c>
      <c r="E2842">
        <v>9</v>
      </c>
      <c r="F2842">
        <v>1</v>
      </c>
      <c r="G2842">
        <v>-1</v>
      </c>
      <c r="H2842" t="s">
        <v>330</v>
      </c>
      <c r="I2842" t="s">
        <v>331</v>
      </c>
      <c r="K2842">
        <v>-0.95420710057479474</v>
      </c>
      <c r="L2842">
        <v>-0.22766409111441319</v>
      </c>
      <c r="M2842">
        <v>-0.97095106987856439</v>
      </c>
      <c r="N2842">
        <v>0.40939597315436238</v>
      </c>
      <c r="O2842">
        <v>-1.782259631704762E-2</v>
      </c>
      <c r="P2842">
        <v>-3.025795095437593</v>
      </c>
      <c r="Q2842">
        <v>2.9251055094633069E-3</v>
      </c>
      <c r="R2842">
        <v>148</v>
      </c>
      <c r="S2842">
        <v>1</v>
      </c>
      <c r="T2842">
        <v>-0.95704857122200571</v>
      </c>
      <c r="U2842">
        <v>16</v>
      </c>
      <c r="V2842">
        <v>3008</v>
      </c>
      <c r="W2842">
        <v>149</v>
      </c>
    </row>
    <row r="2843" spans="1:23">
      <c r="A2843" t="s">
        <v>471</v>
      </c>
      <c r="B2843" t="str">
        <f t="shared" si="44"/>
        <v>TSF_newadded_MA12_yoy_marginal_improvement_9_-1</v>
      </c>
      <c r="C2843" t="s">
        <v>332</v>
      </c>
      <c r="D2843" t="s">
        <v>337</v>
      </c>
      <c r="E2843">
        <v>9</v>
      </c>
      <c r="F2843">
        <v>-1</v>
      </c>
      <c r="G2843">
        <v>-1</v>
      </c>
      <c r="H2843" t="s">
        <v>330</v>
      </c>
      <c r="I2843" t="s">
        <v>331</v>
      </c>
      <c r="K2843">
        <v>10.29724958779361</v>
      </c>
      <c r="L2843">
        <v>0.2252211080364612</v>
      </c>
      <c r="M2843">
        <v>0.96053213634529744</v>
      </c>
      <c r="N2843">
        <v>0.57718120805369133</v>
      </c>
      <c r="O2843">
        <v>1.9127328075437849E-2</v>
      </c>
      <c r="P2843">
        <v>3.0924708356632769</v>
      </c>
      <c r="Q2843">
        <v>2.3730261440266381E-3</v>
      </c>
      <c r="R2843">
        <v>148</v>
      </c>
      <c r="S2843">
        <v>1</v>
      </c>
      <c r="T2843">
        <v>-0.45372572436907832</v>
      </c>
      <c r="U2843">
        <v>16</v>
      </c>
      <c r="V2843">
        <v>3008</v>
      </c>
      <c r="W2843">
        <v>149</v>
      </c>
    </row>
    <row r="2844" spans="1:23">
      <c r="A2844" t="s">
        <v>471</v>
      </c>
      <c r="B2844" t="str">
        <f t="shared" si="44"/>
        <v>TSF_yoy_marginal_improvement_9_1</v>
      </c>
      <c r="C2844" t="s">
        <v>391</v>
      </c>
      <c r="D2844" t="s">
        <v>337</v>
      </c>
      <c r="E2844">
        <v>9</v>
      </c>
      <c r="F2844">
        <v>1</v>
      </c>
      <c r="G2844">
        <v>-1</v>
      </c>
      <c r="H2844" t="s">
        <v>330</v>
      </c>
      <c r="I2844" t="s">
        <v>331</v>
      </c>
      <c r="K2844">
        <v>0.35014488309616087</v>
      </c>
      <c r="L2844">
        <v>2.5469679574234631E-2</v>
      </c>
      <c r="M2844">
        <v>0.10842698517041791</v>
      </c>
      <c r="N2844">
        <v>0.49664429530201343</v>
      </c>
      <c r="O2844">
        <v>4.7552586552893818E-3</v>
      </c>
      <c r="P2844">
        <v>0.78522996930985467</v>
      </c>
      <c r="Q2844">
        <v>0.43357394980526298</v>
      </c>
      <c r="R2844">
        <v>148</v>
      </c>
      <c r="S2844">
        <v>0</v>
      </c>
      <c r="T2844">
        <v>-0.55457262425919351</v>
      </c>
      <c r="U2844">
        <v>11</v>
      </c>
      <c r="V2844">
        <v>3008</v>
      </c>
      <c r="W2844">
        <v>149</v>
      </c>
    </row>
    <row r="2845" spans="1:23">
      <c r="A2845" t="s">
        <v>471</v>
      </c>
      <c r="B2845" t="str">
        <f t="shared" si="44"/>
        <v>TSF_yoy_marginal_improvement_9_-1</v>
      </c>
      <c r="C2845" t="s">
        <v>391</v>
      </c>
      <c r="D2845" t="s">
        <v>337</v>
      </c>
      <c r="E2845">
        <v>9</v>
      </c>
      <c r="F2845">
        <v>-1</v>
      </c>
      <c r="G2845">
        <v>-1</v>
      </c>
      <c r="H2845" t="s">
        <v>330</v>
      </c>
      <c r="I2845" t="s">
        <v>331</v>
      </c>
      <c r="K2845">
        <v>-0.61683088931247221</v>
      </c>
      <c r="L2845">
        <v>-7.7220636641316287E-2</v>
      </c>
      <c r="M2845">
        <v>-0.32873600940108549</v>
      </c>
      <c r="N2845">
        <v>0.48993288590604028</v>
      </c>
      <c r="O2845">
        <v>-3.647925214645967E-3</v>
      </c>
      <c r="P2845">
        <v>-0.59175143105957018</v>
      </c>
      <c r="Q2845">
        <v>0.55491988683335625</v>
      </c>
      <c r="R2845">
        <v>148</v>
      </c>
      <c r="S2845">
        <v>0</v>
      </c>
      <c r="T2845">
        <v>-0.70856921545430185</v>
      </c>
      <c r="U2845">
        <v>11</v>
      </c>
      <c r="V2845">
        <v>3008</v>
      </c>
      <c r="W2845">
        <v>149</v>
      </c>
    </row>
    <row r="2846" spans="1:23">
      <c r="A2846" t="s">
        <v>471</v>
      </c>
      <c r="B2846" t="str">
        <f t="shared" si="44"/>
        <v>long_loan_newadded_MA12_yoy_marginal_improvement_9_1</v>
      </c>
      <c r="C2846" t="s">
        <v>328</v>
      </c>
      <c r="D2846" t="s">
        <v>337</v>
      </c>
      <c r="E2846">
        <v>9</v>
      </c>
      <c r="F2846">
        <v>1</v>
      </c>
      <c r="G2846">
        <v>-1</v>
      </c>
      <c r="H2846" t="s">
        <v>330</v>
      </c>
      <c r="I2846" t="s">
        <v>331</v>
      </c>
      <c r="K2846">
        <v>-0.8515114970640888</v>
      </c>
      <c r="L2846">
        <v>-0.14767103994573991</v>
      </c>
      <c r="M2846">
        <v>-0.62898349546943277</v>
      </c>
      <c r="N2846">
        <v>0.44966442953020141</v>
      </c>
      <c r="O2846">
        <v>-1.010778520389809E-2</v>
      </c>
      <c r="P2846">
        <v>-1.704692210795127</v>
      </c>
      <c r="Q2846">
        <v>9.0350125329489869E-2</v>
      </c>
      <c r="R2846">
        <v>148</v>
      </c>
      <c r="S2846">
        <v>0</v>
      </c>
      <c r="T2846">
        <v>-0.89446226779699212</v>
      </c>
      <c r="U2846">
        <v>10</v>
      </c>
      <c r="V2846">
        <v>3008</v>
      </c>
      <c r="W2846">
        <v>149</v>
      </c>
    </row>
    <row r="2847" spans="1:23">
      <c r="A2847" t="s">
        <v>471</v>
      </c>
      <c r="B2847" t="str">
        <f t="shared" si="44"/>
        <v>long_loan_newadded_MA12_yoy_marginal_improvement_9_-1</v>
      </c>
      <c r="C2847" t="s">
        <v>328</v>
      </c>
      <c r="D2847" t="s">
        <v>337</v>
      </c>
      <c r="E2847">
        <v>9</v>
      </c>
      <c r="F2847">
        <v>-1</v>
      </c>
      <c r="G2847">
        <v>-1</v>
      </c>
      <c r="H2847" t="s">
        <v>330</v>
      </c>
      <c r="I2847" t="s">
        <v>331</v>
      </c>
      <c r="K2847">
        <v>2.4839991240167438</v>
      </c>
      <c r="L2847">
        <v>0.1102312632917042</v>
      </c>
      <c r="M2847">
        <v>0.4695141668989623</v>
      </c>
      <c r="N2847">
        <v>0.53020134228187921</v>
      </c>
      <c r="O2847">
        <v>1.107971392462948E-2</v>
      </c>
      <c r="P2847">
        <v>1.8359066554101431</v>
      </c>
      <c r="Q2847">
        <v>6.8378306487281354E-2</v>
      </c>
      <c r="R2847">
        <v>148</v>
      </c>
      <c r="S2847">
        <v>0</v>
      </c>
      <c r="T2847">
        <v>-0.49308724246855812</v>
      </c>
      <c r="U2847">
        <v>10</v>
      </c>
      <c r="V2847">
        <v>3008</v>
      </c>
      <c r="W2847">
        <v>149</v>
      </c>
    </row>
    <row r="2848" spans="1:23">
      <c r="A2848" t="s">
        <v>471</v>
      </c>
      <c r="B2848" t="str">
        <f t="shared" si="44"/>
        <v>loan_yoy_marginal_improvement_9_1</v>
      </c>
      <c r="C2848" t="s">
        <v>443</v>
      </c>
      <c r="D2848" t="s">
        <v>337</v>
      </c>
      <c r="E2848">
        <v>9</v>
      </c>
      <c r="F2848">
        <v>1</v>
      </c>
      <c r="G2848">
        <v>-1</v>
      </c>
      <c r="H2848" t="s">
        <v>330</v>
      </c>
      <c r="I2848" t="s">
        <v>331</v>
      </c>
      <c r="K2848">
        <v>-0.35484992972465967</v>
      </c>
      <c r="L2848">
        <v>-3.6051070198532598E-2</v>
      </c>
      <c r="M2848">
        <v>-0.1534581807261792</v>
      </c>
      <c r="N2848">
        <v>0.44966442953020141</v>
      </c>
      <c r="O2848">
        <v>-2.4847246306270479E-4</v>
      </c>
      <c r="P2848">
        <v>-4.1274615173622922E-2</v>
      </c>
      <c r="Q2848">
        <v>0.96713259884501712</v>
      </c>
      <c r="R2848">
        <v>148</v>
      </c>
      <c r="S2848">
        <v>0</v>
      </c>
      <c r="T2848">
        <v>-0.6251273543758582</v>
      </c>
      <c r="U2848">
        <v>12</v>
      </c>
      <c r="V2848">
        <v>3008</v>
      </c>
      <c r="W2848">
        <v>149</v>
      </c>
    </row>
    <row r="2849" spans="1:23">
      <c r="A2849" t="s">
        <v>471</v>
      </c>
      <c r="B2849" t="str">
        <f t="shared" si="44"/>
        <v>loan_yoy_marginal_improvement_9_-1</v>
      </c>
      <c r="C2849" t="s">
        <v>443</v>
      </c>
      <c r="D2849" t="s">
        <v>337</v>
      </c>
      <c r="E2849">
        <v>9</v>
      </c>
      <c r="F2849">
        <v>-1</v>
      </c>
      <c r="G2849">
        <v>-1</v>
      </c>
      <c r="H2849" t="s">
        <v>330</v>
      </c>
      <c r="I2849" t="s">
        <v>331</v>
      </c>
      <c r="K2849">
        <v>-0.19811864248191621</v>
      </c>
      <c r="L2849">
        <v>-1.832739390452931E-2</v>
      </c>
      <c r="M2849">
        <v>-7.8014009308262119E-2</v>
      </c>
      <c r="N2849">
        <v>0.53691275167785235</v>
      </c>
      <c r="O2849">
        <v>1.265348140246211E-3</v>
      </c>
      <c r="P2849">
        <v>0.20681234325066891</v>
      </c>
      <c r="Q2849">
        <v>0.83644067537860889</v>
      </c>
      <c r="R2849">
        <v>148</v>
      </c>
      <c r="S2849">
        <v>0</v>
      </c>
      <c r="T2849">
        <v>-0.57189784993809911</v>
      </c>
      <c r="U2849">
        <v>12</v>
      </c>
      <c r="V2849">
        <v>3008</v>
      </c>
      <c r="W2849">
        <v>149</v>
      </c>
    </row>
    <row r="2850" spans="1:23">
      <c r="A2850" t="s">
        <v>471</v>
      </c>
      <c r="B2850" t="str">
        <f t="shared" si="44"/>
        <v>newstarts_area_yoy_marginal_improvement_9_1</v>
      </c>
      <c r="C2850" t="s">
        <v>340</v>
      </c>
      <c r="D2850" t="s">
        <v>337</v>
      </c>
      <c r="E2850">
        <v>9</v>
      </c>
      <c r="F2850">
        <v>1</v>
      </c>
      <c r="G2850">
        <v>1</v>
      </c>
      <c r="H2850" t="s">
        <v>330</v>
      </c>
      <c r="I2850" t="s">
        <v>331</v>
      </c>
      <c r="K2850">
        <v>-0.72885273202286005</v>
      </c>
      <c r="L2850">
        <v>-0.1035710698499321</v>
      </c>
      <c r="M2850">
        <v>-0.44097407002280531</v>
      </c>
      <c r="N2850">
        <v>0.48322147651006708</v>
      </c>
      <c r="O2850">
        <v>-5.854911697346604E-3</v>
      </c>
      <c r="P2850">
        <v>-0.94757396106215175</v>
      </c>
      <c r="Q2850">
        <v>0.34489100328702499</v>
      </c>
      <c r="R2850">
        <v>148</v>
      </c>
      <c r="S2850">
        <v>0</v>
      </c>
      <c r="T2850">
        <v>-0.81151513048704949</v>
      </c>
      <c r="U2850">
        <v>20</v>
      </c>
      <c r="V2850">
        <v>3008</v>
      </c>
      <c r="W2850">
        <v>149</v>
      </c>
    </row>
    <row r="2851" spans="1:23">
      <c r="A2851" t="s">
        <v>471</v>
      </c>
      <c r="B2851" t="str">
        <f t="shared" si="44"/>
        <v>newstarts_area_yoy_marginal_improvement_9_-1</v>
      </c>
      <c r="C2851" t="s">
        <v>340</v>
      </c>
      <c r="D2851" t="s">
        <v>337</v>
      </c>
      <c r="E2851">
        <v>9</v>
      </c>
      <c r="F2851">
        <v>-1</v>
      </c>
      <c r="G2851">
        <v>1</v>
      </c>
      <c r="H2851" t="s">
        <v>330</v>
      </c>
      <c r="I2851" t="s">
        <v>331</v>
      </c>
      <c r="K2851">
        <v>0.90794404094417325</v>
      </c>
      <c r="L2851">
        <v>5.5613251909142132E-2</v>
      </c>
      <c r="M2851">
        <v>0.2367842880942686</v>
      </c>
      <c r="N2851">
        <v>0.50335570469798663</v>
      </c>
      <c r="O2851">
        <v>7.1819098878273856E-3</v>
      </c>
      <c r="P2851">
        <v>1.1480027240572399</v>
      </c>
      <c r="Q2851">
        <v>0.25281965327845002</v>
      </c>
      <c r="R2851">
        <v>148</v>
      </c>
      <c r="S2851">
        <v>0</v>
      </c>
      <c r="T2851">
        <v>-0.72668792743565336</v>
      </c>
      <c r="U2851">
        <v>20</v>
      </c>
      <c r="V2851">
        <v>3008</v>
      </c>
      <c r="W2851">
        <v>149</v>
      </c>
    </row>
    <row r="2852" spans="1:23">
      <c r="A2852" t="s">
        <v>471</v>
      </c>
      <c r="B2852" t="str">
        <f t="shared" si="44"/>
        <v>completed_yoy_marginal_improvement_9_1</v>
      </c>
      <c r="C2852" t="s">
        <v>444</v>
      </c>
      <c r="D2852" t="s">
        <v>337</v>
      </c>
      <c r="E2852">
        <v>9</v>
      </c>
      <c r="F2852">
        <v>1</v>
      </c>
      <c r="G2852">
        <v>1</v>
      </c>
      <c r="H2852" t="s">
        <v>330</v>
      </c>
      <c r="I2852" t="s">
        <v>331</v>
      </c>
      <c r="K2852">
        <v>0.60451595362587929</v>
      </c>
      <c r="L2852">
        <v>4.0406422821914527E-2</v>
      </c>
      <c r="M2852">
        <v>0.1720249382801769</v>
      </c>
      <c r="N2852">
        <v>0.4563758389261745</v>
      </c>
      <c r="O2852">
        <v>5.9240513316352779E-3</v>
      </c>
      <c r="P2852">
        <v>0.95976296057522115</v>
      </c>
      <c r="Q2852">
        <v>0.33873985090385861</v>
      </c>
      <c r="R2852">
        <v>148</v>
      </c>
      <c r="S2852">
        <v>0</v>
      </c>
      <c r="T2852">
        <v>-0.63771833434168235</v>
      </c>
      <c r="U2852">
        <v>29</v>
      </c>
      <c r="V2852">
        <v>3008</v>
      </c>
      <c r="W2852">
        <v>149</v>
      </c>
    </row>
    <row r="2853" spans="1:23">
      <c r="A2853" t="s">
        <v>471</v>
      </c>
      <c r="B2853" t="str">
        <f t="shared" si="44"/>
        <v>completed_yoy_marginal_improvement_9_-1</v>
      </c>
      <c r="C2853" t="s">
        <v>444</v>
      </c>
      <c r="D2853" t="s">
        <v>337</v>
      </c>
      <c r="E2853">
        <v>9</v>
      </c>
      <c r="F2853">
        <v>-1</v>
      </c>
      <c r="G2853">
        <v>1</v>
      </c>
      <c r="H2853" t="s">
        <v>330</v>
      </c>
      <c r="I2853" t="s">
        <v>331</v>
      </c>
      <c r="K2853">
        <v>-0.67757639742614906</v>
      </c>
      <c r="L2853">
        <v>-9.0468650227546465E-2</v>
      </c>
      <c r="M2853">
        <v>-0.38515817250825851</v>
      </c>
      <c r="N2853">
        <v>0.53020134228187921</v>
      </c>
      <c r="O2853">
        <v>-4.8759701090846661E-3</v>
      </c>
      <c r="P2853">
        <v>-0.81652780688254178</v>
      </c>
      <c r="Q2853">
        <v>0.41551066472249282</v>
      </c>
      <c r="R2853">
        <v>148</v>
      </c>
      <c r="S2853">
        <v>0</v>
      </c>
      <c r="T2853">
        <v>-0.73415620090797429</v>
      </c>
      <c r="U2853">
        <v>29</v>
      </c>
      <c r="V2853">
        <v>3008</v>
      </c>
      <c r="W2853">
        <v>149</v>
      </c>
    </row>
    <row r="2854" spans="1:23">
      <c r="A2854" t="s">
        <v>471</v>
      </c>
      <c r="B2854" t="str">
        <f t="shared" si="44"/>
        <v>sold_area_yoy_marginal_improvement_9_1</v>
      </c>
      <c r="C2854" t="s">
        <v>346</v>
      </c>
      <c r="D2854" t="s">
        <v>337</v>
      </c>
      <c r="E2854">
        <v>9</v>
      </c>
      <c r="F2854">
        <v>1</v>
      </c>
      <c r="G2854">
        <v>-1</v>
      </c>
      <c r="H2854" t="s">
        <v>330</v>
      </c>
      <c r="I2854" t="s">
        <v>331</v>
      </c>
      <c r="K2854">
        <v>-0.69374874450826884</v>
      </c>
      <c r="L2854">
        <v>-9.438135735017561E-2</v>
      </c>
      <c r="M2854">
        <v>-0.40182465952886748</v>
      </c>
      <c r="N2854">
        <v>0.46979865771812079</v>
      </c>
      <c r="O2854">
        <v>-5.2398095202855922E-3</v>
      </c>
      <c r="P2854">
        <v>-0.8691376166265552</v>
      </c>
      <c r="Q2854">
        <v>0.38617916809143871</v>
      </c>
      <c r="R2854">
        <v>148</v>
      </c>
      <c r="S2854">
        <v>0</v>
      </c>
      <c r="T2854">
        <v>-0.79202007727256607</v>
      </c>
      <c r="U2854">
        <v>19</v>
      </c>
      <c r="V2854">
        <v>3008</v>
      </c>
      <c r="W2854">
        <v>149</v>
      </c>
    </row>
    <row r="2855" spans="1:23">
      <c r="A2855" t="s">
        <v>471</v>
      </c>
      <c r="B2855" t="str">
        <f t="shared" si="44"/>
        <v>sold_area_yoy_marginal_improvement_9_-1</v>
      </c>
      <c r="C2855" t="s">
        <v>346</v>
      </c>
      <c r="D2855" t="s">
        <v>337</v>
      </c>
      <c r="E2855">
        <v>9</v>
      </c>
      <c r="F2855">
        <v>-1</v>
      </c>
      <c r="G2855">
        <v>-1</v>
      </c>
      <c r="H2855" t="s">
        <v>330</v>
      </c>
      <c r="I2855" t="s">
        <v>331</v>
      </c>
      <c r="K2855">
        <v>0.68924634553618169</v>
      </c>
      <c r="L2855">
        <v>4.4901477836565513E-2</v>
      </c>
      <c r="M2855">
        <v>0.19116615347116911</v>
      </c>
      <c r="N2855">
        <v>0.51677852348993292</v>
      </c>
      <c r="O2855">
        <v>6.2020292428604674E-3</v>
      </c>
      <c r="P2855">
        <v>1.031441440682036</v>
      </c>
      <c r="Q2855">
        <v>0.30401644956142693</v>
      </c>
      <c r="R2855">
        <v>148</v>
      </c>
      <c r="S2855">
        <v>0</v>
      </c>
      <c r="T2855">
        <v>-0.65575709973792506</v>
      </c>
      <c r="U2855">
        <v>19</v>
      </c>
      <c r="V2855">
        <v>3008</v>
      </c>
      <c r="W2855">
        <v>149</v>
      </c>
    </row>
    <row r="2856" spans="1:23">
      <c r="A2856" t="s">
        <v>471</v>
      </c>
      <c r="B2856" t="str">
        <f t="shared" si="44"/>
        <v>local_gov_budget_MA12_yoy_marginal_improvement_9_1</v>
      </c>
      <c r="C2856" t="s">
        <v>389</v>
      </c>
      <c r="D2856" t="s">
        <v>337</v>
      </c>
      <c r="E2856">
        <v>9</v>
      </c>
      <c r="F2856">
        <v>1</v>
      </c>
      <c r="G2856">
        <v>-1</v>
      </c>
      <c r="H2856" t="s">
        <v>467</v>
      </c>
      <c r="I2856" t="s">
        <v>331</v>
      </c>
      <c r="K2856">
        <v>-0.43592730105560662</v>
      </c>
      <c r="L2856">
        <v>-5.2992597701851052E-2</v>
      </c>
      <c r="M2856">
        <v>-0.22872393416962461</v>
      </c>
      <c r="N2856">
        <v>0.50381679389312972</v>
      </c>
      <c r="O2856">
        <v>-1.6129893206728379E-3</v>
      </c>
      <c r="P2856">
        <v>-0.24802638625329601</v>
      </c>
      <c r="Q2856">
        <v>0.80450533841555216</v>
      </c>
      <c r="R2856">
        <v>130</v>
      </c>
      <c r="S2856">
        <v>0</v>
      </c>
      <c r="T2856">
        <v>-0.71398238508430745</v>
      </c>
      <c r="U2856">
        <v>10</v>
      </c>
      <c r="V2856">
        <v>2650</v>
      </c>
      <c r="W2856">
        <v>131</v>
      </c>
    </row>
    <row r="2857" spans="1:23">
      <c r="A2857" t="s">
        <v>471</v>
      </c>
      <c r="B2857" t="str">
        <f t="shared" si="44"/>
        <v>local_gov_budget_MA12_yoy_marginal_improvement_9_-1</v>
      </c>
      <c r="C2857" t="s">
        <v>389</v>
      </c>
      <c r="D2857" t="s">
        <v>337</v>
      </c>
      <c r="E2857">
        <v>9</v>
      </c>
      <c r="F2857">
        <v>-1</v>
      </c>
      <c r="G2857">
        <v>-1</v>
      </c>
      <c r="H2857" t="s">
        <v>467</v>
      </c>
      <c r="I2857" t="s">
        <v>331</v>
      </c>
      <c r="K2857">
        <v>7.8235865767957158E-3</v>
      </c>
      <c r="L2857">
        <v>7.4135826878896083E-4</v>
      </c>
      <c r="M2857">
        <v>3.1998125628906488E-3</v>
      </c>
      <c r="N2857">
        <v>0.48091603053435122</v>
      </c>
      <c r="O2857">
        <v>2.775550313104991E-3</v>
      </c>
      <c r="P2857">
        <v>0.42772947108591219</v>
      </c>
      <c r="Q2857">
        <v>0.66955580154314143</v>
      </c>
      <c r="R2857">
        <v>130</v>
      </c>
      <c r="S2857">
        <v>0</v>
      </c>
      <c r="T2857">
        <v>-0.72389485781031826</v>
      </c>
      <c r="U2857">
        <v>10</v>
      </c>
      <c r="V2857">
        <v>2650</v>
      </c>
      <c r="W2857">
        <v>131</v>
      </c>
    </row>
    <row r="2858" spans="1:23">
      <c r="A2858" t="s">
        <v>471</v>
      </c>
      <c r="B2858" t="str">
        <f t="shared" si="44"/>
        <v>newstarts_area_ytd_yoy_marginal_improvement_9_1</v>
      </c>
      <c r="C2858" t="s">
        <v>446</v>
      </c>
      <c r="D2858" t="s">
        <v>337</v>
      </c>
      <c r="E2858">
        <v>9</v>
      </c>
      <c r="F2858">
        <v>1</v>
      </c>
      <c r="G2858">
        <v>1</v>
      </c>
      <c r="H2858" t="s">
        <v>330</v>
      </c>
      <c r="I2858" t="s">
        <v>331</v>
      </c>
      <c r="K2858">
        <v>0.38963499983755229</v>
      </c>
      <c r="L2858">
        <v>2.7949401111238E-2</v>
      </c>
      <c r="M2858">
        <v>0.1189844996045562</v>
      </c>
      <c r="N2858">
        <v>0.53020134228187921</v>
      </c>
      <c r="O2858">
        <v>4.8396216812750014E-3</v>
      </c>
      <c r="P2858">
        <v>0.80996882068962062</v>
      </c>
      <c r="Q2858">
        <v>0.41925849023972328</v>
      </c>
      <c r="R2858">
        <v>148</v>
      </c>
      <c r="S2858">
        <v>0</v>
      </c>
      <c r="T2858">
        <v>-0.69202140189004835</v>
      </c>
      <c r="U2858">
        <v>18</v>
      </c>
      <c r="V2858">
        <v>3008</v>
      </c>
      <c r="W2858">
        <v>149</v>
      </c>
    </row>
    <row r="2859" spans="1:23">
      <c r="A2859" t="s">
        <v>471</v>
      </c>
      <c r="B2859" t="str">
        <f t="shared" si="44"/>
        <v>newstarts_area_ytd_yoy_marginal_improvement_9_-1</v>
      </c>
      <c r="C2859" t="s">
        <v>446</v>
      </c>
      <c r="D2859" t="s">
        <v>337</v>
      </c>
      <c r="E2859">
        <v>9</v>
      </c>
      <c r="F2859">
        <v>-1</v>
      </c>
      <c r="G2859">
        <v>1</v>
      </c>
      <c r="H2859" t="s">
        <v>330</v>
      </c>
      <c r="I2859" t="s">
        <v>331</v>
      </c>
      <c r="K2859">
        <v>-0.6277196427725642</v>
      </c>
      <c r="L2859">
        <v>-7.9446656578434971E-2</v>
      </c>
      <c r="M2859">
        <v>-0.3382155002397973</v>
      </c>
      <c r="N2859">
        <v>0.4563758389261745</v>
      </c>
      <c r="O2859">
        <v>-3.9977636565789298E-3</v>
      </c>
      <c r="P2859">
        <v>-0.6719552796035797</v>
      </c>
      <c r="Q2859">
        <v>0.50265976196811435</v>
      </c>
      <c r="R2859">
        <v>148</v>
      </c>
      <c r="S2859">
        <v>0</v>
      </c>
      <c r="T2859">
        <v>-0.83313719915400475</v>
      </c>
      <c r="U2859">
        <v>18</v>
      </c>
      <c r="V2859">
        <v>3008</v>
      </c>
      <c r="W2859">
        <v>149</v>
      </c>
    </row>
    <row r="2860" spans="1:23">
      <c r="A2860" t="s">
        <v>471</v>
      </c>
      <c r="B2860" t="str">
        <f t="shared" si="44"/>
        <v>completed_area_ytd_yoy_marginal_improvement_9_1</v>
      </c>
      <c r="C2860" t="s">
        <v>447</v>
      </c>
      <c r="D2860" t="s">
        <v>337</v>
      </c>
      <c r="E2860">
        <v>9</v>
      </c>
      <c r="F2860">
        <v>1</v>
      </c>
      <c r="G2860">
        <v>1</v>
      </c>
      <c r="H2860" t="s">
        <v>330</v>
      </c>
      <c r="I2860" t="s">
        <v>331</v>
      </c>
      <c r="K2860">
        <v>0.98544300615085256</v>
      </c>
      <c r="L2860">
        <v>5.9140270556655487E-2</v>
      </c>
      <c r="M2860">
        <v>0.25180633388734502</v>
      </c>
      <c r="N2860">
        <v>0.51006711409395977</v>
      </c>
      <c r="O2860">
        <v>7.4154292543083099E-3</v>
      </c>
      <c r="P2860">
        <v>1.189598114419127</v>
      </c>
      <c r="Q2860">
        <v>0.2361093061021578</v>
      </c>
      <c r="R2860">
        <v>148</v>
      </c>
      <c r="S2860">
        <v>0</v>
      </c>
      <c r="T2860">
        <v>-0.49048327435330991</v>
      </c>
      <c r="U2860">
        <v>18</v>
      </c>
      <c r="V2860">
        <v>3008</v>
      </c>
      <c r="W2860">
        <v>149</v>
      </c>
    </row>
    <row r="2861" spans="1:23">
      <c r="A2861" t="s">
        <v>471</v>
      </c>
      <c r="B2861" t="str">
        <f t="shared" si="44"/>
        <v>completed_area_ytd_yoy_marginal_improvement_9_-1</v>
      </c>
      <c r="C2861" t="s">
        <v>447</v>
      </c>
      <c r="D2861" t="s">
        <v>337</v>
      </c>
      <c r="E2861">
        <v>9</v>
      </c>
      <c r="F2861">
        <v>-1</v>
      </c>
      <c r="G2861">
        <v>1</v>
      </c>
      <c r="H2861" t="s">
        <v>330</v>
      </c>
      <c r="I2861" t="s">
        <v>331</v>
      </c>
      <c r="K2861">
        <v>-0.7394365828922872</v>
      </c>
      <c r="L2861">
        <v>-0.1065562472062309</v>
      </c>
      <c r="M2861">
        <v>-0.45369318924725649</v>
      </c>
      <c r="N2861">
        <v>0.47651006711409388</v>
      </c>
      <c r="O2861">
        <v>-6.2426681873997154E-3</v>
      </c>
      <c r="P2861">
        <v>-1.035728439925121</v>
      </c>
      <c r="Q2861">
        <v>0.30201818305659672</v>
      </c>
      <c r="R2861">
        <v>148</v>
      </c>
      <c r="S2861">
        <v>0</v>
      </c>
      <c r="T2861">
        <v>-0.77503634304109847</v>
      </c>
      <c r="U2861">
        <v>18</v>
      </c>
      <c r="V2861">
        <v>3008</v>
      </c>
      <c r="W2861">
        <v>149</v>
      </c>
    </row>
    <row r="2862" spans="1:23">
      <c r="A2862" t="s">
        <v>471</v>
      </c>
      <c r="B2862" t="str">
        <f t="shared" si="44"/>
        <v>sold_area_ytd_yoy_marginal_improvement_9_1</v>
      </c>
      <c r="C2862" t="s">
        <v>392</v>
      </c>
      <c r="D2862" t="s">
        <v>337</v>
      </c>
      <c r="E2862">
        <v>9</v>
      </c>
      <c r="F2862">
        <v>1</v>
      </c>
      <c r="G2862">
        <v>-1</v>
      </c>
      <c r="H2862" t="s">
        <v>330</v>
      </c>
      <c r="I2862" t="s">
        <v>331</v>
      </c>
      <c r="K2862">
        <v>-0.42168093857324501</v>
      </c>
      <c r="L2862">
        <v>-4.4842031079289517E-2</v>
      </c>
      <c r="M2862">
        <v>-0.19088029473867429</v>
      </c>
      <c r="N2862">
        <v>0.51006711409395977</v>
      </c>
      <c r="O2862">
        <v>-9.9836108468451343E-4</v>
      </c>
      <c r="P2862">
        <v>-0.16560827193627889</v>
      </c>
      <c r="Q2862">
        <v>0.86869124227570382</v>
      </c>
      <c r="R2862">
        <v>148</v>
      </c>
      <c r="S2862">
        <v>0</v>
      </c>
      <c r="T2862">
        <v>-0.78526348798437606</v>
      </c>
      <c r="U2862">
        <v>12</v>
      </c>
      <c r="V2862">
        <v>3008</v>
      </c>
      <c r="W2862">
        <v>149</v>
      </c>
    </row>
    <row r="2863" spans="1:23">
      <c r="A2863" t="s">
        <v>471</v>
      </c>
      <c r="B2863" t="str">
        <f t="shared" si="44"/>
        <v>sold_area_ytd_yoy_marginal_improvement_9_-1</v>
      </c>
      <c r="C2863" t="s">
        <v>392</v>
      </c>
      <c r="D2863" t="s">
        <v>337</v>
      </c>
      <c r="E2863">
        <v>9</v>
      </c>
      <c r="F2863">
        <v>-1</v>
      </c>
      <c r="G2863">
        <v>-1</v>
      </c>
      <c r="H2863" t="s">
        <v>330</v>
      </c>
      <c r="I2863" t="s">
        <v>331</v>
      </c>
      <c r="K2863">
        <v>-0.1054525976042129</v>
      </c>
      <c r="L2863">
        <v>-9.292400993726524E-3</v>
      </c>
      <c r="M2863">
        <v>-3.9555216341029563E-2</v>
      </c>
      <c r="N2863">
        <v>0.47651006711409388</v>
      </c>
      <c r="O2863">
        <v>1.915234870771777E-3</v>
      </c>
      <c r="P2863">
        <v>0.31920500370308302</v>
      </c>
      <c r="Q2863">
        <v>0.75002115490964771</v>
      </c>
      <c r="R2863">
        <v>148</v>
      </c>
      <c r="S2863">
        <v>0</v>
      </c>
      <c r="T2863">
        <v>-0.79383629916219622</v>
      </c>
      <c r="U2863">
        <v>12</v>
      </c>
      <c r="V2863">
        <v>3008</v>
      </c>
      <c r="W2863">
        <v>149</v>
      </c>
    </row>
    <row r="2864" spans="1:23">
      <c r="A2864" t="s">
        <v>471</v>
      </c>
      <c r="B2864" t="str">
        <f t="shared" si="44"/>
        <v>CN_BOND_1Y_marginal_improvement_9_1</v>
      </c>
      <c r="C2864" t="s">
        <v>448</v>
      </c>
      <c r="D2864" t="s">
        <v>337</v>
      </c>
      <c r="E2864">
        <v>9</v>
      </c>
      <c r="F2864">
        <v>1</v>
      </c>
      <c r="G2864">
        <v>-1</v>
      </c>
      <c r="H2864" t="s">
        <v>330</v>
      </c>
      <c r="I2864" t="s">
        <v>331</v>
      </c>
      <c r="K2864">
        <v>-0.49666660330505841</v>
      </c>
      <c r="L2864">
        <v>-5.5890235291524482E-2</v>
      </c>
      <c r="M2864">
        <v>-0.23791429585445209</v>
      </c>
      <c r="N2864">
        <v>0.48322147651006708</v>
      </c>
      <c r="O2864">
        <v>-1.8406162405183041E-3</v>
      </c>
      <c r="P2864">
        <v>-0.3010769387140283</v>
      </c>
      <c r="Q2864">
        <v>0.76377839714938056</v>
      </c>
      <c r="R2864">
        <v>148</v>
      </c>
      <c r="S2864">
        <v>0</v>
      </c>
      <c r="T2864">
        <v>-0.66334200979811819</v>
      </c>
      <c r="U2864">
        <v>17</v>
      </c>
      <c r="V2864">
        <v>3008</v>
      </c>
      <c r="W2864">
        <v>149</v>
      </c>
    </row>
    <row r="2865" spans="1:23">
      <c r="A2865" t="s">
        <v>471</v>
      </c>
      <c r="B2865" t="str">
        <f t="shared" si="44"/>
        <v>CN_BOND_1Y_marginal_improvement_9_-1</v>
      </c>
      <c r="C2865" t="s">
        <v>448</v>
      </c>
      <c r="D2865" t="s">
        <v>337</v>
      </c>
      <c r="E2865">
        <v>9</v>
      </c>
      <c r="F2865">
        <v>-1</v>
      </c>
      <c r="G2865">
        <v>-1</v>
      </c>
      <c r="H2865" t="s">
        <v>330</v>
      </c>
      <c r="I2865" t="s">
        <v>331</v>
      </c>
      <c r="K2865">
        <v>2.7815395426307399E-2</v>
      </c>
      <c r="L2865">
        <v>2.3011025135852852E-3</v>
      </c>
      <c r="M2865">
        <v>9.7953637402484455E-3</v>
      </c>
      <c r="N2865">
        <v>0.50335570469798663</v>
      </c>
      <c r="O2865">
        <v>2.934370385613041E-3</v>
      </c>
      <c r="P2865">
        <v>0.48038823101102213</v>
      </c>
      <c r="Q2865">
        <v>0.63166065825976125</v>
      </c>
      <c r="R2865">
        <v>148</v>
      </c>
      <c r="S2865">
        <v>0</v>
      </c>
      <c r="T2865">
        <v>-0.62120845855486417</v>
      </c>
      <c r="U2865">
        <v>17</v>
      </c>
      <c r="V2865">
        <v>3008</v>
      </c>
      <c r="W2865">
        <v>149</v>
      </c>
    </row>
    <row r="2866" spans="1:23">
      <c r="A2866" t="s">
        <v>471</v>
      </c>
      <c r="B2866" t="str">
        <f t="shared" si="44"/>
        <v>CN_BOND_10Y_marginal_improvement_9_1</v>
      </c>
      <c r="C2866" t="s">
        <v>449</v>
      </c>
      <c r="D2866" t="s">
        <v>337</v>
      </c>
      <c r="E2866">
        <v>9</v>
      </c>
      <c r="F2866">
        <v>1</v>
      </c>
      <c r="G2866">
        <v>-1</v>
      </c>
      <c r="H2866" t="s">
        <v>330</v>
      </c>
      <c r="I2866" t="s">
        <v>331</v>
      </c>
      <c r="K2866">
        <v>3.6080177672836777E-2</v>
      </c>
      <c r="L2866">
        <v>2.9738353651400651E-3</v>
      </c>
      <c r="M2866">
        <v>1.2659075651717869E-2</v>
      </c>
      <c r="N2866">
        <v>0.51677852348993292</v>
      </c>
      <c r="O2866">
        <v>3.0367100211364539E-3</v>
      </c>
      <c r="P2866">
        <v>0.4937078470398289</v>
      </c>
      <c r="Q2866">
        <v>0.62224439840767642</v>
      </c>
      <c r="R2866">
        <v>148</v>
      </c>
      <c r="S2866">
        <v>0</v>
      </c>
      <c r="T2866">
        <v>-0.56499528318341874</v>
      </c>
      <c r="U2866">
        <v>15</v>
      </c>
      <c r="V2866">
        <v>3008</v>
      </c>
      <c r="W2866">
        <v>149</v>
      </c>
    </row>
    <row r="2867" spans="1:23">
      <c r="A2867" t="s">
        <v>471</v>
      </c>
      <c r="B2867" t="str">
        <f t="shared" si="44"/>
        <v>CN_BOND_10Y_marginal_improvement_9_-1</v>
      </c>
      <c r="C2867" t="s">
        <v>449</v>
      </c>
      <c r="D2867" t="s">
        <v>337</v>
      </c>
      <c r="E2867">
        <v>9</v>
      </c>
      <c r="F2867">
        <v>-1</v>
      </c>
      <c r="G2867">
        <v>-1</v>
      </c>
      <c r="H2867" t="s">
        <v>330</v>
      </c>
      <c r="I2867" t="s">
        <v>331</v>
      </c>
      <c r="K2867">
        <v>-0.50068167956145126</v>
      </c>
      <c r="L2867">
        <v>-5.6523485763070869E-2</v>
      </c>
      <c r="M2867">
        <v>-0.2406101866838922</v>
      </c>
      <c r="N2867">
        <v>0.46308724832214759</v>
      </c>
      <c r="O2867">
        <v>-1.856599561580938E-3</v>
      </c>
      <c r="P2867">
        <v>-0.30117775150505899</v>
      </c>
      <c r="Q2867">
        <v>0.76370167783389686</v>
      </c>
      <c r="R2867">
        <v>148</v>
      </c>
      <c r="S2867">
        <v>0</v>
      </c>
      <c r="T2867">
        <v>-0.72518742499793865</v>
      </c>
      <c r="U2867">
        <v>15</v>
      </c>
      <c r="V2867">
        <v>3008</v>
      </c>
      <c r="W2867">
        <v>149</v>
      </c>
    </row>
    <row r="2868" spans="1:23">
      <c r="A2868" t="s">
        <v>471</v>
      </c>
      <c r="B2868" t="str">
        <f t="shared" si="44"/>
        <v>TERM_SPREAD_marginal_improvement_9_1</v>
      </c>
      <c r="C2868" t="s">
        <v>450</v>
      </c>
      <c r="D2868" t="s">
        <v>337</v>
      </c>
      <c r="E2868">
        <v>9</v>
      </c>
      <c r="F2868">
        <v>1</v>
      </c>
      <c r="G2868">
        <v>1</v>
      </c>
      <c r="H2868" t="s">
        <v>330</v>
      </c>
      <c r="I2868" t="s">
        <v>331</v>
      </c>
      <c r="K2868">
        <v>1.649511409208315</v>
      </c>
      <c r="L2868">
        <v>8.505409332502345E-2</v>
      </c>
      <c r="M2868">
        <v>0.36220328493514481</v>
      </c>
      <c r="N2868">
        <v>0.51677852348993292</v>
      </c>
      <c r="O2868">
        <v>9.456345203036948E-3</v>
      </c>
      <c r="P2868">
        <v>1.497925231097694</v>
      </c>
      <c r="Q2868">
        <v>0.1362824755170215</v>
      </c>
      <c r="R2868">
        <v>148</v>
      </c>
      <c r="S2868">
        <v>0</v>
      </c>
      <c r="T2868">
        <v>-0.52755313307090368</v>
      </c>
      <c r="U2868">
        <v>18</v>
      </c>
      <c r="V2868">
        <v>3008</v>
      </c>
      <c r="W2868">
        <v>149</v>
      </c>
    </row>
    <row r="2869" spans="1:23">
      <c r="A2869" t="s">
        <v>471</v>
      </c>
      <c r="B2869" t="str">
        <f t="shared" si="44"/>
        <v>TERM_SPREAD_marginal_improvement_9_-1</v>
      </c>
      <c r="C2869" t="s">
        <v>450</v>
      </c>
      <c r="D2869" t="s">
        <v>337</v>
      </c>
      <c r="E2869">
        <v>9</v>
      </c>
      <c r="F2869">
        <v>-1</v>
      </c>
      <c r="G2869">
        <v>1</v>
      </c>
      <c r="H2869" t="s">
        <v>330</v>
      </c>
      <c r="I2869" t="s">
        <v>331</v>
      </c>
      <c r="K2869">
        <v>-0.80474369260789236</v>
      </c>
      <c r="L2869">
        <v>-0.12789393277032579</v>
      </c>
      <c r="M2869">
        <v>-0.54463695704411053</v>
      </c>
      <c r="N2869">
        <v>0.47651006711409388</v>
      </c>
      <c r="O2869">
        <v>-8.0443118645685749E-3</v>
      </c>
      <c r="P2869">
        <v>-1.3011643455986821</v>
      </c>
      <c r="Q2869">
        <v>0.19522421479255259</v>
      </c>
      <c r="R2869">
        <v>148</v>
      </c>
      <c r="S2869">
        <v>0</v>
      </c>
      <c r="T2869">
        <v>-0.91381383075706812</v>
      </c>
      <c r="U2869">
        <v>18</v>
      </c>
      <c r="V2869">
        <v>3008</v>
      </c>
      <c r="W2869">
        <v>149</v>
      </c>
    </row>
    <row r="2870" spans="1:23">
      <c r="A2870" t="s">
        <v>471</v>
      </c>
      <c r="B2870" t="str">
        <f t="shared" si="44"/>
        <v>US_BOND_5Y_marginal_improvement_9_1</v>
      </c>
      <c r="C2870" t="s">
        <v>338</v>
      </c>
      <c r="D2870" t="s">
        <v>337</v>
      </c>
      <c r="E2870">
        <v>9</v>
      </c>
      <c r="F2870">
        <v>1</v>
      </c>
      <c r="G2870">
        <v>1</v>
      </c>
      <c r="H2870" t="s">
        <v>330</v>
      </c>
      <c r="I2870" t="s">
        <v>331</v>
      </c>
      <c r="K2870">
        <v>0.75117357379691208</v>
      </c>
      <c r="L2870">
        <v>4.8057937801873951E-2</v>
      </c>
      <c r="M2870">
        <v>0.2046079035723013</v>
      </c>
      <c r="N2870">
        <v>0.53691275167785235</v>
      </c>
      <c r="O2870">
        <v>6.5716413302097576E-3</v>
      </c>
      <c r="P2870">
        <v>1.060389271066364</v>
      </c>
      <c r="Q2870">
        <v>0.29069496076554918</v>
      </c>
      <c r="R2870">
        <v>148</v>
      </c>
      <c r="S2870">
        <v>0</v>
      </c>
      <c r="T2870">
        <v>-0.48942520850747367</v>
      </c>
      <c r="U2870">
        <v>15</v>
      </c>
      <c r="V2870">
        <v>3008</v>
      </c>
      <c r="W2870">
        <v>149</v>
      </c>
    </row>
    <row r="2871" spans="1:23">
      <c r="A2871" t="s">
        <v>471</v>
      </c>
      <c r="B2871" t="str">
        <f t="shared" si="44"/>
        <v>US_BOND_5Y_marginal_improvement_9_-1</v>
      </c>
      <c r="C2871" t="s">
        <v>338</v>
      </c>
      <c r="D2871" t="s">
        <v>337</v>
      </c>
      <c r="E2871">
        <v>9</v>
      </c>
      <c r="F2871">
        <v>-1</v>
      </c>
      <c r="G2871">
        <v>1</v>
      </c>
      <c r="H2871" t="s">
        <v>330</v>
      </c>
      <c r="I2871" t="s">
        <v>331</v>
      </c>
      <c r="K2871">
        <v>-0.70457879110545063</v>
      </c>
      <c r="L2871">
        <v>-9.7108829645606964E-2</v>
      </c>
      <c r="M2871">
        <v>-0.41344333446144271</v>
      </c>
      <c r="N2871">
        <v>0.44295302013422821</v>
      </c>
      <c r="O2871">
        <v>-5.3922181274303023E-3</v>
      </c>
      <c r="P2871">
        <v>-0.88634035914795772</v>
      </c>
      <c r="Q2871">
        <v>0.37687208385033188</v>
      </c>
      <c r="R2871">
        <v>148</v>
      </c>
      <c r="S2871">
        <v>0</v>
      </c>
      <c r="T2871">
        <v>-0.7939153537014253</v>
      </c>
      <c r="U2871">
        <v>15</v>
      </c>
      <c r="V2871">
        <v>3008</v>
      </c>
      <c r="W2871">
        <v>149</v>
      </c>
    </row>
    <row r="2872" spans="1:23">
      <c r="A2872" t="s">
        <v>471</v>
      </c>
      <c r="B2872" t="str">
        <f t="shared" si="44"/>
        <v>US_BOND_10Y_marginal_improvement_9_1</v>
      </c>
      <c r="C2872" t="s">
        <v>336</v>
      </c>
      <c r="D2872" t="s">
        <v>337</v>
      </c>
      <c r="E2872">
        <v>9</v>
      </c>
      <c r="F2872">
        <v>1</v>
      </c>
      <c r="G2872">
        <v>1</v>
      </c>
      <c r="H2872" t="s">
        <v>330</v>
      </c>
      <c r="I2872" t="s">
        <v>331</v>
      </c>
      <c r="K2872">
        <v>0.52020577270283019</v>
      </c>
      <c r="L2872">
        <v>3.571236683191481E-2</v>
      </c>
      <c r="M2872">
        <v>0.1520374181014312</v>
      </c>
      <c r="N2872">
        <v>0.53691275167785235</v>
      </c>
      <c r="O2872">
        <v>5.6083108171532167E-3</v>
      </c>
      <c r="P2872">
        <v>0.91044948657361291</v>
      </c>
      <c r="Q2872">
        <v>0.36406592847010399</v>
      </c>
      <c r="R2872">
        <v>148</v>
      </c>
      <c r="S2872">
        <v>0</v>
      </c>
      <c r="T2872">
        <v>-0.54473183672053616</v>
      </c>
      <c r="U2872">
        <v>17</v>
      </c>
      <c r="V2872">
        <v>3008</v>
      </c>
      <c r="W2872">
        <v>149</v>
      </c>
    </row>
    <row r="2873" spans="1:23">
      <c r="A2873" t="s">
        <v>471</v>
      </c>
      <c r="B2873" t="str">
        <f t="shared" si="44"/>
        <v>US_BOND_10Y_marginal_improvement_9_-1</v>
      </c>
      <c r="C2873" t="s">
        <v>336</v>
      </c>
      <c r="D2873" t="s">
        <v>337</v>
      </c>
      <c r="E2873">
        <v>9</v>
      </c>
      <c r="F2873">
        <v>-1</v>
      </c>
      <c r="G2873">
        <v>1</v>
      </c>
      <c r="H2873" t="s">
        <v>330</v>
      </c>
      <c r="I2873" t="s">
        <v>331</v>
      </c>
      <c r="K2873">
        <v>-0.65969487588809272</v>
      </c>
      <c r="L2873">
        <v>-8.6346471891922794E-2</v>
      </c>
      <c r="M2873">
        <v>-0.36760080087673808</v>
      </c>
      <c r="N2873">
        <v>0.44966442953020141</v>
      </c>
      <c r="O2873">
        <v>-4.4509207029304939E-3</v>
      </c>
      <c r="P2873">
        <v>-0.728631119149588</v>
      </c>
      <c r="Q2873">
        <v>0.46737870541381538</v>
      </c>
      <c r="R2873">
        <v>148</v>
      </c>
      <c r="S2873">
        <v>0</v>
      </c>
      <c r="T2873">
        <v>-0.80213069252762137</v>
      </c>
      <c r="U2873">
        <v>17</v>
      </c>
      <c r="V2873">
        <v>3008</v>
      </c>
      <c r="W2873">
        <v>149</v>
      </c>
    </row>
    <row r="2874" spans="1:23">
      <c r="A2874" t="s">
        <v>471</v>
      </c>
      <c r="B2874" t="str">
        <f t="shared" si="44"/>
        <v>CNY_INDEX_marginal_improvement_9_1</v>
      </c>
      <c r="C2874" t="s">
        <v>388</v>
      </c>
      <c r="D2874" t="s">
        <v>337</v>
      </c>
      <c r="E2874">
        <v>9</v>
      </c>
      <c r="F2874">
        <v>1</v>
      </c>
      <c r="G2874">
        <v>-1</v>
      </c>
      <c r="H2874" t="s">
        <v>468</v>
      </c>
      <c r="I2874" t="s">
        <v>331</v>
      </c>
      <c r="K2874">
        <v>-0.60364831306940525</v>
      </c>
      <c r="L2874">
        <v>-0.10713583454273851</v>
      </c>
      <c r="M2874">
        <v>-0.47494972410580472</v>
      </c>
      <c r="N2874">
        <v>0.39215686274509798</v>
      </c>
      <c r="O2874">
        <v>-6.7475446425404014E-3</v>
      </c>
      <c r="P2874">
        <v>-1.006536219069436</v>
      </c>
      <c r="Q2874">
        <v>0.31656305121836747</v>
      </c>
      <c r="R2874">
        <v>101</v>
      </c>
      <c r="S2874">
        <v>0</v>
      </c>
      <c r="T2874">
        <v>-0.62288884057857807</v>
      </c>
      <c r="U2874">
        <v>11</v>
      </c>
      <c r="V2874">
        <v>2058</v>
      </c>
      <c r="W2874">
        <v>102</v>
      </c>
    </row>
    <row r="2875" spans="1:23">
      <c r="A2875" t="s">
        <v>471</v>
      </c>
      <c r="B2875" t="str">
        <f t="shared" si="44"/>
        <v>CNY_INDEX_marginal_improvement_9_-1</v>
      </c>
      <c r="C2875" t="s">
        <v>388</v>
      </c>
      <c r="D2875" t="s">
        <v>337</v>
      </c>
      <c r="E2875">
        <v>9</v>
      </c>
      <c r="F2875">
        <v>-1</v>
      </c>
      <c r="G2875">
        <v>-1</v>
      </c>
      <c r="H2875" t="s">
        <v>468</v>
      </c>
      <c r="I2875" t="s">
        <v>331</v>
      </c>
      <c r="K2875">
        <v>0.66442840743386444</v>
      </c>
      <c r="L2875">
        <v>6.4372605041953079E-2</v>
      </c>
      <c r="M2875">
        <v>0.28537371398783579</v>
      </c>
      <c r="N2875">
        <v>0.59803921568627449</v>
      </c>
      <c r="O2875">
        <v>7.3158281693938097E-3</v>
      </c>
      <c r="P2875">
        <v>1.0759148719062681</v>
      </c>
      <c r="Q2875">
        <v>0.28452871019774678</v>
      </c>
      <c r="R2875">
        <v>101</v>
      </c>
      <c r="S2875">
        <v>0</v>
      </c>
      <c r="T2875">
        <v>-0.46059573386515129</v>
      </c>
      <c r="U2875">
        <v>11</v>
      </c>
      <c r="V2875">
        <v>2058</v>
      </c>
      <c r="W2875">
        <v>102</v>
      </c>
    </row>
    <row r="2876" spans="1:23">
      <c r="A2876" t="s">
        <v>471</v>
      </c>
      <c r="B2876" t="str">
        <f t="shared" si="44"/>
        <v>USD_INDEX_marginal_improvement_9_1</v>
      </c>
      <c r="C2876" t="s">
        <v>452</v>
      </c>
      <c r="D2876" t="s">
        <v>337</v>
      </c>
      <c r="E2876">
        <v>9</v>
      </c>
      <c r="F2876">
        <v>1</v>
      </c>
      <c r="G2876">
        <v>1</v>
      </c>
      <c r="H2876" t="s">
        <v>330</v>
      </c>
      <c r="I2876" t="s">
        <v>331</v>
      </c>
      <c r="K2876">
        <v>-0.49220132780539039</v>
      </c>
      <c r="L2876">
        <v>-5.5191393163529827E-2</v>
      </c>
      <c r="M2876">
        <v>-0.23493910140025309</v>
      </c>
      <c r="N2876">
        <v>0.46308724832214759</v>
      </c>
      <c r="O2876">
        <v>-1.749897758217645E-3</v>
      </c>
      <c r="P2876">
        <v>-0.28315200557645481</v>
      </c>
      <c r="Q2876">
        <v>0.77745598397146254</v>
      </c>
      <c r="R2876">
        <v>148</v>
      </c>
      <c r="S2876">
        <v>0</v>
      </c>
      <c r="T2876">
        <v>-0.77640688175363215</v>
      </c>
      <c r="U2876">
        <v>18</v>
      </c>
      <c r="V2876">
        <v>3008</v>
      </c>
      <c r="W2876">
        <v>149</v>
      </c>
    </row>
    <row r="2877" spans="1:23">
      <c r="A2877" t="s">
        <v>471</v>
      </c>
      <c r="B2877" t="str">
        <f t="shared" si="44"/>
        <v>USD_INDEX_marginal_improvement_9_-1</v>
      </c>
      <c r="C2877" t="s">
        <v>452</v>
      </c>
      <c r="D2877" t="s">
        <v>337</v>
      </c>
      <c r="E2877">
        <v>9</v>
      </c>
      <c r="F2877">
        <v>-1</v>
      </c>
      <c r="G2877">
        <v>1</v>
      </c>
      <c r="H2877" t="s">
        <v>330</v>
      </c>
      <c r="I2877" t="s">
        <v>331</v>
      </c>
      <c r="K2877">
        <v>1.8777406249320672E-2</v>
      </c>
      <c r="L2877">
        <v>1.559735182356192E-3</v>
      </c>
      <c r="M2877">
        <v>6.6394914344591518E-3</v>
      </c>
      <c r="N2877">
        <v>0.52348993288590606</v>
      </c>
      <c r="O2877">
        <v>2.9382890522043109E-3</v>
      </c>
      <c r="P2877">
        <v>0.47820409384862428</v>
      </c>
      <c r="Q2877">
        <v>0.63321055967859619</v>
      </c>
      <c r="R2877">
        <v>148</v>
      </c>
      <c r="S2877">
        <v>0</v>
      </c>
      <c r="T2877">
        <v>-0.72978417118359673</v>
      </c>
      <c r="U2877">
        <v>18</v>
      </c>
      <c r="V2877">
        <v>3008</v>
      </c>
      <c r="W2877">
        <v>149</v>
      </c>
    </row>
    <row r="2878" spans="1:23">
      <c r="A2878" t="s">
        <v>471</v>
      </c>
      <c r="B2878" t="str">
        <f t="shared" si="44"/>
        <v>DR007_marginal_improvement_9_1</v>
      </c>
      <c r="C2878" t="s">
        <v>387</v>
      </c>
      <c r="D2878" t="s">
        <v>337</v>
      </c>
      <c r="E2878">
        <v>9</v>
      </c>
      <c r="F2878">
        <v>1</v>
      </c>
      <c r="G2878">
        <v>1</v>
      </c>
      <c r="H2878" t="s">
        <v>330</v>
      </c>
      <c r="I2878" t="s">
        <v>331</v>
      </c>
      <c r="K2878">
        <v>-0.53385703945348895</v>
      </c>
      <c r="L2878">
        <v>-6.1942065689351337E-2</v>
      </c>
      <c r="M2878">
        <v>-0.26367983727273459</v>
      </c>
      <c r="N2878">
        <v>0.48993288590604028</v>
      </c>
      <c r="O2878">
        <v>-2.370829501129598E-3</v>
      </c>
      <c r="P2878">
        <v>-0.39111906818630771</v>
      </c>
      <c r="Q2878">
        <v>0.69627171120548659</v>
      </c>
      <c r="R2878">
        <v>148</v>
      </c>
      <c r="S2878">
        <v>0</v>
      </c>
      <c r="T2878">
        <v>-0.7498051341493428</v>
      </c>
      <c r="U2878">
        <v>27</v>
      </c>
      <c r="V2878">
        <v>3008</v>
      </c>
      <c r="W2878">
        <v>149</v>
      </c>
    </row>
    <row r="2879" spans="1:23">
      <c r="A2879" t="s">
        <v>471</v>
      </c>
      <c r="B2879" t="str">
        <f t="shared" si="44"/>
        <v>DR007_marginal_improvement_9_-1</v>
      </c>
      <c r="C2879" t="s">
        <v>387</v>
      </c>
      <c r="D2879" t="s">
        <v>337</v>
      </c>
      <c r="E2879">
        <v>9</v>
      </c>
      <c r="F2879">
        <v>-1</v>
      </c>
      <c r="G2879">
        <v>1</v>
      </c>
      <c r="H2879" t="s">
        <v>330</v>
      </c>
      <c r="I2879" t="s">
        <v>331</v>
      </c>
      <c r="K2879">
        <v>0.1098179269912114</v>
      </c>
      <c r="L2879">
        <v>8.7673942617854106E-3</v>
      </c>
      <c r="M2879">
        <v>3.732173066115408E-2</v>
      </c>
      <c r="N2879">
        <v>0.49664429530201343</v>
      </c>
      <c r="O2879">
        <v>3.4813205382659891E-3</v>
      </c>
      <c r="P2879">
        <v>0.56399544962945303</v>
      </c>
      <c r="Q2879">
        <v>0.57361088234808366</v>
      </c>
      <c r="R2879">
        <v>148</v>
      </c>
      <c r="S2879">
        <v>0</v>
      </c>
      <c r="T2879">
        <v>-0.45964672888014818</v>
      </c>
      <c r="U2879">
        <v>27</v>
      </c>
      <c r="V2879">
        <v>3008</v>
      </c>
      <c r="W2879">
        <v>149</v>
      </c>
    </row>
    <row r="2880" spans="1:23">
      <c r="A2880" t="s">
        <v>471</v>
      </c>
      <c r="B2880" t="str">
        <f t="shared" si="44"/>
        <v>CREDIT_SPREAD_marginal_improvement_9_1</v>
      </c>
      <c r="C2880" t="s">
        <v>453</v>
      </c>
      <c r="D2880" t="s">
        <v>337</v>
      </c>
      <c r="E2880">
        <v>9</v>
      </c>
      <c r="F2880">
        <v>1</v>
      </c>
      <c r="G2880">
        <v>1</v>
      </c>
      <c r="H2880" t="s">
        <v>469</v>
      </c>
      <c r="I2880" t="s">
        <v>331</v>
      </c>
      <c r="K2880">
        <v>-0.63015643230650331</v>
      </c>
      <c r="L2880">
        <v>-8.2968118591605466E-2</v>
      </c>
      <c r="M2880">
        <v>-0.35355477123147178</v>
      </c>
      <c r="N2880">
        <v>0.46853146853146849</v>
      </c>
      <c r="O2880">
        <v>-4.1007730502070662E-3</v>
      </c>
      <c r="P2880">
        <v>-0.65225058562685645</v>
      </c>
      <c r="Q2880">
        <v>0.5152939614157338</v>
      </c>
      <c r="R2880">
        <v>142</v>
      </c>
      <c r="S2880">
        <v>0</v>
      </c>
      <c r="T2880">
        <v>-0.83713036281925823</v>
      </c>
      <c r="U2880">
        <v>19</v>
      </c>
      <c r="V2880">
        <v>2894</v>
      </c>
      <c r="W2880">
        <v>143</v>
      </c>
    </row>
    <row r="2881" spans="1:23">
      <c r="A2881" t="s">
        <v>471</v>
      </c>
      <c r="B2881" t="str">
        <f t="shared" si="44"/>
        <v>CREDIT_SPREAD_marginal_improvement_9_-1</v>
      </c>
      <c r="C2881" t="s">
        <v>453</v>
      </c>
      <c r="D2881" t="s">
        <v>337</v>
      </c>
      <c r="E2881">
        <v>9</v>
      </c>
      <c r="F2881">
        <v>-1</v>
      </c>
      <c r="G2881">
        <v>1</v>
      </c>
      <c r="H2881" t="s">
        <v>469</v>
      </c>
      <c r="I2881" t="s">
        <v>331</v>
      </c>
      <c r="K2881">
        <v>0.43592439832634478</v>
      </c>
      <c r="L2881">
        <v>3.2006661532508307E-2</v>
      </c>
      <c r="M2881">
        <v>0.13639103896896199</v>
      </c>
      <c r="N2881">
        <v>0.51048951048951052</v>
      </c>
      <c r="O2881">
        <v>5.4147854345376516E-3</v>
      </c>
      <c r="P2881">
        <v>0.84344832901252975</v>
      </c>
      <c r="Q2881">
        <v>0.40039631897905248</v>
      </c>
      <c r="R2881">
        <v>142</v>
      </c>
      <c r="S2881">
        <v>0</v>
      </c>
      <c r="T2881">
        <v>-0.74401655719111814</v>
      </c>
      <c r="U2881">
        <v>19</v>
      </c>
      <c r="V2881">
        <v>2894</v>
      </c>
      <c r="W2881">
        <v>143</v>
      </c>
    </row>
    <row r="2882" spans="1:23">
      <c r="A2882" t="s">
        <v>471</v>
      </c>
      <c r="B2882" t="str">
        <f t="shared" si="44"/>
        <v>electricity_yoy_exceed_expectation_3_1</v>
      </c>
      <c r="C2882" t="s">
        <v>435</v>
      </c>
      <c r="D2882" t="s">
        <v>329</v>
      </c>
      <c r="E2882">
        <v>3</v>
      </c>
      <c r="F2882">
        <v>1</v>
      </c>
      <c r="G2882">
        <v>-1</v>
      </c>
      <c r="H2882" t="s">
        <v>330</v>
      </c>
      <c r="I2882" t="s">
        <v>331</v>
      </c>
      <c r="K2882">
        <v>-0.63924645063394048</v>
      </c>
      <c r="L2882">
        <v>-8.1869081950345701E-2</v>
      </c>
      <c r="M2882">
        <v>-0.34853215643872881</v>
      </c>
      <c r="N2882">
        <v>0.44966442953020141</v>
      </c>
      <c r="O2882">
        <v>-3.8784616611210361E-3</v>
      </c>
      <c r="P2882">
        <v>-0.61220575051981829</v>
      </c>
      <c r="Q2882">
        <v>0.54134105503604735</v>
      </c>
      <c r="R2882">
        <v>148</v>
      </c>
      <c r="S2882">
        <v>0</v>
      </c>
      <c r="T2882">
        <v>-0.80813455226366571</v>
      </c>
      <c r="U2882">
        <v>53</v>
      </c>
      <c r="V2882">
        <v>3008</v>
      </c>
      <c r="W2882">
        <v>149</v>
      </c>
    </row>
    <row r="2883" spans="1:23">
      <c r="A2883" t="s">
        <v>471</v>
      </c>
      <c r="B2883" t="str">
        <f t="shared" ref="B2883:B2946" si="45">C2883&amp;"_"&amp;D2883&amp;"_"&amp;E2883&amp;"_"&amp;F2883</f>
        <v>electricity_yoy_exceed_expectation_3_-1</v>
      </c>
      <c r="C2883" t="s">
        <v>435</v>
      </c>
      <c r="D2883" t="s">
        <v>329</v>
      </c>
      <c r="E2883">
        <v>3</v>
      </c>
      <c r="F2883">
        <v>-1</v>
      </c>
      <c r="G2883">
        <v>-1</v>
      </c>
      <c r="H2883" t="s">
        <v>330</v>
      </c>
      <c r="I2883" t="s">
        <v>331</v>
      </c>
      <c r="K2883">
        <v>0.43403665761394811</v>
      </c>
      <c r="L2883">
        <v>3.0661575008597008E-2</v>
      </c>
      <c r="M2883">
        <v>0.13053212034349709</v>
      </c>
      <c r="N2883">
        <v>0.5436241610738255</v>
      </c>
      <c r="O2883">
        <v>5.4120874412699376E-3</v>
      </c>
      <c r="P2883">
        <v>0.85296232834060914</v>
      </c>
      <c r="Q2883">
        <v>0.39505848683964279</v>
      </c>
      <c r="R2883">
        <v>148</v>
      </c>
      <c r="S2883">
        <v>0</v>
      </c>
      <c r="T2883">
        <v>-0.57026440117113009</v>
      </c>
      <c r="U2883">
        <v>53</v>
      </c>
      <c r="V2883">
        <v>3008</v>
      </c>
      <c r="W2883">
        <v>149</v>
      </c>
    </row>
    <row r="2884" spans="1:23">
      <c r="A2884" t="s">
        <v>471</v>
      </c>
      <c r="B2884" t="str">
        <f t="shared" si="45"/>
        <v>electricity_ytd_yoy_exceed_expectation_3_1</v>
      </c>
      <c r="C2884" t="s">
        <v>436</v>
      </c>
      <c r="D2884" t="s">
        <v>329</v>
      </c>
      <c r="E2884">
        <v>3</v>
      </c>
      <c r="F2884">
        <v>1</v>
      </c>
      <c r="G2884">
        <v>-1</v>
      </c>
      <c r="H2884" t="s">
        <v>330</v>
      </c>
      <c r="I2884" t="s">
        <v>331</v>
      </c>
      <c r="K2884">
        <v>-0.65855231501850664</v>
      </c>
      <c r="L2884">
        <v>-8.6089876983506564E-2</v>
      </c>
      <c r="M2884">
        <v>-0.36650818983671157</v>
      </c>
      <c r="N2884">
        <v>0.51677852348993292</v>
      </c>
      <c r="O2884">
        <v>-4.533738494615339E-3</v>
      </c>
      <c r="P2884">
        <v>-0.76179092004505133</v>
      </c>
      <c r="Q2884">
        <v>0.44739704116705059</v>
      </c>
      <c r="R2884">
        <v>148</v>
      </c>
      <c r="S2884">
        <v>0</v>
      </c>
      <c r="T2884">
        <v>-0.78341851360550696</v>
      </c>
      <c r="U2884">
        <v>35</v>
      </c>
      <c r="V2884">
        <v>3008</v>
      </c>
      <c r="W2884">
        <v>149</v>
      </c>
    </row>
    <row r="2885" spans="1:23">
      <c r="A2885" t="s">
        <v>471</v>
      </c>
      <c r="B2885" t="str">
        <f t="shared" si="45"/>
        <v>electricity_ytd_yoy_exceed_expectation_3_-1</v>
      </c>
      <c r="C2885" t="s">
        <v>436</v>
      </c>
      <c r="D2885" t="s">
        <v>329</v>
      </c>
      <c r="E2885">
        <v>3</v>
      </c>
      <c r="F2885">
        <v>-1</v>
      </c>
      <c r="G2885">
        <v>-1</v>
      </c>
      <c r="H2885" t="s">
        <v>330</v>
      </c>
      <c r="I2885" t="s">
        <v>331</v>
      </c>
      <c r="K2885">
        <v>0.51511882174076007</v>
      </c>
      <c r="L2885">
        <v>3.5421573992202797E-2</v>
      </c>
      <c r="M2885">
        <v>0.1507993438942489</v>
      </c>
      <c r="N2885">
        <v>0.46979865771812079</v>
      </c>
      <c r="O2885">
        <v>5.5050577122593702E-3</v>
      </c>
      <c r="P2885">
        <v>0.90079546034765667</v>
      </c>
      <c r="Q2885">
        <v>0.36916055700821437</v>
      </c>
      <c r="R2885">
        <v>148</v>
      </c>
      <c r="S2885">
        <v>0</v>
      </c>
      <c r="T2885">
        <v>-0.54422792823880517</v>
      </c>
      <c r="U2885">
        <v>35</v>
      </c>
      <c r="V2885">
        <v>3008</v>
      </c>
      <c r="W2885">
        <v>149</v>
      </c>
    </row>
    <row r="2886" spans="1:23">
      <c r="A2886" t="s">
        <v>471</v>
      </c>
      <c r="B2886" t="str">
        <f t="shared" si="45"/>
        <v>industrial_value_added_yoy_exceed_expectation_3_1</v>
      </c>
      <c r="C2886" t="s">
        <v>437</v>
      </c>
      <c r="D2886" t="s">
        <v>329</v>
      </c>
      <c r="E2886">
        <v>3</v>
      </c>
      <c r="F2886">
        <v>1</v>
      </c>
      <c r="G2886">
        <v>-1</v>
      </c>
      <c r="H2886" t="s">
        <v>330</v>
      </c>
      <c r="I2886" t="s">
        <v>331</v>
      </c>
      <c r="K2886">
        <v>-9.109205121695696E-2</v>
      </c>
      <c r="L2886">
        <v>-7.9696968877284169E-3</v>
      </c>
      <c r="M2886">
        <v>-3.3924878147384437E-2</v>
      </c>
      <c r="N2886">
        <v>0.51677852348993292</v>
      </c>
      <c r="O2886">
        <v>1.9859020640075171E-3</v>
      </c>
      <c r="P2886">
        <v>0.33395778216873312</v>
      </c>
      <c r="Q2886">
        <v>0.73888414168618999</v>
      </c>
      <c r="R2886">
        <v>148</v>
      </c>
      <c r="S2886">
        <v>0</v>
      </c>
      <c r="T2886">
        <v>-0.59659509895923279</v>
      </c>
      <c r="U2886">
        <v>51</v>
      </c>
      <c r="V2886">
        <v>3008</v>
      </c>
      <c r="W2886">
        <v>149</v>
      </c>
    </row>
    <row r="2887" spans="1:23">
      <c r="A2887" t="s">
        <v>471</v>
      </c>
      <c r="B2887" t="str">
        <f t="shared" si="45"/>
        <v>industrial_value_added_yoy_exceed_expectation_3_-1</v>
      </c>
      <c r="C2887" t="s">
        <v>437</v>
      </c>
      <c r="D2887" t="s">
        <v>329</v>
      </c>
      <c r="E2887">
        <v>3</v>
      </c>
      <c r="F2887">
        <v>-1</v>
      </c>
      <c r="G2887">
        <v>-1</v>
      </c>
      <c r="H2887" t="s">
        <v>330</v>
      </c>
      <c r="I2887" t="s">
        <v>331</v>
      </c>
      <c r="K2887">
        <v>-0.43081825299476961</v>
      </c>
      <c r="L2887">
        <v>-4.6115572183230258E-2</v>
      </c>
      <c r="M2887">
        <v>-0.1963017149901812</v>
      </c>
      <c r="N2887">
        <v>0.46979865771812079</v>
      </c>
      <c r="O2887">
        <v>-1.0915492771691581E-3</v>
      </c>
      <c r="P2887">
        <v>-0.18029280967112471</v>
      </c>
      <c r="Q2887">
        <v>0.85716933375651538</v>
      </c>
      <c r="R2887">
        <v>148</v>
      </c>
      <c r="S2887">
        <v>0</v>
      </c>
      <c r="T2887">
        <v>-0.61996986795529119</v>
      </c>
      <c r="U2887">
        <v>51</v>
      </c>
      <c r="V2887">
        <v>3008</v>
      </c>
      <c r="W2887">
        <v>149</v>
      </c>
    </row>
    <row r="2888" spans="1:23">
      <c r="A2888" t="s">
        <v>471</v>
      </c>
      <c r="B2888" t="str">
        <f t="shared" si="45"/>
        <v>fixedasset_investment_yoy_exceed_expectation_3_1</v>
      </c>
      <c r="C2888" t="s">
        <v>344</v>
      </c>
      <c r="D2888" t="s">
        <v>329</v>
      </c>
      <c r="E2888">
        <v>3</v>
      </c>
      <c r="F2888">
        <v>1</v>
      </c>
      <c r="G2888">
        <v>1</v>
      </c>
      <c r="H2888" t="s">
        <v>330</v>
      </c>
      <c r="I2888" t="s">
        <v>331</v>
      </c>
      <c r="K2888">
        <v>3.8126448740947718</v>
      </c>
      <c r="L2888">
        <v>0.14069041721044401</v>
      </c>
      <c r="M2888">
        <v>0.59941956537656593</v>
      </c>
      <c r="N2888">
        <v>0.56375838926174493</v>
      </c>
      <c r="O2888">
        <v>1.323042485444241E-2</v>
      </c>
      <c r="P2888">
        <v>2.2114403963278439</v>
      </c>
      <c r="Q2888">
        <v>2.8538764906300279E-2</v>
      </c>
      <c r="R2888">
        <v>148</v>
      </c>
      <c r="S2888">
        <v>1</v>
      </c>
      <c r="T2888">
        <v>-0.57715101344406072</v>
      </c>
      <c r="U2888">
        <v>56</v>
      </c>
      <c r="V2888">
        <v>3008</v>
      </c>
      <c r="W2888">
        <v>149</v>
      </c>
    </row>
    <row r="2889" spans="1:23">
      <c r="A2889" t="s">
        <v>471</v>
      </c>
      <c r="B2889" t="str">
        <f t="shared" si="45"/>
        <v>fixedasset_investment_yoy_exceed_expectation_3_-1</v>
      </c>
      <c r="C2889" t="s">
        <v>344</v>
      </c>
      <c r="D2889" t="s">
        <v>329</v>
      </c>
      <c r="E2889">
        <v>3</v>
      </c>
      <c r="F2889">
        <v>-1</v>
      </c>
      <c r="G2889">
        <v>1</v>
      </c>
      <c r="H2889" t="s">
        <v>330</v>
      </c>
      <c r="I2889" t="s">
        <v>331</v>
      </c>
      <c r="K2889">
        <v>-0.89250530058015531</v>
      </c>
      <c r="L2889">
        <v>-0.17043025541033541</v>
      </c>
      <c r="M2889">
        <v>-0.72612784616503878</v>
      </c>
      <c r="N2889">
        <v>0.41610738255033558</v>
      </c>
      <c r="O2889">
        <v>-1.226174298071959E-2</v>
      </c>
      <c r="P2889">
        <v>-2.0710816952514062</v>
      </c>
      <c r="Q2889">
        <v>4.0087675500251822E-2</v>
      </c>
      <c r="R2889">
        <v>148</v>
      </c>
      <c r="S2889">
        <v>1</v>
      </c>
      <c r="T2889">
        <v>-0.90765584143357847</v>
      </c>
      <c r="U2889">
        <v>56</v>
      </c>
      <c r="V2889">
        <v>3008</v>
      </c>
      <c r="W2889">
        <v>149</v>
      </c>
    </row>
    <row r="2890" spans="1:23">
      <c r="A2890" t="s">
        <v>471</v>
      </c>
      <c r="B2890" t="str">
        <f t="shared" si="45"/>
        <v>fixedasset_investment_ytd_yoy_exceed_expectation_3_1</v>
      </c>
      <c r="C2890" t="s">
        <v>390</v>
      </c>
      <c r="D2890" t="s">
        <v>329</v>
      </c>
      <c r="E2890">
        <v>3</v>
      </c>
      <c r="F2890">
        <v>1</v>
      </c>
      <c r="G2890">
        <v>-1</v>
      </c>
      <c r="H2890" t="s">
        <v>330</v>
      </c>
      <c r="I2890" t="s">
        <v>331</v>
      </c>
      <c r="K2890">
        <v>-8.3269928575607222E-2</v>
      </c>
      <c r="L2890">
        <v>-7.2572604069393032E-3</v>
      </c>
      <c r="M2890">
        <v>-3.0892258234596851E-2</v>
      </c>
      <c r="N2890">
        <v>0.51677852348993292</v>
      </c>
      <c r="O2890">
        <v>2.242394396236145E-3</v>
      </c>
      <c r="P2890">
        <v>0.36475060501907991</v>
      </c>
      <c r="Q2890">
        <v>0.71581824648374448</v>
      </c>
      <c r="R2890">
        <v>148</v>
      </c>
      <c r="S2890">
        <v>0</v>
      </c>
      <c r="T2890">
        <v>-0.64602097772744405</v>
      </c>
      <c r="U2890">
        <v>29</v>
      </c>
      <c r="V2890">
        <v>3008</v>
      </c>
      <c r="W2890">
        <v>149</v>
      </c>
    </row>
    <row r="2891" spans="1:23">
      <c r="A2891" t="s">
        <v>471</v>
      </c>
      <c r="B2891" t="str">
        <f t="shared" si="45"/>
        <v>fixedasset_investment_ytd_yoy_exceed_expectation_3_-1</v>
      </c>
      <c r="C2891" t="s">
        <v>390</v>
      </c>
      <c r="D2891" t="s">
        <v>329</v>
      </c>
      <c r="E2891">
        <v>3</v>
      </c>
      <c r="F2891">
        <v>-1</v>
      </c>
      <c r="G2891">
        <v>-1</v>
      </c>
      <c r="H2891" t="s">
        <v>330</v>
      </c>
      <c r="I2891" t="s">
        <v>331</v>
      </c>
      <c r="K2891">
        <v>-0.43567487281021322</v>
      </c>
      <c r="L2891">
        <v>-4.680012220583929E-2</v>
      </c>
      <c r="M2891">
        <v>-0.19921587204050969</v>
      </c>
      <c r="N2891">
        <v>0.47651006711409388</v>
      </c>
      <c r="O2891">
        <v>-9.5982157852503454E-4</v>
      </c>
      <c r="P2891">
        <v>-0.15276985984432229</v>
      </c>
      <c r="Q2891">
        <v>0.87878784758306405</v>
      </c>
      <c r="R2891">
        <v>148</v>
      </c>
      <c r="S2891">
        <v>0</v>
      </c>
      <c r="T2891">
        <v>-0.69583104509635396</v>
      </c>
      <c r="U2891">
        <v>29</v>
      </c>
      <c r="V2891">
        <v>3008</v>
      </c>
      <c r="W2891">
        <v>149</v>
      </c>
    </row>
    <row r="2892" spans="1:23">
      <c r="A2892" t="s">
        <v>471</v>
      </c>
      <c r="B2892" t="str">
        <f t="shared" si="45"/>
        <v>pmi_manufacturing_exceed_expectation_3_1</v>
      </c>
      <c r="C2892" t="s">
        <v>347</v>
      </c>
      <c r="D2892" t="s">
        <v>329</v>
      </c>
      <c r="E2892">
        <v>3</v>
      </c>
      <c r="F2892">
        <v>1</v>
      </c>
      <c r="G2892">
        <v>1</v>
      </c>
      <c r="H2892" t="s">
        <v>330</v>
      </c>
      <c r="I2892" t="s">
        <v>331</v>
      </c>
      <c r="K2892">
        <v>-8.3867466383097611E-2</v>
      </c>
      <c r="L2892">
        <v>-7.3114870920258923E-3</v>
      </c>
      <c r="M2892">
        <v>-3.112308237833453E-2</v>
      </c>
      <c r="N2892">
        <v>0.50335570469798663</v>
      </c>
      <c r="O2892">
        <v>2.1901869399744028E-3</v>
      </c>
      <c r="P2892">
        <v>0.35994229292542013</v>
      </c>
      <c r="Q2892">
        <v>0.71940340610530162</v>
      </c>
      <c r="R2892">
        <v>148</v>
      </c>
      <c r="S2892">
        <v>0</v>
      </c>
      <c r="T2892">
        <v>-0.6280365654303538</v>
      </c>
      <c r="U2892">
        <v>49</v>
      </c>
      <c r="V2892">
        <v>3008</v>
      </c>
      <c r="W2892">
        <v>149</v>
      </c>
    </row>
    <row r="2893" spans="1:23">
      <c r="A2893" t="s">
        <v>471</v>
      </c>
      <c r="B2893" t="str">
        <f t="shared" si="45"/>
        <v>pmi_manufacturing_exceed_expectation_3_-1</v>
      </c>
      <c r="C2893" t="s">
        <v>347</v>
      </c>
      <c r="D2893" t="s">
        <v>329</v>
      </c>
      <c r="E2893">
        <v>3</v>
      </c>
      <c r="F2893">
        <v>-1</v>
      </c>
      <c r="G2893">
        <v>1</v>
      </c>
      <c r="H2893" t="s">
        <v>330</v>
      </c>
      <c r="I2893" t="s">
        <v>331</v>
      </c>
      <c r="K2893">
        <v>-0.4353067976826076</v>
      </c>
      <c r="L2893">
        <v>-4.6748052630211201E-2</v>
      </c>
      <c r="M2893">
        <v>-0.198994195671026</v>
      </c>
      <c r="N2893">
        <v>0.48322147651006708</v>
      </c>
      <c r="O2893">
        <v>-9.7754989729645293E-4</v>
      </c>
      <c r="P2893">
        <v>-0.15591256249905891</v>
      </c>
      <c r="Q2893">
        <v>0.87631440213289302</v>
      </c>
      <c r="R2893">
        <v>148</v>
      </c>
      <c r="S2893">
        <v>0</v>
      </c>
      <c r="T2893">
        <v>-0.78017617774530956</v>
      </c>
      <c r="U2893">
        <v>49</v>
      </c>
      <c r="V2893">
        <v>3008</v>
      </c>
      <c r="W2893">
        <v>149</v>
      </c>
    </row>
    <row r="2894" spans="1:23">
      <c r="A2894" t="s">
        <v>471</v>
      </c>
      <c r="B2894" t="str">
        <f t="shared" si="45"/>
        <v>pmi_manufacturing_neworder_exceed_expectation_3_1</v>
      </c>
      <c r="C2894" t="s">
        <v>424</v>
      </c>
      <c r="D2894" t="s">
        <v>329</v>
      </c>
      <c r="E2894">
        <v>3</v>
      </c>
      <c r="F2894">
        <v>1</v>
      </c>
      <c r="G2894">
        <v>1</v>
      </c>
      <c r="H2894" t="s">
        <v>330</v>
      </c>
      <c r="I2894" t="s">
        <v>331</v>
      </c>
      <c r="K2894">
        <v>0.59592735226033788</v>
      </c>
      <c r="L2894">
        <v>3.9938718434024738E-2</v>
      </c>
      <c r="M2894">
        <v>0.17003332609535179</v>
      </c>
      <c r="N2894">
        <v>0.53020134228187921</v>
      </c>
      <c r="O2894">
        <v>5.7955565815854052E-3</v>
      </c>
      <c r="P2894">
        <v>0.9721349982481936</v>
      </c>
      <c r="Q2894">
        <v>0.332569526373661</v>
      </c>
      <c r="R2894">
        <v>148</v>
      </c>
      <c r="S2894">
        <v>0</v>
      </c>
      <c r="T2894">
        <v>-0.55853936690606143</v>
      </c>
      <c r="U2894">
        <v>49</v>
      </c>
      <c r="V2894">
        <v>3008</v>
      </c>
      <c r="W2894">
        <v>149</v>
      </c>
    </row>
    <row r="2895" spans="1:23">
      <c r="A2895" t="s">
        <v>471</v>
      </c>
      <c r="B2895" t="str">
        <f t="shared" si="45"/>
        <v>pmi_manufacturing_neworder_exceed_expectation_3_-1</v>
      </c>
      <c r="C2895" t="s">
        <v>424</v>
      </c>
      <c r="D2895" t="s">
        <v>329</v>
      </c>
      <c r="E2895">
        <v>3</v>
      </c>
      <c r="F2895">
        <v>-1</v>
      </c>
      <c r="G2895">
        <v>1</v>
      </c>
      <c r="H2895" t="s">
        <v>330</v>
      </c>
      <c r="I2895" t="s">
        <v>331</v>
      </c>
      <c r="K2895">
        <v>-0.67584125090495917</v>
      </c>
      <c r="L2895">
        <v>-9.0059595544158988E-2</v>
      </c>
      <c r="M2895">
        <v>-0.38341572232647952</v>
      </c>
      <c r="N2895">
        <v>0.4563758389261745</v>
      </c>
      <c r="O2895">
        <v>-4.8398809037964452E-3</v>
      </c>
      <c r="P2895">
        <v>-0.79623297886850952</v>
      </c>
      <c r="Q2895">
        <v>0.42717195935483332</v>
      </c>
      <c r="R2895">
        <v>148</v>
      </c>
      <c r="S2895">
        <v>0</v>
      </c>
      <c r="T2895">
        <v>-0.85023453626262202</v>
      </c>
      <c r="U2895">
        <v>49</v>
      </c>
      <c r="V2895">
        <v>3008</v>
      </c>
      <c r="W2895">
        <v>149</v>
      </c>
    </row>
    <row r="2896" spans="1:23">
      <c r="A2896" t="s">
        <v>471</v>
      </c>
      <c r="B2896" t="str">
        <f t="shared" si="45"/>
        <v>pmi_nonmanufacturing_exceed_expectation_3_1</v>
      </c>
      <c r="C2896" t="s">
        <v>342</v>
      </c>
      <c r="D2896" t="s">
        <v>329</v>
      </c>
      <c r="E2896">
        <v>3</v>
      </c>
      <c r="F2896">
        <v>1</v>
      </c>
      <c r="G2896">
        <v>-1</v>
      </c>
      <c r="H2896" t="s">
        <v>330</v>
      </c>
      <c r="I2896" t="s">
        <v>331</v>
      </c>
      <c r="K2896">
        <v>-0.76504959610594125</v>
      </c>
      <c r="L2896">
        <v>-0.11426760889712841</v>
      </c>
      <c r="M2896">
        <v>-0.48655408737560463</v>
      </c>
      <c r="N2896">
        <v>0.46979865771812079</v>
      </c>
      <c r="O2896">
        <v>-6.9627044345095318E-3</v>
      </c>
      <c r="P2896">
        <v>-1.1565199744147401</v>
      </c>
      <c r="Q2896">
        <v>0.2493319079767167</v>
      </c>
      <c r="R2896">
        <v>148</v>
      </c>
      <c r="S2896">
        <v>0</v>
      </c>
      <c r="T2896">
        <v>-0.8419455982085986</v>
      </c>
      <c r="U2896">
        <v>52</v>
      </c>
      <c r="V2896">
        <v>3008</v>
      </c>
      <c r="W2896">
        <v>149</v>
      </c>
    </row>
    <row r="2897" spans="1:23">
      <c r="A2897" t="s">
        <v>471</v>
      </c>
      <c r="B2897" t="str">
        <f t="shared" si="45"/>
        <v>pmi_nonmanufacturing_exceed_expectation_3_-1</v>
      </c>
      <c r="C2897" t="s">
        <v>342</v>
      </c>
      <c r="D2897" t="s">
        <v>329</v>
      </c>
      <c r="E2897">
        <v>3</v>
      </c>
      <c r="F2897">
        <v>-1</v>
      </c>
      <c r="G2897">
        <v>-1</v>
      </c>
      <c r="H2897" t="s">
        <v>330</v>
      </c>
      <c r="I2897" t="s">
        <v>331</v>
      </c>
      <c r="K2897">
        <v>1.2018851876013039</v>
      </c>
      <c r="L2897">
        <v>6.8361355604123597E-2</v>
      </c>
      <c r="M2897">
        <v>0.29108421282944519</v>
      </c>
      <c r="N2897">
        <v>0.51006711409395977</v>
      </c>
      <c r="O2897">
        <v>8.0887374142110217E-3</v>
      </c>
      <c r="P2897">
        <v>1.309114333032467</v>
      </c>
      <c r="Q2897">
        <v>0.19252451796692521</v>
      </c>
      <c r="R2897">
        <v>148</v>
      </c>
      <c r="S2897">
        <v>0</v>
      </c>
      <c r="T2897">
        <v>-0.46405614367602938</v>
      </c>
      <c r="U2897">
        <v>52</v>
      </c>
      <c r="V2897">
        <v>3008</v>
      </c>
      <c r="W2897">
        <v>149</v>
      </c>
    </row>
    <row r="2898" spans="1:23">
      <c r="A2898" t="s">
        <v>471</v>
      </c>
      <c r="B2898" t="str">
        <f t="shared" si="45"/>
        <v>export_yoy_exceed_expectation_3_1</v>
      </c>
      <c r="C2898" t="s">
        <v>438</v>
      </c>
      <c r="D2898" t="s">
        <v>329</v>
      </c>
      <c r="E2898">
        <v>3</v>
      </c>
      <c r="F2898">
        <v>1</v>
      </c>
      <c r="G2898">
        <v>-1</v>
      </c>
      <c r="H2898" t="s">
        <v>330</v>
      </c>
      <c r="I2898" t="s">
        <v>331</v>
      </c>
      <c r="K2898">
        <v>-8.0681119790312894E-2</v>
      </c>
      <c r="L2898">
        <v>-7.0226989063297829E-3</v>
      </c>
      <c r="M2898">
        <v>-2.9893809217408349E-2</v>
      </c>
      <c r="N2898">
        <v>0.50335570469798663</v>
      </c>
      <c r="O2898">
        <v>2.242286805323027E-3</v>
      </c>
      <c r="P2898">
        <v>0.36389134462835859</v>
      </c>
      <c r="Q2898">
        <v>0.71645846406987246</v>
      </c>
      <c r="R2898">
        <v>148</v>
      </c>
      <c r="S2898">
        <v>0</v>
      </c>
      <c r="T2898">
        <v>-0.54387076948699875</v>
      </c>
      <c r="U2898">
        <v>67</v>
      </c>
      <c r="V2898">
        <v>3008</v>
      </c>
      <c r="W2898">
        <v>149</v>
      </c>
    </row>
    <row r="2899" spans="1:23">
      <c r="A2899" t="s">
        <v>471</v>
      </c>
      <c r="B2899" t="str">
        <f t="shared" si="45"/>
        <v>export_yoy_exceed_expectation_3_-1</v>
      </c>
      <c r="C2899" t="s">
        <v>438</v>
      </c>
      <c r="D2899" t="s">
        <v>329</v>
      </c>
      <c r="E2899">
        <v>3</v>
      </c>
      <c r="F2899">
        <v>-1</v>
      </c>
      <c r="G2899">
        <v>-1</v>
      </c>
      <c r="H2899" t="s">
        <v>330</v>
      </c>
      <c r="I2899" t="s">
        <v>331</v>
      </c>
      <c r="K2899">
        <v>-0.43726401655400049</v>
      </c>
      <c r="L2899">
        <v>-4.7025287467391541E-2</v>
      </c>
      <c r="M2899">
        <v>-0.20017446151321189</v>
      </c>
      <c r="N2899">
        <v>0.49664429530201343</v>
      </c>
      <c r="O2899">
        <v>-1.0482126949866301E-3</v>
      </c>
      <c r="P2899">
        <v>-0.16979198018208691</v>
      </c>
      <c r="Q2899">
        <v>0.8654056024040413</v>
      </c>
      <c r="R2899">
        <v>148</v>
      </c>
      <c r="S2899">
        <v>0</v>
      </c>
      <c r="T2899">
        <v>-0.66505064744404863</v>
      </c>
      <c r="U2899">
        <v>67</v>
      </c>
      <c r="V2899">
        <v>3008</v>
      </c>
      <c r="W2899">
        <v>149</v>
      </c>
    </row>
    <row r="2900" spans="1:23">
      <c r="A2900" t="s">
        <v>471</v>
      </c>
      <c r="B2900" t="str">
        <f t="shared" si="45"/>
        <v>trade_balance_yoy_exceed_expectation_3_1</v>
      </c>
      <c r="C2900" t="s">
        <v>439</v>
      </c>
      <c r="D2900" t="s">
        <v>329</v>
      </c>
      <c r="E2900">
        <v>3</v>
      </c>
      <c r="F2900">
        <v>1</v>
      </c>
      <c r="G2900">
        <v>1</v>
      </c>
      <c r="H2900" t="s">
        <v>330</v>
      </c>
      <c r="I2900" t="s">
        <v>331</v>
      </c>
      <c r="K2900">
        <v>0.34073364740896439</v>
      </c>
      <c r="L2900">
        <v>2.4868917358360498E-2</v>
      </c>
      <c r="M2900">
        <v>0.1058692317233032</v>
      </c>
      <c r="N2900">
        <v>0.48993288590604028</v>
      </c>
      <c r="O2900">
        <v>4.7864703804777449E-3</v>
      </c>
      <c r="P2900">
        <v>0.76952639229315523</v>
      </c>
      <c r="Q2900">
        <v>0.44280731301702431</v>
      </c>
      <c r="R2900">
        <v>148</v>
      </c>
      <c r="S2900">
        <v>0</v>
      </c>
      <c r="T2900">
        <v>-0.52903369573814918</v>
      </c>
      <c r="U2900">
        <v>73</v>
      </c>
      <c r="V2900">
        <v>3008</v>
      </c>
      <c r="W2900">
        <v>149</v>
      </c>
    </row>
    <row r="2901" spans="1:23">
      <c r="A2901" t="s">
        <v>471</v>
      </c>
      <c r="B2901" t="str">
        <f t="shared" si="45"/>
        <v>trade_balance_yoy_exceed_expectation_3_-1</v>
      </c>
      <c r="C2901" t="s">
        <v>439</v>
      </c>
      <c r="D2901" t="s">
        <v>329</v>
      </c>
      <c r="E2901">
        <v>3</v>
      </c>
      <c r="F2901">
        <v>-1</v>
      </c>
      <c r="G2901">
        <v>1</v>
      </c>
      <c r="H2901" t="s">
        <v>330</v>
      </c>
      <c r="I2901" t="s">
        <v>331</v>
      </c>
      <c r="K2901">
        <v>-0.61414124635788037</v>
      </c>
      <c r="L2901">
        <v>-7.6679717733829311E-2</v>
      </c>
      <c r="M2901">
        <v>-0.32643249757356729</v>
      </c>
      <c r="N2901">
        <v>0.49664429530201343</v>
      </c>
      <c r="O2901">
        <v>-3.5253250783548579E-3</v>
      </c>
      <c r="P2901">
        <v>-0.57180244553640658</v>
      </c>
      <c r="Q2901">
        <v>0.56832325059595279</v>
      </c>
      <c r="R2901">
        <v>148</v>
      </c>
      <c r="S2901">
        <v>0</v>
      </c>
      <c r="T2901">
        <v>-0.73414156862230728</v>
      </c>
      <c r="U2901">
        <v>73</v>
      </c>
      <c r="V2901">
        <v>3008</v>
      </c>
      <c r="W2901">
        <v>149</v>
      </c>
    </row>
    <row r="2902" spans="1:23">
      <c r="A2902" t="s">
        <v>471</v>
      </c>
      <c r="B2902" t="str">
        <f t="shared" si="45"/>
        <v>CPI_exceed_expectation_3_1</v>
      </c>
      <c r="C2902" t="s">
        <v>386</v>
      </c>
      <c r="D2902" t="s">
        <v>329</v>
      </c>
      <c r="E2902">
        <v>3</v>
      </c>
      <c r="F2902">
        <v>1</v>
      </c>
      <c r="G2902">
        <v>-1</v>
      </c>
      <c r="H2902" t="s">
        <v>330</v>
      </c>
      <c r="I2902" t="s">
        <v>331</v>
      </c>
      <c r="K2902">
        <v>-0.7469504637197818</v>
      </c>
      <c r="L2902">
        <v>-0.10874374204905581</v>
      </c>
      <c r="M2902">
        <v>-0.46301406572693188</v>
      </c>
      <c r="N2902">
        <v>0.44966442953020141</v>
      </c>
      <c r="O2902">
        <v>-6.4432276466481961E-3</v>
      </c>
      <c r="P2902">
        <v>-1.059059965019868</v>
      </c>
      <c r="Q2902">
        <v>0.29129786817977538</v>
      </c>
      <c r="R2902">
        <v>148</v>
      </c>
      <c r="S2902">
        <v>0</v>
      </c>
      <c r="T2902">
        <v>-0.80169372279135287</v>
      </c>
      <c r="U2902">
        <v>47</v>
      </c>
      <c r="V2902">
        <v>3008</v>
      </c>
      <c r="W2902">
        <v>149</v>
      </c>
    </row>
    <row r="2903" spans="1:23">
      <c r="A2903" t="s">
        <v>471</v>
      </c>
      <c r="B2903" t="str">
        <f t="shared" si="45"/>
        <v>CPI_exceed_expectation_3_-1</v>
      </c>
      <c r="C2903" t="s">
        <v>386</v>
      </c>
      <c r="D2903" t="s">
        <v>329</v>
      </c>
      <c r="E2903">
        <v>3</v>
      </c>
      <c r="F2903">
        <v>-1</v>
      </c>
      <c r="G2903">
        <v>-1</v>
      </c>
      <c r="H2903" t="s">
        <v>330</v>
      </c>
      <c r="I2903" t="s">
        <v>331</v>
      </c>
      <c r="K2903">
        <v>1.044397400445731</v>
      </c>
      <c r="L2903">
        <v>6.1739819069220658E-2</v>
      </c>
      <c r="M2903">
        <v>0.26287861816994768</v>
      </c>
      <c r="N2903">
        <v>0.53020134228187921</v>
      </c>
      <c r="O2903">
        <v>7.5654234420517961E-3</v>
      </c>
      <c r="P2903">
        <v>1.2359751977233551</v>
      </c>
      <c r="Q2903">
        <v>0.21842587017818441</v>
      </c>
      <c r="R2903">
        <v>148</v>
      </c>
      <c r="S2903">
        <v>0</v>
      </c>
      <c r="T2903">
        <v>-0.49779263913939209</v>
      </c>
      <c r="U2903">
        <v>47</v>
      </c>
      <c r="V2903">
        <v>3008</v>
      </c>
      <c r="W2903">
        <v>149</v>
      </c>
    </row>
    <row r="2904" spans="1:23">
      <c r="A2904" t="s">
        <v>471</v>
      </c>
      <c r="B2904" t="str">
        <f t="shared" si="45"/>
        <v>core_CPI_exceed_expectation_3_1</v>
      </c>
      <c r="C2904" t="s">
        <v>440</v>
      </c>
      <c r="D2904" t="s">
        <v>329</v>
      </c>
      <c r="E2904">
        <v>3</v>
      </c>
      <c r="F2904">
        <v>1</v>
      </c>
      <c r="G2904">
        <v>-1</v>
      </c>
      <c r="H2904" t="s">
        <v>330</v>
      </c>
      <c r="I2904" t="s">
        <v>331</v>
      </c>
      <c r="K2904">
        <v>0.64209186756490388</v>
      </c>
      <c r="L2904">
        <v>4.2426072443515712E-2</v>
      </c>
      <c r="M2904">
        <v>0.18062501173048939</v>
      </c>
      <c r="N2904">
        <v>0.53020134228187921</v>
      </c>
      <c r="O2904">
        <v>6.1287534847663874E-3</v>
      </c>
      <c r="P2904">
        <v>0.99463187872999637</v>
      </c>
      <c r="Q2904">
        <v>0.32153873431749752</v>
      </c>
      <c r="R2904">
        <v>148</v>
      </c>
      <c r="S2904">
        <v>0</v>
      </c>
      <c r="T2904">
        <v>-0.48871204654538519</v>
      </c>
      <c r="U2904">
        <v>41</v>
      </c>
      <c r="V2904">
        <v>3008</v>
      </c>
      <c r="W2904">
        <v>149</v>
      </c>
    </row>
    <row r="2905" spans="1:23">
      <c r="A2905" t="s">
        <v>471</v>
      </c>
      <c r="B2905" t="str">
        <f t="shared" si="45"/>
        <v>core_CPI_exceed_expectation_3_-1</v>
      </c>
      <c r="C2905" t="s">
        <v>440</v>
      </c>
      <c r="D2905" t="s">
        <v>329</v>
      </c>
      <c r="E2905">
        <v>3</v>
      </c>
      <c r="F2905">
        <v>-1</v>
      </c>
      <c r="G2905">
        <v>-1</v>
      </c>
      <c r="H2905" t="s">
        <v>330</v>
      </c>
      <c r="I2905" t="s">
        <v>331</v>
      </c>
      <c r="K2905">
        <v>-0.68495440214167724</v>
      </c>
      <c r="L2905">
        <v>-9.223082281221362E-2</v>
      </c>
      <c r="M2905">
        <v>-0.39266405049744191</v>
      </c>
      <c r="N2905">
        <v>0.4563758389261745</v>
      </c>
      <c r="O2905">
        <v>-4.9394630191498898E-3</v>
      </c>
      <c r="P2905">
        <v>-0.80464930133275203</v>
      </c>
      <c r="Q2905">
        <v>0.42231277814432611</v>
      </c>
      <c r="R2905">
        <v>148</v>
      </c>
      <c r="S2905">
        <v>0</v>
      </c>
      <c r="T2905">
        <v>-0.80524953229570184</v>
      </c>
      <c r="U2905">
        <v>41</v>
      </c>
      <c r="V2905">
        <v>3008</v>
      </c>
      <c r="W2905">
        <v>149</v>
      </c>
    </row>
    <row r="2906" spans="1:23">
      <c r="A2906" t="s">
        <v>471</v>
      </c>
      <c r="B2906" t="str">
        <f t="shared" si="45"/>
        <v>PPI_exceed_expectation_3_1</v>
      </c>
      <c r="C2906" t="s">
        <v>421</v>
      </c>
      <c r="D2906" t="s">
        <v>329</v>
      </c>
      <c r="E2906">
        <v>3</v>
      </c>
      <c r="F2906">
        <v>1</v>
      </c>
      <c r="G2906">
        <v>1</v>
      </c>
      <c r="H2906" t="s">
        <v>330</v>
      </c>
      <c r="I2906" t="s">
        <v>331</v>
      </c>
      <c r="K2906">
        <v>-0.56967248815494076</v>
      </c>
      <c r="L2906">
        <v>-6.8203797251570553E-2</v>
      </c>
      <c r="M2906">
        <v>-0.29034071209278151</v>
      </c>
      <c r="N2906">
        <v>0.49664429530201343</v>
      </c>
      <c r="O2906">
        <v>-2.9161509327285768E-3</v>
      </c>
      <c r="P2906">
        <v>-0.48253006119853142</v>
      </c>
      <c r="Q2906">
        <v>0.63014236518691269</v>
      </c>
      <c r="R2906">
        <v>148</v>
      </c>
      <c r="S2906">
        <v>0</v>
      </c>
      <c r="T2906">
        <v>-0.68504831424272428</v>
      </c>
      <c r="U2906">
        <v>30</v>
      </c>
      <c r="V2906">
        <v>3008</v>
      </c>
      <c r="W2906">
        <v>149</v>
      </c>
    </row>
    <row r="2907" spans="1:23">
      <c r="A2907" t="s">
        <v>471</v>
      </c>
      <c r="B2907" t="str">
        <f t="shared" si="45"/>
        <v>PPI_exceed_expectation_3_-1</v>
      </c>
      <c r="C2907" t="s">
        <v>421</v>
      </c>
      <c r="D2907" t="s">
        <v>329</v>
      </c>
      <c r="E2907">
        <v>3</v>
      </c>
      <c r="F2907">
        <v>-1</v>
      </c>
      <c r="G2907">
        <v>1</v>
      </c>
      <c r="H2907" t="s">
        <v>330</v>
      </c>
      <c r="I2907" t="s">
        <v>331</v>
      </c>
      <c r="K2907">
        <v>0.20218624167711829</v>
      </c>
      <c r="L2907">
        <v>1.554637727647834E-2</v>
      </c>
      <c r="M2907">
        <v>6.6180277796949474E-2</v>
      </c>
      <c r="N2907">
        <v>0.48322147651006708</v>
      </c>
      <c r="O2907">
        <v>3.9753632643136838E-3</v>
      </c>
      <c r="P2907">
        <v>0.64848731322340325</v>
      </c>
      <c r="Q2907">
        <v>0.51767471847535762</v>
      </c>
      <c r="R2907">
        <v>148</v>
      </c>
      <c r="S2907">
        <v>0</v>
      </c>
      <c r="T2907">
        <v>-0.70465726840726339</v>
      </c>
      <c r="U2907">
        <v>30</v>
      </c>
      <c r="V2907">
        <v>3008</v>
      </c>
      <c r="W2907">
        <v>149</v>
      </c>
    </row>
    <row r="2908" spans="1:23">
      <c r="A2908" t="s">
        <v>471</v>
      </c>
      <c r="B2908" t="str">
        <f t="shared" si="45"/>
        <v>CPI_PPI_exceed_expectation_3_1</v>
      </c>
      <c r="C2908" t="s">
        <v>345</v>
      </c>
      <c r="D2908" t="s">
        <v>329</v>
      </c>
      <c r="E2908">
        <v>3</v>
      </c>
      <c r="F2908">
        <v>1</v>
      </c>
      <c r="G2908">
        <v>-1</v>
      </c>
      <c r="H2908" t="s">
        <v>330</v>
      </c>
      <c r="I2908" t="s">
        <v>331</v>
      </c>
      <c r="K2908">
        <v>-0.70341590141835653</v>
      </c>
      <c r="L2908">
        <v>-9.6811613047340095E-2</v>
      </c>
      <c r="M2908">
        <v>-0.41217738102773233</v>
      </c>
      <c r="N2908">
        <v>0.44966442953020141</v>
      </c>
      <c r="O2908">
        <v>-5.3127720749130318E-3</v>
      </c>
      <c r="P2908">
        <v>-0.85916127134650744</v>
      </c>
      <c r="Q2908">
        <v>0.39164097944810711</v>
      </c>
      <c r="R2908">
        <v>148</v>
      </c>
      <c r="S2908">
        <v>0</v>
      </c>
      <c r="T2908">
        <v>-0.89079551563168935</v>
      </c>
      <c r="U2908">
        <v>34</v>
      </c>
      <c r="V2908">
        <v>3008</v>
      </c>
      <c r="W2908">
        <v>149</v>
      </c>
    </row>
    <row r="2909" spans="1:23">
      <c r="A2909" t="s">
        <v>471</v>
      </c>
      <c r="B2909" t="str">
        <f t="shared" si="45"/>
        <v>CPI_PPI_exceed_expectation_3_-1</v>
      </c>
      <c r="C2909" t="s">
        <v>345</v>
      </c>
      <c r="D2909" t="s">
        <v>329</v>
      </c>
      <c r="E2909">
        <v>3</v>
      </c>
      <c r="F2909">
        <v>-1</v>
      </c>
      <c r="G2909">
        <v>-1</v>
      </c>
      <c r="H2909" t="s">
        <v>330</v>
      </c>
      <c r="I2909" t="s">
        <v>331</v>
      </c>
      <c r="K2909">
        <v>0.74430732001252209</v>
      </c>
      <c r="L2909">
        <v>4.7713048275437098E-2</v>
      </c>
      <c r="M2909">
        <v>0.2031392584007746</v>
      </c>
      <c r="N2909">
        <v>0.5436241610738255</v>
      </c>
      <c r="O2909">
        <v>6.5826612921586151E-3</v>
      </c>
      <c r="P2909">
        <v>1.062295215098241</v>
      </c>
      <c r="Q2909">
        <v>0.28983199937813592</v>
      </c>
      <c r="R2909">
        <v>148</v>
      </c>
      <c r="S2909">
        <v>0</v>
      </c>
      <c r="T2909">
        <v>-0.5945208935806402</v>
      </c>
      <c r="U2909">
        <v>34</v>
      </c>
      <c r="V2909">
        <v>3008</v>
      </c>
      <c r="W2909">
        <v>149</v>
      </c>
    </row>
    <row r="2910" spans="1:23">
      <c r="A2910" t="s">
        <v>471</v>
      </c>
      <c r="B2910" t="str">
        <f t="shared" si="45"/>
        <v>core_CPI_PPI_exceed_expectation_3_1</v>
      </c>
      <c r="C2910" t="s">
        <v>420</v>
      </c>
      <c r="D2910" t="s">
        <v>329</v>
      </c>
      <c r="E2910">
        <v>3</v>
      </c>
      <c r="F2910">
        <v>1</v>
      </c>
      <c r="G2910">
        <v>-1</v>
      </c>
      <c r="H2910" t="s">
        <v>330</v>
      </c>
      <c r="I2910" t="s">
        <v>331</v>
      </c>
      <c r="K2910">
        <v>0.45273268571125103</v>
      </c>
      <c r="L2910">
        <v>3.1780620627492651E-2</v>
      </c>
      <c r="M2910">
        <v>0.13529661953432029</v>
      </c>
      <c r="N2910">
        <v>0.51677852348993292</v>
      </c>
      <c r="O2910">
        <v>5.2618185027301654E-3</v>
      </c>
      <c r="P2910">
        <v>0.85748782287212022</v>
      </c>
      <c r="Q2910">
        <v>0.39256176917432511</v>
      </c>
      <c r="R2910">
        <v>148</v>
      </c>
      <c r="S2910">
        <v>0</v>
      </c>
      <c r="T2910">
        <v>-0.71429667797579188</v>
      </c>
      <c r="U2910">
        <v>30</v>
      </c>
      <c r="V2910">
        <v>3008</v>
      </c>
      <c r="W2910">
        <v>149</v>
      </c>
    </row>
    <row r="2911" spans="1:23">
      <c r="A2911" t="s">
        <v>471</v>
      </c>
      <c r="B2911" t="str">
        <f t="shared" si="45"/>
        <v>core_CPI_PPI_exceed_expectation_3_-1</v>
      </c>
      <c r="C2911" t="s">
        <v>420</v>
      </c>
      <c r="D2911" t="s">
        <v>329</v>
      </c>
      <c r="E2911">
        <v>3</v>
      </c>
      <c r="F2911">
        <v>-1</v>
      </c>
      <c r="G2911">
        <v>-1</v>
      </c>
      <c r="H2911" t="s">
        <v>330</v>
      </c>
      <c r="I2911" t="s">
        <v>331</v>
      </c>
      <c r="K2911">
        <v>-0.64388918949532048</v>
      </c>
      <c r="L2911">
        <v>-8.2864865705996493E-2</v>
      </c>
      <c r="M2911">
        <v>-0.35277272711559637</v>
      </c>
      <c r="N2911">
        <v>0.46979865771812079</v>
      </c>
      <c r="O2911">
        <v>-4.1622683780655114E-3</v>
      </c>
      <c r="P2911">
        <v>-0.68597660846793818</v>
      </c>
      <c r="Q2911">
        <v>0.49380105662067658</v>
      </c>
      <c r="R2911">
        <v>148</v>
      </c>
      <c r="S2911">
        <v>0</v>
      </c>
      <c r="T2911">
        <v>-0.80189468328897096</v>
      </c>
      <c r="U2911">
        <v>30</v>
      </c>
      <c r="V2911">
        <v>3008</v>
      </c>
      <c r="W2911">
        <v>149</v>
      </c>
    </row>
    <row r="2912" spans="1:23">
      <c r="A2912" t="s">
        <v>471</v>
      </c>
      <c r="B2912" t="str">
        <f t="shared" si="45"/>
        <v>tot_retail_sales_yoy_exceed_expectation_3_1</v>
      </c>
      <c r="C2912" t="s">
        <v>441</v>
      </c>
      <c r="D2912" t="s">
        <v>329</v>
      </c>
      <c r="E2912">
        <v>3</v>
      </c>
      <c r="F2912">
        <v>1</v>
      </c>
      <c r="G2912">
        <v>1</v>
      </c>
      <c r="H2912" t="s">
        <v>330</v>
      </c>
      <c r="I2912" t="s">
        <v>331</v>
      </c>
      <c r="K2912">
        <v>-0.73393342947122553</v>
      </c>
      <c r="L2912">
        <v>-0.1049904985952512</v>
      </c>
      <c r="M2912">
        <v>-0.44702183739333812</v>
      </c>
      <c r="N2912">
        <v>0.48993288590604028</v>
      </c>
      <c r="O2912">
        <v>-5.9567083342681902E-3</v>
      </c>
      <c r="P2912">
        <v>-0.96149284225208909</v>
      </c>
      <c r="Q2912">
        <v>0.33787266846948349</v>
      </c>
      <c r="R2912">
        <v>148</v>
      </c>
      <c r="S2912">
        <v>0</v>
      </c>
      <c r="T2912">
        <v>-0.75667740132781902</v>
      </c>
      <c r="U2912">
        <v>51</v>
      </c>
      <c r="V2912">
        <v>3008</v>
      </c>
      <c r="W2912">
        <v>149</v>
      </c>
    </row>
    <row r="2913" spans="1:23">
      <c r="A2913" t="s">
        <v>471</v>
      </c>
      <c r="B2913" t="str">
        <f t="shared" si="45"/>
        <v>tot_retail_sales_yoy_exceed_expectation_3_-1</v>
      </c>
      <c r="C2913" t="s">
        <v>441</v>
      </c>
      <c r="D2913" t="s">
        <v>329</v>
      </c>
      <c r="E2913">
        <v>3</v>
      </c>
      <c r="F2913">
        <v>-1</v>
      </c>
      <c r="G2913">
        <v>1</v>
      </c>
      <c r="H2913" t="s">
        <v>330</v>
      </c>
      <c r="I2913" t="s">
        <v>331</v>
      </c>
      <c r="K2913">
        <v>0.94437735310803861</v>
      </c>
      <c r="L2913">
        <v>5.7287388095793812E-2</v>
      </c>
      <c r="M2913">
        <v>0.24391458111625061</v>
      </c>
      <c r="N2913">
        <v>0.48993288590604028</v>
      </c>
      <c r="O2913">
        <v>7.3816649567641883E-3</v>
      </c>
      <c r="P2913">
        <v>1.1629381544351529</v>
      </c>
      <c r="Q2913">
        <v>0.24672625607091381</v>
      </c>
      <c r="R2913">
        <v>148</v>
      </c>
      <c r="S2913">
        <v>0</v>
      </c>
      <c r="T2913">
        <v>-0.47967207866178579</v>
      </c>
      <c r="U2913">
        <v>51</v>
      </c>
      <c r="V2913">
        <v>3008</v>
      </c>
      <c r="W2913">
        <v>149</v>
      </c>
    </row>
    <row r="2914" spans="1:23">
      <c r="A2914" t="s">
        <v>471</v>
      </c>
      <c r="B2914" t="str">
        <f t="shared" si="45"/>
        <v>consumer_confidence_exceed_expectation_3_1</v>
      </c>
      <c r="C2914" t="s">
        <v>442</v>
      </c>
      <c r="D2914" t="s">
        <v>329</v>
      </c>
      <c r="E2914">
        <v>3</v>
      </c>
      <c r="F2914">
        <v>1</v>
      </c>
      <c r="G2914">
        <v>-1</v>
      </c>
      <c r="H2914" t="s">
        <v>330</v>
      </c>
      <c r="I2914" t="s">
        <v>331</v>
      </c>
      <c r="K2914">
        <v>0.61588382635646899</v>
      </c>
      <c r="L2914">
        <v>4.1021961556355617E-2</v>
      </c>
      <c r="M2914">
        <v>0.17464596135516511</v>
      </c>
      <c r="N2914">
        <v>0.55033557046979864</v>
      </c>
      <c r="O2914">
        <v>5.9813966115467316E-3</v>
      </c>
      <c r="P2914">
        <v>0.97992191745537438</v>
      </c>
      <c r="Q2914">
        <v>0.32872378161976662</v>
      </c>
      <c r="R2914">
        <v>148</v>
      </c>
      <c r="S2914">
        <v>0</v>
      </c>
      <c r="T2914">
        <v>-0.67882235542653946</v>
      </c>
      <c r="U2914">
        <v>57</v>
      </c>
      <c r="V2914">
        <v>3008</v>
      </c>
      <c r="W2914">
        <v>149</v>
      </c>
    </row>
    <row r="2915" spans="1:23">
      <c r="A2915" t="s">
        <v>471</v>
      </c>
      <c r="B2915" t="str">
        <f t="shared" si="45"/>
        <v>consumer_confidence_exceed_expectation_3_-1</v>
      </c>
      <c r="C2915" t="s">
        <v>442</v>
      </c>
      <c r="D2915" t="s">
        <v>329</v>
      </c>
      <c r="E2915">
        <v>3</v>
      </c>
      <c r="F2915">
        <v>-1</v>
      </c>
      <c r="G2915">
        <v>-1</v>
      </c>
      <c r="H2915" t="s">
        <v>330</v>
      </c>
      <c r="I2915" t="s">
        <v>331</v>
      </c>
      <c r="K2915">
        <v>-0.67984467341209265</v>
      </c>
      <c r="L2915">
        <v>-9.100644078014597E-2</v>
      </c>
      <c r="M2915">
        <v>-0.38744874054171152</v>
      </c>
      <c r="N2915">
        <v>0.43624161073825501</v>
      </c>
      <c r="O2915">
        <v>-4.8114632757021531E-3</v>
      </c>
      <c r="P2915">
        <v>-0.77883708271928864</v>
      </c>
      <c r="Q2915">
        <v>0.4373191860377339</v>
      </c>
      <c r="R2915">
        <v>148</v>
      </c>
      <c r="S2915">
        <v>0</v>
      </c>
      <c r="T2915">
        <v>-0.76894652718915635</v>
      </c>
      <c r="U2915">
        <v>57</v>
      </c>
      <c r="V2915">
        <v>3008</v>
      </c>
      <c r="W2915">
        <v>149</v>
      </c>
    </row>
    <row r="2916" spans="1:23">
      <c r="A2916" t="s">
        <v>471</v>
      </c>
      <c r="B2916" t="str">
        <f t="shared" si="45"/>
        <v>M1_exceed_expectation_3_1</v>
      </c>
      <c r="C2916" t="s">
        <v>343</v>
      </c>
      <c r="D2916" t="s">
        <v>329</v>
      </c>
      <c r="E2916">
        <v>3</v>
      </c>
      <c r="F2916">
        <v>1</v>
      </c>
      <c r="G2916">
        <v>-1</v>
      </c>
      <c r="H2916" t="s">
        <v>330</v>
      </c>
      <c r="I2916" t="s">
        <v>331</v>
      </c>
      <c r="K2916">
        <v>-0.8626511090374871</v>
      </c>
      <c r="L2916">
        <v>-0.15322129699211379</v>
      </c>
      <c r="M2916">
        <v>-0.65266562239507742</v>
      </c>
      <c r="N2916">
        <v>0.43624161073825501</v>
      </c>
      <c r="O2916">
        <v>-1.057580008728696E-2</v>
      </c>
      <c r="P2916">
        <v>-1.779573140454529</v>
      </c>
      <c r="Q2916">
        <v>7.7198112938851787E-2</v>
      </c>
      <c r="R2916">
        <v>148</v>
      </c>
      <c r="S2916">
        <v>0</v>
      </c>
      <c r="T2916">
        <v>-0.90753589575222948</v>
      </c>
      <c r="U2916">
        <v>45</v>
      </c>
      <c r="V2916">
        <v>3008</v>
      </c>
      <c r="W2916">
        <v>149</v>
      </c>
    </row>
    <row r="2917" spans="1:23">
      <c r="A2917" t="s">
        <v>471</v>
      </c>
      <c r="B2917" t="str">
        <f t="shared" si="45"/>
        <v>M1_exceed_expectation_3_-1</v>
      </c>
      <c r="C2917" t="s">
        <v>343</v>
      </c>
      <c r="D2917" t="s">
        <v>329</v>
      </c>
      <c r="E2917">
        <v>3</v>
      </c>
      <c r="F2917">
        <v>-1</v>
      </c>
      <c r="G2917">
        <v>-1</v>
      </c>
      <c r="H2917" t="s">
        <v>330</v>
      </c>
      <c r="I2917" t="s">
        <v>331</v>
      </c>
      <c r="K2917">
        <v>2.7665671017065061</v>
      </c>
      <c r="L2917">
        <v>0.1175083344677994</v>
      </c>
      <c r="M2917">
        <v>0.50054171161325289</v>
      </c>
      <c r="N2917">
        <v>0.5436241610738255</v>
      </c>
      <c r="O2917">
        <v>1.1702259492643689E-2</v>
      </c>
      <c r="P2917">
        <v>1.893788386022055</v>
      </c>
      <c r="Q2917">
        <v>6.0204509527787831E-2</v>
      </c>
      <c r="R2917">
        <v>148</v>
      </c>
      <c r="S2917">
        <v>0</v>
      </c>
      <c r="T2917">
        <v>-0.4497591988992663</v>
      </c>
      <c r="U2917">
        <v>45</v>
      </c>
      <c r="V2917">
        <v>3008</v>
      </c>
      <c r="W2917">
        <v>149</v>
      </c>
    </row>
    <row r="2918" spans="1:23">
      <c r="A2918" t="s">
        <v>471</v>
      </c>
      <c r="B2918" t="str">
        <f t="shared" si="45"/>
        <v>M2_exceed_expectation_3_1</v>
      </c>
      <c r="C2918" t="s">
        <v>341</v>
      </c>
      <c r="D2918" t="s">
        <v>329</v>
      </c>
      <c r="E2918">
        <v>3</v>
      </c>
      <c r="F2918">
        <v>1</v>
      </c>
      <c r="G2918">
        <v>-1</v>
      </c>
      <c r="H2918" t="s">
        <v>330</v>
      </c>
      <c r="I2918" t="s">
        <v>331</v>
      </c>
      <c r="K2918">
        <v>-0.14164846880674969</v>
      </c>
      <c r="L2918">
        <v>-1.271464451898352E-2</v>
      </c>
      <c r="M2918">
        <v>-5.412254081181446E-2</v>
      </c>
      <c r="N2918">
        <v>0.46308724832214759</v>
      </c>
      <c r="O2918">
        <v>1.6048691610790239E-3</v>
      </c>
      <c r="P2918">
        <v>0.26801011351399612</v>
      </c>
      <c r="Q2918">
        <v>0.78906470453300881</v>
      </c>
      <c r="R2918">
        <v>148</v>
      </c>
      <c r="S2918">
        <v>0</v>
      </c>
      <c r="T2918">
        <v>-0.52512540685754783</v>
      </c>
      <c r="U2918">
        <v>46</v>
      </c>
      <c r="V2918">
        <v>3008</v>
      </c>
      <c r="W2918">
        <v>149</v>
      </c>
    </row>
    <row r="2919" spans="1:23">
      <c r="A2919" t="s">
        <v>471</v>
      </c>
      <c r="B2919" t="str">
        <f t="shared" si="45"/>
        <v>M2_exceed_expectation_3_-1</v>
      </c>
      <c r="C2919" t="s">
        <v>341</v>
      </c>
      <c r="D2919" t="s">
        <v>329</v>
      </c>
      <c r="E2919">
        <v>3</v>
      </c>
      <c r="F2919">
        <v>-1</v>
      </c>
      <c r="G2919">
        <v>-1</v>
      </c>
      <c r="H2919" t="s">
        <v>330</v>
      </c>
      <c r="I2919" t="s">
        <v>331</v>
      </c>
      <c r="K2919">
        <v>-0.397293771427082</v>
      </c>
      <c r="L2919">
        <v>-4.1531151244407538E-2</v>
      </c>
      <c r="M2919">
        <v>-0.1767860221991315</v>
      </c>
      <c r="N2919">
        <v>0.51677852348993292</v>
      </c>
      <c r="O2919">
        <v>-7.6168769208057822E-4</v>
      </c>
      <c r="P2919">
        <v>-0.12794088809119131</v>
      </c>
      <c r="Q2919">
        <v>0.89836943315529338</v>
      </c>
      <c r="R2919">
        <v>148</v>
      </c>
      <c r="S2919">
        <v>0</v>
      </c>
      <c r="T2919">
        <v>-0.69730762131844937</v>
      </c>
      <c r="U2919">
        <v>46</v>
      </c>
      <c r="V2919">
        <v>3008</v>
      </c>
      <c r="W2919">
        <v>149</v>
      </c>
    </row>
    <row r="2920" spans="1:23">
      <c r="A2920" t="s">
        <v>471</v>
      </c>
      <c r="B2920" t="str">
        <f t="shared" si="45"/>
        <v>M2_M1_exceed_expectation_3_1</v>
      </c>
      <c r="C2920" t="s">
        <v>334</v>
      </c>
      <c r="D2920" t="s">
        <v>329</v>
      </c>
      <c r="E2920">
        <v>3</v>
      </c>
      <c r="F2920">
        <v>1</v>
      </c>
      <c r="G2920">
        <v>1</v>
      </c>
      <c r="H2920" t="s">
        <v>330</v>
      </c>
      <c r="I2920" t="s">
        <v>331</v>
      </c>
      <c r="K2920">
        <v>1.683327535164783</v>
      </c>
      <c r="L2920">
        <v>8.6207562615503441E-2</v>
      </c>
      <c r="M2920">
        <v>0.36711851375902388</v>
      </c>
      <c r="N2920">
        <v>0.53020134228187921</v>
      </c>
      <c r="O2920">
        <v>9.3347141230808849E-3</v>
      </c>
      <c r="P2920">
        <v>1.5312433413122639</v>
      </c>
      <c r="Q2920">
        <v>0.12784396878883539</v>
      </c>
      <c r="R2920">
        <v>148</v>
      </c>
      <c r="S2920">
        <v>0</v>
      </c>
      <c r="T2920">
        <v>-0.46048821417631208</v>
      </c>
      <c r="U2920">
        <v>49</v>
      </c>
      <c r="V2920">
        <v>3008</v>
      </c>
      <c r="W2920">
        <v>149</v>
      </c>
    </row>
    <row r="2921" spans="1:23">
      <c r="A2921" t="s">
        <v>471</v>
      </c>
      <c r="B2921" t="str">
        <f t="shared" si="45"/>
        <v>M2_M1_exceed_expectation_3_-1</v>
      </c>
      <c r="C2921" t="s">
        <v>334</v>
      </c>
      <c r="D2921" t="s">
        <v>329</v>
      </c>
      <c r="E2921">
        <v>3</v>
      </c>
      <c r="F2921">
        <v>-1</v>
      </c>
      <c r="G2921">
        <v>1</v>
      </c>
      <c r="H2921" t="s">
        <v>330</v>
      </c>
      <c r="I2921" t="s">
        <v>331</v>
      </c>
      <c r="K2921">
        <v>-0.8072043731614359</v>
      </c>
      <c r="L2921">
        <v>-0.1288200426605651</v>
      </c>
      <c r="M2921">
        <v>-0.54858554364713896</v>
      </c>
      <c r="N2921">
        <v>0.44966442953020141</v>
      </c>
      <c r="O2921">
        <v>-8.3812671851527069E-3</v>
      </c>
      <c r="P2921">
        <v>-1.4241754988342641</v>
      </c>
      <c r="Q2921">
        <v>0.15650070186317799</v>
      </c>
      <c r="R2921">
        <v>148</v>
      </c>
      <c r="S2921">
        <v>0</v>
      </c>
      <c r="T2921">
        <v>-0.86260858372840399</v>
      </c>
      <c r="U2921">
        <v>49</v>
      </c>
      <c r="V2921">
        <v>3008</v>
      </c>
      <c r="W2921">
        <v>149</v>
      </c>
    </row>
    <row r="2922" spans="1:23">
      <c r="A2922" t="s">
        <v>471</v>
      </c>
      <c r="B2922" t="str">
        <f t="shared" si="45"/>
        <v>TSF_newadded_MA12_yoy_exceed_expectation_3_1</v>
      </c>
      <c r="C2922" t="s">
        <v>332</v>
      </c>
      <c r="D2922" t="s">
        <v>329</v>
      </c>
      <c r="E2922">
        <v>3</v>
      </c>
      <c r="F2922">
        <v>1</v>
      </c>
      <c r="G2922">
        <v>-1</v>
      </c>
      <c r="H2922" t="s">
        <v>330</v>
      </c>
      <c r="I2922" t="s">
        <v>331</v>
      </c>
      <c r="K2922">
        <v>-0.94608468392633738</v>
      </c>
      <c r="L2922">
        <v>-0.21702632241037939</v>
      </c>
      <c r="M2922">
        <v>-0.92537753058412242</v>
      </c>
      <c r="N2922">
        <v>0.3825503355704698</v>
      </c>
      <c r="O2922">
        <v>-1.6736131906682161E-2</v>
      </c>
      <c r="P2922">
        <v>-2.8016654207732929</v>
      </c>
      <c r="Q2922">
        <v>5.7642103787453802E-3</v>
      </c>
      <c r="R2922">
        <v>148</v>
      </c>
      <c r="S2922">
        <v>1</v>
      </c>
      <c r="T2922">
        <v>-0.9548010249857678</v>
      </c>
      <c r="U2922">
        <v>37</v>
      </c>
      <c r="V2922">
        <v>3008</v>
      </c>
      <c r="W2922">
        <v>149</v>
      </c>
    </row>
    <row r="2923" spans="1:23">
      <c r="A2923" t="s">
        <v>471</v>
      </c>
      <c r="B2923" t="str">
        <f t="shared" si="45"/>
        <v>TSF_newadded_MA12_yoy_exceed_expectation_3_-1</v>
      </c>
      <c r="C2923" t="s">
        <v>332</v>
      </c>
      <c r="D2923" t="s">
        <v>329</v>
      </c>
      <c r="E2923">
        <v>3</v>
      </c>
      <c r="F2923">
        <v>-1</v>
      </c>
      <c r="G2923">
        <v>-1</v>
      </c>
      <c r="H2923" t="s">
        <v>330</v>
      </c>
      <c r="I2923" t="s">
        <v>331</v>
      </c>
      <c r="K2923">
        <v>8.5953033725789645</v>
      </c>
      <c r="L2923">
        <v>0.208574802890271</v>
      </c>
      <c r="M2923">
        <v>0.88934113566050166</v>
      </c>
      <c r="N2923">
        <v>0.59731543624161076</v>
      </c>
      <c r="O2923">
        <v>1.80001002110457E-2</v>
      </c>
      <c r="P2923">
        <v>2.94882356170866</v>
      </c>
      <c r="Q2923">
        <v>3.708435386122005E-3</v>
      </c>
      <c r="R2923">
        <v>148</v>
      </c>
      <c r="S2923">
        <v>1</v>
      </c>
      <c r="T2923">
        <v>-0.33620938827621583</v>
      </c>
      <c r="U2923">
        <v>37</v>
      </c>
      <c r="V2923">
        <v>3008</v>
      </c>
      <c r="W2923">
        <v>149</v>
      </c>
    </row>
    <row r="2924" spans="1:23">
      <c r="A2924" t="s">
        <v>471</v>
      </c>
      <c r="B2924" t="str">
        <f t="shared" si="45"/>
        <v>TSF_yoy_exceed_expectation_3_1</v>
      </c>
      <c r="C2924" t="s">
        <v>391</v>
      </c>
      <c r="D2924" t="s">
        <v>329</v>
      </c>
      <c r="E2924">
        <v>3</v>
      </c>
      <c r="F2924">
        <v>1</v>
      </c>
      <c r="G2924">
        <v>-1</v>
      </c>
      <c r="H2924" t="s">
        <v>330</v>
      </c>
      <c r="I2924" t="s">
        <v>331</v>
      </c>
      <c r="K2924">
        <v>0.14714943266251221</v>
      </c>
      <c r="L2924">
        <v>1.156724952185861E-2</v>
      </c>
      <c r="M2924">
        <v>4.9240724969725223E-2</v>
      </c>
      <c r="N2924">
        <v>0.49664429530201343</v>
      </c>
      <c r="O2924">
        <v>3.5602173467955581E-3</v>
      </c>
      <c r="P2924">
        <v>0.59998374521463793</v>
      </c>
      <c r="Q2924">
        <v>0.54943459523825133</v>
      </c>
      <c r="R2924">
        <v>148</v>
      </c>
      <c r="S2924">
        <v>0</v>
      </c>
      <c r="T2924">
        <v>-0.65027042733213825</v>
      </c>
      <c r="U2924">
        <v>28</v>
      </c>
      <c r="V2924">
        <v>3008</v>
      </c>
      <c r="W2924">
        <v>149</v>
      </c>
    </row>
    <row r="2925" spans="1:23">
      <c r="A2925" t="s">
        <v>471</v>
      </c>
      <c r="B2925" t="str">
        <f t="shared" si="45"/>
        <v>TSF_yoy_exceed_expectation_3_-1</v>
      </c>
      <c r="C2925" t="s">
        <v>391</v>
      </c>
      <c r="D2925" t="s">
        <v>329</v>
      </c>
      <c r="E2925">
        <v>3</v>
      </c>
      <c r="F2925">
        <v>-1</v>
      </c>
      <c r="G2925">
        <v>-1</v>
      </c>
      <c r="H2925" t="s">
        <v>330</v>
      </c>
      <c r="I2925" t="s">
        <v>331</v>
      </c>
      <c r="K2925">
        <v>-0.54902665736010248</v>
      </c>
      <c r="L2925">
        <v>-6.4538459001683868E-2</v>
      </c>
      <c r="M2925">
        <v>-0.27473432674435622</v>
      </c>
      <c r="N2925">
        <v>0.48322147651006708</v>
      </c>
      <c r="O2925">
        <v>-2.6559121201168582E-3</v>
      </c>
      <c r="P2925">
        <v>-0.43780213409870722</v>
      </c>
      <c r="Q2925">
        <v>0.66216798512220476</v>
      </c>
      <c r="R2925">
        <v>148</v>
      </c>
      <c r="S2925">
        <v>0</v>
      </c>
      <c r="T2925">
        <v>-0.72734329330117842</v>
      </c>
      <c r="U2925">
        <v>28</v>
      </c>
      <c r="V2925">
        <v>3008</v>
      </c>
      <c r="W2925">
        <v>149</v>
      </c>
    </row>
    <row r="2926" spans="1:23">
      <c r="A2926" t="s">
        <v>471</v>
      </c>
      <c r="B2926" t="str">
        <f t="shared" si="45"/>
        <v>long_loan_newadded_MA12_yoy_exceed_expectation_3_1</v>
      </c>
      <c r="C2926" t="s">
        <v>328</v>
      </c>
      <c r="D2926" t="s">
        <v>329</v>
      </c>
      <c r="E2926">
        <v>3</v>
      </c>
      <c r="F2926">
        <v>1</v>
      </c>
      <c r="G2926">
        <v>-1</v>
      </c>
      <c r="H2926" t="s">
        <v>330</v>
      </c>
      <c r="I2926" t="s">
        <v>331</v>
      </c>
      <c r="K2926">
        <v>-0.97414384239740071</v>
      </c>
      <c r="L2926">
        <v>-0.26377592541180589</v>
      </c>
      <c r="M2926">
        <v>-1.125956401667465</v>
      </c>
      <c r="N2926">
        <v>0.40939597315436238</v>
      </c>
      <c r="O2926">
        <v>-2.168959140937602E-2</v>
      </c>
      <c r="P2926">
        <v>-3.7821844115698049</v>
      </c>
      <c r="Q2926">
        <v>2.250500810388375E-4</v>
      </c>
      <c r="R2926">
        <v>148</v>
      </c>
      <c r="S2926">
        <v>1</v>
      </c>
      <c r="T2926">
        <v>-0.98299997211031043</v>
      </c>
      <c r="U2926">
        <v>18</v>
      </c>
      <c r="V2926">
        <v>3008</v>
      </c>
      <c r="W2926">
        <v>149</v>
      </c>
    </row>
    <row r="2927" spans="1:23">
      <c r="A2927" t="s">
        <v>471</v>
      </c>
      <c r="B2927" t="str">
        <f t="shared" si="45"/>
        <v>long_loan_newadded_MA12_yoy_exceed_expectation_3_-1</v>
      </c>
      <c r="C2927" t="s">
        <v>328</v>
      </c>
      <c r="D2927" t="s">
        <v>329</v>
      </c>
      <c r="E2927">
        <v>3</v>
      </c>
      <c r="F2927">
        <v>-1</v>
      </c>
      <c r="G2927">
        <v>-1</v>
      </c>
      <c r="H2927" t="s">
        <v>330</v>
      </c>
      <c r="I2927" t="s">
        <v>331</v>
      </c>
      <c r="K2927">
        <v>19.008147463614911</v>
      </c>
      <c r="L2927">
        <v>0.28531827567639317</v>
      </c>
      <c r="M2927">
        <v>1.2179122810734679</v>
      </c>
      <c r="N2927">
        <v>0.57718120805369133</v>
      </c>
      <c r="O2927">
        <v>2.2957409944222729E-2</v>
      </c>
      <c r="P2927">
        <v>3.748648606714069</v>
      </c>
      <c r="Q2927">
        <v>2.5435694950416162E-4</v>
      </c>
      <c r="R2927">
        <v>148</v>
      </c>
      <c r="S2927">
        <v>1</v>
      </c>
      <c r="T2927">
        <v>-0.51657908871240055</v>
      </c>
      <c r="U2927">
        <v>18</v>
      </c>
      <c r="V2927">
        <v>3008</v>
      </c>
      <c r="W2927">
        <v>149</v>
      </c>
    </row>
    <row r="2928" spans="1:23">
      <c r="A2928" t="s">
        <v>471</v>
      </c>
      <c r="B2928" t="str">
        <f t="shared" si="45"/>
        <v>loan_yoy_exceed_expectation_3_1</v>
      </c>
      <c r="C2928" t="s">
        <v>443</v>
      </c>
      <c r="D2928" t="s">
        <v>329</v>
      </c>
      <c r="E2928">
        <v>3</v>
      </c>
      <c r="F2928">
        <v>1</v>
      </c>
      <c r="G2928">
        <v>-1</v>
      </c>
      <c r="H2928" t="s">
        <v>330</v>
      </c>
      <c r="I2928" t="s">
        <v>331</v>
      </c>
      <c r="K2928">
        <v>-0.72086072625652309</v>
      </c>
      <c r="L2928">
        <v>-0.10138685899490581</v>
      </c>
      <c r="M2928">
        <v>-0.43166870055154188</v>
      </c>
      <c r="N2928">
        <v>0.44295302013422821</v>
      </c>
      <c r="O2928">
        <v>-5.6431955614846888E-3</v>
      </c>
      <c r="P2928">
        <v>-0.90793997147323846</v>
      </c>
      <c r="Q2928">
        <v>0.36538596118268951</v>
      </c>
      <c r="R2928">
        <v>148</v>
      </c>
      <c r="S2928">
        <v>0</v>
      </c>
      <c r="T2928">
        <v>-0.86294095178587082</v>
      </c>
      <c r="U2928">
        <v>39</v>
      </c>
      <c r="V2928">
        <v>3008</v>
      </c>
      <c r="W2928">
        <v>149</v>
      </c>
    </row>
    <row r="2929" spans="1:23">
      <c r="A2929" t="s">
        <v>471</v>
      </c>
      <c r="B2929" t="str">
        <f t="shared" si="45"/>
        <v>loan_yoy_exceed_expectation_3_-1</v>
      </c>
      <c r="C2929" t="s">
        <v>443</v>
      </c>
      <c r="D2929" t="s">
        <v>329</v>
      </c>
      <c r="E2929">
        <v>3</v>
      </c>
      <c r="F2929">
        <v>-1</v>
      </c>
      <c r="G2929">
        <v>-1</v>
      </c>
      <c r="H2929" t="s">
        <v>330</v>
      </c>
      <c r="I2929" t="s">
        <v>331</v>
      </c>
      <c r="K2929">
        <v>0.85331790549361686</v>
      </c>
      <c r="L2929">
        <v>5.3047429289464272E-2</v>
      </c>
      <c r="M2929">
        <v>0.22585683288732111</v>
      </c>
      <c r="N2929">
        <v>0.5436241610738255</v>
      </c>
      <c r="O2929">
        <v>7.0729960731865989E-3</v>
      </c>
      <c r="P2929">
        <v>1.1165485304627769</v>
      </c>
      <c r="Q2929">
        <v>0.26599685058024819</v>
      </c>
      <c r="R2929">
        <v>148</v>
      </c>
      <c r="S2929">
        <v>0</v>
      </c>
      <c r="T2929">
        <v>-0.54657477717076774</v>
      </c>
      <c r="U2929">
        <v>39</v>
      </c>
      <c r="V2929">
        <v>3008</v>
      </c>
      <c r="W2929">
        <v>149</v>
      </c>
    </row>
    <row r="2930" spans="1:23">
      <c r="A2930" t="s">
        <v>471</v>
      </c>
      <c r="B2930" t="str">
        <f t="shared" si="45"/>
        <v>newstarts_area_yoy_exceed_expectation_3_1</v>
      </c>
      <c r="C2930" t="s">
        <v>340</v>
      </c>
      <c r="D2930" t="s">
        <v>329</v>
      </c>
      <c r="E2930">
        <v>3</v>
      </c>
      <c r="F2930">
        <v>1</v>
      </c>
      <c r="G2930">
        <v>1</v>
      </c>
      <c r="H2930" t="s">
        <v>330</v>
      </c>
      <c r="I2930" t="s">
        <v>331</v>
      </c>
      <c r="K2930">
        <v>1.8669299487218569</v>
      </c>
      <c r="L2930">
        <v>9.2246963231405577E-2</v>
      </c>
      <c r="M2930">
        <v>0.39285457521594519</v>
      </c>
      <c r="N2930">
        <v>0.51677852348993292</v>
      </c>
      <c r="O2930">
        <v>9.9375539307939229E-3</v>
      </c>
      <c r="P2930">
        <v>1.5791580602228581</v>
      </c>
      <c r="Q2930">
        <v>0.11643473511274439</v>
      </c>
      <c r="R2930">
        <v>148</v>
      </c>
      <c r="S2930">
        <v>0</v>
      </c>
      <c r="T2930">
        <v>-0.40115534654185298</v>
      </c>
      <c r="U2930">
        <v>63</v>
      </c>
      <c r="V2930">
        <v>3008</v>
      </c>
      <c r="W2930">
        <v>149</v>
      </c>
    </row>
    <row r="2931" spans="1:23">
      <c r="A2931" t="s">
        <v>471</v>
      </c>
      <c r="B2931" t="str">
        <f t="shared" si="45"/>
        <v>newstarts_area_yoy_exceed_expectation_3_-1</v>
      </c>
      <c r="C2931" t="s">
        <v>340</v>
      </c>
      <c r="D2931" t="s">
        <v>329</v>
      </c>
      <c r="E2931">
        <v>3</v>
      </c>
      <c r="F2931">
        <v>-1</v>
      </c>
      <c r="G2931">
        <v>1</v>
      </c>
      <c r="H2931" t="s">
        <v>330</v>
      </c>
      <c r="I2931" t="s">
        <v>331</v>
      </c>
      <c r="K2931">
        <v>-0.81955128886706463</v>
      </c>
      <c r="L2931">
        <v>-0.13363708948974731</v>
      </c>
      <c r="M2931">
        <v>-0.56912379752698738</v>
      </c>
      <c r="N2931">
        <v>0.47651006711409388</v>
      </c>
      <c r="O2931">
        <v>-8.6058503724230333E-3</v>
      </c>
      <c r="P2931">
        <v>-1.4104921420470979</v>
      </c>
      <c r="Q2931">
        <v>0.1604927508841418</v>
      </c>
      <c r="R2931">
        <v>148</v>
      </c>
      <c r="S2931">
        <v>0</v>
      </c>
      <c r="T2931">
        <v>-0.8821450545968309</v>
      </c>
      <c r="U2931">
        <v>63</v>
      </c>
      <c r="V2931">
        <v>3008</v>
      </c>
      <c r="W2931">
        <v>149</v>
      </c>
    </row>
    <row r="2932" spans="1:23">
      <c r="A2932" t="s">
        <v>471</v>
      </c>
      <c r="B2932" t="str">
        <f t="shared" si="45"/>
        <v>completed_yoy_exceed_expectation_3_1</v>
      </c>
      <c r="C2932" t="s">
        <v>444</v>
      </c>
      <c r="D2932" t="s">
        <v>329</v>
      </c>
      <c r="E2932">
        <v>3</v>
      </c>
      <c r="F2932">
        <v>1</v>
      </c>
      <c r="G2932">
        <v>1</v>
      </c>
      <c r="H2932" t="s">
        <v>330</v>
      </c>
      <c r="I2932" t="s">
        <v>331</v>
      </c>
      <c r="K2932">
        <v>1.8505150873045031</v>
      </c>
      <c r="L2932">
        <v>9.1721665516291129E-2</v>
      </c>
      <c r="M2932">
        <v>0.39061606473271959</v>
      </c>
      <c r="N2932">
        <v>0.58389261744966447</v>
      </c>
      <c r="O2932">
        <v>9.9219449056016755E-3</v>
      </c>
      <c r="P2932">
        <v>1.593271241310789</v>
      </c>
      <c r="Q2932">
        <v>0.1132328238880202</v>
      </c>
      <c r="R2932">
        <v>148</v>
      </c>
      <c r="S2932">
        <v>0</v>
      </c>
      <c r="T2932">
        <v>-0.5854564684861302</v>
      </c>
      <c r="U2932">
        <v>71</v>
      </c>
      <c r="V2932">
        <v>3008</v>
      </c>
      <c r="W2932">
        <v>149</v>
      </c>
    </row>
    <row r="2933" spans="1:23">
      <c r="A2933" t="s">
        <v>471</v>
      </c>
      <c r="B2933" t="str">
        <f t="shared" si="45"/>
        <v>completed_yoy_exceed_expectation_3_-1</v>
      </c>
      <c r="C2933" t="s">
        <v>444</v>
      </c>
      <c r="D2933" t="s">
        <v>329</v>
      </c>
      <c r="E2933">
        <v>3</v>
      </c>
      <c r="F2933">
        <v>-1</v>
      </c>
      <c r="G2933">
        <v>1</v>
      </c>
      <c r="H2933" t="s">
        <v>330</v>
      </c>
      <c r="I2933" t="s">
        <v>331</v>
      </c>
      <c r="K2933">
        <v>-0.81851216418416772</v>
      </c>
      <c r="L2933">
        <v>-0.1332202264085004</v>
      </c>
      <c r="M2933">
        <v>-0.56734644197283624</v>
      </c>
      <c r="N2933">
        <v>0.40268456375838918</v>
      </c>
      <c r="O2933">
        <v>-8.5457053714394528E-3</v>
      </c>
      <c r="P2933">
        <v>-1.375088678546877</v>
      </c>
      <c r="Q2933">
        <v>0.17118197956940309</v>
      </c>
      <c r="R2933">
        <v>148</v>
      </c>
      <c r="S2933">
        <v>0</v>
      </c>
      <c r="T2933">
        <v>-0.83421711302060153</v>
      </c>
      <c r="U2933">
        <v>71</v>
      </c>
      <c r="V2933">
        <v>3008</v>
      </c>
      <c r="W2933">
        <v>149</v>
      </c>
    </row>
    <row r="2934" spans="1:23">
      <c r="A2934" t="s">
        <v>471</v>
      </c>
      <c r="B2934" t="str">
        <f t="shared" si="45"/>
        <v>sold_area_yoy_exceed_expectation_3_1</v>
      </c>
      <c r="C2934" t="s">
        <v>346</v>
      </c>
      <c r="D2934" t="s">
        <v>329</v>
      </c>
      <c r="E2934">
        <v>3</v>
      </c>
      <c r="F2934">
        <v>1</v>
      </c>
      <c r="G2934">
        <v>-1</v>
      </c>
      <c r="H2934" t="s">
        <v>330</v>
      </c>
      <c r="I2934" t="s">
        <v>331</v>
      </c>
      <c r="K2934">
        <v>-0.36231830562265011</v>
      </c>
      <c r="L2934">
        <v>-3.6990915331577279E-2</v>
      </c>
      <c r="M2934">
        <v>-0.15745889671074731</v>
      </c>
      <c r="N2934">
        <v>0.44966442953020141</v>
      </c>
      <c r="O2934">
        <v>-2.3631271439955991E-4</v>
      </c>
      <c r="P2934">
        <v>-3.8335513235744849E-2</v>
      </c>
      <c r="Q2934">
        <v>0.96947183772262391</v>
      </c>
      <c r="R2934">
        <v>148</v>
      </c>
      <c r="S2934">
        <v>0</v>
      </c>
      <c r="T2934">
        <v>-0.66068408993261041</v>
      </c>
      <c r="U2934">
        <v>49</v>
      </c>
      <c r="V2934">
        <v>3008</v>
      </c>
      <c r="W2934">
        <v>149</v>
      </c>
    </row>
    <row r="2935" spans="1:23">
      <c r="A2935" t="s">
        <v>471</v>
      </c>
      <c r="B2935" t="str">
        <f t="shared" si="45"/>
        <v>sold_area_yoy_exceed_expectation_3_-1</v>
      </c>
      <c r="C2935" t="s">
        <v>346</v>
      </c>
      <c r="D2935" t="s">
        <v>329</v>
      </c>
      <c r="E2935">
        <v>3</v>
      </c>
      <c r="F2935">
        <v>-1</v>
      </c>
      <c r="G2935">
        <v>-1</v>
      </c>
      <c r="H2935" t="s">
        <v>330</v>
      </c>
      <c r="I2935" t="s">
        <v>331</v>
      </c>
      <c r="K2935">
        <v>-0.18872719929586351</v>
      </c>
      <c r="L2935">
        <v>-1.7369334177191439E-2</v>
      </c>
      <c r="M2935">
        <v>-7.3935888626312174E-2</v>
      </c>
      <c r="N2935">
        <v>0.5436241610738255</v>
      </c>
      <c r="O2935">
        <v>1.383924617359126E-3</v>
      </c>
      <c r="P2935">
        <v>0.2260511173592506</v>
      </c>
      <c r="Q2935">
        <v>0.82147354407812212</v>
      </c>
      <c r="R2935">
        <v>148</v>
      </c>
      <c r="S2935">
        <v>0</v>
      </c>
      <c r="T2935">
        <v>-0.58198442964891939</v>
      </c>
      <c r="U2935">
        <v>49</v>
      </c>
      <c r="V2935">
        <v>3008</v>
      </c>
      <c r="W2935">
        <v>149</v>
      </c>
    </row>
    <row r="2936" spans="1:23">
      <c r="A2936" t="s">
        <v>471</v>
      </c>
      <c r="B2936" t="str">
        <f t="shared" si="45"/>
        <v>local_gov_budget_MA12_yoy_exceed_expectation_3_1</v>
      </c>
      <c r="C2936" t="s">
        <v>389</v>
      </c>
      <c r="D2936" t="s">
        <v>329</v>
      </c>
      <c r="E2936">
        <v>3</v>
      </c>
      <c r="F2936">
        <v>1</v>
      </c>
      <c r="G2936">
        <v>-1</v>
      </c>
      <c r="H2936" t="s">
        <v>445</v>
      </c>
      <c r="I2936" t="s">
        <v>331</v>
      </c>
      <c r="K2936">
        <v>-0.40520966170035833</v>
      </c>
      <c r="L2936">
        <v>-4.5492355054292832E-2</v>
      </c>
      <c r="M2936">
        <v>-0.1954669344053214</v>
      </c>
      <c r="N2936">
        <v>0.53237410071942448</v>
      </c>
      <c r="O2936">
        <v>-9.8739483143971889E-4</v>
      </c>
      <c r="P2936">
        <v>-0.15822915749756589</v>
      </c>
      <c r="Q2936">
        <v>0.87450753442400742</v>
      </c>
      <c r="R2936">
        <v>138</v>
      </c>
      <c r="S2936">
        <v>0</v>
      </c>
      <c r="T2936">
        <v>-0.62673985011762057</v>
      </c>
      <c r="U2936">
        <v>35</v>
      </c>
      <c r="V2936">
        <v>2812</v>
      </c>
      <c r="W2936">
        <v>139</v>
      </c>
    </row>
    <row r="2937" spans="1:23">
      <c r="A2937" t="s">
        <v>471</v>
      </c>
      <c r="B2937" t="str">
        <f t="shared" si="45"/>
        <v>local_gov_budget_MA12_yoy_exceed_expectation_3_-1</v>
      </c>
      <c r="C2937" t="s">
        <v>389</v>
      </c>
      <c r="D2937" t="s">
        <v>329</v>
      </c>
      <c r="E2937">
        <v>3</v>
      </c>
      <c r="F2937">
        <v>-1</v>
      </c>
      <c r="G2937">
        <v>-1</v>
      </c>
      <c r="H2937" t="s">
        <v>445</v>
      </c>
      <c r="I2937" t="s">
        <v>331</v>
      </c>
      <c r="K2937">
        <v>-8.1650561503431529E-2</v>
      </c>
      <c r="L2937">
        <v>-7.6041846722305628E-3</v>
      </c>
      <c r="M2937">
        <v>-3.267288898890678E-2</v>
      </c>
      <c r="N2937">
        <v>0.45323741007194251</v>
      </c>
      <c r="O2937">
        <v>2.1544088622863799E-3</v>
      </c>
      <c r="P2937">
        <v>0.33539666904583643</v>
      </c>
      <c r="Q2937">
        <v>0.73783520627127641</v>
      </c>
      <c r="R2937">
        <v>138</v>
      </c>
      <c r="S2937">
        <v>0</v>
      </c>
      <c r="T2937">
        <v>-0.67876009747246679</v>
      </c>
      <c r="U2937">
        <v>35</v>
      </c>
      <c r="V2937">
        <v>2812</v>
      </c>
      <c r="W2937">
        <v>139</v>
      </c>
    </row>
    <row r="2938" spans="1:23">
      <c r="A2938" t="s">
        <v>471</v>
      </c>
      <c r="B2938" t="str">
        <f t="shared" si="45"/>
        <v>newstarts_area_ytd_yoy_exceed_expectation_3_1</v>
      </c>
      <c r="C2938" t="s">
        <v>446</v>
      </c>
      <c r="D2938" t="s">
        <v>329</v>
      </c>
      <c r="E2938">
        <v>3</v>
      </c>
      <c r="F2938">
        <v>1</v>
      </c>
      <c r="G2938">
        <v>1</v>
      </c>
      <c r="H2938" t="s">
        <v>330</v>
      </c>
      <c r="I2938" t="s">
        <v>331</v>
      </c>
      <c r="K2938">
        <v>-0.10772177087421431</v>
      </c>
      <c r="L2938">
        <v>-9.5031850283032737E-3</v>
      </c>
      <c r="M2938">
        <v>-4.0452452656900333E-2</v>
      </c>
      <c r="N2938">
        <v>0.50335570469798663</v>
      </c>
      <c r="O2938">
        <v>2.2193744508467029E-3</v>
      </c>
      <c r="P2938">
        <v>0.34737432241581179</v>
      </c>
      <c r="Q2938">
        <v>0.72880361761974455</v>
      </c>
      <c r="R2938">
        <v>148</v>
      </c>
      <c r="S2938">
        <v>0</v>
      </c>
      <c r="T2938">
        <v>-0.70221120748745436</v>
      </c>
      <c r="U2938">
        <v>40</v>
      </c>
      <c r="V2938">
        <v>3008</v>
      </c>
      <c r="W2938">
        <v>149</v>
      </c>
    </row>
    <row r="2939" spans="1:23">
      <c r="A2939" t="s">
        <v>471</v>
      </c>
      <c r="B2939" t="str">
        <f t="shared" si="45"/>
        <v>newstarts_area_ytd_yoy_exceed_expectation_3_-1</v>
      </c>
      <c r="C2939" t="s">
        <v>446</v>
      </c>
      <c r="D2939" t="s">
        <v>329</v>
      </c>
      <c r="E2939">
        <v>3</v>
      </c>
      <c r="F2939">
        <v>-1</v>
      </c>
      <c r="G2939">
        <v>1</v>
      </c>
      <c r="H2939" t="s">
        <v>330</v>
      </c>
      <c r="I2939" t="s">
        <v>331</v>
      </c>
      <c r="K2939">
        <v>-0.42021020207773851</v>
      </c>
      <c r="L2939">
        <v>-4.4638767376363957E-2</v>
      </c>
      <c r="M2939">
        <v>-0.19001499166613131</v>
      </c>
      <c r="N2939">
        <v>0.48993288590604028</v>
      </c>
      <c r="O2939">
        <v>-6.824433135550255E-4</v>
      </c>
      <c r="P2939">
        <v>-0.1079969225328003</v>
      </c>
      <c r="Q2939">
        <v>0.91414440503372818</v>
      </c>
      <c r="R2939">
        <v>148</v>
      </c>
      <c r="S2939">
        <v>0</v>
      </c>
      <c r="T2939">
        <v>-0.83694946477919563</v>
      </c>
      <c r="U2939">
        <v>40</v>
      </c>
      <c r="V2939">
        <v>3008</v>
      </c>
      <c r="W2939">
        <v>149</v>
      </c>
    </row>
    <row r="2940" spans="1:23">
      <c r="A2940" t="s">
        <v>471</v>
      </c>
      <c r="B2940" t="str">
        <f t="shared" si="45"/>
        <v>completed_area_ytd_yoy_exceed_expectation_3_1</v>
      </c>
      <c r="C2940" t="s">
        <v>447</v>
      </c>
      <c r="D2940" t="s">
        <v>329</v>
      </c>
      <c r="E2940">
        <v>3</v>
      </c>
      <c r="F2940">
        <v>1</v>
      </c>
      <c r="G2940">
        <v>1</v>
      </c>
      <c r="H2940" t="s">
        <v>330</v>
      </c>
      <c r="I2940" t="s">
        <v>331</v>
      </c>
      <c r="K2940">
        <v>0.34149141122122711</v>
      </c>
      <c r="L2940">
        <v>2.4917431679934991E-2</v>
      </c>
      <c r="M2940">
        <v>0.1060757895063591</v>
      </c>
      <c r="N2940">
        <v>0.51006711409395977</v>
      </c>
      <c r="O2940">
        <v>4.7657118712799706E-3</v>
      </c>
      <c r="P2940">
        <v>0.77185561856429863</v>
      </c>
      <c r="Q2940">
        <v>0.44143064660557341</v>
      </c>
      <c r="R2940">
        <v>148</v>
      </c>
      <c r="S2940">
        <v>0</v>
      </c>
      <c r="T2940">
        <v>-0.66899457185753597</v>
      </c>
      <c r="U2940">
        <v>36</v>
      </c>
      <c r="V2940">
        <v>3008</v>
      </c>
      <c r="W2940">
        <v>149</v>
      </c>
    </row>
    <row r="2941" spans="1:23">
      <c r="A2941" t="s">
        <v>471</v>
      </c>
      <c r="B2941" t="str">
        <f t="shared" si="45"/>
        <v>completed_area_ytd_yoy_exceed_expectation_3_-1</v>
      </c>
      <c r="C2941" t="s">
        <v>447</v>
      </c>
      <c r="D2941" t="s">
        <v>329</v>
      </c>
      <c r="E2941">
        <v>3</v>
      </c>
      <c r="F2941">
        <v>-1</v>
      </c>
      <c r="G2941">
        <v>1</v>
      </c>
      <c r="H2941" t="s">
        <v>330</v>
      </c>
      <c r="I2941" t="s">
        <v>331</v>
      </c>
      <c r="K2941">
        <v>-0.61435920511461439</v>
      </c>
      <c r="L2941">
        <v>-7.6723422968715593E-2</v>
      </c>
      <c r="M2941">
        <v>-0.32661864070005409</v>
      </c>
      <c r="N2941">
        <v>0.47651006711409388</v>
      </c>
      <c r="O2941">
        <v>-3.6087030033961358E-3</v>
      </c>
      <c r="P2941">
        <v>-0.59166825448268834</v>
      </c>
      <c r="Q2941">
        <v>0.55497544609795479</v>
      </c>
      <c r="R2941">
        <v>148</v>
      </c>
      <c r="S2941">
        <v>0</v>
      </c>
      <c r="T2941">
        <v>-0.69880472442068475</v>
      </c>
      <c r="U2941">
        <v>36</v>
      </c>
      <c r="V2941">
        <v>3008</v>
      </c>
      <c r="W2941">
        <v>149</v>
      </c>
    </row>
    <row r="2942" spans="1:23">
      <c r="A2942" t="s">
        <v>471</v>
      </c>
      <c r="B2942" t="str">
        <f t="shared" si="45"/>
        <v>sold_area_ytd_yoy_exceed_expectation_3_1</v>
      </c>
      <c r="C2942" t="s">
        <v>392</v>
      </c>
      <c r="D2942" t="s">
        <v>329</v>
      </c>
      <c r="E2942">
        <v>3</v>
      </c>
      <c r="F2942">
        <v>1</v>
      </c>
      <c r="G2942">
        <v>-1</v>
      </c>
      <c r="H2942" t="s">
        <v>330</v>
      </c>
      <c r="I2942" t="s">
        <v>331</v>
      </c>
      <c r="K2942">
        <v>-0.7415953835492336</v>
      </c>
      <c r="L2942">
        <v>-0.1071787524568323</v>
      </c>
      <c r="M2942">
        <v>-0.45634583671110301</v>
      </c>
      <c r="N2942">
        <v>0.41610738255033558</v>
      </c>
      <c r="O2942">
        <v>-6.2555936974033046E-3</v>
      </c>
      <c r="P2942">
        <v>-1.0155160630211639</v>
      </c>
      <c r="Q2942">
        <v>0.31151716227812842</v>
      </c>
      <c r="R2942">
        <v>148</v>
      </c>
      <c r="S2942">
        <v>0</v>
      </c>
      <c r="T2942">
        <v>-0.7869409547197932</v>
      </c>
      <c r="U2942">
        <v>29</v>
      </c>
      <c r="V2942">
        <v>3008</v>
      </c>
      <c r="W2942">
        <v>149</v>
      </c>
    </row>
    <row r="2943" spans="1:23">
      <c r="A2943" t="s">
        <v>471</v>
      </c>
      <c r="B2943" t="str">
        <f t="shared" si="45"/>
        <v>sold_area_ytd_yoy_exceed_expectation_3_-1</v>
      </c>
      <c r="C2943" t="s">
        <v>392</v>
      </c>
      <c r="D2943" t="s">
        <v>329</v>
      </c>
      <c r="E2943">
        <v>3</v>
      </c>
      <c r="F2943">
        <v>-1</v>
      </c>
      <c r="G2943">
        <v>-1</v>
      </c>
      <c r="H2943" t="s">
        <v>330</v>
      </c>
      <c r="I2943" t="s">
        <v>331</v>
      </c>
      <c r="K2943">
        <v>1.0020300769426851</v>
      </c>
      <c r="L2943">
        <v>5.9878739070211351E-2</v>
      </c>
      <c r="M2943">
        <v>0.25495177594278401</v>
      </c>
      <c r="N2943">
        <v>0.57046979865771807</v>
      </c>
      <c r="O2943">
        <v>7.4793632794607429E-3</v>
      </c>
      <c r="P2943">
        <v>1.2137621099838789</v>
      </c>
      <c r="Q2943">
        <v>0.2267719647242325</v>
      </c>
      <c r="R2943">
        <v>148</v>
      </c>
      <c r="S2943">
        <v>0</v>
      </c>
      <c r="T2943">
        <v>-0.45977479994371973</v>
      </c>
      <c r="U2943">
        <v>29</v>
      </c>
      <c r="V2943">
        <v>3008</v>
      </c>
      <c r="W2943">
        <v>149</v>
      </c>
    </row>
    <row r="2944" spans="1:23">
      <c r="A2944" t="s">
        <v>471</v>
      </c>
      <c r="B2944" t="str">
        <f t="shared" si="45"/>
        <v>CN_BOND_1Y_exceed_expectation_3_1</v>
      </c>
      <c r="C2944" t="s">
        <v>448</v>
      </c>
      <c r="D2944" t="s">
        <v>329</v>
      </c>
      <c r="E2944">
        <v>3</v>
      </c>
      <c r="F2944">
        <v>1</v>
      </c>
      <c r="G2944">
        <v>-1</v>
      </c>
      <c r="H2944" t="s">
        <v>330</v>
      </c>
      <c r="I2944" t="s">
        <v>331</v>
      </c>
      <c r="K2944">
        <v>-0.63878559400614032</v>
      </c>
      <c r="L2944">
        <v>-8.1770878099713729E-2</v>
      </c>
      <c r="M2944">
        <v>-0.34811387180028069</v>
      </c>
      <c r="N2944">
        <v>0.48322147651006708</v>
      </c>
      <c r="O2944">
        <v>-4.0849586139646088E-3</v>
      </c>
      <c r="P2944">
        <v>-0.68119660074693089</v>
      </c>
      <c r="Q2944">
        <v>0.49681156116841468</v>
      </c>
      <c r="R2944">
        <v>148</v>
      </c>
      <c r="S2944">
        <v>0</v>
      </c>
      <c r="T2944">
        <v>-0.80651836280975886</v>
      </c>
      <c r="U2944">
        <v>39</v>
      </c>
      <c r="V2944">
        <v>3008</v>
      </c>
      <c r="W2944">
        <v>149</v>
      </c>
    </row>
    <row r="2945" spans="1:23">
      <c r="A2945" t="s">
        <v>471</v>
      </c>
      <c r="B2945" t="str">
        <f t="shared" si="45"/>
        <v>CN_BOND_1Y_exceed_expectation_3_-1</v>
      </c>
      <c r="C2945" t="s">
        <v>448</v>
      </c>
      <c r="D2945" t="s">
        <v>329</v>
      </c>
      <c r="E2945">
        <v>3</v>
      </c>
      <c r="F2945">
        <v>-1</v>
      </c>
      <c r="G2945">
        <v>-1</v>
      </c>
      <c r="H2945" t="s">
        <v>330</v>
      </c>
      <c r="I2945" t="s">
        <v>331</v>
      </c>
      <c r="K2945">
        <v>0.43220703706946401</v>
      </c>
      <c r="L2945">
        <v>3.0551346599422931E-2</v>
      </c>
      <c r="M2945">
        <v>0.1300627778567868</v>
      </c>
      <c r="N2945">
        <v>0.50335570469798663</v>
      </c>
      <c r="O2945">
        <v>5.1870957185715773E-3</v>
      </c>
      <c r="P2945">
        <v>0.83503203249107127</v>
      </c>
      <c r="Q2945">
        <v>0.40504559975907128</v>
      </c>
      <c r="R2945">
        <v>148</v>
      </c>
      <c r="S2945">
        <v>0</v>
      </c>
      <c r="T2945">
        <v>-0.5820340760887297</v>
      </c>
      <c r="U2945">
        <v>39</v>
      </c>
      <c r="V2945">
        <v>3008</v>
      </c>
      <c r="W2945">
        <v>149</v>
      </c>
    </row>
    <row r="2946" spans="1:23">
      <c r="A2946" t="s">
        <v>471</v>
      </c>
      <c r="B2946" t="str">
        <f t="shared" si="45"/>
        <v>CN_BOND_10Y_exceed_expectation_3_1</v>
      </c>
      <c r="C2946" t="s">
        <v>449</v>
      </c>
      <c r="D2946" t="s">
        <v>329</v>
      </c>
      <c r="E2946">
        <v>3</v>
      </c>
      <c r="F2946">
        <v>1</v>
      </c>
      <c r="G2946">
        <v>-1</v>
      </c>
      <c r="H2946" t="s">
        <v>330</v>
      </c>
      <c r="I2946" t="s">
        <v>331</v>
      </c>
      <c r="K2946">
        <v>-0.46809995862137183</v>
      </c>
      <c r="L2946">
        <v>-5.151389552436636E-2</v>
      </c>
      <c r="M2946">
        <v>-0.21928301147646881</v>
      </c>
      <c r="N2946">
        <v>0.51006711409395977</v>
      </c>
      <c r="O2946">
        <v>-1.527337712771258E-3</v>
      </c>
      <c r="P2946">
        <v>-0.25633700563488609</v>
      </c>
      <c r="Q2946">
        <v>0.79804659351207241</v>
      </c>
      <c r="R2946">
        <v>148</v>
      </c>
      <c r="S2946">
        <v>0</v>
      </c>
      <c r="T2946">
        <v>-0.6562465263310201</v>
      </c>
      <c r="U2946">
        <v>39</v>
      </c>
      <c r="V2946">
        <v>3008</v>
      </c>
      <c r="W2946">
        <v>149</v>
      </c>
    </row>
    <row r="2947" spans="1:23">
      <c r="A2947" t="s">
        <v>471</v>
      </c>
      <c r="B2947" t="str">
        <f t="shared" ref="B2947:B3010" si="46">C2947&amp;"_"&amp;D2947&amp;"_"&amp;E2947&amp;"_"&amp;F2947</f>
        <v>CN_BOND_10Y_exceed_expectation_3_-1</v>
      </c>
      <c r="C2947" t="s">
        <v>449</v>
      </c>
      <c r="D2947" t="s">
        <v>329</v>
      </c>
      <c r="E2947">
        <v>3</v>
      </c>
      <c r="F2947">
        <v>-1</v>
      </c>
      <c r="G2947">
        <v>-1</v>
      </c>
      <c r="H2947" t="s">
        <v>330</v>
      </c>
      <c r="I2947" t="s">
        <v>331</v>
      </c>
      <c r="K2947">
        <v>-2.7385271837172209E-2</v>
      </c>
      <c r="L2947">
        <v>-2.323541066219903E-3</v>
      </c>
      <c r="M2947">
        <v>-9.890789215289358E-3</v>
      </c>
      <c r="N2947">
        <v>0.48322147651006708</v>
      </c>
      <c r="O2947">
        <v>2.5848984687966668E-3</v>
      </c>
      <c r="P2947">
        <v>0.41562896418572842</v>
      </c>
      <c r="Q2947">
        <v>0.67828352138884196</v>
      </c>
      <c r="R2947">
        <v>148</v>
      </c>
      <c r="S2947">
        <v>0</v>
      </c>
      <c r="T2947">
        <v>-0.52520458749432497</v>
      </c>
      <c r="U2947">
        <v>39</v>
      </c>
      <c r="V2947">
        <v>3008</v>
      </c>
      <c r="W2947">
        <v>149</v>
      </c>
    </row>
    <row r="2948" spans="1:23">
      <c r="A2948" t="s">
        <v>471</v>
      </c>
      <c r="B2948" t="str">
        <f t="shared" si="46"/>
        <v>TERM_SPREAD_exceed_expectation_3_1</v>
      </c>
      <c r="C2948" t="s">
        <v>450</v>
      </c>
      <c r="D2948" t="s">
        <v>329</v>
      </c>
      <c r="E2948">
        <v>3</v>
      </c>
      <c r="F2948">
        <v>1</v>
      </c>
      <c r="G2948">
        <v>1</v>
      </c>
      <c r="H2948" t="s">
        <v>330</v>
      </c>
      <c r="I2948" t="s">
        <v>331</v>
      </c>
      <c r="K2948">
        <v>0.51493646969356588</v>
      </c>
      <c r="L2948">
        <v>3.5411133335524918E-2</v>
      </c>
      <c r="M2948">
        <v>0.15075485790089549</v>
      </c>
      <c r="N2948">
        <v>0.53020134228187921</v>
      </c>
      <c r="O2948">
        <v>5.6337705892527089E-3</v>
      </c>
      <c r="P2948">
        <v>0.90698836682391037</v>
      </c>
      <c r="Q2948">
        <v>0.36588730415270693</v>
      </c>
      <c r="R2948">
        <v>148</v>
      </c>
      <c r="S2948">
        <v>0</v>
      </c>
      <c r="T2948">
        <v>-0.49481308344658342</v>
      </c>
      <c r="U2948">
        <v>57</v>
      </c>
      <c r="V2948">
        <v>3008</v>
      </c>
      <c r="W2948">
        <v>149</v>
      </c>
    </row>
    <row r="2949" spans="1:23">
      <c r="A2949" t="s">
        <v>471</v>
      </c>
      <c r="B2949" t="str">
        <f t="shared" si="46"/>
        <v>TERM_SPREAD_exceed_expectation_3_-1</v>
      </c>
      <c r="C2949" t="s">
        <v>450</v>
      </c>
      <c r="D2949" t="s">
        <v>329</v>
      </c>
      <c r="E2949">
        <v>3</v>
      </c>
      <c r="F2949">
        <v>-1</v>
      </c>
      <c r="G2949">
        <v>1</v>
      </c>
      <c r="H2949" t="s">
        <v>330</v>
      </c>
      <c r="I2949" t="s">
        <v>331</v>
      </c>
      <c r="K2949">
        <v>-0.6585112151535204</v>
      </c>
      <c r="L2949">
        <v>-8.608066149265281E-2</v>
      </c>
      <c r="M2949">
        <v>-0.36646886639804838</v>
      </c>
      <c r="N2949">
        <v>0.46308724832214759</v>
      </c>
      <c r="O2949">
        <v>-4.3761391390587448E-3</v>
      </c>
      <c r="P2949">
        <v>-0.71003229779318355</v>
      </c>
      <c r="Q2949">
        <v>0.47880135212548058</v>
      </c>
      <c r="R2949">
        <v>148</v>
      </c>
      <c r="S2949">
        <v>0</v>
      </c>
      <c r="T2949">
        <v>-0.85388058031634506</v>
      </c>
      <c r="U2949">
        <v>57</v>
      </c>
      <c r="V2949">
        <v>3008</v>
      </c>
      <c r="W2949">
        <v>149</v>
      </c>
    </row>
    <row r="2950" spans="1:23">
      <c r="A2950" t="s">
        <v>471</v>
      </c>
      <c r="B2950" t="str">
        <f t="shared" si="46"/>
        <v>US_BOND_5Y_exceed_expectation_3_1</v>
      </c>
      <c r="C2950" t="s">
        <v>338</v>
      </c>
      <c r="D2950" t="s">
        <v>329</v>
      </c>
      <c r="E2950">
        <v>3</v>
      </c>
      <c r="F2950">
        <v>1</v>
      </c>
      <c r="G2950">
        <v>1</v>
      </c>
      <c r="H2950" t="s">
        <v>330</v>
      </c>
      <c r="I2950" t="s">
        <v>331</v>
      </c>
      <c r="K2950">
        <v>1.573827586185979</v>
      </c>
      <c r="L2950">
        <v>8.2422842647141392E-2</v>
      </c>
      <c r="M2950">
        <v>0.35099095406420028</v>
      </c>
      <c r="N2950">
        <v>0.55033557046979864</v>
      </c>
      <c r="O2950">
        <v>9.0614559510154413E-3</v>
      </c>
      <c r="P2950">
        <v>1.497030210007757</v>
      </c>
      <c r="Q2950">
        <v>0.13651500972694369</v>
      </c>
      <c r="R2950">
        <v>148</v>
      </c>
      <c r="S2950">
        <v>0</v>
      </c>
      <c r="T2950">
        <v>-0.4333987218593342</v>
      </c>
      <c r="U2950">
        <v>50</v>
      </c>
      <c r="V2950">
        <v>3008</v>
      </c>
      <c r="W2950">
        <v>149</v>
      </c>
    </row>
    <row r="2951" spans="1:23">
      <c r="A2951" t="s">
        <v>471</v>
      </c>
      <c r="B2951" t="str">
        <f t="shared" si="46"/>
        <v>US_BOND_5Y_exceed_expectation_3_-1</v>
      </c>
      <c r="C2951" t="s">
        <v>338</v>
      </c>
      <c r="D2951" t="s">
        <v>329</v>
      </c>
      <c r="E2951">
        <v>3</v>
      </c>
      <c r="F2951">
        <v>-1</v>
      </c>
      <c r="G2951">
        <v>1</v>
      </c>
      <c r="H2951" t="s">
        <v>330</v>
      </c>
      <c r="I2951" t="s">
        <v>331</v>
      </c>
      <c r="K2951">
        <v>-0.79900214881064235</v>
      </c>
      <c r="L2951">
        <v>-0.12577393900248279</v>
      </c>
      <c r="M2951">
        <v>-0.53559806273467603</v>
      </c>
      <c r="N2951">
        <v>0.42953020134228193</v>
      </c>
      <c r="O2951">
        <v>-7.9816341846668699E-3</v>
      </c>
      <c r="P2951">
        <v>-1.3130399599492371</v>
      </c>
      <c r="Q2951">
        <v>0.19120170119321919</v>
      </c>
      <c r="R2951">
        <v>148</v>
      </c>
      <c r="S2951">
        <v>0</v>
      </c>
      <c r="T2951">
        <v>-0.84639136981552354</v>
      </c>
      <c r="U2951">
        <v>50</v>
      </c>
      <c r="V2951">
        <v>3008</v>
      </c>
      <c r="W2951">
        <v>149</v>
      </c>
    </row>
    <row r="2952" spans="1:23">
      <c r="A2952" t="s">
        <v>471</v>
      </c>
      <c r="B2952" t="str">
        <f t="shared" si="46"/>
        <v>US_BOND_10Y_exceed_expectation_3_1</v>
      </c>
      <c r="C2952" t="s">
        <v>336</v>
      </c>
      <c r="D2952" t="s">
        <v>329</v>
      </c>
      <c r="E2952">
        <v>3</v>
      </c>
      <c r="F2952">
        <v>1</v>
      </c>
      <c r="G2952">
        <v>1</v>
      </c>
      <c r="H2952" t="s">
        <v>330</v>
      </c>
      <c r="I2952" t="s">
        <v>331</v>
      </c>
      <c r="K2952">
        <v>0.33663332959487402</v>
      </c>
      <c r="L2952">
        <v>2.4605966093659282E-2</v>
      </c>
      <c r="M2952">
        <v>0.1047497190366789</v>
      </c>
      <c r="N2952">
        <v>0.52348993288590606</v>
      </c>
      <c r="O2952">
        <v>4.6061220946386379E-3</v>
      </c>
      <c r="P2952">
        <v>0.76978884836875494</v>
      </c>
      <c r="Q2952">
        <v>0.44265206705913163</v>
      </c>
      <c r="R2952">
        <v>148</v>
      </c>
      <c r="S2952">
        <v>0</v>
      </c>
      <c r="T2952">
        <v>-0.55813745842060158</v>
      </c>
      <c r="U2952">
        <v>48</v>
      </c>
      <c r="V2952">
        <v>3008</v>
      </c>
      <c r="W2952">
        <v>149</v>
      </c>
    </row>
    <row r="2953" spans="1:23">
      <c r="A2953" t="s">
        <v>471</v>
      </c>
      <c r="B2953" t="str">
        <f t="shared" si="46"/>
        <v>US_BOND_10Y_exceed_expectation_3_-1</v>
      </c>
      <c r="C2953" t="s">
        <v>336</v>
      </c>
      <c r="D2953" t="s">
        <v>329</v>
      </c>
      <c r="E2953">
        <v>3</v>
      </c>
      <c r="F2953">
        <v>-1</v>
      </c>
      <c r="G2953">
        <v>1</v>
      </c>
      <c r="H2953" t="s">
        <v>330</v>
      </c>
      <c r="I2953" t="s">
        <v>331</v>
      </c>
      <c r="K2953">
        <v>-0.6129575683167523</v>
      </c>
      <c r="L2953">
        <v>-7.6442760070121851E-2</v>
      </c>
      <c r="M2953">
        <v>-0.32542342004595948</v>
      </c>
      <c r="N2953">
        <v>0.46308724832214759</v>
      </c>
      <c r="O2953">
        <v>-3.6427839888834601E-3</v>
      </c>
      <c r="P2953">
        <v>-0.59958015609891213</v>
      </c>
      <c r="Q2953">
        <v>0.54970288081074359</v>
      </c>
      <c r="R2953">
        <v>148</v>
      </c>
      <c r="S2953">
        <v>0</v>
      </c>
      <c r="T2953">
        <v>-0.79881884480378784</v>
      </c>
      <c r="U2953">
        <v>48</v>
      </c>
      <c r="V2953">
        <v>3008</v>
      </c>
      <c r="W2953">
        <v>149</v>
      </c>
    </row>
    <row r="2954" spans="1:23">
      <c r="A2954" t="s">
        <v>471</v>
      </c>
      <c r="B2954" t="str">
        <f t="shared" si="46"/>
        <v>CNY_INDEX_exceed_expectation_3_1</v>
      </c>
      <c r="C2954" t="s">
        <v>388</v>
      </c>
      <c r="D2954" t="s">
        <v>329</v>
      </c>
      <c r="E2954">
        <v>3</v>
      </c>
      <c r="F2954">
        <v>1</v>
      </c>
      <c r="G2954">
        <v>-1</v>
      </c>
      <c r="H2954" t="s">
        <v>451</v>
      </c>
      <c r="I2954" t="s">
        <v>331</v>
      </c>
      <c r="K2954">
        <v>-0.62320776536021727</v>
      </c>
      <c r="L2954">
        <v>-0.1048341467597582</v>
      </c>
      <c r="M2954">
        <v>-0.47869399835157161</v>
      </c>
      <c r="N2954">
        <v>0.46363636363636362</v>
      </c>
      <c r="O2954">
        <v>-6.7600292715151054E-3</v>
      </c>
      <c r="P2954">
        <v>-1.102832327551764</v>
      </c>
      <c r="Q2954">
        <v>0.27252896010631328</v>
      </c>
      <c r="R2954">
        <v>109</v>
      </c>
      <c r="S2954">
        <v>0</v>
      </c>
      <c r="T2954">
        <v>-0.77472293562031602</v>
      </c>
      <c r="U2954">
        <v>31</v>
      </c>
      <c r="V2954">
        <v>2221</v>
      </c>
      <c r="W2954">
        <v>110</v>
      </c>
    </row>
    <row r="2955" spans="1:23">
      <c r="A2955" t="s">
        <v>471</v>
      </c>
      <c r="B2955" t="str">
        <f t="shared" si="46"/>
        <v>CNY_INDEX_exceed_expectation_3_-1</v>
      </c>
      <c r="C2955" t="s">
        <v>388</v>
      </c>
      <c r="D2955" t="s">
        <v>329</v>
      </c>
      <c r="E2955">
        <v>3</v>
      </c>
      <c r="F2955">
        <v>-1</v>
      </c>
      <c r="G2955">
        <v>-1</v>
      </c>
      <c r="H2955" t="s">
        <v>451</v>
      </c>
      <c r="I2955" t="s">
        <v>331</v>
      </c>
      <c r="K2955">
        <v>0.73829360534795119</v>
      </c>
      <c r="L2955">
        <v>6.4743378542326591E-2</v>
      </c>
      <c r="M2955">
        <v>0.29563141113017949</v>
      </c>
      <c r="N2955">
        <v>0.51818181818181819</v>
      </c>
      <c r="O2955">
        <v>7.1996275923427886E-3</v>
      </c>
      <c r="P2955">
        <v>1.1341751986476341</v>
      </c>
      <c r="Q2955">
        <v>0.25920926065191802</v>
      </c>
      <c r="R2955">
        <v>109</v>
      </c>
      <c r="S2955">
        <v>0</v>
      </c>
      <c r="T2955">
        <v>-0.54420681455008568</v>
      </c>
      <c r="U2955">
        <v>31</v>
      </c>
      <c r="V2955">
        <v>2221</v>
      </c>
      <c r="W2955">
        <v>110</v>
      </c>
    </row>
    <row r="2956" spans="1:23">
      <c r="A2956" t="s">
        <v>471</v>
      </c>
      <c r="B2956" t="str">
        <f t="shared" si="46"/>
        <v>USD_INDEX_exceed_expectation_3_1</v>
      </c>
      <c r="C2956" t="s">
        <v>452</v>
      </c>
      <c r="D2956" t="s">
        <v>329</v>
      </c>
      <c r="E2956">
        <v>3</v>
      </c>
      <c r="F2956">
        <v>1</v>
      </c>
      <c r="G2956">
        <v>1</v>
      </c>
      <c r="H2956" t="s">
        <v>330</v>
      </c>
      <c r="I2956" t="s">
        <v>331</v>
      </c>
      <c r="K2956">
        <v>0.48297082101889971</v>
      </c>
      <c r="L2956">
        <v>3.3562888871007328E-2</v>
      </c>
      <c r="M2956">
        <v>0.1428851831088786</v>
      </c>
      <c r="N2956">
        <v>0.55704697986577179</v>
      </c>
      <c r="O2956">
        <v>5.2710319372378479E-3</v>
      </c>
      <c r="P2956">
        <v>0.88590584833826824</v>
      </c>
      <c r="Q2956">
        <v>0.37710543054229989</v>
      </c>
      <c r="R2956">
        <v>148</v>
      </c>
      <c r="S2956">
        <v>0</v>
      </c>
      <c r="T2956">
        <v>-0.73331970731514373</v>
      </c>
      <c r="U2956">
        <v>49</v>
      </c>
      <c r="V2956">
        <v>3008</v>
      </c>
      <c r="W2956">
        <v>149</v>
      </c>
    </row>
    <row r="2957" spans="1:23">
      <c r="A2957" t="s">
        <v>471</v>
      </c>
      <c r="B2957" t="str">
        <f t="shared" si="46"/>
        <v>USD_INDEX_exceed_expectation_3_-1</v>
      </c>
      <c r="C2957" t="s">
        <v>452</v>
      </c>
      <c r="D2957" t="s">
        <v>329</v>
      </c>
      <c r="E2957">
        <v>3</v>
      </c>
      <c r="F2957">
        <v>-1</v>
      </c>
      <c r="G2957">
        <v>1</v>
      </c>
      <c r="H2957" t="s">
        <v>330</v>
      </c>
      <c r="I2957" t="s">
        <v>331</v>
      </c>
      <c r="K2957">
        <v>-0.65115037543366527</v>
      </c>
      <c r="L2957">
        <v>-8.4446366785867255E-2</v>
      </c>
      <c r="M2957">
        <v>-0.35950822432038232</v>
      </c>
      <c r="N2957">
        <v>0.42953020134228193</v>
      </c>
      <c r="O2957">
        <v>-4.4373160586379454E-3</v>
      </c>
      <c r="P2957">
        <v>-0.74518615627242968</v>
      </c>
      <c r="Q2957">
        <v>0.45734095257540291</v>
      </c>
      <c r="R2957">
        <v>148</v>
      </c>
      <c r="S2957">
        <v>0</v>
      </c>
      <c r="T2957">
        <v>-0.70580216815803964</v>
      </c>
      <c r="U2957">
        <v>49</v>
      </c>
      <c r="V2957">
        <v>3008</v>
      </c>
      <c r="W2957">
        <v>149</v>
      </c>
    </row>
    <row r="2958" spans="1:23">
      <c r="A2958" t="s">
        <v>471</v>
      </c>
      <c r="B2958" t="str">
        <f t="shared" si="46"/>
        <v>DR007_exceed_expectation_3_1</v>
      </c>
      <c r="C2958" t="s">
        <v>387</v>
      </c>
      <c r="D2958" t="s">
        <v>329</v>
      </c>
      <c r="E2958">
        <v>3</v>
      </c>
      <c r="F2958">
        <v>1</v>
      </c>
      <c r="G2958">
        <v>1</v>
      </c>
      <c r="H2958" t="s">
        <v>330</v>
      </c>
      <c r="I2958" t="s">
        <v>331</v>
      </c>
      <c r="K2958">
        <v>-0.59003004117342095</v>
      </c>
      <c r="L2958">
        <v>-7.1979256780707601E-2</v>
      </c>
      <c r="M2958">
        <v>-0.3064168350294052</v>
      </c>
      <c r="N2958">
        <v>0.5436241610738255</v>
      </c>
      <c r="O2958">
        <v>-3.2433089878096621E-3</v>
      </c>
      <c r="P2958">
        <v>-0.54197395282696292</v>
      </c>
      <c r="Q2958">
        <v>0.58865149836077146</v>
      </c>
      <c r="R2958">
        <v>148</v>
      </c>
      <c r="S2958">
        <v>0</v>
      </c>
      <c r="T2958">
        <v>-0.86676243167020672</v>
      </c>
      <c r="U2958">
        <v>52</v>
      </c>
      <c r="V2958">
        <v>3008</v>
      </c>
      <c r="W2958">
        <v>149</v>
      </c>
    </row>
    <row r="2959" spans="1:23">
      <c r="A2959" t="s">
        <v>471</v>
      </c>
      <c r="B2959" t="str">
        <f t="shared" si="46"/>
        <v>DR007_exceed_expectation_3_-1</v>
      </c>
      <c r="C2959" t="s">
        <v>387</v>
      </c>
      <c r="D2959" t="s">
        <v>329</v>
      </c>
      <c r="E2959">
        <v>3</v>
      </c>
      <c r="F2959">
        <v>-1</v>
      </c>
      <c r="G2959">
        <v>1</v>
      </c>
      <c r="H2959" t="s">
        <v>330</v>
      </c>
      <c r="I2959" t="s">
        <v>331</v>
      </c>
      <c r="K2959">
        <v>0.26188225019216738</v>
      </c>
      <c r="L2959">
        <v>1.9677916657880431E-2</v>
      </c>
      <c r="M2959">
        <v>8.3769202572486726E-2</v>
      </c>
      <c r="N2959">
        <v>0.44966442953020141</v>
      </c>
      <c r="O2959">
        <v>4.3271627621639889E-3</v>
      </c>
      <c r="P2959">
        <v>0.69648607053547007</v>
      </c>
      <c r="Q2959">
        <v>0.4872169021377496</v>
      </c>
      <c r="R2959">
        <v>148</v>
      </c>
      <c r="S2959">
        <v>0</v>
      </c>
      <c r="T2959">
        <v>-0.78968596499326926</v>
      </c>
      <c r="U2959">
        <v>52</v>
      </c>
      <c r="V2959">
        <v>3008</v>
      </c>
      <c r="W2959">
        <v>149</v>
      </c>
    </row>
    <row r="2960" spans="1:23">
      <c r="A2960" t="s">
        <v>471</v>
      </c>
      <c r="B2960" t="str">
        <f t="shared" si="46"/>
        <v>CREDIT_SPREAD_exceed_expectation_3_1</v>
      </c>
      <c r="C2960" t="s">
        <v>453</v>
      </c>
      <c r="D2960" t="s">
        <v>329</v>
      </c>
      <c r="E2960">
        <v>3</v>
      </c>
      <c r="F2960">
        <v>1</v>
      </c>
      <c r="G2960">
        <v>1</v>
      </c>
      <c r="H2960" t="s">
        <v>330</v>
      </c>
      <c r="I2960" t="s">
        <v>331</v>
      </c>
      <c r="K2960">
        <v>0.37018724283253901</v>
      </c>
      <c r="L2960">
        <v>2.6736393085492471E-2</v>
      </c>
      <c r="M2960">
        <v>0.1138200327664093</v>
      </c>
      <c r="N2960">
        <v>0.49664429530201343</v>
      </c>
      <c r="O2960">
        <v>4.7175699866583024E-3</v>
      </c>
      <c r="P2960">
        <v>0.78689667751494119</v>
      </c>
      <c r="Q2960">
        <v>0.43260060589420551</v>
      </c>
      <c r="R2960">
        <v>148</v>
      </c>
      <c r="S2960">
        <v>0</v>
      </c>
      <c r="T2960">
        <v>-0.45242782086280159</v>
      </c>
      <c r="U2960">
        <v>55</v>
      </c>
      <c r="V2960">
        <v>3008</v>
      </c>
      <c r="W2960">
        <v>149</v>
      </c>
    </row>
    <row r="2961" spans="1:23">
      <c r="A2961" t="s">
        <v>471</v>
      </c>
      <c r="B2961" t="str">
        <f t="shared" si="46"/>
        <v>CREDIT_SPREAD_exceed_expectation_3_-1</v>
      </c>
      <c r="C2961" t="s">
        <v>453</v>
      </c>
      <c r="D2961" t="s">
        <v>329</v>
      </c>
      <c r="E2961">
        <v>3</v>
      </c>
      <c r="F2961">
        <v>-1</v>
      </c>
      <c r="G2961">
        <v>1</v>
      </c>
      <c r="H2961" t="s">
        <v>330</v>
      </c>
      <c r="I2961" t="s">
        <v>331</v>
      </c>
      <c r="K2961">
        <v>-0.6224356803338722</v>
      </c>
      <c r="L2961">
        <v>-7.8359095446660865E-2</v>
      </c>
      <c r="M2961">
        <v>-0.33358406957760572</v>
      </c>
      <c r="N2961">
        <v>0.48322147651006708</v>
      </c>
      <c r="O2961">
        <v>-3.9164999885996053E-3</v>
      </c>
      <c r="P2961">
        <v>-0.66652921542840982</v>
      </c>
      <c r="Q2961">
        <v>0.50611060162331589</v>
      </c>
      <c r="R2961">
        <v>148</v>
      </c>
      <c r="S2961">
        <v>0</v>
      </c>
      <c r="T2961">
        <v>-0.80623089164185302</v>
      </c>
      <c r="U2961">
        <v>55</v>
      </c>
      <c r="V2961">
        <v>3008</v>
      </c>
      <c r="W2961">
        <v>149</v>
      </c>
    </row>
    <row r="2962" spans="1:23">
      <c r="A2962" t="s">
        <v>471</v>
      </c>
      <c r="B2962" t="str">
        <f t="shared" si="46"/>
        <v>electricity_yoy_exceed_expectation_6_1</v>
      </c>
      <c r="C2962" t="s">
        <v>435</v>
      </c>
      <c r="D2962" t="s">
        <v>329</v>
      </c>
      <c r="E2962">
        <v>6</v>
      </c>
      <c r="F2962">
        <v>1</v>
      </c>
      <c r="G2962">
        <v>-1</v>
      </c>
      <c r="H2962" t="s">
        <v>330</v>
      </c>
      <c r="I2962" t="s">
        <v>331</v>
      </c>
      <c r="K2962">
        <v>-0.67960579719431569</v>
      </c>
      <c r="L2962">
        <v>-9.0949640916035301E-2</v>
      </c>
      <c r="M2962">
        <v>-0.38720712920632222</v>
      </c>
      <c r="N2962">
        <v>0.50335570469798663</v>
      </c>
      <c r="O2962">
        <v>-4.6853543385256416E-3</v>
      </c>
      <c r="P2962">
        <v>-0.75023786892307587</v>
      </c>
      <c r="Q2962">
        <v>0.45430249151325092</v>
      </c>
      <c r="R2962">
        <v>148</v>
      </c>
      <c r="S2962">
        <v>0</v>
      </c>
      <c r="T2962">
        <v>-0.85728185505817101</v>
      </c>
      <c r="U2962">
        <v>41</v>
      </c>
      <c r="V2962">
        <v>3008</v>
      </c>
      <c r="W2962">
        <v>149</v>
      </c>
    </row>
    <row r="2963" spans="1:23">
      <c r="A2963" t="s">
        <v>471</v>
      </c>
      <c r="B2963" t="str">
        <f t="shared" si="46"/>
        <v>electricity_yoy_exceed_expectation_6_-1</v>
      </c>
      <c r="C2963" t="s">
        <v>435</v>
      </c>
      <c r="D2963" t="s">
        <v>329</v>
      </c>
      <c r="E2963">
        <v>6</v>
      </c>
      <c r="F2963">
        <v>-1</v>
      </c>
      <c r="G2963">
        <v>-1</v>
      </c>
      <c r="H2963" t="s">
        <v>330</v>
      </c>
      <c r="I2963" t="s">
        <v>331</v>
      </c>
      <c r="K2963">
        <v>0.61467907229591967</v>
      </c>
      <c r="L2963">
        <v>4.0956915758439523E-2</v>
      </c>
      <c r="M2963">
        <v>0.1743691301278627</v>
      </c>
      <c r="N2963">
        <v>0.48322147651006708</v>
      </c>
      <c r="O2963">
        <v>6.2116681137951869E-3</v>
      </c>
      <c r="P2963">
        <v>0.96781921804052939</v>
      </c>
      <c r="Q2963">
        <v>0.3347135628030854</v>
      </c>
      <c r="R2963">
        <v>148</v>
      </c>
      <c r="S2963">
        <v>0</v>
      </c>
      <c r="T2963">
        <v>-0.60976381915883637</v>
      </c>
      <c r="U2963">
        <v>41</v>
      </c>
      <c r="V2963">
        <v>3008</v>
      </c>
      <c r="W2963">
        <v>149</v>
      </c>
    </row>
    <row r="2964" spans="1:23">
      <c r="A2964" t="s">
        <v>471</v>
      </c>
      <c r="B2964" t="str">
        <f t="shared" si="46"/>
        <v>electricity_ytd_yoy_exceed_expectation_6_1</v>
      </c>
      <c r="C2964" t="s">
        <v>436</v>
      </c>
      <c r="D2964" t="s">
        <v>329</v>
      </c>
      <c r="E2964">
        <v>6</v>
      </c>
      <c r="F2964">
        <v>1</v>
      </c>
      <c r="G2964">
        <v>-1</v>
      </c>
      <c r="H2964" t="s">
        <v>330</v>
      </c>
      <c r="I2964" t="s">
        <v>331</v>
      </c>
      <c r="K2964">
        <v>-0.160913493236606</v>
      </c>
      <c r="L2964">
        <v>-1.4590402460044951E-2</v>
      </c>
      <c r="M2964">
        <v>-6.2106978422205639E-2</v>
      </c>
      <c r="N2964">
        <v>0.53020134228187921</v>
      </c>
      <c r="O2964">
        <v>1.5837212038553451E-3</v>
      </c>
      <c r="P2964">
        <v>0.2607234843271804</v>
      </c>
      <c r="Q2964">
        <v>0.79466817281263702</v>
      </c>
      <c r="R2964">
        <v>148</v>
      </c>
      <c r="S2964">
        <v>0</v>
      </c>
      <c r="T2964">
        <v>-0.68749490815951253</v>
      </c>
      <c r="U2964">
        <v>21</v>
      </c>
      <c r="V2964">
        <v>3008</v>
      </c>
      <c r="W2964">
        <v>149</v>
      </c>
    </row>
    <row r="2965" spans="1:23">
      <c r="A2965" t="s">
        <v>471</v>
      </c>
      <c r="B2965" t="str">
        <f t="shared" si="46"/>
        <v>electricity_ytd_yoy_exceed_expectation_6_-1</v>
      </c>
      <c r="C2965" t="s">
        <v>436</v>
      </c>
      <c r="D2965" t="s">
        <v>329</v>
      </c>
      <c r="E2965">
        <v>6</v>
      </c>
      <c r="F2965">
        <v>-1</v>
      </c>
      <c r="G2965">
        <v>-1</v>
      </c>
      <c r="H2965" t="s">
        <v>330</v>
      </c>
      <c r="I2965" t="s">
        <v>331</v>
      </c>
      <c r="K2965">
        <v>-0.38345592500255032</v>
      </c>
      <c r="L2965">
        <v>-3.9706675859955798E-2</v>
      </c>
      <c r="M2965">
        <v>-0.1690194405263987</v>
      </c>
      <c r="N2965">
        <v>0.44966442953020141</v>
      </c>
      <c r="O2965">
        <v>-4.5308517869883952E-4</v>
      </c>
      <c r="P2965">
        <v>-7.3172571099486605E-2</v>
      </c>
      <c r="Q2965">
        <v>0.94176759177283942</v>
      </c>
      <c r="R2965">
        <v>148</v>
      </c>
      <c r="S2965">
        <v>0</v>
      </c>
      <c r="T2965">
        <v>-0.71616639992387598</v>
      </c>
      <c r="U2965">
        <v>21</v>
      </c>
      <c r="V2965">
        <v>3008</v>
      </c>
      <c r="W2965">
        <v>149</v>
      </c>
    </row>
    <row r="2966" spans="1:23">
      <c r="A2966" t="s">
        <v>471</v>
      </c>
      <c r="B2966" t="str">
        <f t="shared" si="46"/>
        <v>industrial_value_added_yoy_exceed_expectation_6_1</v>
      </c>
      <c r="C2966" t="s">
        <v>437</v>
      </c>
      <c r="D2966" t="s">
        <v>329</v>
      </c>
      <c r="E2966">
        <v>6</v>
      </c>
      <c r="F2966">
        <v>1</v>
      </c>
      <c r="G2966">
        <v>-1</v>
      </c>
      <c r="H2966" t="s">
        <v>330</v>
      </c>
      <c r="I2966" t="s">
        <v>331</v>
      </c>
      <c r="K2966">
        <v>-0.64513681924759392</v>
      </c>
      <c r="L2966">
        <v>-8.3134487283405445E-2</v>
      </c>
      <c r="M2966">
        <v>-0.35392128718060822</v>
      </c>
      <c r="N2966">
        <v>0.46979865771812079</v>
      </c>
      <c r="O2966">
        <v>-4.2840313831717172E-3</v>
      </c>
      <c r="P2966">
        <v>-0.72037480835082146</v>
      </c>
      <c r="Q2966">
        <v>0.47243047123776932</v>
      </c>
      <c r="R2966">
        <v>148</v>
      </c>
      <c r="S2966">
        <v>0</v>
      </c>
      <c r="T2966">
        <v>-0.78262905432412133</v>
      </c>
      <c r="U2966">
        <v>47</v>
      </c>
      <c r="V2966">
        <v>3008</v>
      </c>
      <c r="W2966">
        <v>149</v>
      </c>
    </row>
    <row r="2967" spans="1:23">
      <c r="A2967" t="s">
        <v>471</v>
      </c>
      <c r="B2967" t="str">
        <f t="shared" si="46"/>
        <v>industrial_value_added_yoy_exceed_expectation_6_-1</v>
      </c>
      <c r="C2967" t="s">
        <v>437</v>
      </c>
      <c r="D2967" t="s">
        <v>329</v>
      </c>
      <c r="E2967">
        <v>6</v>
      </c>
      <c r="F2967">
        <v>-1</v>
      </c>
      <c r="G2967">
        <v>-1</v>
      </c>
      <c r="H2967" t="s">
        <v>330</v>
      </c>
      <c r="I2967" t="s">
        <v>331</v>
      </c>
      <c r="K2967">
        <v>0.45784021058027952</v>
      </c>
      <c r="L2967">
        <v>3.2084035157339708E-2</v>
      </c>
      <c r="M2967">
        <v>0.13658859748690819</v>
      </c>
      <c r="N2967">
        <v>0.51006711409395977</v>
      </c>
      <c r="O2967">
        <v>5.2521348922067541E-3</v>
      </c>
      <c r="P2967">
        <v>0.85899711928391942</v>
      </c>
      <c r="Q2967">
        <v>0.3917312430270512</v>
      </c>
      <c r="R2967">
        <v>148</v>
      </c>
      <c r="S2967">
        <v>0</v>
      </c>
      <c r="T2967">
        <v>-0.51951105863708436</v>
      </c>
      <c r="U2967">
        <v>47</v>
      </c>
      <c r="V2967">
        <v>3008</v>
      </c>
      <c r="W2967">
        <v>149</v>
      </c>
    </row>
    <row r="2968" spans="1:23">
      <c r="A2968" t="s">
        <v>471</v>
      </c>
      <c r="B2968" t="str">
        <f t="shared" si="46"/>
        <v>fixedasset_investment_yoy_exceed_expectation_6_1</v>
      </c>
      <c r="C2968" t="s">
        <v>344</v>
      </c>
      <c r="D2968" t="s">
        <v>329</v>
      </c>
      <c r="E2968">
        <v>6</v>
      </c>
      <c r="F2968">
        <v>1</v>
      </c>
      <c r="G2968">
        <v>1</v>
      </c>
      <c r="H2968" t="s">
        <v>330</v>
      </c>
      <c r="I2968" t="s">
        <v>331</v>
      </c>
      <c r="K2968">
        <v>2.6798203816819521E-2</v>
      </c>
      <c r="L2968">
        <v>2.217963370046316E-3</v>
      </c>
      <c r="M2968">
        <v>9.4414542092587667E-3</v>
      </c>
      <c r="N2968">
        <v>0.47651006711409388</v>
      </c>
      <c r="O2968">
        <v>2.9572379975826789E-3</v>
      </c>
      <c r="P2968">
        <v>0.48378679246458078</v>
      </c>
      <c r="Q2968">
        <v>0.62925223146088494</v>
      </c>
      <c r="R2968">
        <v>148</v>
      </c>
      <c r="S2968">
        <v>0</v>
      </c>
      <c r="T2968">
        <v>-0.68975018826792012</v>
      </c>
      <c r="U2968">
        <v>42</v>
      </c>
      <c r="V2968">
        <v>3008</v>
      </c>
      <c r="W2968">
        <v>149</v>
      </c>
    </row>
    <row r="2969" spans="1:23">
      <c r="A2969" t="s">
        <v>471</v>
      </c>
      <c r="B2969" t="str">
        <f t="shared" si="46"/>
        <v>fixedasset_investment_yoy_exceed_expectation_6_-1</v>
      </c>
      <c r="C2969" t="s">
        <v>344</v>
      </c>
      <c r="D2969" t="s">
        <v>329</v>
      </c>
      <c r="E2969">
        <v>6</v>
      </c>
      <c r="F2969">
        <v>-1</v>
      </c>
      <c r="G2969">
        <v>1</v>
      </c>
      <c r="H2969" t="s">
        <v>330</v>
      </c>
      <c r="I2969" t="s">
        <v>331</v>
      </c>
      <c r="K2969">
        <v>-0.49616797903206422</v>
      </c>
      <c r="L2969">
        <v>-5.5811916522441329E-2</v>
      </c>
      <c r="M2969">
        <v>-0.2375808641810882</v>
      </c>
      <c r="N2969">
        <v>0.51006711409395977</v>
      </c>
      <c r="O2969">
        <v>-1.8159727099606099E-3</v>
      </c>
      <c r="P2969">
        <v>-0.29489068977302391</v>
      </c>
      <c r="Q2969">
        <v>0.76849063618051128</v>
      </c>
      <c r="R2969">
        <v>148</v>
      </c>
      <c r="S2969">
        <v>0</v>
      </c>
      <c r="T2969">
        <v>-0.73240108371126666</v>
      </c>
      <c r="U2969">
        <v>42</v>
      </c>
      <c r="V2969">
        <v>3008</v>
      </c>
      <c r="W2969">
        <v>149</v>
      </c>
    </row>
    <row r="2970" spans="1:23">
      <c r="A2970" t="s">
        <v>471</v>
      </c>
      <c r="B2970" t="str">
        <f t="shared" si="46"/>
        <v>fixedasset_investment_ytd_yoy_exceed_expectation_6_1</v>
      </c>
      <c r="C2970" t="s">
        <v>390</v>
      </c>
      <c r="D2970" t="s">
        <v>329</v>
      </c>
      <c r="E2970">
        <v>6</v>
      </c>
      <c r="F2970">
        <v>1</v>
      </c>
      <c r="G2970">
        <v>-1</v>
      </c>
      <c r="H2970" t="s">
        <v>330</v>
      </c>
      <c r="I2970" t="s">
        <v>331</v>
      </c>
      <c r="K2970">
        <v>-0.52133004228522006</v>
      </c>
      <c r="L2970">
        <v>-5.9855694910646802E-2</v>
      </c>
      <c r="M2970">
        <v>-0.25479698393598949</v>
      </c>
      <c r="N2970">
        <v>0.46308724832214759</v>
      </c>
      <c r="O2970">
        <v>-2.08062877783111E-3</v>
      </c>
      <c r="P2970">
        <v>-0.33674940957804023</v>
      </c>
      <c r="Q2970">
        <v>0.7367828453655656</v>
      </c>
      <c r="R2970">
        <v>148</v>
      </c>
      <c r="S2970">
        <v>0</v>
      </c>
      <c r="T2970">
        <v>-0.79897740741439482</v>
      </c>
      <c r="U2970">
        <v>17</v>
      </c>
      <c r="V2970">
        <v>3008</v>
      </c>
      <c r="W2970">
        <v>149</v>
      </c>
    </row>
    <row r="2971" spans="1:23">
      <c r="A2971" t="s">
        <v>471</v>
      </c>
      <c r="B2971" t="str">
        <f t="shared" si="46"/>
        <v>fixedasset_investment_ytd_yoy_exceed_expectation_6_-1</v>
      </c>
      <c r="C2971" t="s">
        <v>390</v>
      </c>
      <c r="D2971" t="s">
        <v>329</v>
      </c>
      <c r="E2971">
        <v>6</v>
      </c>
      <c r="F2971">
        <v>-1</v>
      </c>
      <c r="G2971">
        <v>-1</v>
      </c>
      <c r="H2971" t="s">
        <v>330</v>
      </c>
      <c r="I2971" t="s">
        <v>331</v>
      </c>
      <c r="K2971">
        <v>8.0773517989477295E-2</v>
      </c>
      <c r="L2971">
        <v>6.5287349384197668E-3</v>
      </c>
      <c r="M2971">
        <v>2.7791874669739751E-2</v>
      </c>
      <c r="N2971">
        <v>0.52348993288590606</v>
      </c>
      <c r="O2971">
        <v>3.4242014538455922E-3</v>
      </c>
      <c r="P2971">
        <v>0.54235981704910696</v>
      </c>
      <c r="Q2971">
        <v>0.58838637738362998</v>
      </c>
      <c r="R2971">
        <v>148</v>
      </c>
      <c r="S2971">
        <v>0</v>
      </c>
      <c r="T2971">
        <v>-0.73271836310230809</v>
      </c>
      <c r="U2971">
        <v>17</v>
      </c>
      <c r="V2971">
        <v>3008</v>
      </c>
      <c r="W2971">
        <v>149</v>
      </c>
    </row>
    <row r="2972" spans="1:23">
      <c r="A2972" t="s">
        <v>471</v>
      </c>
      <c r="B2972" t="str">
        <f t="shared" si="46"/>
        <v>pmi_manufacturing_exceed_expectation_6_1</v>
      </c>
      <c r="C2972" t="s">
        <v>347</v>
      </c>
      <c r="D2972" t="s">
        <v>329</v>
      </c>
      <c r="E2972">
        <v>6</v>
      </c>
      <c r="F2972">
        <v>1</v>
      </c>
      <c r="G2972">
        <v>1</v>
      </c>
      <c r="H2972" t="s">
        <v>330</v>
      </c>
      <c r="I2972" t="s">
        <v>331</v>
      </c>
      <c r="K2972">
        <v>-3.9452339475554599E-2</v>
      </c>
      <c r="L2972">
        <v>-3.366469204188816E-3</v>
      </c>
      <c r="M2972">
        <v>-1.43302668997226E-2</v>
      </c>
      <c r="N2972">
        <v>0.50335570469798663</v>
      </c>
      <c r="O2972">
        <v>2.57795977749831E-3</v>
      </c>
      <c r="P2972">
        <v>0.41684199733379868</v>
      </c>
      <c r="Q2972">
        <v>0.67739794531545572</v>
      </c>
      <c r="R2972">
        <v>148</v>
      </c>
      <c r="S2972">
        <v>0</v>
      </c>
      <c r="T2972">
        <v>-0.56017764206118204</v>
      </c>
      <c r="U2972">
        <v>48</v>
      </c>
      <c r="V2972">
        <v>3008</v>
      </c>
      <c r="W2972">
        <v>149</v>
      </c>
    </row>
    <row r="2973" spans="1:23">
      <c r="A2973" t="s">
        <v>471</v>
      </c>
      <c r="B2973" t="str">
        <f t="shared" si="46"/>
        <v>pmi_manufacturing_exceed_expectation_6_-1</v>
      </c>
      <c r="C2973" t="s">
        <v>347</v>
      </c>
      <c r="D2973" t="s">
        <v>329</v>
      </c>
      <c r="E2973">
        <v>6</v>
      </c>
      <c r="F2973">
        <v>-1</v>
      </c>
      <c r="G2973">
        <v>1</v>
      </c>
      <c r="H2973" t="s">
        <v>330</v>
      </c>
      <c r="I2973" t="s">
        <v>331</v>
      </c>
      <c r="K2973">
        <v>-0.46141786043930788</v>
      </c>
      <c r="L2973">
        <v>-5.0521351307997842E-2</v>
      </c>
      <c r="M2973">
        <v>-0.21505749925691359</v>
      </c>
      <c r="N2973">
        <v>0.47651006711409388</v>
      </c>
      <c r="O2973">
        <v>-1.247497649980877E-3</v>
      </c>
      <c r="P2973">
        <v>-0.19814187308210179</v>
      </c>
      <c r="Q2973">
        <v>0.84320596676721959</v>
      </c>
      <c r="R2973">
        <v>148</v>
      </c>
      <c r="S2973">
        <v>0</v>
      </c>
      <c r="T2973">
        <v>-0.77258567778456821</v>
      </c>
      <c r="U2973">
        <v>48</v>
      </c>
      <c r="V2973">
        <v>3008</v>
      </c>
      <c r="W2973">
        <v>149</v>
      </c>
    </row>
    <row r="2974" spans="1:23">
      <c r="A2974" t="s">
        <v>471</v>
      </c>
      <c r="B2974" t="str">
        <f t="shared" si="46"/>
        <v>pmi_manufacturing_neworder_exceed_expectation_6_1</v>
      </c>
      <c r="C2974" t="s">
        <v>424</v>
      </c>
      <c r="D2974" t="s">
        <v>329</v>
      </c>
      <c r="E2974">
        <v>6</v>
      </c>
      <c r="F2974">
        <v>1</v>
      </c>
      <c r="G2974">
        <v>1</v>
      </c>
      <c r="H2974" t="s">
        <v>330</v>
      </c>
      <c r="I2974" t="s">
        <v>331</v>
      </c>
      <c r="K2974">
        <v>-0.27491921664105379</v>
      </c>
      <c r="L2974">
        <v>-2.6572418689817971E-2</v>
      </c>
      <c r="M2974">
        <v>-0.11311016842398081</v>
      </c>
      <c r="N2974">
        <v>0.49664429530201343</v>
      </c>
      <c r="O2974">
        <v>5.8786727588487154E-4</v>
      </c>
      <c r="P2974">
        <v>9.6976607000072573E-2</v>
      </c>
      <c r="Q2974">
        <v>0.92287617244299169</v>
      </c>
      <c r="R2974">
        <v>148</v>
      </c>
      <c r="S2974">
        <v>0</v>
      </c>
      <c r="T2974">
        <v>-0.56017764206118292</v>
      </c>
      <c r="U2974">
        <v>45</v>
      </c>
      <c r="V2974">
        <v>3008</v>
      </c>
      <c r="W2974">
        <v>149</v>
      </c>
    </row>
    <row r="2975" spans="1:23">
      <c r="A2975" t="s">
        <v>471</v>
      </c>
      <c r="B2975" t="str">
        <f t="shared" si="46"/>
        <v>pmi_manufacturing_neworder_exceed_expectation_6_-1</v>
      </c>
      <c r="C2975" t="s">
        <v>424</v>
      </c>
      <c r="D2975" t="s">
        <v>329</v>
      </c>
      <c r="E2975">
        <v>6</v>
      </c>
      <c r="F2975">
        <v>-1</v>
      </c>
      <c r="G2975">
        <v>1</v>
      </c>
      <c r="H2975" t="s">
        <v>330</v>
      </c>
      <c r="I2975" t="s">
        <v>331</v>
      </c>
      <c r="K2975">
        <v>-0.28651561863394071</v>
      </c>
      <c r="L2975">
        <v>-2.7886330498771868E-2</v>
      </c>
      <c r="M2975">
        <v>-0.1187030648682168</v>
      </c>
      <c r="N2975">
        <v>0.48322147651006708</v>
      </c>
      <c r="O2975">
        <v>5.1634063929386796E-4</v>
      </c>
      <c r="P2975">
        <v>8.3617368436613271E-2</v>
      </c>
      <c r="Q2975">
        <v>0.93347365008273031</v>
      </c>
      <c r="R2975">
        <v>148</v>
      </c>
      <c r="S2975">
        <v>0</v>
      </c>
      <c r="T2975">
        <v>-0.70163255926700874</v>
      </c>
      <c r="U2975">
        <v>45</v>
      </c>
      <c r="V2975">
        <v>3008</v>
      </c>
      <c r="W2975">
        <v>149</v>
      </c>
    </row>
    <row r="2976" spans="1:23">
      <c r="A2976" t="s">
        <v>471</v>
      </c>
      <c r="B2976" t="str">
        <f t="shared" si="46"/>
        <v>pmi_nonmanufacturing_exceed_expectation_6_1</v>
      </c>
      <c r="C2976" t="s">
        <v>342</v>
      </c>
      <c r="D2976" t="s">
        <v>329</v>
      </c>
      <c r="E2976">
        <v>6</v>
      </c>
      <c r="F2976">
        <v>1</v>
      </c>
      <c r="G2976">
        <v>-1</v>
      </c>
      <c r="H2976" t="s">
        <v>330</v>
      </c>
      <c r="I2976" t="s">
        <v>331</v>
      </c>
      <c r="K2976">
        <v>-0.59624165285463482</v>
      </c>
      <c r="L2976">
        <v>-7.3165478815244156E-2</v>
      </c>
      <c r="M2976">
        <v>-0.31146800876091679</v>
      </c>
      <c r="N2976">
        <v>0.49664429530201343</v>
      </c>
      <c r="O2976">
        <v>-3.2332883949134882E-3</v>
      </c>
      <c r="P2976">
        <v>-0.52478695632637562</v>
      </c>
      <c r="Q2976">
        <v>0.60051649667150042</v>
      </c>
      <c r="R2976">
        <v>148</v>
      </c>
      <c r="S2976">
        <v>0</v>
      </c>
      <c r="T2976">
        <v>-0.76157776342054084</v>
      </c>
      <c r="U2976">
        <v>52</v>
      </c>
      <c r="V2976">
        <v>3008</v>
      </c>
      <c r="W2976">
        <v>149</v>
      </c>
    </row>
    <row r="2977" spans="1:23">
      <c r="A2977" t="s">
        <v>471</v>
      </c>
      <c r="B2977" t="str">
        <f t="shared" si="46"/>
        <v>pmi_nonmanufacturing_exceed_expectation_6_-1</v>
      </c>
      <c r="C2977" t="s">
        <v>342</v>
      </c>
      <c r="D2977" t="s">
        <v>329</v>
      </c>
      <c r="E2977">
        <v>6</v>
      </c>
      <c r="F2977">
        <v>-1</v>
      </c>
      <c r="G2977">
        <v>-1</v>
      </c>
      <c r="H2977" t="s">
        <v>330</v>
      </c>
      <c r="I2977" t="s">
        <v>331</v>
      </c>
      <c r="K2977">
        <v>0.28129565075967727</v>
      </c>
      <c r="L2977">
        <v>2.0982965601594291E-2</v>
      </c>
      <c r="M2977">
        <v>8.9325220304110137E-2</v>
      </c>
      <c r="N2977">
        <v>0.48322147651006708</v>
      </c>
      <c r="O2977">
        <v>4.5558565700546489E-3</v>
      </c>
      <c r="P2977">
        <v>0.72296610725384947</v>
      </c>
      <c r="Q2977">
        <v>0.47084167733286147</v>
      </c>
      <c r="R2977">
        <v>148</v>
      </c>
      <c r="S2977">
        <v>0</v>
      </c>
      <c r="T2977">
        <v>-0.54046783303497004</v>
      </c>
      <c r="U2977">
        <v>52</v>
      </c>
      <c r="V2977">
        <v>3008</v>
      </c>
      <c r="W2977">
        <v>149</v>
      </c>
    </row>
    <row r="2978" spans="1:23">
      <c r="A2978" t="s">
        <v>471</v>
      </c>
      <c r="B2978" t="str">
        <f t="shared" si="46"/>
        <v>export_yoy_exceed_expectation_6_1</v>
      </c>
      <c r="C2978" t="s">
        <v>438</v>
      </c>
      <c r="D2978" t="s">
        <v>329</v>
      </c>
      <c r="E2978">
        <v>6</v>
      </c>
      <c r="F2978">
        <v>1</v>
      </c>
      <c r="G2978">
        <v>-1</v>
      </c>
      <c r="H2978" t="s">
        <v>330</v>
      </c>
      <c r="I2978" t="s">
        <v>331</v>
      </c>
      <c r="K2978">
        <v>-0.3790265758907212</v>
      </c>
      <c r="L2978">
        <v>-3.9130603200183023E-2</v>
      </c>
      <c r="M2978">
        <v>-0.1665671797699462</v>
      </c>
      <c r="N2978">
        <v>0.46979865771812079</v>
      </c>
      <c r="O2978">
        <v>-2.2543398905682389E-4</v>
      </c>
      <c r="P2978">
        <v>-3.5381535496912302E-2</v>
      </c>
      <c r="Q2978">
        <v>0.97182318363213338</v>
      </c>
      <c r="R2978">
        <v>148</v>
      </c>
      <c r="S2978">
        <v>0</v>
      </c>
      <c r="T2978">
        <v>-0.70780667937335184</v>
      </c>
      <c r="U2978">
        <v>55</v>
      </c>
      <c r="V2978">
        <v>3008</v>
      </c>
      <c r="W2978">
        <v>149</v>
      </c>
    </row>
    <row r="2979" spans="1:23">
      <c r="A2979" t="s">
        <v>471</v>
      </c>
      <c r="B2979" t="str">
        <f t="shared" si="46"/>
        <v>export_yoy_exceed_expectation_6_-1</v>
      </c>
      <c r="C2979" t="s">
        <v>438</v>
      </c>
      <c r="D2979" t="s">
        <v>329</v>
      </c>
      <c r="E2979">
        <v>6</v>
      </c>
      <c r="F2979">
        <v>-1</v>
      </c>
      <c r="G2979">
        <v>-1</v>
      </c>
      <c r="H2979" t="s">
        <v>330</v>
      </c>
      <c r="I2979" t="s">
        <v>331</v>
      </c>
      <c r="K2979">
        <v>-0.16689862388662879</v>
      </c>
      <c r="L2979">
        <v>-1.5181187773545379E-2</v>
      </c>
      <c r="M2979">
        <v>-6.4621739155444835E-2</v>
      </c>
      <c r="N2979">
        <v>0.53020134228187921</v>
      </c>
      <c r="O2979">
        <v>1.709553635358929E-3</v>
      </c>
      <c r="P2979">
        <v>0.27207485363545808</v>
      </c>
      <c r="Q2979">
        <v>0.78594365339697803</v>
      </c>
      <c r="R2979">
        <v>148</v>
      </c>
      <c r="S2979">
        <v>0</v>
      </c>
      <c r="T2979">
        <v>-0.70971669688885197</v>
      </c>
      <c r="U2979">
        <v>55</v>
      </c>
      <c r="V2979">
        <v>3008</v>
      </c>
      <c r="W2979">
        <v>149</v>
      </c>
    </row>
    <row r="2980" spans="1:23">
      <c r="A2980" t="s">
        <v>471</v>
      </c>
      <c r="B2980" t="str">
        <f t="shared" si="46"/>
        <v>trade_balance_yoy_exceed_expectation_6_1</v>
      </c>
      <c r="C2980" t="s">
        <v>439</v>
      </c>
      <c r="D2980" t="s">
        <v>329</v>
      </c>
      <c r="E2980">
        <v>6</v>
      </c>
      <c r="F2980">
        <v>1</v>
      </c>
      <c r="G2980">
        <v>1</v>
      </c>
      <c r="H2980" t="s">
        <v>330</v>
      </c>
      <c r="I2980" t="s">
        <v>331</v>
      </c>
      <c r="K2980">
        <v>7.527212368479641E-2</v>
      </c>
      <c r="L2980">
        <v>6.0985038253289492E-3</v>
      </c>
      <c r="M2980">
        <v>2.59604037667003E-2</v>
      </c>
      <c r="N2980">
        <v>0.4563758389261745</v>
      </c>
      <c r="O2980">
        <v>3.305016212314018E-3</v>
      </c>
      <c r="P2980">
        <v>0.52942332751378829</v>
      </c>
      <c r="Q2980">
        <v>0.59730504405034301</v>
      </c>
      <c r="R2980">
        <v>148</v>
      </c>
      <c r="S2980">
        <v>0</v>
      </c>
      <c r="T2980">
        <v>-0.53097801290284596</v>
      </c>
      <c r="U2980">
        <v>53</v>
      </c>
      <c r="V2980">
        <v>3008</v>
      </c>
      <c r="W2980">
        <v>149</v>
      </c>
    </row>
    <row r="2981" spans="1:23">
      <c r="A2981" t="s">
        <v>471</v>
      </c>
      <c r="B2981" t="str">
        <f t="shared" si="46"/>
        <v>trade_balance_yoy_exceed_expectation_6_-1</v>
      </c>
      <c r="C2981" t="s">
        <v>439</v>
      </c>
      <c r="D2981" t="s">
        <v>329</v>
      </c>
      <c r="E2981">
        <v>6</v>
      </c>
      <c r="F2981">
        <v>-1</v>
      </c>
      <c r="G2981">
        <v>1</v>
      </c>
      <c r="H2981" t="s">
        <v>330</v>
      </c>
      <c r="I2981" t="s">
        <v>331</v>
      </c>
      <c r="K2981">
        <v>-0.51888103228934468</v>
      </c>
      <c r="L2981">
        <v>-5.9453667346440968E-2</v>
      </c>
      <c r="M2981">
        <v>-0.25308522449626247</v>
      </c>
      <c r="N2981">
        <v>0.53691275167785235</v>
      </c>
      <c r="O2981">
        <v>-2.0776443766375818E-3</v>
      </c>
      <c r="P2981">
        <v>-0.3394370312670531</v>
      </c>
      <c r="Q2981">
        <v>0.73476171205451069</v>
      </c>
      <c r="R2981">
        <v>148</v>
      </c>
      <c r="S2981">
        <v>0</v>
      </c>
      <c r="T2981">
        <v>-0.6727067256200282</v>
      </c>
      <c r="U2981">
        <v>53</v>
      </c>
      <c r="V2981">
        <v>3008</v>
      </c>
      <c r="W2981">
        <v>149</v>
      </c>
    </row>
    <row r="2982" spans="1:23">
      <c r="A2982" t="s">
        <v>471</v>
      </c>
      <c r="B2982" t="str">
        <f t="shared" si="46"/>
        <v>CPI_exceed_expectation_6_1</v>
      </c>
      <c r="C2982" t="s">
        <v>386</v>
      </c>
      <c r="D2982" t="s">
        <v>329</v>
      </c>
      <c r="E2982">
        <v>6</v>
      </c>
      <c r="F2982">
        <v>1</v>
      </c>
      <c r="G2982">
        <v>-1</v>
      </c>
      <c r="H2982" t="s">
        <v>330</v>
      </c>
      <c r="I2982" t="s">
        <v>331</v>
      </c>
      <c r="K2982">
        <v>-0.61844812787223491</v>
      </c>
      <c r="L2982">
        <v>-7.7547559557358592E-2</v>
      </c>
      <c r="M2982">
        <v>-0.33012817658104993</v>
      </c>
      <c r="N2982">
        <v>0.46308724832214759</v>
      </c>
      <c r="O2982">
        <v>-3.67582541722326E-3</v>
      </c>
      <c r="P2982">
        <v>-0.59735501622496567</v>
      </c>
      <c r="Q2982">
        <v>0.55118321102994461</v>
      </c>
      <c r="R2982">
        <v>148</v>
      </c>
      <c r="S2982">
        <v>0</v>
      </c>
      <c r="T2982">
        <v>-0.68845795744439564</v>
      </c>
      <c r="U2982">
        <v>35</v>
      </c>
      <c r="V2982">
        <v>3008</v>
      </c>
      <c r="W2982">
        <v>149</v>
      </c>
    </row>
    <row r="2983" spans="1:23">
      <c r="A2983" t="s">
        <v>471</v>
      </c>
      <c r="B2983" t="str">
        <f t="shared" si="46"/>
        <v>CPI_exceed_expectation_6_-1</v>
      </c>
      <c r="C2983" t="s">
        <v>386</v>
      </c>
      <c r="D2983" t="s">
        <v>329</v>
      </c>
      <c r="E2983">
        <v>6</v>
      </c>
      <c r="F2983">
        <v>-1</v>
      </c>
      <c r="G2983">
        <v>-1</v>
      </c>
      <c r="H2983" t="s">
        <v>330</v>
      </c>
      <c r="I2983" t="s">
        <v>331</v>
      </c>
      <c r="K2983">
        <v>0.35586758170076788</v>
      </c>
      <c r="L2983">
        <v>2.5833112444333391E-2</v>
      </c>
      <c r="M2983">
        <v>0.10997429648773201</v>
      </c>
      <c r="N2983">
        <v>0.52348993288590606</v>
      </c>
      <c r="O2983">
        <v>4.8188172447653074E-3</v>
      </c>
      <c r="P2983">
        <v>0.78881637130114513</v>
      </c>
      <c r="Q2983">
        <v>0.43148110547694579</v>
      </c>
      <c r="R2983">
        <v>148</v>
      </c>
      <c r="S2983">
        <v>0</v>
      </c>
      <c r="T2983">
        <v>-0.68165321378167476</v>
      </c>
      <c r="U2983">
        <v>35</v>
      </c>
      <c r="V2983">
        <v>3008</v>
      </c>
      <c r="W2983">
        <v>149</v>
      </c>
    </row>
    <row r="2984" spans="1:23">
      <c r="A2984" t="s">
        <v>471</v>
      </c>
      <c r="B2984" t="str">
        <f t="shared" si="46"/>
        <v>core_CPI_exceed_expectation_6_1</v>
      </c>
      <c r="C2984" t="s">
        <v>440</v>
      </c>
      <c r="D2984" t="s">
        <v>329</v>
      </c>
      <c r="E2984">
        <v>6</v>
      </c>
      <c r="F2984">
        <v>1</v>
      </c>
      <c r="G2984">
        <v>-1</v>
      </c>
      <c r="H2984" t="s">
        <v>330</v>
      </c>
      <c r="I2984" t="s">
        <v>331</v>
      </c>
      <c r="K2984">
        <v>-8.8074393254669037E-3</v>
      </c>
      <c r="L2984">
        <v>-7.4085124034162231E-4</v>
      </c>
      <c r="M2984">
        <v>-3.1536447417457899E-3</v>
      </c>
      <c r="N2984">
        <v>0.52348993288590606</v>
      </c>
      <c r="O2984">
        <v>2.7923630369666619E-3</v>
      </c>
      <c r="P2984">
        <v>0.44990079501956121</v>
      </c>
      <c r="Q2984">
        <v>0.65344023450170796</v>
      </c>
      <c r="R2984">
        <v>148</v>
      </c>
      <c r="S2984">
        <v>0</v>
      </c>
      <c r="T2984">
        <v>-0.65467860375069642</v>
      </c>
      <c r="U2984">
        <v>33</v>
      </c>
      <c r="V2984">
        <v>3008</v>
      </c>
      <c r="W2984">
        <v>149</v>
      </c>
    </row>
    <row r="2985" spans="1:23">
      <c r="A2985" t="s">
        <v>471</v>
      </c>
      <c r="B2985" t="str">
        <f t="shared" si="46"/>
        <v>core_CPI_exceed_expectation_6_-1</v>
      </c>
      <c r="C2985" t="s">
        <v>440</v>
      </c>
      <c r="D2985" t="s">
        <v>329</v>
      </c>
      <c r="E2985">
        <v>6</v>
      </c>
      <c r="F2985">
        <v>-1</v>
      </c>
      <c r="G2985">
        <v>-1</v>
      </c>
      <c r="H2985" t="s">
        <v>330</v>
      </c>
      <c r="I2985" t="s">
        <v>331</v>
      </c>
      <c r="K2985">
        <v>-0.47806931298675698</v>
      </c>
      <c r="L2985">
        <v>-5.3016167792179332E-2</v>
      </c>
      <c r="M2985">
        <v>-0.22567844889916369</v>
      </c>
      <c r="N2985">
        <v>0.46308724832214759</v>
      </c>
      <c r="O2985">
        <v>-1.4960157104759221E-3</v>
      </c>
      <c r="P2985">
        <v>-0.23987395805672909</v>
      </c>
      <c r="Q2985">
        <v>0.81075987794453397</v>
      </c>
      <c r="R2985">
        <v>148</v>
      </c>
      <c r="S2985">
        <v>0</v>
      </c>
      <c r="T2985">
        <v>-0.81624395158859564</v>
      </c>
      <c r="U2985">
        <v>33</v>
      </c>
      <c r="V2985">
        <v>3008</v>
      </c>
      <c r="W2985">
        <v>149</v>
      </c>
    </row>
    <row r="2986" spans="1:23">
      <c r="A2986" t="s">
        <v>471</v>
      </c>
      <c r="B2986" t="str">
        <f t="shared" si="46"/>
        <v>PPI_exceed_expectation_6_1</v>
      </c>
      <c r="C2986" t="s">
        <v>421</v>
      </c>
      <c r="D2986" t="s">
        <v>329</v>
      </c>
      <c r="E2986">
        <v>6</v>
      </c>
      <c r="F2986">
        <v>1</v>
      </c>
      <c r="G2986">
        <v>1</v>
      </c>
      <c r="H2986" t="s">
        <v>330</v>
      </c>
      <c r="I2986" t="s">
        <v>331</v>
      </c>
      <c r="K2986">
        <v>-0.47874921528899661</v>
      </c>
      <c r="L2986">
        <v>-5.3119576774510402E-2</v>
      </c>
      <c r="M2986">
        <v>-0.22611868075969499</v>
      </c>
      <c r="N2986">
        <v>0.52348993288590606</v>
      </c>
      <c r="O2986">
        <v>-1.5103668084814851E-3</v>
      </c>
      <c r="P2986">
        <v>-0.24354998003649209</v>
      </c>
      <c r="Q2986">
        <v>0.8079166323727861</v>
      </c>
      <c r="R2986">
        <v>148</v>
      </c>
      <c r="S2986">
        <v>0</v>
      </c>
      <c r="T2986">
        <v>-0.64240247294594088</v>
      </c>
      <c r="U2986">
        <v>23</v>
      </c>
      <c r="V2986">
        <v>3008</v>
      </c>
      <c r="W2986">
        <v>149</v>
      </c>
    </row>
    <row r="2987" spans="1:23">
      <c r="A2987" t="s">
        <v>471</v>
      </c>
      <c r="B2987" t="str">
        <f t="shared" si="46"/>
        <v>PPI_exceed_expectation_6_-1</v>
      </c>
      <c r="C2987" t="s">
        <v>421</v>
      </c>
      <c r="D2987" t="s">
        <v>329</v>
      </c>
      <c r="E2987">
        <v>6</v>
      </c>
      <c r="F2987">
        <v>-1</v>
      </c>
      <c r="G2987">
        <v>1</v>
      </c>
      <c r="H2987" t="s">
        <v>330</v>
      </c>
      <c r="I2987" t="s">
        <v>331</v>
      </c>
      <c r="K2987">
        <v>-7.5145604968256396E-3</v>
      </c>
      <c r="L2987">
        <v>-6.3172196791860813E-4</v>
      </c>
      <c r="M2987">
        <v>-2.6891053480911451E-3</v>
      </c>
      <c r="N2987">
        <v>0.46308724832214759</v>
      </c>
      <c r="O2987">
        <v>2.806103459861833E-3</v>
      </c>
      <c r="P2987">
        <v>0.44945606799630611</v>
      </c>
      <c r="Q2987">
        <v>0.65376021533893314</v>
      </c>
      <c r="R2987">
        <v>148</v>
      </c>
      <c r="S2987">
        <v>0</v>
      </c>
      <c r="T2987">
        <v>-0.68766422748855283</v>
      </c>
      <c r="U2987">
        <v>23</v>
      </c>
      <c r="V2987">
        <v>3008</v>
      </c>
      <c r="W2987">
        <v>149</v>
      </c>
    </row>
    <row r="2988" spans="1:23">
      <c r="A2988" t="s">
        <v>471</v>
      </c>
      <c r="B2988" t="str">
        <f t="shared" si="46"/>
        <v>CPI_PPI_exceed_expectation_6_1</v>
      </c>
      <c r="C2988" t="s">
        <v>345</v>
      </c>
      <c r="D2988" t="s">
        <v>329</v>
      </c>
      <c r="E2988">
        <v>6</v>
      </c>
      <c r="F2988">
        <v>1</v>
      </c>
      <c r="G2988">
        <v>-1</v>
      </c>
      <c r="H2988" t="s">
        <v>330</v>
      </c>
      <c r="I2988" t="s">
        <v>331</v>
      </c>
      <c r="K2988">
        <v>-0.57564350297209921</v>
      </c>
      <c r="L2988">
        <v>-6.9293904212586521E-2</v>
      </c>
      <c r="M2988">
        <v>-0.29498247105904513</v>
      </c>
      <c r="N2988">
        <v>0.44295302013422821</v>
      </c>
      <c r="O2988">
        <v>-2.8300561541967058E-3</v>
      </c>
      <c r="P2988">
        <v>-0.4485318156823388</v>
      </c>
      <c r="Q2988">
        <v>0.65442541999655512</v>
      </c>
      <c r="R2988">
        <v>148</v>
      </c>
      <c r="S2988">
        <v>0</v>
      </c>
      <c r="T2988">
        <v>-0.8655489133214358</v>
      </c>
      <c r="U2988">
        <v>21</v>
      </c>
      <c r="V2988">
        <v>3008</v>
      </c>
      <c r="W2988">
        <v>149</v>
      </c>
    </row>
    <row r="2989" spans="1:23">
      <c r="A2989" t="s">
        <v>471</v>
      </c>
      <c r="B2989" t="str">
        <f t="shared" si="46"/>
        <v>CPI_PPI_exceed_expectation_6_-1</v>
      </c>
      <c r="C2989" t="s">
        <v>345</v>
      </c>
      <c r="D2989" t="s">
        <v>329</v>
      </c>
      <c r="E2989">
        <v>6</v>
      </c>
      <c r="F2989">
        <v>-1</v>
      </c>
      <c r="G2989">
        <v>-1</v>
      </c>
      <c r="H2989" t="s">
        <v>330</v>
      </c>
      <c r="I2989" t="s">
        <v>331</v>
      </c>
      <c r="K2989">
        <v>0.21910190554066131</v>
      </c>
      <c r="L2989">
        <v>1.6735855007540709E-2</v>
      </c>
      <c r="M2989">
        <v>7.1244129213223595E-2</v>
      </c>
      <c r="N2989">
        <v>0.5436241610738255</v>
      </c>
      <c r="O2989">
        <v>4.2502218365023051E-3</v>
      </c>
      <c r="P2989">
        <v>0.67918226245045554</v>
      </c>
      <c r="Q2989">
        <v>0.49808316826448401</v>
      </c>
      <c r="R2989">
        <v>148</v>
      </c>
      <c r="S2989">
        <v>0</v>
      </c>
      <c r="T2989">
        <v>-0.70965508986565129</v>
      </c>
      <c r="U2989">
        <v>21</v>
      </c>
      <c r="V2989">
        <v>3008</v>
      </c>
      <c r="W2989">
        <v>149</v>
      </c>
    </row>
    <row r="2990" spans="1:23">
      <c r="A2990" t="s">
        <v>471</v>
      </c>
      <c r="B2990" t="str">
        <f t="shared" si="46"/>
        <v>core_CPI_PPI_exceed_expectation_6_1</v>
      </c>
      <c r="C2990" t="s">
        <v>420</v>
      </c>
      <c r="D2990" t="s">
        <v>329</v>
      </c>
      <c r="E2990">
        <v>6</v>
      </c>
      <c r="F2990">
        <v>1</v>
      </c>
      <c r="G2990">
        <v>-1</v>
      </c>
      <c r="H2990" t="s">
        <v>330</v>
      </c>
      <c r="I2990" t="s">
        <v>331</v>
      </c>
      <c r="K2990">
        <v>0.20454968462671561</v>
      </c>
      <c r="L2990">
        <v>1.57134882686405E-2</v>
      </c>
      <c r="M2990">
        <v>6.6891691340902212E-2</v>
      </c>
      <c r="N2990">
        <v>0.47651006711409388</v>
      </c>
      <c r="O2990">
        <v>4.1027401902565064E-3</v>
      </c>
      <c r="P2990">
        <v>0.65759949651791616</v>
      </c>
      <c r="Q2990">
        <v>0.51181697216768818</v>
      </c>
      <c r="R2990">
        <v>148</v>
      </c>
      <c r="S2990">
        <v>0</v>
      </c>
      <c r="T2990">
        <v>-0.72078682919195491</v>
      </c>
      <c r="U2990">
        <v>23</v>
      </c>
      <c r="V2990">
        <v>3008</v>
      </c>
      <c r="W2990">
        <v>149</v>
      </c>
    </row>
    <row r="2991" spans="1:23">
      <c r="A2991" t="s">
        <v>471</v>
      </c>
      <c r="B2991" t="str">
        <f t="shared" si="46"/>
        <v>core_CPI_PPI_exceed_expectation_6_-1</v>
      </c>
      <c r="C2991" t="s">
        <v>420</v>
      </c>
      <c r="D2991" t="s">
        <v>329</v>
      </c>
      <c r="E2991">
        <v>6</v>
      </c>
      <c r="F2991">
        <v>-1</v>
      </c>
      <c r="G2991">
        <v>-1</v>
      </c>
      <c r="H2991" t="s">
        <v>330</v>
      </c>
      <c r="I2991" t="s">
        <v>331</v>
      </c>
      <c r="K2991">
        <v>-0.57051683234171058</v>
      </c>
      <c r="L2991">
        <v>-6.8357101691979172E-2</v>
      </c>
      <c r="M2991">
        <v>-0.29099344901436969</v>
      </c>
      <c r="N2991">
        <v>0.51006711409395977</v>
      </c>
      <c r="O2991">
        <v>-2.8063360747421569E-3</v>
      </c>
      <c r="P2991">
        <v>-0.4527369448156478</v>
      </c>
      <c r="Q2991">
        <v>0.65140114247504322</v>
      </c>
      <c r="R2991">
        <v>148</v>
      </c>
      <c r="S2991">
        <v>0</v>
      </c>
      <c r="T2991">
        <v>-0.68007010503867737</v>
      </c>
      <c r="U2991">
        <v>23</v>
      </c>
      <c r="V2991">
        <v>3008</v>
      </c>
      <c r="W2991">
        <v>149</v>
      </c>
    </row>
    <row r="2992" spans="1:23">
      <c r="A2992" t="s">
        <v>471</v>
      </c>
      <c r="B2992" t="str">
        <f t="shared" si="46"/>
        <v>tot_retail_sales_yoy_exceed_expectation_6_1</v>
      </c>
      <c r="C2992" t="s">
        <v>441</v>
      </c>
      <c r="D2992" t="s">
        <v>329</v>
      </c>
      <c r="E2992">
        <v>6</v>
      </c>
      <c r="F2992">
        <v>1</v>
      </c>
      <c r="G2992">
        <v>1</v>
      </c>
      <c r="H2992" t="s">
        <v>330</v>
      </c>
      <c r="I2992" t="s">
        <v>331</v>
      </c>
      <c r="K2992">
        <v>-0.38143266611576587</v>
      </c>
      <c r="L2992">
        <v>-3.9443065831376578E-2</v>
      </c>
      <c r="M2992">
        <v>-0.1678973174973773</v>
      </c>
      <c r="N2992">
        <v>0.53691275167785235</v>
      </c>
      <c r="O2992">
        <v>-4.8901578603079772E-4</v>
      </c>
      <c r="P2992">
        <v>-8.1228530385509701E-2</v>
      </c>
      <c r="Q2992">
        <v>0.93536995396410827</v>
      </c>
      <c r="R2992">
        <v>148</v>
      </c>
      <c r="S2992">
        <v>0</v>
      </c>
      <c r="T2992">
        <v>-0.66522602535905684</v>
      </c>
      <c r="U2992">
        <v>39</v>
      </c>
      <c r="V2992">
        <v>3008</v>
      </c>
      <c r="W2992">
        <v>149</v>
      </c>
    </row>
    <row r="2993" spans="1:23">
      <c r="A2993" t="s">
        <v>471</v>
      </c>
      <c r="B2993" t="str">
        <f t="shared" si="46"/>
        <v>tot_retail_sales_yoy_exceed_expectation_6_-1</v>
      </c>
      <c r="C2993" t="s">
        <v>441</v>
      </c>
      <c r="D2993" t="s">
        <v>329</v>
      </c>
      <c r="E2993">
        <v>6</v>
      </c>
      <c r="F2993">
        <v>-1</v>
      </c>
      <c r="G2993">
        <v>1</v>
      </c>
      <c r="H2993" t="s">
        <v>330</v>
      </c>
      <c r="I2993" t="s">
        <v>331</v>
      </c>
      <c r="K2993">
        <v>-0.16365804364947131</v>
      </c>
      <c r="L2993">
        <v>-1.486083291859519E-2</v>
      </c>
      <c r="M2993">
        <v>-6.3258114708315341E-2</v>
      </c>
      <c r="N2993">
        <v>0.44295302013422821</v>
      </c>
      <c r="O2993">
        <v>1.5903179802166871E-3</v>
      </c>
      <c r="P2993">
        <v>0.25608922026246161</v>
      </c>
      <c r="Q2993">
        <v>0.79823754995961604</v>
      </c>
      <c r="R2993">
        <v>148</v>
      </c>
      <c r="S2993">
        <v>0</v>
      </c>
      <c r="T2993">
        <v>-0.53210041070264169</v>
      </c>
      <c r="U2993">
        <v>39</v>
      </c>
      <c r="V2993">
        <v>3008</v>
      </c>
      <c r="W2993">
        <v>149</v>
      </c>
    </row>
    <row r="2994" spans="1:23">
      <c r="A2994" t="s">
        <v>471</v>
      </c>
      <c r="B2994" t="str">
        <f t="shared" si="46"/>
        <v>consumer_confidence_exceed_expectation_6_1</v>
      </c>
      <c r="C2994" t="s">
        <v>442</v>
      </c>
      <c r="D2994" t="s">
        <v>329</v>
      </c>
      <c r="E2994">
        <v>6</v>
      </c>
      <c r="F2994">
        <v>1</v>
      </c>
      <c r="G2994">
        <v>-1</v>
      </c>
      <c r="H2994" t="s">
        <v>330</v>
      </c>
      <c r="I2994" t="s">
        <v>331</v>
      </c>
      <c r="K2994">
        <v>-0.52980607954494319</v>
      </c>
      <c r="L2994">
        <v>-6.1261816064153367E-2</v>
      </c>
      <c r="M2994">
        <v>-0.26078363755010042</v>
      </c>
      <c r="N2994">
        <v>0.49664429530201343</v>
      </c>
      <c r="O2994">
        <v>-2.3001613739991938E-3</v>
      </c>
      <c r="P2994">
        <v>-0.38094910650919089</v>
      </c>
      <c r="Q2994">
        <v>0.70378728494280052</v>
      </c>
      <c r="R2994">
        <v>148</v>
      </c>
      <c r="S2994">
        <v>0</v>
      </c>
      <c r="T2994">
        <v>-0.71652177829059727</v>
      </c>
      <c r="U2994">
        <v>35</v>
      </c>
      <c r="V2994">
        <v>3008</v>
      </c>
      <c r="W2994">
        <v>149</v>
      </c>
    </row>
    <row r="2995" spans="1:23">
      <c r="A2995" t="s">
        <v>471</v>
      </c>
      <c r="B2995" t="str">
        <f t="shared" si="46"/>
        <v>consumer_confidence_exceed_expectation_6_-1</v>
      </c>
      <c r="C2995" t="s">
        <v>442</v>
      </c>
      <c r="D2995" t="s">
        <v>329</v>
      </c>
      <c r="E2995">
        <v>6</v>
      </c>
      <c r="F2995">
        <v>-1</v>
      </c>
      <c r="G2995">
        <v>-1</v>
      </c>
      <c r="H2995" t="s">
        <v>330</v>
      </c>
      <c r="I2995" t="s">
        <v>331</v>
      </c>
      <c r="K2995">
        <v>0.1002562807587897</v>
      </c>
      <c r="L2995">
        <v>8.0363984915041708E-3</v>
      </c>
      <c r="M2995">
        <v>3.4209910284440738E-2</v>
      </c>
      <c r="N2995">
        <v>0.48993288590604028</v>
      </c>
      <c r="O2995">
        <v>3.4761830809647508E-3</v>
      </c>
      <c r="P2995">
        <v>0.55449032659573094</v>
      </c>
      <c r="Q2995">
        <v>0.58008026716631544</v>
      </c>
      <c r="R2995">
        <v>148</v>
      </c>
      <c r="S2995">
        <v>0</v>
      </c>
      <c r="T2995">
        <v>-0.6154366539752959</v>
      </c>
      <c r="U2995">
        <v>35</v>
      </c>
      <c r="V2995">
        <v>3008</v>
      </c>
      <c r="W2995">
        <v>149</v>
      </c>
    </row>
    <row r="2996" spans="1:23">
      <c r="A2996" t="s">
        <v>471</v>
      </c>
      <c r="B2996" t="str">
        <f t="shared" si="46"/>
        <v>M1_exceed_expectation_6_1</v>
      </c>
      <c r="C2996" t="s">
        <v>343</v>
      </c>
      <c r="D2996" t="s">
        <v>329</v>
      </c>
      <c r="E2996">
        <v>6</v>
      </c>
      <c r="F2996">
        <v>1</v>
      </c>
      <c r="G2996">
        <v>-1</v>
      </c>
      <c r="H2996" t="s">
        <v>330</v>
      </c>
      <c r="I2996" t="s">
        <v>331</v>
      </c>
      <c r="K2996">
        <v>-0.88817392139427387</v>
      </c>
      <c r="L2996">
        <v>-0.16768028928835449</v>
      </c>
      <c r="M2996">
        <v>-0.71438605838247127</v>
      </c>
      <c r="N2996">
        <v>0.40939597315436238</v>
      </c>
      <c r="O2996">
        <v>-1.1932840645661221E-2</v>
      </c>
      <c r="P2996">
        <v>-1.9980410753588811</v>
      </c>
      <c r="Q2996">
        <v>4.7544387554085667E-2</v>
      </c>
      <c r="R2996">
        <v>148</v>
      </c>
      <c r="S2996">
        <v>1</v>
      </c>
      <c r="T2996">
        <v>-0.91488565559748203</v>
      </c>
      <c r="U2996">
        <v>25</v>
      </c>
      <c r="V2996">
        <v>3008</v>
      </c>
      <c r="W2996">
        <v>149</v>
      </c>
    </row>
    <row r="2997" spans="1:23">
      <c r="A2997" t="s">
        <v>471</v>
      </c>
      <c r="B2997" t="str">
        <f t="shared" si="46"/>
        <v>M1_exceed_expectation_6_-1</v>
      </c>
      <c r="C2997" t="s">
        <v>343</v>
      </c>
      <c r="D2997" t="s">
        <v>329</v>
      </c>
      <c r="E2997">
        <v>6</v>
      </c>
      <c r="F2997">
        <v>-1</v>
      </c>
      <c r="G2997">
        <v>-1</v>
      </c>
      <c r="H2997" t="s">
        <v>330</v>
      </c>
      <c r="I2997" t="s">
        <v>331</v>
      </c>
      <c r="K2997">
        <v>3.6262358530810839</v>
      </c>
      <c r="L2997">
        <v>0.13692160101802811</v>
      </c>
      <c r="M2997">
        <v>0.58334156789577851</v>
      </c>
      <c r="N2997">
        <v>0.56375838926174493</v>
      </c>
      <c r="O2997">
        <v>1.306789727696331E-2</v>
      </c>
      <c r="P2997">
        <v>2.1333678814181529</v>
      </c>
      <c r="Q2997">
        <v>3.4543459731892837E-2</v>
      </c>
      <c r="R2997">
        <v>148</v>
      </c>
      <c r="S2997">
        <v>1</v>
      </c>
      <c r="T2997">
        <v>-0.48942520850747367</v>
      </c>
      <c r="U2997">
        <v>25</v>
      </c>
      <c r="V2997">
        <v>3008</v>
      </c>
      <c r="W2997">
        <v>149</v>
      </c>
    </row>
    <row r="2998" spans="1:23">
      <c r="A2998" t="s">
        <v>471</v>
      </c>
      <c r="B2998" t="str">
        <f t="shared" si="46"/>
        <v>M2_exceed_expectation_6_1</v>
      </c>
      <c r="C2998" t="s">
        <v>341</v>
      </c>
      <c r="D2998" t="s">
        <v>329</v>
      </c>
      <c r="E2998">
        <v>6</v>
      </c>
      <c r="F2998">
        <v>1</v>
      </c>
      <c r="G2998">
        <v>-1</v>
      </c>
      <c r="H2998" t="s">
        <v>330</v>
      </c>
      <c r="I2998" t="s">
        <v>331</v>
      </c>
      <c r="K2998">
        <v>-0.12872124890126879</v>
      </c>
      <c r="L2998">
        <v>-1.14774804240545E-2</v>
      </c>
      <c r="M2998">
        <v>-4.8856360298423308E-2</v>
      </c>
      <c r="N2998">
        <v>0.46308724832214759</v>
      </c>
      <c r="O2998">
        <v>1.77817482062468E-3</v>
      </c>
      <c r="P2998">
        <v>0.29266219704777868</v>
      </c>
      <c r="Q2998">
        <v>0.77019027118228089</v>
      </c>
      <c r="R2998">
        <v>148</v>
      </c>
      <c r="S2998">
        <v>0</v>
      </c>
      <c r="T2998">
        <v>-0.51804184952859511</v>
      </c>
      <c r="U2998">
        <v>36</v>
      </c>
      <c r="V2998">
        <v>3008</v>
      </c>
      <c r="W2998">
        <v>149</v>
      </c>
    </row>
    <row r="2999" spans="1:23">
      <c r="A2999" t="s">
        <v>471</v>
      </c>
      <c r="B2999" t="str">
        <f t="shared" si="46"/>
        <v>M2_exceed_expectation_6_-1</v>
      </c>
      <c r="C2999" t="s">
        <v>341</v>
      </c>
      <c r="D2999" t="s">
        <v>329</v>
      </c>
      <c r="E2999">
        <v>6</v>
      </c>
      <c r="F2999">
        <v>-1</v>
      </c>
      <c r="G2999">
        <v>-1</v>
      </c>
      <c r="H2999" t="s">
        <v>330</v>
      </c>
      <c r="I2999" t="s">
        <v>331</v>
      </c>
      <c r="K2999">
        <v>-0.40623616322228828</v>
      </c>
      <c r="L2999">
        <v>-4.2730702314115687E-2</v>
      </c>
      <c r="M2999">
        <v>-0.18189241113300231</v>
      </c>
      <c r="N2999">
        <v>0.51677852348993292</v>
      </c>
      <c r="O2999">
        <v>-7.8016032351838722E-4</v>
      </c>
      <c r="P2999">
        <v>-0.12914242318427119</v>
      </c>
      <c r="Q2999">
        <v>0.89742029170562709</v>
      </c>
      <c r="R2999">
        <v>148</v>
      </c>
      <c r="S2999">
        <v>0</v>
      </c>
      <c r="T2999">
        <v>-0.71627696701154286</v>
      </c>
      <c r="U2999">
        <v>36</v>
      </c>
      <c r="V2999">
        <v>3008</v>
      </c>
      <c r="W2999">
        <v>149</v>
      </c>
    </row>
    <row r="3000" spans="1:23">
      <c r="A3000" t="s">
        <v>471</v>
      </c>
      <c r="B3000" t="str">
        <f t="shared" si="46"/>
        <v>M2_M1_exceed_expectation_6_1</v>
      </c>
      <c r="C3000" t="s">
        <v>334</v>
      </c>
      <c r="D3000" t="s">
        <v>329</v>
      </c>
      <c r="E3000">
        <v>6</v>
      </c>
      <c r="F3000">
        <v>1</v>
      </c>
      <c r="G3000">
        <v>1</v>
      </c>
      <c r="H3000" t="s">
        <v>330</v>
      </c>
      <c r="I3000" t="s">
        <v>331</v>
      </c>
      <c r="K3000">
        <v>2.474446967806085</v>
      </c>
      <c r="L3000">
        <v>0.1099759310639918</v>
      </c>
      <c r="M3000">
        <v>0.46842571556054757</v>
      </c>
      <c r="N3000">
        <v>0.57718120805369133</v>
      </c>
      <c r="O3000">
        <v>1.1091920507113511E-2</v>
      </c>
      <c r="P3000">
        <v>1.8286433326117899</v>
      </c>
      <c r="Q3000">
        <v>6.946624716036702E-2</v>
      </c>
      <c r="R3000">
        <v>148</v>
      </c>
      <c r="S3000">
        <v>0</v>
      </c>
      <c r="T3000">
        <v>-0.56333105002138573</v>
      </c>
      <c r="U3000">
        <v>35</v>
      </c>
      <c r="V3000">
        <v>3008</v>
      </c>
      <c r="W3000">
        <v>149</v>
      </c>
    </row>
    <row r="3001" spans="1:23">
      <c r="A3001" t="s">
        <v>471</v>
      </c>
      <c r="B3001" t="str">
        <f t="shared" si="46"/>
        <v>M2_M1_exceed_expectation_6_-1</v>
      </c>
      <c r="C3001" t="s">
        <v>334</v>
      </c>
      <c r="D3001" t="s">
        <v>329</v>
      </c>
      <c r="E3001">
        <v>6</v>
      </c>
      <c r="F3001">
        <v>-1</v>
      </c>
      <c r="G3001">
        <v>1</v>
      </c>
      <c r="H3001" t="s">
        <v>330</v>
      </c>
      <c r="I3001" t="s">
        <v>331</v>
      </c>
      <c r="K3001">
        <v>-0.85110326364200062</v>
      </c>
      <c r="L3001">
        <v>-0.14747497528701731</v>
      </c>
      <c r="M3001">
        <v>-0.62814717873039727</v>
      </c>
      <c r="N3001">
        <v>0.40268456375838918</v>
      </c>
      <c r="O3001">
        <v>-1.0083614960715271E-2</v>
      </c>
      <c r="P3001">
        <v>-1.698189294988562</v>
      </c>
      <c r="Q3001">
        <v>9.1573498209672699E-2</v>
      </c>
      <c r="R3001">
        <v>148</v>
      </c>
      <c r="S3001">
        <v>0</v>
      </c>
      <c r="T3001">
        <v>-0.88386484414869937</v>
      </c>
      <c r="U3001">
        <v>35</v>
      </c>
      <c r="V3001">
        <v>3008</v>
      </c>
      <c r="W3001">
        <v>149</v>
      </c>
    </row>
    <row r="3002" spans="1:23">
      <c r="A3002" t="s">
        <v>471</v>
      </c>
      <c r="B3002" t="str">
        <f t="shared" si="46"/>
        <v>TSF_newadded_MA12_yoy_exceed_expectation_6_1</v>
      </c>
      <c r="C3002" t="s">
        <v>332</v>
      </c>
      <c r="D3002" t="s">
        <v>329</v>
      </c>
      <c r="E3002">
        <v>6</v>
      </c>
      <c r="F3002">
        <v>1</v>
      </c>
      <c r="G3002">
        <v>-1</v>
      </c>
      <c r="H3002" t="s">
        <v>330</v>
      </c>
      <c r="I3002" t="s">
        <v>331</v>
      </c>
      <c r="K3002">
        <v>-0.87788695441997311</v>
      </c>
      <c r="L3002">
        <v>-0.16152130020052399</v>
      </c>
      <c r="M3002">
        <v>-0.68809044165630295</v>
      </c>
      <c r="N3002">
        <v>0.37583892617449671</v>
      </c>
      <c r="O3002">
        <v>-1.136211425380091E-2</v>
      </c>
      <c r="P3002">
        <v>-1.8999420644568019</v>
      </c>
      <c r="Q3002">
        <v>5.9385750123764833E-2</v>
      </c>
      <c r="R3002">
        <v>148</v>
      </c>
      <c r="S3002">
        <v>0</v>
      </c>
      <c r="T3002">
        <v>-0.89193376855940132</v>
      </c>
      <c r="U3002">
        <v>29</v>
      </c>
      <c r="V3002">
        <v>3008</v>
      </c>
      <c r="W3002">
        <v>149</v>
      </c>
    </row>
    <row r="3003" spans="1:23">
      <c r="A3003" t="s">
        <v>471</v>
      </c>
      <c r="B3003" t="str">
        <f t="shared" si="46"/>
        <v>TSF_newadded_MA12_yoy_exceed_expectation_6_-1</v>
      </c>
      <c r="C3003" t="s">
        <v>332</v>
      </c>
      <c r="D3003" t="s">
        <v>329</v>
      </c>
      <c r="E3003">
        <v>6</v>
      </c>
      <c r="F3003">
        <v>-1</v>
      </c>
      <c r="G3003">
        <v>-1</v>
      </c>
      <c r="H3003" t="s">
        <v>330</v>
      </c>
      <c r="I3003" t="s">
        <v>331</v>
      </c>
      <c r="K3003">
        <v>3.2365155311456162</v>
      </c>
      <c r="L3003">
        <v>0.1285704196033266</v>
      </c>
      <c r="M3003">
        <v>0.54771771090845989</v>
      </c>
      <c r="N3003">
        <v>0.60402684563758391</v>
      </c>
      <c r="O3003">
        <v>1.245287706735188E-2</v>
      </c>
      <c r="P3003">
        <v>2.0465185123943841</v>
      </c>
      <c r="Q3003">
        <v>4.2475017385950803E-2</v>
      </c>
      <c r="R3003">
        <v>148</v>
      </c>
      <c r="S3003">
        <v>1</v>
      </c>
      <c r="T3003">
        <v>-0.33620938827621583</v>
      </c>
      <c r="U3003">
        <v>29</v>
      </c>
      <c r="V3003">
        <v>3008</v>
      </c>
      <c r="W3003">
        <v>149</v>
      </c>
    </row>
    <row r="3004" spans="1:23">
      <c r="A3004" t="s">
        <v>471</v>
      </c>
      <c r="B3004" t="str">
        <f t="shared" si="46"/>
        <v>TSF_yoy_exceed_expectation_6_1</v>
      </c>
      <c r="C3004" t="s">
        <v>391</v>
      </c>
      <c r="D3004" t="s">
        <v>329</v>
      </c>
      <c r="E3004">
        <v>6</v>
      </c>
      <c r="F3004">
        <v>1</v>
      </c>
      <c r="G3004">
        <v>-1</v>
      </c>
      <c r="H3004" t="s">
        <v>330</v>
      </c>
      <c r="I3004" t="s">
        <v>331</v>
      </c>
      <c r="K3004">
        <v>0.1818151685692577</v>
      </c>
      <c r="L3004">
        <v>1.409339749971639E-2</v>
      </c>
      <c r="M3004">
        <v>5.9994737046835882E-2</v>
      </c>
      <c r="N3004">
        <v>0.48322147651006708</v>
      </c>
      <c r="O3004">
        <v>3.9004951163946729E-3</v>
      </c>
      <c r="P3004">
        <v>0.64006199732313707</v>
      </c>
      <c r="Q3004">
        <v>0.52312193063208035</v>
      </c>
      <c r="R3004">
        <v>148</v>
      </c>
      <c r="S3004">
        <v>0</v>
      </c>
      <c r="T3004">
        <v>-0.64363596071348261</v>
      </c>
      <c r="U3004">
        <v>19</v>
      </c>
      <c r="V3004">
        <v>3008</v>
      </c>
      <c r="W3004">
        <v>149</v>
      </c>
    </row>
    <row r="3005" spans="1:23">
      <c r="A3005" t="s">
        <v>471</v>
      </c>
      <c r="B3005" t="str">
        <f t="shared" si="46"/>
        <v>TSF_yoy_exceed_expectation_6_-1</v>
      </c>
      <c r="C3005" t="s">
        <v>391</v>
      </c>
      <c r="D3005" t="s">
        <v>329</v>
      </c>
      <c r="E3005">
        <v>6</v>
      </c>
      <c r="F3005">
        <v>-1</v>
      </c>
      <c r="G3005">
        <v>-1</v>
      </c>
      <c r="H3005" t="s">
        <v>330</v>
      </c>
      <c r="I3005" t="s">
        <v>331</v>
      </c>
      <c r="K3005">
        <v>-0.56225488730054796</v>
      </c>
      <c r="L3005">
        <v>-6.6868731820719396E-2</v>
      </c>
      <c r="M3005">
        <v>-0.28465612939109819</v>
      </c>
      <c r="N3005">
        <v>0.49664429530201343</v>
      </c>
      <c r="O3005">
        <v>-2.70402808051373E-3</v>
      </c>
      <c r="P3005">
        <v>-0.43384025173523533</v>
      </c>
      <c r="Q3005">
        <v>0.66503619400494807</v>
      </c>
      <c r="R3005">
        <v>148</v>
      </c>
      <c r="S3005">
        <v>0</v>
      </c>
      <c r="T3005">
        <v>-0.7642290184686541</v>
      </c>
      <c r="U3005">
        <v>19</v>
      </c>
      <c r="V3005">
        <v>3008</v>
      </c>
      <c r="W3005">
        <v>149</v>
      </c>
    </row>
    <row r="3006" spans="1:23">
      <c r="A3006" t="s">
        <v>471</v>
      </c>
      <c r="B3006" t="str">
        <f t="shared" si="46"/>
        <v>long_loan_newadded_MA12_yoy_exceed_expectation_6_1</v>
      </c>
      <c r="C3006" t="s">
        <v>328</v>
      </c>
      <c r="D3006" t="s">
        <v>329</v>
      </c>
      <c r="E3006">
        <v>6</v>
      </c>
      <c r="F3006">
        <v>1</v>
      </c>
      <c r="G3006">
        <v>-1</v>
      </c>
      <c r="H3006" t="s">
        <v>330</v>
      </c>
      <c r="I3006" t="s">
        <v>331</v>
      </c>
      <c r="K3006">
        <v>-0.94440905382808993</v>
      </c>
      <c r="L3006">
        <v>-0.21501616597307641</v>
      </c>
      <c r="M3006">
        <v>-0.91677295562979466</v>
      </c>
      <c r="N3006">
        <v>0.42281879194630873</v>
      </c>
      <c r="O3006">
        <v>-1.6614693940532041E-2</v>
      </c>
      <c r="P3006">
        <v>-2.8553569092197781</v>
      </c>
      <c r="Q3006">
        <v>4.9168572375226649E-3</v>
      </c>
      <c r="R3006">
        <v>148</v>
      </c>
      <c r="S3006">
        <v>1</v>
      </c>
      <c r="T3006">
        <v>-0.96279043318502711</v>
      </c>
      <c r="U3006">
        <v>14</v>
      </c>
      <c r="V3006">
        <v>3008</v>
      </c>
      <c r="W3006">
        <v>149</v>
      </c>
    </row>
    <row r="3007" spans="1:23">
      <c r="A3007" t="s">
        <v>471</v>
      </c>
      <c r="B3007" t="str">
        <f t="shared" si="46"/>
        <v>long_loan_newadded_MA12_yoy_exceed_expectation_6_-1</v>
      </c>
      <c r="C3007" t="s">
        <v>328</v>
      </c>
      <c r="D3007" t="s">
        <v>329</v>
      </c>
      <c r="E3007">
        <v>6</v>
      </c>
      <c r="F3007">
        <v>-1</v>
      </c>
      <c r="G3007">
        <v>-1</v>
      </c>
      <c r="H3007" t="s">
        <v>330</v>
      </c>
      <c r="I3007" t="s">
        <v>331</v>
      </c>
      <c r="K3007">
        <v>8.3060803922182913</v>
      </c>
      <c r="L3007">
        <v>0.205479930977394</v>
      </c>
      <c r="M3007">
        <v>0.87611293221710529</v>
      </c>
      <c r="N3007">
        <v>0.56375838926174493</v>
      </c>
      <c r="O3007">
        <v>1.7770725227801539E-2</v>
      </c>
      <c r="P3007">
        <v>2.8926797860114322</v>
      </c>
      <c r="Q3007">
        <v>4.3966355979118731E-3</v>
      </c>
      <c r="R3007">
        <v>148</v>
      </c>
      <c r="S3007">
        <v>1</v>
      </c>
      <c r="T3007">
        <v>-0.50785810937573017</v>
      </c>
      <c r="U3007">
        <v>14</v>
      </c>
      <c r="V3007">
        <v>3008</v>
      </c>
      <c r="W3007">
        <v>149</v>
      </c>
    </row>
    <row r="3008" spans="1:23">
      <c r="A3008" t="s">
        <v>471</v>
      </c>
      <c r="B3008" t="str">
        <f t="shared" si="46"/>
        <v>loan_yoy_exceed_expectation_6_1</v>
      </c>
      <c r="C3008" t="s">
        <v>443</v>
      </c>
      <c r="D3008" t="s">
        <v>329</v>
      </c>
      <c r="E3008">
        <v>6</v>
      </c>
      <c r="F3008">
        <v>1</v>
      </c>
      <c r="G3008">
        <v>-1</v>
      </c>
      <c r="H3008" t="s">
        <v>330</v>
      </c>
      <c r="I3008" t="s">
        <v>331</v>
      </c>
      <c r="K3008">
        <v>-0.39801929044816847</v>
      </c>
      <c r="L3008">
        <v>-4.1627863931285813E-2</v>
      </c>
      <c r="M3008">
        <v>-0.17719774886701251</v>
      </c>
      <c r="N3008">
        <v>0.4563758389261745</v>
      </c>
      <c r="O3008">
        <v>-6.5596674901468026E-4</v>
      </c>
      <c r="P3008">
        <v>-0.1075904928430326</v>
      </c>
      <c r="Q3008">
        <v>0.91446625376167345</v>
      </c>
      <c r="R3008">
        <v>148</v>
      </c>
      <c r="S3008">
        <v>0</v>
      </c>
      <c r="T3008">
        <v>-0.77754090353266969</v>
      </c>
      <c r="U3008">
        <v>27</v>
      </c>
      <c r="V3008">
        <v>3008</v>
      </c>
      <c r="W3008">
        <v>149</v>
      </c>
    </row>
    <row r="3009" spans="1:23">
      <c r="A3009" t="s">
        <v>471</v>
      </c>
      <c r="B3009" t="str">
        <f t="shared" si="46"/>
        <v>loan_yoy_exceed_expectation_6_-1</v>
      </c>
      <c r="C3009" t="s">
        <v>443</v>
      </c>
      <c r="D3009" t="s">
        <v>329</v>
      </c>
      <c r="E3009">
        <v>6</v>
      </c>
      <c r="F3009">
        <v>-1</v>
      </c>
      <c r="G3009">
        <v>-1</v>
      </c>
      <c r="H3009" t="s">
        <v>330</v>
      </c>
      <c r="I3009" t="s">
        <v>331</v>
      </c>
      <c r="K3009">
        <v>-0.14061396661627051</v>
      </c>
      <c r="L3009">
        <v>-1.261501409792842E-2</v>
      </c>
      <c r="M3009">
        <v>-5.3698457931168127E-2</v>
      </c>
      <c r="N3009">
        <v>0.53020134228187921</v>
      </c>
      <c r="O3009">
        <v>1.74782714327589E-3</v>
      </c>
      <c r="P3009">
        <v>0.28531943881960642</v>
      </c>
      <c r="Q3009">
        <v>0.77579832540522276</v>
      </c>
      <c r="R3009">
        <v>148</v>
      </c>
      <c r="S3009">
        <v>0</v>
      </c>
      <c r="T3009">
        <v>-0.65725556768484039</v>
      </c>
      <c r="U3009">
        <v>27</v>
      </c>
      <c r="V3009">
        <v>3008</v>
      </c>
      <c r="W3009">
        <v>149</v>
      </c>
    </row>
    <row r="3010" spans="1:23">
      <c r="A3010" t="s">
        <v>471</v>
      </c>
      <c r="B3010" t="str">
        <f t="shared" si="46"/>
        <v>newstarts_area_yoy_exceed_expectation_6_1</v>
      </c>
      <c r="C3010" t="s">
        <v>340</v>
      </c>
      <c r="D3010" t="s">
        <v>329</v>
      </c>
      <c r="E3010">
        <v>6</v>
      </c>
      <c r="F3010">
        <v>1</v>
      </c>
      <c r="G3010">
        <v>1</v>
      </c>
      <c r="H3010" t="s">
        <v>330</v>
      </c>
      <c r="I3010" t="s">
        <v>331</v>
      </c>
      <c r="K3010">
        <v>0.94891437432348602</v>
      </c>
      <c r="L3010">
        <v>5.7493851087536907E-2</v>
      </c>
      <c r="M3010">
        <v>0.2447941474298464</v>
      </c>
      <c r="N3010">
        <v>0.53691275167785235</v>
      </c>
      <c r="O3010">
        <v>7.4378033869410684E-3</v>
      </c>
      <c r="P3010">
        <v>1.167140751185096</v>
      </c>
      <c r="Q3010">
        <v>0.2450305616070762</v>
      </c>
      <c r="R3010">
        <v>148</v>
      </c>
      <c r="S3010">
        <v>0</v>
      </c>
      <c r="T3010">
        <v>-0.50097277602212276</v>
      </c>
      <c r="U3010">
        <v>57</v>
      </c>
      <c r="V3010">
        <v>3008</v>
      </c>
      <c r="W3010">
        <v>149</v>
      </c>
    </row>
    <row r="3011" spans="1:23">
      <c r="A3011" t="s">
        <v>471</v>
      </c>
      <c r="B3011" t="str">
        <f t="shared" ref="B3011:B3074" si="47">C3011&amp;"_"&amp;D3011&amp;"_"&amp;E3011&amp;"_"&amp;F3011</f>
        <v>newstarts_area_yoy_exceed_expectation_6_-1</v>
      </c>
      <c r="C3011" t="s">
        <v>340</v>
      </c>
      <c r="D3011" t="s">
        <v>329</v>
      </c>
      <c r="E3011">
        <v>6</v>
      </c>
      <c r="F3011">
        <v>-1</v>
      </c>
      <c r="G3011">
        <v>1</v>
      </c>
      <c r="H3011" t="s">
        <v>330</v>
      </c>
      <c r="I3011" t="s">
        <v>331</v>
      </c>
      <c r="K3011">
        <v>-0.73455282542371603</v>
      </c>
      <c r="L3011">
        <v>-0.1051652384664172</v>
      </c>
      <c r="M3011">
        <v>-0.44776675075125821</v>
      </c>
      <c r="N3011">
        <v>0.44966442953020141</v>
      </c>
      <c r="O3011">
        <v>-5.9634027431322211E-3</v>
      </c>
      <c r="P3011">
        <v>-0.95852021333503767</v>
      </c>
      <c r="Q3011">
        <v>0.33936372479870047</v>
      </c>
      <c r="R3011">
        <v>148</v>
      </c>
      <c r="S3011">
        <v>0</v>
      </c>
      <c r="T3011">
        <v>-0.89310258596601777</v>
      </c>
      <c r="U3011">
        <v>57</v>
      </c>
      <c r="V3011">
        <v>3008</v>
      </c>
      <c r="W3011">
        <v>149</v>
      </c>
    </row>
    <row r="3012" spans="1:23">
      <c r="A3012" t="s">
        <v>471</v>
      </c>
      <c r="B3012" t="str">
        <f t="shared" si="47"/>
        <v>completed_yoy_exceed_expectation_6_1</v>
      </c>
      <c r="C3012" t="s">
        <v>444</v>
      </c>
      <c r="D3012" t="s">
        <v>329</v>
      </c>
      <c r="E3012">
        <v>6</v>
      </c>
      <c r="F3012">
        <v>1</v>
      </c>
      <c r="G3012">
        <v>1</v>
      </c>
      <c r="H3012" t="s">
        <v>330</v>
      </c>
      <c r="I3012" t="s">
        <v>331</v>
      </c>
      <c r="K3012">
        <v>0.26998888987680258</v>
      </c>
      <c r="L3012">
        <v>2.0225100134850571E-2</v>
      </c>
      <c r="M3012">
        <v>8.6098690849601547E-2</v>
      </c>
      <c r="N3012">
        <v>0.5436241610738255</v>
      </c>
      <c r="O3012">
        <v>4.5359082942096974E-3</v>
      </c>
      <c r="P3012">
        <v>0.72287928193193374</v>
      </c>
      <c r="Q3012">
        <v>0.47089486395813729</v>
      </c>
      <c r="R3012">
        <v>148</v>
      </c>
      <c r="S3012">
        <v>0</v>
      </c>
      <c r="T3012">
        <v>-0.57808265098085898</v>
      </c>
      <c r="U3012">
        <v>53</v>
      </c>
      <c r="V3012">
        <v>3008</v>
      </c>
      <c r="W3012">
        <v>149</v>
      </c>
    </row>
    <row r="3013" spans="1:23">
      <c r="A3013" t="s">
        <v>471</v>
      </c>
      <c r="B3013" t="str">
        <f t="shared" si="47"/>
        <v>completed_yoy_exceed_expectation_6_-1</v>
      </c>
      <c r="C3013" t="s">
        <v>444</v>
      </c>
      <c r="D3013" t="s">
        <v>329</v>
      </c>
      <c r="E3013">
        <v>6</v>
      </c>
      <c r="F3013">
        <v>-1</v>
      </c>
      <c r="G3013">
        <v>1</v>
      </c>
      <c r="H3013" t="s">
        <v>330</v>
      </c>
      <c r="I3013" t="s">
        <v>331</v>
      </c>
      <c r="K3013">
        <v>-0.59264697645862263</v>
      </c>
      <c r="L3013">
        <v>-7.2476987739206966E-2</v>
      </c>
      <c r="M3013">
        <v>-0.3085361120321814</v>
      </c>
      <c r="N3013">
        <v>0.44966442953020141</v>
      </c>
      <c r="O3013">
        <v>-3.0756281463177261E-3</v>
      </c>
      <c r="P3013">
        <v>-0.48594849432265819</v>
      </c>
      <c r="Q3013">
        <v>0.62772238639930866</v>
      </c>
      <c r="R3013">
        <v>148</v>
      </c>
      <c r="S3013">
        <v>0</v>
      </c>
      <c r="T3013">
        <v>-0.59991743044515999</v>
      </c>
      <c r="U3013">
        <v>53</v>
      </c>
      <c r="V3013">
        <v>3008</v>
      </c>
      <c r="W3013">
        <v>149</v>
      </c>
    </row>
    <row r="3014" spans="1:23">
      <c r="A3014" t="s">
        <v>471</v>
      </c>
      <c r="B3014" t="str">
        <f t="shared" si="47"/>
        <v>sold_area_yoy_exceed_expectation_6_1</v>
      </c>
      <c r="C3014" t="s">
        <v>346</v>
      </c>
      <c r="D3014" t="s">
        <v>329</v>
      </c>
      <c r="E3014">
        <v>6</v>
      </c>
      <c r="F3014">
        <v>1</v>
      </c>
      <c r="G3014">
        <v>-1</v>
      </c>
      <c r="H3014" t="s">
        <v>330</v>
      </c>
      <c r="I3014" t="s">
        <v>331</v>
      </c>
      <c r="K3014">
        <v>-0.59521683516336066</v>
      </c>
      <c r="L3014">
        <v>-7.296862422464534E-2</v>
      </c>
      <c r="M3014">
        <v>-0.31062962359286911</v>
      </c>
      <c r="N3014">
        <v>0.40268456375838918</v>
      </c>
      <c r="O3014">
        <v>-3.1706917440518191E-3</v>
      </c>
      <c r="P3014">
        <v>-0.50474817316899478</v>
      </c>
      <c r="Q3014">
        <v>0.61448643799505565</v>
      </c>
      <c r="R3014">
        <v>148</v>
      </c>
      <c r="S3014">
        <v>0</v>
      </c>
      <c r="T3014">
        <v>-0.73459082293785793</v>
      </c>
      <c r="U3014">
        <v>49</v>
      </c>
      <c r="V3014">
        <v>3008</v>
      </c>
      <c r="W3014">
        <v>149</v>
      </c>
    </row>
    <row r="3015" spans="1:23">
      <c r="A3015" t="s">
        <v>471</v>
      </c>
      <c r="B3015" t="str">
        <f t="shared" si="47"/>
        <v>sold_area_yoy_exceed_expectation_6_-1</v>
      </c>
      <c r="C3015" t="s">
        <v>346</v>
      </c>
      <c r="D3015" t="s">
        <v>329</v>
      </c>
      <c r="E3015">
        <v>6</v>
      </c>
      <c r="F3015">
        <v>-1</v>
      </c>
      <c r="G3015">
        <v>-1</v>
      </c>
      <c r="H3015" t="s">
        <v>330</v>
      </c>
      <c r="I3015" t="s">
        <v>331</v>
      </c>
      <c r="K3015">
        <v>0.27805170544595098</v>
      </c>
      <c r="L3015">
        <v>2.0766160443804301E-2</v>
      </c>
      <c r="M3015">
        <v>8.8402168338393275E-2</v>
      </c>
      <c r="N3015">
        <v>0.59060402684563762</v>
      </c>
      <c r="O3015">
        <v>4.5211533335633089E-3</v>
      </c>
      <c r="P3015">
        <v>0.72781537146488495</v>
      </c>
      <c r="Q3015">
        <v>0.46787648408376559</v>
      </c>
      <c r="R3015">
        <v>148</v>
      </c>
      <c r="S3015">
        <v>0</v>
      </c>
      <c r="T3015">
        <v>-0.44640265985326921</v>
      </c>
      <c r="U3015">
        <v>49</v>
      </c>
      <c r="V3015">
        <v>3008</v>
      </c>
      <c r="W3015">
        <v>149</v>
      </c>
    </row>
    <row r="3016" spans="1:23">
      <c r="A3016" t="s">
        <v>471</v>
      </c>
      <c r="B3016" t="str">
        <f t="shared" si="47"/>
        <v>local_gov_budget_MA12_yoy_exceed_expectation_6_1</v>
      </c>
      <c r="C3016" t="s">
        <v>389</v>
      </c>
      <c r="D3016" t="s">
        <v>329</v>
      </c>
      <c r="E3016">
        <v>6</v>
      </c>
      <c r="F3016">
        <v>1</v>
      </c>
      <c r="G3016">
        <v>-1</v>
      </c>
      <c r="H3016" t="s">
        <v>454</v>
      </c>
      <c r="I3016" t="s">
        <v>331</v>
      </c>
      <c r="K3016">
        <v>-0.26083535614734049</v>
      </c>
      <c r="L3016">
        <v>-2.733527594556184E-2</v>
      </c>
      <c r="M3016">
        <v>-0.1180741778804917</v>
      </c>
      <c r="N3016">
        <v>0.55147058823529416</v>
      </c>
      <c r="O3016">
        <v>4.7268299302823932E-4</v>
      </c>
      <c r="P3016">
        <v>7.506469562525582E-2</v>
      </c>
      <c r="Q3016">
        <v>0.94027435708445495</v>
      </c>
      <c r="R3016">
        <v>135</v>
      </c>
      <c r="S3016">
        <v>0</v>
      </c>
      <c r="T3016">
        <v>-0.71082545522836915</v>
      </c>
      <c r="U3016">
        <v>22</v>
      </c>
      <c r="V3016">
        <v>2748</v>
      </c>
      <c r="W3016">
        <v>136</v>
      </c>
    </row>
    <row r="3017" spans="1:23">
      <c r="A3017" t="s">
        <v>471</v>
      </c>
      <c r="B3017" t="str">
        <f t="shared" si="47"/>
        <v>local_gov_budget_MA12_yoy_exceed_expectation_6_-1</v>
      </c>
      <c r="C3017" t="s">
        <v>389</v>
      </c>
      <c r="D3017" t="s">
        <v>329</v>
      </c>
      <c r="E3017">
        <v>6</v>
      </c>
      <c r="F3017">
        <v>-1</v>
      </c>
      <c r="G3017">
        <v>-1</v>
      </c>
      <c r="H3017" t="s">
        <v>454</v>
      </c>
      <c r="I3017" t="s">
        <v>331</v>
      </c>
      <c r="K3017">
        <v>-0.24609790866201281</v>
      </c>
      <c r="L3017">
        <v>-2.5572783319591119E-2</v>
      </c>
      <c r="M3017">
        <v>-0.1104611262234913</v>
      </c>
      <c r="N3017">
        <v>0.44117647058823528</v>
      </c>
      <c r="O3017">
        <v>5.9539074855228017E-4</v>
      </c>
      <c r="P3017">
        <v>9.4059818449351629E-2</v>
      </c>
      <c r="Q3017">
        <v>0.92520109796201644</v>
      </c>
      <c r="R3017">
        <v>135</v>
      </c>
      <c r="S3017">
        <v>0</v>
      </c>
      <c r="T3017">
        <v>-0.74935393588504529</v>
      </c>
      <c r="U3017">
        <v>22</v>
      </c>
      <c r="V3017">
        <v>2748</v>
      </c>
      <c r="W3017">
        <v>136</v>
      </c>
    </row>
    <row r="3018" spans="1:23">
      <c r="A3018" t="s">
        <v>471</v>
      </c>
      <c r="B3018" t="str">
        <f t="shared" si="47"/>
        <v>newstarts_area_ytd_yoy_exceed_expectation_6_1</v>
      </c>
      <c r="C3018" t="s">
        <v>446</v>
      </c>
      <c r="D3018" t="s">
        <v>329</v>
      </c>
      <c r="E3018">
        <v>6</v>
      </c>
      <c r="F3018">
        <v>1</v>
      </c>
      <c r="G3018">
        <v>1</v>
      </c>
      <c r="H3018" t="s">
        <v>330</v>
      </c>
      <c r="I3018" t="s">
        <v>331</v>
      </c>
      <c r="K3018">
        <v>-0.66716125181194963</v>
      </c>
      <c r="L3018">
        <v>-8.8042958720015774E-2</v>
      </c>
      <c r="M3018">
        <v>-0.37482632694067658</v>
      </c>
      <c r="N3018">
        <v>0.48993288590604028</v>
      </c>
      <c r="O3018">
        <v>-4.5691874877370848E-3</v>
      </c>
      <c r="P3018">
        <v>-0.74613667847341736</v>
      </c>
      <c r="Q3018">
        <v>0.45676836167058332</v>
      </c>
      <c r="R3018">
        <v>148</v>
      </c>
      <c r="S3018">
        <v>0</v>
      </c>
      <c r="T3018">
        <v>-0.69557294221263277</v>
      </c>
      <c r="U3018">
        <v>23</v>
      </c>
      <c r="V3018">
        <v>3008</v>
      </c>
      <c r="W3018">
        <v>149</v>
      </c>
    </row>
    <row r="3019" spans="1:23">
      <c r="A3019" t="s">
        <v>471</v>
      </c>
      <c r="B3019" t="str">
        <f t="shared" si="47"/>
        <v>newstarts_area_ytd_yoy_exceed_expectation_6_-1</v>
      </c>
      <c r="C3019" t="s">
        <v>446</v>
      </c>
      <c r="D3019" t="s">
        <v>329</v>
      </c>
      <c r="E3019">
        <v>6</v>
      </c>
      <c r="F3019">
        <v>-1</v>
      </c>
      <c r="G3019">
        <v>1</v>
      </c>
      <c r="H3019" t="s">
        <v>330</v>
      </c>
      <c r="I3019" t="s">
        <v>331</v>
      </c>
      <c r="K3019">
        <v>0.55430765489775702</v>
      </c>
      <c r="L3019">
        <v>3.7639072047718658E-2</v>
      </c>
      <c r="M3019">
        <v>0.16024126551638171</v>
      </c>
      <c r="N3019">
        <v>0.49664429530201343</v>
      </c>
      <c r="O3019">
        <v>5.7457033032371754E-3</v>
      </c>
      <c r="P3019">
        <v>0.93203966795270099</v>
      </c>
      <c r="Q3019">
        <v>0.35283397539780131</v>
      </c>
      <c r="R3019">
        <v>148</v>
      </c>
      <c r="S3019">
        <v>0</v>
      </c>
      <c r="T3019">
        <v>-0.68176439312263393</v>
      </c>
      <c r="U3019">
        <v>23</v>
      </c>
      <c r="V3019">
        <v>3008</v>
      </c>
      <c r="W3019">
        <v>149</v>
      </c>
    </row>
    <row r="3020" spans="1:23">
      <c r="A3020" t="s">
        <v>471</v>
      </c>
      <c r="B3020" t="str">
        <f t="shared" si="47"/>
        <v>completed_area_ytd_yoy_exceed_expectation_6_1</v>
      </c>
      <c r="C3020" t="s">
        <v>447</v>
      </c>
      <c r="D3020" t="s">
        <v>329</v>
      </c>
      <c r="E3020">
        <v>6</v>
      </c>
      <c r="F3020">
        <v>1</v>
      </c>
      <c r="G3020">
        <v>1</v>
      </c>
      <c r="H3020" t="s">
        <v>330</v>
      </c>
      <c r="I3020" t="s">
        <v>331</v>
      </c>
      <c r="K3020">
        <v>8.4889706969343282E-2</v>
      </c>
      <c r="L3020">
        <v>6.849327132750771E-3</v>
      </c>
      <c r="M3020">
        <v>2.9156601739000761E-2</v>
      </c>
      <c r="N3020">
        <v>0.51006711409395977</v>
      </c>
      <c r="O3020">
        <v>3.265945558627852E-3</v>
      </c>
      <c r="P3020">
        <v>0.53654705962062632</v>
      </c>
      <c r="Q3020">
        <v>0.59238611681347297</v>
      </c>
      <c r="R3020">
        <v>148</v>
      </c>
      <c r="S3020">
        <v>0</v>
      </c>
      <c r="T3020">
        <v>-0.7692213578912972</v>
      </c>
      <c r="U3020">
        <v>20</v>
      </c>
      <c r="V3020">
        <v>3008</v>
      </c>
      <c r="W3020">
        <v>149</v>
      </c>
    </row>
    <row r="3021" spans="1:23">
      <c r="A3021" t="s">
        <v>471</v>
      </c>
      <c r="B3021" t="str">
        <f t="shared" si="47"/>
        <v>completed_area_ytd_yoy_exceed_expectation_6_-1</v>
      </c>
      <c r="C3021" t="s">
        <v>447</v>
      </c>
      <c r="D3021" t="s">
        <v>329</v>
      </c>
      <c r="E3021">
        <v>6</v>
      </c>
      <c r="F3021">
        <v>-1</v>
      </c>
      <c r="G3021">
        <v>1</v>
      </c>
      <c r="H3021" t="s">
        <v>330</v>
      </c>
      <c r="I3021" t="s">
        <v>331</v>
      </c>
      <c r="K3021">
        <v>-0.5231461679174243</v>
      </c>
      <c r="L3021">
        <v>-6.0155047472777667E-2</v>
      </c>
      <c r="M3021">
        <v>-0.25607139617670283</v>
      </c>
      <c r="N3021">
        <v>0.47651006711409388</v>
      </c>
      <c r="O3021">
        <v>-2.2561120944777349E-3</v>
      </c>
      <c r="P3021">
        <v>-0.3736783241325346</v>
      </c>
      <c r="Q3021">
        <v>0.70917839947207995</v>
      </c>
      <c r="R3021">
        <v>148</v>
      </c>
      <c r="S3021">
        <v>0</v>
      </c>
      <c r="T3021">
        <v>-0.7501876636013175</v>
      </c>
      <c r="U3021">
        <v>20</v>
      </c>
      <c r="V3021">
        <v>3008</v>
      </c>
      <c r="W3021">
        <v>149</v>
      </c>
    </row>
    <row r="3022" spans="1:23">
      <c r="A3022" t="s">
        <v>471</v>
      </c>
      <c r="B3022" t="str">
        <f t="shared" si="47"/>
        <v>sold_area_ytd_yoy_exceed_expectation_6_1</v>
      </c>
      <c r="C3022" t="s">
        <v>392</v>
      </c>
      <c r="D3022" t="s">
        <v>329</v>
      </c>
      <c r="E3022">
        <v>6</v>
      </c>
      <c r="F3022">
        <v>1</v>
      </c>
      <c r="G3022">
        <v>-1</v>
      </c>
      <c r="H3022" t="s">
        <v>330</v>
      </c>
      <c r="I3022" t="s">
        <v>331</v>
      </c>
      <c r="K3022">
        <v>-0.86971950040383961</v>
      </c>
      <c r="L3022">
        <v>-0.15696110770347879</v>
      </c>
      <c r="M3022">
        <v>-0.66862502515500466</v>
      </c>
      <c r="N3022">
        <v>0.42953020134228193</v>
      </c>
      <c r="O3022">
        <v>-1.0876928131970189E-2</v>
      </c>
      <c r="P3022">
        <v>-1.8112869201462849</v>
      </c>
      <c r="Q3022">
        <v>7.2124229042971735E-2</v>
      </c>
      <c r="R3022">
        <v>148</v>
      </c>
      <c r="S3022">
        <v>0</v>
      </c>
      <c r="T3022">
        <v>-0.89258149005292664</v>
      </c>
      <c r="U3022">
        <v>21</v>
      </c>
      <c r="V3022">
        <v>3008</v>
      </c>
      <c r="W3022">
        <v>149</v>
      </c>
    </row>
    <row r="3023" spans="1:23">
      <c r="A3023" t="s">
        <v>471</v>
      </c>
      <c r="B3023" t="str">
        <f t="shared" si="47"/>
        <v>sold_area_ytd_yoy_exceed_expectation_6_-1</v>
      </c>
      <c r="C3023" t="s">
        <v>392</v>
      </c>
      <c r="D3023" t="s">
        <v>329</v>
      </c>
      <c r="E3023">
        <v>6</v>
      </c>
      <c r="F3023">
        <v>-1</v>
      </c>
      <c r="G3023">
        <v>-1</v>
      </c>
      <c r="H3023" t="s">
        <v>330</v>
      </c>
      <c r="I3023" t="s">
        <v>331</v>
      </c>
      <c r="K3023">
        <v>2.9709228607419171</v>
      </c>
      <c r="L3023">
        <v>0.12246572098634639</v>
      </c>
      <c r="M3023">
        <v>0.52168111561630393</v>
      </c>
      <c r="N3023">
        <v>0.55704697986577179</v>
      </c>
      <c r="O3023">
        <v>1.205659302165755E-2</v>
      </c>
      <c r="P3023">
        <v>1.9540250610960179</v>
      </c>
      <c r="Q3023">
        <v>5.2583538594891753E-2</v>
      </c>
      <c r="R3023">
        <v>148</v>
      </c>
      <c r="S3023">
        <v>0</v>
      </c>
      <c r="T3023">
        <v>-0.38599963937347681</v>
      </c>
      <c r="U3023">
        <v>21</v>
      </c>
      <c r="V3023">
        <v>3008</v>
      </c>
      <c r="W3023">
        <v>149</v>
      </c>
    </row>
    <row r="3024" spans="1:23">
      <c r="A3024" t="s">
        <v>471</v>
      </c>
      <c r="B3024" t="str">
        <f t="shared" si="47"/>
        <v>CN_BOND_1Y_exceed_expectation_6_1</v>
      </c>
      <c r="C3024" t="s">
        <v>448</v>
      </c>
      <c r="D3024" t="s">
        <v>329</v>
      </c>
      <c r="E3024">
        <v>6</v>
      </c>
      <c r="F3024">
        <v>1</v>
      </c>
      <c r="G3024">
        <v>-1</v>
      </c>
      <c r="H3024" t="s">
        <v>330</v>
      </c>
      <c r="I3024" t="s">
        <v>331</v>
      </c>
      <c r="K3024">
        <v>-0.50224463379825246</v>
      </c>
      <c r="L3024">
        <v>-5.6771254284559647E-2</v>
      </c>
      <c r="M3024">
        <v>-0.24166511719020489</v>
      </c>
      <c r="N3024">
        <v>0.50335570469798663</v>
      </c>
      <c r="O3024">
        <v>-2.04448551245922E-3</v>
      </c>
      <c r="P3024">
        <v>-0.34613817936409019</v>
      </c>
      <c r="Q3024">
        <v>0.72973044672169163</v>
      </c>
      <c r="R3024">
        <v>148</v>
      </c>
      <c r="S3024">
        <v>0</v>
      </c>
      <c r="T3024">
        <v>-0.55950204706419782</v>
      </c>
      <c r="U3024">
        <v>25</v>
      </c>
      <c r="V3024">
        <v>3008</v>
      </c>
      <c r="W3024">
        <v>149</v>
      </c>
    </row>
    <row r="3025" spans="1:23">
      <c r="A3025" t="s">
        <v>471</v>
      </c>
      <c r="B3025" t="str">
        <f t="shared" si="47"/>
        <v>CN_BOND_1Y_exceed_expectation_6_-1</v>
      </c>
      <c r="C3025" t="s">
        <v>448</v>
      </c>
      <c r="D3025" t="s">
        <v>329</v>
      </c>
      <c r="E3025">
        <v>6</v>
      </c>
      <c r="F3025">
        <v>-1</v>
      </c>
      <c r="G3025">
        <v>-1</v>
      </c>
      <c r="H3025" t="s">
        <v>330</v>
      </c>
      <c r="I3025" t="s">
        <v>331</v>
      </c>
      <c r="K3025">
        <v>3.9333474399125379E-2</v>
      </c>
      <c r="L3025">
        <v>3.2372978024424182E-3</v>
      </c>
      <c r="M3025">
        <v>1.378060010591693E-2</v>
      </c>
      <c r="N3025">
        <v>0.48322147651006708</v>
      </c>
      <c r="O3025">
        <v>2.9459866680741479E-3</v>
      </c>
      <c r="P3025">
        <v>0.48334258222132581</v>
      </c>
      <c r="Q3025">
        <v>0.62956680030078327</v>
      </c>
      <c r="R3025">
        <v>148</v>
      </c>
      <c r="S3025">
        <v>0</v>
      </c>
      <c r="T3025">
        <v>-0.59962637003543362</v>
      </c>
      <c r="U3025">
        <v>25</v>
      </c>
      <c r="V3025">
        <v>3008</v>
      </c>
      <c r="W3025">
        <v>149</v>
      </c>
    </row>
    <row r="3026" spans="1:23">
      <c r="A3026" t="s">
        <v>471</v>
      </c>
      <c r="B3026" t="str">
        <f t="shared" si="47"/>
        <v>CN_BOND_10Y_exceed_expectation_6_1</v>
      </c>
      <c r="C3026" t="s">
        <v>449</v>
      </c>
      <c r="D3026" t="s">
        <v>329</v>
      </c>
      <c r="E3026">
        <v>6</v>
      </c>
      <c r="F3026">
        <v>1</v>
      </c>
      <c r="G3026">
        <v>-1</v>
      </c>
      <c r="H3026" t="s">
        <v>330</v>
      </c>
      <c r="I3026" t="s">
        <v>331</v>
      </c>
      <c r="K3026">
        <v>-0.56292620249332659</v>
      </c>
      <c r="L3026">
        <v>-6.6988702723298377E-2</v>
      </c>
      <c r="M3026">
        <v>-0.28516713038333191</v>
      </c>
      <c r="N3026">
        <v>0.48322147651006708</v>
      </c>
      <c r="O3026">
        <v>-2.7913808308118919E-3</v>
      </c>
      <c r="P3026">
        <v>-0.46354244463482969</v>
      </c>
      <c r="Q3026">
        <v>0.64365658266204095</v>
      </c>
      <c r="R3026">
        <v>148</v>
      </c>
      <c r="S3026">
        <v>0</v>
      </c>
      <c r="T3026">
        <v>-0.63695213083879143</v>
      </c>
      <c r="U3026">
        <v>28</v>
      </c>
      <c r="V3026">
        <v>3008</v>
      </c>
      <c r="W3026">
        <v>149</v>
      </c>
    </row>
    <row r="3027" spans="1:23">
      <c r="A3027" t="s">
        <v>471</v>
      </c>
      <c r="B3027" t="str">
        <f t="shared" si="47"/>
        <v>CN_BOND_10Y_exceed_expectation_6_-1</v>
      </c>
      <c r="C3027" t="s">
        <v>449</v>
      </c>
      <c r="D3027" t="s">
        <v>329</v>
      </c>
      <c r="E3027">
        <v>6</v>
      </c>
      <c r="F3027">
        <v>-1</v>
      </c>
      <c r="G3027">
        <v>-1</v>
      </c>
      <c r="H3027" t="s">
        <v>330</v>
      </c>
      <c r="I3027" t="s">
        <v>331</v>
      </c>
      <c r="K3027">
        <v>0.18363035511726239</v>
      </c>
      <c r="L3027">
        <v>1.4223794313295009E-2</v>
      </c>
      <c r="M3027">
        <v>6.0549890393300297E-2</v>
      </c>
      <c r="N3027">
        <v>0.51006711409395977</v>
      </c>
      <c r="O3027">
        <v>3.9679577128923331E-3</v>
      </c>
      <c r="P3027">
        <v>0.63164195662908573</v>
      </c>
      <c r="Q3027">
        <v>0.52859527645363502</v>
      </c>
      <c r="R3027">
        <v>148</v>
      </c>
      <c r="S3027">
        <v>0</v>
      </c>
      <c r="T3027">
        <v>-0.5752967852979316</v>
      </c>
      <c r="U3027">
        <v>28</v>
      </c>
      <c r="V3027">
        <v>3008</v>
      </c>
      <c r="W3027">
        <v>149</v>
      </c>
    </row>
    <row r="3028" spans="1:23">
      <c r="A3028" t="s">
        <v>471</v>
      </c>
      <c r="B3028" t="str">
        <f t="shared" si="47"/>
        <v>TERM_SPREAD_exceed_expectation_6_1</v>
      </c>
      <c r="C3028" t="s">
        <v>450</v>
      </c>
      <c r="D3028" t="s">
        <v>329</v>
      </c>
      <c r="E3028">
        <v>6</v>
      </c>
      <c r="F3028">
        <v>1</v>
      </c>
      <c r="G3028">
        <v>1</v>
      </c>
      <c r="H3028" t="s">
        <v>330</v>
      </c>
      <c r="I3028" t="s">
        <v>331</v>
      </c>
      <c r="K3028">
        <v>0.4480713181993945</v>
      </c>
      <c r="L3028">
        <v>3.1502855999842698E-2</v>
      </c>
      <c r="M3028">
        <v>0.13411405671857779</v>
      </c>
      <c r="N3028">
        <v>0.53020134228187921</v>
      </c>
      <c r="O3028">
        <v>5.1512327170193471E-3</v>
      </c>
      <c r="P3028">
        <v>0.8594269553155619</v>
      </c>
      <c r="Q3028">
        <v>0.39149491274733311</v>
      </c>
      <c r="R3028">
        <v>148</v>
      </c>
      <c r="S3028">
        <v>0</v>
      </c>
      <c r="T3028">
        <v>-0.46444506127051532</v>
      </c>
      <c r="U3028">
        <v>43</v>
      </c>
      <c r="V3028">
        <v>3008</v>
      </c>
      <c r="W3028">
        <v>149</v>
      </c>
    </row>
    <row r="3029" spans="1:23">
      <c r="A3029" t="s">
        <v>471</v>
      </c>
      <c r="B3029" t="str">
        <f t="shared" si="47"/>
        <v>TERM_SPREAD_exceed_expectation_6_-1</v>
      </c>
      <c r="C3029" t="s">
        <v>450</v>
      </c>
      <c r="D3029" t="s">
        <v>329</v>
      </c>
      <c r="E3029">
        <v>6</v>
      </c>
      <c r="F3029">
        <v>-1</v>
      </c>
      <c r="G3029">
        <v>1</v>
      </c>
      <c r="H3029" t="s">
        <v>330</v>
      </c>
      <c r="I3029" t="s">
        <v>331</v>
      </c>
      <c r="K3029">
        <v>-0.64274286241747136</v>
      </c>
      <c r="L3029">
        <v>-8.2617898189037642E-2</v>
      </c>
      <c r="M3029">
        <v>-0.35172117358977251</v>
      </c>
      <c r="N3029">
        <v>0.4563758389261745</v>
      </c>
      <c r="O3029">
        <v>-4.2418536880888483E-3</v>
      </c>
      <c r="P3029">
        <v>-0.70689329073332707</v>
      </c>
      <c r="Q3029">
        <v>0.4807442834250607</v>
      </c>
      <c r="R3029">
        <v>148</v>
      </c>
      <c r="S3029">
        <v>0</v>
      </c>
      <c r="T3029">
        <v>-0.73212781426973206</v>
      </c>
      <c r="U3029">
        <v>43</v>
      </c>
      <c r="V3029">
        <v>3008</v>
      </c>
      <c r="W3029">
        <v>149</v>
      </c>
    </row>
    <row r="3030" spans="1:23">
      <c r="A3030" t="s">
        <v>471</v>
      </c>
      <c r="B3030" t="str">
        <f t="shared" si="47"/>
        <v>US_BOND_5Y_exceed_expectation_6_1</v>
      </c>
      <c r="C3030" t="s">
        <v>338</v>
      </c>
      <c r="D3030" t="s">
        <v>329</v>
      </c>
      <c r="E3030">
        <v>6</v>
      </c>
      <c r="F3030">
        <v>1</v>
      </c>
      <c r="G3030">
        <v>1</v>
      </c>
      <c r="H3030" t="s">
        <v>330</v>
      </c>
      <c r="I3030" t="s">
        <v>331</v>
      </c>
      <c r="K3030">
        <v>0.5884918301941966</v>
      </c>
      <c r="L3030">
        <v>3.9531940370146179E-2</v>
      </c>
      <c r="M3030">
        <v>0.16830122436465689</v>
      </c>
      <c r="N3030">
        <v>0.57046979865771807</v>
      </c>
      <c r="O3030">
        <v>5.8904179816829322E-3</v>
      </c>
      <c r="P3030">
        <v>0.96318603939274317</v>
      </c>
      <c r="Q3030">
        <v>0.33702527218524342</v>
      </c>
      <c r="R3030">
        <v>148</v>
      </c>
      <c r="S3030">
        <v>0</v>
      </c>
      <c r="T3030">
        <v>-0.62629302036818157</v>
      </c>
      <c r="U3030">
        <v>36</v>
      </c>
      <c r="V3030">
        <v>3008</v>
      </c>
      <c r="W3030">
        <v>149</v>
      </c>
    </row>
    <row r="3031" spans="1:23">
      <c r="A3031" t="s">
        <v>471</v>
      </c>
      <c r="B3031" t="str">
        <f t="shared" si="47"/>
        <v>US_BOND_5Y_exceed_expectation_6_-1</v>
      </c>
      <c r="C3031" t="s">
        <v>338</v>
      </c>
      <c r="D3031" t="s">
        <v>329</v>
      </c>
      <c r="E3031">
        <v>6</v>
      </c>
      <c r="F3031">
        <v>-1</v>
      </c>
      <c r="G3031">
        <v>1</v>
      </c>
      <c r="H3031" t="s">
        <v>330</v>
      </c>
      <c r="I3031" t="s">
        <v>331</v>
      </c>
      <c r="K3031">
        <v>-0.67432390628535654</v>
      </c>
      <c r="L3031">
        <v>-8.9703527797132865E-2</v>
      </c>
      <c r="M3031">
        <v>-0.38189912806525528</v>
      </c>
      <c r="N3031">
        <v>0.40939597315436238</v>
      </c>
      <c r="O3031">
        <v>-4.6947769573166976E-3</v>
      </c>
      <c r="P3031">
        <v>-0.75836093674071836</v>
      </c>
      <c r="Q3031">
        <v>0.4494408830732054</v>
      </c>
      <c r="R3031">
        <v>148</v>
      </c>
      <c r="S3031">
        <v>0</v>
      </c>
      <c r="T3031">
        <v>-0.85682782547527592</v>
      </c>
      <c r="U3031">
        <v>36</v>
      </c>
      <c r="V3031">
        <v>3008</v>
      </c>
      <c r="W3031">
        <v>149</v>
      </c>
    </row>
    <row r="3032" spans="1:23">
      <c r="A3032" t="s">
        <v>471</v>
      </c>
      <c r="B3032" t="str">
        <f t="shared" si="47"/>
        <v>US_BOND_10Y_exceed_expectation_6_1</v>
      </c>
      <c r="C3032" t="s">
        <v>336</v>
      </c>
      <c r="D3032" t="s">
        <v>329</v>
      </c>
      <c r="E3032">
        <v>6</v>
      </c>
      <c r="F3032">
        <v>1</v>
      </c>
      <c r="G3032">
        <v>1</v>
      </c>
      <c r="H3032" t="s">
        <v>330</v>
      </c>
      <c r="I3032" t="s">
        <v>331</v>
      </c>
      <c r="K3032">
        <v>8.5938773612380004E-2</v>
      </c>
      <c r="L3032">
        <v>6.9308561810190739E-3</v>
      </c>
      <c r="M3032">
        <v>2.950366264014119E-2</v>
      </c>
      <c r="N3032">
        <v>0.55033557046979864</v>
      </c>
      <c r="O3032">
        <v>3.3450620526050729E-3</v>
      </c>
      <c r="P3032">
        <v>0.54628361344165188</v>
      </c>
      <c r="Q3032">
        <v>0.58569357149486978</v>
      </c>
      <c r="R3032">
        <v>148</v>
      </c>
      <c r="S3032">
        <v>0</v>
      </c>
      <c r="T3032">
        <v>-0.70240058864507005</v>
      </c>
      <c r="U3032">
        <v>32</v>
      </c>
      <c r="V3032">
        <v>3008</v>
      </c>
      <c r="W3032">
        <v>149</v>
      </c>
    </row>
    <row r="3033" spans="1:23">
      <c r="A3033" t="s">
        <v>471</v>
      </c>
      <c r="B3033" t="str">
        <f t="shared" si="47"/>
        <v>US_BOND_10Y_exceed_expectation_6_-1</v>
      </c>
      <c r="C3033" t="s">
        <v>336</v>
      </c>
      <c r="D3033" t="s">
        <v>329</v>
      </c>
      <c r="E3033">
        <v>6</v>
      </c>
      <c r="F3033">
        <v>-1</v>
      </c>
      <c r="G3033">
        <v>1</v>
      </c>
      <c r="H3033" t="s">
        <v>330</v>
      </c>
      <c r="I3033" t="s">
        <v>331</v>
      </c>
      <c r="K3033">
        <v>-0.52360683058183821</v>
      </c>
      <c r="L3033">
        <v>-6.0231144718213107E-2</v>
      </c>
      <c r="M3033">
        <v>-0.25639536123434548</v>
      </c>
      <c r="N3033">
        <v>0.42953020134228193</v>
      </c>
      <c r="O3033">
        <v>-2.1415114436590648E-3</v>
      </c>
      <c r="P3033">
        <v>-0.34444445156420678</v>
      </c>
      <c r="Q3033">
        <v>0.73100100905881582</v>
      </c>
      <c r="R3033">
        <v>148</v>
      </c>
      <c r="S3033">
        <v>0</v>
      </c>
      <c r="T3033">
        <v>-0.85771041212232735</v>
      </c>
      <c r="U3033">
        <v>32</v>
      </c>
      <c r="V3033">
        <v>3008</v>
      </c>
      <c r="W3033">
        <v>149</v>
      </c>
    </row>
    <row r="3034" spans="1:23">
      <c r="A3034" t="s">
        <v>471</v>
      </c>
      <c r="B3034" t="str">
        <f t="shared" si="47"/>
        <v>CNY_INDEX_exceed_expectation_6_1</v>
      </c>
      <c r="C3034" t="s">
        <v>388</v>
      </c>
      <c r="D3034" t="s">
        <v>329</v>
      </c>
      <c r="E3034">
        <v>6</v>
      </c>
      <c r="F3034">
        <v>1</v>
      </c>
      <c r="G3034">
        <v>-1</v>
      </c>
      <c r="H3034" t="s">
        <v>455</v>
      </c>
      <c r="I3034" t="s">
        <v>331</v>
      </c>
      <c r="K3034">
        <v>-0.23369096669648171</v>
      </c>
      <c r="L3034">
        <v>-3.0575941387885549E-2</v>
      </c>
      <c r="M3034">
        <v>-0.13821189240197279</v>
      </c>
      <c r="N3034">
        <v>0.47663551401869159</v>
      </c>
      <c r="O3034">
        <v>-1.793771651221182E-4</v>
      </c>
      <c r="P3034">
        <v>-2.7159327207249999E-2</v>
      </c>
      <c r="Q3034">
        <v>0.97838372223416181</v>
      </c>
      <c r="R3034">
        <v>106</v>
      </c>
      <c r="S3034">
        <v>0</v>
      </c>
      <c r="T3034">
        <v>-0.51618162687627822</v>
      </c>
      <c r="U3034">
        <v>19</v>
      </c>
      <c r="V3034">
        <v>2160</v>
      </c>
      <c r="W3034">
        <v>107</v>
      </c>
    </row>
    <row r="3035" spans="1:23">
      <c r="A3035" t="s">
        <v>471</v>
      </c>
      <c r="B3035" t="str">
        <f t="shared" si="47"/>
        <v>CNY_INDEX_exceed_expectation_6_-1</v>
      </c>
      <c r="C3035" t="s">
        <v>388</v>
      </c>
      <c r="D3035" t="s">
        <v>329</v>
      </c>
      <c r="E3035">
        <v>6</v>
      </c>
      <c r="F3035">
        <v>-1</v>
      </c>
      <c r="G3035">
        <v>-1</v>
      </c>
      <c r="H3035" t="s">
        <v>455</v>
      </c>
      <c r="I3035" t="s">
        <v>331</v>
      </c>
      <c r="K3035">
        <v>-0.14230477128772431</v>
      </c>
      <c r="L3035">
        <v>-1.7749671676331791E-2</v>
      </c>
      <c r="M3035">
        <v>-8.0233530041743828E-2</v>
      </c>
      <c r="N3035">
        <v>0.52336448598130836</v>
      </c>
      <c r="O3035">
        <v>9.2498953865986137E-4</v>
      </c>
      <c r="P3035">
        <v>0.1384793533761853</v>
      </c>
      <c r="Q3035">
        <v>0.89012432182955936</v>
      </c>
      <c r="R3035">
        <v>106</v>
      </c>
      <c r="S3035">
        <v>0</v>
      </c>
      <c r="T3035">
        <v>-0.49765295601964898</v>
      </c>
      <c r="U3035">
        <v>19</v>
      </c>
      <c r="V3035">
        <v>2160</v>
      </c>
      <c r="W3035">
        <v>107</v>
      </c>
    </row>
    <row r="3036" spans="1:23">
      <c r="A3036" t="s">
        <v>471</v>
      </c>
      <c r="B3036" t="str">
        <f t="shared" si="47"/>
        <v>USD_INDEX_exceed_expectation_6_1</v>
      </c>
      <c r="C3036" t="s">
        <v>452</v>
      </c>
      <c r="D3036" t="s">
        <v>329</v>
      </c>
      <c r="E3036">
        <v>6</v>
      </c>
      <c r="F3036">
        <v>1</v>
      </c>
      <c r="G3036">
        <v>1</v>
      </c>
      <c r="H3036" t="s">
        <v>330</v>
      </c>
      <c r="I3036" t="s">
        <v>331</v>
      </c>
      <c r="K3036">
        <v>1.289069799847971</v>
      </c>
      <c r="L3036">
        <v>7.1842589408446456E-2</v>
      </c>
      <c r="M3036">
        <v>0.30591386409012972</v>
      </c>
      <c r="N3036">
        <v>0.52348993288590606</v>
      </c>
      <c r="O3036">
        <v>8.3896617926313526E-3</v>
      </c>
      <c r="P3036">
        <v>1.344363640342161</v>
      </c>
      <c r="Q3036">
        <v>0.18088776868940321</v>
      </c>
      <c r="R3036">
        <v>148</v>
      </c>
      <c r="S3036">
        <v>0</v>
      </c>
      <c r="T3036">
        <v>-0.51757410474593202</v>
      </c>
      <c r="U3036">
        <v>35</v>
      </c>
      <c r="V3036">
        <v>3008</v>
      </c>
      <c r="W3036">
        <v>149</v>
      </c>
    </row>
    <row r="3037" spans="1:23">
      <c r="A3037" t="s">
        <v>471</v>
      </c>
      <c r="B3037" t="str">
        <f t="shared" si="47"/>
        <v>USD_INDEX_exceed_expectation_6_-1</v>
      </c>
      <c r="C3037" t="s">
        <v>452</v>
      </c>
      <c r="D3037" t="s">
        <v>329</v>
      </c>
      <c r="E3037">
        <v>6</v>
      </c>
      <c r="F3037">
        <v>-1</v>
      </c>
      <c r="G3037">
        <v>1</v>
      </c>
      <c r="H3037" t="s">
        <v>330</v>
      </c>
      <c r="I3037" t="s">
        <v>331</v>
      </c>
      <c r="K3037">
        <v>-0.77399823535759726</v>
      </c>
      <c r="L3037">
        <v>-0.11714437603808769</v>
      </c>
      <c r="M3037">
        <v>-0.49881399077223948</v>
      </c>
      <c r="N3037">
        <v>0.46308724832214759</v>
      </c>
      <c r="O3037">
        <v>-7.1577181981684872E-3</v>
      </c>
      <c r="P3037">
        <v>-1.1789911150389569</v>
      </c>
      <c r="Q3037">
        <v>0.24029362803203899</v>
      </c>
      <c r="R3037">
        <v>148</v>
      </c>
      <c r="S3037">
        <v>0</v>
      </c>
      <c r="T3037">
        <v>-0.82246888778794558</v>
      </c>
      <c r="U3037">
        <v>35</v>
      </c>
      <c r="V3037">
        <v>3008</v>
      </c>
      <c r="W3037">
        <v>149</v>
      </c>
    </row>
    <row r="3038" spans="1:23">
      <c r="A3038" t="s">
        <v>471</v>
      </c>
      <c r="B3038" t="str">
        <f t="shared" si="47"/>
        <v>DR007_exceed_expectation_6_1</v>
      </c>
      <c r="C3038" t="s">
        <v>387</v>
      </c>
      <c r="D3038" t="s">
        <v>329</v>
      </c>
      <c r="E3038">
        <v>6</v>
      </c>
      <c r="F3038">
        <v>1</v>
      </c>
      <c r="G3038">
        <v>1</v>
      </c>
      <c r="H3038" t="s">
        <v>330</v>
      </c>
      <c r="I3038" t="s">
        <v>331</v>
      </c>
      <c r="K3038">
        <v>-0.68212148758828661</v>
      </c>
      <c r="L3038">
        <v>-9.1549777928690679E-2</v>
      </c>
      <c r="M3038">
        <v>-0.38976340842571411</v>
      </c>
      <c r="N3038">
        <v>0.51006711409395977</v>
      </c>
      <c r="O3038">
        <v>-5.0051649733329762E-3</v>
      </c>
      <c r="P3038">
        <v>-0.84560222185547229</v>
      </c>
      <c r="Q3038">
        <v>0.39913971590126368</v>
      </c>
      <c r="R3038">
        <v>148</v>
      </c>
      <c r="S3038">
        <v>0</v>
      </c>
      <c r="T3038">
        <v>-0.8469651104252609</v>
      </c>
      <c r="U3038">
        <v>44</v>
      </c>
      <c r="V3038">
        <v>3008</v>
      </c>
      <c r="W3038">
        <v>149</v>
      </c>
    </row>
    <row r="3039" spans="1:23">
      <c r="A3039" t="s">
        <v>471</v>
      </c>
      <c r="B3039" t="str">
        <f t="shared" si="47"/>
        <v>DR007_exceed_expectation_6_-1</v>
      </c>
      <c r="C3039" t="s">
        <v>387</v>
      </c>
      <c r="D3039" t="s">
        <v>329</v>
      </c>
      <c r="E3039">
        <v>6</v>
      </c>
      <c r="F3039">
        <v>-1</v>
      </c>
      <c r="G3039">
        <v>1</v>
      </c>
      <c r="H3039" t="s">
        <v>330</v>
      </c>
      <c r="I3039" t="s">
        <v>331</v>
      </c>
      <c r="K3039">
        <v>0.6274576416955957</v>
      </c>
      <c r="L3039">
        <v>4.1644588851084567E-2</v>
      </c>
      <c r="M3039">
        <v>0.17729739230748509</v>
      </c>
      <c r="N3039">
        <v>0.48322147651006708</v>
      </c>
      <c r="O3039">
        <v>5.9842757649750536E-3</v>
      </c>
      <c r="P3039">
        <v>0.97422342821878605</v>
      </c>
      <c r="Q3039">
        <v>0.33153523921944777</v>
      </c>
      <c r="R3039">
        <v>148</v>
      </c>
      <c r="S3039">
        <v>0</v>
      </c>
      <c r="T3039">
        <v>-0.65617453391405611</v>
      </c>
      <c r="U3039">
        <v>44</v>
      </c>
      <c r="V3039">
        <v>3008</v>
      </c>
      <c r="W3039">
        <v>149</v>
      </c>
    </row>
    <row r="3040" spans="1:23">
      <c r="A3040" t="s">
        <v>471</v>
      </c>
      <c r="B3040" t="str">
        <f t="shared" si="47"/>
        <v>CREDIT_SPREAD_exceed_expectation_6_1</v>
      </c>
      <c r="C3040" t="s">
        <v>453</v>
      </c>
      <c r="D3040" t="s">
        <v>329</v>
      </c>
      <c r="E3040">
        <v>6</v>
      </c>
      <c r="F3040">
        <v>1</v>
      </c>
      <c r="G3040">
        <v>1</v>
      </c>
      <c r="H3040" t="s">
        <v>456</v>
      </c>
      <c r="I3040" t="s">
        <v>331</v>
      </c>
      <c r="K3040">
        <v>-0.21136357501326211</v>
      </c>
      <c r="L3040">
        <v>-1.9833277640539659E-2</v>
      </c>
      <c r="M3040">
        <v>-8.4281929404202677E-2</v>
      </c>
      <c r="N3040">
        <v>0.46621621621621617</v>
      </c>
      <c r="O3040">
        <v>9.699369772262407E-4</v>
      </c>
      <c r="P3040">
        <v>0.1625534329822709</v>
      </c>
      <c r="Q3040">
        <v>0.87109329236713562</v>
      </c>
      <c r="R3040">
        <v>147</v>
      </c>
      <c r="S3040">
        <v>0</v>
      </c>
      <c r="T3040">
        <v>-0.54795619148861596</v>
      </c>
      <c r="U3040">
        <v>43</v>
      </c>
      <c r="V3040">
        <v>2987</v>
      </c>
      <c r="W3040">
        <v>148</v>
      </c>
    </row>
    <row r="3041" spans="1:23">
      <c r="A3041" t="s">
        <v>471</v>
      </c>
      <c r="B3041" t="str">
        <f t="shared" si="47"/>
        <v>CREDIT_SPREAD_exceed_expectation_6_-1</v>
      </c>
      <c r="C3041" t="s">
        <v>453</v>
      </c>
      <c r="D3041" t="s">
        <v>329</v>
      </c>
      <c r="E3041">
        <v>6</v>
      </c>
      <c r="F3041">
        <v>-1</v>
      </c>
      <c r="G3041">
        <v>1</v>
      </c>
      <c r="H3041" t="s">
        <v>456</v>
      </c>
      <c r="I3041" t="s">
        <v>331</v>
      </c>
      <c r="K3041">
        <v>-0.34244324016212019</v>
      </c>
      <c r="L3041">
        <v>-3.4749951759137858E-2</v>
      </c>
      <c r="M3041">
        <v>-0.14767064899936599</v>
      </c>
      <c r="N3041">
        <v>0.52027027027027029</v>
      </c>
      <c r="O3041">
        <v>-2.5465888256775082E-4</v>
      </c>
      <c r="P3041">
        <v>-4.3270602493625791E-2</v>
      </c>
      <c r="Q3041">
        <v>0.96554454540068257</v>
      </c>
      <c r="R3041">
        <v>147</v>
      </c>
      <c r="S3041">
        <v>0</v>
      </c>
      <c r="T3041">
        <v>-0.67617300566218896</v>
      </c>
      <c r="U3041">
        <v>43</v>
      </c>
      <c r="V3041">
        <v>2987</v>
      </c>
      <c r="W3041">
        <v>148</v>
      </c>
    </row>
    <row r="3042" spans="1:23">
      <c r="A3042" t="s">
        <v>471</v>
      </c>
      <c r="B3042" t="str">
        <f t="shared" si="47"/>
        <v>electricity_yoy_exceed_expectation_9_1</v>
      </c>
      <c r="C3042" t="s">
        <v>435</v>
      </c>
      <c r="D3042" t="s">
        <v>329</v>
      </c>
      <c r="E3042">
        <v>9</v>
      </c>
      <c r="F3042">
        <v>1</v>
      </c>
      <c r="G3042">
        <v>-1</v>
      </c>
      <c r="H3042" t="s">
        <v>330</v>
      </c>
      <c r="I3042" t="s">
        <v>331</v>
      </c>
      <c r="K3042">
        <v>-0.79025636831281632</v>
      </c>
      <c r="L3042">
        <v>-0.1226489595969078</v>
      </c>
      <c r="M3042">
        <v>-0.52227729661867872</v>
      </c>
      <c r="N3042">
        <v>0.48993288590604028</v>
      </c>
      <c r="O3042">
        <v>-7.6097436621496272E-3</v>
      </c>
      <c r="P3042">
        <v>-1.241679805176775</v>
      </c>
      <c r="Q3042">
        <v>0.2163189215577313</v>
      </c>
      <c r="R3042">
        <v>148</v>
      </c>
      <c r="S3042">
        <v>0</v>
      </c>
      <c r="T3042">
        <v>-0.90589986133234357</v>
      </c>
      <c r="U3042">
        <v>42</v>
      </c>
      <c r="V3042">
        <v>3008</v>
      </c>
      <c r="W3042">
        <v>149</v>
      </c>
    </row>
    <row r="3043" spans="1:23">
      <c r="A3043" t="s">
        <v>471</v>
      </c>
      <c r="B3043" t="str">
        <f t="shared" si="47"/>
        <v>electricity_yoy_exceed_expectation_9_-1</v>
      </c>
      <c r="C3043" t="s">
        <v>435</v>
      </c>
      <c r="D3043" t="s">
        <v>329</v>
      </c>
      <c r="E3043">
        <v>9</v>
      </c>
      <c r="F3043">
        <v>-1</v>
      </c>
      <c r="G3043">
        <v>-1</v>
      </c>
      <c r="H3043" t="s">
        <v>330</v>
      </c>
      <c r="I3043" t="s">
        <v>331</v>
      </c>
      <c r="K3043">
        <v>1.4665054666681629</v>
      </c>
      <c r="L3043">
        <v>7.8567431374314545E-2</v>
      </c>
      <c r="M3043">
        <v>0.33456448220442231</v>
      </c>
      <c r="N3043">
        <v>0.49664429530201343</v>
      </c>
      <c r="O3043">
        <v>8.9780404845841068E-3</v>
      </c>
      <c r="P3043">
        <v>1.4203785004536931</v>
      </c>
      <c r="Q3043">
        <v>0.15760075347968991</v>
      </c>
      <c r="R3043">
        <v>148</v>
      </c>
      <c r="S3043">
        <v>0</v>
      </c>
      <c r="T3043">
        <v>-0.67235215107866875</v>
      </c>
      <c r="U3043">
        <v>42</v>
      </c>
      <c r="V3043">
        <v>3008</v>
      </c>
      <c r="W3043">
        <v>149</v>
      </c>
    </row>
    <row r="3044" spans="1:23">
      <c r="A3044" t="s">
        <v>471</v>
      </c>
      <c r="B3044" t="str">
        <f t="shared" si="47"/>
        <v>electricity_ytd_yoy_exceed_expectation_9_1</v>
      </c>
      <c r="C3044" t="s">
        <v>436</v>
      </c>
      <c r="D3044" t="s">
        <v>329</v>
      </c>
      <c r="E3044">
        <v>9</v>
      </c>
      <c r="F3044">
        <v>1</v>
      </c>
      <c r="G3044">
        <v>-1</v>
      </c>
      <c r="H3044" t="s">
        <v>330</v>
      </c>
      <c r="I3044" t="s">
        <v>331</v>
      </c>
      <c r="K3044">
        <v>3.0961759641586321E-2</v>
      </c>
      <c r="L3044">
        <v>2.557791071176263E-3</v>
      </c>
      <c r="M3044">
        <v>1.088804183944706E-2</v>
      </c>
      <c r="N3044">
        <v>0.5436241610738255</v>
      </c>
      <c r="O3044">
        <v>2.991333889439327E-3</v>
      </c>
      <c r="P3044">
        <v>0.4893503305166847</v>
      </c>
      <c r="Q3044">
        <v>0.62531816489391168</v>
      </c>
      <c r="R3044">
        <v>148</v>
      </c>
      <c r="S3044">
        <v>0</v>
      </c>
      <c r="T3044">
        <v>-0.63719927169405977</v>
      </c>
      <c r="U3044">
        <v>22</v>
      </c>
      <c r="V3044">
        <v>3008</v>
      </c>
      <c r="W3044">
        <v>149</v>
      </c>
    </row>
    <row r="3045" spans="1:23">
      <c r="A3045" t="s">
        <v>471</v>
      </c>
      <c r="B3045" t="str">
        <f t="shared" si="47"/>
        <v>electricity_ytd_yoy_exceed_expectation_9_-1</v>
      </c>
      <c r="C3045" t="s">
        <v>436</v>
      </c>
      <c r="D3045" t="s">
        <v>329</v>
      </c>
      <c r="E3045">
        <v>9</v>
      </c>
      <c r="F3045">
        <v>-1</v>
      </c>
      <c r="G3045">
        <v>-1</v>
      </c>
      <c r="H3045" t="s">
        <v>330</v>
      </c>
      <c r="I3045" t="s">
        <v>331</v>
      </c>
      <c r="K3045">
        <v>-0.49820271283861928</v>
      </c>
      <c r="L3045">
        <v>-5.61319591860171E-2</v>
      </c>
      <c r="M3045">
        <v>-0.23894333162498249</v>
      </c>
      <c r="N3045">
        <v>0.43624161073825501</v>
      </c>
      <c r="O3045">
        <v>-1.8184126158664971E-3</v>
      </c>
      <c r="P3045">
        <v>-0.29358675024817849</v>
      </c>
      <c r="Q3045">
        <v>0.76948499369304879</v>
      </c>
      <c r="R3045">
        <v>148</v>
      </c>
      <c r="S3045">
        <v>0</v>
      </c>
      <c r="T3045">
        <v>-0.72249476828617543</v>
      </c>
      <c r="U3045">
        <v>22</v>
      </c>
      <c r="V3045">
        <v>3008</v>
      </c>
      <c r="W3045">
        <v>149</v>
      </c>
    </row>
    <row r="3046" spans="1:23">
      <c r="A3046" t="s">
        <v>471</v>
      </c>
      <c r="B3046" t="str">
        <f t="shared" si="47"/>
        <v>industrial_value_added_yoy_exceed_expectation_9_1</v>
      </c>
      <c r="C3046" t="s">
        <v>437</v>
      </c>
      <c r="D3046" t="s">
        <v>329</v>
      </c>
      <c r="E3046">
        <v>9</v>
      </c>
      <c r="F3046">
        <v>1</v>
      </c>
      <c r="G3046">
        <v>-1</v>
      </c>
      <c r="H3046" t="s">
        <v>330</v>
      </c>
      <c r="I3046" t="s">
        <v>331</v>
      </c>
      <c r="K3046">
        <v>-0.54364105969265464</v>
      </c>
      <c r="L3046">
        <v>-6.3607635658149753E-2</v>
      </c>
      <c r="M3046">
        <v>-0.27077128051360039</v>
      </c>
      <c r="N3046">
        <v>0.51006711409395977</v>
      </c>
      <c r="O3046">
        <v>-2.465908302340847E-3</v>
      </c>
      <c r="P3046">
        <v>-0.40492019974701832</v>
      </c>
      <c r="Q3046">
        <v>0.68612082515266937</v>
      </c>
      <c r="R3046">
        <v>148</v>
      </c>
      <c r="S3046">
        <v>0</v>
      </c>
      <c r="T3046">
        <v>-0.6827382502002316</v>
      </c>
      <c r="U3046">
        <v>40</v>
      </c>
      <c r="V3046">
        <v>3008</v>
      </c>
      <c r="W3046">
        <v>149</v>
      </c>
    </row>
    <row r="3047" spans="1:23">
      <c r="A3047" t="s">
        <v>471</v>
      </c>
      <c r="B3047" t="str">
        <f t="shared" si="47"/>
        <v>industrial_value_added_yoy_exceed_expectation_9_-1</v>
      </c>
      <c r="C3047" t="s">
        <v>437</v>
      </c>
      <c r="D3047" t="s">
        <v>329</v>
      </c>
      <c r="E3047">
        <v>9</v>
      </c>
      <c r="F3047">
        <v>-1</v>
      </c>
      <c r="G3047">
        <v>-1</v>
      </c>
      <c r="H3047" t="s">
        <v>330</v>
      </c>
      <c r="I3047" t="s">
        <v>331</v>
      </c>
      <c r="K3047">
        <v>0.13361165622583521</v>
      </c>
      <c r="L3047">
        <v>1.056169838190346E-2</v>
      </c>
      <c r="M3047">
        <v>4.496008326163918E-2</v>
      </c>
      <c r="N3047">
        <v>0.47651006711409388</v>
      </c>
      <c r="O3047">
        <v>3.6973749891461268E-3</v>
      </c>
      <c r="P3047">
        <v>0.58908109560888433</v>
      </c>
      <c r="Q3047">
        <v>0.55670495454971003</v>
      </c>
      <c r="R3047">
        <v>148</v>
      </c>
      <c r="S3047">
        <v>0</v>
      </c>
      <c r="T3047">
        <v>-0.60370010517310968</v>
      </c>
      <c r="U3047">
        <v>40</v>
      </c>
      <c r="V3047">
        <v>3008</v>
      </c>
      <c r="W3047">
        <v>149</v>
      </c>
    </row>
    <row r="3048" spans="1:23">
      <c r="A3048" t="s">
        <v>471</v>
      </c>
      <c r="B3048" t="str">
        <f t="shared" si="47"/>
        <v>fixedasset_investment_yoy_exceed_expectation_9_1</v>
      </c>
      <c r="C3048" t="s">
        <v>344</v>
      </c>
      <c r="D3048" t="s">
        <v>329</v>
      </c>
      <c r="E3048">
        <v>9</v>
      </c>
      <c r="F3048">
        <v>1</v>
      </c>
      <c r="G3048">
        <v>1</v>
      </c>
      <c r="H3048" t="s">
        <v>330</v>
      </c>
      <c r="I3048" t="s">
        <v>331</v>
      </c>
      <c r="K3048">
        <v>0.26958300788067419</v>
      </c>
      <c r="L3048">
        <v>2.019778004191974E-2</v>
      </c>
      <c r="M3048">
        <v>8.5982425760055381E-2</v>
      </c>
      <c r="N3048">
        <v>0.49664429530201343</v>
      </c>
      <c r="O3048">
        <v>4.4054225173793303E-3</v>
      </c>
      <c r="P3048">
        <v>0.71890253949677907</v>
      </c>
      <c r="Q3048">
        <v>0.47333448527775729</v>
      </c>
      <c r="R3048">
        <v>148</v>
      </c>
      <c r="S3048">
        <v>0</v>
      </c>
      <c r="T3048">
        <v>-0.51308974294342191</v>
      </c>
      <c r="U3048">
        <v>40</v>
      </c>
      <c r="V3048">
        <v>3008</v>
      </c>
      <c r="W3048">
        <v>149</v>
      </c>
    </row>
    <row r="3049" spans="1:23">
      <c r="A3049" t="s">
        <v>471</v>
      </c>
      <c r="B3049" t="str">
        <f t="shared" si="47"/>
        <v>fixedasset_investment_yoy_exceed_expectation_9_-1</v>
      </c>
      <c r="C3049" t="s">
        <v>344</v>
      </c>
      <c r="D3049" t="s">
        <v>329</v>
      </c>
      <c r="E3049">
        <v>9</v>
      </c>
      <c r="F3049">
        <v>-1</v>
      </c>
      <c r="G3049">
        <v>1</v>
      </c>
      <c r="H3049" t="s">
        <v>330</v>
      </c>
      <c r="I3049" t="s">
        <v>331</v>
      </c>
      <c r="K3049">
        <v>-0.59251674688143319</v>
      </c>
      <c r="L3049">
        <v>-7.2452149403556709E-2</v>
      </c>
      <c r="M3049">
        <v>-0.30843050792307009</v>
      </c>
      <c r="N3049">
        <v>0.48993288590604028</v>
      </c>
      <c r="O3049">
        <v>-3.1789279091741958E-3</v>
      </c>
      <c r="P3049">
        <v>-0.51035785178101212</v>
      </c>
      <c r="Q3049">
        <v>0.61056111232832977</v>
      </c>
      <c r="R3049">
        <v>148</v>
      </c>
      <c r="S3049">
        <v>0</v>
      </c>
      <c r="T3049">
        <v>-0.72686375521577684</v>
      </c>
      <c r="U3049">
        <v>40</v>
      </c>
      <c r="V3049">
        <v>3008</v>
      </c>
      <c r="W3049">
        <v>149</v>
      </c>
    </row>
    <row r="3050" spans="1:23">
      <c r="A3050" t="s">
        <v>471</v>
      </c>
      <c r="B3050" t="str">
        <f t="shared" si="47"/>
        <v>fixedasset_investment_ytd_yoy_exceed_expectation_9_1</v>
      </c>
      <c r="C3050" t="s">
        <v>390</v>
      </c>
      <c r="D3050" t="s">
        <v>329</v>
      </c>
      <c r="E3050">
        <v>9</v>
      </c>
      <c r="F3050">
        <v>1</v>
      </c>
      <c r="G3050">
        <v>-1</v>
      </c>
      <c r="H3050" t="s">
        <v>330</v>
      </c>
      <c r="I3050" t="s">
        <v>331</v>
      </c>
      <c r="K3050">
        <v>-0.43196292192220159</v>
      </c>
      <c r="L3050">
        <v>-4.6276432100955563E-2</v>
      </c>
      <c r="M3050">
        <v>-0.19698655065845391</v>
      </c>
      <c r="N3050">
        <v>0.46308724832214759</v>
      </c>
      <c r="O3050">
        <v>-9.3529564450096307E-4</v>
      </c>
      <c r="P3050">
        <v>-0.15101695943923271</v>
      </c>
      <c r="Q3050">
        <v>0.88016797840349492</v>
      </c>
      <c r="R3050">
        <v>148</v>
      </c>
      <c r="S3050">
        <v>0</v>
      </c>
      <c r="T3050">
        <v>-0.71728284263541453</v>
      </c>
      <c r="U3050">
        <v>18</v>
      </c>
      <c r="V3050">
        <v>3008</v>
      </c>
      <c r="W3050">
        <v>149</v>
      </c>
    </row>
    <row r="3051" spans="1:23">
      <c r="A3051" t="s">
        <v>471</v>
      </c>
      <c r="B3051" t="str">
        <f t="shared" si="47"/>
        <v>fixedasset_investment_ytd_yoy_exceed_expectation_9_-1</v>
      </c>
      <c r="C3051" t="s">
        <v>390</v>
      </c>
      <c r="D3051" t="s">
        <v>329</v>
      </c>
      <c r="E3051">
        <v>9</v>
      </c>
      <c r="F3051">
        <v>-1</v>
      </c>
      <c r="G3051">
        <v>-1</v>
      </c>
      <c r="H3051" t="s">
        <v>330</v>
      </c>
      <c r="I3051" t="s">
        <v>331</v>
      </c>
      <c r="K3051">
        <v>-8.9260482949638398E-2</v>
      </c>
      <c r="L3051">
        <v>-7.8023759592007469E-3</v>
      </c>
      <c r="M3051">
        <v>-3.3212653987463821E-2</v>
      </c>
      <c r="N3051">
        <v>0.52348993288590606</v>
      </c>
      <c r="O3051">
        <v>2.273431353442172E-3</v>
      </c>
      <c r="P3051">
        <v>0.36095901463906838</v>
      </c>
      <c r="Q3051">
        <v>0.71864479780108947</v>
      </c>
      <c r="R3051">
        <v>148</v>
      </c>
      <c r="S3051">
        <v>0</v>
      </c>
      <c r="T3051">
        <v>-0.69749212088997004</v>
      </c>
      <c r="U3051">
        <v>18</v>
      </c>
      <c r="V3051">
        <v>3008</v>
      </c>
      <c r="W3051">
        <v>149</v>
      </c>
    </row>
    <row r="3052" spans="1:23">
      <c r="A3052" t="s">
        <v>471</v>
      </c>
      <c r="B3052" t="str">
        <f t="shared" si="47"/>
        <v>pmi_manufacturing_exceed_expectation_9_1</v>
      </c>
      <c r="C3052" t="s">
        <v>347</v>
      </c>
      <c r="D3052" t="s">
        <v>329</v>
      </c>
      <c r="E3052">
        <v>9</v>
      </c>
      <c r="F3052">
        <v>1</v>
      </c>
      <c r="G3052">
        <v>1</v>
      </c>
      <c r="H3052" t="s">
        <v>330</v>
      </c>
      <c r="I3052" t="s">
        <v>331</v>
      </c>
      <c r="K3052">
        <v>0.68672634795457466</v>
      </c>
      <c r="L3052">
        <v>4.477079992985078E-2</v>
      </c>
      <c r="M3052">
        <v>0.1906096021323076</v>
      </c>
      <c r="N3052">
        <v>0.55033557046979864</v>
      </c>
      <c r="O3052">
        <v>6.4638266220246607E-3</v>
      </c>
      <c r="P3052">
        <v>1.024654398323074</v>
      </c>
      <c r="Q3052">
        <v>0.30719814315966271</v>
      </c>
      <c r="R3052">
        <v>148</v>
      </c>
      <c r="S3052">
        <v>0</v>
      </c>
      <c r="T3052">
        <v>-0.52204945752553089</v>
      </c>
      <c r="U3052">
        <v>40</v>
      </c>
      <c r="V3052">
        <v>3008</v>
      </c>
      <c r="W3052">
        <v>149</v>
      </c>
    </row>
    <row r="3053" spans="1:23">
      <c r="A3053" t="s">
        <v>471</v>
      </c>
      <c r="B3053" t="str">
        <f t="shared" si="47"/>
        <v>pmi_manufacturing_exceed_expectation_9_-1</v>
      </c>
      <c r="C3053" t="s">
        <v>347</v>
      </c>
      <c r="D3053" t="s">
        <v>329</v>
      </c>
      <c r="E3053">
        <v>9</v>
      </c>
      <c r="F3053">
        <v>-1</v>
      </c>
      <c r="G3053">
        <v>1</v>
      </c>
      <c r="H3053" t="s">
        <v>330</v>
      </c>
      <c r="I3053" t="s">
        <v>331</v>
      </c>
      <c r="K3053">
        <v>-0.69329119997288258</v>
      </c>
      <c r="L3053">
        <v>-9.4268084325594081E-2</v>
      </c>
      <c r="M3053">
        <v>-0.40134199244217522</v>
      </c>
      <c r="N3053">
        <v>0.42953020134228193</v>
      </c>
      <c r="O3053">
        <v>-4.9379105485522464E-3</v>
      </c>
      <c r="P3053">
        <v>-0.77686397053342759</v>
      </c>
      <c r="Q3053">
        <v>0.43847891063186811</v>
      </c>
      <c r="R3053">
        <v>148</v>
      </c>
      <c r="S3053">
        <v>0</v>
      </c>
      <c r="T3053">
        <v>-0.79667482424045211</v>
      </c>
      <c r="U3053">
        <v>40</v>
      </c>
      <c r="V3053">
        <v>3008</v>
      </c>
      <c r="W3053">
        <v>149</v>
      </c>
    </row>
    <row r="3054" spans="1:23">
      <c r="A3054" t="s">
        <v>471</v>
      </c>
      <c r="B3054" t="str">
        <f t="shared" si="47"/>
        <v>pmi_manufacturing_neworder_exceed_expectation_9_1</v>
      </c>
      <c r="C3054" t="s">
        <v>424</v>
      </c>
      <c r="D3054" t="s">
        <v>329</v>
      </c>
      <c r="E3054">
        <v>9</v>
      </c>
      <c r="F3054">
        <v>1</v>
      </c>
      <c r="G3054">
        <v>1</v>
      </c>
      <c r="H3054" t="s">
        <v>330</v>
      </c>
      <c r="I3054" t="s">
        <v>331</v>
      </c>
      <c r="K3054">
        <v>-0.2654904892451958</v>
      </c>
      <c r="L3054">
        <v>-2.551822706028695E-2</v>
      </c>
      <c r="M3054">
        <v>-0.10862282599089031</v>
      </c>
      <c r="N3054">
        <v>0.52348993288590606</v>
      </c>
      <c r="O3054">
        <v>7.6282123997994272E-4</v>
      </c>
      <c r="P3054">
        <v>0.12421238591687681</v>
      </c>
      <c r="Q3054">
        <v>0.90131565776852174</v>
      </c>
      <c r="R3054">
        <v>148</v>
      </c>
      <c r="S3054">
        <v>0</v>
      </c>
      <c r="T3054">
        <v>-0.62445728863177064</v>
      </c>
      <c r="U3054">
        <v>48</v>
      </c>
      <c r="V3054">
        <v>3008</v>
      </c>
      <c r="W3054">
        <v>149</v>
      </c>
    </row>
    <row r="3055" spans="1:23">
      <c r="A3055" t="s">
        <v>471</v>
      </c>
      <c r="B3055" t="str">
        <f t="shared" si="47"/>
        <v>pmi_manufacturing_neworder_exceed_expectation_9_-1</v>
      </c>
      <c r="C3055" t="s">
        <v>424</v>
      </c>
      <c r="D3055" t="s">
        <v>329</v>
      </c>
      <c r="E3055">
        <v>9</v>
      </c>
      <c r="F3055">
        <v>-1</v>
      </c>
      <c r="G3055">
        <v>1</v>
      </c>
      <c r="H3055" t="s">
        <v>330</v>
      </c>
      <c r="I3055" t="s">
        <v>331</v>
      </c>
      <c r="K3055">
        <v>-0.29567445134421722</v>
      </c>
      <c r="L3055">
        <v>-2.8937960320693071E-2</v>
      </c>
      <c r="M3055">
        <v>-0.12317952266118699</v>
      </c>
      <c r="N3055">
        <v>0.4563758389261745</v>
      </c>
      <c r="O3055">
        <v>5.2708478456391626E-4</v>
      </c>
      <c r="P3055">
        <v>8.3677350901818229E-2</v>
      </c>
      <c r="Q3055">
        <v>0.93342603975301375</v>
      </c>
      <c r="R3055">
        <v>148</v>
      </c>
      <c r="S3055">
        <v>0</v>
      </c>
      <c r="T3055">
        <v>-0.74301502727536961</v>
      </c>
      <c r="U3055">
        <v>48</v>
      </c>
      <c r="V3055">
        <v>3008</v>
      </c>
      <c r="W3055">
        <v>149</v>
      </c>
    </row>
    <row r="3056" spans="1:23">
      <c r="A3056" t="s">
        <v>471</v>
      </c>
      <c r="B3056" t="str">
        <f t="shared" si="47"/>
        <v>pmi_nonmanufacturing_exceed_expectation_9_1</v>
      </c>
      <c r="C3056" t="s">
        <v>342</v>
      </c>
      <c r="D3056" t="s">
        <v>329</v>
      </c>
      <c r="E3056">
        <v>9</v>
      </c>
      <c r="F3056">
        <v>1</v>
      </c>
      <c r="G3056">
        <v>-1</v>
      </c>
      <c r="H3056" t="s">
        <v>330</v>
      </c>
      <c r="I3056" t="s">
        <v>331</v>
      </c>
      <c r="K3056">
        <v>-0.56685166374058849</v>
      </c>
      <c r="L3056">
        <v>-6.7693621385953806E-2</v>
      </c>
      <c r="M3056">
        <v>-0.28816856965585019</v>
      </c>
      <c r="N3056">
        <v>0.49664429530201343</v>
      </c>
      <c r="O3056">
        <v>-2.7729325619883509E-3</v>
      </c>
      <c r="P3056">
        <v>-0.45068117934158369</v>
      </c>
      <c r="Q3056">
        <v>0.65287890401860393</v>
      </c>
      <c r="R3056">
        <v>148</v>
      </c>
      <c r="S3056">
        <v>0</v>
      </c>
      <c r="T3056">
        <v>-0.77563942449165124</v>
      </c>
      <c r="U3056">
        <v>52</v>
      </c>
      <c r="V3056">
        <v>3008</v>
      </c>
      <c r="W3056">
        <v>149</v>
      </c>
    </row>
    <row r="3057" spans="1:23">
      <c r="A3057" t="s">
        <v>471</v>
      </c>
      <c r="B3057" t="str">
        <f t="shared" si="47"/>
        <v>pmi_nonmanufacturing_exceed_expectation_9_-1</v>
      </c>
      <c r="C3057" t="s">
        <v>342</v>
      </c>
      <c r="D3057" t="s">
        <v>329</v>
      </c>
      <c r="E3057">
        <v>9</v>
      </c>
      <c r="F3057">
        <v>-1</v>
      </c>
      <c r="G3057">
        <v>-1</v>
      </c>
      <c r="H3057" t="s">
        <v>330</v>
      </c>
      <c r="I3057" t="s">
        <v>331</v>
      </c>
      <c r="K3057">
        <v>0.1943571540014952</v>
      </c>
      <c r="L3057">
        <v>1.4990650892978021E-2</v>
      </c>
      <c r="M3057">
        <v>6.38144974016122E-2</v>
      </c>
      <c r="N3057">
        <v>0.48322147651006708</v>
      </c>
      <c r="O3057">
        <v>4.0636303495583609E-3</v>
      </c>
      <c r="P3057">
        <v>0.64716284830856885</v>
      </c>
      <c r="Q3057">
        <v>0.51852905546039207</v>
      </c>
      <c r="R3057">
        <v>148</v>
      </c>
      <c r="S3057">
        <v>0</v>
      </c>
      <c r="T3057">
        <v>-0.52531361589880166</v>
      </c>
      <c r="U3057">
        <v>52</v>
      </c>
      <c r="V3057">
        <v>3008</v>
      </c>
      <c r="W3057">
        <v>149</v>
      </c>
    </row>
    <row r="3058" spans="1:23">
      <c r="A3058" t="s">
        <v>471</v>
      </c>
      <c r="B3058" t="str">
        <f t="shared" si="47"/>
        <v>export_yoy_exceed_expectation_9_1</v>
      </c>
      <c r="C3058" t="s">
        <v>438</v>
      </c>
      <c r="D3058" t="s">
        <v>329</v>
      </c>
      <c r="E3058">
        <v>9</v>
      </c>
      <c r="F3058">
        <v>1</v>
      </c>
      <c r="G3058">
        <v>-1</v>
      </c>
      <c r="H3058" t="s">
        <v>330</v>
      </c>
      <c r="I3058" t="s">
        <v>331</v>
      </c>
      <c r="K3058">
        <v>-0.7329192814977088</v>
      </c>
      <c r="L3058">
        <v>-0.10470519699554789</v>
      </c>
      <c r="M3058">
        <v>-0.44580621655264357</v>
      </c>
      <c r="N3058">
        <v>0.43624161073825501</v>
      </c>
      <c r="O3058">
        <v>-6.1042714858463793E-3</v>
      </c>
      <c r="P3058">
        <v>-1.006093637664786</v>
      </c>
      <c r="Q3058">
        <v>0.31601260563994182</v>
      </c>
      <c r="R3058">
        <v>148</v>
      </c>
      <c r="S3058">
        <v>0</v>
      </c>
      <c r="T3058">
        <v>-0.8210144946337169</v>
      </c>
      <c r="U3058">
        <v>49</v>
      </c>
      <c r="V3058">
        <v>3008</v>
      </c>
      <c r="W3058">
        <v>149</v>
      </c>
    </row>
    <row r="3059" spans="1:23">
      <c r="A3059" t="s">
        <v>471</v>
      </c>
      <c r="B3059" t="str">
        <f t="shared" si="47"/>
        <v>export_yoy_exceed_expectation_9_-1</v>
      </c>
      <c r="C3059" t="s">
        <v>438</v>
      </c>
      <c r="D3059" t="s">
        <v>329</v>
      </c>
      <c r="E3059">
        <v>9</v>
      </c>
      <c r="F3059">
        <v>-1</v>
      </c>
      <c r="G3059">
        <v>-1</v>
      </c>
      <c r="H3059" t="s">
        <v>330</v>
      </c>
      <c r="I3059" t="s">
        <v>331</v>
      </c>
      <c r="K3059">
        <v>0.93699424300011414</v>
      </c>
      <c r="L3059">
        <v>5.6950464680000978E-2</v>
      </c>
      <c r="M3059">
        <v>0.2424795704360857</v>
      </c>
      <c r="N3059">
        <v>0.5436241610738255</v>
      </c>
      <c r="O3059">
        <v>7.1477871759594649E-3</v>
      </c>
      <c r="P3059">
        <v>1.1805286956699159</v>
      </c>
      <c r="Q3059">
        <v>0.23968382256900439</v>
      </c>
      <c r="R3059">
        <v>148</v>
      </c>
      <c r="S3059">
        <v>0</v>
      </c>
      <c r="T3059">
        <v>-0.56359227344723728</v>
      </c>
      <c r="U3059">
        <v>49</v>
      </c>
      <c r="V3059">
        <v>3008</v>
      </c>
      <c r="W3059">
        <v>149</v>
      </c>
    </row>
    <row r="3060" spans="1:23">
      <c r="A3060" t="s">
        <v>471</v>
      </c>
      <c r="B3060" t="str">
        <f t="shared" si="47"/>
        <v>trade_balance_yoy_exceed_expectation_9_1</v>
      </c>
      <c r="C3060" t="s">
        <v>439</v>
      </c>
      <c r="D3060" t="s">
        <v>329</v>
      </c>
      <c r="E3060">
        <v>9</v>
      </c>
      <c r="F3060">
        <v>1</v>
      </c>
      <c r="G3060">
        <v>1</v>
      </c>
      <c r="H3060" t="s">
        <v>330</v>
      </c>
      <c r="I3060" t="s">
        <v>331</v>
      </c>
      <c r="K3060">
        <v>0.91631341025253632</v>
      </c>
      <c r="L3060">
        <v>5.6000405659057062E-2</v>
      </c>
      <c r="M3060">
        <v>0.23843315832417911</v>
      </c>
      <c r="N3060">
        <v>0.46979865771812079</v>
      </c>
      <c r="O3060">
        <v>7.2880568953082141E-3</v>
      </c>
      <c r="P3060">
        <v>1.1475003621626101</v>
      </c>
      <c r="Q3060">
        <v>0.25302643355457038</v>
      </c>
      <c r="R3060">
        <v>148</v>
      </c>
      <c r="S3060">
        <v>0</v>
      </c>
      <c r="T3060">
        <v>-0.62550302031447658</v>
      </c>
      <c r="U3060">
        <v>52</v>
      </c>
      <c r="V3060">
        <v>3008</v>
      </c>
      <c r="W3060">
        <v>149</v>
      </c>
    </row>
    <row r="3061" spans="1:23">
      <c r="A3061" t="s">
        <v>471</v>
      </c>
      <c r="B3061" t="str">
        <f t="shared" si="47"/>
        <v>trade_balance_yoy_exceed_expectation_9_-1</v>
      </c>
      <c r="C3061" t="s">
        <v>439</v>
      </c>
      <c r="D3061" t="s">
        <v>329</v>
      </c>
      <c r="E3061">
        <v>9</v>
      </c>
      <c r="F3061">
        <v>-1</v>
      </c>
      <c r="G3061">
        <v>1</v>
      </c>
      <c r="H3061" t="s">
        <v>330</v>
      </c>
      <c r="I3061" t="s">
        <v>331</v>
      </c>
      <c r="K3061">
        <v>-0.73003694939070507</v>
      </c>
      <c r="L3061">
        <v>-0.1038997210701212</v>
      </c>
      <c r="M3061">
        <v>-0.4423742712610807</v>
      </c>
      <c r="N3061">
        <v>0.53020134228187921</v>
      </c>
      <c r="O3061">
        <v>-5.8328470010194904E-3</v>
      </c>
      <c r="P3061">
        <v>-0.93797470308713371</v>
      </c>
      <c r="Q3061">
        <v>0.34978558355063882</v>
      </c>
      <c r="R3061">
        <v>148</v>
      </c>
      <c r="S3061">
        <v>0</v>
      </c>
      <c r="T3061">
        <v>-0.74197478235289749</v>
      </c>
      <c r="U3061">
        <v>52</v>
      </c>
      <c r="V3061">
        <v>3008</v>
      </c>
      <c r="W3061">
        <v>149</v>
      </c>
    </row>
    <row r="3062" spans="1:23">
      <c r="A3062" t="s">
        <v>471</v>
      </c>
      <c r="B3062" t="str">
        <f t="shared" si="47"/>
        <v>CPI_exceed_expectation_9_1</v>
      </c>
      <c r="C3062" t="s">
        <v>386</v>
      </c>
      <c r="D3062" t="s">
        <v>329</v>
      </c>
      <c r="E3062">
        <v>9</v>
      </c>
      <c r="F3062">
        <v>1</v>
      </c>
      <c r="G3062">
        <v>-1</v>
      </c>
      <c r="H3062" t="s">
        <v>330</v>
      </c>
      <c r="I3062" t="s">
        <v>331</v>
      </c>
      <c r="K3062">
        <v>-0.73865948224073197</v>
      </c>
      <c r="L3062">
        <v>-0.1063333210030253</v>
      </c>
      <c r="M3062">
        <v>-0.45274321881350121</v>
      </c>
      <c r="N3062">
        <v>0.46308724832214759</v>
      </c>
      <c r="O3062">
        <v>-6.2608783332962952E-3</v>
      </c>
      <c r="P3062">
        <v>-1.036542495538449</v>
      </c>
      <c r="Q3062">
        <v>0.30163973323702309</v>
      </c>
      <c r="R3062">
        <v>148</v>
      </c>
      <c r="S3062">
        <v>0</v>
      </c>
      <c r="T3062">
        <v>-0.80756679944633103</v>
      </c>
      <c r="U3062">
        <v>31</v>
      </c>
      <c r="V3062">
        <v>3008</v>
      </c>
      <c r="W3062">
        <v>149</v>
      </c>
    </row>
    <row r="3063" spans="1:23">
      <c r="A3063" t="s">
        <v>471</v>
      </c>
      <c r="B3063" t="str">
        <f t="shared" si="47"/>
        <v>CPI_exceed_expectation_9_-1</v>
      </c>
      <c r="C3063" t="s">
        <v>386</v>
      </c>
      <c r="D3063" t="s">
        <v>329</v>
      </c>
      <c r="E3063">
        <v>9</v>
      </c>
      <c r="F3063">
        <v>-1</v>
      </c>
      <c r="G3063">
        <v>-1</v>
      </c>
      <c r="H3063" t="s">
        <v>330</v>
      </c>
      <c r="I3063" t="s">
        <v>331</v>
      </c>
      <c r="K3063">
        <v>0.97953925625805005</v>
      </c>
      <c r="L3063">
        <v>5.8876066771590629E-2</v>
      </c>
      <c r="M3063">
        <v>0.25068096933124268</v>
      </c>
      <c r="N3063">
        <v>0.52348993288590606</v>
      </c>
      <c r="O3063">
        <v>7.3121044907204077E-3</v>
      </c>
      <c r="P3063">
        <v>1.2008260021905079</v>
      </c>
      <c r="Q3063">
        <v>0.2317370521350193</v>
      </c>
      <c r="R3063">
        <v>148</v>
      </c>
      <c r="S3063">
        <v>0</v>
      </c>
      <c r="T3063">
        <v>-0.56313611341121261</v>
      </c>
      <c r="U3063">
        <v>31</v>
      </c>
      <c r="V3063">
        <v>3008</v>
      </c>
      <c r="W3063">
        <v>149</v>
      </c>
    </row>
    <row r="3064" spans="1:23">
      <c r="A3064" t="s">
        <v>471</v>
      </c>
      <c r="B3064" t="str">
        <f t="shared" si="47"/>
        <v>core_CPI_exceed_expectation_9_1</v>
      </c>
      <c r="C3064" t="s">
        <v>440</v>
      </c>
      <c r="D3064" t="s">
        <v>329</v>
      </c>
      <c r="E3064">
        <v>9</v>
      </c>
      <c r="F3064">
        <v>1</v>
      </c>
      <c r="G3064">
        <v>-1</v>
      </c>
      <c r="H3064" t="s">
        <v>330</v>
      </c>
      <c r="I3064" t="s">
        <v>331</v>
      </c>
      <c r="K3064">
        <v>8.3646563806035745E-2</v>
      </c>
      <c r="L3064">
        <v>6.7526217085425166E-3</v>
      </c>
      <c r="M3064">
        <v>2.874493271992799E-2</v>
      </c>
      <c r="N3064">
        <v>0.53691275167785235</v>
      </c>
      <c r="O3064">
        <v>3.268906379725454E-3</v>
      </c>
      <c r="P3064">
        <v>0.53867908309202395</v>
      </c>
      <c r="Q3064">
        <v>0.59091761548223376</v>
      </c>
      <c r="R3064">
        <v>148</v>
      </c>
      <c r="S3064">
        <v>0</v>
      </c>
      <c r="T3064">
        <v>-0.71290809639224473</v>
      </c>
      <c r="U3064">
        <v>23</v>
      </c>
      <c r="V3064">
        <v>3008</v>
      </c>
      <c r="W3064">
        <v>149</v>
      </c>
    </row>
    <row r="3065" spans="1:23">
      <c r="A3065" t="s">
        <v>471</v>
      </c>
      <c r="B3065" t="str">
        <f t="shared" si="47"/>
        <v>core_CPI_exceed_expectation_9_-1</v>
      </c>
      <c r="C3065" t="s">
        <v>440</v>
      </c>
      <c r="D3065" t="s">
        <v>329</v>
      </c>
      <c r="E3065">
        <v>9</v>
      </c>
      <c r="F3065">
        <v>-1</v>
      </c>
      <c r="G3065">
        <v>-1</v>
      </c>
      <c r="H3065" t="s">
        <v>330</v>
      </c>
      <c r="I3065" t="s">
        <v>331</v>
      </c>
      <c r="K3065">
        <v>-0.52259912831885869</v>
      </c>
      <c r="L3065">
        <v>-6.006476898443347E-2</v>
      </c>
      <c r="M3065">
        <v>-0.25568702317669401</v>
      </c>
      <c r="N3065">
        <v>0.44295302013422821</v>
      </c>
      <c r="O3065">
        <v>-2.1942235202134178E-3</v>
      </c>
      <c r="P3065">
        <v>-0.35801387743628987</v>
      </c>
      <c r="Q3065">
        <v>0.72084302474803419</v>
      </c>
      <c r="R3065">
        <v>148</v>
      </c>
      <c r="S3065">
        <v>0</v>
      </c>
      <c r="T3065">
        <v>-0.83826636746794425</v>
      </c>
      <c r="U3065">
        <v>23</v>
      </c>
      <c r="V3065">
        <v>3008</v>
      </c>
      <c r="W3065">
        <v>149</v>
      </c>
    </row>
    <row r="3066" spans="1:23">
      <c r="A3066" t="s">
        <v>471</v>
      </c>
      <c r="B3066" t="str">
        <f t="shared" si="47"/>
        <v>PPI_exceed_expectation_9_1</v>
      </c>
      <c r="C3066" t="s">
        <v>421</v>
      </c>
      <c r="D3066" t="s">
        <v>329</v>
      </c>
      <c r="E3066">
        <v>9</v>
      </c>
      <c r="F3066">
        <v>1</v>
      </c>
      <c r="G3066">
        <v>1</v>
      </c>
      <c r="H3066" t="s">
        <v>330</v>
      </c>
      <c r="I3066" t="s">
        <v>331</v>
      </c>
      <c r="K3066">
        <v>0.52559133206991104</v>
      </c>
      <c r="L3066">
        <v>3.6019259492510169E-2</v>
      </c>
      <c r="M3066">
        <v>0.15334424993318849</v>
      </c>
      <c r="N3066">
        <v>0.53691275167785235</v>
      </c>
      <c r="O3066">
        <v>5.6597249450378948E-3</v>
      </c>
      <c r="P3066">
        <v>0.91103929221526925</v>
      </c>
      <c r="Q3066">
        <v>0.36375612184900691</v>
      </c>
      <c r="R3066">
        <v>148</v>
      </c>
      <c r="S3066">
        <v>0</v>
      </c>
      <c r="T3066">
        <v>-0.58196827420227104</v>
      </c>
      <c r="U3066">
        <v>19</v>
      </c>
      <c r="V3066">
        <v>3008</v>
      </c>
      <c r="W3066">
        <v>149</v>
      </c>
    </row>
    <row r="3067" spans="1:23">
      <c r="A3067" t="s">
        <v>471</v>
      </c>
      <c r="B3067" t="str">
        <f t="shared" si="47"/>
        <v>PPI_exceed_expectation_9_-1</v>
      </c>
      <c r="C3067" t="s">
        <v>421</v>
      </c>
      <c r="D3067" t="s">
        <v>329</v>
      </c>
      <c r="E3067">
        <v>9</v>
      </c>
      <c r="F3067">
        <v>-1</v>
      </c>
      <c r="G3067">
        <v>1</v>
      </c>
      <c r="H3067" t="s">
        <v>330</v>
      </c>
      <c r="I3067" t="s">
        <v>331</v>
      </c>
      <c r="K3067">
        <v>-0.6608962024886712</v>
      </c>
      <c r="L3067">
        <v>-8.6617117017034673E-2</v>
      </c>
      <c r="M3067">
        <v>-0.3687537452876925</v>
      </c>
      <c r="N3067">
        <v>0.44966442953020141</v>
      </c>
      <c r="O3067">
        <v>-4.4631037935879336E-3</v>
      </c>
      <c r="P3067">
        <v>-0.73150566709823062</v>
      </c>
      <c r="Q3067">
        <v>0.46562698902594712</v>
      </c>
      <c r="R3067">
        <v>148</v>
      </c>
      <c r="S3067">
        <v>0</v>
      </c>
      <c r="T3067">
        <v>-0.86176723856024218</v>
      </c>
      <c r="U3067">
        <v>19</v>
      </c>
      <c r="V3067">
        <v>3008</v>
      </c>
      <c r="W3067">
        <v>149</v>
      </c>
    </row>
    <row r="3068" spans="1:23">
      <c r="A3068" t="s">
        <v>471</v>
      </c>
      <c r="B3068" t="str">
        <f t="shared" si="47"/>
        <v>CPI_PPI_exceed_expectation_9_1</v>
      </c>
      <c r="C3068" t="s">
        <v>345</v>
      </c>
      <c r="D3068" t="s">
        <v>329</v>
      </c>
      <c r="E3068">
        <v>9</v>
      </c>
      <c r="F3068">
        <v>1</v>
      </c>
      <c r="G3068">
        <v>-1</v>
      </c>
      <c r="H3068" t="s">
        <v>330</v>
      </c>
      <c r="I3068" t="s">
        <v>331</v>
      </c>
      <c r="K3068">
        <v>-0.55889289667144793</v>
      </c>
      <c r="L3068">
        <v>-6.6270434024096159E-2</v>
      </c>
      <c r="M3068">
        <v>-0.28210882356491079</v>
      </c>
      <c r="N3068">
        <v>0.4563758389261745</v>
      </c>
      <c r="O3068">
        <v>-2.5932296240778899E-3</v>
      </c>
      <c r="P3068">
        <v>-0.41332796567759111</v>
      </c>
      <c r="Q3068">
        <v>0.6799646006802329</v>
      </c>
      <c r="R3068">
        <v>148</v>
      </c>
      <c r="S3068">
        <v>0</v>
      </c>
      <c r="T3068">
        <v>-0.86273621991787985</v>
      </c>
      <c r="U3068">
        <v>23</v>
      </c>
      <c r="V3068">
        <v>3008</v>
      </c>
      <c r="W3068">
        <v>149</v>
      </c>
    </row>
    <row r="3069" spans="1:23">
      <c r="A3069" t="s">
        <v>471</v>
      </c>
      <c r="B3069" t="str">
        <f t="shared" si="47"/>
        <v>CPI_PPI_exceed_expectation_9_-1</v>
      </c>
      <c r="C3069" t="s">
        <v>345</v>
      </c>
      <c r="D3069" t="s">
        <v>329</v>
      </c>
      <c r="E3069">
        <v>9</v>
      </c>
      <c r="F3069">
        <v>-1</v>
      </c>
      <c r="G3069">
        <v>-1</v>
      </c>
      <c r="H3069" t="s">
        <v>330</v>
      </c>
      <c r="I3069" t="s">
        <v>331</v>
      </c>
      <c r="K3069">
        <v>0.1728077155219736</v>
      </c>
      <c r="L3069">
        <v>1.3443605667688541E-2</v>
      </c>
      <c r="M3069">
        <v>5.722853388893144E-2</v>
      </c>
      <c r="N3069">
        <v>0.53691275167785235</v>
      </c>
      <c r="O3069">
        <v>3.968181621611601E-3</v>
      </c>
      <c r="P3069">
        <v>0.63544369496837483</v>
      </c>
      <c r="Q3069">
        <v>0.52612035971775573</v>
      </c>
      <c r="R3069">
        <v>148</v>
      </c>
      <c r="S3069">
        <v>0</v>
      </c>
      <c r="T3069">
        <v>-0.6847776321094432</v>
      </c>
      <c r="U3069">
        <v>23</v>
      </c>
      <c r="V3069">
        <v>3008</v>
      </c>
      <c r="W3069">
        <v>149</v>
      </c>
    </row>
    <row r="3070" spans="1:23">
      <c r="A3070" t="s">
        <v>471</v>
      </c>
      <c r="B3070" t="str">
        <f t="shared" si="47"/>
        <v>core_CPI_PPI_exceed_expectation_9_1</v>
      </c>
      <c r="C3070" t="s">
        <v>420</v>
      </c>
      <c r="D3070" t="s">
        <v>329</v>
      </c>
      <c r="E3070">
        <v>9</v>
      </c>
      <c r="F3070">
        <v>1</v>
      </c>
      <c r="G3070">
        <v>-1</v>
      </c>
      <c r="H3070" t="s">
        <v>330</v>
      </c>
      <c r="I3070" t="s">
        <v>331</v>
      </c>
      <c r="K3070">
        <v>-0.13723488339031339</v>
      </c>
      <c r="L3070">
        <v>-1.2290346614275419E-2</v>
      </c>
      <c r="M3070">
        <v>-5.2316450990116677E-2</v>
      </c>
      <c r="N3070">
        <v>0.46979865771812079</v>
      </c>
      <c r="O3070">
        <v>1.8096377654269961E-3</v>
      </c>
      <c r="P3070">
        <v>0.29293133846745018</v>
      </c>
      <c r="Q3070">
        <v>0.76998494202729761</v>
      </c>
      <c r="R3070">
        <v>148</v>
      </c>
      <c r="S3070">
        <v>0</v>
      </c>
      <c r="T3070">
        <v>-0.69388712682587661</v>
      </c>
      <c r="U3070">
        <v>21</v>
      </c>
      <c r="V3070">
        <v>3008</v>
      </c>
      <c r="W3070">
        <v>149</v>
      </c>
    </row>
    <row r="3071" spans="1:23">
      <c r="A3071" t="s">
        <v>471</v>
      </c>
      <c r="B3071" t="str">
        <f t="shared" si="47"/>
        <v>core_CPI_PPI_exceed_expectation_9_-1</v>
      </c>
      <c r="C3071" t="s">
        <v>420</v>
      </c>
      <c r="D3071" t="s">
        <v>329</v>
      </c>
      <c r="E3071">
        <v>9</v>
      </c>
      <c r="F3071">
        <v>-1</v>
      </c>
      <c r="G3071">
        <v>-1</v>
      </c>
      <c r="H3071" t="s">
        <v>330</v>
      </c>
      <c r="I3071" t="s">
        <v>331</v>
      </c>
      <c r="K3071">
        <v>-0.40037699230564422</v>
      </c>
      <c r="L3071">
        <v>-4.1942887955556452E-2</v>
      </c>
      <c r="M3071">
        <v>-0.17853874353406021</v>
      </c>
      <c r="N3071">
        <v>0.51677852348993292</v>
      </c>
      <c r="O3071">
        <v>-6.245436541693467E-4</v>
      </c>
      <c r="P3071">
        <v>-0.10155589675803831</v>
      </c>
      <c r="Q3071">
        <v>0.91924664487735441</v>
      </c>
      <c r="R3071">
        <v>148</v>
      </c>
      <c r="S3071">
        <v>0</v>
      </c>
      <c r="T3071">
        <v>-0.63701747157010058</v>
      </c>
      <c r="U3071">
        <v>21</v>
      </c>
      <c r="V3071">
        <v>3008</v>
      </c>
      <c r="W3071">
        <v>149</v>
      </c>
    </row>
    <row r="3072" spans="1:23">
      <c r="A3072" t="s">
        <v>471</v>
      </c>
      <c r="B3072" t="str">
        <f t="shared" si="47"/>
        <v>tot_retail_sales_yoy_exceed_expectation_9_1</v>
      </c>
      <c r="C3072" t="s">
        <v>441</v>
      </c>
      <c r="D3072" t="s">
        <v>329</v>
      </c>
      <c r="E3072">
        <v>9</v>
      </c>
      <c r="F3072">
        <v>1</v>
      </c>
      <c r="G3072">
        <v>1</v>
      </c>
      <c r="H3072" t="s">
        <v>330</v>
      </c>
      <c r="I3072" t="s">
        <v>331</v>
      </c>
      <c r="K3072">
        <v>0.25721931081852922</v>
      </c>
      <c r="L3072">
        <v>1.936171586074065E-2</v>
      </c>
      <c r="M3072">
        <v>8.2423008379766807E-2</v>
      </c>
      <c r="N3072">
        <v>0.57046979865771807</v>
      </c>
      <c r="O3072">
        <v>4.3640792183119829E-3</v>
      </c>
      <c r="P3072">
        <v>0.71185496011711169</v>
      </c>
      <c r="Q3072">
        <v>0.47767518141515769</v>
      </c>
      <c r="R3072">
        <v>148</v>
      </c>
      <c r="S3072">
        <v>0</v>
      </c>
      <c r="T3072">
        <v>-0.64661119702217373</v>
      </c>
      <c r="U3072">
        <v>35</v>
      </c>
      <c r="V3072">
        <v>3008</v>
      </c>
      <c r="W3072">
        <v>149</v>
      </c>
    </row>
    <row r="3073" spans="1:23">
      <c r="A3073" t="s">
        <v>471</v>
      </c>
      <c r="B3073" t="str">
        <f t="shared" si="47"/>
        <v>tot_retail_sales_yoy_exceed_expectation_9_-1</v>
      </c>
      <c r="C3073" t="s">
        <v>441</v>
      </c>
      <c r="D3073" t="s">
        <v>329</v>
      </c>
      <c r="E3073">
        <v>9</v>
      </c>
      <c r="F3073">
        <v>-1</v>
      </c>
      <c r="G3073">
        <v>1</v>
      </c>
      <c r="H3073" t="s">
        <v>330</v>
      </c>
      <c r="I3073" t="s">
        <v>331</v>
      </c>
      <c r="K3073">
        <v>-0.588509490982557</v>
      </c>
      <c r="L3073">
        <v>-7.1691389486691404E-2</v>
      </c>
      <c r="M3073">
        <v>-0.30519092620299682</v>
      </c>
      <c r="N3073">
        <v>0.42281879194630873</v>
      </c>
      <c r="O3073">
        <v>-3.0733427498169678E-3</v>
      </c>
      <c r="P3073">
        <v>-0.48814780966331378</v>
      </c>
      <c r="Q3073">
        <v>0.62616757903356979</v>
      </c>
      <c r="R3073">
        <v>148</v>
      </c>
      <c r="S3073">
        <v>0</v>
      </c>
      <c r="T3073">
        <v>-0.72009262188395917</v>
      </c>
      <c r="U3073">
        <v>35</v>
      </c>
      <c r="V3073">
        <v>3008</v>
      </c>
      <c r="W3073">
        <v>149</v>
      </c>
    </row>
    <row r="3074" spans="1:23">
      <c r="A3074" t="s">
        <v>471</v>
      </c>
      <c r="B3074" t="str">
        <f t="shared" si="47"/>
        <v>consumer_confidence_exceed_expectation_9_1</v>
      </c>
      <c r="C3074" t="s">
        <v>442</v>
      </c>
      <c r="D3074" t="s">
        <v>329</v>
      </c>
      <c r="E3074">
        <v>9</v>
      </c>
      <c r="F3074">
        <v>1</v>
      </c>
      <c r="G3074">
        <v>-1</v>
      </c>
      <c r="H3074" t="s">
        <v>330</v>
      </c>
      <c r="I3074" t="s">
        <v>331</v>
      </c>
      <c r="K3074">
        <v>-0.36497478996488608</v>
      </c>
      <c r="L3074">
        <v>-3.7327649075544533E-2</v>
      </c>
      <c r="M3074">
        <v>-0.15889232848122919</v>
      </c>
      <c r="N3074">
        <v>0.51677852348993292</v>
      </c>
      <c r="O3074">
        <v>-2.05322352574518E-4</v>
      </c>
      <c r="P3074">
        <v>-3.3442058340163602E-2</v>
      </c>
      <c r="Q3074">
        <v>0.97336712991369256</v>
      </c>
      <c r="R3074">
        <v>148</v>
      </c>
      <c r="S3074">
        <v>0</v>
      </c>
      <c r="T3074">
        <v>-0.61081914510078561</v>
      </c>
      <c r="U3074">
        <v>27</v>
      </c>
      <c r="V3074">
        <v>3008</v>
      </c>
      <c r="W3074">
        <v>149</v>
      </c>
    </row>
    <row r="3075" spans="1:23">
      <c r="A3075" t="s">
        <v>471</v>
      </c>
      <c r="B3075" t="str">
        <f t="shared" ref="B3075:B3138" si="48">C3075&amp;"_"&amp;D3075&amp;"_"&amp;E3075&amp;"_"&amp;F3075</f>
        <v>consumer_confidence_exceed_expectation_9_-1</v>
      </c>
      <c r="C3075" t="s">
        <v>442</v>
      </c>
      <c r="D3075" t="s">
        <v>329</v>
      </c>
      <c r="E3075">
        <v>9</v>
      </c>
      <c r="F3075">
        <v>-1</v>
      </c>
      <c r="G3075">
        <v>-1</v>
      </c>
      <c r="H3075" t="s">
        <v>330</v>
      </c>
      <c r="I3075" t="s">
        <v>331</v>
      </c>
      <c r="K3075">
        <v>-0.18533342302005931</v>
      </c>
      <c r="L3075">
        <v>-1.7025619202182481E-2</v>
      </c>
      <c r="M3075">
        <v>-7.2472827672446699E-2</v>
      </c>
      <c r="N3075">
        <v>0.46979865771812079</v>
      </c>
      <c r="O3075">
        <v>1.536545786940649E-3</v>
      </c>
      <c r="P3075">
        <v>0.2420785307927166</v>
      </c>
      <c r="Q3075">
        <v>0.80905443004170341</v>
      </c>
      <c r="R3075">
        <v>148</v>
      </c>
      <c r="S3075">
        <v>0</v>
      </c>
      <c r="T3075">
        <v>-0.63580474731508863</v>
      </c>
      <c r="U3075">
        <v>27</v>
      </c>
      <c r="V3075">
        <v>3008</v>
      </c>
      <c r="W3075">
        <v>149</v>
      </c>
    </row>
    <row r="3076" spans="1:23">
      <c r="A3076" t="s">
        <v>471</v>
      </c>
      <c r="B3076" t="str">
        <f t="shared" si="48"/>
        <v>M1_exceed_expectation_9_1</v>
      </c>
      <c r="C3076" t="s">
        <v>343</v>
      </c>
      <c r="D3076" t="s">
        <v>329</v>
      </c>
      <c r="E3076">
        <v>9</v>
      </c>
      <c r="F3076">
        <v>1</v>
      </c>
      <c r="G3076">
        <v>-1</v>
      </c>
      <c r="H3076" t="s">
        <v>330</v>
      </c>
      <c r="I3076" t="s">
        <v>331</v>
      </c>
      <c r="K3076">
        <v>-0.92138911750157793</v>
      </c>
      <c r="L3076">
        <v>-0.1918959221617981</v>
      </c>
      <c r="M3076">
        <v>-0.81785161415908225</v>
      </c>
      <c r="N3076">
        <v>0.40268456375838918</v>
      </c>
      <c r="O3076">
        <v>-1.434211617969218E-2</v>
      </c>
      <c r="P3076">
        <v>-2.4422861435279781</v>
      </c>
      <c r="Q3076">
        <v>1.5772668386754899E-2</v>
      </c>
      <c r="R3076">
        <v>148</v>
      </c>
      <c r="S3076">
        <v>1</v>
      </c>
      <c r="T3076">
        <v>-0.94016678568916634</v>
      </c>
      <c r="U3076">
        <v>23</v>
      </c>
      <c r="V3076">
        <v>3008</v>
      </c>
      <c r="W3076">
        <v>149</v>
      </c>
    </row>
    <row r="3077" spans="1:23">
      <c r="A3077" t="s">
        <v>471</v>
      </c>
      <c r="B3077" t="str">
        <f t="shared" si="48"/>
        <v>M1_exceed_expectation_9_-1</v>
      </c>
      <c r="C3077" t="s">
        <v>343</v>
      </c>
      <c r="D3077" t="s">
        <v>329</v>
      </c>
      <c r="E3077">
        <v>9</v>
      </c>
      <c r="F3077">
        <v>-1</v>
      </c>
      <c r="G3077">
        <v>-1</v>
      </c>
      <c r="H3077" t="s">
        <v>330</v>
      </c>
      <c r="I3077" t="s">
        <v>331</v>
      </c>
      <c r="K3077">
        <v>5.5809439827323697</v>
      </c>
      <c r="L3077">
        <v>0.17099057412578689</v>
      </c>
      <c r="M3077">
        <v>0.72875398017500348</v>
      </c>
      <c r="N3077">
        <v>0.57046979865771807</v>
      </c>
      <c r="O3077">
        <v>1.5393451844628059E-2</v>
      </c>
      <c r="P3077">
        <v>2.5413574916530961</v>
      </c>
      <c r="Q3077">
        <v>1.2071727070054491E-2</v>
      </c>
      <c r="R3077">
        <v>148</v>
      </c>
      <c r="S3077">
        <v>1</v>
      </c>
      <c r="T3077">
        <v>-0.48942520850747351</v>
      </c>
      <c r="U3077">
        <v>23</v>
      </c>
      <c r="V3077">
        <v>3008</v>
      </c>
      <c r="W3077">
        <v>149</v>
      </c>
    </row>
    <row r="3078" spans="1:23">
      <c r="A3078" t="s">
        <v>471</v>
      </c>
      <c r="B3078" t="str">
        <f t="shared" si="48"/>
        <v>M2_exceed_expectation_9_1</v>
      </c>
      <c r="C3078" t="s">
        <v>341</v>
      </c>
      <c r="D3078" t="s">
        <v>329</v>
      </c>
      <c r="E3078">
        <v>9</v>
      </c>
      <c r="F3078">
        <v>1</v>
      </c>
      <c r="G3078">
        <v>-1</v>
      </c>
      <c r="H3078" t="s">
        <v>330</v>
      </c>
      <c r="I3078" t="s">
        <v>331</v>
      </c>
      <c r="K3078">
        <v>-0.8299316787872113</v>
      </c>
      <c r="L3078">
        <v>-0.13792659027817561</v>
      </c>
      <c r="M3078">
        <v>-0.58741737237407443</v>
      </c>
      <c r="N3078">
        <v>0.42953020134228193</v>
      </c>
      <c r="O3078">
        <v>-9.1537277024261836E-3</v>
      </c>
      <c r="P3078">
        <v>-1.532212936286893</v>
      </c>
      <c r="Q3078">
        <v>0.1276046875775014</v>
      </c>
      <c r="R3078">
        <v>148</v>
      </c>
      <c r="S3078">
        <v>0</v>
      </c>
      <c r="T3078">
        <v>-0.87006374182538304</v>
      </c>
      <c r="U3078">
        <v>21</v>
      </c>
      <c r="V3078">
        <v>3008</v>
      </c>
      <c r="W3078">
        <v>149</v>
      </c>
    </row>
    <row r="3079" spans="1:23">
      <c r="A3079" t="s">
        <v>471</v>
      </c>
      <c r="B3079" t="str">
        <f t="shared" si="48"/>
        <v>M2_exceed_expectation_9_-1</v>
      </c>
      <c r="C3079" t="s">
        <v>341</v>
      </c>
      <c r="D3079" t="s">
        <v>329</v>
      </c>
      <c r="E3079">
        <v>9</v>
      </c>
      <c r="F3079">
        <v>-1</v>
      </c>
      <c r="G3079">
        <v>-1</v>
      </c>
      <c r="H3079" t="s">
        <v>330</v>
      </c>
      <c r="I3079" t="s">
        <v>331</v>
      </c>
      <c r="K3079">
        <v>2.0419175685751969</v>
      </c>
      <c r="L3079">
        <v>9.7681760497048353E-2</v>
      </c>
      <c r="M3079">
        <v>0.41601813663575482</v>
      </c>
      <c r="N3079">
        <v>0.55704697986577179</v>
      </c>
      <c r="O3079">
        <v>1.023413203935789E-2</v>
      </c>
      <c r="P3079">
        <v>1.6690188368458241</v>
      </c>
      <c r="Q3079">
        <v>9.7227674484124685E-2</v>
      </c>
      <c r="R3079">
        <v>148</v>
      </c>
      <c r="S3079">
        <v>0</v>
      </c>
      <c r="T3079">
        <v>-0.49308724246855767</v>
      </c>
      <c r="U3079">
        <v>21</v>
      </c>
      <c r="V3079">
        <v>3008</v>
      </c>
      <c r="W3079">
        <v>149</v>
      </c>
    </row>
    <row r="3080" spans="1:23">
      <c r="A3080" t="s">
        <v>471</v>
      </c>
      <c r="B3080" t="str">
        <f t="shared" si="48"/>
        <v>M2_M1_exceed_expectation_9_1</v>
      </c>
      <c r="C3080" t="s">
        <v>334</v>
      </c>
      <c r="D3080" t="s">
        <v>329</v>
      </c>
      <c r="E3080">
        <v>9</v>
      </c>
      <c r="F3080">
        <v>1</v>
      </c>
      <c r="G3080">
        <v>1</v>
      </c>
      <c r="H3080" t="s">
        <v>330</v>
      </c>
      <c r="I3080" t="s">
        <v>331</v>
      </c>
      <c r="K3080">
        <v>3.345547361201056</v>
      </c>
      <c r="L3080">
        <v>0.13097549498031241</v>
      </c>
      <c r="M3080">
        <v>0.55797667895957126</v>
      </c>
      <c r="N3080">
        <v>0.56375838926174493</v>
      </c>
      <c r="O3080">
        <v>1.259064793850102E-2</v>
      </c>
      <c r="P3080">
        <v>2.081129403571174</v>
      </c>
      <c r="Q3080">
        <v>3.914477804467846E-2</v>
      </c>
      <c r="R3080">
        <v>148</v>
      </c>
      <c r="S3080">
        <v>1</v>
      </c>
      <c r="T3080">
        <v>-0.52744620495921868</v>
      </c>
      <c r="U3080">
        <v>31</v>
      </c>
      <c r="V3080">
        <v>3008</v>
      </c>
      <c r="W3080">
        <v>149</v>
      </c>
    </row>
    <row r="3081" spans="1:23">
      <c r="A3081" t="s">
        <v>471</v>
      </c>
      <c r="B3081" t="str">
        <f t="shared" si="48"/>
        <v>M2_M1_exceed_expectation_9_-1</v>
      </c>
      <c r="C3081" t="s">
        <v>334</v>
      </c>
      <c r="D3081" t="s">
        <v>329</v>
      </c>
      <c r="E3081">
        <v>9</v>
      </c>
      <c r="F3081">
        <v>-1</v>
      </c>
      <c r="G3081">
        <v>1</v>
      </c>
      <c r="H3081" t="s">
        <v>330</v>
      </c>
      <c r="I3081" t="s">
        <v>331</v>
      </c>
      <c r="K3081">
        <v>-0.88095082824910453</v>
      </c>
      <c r="L3081">
        <v>-0.16330436666302961</v>
      </c>
      <c r="M3081">
        <v>-0.69570287315142532</v>
      </c>
      <c r="N3081">
        <v>0.41610738255033558</v>
      </c>
      <c r="O3081">
        <v>-1.158403614393092E-2</v>
      </c>
      <c r="P3081">
        <v>-1.958876356513698</v>
      </c>
      <c r="Q3081">
        <v>5.2006887908598858E-2</v>
      </c>
      <c r="R3081">
        <v>148</v>
      </c>
      <c r="S3081">
        <v>0</v>
      </c>
      <c r="T3081">
        <v>-0.90714508287128293</v>
      </c>
      <c r="U3081">
        <v>31</v>
      </c>
      <c r="V3081">
        <v>3008</v>
      </c>
      <c r="W3081">
        <v>149</v>
      </c>
    </row>
    <row r="3082" spans="1:23">
      <c r="A3082" t="s">
        <v>471</v>
      </c>
      <c r="B3082" t="str">
        <f t="shared" si="48"/>
        <v>TSF_newadded_MA12_yoy_exceed_expectation_9_1</v>
      </c>
      <c r="C3082" t="s">
        <v>332</v>
      </c>
      <c r="D3082" t="s">
        <v>329</v>
      </c>
      <c r="E3082">
        <v>9</v>
      </c>
      <c r="F3082">
        <v>1</v>
      </c>
      <c r="G3082">
        <v>-1</v>
      </c>
      <c r="H3082" t="s">
        <v>330</v>
      </c>
      <c r="I3082" t="s">
        <v>331</v>
      </c>
      <c r="K3082">
        <v>-0.91406310147975489</v>
      </c>
      <c r="L3082">
        <v>-0.18584104970650731</v>
      </c>
      <c r="M3082">
        <v>-0.79196854236453162</v>
      </c>
      <c r="N3082">
        <v>0.39597315436241609</v>
      </c>
      <c r="O3082">
        <v>-1.3680174890033869E-2</v>
      </c>
      <c r="P3082">
        <v>-2.289785306412516</v>
      </c>
      <c r="Q3082">
        <v>2.3447354051320271E-2</v>
      </c>
      <c r="R3082">
        <v>148</v>
      </c>
      <c r="S3082">
        <v>1</v>
      </c>
      <c r="T3082">
        <v>-0.92394852883519396</v>
      </c>
      <c r="U3082">
        <v>21</v>
      </c>
      <c r="V3082">
        <v>3008</v>
      </c>
      <c r="W3082">
        <v>149</v>
      </c>
    </row>
    <row r="3083" spans="1:23">
      <c r="A3083" t="s">
        <v>471</v>
      </c>
      <c r="B3083" t="str">
        <f t="shared" si="48"/>
        <v>TSF_newadded_MA12_yoy_exceed_expectation_9_-1</v>
      </c>
      <c r="C3083" t="s">
        <v>332</v>
      </c>
      <c r="D3083" t="s">
        <v>329</v>
      </c>
      <c r="E3083">
        <v>9</v>
      </c>
      <c r="F3083">
        <v>-1</v>
      </c>
      <c r="G3083">
        <v>-1</v>
      </c>
      <c r="H3083" t="s">
        <v>330</v>
      </c>
      <c r="I3083" t="s">
        <v>331</v>
      </c>
      <c r="K3083">
        <v>5.0199265165870406</v>
      </c>
      <c r="L3083">
        <v>0.16228195700609141</v>
      </c>
      <c r="M3083">
        <v>0.69157059296182799</v>
      </c>
      <c r="N3083">
        <v>0.58389261744966447</v>
      </c>
      <c r="O3083">
        <v>1.4846720132569539E-2</v>
      </c>
      <c r="P3083">
        <v>2.430996893401522</v>
      </c>
      <c r="Q3083">
        <v>1.6252709685314969E-2</v>
      </c>
      <c r="R3083">
        <v>148</v>
      </c>
      <c r="S3083">
        <v>1</v>
      </c>
      <c r="T3083">
        <v>-0.38235266591123379</v>
      </c>
      <c r="U3083">
        <v>21</v>
      </c>
      <c r="V3083">
        <v>3008</v>
      </c>
      <c r="W3083">
        <v>149</v>
      </c>
    </row>
    <row r="3084" spans="1:23">
      <c r="A3084" t="s">
        <v>471</v>
      </c>
      <c r="B3084" t="str">
        <f t="shared" si="48"/>
        <v>TSF_yoy_exceed_expectation_9_1</v>
      </c>
      <c r="C3084" t="s">
        <v>391</v>
      </c>
      <c r="D3084" t="s">
        <v>329</v>
      </c>
      <c r="E3084">
        <v>9</v>
      </c>
      <c r="F3084">
        <v>1</v>
      </c>
      <c r="G3084">
        <v>-1</v>
      </c>
      <c r="H3084" t="s">
        <v>330</v>
      </c>
      <c r="I3084" t="s">
        <v>331</v>
      </c>
      <c r="K3084">
        <v>7.7233165197190479E-2</v>
      </c>
      <c r="L3084">
        <v>6.2520959809393428E-3</v>
      </c>
      <c r="M3084">
        <v>2.6614234065915149E-2</v>
      </c>
      <c r="N3084">
        <v>0.46308724832214759</v>
      </c>
      <c r="O3084">
        <v>3.1771411883483522E-3</v>
      </c>
      <c r="P3084">
        <v>0.52773050491016971</v>
      </c>
      <c r="Q3084">
        <v>0.59847668889157446</v>
      </c>
      <c r="R3084">
        <v>148</v>
      </c>
      <c r="S3084">
        <v>0</v>
      </c>
      <c r="T3084">
        <v>-0.68373009217108882</v>
      </c>
      <c r="U3084">
        <v>17</v>
      </c>
      <c r="V3084">
        <v>3008</v>
      </c>
      <c r="W3084">
        <v>149</v>
      </c>
    </row>
    <row r="3085" spans="1:23">
      <c r="A3085" t="s">
        <v>471</v>
      </c>
      <c r="B3085" t="str">
        <f t="shared" si="48"/>
        <v>TSF_yoy_exceed_expectation_9_-1</v>
      </c>
      <c r="C3085" t="s">
        <v>391</v>
      </c>
      <c r="D3085" t="s">
        <v>329</v>
      </c>
      <c r="E3085">
        <v>9</v>
      </c>
      <c r="F3085">
        <v>-1</v>
      </c>
      <c r="G3085">
        <v>-1</v>
      </c>
      <c r="H3085" t="s">
        <v>330</v>
      </c>
      <c r="I3085" t="s">
        <v>331</v>
      </c>
      <c r="K3085">
        <v>-0.51975688191833891</v>
      </c>
      <c r="L3085">
        <v>-5.9597230315661442E-2</v>
      </c>
      <c r="M3085">
        <v>-0.25369646309603833</v>
      </c>
      <c r="N3085">
        <v>0.51677852348993292</v>
      </c>
      <c r="O3085">
        <v>-2.1967593505095918E-3</v>
      </c>
      <c r="P3085">
        <v>-0.36182753171619758</v>
      </c>
      <c r="Q3085">
        <v>0.7179969913916846</v>
      </c>
      <c r="R3085">
        <v>148</v>
      </c>
      <c r="S3085">
        <v>0</v>
      </c>
      <c r="T3085">
        <v>-0.78086449596669594</v>
      </c>
      <c r="U3085">
        <v>17</v>
      </c>
      <c r="V3085">
        <v>3008</v>
      </c>
      <c r="W3085">
        <v>149</v>
      </c>
    </row>
    <row r="3086" spans="1:23">
      <c r="A3086" t="s">
        <v>471</v>
      </c>
      <c r="B3086" t="str">
        <f t="shared" si="48"/>
        <v>long_loan_newadded_MA12_yoy_exceed_expectation_9_1</v>
      </c>
      <c r="C3086" t="s">
        <v>328</v>
      </c>
      <c r="D3086" t="s">
        <v>329</v>
      </c>
      <c r="E3086">
        <v>9</v>
      </c>
      <c r="F3086">
        <v>1</v>
      </c>
      <c r="G3086">
        <v>-1</v>
      </c>
      <c r="H3086" t="s">
        <v>330</v>
      </c>
      <c r="I3086" t="s">
        <v>331</v>
      </c>
      <c r="K3086">
        <v>-0.89269418402574297</v>
      </c>
      <c r="L3086">
        <v>-0.1705524726033292</v>
      </c>
      <c r="M3086">
        <v>-0.72665145327288505</v>
      </c>
      <c r="N3086">
        <v>0.44295302013422821</v>
      </c>
      <c r="O3086">
        <v>-1.227490643268162E-2</v>
      </c>
      <c r="P3086">
        <v>-2.0970556156004321</v>
      </c>
      <c r="Q3086">
        <v>3.768921796727942E-2</v>
      </c>
      <c r="R3086">
        <v>148</v>
      </c>
      <c r="S3086">
        <v>1</v>
      </c>
      <c r="T3086">
        <v>-0.92412326692787328</v>
      </c>
      <c r="U3086">
        <v>12</v>
      </c>
      <c r="V3086">
        <v>3008</v>
      </c>
      <c r="W3086">
        <v>149</v>
      </c>
    </row>
    <row r="3087" spans="1:23">
      <c r="A3087" t="s">
        <v>471</v>
      </c>
      <c r="B3087" t="str">
        <f t="shared" si="48"/>
        <v>long_loan_newadded_MA12_yoy_exceed_expectation_9_-1</v>
      </c>
      <c r="C3087" t="s">
        <v>328</v>
      </c>
      <c r="D3087" t="s">
        <v>329</v>
      </c>
      <c r="E3087">
        <v>9</v>
      </c>
      <c r="F3087">
        <v>-1</v>
      </c>
      <c r="G3087">
        <v>-1</v>
      </c>
      <c r="H3087" t="s">
        <v>330</v>
      </c>
      <c r="I3087" t="s">
        <v>331</v>
      </c>
      <c r="K3087">
        <v>3.8211162597131101</v>
      </c>
      <c r="L3087">
        <v>0.14085849533023029</v>
      </c>
      <c r="M3087">
        <v>0.60013806176590012</v>
      </c>
      <c r="N3087">
        <v>0.53691275167785235</v>
      </c>
      <c r="O3087">
        <v>1.3289210785230701E-2</v>
      </c>
      <c r="P3087">
        <v>2.179089516916823</v>
      </c>
      <c r="Q3087">
        <v>3.090690352586321E-2</v>
      </c>
      <c r="R3087">
        <v>148</v>
      </c>
      <c r="S3087">
        <v>1</v>
      </c>
      <c r="T3087">
        <v>-0.51368912190600891</v>
      </c>
      <c r="U3087">
        <v>12</v>
      </c>
      <c r="V3087">
        <v>3008</v>
      </c>
      <c r="W3087">
        <v>149</v>
      </c>
    </row>
    <row r="3088" spans="1:23">
      <c r="A3088" t="s">
        <v>471</v>
      </c>
      <c r="B3088" t="str">
        <f t="shared" si="48"/>
        <v>loan_yoy_exceed_expectation_9_1</v>
      </c>
      <c r="C3088" t="s">
        <v>443</v>
      </c>
      <c r="D3088" t="s">
        <v>329</v>
      </c>
      <c r="E3088">
        <v>9</v>
      </c>
      <c r="F3088">
        <v>1</v>
      </c>
      <c r="G3088">
        <v>-1</v>
      </c>
      <c r="H3088" t="s">
        <v>330</v>
      </c>
      <c r="I3088" t="s">
        <v>331</v>
      </c>
      <c r="K3088">
        <v>-0.43300052092699898</v>
      </c>
      <c r="L3088">
        <v>-4.6422502352598698E-2</v>
      </c>
      <c r="M3088">
        <v>-0.1976083812352476</v>
      </c>
      <c r="N3088">
        <v>0.46308724832214759</v>
      </c>
      <c r="O3088">
        <v>-1.1236374032935681E-3</v>
      </c>
      <c r="P3088">
        <v>-0.18795603557444249</v>
      </c>
      <c r="Q3088">
        <v>0.85116857065765728</v>
      </c>
      <c r="R3088">
        <v>148</v>
      </c>
      <c r="S3088">
        <v>0</v>
      </c>
      <c r="T3088">
        <v>-0.79819710896959395</v>
      </c>
      <c r="U3088">
        <v>18</v>
      </c>
      <c r="V3088">
        <v>3008</v>
      </c>
      <c r="W3088">
        <v>149</v>
      </c>
    </row>
    <row r="3089" spans="1:23">
      <c r="A3089" t="s">
        <v>471</v>
      </c>
      <c r="B3089" t="str">
        <f t="shared" si="48"/>
        <v>loan_yoy_exceed_expectation_9_-1</v>
      </c>
      <c r="C3089" t="s">
        <v>443</v>
      </c>
      <c r="D3089" t="s">
        <v>329</v>
      </c>
      <c r="E3089">
        <v>9</v>
      </c>
      <c r="F3089">
        <v>-1</v>
      </c>
      <c r="G3089">
        <v>-1</v>
      </c>
      <c r="H3089" t="s">
        <v>330</v>
      </c>
      <c r="I3089" t="s">
        <v>331</v>
      </c>
      <c r="K3089">
        <v>-8.7593845763187517E-2</v>
      </c>
      <c r="L3089">
        <v>-7.6503898259489E-3</v>
      </c>
      <c r="M3089">
        <v>-3.2565697080302707E-2</v>
      </c>
      <c r="N3089">
        <v>0.52348993288590606</v>
      </c>
      <c r="O3089">
        <v>2.1105528875772109E-3</v>
      </c>
      <c r="P3089">
        <v>0.34447178427309277</v>
      </c>
      <c r="Q3089">
        <v>0.7309804992968667</v>
      </c>
      <c r="R3089">
        <v>148</v>
      </c>
      <c r="S3089">
        <v>0</v>
      </c>
      <c r="T3089">
        <v>-0.61861974535905595</v>
      </c>
      <c r="U3089">
        <v>18</v>
      </c>
      <c r="V3089">
        <v>3008</v>
      </c>
      <c r="W3089">
        <v>149</v>
      </c>
    </row>
    <row r="3090" spans="1:23">
      <c r="A3090" t="s">
        <v>471</v>
      </c>
      <c r="B3090" t="str">
        <f t="shared" si="48"/>
        <v>newstarts_area_yoy_exceed_expectation_9_1</v>
      </c>
      <c r="C3090" t="s">
        <v>340</v>
      </c>
      <c r="D3090" t="s">
        <v>329</v>
      </c>
      <c r="E3090">
        <v>9</v>
      </c>
      <c r="F3090">
        <v>1</v>
      </c>
      <c r="G3090">
        <v>1</v>
      </c>
      <c r="H3090" t="s">
        <v>330</v>
      </c>
      <c r="I3090" t="s">
        <v>331</v>
      </c>
      <c r="K3090">
        <v>-0.13020209235451269</v>
      </c>
      <c r="L3090">
        <v>-1.161834431745257E-2</v>
      </c>
      <c r="M3090">
        <v>-4.945596943017052E-2</v>
      </c>
      <c r="N3090">
        <v>0.53691275167785235</v>
      </c>
      <c r="O3090">
        <v>2.0643601969020978E-3</v>
      </c>
      <c r="P3090">
        <v>0.32312405737731792</v>
      </c>
      <c r="Q3090">
        <v>0.74705737515357995</v>
      </c>
      <c r="R3090">
        <v>148</v>
      </c>
      <c r="S3090">
        <v>0</v>
      </c>
      <c r="T3090">
        <v>-0.54525373456736803</v>
      </c>
      <c r="U3090">
        <v>49</v>
      </c>
      <c r="V3090">
        <v>3008</v>
      </c>
      <c r="W3090">
        <v>149</v>
      </c>
    </row>
    <row r="3091" spans="1:23">
      <c r="A3091" t="s">
        <v>471</v>
      </c>
      <c r="B3091" t="str">
        <f t="shared" si="48"/>
        <v>newstarts_area_yoy_exceed_expectation_9_-1</v>
      </c>
      <c r="C3091" t="s">
        <v>340</v>
      </c>
      <c r="D3091" t="s">
        <v>329</v>
      </c>
      <c r="E3091">
        <v>9</v>
      </c>
      <c r="F3091">
        <v>-1</v>
      </c>
      <c r="G3091">
        <v>1</v>
      </c>
      <c r="H3091" t="s">
        <v>330</v>
      </c>
      <c r="I3091" t="s">
        <v>331</v>
      </c>
      <c r="K3091">
        <v>-0.40522527174654122</v>
      </c>
      <c r="L3091">
        <v>-4.259427254579029E-2</v>
      </c>
      <c r="M3091">
        <v>-0.181311638161782</v>
      </c>
      <c r="N3091">
        <v>0.4563758389261745</v>
      </c>
      <c r="O3091">
        <v>-4.7749190180497138E-4</v>
      </c>
      <c r="P3091">
        <v>-7.4979346524610621E-2</v>
      </c>
      <c r="Q3091">
        <v>0.94033239645836098</v>
      </c>
      <c r="R3091">
        <v>148</v>
      </c>
      <c r="S3091">
        <v>0</v>
      </c>
      <c r="T3091">
        <v>-0.67807744406513226</v>
      </c>
      <c r="U3091">
        <v>49</v>
      </c>
      <c r="V3091">
        <v>3008</v>
      </c>
      <c r="W3091">
        <v>149</v>
      </c>
    </row>
    <row r="3092" spans="1:23">
      <c r="A3092" t="s">
        <v>471</v>
      </c>
      <c r="B3092" t="str">
        <f t="shared" si="48"/>
        <v>completed_yoy_exceed_expectation_9_1</v>
      </c>
      <c r="C3092" t="s">
        <v>444</v>
      </c>
      <c r="D3092" t="s">
        <v>329</v>
      </c>
      <c r="E3092">
        <v>9</v>
      </c>
      <c r="F3092">
        <v>1</v>
      </c>
      <c r="G3092">
        <v>1</v>
      </c>
      <c r="H3092" t="s">
        <v>330</v>
      </c>
      <c r="I3092" t="s">
        <v>331</v>
      </c>
      <c r="K3092">
        <v>0.85694520867361534</v>
      </c>
      <c r="L3092">
        <v>5.3219939773473827E-2</v>
      </c>
      <c r="M3092">
        <v>0.2265913688640277</v>
      </c>
      <c r="N3092">
        <v>0.53691275167785235</v>
      </c>
      <c r="O3092">
        <v>7.0074294715980964E-3</v>
      </c>
      <c r="P3092">
        <v>1.1272697570948229</v>
      </c>
      <c r="Q3092">
        <v>0.26145273537149721</v>
      </c>
      <c r="R3092">
        <v>148</v>
      </c>
      <c r="S3092">
        <v>0</v>
      </c>
      <c r="T3092">
        <v>-0.64114251674323797</v>
      </c>
      <c r="U3092">
        <v>51</v>
      </c>
      <c r="V3092">
        <v>3008</v>
      </c>
      <c r="W3092">
        <v>149</v>
      </c>
    </row>
    <row r="3093" spans="1:23">
      <c r="A3093" t="s">
        <v>471</v>
      </c>
      <c r="B3093" t="str">
        <f t="shared" si="48"/>
        <v>completed_yoy_exceed_expectation_9_-1</v>
      </c>
      <c r="C3093" t="s">
        <v>444</v>
      </c>
      <c r="D3093" t="s">
        <v>329</v>
      </c>
      <c r="E3093">
        <v>9</v>
      </c>
      <c r="F3093">
        <v>-1</v>
      </c>
      <c r="G3093">
        <v>1</v>
      </c>
      <c r="H3093" t="s">
        <v>330</v>
      </c>
      <c r="I3093" t="s">
        <v>331</v>
      </c>
      <c r="K3093">
        <v>-0.72140598885801488</v>
      </c>
      <c r="L3093">
        <v>-0.1015340459043418</v>
      </c>
      <c r="M3093">
        <v>-0.43229546192073992</v>
      </c>
      <c r="N3093">
        <v>0.44966442953020141</v>
      </c>
      <c r="O3093">
        <v>-5.7274079606759783E-3</v>
      </c>
      <c r="P3093">
        <v>-0.9290610635495743</v>
      </c>
      <c r="Q3093">
        <v>0.35437024491526192</v>
      </c>
      <c r="R3093">
        <v>148</v>
      </c>
      <c r="S3093">
        <v>0</v>
      </c>
      <c r="T3093">
        <v>-0.72637834654747968</v>
      </c>
      <c r="U3093">
        <v>51</v>
      </c>
      <c r="V3093">
        <v>3008</v>
      </c>
      <c r="W3093">
        <v>149</v>
      </c>
    </row>
    <row r="3094" spans="1:23">
      <c r="A3094" t="s">
        <v>471</v>
      </c>
      <c r="B3094" t="str">
        <f t="shared" si="48"/>
        <v>sold_area_yoy_exceed_expectation_9_1</v>
      </c>
      <c r="C3094" t="s">
        <v>346</v>
      </c>
      <c r="D3094" t="s">
        <v>329</v>
      </c>
      <c r="E3094">
        <v>9</v>
      </c>
      <c r="F3094">
        <v>1</v>
      </c>
      <c r="G3094">
        <v>-1</v>
      </c>
      <c r="H3094" t="s">
        <v>330</v>
      </c>
      <c r="I3094" t="s">
        <v>331</v>
      </c>
      <c r="K3094">
        <v>-0.62753283904353974</v>
      </c>
      <c r="L3094">
        <v>-7.9407967598776108E-2</v>
      </c>
      <c r="M3094">
        <v>-0.33805087564737929</v>
      </c>
      <c r="N3094">
        <v>0.42953020134228193</v>
      </c>
      <c r="O3094">
        <v>-3.6979181198932109E-3</v>
      </c>
      <c r="P3094">
        <v>-0.5879700654055573</v>
      </c>
      <c r="Q3094">
        <v>0.55744848876811182</v>
      </c>
      <c r="R3094">
        <v>148</v>
      </c>
      <c r="S3094">
        <v>0</v>
      </c>
      <c r="T3094">
        <v>-0.74611908997015131</v>
      </c>
      <c r="U3094">
        <v>43</v>
      </c>
      <c r="V3094">
        <v>3008</v>
      </c>
      <c r="W3094">
        <v>149</v>
      </c>
    </row>
    <row r="3095" spans="1:23">
      <c r="A3095" t="s">
        <v>471</v>
      </c>
      <c r="B3095" t="str">
        <f t="shared" si="48"/>
        <v>sold_area_yoy_exceed_expectation_9_-1</v>
      </c>
      <c r="C3095" t="s">
        <v>346</v>
      </c>
      <c r="D3095" t="s">
        <v>329</v>
      </c>
      <c r="E3095">
        <v>9</v>
      </c>
      <c r="F3095">
        <v>-1</v>
      </c>
      <c r="G3095">
        <v>-1</v>
      </c>
      <c r="H3095" t="s">
        <v>330</v>
      </c>
      <c r="I3095" t="s">
        <v>331</v>
      </c>
      <c r="K3095">
        <v>0.38893805517461438</v>
      </c>
      <c r="L3095">
        <v>2.7906200309938841E-2</v>
      </c>
      <c r="M3095">
        <v>0.11880061580761821</v>
      </c>
      <c r="N3095">
        <v>0.56375838926174493</v>
      </c>
      <c r="O3095">
        <v>5.1337476254071212E-3</v>
      </c>
      <c r="P3095">
        <v>0.81583519763499779</v>
      </c>
      <c r="Q3095">
        <v>0.41590547731865479</v>
      </c>
      <c r="R3095">
        <v>148</v>
      </c>
      <c r="S3095">
        <v>0</v>
      </c>
      <c r="T3095">
        <v>-0.46231477965356849</v>
      </c>
      <c r="U3095">
        <v>43</v>
      </c>
      <c r="V3095">
        <v>3008</v>
      </c>
      <c r="W3095">
        <v>149</v>
      </c>
    </row>
    <row r="3096" spans="1:23">
      <c r="A3096" t="s">
        <v>471</v>
      </c>
      <c r="B3096" t="str">
        <f t="shared" si="48"/>
        <v>local_gov_budget_MA12_yoy_exceed_expectation_9_1</v>
      </c>
      <c r="C3096" t="s">
        <v>389</v>
      </c>
      <c r="D3096" t="s">
        <v>329</v>
      </c>
      <c r="E3096">
        <v>9</v>
      </c>
      <c r="F3096">
        <v>1</v>
      </c>
      <c r="G3096">
        <v>-1</v>
      </c>
      <c r="H3096" t="s">
        <v>457</v>
      </c>
      <c r="I3096" t="s">
        <v>331</v>
      </c>
      <c r="K3096">
        <v>-0.22307183980723719</v>
      </c>
      <c r="L3096">
        <v>-2.3368232718830591E-2</v>
      </c>
      <c r="M3096">
        <v>-0.1011535140408612</v>
      </c>
      <c r="N3096">
        <v>0.57894736842105265</v>
      </c>
      <c r="O3096">
        <v>7.1260543692960464E-4</v>
      </c>
      <c r="P3096">
        <v>0.1140395064739316</v>
      </c>
      <c r="Q3096">
        <v>0.9093797487429679</v>
      </c>
      <c r="R3096">
        <v>132</v>
      </c>
      <c r="S3096">
        <v>0</v>
      </c>
      <c r="T3096">
        <v>-0.76746489681726582</v>
      </c>
      <c r="U3096">
        <v>16</v>
      </c>
      <c r="V3096">
        <v>2690</v>
      </c>
      <c r="W3096">
        <v>133</v>
      </c>
    </row>
    <row r="3097" spans="1:23">
      <c r="A3097" t="s">
        <v>471</v>
      </c>
      <c r="B3097" t="str">
        <f t="shared" si="48"/>
        <v>local_gov_budget_MA12_yoy_exceed_expectation_9_-1</v>
      </c>
      <c r="C3097" t="s">
        <v>389</v>
      </c>
      <c r="D3097" t="s">
        <v>329</v>
      </c>
      <c r="E3097">
        <v>9</v>
      </c>
      <c r="F3097">
        <v>-1</v>
      </c>
      <c r="G3097">
        <v>-1</v>
      </c>
      <c r="H3097" t="s">
        <v>457</v>
      </c>
      <c r="I3097" t="s">
        <v>331</v>
      </c>
      <c r="K3097">
        <v>-0.27207067250507699</v>
      </c>
      <c r="L3097">
        <v>-2.9310175976939079E-2</v>
      </c>
      <c r="M3097">
        <v>-0.12687426271796329</v>
      </c>
      <c r="N3097">
        <v>0.41353383458646609</v>
      </c>
      <c r="O3097">
        <v>2.0419059064875219E-4</v>
      </c>
      <c r="P3097">
        <v>3.2300927309466383E-2</v>
      </c>
      <c r="Q3097">
        <v>0.97428085981867452</v>
      </c>
      <c r="R3097">
        <v>132</v>
      </c>
      <c r="S3097">
        <v>0</v>
      </c>
      <c r="T3097">
        <v>-0.75391897209942393</v>
      </c>
      <c r="U3097">
        <v>16</v>
      </c>
      <c r="V3097">
        <v>2690</v>
      </c>
      <c r="W3097">
        <v>133</v>
      </c>
    </row>
    <row r="3098" spans="1:23">
      <c r="A3098" t="s">
        <v>471</v>
      </c>
      <c r="B3098" t="str">
        <f t="shared" si="48"/>
        <v>newstarts_area_ytd_yoy_exceed_expectation_9_1</v>
      </c>
      <c r="C3098" t="s">
        <v>446</v>
      </c>
      <c r="D3098" t="s">
        <v>329</v>
      </c>
      <c r="E3098">
        <v>9</v>
      </c>
      <c r="F3098">
        <v>1</v>
      </c>
      <c r="G3098">
        <v>1</v>
      </c>
      <c r="H3098" t="s">
        <v>330</v>
      </c>
      <c r="I3098" t="s">
        <v>331</v>
      </c>
      <c r="K3098">
        <v>-0.54078344211284901</v>
      </c>
      <c r="L3098">
        <v>-6.3117816814718175E-2</v>
      </c>
      <c r="M3098">
        <v>-0.26868566033386831</v>
      </c>
      <c r="N3098">
        <v>0.53020134228187921</v>
      </c>
      <c r="O3098">
        <v>-2.466221078154248E-3</v>
      </c>
      <c r="P3098">
        <v>-0.40662991317015479</v>
      </c>
      <c r="Q3098">
        <v>0.68486723914850367</v>
      </c>
      <c r="R3098">
        <v>148</v>
      </c>
      <c r="S3098">
        <v>0</v>
      </c>
      <c r="T3098">
        <v>-0.66323243073366778</v>
      </c>
      <c r="U3098">
        <v>19</v>
      </c>
      <c r="V3098">
        <v>3008</v>
      </c>
      <c r="W3098">
        <v>149</v>
      </c>
    </row>
    <row r="3099" spans="1:23">
      <c r="A3099" t="s">
        <v>471</v>
      </c>
      <c r="B3099" t="str">
        <f t="shared" si="48"/>
        <v>newstarts_area_ytd_yoy_exceed_expectation_9_-1</v>
      </c>
      <c r="C3099" t="s">
        <v>446</v>
      </c>
      <c r="D3099" t="s">
        <v>329</v>
      </c>
      <c r="E3099">
        <v>9</v>
      </c>
      <c r="F3099">
        <v>-1</v>
      </c>
      <c r="G3099">
        <v>1</v>
      </c>
      <c r="H3099" t="s">
        <v>330</v>
      </c>
      <c r="I3099" t="s">
        <v>331</v>
      </c>
      <c r="K3099">
        <v>0.12655740580330391</v>
      </c>
      <c r="L3099">
        <v>1.003335856372534E-2</v>
      </c>
      <c r="M3099">
        <v>4.271091281522886E-2</v>
      </c>
      <c r="N3099">
        <v>0.4563758389261745</v>
      </c>
      <c r="O3099">
        <v>3.524135333346189E-3</v>
      </c>
      <c r="P3099">
        <v>0.57674480939106942</v>
      </c>
      <c r="Q3099">
        <v>0.5649880329047966</v>
      </c>
      <c r="R3099">
        <v>148</v>
      </c>
      <c r="S3099">
        <v>0</v>
      </c>
      <c r="T3099">
        <v>-0.62962329697587305</v>
      </c>
      <c r="U3099">
        <v>19</v>
      </c>
      <c r="V3099">
        <v>3008</v>
      </c>
      <c r="W3099">
        <v>149</v>
      </c>
    </row>
    <row r="3100" spans="1:23">
      <c r="A3100" t="s">
        <v>471</v>
      </c>
      <c r="B3100" t="str">
        <f t="shared" si="48"/>
        <v>completed_area_ytd_yoy_exceed_expectation_9_1</v>
      </c>
      <c r="C3100" t="s">
        <v>447</v>
      </c>
      <c r="D3100" t="s">
        <v>329</v>
      </c>
      <c r="E3100">
        <v>9</v>
      </c>
      <c r="F3100">
        <v>1</v>
      </c>
      <c r="G3100">
        <v>1</v>
      </c>
      <c r="H3100" t="s">
        <v>330</v>
      </c>
      <c r="I3100" t="s">
        <v>331</v>
      </c>
      <c r="K3100">
        <v>0.44474920261383688</v>
      </c>
      <c r="L3100">
        <v>3.1304395172765842E-2</v>
      </c>
      <c r="M3100">
        <v>0.1332689817445851</v>
      </c>
      <c r="N3100">
        <v>0.52348993288590606</v>
      </c>
      <c r="O3100">
        <v>5.1355933577022974E-3</v>
      </c>
      <c r="P3100">
        <v>0.85040018306679011</v>
      </c>
      <c r="Q3100">
        <v>0.39647631344033329</v>
      </c>
      <c r="R3100">
        <v>148</v>
      </c>
      <c r="S3100">
        <v>0</v>
      </c>
      <c r="T3100">
        <v>-0.72188190255742579</v>
      </c>
      <c r="U3100">
        <v>20</v>
      </c>
      <c r="V3100">
        <v>3008</v>
      </c>
      <c r="W3100">
        <v>149</v>
      </c>
    </row>
    <row r="3101" spans="1:23">
      <c r="A3101" t="s">
        <v>471</v>
      </c>
      <c r="B3101" t="str">
        <f t="shared" si="48"/>
        <v>completed_area_ytd_yoy_exceed_expectation_9_-1</v>
      </c>
      <c r="C3101" t="s">
        <v>447</v>
      </c>
      <c r="D3101" t="s">
        <v>329</v>
      </c>
      <c r="E3101">
        <v>9</v>
      </c>
      <c r="F3101">
        <v>-1</v>
      </c>
      <c r="G3101">
        <v>1</v>
      </c>
      <c r="H3101" t="s">
        <v>330</v>
      </c>
      <c r="I3101" t="s">
        <v>331</v>
      </c>
      <c r="K3101">
        <v>-0.64192137069927979</v>
      </c>
      <c r="L3101">
        <v>-8.2441360193541313E-2</v>
      </c>
      <c r="M3101">
        <v>-0.35096912321724621</v>
      </c>
      <c r="N3101">
        <v>0.4563758389261745</v>
      </c>
      <c r="O3101">
        <v>-4.2477603363922679E-3</v>
      </c>
      <c r="P3101">
        <v>-0.71650285493026677</v>
      </c>
      <c r="Q3101">
        <v>0.47481001646055099</v>
      </c>
      <c r="R3101">
        <v>148</v>
      </c>
      <c r="S3101">
        <v>0</v>
      </c>
      <c r="T3101">
        <v>-0.74120235149584823</v>
      </c>
      <c r="U3101">
        <v>20</v>
      </c>
      <c r="V3101">
        <v>3008</v>
      </c>
      <c r="W3101">
        <v>149</v>
      </c>
    </row>
    <row r="3102" spans="1:23">
      <c r="A3102" t="s">
        <v>471</v>
      </c>
      <c r="B3102" t="str">
        <f t="shared" si="48"/>
        <v>sold_area_ytd_yoy_exceed_expectation_9_1</v>
      </c>
      <c r="C3102" t="s">
        <v>392</v>
      </c>
      <c r="D3102" t="s">
        <v>329</v>
      </c>
      <c r="E3102">
        <v>9</v>
      </c>
      <c r="F3102">
        <v>1</v>
      </c>
      <c r="G3102">
        <v>-1</v>
      </c>
      <c r="H3102" t="s">
        <v>330</v>
      </c>
      <c r="I3102" t="s">
        <v>331</v>
      </c>
      <c r="K3102">
        <v>-0.74645286491704366</v>
      </c>
      <c r="L3102">
        <v>-0.1085970494615015</v>
      </c>
      <c r="M3102">
        <v>-0.46238919644763737</v>
      </c>
      <c r="N3102">
        <v>0.46308724832214759</v>
      </c>
      <c r="O3102">
        <v>-6.4305020222297834E-3</v>
      </c>
      <c r="P3102">
        <v>-1.0582510628897239</v>
      </c>
      <c r="Q3102">
        <v>0.29166516148049593</v>
      </c>
      <c r="R3102">
        <v>148</v>
      </c>
      <c r="S3102">
        <v>0</v>
      </c>
      <c r="T3102">
        <v>-0.79094603155203758</v>
      </c>
      <c r="U3102">
        <v>13</v>
      </c>
      <c r="V3102">
        <v>3008</v>
      </c>
      <c r="W3102">
        <v>149</v>
      </c>
    </row>
    <row r="3103" spans="1:23">
      <c r="A3103" t="s">
        <v>471</v>
      </c>
      <c r="B3103" t="str">
        <f t="shared" si="48"/>
        <v>sold_area_ytd_yoy_exceed_expectation_9_-1</v>
      </c>
      <c r="C3103" t="s">
        <v>392</v>
      </c>
      <c r="D3103" t="s">
        <v>329</v>
      </c>
      <c r="E3103">
        <v>9</v>
      </c>
      <c r="F3103">
        <v>-1</v>
      </c>
      <c r="G3103">
        <v>-1</v>
      </c>
      <c r="H3103" t="s">
        <v>330</v>
      </c>
      <c r="I3103" t="s">
        <v>331</v>
      </c>
      <c r="K3103">
        <v>1.040385169353272</v>
      </c>
      <c r="L3103">
        <v>6.1565095212546377E-2</v>
      </c>
      <c r="M3103">
        <v>0.26213451512458807</v>
      </c>
      <c r="N3103">
        <v>0.51677852348993292</v>
      </c>
      <c r="O3103">
        <v>7.5628219732085432E-3</v>
      </c>
      <c r="P3103">
        <v>1.2319244946140071</v>
      </c>
      <c r="Q3103">
        <v>0.21993098024384919</v>
      </c>
      <c r="R3103">
        <v>148</v>
      </c>
      <c r="S3103">
        <v>0</v>
      </c>
      <c r="T3103">
        <v>-0.69958578778354263</v>
      </c>
      <c r="U3103">
        <v>13</v>
      </c>
      <c r="V3103">
        <v>3008</v>
      </c>
      <c r="W3103">
        <v>149</v>
      </c>
    </row>
    <row r="3104" spans="1:23">
      <c r="A3104" t="s">
        <v>471</v>
      </c>
      <c r="B3104" t="str">
        <f t="shared" si="48"/>
        <v>CN_BOND_1Y_exceed_expectation_9_1</v>
      </c>
      <c r="C3104" t="s">
        <v>448</v>
      </c>
      <c r="D3104" t="s">
        <v>329</v>
      </c>
      <c r="E3104">
        <v>9</v>
      </c>
      <c r="F3104">
        <v>1</v>
      </c>
      <c r="G3104">
        <v>-1</v>
      </c>
      <c r="H3104" t="s">
        <v>330</v>
      </c>
      <c r="I3104" t="s">
        <v>331</v>
      </c>
      <c r="K3104">
        <v>-0.6777218559918271</v>
      </c>
      <c r="L3104">
        <v>-9.0503033137507183E-2</v>
      </c>
      <c r="M3104">
        <v>-0.38530490084853342</v>
      </c>
      <c r="N3104">
        <v>0.47651006711409388</v>
      </c>
      <c r="O3104">
        <v>-4.8409795329927181E-3</v>
      </c>
      <c r="P3104">
        <v>-0.80265042465435532</v>
      </c>
      <c r="Q3104">
        <v>0.42346386155747062</v>
      </c>
      <c r="R3104">
        <v>148</v>
      </c>
      <c r="S3104">
        <v>0</v>
      </c>
      <c r="T3104">
        <v>-0.71479390811025434</v>
      </c>
      <c r="U3104">
        <v>25</v>
      </c>
      <c r="V3104">
        <v>3008</v>
      </c>
      <c r="W3104">
        <v>149</v>
      </c>
    </row>
    <row r="3105" spans="1:23">
      <c r="A3105" t="s">
        <v>471</v>
      </c>
      <c r="B3105" t="str">
        <f t="shared" si="48"/>
        <v>CN_BOND_1Y_exceed_expectation_9_-1</v>
      </c>
      <c r="C3105" t="s">
        <v>448</v>
      </c>
      <c r="D3105" t="s">
        <v>329</v>
      </c>
      <c r="E3105">
        <v>9</v>
      </c>
      <c r="F3105">
        <v>-1</v>
      </c>
      <c r="G3105">
        <v>-1</v>
      </c>
      <c r="H3105" t="s">
        <v>330</v>
      </c>
      <c r="I3105" t="s">
        <v>331</v>
      </c>
      <c r="K3105">
        <v>0.60524014356416589</v>
      </c>
      <c r="L3105">
        <v>4.044575467420386E-2</v>
      </c>
      <c r="M3105">
        <v>0.17219254376602511</v>
      </c>
      <c r="N3105">
        <v>0.51006711409395977</v>
      </c>
      <c r="O3105">
        <v>5.9814019603610232E-3</v>
      </c>
      <c r="P3105">
        <v>0.96274365055054023</v>
      </c>
      <c r="Q3105">
        <v>0.33724654170967883</v>
      </c>
      <c r="R3105">
        <v>148</v>
      </c>
      <c r="S3105">
        <v>0</v>
      </c>
      <c r="T3105">
        <v>-0.55161122708728794</v>
      </c>
      <c r="U3105">
        <v>25</v>
      </c>
      <c r="V3105">
        <v>3008</v>
      </c>
      <c r="W3105">
        <v>149</v>
      </c>
    </row>
    <row r="3106" spans="1:23">
      <c r="A3106" t="s">
        <v>471</v>
      </c>
      <c r="B3106" t="str">
        <f t="shared" si="48"/>
        <v>CN_BOND_10Y_exceed_expectation_9_1</v>
      </c>
      <c r="C3106" t="s">
        <v>449</v>
      </c>
      <c r="D3106" t="s">
        <v>329</v>
      </c>
      <c r="E3106">
        <v>9</v>
      </c>
      <c r="F3106">
        <v>1</v>
      </c>
      <c r="G3106">
        <v>-1</v>
      </c>
      <c r="H3106" t="s">
        <v>330</v>
      </c>
      <c r="I3106" t="s">
        <v>331</v>
      </c>
      <c r="K3106">
        <v>-0.68824553624454954</v>
      </c>
      <c r="L3106">
        <v>-9.302910722421831E-2</v>
      </c>
      <c r="M3106">
        <v>-0.39606480302764829</v>
      </c>
      <c r="N3106">
        <v>0.49664429530201343</v>
      </c>
      <c r="O3106">
        <v>-5.0810947541476761E-3</v>
      </c>
      <c r="P3106">
        <v>-0.84707301520879508</v>
      </c>
      <c r="Q3106">
        <v>0.39832210804874568</v>
      </c>
      <c r="R3106">
        <v>148</v>
      </c>
      <c r="S3106">
        <v>0</v>
      </c>
      <c r="T3106">
        <v>-0.70772540154721719</v>
      </c>
      <c r="U3106">
        <v>22</v>
      </c>
      <c r="V3106">
        <v>3008</v>
      </c>
      <c r="W3106">
        <v>149</v>
      </c>
    </row>
    <row r="3107" spans="1:23">
      <c r="A3107" t="s">
        <v>471</v>
      </c>
      <c r="B3107" t="str">
        <f t="shared" si="48"/>
        <v>CN_BOND_10Y_exceed_expectation_9_-1</v>
      </c>
      <c r="C3107" t="s">
        <v>449</v>
      </c>
      <c r="D3107" t="s">
        <v>329</v>
      </c>
      <c r="E3107">
        <v>9</v>
      </c>
      <c r="F3107">
        <v>-1</v>
      </c>
      <c r="G3107">
        <v>-1</v>
      </c>
      <c r="H3107" t="s">
        <v>330</v>
      </c>
      <c r="I3107" t="s">
        <v>331</v>
      </c>
      <c r="K3107">
        <v>0.65942712711593576</v>
      </c>
      <c r="L3107">
        <v>4.3343579819912659E-2</v>
      </c>
      <c r="M3107">
        <v>0.18453220627508929</v>
      </c>
      <c r="N3107">
        <v>0.49664429530201343</v>
      </c>
      <c r="O3107">
        <v>6.2018099826602934E-3</v>
      </c>
      <c r="P3107">
        <v>0.99659107876488695</v>
      </c>
      <c r="Q3107">
        <v>0.32058964338046458</v>
      </c>
      <c r="R3107">
        <v>148</v>
      </c>
      <c r="S3107">
        <v>0</v>
      </c>
      <c r="T3107">
        <v>-0.66471817482351414</v>
      </c>
      <c r="U3107">
        <v>22</v>
      </c>
      <c r="V3107">
        <v>3008</v>
      </c>
      <c r="W3107">
        <v>149</v>
      </c>
    </row>
    <row r="3108" spans="1:23">
      <c r="A3108" t="s">
        <v>471</v>
      </c>
      <c r="B3108" t="str">
        <f t="shared" si="48"/>
        <v>TERM_SPREAD_exceed_expectation_9_1</v>
      </c>
      <c r="C3108" t="s">
        <v>450</v>
      </c>
      <c r="D3108" t="s">
        <v>329</v>
      </c>
      <c r="E3108">
        <v>9</v>
      </c>
      <c r="F3108">
        <v>1</v>
      </c>
      <c r="G3108">
        <v>1</v>
      </c>
      <c r="H3108" t="s">
        <v>330</v>
      </c>
      <c r="I3108" t="s">
        <v>331</v>
      </c>
      <c r="K3108">
        <v>0.71620568575902199</v>
      </c>
      <c r="L3108">
        <v>4.6288424254968819E-2</v>
      </c>
      <c r="M3108">
        <v>0.19707250313721811</v>
      </c>
      <c r="N3108">
        <v>0.50335570469798663</v>
      </c>
      <c r="O3108">
        <v>6.3611837230418159E-3</v>
      </c>
      <c r="P3108">
        <v>1.0355986461666149</v>
      </c>
      <c r="Q3108">
        <v>0.30207855292690039</v>
      </c>
      <c r="R3108">
        <v>148</v>
      </c>
      <c r="S3108">
        <v>0</v>
      </c>
      <c r="T3108">
        <v>-0.56544041430011482</v>
      </c>
      <c r="U3108">
        <v>33</v>
      </c>
      <c r="V3108">
        <v>3008</v>
      </c>
      <c r="W3108">
        <v>149</v>
      </c>
    </row>
    <row r="3109" spans="1:23">
      <c r="A3109" t="s">
        <v>471</v>
      </c>
      <c r="B3109" t="str">
        <f t="shared" si="48"/>
        <v>TERM_SPREAD_exceed_expectation_9_-1</v>
      </c>
      <c r="C3109" t="s">
        <v>450</v>
      </c>
      <c r="D3109" t="s">
        <v>329</v>
      </c>
      <c r="E3109">
        <v>9</v>
      </c>
      <c r="F3109">
        <v>-1</v>
      </c>
      <c r="G3109">
        <v>1</v>
      </c>
      <c r="H3109" t="s">
        <v>330</v>
      </c>
      <c r="I3109" t="s">
        <v>331</v>
      </c>
      <c r="K3109">
        <v>-0.69855955003058046</v>
      </c>
      <c r="L3109">
        <v>-9.5581833723367482E-2</v>
      </c>
      <c r="M3109">
        <v>-0.40693870075491712</v>
      </c>
      <c r="N3109">
        <v>0.48322147651006708</v>
      </c>
      <c r="O3109">
        <v>-5.3298667473915999E-3</v>
      </c>
      <c r="P3109">
        <v>-0.89195837815553947</v>
      </c>
      <c r="Q3109">
        <v>0.37386312754922091</v>
      </c>
      <c r="R3109">
        <v>148</v>
      </c>
      <c r="S3109">
        <v>0</v>
      </c>
      <c r="T3109">
        <v>-0.82524864745593618</v>
      </c>
      <c r="U3109">
        <v>33</v>
      </c>
      <c r="V3109">
        <v>3008</v>
      </c>
      <c r="W3109">
        <v>149</v>
      </c>
    </row>
    <row r="3110" spans="1:23">
      <c r="A3110" t="s">
        <v>471</v>
      </c>
      <c r="B3110" t="str">
        <f t="shared" si="48"/>
        <v>US_BOND_5Y_exceed_expectation_9_1</v>
      </c>
      <c r="C3110" t="s">
        <v>338</v>
      </c>
      <c r="D3110" t="s">
        <v>329</v>
      </c>
      <c r="E3110">
        <v>9</v>
      </c>
      <c r="F3110">
        <v>1</v>
      </c>
      <c r="G3110">
        <v>1</v>
      </c>
      <c r="H3110" t="s">
        <v>330</v>
      </c>
      <c r="I3110" t="s">
        <v>331</v>
      </c>
      <c r="K3110">
        <v>1.7045633888277749</v>
      </c>
      <c r="L3110">
        <v>8.6925129050856809E-2</v>
      </c>
      <c r="M3110">
        <v>0.37017574172177892</v>
      </c>
      <c r="N3110">
        <v>0.59731543624161076</v>
      </c>
      <c r="O3110">
        <v>9.356490802649069E-3</v>
      </c>
      <c r="P3110">
        <v>1.559871301011891</v>
      </c>
      <c r="Q3110">
        <v>0.12092610174619969</v>
      </c>
      <c r="R3110">
        <v>148</v>
      </c>
      <c r="S3110">
        <v>0</v>
      </c>
      <c r="T3110">
        <v>-0.59622495620883198</v>
      </c>
      <c r="U3110">
        <v>27</v>
      </c>
      <c r="V3110">
        <v>3008</v>
      </c>
      <c r="W3110">
        <v>149</v>
      </c>
    </row>
    <row r="3111" spans="1:23">
      <c r="A3111" t="s">
        <v>471</v>
      </c>
      <c r="B3111" t="str">
        <f t="shared" si="48"/>
        <v>US_BOND_5Y_exceed_expectation_9_-1</v>
      </c>
      <c r="C3111" t="s">
        <v>338</v>
      </c>
      <c r="D3111" t="s">
        <v>329</v>
      </c>
      <c r="E3111">
        <v>9</v>
      </c>
      <c r="F3111">
        <v>-1</v>
      </c>
      <c r="G3111">
        <v>1</v>
      </c>
      <c r="H3111" t="s">
        <v>330</v>
      </c>
      <c r="I3111" t="s">
        <v>331</v>
      </c>
      <c r="K3111">
        <v>-0.80871817747281693</v>
      </c>
      <c r="L3111">
        <v>-0.12939517840803441</v>
      </c>
      <c r="M3111">
        <v>-0.55103692873889276</v>
      </c>
      <c r="N3111">
        <v>0.38926174496644289</v>
      </c>
      <c r="O3111">
        <v>-8.3787294006328894E-3</v>
      </c>
      <c r="P3111">
        <v>-1.393618584404013</v>
      </c>
      <c r="Q3111">
        <v>0.1655220062964611</v>
      </c>
      <c r="R3111">
        <v>148</v>
      </c>
      <c r="S3111">
        <v>0</v>
      </c>
      <c r="T3111">
        <v>-0.9123271970962884</v>
      </c>
      <c r="U3111">
        <v>27</v>
      </c>
      <c r="V3111">
        <v>3008</v>
      </c>
      <c r="W3111">
        <v>149</v>
      </c>
    </row>
    <row r="3112" spans="1:23">
      <c r="A3112" t="s">
        <v>471</v>
      </c>
      <c r="B3112" t="str">
        <f t="shared" si="48"/>
        <v>US_BOND_10Y_exceed_expectation_9_1</v>
      </c>
      <c r="C3112" t="s">
        <v>336</v>
      </c>
      <c r="D3112" t="s">
        <v>329</v>
      </c>
      <c r="E3112">
        <v>9</v>
      </c>
      <c r="F3112">
        <v>1</v>
      </c>
      <c r="G3112">
        <v>1</v>
      </c>
      <c r="H3112" t="s">
        <v>330</v>
      </c>
      <c r="I3112" t="s">
        <v>331</v>
      </c>
      <c r="K3112">
        <v>0.70116301357668132</v>
      </c>
      <c r="L3112">
        <v>4.55170237161453E-2</v>
      </c>
      <c r="M3112">
        <v>0.1937873747219038</v>
      </c>
      <c r="N3112">
        <v>0.59060402684563762</v>
      </c>
      <c r="O3112">
        <v>6.206311496894934E-3</v>
      </c>
      <c r="P3112">
        <v>1.044456235606837</v>
      </c>
      <c r="Q3112">
        <v>0.29797730341660672</v>
      </c>
      <c r="R3112">
        <v>148</v>
      </c>
      <c r="S3112">
        <v>0</v>
      </c>
      <c r="T3112">
        <v>-0.60290251907926551</v>
      </c>
      <c r="U3112">
        <v>30</v>
      </c>
      <c r="V3112">
        <v>3008</v>
      </c>
      <c r="W3112">
        <v>149</v>
      </c>
    </row>
    <row r="3113" spans="1:23">
      <c r="A3113" t="s">
        <v>471</v>
      </c>
      <c r="B3113" t="str">
        <f t="shared" si="48"/>
        <v>US_BOND_10Y_exceed_expectation_9_-1</v>
      </c>
      <c r="C3113" t="s">
        <v>336</v>
      </c>
      <c r="D3113" t="s">
        <v>329</v>
      </c>
      <c r="E3113">
        <v>9</v>
      </c>
      <c r="F3113">
        <v>-1</v>
      </c>
      <c r="G3113">
        <v>1</v>
      </c>
      <c r="H3113" t="s">
        <v>330</v>
      </c>
      <c r="I3113" t="s">
        <v>331</v>
      </c>
      <c r="K3113">
        <v>-0.69589403835698049</v>
      </c>
      <c r="L3113">
        <v>-9.4914538361396739E-2</v>
      </c>
      <c r="M3113">
        <v>-0.40409582416242767</v>
      </c>
      <c r="N3113">
        <v>0.39597315436241609</v>
      </c>
      <c r="O3113">
        <v>-5.305385596433153E-3</v>
      </c>
      <c r="P3113">
        <v>-0.87980848769819664</v>
      </c>
      <c r="Q3113">
        <v>0.38038940055572862</v>
      </c>
      <c r="R3113">
        <v>148</v>
      </c>
      <c r="S3113">
        <v>0</v>
      </c>
      <c r="T3113">
        <v>-0.85496899299720075</v>
      </c>
      <c r="U3113">
        <v>30</v>
      </c>
      <c r="V3113">
        <v>3008</v>
      </c>
      <c r="W3113">
        <v>149</v>
      </c>
    </row>
    <row r="3114" spans="1:23">
      <c r="A3114" t="s">
        <v>471</v>
      </c>
      <c r="B3114" t="str">
        <f t="shared" si="48"/>
        <v>CNY_INDEX_exceed_expectation_9_1</v>
      </c>
      <c r="C3114" t="s">
        <v>388</v>
      </c>
      <c r="D3114" t="s">
        <v>329</v>
      </c>
      <c r="E3114">
        <v>9</v>
      </c>
      <c r="F3114">
        <v>1</v>
      </c>
      <c r="G3114">
        <v>-1</v>
      </c>
      <c r="H3114" t="s">
        <v>458</v>
      </c>
      <c r="I3114" t="s">
        <v>331</v>
      </c>
      <c r="K3114">
        <v>-0.53495717719869473</v>
      </c>
      <c r="L3114">
        <v>-8.7940845316807348E-2</v>
      </c>
      <c r="M3114">
        <v>-0.39290311635090908</v>
      </c>
      <c r="N3114">
        <v>0.41346153846153838</v>
      </c>
      <c r="O3114">
        <v>-5.1174070133038346E-3</v>
      </c>
      <c r="P3114">
        <v>-0.78130900624089727</v>
      </c>
      <c r="Q3114">
        <v>0.43641294941830838</v>
      </c>
      <c r="R3114">
        <v>103</v>
      </c>
      <c r="S3114">
        <v>0</v>
      </c>
      <c r="T3114">
        <v>-0.69521495343126305</v>
      </c>
      <c r="U3114">
        <v>15</v>
      </c>
      <c r="V3114">
        <v>2096</v>
      </c>
      <c r="W3114">
        <v>104</v>
      </c>
    </row>
    <row r="3115" spans="1:23">
      <c r="A3115" t="s">
        <v>471</v>
      </c>
      <c r="B3115" t="str">
        <f t="shared" si="48"/>
        <v>CNY_INDEX_exceed_expectation_9_-1</v>
      </c>
      <c r="C3115" t="s">
        <v>388</v>
      </c>
      <c r="D3115" t="s">
        <v>329</v>
      </c>
      <c r="E3115">
        <v>9</v>
      </c>
      <c r="F3115">
        <v>-1</v>
      </c>
      <c r="G3115">
        <v>-1</v>
      </c>
      <c r="H3115" t="s">
        <v>458</v>
      </c>
      <c r="I3115" t="s">
        <v>331</v>
      </c>
      <c r="K3115">
        <v>0.41710951036688271</v>
      </c>
      <c r="L3115">
        <v>4.2804945289474761E-2</v>
      </c>
      <c r="M3115">
        <v>0.1912444250322721</v>
      </c>
      <c r="N3115">
        <v>0.58653846153846156</v>
      </c>
      <c r="O3115">
        <v>5.6383996298274754E-3</v>
      </c>
      <c r="P3115">
        <v>0.8435765647376664</v>
      </c>
      <c r="Q3115">
        <v>0.40086093736936262</v>
      </c>
      <c r="R3115">
        <v>103</v>
      </c>
      <c r="S3115">
        <v>0</v>
      </c>
      <c r="T3115">
        <v>-0.43895783772342162</v>
      </c>
      <c r="U3115">
        <v>15</v>
      </c>
      <c r="V3115">
        <v>2096</v>
      </c>
      <c r="W3115">
        <v>104</v>
      </c>
    </row>
    <row r="3116" spans="1:23">
      <c r="A3116" t="s">
        <v>471</v>
      </c>
      <c r="B3116" t="str">
        <f t="shared" si="48"/>
        <v>USD_INDEX_exceed_expectation_9_1</v>
      </c>
      <c r="C3116" t="s">
        <v>452</v>
      </c>
      <c r="D3116" t="s">
        <v>329</v>
      </c>
      <c r="E3116">
        <v>9</v>
      </c>
      <c r="F3116">
        <v>1</v>
      </c>
      <c r="G3116">
        <v>1</v>
      </c>
      <c r="H3116" t="s">
        <v>330</v>
      </c>
      <c r="I3116" t="s">
        <v>331</v>
      </c>
      <c r="K3116">
        <v>-0.27843821635744659</v>
      </c>
      <c r="L3116">
        <v>-2.696908626275818E-2</v>
      </c>
      <c r="M3116">
        <v>-0.1147986524551962</v>
      </c>
      <c r="N3116">
        <v>0.46979865771812079</v>
      </c>
      <c r="O3116">
        <v>7.022723691721117E-4</v>
      </c>
      <c r="P3116">
        <v>0.1113413858524786</v>
      </c>
      <c r="Q3116">
        <v>0.91149649358364482</v>
      </c>
      <c r="R3116">
        <v>148</v>
      </c>
      <c r="S3116">
        <v>0</v>
      </c>
      <c r="T3116">
        <v>-0.62781804596459068</v>
      </c>
      <c r="U3116">
        <v>25</v>
      </c>
      <c r="V3116">
        <v>3008</v>
      </c>
      <c r="W3116">
        <v>149</v>
      </c>
    </row>
    <row r="3117" spans="1:23">
      <c r="A3117" t="s">
        <v>471</v>
      </c>
      <c r="B3117" t="str">
        <f t="shared" si="48"/>
        <v>USD_INDEX_exceed_expectation_9_-1</v>
      </c>
      <c r="C3117" t="s">
        <v>452</v>
      </c>
      <c r="D3117" t="s">
        <v>329</v>
      </c>
      <c r="E3117">
        <v>9</v>
      </c>
      <c r="F3117">
        <v>-1</v>
      </c>
      <c r="G3117">
        <v>1</v>
      </c>
      <c r="H3117" t="s">
        <v>330</v>
      </c>
      <c r="I3117" t="s">
        <v>331</v>
      </c>
      <c r="K3117">
        <v>-0.28303601176922799</v>
      </c>
      <c r="L3117">
        <v>-2.749003685130513E-2</v>
      </c>
      <c r="M3117">
        <v>-0.1170161701337064</v>
      </c>
      <c r="N3117">
        <v>0.51677852348993292</v>
      </c>
      <c r="O3117">
        <v>6.5132324099810709E-4</v>
      </c>
      <c r="P3117">
        <v>0.105009346689575</v>
      </c>
      <c r="Q3117">
        <v>0.91651057321139251</v>
      </c>
      <c r="R3117">
        <v>148</v>
      </c>
      <c r="S3117">
        <v>0</v>
      </c>
      <c r="T3117">
        <v>-0.63056448775324125</v>
      </c>
      <c r="U3117">
        <v>25</v>
      </c>
      <c r="V3117">
        <v>3008</v>
      </c>
      <c r="W3117">
        <v>149</v>
      </c>
    </row>
    <row r="3118" spans="1:23">
      <c r="A3118" t="s">
        <v>471</v>
      </c>
      <c r="B3118" t="str">
        <f t="shared" si="48"/>
        <v>DR007_exceed_expectation_9_1</v>
      </c>
      <c r="C3118" t="s">
        <v>387</v>
      </c>
      <c r="D3118" t="s">
        <v>329</v>
      </c>
      <c r="E3118">
        <v>9</v>
      </c>
      <c r="F3118">
        <v>1</v>
      </c>
      <c r="G3118">
        <v>1</v>
      </c>
      <c r="H3118" t="s">
        <v>330</v>
      </c>
      <c r="I3118" t="s">
        <v>331</v>
      </c>
      <c r="K3118">
        <v>-0.35690410075490958</v>
      </c>
      <c r="L3118">
        <v>-3.6308575925042767E-2</v>
      </c>
      <c r="M3118">
        <v>-0.15455432714738279</v>
      </c>
      <c r="N3118">
        <v>0.55033557046979864</v>
      </c>
      <c r="O3118">
        <v>-1.2214909994532399E-4</v>
      </c>
      <c r="P3118">
        <v>-1.9959161975009739E-2</v>
      </c>
      <c r="Q3118">
        <v>0.9841028330463043</v>
      </c>
      <c r="R3118">
        <v>148</v>
      </c>
      <c r="S3118">
        <v>0</v>
      </c>
      <c r="T3118">
        <v>-0.7963448722385269</v>
      </c>
      <c r="U3118">
        <v>32</v>
      </c>
      <c r="V3118">
        <v>3008</v>
      </c>
      <c r="W3118">
        <v>149</v>
      </c>
    </row>
    <row r="3119" spans="1:23">
      <c r="A3119" t="s">
        <v>471</v>
      </c>
      <c r="B3119" t="str">
        <f t="shared" si="48"/>
        <v>DR007_exceed_expectation_9_-1</v>
      </c>
      <c r="C3119" t="s">
        <v>387</v>
      </c>
      <c r="D3119" t="s">
        <v>329</v>
      </c>
      <c r="E3119">
        <v>9</v>
      </c>
      <c r="F3119">
        <v>-1</v>
      </c>
      <c r="G3119">
        <v>1</v>
      </c>
      <c r="H3119" t="s">
        <v>330</v>
      </c>
      <c r="I3119" t="s">
        <v>331</v>
      </c>
      <c r="K3119">
        <v>-0.1955572803954162</v>
      </c>
      <c r="L3119">
        <v>-1.8065083468519979E-2</v>
      </c>
      <c r="M3119">
        <v>-7.689744775731315E-2</v>
      </c>
      <c r="N3119">
        <v>0.44295302013422821</v>
      </c>
      <c r="O3119">
        <v>1.4179721398290971E-3</v>
      </c>
      <c r="P3119">
        <v>0.22411044327036941</v>
      </c>
      <c r="Q3119">
        <v>0.82298044810709414</v>
      </c>
      <c r="R3119">
        <v>148</v>
      </c>
      <c r="S3119">
        <v>0</v>
      </c>
      <c r="T3119">
        <v>-0.79365385664352595</v>
      </c>
      <c r="U3119">
        <v>32</v>
      </c>
      <c r="V3119">
        <v>3008</v>
      </c>
      <c r="W3119">
        <v>149</v>
      </c>
    </row>
    <row r="3120" spans="1:23">
      <c r="A3120" t="s">
        <v>471</v>
      </c>
      <c r="B3120" t="str">
        <f t="shared" si="48"/>
        <v>CREDIT_SPREAD_exceed_expectation_9_1</v>
      </c>
      <c r="C3120" t="s">
        <v>453</v>
      </c>
      <c r="D3120" t="s">
        <v>329</v>
      </c>
      <c r="E3120">
        <v>9</v>
      </c>
      <c r="F3120">
        <v>1</v>
      </c>
      <c r="G3120">
        <v>1</v>
      </c>
      <c r="H3120" t="s">
        <v>459</v>
      </c>
      <c r="I3120" t="s">
        <v>331</v>
      </c>
      <c r="K3120">
        <v>6.9275538054773156E-2</v>
      </c>
      <c r="L3120">
        <v>5.7715526252342109E-3</v>
      </c>
      <c r="M3120">
        <v>2.4534075613298009E-2</v>
      </c>
      <c r="N3120">
        <v>0.4689655172413793</v>
      </c>
      <c r="O3120">
        <v>3.1139307480993412E-3</v>
      </c>
      <c r="P3120">
        <v>0.50737657521270796</v>
      </c>
      <c r="Q3120">
        <v>0.61266679264877721</v>
      </c>
      <c r="R3120">
        <v>144</v>
      </c>
      <c r="S3120">
        <v>0</v>
      </c>
      <c r="T3120">
        <v>-0.54836647528917271</v>
      </c>
      <c r="U3120">
        <v>48</v>
      </c>
      <c r="V3120">
        <v>2933</v>
      </c>
      <c r="W3120">
        <v>145</v>
      </c>
    </row>
    <row r="3121" spans="1:23">
      <c r="A3121" t="s">
        <v>471</v>
      </c>
      <c r="B3121" t="str">
        <f t="shared" si="48"/>
        <v>CREDIT_SPREAD_exceed_expectation_9_-1</v>
      </c>
      <c r="C3121" t="s">
        <v>453</v>
      </c>
      <c r="D3121" t="s">
        <v>329</v>
      </c>
      <c r="E3121">
        <v>9</v>
      </c>
      <c r="F3121">
        <v>-1</v>
      </c>
      <c r="G3121">
        <v>1</v>
      </c>
      <c r="H3121" t="s">
        <v>459</v>
      </c>
      <c r="I3121" t="s">
        <v>331</v>
      </c>
      <c r="K3121">
        <v>-0.50905705718335525</v>
      </c>
      <c r="L3121">
        <v>-5.929437846509289E-2</v>
      </c>
      <c r="M3121">
        <v>-0.25205223952143457</v>
      </c>
      <c r="N3121">
        <v>0.51724137931034486</v>
      </c>
      <c r="O3121">
        <v>-2.2605522360284662E-3</v>
      </c>
      <c r="P3121">
        <v>-0.37693657613958192</v>
      </c>
      <c r="Q3121">
        <v>0.70677562569494579</v>
      </c>
      <c r="R3121">
        <v>144</v>
      </c>
      <c r="S3121">
        <v>0</v>
      </c>
      <c r="T3121">
        <v>-0.8216185507414866</v>
      </c>
      <c r="U3121">
        <v>48</v>
      </c>
      <c r="V3121">
        <v>2933</v>
      </c>
      <c r="W3121">
        <v>145</v>
      </c>
    </row>
    <row r="3122" spans="1:23">
      <c r="A3122" t="s">
        <v>471</v>
      </c>
      <c r="B3122" t="str">
        <f t="shared" si="48"/>
        <v>electricity_yoy_exceed_expectation_12_1</v>
      </c>
      <c r="C3122" t="s">
        <v>435</v>
      </c>
      <c r="D3122" t="s">
        <v>329</v>
      </c>
      <c r="E3122">
        <v>12</v>
      </c>
      <c r="F3122">
        <v>1</v>
      </c>
      <c r="G3122">
        <v>-1</v>
      </c>
      <c r="H3122" t="s">
        <v>330</v>
      </c>
      <c r="I3122" t="s">
        <v>331</v>
      </c>
      <c r="K3122">
        <v>-0.78321166776529783</v>
      </c>
      <c r="L3122">
        <v>-0.12021744061539991</v>
      </c>
      <c r="M3122">
        <v>-0.51191272179381264</v>
      </c>
      <c r="N3122">
        <v>0.50335570469798663</v>
      </c>
      <c r="O3122">
        <v>-7.2457534717171763E-3</v>
      </c>
      <c r="P3122">
        <v>-1.1528926541335911</v>
      </c>
      <c r="Q3122">
        <v>0.25081309121595402</v>
      </c>
      <c r="R3122">
        <v>148</v>
      </c>
      <c r="S3122">
        <v>0</v>
      </c>
      <c r="T3122">
        <v>-0.89603355947417362</v>
      </c>
      <c r="U3122">
        <v>39</v>
      </c>
      <c r="V3122">
        <v>3008</v>
      </c>
      <c r="W3122">
        <v>149</v>
      </c>
    </row>
    <row r="3123" spans="1:23">
      <c r="A3123" t="s">
        <v>471</v>
      </c>
      <c r="B3123" t="str">
        <f t="shared" si="48"/>
        <v>electricity_yoy_exceed_expectation_12_-1</v>
      </c>
      <c r="C3123" t="s">
        <v>435</v>
      </c>
      <c r="D3123" t="s">
        <v>329</v>
      </c>
      <c r="E3123">
        <v>12</v>
      </c>
      <c r="F3123">
        <v>-1</v>
      </c>
      <c r="G3123">
        <v>-1</v>
      </c>
      <c r="H3123" t="s">
        <v>330</v>
      </c>
      <c r="I3123" t="s">
        <v>331</v>
      </c>
      <c r="K3123">
        <v>1.386354509131011</v>
      </c>
      <c r="L3123">
        <v>7.5586516199027232E-2</v>
      </c>
      <c r="M3123">
        <v>0.32186427393796541</v>
      </c>
      <c r="N3123">
        <v>0.48322147651006708</v>
      </c>
      <c r="O3123">
        <v>8.8921522550847593E-3</v>
      </c>
      <c r="P3123">
        <v>1.3748488150097029</v>
      </c>
      <c r="Q3123">
        <v>0.17125619410836421</v>
      </c>
      <c r="R3123">
        <v>148</v>
      </c>
      <c r="S3123">
        <v>0</v>
      </c>
      <c r="T3123">
        <v>-0.65710648728143928</v>
      </c>
      <c r="U3123">
        <v>39</v>
      </c>
      <c r="V3123">
        <v>3008</v>
      </c>
      <c r="W3123">
        <v>149</v>
      </c>
    </row>
    <row r="3124" spans="1:23">
      <c r="A3124" t="s">
        <v>471</v>
      </c>
      <c r="B3124" t="str">
        <f t="shared" si="48"/>
        <v>electricity_ytd_yoy_exceed_expectation_12_1</v>
      </c>
      <c r="C3124" t="s">
        <v>436</v>
      </c>
      <c r="D3124" t="s">
        <v>329</v>
      </c>
      <c r="E3124">
        <v>12</v>
      </c>
      <c r="F3124">
        <v>1</v>
      </c>
      <c r="G3124">
        <v>-1</v>
      </c>
      <c r="H3124" t="s">
        <v>330</v>
      </c>
      <c r="I3124" t="s">
        <v>331</v>
      </c>
      <c r="K3124">
        <v>-0.32002334763636292</v>
      </c>
      <c r="L3124">
        <v>-3.1795899442569997E-2</v>
      </c>
      <c r="M3124">
        <v>-0.13534493265678149</v>
      </c>
      <c r="N3124">
        <v>0.53691275167785235</v>
      </c>
      <c r="O3124">
        <v>2.2952147956699861E-4</v>
      </c>
      <c r="P3124">
        <v>3.7472600164034503E-2</v>
      </c>
      <c r="Q3124">
        <v>0.97015868378081382</v>
      </c>
      <c r="R3124">
        <v>148</v>
      </c>
      <c r="S3124">
        <v>0</v>
      </c>
      <c r="T3124">
        <v>-0.65204811503600857</v>
      </c>
      <c r="U3124">
        <v>17</v>
      </c>
      <c r="V3124">
        <v>3008</v>
      </c>
      <c r="W3124">
        <v>149</v>
      </c>
    </row>
    <row r="3125" spans="1:23">
      <c r="A3125" t="s">
        <v>471</v>
      </c>
      <c r="B3125" t="str">
        <f t="shared" si="48"/>
        <v>electricity_ytd_yoy_exceed_expectation_12_-1</v>
      </c>
      <c r="C3125" t="s">
        <v>436</v>
      </c>
      <c r="D3125" t="s">
        <v>329</v>
      </c>
      <c r="E3125">
        <v>12</v>
      </c>
      <c r="F3125">
        <v>-1</v>
      </c>
      <c r="G3125">
        <v>-1</v>
      </c>
      <c r="H3125" t="s">
        <v>330</v>
      </c>
      <c r="I3125" t="s">
        <v>331</v>
      </c>
      <c r="K3125">
        <v>-0.23918885691590411</v>
      </c>
      <c r="L3125">
        <v>-2.264175754230191E-2</v>
      </c>
      <c r="M3125">
        <v>-9.6378690444944209E-2</v>
      </c>
      <c r="N3125">
        <v>0.44295302013422821</v>
      </c>
      <c r="O3125">
        <v>9.8425422217345406E-4</v>
      </c>
      <c r="P3125">
        <v>0.15789966129924801</v>
      </c>
      <c r="Q3125">
        <v>0.87475109569802623</v>
      </c>
      <c r="R3125">
        <v>148</v>
      </c>
      <c r="S3125">
        <v>0</v>
      </c>
      <c r="T3125">
        <v>-0.72185254939178833</v>
      </c>
      <c r="U3125">
        <v>17</v>
      </c>
      <c r="V3125">
        <v>3008</v>
      </c>
      <c r="W3125">
        <v>149</v>
      </c>
    </row>
    <row r="3126" spans="1:23">
      <c r="A3126" t="s">
        <v>471</v>
      </c>
      <c r="B3126" t="str">
        <f t="shared" si="48"/>
        <v>industrial_value_added_yoy_exceed_expectation_12_1</v>
      </c>
      <c r="C3126" t="s">
        <v>437</v>
      </c>
      <c r="D3126" t="s">
        <v>329</v>
      </c>
      <c r="E3126">
        <v>12</v>
      </c>
      <c r="F3126">
        <v>1</v>
      </c>
      <c r="G3126">
        <v>-1</v>
      </c>
      <c r="H3126" t="s">
        <v>330</v>
      </c>
      <c r="I3126" t="s">
        <v>331</v>
      </c>
      <c r="K3126">
        <v>-0.52516608706756585</v>
      </c>
      <c r="L3126">
        <v>-6.0489220858611747E-2</v>
      </c>
      <c r="M3126">
        <v>-0.25749426143764281</v>
      </c>
      <c r="N3126">
        <v>0.52348993288590606</v>
      </c>
      <c r="O3126">
        <v>-2.251200473797588E-3</v>
      </c>
      <c r="P3126">
        <v>-0.3731370587783267</v>
      </c>
      <c r="Q3126">
        <v>0.70958032806317017</v>
      </c>
      <c r="R3126">
        <v>148</v>
      </c>
      <c r="S3126">
        <v>0</v>
      </c>
      <c r="T3126">
        <v>-0.79062180191730191</v>
      </c>
      <c r="U3126">
        <v>34</v>
      </c>
      <c r="V3126">
        <v>3008</v>
      </c>
      <c r="W3126">
        <v>149</v>
      </c>
    </row>
    <row r="3127" spans="1:23">
      <c r="A3127" t="s">
        <v>471</v>
      </c>
      <c r="B3127" t="str">
        <f t="shared" si="48"/>
        <v>industrial_value_added_yoy_exceed_expectation_12_-1</v>
      </c>
      <c r="C3127" t="s">
        <v>437</v>
      </c>
      <c r="D3127" t="s">
        <v>329</v>
      </c>
      <c r="E3127">
        <v>12</v>
      </c>
      <c r="F3127">
        <v>-1</v>
      </c>
      <c r="G3127">
        <v>-1</v>
      </c>
      <c r="H3127" t="s">
        <v>330</v>
      </c>
      <c r="I3127" t="s">
        <v>331</v>
      </c>
      <c r="K3127">
        <v>8.9504772227348761E-2</v>
      </c>
      <c r="L3127">
        <v>7.20745208048168E-3</v>
      </c>
      <c r="M3127">
        <v>3.0681128372421651E-2</v>
      </c>
      <c r="N3127">
        <v>0.46308724832214759</v>
      </c>
      <c r="O3127">
        <v>3.3667044795858002E-3</v>
      </c>
      <c r="P3127">
        <v>0.54236460934037944</v>
      </c>
      <c r="Q3127">
        <v>0.58838308502930059</v>
      </c>
      <c r="R3127">
        <v>148</v>
      </c>
      <c r="S3127">
        <v>0</v>
      </c>
      <c r="T3127">
        <v>-0.57658520665183277</v>
      </c>
      <c r="U3127">
        <v>34</v>
      </c>
      <c r="V3127">
        <v>3008</v>
      </c>
      <c r="W3127">
        <v>149</v>
      </c>
    </row>
    <row r="3128" spans="1:23">
      <c r="A3128" t="s">
        <v>471</v>
      </c>
      <c r="B3128" t="str">
        <f t="shared" si="48"/>
        <v>fixedasset_investment_yoy_exceed_expectation_12_1</v>
      </c>
      <c r="C3128" t="s">
        <v>344</v>
      </c>
      <c r="D3128" t="s">
        <v>329</v>
      </c>
      <c r="E3128">
        <v>12</v>
      </c>
      <c r="F3128">
        <v>1</v>
      </c>
      <c r="G3128">
        <v>1</v>
      </c>
      <c r="H3128" t="s">
        <v>330</v>
      </c>
      <c r="I3128" t="s">
        <v>331</v>
      </c>
      <c r="K3128">
        <v>0.2482062595413623</v>
      </c>
      <c r="L3128">
        <v>1.8747469839725639E-2</v>
      </c>
      <c r="M3128">
        <v>7.9808037619330641E-2</v>
      </c>
      <c r="N3128">
        <v>0.51006711409395977</v>
      </c>
      <c r="O3128">
        <v>4.2207082838446276E-3</v>
      </c>
      <c r="P3128">
        <v>0.69815363002436837</v>
      </c>
      <c r="Q3128">
        <v>0.48617659960847659</v>
      </c>
      <c r="R3128">
        <v>148</v>
      </c>
      <c r="S3128">
        <v>0</v>
      </c>
      <c r="T3128">
        <v>-0.49155142539032098</v>
      </c>
      <c r="U3128">
        <v>32</v>
      </c>
      <c r="V3128">
        <v>3008</v>
      </c>
      <c r="W3128">
        <v>149</v>
      </c>
    </row>
    <row r="3129" spans="1:23">
      <c r="A3129" t="s">
        <v>471</v>
      </c>
      <c r="B3129" t="str">
        <f t="shared" si="48"/>
        <v>fixedasset_investment_yoy_exceed_expectation_12_-1</v>
      </c>
      <c r="C3129" t="s">
        <v>344</v>
      </c>
      <c r="D3129" t="s">
        <v>329</v>
      </c>
      <c r="E3129">
        <v>12</v>
      </c>
      <c r="F3129">
        <v>-1</v>
      </c>
      <c r="G3129">
        <v>1</v>
      </c>
      <c r="H3129" t="s">
        <v>330</v>
      </c>
      <c r="I3129" t="s">
        <v>331</v>
      </c>
      <c r="K3129">
        <v>-0.58553819915519156</v>
      </c>
      <c r="L3129">
        <v>-7.1131672886490804E-2</v>
      </c>
      <c r="M3129">
        <v>-0.30280775348264588</v>
      </c>
      <c r="N3129">
        <v>0.47651006711409388</v>
      </c>
      <c r="O3129">
        <v>-3.131457183717721E-3</v>
      </c>
      <c r="P3129">
        <v>-0.5082919838254305</v>
      </c>
      <c r="Q3129">
        <v>0.61200537911017638</v>
      </c>
      <c r="R3129">
        <v>148</v>
      </c>
      <c r="S3129">
        <v>0</v>
      </c>
      <c r="T3129">
        <v>-0.78310048593279891</v>
      </c>
      <c r="U3129">
        <v>32</v>
      </c>
      <c r="V3129">
        <v>3008</v>
      </c>
      <c r="W3129">
        <v>149</v>
      </c>
    </row>
    <row r="3130" spans="1:23">
      <c r="A3130" t="s">
        <v>471</v>
      </c>
      <c r="B3130" t="str">
        <f t="shared" si="48"/>
        <v>fixedasset_investment_ytd_yoy_exceed_expectation_12_1</v>
      </c>
      <c r="C3130" t="s">
        <v>390</v>
      </c>
      <c r="D3130" t="s">
        <v>329</v>
      </c>
      <c r="E3130">
        <v>12</v>
      </c>
      <c r="F3130">
        <v>1</v>
      </c>
      <c r="G3130">
        <v>-1</v>
      </c>
      <c r="H3130" t="s">
        <v>330</v>
      </c>
      <c r="I3130" t="s">
        <v>331</v>
      </c>
      <c r="K3130">
        <v>-0.65170387798508589</v>
      </c>
      <c r="L3130">
        <v>-8.4568154574434118E-2</v>
      </c>
      <c r="M3130">
        <v>-0.36002681873618758</v>
      </c>
      <c r="N3130">
        <v>0.46979865771812079</v>
      </c>
      <c r="O3130">
        <v>-4.1826647772437754E-3</v>
      </c>
      <c r="P3130">
        <v>-0.67524146253981665</v>
      </c>
      <c r="Q3130">
        <v>0.50057595801959121</v>
      </c>
      <c r="R3130">
        <v>148</v>
      </c>
      <c r="S3130">
        <v>0</v>
      </c>
      <c r="T3130">
        <v>-0.78556254104061651</v>
      </c>
      <c r="U3130">
        <v>12</v>
      </c>
      <c r="V3130">
        <v>3008</v>
      </c>
      <c r="W3130">
        <v>149</v>
      </c>
    </row>
    <row r="3131" spans="1:23">
      <c r="A3131" t="s">
        <v>471</v>
      </c>
      <c r="B3131" t="str">
        <f t="shared" si="48"/>
        <v>fixedasset_investment_ytd_yoy_exceed_expectation_12_-1</v>
      </c>
      <c r="C3131" t="s">
        <v>390</v>
      </c>
      <c r="D3131" t="s">
        <v>329</v>
      </c>
      <c r="E3131">
        <v>12</v>
      </c>
      <c r="F3131">
        <v>-1</v>
      </c>
      <c r="G3131">
        <v>-1</v>
      </c>
      <c r="H3131" t="s">
        <v>330</v>
      </c>
      <c r="I3131" t="s">
        <v>331</v>
      </c>
      <c r="K3131">
        <v>0.48532751717838218</v>
      </c>
      <c r="L3131">
        <v>3.3700392650463103E-2</v>
      </c>
      <c r="M3131">
        <v>0.14347061511703579</v>
      </c>
      <c r="N3131">
        <v>0.51677852348993292</v>
      </c>
      <c r="O3131">
        <v>5.5382367423271999E-3</v>
      </c>
      <c r="P3131">
        <v>0.88018375331436882</v>
      </c>
      <c r="Q3131">
        <v>0.38018677554001618</v>
      </c>
      <c r="R3131">
        <v>148</v>
      </c>
      <c r="S3131">
        <v>0</v>
      </c>
      <c r="T3131">
        <v>-0.59904610147878556</v>
      </c>
      <c r="U3131">
        <v>12</v>
      </c>
      <c r="V3131">
        <v>3008</v>
      </c>
      <c r="W3131">
        <v>149</v>
      </c>
    </row>
    <row r="3132" spans="1:23">
      <c r="A3132" t="s">
        <v>471</v>
      </c>
      <c r="B3132" t="str">
        <f t="shared" si="48"/>
        <v>pmi_manufacturing_exceed_expectation_12_1</v>
      </c>
      <c r="C3132" t="s">
        <v>347</v>
      </c>
      <c r="D3132" t="s">
        <v>329</v>
      </c>
      <c r="E3132">
        <v>12</v>
      </c>
      <c r="F3132">
        <v>1</v>
      </c>
      <c r="G3132">
        <v>1</v>
      </c>
      <c r="H3132" t="s">
        <v>330</v>
      </c>
      <c r="I3132" t="s">
        <v>331</v>
      </c>
      <c r="K3132">
        <v>-0.24322430879016199</v>
      </c>
      <c r="L3132">
        <v>-2.3077118404763119E-2</v>
      </c>
      <c r="M3132">
        <v>-9.8231868333511135E-2</v>
      </c>
      <c r="N3132">
        <v>0.53020134228187921</v>
      </c>
      <c r="O3132">
        <v>9.2561024203098466E-4</v>
      </c>
      <c r="P3132">
        <v>0.15182327258504419</v>
      </c>
      <c r="Q3132">
        <v>0.87953308885884796</v>
      </c>
      <c r="R3132">
        <v>148</v>
      </c>
      <c r="S3132">
        <v>0</v>
      </c>
      <c r="T3132">
        <v>-0.61285014645450187</v>
      </c>
      <c r="U3132">
        <v>30</v>
      </c>
      <c r="V3132">
        <v>3008</v>
      </c>
      <c r="W3132">
        <v>149</v>
      </c>
    </row>
    <row r="3133" spans="1:23">
      <c r="A3133" t="s">
        <v>471</v>
      </c>
      <c r="B3133" t="str">
        <f t="shared" si="48"/>
        <v>pmi_manufacturing_exceed_expectation_12_-1</v>
      </c>
      <c r="C3133" t="s">
        <v>347</v>
      </c>
      <c r="D3133" t="s">
        <v>329</v>
      </c>
      <c r="E3133">
        <v>12</v>
      </c>
      <c r="F3133">
        <v>-1</v>
      </c>
      <c r="G3133">
        <v>1</v>
      </c>
      <c r="H3133" t="s">
        <v>330</v>
      </c>
      <c r="I3133" t="s">
        <v>331</v>
      </c>
      <c r="K3133">
        <v>-0.31639742110608088</v>
      </c>
      <c r="L3133">
        <v>-3.1364424061863898E-2</v>
      </c>
      <c r="M3133">
        <v>-0.13350826219990741</v>
      </c>
      <c r="N3133">
        <v>0.44966442953020141</v>
      </c>
      <c r="O3133">
        <v>2.8138635316018058E-4</v>
      </c>
      <c r="P3133">
        <v>4.4990130162880712E-2</v>
      </c>
      <c r="Q3133">
        <v>0.96417582219365128</v>
      </c>
      <c r="R3133">
        <v>148</v>
      </c>
      <c r="S3133">
        <v>0</v>
      </c>
      <c r="T3133">
        <v>-0.71486196715277583</v>
      </c>
      <c r="U3133">
        <v>30</v>
      </c>
      <c r="V3133">
        <v>3008</v>
      </c>
      <c r="W3133">
        <v>149</v>
      </c>
    </row>
    <row r="3134" spans="1:23">
      <c r="A3134" t="s">
        <v>471</v>
      </c>
      <c r="B3134" t="str">
        <f t="shared" si="48"/>
        <v>pmi_manufacturing_neworder_exceed_expectation_12_1</v>
      </c>
      <c r="C3134" t="s">
        <v>424</v>
      </c>
      <c r="D3134" t="s">
        <v>329</v>
      </c>
      <c r="E3134">
        <v>12</v>
      </c>
      <c r="F3134">
        <v>1</v>
      </c>
      <c r="G3134">
        <v>1</v>
      </c>
      <c r="H3134" t="s">
        <v>330</v>
      </c>
      <c r="I3134" t="s">
        <v>331</v>
      </c>
      <c r="K3134">
        <v>-0.1094349197924136</v>
      </c>
      <c r="L3134">
        <v>-9.6626454474829648E-3</v>
      </c>
      <c r="M3134">
        <v>-4.113121579401248E-2</v>
      </c>
      <c r="N3134">
        <v>0.53020134228187921</v>
      </c>
      <c r="O3134">
        <v>1.9841014582720122E-3</v>
      </c>
      <c r="P3134">
        <v>0.32726136333986522</v>
      </c>
      <c r="Q3134">
        <v>0.74393263768930595</v>
      </c>
      <c r="R3134">
        <v>148</v>
      </c>
      <c r="S3134">
        <v>0</v>
      </c>
      <c r="T3134">
        <v>-0.5616454865122581</v>
      </c>
      <c r="U3134">
        <v>40</v>
      </c>
      <c r="V3134">
        <v>3008</v>
      </c>
      <c r="W3134">
        <v>149</v>
      </c>
    </row>
    <row r="3135" spans="1:23">
      <c r="A3135" t="s">
        <v>471</v>
      </c>
      <c r="B3135" t="str">
        <f t="shared" si="48"/>
        <v>pmi_manufacturing_neworder_exceed_expectation_12_-1</v>
      </c>
      <c r="C3135" t="s">
        <v>424</v>
      </c>
      <c r="D3135" t="s">
        <v>329</v>
      </c>
      <c r="E3135">
        <v>12</v>
      </c>
      <c r="F3135">
        <v>-1</v>
      </c>
      <c r="G3135">
        <v>1</v>
      </c>
      <c r="H3135" t="s">
        <v>330</v>
      </c>
      <c r="I3135" t="s">
        <v>331</v>
      </c>
      <c r="K3135">
        <v>-0.41909488070799988</v>
      </c>
      <c r="L3135">
        <v>-4.4484938681603858E-2</v>
      </c>
      <c r="M3135">
        <v>-0.18936011079378759</v>
      </c>
      <c r="N3135">
        <v>0.44966442953020141</v>
      </c>
      <c r="O3135">
        <v>-8.3852584541843341E-4</v>
      </c>
      <c r="P3135">
        <v>-0.13487563827387919</v>
      </c>
      <c r="Q3135">
        <v>0.89289345661750819</v>
      </c>
      <c r="R3135">
        <v>148</v>
      </c>
      <c r="S3135">
        <v>0</v>
      </c>
      <c r="T3135">
        <v>-0.75176817792258344</v>
      </c>
      <c r="U3135">
        <v>40</v>
      </c>
      <c r="V3135">
        <v>3008</v>
      </c>
      <c r="W3135">
        <v>149</v>
      </c>
    </row>
    <row r="3136" spans="1:23">
      <c r="A3136" t="s">
        <v>471</v>
      </c>
      <c r="B3136" t="str">
        <f t="shared" si="48"/>
        <v>pmi_nonmanufacturing_exceed_expectation_12_1</v>
      </c>
      <c r="C3136" t="s">
        <v>342</v>
      </c>
      <c r="D3136" t="s">
        <v>329</v>
      </c>
      <c r="E3136">
        <v>12</v>
      </c>
      <c r="F3136">
        <v>1</v>
      </c>
      <c r="G3136">
        <v>-1</v>
      </c>
      <c r="H3136" t="s">
        <v>330</v>
      </c>
      <c r="I3136" t="s">
        <v>331</v>
      </c>
      <c r="K3136">
        <v>-0.70382692434680394</v>
      </c>
      <c r="L3136">
        <v>-9.6916541947476453E-2</v>
      </c>
      <c r="M3136">
        <v>-0.4126244227317718</v>
      </c>
      <c r="N3136">
        <v>0.49664429530201343</v>
      </c>
      <c r="O3136">
        <v>-5.2600229753258614E-3</v>
      </c>
      <c r="P3136">
        <v>-0.84948138478994883</v>
      </c>
      <c r="Q3136">
        <v>0.39698550813673938</v>
      </c>
      <c r="R3136">
        <v>148</v>
      </c>
      <c r="S3136">
        <v>0</v>
      </c>
      <c r="T3136">
        <v>-0.82657185349336004</v>
      </c>
      <c r="U3136">
        <v>50</v>
      </c>
      <c r="V3136">
        <v>3008</v>
      </c>
      <c r="W3136">
        <v>149</v>
      </c>
    </row>
    <row r="3137" spans="1:23">
      <c r="A3137" t="s">
        <v>471</v>
      </c>
      <c r="B3137" t="str">
        <f t="shared" si="48"/>
        <v>pmi_nonmanufacturing_exceed_expectation_12_-1</v>
      </c>
      <c r="C3137" t="s">
        <v>342</v>
      </c>
      <c r="D3137" t="s">
        <v>329</v>
      </c>
      <c r="E3137">
        <v>12</v>
      </c>
      <c r="F3137">
        <v>-1</v>
      </c>
      <c r="G3137">
        <v>-1</v>
      </c>
      <c r="H3137" t="s">
        <v>330</v>
      </c>
      <c r="I3137" t="s">
        <v>331</v>
      </c>
      <c r="K3137">
        <v>0.7467280339859359</v>
      </c>
      <c r="L3137">
        <v>4.7834781628909077E-2</v>
      </c>
      <c r="M3137">
        <v>0.2036576910350949</v>
      </c>
      <c r="N3137">
        <v>0.48322147651006708</v>
      </c>
      <c r="O3137">
        <v>6.6770894936877666E-3</v>
      </c>
      <c r="P3137">
        <v>1.0517667419642529</v>
      </c>
      <c r="Q3137">
        <v>0.29462081839384618</v>
      </c>
      <c r="R3137">
        <v>148</v>
      </c>
      <c r="S3137">
        <v>0</v>
      </c>
      <c r="T3137">
        <v>-0.49308724246855778</v>
      </c>
      <c r="U3137">
        <v>50</v>
      </c>
      <c r="V3137">
        <v>3008</v>
      </c>
      <c r="W3137">
        <v>149</v>
      </c>
    </row>
    <row r="3138" spans="1:23">
      <c r="A3138" t="s">
        <v>471</v>
      </c>
      <c r="B3138" t="str">
        <f t="shared" si="48"/>
        <v>export_yoy_exceed_expectation_12_1</v>
      </c>
      <c r="C3138" t="s">
        <v>438</v>
      </c>
      <c r="D3138" t="s">
        <v>329</v>
      </c>
      <c r="E3138">
        <v>12</v>
      </c>
      <c r="F3138">
        <v>1</v>
      </c>
      <c r="G3138">
        <v>-1</v>
      </c>
      <c r="H3138" t="s">
        <v>330</v>
      </c>
      <c r="I3138" t="s">
        <v>331</v>
      </c>
      <c r="K3138">
        <v>-0.50375815152345205</v>
      </c>
      <c r="L3138">
        <v>-5.7011866135035727E-2</v>
      </c>
      <c r="M3138">
        <v>-0.24268940892431151</v>
      </c>
      <c r="N3138">
        <v>0.46308724832214759</v>
      </c>
      <c r="O3138">
        <v>-1.865289892331501E-3</v>
      </c>
      <c r="P3138">
        <v>-0.29973513223918019</v>
      </c>
      <c r="Q3138">
        <v>0.76479974512276605</v>
      </c>
      <c r="R3138">
        <v>148</v>
      </c>
      <c r="S3138">
        <v>0</v>
      </c>
      <c r="T3138">
        <v>-0.77289013471196566</v>
      </c>
      <c r="U3138">
        <v>43</v>
      </c>
      <c r="V3138">
        <v>3008</v>
      </c>
      <c r="W3138">
        <v>149</v>
      </c>
    </row>
    <row r="3139" spans="1:23">
      <c r="A3139" t="s">
        <v>471</v>
      </c>
      <c r="B3139" t="str">
        <f t="shared" ref="B3139:B3202" si="49">C3139&amp;"_"&amp;D3139&amp;"_"&amp;E3139&amp;"_"&amp;F3139</f>
        <v>export_yoy_exceed_expectation_12_-1</v>
      </c>
      <c r="C3139" t="s">
        <v>438</v>
      </c>
      <c r="D3139" t="s">
        <v>329</v>
      </c>
      <c r="E3139">
        <v>12</v>
      </c>
      <c r="F3139">
        <v>-1</v>
      </c>
      <c r="G3139">
        <v>-1</v>
      </c>
      <c r="H3139" t="s">
        <v>330</v>
      </c>
      <c r="I3139" t="s">
        <v>331</v>
      </c>
      <c r="K3139">
        <v>4.2503399790803982E-2</v>
      </c>
      <c r="L3139">
        <v>3.4932827655851369E-3</v>
      </c>
      <c r="M3139">
        <v>1.4870285557349089E-2</v>
      </c>
      <c r="N3139">
        <v>0.51677852348993292</v>
      </c>
      <c r="O3139">
        <v>3.0673323278382078E-3</v>
      </c>
      <c r="P3139">
        <v>0.50124704981365598</v>
      </c>
      <c r="Q3139">
        <v>0.61694199507184022</v>
      </c>
      <c r="R3139">
        <v>148</v>
      </c>
      <c r="S3139">
        <v>0</v>
      </c>
      <c r="T3139">
        <v>-0.70298342814997039</v>
      </c>
      <c r="U3139">
        <v>43</v>
      </c>
      <c r="V3139">
        <v>3008</v>
      </c>
      <c r="W3139">
        <v>149</v>
      </c>
    </row>
    <row r="3140" spans="1:23">
      <c r="A3140" t="s">
        <v>471</v>
      </c>
      <c r="B3140" t="str">
        <f t="shared" si="49"/>
        <v>trade_balance_yoy_exceed_expectation_12_1</v>
      </c>
      <c r="C3140" t="s">
        <v>439</v>
      </c>
      <c r="D3140" t="s">
        <v>329</v>
      </c>
      <c r="E3140">
        <v>12</v>
      </c>
      <c r="F3140">
        <v>1</v>
      </c>
      <c r="G3140">
        <v>1</v>
      </c>
      <c r="H3140" t="s">
        <v>330</v>
      </c>
      <c r="I3140" t="s">
        <v>331</v>
      </c>
      <c r="K3140">
        <v>1.2690802990589869</v>
      </c>
      <c r="L3140">
        <v>7.1055289366747321E-2</v>
      </c>
      <c r="M3140">
        <v>0.30255980863534432</v>
      </c>
      <c r="N3140">
        <v>0.47651006711409388</v>
      </c>
      <c r="O3140">
        <v>8.4408748239197615E-3</v>
      </c>
      <c r="P3140">
        <v>1.326934604292092</v>
      </c>
      <c r="Q3140">
        <v>0.18657389928841839</v>
      </c>
      <c r="R3140">
        <v>148</v>
      </c>
      <c r="S3140">
        <v>0</v>
      </c>
      <c r="T3140">
        <v>-0.64558368940262068</v>
      </c>
      <c r="U3140">
        <v>48</v>
      </c>
      <c r="V3140">
        <v>3008</v>
      </c>
      <c r="W3140">
        <v>149</v>
      </c>
    </row>
    <row r="3141" spans="1:23">
      <c r="A3141" t="s">
        <v>471</v>
      </c>
      <c r="B3141" t="str">
        <f t="shared" si="49"/>
        <v>trade_balance_yoy_exceed_expectation_12_-1</v>
      </c>
      <c r="C3141" t="s">
        <v>439</v>
      </c>
      <c r="D3141" t="s">
        <v>329</v>
      </c>
      <c r="E3141">
        <v>12</v>
      </c>
      <c r="F3141">
        <v>-1</v>
      </c>
      <c r="G3141">
        <v>1</v>
      </c>
      <c r="H3141" t="s">
        <v>330</v>
      </c>
      <c r="I3141" t="s">
        <v>331</v>
      </c>
      <c r="K3141">
        <v>-0.77200726903767247</v>
      </c>
      <c r="L3141">
        <v>-0.11649541582430591</v>
      </c>
      <c r="M3141">
        <v>-0.49604795129005241</v>
      </c>
      <c r="N3141">
        <v>0.52348993288590606</v>
      </c>
      <c r="O3141">
        <v>-6.9289929533388264E-3</v>
      </c>
      <c r="P3141">
        <v>-1.1080426989712879</v>
      </c>
      <c r="Q3141">
        <v>0.26964084465656818</v>
      </c>
      <c r="R3141">
        <v>148</v>
      </c>
      <c r="S3141">
        <v>0</v>
      </c>
      <c r="T3141">
        <v>-0.80144461955854196</v>
      </c>
      <c r="U3141">
        <v>48</v>
      </c>
      <c r="V3141">
        <v>3008</v>
      </c>
      <c r="W3141">
        <v>149</v>
      </c>
    </row>
    <row r="3142" spans="1:23">
      <c r="A3142" t="s">
        <v>471</v>
      </c>
      <c r="B3142" t="str">
        <f t="shared" si="49"/>
        <v>CPI_exceed_expectation_12_1</v>
      </c>
      <c r="C3142" t="s">
        <v>386</v>
      </c>
      <c r="D3142" t="s">
        <v>329</v>
      </c>
      <c r="E3142">
        <v>12</v>
      </c>
      <c r="F3142">
        <v>1</v>
      </c>
      <c r="G3142">
        <v>-1</v>
      </c>
      <c r="H3142" t="s">
        <v>330</v>
      </c>
      <c r="I3142" t="s">
        <v>331</v>
      </c>
      <c r="K3142">
        <v>-0.69795305770877902</v>
      </c>
      <c r="L3142">
        <v>-9.5429528148988529E-2</v>
      </c>
      <c r="M3142">
        <v>-0.40628944271641693</v>
      </c>
      <c r="N3142">
        <v>0.4563758389261745</v>
      </c>
      <c r="O3142">
        <v>-5.194535967900646E-3</v>
      </c>
      <c r="P3142">
        <v>-0.84381100865619829</v>
      </c>
      <c r="Q3142">
        <v>0.40013682053037269</v>
      </c>
      <c r="R3142">
        <v>148</v>
      </c>
      <c r="S3142">
        <v>0</v>
      </c>
      <c r="T3142">
        <v>-0.81400243325779265</v>
      </c>
      <c r="U3142">
        <v>33</v>
      </c>
      <c r="V3142">
        <v>3008</v>
      </c>
      <c r="W3142">
        <v>149</v>
      </c>
    </row>
    <row r="3143" spans="1:23">
      <c r="A3143" t="s">
        <v>471</v>
      </c>
      <c r="B3143" t="str">
        <f t="shared" si="49"/>
        <v>CPI_exceed_expectation_12_-1</v>
      </c>
      <c r="C3143" t="s">
        <v>386</v>
      </c>
      <c r="D3143" t="s">
        <v>329</v>
      </c>
      <c r="E3143">
        <v>12</v>
      </c>
      <c r="F3143">
        <v>-1</v>
      </c>
      <c r="G3143">
        <v>-1</v>
      </c>
      <c r="H3143" t="s">
        <v>330</v>
      </c>
      <c r="I3143" t="s">
        <v>331</v>
      </c>
      <c r="K3143">
        <v>0.71275964666605418</v>
      </c>
      <c r="L3143">
        <v>4.6112257152038261E-2</v>
      </c>
      <c r="M3143">
        <v>0.1963220779154225</v>
      </c>
      <c r="N3143">
        <v>0.52348993288590606</v>
      </c>
      <c r="O3143">
        <v>6.4282805618280396E-3</v>
      </c>
      <c r="P3143">
        <v>1.0388209405643789</v>
      </c>
      <c r="Q3143">
        <v>0.30058219317816931</v>
      </c>
      <c r="R3143">
        <v>148</v>
      </c>
      <c r="S3143">
        <v>0</v>
      </c>
      <c r="T3143">
        <v>-0.59709333503772399</v>
      </c>
      <c r="U3143">
        <v>33</v>
      </c>
      <c r="V3143">
        <v>3008</v>
      </c>
      <c r="W3143">
        <v>149</v>
      </c>
    </row>
    <row r="3144" spans="1:23">
      <c r="A3144" t="s">
        <v>471</v>
      </c>
      <c r="B3144" t="str">
        <f t="shared" si="49"/>
        <v>core_CPI_exceed_expectation_12_1</v>
      </c>
      <c r="C3144" t="s">
        <v>440</v>
      </c>
      <c r="D3144" t="s">
        <v>329</v>
      </c>
      <c r="E3144">
        <v>12</v>
      </c>
      <c r="F3144">
        <v>1</v>
      </c>
      <c r="G3144">
        <v>-1</v>
      </c>
      <c r="H3144" t="s">
        <v>330</v>
      </c>
      <c r="I3144" t="s">
        <v>331</v>
      </c>
      <c r="K3144">
        <v>0.29401493346916818</v>
      </c>
      <c r="L3144">
        <v>2.1828220021214539E-2</v>
      </c>
      <c r="M3144">
        <v>9.2923720859287767E-2</v>
      </c>
      <c r="N3144">
        <v>0.55033557046979864</v>
      </c>
      <c r="O3144">
        <v>4.4836808197769792E-3</v>
      </c>
      <c r="P3144">
        <v>0.73459802423542064</v>
      </c>
      <c r="Q3144">
        <v>0.46374666357635941</v>
      </c>
      <c r="R3144">
        <v>148</v>
      </c>
      <c r="S3144">
        <v>0</v>
      </c>
      <c r="T3144">
        <v>-0.69324317462388318</v>
      </c>
      <c r="U3144">
        <v>26</v>
      </c>
      <c r="V3144">
        <v>3008</v>
      </c>
      <c r="W3144">
        <v>149</v>
      </c>
    </row>
    <row r="3145" spans="1:23">
      <c r="A3145" t="s">
        <v>471</v>
      </c>
      <c r="B3145" t="str">
        <f t="shared" si="49"/>
        <v>core_CPI_exceed_expectation_12_-1</v>
      </c>
      <c r="C3145" t="s">
        <v>440</v>
      </c>
      <c r="D3145" t="s">
        <v>329</v>
      </c>
      <c r="E3145">
        <v>12</v>
      </c>
      <c r="F3145">
        <v>-1</v>
      </c>
      <c r="G3145">
        <v>-1</v>
      </c>
      <c r="H3145" t="s">
        <v>330</v>
      </c>
      <c r="I3145" t="s">
        <v>331</v>
      </c>
      <c r="K3145">
        <v>-0.60021032155452847</v>
      </c>
      <c r="L3145">
        <v>-7.3932154622329493E-2</v>
      </c>
      <c r="M3145">
        <v>-0.31473252935759949</v>
      </c>
      <c r="N3145">
        <v>0.42953020134228193</v>
      </c>
      <c r="O3145">
        <v>-3.3661896983607979E-3</v>
      </c>
      <c r="P3145">
        <v>-0.54885994693007056</v>
      </c>
      <c r="Q3145">
        <v>0.58392864536910805</v>
      </c>
      <c r="R3145">
        <v>148</v>
      </c>
      <c r="S3145">
        <v>0</v>
      </c>
      <c r="T3145">
        <v>-0.85772042703010309</v>
      </c>
      <c r="U3145">
        <v>26</v>
      </c>
      <c r="V3145">
        <v>3008</v>
      </c>
      <c r="W3145">
        <v>149</v>
      </c>
    </row>
    <row r="3146" spans="1:23">
      <c r="A3146" t="s">
        <v>471</v>
      </c>
      <c r="B3146" t="str">
        <f t="shared" si="49"/>
        <v>PPI_exceed_expectation_12_1</v>
      </c>
      <c r="C3146" t="s">
        <v>421</v>
      </c>
      <c r="D3146" t="s">
        <v>329</v>
      </c>
      <c r="E3146">
        <v>12</v>
      </c>
      <c r="F3146">
        <v>1</v>
      </c>
      <c r="G3146">
        <v>1</v>
      </c>
      <c r="H3146" t="s">
        <v>330</v>
      </c>
      <c r="I3146" t="s">
        <v>331</v>
      </c>
      <c r="K3146">
        <v>0.51751154964516477</v>
      </c>
      <c r="L3146">
        <v>3.5558464251320032E-2</v>
      </c>
      <c r="M3146">
        <v>0.1513822097976687</v>
      </c>
      <c r="N3146">
        <v>0.52348993288590606</v>
      </c>
      <c r="O3146">
        <v>5.4827395551025849E-3</v>
      </c>
      <c r="P3146">
        <v>0.90626768757500076</v>
      </c>
      <c r="Q3146">
        <v>0.36626727489940469</v>
      </c>
      <c r="R3146">
        <v>148</v>
      </c>
      <c r="S3146">
        <v>0</v>
      </c>
      <c r="T3146">
        <v>-0.63975120220651194</v>
      </c>
      <c r="U3146">
        <v>17</v>
      </c>
      <c r="V3146">
        <v>3008</v>
      </c>
      <c r="W3146">
        <v>149</v>
      </c>
    </row>
    <row r="3147" spans="1:23">
      <c r="A3147" t="s">
        <v>471</v>
      </c>
      <c r="B3147" t="str">
        <f t="shared" si="49"/>
        <v>PPI_exceed_expectation_12_-1</v>
      </c>
      <c r="C3147" t="s">
        <v>421</v>
      </c>
      <c r="D3147" t="s">
        <v>329</v>
      </c>
      <c r="E3147">
        <v>12</v>
      </c>
      <c r="F3147">
        <v>-1</v>
      </c>
      <c r="G3147">
        <v>1</v>
      </c>
      <c r="H3147" t="s">
        <v>330</v>
      </c>
      <c r="I3147" t="s">
        <v>331</v>
      </c>
      <c r="K3147">
        <v>-0.65909069075866844</v>
      </c>
      <c r="L3147">
        <v>-8.6210686573565898E-2</v>
      </c>
      <c r="M3147">
        <v>-0.36702271924457841</v>
      </c>
      <c r="N3147">
        <v>0.46308724832214759</v>
      </c>
      <c r="O3147">
        <v>-4.5590689726924816E-3</v>
      </c>
      <c r="P3147">
        <v>-0.76502832299505419</v>
      </c>
      <c r="Q3147">
        <v>0.44547285941415288</v>
      </c>
      <c r="R3147">
        <v>148</v>
      </c>
      <c r="S3147">
        <v>0</v>
      </c>
      <c r="T3147">
        <v>-0.8665527204338288</v>
      </c>
      <c r="U3147">
        <v>17</v>
      </c>
      <c r="V3147">
        <v>3008</v>
      </c>
      <c r="W3147">
        <v>149</v>
      </c>
    </row>
    <row r="3148" spans="1:23">
      <c r="A3148" t="s">
        <v>471</v>
      </c>
      <c r="B3148" t="str">
        <f t="shared" si="49"/>
        <v>CPI_PPI_exceed_expectation_12_1</v>
      </c>
      <c r="C3148" t="s">
        <v>345</v>
      </c>
      <c r="D3148" t="s">
        <v>329</v>
      </c>
      <c r="E3148">
        <v>12</v>
      </c>
      <c r="F3148">
        <v>1</v>
      </c>
      <c r="G3148">
        <v>-1</v>
      </c>
      <c r="H3148" t="s">
        <v>330</v>
      </c>
      <c r="I3148" t="s">
        <v>331</v>
      </c>
      <c r="K3148">
        <v>-0.8432184170663567</v>
      </c>
      <c r="L3148">
        <v>-0.1437815965140623</v>
      </c>
      <c r="M3148">
        <v>-0.61239076135375448</v>
      </c>
      <c r="N3148">
        <v>0.42953020134228193</v>
      </c>
      <c r="O3148">
        <v>-9.4357921919042635E-3</v>
      </c>
      <c r="P3148">
        <v>-1.505879143907668</v>
      </c>
      <c r="Q3148">
        <v>0.13422952679673439</v>
      </c>
      <c r="R3148">
        <v>148</v>
      </c>
      <c r="S3148">
        <v>0</v>
      </c>
      <c r="T3148">
        <v>-0.92902969453537376</v>
      </c>
      <c r="U3148">
        <v>21</v>
      </c>
      <c r="V3148">
        <v>3008</v>
      </c>
      <c r="W3148">
        <v>149</v>
      </c>
    </row>
    <row r="3149" spans="1:23">
      <c r="A3149" t="s">
        <v>471</v>
      </c>
      <c r="B3149" t="str">
        <f t="shared" si="49"/>
        <v>CPI_PPI_exceed_expectation_12_-1</v>
      </c>
      <c r="C3149" t="s">
        <v>345</v>
      </c>
      <c r="D3149" t="s">
        <v>329</v>
      </c>
      <c r="E3149">
        <v>12</v>
      </c>
      <c r="F3149">
        <v>-1</v>
      </c>
      <c r="G3149">
        <v>-1</v>
      </c>
      <c r="H3149" t="s">
        <v>330</v>
      </c>
      <c r="I3149" t="s">
        <v>331</v>
      </c>
      <c r="K3149">
        <v>2.2997103644133441</v>
      </c>
      <c r="L3149">
        <v>0.1051879452818691</v>
      </c>
      <c r="M3149">
        <v>0.44801370591333511</v>
      </c>
      <c r="N3149">
        <v>0.56375838926174493</v>
      </c>
      <c r="O3149">
        <v>1.101824491250759E-2</v>
      </c>
      <c r="P3149">
        <v>1.7273908320721949</v>
      </c>
      <c r="Q3149">
        <v>8.6183645146911736E-2</v>
      </c>
      <c r="R3149">
        <v>148</v>
      </c>
      <c r="S3149">
        <v>0</v>
      </c>
      <c r="T3149">
        <v>-0.59799178504620309</v>
      </c>
      <c r="U3149">
        <v>21</v>
      </c>
      <c r="V3149">
        <v>3008</v>
      </c>
      <c r="W3149">
        <v>149</v>
      </c>
    </row>
    <row r="3150" spans="1:23">
      <c r="A3150" t="s">
        <v>471</v>
      </c>
      <c r="B3150" t="str">
        <f t="shared" si="49"/>
        <v>core_CPI_PPI_exceed_expectation_12_1</v>
      </c>
      <c r="C3150" t="s">
        <v>420</v>
      </c>
      <c r="D3150" t="s">
        <v>329</v>
      </c>
      <c r="E3150">
        <v>12</v>
      </c>
      <c r="F3150">
        <v>1</v>
      </c>
      <c r="G3150">
        <v>-1</v>
      </c>
      <c r="H3150" t="s">
        <v>330</v>
      </c>
      <c r="I3150" t="s">
        <v>331</v>
      </c>
      <c r="K3150">
        <v>-0.36409352262599382</v>
      </c>
      <c r="L3150">
        <v>-3.7215797535416373E-2</v>
      </c>
      <c r="M3150">
        <v>-0.15841619543999211</v>
      </c>
      <c r="N3150">
        <v>0.47651006711409388</v>
      </c>
      <c r="O3150">
        <v>-3.8262602145628299E-4</v>
      </c>
      <c r="P3150">
        <v>-6.351628126734947E-2</v>
      </c>
      <c r="Q3150">
        <v>0.94944109959501788</v>
      </c>
      <c r="R3150">
        <v>148</v>
      </c>
      <c r="S3150">
        <v>0</v>
      </c>
      <c r="T3150">
        <v>-0.75474228277134647</v>
      </c>
      <c r="U3150">
        <v>21</v>
      </c>
      <c r="V3150">
        <v>3008</v>
      </c>
      <c r="W3150">
        <v>149</v>
      </c>
    </row>
    <row r="3151" spans="1:23">
      <c r="A3151" t="s">
        <v>471</v>
      </c>
      <c r="B3151" t="str">
        <f t="shared" si="49"/>
        <v>core_CPI_PPI_exceed_expectation_12_-1</v>
      </c>
      <c r="C3151" t="s">
        <v>420</v>
      </c>
      <c r="D3151" t="s">
        <v>329</v>
      </c>
      <c r="E3151">
        <v>12</v>
      </c>
      <c r="F3151">
        <v>-1</v>
      </c>
      <c r="G3151">
        <v>-1</v>
      </c>
      <c r="H3151" t="s">
        <v>330</v>
      </c>
      <c r="I3151" t="s">
        <v>331</v>
      </c>
      <c r="K3151">
        <v>-0.1864624240161622</v>
      </c>
      <c r="L3151">
        <v>-1.7139816338070161E-2</v>
      </c>
      <c r="M3151">
        <v>-7.2958922678826144E-2</v>
      </c>
      <c r="N3151">
        <v>0.51006711409395977</v>
      </c>
      <c r="O3151">
        <v>1.2530433153834369E-3</v>
      </c>
      <c r="P3151">
        <v>0.21056461969344381</v>
      </c>
      <c r="Q3151">
        <v>0.8335166469440799</v>
      </c>
      <c r="R3151">
        <v>148</v>
      </c>
      <c r="S3151">
        <v>0</v>
      </c>
      <c r="T3151">
        <v>-0.66826909073184915</v>
      </c>
      <c r="U3151">
        <v>21</v>
      </c>
      <c r="V3151">
        <v>3008</v>
      </c>
      <c r="W3151">
        <v>149</v>
      </c>
    </row>
    <row r="3152" spans="1:23">
      <c r="A3152" t="s">
        <v>471</v>
      </c>
      <c r="B3152" t="str">
        <f t="shared" si="49"/>
        <v>tot_retail_sales_yoy_exceed_expectation_12_1</v>
      </c>
      <c r="C3152" t="s">
        <v>441</v>
      </c>
      <c r="D3152" t="s">
        <v>329</v>
      </c>
      <c r="E3152">
        <v>12</v>
      </c>
      <c r="F3152">
        <v>1</v>
      </c>
      <c r="G3152">
        <v>1</v>
      </c>
      <c r="H3152" t="s">
        <v>330</v>
      </c>
      <c r="I3152" t="s">
        <v>331</v>
      </c>
      <c r="K3152">
        <v>0.61148886587394924</v>
      </c>
      <c r="L3152">
        <v>4.0784458516068163E-2</v>
      </c>
      <c r="M3152">
        <v>0.17363465998121061</v>
      </c>
      <c r="N3152">
        <v>0.59060402684563762</v>
      </c>
      <c r="O3152">
        <v>5.9431580052232867E-3</v>
      </c>
      <c r="P3152">
        <v>0.98270584262673022</v>
      </c>
      <c r="Q3152">
        <v>0.32735597320124282</v>
      </c>
      <c r="R3152">
        <v>148</v>
      </c>
      <c r="S3152">
        <v>0</v>
      </c>
      <c r="T3152">
        <v>-0.53255755033510599</v>
      </c>
      <c r="U3152">
        <v>26</v>
      </c>
      <c r="V3152">
        <v>3008</v>
      </c>
      <c r="W3152">
        <v>149</v>
      </c>
    </row>
    <row r="3153" spans="1:23">
      <c r="A3153" t="s">
        <v>471</v>
      </c>
      <c r="B3153" t="str">
        <f t="shared" si="49"/>
        <v>tot_retail_sales_yoy_exceed_expectation_12_-1</v>
      </c>
      <c r="C3153" t="s">
        <v>441</v>
      </c>
      <c r="D3153" t="s">
        <v>329</v>
      </c>
      <c r="E3153">
        <v>12</v>
      </c>
      <c r="F3153">
        <v>-1</v>
      </c>
      <c r="G3153">
        <v>1</v>
      </c>
      <c r="H3153" t="s">
        <v>330</v>
      </c>
      <c r="I3153" t="s">
        <v>331</v>
      </c>
      <c r="K3153">
        <v>-0.67897152433956598</v>
      </c>
      <c r="L3153">
        <v>-9.0799011919971861E-2</v>
      </c>
      <c r="M3153">
        <v>-0.38656527841709148</v>
      </c>
      <c r="N3153">
        <v>0.39597315436241609</v>
      </c>
      <c r="O3153">
        <v>-4.8306750687860459E-3</v>
      </c>
      <c r="P3153">
        <v>-0.78348745355607552</v>
      </c>
      <c r="Q3153">
        <v>0.43459293118624542</v>
      </c>
      <c r="R3153">
        <v>148</v>
      </c>
      <c r="S3153">
        <v>0</v>
      </c>
      <c r="T3153">
        <v>-0.75107679798845772</v>
      </c>
      <c r="U3153">
        <v>26</v>
      </c>
      <c r="V3153">
        <v>3008</v>
      </c>
      <c r="W3153">
        <v>149</v>
      </c>
    </row>
    <row r="3154" spans="1:23">
      <c r="A3154" t="s">
        <v>471</v>
      </c>
      <c r="B3154" t="str">
        <f t="shared" si="49"/>
        <v>consumer_confidence_exceed_expectation_12_1</v>
      </c>
      <c r="C3154" t="s">
        <v>442</v>
      </c>
      <c r="D3154" t="s">
        <v>329</v>
      </c>
      <c r="E3154">
        <v>12</v>
      </c>
      <c r="F3154">
        <v>1</v>
      </c>
      <c r="G3154">
        <v>-1</v>
      </c>
      <c r="H3154" t="s">
        <v>330</v>
      </c>
      <c r="I3154" t="s">
        <v>331</v>
      </c>
      <c r="K3154">
        <v>-0.68685385017974632</v>
      </c>
      <c r="L3154">
        <v>-9.2690607646947365E-2</v>
      </c>
      <c r="M3154">
        <v>-0.3946229027892264</v>
      </c>
      <c r="N3154">
        <v>0.48993288590604028</v>
      </c>
      <c r="O3154">
        <v>-4.9641275968106647E-3</v>
      </c>
      <c r="P3154">
        <v>-0.81498208086515955</v>
      </c>
      <c r="Q3154">
        <v>0.41639209247273412</v>
      </c>
      <c r="R3154">
        <v>148</v>
      </c>
      <c r="S3154">
        <v>0</v>
      </c>
      <c r="T3154">
        <v>-0.78532724483589211</v>
      </c>
      <c r="U3154">
        <v>27</v>
      </c>
      <c r="V3154">
        <v>3008</v>
      </c>
      <c r="W3154">
        <v>149</v>
      </c>
    </row>
    <row r="3155" spans="1:23">
      <c r="A3155" t="s">
        <v>471</v>
      </c>
      <c r="B3155" t="str">
        <f t="shared" si="49"/>
        <v>consumer_confidence_exceed_expectation_12_-1</v>
      </c>
      <c r="C3155" t="s">
        <v>442</v>
      </c>
      <c r="D3155" t="s">
        <v>329</v>
      </c>
      <c r="E3155">
        <v>12</v>
      </c>
      <c r="F3155">
        <v>-1</v>
      </c>
      <c r="G3155">
        <v>-1</v>
      </c>
      <c r="H3155" t="s">
        <v>330</v>
      </c>
      <c r="I3155" t="s">
        <v>331</v>
      </c>
      <c r="K3155">
        <v>0.65205229076653359</v>
      </c>
      <c r="L3155">
        <v>4.2954328519645202E-2</v>
      </c>
      <c r="M3155">
        <v>0.1828746432685911</v>
      </c>
      <c r="N3155">
        <v>0.50335570469798663</v>
      </c>
      <c r="O3155">
        <v>6.2425240857109966E-3</v>
      </c>
      <c r="P3155">
        <v>0.9901177195582993</v>
      </c>
      <c r="Q3155">
        <v>0.32373256574999809</v>
      </c>
      <c r="R3155">
        <v>148</v>
      </c>
      <c r="S3155">
        <v>0</v>
      </c>
      <c r="T3155">
        <v>-0.51559611402598327</v>
      </c>
      <c r="U3155">
        <v>27</v>
      </c>
      <c r="V3155">
        <v>3008</v>
      </c>
      <c r="W3155">
        <v>149</v>
      </c>
    </row>
    <row r="3156" spans="1:23">
      <c r="A3156" t="s">
        <v>471</v>
      </c>
      <c r="B3156" t="str">
        <f t="shared" si="49"/>
        <v>M1_exceed_expectation_12_1</v>
      </c>
      <c r="C3156" t="s">
        <v>343</v>
      </c>
      <c r="D3156" t="s">
        <v>329</v>
      </c>
      <c r="E3156">
        <v>12</v>
      </c>
      <c r="F3156">
        <v>1</v>
      </c>
      <c r="G3156">
        <v>-1</v>
      </c>
      <c r="H3156" t="s">
        <v>330</v>
      </c>
      <c r="I3156" t="s">
        <v>331</v>
      </c>
      <c r="K3156">
        <v>-0.88427074253810178</v>
      </c>
      <c r="L3156">
        <v>-0.16528454093702699</v>
      </c>
      <c r="M3156">
        <v>-0.70415672449072553</v>
      </c>
      <c r="N3156">
        <v>0.42281879194630873</v>
      </c>
      <c r="O3156">
        <v>-1.1717896934156971E-2</v>
      </c>
      <c r="P3156">
        <v>-1.969133949113149</v>
      </c>
      <c r="Q3156">
        <v>5.0805194069397659E-2</v>
      </c>
      <c r="R3156">
        <v>148</v>
      </c>
      <c r="S3156">
        <v>0</v>
      </c>
      <c r="T3156">
        <v>-0.90283624253879247</v>
      </c>
      <c r="U3156">
        <v>19</v>
      </c>
      <c r="V3156">
        <v>3008</v>
      </c>
      <c r="W3156">
        <v>149</v>
      </c>
    </row>
    <row r="3157" spans="1:23">
      <c r="A3157" t="s">
        <v>471</v>
      </c>
      <c r="B3157" t="str">
        <f t="shared" si="49"/>
        <v>M1_exceed_expectation_12_-1</v>
      </c>
      <c r="C3157" t="s">
        <v>343</v>
      </c>
      <c r="D3157" t="s">
        <v>329</v>
      </c>
      <c r="E3157">
        <v>12</v>
      </c>
      <c r="F3157">
        <v>-1</v>
      </c>
      <c r="G3157">
        <v>-1</v>
      </c>
      <c r="H3157" t="s">
        <v>330</v>
      </c>
      <c r="I3157" t="s">
        <v>331</v>
      </c>
      <c r="K3157">
        <v>3.470207668321025</v>
      </c>
      <c r="L3157">
        <v>0.1336584794097557</v>
      </c>
      <c r="M3157">
        <v>0.56942117228883982</v>
      </c>
      <c r="N3157">
        <v>0.55033557046979864</v>
      </c>
      <c r="O3157">
        <v>1.283471870745583E-2</v>
      </c>
      <c r="P3157">
        <v>2.092956561550142</v>
      </c>
      <c r="Q3157">
        <v>3.8059330292039929E-2</v>
      </c>
      <c r="R3157">
        <v>148</v>
      </c>
      <c r="S3157">
        <v>1</v>
      </c>
      <c r="T3157">
        <v>-0.48942520850747329</v>
      </c>
      <c r="U3157">
        <v>19</v>
      </c>
      <c r="V3157">
        <v>3008</v>
      </c>
      <c r="W3157">
        <v>149</v>
      </c>
    </row>
    <row r="3158" spans="1:23">
      <c r="A3158" t="s">
        <v>471</v>
      </c>
      <c r="B3158" t="str">
        <f t="shared" si="49"/>
        <v>M2_exceed_expectation_12_1</v>
      </c>
      <c r="C3158" t="s">
        <v>341</v>
      </c>
      <c r="D3158" t="s">
        <v>329</v>
      </c>
      <c r="E3158">
        <v>12</v>
      </c>
      <c r="F3158">
        <v>1</v>
      </c>
      <c r="G3158">
        <v>-1</v>
      </c>
      <c r="H3158" t="s">
        <v>330</v>
      </c>
      <c r="I3158" t="s">
        <v>331</v>
      </c>
      <c r="K3158">
        <v>-0.8985250493219632</v>
      </c>
      <c r="L3158">
        <v>-0.17442577224506231</v>
      </c>
      <c r="M3158">
        <v>-0.74319396212288313</v>
      </c>
      <c r="N3158">
        <v>0.38926174496644289</v>
      </c>
      <c r="O3158">
        <v>-1.25621196962996E-2</v>
      </c>
      <c r="P3158">
        <v>-2.0982443992111999</v>
      </c>
      <c r="Q3158">
        <v>3.758246048295958E-2</v>
      </c>
      <c r="R3158">
        <v>148</v>
      </c>
      <c r="S3158">
        <v>1</v>
      </c>
      <c r="T3158">
        <v>-0.90486567504064941</v>
      </c>
      <c r="U3158">
        <v>16</v>
      </c>
      <c r="V3158">
        <v>3008</v>
      </c>
      <c r="W3158">
        <v>149</v>
      </c>
    </row>
    <row r="3159" spans="1:23">
      <c r="A3159" t="s">
        <v>471</v>
      </c>
      <c r="B3159" t="str">
        <f t="shared" si="49"/>
        <v>M2_exceed_expectation_12_-1</v>
      </c>
      <c r="C3159" t="s">
        <v>341</v>
      </c>
      <c r="D3159" t="s">
        <v>329</v>
      </c>
      <c r="E3159">
        <v>12</v>
      </c>
      <c r="F3159">
        <v>-1</v>
      </c>
      <c r="G3159">
        <v>-1</v>
      </c>
      <c r="H3159" t="s">
        <v>330</v>
      </c>
      <c r="I3159" t="s">
        <v>331</v>
      </c>
      <c r="K3159">
        <v>4.0981430461266308</v>
      </c>
      <c r="L3159">
        <v>0.14621099623526451</v>
      </c>
      <c r="M3159">
        <v>0.62297634231111298</v>
      </c>
      <c r="N3159">
        <v>0.59731543624161076</v>
      </c>
      <c r="O3159">
        <v>1.374658784589E-2</v>
      </c>
      <c r="P3159">
        <v>2.236454863538635</v>
      </c>
      <c r="Q3159">
        <v>2.6817450510130271E-2</v>
      </c>
      <c r="R3159">
        <v>148</v>
      </c>
      <c r="S3159">
        <v>1</v>
      </c>
      <c r="T3159">
        <v>-0.49308724246855767</v>
      </c>
      <c r="U3159">
        <v>16</v>
      </c>
      <c r="V3159">
        <v>3008</v>
      </c>
      <c r="W3159">
        <v>149</v>
      </c>
    </row>
    <row r="3160" spans="1:23">
      <c r="A3160" t="s">
        <v>471</v>
      </c>
      <c r="B3160" t="str">
        <f t="shared" si="49"/>
        <v>M2_M1_exceed_expectation_12_1</v>
      </c>
      <c r="C3160" t="s">
        <v>334</v>
      </c>
      <c r="D3160" t="s">
        <v>329</v>
      </c>
      <c r="E3160">
        <v>12</v>
      </c>
      <c r="F3160">
        <v>1</v>
      </c>
      <c r="G3160">
        <v>1</v>
      </c>
      <c r="H3160" t="s">
        <v>330</v>
      </c>
      <c r="I3160" t="s">
        <v>331</v>
      </c>
      <c r="K3160">
        <v>3.5491222494912611</v>
      </c>
      <c r="L3160">
        <v>0.13532169059380639</v>
      </c>
      <c r="M3160">
        <v>0.57651662235608703</v>
      </c>
      <c r="N3160">
        <v>0.55033557046979864</v>
      </c>
      <c r="O3160">
        <v>1.297946584392826E-2</v>
      </c>
      <c r="P3160">
        <v>2.1143532106035638</v>
      </c>
      <c r="Q3160">
        <v>3.6161256860001809E-2</v>
      </c>
      <c r="R3160">
        <v>148</v>
      </c>
      <c r="S3160">
        <v>1</v>
      </c>
      <c r="T3160">
        <v>-0.52744620495921823</v>
      </c>
      <c r="U3160">
        <v>37</v>
      </c>
      <c r="V3160">
        <v>3008</v>
      </c>
      <c r="W3160">
        <v>149</v>
      </c>
    </row>
    <row r="3161" spans="1:23">
      <c r="A3161" t="s">
        <v>471</v>
      </c>
      <c r="B3161" t="str">
        <f t="shared" si="49"/>
        <v>M2_M1_exceed_expectation_12_-1</v>
      </c>
      <c r="C3161" t="s">
        <v>334</v>
      </c>
      <c r="D3161" t="s">
        <v>329</v>
      </c>
      <c r="E3161">
        <v>12</v>
      </c>
      <c r="F3161">
        <v>-1</v>
      </c>
      <c r="G3161">
        <v>1</v>
      </c>
      <c r="H3161" t="s">
        <v>330</v>
      </c>
      <c r="I3161" t="s">
        <v>331</v>
      </c>
      <c r="K3161">
        <v>-0.8862783223262185</v>
      </c>
      <c r="L3161">
        <v>-0.16650737328359111</v>
      </c>
      <c r="M3161">
        <v>-0.70937828238478806</v>
      </c>
      <c r="N3161">
        <v>0.42953020134228193</v>
      </c>
      <c r="O3161">
        <v>-1.180436539506694E-2</v>
      </c>
      <c r="P3161">
        <v>-1.9657818801115741</v>
      </c>
      <c r="Q3161">
        <v>5.1195283834951033E-2</v>
      </c>
      <c r="R3161">
        <v>148</v>
      </c>
      <c r="S3161">
        <v>0</v>
      </c>
      <c r="T3161">
        <v>-0.9187554295953797</v>
      </c>
      <c r="U3161">
        <v>37</v>
      </c>
      <c r="V3161">
        <v>3008</v>
      </c>
      <c r="W3161">
        <v>149</v>
      </c>
    </row>
    <row r="3162" spans="1:23">
      <c r="A3162" t="s">
        <v>471</v>
      </c>
      <c r="B3162" t="str">
        <f t="shared" si="49"/>
        <v>TSF_newadded_MA12_yoy_exceed_expectation_12_1</v>
      </c>
      <c r="C3162" t="s">
        <v>332</v>
      </c>
      <c r="D3162" t="s">
        <v>329</v>
      </c>
      <c r="E3162">
        <v>12</v>
      </c>
      <c r="F3162">
        <v>1</v>
      </c>
      <c r="G3162">
        <v>-1</v>
      </c>
      <c r="H3162" t="s">
        <v>330</v>
      </c>
      <c r="I3162" t="s">
        <v>331</v>
      </c>
      <c r="K3162">
        <v>-0.90113393874660652</v>
      </c>
      <c r="L3162">
        <v>-0.1762252457367908</v>
      </c>
      <c r="M3162">
        <v>-0.75088102056782791</v>
      </c>
      <c r="N3162">
        <v>0.41610738255033558</v>
      </c>
      <c r="O3162">
        <v>-1.270401600368572E-2</v>
      </c>
      <c r="P3162">
        <v>-2.107595314074044</v>
      </c>
      <c r="Q3162">
        <v>3.6751738880876003E-2</v>
      </c>
      <c r="R3162">
        <v>148</v>
      </c>
      <c r="S3162">
        <v>1</v>
      </c>
      <c r="T3162">
        <v>-0.91250662362664747</v>
      </c>
      <c r="U3162">
        <v>23</v>
      </c>
      <c r="V3162">
        <v>3008</v>
      </c>
      <c r="W3162">
        <v>149</v>
      </c>
    </row>
    <row r="3163" spans="1:23">
      <c r="A3163" t="s">
        <v>471</v>
      </c>
      <c r="B3163" t="str">
        <f t="shared" si="49"/>
        <v>TSF_newadded_MA12_yoy_exceed_expectation_12_-1</v>
      </c>
      <c r="C3163" t="s">
        <v>332</v>
      </c>
      <c r="D3163" t="s">
        <v>329</v>
      </c>
      <c r="E3163">
        <v>12</v>
      </c>
      <c r="F3163">
        <v>-1</v>
      </c>
      <c r="G3163">
        <v>-1</v>
      </c>
      <c r="H3163" t="s">
        <v>330</v>
      </c>
      <c r="I3163" t="s">
        <v>331</v>
      </c>
      <c r="K3163">
        <v>4.2326734533233701</v>
      </c>
      <c r="L3163">
        <v>0.1487148072503246</v>
      </c>
      <c r="M3163">
        <v>0.63366134502917393</v>
      </c>
      <c r="N3163">
        <v>0.56375838926174493</v>
      </c>
      <c r="O3163">
        <v>1.394105744404834E-2</v>
      </c>
      <c r="P3163">
        <v>2.2625789884900058</v>
      </c>
      <c r="Q3163">
        <v>2.511714216688913E-2</v>
      </c>
      <c r="R3163">
        <v>148</v>
      </c>
      <c r="S3163">
        <v>1</v>
      </c>
      <c r="T3163">
        <v>-0.38235266591123418</v>
      </c>
      <c r="U3163">
        <v>23</v>
      </c>
      <c r="V3163">
        <v>3008</v>
      </c>
      <c r="W3163">
        <v>149</v>
      </c>
    </row>
    <row r="3164" spans="1:23">
      <c r="A3164" t="s">
        <v>471</v>
      </c>
      <c r="B3164" t="str">
        <f t="shared" si="49"/>
        <v>TSF_yoy_exceed_expectation_12_1</v>
      </c>
      <c r="C3164" t="s">
        <v>391</v>
      </c>
      <c r="D3164" t="s">
        <v>329</v>
      </c>
      <c r="E3164">
        <v>12</v>
      </c>
      <c r="F3164">
        <v>1</v>
      </c>
      <c r="G3164">
        <v>-1</v>
      </c>
      <c r="H3164" t="s">
        <v>330</v>
      </c>
      <c r="I3164" t="s">
        <v>331</v>
      </c>
      <c r="K3164">
        <v>-9.1010566973359852E-2</v>
      </c>
      <c r="L3164">
        <v>-7.962246419818686E-3</v>
      </c>
      <c r="M3164">
        <v>-3.3893164722783843E-2</v>
      </c>
      <c r="N3164">
        <v>0.46979865771812079</v>
      </c>
      <c r="O3164">
        <v>2.1515986116511332E-3</v>
      </c>
      <c r="P3164">
        <v>0.35161954722994221</v>
      </c>
      <c r="Q3164">
        <v>0.72562370973000068</v>
      </c>
      <c r="R3164">
        <v>148</v>
      </c>
      <c r="S3164">
        <v>0</v>
      </c>
      <c r="T3164">
        <v>-0.63567741067245609</v>
      </c>
      <c r="U3164">
        <v>11</v>
      </c>
      <c r="V3164">
        <v>3008</v>
      </c>
      <c r="W3164">
        <v>149</v>
      </c>
    </row>
    <row r="3165" spans="1:23">
      <c r="A3165" t="s">
        <v>471</v>
      </c>
      <c r="B3165" t="str">
        <f t="shared" si="49"/>
        <v>TSF_yoy_exceed_expectation_12_-1</v>
      </c>
      <c r="C3165" t="s">
        <v>391</v>
      </c>
      <c r="D3165" t="s">
        <v>329</v>
      </c>
      <c r="E3165">
        <v>12</v>
      </c>
      <c r="F3165">
        <v>-1</v>
      </c>
      <c r="G3165">
        <v>-1</v>
      </c>
      <c r="H3165" t="s">
        <v>330</v>
      </c>
      <c r="I3165" t="s">
        <v>331</v>
      </c>
      <c r="K3165">
        <v>-0.43086927596867902</v>
      </c>
      <c r="L3165">
        <v>-4.6122736109495799E-2</v>
      </c>
      <c r="M3165">
        <v>-0.19633221706547349</v>
      </c>
      <c r="N3165">
        <v>0.51006711409395977</v>
      </c>
      <c r="O3165">
        <v>-9.3828888732275597E-4</v>
      </c>
      <c r="P3165">
        <v>-0.1504640658952198</v>
      </c>
      <c r="Q3165">
        <v>0.88060337080469064</v>
      </c>
      <c r="R3165">
        <v>148</v>
      </c>
      <c r="S3165">
        <v>0</v>
      </c>
      <c r="T3165">
        <v>-0.65392804694137585</v>
      </c>
      <c r="U3165">
        <v>11</v>
      </c>
      <c r="V3165">
        <v>3008</v>
      </c>
      <c r="W3165">
        <v>149</v>
      </c>
    </row>
    <row r="3166" spans="1:23">
      <c r="A3166" t="s">
        <v>471</v>
      </c>
      <c r="B3166" t="str">
        <f t="shared" si="49"/>
        <v>long_loan_newadded_MA12_yoy_exceed_expectation_12_1</v>
      </c>
      <c r="C3166" t="s">
        <v>328</v>
      </c>
      <c r="D3166" t="s">
        <v>329</v>
      </c>
      <c r="E3166">
        <v>12</v>
      </c>
      <c r="F3166">
        <v>1</v>
      </c>
      <c r="G3166">
        <v>-1</v>
      </c>
      <c r="H3166" t="s">
        <v>330</v>
      </c>
      <c r="I3166" t="s">
        <v>331</v>
      </c>
      <c r="K3166">
        <v>-0.84888406114248716</v>
      </c>
      <c r="L3166">
        <v>-0.14641768496948909</v>
      </c>
      <c r="M3166">
        <v>-0.62363626883845702</v>
      </c>
      <c r="N3166">
        <v>0.46979865771812079</v>
      </c>
      <c r="O3166">
        <v>-9.9325789816675294E-3</v>
      </c>
      <c r="P3166">
        <v>-1.6747472817244899</v>
      </c>
      <c r="Q3166">
        <v>9.6095603915805863E-2</v>
      </c>
      <c r="R3166">
        <v>148</v>
      </c>
      <c r="S3166">
        <v>0</v>
      </c>
      <c r="T3166">
        <v>-0.92498046917274579</v>
      </c>
      <c r="U3166">
        <v>14</v>
      </c>
      <c r="V3166">
        <v>3008</v>
      </c>
      <c r="W3166">
        <v>149</v>
      </c>
    </row>
    <row r="3167" spans="1:23">
      <c r="A3167" t="s">
        <v>471</v>
      </c>
      <c r="B3167" t="str">
        <f t="shared" si="49"/>
        <v>long_loan_newadded_MA12_yoy_exceed_expectation_12_-1</v>
      </c>
      <c r="C3167" t="s">
        <v>328</v>
      </c>
      <c r="D3167" t="s">
        <v>329</v>
      </c>
      <c r="E3167">
        <v>12</v>
      </c>
      <c r="F3167">
        <v>-1</v>
      </c>
      <c r="G3167">
        <v>-1</v>
      </c>
      <c r="H3167" t="s">
        <v>330</v>
      </c>
      <c r="I3167" t="s">
        <v>331</v>
      </c>
      <c r="K3167">
        <v>2.4234232210479809</v>
      </c>
      <c r="L3167">
        <v>0.1086010586188422</v>
      </c>
      <c r="M3167">
        <v>0.46256406118615051</v>
      </c>
      <c r="N3167">
        <v>0.51677852348993292</v>
      </c>
      <c r="O3167">
        <v>1.103134754037271E-2</v>
      </c>
      <c r="P3167">
        <v>1.7857997065672531</v>
      </c>
      <c r="Q3167">
        <v>7.617938028559311E-2</v>
      </c>
      <c r="R3167">
        <v>148</v>
      </c>
      <c r="S3167">
        <v>0</v>
      </c>
      <c r="T3167">
        <v>-0.63499076280245603</v>
      </c>
      <c r="U3167">
        <v>14</v>
      </c>
      <c r="V3167">
        <v>3008</v>
      </c>
      <c r="W3167">
        <v>149</v>
      </c>
    </row>
    <row r="3168" spans="1:23">
      <c r="A3168" t="s">
        <v>471</v>
      </c>
      <c r="B3168" t="str">
        <f t="shared" si="49"/>
        <v>loan_yoy_exceed_expectation_12_1</v>
      </c>
      <c r="C3168" t="s">
        <v>443</v>
      </c>
      <c r="D3168" t="s">
        <v>329</v>
      </c>
      <c r="E3168">
        <v>12</v>
      </c>
      <c r="F3168">
        <v>1</v>
      </c>
      <c r="G3168">
        <v>-1</v>
      </c>
      <c r="H3168" t="s">
        <v>330</v>
      </c>
      <c r="I3168" t="s">
        <v>331</v>
      </c>
      <c r="K3168">
        <v>-0.39742429470513269</v>
      </c>
      <c r="L3168">
        <v>-4.1548542306034657E-2</v>
      </c>
      <c r="M3168">
        <v>-0.17686008605712231</v>
      </c>
      <c r="N3168">
        <v>0.4563758389261745</v>
      </c>
      <c r="O3168">
        <v>-6.7769809642762903E-4</v>
      </c>
      <c r="P3168">
        <v>-0.1123473116291578</v>
      </c>
      <c r="Q3168">
        <v>0.91070026491029266</v>
      </c>
      <c r="R3168">
        <v>148</v>
      </c>
      <c r="S3168">
        <v>0</v>
      </c>
      <c r="T3168">
        <v>-0.76742490222584747</v>
      </c>
      <c r="U3168">
        <v>20</v>
      </c>
      <c r="V3168">
        <v>3008</v>
      </c>
      <c r="W3168">
        <v>149</v>
      </c>
    </row>
    <row r="3169" spans="1:23">
      <c r="A3169" t="s">
        <v>471</v>
      </c>
      <c r="B3169" t="str">
        <f t="shared" si="49"/>
        <v>loan_yoy_exceed_expectation_12_-1</v>
      </c>
      <c r="C3169" t="s">
        <v>443</v>
      </c>
      <c r="D3169" t="s">
        <v>329</v>
      </c>
      <c r="E3169">
        <v>12</v>
      </c>
      <c r="F3169">
        <v>-1</v>
      </c>
      <c r="G3169">
        <v>-1</v>
      </c>
      <c r="H3169" t="s">
        <v>330</v>
      </c>
      <c r="I3169" t="s">
        <v>331</v>
      </c>
      <c r="K3169">
        <v>-0.14146254220103319</v>
      </c>
      <c r="L3169">
        <v>-1.26967302674863E-2</v>
      </c>
      <c r="M3169">
        <v>-5.4046295805317467E-2</v>
      </c>
      <c r="N3169">
        <v>0.51677852348993292</v>
      </c>
      <c r="O3169">
        <v>1.7380255489875759E-3</v>
      </c>
      <c r="P3169">
        <v>0.28238155333106107</v>
      </c>
      <c r="Q3169">
        <v>0.77804547490478848</v>
      </c>
      <c r="R3169">
        <v>148</v>
      </c>
      <c r="S3169">
        <v>0</v>
      </c>
      <c r="T3169">
        <v>-0.61861974535905595</v>
      </c>
      <c r="U3169">
        <v>20</v>
      </c>
      <c r="V3169">
        <v>3008</v>
      </c>
      <c r="W3169">
        <v>149</v>
      </c>
    </row>
    <row r="3170" spans="1:23">
      <c r="A3170" t="s">
        <v>471</v>
      </c>
      <c r="B3170" t="str">
        <f t="shared" si="49"/>
        <v>newstarts_area_yoy_exceed_expectation_12_1</v>
      </c>
      <c r="C3170" t="s">
        <v>340</v>
      </c>
      <c r="D3170" t="s">
        <v>329</v>
      </c>
      <c r="E3170">
        <v>12</v>
      </c>
      <c r="F3170">
        <v>1</v>
      </c>
      <c r="G3170">
        <v>1</v>
      </c>
      <c r="H3170" t="s">
        <v>330</v>
      </c>
      <c r="I3170" t="s">
        <v>331</v>
      </c>
      <c r="K3170">
        <v>5.6330236636896744E-3</v>
      </c>
      <c r="L3170">
        <v>4.707021065097905E-4</v>
      </c>
      <c r="M3170">
        <v>2.0036826635812439E-3</v>
      </c>
      <c r="N3170">
        <v>0.55033557046979864</v>
      </c>
      <c r="O3170">
        <v>3.144642994714405E-3</v>
      </c>
      <c r="P3170">
        <v>0.48325259398361398</v>
      </c>
      <c r="Q3170">
        <v>0.6296305340179944</v>
      </c>
      <c r="R3170">
        <v>148</v>
      </c>
      <c r="S3170">
        <v>0</v>
      </c>
      <c r="T3170">
        <v>-0.59338031287194681</v>
      </c>
      <c r="U3170">
        <v>45</v>
      </c>
      <c r="V3170">
        <v>3008</v>
      </c>
      <c r="W3170">
        <v>149</v>
      </c>
    </row>
    <row r="3171" spans="1:23">
      <c r="A3171" t="s">
        <v>471</v>
      </c>
      <c r="B3171" t="str">
        <f t="shared" si="49"/>
        <v>newstarts_area_yoy_exceed_expectation_12_-1</v>
      </c>
      <c r="C3171" t="s">
        <v>340</v>
      </c>
      <c r="D3171" t="s">
        <v>329</v>
      </c>
      <c r="E3171">
        <v>12</v>
      </c>
      <c r="F3171">
        <v>-1</v>
      </c>
      <c r="G3171">
        <v>1</v>
      </c>
      <c r="H3171" t="s">
        <v>330</v>
      </c>
      <c r="I3171" t="s">
        <v>331</v>
      </c>
      <c r="K3171">
        <v>-0.48556401591652171</v>
      </c>
      <c r="L3171">
        <v>-5.4162949430972003E-2</v>
      </c>
      <c r="M3171">
        <v>-0.23056060570446779</v>
      </c>
      <c r="N3171">
        <v>0.44295302013422821</v>
      </c>
      <c r="O3171">
        <v>-1.3506928519450561E-3</v>
      </c>
      <c r="P3171">
        <v>-0.20901380981561041</v>
      </c>
      <c r="Q3171">
        <v>0.83472486370295007</v>
      </c>
      <c r="R3171">
        <v>148</v>
      </c>
      <c r="S3171">
        <v>0</v>
      </c>
      <c r="T3171">
        <v>-0.769000866331365</v>
      </c>
      <c r="U3171">
        <v>45</v>
      </c>
      <c r="V3171">
        <v>3008</v>
      </c>
      <c r="W3171">
        <v>149</v>
      </c>
    </row>
    <row r="3172" spans="1:23">
      <c r="A3172" t="s">
        <v>471</v>
      </c>
      <c r="B3172" t="str">
        <f t="shared" si="49"/>
        <v>completed_yoy_exceed_expectation_12_1</v>
      </c>
      <c r="C3172" t="s">
        <v>444</v>
      </c>
      <c r="D3172" t="s">
        <v>329</v>
      </c>
      <c r="E3172">
        <v>12</v>
      </c>
      <c r="F3172">
        <v>1</v>
      </c>
      <c r="G3172">
        <v>1</v>
      </c>
      <c r="H3172" t="s">
        <v>330</v>
      </c>
      <c r="I3172" t="s">
        <v>331</v>
      </c>
      <c r="K3172">
        <v>0.82898710161424516</v>
      </c>
      <c r="L3172">
        <v>5.1882221792184602E-2</v>
      </c>
      <c r="M3172">
        <v>0.22089426285908309</v>
      </c>
      <c r="N3172">
        <v>0.5436241610738255</v>
      </c>
      <c r="O3172">
        <v>6.8146447884957287E-3</v>
      </c>
      <c r="P3172">
        <v>1.113258234185454</v>
      </c>
      <c r="Q3172">
        <v>0.26740236870081102</v>
      </c>
      <c r="R3172">
        <v>148</v>
      </c>
      <c r="S3172">
        <v>0</v>
      </c>
      <c r="T3172">
        <v>-0.52398275643058034</v>
      </c>
      <c r="U3172">
        <v>47</v>
      </c>
      <c r="V3172">
        <v>3008</v>
      </c>
      <c r="W3172">
        <v>149</v>
      </c>
    </row>
    <row r="3173" spans="1:23">
      <c r="A3173" t="s">
        <v>471</v>
      </c>
      <c r="B3173" t="str">
        <f t="shared" si="49"/>
        <v>completed_yoy_exceed_expectation_12_-1</v>
      </c>
      <c r="C3173" t="s">
        <v>444</v>
      </c>
      <c r="D3173" t="s">
        <v>329</v>
      </c>
      <c r="E3173">
        <v>12</v>
      </c>
      <c r="F3173">
        <v>-1</v>
      </c>
      <c r="G3173">
        <v>1</v>
      </c>
      <c r="H3173" t="s">
        <v>330</v>
      </c>
      <c r="I3173" t="s">
        <v>331</v>
      </c>
      <c r="K3173">
        <v>-0.71714736878205532</v>
      </c>
      <c r="L3173">
        <v>-0.1003914331312863</v>
      </c>
      <c r="M3173">
        <v>-0.42742756290832051</v>
      </c>
      <c r="N3173">
        <v>0.44295302013422821</v>
      </c>
      <c r="O3173">
        <v>-5.7202453994361661E-3</v>
      </c>
      <c r="P3173">
        <v>-0.94461212620846879</v>
      </c>
      <c r="Q3173">
        <v>0.34639648880581247</v>
      </c>
      <c r="R3173">
        <v>148</v>
      </c>
      <c r="S3173">
        <v>0</v>
      </c>
      <c r="T3173">
        <v>-0.74129215790571346</v>
      </c>
      <c r="U3173">
        <v>47</v>
      </c>
      <c r="V3173">
        <v>3008</v>
      </c>
      <c r="W3173">
        <v>149</v>
      </c>
    </row>
    <row r="3174" spans="1:23">
      <c r="A3174" t="s">
        <v>471</v>
      </c>
      <c r="B3174" t="str">
        <f t="shared" si="49"/>
        <v>sold_area_yoy_exceed_expectation_12_1</v>
      </c>
      <c r="C3174" t="s">
        <v>346</v>
      </c>
      <c r="D3174" t="s">
        <v>329</v>
      </c>
      <c r="E3174">
        <v>12</v>
      </c>
      <c r="F3174">
        <v>1</v>
      </c>
      <c r="G3174">
        <v>-1</v>
      </c>
      <c r="H3174" t="s">
        <v>330</v>
      </c>
      <c r="I3174" t="s">
        <v>331</v>
      </c>
      <c r="K3174">
        <v>-0.48262822322687943</v>
      </c>
      <c r="L3174">
        <v>-5.3711924737527388E-2</v>
      </c>
      <c r="M3174">
        <v>-0.2286404979114072</v>
      </c>
      <c r="N3174">
        <v>0.44295302013422821</v>
      </c>
      <c r="O3174">
        <v>-1.518382882582045E-3</v>
      </c>
      <c r="P3174">
        <v>-0.2417002179709774</v>
      </c>
      <c r="Q3174">
        <v>0.80934702633042122</v>
      </c>
      <c r="R3174">
        <v>148</v>
      </c>
      <c r="S3174">
        <v>0</v>
      </c>
      <c r="T3174">
        <v>-0.64734926651352742</v>
      </c>
      <c r="U3174">
        <v>35</v>
      </c>
      <c r="V3174">
        <v>3008</v>
      </c>
      <c r="W3174">
        <v>149</v>
      </c>
    </row>
    <row r="3175" spans="1:23">
      <c r="A3175" t="s">
        <v>471</v>
      </c>
      <c r="B3175" t="str">
        <f t="shared" si="49"/>
        <v>sold_area_yoy_exceed_expectation_12_-1</v>
      </c>
      <c r="C3175" t="s">
        <v>346</v>
      </c>
      <c r="D3175" t="s">
        <v>329</v>
      </c>
      <c r="E3175">
        <v>12</v>
      </c>
      <c r="F3175">
        <v>-1</v>
      </c>
      <c r="G3175">
        <v>-1</v>
      </c>
      <c r="H3175" t="s">
        <v>330</v>
      </c>
      <c r="I3175" t="s">
        <v>331</v>
      </c>
      <c r="K3175">
        <v>-7.3375896314509248E-5</v>
      </c>
      <c r="L3175">
        <v>-6.147389446264917E-6</v>
      </c>
      <c r="M3175">
        <v>-2.616815894641209E-5</v>
      </c>
      <c r="N3175">
        <v>0.55033557046979864</v>
      </c>
      <c r="O3175">
        <v>2.8895419399509212E-3</v>
      </c>
      <c r="P3175">
        <v>0.46272556932013992</v>
      </c>
      <c r="Q3175">
        <v>0.64424070642912512</v>
      </c>
      <c r="R3175">
        <v>148</v>
      </c>
      <c r="S3175">
        <v>0</v>
      </c>
      <c r="T3175">
        <v>-0.51518741745221575</v>
      </c>
      <c r="U3175">
        <v>35</v>
      </c>
      <c r="V3175">
        <v>3008</v>
      </c>
      <c r="W3175">
        <v>149</v>
      </c>
    </row>
    <row r="3176" spans="1:23">
      <c r="A3176" t="s">
        <v>471</v>
      </c>
      <c r="B3176" t="str">
        <f t="shared" si="49"/>
        <v>local_gov_budget_MA12_yoy_exceed_expectation_12_1</v>
      </c>
      <c r="C3176" t="s">
        <v>389</v>
      </c>
      <c r="D3176" t="s">
        <v>329</v>
      </c>
      <c r="E3176">
        <v>12</v>
      </c>
      <c r="F3176">
        <v>1</v>
      </c>
      <c r="G3176">
        <v>-1</v>
      </c>
      <c r="H3176" t="s">
        <v>460</v>
      </c>
      <c r="I3176" t="s">
        <v>331</v>
      </c>
      <c r="K3176">
        <v>-0.47815181034326859</v>
      </c>
      <c r="L3176">
        <v>-6.0482475429290639E-2</v>
      </c>
      <c r="M3176">
        <v>-0.26107467037773252</v>
      </c>
      <c r="N3176">
        <v>0.56923076923076921</v>
      </c>
      <c r="O3176">
        <v>-2.2000890260637559E-3</v>
      </c>
      <c r="P3176">
        <v>-0.33954212459881772</v>
      </c>
      <c r="Q3176">
        <v>0.73475353770689411</v>
      </c>
      <c r="R3176">
        <v>129</v>
      </c>
      <c r="S3176">
        <v>0</v>
      </c>
      <c r="T3176">
        <v>-0.78245744734873635</v>
      </c>
      <c r="U3176">
        <v>14</v>
      </c>
      <c r="V3176">
        <v>2627</v>
      </c>
      <c r="W3176">
        <v>130</v>
      </c>
    </row>
    <row r="3177" spans="1:23">
      <c r="A3177" t="s">
        <v>471</v>
      </c>
      <c r="B3177" t="str">
        <f t="shared" si="49"/>
        <v>local_gov_budget_MA12_yoy_exceed_expectation_12_-1</v>
      </c>
      <c r="C3177" t="s">
        <v>389</v>
      </c>
      <c r="D3177" t="s">
        <v>329</v>
      </c>
      <c r="E3177">
        <v>12</v>
      </c>
      <c r="F3177">
        <v>-1</v>
      </c>
      <c r="G3177">
        <v>-1</v>
      </c>
      <c r="H3177" t="s">
        <v>460</v>
      </c>
      <c r="I3177" t="s">
        <v>331</v>
      </c>
      <c r="K3177">
        <v>9.480937670374523E-2</v>
      </c>
      <c r="L3177">
        <v>8.7269446591049515E-3</v>
      </c>
      <c r="M3177">
        <v>3.7670154604438608E-2</v>
      </c>
      <c r="N3177">
        <v>0.42307692307692307</v>
      </c>
      <c r="O3177">
        <v>3.4970553328994218E-3</v>
      </c>
      <c r="P3177">
        <v>0.52103561896770811</v>
      </c>
      <c r="Q3177">
        <v>0.60323522576374067</v>
      </c>
      <c r="R3177">
        <v>129</v>
      </c>
      <c r="S3177">
        <v>0</v>
      </c>
      <c r="T3177">
        <v>-0.75240852443565742</v>
      </c>
      <c r="U3177">
        <v>14</v>
      </c>
      <c r="V3177">
        <v>2627</v>
      </c>
      <c r="W3177">
        <v>130</v>
      </c>
    </row>
    <row r="3178" spans="1:23">
      <c r="A3178" t="s">
        <v>471</v>
      </c>
      <c r="B3178" t="str">
        <f t="shared" si="49"/>
        <v>newstarts_area_ytd_yoy_exceed_expectation_12_1</v>
      </c>
      <c r="C3178" t="s">
        <v>446</v>
      </c>
      <c r="D3178" t="s">
        <v>329</v>
      </c>
      <c r="E3178">
        <v>12</v>
      </c>
      <c r="F3178">
        <v>1</v>
      </c>
      <c r="G3178">
        <v>1</v>
      </c>
      <c r="H3178" t="s">
        <v>330</v>
      </c>
      <c r="I3178" t="s">
        <v>331</v>
      </c>
      <c r="K3178">
        <v>-0.55909111526956923</v>
      </c>
      <c r="L3178">
        <v>-6.6305592787251233E-2</v>
      </c>
      <c r="M3178">
        <v>-0.28225837635016121</v>
      </c>
      <c r="N3178">
        <v>0.52348993288590606</v>
      </c>
      <c r="O3178">
        <v>-2.670031891542456E-3</v>
      </c>
      <c r="P3178">
        <v>-0.43453599466522119</v>
      </c>
      <c r="Q3178">
        <v>0.66453215002410237</v>
      </c>
      <c r="R3178">
        <v>148</v>
      </c>
      <c r="S3178">
        <v>0</v>
      </c>
      <c r="T3178">
        <v>-0.72170098255534687</v>
      </c>
      <c r="U3178">
        <v>19</v>
      </c>
      <c r="V3178">
        <v>3008</v>
      </c>
      <c r="W3178">
        <v>149</v>
      </c>
    </row>
    <row r="3179" spans="1:23">
      <c r="A3179" t="s">
        <v>471</v>
      </c>
      <c r="B3179" t="str">
        <f t="shared" si="49"/>
        <v>newstarts_area_ytd_yoy_exceed_expectation_12_-1</v>
      </c>
      <c r="C3179" t="s">
        <v>446</v>
      </c>
      <c r="D3179" t="s">
        <v>329</v>
      </c>
      <c r="E3179">
        <v>12</v>
      </c>
      <c r="F3179">
        <v>-1</v>
      </c>
      <c r="G3179">
        <v>1</v>
      </c>
      <c r="H3179" t="s">
        <v>330</v>
      </c>
      <c r="I3179" t="s">
        <v>331</v>
      </c>
      <c r="K3179">
        <v>0.1733349725342255</v>
      </c>
      <c r="L3179">
        <v>1.348176742963947E-2</v>
      </c>
      <c r="M3179">
        <v>5.7390962437065887E-2</v>
      </c>
      <c r="N3179">
        <v>0.46308724832214759</v>
      </c>
      <c r="O3179">
        <v>3.855240737475184E-3</v>
      </c>
      <c r="P3179">
        <v>0.62474219062338554</v>
      </c>
      <c r="Q3179">
        <v>0.53310224293746256</v>
      </c>
      <c r="R3179">
        <v>148</v>
      </c>
      <c r="S3179">
        <v>0</v>
      </c>
      <c r="T3179">
        <v>-0.61815259557341351</v>
      </c>
      <c r="U3179">
        <v>19</v>
      </c>
      <c r="V3179">
        <v>3008</v>
      </c>
      <c r="W3179">
        <v>149</v>
      </c>
    </row>
    <row r="3180" spans="1:23">
      <c r="A3180" t="s">
        <v>471</v>
      </c>
      <c r="B3180" t="str">
        <f t="shared" si="49"/>
        <v>completed_area_ytd_yoy_exceed_expectation_12_1</v>
      </c>
      <c r="C3180" t="s">
        <v>447</v>
      </c>
      <c r="D3180" t="s">
        <v>329</v>
      </c>
      <c r="E3180">
        <v>12</v>
      </c>
      <c r="F3180">
        <v>1</v>
      </c>
      <c r="G3180">
        <v>1</v>
      </c>
      <c r="H3180" t="s">
        <v>330</v>
      </c>
      <c r="I3180" t="s">
        <v>331</v>
      </c>
      <c r="K3180">
        <v>0.77723555235262864</v>
      </c>
      <c r="L3180">
        <v>4.9355843428926523E-2</v>
      </c>
      <c r="M3180">
        <v>0.21013513366368999</v>
      </c>
      <c r="N3180">
        <v>0.53020134228187921</v>
      </c>
      <c r="O3180">
        <v>6.5698266079170587E-3</v>
      </c>
      <c r="P3180">
        <v>1.077179050722809</v>
      </c>
      <c r="Q3180">
        <v>0.28315293798073249</v>
      </c>
      <c r="R3180">
        <v>148</v>
      </c>
      <c r="S3180">
        <v>0</v>
      </c>
      <c r="T3180">
        <v>-0.57846119339221669</v>
      </c>
      <c r="U3180">
        <v>20</v>
      </c>
      <c r="V3180">
        <v>3008</v>
      </c>
      <c r="W3180">
        <v>149</v>
      </c>
    </row>
    <row r="3181" spans="1:23">
      <c r="A3181" t="s">
        <v>471</v>
      </c>
      <c r="B3181" t="str">
        <f t="shared" si="49"/>
        <v>completed_area_ytd_yoy_exceed_expectation_12_-1</v>
      </c>
      <c r="C3181" t="s">
        <v>447</v>
      </c>
      <c r="D3181" t="s">
        <v>329</v>
      </c>
      <c r="E3181">
        <v>12</v>
      </c>
      <c r="F3181">
        <v>-1</v>
      </c>
      <c r="G3181">
        <v>1</v>
      </c>
      <c r="H3181" t="s">
        <v>330</v>
      </c>
      <c r="I3181" t="s">
        <v>331</v>
      </c>
      <c r="K3181">
        <v>-0.7089109468520095</v>
      </c>
      <c r="L3181">
        <v>-9.8225579066651636E-2</v>
      </c>
      <c r="M3181">
        <v>-0.41820063750074837</v>
      </c>
      <c r="N3181">
        <v>0.4563758389261745</v>
      </c>
      <c r="O3181">
        <v>-5.598814124441299E-3</v>
      </c>
      <c r="P3181">
        <v>-0.94139938843237458</v>
      </c>
      <c r="Q3181">
        <v>0.348034279427757</v>
      </c>
      <c r="R3181">
        <v>148</v>
      </c>
      <c r="S3181">
        <v>0</v>
      </c>
      <c r="T3181">
        <v>-0.74574117822018493</v>
      </c>
      <c r="U3181">
        <v>20</v>
      </c>
      <c r="V3181">
        <v>3008</v>
      </c>
      <c r="W3181">
        <v>149</v>
      </c>
    </row>
    <row r="3182" spans="1:23">
      <c r="A3182" t="s">
        <v>471</v>
      </c>
      <c r="B3182" t="str">
        <f t="shared" si="49"/>
        <v>sold_area_ytd_yoy_exceed_expectation_12_1</v>
      </c>
      <c r="C3182" t="s">
        <v>392</v>
      </c>
      <c r="D3182" t="s">
        <v>329</v>
      </c>
      <c r="E3182">
        <v>12</v>
      </c>
      <c r="F3182">
        <v>1</v>
      </c>
      <c r="G3182">
        <v>-1</v>
      </c>
      <c r="H3182" t="s">
        <v>330</v>
      </c>
      <c r="I3182" t="s">
        <v>331</v>
      </c>
      <c r="K3182">
        <v>-0.51550158998818052</v>
      </c>
      <c r="L3182">
        <v>-5.8901968626187573E-2</v>
      </c>
      <c r="M3182">
        <v>-0.25073643537385187</v>
      </c>
      <c r="N3182">
        <v>0.51006711409395977</v>
      </c>
      <c r="O3182">
        <v>-1.9993836280541022E-3</v>
      </c>
      <c r="P3182">
        <v>-0.32197143902141429</v>
      </c>
      <c r="Q3182">
        <v>0.74792865157066024</v>
      </c>
      <c r="R3182">
        <v>148</v>
      </c>
      <c r="S3182">
        <v>0</v>
      </c>
      <c r="T3182">
        <v>-0.66123205182917977</v>
      </c>
      <c r="U3182">
        <v>11</v>
      </c>
      <c r="V3182">
        <v>3008</v>
      </c>
      <c r="W3182">
        <v>149</v>
      </c>
    </row>
    <row r="3183" spans="1:23">
      <c r="A3183" t="s">
        <v>471</v>
      </c>
      <c r="B3183" t="str">
        <f t="shared" si="49"/>
        <v>sold_area_ytd_yoy_exceed_expectation_12_-1</v>
      </c>
      <c r="C3183" t="s">
        <v>392</v>
      </c>
      <c r="D3183" t="s">
        <v>329</v>
      </c>
      <c r="E3183">
        <v>12</v>
      </c>
      <c r="F3183">
        <v>-1</v>
      </c>
      <c r="G3183">
        <v>-1</v>
      </c>
      <c r="H3183" t="s">
        <v>330</v>
      </c>
      <c r="I3183" t="s">
        <v>331</v>
      </c>
      <c r="K3183">
        <v>6.7771954386086408E-2</v>
      </c>
      <c r="L3183">
        <v>5.5086999595199693E-3</v>
      </c>
      <c r="M3183">
        <v>2.344967109944826E-2</v>
      </c>
      <c r="N3183">
        <v>0.48322147651006708</v>
      </c>
      <c r="O3183">
        <v>3.31295559620452E-3</v>
      </c>
      <c r="P3183">
        <v>0.53009424396234595</v>
      </c>
      <c r="Q3183">
        <v>0.59684097770247568</v>
      </c>
      <c r="R3183">
        <v>148</v>
      </c>
      <c r="S3183">
        <v>0</v>
      </c>
      <c r="T3183">
        <v>-0.7560601538734264</v>
      </c>
      <c r="U3183">
        <v>11</v>
      </c>
      <c r="V3183">
        <v>3008</v>
      </c>
      <c r="W3183">
        <v>149</v>
      </c>
    </row>
    <row r="3184" spans="1:23">
      <c r="A3184" t="s">
        <v>471</v>
      </c>
      <c r="B3184" t="str">
        <f t="shared" si="49"/>
        <v>CN_BOND_1Y_exceed_expectation_12_1</v>
      </c>
      <c r="C3184" t="s">
        <v>448</v>
      </c>
      <c r="D3184" t="s">
        <v>329</v>
      </c>
      <c r="E3184">
        <v>12</v>
      </c>
      <c r="F3184">
        <v>1</v>
      </c>
      <c r="G3184">
        <v>-1</v>
      </c>
      <c r="H3184" t="s">
        <v>330</v>
      </c>
      <c r="I3184" t="s">
        <v>331</v>
      </c>
      <c r="K3184">
        <v>-0.71699792533059536</v>
      </c>
      <c r="L3184">
        <v>-0.1003516235267482</v>
      </c>
      <c r="M3184">
        <v>-0.42725833618843378</v>
      </c>
      <c r="N3184">
        <v>0.50335570469798663</v>
      </c>
      <c r="O3184">
        <v>-5.6892431989720802E-3</v>
      </c>
      <c r="P3184">
        <v>-0.94238709852323443</v>
      </c>
      <c r="Q3184">
        <v>0.34753023559888963</v>
      </c>
      <c r="R3184">
        <v>148</v>
      </c>
      <c r="S3184">
        <v>0</v>
      </c>
      <c r="T3184">
        <v>-0.793664118079353</v>
      </c>
      <c r="U3184">
        <v>21</v>
      </c>
      <c r="V3184">
        <v>3008</v>
      </c>
      <c r="W3184">
        <v>149</v>
      </c>
    </row>
    <row r="3185" spans="1:23">
      <c r="A3185" t="s">
        <v>471</v>
      </c>
      <c r="B3185" t="str">
        <f t="shared" si="49"/>
        <v>CN_BOND_1Y_exceed_expectation_12_-1</v>
      </c>
      <c r="C3185" t="s">
        <v>448</v>
      </c>
      <c r="D3185" t="s">
        <v>329</v>
      </c>
      <c r="E3185">
        <v>12</v>
      </c>
      <c r="F3185">
        <v>-1</v>
      </c>
      <c r="G3185">
        <v>-1</v>
      </c>
      <c r="H3185" t="s">
        <v>330</v>
      </c>
      <c r="I3185" t="s">
        <v>331</v>
      </c>
      <c r="K3185">
        <v>0.8280212777931355</v>
      </c>
      <c r="L3185">
        <v>5.1835675812260451E-2</v>
      </c>
      <c r="M3185">
        <v>0.22069622617362261</v>
      </c>
      <c r="N3185">
        <v>0.48322147651006708</v>
      </c>
      <c r="O3185">
        <v>6.8751581414491589E-3</v>
      </c>
      <c r="P3185">
        <v>1.100599122678511</v>
      </c>
      <c r="Q3185">
        <v>0.27285802231661982</v>
      </c>
      <c r="R3185">
        <v>148</v>
      </c>
      <c r="S3185">
        <v>0</v>
      </c>
      <c r="T3185">
        <v>-0.55720677444323397</v>
      </c>
      <c r="U3185">
        <v>21</v>
      </c>
      <c r="V3185">
        <v>3008</v>
      </c>
      <c r="W3185">
        <v>149</v>
      </c>
    </row>
    <row r="3186" spans="1:23">
      <c r="A3186" t="s">
        <v>471</v>
      </c>
      <c r="B3186" t="str">
        <f t="shared" si="49"/>
        <v>CN_BOND_10Y_exceed_expectation_12_1</v>
      </c>
      <c r="C3186" t="s">
        <v>449</v>
      </c>
      <c r="D3186" t="s">
        <v>329</v>
      </c>
      <c r="E3186">
        <v>12</v>
      </c>
      <c r="F3186">
        <v>1</v>
      </c>
      <c r="G3186">
        <v>-1</v>
      </c>
      <c r="H3186" t="s">
        <v>330</v>
      </c>
      <c r="I3186" t="s">
        <v>331</v>
      </c>
      <c r="K3186">
        <v>-0.67535664165912346</v>
      </c>
      <c r="L3186">
        <v>-8.9945709015609387E-2</v>
      </c>
      <c r="M3186">
        <v>-0.38293103873552148</v>
      </c>
      <c r="N3186">
        <v>0.48993288590604028</v>
      </c>
      <c r="O3186">
        <v>-4.6834155783892798E-3</v>
      </c>
      <c r="P3186">
        <v>-0.7631371215549213</v>
      </c>
      <c r="Q3186">
        <v>0.44659633408988803</v>
      </c>
      <c r="R3186">
        <v>148</v>
      </c>
      <c r="S3186">
        <v>0</v>
      </c>
      <c r="T3186">
        <v>-0.70798702262002866</v>
      </c>
      <c r="U3186">
        <v>14</v>
      </c>
      <c r="V3186">
        <v>3008</v>
      </c>
      <c r="W3186">
        <v>149</v>
      </c>
    </row>
    <row r="3187" spans="1:23">
      <c r="A3187" t="s">
        <v>471</v>
      </c>
      <c r="B3187" t="str">
        <f t="shared" si="49"/>
        <v>CN_BOND_10Y_exceed_expectation_12_-1</v>
      </c>
      <c r="C3187" t="s">
        <v>449</v>
      </c>
      <c r="D3187" t="s">
        <v>329</v>
      </c>
      <c r="E3187">
        <v>12</v>
      </c>
      <c r="F3187">
        <v>-1</v>
      </c>
      <c r="G3187">
        <v>-1</v>
      </c>
      <c r="H3187" t="s">
        <v>330</v>
      </c>
      <c r="I3187" t="s">
        <v>331</v>
      </c>
      <c r="K3187">
        <v>0.59354504216306481</v>
      </c>
      <c r="L3187">
        <v>3.9808577835029668E-2</v>
      </c>
      <c r="M3187">
        <v>0.16947934735059239</v>
      </c>
      <c r="N3187">
        <v>0.49664429530201343</v>
      </c>
      <c r="O3187">
        <v>6.050989881522595E-3</v>
      </c>
      <c r="P3187">
        <v>0.95184420089467481</v>
      </c>
      <c r="Q3187">
        <v>0.34272789443470231</v>
      </c>
      <c r="R3187">
        <v>148</v>
      </c>
      <c r="S3187">
        <v>0</v>
      </c>
      <c r="T3187">
        <v>-0.6784963625820285</v>
      </c>
      <c r="U3187">
        <v>14</v>
      </c>
      <c r="V3187">
        <v>3008</v>
      </c>
      <c r="W3187">
        <v>149</v>
      </c>
    </row>
    <row r="3188" spans="1:23">
      <c r="A3188" t="s">
        <v>471</v>
      </c>
      <c r="B3188" t="str">
        <f t="shared" si="49"/>
        <v>TERM_SPREAD_exceed_expectation_12_1</v>
      </c>
      <c r="C3188" t="s">
        <v>450</v>
      </c>
      <c r="D3188" t="s">
        <v>329</v>
      </c>
      <c r="E3188">
        <v>12</v>
      </c>
      <c r="F3188">
        <v>1</v>
      </c>
      <c r="G3188">
        <v>1</v>
      </c>
      <c r="H3188" t="s">
        <v>330</v>
      </c>
      <c r="I3188" t="s">
        <v>331</v>
      </c>
      <c r="K3188">
        <v>0.5946335257515396</v>
      </c>
      <c r="L3188">
        <v>3.9868061509263919E-2</v>
      </c>
      <c r="M3188">
        <v>0.1697326081779448</v>
      </c>
      <c r="N3188">
        <v>0.4563758389261745</v>
      </c>
      <c r="O3188">
        <v>5.8687171155018788E-3</v>
      </c>
      <c r="P3188">
        <v>0.95312476866413598</v>
      </c>
      <c r="Q3188">
        <v>0.34208092827049252</v>
      </c>
      <c r="R3188">
        <v>148</v>
      </c>
      <c r="S3188">
        <v>0</v>
      </c>
      <c r="T3188">
        <v>-0.55990124791002527</v>
      </c>
      <c r="U3188">
        <v>29</v>
      </c>
      <c r="V3188">
        <v>3008</v>
      </c>
      <c r="W3188">
        <v>149</v>
      </c>
    </row>
    <row r="3189" spans="1:23">
      <c r="A3189" t="s">
        <v>471</v>
      </c>
      <c r="B3189" t="str">
        <f t="shared" si="49"/>
        <v>TERM_SPREAD_exceed_expectation_12_-1</v>
      </c>
      <c r="C3189" t="s">
        <v>450</v>
      </c>
      <c r="D3189" t="s">
        <v>329</v>
      </c>
      <c r="E3189">
        <v>12</v>
      </c>
      <c r="F3189">
        <v>-1</v>
      </c>
      <c r="G3189">
        <v>1</v>
      </c>
      <c r="H3189" t="s">
        <v>330</v>
      </c>
      <c r="I3189" t="s">
        <v>331</v>
      </c>
      <c r="K3189">
        <v>-0.67557824051676163</v>
      </c>
      <c r="L3189">
        <v>-8.9997766940055457E-2</v>
      </c>
      <c r="M3189">
        <v>-0.38315270757212339</v>
      </c>
      <c r="N3189">
        <v>0.53020134228187921</v>
      </c>
      <c r="O3189">
        <v>-4.8265756618054087E-3</v>
      </c>
      <c r="P3189">
        <v>-0.8071465888079753</v>
      </c>
      <c r="Q3189">
        <v>0.42087728298153543</v>
      </c>
      <c r="R3189">
        <v>148</v>
      </c>
      <c r="S3189">
        <v>0</v>
      </c>
      <c r="T3189">
        <v>-0.82879326299751921</v>
      </c>
      <c r="U3189">
        <v>29</v>
      </c>
      <c r="V3189">
        <v>3008</v>
      </c>
      <c r="W3189">
        <v>149</v>
      </c>
    </row>
    <row r="3190" spans="1:23">
      <c r="A3190" t="s">
        <v>471</v>
      </c>
      <c r="B3190" t="str">
        <f t="shared" si="49"/>
        <v>US_BOND_5Y_exceed_expectation_12_1</v>
      </c>
      <c r="C3190" t="s">
        <v>338</v>
      </c>
      <c r="D3190" t="s">
        <v>329</v>
      </c>
      <c r="E3190">
        <v>12</v>
      </c>
      <c r="F3190">
        <v>1</v>
      </c>
      <c r="G3190">
        <v>1</v>
      </c>
      <c r="H3190" t="s">
        <v>330</v>
      </c>
      <c r="I3190" t="s">
        <v>331</v>
      </c>
      <c r="K3190">
        <v>6.4850814095272833</v>
      </c>
      <c r="L3190">
        <v>0.18368790270668001</v>
      </c>
      <c r="M3190">
        <v>0.78298404873548566</v>
      </c>
      <c r="N3190">
        <v>0.61073825503355705</v>
      </c>
      <c r="O3190">
        <v>1.6246140700181828E-2</v>
      </c>
      <c r="P3190">
        <v>2.680975509161462</v>
      </c>
      <c r="Q3190">
        <v>8.1739028551184312E-3</v>
      </c>
      <c r="R3190">
        <v>148</v>
      </c>
      <c r="S3190">
        <v>1</v>
      </c>
      <c r="T3190">
        <v>-0.48942520850747301</v>
      </c>
      <c r="U3190">
        <v>25</v>
      </c>
      <c r="V3190">
        <v>3008</v>
      </c>
      <c r="W3190">
        <v>149</v>
      </c>
    </row>
    <row r="3191" spans="1:23">
      <c r="A3191" t="s">
        <v>471</v>
      </c>
      <c r="B3191" t="str">
        <f t="shared" si="49"/>
        <v>US_BOND_5Y_exceed_expectation_12_-1</v>
      </c>
      <c r="C3191" t="s">
        <v>338</v>
      </c>
      <c r="D3191" t="s">
        <v>329</v>
      </c>
      <c r="E3191">
        <v>12</v>
      </c>
      <c r="F3191">
        <v>-1</v>
      </c>
      <c r="G3191">
        <v>1</v>
      </c>
      <c r="H3191" t="s">
        <v>330</v>
      </c>
      <c r="I3191" t="s">
        <v>331</v>
      </c>
      <c r="K3191">
        <v>-0.93088467768743399</v>
      </c>
      <c r="L3191">
        <v>-0.2005643921025724</v>
      </c>
      <c r="M3191">
        <v>-0.85492140444005793</v>
      </c>
      <c r="N3191">
        <v>0.36912751677852351</v>
      </c>
      <c r="O3191">
        <v>-1.5207405062193939E-2</v>
      </c>
      <c r="P3191">
        <v>-2.6083079686292852</v>
      </c>
      <c r="Q3191">
        <v>1.003210240362256E-2</v>
      </c>
      <c r="R3191">
        <v>148</v>
      </c>
      <c r="S3191">
        <v>1</v>
      </c>
      <c r="T3191">
        <v>-0.95212063166210759</v>
      </c>
      <c r="U3191">
        <v>25</v>
      </c>
      <c r="V3191">
        <v>3008</v>
      </c>
      <c r="W3191">
        <v>149</v>
      </c>
    </row>
    <row r="3192" spans="1:23">
      <c r="A3192" t="s">
        <v>471</v>
      </c>
      <c r="B3192" t="str">
        <f t="shared" si="49"/>
        <v>US_BOND_10Y_exceed_expectation_12_1</v>
      </c>
      <c r="C3192" t="s">
        <v>336</v>
      </c>
      <c r="D3192" t="s">
        <v>329</v>
      </c>
      <c r="E3192">
        <v>12</v>
      </c>
      <c r="F3192">
        <v>1</v>
      </c>
      <c r="G3192">
        <v>1</v>
      </c>
      <c r="H3192" t="s">
        <v>330</v>
      </c>
      <c r="I3192" t="s">
        <v>331</v>
      </c>
      <c r="K3192">
        <v>2.5245510548456829</v>
      </c>
      <c r="L3192">
        <v>0.1113081372927756</v>
      </c>
      <c r="M3192">
        <v>0.47410455897150328</v>
      </c>
      <c r="N3192">
        <v>0.63087248322147649</v>
      </c>
      <c r="O3192">
        <v>1.117425542675775E-2</v>
      </c>
      <c r="P3192">
        <v>1.8532158174854529</v>
      </c>
      <c r="Q3192">
        <v>6.5842587226256161E-2</v>
      </c>
      <c r="R3192">
        <v>148</v>
      </c>
      <c r="S3192">
        <v>0</v>
      </c>
      <c r="T3192">
        <v>-0.64639179132884639</v>
      </c>
      <c r="U3192">
        <v>21</v>
      </c>
      <c r="V3192">
        <v>3008</v>
      </c>
      <c r="W3192">
        <v>149</v>
      </c>
    </row>
    <row r="3193" spans="1:23">
      <c r="A3193" t="s">
        <v>471</v>
      </c>
      <c r="B3193" t="str">
        <f t="shared" si="49"/>
        <v>US_BOND_10Y_exceed_expectation_12_-1</v>
      </c>
      <c r="C3193" t="s">
        <v>336</v>
      </c>
      <c r="D3193" t="s">
        <v>329</v>
      </c>
      <c r="E3193">
        <v>12</v>
      </c>
      <c r="F3193">
        <v>-1</v>
      </c>
      <c r="G3193">
        <v>1</v>
      </c>
      <c r="H3193" t="s">
        <v>330</v>
      </c>
      <c r="I3193" t="s">
        <v>331</v>
      </c>
      <c r="K3193">
        <v>-0.85321994032572668</v>
      </c>
      <c r="L3193">
        <v>-0.14849695929847539</v>
      </c>
      <c r="M3193">
        <v>-0.63250618606284459</v>
      </c>
      <c r="N3193">
        <v>0.35570469798657722</v>
      </c>
      <c r="O3193">
        <v>-1.0119137650548249E-2</v>
      </c>
      <c r="P3193">
        <v>-1.678178790824312</v>
      </c>
      <c r="Q3193">
        <v>9.5422579182321929E-2</v>
      </c>
      <c r="R3193">
        <v>148</v>
      </c>
      <c r="S3193">
        <v>0</v>
      </c>
      <c r="T3193">
        <v>-0.94108293346205696</v>
      </c>
      <c r="U3193">
        <v>21</v>
      </c>
      <c r="V3193">
        <v>3008</v>
      </c>
      <c r="W3193">
        <v>149</v>
      </c>
    </row>
    <row r="3194" spans="1:23">
      <c r="A3194" t="s">
        <v>471</v>
      </c>
      <c r="B3194" t="str">
        <f t="shared" si="49"/>
        <v>CNY_INDEX_exceed_expectation_12_1</v>
      </c>
      <c r="C3194" t="s">
        <v>388</v>
      </c>
      <c r="D3194" t="s">
        <v>329</v>
      </c>
      <c r="E3194">
        <v>12</v>
      </c>
      <c r="F3194">
        <v>1</v>
      </c>
      <c r="G3194">
        <v>-1</v>
      </c>
      <c r="H3194" t="s">
        <v>461</v>
      </c>
      <c r="I3194" t="s">
        <v>331</v>
      </c>
      <c r="K3194">
        <v>-0.56745817296120427</v>
      </c>
      <c r="L3194">
        <v>-9.8531752587204147E-2</v>
      </c>
      <c r="M3194">
        <v>-0.43497685535465558</v>
      </c>
      <c r="N3194">
        <v>0.45544554455445552</v>
      </c>
      <c r="O3194">
        <v>-5.7915123431395536E-3</v>
      </c>
      <c r="P3194">
        <v>-0.82970752852033103</v>
      </c>
      <c r="Q3194">
        <v>0.4086804579505473</v>
      </c>
      <c r="R3194">
        <v>100</v>
      </c>
      <c r="S3194">
        <v>0</v>
      </c>
      <c r="T3194">
        <v>-0.69186286711241363</v>
      </c>
      <c r="U3194">
        <v>17</v>
      </c>
      <c r="V3194">
        <v>2036</v>
      </c>
      <c r="W3194">
        <v>101</v>
      </c>
    </row>
    <row r="3195" spans="1:23">
      <c r="A3195" t="s">
        <v>471</v>
      </c>
      <c r="B3195" t="str">
        <f t="shared" si="49"/>
        <v>CNY_INDEX_exceed_expectation_12_-1</v>
      </c>
      <c r="C3195" t="s">
        <v>388</v>
      </c>
      <c r="D3195" t="s">
        <v>329</v>
      </c>
      <c r="E3195">
        <v>12</v>
      </c>
      <c r="F3195">
        <v>-1</v>
      </c>
      <c r="G3195">
        <v>-1</v>
      </c>
      <c r="H3195" t="s">
        <v>461</v>
      </c>
      <c r="I3195" t="s">
        <v>331</v>
      </c>
      <c r="K3195">
        <v>0.52674435629807359</v>
      </c>
      <c r="L3195">
        <v>5.3768334879152668E-2</v>
      </c>
      <c r="M3195">
        <v>0.2373649164789865</v>
      </c>
      <c r="N3195">
        <v>0.54455445544554459</v>
      </c>
      <c r="O3195">
        <v>6.6975202781652731E-3</v>
      </c>
      <c r="P3195">
        <v>0.93880410489689148</v>
      </c>
      <c r="Q3195">
        <v>0.35009337254975831</v>
      </c>
      <c r="R3195">
        <v>100</v>
      </c>
      <c r="S3195">
        <v>0</v>
      </c>
      <c r="T3195">
        <v>-0.43895783772342112</v>
      </c>
      <c r="U3195">
        <v>17</v>
      </c>
      <c r="V3195">
        <v>2036</v>
      </c>
      <c r="W3195">
        <v>101</v>
      </c>
    </row>
    <row r="3196" spans="1:23">
      <c r="A3196" t="s">
        <v>471</v>
      </c>
      <c r="B3196" t="str">
        <f t="shared" si="49"/>
        <v>USD_INDEX_exceed_expectation_12_1</v>
      </c>
      <c r="C3196" t="s">
        <v>452</v>
      </c>
      <c r="D3196" t="s">
        <v>329</v>
      </c>
      <c r="E3196">
        <v>12</v>
      </c>
      <c r="F3196">
        <v>1</v>
      </c>
      <c r="G3196">
        <v>1</v>
      </c>
      <c r="H3196" t="s">
        <v>330</v>
      </c>
      <c r="I3196" t="s">
        <v>331</v>
      </c>
      <c r="K3196">
        <v>-0.10833181851475469</v>
      </c>
      <c r="L3196">
        <v>-9.5599362624703144E-3</v>
      </c>
      <c r="M3196">
        <v>-4.0694017138107122E-2</v>
      </c>
      <c r="N3196">
        <v>0.48993288590604028</v>
      </c>
      <c r="O3196">
        <v>2.0807238110000571E-3</v>
      </c>
      <c r="P3196">
        <v>0.33277279495234358</v>
      </c>
      <c r="Q3196">
        <v>0.73977669479893493</v>
      </c>
      <c r="R3196">
        <v>148</v>
      </c>
      <c r="S3196">
        <v>0</v>
      </c>
      <c r="T3196">
        <v>-0.60524919487336659</v>
      </c>
      <c r="U3196">
        <v>24</v>
      </c>
      <c r="V3196">
        <v>3008</v>
      </c>
      <c r="W3196">
        <v>149</v>
      </c>
    </row>
    <row r="3197" spans="1:23">
      <c r="A3197" t="s">
        <v>471</v>
      </c>
      <c r="B3197" t="str">
        <f t="shared" si="49"/>
        <v>USD_INDEX_exceed_expectation_12_-1</v>
      </c>
      <c r="C3197" t="s">
        <v>452</v>
      </c>
      <c r="D3197" t="s">
        <v>329</v>
      </c>
      <c r="E3197">
        <v>12</v>
      </c>
      <c r="F3197">
        <v>-1</v>
      </c>
      <c r="G3197">
        <v>1</v>
      </c>
      <c r="H3197" t="s">
        <v>330</v>
      </c>
      <c r="I3197" t="s">
        <v>331</v>
      </c>
      <c r="K3197">
        <v>-0.41981353052931297</v>
      </c>
      <c r="L3197">
        <v>-4.4584026124458109E-2</v>
      </c>
      <c r="M3197">
        <v>-0.1897819267181696</v>
      </c>
      <c r="N3197">
        <v>0.48993288590604028</v>
      </c>
      <c r="O3197">
        <v>-8.1106327779771105E-4</v>
      </c>
      <c r="P3197">
        <v>-0.13159116913698921</v>
      </c>
      <c r="Q3197">
        <v>0.89548638804061909</v>
      </c>
      <c r="R3197">
        <v>148</v>
      </c>
      <c r="S3197">
        <v>0</v>
      </c>
      <c r="T3197">
        <v>-0.63609332782100958</v>
      </c>
      <c r="U3197">
        <v>24</v>
      </c>
      <c r="V3197">
        <v>3008</v>
      </c>
      <c r="W3197">
        <v>149</v>
      </c>
    </row>
    <row r="3198" spans="1:23">
      <c r="A3198" t="s">
        <v>471</v>
      </c>
      <c r="B3198" t="str">
        <f t="shared" si="49"/>
        <v>DR007_exceed_expectation_12_1</v>
      </c>
      <c r="C3198" t="s">
        <v>387</v>
      </c>
      <c r="D3198" t="s">
        <v>329</v>
      </c>
      <c r="E3198">
        <v>12</v>
      </c>
      <c r="F3198">
        <v>1</v>
      </c>
      <c r="G3198">
        <v>1</v>
      </c>
      <c r="H3198" t="s">
        <v>330</v>
      </c>
      <c r="I3198" t="s">
        <v>331</v>
      </c>
      <c r="K3198">
        <v>-0.51316929953036483</v>
      </c>
      <c r="L3198">
        <v>-5.8523271508070018E-2</v>
      </c>
      <c r="M3198">
        <v>-0.24912419120035531</v>
      </c>
      <c r="N3198">
        <v>0.57046979865771807</v>
      </c>
      <c r="O3198">
        <v>-2.0284283922442649E-3</v>
      </c>
      <c r="P3198">
        <v>-0.33524809638802139</v>
      </c>
      <c r="Q3198">
        <v>0.73791265850155852</v>
      </c>
      <c r="R3198">
        <v>148</v>
      </c>
      <c r="S3198">
        <v>0</v>
      </c>
      <c r="T3198">
        <v>-0.8369309696536763</v>
      </c>
      <c r="U3198">
        <v>24</v>
      </c>
      <c r="V3198">
        <v>3008</v>
      </c>
      <c r="W3198">
        <v>149</v>
      </c>
    </row>
    <row r="3199" spans="1:23">
      <c r="A3199" t="s">
        <v>471</v>
      </c>
      <c r="B3199" t="str">
        <f t="shared" si="49"/>
        <v>DR007_exceed_expectation_12_-1</v>
      </c>
      <c r="C3199" t="s">
        <v>387</v>
      </c>
      <c r="D3199" t="s">
        <v>329</v>
      </c>
      <c r="E3199">
        <v>12</v>
      </c>
      <c r="F3199">
        <v>-1</v>
      </c>
      <c r="G3199">
        <v>1</v>
      </c>
      <c r="H3199" t="s">
        <v>330</v>
      </c>
      <c r="I3199" t="s">
        <v>331</v>
      </c>
      <c r="K3199">
        <v>6.26565121226208E-2</v>
      </c>
      <c r="L3199">
        <v>5.1042467899484736E-3</v>
      </c>
      <c r="M3199">
        <v>2.172796086865339E-2</v>
      </c>
      <c r="N3199">
        <v>0.41610738255033558</v>
      </c>
      <c r="O3199">
        <v>3.2397285461200549E-3</v>
      </c>
      <c r="P3199">
        <v>0.51455720998458909</v>
      </c>
      <c r="Q3199">
        <v>0.60763002277922284</v>
      </c>
      <c r="R3199">
        <v>148</v>
      </c>
      <c r="S3199">
        <v>0</v>
      </c>
      <c r="T3199">
        <v>-0.65955180069064079</v>
      </c>
      <c r="U3199">
        <v>24</v>
      </c>
      <c r="V3199">
        <v>3008</v>
      </c>
      <c r="W3199">
        <v>149</v>
      </c>
    </row>
    <row r="3200" spans="1:23">
      <c r="A3200" t="s">
        <v>471</v>
      </c>
      <c r="B3200" t="str">
        <f t="shared" si="49"/>
        <v>CREDIT_SPREAD_exceed_expectation_12_1</v>
      </c>
      <c r="C3200" t="s">
        <v>453</v>
      </c>
      <c r="D3200" t="s">
        <v>329</v>
      </c>
      <c r="E3200">
        <v>12</v>
      </c>
      <c r="F3200">
        <v>1</v>
      </c>
      <c r="G3200">
        <v>1</v>
      </c>
      <c r="H3200" t="s">
        <v>462</v>
      </c>
      <c r="I3200" t="s">
        <v>331</v>
      </c>
      <c r="K3200">
        <v>-0.23529066218091521</v>
      </c>
      <c r="L3200">
        <v>-2.3271234840010369E-2</v>
      </c>
      <c r="M3200">
        <v>-9.9571670552374564E-2</v>
      </c>
      <c r="N3200">
        <v>0.43661971830985907</v>
      </c>
      <c r="O3200">
        <v>8.4392968137333795E-4</v>
      </c>
      <c r="P3200">
        <v>0.13421963540999829</v>
      </c>
      <c r="Q3200">
        <v>0.89342029251458932</v>
      </c>
      <c r="R3200">
        <v>141</v>
      </c>
      <c r="S3200">
        <v>0</v>
      </c>
      <c r="T3200">
        <v>-0.66705040884135902</v>
      </c>
      <c r="U3200">
        <v>36</v>
      </c>
      <c r="V3200">
        <v>2871</v>
      </c>
      <c r="W3200">
        <v>142</v>
      </c>
    </row>
    <row r="3201" spans="1:23">
      <c r="A3201" t="s">
        <v>471</v>
      </c>
      <c r="B3201" t="str">
        <f t="shared" si="49"/>
        <v>CREDIT_SPREAD_exceed_expectation_12_-1</v>
      </c>
      <c r="C3201" t="s">
        <v>453</v>
      </c>
      <c r="D3201" t="s">
        <v>329</v>
      </c>
      <c r="E3201">
        <v>12</v>
      </c>
      <c r="F3201">
        <v>-1</v>
      </c>
      <c r="G3201">
        <v>1</v>
      </c>
      <c r="H3201" t="s">
        <v>462</v>
      </c>
      <c r="I3201" t="s">
        <v>331</v>
      </c>
      <c r="K3201">
        <v>-0.29835244909676861</v>
      </c>
      <c r="L3201">
        <v>-3.0621897862161521E-2</v>
      </c>
      <c r="M3201">
        <v>-0.13102328031073451</v>
      </c>
      <c r="N3201">
        <v>0.54929577464788737</v>
      </c>
      <c r="O3201">
        <v>2.194761281025897E-4</v>
      </c>
      <c r="P3201">
        <v>3.5637750281504683E-2</v>
      </c>
      <c r="Q3201">
        <v>0.9716216102163624</v>
      </c>
      <c r="R3201">
        <v>141</v>
      </c>
      <c r="S3201">
        <v>0</v>
      </c>
      <c r="T3201">
        <v>-0.74343770376452734</v>
      </c>
      <c r="U3201">
        <v>36</v>
      </c>
      <c r="V3201">
        <v>2871</v>
      </c>
      <c r="W3201">
        <v>142</v>
      </c>
    </row>
    <row r="3202" spans="1:23">
      <c r="A3202" t="s">
        <v>471</v>
      </c>
      <c r="B3202" t="str">
        <f t="shared" si="49"/>
        <v>electricity_yoy_exceed_expectation_24_1</v>
      </c>
      <c r="C3202" t="s">
        <v>435</v>
      </c>
      <c r="D3202" t="s">
        <v>329</v>
      </c>
      <c r="E3202">
        <v>24</v>
      </c>
      <c r="F3202">
        <v>1</v>
      </c>
      <c r="G3202">
        <v>-1</v>
      </c>
      <c r="H3202" t="s">
        <v>330</v>
      </c>
      <c r="I3202" t="s">
        <v>331</v>
      </c>
      <c r="K3202">
        <v>-0.45559439257031831</v>
      </c>
      <c r="L3202">
        <v>-4.9665504778435683E-2</v>
      </c>
      <c r="M3202">
        <v>-0.2114140458098773</v>
      </c>
      <c r="N3202">
        <v>0.52348993288590606</v>
      </c>
      <c r="O3202">
        <v>-1.267286532924439E-3</v>
      </c>
      <c r="P3202">
        <v>-0.20696599760949411</v>
      </c>
      <c r="Q3202">
        <v>0.83632089234269302</v>
      </c>
      <c r="R3202">
        <v>148</v>
      </c>
      <c r="S3202">
        <v>0</v>
      </c>
      <c r="T3202">
        <v>-0.61834229138454189</v>
      </c>
      <c r="U3202">
        <v>27</v>
      </c>
      <c r="V3202">
        <v>3008</v>
      </c>
      <c r="W3202">
        <v>149</v>
      </c>
    </row>
    <row r="3203" spans="1:23">
      <c r="A3203" t="s">
        <v>471</v>
      </c>
      <c r="B3203" t="str">
        <f t="shared" ref="B3203:B3266" si="50">C3203&amp;"_"&amp;D3203&amp;"_"&amp;E3203&amp;"_"&amp;F3203</f>
        <v>electricity_yoy_exceed_expectation_24_-1</v>
      </c>
      <c r="C3203" t="s">
        <v>435</v>
      </c>
      <c r="D3203" t="s">
        <v>329</v>
      </c>
      <c r="E3203">
        <v>24</v>
      </c>
      <c r="F3203">
        <v>-1</v>
      </c>
      <c r="G3203">
        <v>-1</v>
      </c>
      <c r="H3203" t="s">
        <v>330</v>
      </c>
      <c r="I3203" t="s">
        <v>331</v>
      </c>
      <c r="K3203">
        <v>-4.9727249140990248E-2</v>
      </c>
      <c r="L3203">
        <v>-4.2640114410175123E-3</v>
      </c>
      <c r="M3203">
        <v>-1.815086575978038E-2</v>
      </c>
      <c r="N3203">
        <v>0.46308724832214759</v>
      </c>
      <c r="O3203">
        <v>2.4756340546421289E-3</v>
      </c>
      <c r="P3203">
        <v>0.39764082707207299</v>
      </c>
      <c r="Q3203">
        <v>0.69146789828947841</v>
      </c>
      <c r="R3203">
        <v>148</v>
      </c>
      <c r="S3203">
        <v>0</v>
      </c>
      <c r="T3203">
        <v>-0.58834566635072494</v>
      </c>
      <c r="U3203">
        <v>27</v>
      </c>
      <c r="V3203">
        <v>3008</v>
      </c>
      <c r="W3203">
        <v>149</v>
      </c>
    </row>
    <row r="3204" spans="1:23">
      <c r="A3204" t="s">
        <v>471</v>
      </c>
      <c r="B3204" t="str">
        <f t="shared" si="50"/>
        <v>electricity_ytd_yoy_exceed_expectation_24_1</v>
      </c>
      <c r="C3204" t="s">
        <v>436</v>
      </c>
      <c r="D3204" t="s">
        <v>329</v>
      </c>
      <c r="E3204">
        <v>24</v>
      </c>
      <c r="F3204">
        <v>1</v>
      </c>
      <c r="G3204">
        <v>-1</v>
      </c>
      <c r="H3204" t="s">
        <v>330</v>
      </c>
      <c r="I3204" t="s">
        <v>331</v>
      </c>
      <c r="K3204">
        <v>0.28375696847167009</v>
      </c>
      <c r="L3204">
        <v>2.114712949562159E-2</v>
      </c>
      <c r="M3204">
        <v>9.0024128596147335E-2</v>
      </c>
      <c r="N3204">
        <v>0.55033557046979864</v>
      </c>
      <c r="O3204">
        <v>4.4247871294523303E-3</v>
      </c>
      <c r="P3204">
        <v>0.72491484503262238</v>
      </c>
      <c r="Q3204">
        <v>0.46964881971064337</v>
      </c>
      <c r="R3204">
        <v>148</v>
      </c>
      <c r="S3204">
        <v>0</v>
      </c>
      <c r="T3204">
        <v>-0.60257373478661291</v>
      </c>
      <c r="U3204">
        <v>17</v>
      </c>
      <c r="V3204">
        <v>3008</v>
      </c>
      <c r="W3204">
        <v>149</v>
      </c>
    </row>
    <row r="3205" spans="1:23">
      <c r="A3205" t="s">
        <v>471</v>
      </c>
      <c r="B3205" t="str">
        <f t="shared" si="50"/>
        <v>electricity_ytd_yoy_exceed_expectation_24_-1</v>
      </c>
      <c r="C3205" t="s">
        <v>436</v>
      </c>
      <c r="D3205" t="s">
        <v>329</v>
      </c>
      <c r="E3205">
        <v>24</v>
      </c>
      <c r="F3205">
        <v>-1</v>
      </c>
      <c r="G3205">
        <v>-1</v>
      </c>
      <c r="H3205" t="s">
        <v>330</v>
      </c>
      <c r="I3205" t="s">
        <v>331</v>
      </c>
      <c r="K3205">
        <v>-0.59701576944803936</v>
      </c>
      <c r="L3205">
        <v>-7.3314480618923095E-2</v>
      </c>
      <c r="M3205">
        <v>-0.31210251171745068</v>
      </c>
      <c r="N3205">
        <v>0.42953020134228193</v>
      </c>
      <c r="O3205">
        <v>-3.3723452256674202E-3</v>
      </c>
      <c r="P3205">
        <v>-0.55637748015344068</v>
      </c>
      <c r="Q3205">
        <v>0.57879308562301635</v>
      </c>
      <c r="R3205">
        <v>148</v>
      </c>
      <c r="S3205">
        <v>0</v>
      </c>
      <c r="T3205">
        <v>-0.80411581185954784</v>
      </c>
      <c r="U3205">
        <v>17</v>
      </c>
      <c r="V3205">
        <v>3008</v>
      </c>
      <c r="W3205">
        <v>149</v>
      </c>
    </row>
    <row r="3206" spans="1:23">
      <c r="A3206" t="s">
        <v>471</v>
      </c>
      <c r="B3206" t="str">
        <f t="shared" si="50"/>
        <v>industrial_value_added_yoy_exceed_expectation_24_1</v>
      </c>
      <c r="C3206" t="s">
        <v>437</v>
      </c>
      <c r="D3206" t="s">
        <v>329</v>
      </c>
      <c r="E3206">
        <v>24</v>
      </c>
      <c r="F3206">
        <v>1</v>
      </c>
      <c r="G3206">
        <v>-1</v>
      </c>
      <c r="H3206" t="s">
        <v>330</v>
      </c>
      <c r="I3206" t="s">
        <v>331</v>
      </c>
      <c r="K3206">
        <v>-0.1902052451323886</v>
      </c>
      <c r="L3206">
        <v>-1.7519439728401639E-2</v>
      </c>
      <c r="M3206">
        <v>-7.4574841596926691E-2</v>
      </c>
      <c r="N3206">
        <v>0.52348993288590606</v>
      </c>
      <c r="O3206">
        <v>1.4689583901212849E-3</v>
      </c>
      <c r="P3206">
        <v>0.23674625051930079</v>
      </c>
      <c r="Q3206">
        <v>0.81318101471901372</v>
      </c>
      <c r="R3206">
        <v>148</v>
      </c>
      <c r="S3206">
        <v>0</v>
      </c>
      <c r="T3206">
        <v>-0.66345008830142382</v>
      </c>
      <c r="U3206">
        <v>26</v>
      </c>
      <c r="V3206">
        <v>3008</v>
      </c>
      <c r="W3206">
        <v>149</v>
      </c>
    </row>
    <row r="3207" spans="1:23">
      <c r="A3207" t="s">
        <v>471</v>
      </c>
      <c r="B3207" t="str">
        <f t="shared" si="50"/>
        <v>industrial_value_added_yoy_exceed_expectation_24_-1</v>
      </c>
      <c r="C3207" t="s">
        <v>437</v>
      </c>
      <c r="D3207" t="s">
        <v>329</v>
      </c>
      <c r="E3207">
        <v>24</v>
      </c>
      <c r="F3207">
        <v>-1</v>
      </c>
      <c r="G3207">
        <v>-1</v>
      </c>
      <c r="H3207" t="s">
        <v>330</v>
      </c>
      <c r="I3207" t="s">
        <v>331</v>
      </c>
      <c r="K3207">
        <v>-0.36115440234007518</v>
      </c>
      <c r="L3207">
        <v>-3.6843784675440361E-2</v>
      </c>
      <c r="M3207">
        <v>-0.15683260701242269</v>
      </c>
      <c r="N3207">
        <v>0.46979865771812079</v>
      </c>
      <c r="O3207">
        <v>-1.170435056082042E-4</v>
      </c>
      <c r="P3207">
        <v>-1.8578780192005529E-2</v>
      </c>
      <c r="Q3207">
        <v>0.98520215392442578</v>
      </c>
      <c r="R3207">
        <v>148</v>
      </c>
      <c r="S3207">
        <v>0</v>
      </c>
      <c r="T3207">
        <v>-0.60449486688252185</v>
      </c>
      <c r="U3207">
        <v>26</v>
      </c>
      <c r="V3207">
        <v>3008</v>
      </c>
      <c r="W3207">
        <v>149</v>
      </c>
    </row>
    <row r="3208" spans="1:23">
      <c r="A3208" t="s">
        <v>471</v>
      </c>
      <c r="B3208" t="str">
        <f t="shared" si="50"/>
        <v>fixedasset_investment_yoy_exceed_expectation_24_1</v>
      </c>
      <c r="C3208" t="s">
        <v>344</v>
      </c>
      <c r="D3208" t="s">
        <v>329</v>
      </c>
      <c r="E3208">
        <v>24</v>
      </c>
      <c r="F3208">
        <v>1</v>
      </c>
      <c r="G3208">
        <v>1</v>
      </c>
      <c r="H3208" t="s">
        <v>330</v>
      </c>
      <c r="I3208" t="s">
        <v>331</v>
      </c>
      <c r="K3208">
        <v>3.1503271654742542E-3</v>
      </c>
      <c r="L3208">
        <v>2.6354355498114929E-4</v>
      </c>
      <c r="M3208">
        <v>1.1218509132540451E-3</v>
      </c>
      <c r="N3208">
        <v>0.48322147651006708</v>
      </c>
      <c r="O3208">
        <v>2.7235049368309712E-3</v>
      </c>
      <c r="P3208">
        <v>0.45312772503748971</v>
      </c>
      <c r="Q3208">
        <v>0.65112039113585474</v>
      </c>
      <c r="R3208">
        <v>148</v>
      </c>
      <c r="S3208">
        <v>0</v>
      </c>
      <c r="T3208">
        <v>-0.68628330149532146</v>
      </c>
      <c r="U3208">
        <v>22</v>
      </c>
      <c r="V3208">
        <v>3008</v>
      </c>
      <c r="W3208">
        <v>149</v>
      </c>
    </row>
    <row r="3209" spans="1:23">
      <c r="A3209" t="s">
        <v>471</v>
      </c>
      <c r="B3209" t="str">
        <f t="shared" si="50"/>
        <v>fixedasset_investment_yoy_exceed_expectation_24_-1</v>
      </c>
      <c r="C3209" t="s">
        <v>344</v>
      </c>
      <c r="D3209" t="s">
        <v>329</v>
      </c>
      <c r="E3209">
        <v>24</v>
      </c>
      <c r="F3209">
        <v>-1</v>
      </c>
      <c r="G3209">
        <v>1</v>
      </c>
      <c r="H3209" t="s">
        <v>330</v>
      </c>
      <c r="I3209" t="s">
        <v>331</v>
      </c>
      <c r="K3209">
        <v>-0.48429083842591708</v>
      </c>
      <c r="L3209">
        <v>-5.3967062822247169E-2</v>
      </c>
      <c r="M3209">
        <v>-0.2297267285367951</v>
      </c>
      <c r="N3209">
        <v>0.50335570469798663</v>
      </c>
      <c r="O3209">
        <v>-1.6874748064517409E-3</v>
      </c>
      <c r="P3209">
        <v>-0.27459797336206693</v>
      </c>
      <c r="Q3209">
        <v>0.78400805596142709</v>
      </c>
      <c r="R3209">
        <v>148</v>
      </c>
      <c r="S3209">
        <v>0</v>
      </c>
      <c r="T3209">
        <v>-0.73822643547184152</v>
      </c>
      <c r="U3209">
        <v>22</v>
      </c>
      <c r="V3209">
        <v>3008</v>
      </c>
      <c r="W3209">
        <v>149</v>
      </c>
    </row>
    <row r="3210" spans="1:23">
      <c r="A3210" t="s">
        <v>471</v>
      </c>
      <c r="B3210" t="str">
        <f t="shared" si="50"/>
        <v>fixedasset_investment_ytd_yoy_exceed_expectation_24_1</v>
      </c>
      <c r="C3210" t="s">
        <v>390</v>
      </c>
      <c r="D3210" t="s">
        <v>329</v>
      </c>
      <c r="E3210">
        <v>24</v>
      </c>
      <c r="F3210">
        <v>1</v>
      </c>
      <c r="G3210">
        <v>-1</v>
      </c>
      <c r="H3210" t="s">
        <v>330</v>
      </c>
      <c r="I3210" t="s">
        <v>331</v>
      </c>
      <c r="K3210">
        <v>0.16742456989551319</v>
      </c>
      <c r="L3210">
        <v>1.305308274584727E-2</v>
      </c>
      <c r="M3210">
        <v>5.5566018246311799E-2</v>
      </c>
      <c r="N3210">
        <v>0.51006711409395977</v>
      </c>
      <c r="O3210">
        <v>3.7795924229613608E-3</v>
      </c>
      <c r="P3210">
        <v>0.62189267785534696</v>
      </c>
      <c r="Q3210">
        <v>0.53496927241196501</v>
      </c>
      <c r="R3210">
        <v>148</v>
      </c>
      <c r="S3210">
        <v>0</v>
      </c>
      <c r="T3210">
        <v>-0.55832212324124142</v>
      </c>
      <c r="U3210">
        <v>4</v>
      </c>
      <c r="V3210">
        <v>3008</v>
      </c>
      <c r="W3210">
        <v>149</v>
      </c>
    </row>
    <row r="3211" spans="1:23">
      <c r="A3211" t="s">
        <v>471</v>
      </c>
      <c r="B3211" t="str">
        <f t="shared" si="50"/>
        <v>fixedasset_investment_ytd_yoy_exceed_expectation_24_-1</v>
      </c>
      <c r="C3211" t="s">
        <v>390</v>
      </c>
      <c r="D3211" t="s">
        <v>329</v>
      </c>
      <c r="E3211">
        <v>24</v>
      </c>
      <c r="F3211">
        <v>-1</v>
      </c>
      <c r="G3211">
        <v>-1</v>
      </c>
      <c r="H3211" t="s">
        <v>330</v>
      </c>
      <c r="I3211" t="s">
        <v>331</v>
      </c>
      <c r="K3211">
        <v>-0.5568588947878873</v>
      </c>
      <c r="L3211">
        <v>-6.5910489610002787E-2</v>
      </c>
      <c r="M3211">
        <v>-0.28057613206029181</v>
      </c>
      <c r="N3211">
        <v>0.47651006711409388</v>
      </c>
      <c r="O3211">
        <v>-2.6645785431642179E-3</v>
      </c>
      <c r="P3211">
        <v>-0.43271724188090849</v>
      </c>
      <c r="Q3211">
        <v>0.66585010220268548</v>
      </c>
      <c r="R3211">
        <v>148</v>
      </c>
      <c r="S3211">
        <v>0</v>
      </c>
      <c r="T3211">
        <v>-0.73628322096837806</v>
      </c>
      <c r="U3211">
        <v>4</v>
      </c>
      <c r="V3211">
        <v>3008</v>
      </c>
      <c r="W3211">
        <v>149</v>
      </c>
    </row>
    <row r="3212" spans="1:23">
      <c r="A3212" t="s">
        <v>471</v>
      </c>
      <c r="B3212" t="str">
        <f t="shared" si="50"/>
        <v>pmi_manufacturing_exceed_expectation_24_1</v>
      </c>
      <c r="C3212" t="s">
        <v>347</v>
      </c>
      <c r="D3212" t="s">
        <v>329</v>
      </c>
      <c r="E3212">
        <v>24</v>
      </c>
      <c r="F3212">
        <v>1</v>
      </c>
      <c r="G3212">
        <v>1</v>
      </c>
      <c r="H3212" t="s">
        <v>330</v>
      </c>
      <c r="I3212" t="s">
        <v>331</v>
      </c>
      <c r="K3212">
        <v>0.87891256997112488</v>
      </c>
      <c r="L3212">
        <v>5.4258133265844943E-2</v>
      </c>
      <c r="M3212">
        <v>0.2310128768671238</v>
      </c>
      <c r="N3212">
        <v>0.5436241610738255</v>
      </c>
      <c r="O3212">
        <v>7.1850517631829808E-3</v>
      </c>
      <c r="P3212">
        <v>1.135041290798334</v>
      </c>
      <c r="Q3212">
        <v>0.25819289946640012</v>
      </c>
      <c r="R3212">
        <v>148</v>
      </c>
      <c r="S3212">
        <v>0</v>
      </c>
      <c r="T3212">
        <v>-0.65305504752369237</v>
      </c>
      <c r="U3212">
        <v>26</v>
      </c>
      <c r="V3212">
        <v>3008</v>
      </c>
      <c r="W3212">
        <v>149</v>
      </c>
    </row>
    <row r="3213" spans="1:23">
      <c r="A3213" t="s">
        <v>471</v>
      </c>
      <c r="B3213" t="str">
        <f t="shared" si="50"/>
        <v>pmi_manufacturing_exceed_expectation_24_-1</v>
      </c>
      <c r="C3213" t="s">
        <v>347</v>
      </c>
      <c r="D3213" t="s">
        <v>329</v>
      </c>
      <c r="E3213">
        <v>24</v>
      </c>
      <c r="F3213">
        <v>-1</v>
      </c>
      <c r="G3213">
        <v>1</v>
      </c>
      <c r="H3213" t="s">
        <v>330</v>
      </c>
      <c r="I3213" t="s">
        <v>331</v>
      </c>
      <c r="K3213">
        <v>-0.72466317889223286</v>
      </c>
      <c r="L3213">
        <v>-0.1024188211574094</v>
      </c>
      <c r="M3213">
        <v>-0.43606488275199118</v>
      </c>
      <c r="N3213">
        <v>0.43624161073825501</v>
      </c>
      <c r="O3213">
        <v>-5.6990363629458654E-3</v>
      </c>
      <c r="P3213">
        <v>-0.90683726393788755</v>
      </c>
      <c r="Q3213">
        <v>0.36596695100572868</v>
      </c>
      <c r="R3213">
        <v>148</v>
      </c>
      <c r="S3213">
        <v>0</v>
      </c>
      <c r="T3213">
        <v>-0.83772816987870358</v>
      </c>
      <c r="U3213">
        <v>26</v>
      </c>
      <c r="V3213">
        <v>3008</v>
      </c>
      <c r="W3213">
        <v>149</v>
      </c>
    </row>
    <row r="3214" spans="1:23">
      <c r="A3214" t="s">
        <v>471</v>
      </c>
      <c r="B3214" t="str">
        <f t="shared" si="50"/>
        <v>pmi_manufacturing_neworder_exceed_expectation_24_1</v>
      </c>
      <c r="C3214" t="s">
        <v>424</v>
      </c>
      <c r="D3214" t="s">
        <v>329</v>
      </c>
      <c r="E3214">
        <v>24</v>
      </c>
      <c r="F3214">
        <v>1</v>
      </c>
      <c r="G3214">
        <v>1</v>
      </c>
      <c r="H3214" t="s">
        <v>330</v>
      </c>
      <c r="I3214" t="s">
        <v>331</v>
      </c>
      <c r="K3214">
        <v>6.2497879829302112E-2</v>
      </c>
      <c r="L3214">
        <v>5.0916760103125744E-3</v>
      </c>
      <c r="M3214">
        <v>2.1674441588262351E-2</v>
      </c>
      <c r="N3214">
        <v>0.52348993288590606</v>
      </c>
      <c r="O3214">
        <v>3.1430769229848312E-3</v>
      </c>
      <c r="P3214">
        <v>0.51915530935455234</v>
      </c>
      <c r="Q3214">
        <v>0.60442791145105923</v>
      </c>
      <c r="R3214">
        <v>148</v>
      </c>
      <c r="S3214">
        <v>0</v>
      </c>
      <c r="T3214">
        <v>-0.5248209839109782</v>
      </c>
      <c r="U3214">
        <v>30</v>
      </c>
      <c r="V3214">
        <v>3008</v>
      </c>
      <c r="W3214">
        <v>149</v>
      </c>
    </row>
    <row r="3215" spans="1:23">
      <c r="A3215" t="s">
        <v>471</v>
      </c>
      <c r="B3215" t="str">
        <f t="shared" si="50"/>
        <v>pmi_manufacturing_neworder_exceed_expectation_24_-1</v>
      </c>
      <c r="C3215" t="s">
        <v>424</v>
      </c>
      <c r="D3215" t="s">
        <v>329</v>
      </c>
      <c r="E3215">
        <v>24</v>
      </c>
      <c r="F3215">
        <v>-1</v>
      </c>
      <c r="G3215">
        <v>1</v>
      </c>
      <c r="H3215" t="s">
        <v>330</v>
      </c>
      <c r="I3215" t="s">
        <v>331</v>
      </c>
      <c r="K3215">
        <v>-0.51309661508370463</v>
      </c>
      <c r="L3215">
        <v>-5.8511496366788429E-2</v>
      </c>
      <c r="M3215">
        <v>-0.24907398029159489</v>
      </c>
      <c r="N3215">
        <v>0.4563758389261745</v>
      </c>
      <c r="O3215">
        <v>-2.0708573241331619E-3</v>
      </c>
      <c r="P3215">
        <v>-0.33723614546501551</v>
      </c>
      <c r="Q3215">
        <v>0.73641667551287182</v>
      </c>
      <c r="R3215">
        <v>148</v>
      </c>
      <c r="S3215">
        <v>0</v>
      </c>
      <c r="T3215">
        <v>-0.69919857966434396</v>
      </c>
      <c r="U3215">
        <v>30</v>
      </c>
      <c r="V3215">
        <v>3008</v>
      </c>
      <c r="W3215">
        <v>149</v>
      </c>
    </row>
    <row r="3216" spans="1:23">
      <c r="A3216" t="s">
        <v>471</v>
      </c>
      <c r="B3216" t="str">
        <f t="shared" si="50"/>
        <v>pmi_nonmanufacturing_exceed_expectation_24_1</v>
      </c>
      <c r="C3216" t="s">
        <v>342</v>
      </c>
      <c r="D3216" t="s">
        <v>329</v>
      </c>
      <c r="E3216">
        <v>24</v>
      </c>
      <c r="F3216">
        <v>1</v>
      </c>
      <c r="G3216">
        <v>-1</v>
      </c>
      <c r="H3216" t="s">
        <v>330</v>
      </c>
      <c r="I3216" t="s">
        <v>331</v>
      </c>
      <c r="K3216">
        <v>0.50607729958029224</v>
      </c>
      <c r="L3216">
        <v>3.4902505148049601E-2</v>
      </c>
      <c r="M3216">
        <v>0.14858908925031161</v>
      </c>
      <c r="N3216">
        <v>0.56375838926174493</v>
      </c>
      <c r="O3216">
        <v>5.7007171507081839E-3</v>
      </c>
      <c r="P3216">
        <v>0.90641395252806922</v>
      </c>
      <c r="Q3216">
        <v>0.36619013809800338</v>
      </c>
      <c r="R3216">
        <v>148</v>
      </c>
      <c r="S3216">
        <v>0</v>
      </c>
      <c r="T3216">
        <v>-0.57164235252321027</v>
      </c>
      <c r="U3216">
        <v>37</v>
      </c>
      <c r="V3216">
        <v>3008</v>
      </c>
      <c r="W3216">
        <v>149</v>
      </c>
    </row>
    <row r="3217" spans="1:23">
      <c r="A3217" t="s">
        <v>471</v>
      </c>
      <c r="B3217" t="str">
        <f t="shared" si="50"/>
        <v>pmi_nonmanufacturing_exceed_expectation_24_-1</v>
      </c>
      <c r="C3217" t="s">
        <v>342</v>
      </c>
      <c r="D3217" t="s">
        <v>329</v>
      </c>
      <c r="E3217">
        <v>24</v>
      </c>
      <c r="F3217">
        <v>-1</v>
      </c>
      <c r="G3217">
        <v>-1</v>
      </c>
      <c r="H3217" t="s">
        <v>330</v>
      </c>
      <c r="I3217" t="s">
        <v>331</v>
      </c>
      <c r="K3217">
        <v>-0.65650248211068385</v>
      </c>
      <c r="L3217">
        <v>-8.563149344606702E-2</v>
      </c>
      <c r="M3217">
        <v>-0.36455565491138281</v>
      </c>
      <c r="N3217">
        <v>0.42281879194630873</v>
      </c>
      <c r="O3217">
        <v>-4.1989366671503084E-3</v>
      </c>
      <c r="P3217">
        <v>-0.66080472974998195</v>
      </c>
      <c r="Q3217">
        <v>0.50976483286399932</v>
      </c>
      <c r="R3217">
        <v>148</v>
      </c>
      <c r="S3217">
        <v>0</v>
      </c>
      <c r="T3217">
        <v>-0.7399982129491085</v>
      </c>
      <c r="U3217">
        <v>37</v>
      </c>
      <c r="V3217">
        <v>3008</v>
      </c>
      <c r="W3217">
        <v>149</v>
      </c>
    </row>
    <row r="3218" spans="1:23">
      <c r="A3218" t="s">
        <v>471</v>
      </c>
      <c r="B3218" t="str">
        <f t="shared" si="50"/>
        <v>export_yoy_exceed_expectation_24_1</v>
      </c>
      <c r="C3218" t="s">
        <v>438</v>
      </c>
      <c r="D3218" t="s">
        <v>329</v>
      </c>
      <c r="E3218">
        <v>24</v>
      </c>
      <c r="F3218">
        <v>1</v>
      </c>
      <c r="G3218">
        <v>-1</v>
      </c>
      <c r="H3218" t="s">
        <v>330</v>
      </c>
      <c r="I3218" t="s">
        <v>331</v>
      </c>
      <c r="K3218">
        <v>-0.25936085641116052</v>
      </c>
      <c r="L3218">
        <v>-2.483952558758484E-2</v>
      </c>
      <c r="M3218">
        <v>-0.105733828032694</v>
      </c>
      <c r="N3218">
        <v>0.47651006711409388</v>
      </c>
      <c r="O3218">
        <v>8.1988033569538527E-4</v>
      </c>
      <c r="P3218">
        <v>0.1315756054709265</v>
      </c>
      <c r="Q3218">
        <v>0.89549867751914758</v>
      </c>
      <c r="R3218">
        <v>148</v>
      </c>
      <c r="S3218">
        <v>0</v>
      </c>
      <c r="T3218">
        <v>-0.72822209477635891</v>
      </c>
      <c r="U3218">
        <v>36</v>
      </c>
      <c r="V3218">
        <v>3008</v>
      </c>
      <c r="W3218">
        <v>149</v>
      </c>
    </row>
    <row r="3219" spans="1:23">
      <c r="A3219" t="s">
        <v>471</v>
      </c>
      <c r="B3219" t="str">
        <f t="shared" si="50"/>
        <v>export_yoy_exceed_expectation_24_-1</v>
      </c>
      <c r="C3219" t="s">
        <v>438</v>
      </c>
      <c r="D3219" t="s">
        <v>329</v>
      </c>
      <c r="E3219">
        <v>24</v>
      </c>
      <c r="F3219">
        <v>-1</v>
      </c>
      <c r="G3219">
        <v>-1</v>
      </c>
      <c r="H3219" t="s">
        <v>330</v>
      </c>
      <c r="I3219" t="s">
        <v>331</v>
      </c>
      <c r="K3219">
        <v>-0.30150354780267008</v>
      </c>
      <c r="L3219">
        <v>-2.9613809325762519E-2</v>
      </c>
      <c r="M3219">
        <v>-0.12605641003901361</v>
      </c>
      <c r="N3219">
        <v>0.50335570469798663</v>
      </c>
      <c r="O3219">
        <v>4.0858812595696088E-4</v>
      </c>
      <c r="P3219">
        <v>6.6462945561265349E-2</v>
      </c>
      <c r="Q3219">
        <v>0.94709895541175226</v>
      </c>
      <c r="R3219">
        <v>148</v>
      </c>
      <c r="S3219">
        <v>0</v>
      </c>
      <c r="T3219">
        <v>-0.7045569102399194</v>
      </c>
      <c r="U3219">
        <v>36</v>
      </c>
      <c r="V3219">
        <v>3008</v>
      </c>
      <c r="W3219">
        <v>149</v>
      </c>
    </row>
    <row r="3220" spans="1:23">
      <c r="A3220" t="s">
        <v>471</v>
      </c>
      <c r="B3220" t="str">
        <f t="shared" si="50"/>
        <v>trade_balance_yoy_exceed_expectation_24_1</v>
      </c>
      <c r="C3220" t="s">
        <v>439</v>
      </c>
      <c r="D3220" t="s">
        <v>329</v>
      </c>
      <c r="E3220">
        <v>24</v>
      </c>
      <c r="F3220">
        <v>1</v>
      </c>
      <c r="G3220">
        <v>1</v>
      </c>
      <c r="H3220" t="s">
        <v>330</v>
      </c>
      <c r="I3220" t="s">
        <v>331</v>
      </c>
      <c r="K3220">
        <v>0.25101956386504121</v>
      </c>
      <c r="L3220">
        <v>1.8939633650195461E-2</v>
      </c>
      <c r="M3220">
        <v>8.0626075608333139E-2</v>
      </c>
      <c r="N3220">
        <v>0.46308724832214759</v>
      </c>
      <c r="O3220">
        <v>4.4113063116269927E-3</v>
      </c>
      <c r="P3220">
        <v>0.69446208574485735</v>
      </c>
      <c r="Q3220">
        <v>0.48848118929072509</v>
      </c>
      <c r="R3220">
        <v>148</v>
      </c>
      <c r="S3220">
        <v>0</v>
      </c>
      <c r="T3220">
        <v>-0.8153009509204191</v>
      </c>
      <c r="U3220">
        <v>30</v>
      </c>
      <c r="V3220">
        <v>3008</v>
      </c>
      <c r="W3220">
        <v>149</v>
      </c>
    </row>
    <row r="3221" spans="1:23">
      <c r="A3221" t="s">
        <v>471</v>
      </c>
      <c r="B3221" t="str">
        <f t="shared" si="50"/>
        <v>trade_balance_yoy_exceed_expectation_24_-1</v>
      </c>
      <c r="C3221" t="s">
        <v>439</v>
      </c>
      <c r="D3221" t="s">
        <v>329</v>
      </c>
      <c r="E3221">
        <v>24</v>
      </c>
      <c r="F3221">
        <v>-1</v>
      </c>
      <c r="G3221">
        <v>1</v>
      </c>
      <c r="H3221" t="s">
        <v>330</v>
      </c>
      <c r="I3221" t="s">
        <v>331</v>
      </c>
      <c r="K3221">
        <v>-0.58647024467230224</v>
      </c>
      <c r="L3221">
        <v>-7.1306849973796327E-2</v>
      </c>
      <c r="M3221">
        <v>-0.30355346801124827</v>
      </c>
      <c r="N3221">
        <v>0.53020134228187921</v>
      </c>
      <c r="O3221">
        <v>-2.9723348465248451E-3</v>
      </c>
      <c r="P3221">
        <v>-0.47678239768979191</v>
      </c>
      <c r="Q3221">
        <v>0.6342202949476814</v>
      </c>
      <c r="R3221">
        <v>148</v>
      </c>
      <c r="S3221">
        <v>0</v>
      </c>
      <c r="T3221">
        <v>-0.8042949917947072</v>
      </c>
      <c r="U3221">
        <v>30</v>
      </c>
      <c r="V3221">
        <v>3008</v>
      </c>
      <c r="W3221">
        <v>149</v>
      </c>
    </row>
    <row r="3222" spans="1:23">
      <c r="A3222" t="s">
        <v>471</v>
      </c>
      <c r="B3222" t="str">
        <f t="shared" si="50"/>
        <v>CPI_exceed_expectation_24_1</v>
      </c>
      <c r="C3222" t="s">
        <v>386</v>
      </c>
      <c r="D3222" t="s">
        <v>329</v>
      </c>
      <c r="E3222">
        <v>24</v>
      </c>
      <c r="F3222">
        <v>1</v>
      </c>
      <c r="G3222">
        <v>-1</v>
      </c>
      <c r="H3222" t="s">
        <v>330</v>
      </c>
      <c r="I3222" t="s">
        <v>331</v>
      </c>
      <c r="K3222">
        <v>-0.49419369241041239</v>
      </c>
      <c r="L3222">
        <v>-5.5502511545965423E-2</v>
      </c>
      <c r="M3222">
        <v>-0.23626360841309141</v>
      </c>
      <c r="N3222">
        <v>0.48322147651006708</v>
      </c>
      <c r="O3222">
        <v>-1.6836510265308309E-3</v>
      </c>
      <c r="P3222">
        <v>-0.26979596033578768</v>
      </c>
      <c r="Q3222">
        <v>0.78769304377141192</v>
      </c>
      <c r="R3222">
        <v>148</v>
      </c>
      <c r="S3222">
        <v>0</v>
      </c>
      <c r="T3222">
        <v>-0.78173060968746499</v>
      </c>
      <c r="U3222">
        <v>27</v>
      </c>
      <c r="V3222">
        <v>3008</v>
      </c>
      <c r="W3222">
        <v>149</v>
      </c>
    </row>
    <row r="3223" spans="1:23">
      <c r="A3223" t="s">
        <v>471</v>
      </c>
      <c r="B3223" t="str">
        <f t="shared" si="50"/>
        <v>CPI_exceed_expectation_24_-1</v>
      </c>
      <c r="C3223" t="s">
        <v>386</v>
      </c>
      <c r="D3223" t="s">
        <v>329</v>
      </c>
      <c r="E3223">
        <v>24</v>
      </c>
      <c r="F3223">
        <v>-1</v>
      </c>
      <c r="G3223">
        <v>-1</v>
      </c>
      <c r="H3223" t="s">
        <v>330</v>
      </c>
      <c r="I3223" t="s">
        <v>331</v>
      </c>
      <c r="K3223">
        <v>2.2790357480158011E-2</v>
      </c>
      <c r="L3223">
        <v>1.88964992382612E-3</v>
      </c>
      <c r="M3223">
        <v>8.0438794066272513E-3</v>
      </c>
      <c r="N3223">
        <v>0.50335570469798663</v>
      </c>
      <c r="O3223">
        <v>3.072993962204942E-3</v>
      </c>
      <c r="P3223">
        <v>0.48753696102293109</v>
      </c>
      <c r="Q3223">
        <v>0.62659925091404745</v>
      </c>
      <c r="R3223">
        <v>148</v>
      </c>
      <c r="S3223">
        <v>0</v>
      </c>
      <c r="T3223">
        <v>-0.56683514374106114</v>
      </c>
      <c r="U3223">
        <v>27</v>
      </c>
      <c r="V3223">
        <v>3008</v>
      </c>
      <c r="W3223">
        <v>149</v>
      </c>
    </row>
    <row r="3224" spans="1:23">
      <c r="A3224" t="s">
        <v>471</v>
      </c>
      <c r="B3224" t="str">
        <f t="shared" si="50"/>
        <v>core_CPI_exceed_expectation_24_1</v>
      </c>
      <c r="C3224" t="s">
        <v>440</v>
      </c>
      <c r="D3224" t="s">
        <v>329</v>
      </c>
      <c r="E3224">
        <v>24</v>
      </c>
      <c r="F3224">
        <v>1</v>
      </c>
      <c r="G3224">
        <v>-1</v>
      </c>
      <c r="H3224" t="s">
        <v>330</v>
      </c>
      <c r="I3224" t="s">
        <v>331</v>
      </c>
      <c r="K3224">
        <v>0.78999768933963255</v>
      </c>
      <c r="L3224">
        <v>4.9985058927914272E-2</v>
      </c>
      <c r="M3224">
        <v>0.21281477521378761</v>
      </c>
      <c r="N3224">
        <v>0.55704697986577179</v>
      </c>
      <c r="O3224">
        <v>6.6881323480997481E-3</v>
      </c>
      <c r="P3224">
        <v>1.0921563233036251</v>
      </c>
      <c r="Q3224">
        <v>0.27653906122439542</v>
      </c>
      <c r="R3224">
        <v>148</v>
      </c>
      <c r="S3224">
        <v>0</v>
      </c>
      <c r="T3224">
        <v>-0.51191512363452019</v>
      </c>
      <c r="U3224">
        <v>19</v>
      </c>
      <c r="V3224">
        <v>3008</v>
      </c>
      <c r="W3224">
        <v>149</v>
      </c>
    </row>
    <row r="3225" spans="1:23">
      <c r="A3225" t="s">
        <v>471</v>
      </c>
      <c r="B3225" t="str">
        <f t="shared" si="50"/>
        <v>core_CPI_exceed_expectation_24_-1</v>
      </c>
      <c r="C3225" t="s">
        <v>440</v>
      </c>
      <c r="D3225" t="s">
        <v>329</v>
      </c>
      <c r="E3225">
        <v>24</v>
      </c>
      <c r="F3225">
        <v>-1</v>
      </c>
      <c r="G3225">
        <v>-1</v>
      </c>
      <c r="H3225" t="s">
        <v>330</v>
      </c>
      <c r="I3225" t="s">
        <v>331</v>
      </c>
      <c r="K3225">
        <v>-0.71098632292305908</v>
      </c>
      <c r="L3225">
        <v>-9.8765977653676229E-2</v>
      </c>
      <c r="M3225">
        <v>-0.42050284192821152</v>
      </c>
      <c r="N3225">
        <v>0.42281879194630873</v>
      </c>
      <c r="O3225">
        <v>-5.511701598456706E-3</v>
      </c>
      <c r="P3225">
        <v>-0.89551835280196601</v>
      </c>
      <c r="Q3225">
        <v>0.37196423420138341</v>
      </c>
      <c r="R3225">
        <v>148</v>
      </c>
      <c r="S3225">
        <v>0</v>
      </c>
      <c r="T3225">
        <v>-0.83470057682962728</v>
      </c>
      <c r="U3225">
        <v>19</v>
      </c>
      <c r="V3225">
        <v>3008</v>
      </c>
      <c r="W3225">
        <v>149</v>
      </c>
    </row>
    <row r="3226" spans="1:23">
      <c r="A3226" t="s">
        <v>471</v>
      </c>
      <c r="B3226" t="str">
        <f t="shared" si="50"/>
        <v>PPI_exceed_expectation_24_1</v>
      </c>
      <c r="C3226" t="s">
        <v>421</v>
      </c>
      <c r="D3226" t="s">
        <v>329</v>
      </c>
      <c r="E3226">
        <v>24</v>
      </c>
      <c r="F3226">
        <v>1</v>
      </c>
      <c r="G3226">
        <v>1</v>
      </c>
      <c r="H3226" t="s">
        <v>330</v>
      </c>
      <c r="I3226" t="s">
        <v>331</v>
      </c>
      <c r="K3226">
        <v>2.346607433419392</v>
      </c>
      <c r="L3226">
        <v>0.1064953721495332</v>
      </c>
      <c r="M3226">
        <v>0.45358737052423498</v>
      </c>
      <c r="N3226">
        <v>0.57046979865771807</v>
      </c>
      <c r="O3226">
        <v>1.081744479833E-2</v>
      </c>
      <c r="P3226">
        <v>1.7954980686656989</v>
      </c>
      <c r="Q3226">
        <v>7.4614707974641592E-2</v>
      </c>
      <c r="R3226">
        <v>148</v>
      </c>
      <c r="S3226">
        <v>0</v>
      </c>
      <c r="T3226">
        <v>-0.67302143286459071</v>
      </c>
      <c r="U3226">
        <v>14</v>
      </c>
      <c r="V3226">
        <v>3008</v>
      </c>
      <c r="W3226">
        <v>149</v>
      </c>
    </row>
    <row r="3227" spans="1:23">
      <c r="A3227" t="s">
        <v>471</v>
      </c>
      <c r="B3227" t="str">
        <f t="shared" si="50"/>
        <v>PPI_exceed_expectation_24_-1</v>
      </c>
      <c r="C3227" t="s">
        <v>421</v>
      </c>
      <c r="D3227" t="s">
        <v>329</v>
      </c>
      <c r="E3227">
        <v>24</v>
      </c>
      <c r="F3227">
        <v>-1</v>
      </c>
      <c r="G3227">
        <v>1</v>
      </c>
      <c r="H3227" t="s">
        <v>330</v>
      </c>
      <c r="I3227" t="s">
        <v>331</v>
      </c>
      <c r="K3227">
        <v>-0.84541544700189464</v>
      </c>
      <c r="L3227">
        <v>-0.1447932979395562</v>
      </c>
      <c r="M3227">
        <v>-0.61670671651081044</v>
      </c>
      <c r="N3227">
        <v>0.41610738255033558</v>
      </c>
      <c r="O3227">
        <v>-9.8086668073851489E-3</v>
      </c>
      <c r="P3227">
        <v>-1.6386992329944641</v>
      </c>
      <c r="Q3227">
        <v>0.10340004444317021</v>
      </c>
      <c r="R3227">
        <v>148</v>
      </c>
      <c r="S3227">
        <v>0</v>
      </c>
      <c r="T3227">
        <v>-0.93248750322278717</v>
      </c>
      <c r="U3227">
        <v>14</v>
      </c>
      <c r="V3227">
        <v>3008</v>
      </c>
      <c r="W3227">
        <v>149</v>
      </c>
    </row>
    <row r="3228" spans="1:23">
      <c r="A3228" t="s">
        <v>471</v>
      </c>
      <c r="B3228" t="str">
        <f t="shared" si="50"/>
        <v>CPI_PPI_exceed_expectation_24_1</v>
      </c>
      <c r="C3228" t="s">
        <v>345</v>
      </c>
      <c r="D3228" t="s">
        <v>329</v>
      </c>
      <c r="E3228">
        <v>24</v>
      </c>
      <c r="F3228">
        <v>1</v>
      </c>
      <c r="G3228">
        <v>-1</v>
      </c>
      <c r="H3228" t="s">
        <v>330</v>
      </c>
      <c r="I3228" t="s">
        <v>331</v>
      </c>
      <c r="K3228">
        <v>-0.7812201596148769</v>
      </c>
      <c r="L3228">
        <v>-0.1195431868272533</v>
      </c>
      <c r="M3228">
        <v>-0.50903896466565779</v>
      </c>
      <c r="N3228">
        <v>0.43624161073825501</v>
      </c>
      <c r="O3228">
        <v>-7.4297225441404234E-3</v>
      </c>
      <c r="P3228">
        <v>-1.227539015272207</v>
      </c>
      <c r="Q3228">
        <v>0.22156894190481269</v>
      </c>
      <c r="R3228">
        <v>148</v>
      </c>
      <c r="S3228">
        <v>0</v>
      </c>
      <c r="T3228">
        <v>-0.92211259774552568</v>
      </c>
      <c r="U3228">
        <v>14</v>
      </c>
      <c r="V3228">
        <v>3008</v>
      </c>
      <c r="W3228">
        <v>149</v>
      </c>
    </row>
    <row r="3229" spans="1:23">
      <c r="A3229" t="s">
        <v>471</v>
      </c>
      <c r="B3229" t="str">
        <f t="shared" si="50"/>
        <v>CPI_PPI_exceed_expectation_24_-1</v>
      </c>
      <c r="C3229" t="s">
        <v>345</v>
      </c>
      <c r="D3229" t="s">
        <v>329</v>
      </c>
      <c r="E3229">
        <v>24</v>
      </c>
      <c r="F3229">
        <v>-1</v>
      </c>
      <c r="G3229">
        <v>-1</v>
      </c>
      <c r="H3229" t="s">
        <v>330</v>
      </c>
      <c r="I3229" t="s">
        <v>331</v>
      </c>
      <c r="K3229">
        <v>1.364632012001658</v>
      </c>
      <c r="L3229">
        <v>7.476283209303114E-2</v>
      </c>
      <c r="M3229">
        <v>0.3183551957595358</v>
      </c>
      <c r="N3229">
        <v>0.55033557046979864</v>
      </c>
      <c r="O3229">
        <v>8.5561638104170046E-3</v>
      </c>
      <c r="P3229">
        <v>1.394356356319794</v>
      </c>
      <c r="Q3229">
        <v>0.16529963362464661</v>
      </c>
      <c r="R3229">
        <v>148</v>
      </c>
      <c r="S3229">
        <v>0</v>
      </c>
      <c r="T3229">
        <v>-0.75823439586271202</v>
      </c>
      <c r="U3229">
        <v>14</v>
      </c>
      <c r="V3229">
        <v>3008</v>
      </c>
      <c r="W3229">
        <v>149</v>
      </c>
    </row>
    <row r="3230" spans="1:23">
      <c r="A3230" t="s">
        <v>471</v>
      </c>
      <c r="B3230" t="str">
        <f t="shared" si="50"/>
        <v>core_CPI_PPI_exceed_expectation_24_1</v>
      </c>
      <c r="C3230" t="s">
        <v>420</v>
      </c>
      <c r="D3230" t="s">
        <v>329</v>
      </c>
      <c r="E3230">
        <v>24</v>
      </c>
      <c r="F3230">
        <v>1</v>
      </c>
      <c r="G3230">
        <v>-1</v>
      </c>
      <c r="H3230" t="s">
        <v>330</v>
      </c>
      <c r="I3230" t="s">
        <v>331</v>
      </c>
      <c r="K3230">
        <v>-0.85172587209749939</v>
      </c>
      <c r="L3230">
        <v>-0.147774196953219</v>
      </c>
      <c r="M3230">
        <v>-0.62942371188637924</v>
      </c>
      <c r="N3230">
        <v>0.42281879194630873</v>
      </c>
      <c r="O3230">
        <v>-1.000986801537283E-2</v>
      </c>
      <c r="P3230">
        <v>-1.652456451173427</v>
      </c>
      <c r="Q3230">
        <v>0.1005614611367535</v>
      </c>
      <c r="R3230">
        <v>148</v>
      </c>
      <c r="S3230">
        <v>0</v>
      </c>
      <c r="T3230">
        <v>-0.93444891602180202</v>
      </c>
      <c r="U3230">
        <v>14</v>
      </c>
      <c r="V3230">
        <v>3008</v>
      </c>
      <c r="W3230">
        <v>149</v>
      </c>
    </row>
    <row r="3231" spans="1:23">
      <c r="A3231" t="s">
        <v>471</v>
      </c>
      <c r="B3231" t="str">
        <f t="shared" si="50"/>
        <v>core_CPI_PPI_exceed_expectation_24_-1</v>
      </c>
      <c r="C3231" t="s">
        <v>420</v>
      </c>
      <c r="D3231" t="s">
        <v>329</v>
      </c>
      <c r="E3231">
        <v>24</v>
      </c>
      <c r="F3231">
        <v>-1</v>
      </c>
      <c r="G3231">
        <v>-1</v>
      </c>
      <c r="H3231" t="s">
        <v>330</v>
      </c>
      <c r="I3231" t="s">
        <v>331</v>
      </c>
      <c r="K3231">
        <v>2.4890362969826532</v>
      </c>
      <c r="L3231">
        <v>0.1103656503688397</v>
      </c>
      <c r="M3231">
        <v>0.47008719216319322</v>
      </c>
      <c r="N3231">
        <v>0.56375838926174493</v>
      </c>
      <c r="O3231">
        <v>1.1191330225264711E-2</v>
      </c>
      <c r="P3231">
        <v>1.82226579318568</v>
      </c>
      <c r="Q3231">
        <v>7.043331246912532E-2</v>
      </c>
      <c r="R3231">
        <v>148</v>
      </c>
      <c r="S3231">
        <v>0</v>
      </c>
      <c r="T3231">
        <v>-0.66900936149180501</v>
      </c>
      <c r="U3231">
        <v>14</v>
      </c>
      <c r="V3231">
        <v>3008</v>
      </c>
      <c r="W3231">
        <v>149</v>
      </c>
    </row>
    <row r="3232" spans="1:23">
      <c r="A3232" t="s">
        <v>471</v>
      </c>
      <c r="B3232" t="str">
        <f t="shared" si="50"/>
        <v>tot_retail_sales_yoy_exceed_expectation_24_1</v>
      </c>
      <c r="C3232" t="s">
        <v>441</v>
      </c>
      <c r="D3232" t="s">
        <v>329</v>
      </c>
      <c r="E3232">
        <v>24</v>
      </c>
      <c r="F3232">
        <v>1</v>
      </c>
      <c r="G3232">
        <v>1</v>
      </c>
      <c r="H3232" t="s">
        <v>330</v>
      </c>
      <c r="I3232" t="s">
        <v>331</v>
      </c>
      <c r="K3232">
        <v>0.64949914024720945</v>
      </c>
      <c r="L3232">
        <v>4.2819199602004643E-2</v>
      </c>
      <c r="M3232">
        <v>0.1822990907443035</v>
      </c>
      <c r="N3232">
        <v>0.55704697986577179</v>
      </c>
      <c r="O3232">
        <v>6.1425560460801939E-3</v>
      </c>
      <c r="P3232">
        <v>1.0027653516866311</v>
      </c>
      <c r="Q3232">
        <v>0.31761076467132088</v>
      </c>
      <c r="R3232">
        <v>148</v>
      </c>
      <c r="S3232">
        <v>0</v>
      </c>
      <c r="T3232">
        <v>-0.52932379539411423</v>
      </c>
      <c r="U3232">
        <v>18</v>
      </c>
      <c r="V3232">
        <v>3008</v>
      </c>
      <c r="W3232">
        <v>149</v>
      </c>
    </row>
    <row r="3233" spans="1:23">
      <c r="A3233" t="s">
        <v>471</v>
      </c>
      <c r="B3233" t="str">
        <f t="shared" si="50"/>
        <v>tot_retail_sales_yoy_exceed_expectation_24_-1</v>
      </c>
      <c r="C3233" t="s">
        <v>441</v>
      </c>
      <c r="D3233" t="s">
        <v>329</v>
      </c>
      <c r="E3233">
        <v>24</v>
      </c>
      <c r="F3233">
        <v>-1</v>
      </c>
      <c r="G3233">
        <v>1</v>
      </c>
      <c r="H3233" t="s">
        <v>330</v>
      </c>
      <c r="I3233" t="s">
        <v>331</v>
      </c>
      <c r="K3233">
        <v>-0.68636915198528614</v>
      </c>
      <c r="L3233">
        <v>-9.257303814285589E-2</v>
      </c>
      <c r="M3233">
        <v>-0.39412181539447272</v>
      </c>
      <c r="N3233">
        <v>0.42953020134228193</v>
      </c>
      <c r="O3233">
        <v>-4.9665363475506286E-3</v>
      </c>
      <c r="P3233">
        <v>-0.80692726396727277</v>
      </c>
      <c r="Q3233">
        <v>0.42100323965871628</v>
      </c>
      <c r="R3233">
        <v>148</v>
      </c>
      <c r="S3233">
        <v>0</v>
      </c>
      <c r="T3233">
        <v>-0.71098388969616189</v>
      </c>
      <c r="U3233">
        <v>18</v>
      </c>
      <c r="V3233">
        <v>3008</v>
      </c>
      <c r="W3233">
        <v>149</v>
      </c>
    </row>
    <row r="3234" spans="1:23">
      <c r="A3234" t="s">
        <v>471</v>
      </c>
      <c r="B3234" t="str">
        <f t="shared" si="50"/>
        <v>consumer_confidence_exceed_expectation_24_1</v>
      </c>
      <c r="C3234" t="s">
        <v>442</v>
      </c>
      <c r="D3234" t="s">
        <v>329</v>
      </c>
      <c r="E3234">
        <v>24</v>
      </c>
      <c r="F3234">
        <v>1</v>
      </c>
      <c r="G3234">
        <v>-1</v>
      </c>
      <c r="H3234" t="s">
        <v>330</v>
      </c>
      <c r="I3234" t="s">
        <v>331</v>
      </c>
      <c r="K3234">
        <v>-0.30037848064307421</v>
      </c>
      <c r="L3234">
        <v>-2.948296306568432E-2</v>
      </c>
      <c r="M3234">
        <v>-0.12549943720767051</v>
      </c>
      <c r="N3234">
        <v>0.46308724832214759</v>
      </c>
      <c r="O3234">
        <v>3.4022928607392019E-4</v>
      </c>
      <c r="P3234">
        <v>5.5434104974021327E-2</v>
      </c>
      <c r="Q3234">
        <v>0.95586738929402548</v>
      </c>
      <c r="R3234">
        <v>148</v>
      </c>
      <c r="S3234">
        <v>0</v>
      </c>
      <c r="T3234">
        <v>-0.54088915296507656</v>
      </c>
      <c r="U3234">
        <v>28</v>
      </c>
      <c r="V3234">
        <v>3008</v>
      </c>
      <c r="W3234">
        <v>149</v>
      </c>
    </row>
    <row r="3235" spans="1:23">
      <c r="A3235" t="s">
        <v>471</v>
      </c>
      <c r="B3235" t="str">
        <f t="shared" si="50"/>
        <v>consumer_confidence_exceed_expectation_24_-1</v>
      </c>
      <c r="C3235" t="s">
        <v>442</v>
      </c>
      <c r="D3235" t="s">
        <v>329</v>
      </c>
      <c r="E3235">
        <v>24</v>
      </c>
      <c r="F3235">
        <v>-1</v>
      </c>
      <c r="G3235">
        <v>-1</v>
      </c>
      <c r="H3235" t="s">
        <v>330</v>
      </c>
      <c r="I3235" t="s">
        <v>331</v>
      </c>
      <c r="K3235">
        <v>-0.26055188435199239</v>
      </c>
      <c r="L3235">
        <v>-2.4970997881420879E-2</v>
      </c>
      <c r="M3235">
        <v>-0.1062934608590879</v>
      </c>
      <c r="N3235">
        <v>0.53020134228187921</v>
      </c>
      <c r="O3235">
        <v>7.1529786644491087E-4</v>
      </c>
      <c r="P3235">
        <v>0.1183180052781852</v>
      </c>
      <c r="Q3235">
        <v>0.9059761243249278</v>
      </c>
      <c r="R3235">
        <v>148</v>
      </c>
      <c r="S3235">
        <v>0</v>
      </c>
      <c r="T3235">
        <v>-0.71304499352958328</v>
      </c>
      <c r="U3235">
        <v>28</v>
      </c>
      <c r="V3235">
        <v>3008</v>
      </c>
      <c r="W3235">
        <v>149</v>
      </c>
    </row>
    <row r="3236" spans="1:23">
      <c r="A3236" t="s">
        <v>471</v>
      </c>
      <c r="B3236" t="str">
        <f t="shared" si="50"/>
        <v>M1_exceed_expectation_24_1</v>
      </c>
      <c r="C3236" t="s">
        <v>343</v>
      </c>
      <c r="D3236" t="s">
        <v>329</v>
      </c>
      <c r="E3236">
        <v>24</v>
      </c>
      <c r="F3236">
        <v>1</v>
      </c>
      <c r="G3236">
        <v>-1</v>
      </c>
      <c r="H3236" t="s">
        <v>330</v>
      </c>
      <c r="I3236" t="s">
        <v>331</v>
      </c>
      <c r="K3236">
        <v>-0.86828559525991866</v>
      </c>
      <c r="L3236">
        <v>-0.15618765924927649</v>
      </c>
      <c r="M3236">
        <v>-0.66532481750417538</v>
      </c>
      <c r="N3236">
        <v>0.47651006711409388</v>
      </c>
      <c r="O3236">
        <v>-1.08243538973014E-2</v>
      </c>
      <c r="P3236">
        <v>-1.8153586539710951</v>
      </c>
      <c r="Q3236">
        <v>7.1493241782103562E-2</v>
      </c>
      <c r="R3236">
        <v>148</v>
      </c>
      <c r="S3236">
        <v>0</v>
      </c>
      <c r="T3236">
        <v>-0.90312461648044373</v>
      </c>
      <c r="U3236">
        <v>18</v>
      </c>
      <c r="V3236">
        <v>3008</v>
      </c>
      <c r="W3236">
        <v>149</v>
      </c>
    </row>
    <row r="3237" spans="1:23">
      <c r="A3237" t="s">
        <v>471</v>
      </c>
      <c r="B3237" t="str">
        <f t="shared" si="50"/>
        <v>M1_exceed_expectation_24_-1</v>
      </c>
      <c r="C3237" t="s">
        <v>343</v>
      </c>
      <c r="D3237" t="s">
        <v>329</v>
      </c>
      <c r="E3237">
        <v>24</v>
      </c>
      <c r="F3237">
        <v>-1</v>
      </c>
      <c r="G3237">
        <v>-1</v>
      </c>
      <c r="H3237" t="s">
        <v>330</v>
      </c>
      <c r="I3237" t="s">
        <v>331</v>
      </c>
      <c r="K3237">
        <v>2.9276935212678978</v>
      </c>
      <c r="L3237">
        <v>0.1214368555208105</v>
      </c>
      <c r="M3237">
        <v>0.51729409433503915</v>
      </c>
      <c r="N3237">
        <v>0.49664429530201343</v>
      </c>
      <c r="O3237">
        <v>1.1981405373025949E-2</v>
      </c>
      <c r="P3237">
        <v>1.9360104616556451</v>
      </c>
      <c r="Q3237">
        <v>5.4772314887615907E-2</v>
      </c>
      <c r="R3237">
        <v>148</v>
      </c>
      <c r="S3237">
        <v>0</v>
      </c>
      <c r="T3237">
        <v>-0.55333475352772399</v>
      </c>
      <c r="U3237">
        <v>18</v>
      </c>
      <c r="V3237">
        <v>3008</v>
      </c>
      <c r="W3237">
        <v>149</v>
      </c>
    </row>
    <row r="3238" spans="1:23">
      <c r="A3238" t="s">
        <v>471</v>
      </c>
      <c r="B3238" t="str">
        <f t="shared" si="50"/>
        <v>M2_exceed_expectation_24_1</v>
      </c>
      <c r="C3238" t="s">
        <v>341</v>
      </c>
      <c r="D3238" t="s">
        <v>329</v>
      </c>
      <c r="E3238">
        <v>24</v>
      </c>
      <c r="F3238">
        <v>1</v>
      </c>
      <c r="G3238">
        <v>-1</v>
      </c>
      <c r="H3238" t="s">
        <v>330</v>
      </c>
      <c r="I3238" t="s">
        <v>331</v>
      </c>
      <c r="K3238">
        <v>-0.8913403429730522</v>
      </c>
      <c r="L3238">
        <v>-0.1696807892158507</v>
      </c>
      <c r="M3238">
        <v>-0.72292874310715161</v>
      </c>
      <c r="N3238">
        <v>0.42281879194630873</v>
      </c>
      <c r="O3238">
        <v>-1.209554378062986E-2</v>
      </c>
      <c r="P3238">
        <v>-2.0215838214179591</v>
      </c>
      <c r="Q3238">
        <v>4.5021664957151222E-2</v>
      </c>
      <c r="R3238">
        <v>148</v>
      </c>
      <c r="S3238">
        <v>1</v>
      </c>
      <c r="T3238">
        <v>-0.92096043997888632</v>
      </c>
      <c r="U3238">
        <v>19</v>
      </c>
      <c r="V3238">
        <v>3008</v>
      </c>
      <c r="W3238">
        <v>149</v>
      </c>
    </row>
    <row r="3239" spans="1:23">
      <c r="A3239" t="s">
        <v>471</v>
      </c>
      <c r="B3239" t="str">
        <f t="shared" si="50"/>
        <v>M2_exceed_expectation_24_-1</v>
      </c>
      <c r="C3239" t="s">
        <v>341</v>
      </c>
      <c r="D3239" t="s">
        <v>329</v>
      </c>
      <c r="E3239">
        <v>24</v>
      </c>
      <c r="F3239">
        <v>-1</v>
      </c>
      <c r="G3239">
        <v>-1</v>
      </c>
      <c r="H3239" t="s">
        <v>330</v>
      </c>
      <c r="I3239" t="s">
        <v>331</v>
      </c>
      <c r="K3239">
        <v>3.7610477366680528</v>
      </c>
      <c r="L3239">
        <v>0.13966080246111859</v>
      </c>
      <c r="M3239">
        <v>0.59502792774092661</v>
      </c>
      <c r="N3239">
        <v>0.56375838926174493</v>
      </c>
      <c r="O3239">
        <v>1.3306012233816821E-2</v>
      </c>
      <c r="P3239">
        <v>2.1487654820484829</v>
      </c>
      <c r="Q3239">
        <v>3.3279548342314898E-2</v>
      </c>
      <c r="R3239">
        <v>148</v>
      </c>
      <c r="S3239">
        <v>1</v>
      </c>
      <c r="T3239">
        <v>-0.49308724246855762</v>
      </c>
      <c r="U3239">
        <v>19</v>
      </c>
      <c r="V3239">
        <v>3008</v>
      </c>
      <c r="W3239">
        <v>149</v>
      </c>
    </row>
    <row r="3240" spans="1:23">
      <c r="A3240" t="s">
        <v>471</v>
      </c>
      <c r="B3240" t="str">
        <f t="shared" si="50"/>
        <v>M2_M1_exceed_expectation_24_1</v>
      </c>
      <c r="C3240" t="s">
        <v>334</v>
      </c>
      <c r="D3240" t="s">
        <v>329</v>
      </c>
      <c r="E3240">
        <v>24</v>
      </c>
      <c r="F3240">
        <v>1</v>
      </c>
      <c r="G3240">
        <v>1</v>
      </c>
      <c r="H3240" t="s">
        <v>330</v>
      </c>
      <c r="I3240" t="s">
        <v>331</v>
      </c>
      <c r="K3240">
        <v>0.45260447924620761</v>
      </c>
      <c r="L3240">
        <v>3.177299190438565E-2</v>
      </c>
      <c r="M3240">
        <v>0.13526426561054319</v>
      </c>
      <c r="N3240">
        <v>0.48993288590604028</v>
      </c>
      <c r="O3240">
        <v>5.2686836438255924E-3</v>
      </c>
      <c r="P3240">
        <v>0.85734224996591424</v>
      </c>
      <c r="Q3240">
        <v>0.39264193109998402</v>
      </c>
      <c r="R3240">
        <v>148</v>
      </c>
      <c r="S3240">
        <v>0</v>
      </c>
      <c r="T3240">
        <v>-0.75195489200338095</v>
      </c>
      <c r="U3240">
        <v>20</v>
      </c>
      <c r="V3240">
        <v>3008</v>
      </c>
      <c r="W3240">
        <v>149</v>
      </c>
    </row>
    <row r="3241" spans="1:23">
      <c r="A3241" t="s">
        <v>471</v>
      </c>
      <c r="B3241" t="str">
        <f t="shared" si="50"/>
        <v>M2_M1_exceed_expectation_24_-1</v>
      </c>
      <c r="C3241" t="s">
        <v>334</v>
      </c>
      <c r="D3241" t="s">
        <v>329</v>
      </c>
      <c r="E3241">
        <v>24</v>
      </c>
      <c r="F3241">
        <v>-1</v>
      </c>
      <c r="G3241">
        <v>1</v>
      </c>
      <c r="H3241" t="s">
        <v>330</v>
      </c>
      <c r="I3241" t="s">
        <v>331</v>
      </c>
      <c r="K3241">
        <v>-0.64385775925478828</v>
      </c>
      <c r="L3241">
        <v>-8.2858084592276171E-2</v>
      </c>
      <c r="M3241">
        <v>-0.35274417958490978</v>
      </c>
      <c r="N3241">
        <v>0.48993288590604028</v>
      </c>
      <c r="O3241">
        <v>-4.1920410525343134E-3</v>
      </c>
      <c r="P3241">
        <v>-0.69439068391801539</v>
      </c>
      <c r="Q3241">
        <v>0.48852582322299859</v>
      </c>
      <c r="R3241">
        <v>148</v>
      </c>
      <c r="S3241">
        <v>0</v>
      </c>
      <c r="T3241">
        <v>-0.77022588561396332</v>
      </c>
      <c r="U3241">
        <v>20</v>
      </c>
      <c r="V3241">
        <v>3008</v>
      </c>
      <c r="W3241">
        <v>149</v>
      </c>
    </row>
    <row r="3242" spans="1:23">
      <c r="A3242" t="s">
        <v>471</v>
      </c>
      <c r="B3242" t="str">
        <f t="shared" si="50"/>
        <v>TSF_newadded_MA12_yoy_exceed_expectation_24_1</v>
      </c>
      <c r="C3242" t="s">
        <v>332</v>
      </c>
      <c r="D3242" t="s">
        <v>329</v>
      </c>
      <c r="E3242">
        <v>24</v>
      </c>
      <c r="F3242">
        <v>1</v>
      </c>
      <c r="G3242">
        <v>-1</v>
      </c>
      <c r="H3242" t="s">
        <v>330</v>
      </c>
      <c r="I3242" t="s">
        <v>331</v>
      </c>
      <c r="K3242">
        <v>-0.74308852771846823</v>
      </c>
      <c r="L3242">
        <v>-0.1076121047100017</v>
      </c>
      <c r="M3242">
        <v>-0.45819264203634558</v>
      </c>
      <c r="N3242">
        <v>0.47651006711409388</v>
      </c>
      <c r="O3242">
        <v>-6.258407148645906E-3</v>
      </c>
      <c r="P3242">
        <v>-1.0175843659130659</v>
      </c>
      <c r="Q3242">
        <v>0.31053610340395121</v>
      </c>
      <c r="R3242">
        <v>148</v>
      </c>
      <c r="S3242">
        <v>0</v>
      </c>
      <c r="T3242">
        <v>-0.7812929021436692</v>
      </c>
      <c r="U3242">
        <v>13</v>
      </c>
      <c r="V3242">
        <v>3008</v>
      </c>
      <c r="W3242">
        <v>149</v>
      </c>
    </row>
    <row r="3243" spans="1:23">
      <c r="A3243" t="s">
        <v>471</v>
      </c>
      <c r="B3243" t="str">
        <f t="shared" si="50"/>
        <v>TSF_newadded_MA12_yoy_exceed_expectation_24_-1</v>
      </c>
      <c r="C3243" t="s">
        <v>332</v>
      </c>
      <c r="D3243" t="s">
        <v>329</v>
      </c>
      <c r="E3243">
        <v>24</v>
      </c>
      <c r="F3243">
        <v>-1</v>
      </c>
      <c r="G3243">
        <v>-1</v>
      </c>
      <c r="H3243" t="s">
        <v>330</v>
      </c>
      <c r="I3243" t="s">
        <v>331</v>
      </c>
      <c r="K3243">
        <v>1.0136656785352161</v>
      </c>
      <c r="L3243">
        <v>6.039342650836077E-2</v>
      </c>
      <c r="M3243">
        <v>0.25714415425722842</v>
      </c>
      <c r="N3243">
        <v>0.51677852348993292</v>
      </c>
      <c r="O3243">
        <v>7.5822731359905396E-3</v>
      </c>
      <c r="P3243">
        <v>1.2082146030966909</v>
      </c>
      <c r="Q3243">
        <v>0.22889172132884361</v>
      </c>
      <c r="R3243">
        <v>148</v>
      </c>
      <c r="S3243">
        <v>0</v>
      </c>
      <c r="T3243">
        <v>-0.61014034856923294</v>
      </c>
      <c r="U3243">
        <v>13</v>
      </c>
      <c r="V3243">
        <v>3008</v>
      </c>
      <c r="W3243">
        <v>149</v>
      </c>
    </row>
    <row r="3244" spans="1:23">
      <c r="A3244" t="s">
        <v>471</v>
      </c>
      <c r="B3244" t="str">
        <f t="shared" si="50"/>
        <v>TSF_yoy_exceed_expectation_24_1</v>
      </c>
      <c r="C3244" t="s">
        <v>391</v>
      </c>
      <c r="D3244" t="s">
        <v>329</v>
      </c>
      <c r="E3244">
        <v>24</v>
      </c>
      <c r="F3244">
        <v>1</v>
      </c>
      <c r="G3244">
        <v>-1</v>
      </c>
      <c r="H3244" t="s">
        <v>330</v>
      </c>
      <c r="I3244" t="s">
        <v>331</v>
      </c>
      <c r="K3244">
        <v>-0.45961975054733761</v>
      </c>
      <c r="L3244">
        <v>-5.0256190783556032E-2</v>
      </c>
      <c r="M3244">
        <v>-0.2139287508415188</v>
      </c>
      <c r="N3244">
        <v>0.43624161073825501</v>
      </c>
      <c r="O3244">
        <v>-1.332588286289385E-3</v>
      </c>
      <c r="P3244">
        <v>-0.21775286456813009</v>
      </c>
      <c r="Q3244">
        <v>0.82792160360214184</v>
      </c>
      <c r="R3244">
        <v>148</v>
      </c>
      <c r="S3244">
        <v>0</v>
      </c>
      <c r="T3244">
        <v>-0.78341581920646131</v>
      </c>
      <c r="U3244">
        <v>13</v>
      </c>
      <c r="V3244">
        <v>3008</v>
      </c>
      <c r="W3244">
        <v>149</v>
      </c>
    </row>
    <row r="3245" spans="1:23">
      <c r="A3245" t="s">
        <v>471</v>
      </c>
      <c r="B3245" t="str">
        <f t="shared" si="50"/>
        <v>TSF_yoy_exceed_expectation_24_-1</v>
      </c>
      <c r="C3245" t="s">
        <v>391</v>
      </c>
      <c r="D3245" t="s">
        <v>329</v>
      </c>
      <c r="E3245">
        <v>24</v>
      </c>
      <c r="F3245">
        <v>-1</v>
      </c>
      <c r="G3245">
        <v>-1</v>
      </c>
      <c r="H3245" t="s">
        <v>330</v>
      </c>
      <c r="I3245" t="s">
        <v>331</v>
      </c>
      <c r="K3245">
        <v>-4.2648552238414572E-2</v>
      </c>
      <c r="L3245">
        <v>-3.6447209465403359E-3</v>
      </c>
      <c r="M3245">
        <v>-1.5514717432870291E-2</v>
      </c>
      <c r="N3245">
        <v>0.55033557046979864</v>
      </c>
      <c r="O3245">
        <v>2.5583933788255121E-3</v>
      </c>
      <c r="P3245">
        <v>0.40952775474817649</v>
      </c>
      <c r="Q3245">
        <v>0.68274450337183135</v>
      </c>
      <c r="R3245">
        <v>148</v>
      </c>
      <c r="S3245">
        <v>0</v>
      </c>
      <c r="T3245">
        <v>-0.65392804694137585</v>
      </c>
      <c r="U3245">
        <v>13</v>
      </c>
      <c r="V3245">
        <v>3008</v>
      </c>
      <c r="W3245">
        <v>149</v>
      </c>
    </row>
    <row r="3246" spans="1:23">
      <c r="A3246" t="s">
        <v>471</v>
      </c>
      <c r="B3246" t="str">
        <f t="shared" si="50"/>
        <v>long_loan_newadded_MA12_yoy_exceed_expectation_24_1</v>
      </c>
      <c r="C3246" t="s">
        <v>328</v>
      </c>
      <c r="D3246" t="s">
        <v>329</v>
      </c>
      <c r="E3246">
        <v>24</v>
      </c>
      <c r="F3246">
        <v>1</v>
      </c>
      <c r="G3246">
        <v>-1</v>
      </c>
      <c r="H3246" t="s">
        <v>330</v>
      </c>
      <c r="I3246" t="s">
        <v>331</v>
      </c>
      <c r="K3246">
        <v>-0.67232301391740479</v>
      </c>
      <c r="L3246">
        <v>-8.9236304879466766E-2</v>
      </c>
      <c r="M3246">
        <v>-0.37990942647597892</v>
      </c>
      <c r="N3246">
        <v>0.52348993288590606</v>
      </c>
      <c r="O3246">
        <v>-4.6813946648374769E-3</v>
      </c>
      <c r="P3246">
        <v>-0.76656193537668726</v>
      </c>
      <c r="Q3246">
        <v>0.44456300763659878</v>
      </c>
      <c r="R3246">
        <v>148</v>
      </c>
      <c r="S3246">
        <v>0</v>
      </c>
      <c r="T3246">
        <v>-0.77673742640816579</v>
      </c>
      <c r="U3246">
        <v>8</v>
      </c>
      <c r="V3246">
        <v>3008</v>
      </c>
      <c r="W3246">
        <v>149</v>
      </c>
    </row>
    <row r="3247" spans="1:23">
      <c r="A3247" t="s">
        <v>471</v>
      </c>
      <c r="B3247" t="str">
        <f t="shared" si="50"/>
        <v>long_loan_newadded_MA12_yoy_exceed_expectation_24_-1</v>
      </c>
      <c r="C3247" t="s">
        <v>328</v>
      </c>
      <c r="D3247" t="s">
        <v>329</v>
      </c>
      <c r="E3247">
        <v>24</v>
      </c>
      <c r="F3247">
        <v>-1</v>
      </c>
      <c r="G3247">
        <v>-1</v>
      </c>
      <c r="H3247" t="s">
        <v>330</v>
      </c>
      <c r="I3247" t="s">
        <v>331</v>
      </c>
      <c r="K3247">
        <v>0.57879203034684279</v>
      </c>
      <c r="L3247">
        <v>3.8998659181196382E-2</v>
      </c>
      <c r="M3247">
        <v>0.16603061122793791</v>
      </c>
      <c r="N3247">
        <v>0.46308724832214759</v>
      </c>
      <c r="O3247">
        <v>5.8876199716598578E-3</v>
      </c>
      <c r="P3247">
        <v>0.94766068580484397</v>
      </c>
      <c r="Q3247">
        <v>0.34484698516227502</v>
      </c>
      <c r="R3247">
        <v>148</v>
      </c>
      <c r="S3247">
        <v>0</v>
      </c>
      <c r="T3247">
        <v>-0.59753706606048962</v>
      </c>
      <c r="U3247">
        <v>8</v>
      </c>
      <c r="V3247">
        <v>3008</v>
      </c>
      <c r="W3247">
        <v>149</v>
      </c>
    </row>
    <row r="3248" spans="1:23">
      <c r="A3248" t="s">
        <v>471</v>
      </c>
      <c r="B3248" t="str">
        <f t="shared" si="50"/>
        <v>loan_yoy_exceed_expectation_24_1</v>
      </c>
      <c r="C3248" t="s">
        <v>443</v>
      </c>
      <c r="D3248" t="s">
        <v>329</v>
      </c>
      <c r="E3248">
        <v>24</v>
      </c>
      <c r="F3248">
        <v>1</v>
      </c>
      <c r="G3248">
        <v>-1</v>
      </c>
      <c r="H3248" t="s">
        <v>330</v>
      </c>
      <c r="I3248" t="s">
        <v>331</v>
      </c>
      <c r="K3248">
        <v>-3.5118289831665983E-2</v>
      </c>
      <c r="L3248">
        <v>-2.9905131156533482E-3</v>
      </c>
      <c r="M3248">
        <v>-1.2729919198738591E-2</v>
      </c>
      <c r="N3248">
        <v>0.44966442953020141</v>
      </c>
      <c r="O3248">
        <v>2.4334723106589121E-3</v>
      </c>
      <c r="P3248">
        <v>0.40234613634647842</v>
      </c>
      <c r="Q3248">
        <v>0.68800981046577081</v>
      </c>
      <c r="R3248">
        <v>148</v>
      </c>
      <c r="S3248">
        <v>0</v>
      </c>
      <c r="T3248">
        <v>-0.67768444424231533</v>
      </c>
      <c r="U3248">
        <v>15</v>
      </c>
      <c r="V3248">
        <v>3008</v>
      </c>
      <c r="W3248">
        <v>149</v>
      </c>
    </row>
    <row r="3249" spans="1:23">
      <c r="A3249" t="s">
        <v>471</v>
      </c>
      <c r="B3249" t="str">
        <f t="shared" si="50"/>
        <v>loan_yoy_exceed_expectation_24_-1</v>
      </c>
      <c r="C3249" t="s">
        <v>443</v>
      </c>
      <c r="D3249" t="s">
        <v>329</v>
      </c>
      <c r="E3249">
        <v>24</v>
      </c>
      <c r="F3249">
        <v>-1</v>
      </c>
      <c r="G3249">
        <v>-1</v>
      </c>
      <c r="H3249" t="s">
        <v>330</v>
      </c>
      <c r="I3249" t="s">
        <v>331</v>
      </c>
      <c r="K3249">
        <v>-0.46383706033248528</v>
      </c>
      <c r="L3249">
        <v>-5.087938428923422E-2</v>
      </c>
      <c r="M3249">
        <v>-0.2165817121795228</v>
      </c>
      <c r="N3249">
        <v>0.53691275167785235</v>
      </c>
      <c r="O3249">
        <v>-1.4835152895349879E-3</v>
      </c>
      <c r="P3249">
        <v>-0.2467890347830223</v>
      </c>
      <c r="Q3249">
        <v>0.80541348314198957</v>
      </c>
      <c r="R3249">
        <v>148</v>
      </c>
      <c r="S3249">
        <v>0</v>
      </c>
      <c r="T3249">
        <v>-0.76419370278831866</v>
      </c>
      <c r="U3249">
        <v>15</v>
      </c>
      <c r="V3249">
        <v>3008</v>
      </c>
      <c r="W3249">
        <v>149</v>
      </c>
    </row>
    <row r="3250" spans="1:23">
      <c r="A3250" t="s">
        <v>471</v>
      </c>
      <c r="B3250" t="str">
        <f t="shared" si="50"/>
        <v>newstarts_area_yoy_exceed_expectation_24_1</v>
      </c>
      <c r="C3250" t="s">
        <v>340</v>
      </c>
      <c r="D3250" t="s">
        <v>329</v>
      </c>
      <c r="E3250">
        <v>24</v>
      </c>
      <c r="F3250">
        <v>1</v>
      </c>
      <c r="G3250">
        <v>1</v>
      </c>
      <c r="H3250" t="s">
        <v>330</v>
      </c>
      <c r="I3250" t="s">
        <v>331</v>
      </c>
      <c r="K3250">
        <v>1.5195007529454201</v>
      </c>
      <c r="L3250">
        <v>8.0490025343567861E-2</v>
      </c>
      <c r="M3250">
        <v>0.34275610156155428</v>
      </c>
      <c r="N3250">
        <v>0.57718120805369133</v>
      </c>
      <c r="O3250">
        <v>9.1367380555631445E-3</v>
      </c>
      <c r="P3250">
        <v>1.444888484111799</v>
      </c>
      <c r="Q3250">
        <v>0.15060312395705119</v>
      </c>
      <c r="R3250">
        <v>148</v>
      </c>
      <c r="S3250">
        <v>0</v>
      </c>
      <c r="T3250">
        <v>-0.48328035339918951</v>
      </c>
      <c r="U3250">
        <v>50</v>
      </c>
      <c r="V3250">
        <v>3008</v>
      </c>
      <c r="W3250">
        <v>149</v>
      </c>
    </row>
    <row r="3251" spans="1:23">
      <c r="A3251" t="s">
        <v>471</v>
      </c>
      <c r="B3251" t="str">
        <f t="shared" si="50"/>
        <v>newstarts_area_yoy_exceed_expectation_24_-1</v>
      </c>
      <c r="C3251" t="s">
        <v>340</v>
      </c>
      <c r="D3251" t="s">
        <v>329</v>
      </c>
      <c r="E3251">
        <v>24</v>
      </c>
      <c r="F3251">
        <v>-1</v>
      </c>
      <c r="G3251">
        <v>1</v>
      </c>
      <c r="H3251" t="s">
        <v>330</v>
      </c>
      <c r="I3251" t="s">
        <v>331</v>
      </c>
      <c r="K3251">
        <v>-0.79466812480588256</v>
      </c>
      <c r="L3251">
        <v>-0.1242100936931345</v>
      </c>
      <c r="M3251">
        <v>-0.52893221622343989</v>
      </c>
      <c r="N3251">
        <v>0.41610738255033558</v>
      </c>
      <c r="O3251">
        <v>-7.7221637022961073E-3</v>
      </c>
      <c r="P3251">
        <v>-1.250201064199397</v>
      </c>
      <c r="Q3251">
        <v>0.21319925298137171</v>
      </c>
      <c r="R3251">
        <v>148</v>
      </c>
      <c r="S3251">
        <v>0</v>
      </c>
      <c r="T3251">
        <v>-0.852387827205212</v>
      </c>
      <c r="U3251">
        <v>50</v>
      </c>
      <c r="V3251">
        <v>3008</v>
      </c>
      <c r="W3251">
        <v>149</v>
      </c>
    </row>
    <row r="3252" spans="1:23">
      <c r="A3252" t="s">
        <v>471</v>
      </c>
      <c r="B3252" t="str">
        <f t="shared" si="50"/>
        <v>completed_yoy_exceed_expectation_24_1</v>
      </c>
      <c r="C3252" t="s">
        <v>444</v>
      </c>
      <c r="D3252" t="s">
        <v>329</v>
      </c>
      <c r="E3252">
        <v>24</v>
      </c>
      <c r="F3252">
        <v>1</v>
      </c>
      <c r="G3252">
        <v>1</v>
      </c>
      <c r="H3252" t="s">
        <v>330</v>
      </c>
      <c r="I3252" t="s">
        <v>331</v>
      </c>
      <c r="K3252">
        <v>0.41842830216666821</v>
      </c>
      <c r="L3252">
        <v>2.9717055617741069E-2</v>
      </c>
      <c r="M3252">
        <v>0.12651055587039661</v>
      </c>
      <c r="N3252">
        <v>0.52348993288590606</v>
      </c>
      <c r="O3252">
        <v>5.1021474265846084E-3</v>
      </c>
      <c r="P3252">
        <v>0.82988771823078955</v>
      </c>
      <c r="Q3252">
        <v>0.40793887588056299</v>
      </c>
      <c r="R3252">
        <v>148</v>
      </c>
      <c r="S3252">
        <v>0</v>
      </c>
      <c r="T3252">
        <v>-0.63909916990976923</v>
      </c>
      <c r="U3252">
        <v>38</v>
      </c>
      <c r="V3252">
        <v>3008</v>
      </c>
      <c r="W3252">
        <v>149</v>
      </c>
    </row>
    <row r="3253" spans="1:23">
      <c r="A3253" t="s">
        <v>471</v>
      </c>
      <c r="B3253" t="str">
        <f t="shared" si="50"/>
        <v>completed_yoy_exceed_expectation_24_-1</v>
      </c>
      <c r="C3253" t="s">
        <v>444</v>
      </c>
      <c r="D3253" t="s">
        <v>329</v>
      </c>
      <c r="E3253">
        <v>24</v>
      </c>
      <c r="F3253">
        <v>-1</v>
      </c>
      <c r="G3253">
        <v>1</v>
      </c>
      <c r="H3253" t="s">
        <v>330</v>
      </c>
      <c r="I3253" t="s">
        <v>331</v>
      </c>
      <c r="K3253">
        <v>-0.63527672610237818</v>
      </c>
      <c r="L3253">
        <v>-8.102691618188429E-2</v>
      </c>
      <c r="M3253">
        <v>-0.34494535187108222</v>
      </c>
      <c r="N3253">
        <v>0.46308724832214759</v>
      </c>
      <c r="O3253">
        <v>-4.0307704867293716E-3</v>
      </c>
      <c r="P3253">
        <v>-0.66882386075854339</v>
      </c>
      <c r="Q3253">
        <v>0.50464973053629403</v>
      </c>
      <c r="R3253">
        <v>148</v>
      </c>
      <c r="S3253">
        <v>0</v>
      </c>
      <c r="T3253">
        <v>-0.69880472442068409</v>
      </c>
      <c r="U3253">
        <v>38</v>
      </c>
      <c r="V3253">
        <v>3008</v>
      </c>
      <c r="W3253">
        <v>149</v>
      </c>
    </row>
    <row r="3254" spans="1:23">
      <c r="A3254" t="s">
        <v>471</v>
      </c>
      <c r="B3254" t="str">
        <f t="shared" si="50"/>
        <v>sold_area_yoy_exceed_expectation_24_1</v>
      </c>
      <c r="C3254" t="s">
        <v>346</v>
      </c>
      <c r="D3254" t="s">
        <v>329</v>
      </c>
      <c r="E3254">
        <v>24</v>
      </c>
      <c r="F3254">
        <v>1</v>
      </c>
      <c r="G3254">
        <v>-1</v>
      </c>
      <c r="H3254" t="s">
        <v>330</v>
      </c>
      <c r="I3254" t="s">
        <v>331</v>
      </c>
      <c r="K3254">
        <v>-0.76035658736947398</v>
      </c>
      <c r="L3254">
        <v>-0.11279882292672309</v>
      </c>
      <c r="M3254">
        <v>-0.48029433915229719</v>
      </c>
      <c r="N3254">
        <v>0.44966442953020141</v>
      </c>
      <c r="O3254">
        <v>-6.7783635824562967E-3</v>
      </c>
      <c r="P3254">
        <v>-1.111582649703879</v>
      </c>
      <c r="Q3254">
        <v>0.26812010794621882</v>
      </c>
      <c r="R3254">
        <v>148</v>
      </c>
      <c r="S3254">
        <v>0</v>
      </c>
      <c r="T3254">
        <v>-0.83665435759473961</v>
      </c>
      <c r="U3254">
        <v>19</v>
      </c>
      <c r="V3254">
        <v>3008</v>
      </c>
      <c r="W3254">
        <v>149</v>
      </c>
    </row>
    <row r="3255" spans="1:23">
      <c r="A3255" t="s">
        <v>471</v>
      </c>
      <c r="B3255" t="str">
        <f t="shared" si="50"/>
        <v>sold_area_yoy_exceed_expectation_24_-1</v>
      </c>
      <c r="C3255" t="s">
        <v>346</v>
      </c>
      <c r="D3255" t="s">
        <v>329</v>
      </c>
      <c r="E3255">
        <v>24</v>
      </c>
      <c r="F3255">
        <v>-1</v>
      </c>
      <c r="G3255">
        <v>-1</v>
      </c>
      <c r="H3255" t="s">
        <v>330</v>
      </c>
      <c r="I3255" t="s">
        <v>331</v>
      </c>
      <c r="K3255">
        <v>1.158765010381817</v>
      </c>
      <c r="L3255">
        <v>6.6592653971410343E-2</v>
      </c>
      <c r="M3255">
        <v>0.28354972065953021</v>
      </c>
      <c r="N3255">
        <v>0.53691275167785235</v>
      </c>
      <c r="O3255">
        <v>7.9682688684997258E-3</v>
      </c>
      <c r="P3255">
        <v>1.2908177059639421</v>
      </c>
      <c r="Q3255">
        <v>0.1987796417019706</v>
      </c>
      <c r="R3255">
        <v>148</v>
      </c>
      <c r="S3255">
        <v>0</v>
      </c>
      <c r="T3255">
        <v>-0.75379138002294799</v>
      </c>
      <c r="U3255">
        <v>19</v>
      </c>
      <c r="V3255">
        <v>3008</v>
      </c>
      <c r="W3255">
        <v>149</v>
      </c>
    </row>
    <row r="3256" spans="1:23">
      <c r="A3256" t="s">
        <v>471</v>
      </c>
      <c r="B3256" t="str">
        <f t="shared" si="50"/>
        <v>local_gov_budget_MA12_yoy_exceed_expectation_24_1</v>
      </c>
      <c r="C3256" t="s">
        <v>389</v>
      </c>
      <c r="D3256" t="s">
        <v>329</v>
      </c>
      <c r="E3256">
        <v>24</v>
      </c>
      <c r="F3256">
        <v>1</v>
      </c>
      <c r="G3256">
        <v>-1</v>
      </c>
      <c r="H3256" t="s">
        <v>463</v>
      </c>
      <c r="I3256" t="s">
        <v>331</v>
      </c>
      <c r="K3256">
        <v>-0.33047120795394058</v>
      </c>
      <c r="L3256">
        <v>-4.155426634122561E-2</v>
      </c>
      <c r="M3256">
        <v>-0.18816575643472161</v>
      </c>
      <c r="N3256">
        <v>0.5</v>
      </c>
      <c r="O3256">
        <v>-1.250580105603508E-3</v>
      </c>
      <c r="P3256">
        <v>-0.20663813335624251</v>
      </c>
      <c r="Q3256">
        <v>0.83665165353767112</v>
      </c>
      <c r="R3256">
        <v>117</v>
      </c>
      <c r="S3256">
        <v>0</v>
      </c>
      <c r="T3256">
        <v>-0.80855623030063872</v>
      </c>
      <c r="U3256">
        <v>8</v>
      </c>
      <c r="V3256">
        <v>2382</v>
      </c>
      <c r="W3256">
        <v>118</v>
      </c>
    </row>
    <row r="3257" spans="1:23">
      <c r="A3257" t="s">
        <v>471</v>
      </c>
      <c r="B3257" t="str">
        <f t="shared" si="50"/>
        <v>local_gov_budget_MA12_yoy_exceed_expectation_24_-1</v>
      </c>
      <c r="C3257" t="s">
        <v>389</v>
      </c>
      <c r="D3257" t="s">
        <v>329</v>
      </c>
      <c r="E3257">
        <v>24</v>
      </c>
      <c r="F3257">
        <v>-1</v>
      </c>
      <c r="G3257">
        <v>-1</v>
      </c>
      <c r="H3257" t="s">
        <v>463</v>
      </c>
      <c r="I3257" t="s">
        <v>331</v>
      </c>
      <c r="K3257">
        <v>-5.8257125195317339E-2</v>
      </c>
      <c r="L3257">
        <v>-6.3299212304953612E-3</v>
      </c>
      <c r="M3257">
        <v>-2.8663107819730881E-2</v>
      </c>
      <c r="N3257">
        <v>0.49152542372881358</v>
      </c>
      <c r="O3257">
        <v>1.602168412828991E-3</v>
      </c>
      <c r="P3257">
        <v>0.26595386000961863</v>
      </c>
      <c r="Q3257">
        <v>0.7907428321238974</v>
      </c>
      <c r="R3257">
        <v>117</v>
      </c>
      <c r="S3257">
        <v>0</v>
      </c>
      <c r="T3257">
        <v>-0.74880569026597665</v>
      </c>
      <c r="U3257">
        <v>8</v>
      </c>
      <c r="V3257">
        <v>2382</v>
      </c>
      <c r="W3257">
        <v>118</v>
      </c>
    </row>
    <row r="3258" spans="1:23">
      <c r="A3258" t="s">
        <v>471</v>
      </c>
      <c r="B3258" t="str">
        <f t="shared" si="50"/>
        <v>newstarts_area_ytd_yoy_exceed_expectation_24_1</v>
      </c>
      <c r="C3258" t="s">
        <v>446</v>
      </c>
      <c r="D3258" t="s">
        <v>329</v>
      </c>
      <c r="E3258">
        <v>24</v>
      </c>
      <c r="F3258">
        <v>1</v>
      </c>
      <c r="G3258">
        <v>1</v>
      </c>
      <c r="H3258" t="s">
        <v>330</v>
      </c>
      <c r="I3258" t="s">
        <v>331</v>
      </c>
      <c r="K3258">
        <v>-0.17904186579042189</v>
      </c>
      <c r="L3258">
        <v>-1.639187865486225E-2</v>
      </c>
      <c r="M3258">
        <v>-6.9775225545467723E-2</v>
      </c>
      <c r="N3258">
        <v>0.52348993288590606</v>
      </c>
      <c r="O3258">
        <v>1.440352700166581E-3</v>
      </c>
      <c r="P3258">
        <v>0.2357321303028207</v>
      </c>
      <c r="Q3258">
        <v>0.81396642673269182</v>
      </c>
      <c r="R3258">
        <v>148</v>
      </c>
      <c r="S3258">
        <v>0</v>
      </c>
      <c r="T3258">
        <v>-0.7250558043058698</v>
      </c>
      <c r="U3258">
        <v>19</v>
      </c>
      <c r="V3258">
        <v>3008</v>
      </c>
      <c r="W3258">
        <v>149</v>
      </c>
    </row>
    <row r="3259" spans="1:23">
      <c r="A3259" t="s">
        <v>471</v>
      </c>
      <c r="B3259" t="str">
        <f t="shared" si="50"/>
        <v>newstarts_area_ytd_yoy_exceed_expectation_24_-1</v>
      </c>
      <c r="C3259" t="s">
        <v>446</v>
      </c>
      <c r="D3259" t="s">
        <v>329</v>
      </c>
      <c r="E3259">
        <v>24</v>
      </c>
      <c r="F3259">
        <v>-1</v>
      </c>
      <c r="G3259">
        <v>1</v>
      </c>
      <c r="H3259" t="s">
        <v>330</v>
      </c>
      <c r="I3259" t="s">
        <v>331</v>
      </c>
      <c r="K3259">
        <v>-0.3698414174879181</v>
      </c>
      <c r="L3259">
        <v>-3.7947900666931322E-2</v>
      </c>
      <c r="M3259">
        <v>-0.16153263355367301</v>
      </c>
      <c r="N3259">
        <v>0.46308724832214759</v>
      </c>
      <c r="O3259">
        <v>-3.6453887819839771E-4</v>
      </c>
      <c r="P3259">
        <v>-5.9807408746305767E-2</v>
      </c>
      <c r="Q3259">
        <v>0.95238970676119816</v>
      </c>
      <c r="R3259">
        <v>148</v>
      </c>
      <c r="S3259">
        <v>0</v>
      </c>
      <c r="T3259">
        <v>-0.78048172147494232</v>
      </c>
      <c r="U3259">
        <v>19</v>
      </c>
      <c r="V3259">
        <v>3008</v>
      </c>
      <c r="W3259">
        <v>149</v>
      </c>
    </row>
    <row r="3260" spans="1:23">
      <c r="A3260" t="s">
        <v>471</v>
      </c>
      <c r="B3260" t="str">
        <f t="shared" si="50"/>
        <v>completed_area_ytd_yoy_exceed_expectation_24_1</v>
      </c>
      <c r="C3260" t="s">
        <v>447</v>
      </c>
      <c r="D3260" t="s">
        <v>329</v>
      </c>
      <c r="E3260">
        <v>24</v>
      </c>
      <c r="F3260">
        <v>1</v>
      </c>
      <c r="G3260">
        <v>1</v>
      </c>
      <c r="H3260" t="s">
        <v>330</v>
      </c>
      <c r="I3260" t="s">
        <v>331</v>
      </c>
      <c r="K3260">
        <v>2.1445236872871738</v>
      </c>
      <c r="L3260">
        <v>0.1007367167005762</v>
      </c>
      <c r="M3260">
        <v>0.4290389605001696</v>
      </c>
      <c r="N3260">
        <v>0.59060402684563762</v>
      </c>
      <c r="O3260">
        <v>1.037771391981083E-2</v>
      </c>
      <c r="P3260">
        <v>1.721519663654542</v>
      </c>
      <c r="Q3260">
        <v>8.7246009336772873E-2</v>
      </c>
      <c r="R3260">
        <v>148</v>
      </c>
      <c r="S3260">
        <v>0</v>
      </c>
      <c r="T3260">
        <v>-0.45290027393840587</v>
      </c>
      <c r="U3260">
        <v>15</v>
      </c>
      <c r="V3260">
        <v>3008</v>
      </c>
      <c r="W3260">
        <v>149</v>
      </c>
    </row>
    <row r="3261" spans="1:23">
      <c r="A3261" t="s">
        <v>471</v>
      </c>
      <c r="B3261" t="str">
        <f t="shared" si="50"/>
        <v>completed_area_ytd_yoy_exceed_expectation_24_-1</v>
      </c>
      <c r="C3261" t="s">
        <v>447</v>
      </c>
      <c r="D3261" t="s">
        <v>329</v>
      </c>
      <c r="E3261">
        <v>24</v>
      </c>
      <c r="F3261">
        <v>-1</v>
      </c>
      <c r="G3261">
        <v>1</v>
      </c>
      <c r="H3261" t="s">
        <v>330</v>
      </c>
      <c r="I3261" t="s">
        <v>331</v>
      </c>
      <c r="K3261">
        <v>-0.83548102491745446</v>
      </c>
      <c r="L3261">
        <v>-0.14031916651458931</v>
      </c>
      <c r="M3261">
        <v>-0.59762111880826552</v>
      </c>
      <c r="N3261">
        <v>0.38926174496644289</v>
      </c>
      <c r="O3261">
        <v>-9.4142842661661293E-3</v>
      </c>
      <c r="P3261">
        <v>-1.584757774298662</v>
      </c>
      <c r="Q3261">
        <v>0.1151558111331369</v>
      </c>
      <c r="R3261">
        <v>148</v>
      </c>
      <c r="S3261">
        <v>0</v>
      </c>
      <c r="T3261">
        <v>-0.86435127884704888</v>
      </c>
      <c r="U3261">
        <v>15</v>
      </c>
      <c r="V3261">
        <v>3008</v>
      </c>
      <c r="W3261">
        <v>149</v>
      </c>
    </row>
    <row r="3262" spans="1:23">
      <c r="A3262" t="s">
        <v>471</v>
      </c>
      <c r="B3262" t="str">
        <f t="shared" si="50"/>
        <v>sold_area_ytd_yoy_exceed_expectation_24_1</v>
      </c>
      <c r="C3262" t="s">
        <v>392</v>
      </c>
      <c r="D3262" t="s">
        <v>329</v>
      </c>
      <c r="E3262">
        <v>24</v>
      </c>
      <c r="F3262">
        <v>1</v>
      </c>
      <c r="G3262">
        <v>-1</v>
      </c>
      <c r="H3262" t="s">
        <v>330</v>
      </c>
      <c r="I3262" t="s">
        <v>331</v>
      </c>
      <c r="K3262">
        <v>-0.64878500583721377</v>
      </c>
      <c r="L3262">
        <v>-8.3927898772466425E-2</v>
      </c>
      <c r="M3262">
        <v>-0.35730031832961889</v>
      </c>
      <c r="N3262">
        <v>0.51006711409395977</v>
      </c>
      <c r="O3262">
        <v>-4.3685510116079707E-3</v>
      </c>
      <c r="P3262">
        <v>-0.73871117777271478</v>
      </c>
      <c r="Q3262">
        <v>0.46125227052566709</v>
      </c>
      <c r="R3262">
        <v>148</v>
      </c>
      <c r="S3262">
        <v>0</v>
      </c>
      <c r="T3262">
        <v>-0.79643027181746839</v>
      </c>
      <c r="U3262">
        <v>8</v>
      </c>
      <c r="V3262">
        <v>3008</v>
      </c>
      <c r="W3262">
        <v>149</v>
      </c>
    </row>
    <row r="3263" spans="1:23">
      <c r="A3263" t="s">
        <v>471</v>
      </c>
      <c r="B3263" t="str">
        <f t="shared" si="50"/>
        <v>sold_area_ytd_yoy_exceed_expectation_24_-1</v>
      </c>
      <c r="C3263" t="s">
        <v>392</v>
      </c>
      <c r="D3263" t="s">
        <v>329</v>
      </c>
      <c r="E3263">
        <v>24</v>
      </c>
      <c r="F3263">
        <v>-1</v>
      </c>
      <c r="G3263">
        <v>-1</v>
      </c>
      <c r="H3263" t="s">
        <v>330</v>
      </c>
      <c r="I3263" t="s">
        <v>331</v>
      </c>
      <c r="K3263">
        <v>0.47298328019416069</v>
      </c>
      <c r="L3263">
        <v>3.2977924765016597E-2</v>
      </c>
      <c r="M3263">
        <v>0.140394590937337</v>
      </c>
      <c r="N3263">
        <v>0.47651006711409388</v>
      </c>
      <c r="O3263">
        <v>5.2882942732085658E-3</v>
      </c>
      <c r="P3263">
        <v>0.86814618234227192</v>
      </c>
      <c r="Q3263">
        <v>0.38671984319993857</v>
      </c>
      <c r="R3263">
        <v>148</v>
      </c>
      <c r="S3263">
        <v>0</v>
      </c>
      <c r="T3263">
        <v>-0.68098100316967969</v>
      </c>
      <c r="U3263">
        <v>8</v>
      </c>
      <c r="V3263">
        <v>3008</v>
      </c>
      <c r="W3263">
        <v>149</v>
      </c>
    </row>
    <row r="3264" spans="1:23">
      <c r="A3264" t="s">
        <v>471</v>
      </c>
      <c r="B3264" t="str">
        <f t="shared" si="50"/>
        <v>CN_BOND_1Y_exceed_expectation_24_1</v>
      </c>
      <c r="C3264" t="s">
        <v>448</v>
      </c>
      <c r="D3264" t="s">
        <v>329</v>
      </c>
      <c r="E3264">
        <v>24</v>
      </c>
      <c r="F3264">
        <v>1</v>
      </c>
      <c r="G3264">
        <v>-1</v>
      </c>
      <c r="H3264" t="s">
        <v>330</v>
      </c>
      <c r="I3264" t="s">
        <v>331</v>
      </c>
      <c r="K3264">
        <v>1.5711751324740419</v>
      </c>
      <c r="L3264">
        <v>8.2329346623733146E-2</v>
      </c>
      <c r="M3264">
        <v>0.35059267331156391</v>
      </c>
      <c r="N3264">
        <v>0.53020134228187921</v>
      </c>
      <c r="O3264">
        <v>9.2573692973609602E-3</v>
      </c>
      <c r="P3264">
        <v>1.468626043559552</v>
      </c>
      <c r="Q3264">
        <v>0.14405649381687571</v>
      </c>
      <c r="R3264">
        <v>148</v>
      </c>
      <c r="S3264">
        <v>0</v>
      </c>
      <c r="T3264">
        <v>-0.53033312743325312</v>
      </c>
      <c r="U3264">
        <v>16</v>
      </c>
      <c r="V3264">
        <v>3008</v>
      </c>
      <c r="W3264">
        <v>149</v>
      </c>
    </row>
    <row r="3265" spans="1:23">
      <c r="A3265" t="s">
        <v>471</v>
      </c>
      <c r="B3265" t="str">
        <f t="shared" si="50"/>
        <v>CN_BOND_1Y_exceed_expectation_24_-1</v>
      </c>
      <c r="C3265" t="s">
        <v>448</v>
      </c>
      <c r="D3265" t="s">
        <v>329</v>
      </c>
      <c r="E3265">
        <v>24</v>
      </c>
      <c r="F3265">
        <v>-1</v>
      </c>
      <c r="G3265">
        <v>-1</v>
      </c>
      <c r="H3265" t="s">
        <v>330</v>
      </c>
      <c r="I3265" t="s">
        <v>331</v>
      </c>
      <c r="K3265">
        <v>-0.79879479712551382</v>
      </c>
      <c r="L3265">
        <v>-0.12569841978966809</v>
      </c>
      <c r="M3265">
        <v>-0.5352762633536452</v>
      </c>
      <c r="N3265">
        <v>0.4563758389261745</v>
      </c>
      <c r="O3265">
        <v>-7.827347967469275E-3</v>
      </c>
      <c r="P3265">
        <v>-1.259781059504367</v>
      </c>
      <c r="Q3265">
        <v>0.20973129666706539</v>
      </c>
      <c r="R3265">
        <v>148</v>
      </c>
      <c r="S3265">
        <v>0</v>
      </c>
      <c r="T3265">
        <v>-0.87021442437629293</v>
      </c>
      <c r="U3265">
        <v>16</v>
      </c>
      <c r="V3265">
        <v>3008</v>
      </c>
      <c r="W3265">
        <v>149</v>
      </c>
    </row>
    <row r="3266" spans="1:23">
      <c r="A3266" t="s">
        <v>471</v>
      </c>
      <c r="B3266" t="str">
        <f t="shared" si="50"/>
        <v>CN_BOND_10Y_exceed_expectation_24_1</v>
      </c>
      <c r="C3266" t="s">
        <v>449</v>
      </c>
      <c r="D3266" t="s">
        <v>329</v>
      </c>
      <c r="E3266">
        <v>24</v>
      </c>
      <c r="F3266">
        <v>1</v>
      </c>
      <c r="G3266">
        <v>-1</v>
      </c>
      <c r="H3266" t="s">
        <v>330</v>
      </c>
      <c r="I3266" t="s">
        <v>331</v>
      </c>
      <c r="K3266">
        <v>0.36203510381589382</v>
      </c>
      <c r="L3266">
        <v>2.622322465261373E-2</v>
      </c>
      <c r="M3266">
        <v>0.11163520673766519</v>
      </c>
      <c r="N3266">
        <v>0.52348993288590606</v>
      </c>
      <c r="O3266">
        <v>4.8691478307499418E-3</v>
      </c>
      <c r="P3266">
        <v>0.79678125021233204</v>
      </c>
      <c r="Q3266">
        <v>0.42685441509789201</v>
      </c>
      <c r="R3266">
        <v>148</v>
      </c>
      <c r="S3266">
        <v>0</v>
      </c>
      <c r="T3266">
        <v>-0.60416065248271356</v>
      </c>
      <c r="U3266">
        <v>11</v>
      </c>
      <c r="V3266">
        <v>3008</v>
      </c>
      <c r="W3266">
        <v>149</v>
      </c>
    </row>
    <row r="3267" spans="1:23">
      <c r="A3267" t="s">
        <v>471</v>
      </c>
      <c r="B3267" t="str">
        <f t="shared" ref="B3267:B3330" si="51">C3267&amp;"_"&amp;D3267&amp;"_"&amp;E3267&amp;"_"&amp;F3267</f>
        <v>CN_BOND_10Y_exceed_expectation_24_-1</v>
      </c>
      <c r="C3267" t="s">
        <v>449</v>
      </c>
      <c r="D3267" t="s">
        <v>329</v>
      </c>
      <c r="E3267">
        <v>24</v>
      </c>
      <c r="F3267">
        <v>-1</v>
      </c>
      <c r="G3267">
        <v>-1</v>
      </c>
      <c r="H3267" t="s">
        <v>330</v>
      </c>
      <c r="I3267" t="s">
        <v>331</v>
      </c>
      <c r="K3267">
        <v>-0.62017585838580414</v>
      </c>
      <c r="L3267">
        <v>-7.7898223964409485E-2</v>
      </c>
      <c r="M3267">
        <v>-0.33162147111823759</v>
      </c>
      <c r="N3267">
        <v>0.4563758389261745</v>
      </c>
      <c r="O3267">
        <v>-3.6455852689431041E-3</v>
      </c>
      <c r="P3267">
        <v>-0.58445819172830626</v>
      </c>
      <c r="Q3267">
        <v>0.55980194477523015</v>
      </c>
      <c r="R3267">
        <v>148</v>
      </c>
      <c r="S3267">
        <v>0</v>
      </c>
      <c r="T3267">
        <v>-0.79164426398612942</v>
      </c>
      <c r="U3267">
        <v>11</v>
      </c>
      <c r="V3267">
        <v>3008</v>
      </c>
      <c r="W3267">
        <v>149</v>
      </c>
    </row>
    <row r="3268" spans="1:23">
      <c r="A3268" t="s">
        <v>471</v>
      </c>
      <c r="B3268" t="str">
        <f t="shared" si="51"/>
        <v>TERM_SPREAD_exceed_expectation_24_1</v>
      </c>
      <c r="C3268" t="s">
        <v>450</v>
      </c>
      <c r="D3268" t="s">
        <v>329</v>
      </c>
      <c r="E3268">
        <v>24</v>
      </c>
      <c r="F3268">
        <v>1</v>
      </c>
      <c r="G3268">
        <v>1</v>
      </c>
      <c r="H3268" t="s">
        <v>330</v>
      </c>
      <c r="I3268" t="s">
        <v>331</v>
      </c>
      <c r="K3268">
        <v>-0.37175274680061482</v>
      </c>
      <c r="L3268">
        <v>-3.8192700527748813E-2</v>
      </c>
      <c r="M3268">
        <v>-0.1625746798069628</v>
      </c>
      <c r="N3268">
        <v>0.42953020134228193</v>
      </c>
      <c r="O3268">
        <v>-2.5310499762921219E-4</v>
      </c>
      <c r="P3268">
        <v>-4.032232433699625E-2</v>
      </c>
      <c r="Q3268">
        <v>0.96789049929581661</v>
      </c>
      <c r="R3268">
        <v>148</v>
      </c>
      <c r="S3268">
        <v>0</v>
      </c>
      <c r="T3268">
        <v>-0.81699118024441431</v>
      </c>
      <c r="U3268">
        <v>35</v>
      </c>
      <c r="V3268">
        <v>3008</v>
      </c>
      <c r="W3268">
        <v>149</v>
      </c>
    </row>
    <row r="3269" spans="1:23">
      <c r="A3269" t="s">
        <v>471</v>
      </c>
      <c r="B3269" t="str">
        <f t="shared" si="51"/>
        <v>TERM_SPREAD_exceed_expectation_24_-1</v>
      </c>
      <c r="C3269" t="s">
        <v>450</v>
      </c>
      <c r="D3269" t="s">
        <v>329</v>
      </c>
      <c r="E3269">
        <v>24</v>
      </c>
      <c r="F3269">
        <v>-1</v>
      </c>
      <c r="G3269">
        <v>1</v>
      </c>
      <c r="H3269" t="s">
        <v>330</v>
      </c>
      <c r="I3269" t="s">
        <v>331</v>
      </c>
      <c r="K3269">
        <v>-0.17654424827053339</v>
      </c>
      <c r="L3269">
        <v>-1.6141530033743971E-2</v>
      </c>
      <c r="M3269">
        <v>-6.8709571215677445E-2</v>
      </c>
      <c r="N3269">
        <v>0.55704697986577179</v>
      </c>
      <c r="O3269">
        <v>1.550677747408992E-3</v>
      </c>
      <c r="P3269">
        <v>0.25124194761193103</v>
      </c>
      <c r="Q3269">
        <v>0.80197555215449823</v>
      </c>
      <c r="R3269">
        <v>148</v>
      </c>
      <c r="S3269">
        <v>0</v>
      </c>
      <c r="T3269">
        <v>-0.76412423486879089</v>
      </c>
      <c r="U3269">
        <v>35</v>
      </c>
      <c r="V3269">
        <v>3008</v>
      </c>
      <c r="W3269">
        <v>149</v>
      </c>
    </row>
    <row r="3270" spans="1:23">
      <c r="A3270" t="s">
        <v>471</v>
      </c>
      <c r="B3270" t="str">
        <f t="shared" si="51"/>
        <v>US_BOND_5Y_exceed_expectation_24_1</v>
      </c>
      <c r="C3270" t="s">
        <v>338</v>
      </c>
      <c r="D3270" t="s">
        <v>329</v>
      </c>
      <c r="E3270">
        <v>24</v>
      </c>
      <c r="F3270">
        <v>1</v>
      </c>
      <c r="G3270">
        <v>1</v>
      </c>
      <c r="H3270" t="s">
        <v>330</v>
      </c>
      <c r="I3270" t="s">
        <v>331</v>
      </c>
      <c r="K3270">
        <v>10.25504844396235</v>
      </c>
      <c r="L3270">
        <v>0.2248370180187369</v>
      </c>
      <c r="M3270">
        <v>0.95888962510001652</v>
      </c>
      <c r="N3270">
        <v>0.63758389261744963</v>
      </c>
      <c r="O3270">
        <v>1.9003132372589E-2</v>
      </c>
      <c r="P3270">
        <v>3.1557301473989359</v>
      </c>
      <c r="Q3270">
        <v>1.9398851189780079E-3</v>
      </c>
      <c r="R3270">
        <v>148</v>
      </c>
      <c r="S3270">
        <v>1</v>
      </c>
      <c r="T3270">
        <v>-0.38239722385386521</v>
      </c>
      <c r="U3270">
        <v>19</v>
      </c>
      <c r="V3270">
        <v>3008</v>
      </c>
      <c r="W3270">
        <v>149</v>
      </c>
    </row>
    <row r="3271" spans="1:23">
      <c r="A3271" t="s">
        <v>471</v>
      </c>
      <c r="B3271" t="str">
        <f t="shared" si="51"/>
        <v>US_BOND_5Y_exceed_expectation_24_-1</v>
      </c>
      <c r="C3271" t="s">
        <v>338</v>
      </c>
      <c r="D3271" t="s">
        <v>329</v>
      </c>
      <c r="E3271">
        <v>24</v>
      </c>
      <c r="F3271">
        <v>-1</v>
      </c>
      <c r="G3271">
        <v>1</v>
      </c>
      <c r="H3271" t="s">
        <v>330</v>
      </c>
      <c r="I3271" t="s">
        <v>331</v>
      </c>
      <c r="K3271">
        <v>-0.95403539871631649</v>
      </c>
      <c r="L3271">
        <v>-0.22742189847280569</v>
      </c>
      <c r="M3271">
        <v>-0.96991367741743273</v>
      </c>
      <c r="N3271">
        <v>0.34228187919463088</v>
      </c>
      <c r="O3271">
        <v>-1.791622557855771E-2</v>
      </c>
      <c r="P3271">
        <v>-3.081002500386719</v>
      </c>
      <c r="Q3271">
        <v>2.4605409519854681E-3</v>
      </c>
      <c r="R3271">
        <v>148</v>
      </c>
      <c r="S3271">
        <v>1</v>
      </c>
      <c r="T3271">
        <v>-0.95753296684146094</v>
      </c>
      <c r="U3271">
        <v>19</v>
      </c>
      <c r="V3271">
        <v>3008</v>
      </c>
      <c r="W3271">
        <v>149</v>
      </c>
    </row>
    <row r="3272" spans="1:23">
      <c r="A3272" t="s">
        <v>471</v>
      </c>
      <c r="B3272" t="str">
        <f t="shared" si="51"/>
        <v>US_BOND_10Y_exceed_expectation_24_1</v>
      </c>
      <c r="C3272" t="s">
        <v>336</v>
      </c>
      <c r="D3272" t="s">
        <v>329</v>
      </c>
      <c r="E3272">
        <v>24</v>
      </c>
      <c r="F3272">
        <v>1</v>
      </c>
      <c r="G3272">
        <v>1</v>
      </c>
      <c r="H3272" t="s">
        <v>330</v>
      </c>
      <c r="I3272" t="s">
        <v>331</v>
      </c>
      <c r="K3272">
        <v>2.2759631934829079</v>
      </c>
      <c r="L3272">
        <v>0.1045193997721752</v>
      </c>
      <c r="M3272">
        <v>0.44516402656203369</v>
      </c>
      <c r="N3272">
        <v>0.61073825503355705</v>
      </c>
      <c r="O3272">
        <v>1.0802233744686611E-2</v>
      </c>
      <c r="P3272">
        <v>1.7560998029219941</v>
      </c>
      <c r="Q3272">
        <v>8.1139889133799298E-2</v>
      </c>
      <c r="R3272">
        <v>148</v>
      </c>
      <c r="S3272">
        <v>0</v>
      </c>
      <c r="T3272">
        <v>-0.48942520850747351</v>
      </c>
      <c r="U3272">
        <v>8</v>
      </c>
      <c r="V3272">
        <v>3008</v>
      </c>
      <c r="W3272">
        <v>149</v>
      </c>
    </row>
    <row r="3273" spans="1:23">
      <c r="A3273" t="s">
        <v>471</v>
      </c>
      <c r="B3273" t="str">
        <f t="shared" si="51"/>
        <v>US_BOND_10Y_exceed_expectation_24_-1</v>
      </c>
      <c r="C3273" t="s">
        <v>336</v>
      </c>
      <c r="D3273" t="s">
        <v>329</v>
      </c>
      <c r="E3273">
        <v>24</v>
      </c>
      <c r="F3273">
        <v>-1</v>
      </c>
      <c r="G3273">
        <v>1</v>
      </c>
      <c r="H3273" t="s">
        <v>330</v>
      </c>
      <c r="I3273" t="s">
        <v>331</v>
      </c>
      <c r="K3273">
        <v>-0.84208192107150681</v>
      </c>
      <c r="L3273">
        <v>-0.14326334308267319</v>
      </c>
      <c r="M3273">
        <v>-0.61018037612572518</v>
      </c>
      <c r="N3273">
        <v>0.37583892617449671</v>
      </c>
      <c r="O3273">
        <v>-9.5755398681067194E-3</v>
      </c>
      <c r="P3273">
        <v>-1.568454594513802</v>
      </c>
      <c r="Q3273">
        <v>0.11891065282704889</v>
      </c>
      <c r="R3273">
        <v>148</v>
      </c>
      <c r="S3273">
        <v>0</v>
      </c>
      <c r="T3273">
        <v>-0.88073578863833468</v>
      </c>
      <c r="U3273">
        <v>8</v>
      </c>
      <c r="V3273">
        <v>3008</v>
      </c>
      <c r="W3273">
        <v>149</v>
      </c>
    </row>
    <row r="3274" spans="1:23">
      <c r="A3274" t="s">
        <v>471</v>
      </c>
      <c r="B3274" t="str">
        <f t="shared" si="51"/>
        <v>CNY_INDEX_exceed_expectation_24_1</v>
      </c>
      <c r="C3274" t="s">
        <v>388</v>
      </c>
      <c r="D3274" t="s">
        <v>329</v>
      </c>
      <c r="E3274">
        <v>24</v>
      </c>
      <c r="F3274">
        <v>1</v>
      </c>
      <c r="G3274">
        <v>-1</v>
      </c>
      <c r="H3274" t="s">
        <v>464</v>
      </c>
      <c r="I3274" t="s">
        <v>331</v>
      </c>
      <c r="K3274">
        <v>-0.48880279963324302</v>
      </c>
      <c r="L3274">
        <v>-9.0044292980950957E-2</v>
      </c>
      <c r="M3274">
        <v>-0.37946329615448482</v>
      </c>
      <c r="N3274">
        <v>0.43820224719101131</v>
      </c>
      <c r="O3274">
        <v>-4.7063022787347886E-3</v>
      </c>
      <c r="P3274">
        <v>-0.59400836391946332</v>
      </c>
      <c r="Q3274">
        <v>0.55403048377849973</v>
      </c>
      <c r="R3274">
        <v>88</v>
      </c>
      <c r="S3274">
        <v>0</v>
      </c>
      <c r="T3274">
        <v>-0.66196390164098462</v>
      </c>
      <c r="U3274">
        <v>13</v>
      </c>
      <c r="V3274">
        <v>1792</v>
      </c>
      <c r="W3274">
        <v>89</v>
      </c>
    </row>
    <row r="3275" spans="1:23">
      <c r="A3275" t="s">
        <v>471</v>
      </c>
      <c r="B3275" t="str">
        <f t="shared" si="51"/>
        <v>CNY_INDEX_exceed_expectation_24_-1</v>
      </c>
      <c r="C3275" t="s">
        <v>388</v>
      </c>
      <c r="D3275" t="s">
        <v>329</v>
      </c>
      <c r="E3275">
        <v>24</v>
      </c>
      <c r="F3275">
        <v>-1</v>
      </c>
      <c r="G3275">
        <v>-1</v>
      </c>
      <c r="H3275" t="s">
        <v>464</v>
      </c>
      <c r="I3275" t="s">
        <v>331</v>
      </c>
      <c r="K3275">
        <v>0.31036884268651249</v>
      </c>
      <c r="L3275">
        <v>3.8743858603008441E-2</v>
      </c>
      <c r="M3275">
        <v>0.16327378231900919</v>
      </c>
      <c r="N3275">
        <v>0.550561797752809</v>
      </c>
      <c r="O3275">
        <v>5.880182571964104E-3</v>
      </c>
      <c r="P3275">
        <v>0.72497169605806178</v>
      </c>
      <c r="Q3275">
        <v>0.4703927460351901</v>
      </c>
      <c r="R3275">
        <v>88</v>
      </c>
      <c r="S3275">
        <v>0</v>
      </c>
      <c r="T3275">
        <v>-0.49655776797119577</v>
      </c>
      <c r="U3275">
        <v>13</v>
      </c>
      <c r="V3275">
        <v>1792</v>
      </c>
      <c r="W3275">
        <v>89</v>
      </c>
    </row>
    <row r="3276" spans="1:23">
      <c r="A3276" t="s">
        <v>471</v>
      </c>
      <c r="B3276" t="str">
        <f t="shared" si="51"/>
        <v>USD_INDEX_exceed_expectation_24_1</v>
      </c>
      <c r="C3276" t="s">
        <v>452</v>
      </c>
      <c r="D3276" t="s">
        <v>329</v>
      </c>
      <c r="E3276">
        <v>24</v>
      </c>
      <c r="F3276">
        <v>1</v>
      </c>
      <c r="G3276">
        <v>1</v>
      </c>
      <c r="H3276" t="s">
        <v>330</v>
      </c>
      <c r="I3276" t="s">
        <v>331</v>
      </c>
      <c r="K3276">
        <v>0.14766357673702291</v>
      </c>
      <c r="L3276">
        <v>1.160522411725529E-2</v>
      </c>
      <c r="M3276">
        <v>4.9402381757095229E-2</v>
      </c>
      <c r="N3276">
        <v>0.52348993288590606</v>
      </c>
      <c r="O3276">
        <v>3.7833653393222031E-3</v>
      </c>
      <c r="P3276">
        <v>0.60413919376245739</v>
      </c>
      <c r="Q3276">
        <v>0.54667606262803881</v>
      </c>
      <c r="R3276">
        <v>148</v>
      </c>
      <c r="S3276">
        <v>0</v>
      </c>
      <c r="T3276">
        <v>-0.62161162084458899</v>
      </c>
      <c r="U3276">
        <v>16</v>
      </c>
      <c r="V3276">
        <v>3008</v>
      </c>
      <c r="W3276">
        <v>149</v>
      </c>
    </row>
    <row r="3277" spans="1:23">
      <c r="A3277" t="s">
        <v>471</v>
      </c>
      <c r="B3277" t="str">
        <f t="shared" si="51"/>
        <v>USD_INDEX_exceed_expectation_24_-1</v>
      </c>
      <c r="C3277" t="s">
        <v>452</v>
      </c>
      <c r="D3277" t="s">
        <v>329</v>
      </c>
      <c r="E3277">
        <v>24</v>
      </c>
      <c r="F3277">
        <v>-1</v>
      </c>
      <c r="G3277">
        <v>1</v>
      </c>
      <c r="H3277" t="s">
        <v>330</v>
      </c>
      <c r="I3277" t="s">
        <v>331</v>
      </c>
      <c r="K3277">
        <v>-0.54922868979938033</v>
      </c>
      <c r="L3277">
        <v>-6.4573575243357162E-2</v>
      </c>
      <c r="M3277">
        <v>-0.27488382674571921</v>
      </c>
      <c r="N3277">
        <v>0.46308724832214759</v>
      </c>
      <c r="O3277">
        <v>-2.4937952436149989E-3</v>
      </c>
      <c r="P3277">
        <v>-0.40426057964808088</v>
      </c>
      <c r="Q3277">
        <v>0.68660470147539943</v>
      </c>
      <c r="R3277">
        <v>148</v>
      </c>
      <c r="S3277">
        <v>0</v>
      </c>
      <c r="T3277">
        <v>-0.81273988522818841</v>
      </c>
      <c r="U3277">
        <v>16</v>
      </c>
      <c r="V3277">
        <v>3008</v>
      </c>
      <c r="W3277">
        <v>149</v>
      </c>
    </row>
    <row r="3278" spans="1:23">
      <c r="A3278" t="s">
        <v>471</v>
      </c>
      <c r="B3278" t="str">
        <f t="shared" si="51"/>
        <v>DR007_exceed_expectation_24_1</v>
      </c>
      <c r="C3278" t="s">
        <v>387</v>
      </c>
      <c r="D3278" t="s">
        <v>329</v>
      </c>
      <c r="E3278">
        <v>24</v>
      </c>
      <c r="F3278">
        <v>1</v>
      </c>
      <c r="G3278">
        <v>1</v>
      </c>
      <c r="H3278" t="s">
        <v>330</v>
      </c>
      <c r="I3278" t="s">
        <v>331</v>
      </c>
      <c r="K3278">
        <v>1.1796824892877811</v>
      </c>
      <c r="L3278">
        <v>6.7454649644206555E-2</v>
      </c>
      <c r="M3278">
        <v>0.28722154728325211</v>
      </c>
      <c r="N3278">
        <v>0.56375838926174493</v>
      </c>
      <c r="O3278">
        <v>7.9304280975541746E-3</v>
      </c>
      <c r="P3278">
        <v>1.323204832340414</v>
      </c>
      <c r="Q3278">
        <v>0.18780786356145521</v>
      </c>
      <c r="R3278">
        <v>148</v>
      </c>
      <c r="S3278">
        <v>0</v>
      </c>
      <c r="T3278">
        <v>-0.74159092152252581</v>
      </c>
      <c r="U3278">
        <v>24</v>
      </c>
      <c r="V3278">
        <v>3008</v>
      </c>
      <c r="W3278">
        <v>149</v>
      </c>
    </row>
    <row r="3279" spans="1:23">
      <c r="A3279" t="s">
        <v>471</v>
      </c>
      <c r="B3279" t="str">
        <f t="shared" si="51"/>
        <v>DR007_exceed_expectation_24_-1</v>
      </c>
      <c r="C3279" t="s">
        <v>387</v>
      </c>
      <c r="D3279" t="s">
        <v>329</v>
      </c>
      <c r="E3279">
        <v>24</v>
      </c>
      <c r="F3279">
        <v>-1</v>
      </c>
      <c r="G3279">
        <v>1</v>
      </c>
      <c r="H3279" t="s">
        <v>330</v>
      </c>
      <c r="I3279" t="s">
        <v>331</v>
      </c>
      <c r="K3279">
        <v>-0.76265634251880554</v>
      </c>
      <c r="L3279">
        <v>-0.1135152595226864</v>
      </c>
      <c r="M3279">
        <v>-0.48334738453668852</v>
      </c>
      <c r="N3279">
        <v>0.42281879194630873</v>
      </c>
      <c r="O3279">
        <v>-6.9070727806458164E-3</v>
      </c>
      <c r="P3279">
        <v>-1.133679259353559</v>
      </c>
      <c r="Q3279">
        <v>0.25876214841702228</v>
      </c>
      <c r="R3279">
        <v>148</v>
      </c>
      <c r="S3279">
        <v>0</v>
      </c>
      <c r="T3279">
        <v>-0.86245481817952163</v>
      </c>
      <c r="U3279">
        <v>24</v>
      </c>
      <c r="V3279">
        <v>3008</v>
      </c>
      <c r="W3279">
        <v>149</v>
      </c>
    </row>
    <row r="3280" spans="1:23">
      <c r="A3280" t="s">
        <v>471</v>
      </c>
      <c r="B3280" t="str">
        <f t="shared" si="51"/>
        <v>CREDIT_SPREAD_exceed_expectation_24_1</v>
      </c>
      <c r="C3280" t="s">
        <v>453</v>
      </c>
      <c r="D3280" t="s">
        <v>329</v>
      </c>
      <c r="E3280">
        <v>24</v>
      </c>
      <c r="F3280">
        <v>1</v>
      </c>
      <c r="G3280">
        <v>1</v>
      </c>
      <c r="H3280" t="s">
        <v>460</v>
      </c>
      <c r="I3280" t="s">
        <v>331</v>
      </c>
      <c r="K3280">
        <v>-5.9164858577031687E-2</v>
      </c>
      <c r="L3280">
        <v>-5.8332483448307881E-3</v>
      </c>
      <c r="M3280">
        <v>-2.5178653122831861E-2</v>
      </c>
      <c r="N3280">
        <v>0.41538461538461541</v>
      </c>
      <c r="O3280">
        <v>2.1184285275680889E-3</v>
      </c>
      <c r="P3280">
        <v>0.33098899464598358</v>
      </c>
      <c r="Q3280">
        <v>0.74118983069049227</v>
      </c>
      <c r="R3280">
        <v>129</v>
      </c>
      <c r="S3280">
        <v>0</v>
      </c>
      <c r="T3280">
        <v>-0.62684195325848013</v>
      </c>
      <c r="U3280">
        <v>26</v>
      </c>
      <c r="V3280">
        <v>2627</v>
      </c>
      <c r="W3280">
        <v>130</v>
      </c>
    </row>
    <row r="3281" spans="1:23">
      <c r="A3281" t="s">
        <v>471</v>
      </c>
      <c r="B3281" t="str">
        <f t="shared" si="51"/>
        <v>CREDIT_SPREAD_exceed_expectation_24_-1</v>
      </c>
      <c r="C3281" t="s">
        <v>453</v>
      </c>
      <c r="D3281" t="s">
        <v>329</v>
      </c>
      <c r="E3281">
        <v>24</v>
      </c>
      <c r="F3281">
        <v>-1</v>
      </c>
      <c r="G3281">
        <v>1</v>
      </c>
      <c r="H3281" t="s">
        <v>460</v>
      </c>
      <c r="I3281" t="s">
        <v>331</v>
      </c>
      <c r="K3281">
        <v>-0.39274771307121248</v>
      </c>
      <c r="L3281">
        <v>-4.6722654488231208E-2</v>
      </c>
      <c r="M3281">
        <v>-0.20167382576460879</v>
      </c>
      <c r="N3281">
        <v>0.57692307692307687</v>
      </c>
      <c r="O3281">
        <v>-1.253036948440391E-3</v>
      </c>
      <c r="P3281">
        <v>-0.19969296849402079</v>
      </c>
      <c r="Q3281">
        <v>0.84203515404738061</v>
      </c>
      <c r="R3281">
        <v>129</v>
      </c>
      <c r="S3281">
        <v>0</v>
      </c>
      <c r="T3281">
        <v>-0.79522832229499796</v>
      </c>
      <c r="U3281">
        <v>26</v>
      </c>
      <c r="V3281">
        <v>2627</v>
      </c>
      <c r="W3281">
        <v>130</v>
      </c>
    </row>
    <row r="3282" spans="1:23">
      <c r="A3282" t="s">
        <v>471</v>
      </c>
      <c r="B3282" t="str">
        <f t="shared" si="51"/>
        <v>electricity_yoy_exceed_expectation_36_1</v>
      </c>
      <c r="C3282" t="s">
        <v>435</v>
      </c>
      <c r="D3282" t="s">
        <v>329</v>
      </c>
      <c r="E3282">
        <v>36</v>
      </c>
      <c r="F3282">
        <v>1</v>
      </c>
      <c r="G3282">
        <v>-1</v>
      </c>
      <c r="H3282" t="s">
        <v>330</v>
      </c>
      <c r="I3282" t="s">
        <v>331</v>
      </c>
      <c r="K3282">
        <v>-8.7544547730239564E-2</v>
      </c>
      <c r="L3282">
        <v>-7.6458980503910654E-3</v>
      </c>
      <c r="M3282">
        <v>-3.2546577831434907E-2</v>
      </c>
      <c r="N3282">
        <v>0.55033557046979864</v>
      </c>
      <c r="O3282">
        <v>2.1354048177184811E-3</v>
      </c>
      <c r="P3282">
        <v>0.35186836427989382</v>
      </c>
      <c r="Q3282">
        <v>0.72543747954123194</v>
      </c>
      <c r="R3282">
        <v>148</v>
      </c>
      <c r="S3282">
        <v>0</v>
      </c>
      <c r="T3282">
        <v>-0.58932481128268832</v>
      </c>
      <c r="U3282">
        <v>27</v>
      </c>
      <c r="V3282">
        <v>3008</v>
      </c>
      <c r="W3282">
        <v>149</v>
      </c>
    </row>
    <row r="3283" spans="1:23">
      <c r="A3283" t="s">
        <v>471</v>
      </c>
      <c r="B3283" t="str">
        <f t="shared" si="51"/>
        <v>electricity_yoy_exceed_expectation_36_-1</v>
      </c>
      <c r="C3283" t="s">
        <v>435</v>
      </c>
      <c r="D3283" t="s">
        <v>329</v>
      </c>
      <c r="E3283">
        <v>36</v>
      </c>
      <c r="F3283">
        <v>-1</v>
      </c>
      <c r="G3283">
        <v>-1</v>
      </c>
      <c r="H3283" t="s">
        <v>330</v>
      </c>
      <c r="I3283" t="s">
        <v>331</v>
      </c>
      <c r="K3283">
        <v>-0.43303115470635578</v>
      </c>
      <c r="L3283">
        <v>-4.6426818610361582E-2</v>
      </c>
      <c r="M3283">
        <v>-0.19762676083429581</v>
      </c>
      <c r="N3283">
        <v>0.43624161073825501</v>
      </c>
      <c r="O3283">
        <v>-1.055873893347002E-3</v>
      </c>
      <c r="P3283">
        <v>-0.17202484549421171</v>
      </c>
      <c r="Q3283">
        <v>0.86365299811164598</v>
      </c>
      <c r="R3283">
        <v>148</v>
      </c>
      <c r="S3283">
        <v>0</v>
      </c>
      <c r="T3283">
        <v>-0.72039914373220082</v>
      </c>
      <c r="U3283">
        <v>27</v>
      </c>
      <c r="V3283">
        <v>3008</v>
      </c>
      <c r="W3283">
        <v>149</v>
      </c>
    </row>
    <row r="3284" spans="1:23">
      <c r="A3284" t="s">
        <v>471</v>
      </c>
      <c r="B3284" t="str">
        <f t="shared" si="51"/>
        <v>electricity_ytd_yoy_exceed_expectation_36_1</v>
      </c>
      <c r="C3284" t="s">
        <v>436</v>
      </c>
      <c r="D3284" t="s">
        <v>329</v>
      </c>
      <c r="E3284">
        <v>36</v>
      </c>
      <c r="F3284">
        <v>1</v>
      </c>
      <c r="G3284">
        <v>-1</v>
      </c>
      <c r="H3284" t="s">
        <v>330</v>
      </c>
      <c r="I3284" t="s">
        <v>331</v>
      </c>
      <c r="K3284">
        <v>0.5831875993889879</v>
      </c>
      <c r="L3284">
        <v>3.9240692183912129E-2</v>
      </c>
      <c r="M3284">
        <v>0.167061241730941</v>
      </c>
      <c r="N3284">
        <v>0.55704697986577179</v>
      </c>
      <c r="O3284">
        <v>5.8506020357743764E-3</v>
      </c>
      <c r="P3284">
        <v>0.95758638011595965</v>
      </c>
      <c r="Q3284">
        <v>0.33983300976604291</v>
      </c>
      <c r="R3284">
        <v>148</v>
      </c>
      <c r="S3284">
        <v>0</v>
      </c>
      <c r="T3284">
        <v>-0.64458259092380266</v>
      </c>
      <c r="U3284">
        <v>13</v>
      </c>
      <c r="V3284">
        <v>3008</v>
      </c>
      <c r="W3284">
        <v>149</v>
      </c>
    </row>
    <row r="3285" spans="1:23">
      <c r="A3285" t="s">
        <v>471</v>
      </c>
      <c r="B3285" t="str">
        <f t="shared" si="51"/>
        <v>electricity_ytd_yoy_exceed_expectation_36_-1</v>
      </c>
      <c r="C3285" t="s">
        <v>436</v>
      </c>
      <c r="D3285" t="s">
        <v>329</v>
      </c>
      <c r="E3285">
        <v>36</v>
      </c>
      <c r="F3285">
        <v>-1</v>
      </c>
      <c r="G3285">
        <v>-1</v>
      </c>
      <c r="H3285" t="s">
        <v>330</v>
      </c>
      <c r="I3285" t="s">
        <v>331</v>
      </c>
      <c r="K3285">
        <v>-0.6732327777485545</v>
      </c>
      <c r="L3285">
        <v>-8.9448416350421001E-2</v>
      </c>
      <c r="M3285">
        <v>-0.38081294377610408</v>
      </c>
      <c r="N3285">
        <v>0.42281879194630873</v>
      </c>
      <c r="O3285">
        <v>-4.7539157445910573E-3</v>
      </c>
      <c r="P3285">
        <v>-0.78069157589586313</v>
      </c>
      <c r="Q3285">
        <v>0.43623080915461249</v>
      </c>
      <c r="R3285">
        <v>148</v>
      </c>
      <c r="S3285">
        <v>0</v>
      </c>
      <c r="T3285">
        <v>-0.82990844200202352</v>
      </c>
      <c r="U3285">
        <v>13</v>
      </c>
      <c r="V3285">
        <v>3008</v>
      </c>
      <c r="W3285">
        <v>149</v>
      </c>
    </row>
    <row r="3286" spans="1:23">
      <c r="A3286" t="s">
        <v>471</v>
      </c>
      <c r="B3286" t="str">
        <f t="shared" si="51"/>
        <v>industrial_value_added_yoy_exceed_expectation_36_1</v>
      </c>
      <c r="C3286" t="s">
        <v>437</v>
      </c>
      <c r="D3286" t="s">
        <v>329</v>
      </c>
      <c r="E3286">
        <v>36</v>
      </c>
      <c r="F3286">
        <v>1</v>
      </c>
      <c r="G3286">
        <v>-1</v>
      </c>
      <c r="H3286" t="s">
        <v>330</v>
      </c>
      <c r="I3286" t="s">
        <v>331</v>
      </c>
      <c r="K3286">
        <v>-0.36892376847851088</v>
      </c>
      <c r="L3286">
        <v>-3.7830611339721647E-2</v>
      </c>
      <c r="M3286">
        <v>-0.16103332394332551</v>
      </c>
      <c r="N3286">
        <v>0.48993288590604028</v>
      </c>
      <c r="O3286">
        <v>-3.335924224027623E-4</v>
      </c>
      <c r="P3286">
        <v>-5.4893706873449473E-2</v>
      </c>
      <c r="Q3286">
        <v>0.95629717802168623</v>
      </c>
      <c r="R3286">
        <v>148</v>
      </c>
      <c r="S3286">
        <v>0</v>
      </c>
      <c r="T3286">
        <v>-0.77755102689931754</v>
      </c>
      <c r="U3286">
        <v>26</v>
      </c>
      <c r="V3286">
        <v>3008</v>
      </c>
      <c r="W3286">
        <v>149</v>
      </c>
    </row>
    <row r="3287" spans="1:23">
      <c r="A3287" t="s">
        <v>471</v>
      </c>
      <c r="B3287" t="str">
        <f t="shared" si="51"/>
        <v>industrial_value_added_yoy_exceed_expectation_36_-1</v>
      </c>
      <c r="C3287" t="s">
        <v>437</v>
      </c>
      <c r="D3287" t="s">
        <v>329</v>
      </c>
      <c r="E3287">
        <v>36</v>
      </c>
      <c r="F3287">
        <v>-1</v>
      </c>
      <c r="G3287">
        <v>-1</v>
      </c>
      <c r="H3287" t="s">
        <v>330</v>
      </c>
      <c r="I3287" t="s">
        <v>331</v>
      </c>
      <c r="K3287">
        <v>-0.18023562239380861</v>
      </c>
      <c r="L3287">
        <v>-1.6511781383165339E-2</v>
      </c>
      <c r="M3287">
        <v>-7.0285595347088003E-2</v>
      </c>
      <c r="N3287">
        <v>0.49664429530201343</v>
      </c>
      <c r="O3287">
        <v>1.4366845786046841E-3</v>
      </c>
      <c r="P3287">
        <v>0.23331403409142251</v>
      </c>
      <c r="Q3287">
        <v>0.81583994590273412</v>
      </c>
      <c r="R3287">
        <v>148</v>
      </c>
      <c r="S3287">
        <v>0</v>
      </c>
      <c r="T3287">
        <v>-0.65392804694137585</v>
      </c>
      <c r="U3287">
        <v>26</v>
      </c>
      <c r="V3287">
        <v>3008</v>
      </c>
      <c r="W3287">
        <v>149</v>
      </c>
    </row>
    <row r="3288" spans="1:23">
      <c r="A3288" t="s">
        <v>471</v>
      </c>
      <c r="B3288" t="str">
        <f t="shared" si="51"/>
        <v>fixedasset_investment_yoy_exceed_expectation_36_1</v>
      </c>
      <c r="C3288" t="s">
        <v>344</v>
      </c>
      <c r="D3288" t="s">
        <v>329</v>
      </c>
      <c r="E3288">
        <v>36</v>
      </c>
      <c r="F3288">
        <v>1</v>
      </c>
      <c r="G3288">
        <v>1</v>
      </c>
      <c r="H3288" t="s">
        <v>330</v>
      </c>
      <c r="I3288" t="s">
        <v>331</v>
      </c>
      <c r="K3288">
        <v>0.70748868905440365</v>
      </c>
      <c r="L3288">
        <v>4.5842167993036982E-2</v>
      </c>
      <c r="M3288">
        <v>0.19517195733984469</v>
      </c>
      <c r="N3288">
        <v>0.53020134228187921</v>
      </c>
      <c r="O3288">
        <v>6.2639354087971732E-3</v>
      </c>
      <c r="P3288">
        <v>1.0487447478567951</v>
      </c>
      <c r="Q3288">
        <v>0.29600519546742732</v>
      </c>
      <c r="R3288">
        <v>148</v>
      </c>
      <c r="S3288">
        <v>0</v>
      </c>
      <c r="T3288">
        <v>-0.52583897808797908</v>
      </c>
      <c r="U3288">
        <v>14</v>
      </c>
      <c r="V3288">
        <v>3008</v>
      </c>
      <c r="W3288">
        <v>149</v>
      </c>
    </row>
    <row r="3289" spans="1:23">
      <c r="A3289" t="s">
        <v>471</v>
      </c>
      <c r="B3289" t="str">
        <f t="shared" si="51"/>
        <v>fixedasset_investment_yoy_exceed_expectation_36_-1</v>
      </c>
      <c r="C3289" t="s">
        <v>344</v>
      </c>
      <c r="D3289" t="s">
        <v>329</v>
      </c>
      <c r="E3289">
        <v>36</v>
      </c>
      <c r="F3289">
        <v>-1</v>
      </c>
      <c r="G3289">
        <v>1</v>
      </c>
      <c r="H3289" t="s">
        <v>330</v>
      </c>
      <c r="I3289" t="s">
        <v>331</v>
      </c>
      <c r="K3289">
        <v>-0.69702064940660313</v>
      </c>
      <c r="L3289">
        <v>-9.5195922462129934E-2</v>
      </c>
      <c r="M3289">
        <v>-0.40529441191629639</v>
      </c>
      <c r="N3289">
        <v>0.4563758389261745</v>
      </c>
      <c r="O3289">
        <v>-5.249546411048924E-3</v>
      </c>
      <c r="P3289">
        <v>-0.85676805135536971</v>
      </c>
      <c r="Q3289">
        <v>0.39295821999678399</v>
      </c>
      <c r="R3289">
        <v>148</v>
      </c>
      <c r="S3289">
        <v>0</v>
      </c>
      <c r="T3289">
        <v>-0.81166113415050811</v>
      </c>
      <c r="U3289">
        <v>14</v>
      </c>
      <c r="V3289">
        <v>3008</v>
      </c>
      <c r="W3289">
        <v>149</v>
      </c>
    </row>
    <row r="3290" spans="1:23">
      <c r="A3290" t="s">
        <v>471</v>
      </c>
      <c r="B3290" t="str">
        <f t="shared" si="51"/>
        <v>fixedasset_investment_ytd_yoy_exceed_expectation_36_1</v>
      </c>
      <c r="C3290" t="s">
        <v>390</v>
      </c>
      <c r="D3290" t="s">
        <v>329</v>
      </c>
      <c r="E3290">
        <v>36</v>
      </c>
      <c r="F3290">
        <v>1</v>
      </c>
      <c r="G3290">
        <v>-1</v>
      </c>
      <c r="H3290" t="s">
        <v>330</v>
      </c>
      <c r="I3290" t="s">
        <v>331</v>
      </c>
      <c r="K3290">
        <v>1.0514809335199751</v>
      </c>
      <c r="L3290">
        <v>6.2047525835214452E-2</v>
      </c>
      <c r="M3290">
        <v>0.26418932111921528</v>
      </c>
      <c r="N3290">
        <v>0.53691275167785235</v>
      </c>
      <c r="O3290">
        <v>7.583220103077366E-3</v>
      </c>
      <c r="P3290">
        <v>1.240397794452907</v>
      </c>
      <c r="Q3290">
        <v>0.21679112922671581</v>
      </c>
      <c r="R3290">
        <v>148</v>
      </c>
      <c r="S3290">
        <v>0</v>
      </c>
      <c r="T3290">
        <v>-0.49958122558877782</v>
      </c>
      <c r="U3290">
        <v>5</v>
      </c>
      <c r="V3290">
        <v>3008</v>
      </c>
      <c r="W3290">
        <v>149</v>
      </c>
    </row>
    <row r="3291" spans="1:23">
      <c r="A3291" t="s">
        <v>471</v>
      </c>
      <c r="B3291" t="str">
        <f t="shared" si="51"/>
        <v>fixedasset_investment_ytd_yoy_exceed_expectation_36_-1</v>
      </c>
      <c r="C3291" t="s">
        <v>390</v>
      </c>
      <c r="D3291" t="s">
        <v>329</v>
      </c>
      <c r="E3291">
        <v>36</v>
      </c>
      <c r="F3291">
        <v>-1</v>
      </c>
      <c r="G3291">
        <v>-1</v>
      </c>
      <c r="H3291" t="s">
        <v>330</v>
      </c>
      <c r="I3291" t="s">
        <v>331</v>
      </c>
      <c r="K3291">
        <v>-0.74782421532545207</v>
      </c>
      <c r="L3291">
        <v>-0.10900196550340679</v>
      </c>
      <c r="M3291">
        <v>-0.46411448126851218</v>
      </c>
      <c r="N3291">
        <v>0.44966442953020141</v>
      </c>
      <c r="O3291">
        <v>-6.4355829519578351E-3</v>
      </c>
      <c r="P3291">
        <v>-1.051934617375252</v>
      </c>
      <c r="Q3291">
        <v>0.29454404330428918</v>
      </c>
      <c r="R3291">
        <v>148</v>
      </c>
      <c r="S3291">
        <v>0</v>
      </c>
      <c r="T3291">
        <v>-0.84243292313399776</v>
      </c>
      <c r="U3291">
        <v>5</v>
      </c>
      <c r="V3291">
        <v>3008</v>
      </c>
      <c r="W3291">
        <v>149</v>
      </c>
    </row>
    <row r="3292" spans="1:23">
      <c r="A3292" t="s">
        <v>471</v>
      </c>
      <c r="B3292" t="str">
        <f t="shared" si="51"/>
        <v>pmi_manufacturing_exceed_expectation_36_1</v>
      </c>
      <c r="C3292" t="s">
        <v>347</v>
      </c>
      <c r="D3292" t="s">
        <v>329</v>
      </c>
      <c r="E3292">
        <v>36</v>
      </c>
      <c r="F3292">
        <v>1</v>
      </c>
      <c r="G3292">
        <v>1</v>
      </c>
      <c r="H3292" t="s">
        <v>330</v>
      </c>
      <c r="I3292" t="s">
        <v>331</v>
      </c>
      <c r="K3292">
        <v>3.9314498068522901</v>
      </c>
      <c r="L3292">
        <v>0.14302322363728021</v>
      </c>
      <c r="M3292">
        <v>0.60937295681720749</v>
      </c>
      <c r="N3292">
        <v>0.59731543624161076</v>
      </c>
      <c r="O3292">
        <v>1.366011729024549E-2</v>
      </c>
      <c r="P3292">
        <v>2.1786650947878239</v>
      </c>
      <c r="Q3292">
        <v>3.0939071942741259E-2</v>
      </c>
      <c r="R3292">
        <v>148</v>
      </c>
      <c r="S3292">
        <v>1</v>
      </c>
      <c r="T3292">
        <v>-0.4811525235920755</v>
      </c>
      <c r="U3292">
        <v>26</v>
      </c>
      <c r="V3292">
        <v>3008</v>
      </c>
      <c r="W3292">
        <v>149</v>
      </c>
    </row>
    <row r="3293" spans="1:23">
      <c r="A3293" t="s">
        <v>471</v>
      </c>
      <c r="B3293" t="str">
        <f t="shared" si="51"/>
        <v>pmi_manufacturing_exceed_expectation_36_-1</v>
      </c>
      <c r="C3293" t="s">
        <v>347</v>
      </c>
      <c r="D3293" t="s">
        <v>329</v>
      </c>
      <c r="E3293">
        <v>36</v>
      </c>
      <c r="F3293">
        <v>-1</v>
      </c>
      <c r="G3293">
        <v>1</v>
      </c>
      <c r="H3293" t="s">
        <v>330</v>
      </c>
      <c r="I3293" t="s">
        <v>331</v>
      </c>
      <c r="K3293">
        <v>-0.89509498536587817</v>
      </c>
      <c r="L3293">
        <v>-0.17212333179904521</v>
      </c>
      <c r="M3293">
        <v>-0.73335854813073653</v>
      </c>
      <c r="N3293">
        <v>0.38926174496644289</v>
      </c>
      <c r="O3293">
        <v>-1.2140568006454111E-2</v>
      </c>
      <c r="P3293">
        <v>-1.9438565867352431</v>
      </c>
      <c r="Q3293">
        <v>5.3809750503438059E-2</v>
      </c>
      <c r="R3293">
        <v>148</v>
      </c>
      <c r="S3293">
        <v>0</v>
      </c>
      <c r="T3293">
        <v>-0.91085479635697719</v>
      </c>
      <c r="U3293">
        <v>26</v>
      </c>
      <c r="V3293">
        <v>3008</v>
      </c>
      <c r="W3293">
        <v>149</v>
      </c>
    </row>
    <row r="3294" spans="1:23">
      <c r="A3294" t="s">
        <v>471</v>
      </c>
      <c r="B3294" t="str">
        <f t="shared" si="51"/>
        <v>pmi_manufacturing_neworder_exceed_expectation_36_1</v>
      </c>
      <c r="C3294" t="s">
        <v>424</v>
      </c>
      <c r="D3294" t="s">
        <v>329</v>
      </c>
      <c r="E3294">
        <v>36</v>
      </c>
      <c r="F3294">
        <v>1</v>
      </c>
      <c r="G3294">
        <v>1</v>
      </c>
      <c r="H3294" t="s">
        <v>330</v>
      </c>
      <c r="I3294" t="s">
        <v>331</v>
      </c>
      <c r="K3294">
        <v>2.7941065417103732</v>
      </c>
      <c r="L3294">
        <v>0.1181905671844838</v>
      </c>
      <c r="M3294">
        <v>0.50344989472416557</v>
      </c>
      <c r="N3294">
        <v>0.58389261744966447</v>
      </c>
      <c r="O3294">
        <v>1.1905026430590351E-2</v>
      </c>
      <c r="P3294">
        <v>1.891784470906368</v>
      </c>
      <c r="Q3294">
        <v>6.0473166678470622E-2</v>
      </c>
      <c r="R3294">
        <v>148</v>
      </c>
      <c r="S3294">
        <v>0</v>
      </c>
      <c r="T3294">
        <v>-0.5429070315364718</v>
      </c>
      <c r="U3294">
        <v>30</v>
      </c>
      <c r="V3294">
        <v>3008</v>
      </c>
      <c r="W3294">
        <v>149</v>
      </c>
    </row>
    <row r="3295" spans="1:23">
      <c r="A3295" t="s">
        <v>471</v>
      </c>
      <c r="B3295" t="str">
        <f t="shared" si="51"/>
        <v>pmi_manufacturing_neworder_exceed_expectation_36_-1</v>
      </c>
      <c r="C3295" t="s">
        <v>424</v>
      </c>
      <c r="D3295" t="s">
        <v>329</v>
      </c>
      <c r="E3295">
        <v>36</v>
      </c>
      <c r="F3295">
        <v>-1</v>
      </c>
      <c r="G3295">
        <v>1</v>
      </c>
      <c r="H3295" t="s">
        <v>330</v>
      </c>
      <c r="I3295" t="s">
        <v>331</v>
      </c>
      <c r="K3295">
        <v>-0.86364805298217528</v>
      </c>
      <c r="L3295">
        <v>-0.15373793534691441</v>
      </c>
      <c r="M3295">
        <v>-0.65486907465890953</v>
      </c>
      <c r="N3295">
        <v>0.39597315436241609</v>
      </c>
      <c r="O3295">
        <v>-1.0383372020525311E-2</v>
      </c>
      <c r="P3295">
        <v>-1.6561251583611729</v>
      </c>
      <c r="Q3295">
        <v>9.9815172732746052E-2</v>
      </c>
      <c r="R3295">
        <v>148</v>
      </c>
      <c r="S3295">
        <v>0</v>
      </c>
      <c r="T3295">
        <v>-0.89091992947301513</v>
      </c>
      <c r="U3295">
        <v>30</v>
      </c>
      <c r="V3295">
        <v>3008</v>
      </c>
      <c r="W3295">
        <v>149</v>
      </c>
    </row>
    <row r="3296" spans="1:23">
      <c r="A3296" t="s">
        <v>471</v>
      </c>
      <c r="B3296" t="str">
        <f t="shared" si="51"/>
        <v>pmi_nonmanufacturing_exceed_expectation_36_1</v>
      </c>
      <c r="C3296" t="s">
        <v>342</v>
      </c>
      <c r="D3296" t="s">
        <v>329</v>
      </c>
      <c r="E3296">
        <v>36</v>
      </c>
      <c r="F3296">
        <v>1</v>
      </c>
      <c r="G3296">
        <v>-1</v>
      </c>
      <c r="H3296" t="s">
        <v>330</v>
      </c>
      <c r="I3296" t="s">
        <v>331</v>
      </c>
      <c r="K3296">
        <v>-8.6742832647767831E-2</v>
      </c>
      <c r="L3296">
        <v>-7.5728812135116286E-3</v>
      </c>
      <c r="M3296">
        <v>-3.2235759818813353E-2</v>
      </c>
      <c r="N3296">
        <v>0.53691275167785235</v>
      </c>
      <c r="O3296">
        <v>2.2729195757453919E-3</v>
      </c>
      <c r="P3296">
        <v>0.36681118806682028</v>
      </c>
      <c r="Q3296">
        <v>0.71428377060894932</v>
      </c>
      <c r="R3296">
        <v>148</v>
      </c>
      <c r="S3296">
        <v>0</v>
      </c>
      <c r="T3296">
        <v>-0.65263659732328139</v>
      </c>
      <c r="U3296">
        <v>27</v>
      </c>
      <c r="V3296">
        <v>3008</v>
      </c>
      <c r="W3296">
        <v>149</v>
      </c>
    </row>
    <row r="3297" spans="1:23">
      <c r="A3297" t="s">
        <v>471</v>
      </c>
      <c r="B3297" t="str">
        <f t="shared" si="51"/>
        <v>pmi_nonmanufacturing_exceed_expectation_36_-1</v>
      </c>
      <c r="C3297" t="s">
        <v>342</v>
      </c>
      <c r="D3297" t="s">
        <v>329</v>
      </c>
      <c r="E3297">
        <v>36</v>
      </c>
      <c r="F3297">
        <v>-1</v>
      </c>
      <c r="G3297">
        <v>-1</v>
      </c>
      <c r="H3297" t="s">
        <v>330</v>
      </c>
      <c r="I3297" t="s">
        <v>331</v>
      </c>
      <c r="K3297">
        <v>-0.43352887592970368</v>
      </c>
      <c r="L3297">
        <v>-4.6496976807493103E-2</v>
      </c>
      <c r="M3297">
        <v>-0.19792537799127069</v>
      </c>
      <c r="N3297">
        <v>0.44966442953020141</v>
      </c>
      <c r="O3297">
        <v>-9.0491704377740323E-4</v>
      </c>
      <c r="P3297">
        <v>-0.14308840493971911</v>
      </c>
      <c r="Q3297">
        <v>0.88641498948805975</v>
      </c>
      <c r="R3297">
        <v>148</v>
      </c>
      <c r="S3297">
        <v>0</v>
      </c>
      <c r="T3297">
        <v>-0.68035179192717521</v>
      </c>
      <c r="U3297">
        <v>27</v>
      </c>
      <c r="V3297">
        <v>3008</v>
      </c>
      <c r="W3297">
        <v>149</v>
      </c>
    </row>
    <row r="3298" spans="1:23">
      <c r="A3298" t="s">
        <v>471</v>
      </c>
      <c r="B3298" t="str">
        <f t="shared" si="51"/>
        <v>export_yoy_exceed_expectation_36_1</v>
      </c>
      <c r="C3298" t="s">
        <v>438</v>
      </c>
      <c r="D3298" t="s">
        <v>329</v>
      </c>
      <c r="E3298">
        <v>36</v>
      </c>
      <c r="F3298">
        <v>1</v>
      </c>
      <c r="G3298">
        <v>-1</v>
      </c>
      <c r="H3298" t="s">
        <v>330</v>
      </c>
      <c r="I3298" t="s">
        <v>331</v>
      </c>
      <c r="K3298">
        <v>0.1112275994958403</v>
      </c>
      <c r="L3298">
        <v>8.8746764591121075E-3</v>
      </c>
      <c r="M3298">
        <v>3.777843272324781E-2</v>
      </c>
      <c r="N3298">
        <v>0.48993288590604028</v>
      </c>
      <c r="O3298">
        <v>3.540263268255503E-3</v>
      </c>
      <c r="P3298">
        <v>0.56855228424856374</v>
      </c>
      <c r="Q3298">
        <v>0.57052170339915143</v>
      </c>
      <c r="R3298">
        <v>148</v>
      </c>
      <c r="S3298">
        <v>0</v>
      </c>
      <c r="T3298">
        <v>-0.65722326965775202</v>
      </c>
      <c r="U3298">
        <v>32</v>
      </c>
      <c r="V3298">
        <v>3008</v>
      </c>
      <c r="W3298">
        <v>149</v>
      </c>
    </row>
    <row r="3299" spans="1:23">
      <c r="A3299" t="s">
        <v>471</v>
      </c>
      <c r="B3299" t="str">
        <f t="shared" si="51"/>
        <v>export_yoy_exceed_expectation_36_-1</v>
      </c>
      <c r="C3299" t="s">
        <v>438</v>
      </c>
      <c r="D3299" t="s">
        <v>329</v>
      </c>
      <c r="E3299">
        <v>36</v>
      </c>
      <c r="F3299">
        <v>-1</v>
      </c>
      <c r="G3299">
        <v>-1</v>
      </c>
      <c r="H3299" t="s">
        <v>330</v>
      </c>
      <c r="I3299" t="s">
        <v>331</v>
      </c>
      <c r="K3299">
        <v>-0.53444837548132496</v>
      </c>
      <c r="L3299">
        <v>-6.2041817342119221E-2</v>
      </c>
      <c r="M3299">
        <v>-0.26410457139321752</v>
      </c>
      <c r="N3299">
        <v>0.49664429530201343</v>
      </c>
      <c r="O3299">
        <v>-2.3114867374333221E-3</v>
      </c>
      <c r="P3299">
        <v>-0.37623964179973107</v>
      </c>
      <c r="Q3299">
        <v>0.70727754678264632</v>
      </c>
      <c r="R3299">
        <v>148</v>
      </c>
      <c r="S3299">
        <v>0</v>
      </c>
      <c r="T3299">
        <v>-0.74157923877939891</v>
      </c>
      <c r="U3299">
        <v>32</v>
      </c>
      <c r="V3299">
        <v>3008</v>
      </c>
      <c r="W3299">
        <v>149</v>
      </c>
    </row>
    <row r="3300" spans="1:23">
      <c r="A3300" t="s">
        <v>471</v>
      </c>
      <c r="B3300" t="str">
        <f t="shared" si="51"/>
        <v>trade_balance_yoy_exceed_expectation_36_1</v>
      </c>
      <c r="C3300" t="s">
        <v>439</v>
      </c>
      <c r="D3300" t="s">
        <v>329</v>
      </c>
      <c r="E3300">
        <v>36</v>
      </c>
      <c r="F3300">
        <v>1</v>
      </c>
      <c r="G3300">
        <v>1</v>
      </c>
      <c r="H3300" t="s">
        <v>330</v>
      </c>
      <c r="I3300" t="s">
        <v>331</v>
      </c>
      <c r="K3300">
        <v>-9.8085747860895189E-2</v>
      </c>
      <c r="L3300">
        <v>-8.6114533781285196E-3</v>
      </c>
      <c r="M3300">
        <v>-3.6656631031073139E-2</v>
      </c>
      <c r="N3300">
        <v>0.46308724832214759</v>
      </c>
      <c r="O3300">
        <v>2.1790770411532468E-3</v>
      </c>
      <c r="P3300">
        <v>0.34763153040130779</v>
      </c>
      <c r="Q3300">
        <v>0.72861081977858033</v>
      </c>
      <c r="R3300">
        <v>148</v>
      </c>
      <c r="S3300">
        <v>0</v>
      </c>
      <c r="T3300">
        <v>-0.85972044061627106</v>
      </c>
      <c r="U3300">
        <v>34</v>
      </c>
      <c r="V3300">
        <v>3008</v>
      </c>
      <c r="W3300">
        <v>149</v>
      </c>
    </row>
    <row r="3301" spans="1:23">
      <c r="A3301" t="s">
        <v>471</v>
      </c>
      <c r="B3301" t="str">
        <f t="shared" si="51"/>
        <v>trade_balance_yoy_exceed_expectation_36_-1</v>
      </c>
      <c r="C3301" t="s">
        <v>439</v>
      </c>
      <c r="D3301" t="s">
        <v>329</v>
      </c>
      <c r="E3301">
        <v>36</v>
      </c>
      <c r="F3301">
        <v>-1</v>
      </c>
      <c r="G3301">
        <v>1</v>
      </c>
      <c r="H3301" t="s">
        <v>330</v>
      </c>
      <c r="I3301" t="s">
        <v>331</v>
      </c>
      <c r="K3301">
        <v>-0.426404657728498</v>
      </c>
      <c r="L3301">
        <v>-4.5498093269711222E-2</v>
      </c>
      <c r="M3301">
        <v>-0.19367309377079989</v>
      </c>
      <c r="N3301">
        <v>0.51677852348993292</v>
      </c>
      <c r="O3301">
        <v>-7.7520127681381622E-4</v>
      </c>
      <c r="P3301">
        <v>-0.123199713326153</v>
      </c>
      <c r="Q3301">
        <v>0.90211610033117606</v>
      </c>
      <c r="R3301">
        <v>148</v>
      </c>
      <c r="S3301">
        <v>0</v>
      </c>
      <c r="T3301">
        <v>-0.78824897608271327</v>
      </c>
      <c r="U3301">
        <v>34</v>
      </c>
      <c r="V3301">
        <v>3008</v>
      </c>
      <c r="W3301">
        <v>149</v>
      </c>
    </row>
    <row r="3302" spans="1:23">
      <c r="A3302" t="s">
        <v>471</v>
      </c>
      <c r="B3302" t="str">
        <f t="shared" si="51"/>
        <v>CPI_exceed_expectation_36_1</v>
      </c>
      <c r="C3302" t="s">
        <v>386</v>
      </c>
      <c r="D3302" t="s">
        <v>329</v>
      </c>
      <c r="E3302">
        <v>36</v>
      </c>
      <c r="F3302">
        <v>1</v>
      </c>
      <c r="G3302">
        <v>-1</v>
      </c>
      <c r="H3302" t="s">
        <v>330</v>
      </c>
      <c r="I3302" t="s">
        <v>331</v>
      </c>
      <c r="K3302">
        <v>-0.24335052375361749</v>
      </c>
      <c r="L3302">
        <v>-2.3090769259561439E-2</v>
      </c>
      <c r="M3302">
        <v>-9.8289976958869471E-2</v>
      </c>
      <c r="N3302">
        <v>0.48322147651006708</v>
      </c>
      <c r="O3302">
        <v>9.0933110691182443E-4</v>
      </c>
      <c r="P3302">
        <v>0.14828772957131481</v>
      </c>
      <c r="Q3302">
        <v>0.8823175443033151</v>
      </c>
      <c r="R3302">
        <v>148</v>
      </c>
      <c r="S3302">
        <v>0</v>
      </c>
      <c r="T3302">
        <v>-0.69673520243074949</v>
      </c>
      <c r="U3302">
        <v>23</v>
      </c>
      <c r="V3302">
        <v>3008</v>
      </c>
      <c r="W3302">
        <v>149</v>
      </c>
    </row>
    <row r="3303" spans="1:23">
      <c r="A3303" t="s">
        <v>471</v>
      </c>
      <c r="B3303" t="str">
        <f t="shared" si="51"/>
        <v>CPI_exceed_expectation_36_-1</v>
      </c>
      <c r="C3303" t="s">
        <v>386</v>
      </c>
      <c r="D3303" t="s">
        <v>329</v>
      </c>
      <c r="E3303">
        <v>36</v>
      </c>
      <c r="F3303">
        <v>-1</v>
      </c>
      <c r="G3303">
        <v>-1</v>
      </c>
      <c r="H3303" t="s">
        <v>330</v>
      </c>
      <c r="I3303" t="s">
        <v>331</v>
      </c>
      <c r="K3303">
        <v>-0.31628339092800573</v>
      </c>
      <c r="L3303">
        <v>-3.135088881909609E-2</v>
      </c>
      <c r="M3303">
        <v>-0.13345064882985891</v>
      </c>
      <c r="N3303">
        <v>0.49664429530201343</v>
      </c>
      <c r="O3303">
        <v>2.6351242291436502E-4</v>
      </c>
      <c r="P3303">
        <v>4.2632770694800239E-2</v>
      </c>
      <c r="Q3303">
        <v>0.9660517346071803</v>
      </c>
      <c r="R3303">
        <v>148</v>
      </c>
      <c r="S3303">
        <v>0</v>
      </c>
      <c r="T3303">
        <v>-0.66771038874945354</v>
      </c>
      <c r="U3303">
        <v>23</v>
      </c>
      <c r="V3303">
        <v>3008</v>
      </c>
      <c r="W3303">
        <v>149</v>
      </c>
    </row>
    <row r="3304" spans="1:23">
      <c r="A3304" t="s">
        <v>471</v>
      </c>
      <c r="B3304" t="str">
        <f t="shared" si="51"/>
        <v>core_CPI_exceed_expectation_36_1</v>
      </c>
      <c r="C3304" t="s">
        <v>440</v>
      </c>
      <c r="D3304" t="s">
        <v>329</v>
      </c>
      <c r="E3304">
        <v>36</v>
      </c>
      <c r="F3304">
        <v>1</v>
      </c>
      <c r="G3304">
        <v>-1</v>
      </c>
      <c r="H3304" t="s">
        <v>330</v>
      </c>
      <c r="I3304" t="s">
        <v>331</v>
      </c>
      <c r="K3304">
        <v>0.42051698866029091</v>
      </c>
      <c r="L3304">
        <v>2.984400006030841E-2</v>
      </c>
      <c r="M3304">
        <v>0.12705105117118581</v>
      </c>
      <c r="N3304">
        <v>0.55033557046979864</v>
      </c>
      <c r="O3304">
        <v>5.1707199759471094E-3</v>
      </c>
      <c r="P3304">
        <v>0.83889014911607818</v>
      </c>
      <c r="Q3304">
        <v>0.40288386332014919</v>
      </c>
      <c r="R3304">
        <v>148</v>
      </c>
      <c r="S3304">
        <v>0</v>
      </c>
      <c r="T3304">
        <v>-0.66784700518045126</v>
      </c>
      <c r="U3304">
        <v>24</v>
      </c>
      <c r="V3304">
        <v>3008</v>
      </c>
      <c r="W3304">
        <v>149</v>
      </c>
    </row>
    <row r="3305" spans="1:23">
      <c r="A3305" t="s">
        <v>471</v>
      </c>
      <c r="B3305" t="str">
        <f t="shared" si="51"/>
        <v>core_CPI_exceed_expectation_36_-1</v>
      </c>
      <c r="C3305" t="s">
        <v>440</v>
      </c>
      <c r="D3305" t="s">
        <v>329</v>
      </c>
      <c r="E3305">
        <v>36</v>
      </c>
      <c r="F3305">
        <v>-1</v>
      </c>
      <c r="G3305">
        <v>-1</v>
      </c>
      <c r="H3305" t="s">
        <v>330</v>
      </c>
      <c r="I3305" t="s">
        <v>331</v>
      </c>
      <c r="K3305">
        <v>-0.63581300450114242</v>
      </c>
      <c r="L3305">
        <v>-8.1140194043242242E-2</v>
      </c>
      <c r="M3305">
        <v>-0.34542778865419232</v>
      </c>
      <c r="N3305">
        <v>0.43624161073825501</v>
      </c>
      <c r="O3305">
        <v>-3.9292732615232844E-3</v>
      </c>
      <c r="P3305">
        <v>-0.63348124637013048</v>
      </c>
      <c r="Q3305">
        <v>0.52739715872165238</v>
      </c>
      <c r="R3305">
        <v>148</v>
      </c>
      <c r="S3305">
        <v>0</v>
      </c>
      <c r="T3305">
        <v>-0.88252127948091807</v>
      </c>
      <c r="U3305">
        <v>24</v>
      </c>
      <c r="V3305">
        <v>3008</v>
      </c>
      <c r="W3305">
        <v>149</v>
      </c>
    </row>
    <row r="3306" spans="1:23">
      <c r="A3306" t="s">
        <v>471</v>
      </c>
      <c r="B3306" t="str">
        <f t="shared" si="51"/>
        <v>PPI_exceed_expectation_36_1</v>
      </c>
      <c r="C3306" t="s">
        <v>421</v>
      </c>
      <c r="D3306" t="s">
        <v>329</v>
      </c>
      <c r="E3306">
        <v>36</v>
      </c>
      <c r="F3306">
        <v>1</v>
      </c>
      <c r="G3306">
        <v>1</v>
      </c>
      <c r="H3306" t="s">
        <v>330</v>
      </c>
      <c r="I3306" t="s">
        <v>331</v>
      </c>
      <c r="K3306">
        <v>1.515408649927328</v>
      </c>
      <c r="L3306">
        <v>8.034289613803236E-2</v>
      </c>
      <c r="M3306">
        <v>0.34212895599806931</v>
      </c>
      <c r="N3306">
        <v>0.57718120805369133</v>
      </c>
      <c r="O3306">
        <v>8.9298792016190981E-3</v>
      </c>
      <c r="P3306">
        <v>1.472895908503816</v>
      </c>
      <c r="Q3306">
        <v>0.14290264120873469</v>
      </c>
      <c r="R3306">
        <v>148</v>
      </c>
      <c r="S3306">
        <v>0</v>
      </c>
      <c r="T3306">
        <v>-0.60043390250711037</v>
      </c>
      <c r="U3306">
        <v>5</v>
      </c>
      <c r="V3306">
        <v>3008</v>
      </c>
      <c r="W3306">
        <v>149</v>
      </c>
    </row>
    <row r="3307" spans="1:23">
      <c r="A3307" t="s">
        <v>471</v>
      </c>
      <c r="B3307" t="str">
        <f t="shared" si="51"/>
        <v>PPI_exceed_expectation_36_-1</v>
      </c>
      <c r="C3307" t="s">
        <v>421</v>
      </c>
      <c r="D3307" t="s">
        <v>329</v>
      </c>
      <c r="E3307">
        <v>36</v>
      </c>
      <c r="F3307">
        <v>-1</v>
      </c>
      <c r="G3307">
        <v>1</v>
      </c>
      <c r="H3307" t="s">
        <v>330</v>
      </c>
      <c r="I3307" t="s">
        <v>331</v>
      </c>
      <c r="K3307">
        <v>-0.7943340879541696</v>
      </c>
      <c r="L3307">
        <v>-0.1240908220492967</v>
      </c>
      <c r="M3307">
        <v>-0.5284233633267158</v>
      </c>
      <c r="N3307">
        <v>0.40939597315436238</v>
      </c>
      <c r="O3307">
        <v>-7.8432480839129865E-3</v>
      </c>
      <c r="P3307">
        <v>-1.2906069257149371</v>
      </c>
      <c r="Q3307">
        <v>0.19885256607544749</v>
      </c>
      <c r="R3307">
        <v>148</v>
      </c>
      <c r="S3307">
        <v>0</v>
      </c>
      <c r="T3307">
        <v>-0.88786833038639656</v>
      </c>
      <c r="U3307">
        <v>5</v>
      </c>
      <c r="V3307">
        <v>3008</v>
      </c>
      <c r="W3307">
        <v>149</v>
      </c>
    </row>
    <row r="3308" spans="1:23">
      <c r="A3308" t="s">
        <v>471</v>
      </c>
      <c r="B3308" t="str">
        <f t="shared" si="51"/>
        <v>CPI_PPI_exceed_expectation_36_1</v>
      </c>
      <c r="C3308" t="s">
        <v>345</v>
      </c>
      <c r="D3308" t="s">
        <v>329</v>
      </c>
      <c r="E3308">
        <v>36</v>
      </c>
      <c r="F3308">
        <v>1</v>
      </c>
      <c r="G3308">
        <v>-1</v>
      </c>
      <c r="H3308" t="s">
        <v>330</v>
      </c>
      <c r="I3308" t="s">
        <v>331</v>
      </c>
      <c r="K3308">
        <v>-0.91801645358005424</v>
      </c>
      <c r="L3308">
        <v>-0.18904693238967199</v>
      </c>
      <c r="M3308">
        <v>-0.80567020915909304</v>
      </c>
      <c r="N3308">
        <v>0.40268456375838918</v>
      </c>
      <c r="O3308">
        <v>-1.3887180012641529E-2</v>
      </c>
      <c r="P3308">
        <v>-2.2903612124943762</v>
      </c>
      <c r="Q3308">
        <v>2.3413085576921022E-2</v>
      </c>
      <c r="R3308">
        <v>148</v>
      </c>
      <c r="S3308">
        <v>1</v>
      </c>
      <c r="T3308">
        <v>-0.95371176638187183</v>
      </c>
      <c r="U3308">
        <v>7</v>
      </c>
      <c r="V3308">
        <v>3008</v>
      </c>
      <c r="W3308">
        <v>149</v>
      </c>
    </row>
    <row r="3309" spans="1:23">
      <c r="A3309" t="s">
        <v>471</v>
      </c>
      <c r="B3309" t="str">
        <f t="shared" si="51"/>
        <v>CPI_PPI_exceed_expectation_36_-1</v>
      </c>
      <c r="C3309" t="s">
        <v>345</v>
      </c>
      <c r="D3309" t="s">
        <v>329</v>
      </c>
      <c r="E3309">
        <v>36</v>
      </c>
      <c r="F3309">
        <v>-1</v>
      </c>
      <c r="G3309">
        <v>-1</v>
      </c>
      <c r="H3309" t="s">
        <v>330</v>
      </c>
      <c r="I3309" t="s">
        <v>331</v>
      </c>
      <c r="K3309">
        <v>5.3102151193280616</v>
      </c>
      <c r="L3309">
        <v>0.16687672302615339</v>
      </c>
      <c r="M3309">
        <v>0.71118638448539151</v>
      </c>
      <c r="N3309">
        <v>0.58389261744966447</v>
      </c>
      <c r="O3309">
        <v>1.5248205418614319E-2</v>
      </c>
      <c r="P3309">
        <v>2.4485769211071569</v>
      </c>
      <c r="Q3309">
        <v>1.5510673977635329E-2</v>
      </c>
      <c r="R3309">
        <v>148</v>
      </c>
      <c r="S3309">
        <v>1</v>
      </c>
      <c r="T3309">
        <v>-0.5279778530320226</v>
      </c>
      <c r="U3309">
        <v>7</v>
      </c>
      <c r="V3309">
        <v>3008</v>
      </c>
      <c r="W3309">
        <v>149</v>
      </c>
    </row>
    <row r="3310" spans="1:23">
      <c r="A3310" t="s">
        <v>471</v>
      </c>
      <c r="B3310" t="str">
        <f t="shared" si="51"/>
        <v>core_CPI_PPI_exceed_expectation_36_1</v>
      </c>
      <c r="C3310" t="s">
        <v>420</v>
      </c>
      <c r="D3310" t="s">
        <v>329</v>
      </c>
      <c r="E3310">
        <v>36</v>
      </c>
      <c r="F3310">
        <v>1</v>
      </c>
      <c r="G3310">
        <v>-1</v>
      </c>
      <c r="H3310" t="s">
        <v>330</v>
      </c>
      <c r="I3310" t="s">
        <v>331</v>
      </c>
      <c r="K3310">
        <v>-0.85875895721250817</v>
      </c>
      <c r="L3310">
        <v>-0.15123664809140661</v>
      </c>
      <c r="M3310">
        <v>-0.64419586178863142</v>
      </c>
      <c r="N3310">
        <v>0.39597315436241609</v>
      </c>
      <c r="O3310">
        <v>-1.0346787808564821E-2</v>
      </c>
      <c r="P3310">
        <v>-1.707498524789427</v>
      </c>
      <c r="Q3310">
        <v>8.9826301655406601E-2</v>
      </c>
      <c r="R3310">
        <v>148</v>
      </c>
      <c r="S3310">
        <v>0</v>
      </c>
      <c r="T3310">
        <v>-0.92025475024553371</v>
      </c>
      <c r="U3310">
        <v>5</v>
      </c>
      <c r="V3310">
        <v>3008</v>
      </c>
      <c r="W3310">
        <v>149</v>
      </c>
    </row>
    <row r="3311" spans="1:23">
      <c r="A3311" t="s">
        <v>471</v>
      </c>
      <c r="B3311" t="str">
        <f t="shared" si="51"/>
        <v>core_CPI_PPI_exceed_expectation_36_-1</v>
      </c>
      <c r="C3311" t="s">
        <v>420</v>
      </c>
      <c r="D3311" t="s">
        <v>329</v>
      </c>
      <c r="E3311">
        <v>36</v>
      </c>
      <c r="F3311">
        <v>-1</v>
      </c>
      <c r="G3311">
        <v>-1</v>
      </c>
      <c r="H3311" t="s">
        <v>330</v>
      </c>
      <c r="I3311" t="s">
        <v>331</v>
      </c>
      <c r="K3311">
        <v>2.6627725478750781</v>
      </c>
      <c r="L3311">
        <v>0.114895283748131</v>
      </c>
      <c r="M3311">
        <v>0.48939901316010559</v>
      </c>
      <c r="N3311">
        <v>0.59060402684563762</v>
      </c>
      <c r="O3311">
        <v>1.1452896000406689E-2</v>
      </c>
      <c r="P3311">
        <v>1.893613245956431</v>
      </c>
      <c r="Q3311">
        <v>6.0227949948097582E-2</v>
      </c>
      <c r="R3311">
        <v>148</v>
      </c>
      <c r="S3311">
        <v>0</v>
      </c>
      <c r="T3311">
        <v>-0.52797785303202183</v>
      </c>
      <c r="U3311">
        <v>5</v>
      </c>
      <c r="V3311">
        <v>3008</v>
      </c>
      <c r="W3311">
        <v>149</v>
      </c>
    </row>
    <row r="3312" spans="1:23">
      <c r="A3312" t="s">
        <v>471</v>
      </c>
      <c r="B3312" t="str">
        <f t="shared" si="51"/>
        <v>tot_retail_sales_yoy_exceed_expectation_36_1</v>
      </c>
      <c r="C3312" t="s">
        <v>441</v>
      </c>
      <c r="D3312" t="s">
        <v>329</v>
      </c>
      <c r="E3312">
        <v>36</v>
      </c>
      <c r="F3312">
        <v>1</v>
      </c>
      <c r="G3312">
        <v>1</v>
      </c>
      <c r="H3312" t="s">
        <v>330</v>
      </c>
      <c r="I3312" t="s">
        <v>331</v>
      </c>
      <c r="K3312">
        <v>0.37063592280967089</v>
      </c>
      <c r="L3312">
        <v>2.6764555720929731E-2</v>
      </c>
      <c r="M3312">
        <v>0.1139399725502564</v>
      </c>
      <c r="N3312">
        <v>0.52348993288590606</v>
      </c>
      <c r="O3312">
        <v>4.9341016220159021E-3</v>
      </c>
      <c r="P3312">
        <v>0.79631532205075251</v>
      </c>
      <c r="Q3312">
        <v>0.42712425949126348</v>
      </c>
      <c r="R3312">
        <v>148</v>
      </c>
      <c r="S3312">
        <v>0</v>
      </c>
      <c r="T3312">
        <v>-0.55230946297841743</v>
      </c>
      <c r="U3312">
        <v>18</v>
      </c>
      <c r="V3312">
        <v>3008</v>
      </c>
      <c r="W3312">
        <v>149</v>
      </c>
    </row>
    <row r="3313" spans="1:23">
      <c r="A3313" t="s">
        <v>471</v>
      </c>
      <c r="B3313" t="str">
        <f t="shared" si="51"/>
        <v>tot_retail_sales_yoy_exceed_expectation_36_-1</v>
      </c>
      <c r="C3313" t="s">
        <v>441</v>
      </c>
      <c r="D3313" t="s">
        <v>329</v>
      </c>
      <c r="E3313">
        <v>36</v>
      </c>
      <c r="F3313">
        <v>-1</v>
      </c>
      <c r="G3313">
        <v>1</v>
      </c>
      <c r="H3313" t="s">
        <v>330</v>
      </c>
      <c r="I3313" t="s">
        <v>331</v>
      </c>
      <c r="K3313">
        <v>-0.62255927664963751</v>
      </c>
      <c r="L3313">
        <v>-7.8384374695593451E-2</v>
      </c>
      <c r="M3313">
        <v>-0.33369182714289752</v>
      </c>
      <c r="N3313">
        <v>0.46308724832214759</v>
      </c>
      <c r="O3313">
        <v>-3.717872873702188E-3</v>
      </c>
      <c r="P3313">
        <v>-0.60510587205052002</v>
      </c>
      <c r="Q3313">
        <v>0.54603534242609042</v>
      </c>
      <c r="R3313">
        <v>148</v>
      </c>
      <c r="S3313">
        <v>0</v>
      </c>
      <c r="T3313">
        <v>-0.70923989475666727</v>
      </c>
      <c r="U3313">
        <v>18</v>
      </c>
      <c r="V3313">
        <v>3008</v>
      </c>
      <c r="W3313">
        <v>149</v>
      </c>
    </row>
    <row r="3314" spans="1:23">
      <c r="A3314" t="s">
        <v>471</v>
      </c>
      <c r="B3314" t="str">
        <f t="shared" si="51"/>
        <v>consumer_confidence_exceed_expectation_36_1</v>
      </c>
      <c r="C3314" t="s">
        <v>442</v>
      </c>
      <c r="D3314" t="s">
        <v>329</v>
      </c>
      <c r="E3314">
        <v>36</v>
      </c>
      <c r="F3314">
        <v>1</v>
      </c>
      <c r="G3314">
        <v>-1</v>
      </c>
      <c r="H3314" t="s">
        <v>330</v>
      </c>
      <c r="I3314" t="s">
        <v>331</v>
      </c>
      <c r="K3314">
        <v>-0.65549137057749973</v>
      </c>
      <c r="L3314">
        <v>-8.5406311020118753E-2</v>
      </c>
      <c r="M3314">
        <v>-0.36359686343561021</v>
      </c>
      <c r="N3314">
        <v>0.42281879194630873</v>
      </c>
      <c r="O3314">
        <v>-4.3845339568609311E-3</v>
      </c>
      <c r="P3314">
        <v>-0.71520834540315981</v>
      </c>
      <c r="Q3314">
        <v>0.47560704962216283</v>
      </c>
      <c r="R3314">
        <v>148</v>
      </c>
      <c r="S3314">
        <v>0</v>
      </c>
      <c r="T3314">
        <v>-0.69960549323483601</v>
      </c>
      <c r="U3314">
        <v>26</v>
      </c>
      <c r="V3314">
        <v>3008</v>
      </c>
      <c r="W3314">
        <v>149</v>
      </c>
    </row>
    <row r="3315" spans="1:23">
      <c r="A3315" t="s">
        <v>471</v>
      </c>
      <c r="B3315" t="str">
        <f t="shared" si="51"/>
        <v>consumer_confidence_exceed_expectation_36_-1</v>
      </c>
      <c r="C3315" t="s">
        <v>442</v>
      </c>
      <c r="D3315" t="s">
        <v>329</v>
      </c>
      <c r="E3315">
        <v>36</v>
      </c>
      <c r="F3315">
        <v>-1</v>
      </c>
      <c r="G3315">
        <v>-1</v>
      </c>
      <c r="H3315" t="s">
        <v>330</v>
      </c>
      <c r="I3315" t="s">
        <v>331</v>
      </c>
      <c r="K3315">
        <v>0.50165705579706499</v>
      </c>
      <c r="L3315">
        <v>3.46477014471962E-2</v>
      </c>
      <c r="M3315">
        <v>0.14750427012924591</v>
      </c>
      <c r="N3315">
        <v>0.57046979865771807</v>
      </c>
      <c r="O3315">
        <v>5.482252739982838E-3</v>
      </c>
      <c r="P3315">
        <v>0.90257135956724155</v>
      </c>
      <c r="Q3315">
        <v>0.36822003180878088</v>
      </c>
      <c r="R3315">
        <v>148</v>
      </c>
      <c r="S3315">
        <v>0</v>
      </c>
      <c r="T3315">
        <v>-0.56654708568629641</v>
      </c>
      <c r="U3315">
        <v>26</v>
      </c>
      <c r="V3315">
        <v>3008</v>
      </c>
      <c r="W3315">
        <v>149</v>
      </c>
    </row>
    <row r="3316" spans="1:23">
      <c r="A3316" t="s">
        <v>471</v>
      </c>
      <c r="B3316" t="str">
        <f t="shared" si="51"/>
        <v>M1_exceed_expectation_36_1</v>
      </c>
      <c r="C3316" t="s">
        <v>343</v>
      </c>
      <c r="D3316" t="s">
        <v>329</v>
      </c>
      <c r="E3316">
        <v>36</v>
      </c>
      <c r="F3316">
        <v>1</v>
      </c>
      <c r="G3316">
        <v>-1</v>
      </c>
      <c r="H3316" t="s">
        <v>330</v>
      </c>
      <c r="I3316" t="s">
        <v>331</v>
      </c>
      <c r="K3316">
        <v>-2.44819703044542E-2</v>
      </c>
      <c r="L3316">
        <v>-2.0743855143289251E-3</v>
      </c>
      <c r="M3316">
        <v>-8.8301917921601927E-3</v>
      </c>
      <c r="N3316">
        <v>0.51677852348993292</v>
      </c>
      <c r="O3316">
        <v>2.6285005489813428E-3</v>
      </c>
      <c r="P3316">
        <v>0.42966146740031419</v>
      </c>
      <c r="Q3316">
        <v>0.66806680465898594</v>
      </c>
      <c r="R3316">
        <v>148</v>
      </c>
      <c r="S3316">
        <v>0</v>
      </c>
      <c r="T3316">
        <v>-0.63535198202841248</v>
      </c>
      <c r="U3316">
        <v>17</v>
      </c>
      <c r="V3316">
        <v>3008</v>
      </c>
      <c r="W3316">
        <v>149</v>
      </c>
    </row>
    <row r="3317" spans="1:23">
      <c r="A3317" t="s">
        <v>471</v>
      </c>
      <c r="B3317" t="str">
        <f t="shared" si="51"/>
        <v>M1_exceed_expectation_36_-1</v>
      </c>
      <c r="C3317" t="s">
        <v>343</v>
      </c>
      <c r="D3317" t="s">
        <v>329</v>
      </c>
      <c r="E3317">
        <v>36</v>
      </c>
      <c r="F3317">
        <v>-1</v>
      </c>
      <c r="G3317">
        <v>-1</v>
      </c>
      <c r="H3317" t="s">
        <v>330</v>
      </c>
      <c r="I3317" t="s">
        <v>331</v>
      </c>
      <c r="K3317">
        <v>-0.46968298031689698</v>
      </c>
      <c r="L3317">
        <v>-5.1750707342191997E-2</v>
      </c>
      <c r="M3317">
        <v>-0.2202911021384277</v>
      </c>
      <c r="N3317">
        <v>0.4563758389261745</v>
      </c>
      <c r="O3317">
        <v>-1.4273259713867381E-3</v>
      </c>
      <c r="P3317">
        <v>-0.22940259052303971</v>
      </c>
      <c r="Q3317">
        <v>0.81887274525905118</v>
      </c>
      <c r="R3317">
        <v>148</v>
      </c>
      <c r="S3317">
        <v>0</v>
      </c>
      <c r="T3317">
        <v>-0.72857239250274564</v>
      </c>
      <c r="U3317">
        <v>17</v>
      </c>
      <c r="V3317">
        <v>3008</v>
      </c>
      <c r="W3317">
        <v>149</v>
      </c>
    </row>
    <row r="3318" spans="1:23">
      <c r="A3318" t="s">
        <v>471</v>
      </c>
      <c r="B3318" t="str">
        <f t="shared" si="51"/>
        <v>M2_exceed_expectation_36_1</v>
      </c>
      <c r="C3318" t="s">
        <v>341</v>
      </c>
      <c r="D3318" t="s">
        <v>329</v>
      </c>
      <c r="E3318">
        <v>36</v>
      </c>
      <c r="F3318">
        <v>1</v>
      </c>
      <c r="G3318">
        <v>-1</v>
      </c>
      <c r="H3318" t="s">
        <v>330</v>
      </c>
      <c r="I3318" t="s">
        <v>331</v>
      </c>
      <c r="K3318">
        <v>-0.32849652844095778</v>
      </c>
      <c r="L3318">
        <v>-3.2812461815195697E-2</v>
      </c>
      <c r="M3318">
        <v>-0.13967217695991921</v>
      </c>
      <c r="N3318">
        <v>0.51677852348993292</v>
      </c>
      <c r="O3318">
        <v>1.3925893105448521E-4</v>
      </c>
      <c r="P3318">
        <v>2.274683546379817E-2</v>
      </c>
      <c r="Q3318">
        <v>0.98188285567468214</v>
      </c>
      <c r="R3318">
        <v>148</v>
      </c>
      <c r="S3318">
        <v>0</v>
      </c>
      <c r="T3318">
        <v>-0.6841493539066521</v>
      </c>
      <c r="U3318">
        <v>15</v>
      </c>
      <c r="V3318">
        <v>3008</v>
      </c>
      <c r="W3318">
        <v>149</v>
      </c>
    </row>
    <row r="3319" spans="1:23">
      <c r="A3319" t="s">
        <v>471</v>
      </c>
      <c r="B3319" t="str">
        <f t="shared" si="51"/>
        <v>M2_exceed_expectation_36_-1</v>
      </c>
      <c r="C3319" t="s">
        <v>341</v>
      </c>
      <c r="D3319" t="s">
        <v>329</v>
      </c>
      <c r="E3319">
        <v>36</v>
      </c>
      <c r="F3319">
        <v>-1</v>
      </c>
      <c r="G3319">
        <v>-1</v>
      </c>
      <c r="H3319" t="s">
        <v>330</v>
      </c>
      <c r="I3319" t="s">
        <v>331</v>
      </c>
      <c r="K3319">
        <v>-0.22958877196245769</v>
      </c>
      <c r="L3319">
        <v>-2.1614505251890351E-2</v>
      </c>
      <c r="M3319">
        <v>-9.2006050001558703E-2</v>
      </c>
      <c r="N3319">
        <v>0.46979865771812079</v>
      </c>
      <c r="O3319">
        <v>1.115777141853653E-3</v>
      </c>
      <c r="P3319">
        <v>0.17764487005849641</v>
      </c>
      <c r="Q3319">
        <v>0.85924478714883723</v>
      </c>
      <c r="R3319">
        <v>148</v>
      </c>
      <c r="S3319">
        <v>0</v>
      </c>
      <c r="T3319">
        <v>-0.51051192822130143</v>
      </c>
      <c r="U3319">
        <v>15</v>
      </c>
      <c r="V3319">
        <v>3008</v>
      </c>
      <c r="W3319">
        <v>149</v>
      </c>
    </row>
    <row r="3320" spans="1:23">
      <c r="A3320" t="s">
        <v>471</v>
      </c>
      <c r="B3320" t="str">
        <f t="shared" si="51"/>
        <v>M2_M1_exceed_expectation_36_1</v>
      </c>
      <c r="C3320" t="s">
        <v>334</v>
      </c>
      <c r="D3320" t="s">
        <v>329</v>
      </c>
      <c r="E3320">
        <v>36</v>
      </c>
      <c r="F3320">
        <v>1</v>
      </c>
      <c r="G3320">
        <v>1</v>
      </c>
      <c r="H3320" t="s">
        <v>330</v>
      </c>
      <c r="I3320" t="s">
        <v>331</v>
      </c>
      <c r="K3320">
        <v>-0.48594369138501559</v>
      </c>
      <c r="L3320">
        <v>-5.4221450945734939E-2</v>
      </c>
      <c r="M3320">
        <v>-0.23080964514800109</v>
      </c>
      <c r="N3320">
        <v>0.4563758389261745</v>
      </c>
      <c r="O3320">
        <v>-1.816047103951862E-3</v>
      </c>
      <c r="P3320">
        <v>-0.30275316209647668</v>
      </c>
      <c r="Q3320">
        <v>0.76250308309237735</v>
      </c>
      <c r="R3320">
        <v>148</v>
      </c>
      <c r="S3320">
        <v>0</v>
      </c>
      <c r="T3320">
        <v>-0.77145053418844944</v>
      </c>
      <c r="U3320">
        <v>22</v>
      </c>
      <c r="V3320">
        <v>3008</v>
      </c>
      <c r="W3320">
        <v>149</v>
      </c>
    </row>
    <row r="3321" spans="1:23">
      <c r="A3321" t="s">
        <v>471</v>
      </c>
      <c r="B3321" t="str">
        <f t="shared" si="51"/>
        <v>M2_M1_exceed_expectation_36_-1</v>
      </c>
      <c r="C3321" t="s">
        <v>334</v>
      </c>
      <c r="D3321" t="s">
        <v>329</v>
      </c>
      <c r="E3321">
        <v>36</v>
      </c>
      <c r="F3321">
        <v>-1</v>
      </c>
      <c r="G3321">
        <v>1</v>
      </c>
      <c r="H3321" t="s">
        <v>330</v>
      </c>
      <c r="I3321" t="s">
        <v>331</v>
      </c>
      <c r="K3321">
        <v>6.3757714580348068E-3</v>
      </c>
      <c r="L3321">
        <v>5.3258662652555522E-4</v>
      </c>
      <c r="M3321">
        <v>2.2671125197656441E-3</v>
      </c>
      <c r="N3321">
        <v>0.52348993288590606</v>
      </c>
      <c r="O3321">
        <v>2.6431751485713308E-3</v>
      </c>
      <c r="P3321">
        <v>0.44624394391235861</v>
      </c>
      <c r="Q3321">
        <v>0.65607324334250672</v>
      </c>
      <c r="R3321">
        <v>148</v>
      </c>
      <c r="S3321">
        <v>0</v>
      </c>
      <c r="T3321">
        <v>-0.69885511482622154</v>
      </c>
      <c r="U3321">
        <v>22</v>
      </c>
      <c r="V3321">
        <v>3008</v>
      </c>
      <c r="W3321">
        <v>149</v>
      </c>
    </row>
    <row r="3322" spans="1:23">
      <c r="A3322" t="s">
        <v>471</v>
      </c>
      <c r="B3322" t="str">
        <f t="shared" si="51"/>
        <v>TSF_newadded_MA12_yoy_exceed_expectation_36_1</v>
      </c>
      <c r="C3322" t="s">
        <v>332</v>
      </c>
      <c r="D3322" t="s">
        <v>329</v>
      </c>
      <c r="E3322">
        <v>36</v>
      </c>
      <c r="F3322">
        <v>1</v>
      </c>
      <c r="G3322">
        <v>-1</v>
      </c>
      <c r="H3322" t="s">
        <v>330</v>
      </c>
      <c r="I3322" t="s">
        <v>331</v>
      </c>
      <c r="K3322">
        <v>-0.75467382381114079</v>
      </c>
      <c r="L3322">
        <v>-0.1110551452870198</v>
      </c>
      <c r="M3322">
        <v>-0.47286407712330869</v>
      </c>
      <c r="N3322">
        <v>0.47651006711409388</v>
      </c>
      <c r="O3322">
        <v>-6.6647958900445036E-3</v>
      </c>
      <c r="P3322">
        <v>-1.1086612630444559</v>
      </c>
      <c r="Q3322">
        <v>0.26937468395340303</v>
      </c>
      <c r="R3322">
        <v>148</v>
      </c>
      <c r="S3322">
        <v>0</v>
      </c>
      <c r="T3322">
        <v>-0.79202007727256607</v>
      </c>
      <c r="U3322">
        <v>11</v>
      </c>
      <c r="V3322">
        <v>3008</v>
      </c>
      <c r="W3322">
        <v>149</v>
      </c>
    </row>
    <row r="3323" spans="1:23">
      <c r="A3323" t="s">
        <v>471</v>
      </c>
      <c r="B3323" t="str">
        <f t="shared" si="51"/>
        <v>TSF_newadded_MA12_yoy_exceed_expectation_36_-1</v>
      </c>
      <c r="C3323" t="s">
        <v>332</v>
      </c>
      <c r="D3323" t="s">
        <v>329</v>
      </c>
      <c r="E3323">
        <v>36</v>
      </c>
      <c r="F3323">
        <v>-1</v>
      </c>
      <c r="G3323">
        <v>-1</v>
      </c>
      <c r="H3323" t="s">
        <v>330</v>
      </c>
      <c r="I3323" t="s">
        <v>331</v>
      </c>
      <c r="K3323">
        <v>1.1087591311781479</v>
      </c>
      <c r="L3323">
        <v>6.4500517713980132E-2</v>
      </c>
      <c r="M3323">
        <v>0.27463813319022973</v>
      </c>
      <c r="N3323">
        <v>0.51006711409395977</v>
      </c>
      <c r="O3323">
        <v>7.8060648294272263E-3</v>
      </c>
      <c r="P3323">
        <v>1.2576653608081569</v>
      </c>
      <c r="Q3323">
        <v>0.21049360721472829</v>
      </c>
      <c r="R3323">
        <v>148</v>
      </c>
      <c r="S3323">
        <v>0</v>
      </c>
      <c r="T3323">
        <v>-0.71360815256084376</v>
      </c>
      <c r="U3323">
        <v>11</v>
      </c>
      <c r="V3323">
        <v>3008</v>
      </c>
      <c r="W3323">
        <v>149</v>
      </c>
    </row>
    <row r="3324" spans="1:23">
      <c r="A3324" t="s">
        <v>471</v>
      </c>
      <c r="B3324" t="str">
        <f t="shared" si="51"/>
        <v>TSF_yoy_exceed_expectation_36_1</v>
      </c>
      <c r="C3324" t="s">
        <v>391</v>
      </c>
      <c r="D3324" t="s">
        <v>329</v>
      </c>
      <c r="E3324">
        <v>36</v>
      </c>
      <c r="F3324">
        <v>1</v>
      </c>
      <c r="G3324">
        <v>-1</v>
      </c>
      <c r="H3324" t="s">
        <v>330</v>
      </c>
      <c r="I3324" t="s">
        <v>331</v>
      </c>
      <c r="K3324">
        <v>-0.51366167513478422</v>
      </c>
      <c r="L3324">
        <v>-5.8603080563788379E-2</v>
      </c>
      <c r="M3324">
        <v>-0.24946399819513901</v>
      </c>
      <c r="N3324">
        <v>0.43624161073825501</v>
      </c>
      <c r="O3324">
        <v>-2.0105243202032932E-3</v>
      </c>
      <c r="P3324">
        <v>-0.32708578438439362</v>
      </c>
      <c r="Q3324">
        <v>0.74406515918616101</v>
      </c>
      <c r="R3324">
        <v>148</v>
      </c>
      <c r="S3324">
        <v>0</v>
      </c>
      <c r="T3324">
        <v>-0.80507580026079051</v>
      </c>
      <c r="U3324">
        <v>13</v>
      </c>
      <c r="V3324">
        <v>3008</v>
      </c>
      <c r="W3324">
        <v>149</v>
      </c>
    </row>
    <row r="3325" spans="1:23">
      <c r="A3325" t="s">
        <v>471</v>
      </c>
      <c r="B3325" t="str">
        <f t="shared" si="51"/>
        <v>TSF_yoy_exceed_expectation_36_-1</v>
      </c>
      <c r="C3325" t="s">
        <v>391</v>
      </c>
      <c r="D3325" t="s">
        <v>329</v>
      </c>
      <c r="E3325">
        <v>36</v>
      </c>
      <c r="F3325">
        <v>-1</v>
      </c>
      <c r="G3325">
        <v>-1</v>
      </c>
      <c r="H3325" t="s">
        <v>330</v>
      </c>
      <c r="I3325" t="s">
        <v>331</v>
      </c>
      <c r="K3325">
        <v>6.373236018083972E-2</v>
      </c>
      <c r="L3325">
        <v>5.1894567786134882E-3</v>
      </c>
      <c r="M3325">
        <v>2.209069257109543E-2</v>
      </c>
      <c r="N3325">
        <v>0.55033557046979864</v>
      </c>
      <c r="O3325">
        <v>3.2967080132994091E-3</v>
      </c>
      <c r="P3325">
        <v>0.52473408417970935</v>
      </c>
      <c r="Q3325">
        <v>0.60055316479554732</v>
      </c>
      <c r="R3325">
        <v>148</v>
      </c>
      <c r="S3325">
        <v>0</v>
      </c>
      <c r="T3325">
        <v>-0.65392804694137585</v>
      </c>
      <c r="U3325">
        <v>13</v>
      </c>
      <c r="V3325">
        <v>3008</v>
      </c>
      <c r="W3325">
        <v>149</v>
      </c>
    </row>
    <row r="3326" spans="1:23">
      <c r="A3326" t="s">
        <v>471</v>
      </c>
      <c r="B3326" t="str">
        <f t="shared" si="51"/>
        <v>long_loan_newadded_MA12_yoy_exceed_expectation_36_1</v>
      </c>
      <c r="C3326" t="s">
        <v>328</v>
      </c>
      <c r="D3326" t="s">
        <v>329</v>
      </c>
      <c r="E3326">
        <v>36</v>
      </c>
      <c r="F3326">
        <v>1</v>
      </c>
      <c r="G3326">
        <v>-1</v>
      </c>
      <c r="H3326" t="s">
        <v>330</v>
      </c>
      <c r="I3326" t="s">
        <v>331</v>
      </c>
      <c r="K3326">
        <v>-0.23162735724495259</v>
      </c>
      <c r="L3326">
        <v>-2.183165834640766E-2</v>
      </c>
      <c r="M3326">
        <v>-9.2930385609326371E-2</v>
      </c>
      <c r="N3326">
        <v>0.51677852348993292</v>
      </c>
      <c r="O3326">
        <v>1.0518299318110411E-3</v>
      </c>
      <c r="P3326">
        <v>0.17009583032585951</v>
      </c>
      <c r="Q3326">
        <v>0.86516706706268598</v>
      </c>
      <c r="R3326">
        <v>148</v>
      </c>
      <c r="S3326">
        <v>0</v>
      </c>
      <c r="T3326">
        <v>-0.67287600458937002</v>
      </c>
      <c r="U3326">
        <v>9</v>
      </c>
      <c r="V3326">
        <v>3008</v>
      </c>
      <c r="W3326">
        <v>149</v>
      </c>
    </row>
    <row r="3327" spans="1:23">
      <c r="A3327" t="s">
        <v>471</v>
      </c>
      <c r="B3327" t="str">
        <f t="shared" si="51"/>
        <v>long_loan_newadded_MA12_yoy_exceed_expectation_36_-1</v>
      </c>
      <c r="C3327" t="s">
        <v>328</v>
      </c>
      <c r="D3327" t="s">
        <v>329</v>
      </c>
      <c r="E3327">
        <v>36</v>
      </c>
      <c r="F3327">
        <v>-1</v>
      </c>
      <c r="G3327">
        <v>-1</v>
      </c>
      <c r="H3327" t="s">
        <v>330</v>
      </c>
      <c r="I3327" t="s">
        <v>331</v>
      </c>
      <c r="K3327">
        <v>-0.32671494875150631</v>
      </c>
      <c r="L3327">
        <v>-3.2597746455935488E-2</v>
      </c>
      <c r="M3327">
        <v>-0.13875817860825049</v>
      </c>
      <c r="N3327">
        <v>0.46979865771812079</v>
      </c>
      <c r="O3327">
        <v>1.661861980340473E-4</v>
      </c>
      <c r="P3327">
        <v>2.6894637694199291E-2</v>
      </c>
      <c r="Q3327">
        <v>0.97858000067598705</v>
      </c>
      <c r="R3327">
        <v>148</v>
      </c>
      <c r="S3327">
        <v>0</v>
      </c>
      <c r="T3327">
        <v>-0.72552757382493638</v>
      </c>
      <c r="U3327">
        <v>9</v>
      </c>
      <c r="V3327">
        <v>3008</v>
      </c>
      <c r="W3327">
        <v>149</v>
      </c>
    </row>
    <row r="3328" spans="1:23">
      <c r="A3328" t="s">
        <v>471</v>
      </c>
      <c r="B3328" t="str">
        <f t="shared" si="51"/>
        <v>loan_yoy_exceed_expectation_36_1</v>
      </c>
      <c r="C3328" t="s">
        <v>443</v>
      </c>
      <c r="D3328" t="s">
        <v>329</v>
      </c>
      <c r="E3328">
        <v>36</v>
      </c>
      <c r="F3328">
        <v>1</v>
      </c>
      <c r="G3328">
        <v>-1</v>
      </c>
      <c r="H3328" t="s">
        <v>330</v>
      </c>
      <c r="I3328" t="s">
        <v>331</v>
      </c>
      <c r="K3328">
        <v>-0.31903558480955352</v>
      </c>
      <c r="L3328">
        <v>-3.1678149836109948E-2</v>
      </c>
      <c r="M3328">
        <v>-0.13484371318660879</v>
      </c>
      <c r="N3328">
        <v>0.43624161073825501</v>
      </c>
      <c r="O3328">
        <v>1.592524615771979E-4</v>
      </c>
      <c r="P3328">
        <v>2.6178712771033681E-2</v>
      </c>
      <c r="Q3328">
        <v>0.97915005991260595</v>
      </c>
      <c r="R3328">
        <v>148</v>
      </c>
      <c r="S3328">
        <v>0</v>
      </c>
      <c r="T3328">
        <v>-0.72706974364263155</v>
      </c>
      <c r="U3328">
        <v>7</v>
      </c>
      <c r="V3328">
        <v>3008</v>
      </c>
      <c r="W3328">
        <v>149</v>
      </c>
    </row>
    <row r="3329" spans="1:23">
      <c r="A3329" t="s">
        <v>471</v>
      </c>
      <c r="B3329" t="str">
        <f t="shared" si="51"/>
        <v>loan_yoy_exceed_expectation_36_-1</v>
      </c>
      <c r="C3329" t="s">
        <v>443</v>
      </c>
      <c r="D3329" t="s">
        <v>329</v>
      </c>
      <c r="E3329">
        <v>36</v>
      </c>
      <c r="F3329">
        <v>-1</v>
      </c>
      <c r="G3329">
        <v>-1</v>
      </c>
      <c r="H3329" t="s">
        <v>330</v>
      </c>
      <c r="I3329" t="s">
        <v>331</v>
      </c>
      <c r="K3329">
        <v>-0.24029244022891891</v>
      </c>
      <c r="L3329">
        <v>-2.2760605989644581E-2</v>
      </c>
      <c r="M3329">
        <v>-9.6884592121050814E-2</v>
      </c>
      <c r="N3329">
        <v>0.55033557046979864</v>
      </c>
      <c r="O3329">
        <v>9.1484276328014896E-4</v>
      </c>
      <c r="P3329">
        <v>0.14952813551139729</v>
      </c>
      <c r="Q3329">
        <v>0.88134047994512565</v>
      </c>
      <c r="R3329">
        <v>148</v>
      </c>
      <c r="S3329">
        <v>0</v>
      </c>
      <c r="T3329">
        <v>-0.65683668781030702</v>
      </c>
      <c r="U3329">
        <v>7</v>
      </c>
      <c r="V3329">
        <v>3008</v>
      </c>
      <c r="W3329">
        <v>149</v>
      </c>
    </row>
    <row r="3330" spans="1:23">
      <c r="A3330" t="s">
        <v>471</v>
      </c>
      <c r="B3330" t="str">
        <f t="shared" si="51"/>
        <v>newstarts_area_yoy_exceed_expectation_36_1</v>
      </c>
      <c r="C3330" t="s">
        <v>340</v>
      </c>
      <c r="D3330" t="s">
        <v>329</v>
      </c>
      <c r="E3330">
        <v>36</v>
      </c>
      <c r="F3330">
        <v>1</v>
      </c>
      <c r="G3330">
        <v>1</v>
      </c>
      <c r="H3330" t="s">
        <v>330</v>
      </c>
      <c r="I3330" t="s">
        <v>331</v>
      </c>
      <c r="K3330">
        <v>1.5187855276050961</v>
      </c>
      <c r="L3330">
        <v>8.0464325625642985E-2</v>
      </c>
      <c r="M3330">
        <v>0.34264666220534762</v>
      </c>
      <c r="N3330">
        <v>0.55704697986577179</v>
      </c>
      <c r="O3330">
        <v>9.1206411897340085E-3</v>
      </c>
      <c r="P3330">
        <v>1.447755462667637</v>
      </c>
      <c r="Q3330">
        <v>0.14980047672044861</v>
      </c>
      <c r="R3330">
        <v>148</v>
      </c>
      <c r="S3330">
        <v>0</v>
      </c>
      <c r="T3330">
        <v>-0.67657620850893863</v>
      </c>
      <c r="U3330">
        <v>40</v>
      </c>
      <c r="V3330">
        <v>3008</v>
      </c>
      <c r="W3330">
        <v>149</v>
      </c>
    </row>
    <row r="3331" spans="1:23">
      <c r="A3331" t="s">
        <v>471</v>
      </c>
      <c r="B3331" t="str">
        <f t="shared" ref="B3331:B3394" si="52">C3331&amp;"_"&amp;D3331&amp;"_"&amp;E3331&amp;"_"&amp;F3331</f>
        <v>newstarts_area_yoy_exceed_expectation_36_-1</v>
      </c>
      <c r="C3331" t="s">
        <v>340</v>
      </c>
      <c r="D3331" t="s">
        <v>329</v>
      </c>
      <c r="E3331">
        <v>36</v>
      </c>
      <c r="F3331">
        <v>-1</v>
      </c>
      <c r="G3331">
        <v>1</v>
      </c>
      <c r="H3331" t="s">
        <v>330</v>
      </c>
      <c r="I3331" t="s">
        <v>331</v>
      </c>
      <c r="K3331">
        <v>-0.79460981950012888</v>
      </c>
      <c r="L3331">
        <v>-0.12418926232182539</v>
      </c>
      <c r="M3331">
        <v>-0.52884350779616385</v>
      </c>
      <c r="N3331">
        <v>0.43624161073825501</v>
      </c>
      <c r="O3331">
        <v>-7.7296131356553999E-3</v>
      </c>
      <c r="P3331">
        <v>-1.2522009221759161</v>
      </c>
      <c r="Q3331">
        <v>0.21247187310503579</v>
      </c>
      <c r="R3331">
        <v>148</v>
      </c>
      <c r="S3331">
        <v>0</v>
      </c>
      <c r="T3331">
        <v>-0.89285886837358264</v>
      </c>
      <c r="U3331">
        <v>40</v>
      </c>
      <c r="V3331">
        <v>3008</v>
      </c>
      <c r="W3331">
        <v>149</v>
      </c>
    </row>
    <row r="3332" spans="1:23">
      <c r="A3332" t="s">
        <v>471</v>
      </c>
      <c r="B3332" t="str">
        <f t="shared" si="52"/>
        <v>completed_yoy_exceed_expectation_36_1</v>
      </c>
      <c r="C3332" t="s">
        <v>444</v>
      </c>
      <c r="D3332" t="s">
        <v>329</v>
      </c>
      <c r="E3332">
        <v>36</v>
      </c>
      <c r="F3332">
        <v>1</v>
      </c>
      <c r="G3332">
        <v>1</v>
      </c>
      <c r="H3332" t="s">
        <v>330</v>
      </c>
      <c r="I3332" t="s">
        <v>331</v>
      </c>
      <c r="K3332">
        <v>0.18460104153307899</v>
      </c>
      <c r="L3332">
        <v>1.4293449948097999E-2</v>
      </c>
      <c r="M3332">
        <v>6.0846390306258477E-2</v>
      </c>
      <c r="N3332">
        <v>0.52348993288590606</v>
      </c>
      <c r="O3332">
        <v>3.8903565346462519E-3</v>
      </c>
      <c r="P3332">
        <v>0.63338132964891825</v>
      </c>
      <c r="Q3332">
        <v>0.52746220875287619</v>
      </c>
      <c r="R3332">
        <v>148</v>
      </c>
      <c r="S3332">
        <v>0</v>
      </c>
      <c r="T3332">
        <v>-0.69760069921049217</v>
      </c>
      <c r="U3332">
        <v>36</v>
      </c>
      <c r="V3332">
        <v>3008</v>
      </c>
      <c r="W3332">
        <v>149</v>
      </c>
    </row>
    <row r="3333" spans="1:23">
      <c r="A3333" t="s">
        <v>471</v>
      </c>
      <c r="B3333" t="str">
        <f t="shared" si="52"/>
        <v>completed_yoy_exceed_expectation_36_-1</v>
      </c>
      <c r="C3333" t="s">
        <v>444</v>
      </c>
      <c r="D3333" t="s">
        <v>329</v>
      </c>
      <c r="E3333">
        <v>36</v>
      </c>
      <c r="F3333">
        <v>-1</v>
      </c>
      <c r="G3333">
        <v>1</v>
      </c>
      <c r="H3333" t="s">
        <v>330</v>
      </c>
      <c r="I3333" t="s">
        <v>331</v>
      </c>
      <c r="K3333">
        <v>-0.5632843497370621</v>
      </c>
      <c r="L3333">
        <v>-6.7052776383829005E-2</v>
      </c>
      <c r="M3333">
        <v>-0.28543979359662119</v>
      </c>
      <c r="N3333">
        <v>0.46308724832214759</v>
      </c>
      <c r="O3333">
        <v>-2.8280461600529191E-3</v>
      </c>
      <c r="P3333">
        <v>-0.46874484534845062</v>
      </c>
      <c r="Q3333">
        <v>0.63994172648996883</v>
      </c>
      <c r="R3333">
        <v>148</v>
      </c>
      <c r="S3333">
        <v>0</v>
      </c>
      <c r="T3333">
        <v>-0.69880472442068409</v>
      </c>
      <c r="U3333">
        <v>36</v>
      </c>
      <c r="V3333">
        <v>3008</v>
      </c>
      <c r="W3333">
        <v>149</v>
      </c>
    </row>
    <row r="3334" spans="1:23">
      <c r="A3334" t="s">
        <v>471</v>
      </c>
      <c r="B3334" t="str">
        <f t="shared" si="52"/>
        <v>sold_area_yoy_exceed_expectation_36_1</v>
      </c>
      <c r="C3334" t="s">
        <v>346</v>
      </c>
      <c r="D3334" t="s">
        <v>329</v>
      </c>
      <c r="E3334">
        <v>36</v>
      </c>
      <c r="F3334">
        <v>1</v>
      </c>
      <c r="G3334">
        <v>-1</v>
      </c>
      <c r="H3334" t="s">
        <v>330</v>
      </c>
      <c r="I3334" t="s">
        <v>331</v>
      </c>
      <c r="K3334">
        <v>-0.62882280046800376</v>
      </c>
      <c r="L3334">
        <v>-7.9675495248900385E-2</v>
      </c>
      <c r="M3334">
        <v>-0.33919016505301969</v>
      </c>
      <c r="N3334">
        <v>0.47651006711409388</v>
      </c>
      <c r="O3334">
        <v>-3.807852346032392E-3</v>
      </c>
      <c r="P3334">
        <v>-0.61765086049883733</v>
      </c>
      <c r="Q3334">
        <v>0.5377547102659459</v>
      </c>
      <c r="R3334">
        <v>148</v>
      </c>
      <c r="S3334">
        <v>0</v>
      </c>
      <c r="T3334">
        <v>-0.75799919321592191</v>
      </c>
      <c r="U3334">
        <v>17</v>
      </c>
      <c r="V3334">
        <v>3008</v>
      </c>
      <c r="W3334">
        <v>149</v>
      </c>
    </row>
    <row r="3335" spans="1:23">
      <c r="A3335" t="s">
        <v>471</v>
      </c>
      <c r="B3335" t="str">
        <f t="shared" si="52"/>
        <v>sold_area_yoy_exceed_expectation_36_-1</v>
      </c>
      <c r="C3335" t="s">
        <v>346</v>
      </c>
      <c r="D3335" t="s">
        <v>329</v>
      </c>
      <c r="E3335">
        <v>36</v>
      </c>
      <c r="F3335">
        <v>-1</v>
      </c>
      <c r="G3335">
        <v>-1</v>
      </c>
      <c r="H3335" t="s">
        <v>330</v>
      </c>
      <c r="I3335" t="s">
        <v>331</v>
      </c>
      <c r="K3335">
        <v>0.39376506640913789</v>
      </c>
      <c r="L3335">
        <v>2.820500071012022E-2</v>
      </c>
      <c r="M3335">
        <v>0.1200727879544401</v>
      </c>
      <c r="N3335">
        <v>0.51006711409395977</v>
      </c>
      <c r="O3335">
        <v>5.0730205362046277E-3</v>
      </c>
      <c r="P3335">
        <v>0.81459452114205777</v>
      </c>
      <c r="Q3335">
        <v>0.41661326739425081</v>
      </c>
      <c r="R3335">
        <v>148</v>
      </c>
      <c r="S3335">
        <v>0</v>
      </c>
      <c r="T3335">
        <v>-0.79946127871440942</v>
      </c>
      <c r="U3335">
        <v>17</v>
      </c>
      <c r="V3335">
        <v>3008</v>
      </c>
      <c r="W3335">
        <v>149</v>
      </c>
    </row>
    <row r="3336" spans="1:23">
      <c r="A3336" t="s">
        <v>471</v>
      </c>
      <c r="B3336" t="str">
        <f t="shared" si="52"/>
        <v>local_gov_budget_MA12_yoy_exceed_expectation_36_1</v>
      </c>
      <c r="C3336" t="s">
        <v>389</v>
      </c>
      <c r="D3336" t="s">
        <v>329</v>
      </c>
      <c r="E3336">
        <v>36</v>
      </c>
      <c r="F3336">
        <v>1</v>
      </c>
      <c r="G3336">
        <v>-1</v>
      </c>
      <c r="H3336" t="s">
        <v>465</v>
      </c>
      <c r="I3336" t="s">
        <v>331</v>
      </c>
      <c r="K3336">
        <v>-0.43726920031651811</v>
      </c>
      <c r="L3336">
        <v>-6.5493322452144342E-2</v>
      </c>
      <c r="M3336">
        <v>-0.29519492440239681</v>
      </c>
      <c r="N3336">
        <v>0.43396226415094341</v>
      </c>
      <c r="O3336">
        <v>-3.1495326269302491E-3</v>
      </c>
      <c r="P3336">
        <v>-0.47899288784522293</v>
      </c>
      <c r="Q3336">
        <v>0.63293971429523133</v>
      </c>
      <c r="R3336">
        <v>105</v>
      </c>
      <c r="S3336">
        <v>0</v>
      </c>
      <c r="T3336">
        <v>-0.74815488313199563</v>
      </c>
      <c r="U3336">
        <v>6</v>
      </c>
      <c r="V3336">
        <v>2139</v>
      </c>
      <c r="W3336">
        <v>106</v>
      </c>
    </row>
    <row r="3337" spans="1:23">
      <c r="A3337" t="s">
        <v>471</v>
      </c>
      <c r="B3337" t="str">
        <f t="shared" si="52"/>
        <v>local_gov_budget_MA12_yoy_exceed_expectation_36_-1</v>
      </c>
      <c r="C3337" t="s">
        <v>389</v>
      </c>
      <c r="D3337" t="s">
        <v>329</v>
      </c>
      <c r="E3337">
        <v>36</v>
      </c>
      <c r="F3337">
        <v>-1</v>
      </c>
      <c r="G3337">
        <v>-1</v>
      </c>
      <c r="H3337" t="s">
        <v>465</v>
      </c>
      <c r="I3337" t="s">
        <v>331</v>
      </c>
      <c r="K3337">
        <v>0.16986839791712779</v>
      </c>
      <c r="L3337">
        <v>1.865556368103638E-2</v>
      </c>
      <c r="M3337">
        <v>8.408533121115655E-2</v>
      </c>
      <c r="N3337">
        <v>0.55660377358490565</v>
      </c>
      <c r="O3337">
        <v>3.7297590797873499E-3</v>
      </c>
      <c r="P3337">
        <v>0.56950428340356152</v>
      </c>
      <c r="Q3337">
        <v>0.57023034134656259</v>
      </c>
      <c r="R3337">
        <v>105</v>
      </c>
      <c r="S3337">
        <v>0</v>
      </c>
      <c r="T3337">
        <v>-0.61421435201925756</v>
      </c>
      <c r="U3337">
        <v>6</v>
      </c>
      <c r="V3337">
        <v>2139</v>
      </c>
      <c r="W3337">
        <v>106</v>
      </c>
    </row>
    <row r="3338" spans="1:23">
      <c r="A3338" t="s">
        <v>471</v>
      </c>
      <c r="B3338" t="str">
        <f t="shared" si="52"/>
        <v>newstarts_area_ytd_yoy_exceed_expectation_36_1</v>
      </c>
      <c r="C3338" t="s">
        <v>446</v>
      </c>
      <c r="D3338" t="s">
        <v>329</v>
      </c>
      <c r="E3338">
        <v>36</v>
      </c>
      <c r="F3338">
        <v>1</v>
      </c>
      <c r="G3338">
        <v>1</v>
      </c>
      <c r="H3338" t="s">
        <v>330</v>
      </c>
      <c r="I3338" t="s">
        <v>331</v>
      </c>
      <c r="K3338">
        <v>0.37371805738138503</v>
      </c>
      <c r="L3338">
        <v>2.695778640295288E-2</v>
      </c>
      <c r="M3338">
        <v>0.1147626639733134</v>
      </c>
      <c r="N3338">
        <v>0.53691275167785235</v>
      </c>
      <c r="O3338">
        <v>4.9691810770135011E-3</v>
      </c>
      <c r="P3338">
        <v>0.80443706043666863</v>
      </c>
      <c r="Q3338">
        <v>0.42243491231525981</v>
      </c>
      <c r="R3338">
        <v>148</v>
      </c>
      <c r="S3338">
        <v>0</v>
      </c>
      <c r="T3338">
        <v>-0.7868092416738387</v>
      </c>
      <c r="U3338">
        <v>14</v>
      </c>
      <c r="V3338">
        <v>3008</v>
      </c>
      <c r="W3338">
        <v>149</v>
      </c>
    </row>
    <row r="3339" spans="1:23">
      <c r="A3339" t="s">
        <v>471</v>
      </c>
      <c r="B3339" t="str">
        <f t="shared" si="52"/>
        <v>newstarts_area_ytd_yoy_exceed_expectation_36_-1</v>
      </c>
      <c r="C3339" t="s">
        <v>446</v>
      </c>
      <c r="D3339" t="s">
        <v>329</v>
      </c>
      <c r="E3339">
        <v>36</v>
      </c>
      <c r="F3339">
        <v>-1</v>
      </c>
      <c r="G3339">
        <v>1</v>
      </c>
      <c r="H3339" t="s">
        <v>330</v>
      </c>
      <c r="I3339" t="s">
        <v>331</v>
      </c>
      <c r="K3339">
        <v>-0.62340611934487578</v>
      </c>
      <c r="L3339">
        <v>-7.8557784370458794E-2</v>
      </c>
      <c r="M3339">
        <v>-0.33443030059795431</v>
      </c>
      <c r="N3339">
        <v>0.44966442953020141</v>
      </c>
      <c r="O3339">
        <v>-3.693119615064465E-3</v>
      </c>
      <c r="P3339">
        <v>-0.59322072480758969</v>
      </c>
      <c r="Q3339">
        <v>0.55393889911007799</v>
      </c>
      <c r="R3339">
        <v>148</v>
      </c>
      <c r="S3339">
        <v>0</v>
      </c>
      <c r="T3339">
        <v>-0.83391232474784327</v>
      </c>
      <c r="U3339">
        <v>14</v>
      </c>
      <c r="V3339">
        <v>3008</v>
      </c>
      <c r="W3339">
        <v>149</v>
      </c>
    </row>
    <row r="3340" spans="1:23">
      <c r="A3340" t="s">
        <v>471</v>
      </c>
      <c r="B3340" t="str">
        <f t="shared" si="52"/>
        <v>completed_area_ytd_yoy_exceed_expectation_36_1</v>
      </c>
      <c r="C3340" t="s">
        <v>447</v>
      </c>
      <c r="D3340" t="s">
        <v>329</v>
      </c>
      <c r="E3340">
        <v>36</v>
      </c>
      <c r="F3340">
        <v>1</v>
      </c>
      <c r="G3340">
        <v>1</v>
      </c>
      <c r="H3340" t="s">
        <v>330</v>
      </c>
      <c r="I3340" t="s">
        <v>331</v>
      </c>
      <c r="K3340">
        <v>1.811640965264508</v>
      </c>
      <c r="L3340">
        <v>9.0466501614868911E-2</v>
      </c>
      <c r="M3340">
        <v>0.38526709108822699</v>
      </c>
      <c r="N3340">
        <v>0.59060402684563762</v>
      </c>
      <c r="O3340">
        <v>9.6465714087471417E-3</v>
      </c>
      <c r="P3340">
        <v>1.6009657154590231</v>
      </c>
      <c r="Q3340">
        <v>0.1115168960550713</v>
      </c>
      <c r="R3340">
        <v>148</v>
      </c>
      <c r="S3340">
        <v>0</v>
      </c>
      <c r="T3340">
        <v>-0.46414885075674228</v>
      </c>
      <c r="U3340">
        <v>11</v>
      </c>
      <c r="V3340">
        <v>3008</v>
      </c>
      <c r="W3340">
        <v>149</v>
      </c>
    </row>
    <row r="3341" spans="1:23">
      <c r="A3341" t="s">
        <v>471</v>
      </c>
      <c r="B3341" t="str">
        <f t="shared" si="52"/>
        <v>completed_area_ytd_yoy_exceed_expectation_36_-1</v>
      </c>
      <c r="C3341" t="s">
        <v>447</v>
      </c>
      <c r="D3341" t="s">
        <v>329</v>
      </c>
      <c r="E3341">
        <v>36</v>
      </c>
      <c r="F3341">
        <v>-1</v>
      </c>
      <c r="G3341">
        <v>1</v>
      </c>
      <c r="H3341" t="s">
        <v>330</v>
      </c>
      <c r="I3341" t="s">
        <v>331</v>
      </c>
      <c r="K3341">
        <v>-0.81600288922145348</v>
      </c>
      <c r="L3341">
        <v>-0.13222253351221799</v>
      </c>
      <c r="M3341">
        <v>-0.56309230436954671</v>
      </c>
      <c r="N3341">
        <v>0.39597315436241609</v>
      </c>
      <c r="O3341">
        <v>-8.6156729249799186E-3</v>
      </c>
      <c r="P3341">
        <v>-1.427467071634013</v>
      </c>
      <c r="Q3341">
        <v>0.1555518485398667</v>
      </c>
      <c r="R3341">
        <v>148</v>
      </c>
      <c r="S3341">
        <v>0</v>
      </c>
      <c r="T3341">
        <v>-0.84829122135957358</v>
      </c>
      <c r="U3341">
        <v>11</v>
      </c>
      <c r="V3341">
        <v>3008</v>
      </c>
      <c r="W3341">
        <v>149</v>
      </c>
    </row>
    <row r="3342" spans="1:23">
      <c r="A3342" t="s">
        <v>471</v>
      </c>
      <c r="B3342" t="str">
        <f t="shared" si="52"/>
        <v>sold_area_ytd_yoy_exceed_expectation_36_1</v>
      </c>
      <c r="C3342" t="s">
        <v>392</v>
      </c>
      <c r="D3342" t="s">
        <v>329</v>
      </c>
      <c r="E3342">
        <v>36</v>
      </c>
      <c r="F3342">
        <v>1</v>
      </c>
      <c r="G3342">
        <v>-1</v>
      </c>
      <c r="H3342" t="s">
        <v>330</v>
      </c>
      <c r="I3342" t="s">
        <v>331</v>
      </c>
      <c r="K3342">
        <v>-0.60410299206787055</v>
      </c>
      <c r="L3342">
        <v>-7.4690953259317405E-2</v>
      </c>
      <c r="M3342">
        <v>-0.31796386381676139</v>
      </c>
      <c r="N3342">
        <v>0.48322147651006708</v>
      </c>
      <c r="O3342">
        <v>-3.492138545063059E-3</v>
      </c>
      <c r="P3342">
        <v>-0.58047586107197269</v>
      </c>
      <c r="Q3342">
        <v>0.56247654956736504</v>
      </c>
      <c r="R3342">
        <v>148</v>
      </c>
      <c r="S3342">
        <v>0</v>
      </c>
      <c r="T3342">
        <v>-0.74474574216015677</v>
      </c>
      <c r="U3342">
        <v>10</v>
      </c>
      <c r="V3342">
        <v>3008</v>
      </c>
      <c r="W3342">
        <v>149</v>
      </c>
    </row>
    <row r="3343" spans="1:23">
      <c r="A3343" t="s">
        <v>471</v>
      </c>
      <c r="B3343" t="str">
        <f t="shared" si="52"/>
        <v>sold_area_ytd_yoy_exceed_expectation_36_-1</v>
      </c>
      <c r="C3343" t="s">
        <v>392</v>
      </c>
      <c r="D3343" t="s">
        <v>329</v>
      </c>
      <c r="E3343">
        <v>36</v>
      </c>
      <c r="F3343">
        <v>-1</v>
      </c>
      <c r="G3343">
        <v>-1</v>
      </c>
      <c r="H3343" t="s">
        <v>330</v>
      </c>
      <c r="I3343" t="s">
        <v>331</v>
      </c>
      <c r="K3343">
        <v>0.30673837839148721</v>
      </c>
      <c r="L3343">
        <v>2.2666169097059319E-2</v>
      </c>
      <c r="M3343">
        <v>9.6491240097086414E-2</v>
      </c>
      <c r="N3343">
        <v>0.50335570469798663</v>
      </c>
      <c r="O3343">
        <v>4.5449116316285017E-3</v>
      </c>
      <c r="P3343">
        <v>0.73972832060984373</v>
      </c>
      <c r="Q3343">
        <v>0.46063660131322359</v>
      </c>
      <c r="R3343">
        <v>148</v>
      </c>
      <c r="S3343">
        <v>0</v>
      </c>
      <c r="T3343">
        <v>-0.67479384273818177</v>
      </c>
      <c r="U3343">
        <v>10</v>
      </c>
      <c r="V3343">
        <v>3008</v>
      </c>
      <c r="W3343">
        <v>149</v>
      </c>
    </row>
    <row r="3344" spans="1:23">
      <c r="A3344" t="s">
        <v>471</v>
      </c>
      <c r="B3344" t="str">
        <f t="shared" si="52"/>
        <v>CN_BOND_1Y_exceed_expectation_36_1</v>
      </c>
      <c r="C3344" t="s">
        <v>448</v>
      </c>
      <c r="D3344" t="s">
        <v>329</v>
      </c>
      <c r="E3344">
        <v>36</v>
      </c>
      <c r="F3344">
        <v>1</v>
      </c>
      <c r="G3344">
        <v>-1</v>
      </c>
      <c r="H3344" t="s">
        <v>330</v>
      </c>
      <c r="I3344" t="s">
        <v>331</v>
      </c>
      <c r="K3344">
        <v>-0.67089990197072957</v>
      </c>
      <c r="L3344">
        <v>-8.8905585985372793E-2</v>
      </c>
      <c r="M3344">
        <v>-0.37850074020389007</v>
      </c>
      <c r="N3344">
        <v>0.46308724832214759</v>
      </c>
      <c r="O3344">
        <v>-4.6361551795924801E-3</v>
      </c>
      <c r="P3344">
        <v>-0.75694650039672806</v>
      </c>
      <c r="Q3344">
        <v>0.45028526580264999</v>
      </c>
      <c r="R3344">
        <v>148</v>
      </c>
      <c r="S3344">
        <v>0</v>
      </c>
      <c r="T3344">
        <v>-0.72663863628556336</v>
      </c>
      <c r="U3344">
        <v>20</v>
      </c>
      <c r="V3344">
        <v>3008</v>
      </c>
      <c r="W3344">
        <v>149</v>
      </c>
    </row>
    <row r="3345" spans="1:23">
      <c r="A3345" t="s">
        <v>471</v>
      </c>
      <c r="B3345" t="str">
        <f t="shared" si="52"/>
        <v>CN_BOND_1Y_exceed_expectation_36_-1</v>
      </c>
      <c r="C3345" t="s">
        <v>448</v>
      </c>
      <c r="D3345" t="s">
        <v>329</v>
      </c>
      <c r="E3345">
        <v>36</v>
      </c>
      <c r="F3345">
        <v>-1</v>
      </c>
      <c r="G3345">
        <v>-1</v>
      </c>
      <c r="H3345" t="s">
        <v>330</v>
      </c>
      <c r="I3345" t="s">
        <v>331</v>
      </c>
      <c r="K3345">
        <v>0.57196493484258681</v>
      </c>
      <c r="L3345">
        <v>3.8621512222281502E-2</v>
      </c>
      <c r="M3345">
        <v>0.16442466243158449</v>
      </c>
      <c r="N3345">
        <v>0.51677852348993292</v>
      </c>
      <c r="O3345">
        <v>5.856643944323241E-3</v>
      </c>
      <c r="P3345">
        <v>0.94276703658598848</v>
      </c>
      <c r="Q3345">
        <v>0.34733647227322312</v>
      </c>
      <c r="R3345">
        <v>148</v>
      </c>
      <c r="S3345">
        <v>0</v>
      </c>
      <c r="T3345">
        <v>-0.69137261222263913</v>
      </c>
      <c r="U3345">
        <v>20</v>
      </c>
      <c r="V3345">
        <v>3008</v>
      </c>
      <c r="W3345">
        <v>149</v>
      </c>
    </row>
    <row r="3346" spans="1:23">
      <c r="A3346" t="s">
        <v>471</v>
      </c>
      <c r="B3346" t="str">
        <f t="shared" si="52"/>
        <v>CN_BOND_10Y_exceed_expectation_36_1</v>
      </c>
      <c r="C3346" t="s">
        <v>449</v>
      </c>
      <c r="D3346" t="s">
        <v>329</v>
      </c>
      <c r="E3346">
        <v>36</v>
      </c>
      <c r="F3346">
        <v>1</v>
      </c>
      <c r="G3346">
        <v>-1</v>
      </c>
      <c r="H3346" t="s">
        <v>330</v>
      </c>
      <c r="I3346" t="s">
        <v>331</v>
      </c>
      <c r="K3346">
        <v>0.17290818581865991</v>
      </c>
      <c r="L3346">
        <v>1.345087871014594E-2</v>
      </c>
      <c r="M3346">
        <v>5.7259473398256697E-2</v>
      </c>
      <c r="N3346">
        <v>0.50335570469798663</v>
      </c>
      <c r="O3346">
        <v>3.778358473388665E-3</v>
      </c>
      <c r="P3346">
        <v>0.62524077177768922</v>
      </c>
      <c r="Q3346">
        <v>0.53277591003268943</v>
      </c>
      <c r="R3346">
        <v>148</v>
      </c>
      <c r="S3346">
        <v>0</v>
      </c>
      <c r="T3346">
        <v>-0.6357648633888956</v>
      </c>
      <c r="U3346">
        <v>13</v>
      </c>
      <c r="V3346">
        <v>3008</v>
      </c>
      <c r="W3346">
        <v>149</v>
      </c>
    </row>
    <row r="3347" spans="1:23">
      <c r="A3347" t="s">
        <v>471</v>
      </c>
      <c r="B3347" t="str">
        <f t="shared" si="52"/>
        <v>CN_BOND_10Y_exceed_expectation_36_-1</v>
      </c>
      <c r="C3347" t="s">
        <v>449</v>
      </c>
      <c r="D3347" t="s">
        <v>329</v>
      </c>
      <c r="E3347">
        <v>36</v>
      </c>
      <c r="F3347">
        <v>-1</v>
      </c>
      <c r="G3347">
        <v>-1</v>
      </c>
      <c r="H3347" t="s">
        <v>330</v>
      </c>
      <c r="I3347" t="s">
        <v>331</v>
      </c>
      <c r="K3347">
        <v>-0.55893068152287884</v>
      </c>
      <c r="L3347">
        <v>-6.6277134945591065E-2</v>
      </c>
      <c r="M3347">
        <v>-0.28213724375249882</v>
      </c>
      <c r="N3347">
        <v>0.48322147651006708</v>
      </c>
      <c r="O3347">
        <v>-2.7632425683010442E-3</v>
      </c>
      <c r="P3347">
        <v>-0.45426499303562268</v>
      </c>
      <c r="Q3347">
        <v>0.65030361913354739</v>
      </c>
      <c r="R3347">
        <v>148</v>
      </c>
      <c r="S3347">
        <v>0</v>
      </c>
      <c r="T3347">
        <v>-0.78078714009036532</v>
      </c>
      <c r="U3347">
        <v>13</v>
      </c>
      <c r="V3347">
        <v>3008</v>
      </c>
      <c r="W3347">
        <v>149</v>
      </c>
    </row>
    <row r="3348" spans="1:23">
      <c r="A3348" t="s">
        <v>471</v>
      </c>
      <c r="B3348" t="str">
        <f t="shared" si="52"/>
        <v>TERM_SPREAD_exceed_expectation_36_1</v>
      </c>
      <c r="C3348" t="s">
        <v>450</v>
      </c>
      <c r="D3348" t="s">
        <v>329</v>
      </c>
      <c r="E3348">
        <v>36</v>
      </c>
      <c r="F3348">
        <v>1</v>
      </c>
      <c r="G3348">
        <v>1</v>
      </c>
      <c r="H3348" t="s">
        <v>330</v>
      </c>
      <c r="I3348" t="s">
        <v>331</v>
      </c>
      <c r="K3348">
        <v>0.87348251540419919</v>
      </c>
      <c r="L3348">
        <v>5.400254379802516E-2</v>
      </c>
      <c r="M3348">
        <v>0.22992454366549619</v>
      </c>
      <c r="N3348">
        <v>0.47651006711409388</v>
      </c>
      <c r="O3348">
        <v>7.0684711939815311E-3</v>
      </c>
      <c r="P3348">
        <v>1.1288761768333671</v>
      </c>
      <c r="Q3348">
        <v>0.2607765633620559</v>
      </c>
      <c r="R3348">
        <v>148</v>
      </c>
      <c r="S3348">
        <v>0</v>
      </c>
      <c r="T3348">
        <v>-0.64175156999366811</v>
      </c>
      <c r="U3348">
        <v>33</v>
      </c>
      <c r="V3348">
        <v>3008</v>
      </c>
      <c r="W3348">
        <v>149</v>
      </c>
    </row>
    <row r="3349" spans="1:23">
      <c r="A3349" t="s">
        <v>471</v>
      </c>
      <c r="B3349" t="str">
        <f t="shared" si="52"/>
        <v>TERM_SPREAD_exceed_expectation_36_-1</v>
      </c>
      <c r="C3349" t="s">
        <v>450</v>
      </c>
      <c r="D3349" t="s">
        <v>329</v>
      </c>
      <c r="E3349">
        <v>36</v>
      </c>
      <c r="F3349">
        <v>-1</v>
      </c>
      <c r="G3349">
        <v>1</v>
      </c>
      <c r="H3349" t="s">
        <v>330</v>
      </c>
      <c r="I3349" t="s">
        <v>331</v>
      </c>
      <c r="K3349">
        <v>-0.723865149580186</v>
      </c>
      <c r="L3349">
        <v>-0.1022011629580289</v>
      </c>
      <c r="M3349">
        <v>-0.43513794170687092</v>
      </c>
      <c r="N3349">
        <v>0.51006711409395977</v>
      </c>
      <c r="O3349">
        <v>-5.7688171454667019E-3</v>
      </c>
      <c r="P3349">
        <v>-0.93886388385410202</v>
      </c>
      <c r="Q3349">
        <v>0.34933033517178969</v>
      </c>
      <c r="R3349">
        <v>148</v>
      </c>
      <c r="S3349">
        <v>0</v>
      </c>
      <c r="T3349">
        <v>-0.83003605044831819</v>
      </c>
      <c r="U3349">
        <v>33</v>
      </c>
      <c r="V3349">
        <v>3008</v>
      </c>
      <c r="W3349">
        <v>149</v>
      </c>
    </row>
    <row r="3350" spans="1:23">
      <c r="A3350" t="s">
        <v>471</v>
      </c>
      <c r="B3350" t="str">
        <f t="shared" si="52"/>
        <v>US_BOND_5Y_exceed_expectation_36_1</v>
      </c>
      <c r="C3350" t="s">
        <v>338</v>
      </c>
      <c r="D3350" t="s">
        <v>329</v>
      </c>
      <c r="E3350">
        <v>36</v>
      </c>
      <c r="F3350">
        <v>1</v>
      </c>
      <c r="G3350">
        <v>1</v>
      </c>
      <c r="H3350" t="s">
        <v>330</v>
      </c>
      <c r="I3350" t="s">
        <v>331</v>
      </c>
      <c r="K3350">
        <v>3.2660891853257401</v>
      </c>
      <c r="L3350">
        <v>0.12922832382881341</v>
      </c>
      <c r="M3350">
        <v>0.55052401274427765</v>
      </c>
      <c r="N3350">
        <v>0.58389261744966447</v>
      </c>
      <c r="O3350">
        <v>1.2546458379287761E-2</v>
      </c>
      <c r="P3350">
        <v>2.0422513882123572</v>
      </c>
      <c r="Q3350">
        <v>4.2901896669764072E-2</v>
      </c>
      <c r="R3350">
        <v>148</v>
      </c>
      <c r="S3350">
        <v>1</v>
      </c>
      <c r="T3350">
        <v>-0.44975919889926708</v>
      </c>
      <c r="U3350">
        <v>8</v>
      </c>
      <c r="V3350">
        <v>3008</v>
      </c>
      <c r="W3350">
        <v>149</v>
      </c>
    </row>
    <row r="3351" spans="1:23">
      <c r="A3351" t="s">
        <v>471</v>
      </c>
      <c r="B3351" t="str">
        <f t="shared" si="52"/>
        <v>US_BOND_5Y_exceed_expectation_36_-1</v>
      </c>
      <c r="C3351" t="s">
        <v>338</v>
      </c>
      <c r="D3351" t="s">
        <v>329</v>
      </c>
      <c r="E3351">
        <v>36</v>
      </c>
      <c r="F3351">
        <v>-1</v>
      </c>
      <c r="G3351">
        <v>1</v>
      </c>
      <c r="H3351" t="s">
        <v>330</v>
      </c>
      <c r="I3351" t="s">
        <v>331</v>
      </c>
      <c r="K3351">
        <v>-0.87873347422393944</v>
      </c>
      <c r="L3351">
        <v>-0.16200980962588829</v>
      </c>
      <c r="M3351">
        <v>-0.69017602222659313</v>
      </c>
      <c r="N3351">
        <v>0.39597315436241609</v>
      </c>
      <c r="O3351">
        <v>-1.1369631153119361E-2</v>
      </c>
      <c r="P3351">
        <v>-1.889761232197132</v>
      </c>
      <c r="Q3351">
        <v>6.0745432044607348E-2</v>
      </c>
      <c r="R3351">
        <v>148</v>
      </c>
      <c r="S3351">
        <v>0</v>
      </c>
      <c r="T3351">
        <v>-0.88631076937918452</v>
      </c>
      <c r="U3351">
        <v>8</v>
      </c>
      <c r="V3351">
        <v>3008</v>
      </c>
      <c r="W3351">
        <v>149</v>
      </c>
    </row>
    <row r="3352" spans="1:23">
      <c r="A3352" t="s">
        <v>471</v>
      </c>
      <c r="B3352" t="str">
        <f t="shared" si="52"/>
        <v>US_BOND_10Y_exceed_expectation_36_1</v>
      </c>
      <c r="C3352" t="s">
        <v>336</v>
      </c>
      <c r="D3352" t="s">
        <v>329</v>
      </c>
      <c r="E3352">
        <v>36</v>
      </c>
      <c r="F3352">
        <v>1</v>
      </c>
      <c r="G3352">
        <v>1</v>
      </c>
      <c r="H3352" t="s">
        <v>330</v>
      </c>
      <c r="I3352" t="s">
        <v>331</v>
      </c>
      <c r="K3352">
        <v>9.3194703372764636</v>
      </c>
      <c r="L3352">
        <v>0.21596413850446969</v>
      </c>
      <c r="M3352">
        <v>0.92094099755361936</v>
      </c>
      <c r="N3352">
        <v>0.63087248322147649</v>
      </c>
      <c r="O3352">
        <v>1.8542292249170811E-2</v>
      </c>
      <c r="P3352">
        <v>3.010315545019965</v>
      </c>
      <c r="Q3352">
        <v>3.0691795194590591E-3</v>
      </c>
      <c r="R3352">
        <v>148</v>
      </c>
      <c r="S3352">
        <v>1</v>
      </c>
      <c r="T3352">
        <v>-0.35190461079712648</v>
      </c>
      <c r="U3352">
        <v>8</v>
      </c>
      <c r="V3352">
        <v>3008</v>
      </c>
      <c r="W3352">
        <v>149</v>
      </c>
    </row>
    <row r="3353" spans="1:23">
      <c r="A3353" t="s">
        <v>471</v>
      </c>
      <c r="B3353" t="str">
        <f t="shared" si="52"/>
        <v>US_BOND_10Y_exceed_expectation_36_-1</v>
      </c>
      <c r="C3353" t="s">
        <v>336</v>
      </c>
      <c r="D3353" t="s">
        <v>329</v>
      </c>
      <c r="E3353">
        <v>36</v>
      </c>
      <c r="F3353">
        <v>-1</v>
      </c>
      <c r="G3353">
        <v>1</v>
      </c>
      <c r="H3353" t="s">
        <v>330</v>
      </c>
      <c r="I3353" t="s">
        <v>331</v>
      </c>
      <c r="K3353">
        <v>-0.94986818148151109</v>
      </c>
      <c r="L3353">
        <v>-0.22178440293067289</v>
      </c>
      <c r="M3353">
        <v>-0.94576048917760713</v>
      </c>
      <c r="N3353">
        <v>0.35570469798657722</v>
      </c>
      <c r="O3353">
        <v>-1.7224639169418469E-2</v>
      </c>
      <c r="P3353">
        <v>-2.8884081640463819</v>
      </c>
      <c r="Q3353">
        <v>4.4535106162588694E-3</v>
      </c>
      <c r="R3353">
        <v>148</v>
      </c>
      <c r="S3353">
        <v>1</v>
      </c>
      <c r="T3353">
        <v>-0.95300065009271917</v>
      </c>
      <c r="U3353">
        <v>8</v>
      </c>
      <c r="V3353">
        <v>3008</v>
      </c>
      <c r="W3353">
        <v>149</v>
      </c>
    </row>
    <row r="3354" spans="1:23">
      <c r="A3354" t="s">
        <v>471</v>
      </c>
      <c r="B3354" t="str">
        <f t="shared" si="52"/>
        <v>CNY_INDEX_exceed_expectation_36_1</v>
      </c>
      <c r="C3354" t="s">
        <v>388</v>
      </c>
      <c r="D3354" t="s">
        <v>329</v>
      </c>
      <c r="E3354">
        <v>36</v>
      </c>
      <c r="F3354">
        <v>1</v>
      </c>
      <c r="G3354">
        <v>-1</v>
      </c>
      <c r="H3354" t="s">
        <v>466</v>
      </c>
      <c r="I3354" t="s">
        <v>331</v>
      </c>
      <c r="K3354">
        <v>0.42668261833024662</v>
      </c>
      <c r="L3354">
        <v>5.9514345659325452E-2</v>
      </c>
      <c r="M3354">
        <v>0.24143030428815451</v>
      </c>
      <c r="N3354">
        <v>0.5714285714285714</v>
      </c>
      <c r="O3354">
        <v>7.4789855887003589E-3</v>
      </c>
      <c r="P3354">
        <v>0.86679735848359063</v>
      </c>
      <c r="Q3354">
        <v>0.38878148282895092</v>
      </c>
      <c r="R3354">
        <v>76</v>
      </c>
      <c r="S3354">
        <v>0</v>
      </c>
      <c r="T3354">
        <v>-0.42424476211176287</v>
      </c>
      <c r="U3354">
        <v>17</v>
      </c>
      <c r="V3354">
        <v>1549</v>
      </c>
      <c r="W3354">
        <v>77</v>
      </c>
    </row>
    <row r="3355" spans="1:23">
      <c r="A3355" t="s">
        <v>471</v>
      </c>
      <c r="B3355" t="str">
        <f t="shared" si="52"/>
        <v>CNY_INDEX_exceed_expectation_36_-1</v>
      </c>
      <c r="C3355" t="s">
        <v>388</v>
      </c>
      <c r="D3355" t="s">
        <v>329</v>
      </c>
      <c r="E3355">
        <v>36</v>
      </c>
      <c r="F3355">
        <v>-1</v>
      </c>
      <c r="G3355">
        <v>-1</v>
      </c>
      <c r="H3355" t="s">
        <v>466</v>
      </c>
      <c r="I3355" t="s">
        <v>331</v>
      </c>
      <c r="K3355">
        <v>-0.51769994309478595</v>
      </c>
      <c r="L3355">
        <v>-0.111862340100873</v>
      </c>
      <c r="M3355">
        <v>-0.45378905723895863</v>
      </c>
      <c r="N3355">
        <v>0.41558441558441561</v>
      </c>
      <c r="O3355">
        <v>-6.5117539641106051E-3</v>
      </c>
      <c r="P3355">
        <v>-0.73824155789695489</v>
      </c>
      <c r="Q3355">
        <v>0.46264126290990282</v>
      </c>
      <c r="R3355">
        <v>76</v>
      </c>
      <c r="S3355">
        <v>0</v>
      </c>
      <c r="T3355">
        <v>-0.61543425661649842</v>
      </c>
      <c r="U3355">
        <v>17</v>
      </c>
      <c r="V3355">
        <v>1549</v>
      </c>
      <c r="W3355">
        <v>77</v>
      </c>
    </row>
    <row r="3356" spans="1:23">
      <c r="A3356" t="s">
        <v>471</v>
      </c>
      <c r="B3356" t="str">
        <f t="shared" si="52"/>
        <v>USD_INDEX_exceed_expectation_36_1</v>
      </c>
      <c r="C3356" t="s">
        <v>452</v>
      </c>
      <c r="D3356" t="s">
        <v>329</v>
      </c>
      <c r="E3356">
        <v>36</v>
      </c>
      <c r="F3356">
        <v>1</v>
      </c>
      <c r="G3356">
        <v>1</v>
      </c>
      <c r="H3356" t="s">
        <v>330</v>
      </c>
      <c r="I3356" t="s">
        <v>331</v>
      </c>
      <c r="K3356">
        <v>-0.27323910267041412</v>
      </c>
      <c r="L3356">
        <v>-2.6383655140988501E-2</v>
      </c>
      <c r="M3356">
        <v>-0.1123066654206548</v>
      </c>
      <c r="N3356">
        <v>0.52348993288590606</v>
      </c>
      <c r="O3356">
        <v>7.6021749691998724E-4</v>
      </c>
      <c r="P3356">
        <v>0.1209631590074699</v>
      </c>
      <c r="Q3356">
        <v>0.90388428566158185</v>
      </c>
      <c r="R3356">
        <v>148</v>
      </c>
      <c r="S3356">
        <v>0</v>
      </c>
      <c r="T3356">
        <v>-0.56192559655505248</v>
      </c>
      <c r="U3356">
        <v>16</v>
      </c>
      <c r="V3356">
        <v>3008</v>
      </c>
      <c r="W3356">
        <v>149</v>
      </c>
    </row>
    <row r="3357" spans="1:23">
      <c r="A3357" t="s">
        <v>471</v>
      </c>
      <c r="B3357" t="str">
        <f t="shared" si="52"/>
        <v>USD_INDEX_exceed_expectation_36_-1</v>
      </c>
      <c r="C3357" t="s">
        <v>452</v>
      </c>
      <c r="D3357" t="s">
        <v>329</v>
      </c>
      <c r="E3357">
        <v>36</v>
      </c>
      <c r="F3357">
        <v>-1</v>
      </c>
      <c r="G3357">
        <v>1</v>
      </c>
      <c r="H3357" t="s">
        <v>330</v>
      </c>
      <c r="I3357" t="s">
        <v>331</v>
      </c>
      <c r="K3357">
        <v>-0.28816504017185551</v>
      </c>
      <c r="L3357">
        <v>-2.807480271073726E-2</v>
      </c>
      <c r="M3357">
        <v>-0.119505332295195</v>
      </c>
      <c r="N3357">
        <v>0.46308724832214759</v>
      </c>
      <c r="O3357">
        <v>5.7550972092579083E-4</v>
      </c>
      <c r="P3357">
        <v>9.2725156163897871E-2</v>
      </c>
      <c r="Q3357">
        <v>0.92624731058945464</v>
      </c>
      <c r="R3357">
        <v>148</v>
      </c>
      <c r="S3357">
        <v>0</v>
      </c>
      <c r="T3357">
        <v>-0.75059211267979453</v>
      </c>
      <c r="U3357">
        <v>16</v>
      </c>
      <c r="V3357">
        <v>3008</v>
      </c>
      <c r="W3357">
        <v>149</v>
      </c>
    </row>
    <row r="3358" spans="1:23">
      <c r="A3358" t="s">
        <v>471</v>
      </c>
      <c r="B3358" t="str">
        <f t="shared" si="52"/>
        <v>DR007_exceed_expectation_36_1</v>
      </c>
      <c r="C3358" t="s">
        <v>387</v>
      </c>
      <c r="D3358" t="s">
        <v>329</v>
      </c>
      <c r="E3358">
        <v>36</v>
      </c>
      <c r="F3358">
        <v>1</v>
      </c>
      <c r="G3358">
        <v>1</v>
      </c>
      <c r="H3358" t="s">
        <v>330</v>
      </c>
      <c r="I3358" t="s">
        <v>331</v>
      </c>
      <c r="K3358">
        <v>-0.69997219151440682</v>
      </c>
      <c r="L3358">
        <v>-9.5937675203949024E-2</v>
      </c>
      <c r="M3358">
        <v>-0.40845450743152861</v>
      </c>
      <c r="N3358">
        <v>0.48993288590604028</v>
      </c>
      <c r="O3358">
        <v>-5.4392897782217864E-3</v>
      </c>
      <c r="P3358">
        <v>-0.92645452418866781</v>
      </c>
      <c r="Q3358">
        <v>0.35571811113453661</v>
      </c>
      <c r="R3358">
        <v>148</v>
      </c>
      <c r="S3358">
        <v>0</v>
      </c>
      <c r="T3358">
        <v>-0.79533755338643852</v>
      </c>
      <c r="U3358">
        <v>19</v>
      </c>
      <c r="V3358">
        <v>3008</v>
      </c>
      <c r="W3358">
        <v>149</v>
      </c>
    </row>
    <row r="3359" spans="1:23">
      <c r="A3359" t="s">
        <v>471</v>
      </c>
      <c r="B3359" t="str">
        <f t="shared" si="52"/>
        <v>DR007_exceed_expectation_36_-1</v>
      </c>
      <c r="C3359" t="s">
        <v>387</v>
      </c>
      <c r="D3359" t="s">
        <v>329</v>
      </c>
      <c r="E3359">
        <v>36</v>
      </c>
      <c r="F3359">
        <v>-1</v>
      </c>
      <c r="G3359">
        <v>1</v>
      </c>
      <c r="H3359" t="s">
        <v>330</v>
      </c>
      <c r="I3359" t="s">
        <v>331</v>
      </c>
      <c r="K3359">
        <v>0.72428621455639441</v>
      </c>
      <c r="L3359">
        <v>4.6700246329388177E-2</v>
      </c>
      <c r="M3359">
        <v>0.198826228286759</v>
      </c>
      <c r="N3359">
        <v>0.49664429530201343</v>
      </c>
      <c r="O3359">
        <v>6.3240155234715193E-3</v>
      </c>
      <c r="P3359">
        <v>1.0399549288033301</v>
      </c>
      <c r="Q3359">
        <v>0.30005678398502639</v>
      </c>
      <c r="R3359">
        <v>148</v>
      </c>
      <c r="S3359">
        <v>0</v>
      </c>
      <c r="T3359">
        <v>-0.68886351597496276</v>
      </c>
      <c r="U3359">
        <v>19</v>
      </c>
      <c r="V3359">
        <v>3008</v>
      </c>
      <c r="W3359">
        <v>149</v>
      </c>
    </row>
    <row r="3360" spans="1:23">
      <c r="A3360" t="s">
        <v>471</v>
      </c>
      <c r="B3360" t="str">
        <f t="shared" si="52"/>
        <v>CREDIT_SPREAD_exceed_expectation_36_1</v>
      </c>
      <c r="C3360" t="s">
        <v>453</v>
      </c>
      <c r="D3360" t="s">
        <v>329</v>
      </c>
      <c r="E3360">
        <v>36</v>
      </c>
      <c r="F3360">
        <v>1</v>
      </c>
      <c r="G3360">
        <v>1</v>
      </c>
      <c r="H3360" t="s">
        <v>463</v>
      </c>
      <c r="I3360" t="s">
        <v>331</v>
      </c>
      <c r="K3360">
        <v>-6.9834029040752874E-3</v>
      </c>
      <c r="L3360">
        <v>-7.4111526664744076E-4</v>
      </c>
      <c r="M3360">
        <v>-3.3559447522652961E-3</v>
      </c>
      <c r="N3360">
        <v>0.44915254237288138</v>
      </c>
      <c r="O3360">
        <v>2.060176709438311E-3</v>
      </c>
      <c r="P3360">
        <v>0.33950888724322059</v>
      </c>
      <c r="Q3360">
        <v>0.73483507214434929</v>
      </c>
      <c r="R3360">
        <v>117</v>
      </c>
      <c r="S3360">
        <v>0</v>
      </c>
      <c r="T3360">
        <v>-0.60282197099820156</v>
      </c>
      <c r="U3360">
        <v>24</v>
      </c>
      <c r="V3360">
        <v>2382</v>
      </c>
      <c r="W3360">
        <v>118</v>
      </c>
    </row>
    <row r="3361" spans="1:23">
      <c r="A3361" t="s">
        <v>471</v>
      </c>
      <c r="B3361" t="str">
        <f t="shared" si="52"/>
        <v>CREDIT_SPREAD_exceed_expectation_36_-1</v>
      </c>
      <c r="C3361" t="s">
        <v>453</v>
      </c>
      <c r="D3361" t="s">
        <v>329</v>
      </c>
      <c r="E3361">
        <v>36</v>
      </c>
      <c r="F3361">
        <v>-1</v>
      </c>
      <c r="G3361">
        <v>1</v>
      </c>
      <c r="H3361" t="s">
        <v>463</v>
      </c>
      <c r="I3361" t="s">
        <v>331</v>
      </c>
      <c r="K3361">
        <v>-0.36504186210993278</v>
      </c>
      <c r="L3361">
        <v>-4.6914806351562088E-2</v>
      </c>
      <c r="M3361">
        <v>-0.212441310096457</v>
      </c>
      <c r="N3361">
        <v>0.5423728813559322</v>
      </c>
      <c r="O3361">
        <v>-1.7215425012267469E-3</v>
      </c>
      <c r="P3361">
        <v>-0.28761703844078279</v>
      </c>
      <c r="Q3361">
        <v>0.77414872085315034</v>
      </c>
      <c r="R3361">
        <v>117</v>
      </c>
      <c r="S3361">
        <v>0</v>
      </c>
      <c r="T3361">
        <v>-0.77488457073497208</v>
      </c>
      <c r="U3361">
        <v>24</v>
      </c>
      <c r="V3361">
        <v>2382</v>
      </c>
      <c r="W3361">
        <v>118</v>
      </c>
    </row>
    <row r="3362" spans="1:23">
      <c r="A3362" t="s">
        <v>471</v>
      </c>
      <c r="B3362" t="str">
        <f t="shared" si="52"/>
        <v>electricity_yoy_historical_new_high_3_1</v>
      </c>
      <c r="C3362" t="s">
        <v>435</v>
      </c>
      <c r="D3362" t="s">
        <v>335</v>
      </c>
      <c r="E3362">
        <v>3</v>
      </c>
      <c r="F3362">
        <v>1</v>
      </c>
      <c r="G3362">
        <v>-1</v>
      </c>
      <c r="H3362" t="s">
        <v>330</v>
      </c>
      <c r="I3362" t="s">
        <v>331</v>
      </c>
      <c r="K3362">
        <v>0.7410473291333104</v>
      </c>
      <c r="L3362">
        <v>4.7548864377478177E-2</v>
      </c>
      <c r="M3362">
        <v>0.2024399479097175</v>
      </c>
      <c r="N3362">
        <v>0.51677852348993292</v>
      </c>
      <c r="O3362">
        <v>6.4527937662895293E-3</v>
      </c>
      <c r="P3362">
        <v>1.051341356530717</v>
      </c>
      <c r="Q3362">
        <v>0.29481542216252349</v>
      </c>
      <c r="R3362">
        <v>148</v>
      </c>
      <c r="S3362">
        <v>0</v>
      </c>
      <c r="T3362">
        <v>-0.47543542207765538</v>
      </c>
      <c r="U3362">
        <v>49</v>
      </c>
      <c r="V3362">
        <v>3008</v>
      </c>
      <c r="W3362">
        <v>149</v>
      </c>
    </row>
    <row r="3363" spans="1:23">
      <c r="A3363" t="s">
        <v>471</v>
      </c>
      <c r="B3363" t="str">
        <f t="shared" si="52"/>
        <v>electricity_yoy_historical_new_high_3_-1</v>
      </c>
      <c r="C3363" t="s">
        <v>435</v>
      </c>
      <c r="D3363" t="s">
        <v>335</v>
      </c>
      <c r="E3363">
        <v>3</v>
      </c>
      <c r="F3363">
        <v>-1</v>
      </c>
      <c r="G3363">
        <v>-1</v>
      </c>
      <c r="H3363" t="s">
        <v>330</v>
      </c>
      <c r="I3363" t="s">
        <v>331</v>
      </c>
      <c r="K3363">
        <v>-0.70286056817720122</v>
      </c>
      <c r="L3363">
        <v>-9.6670054982601394E-2</v>
      </c>
      <c r="M3363">
        <v>-0.41157409648624022</v>
      </c>
      <c r="N3363">
        <v>0.46308724832214759</v>
      </c>
      <c r="O3363">
        <v>-5.4178809010899231E-3</v>
      </c>
      <c r="P3363">
        <v>-0.90601174700966569</v>
      </c>
      <c r="Q3363">
        <v>0.36640227674910508</v>
      </c>
      <c r="R3363">
        <v>148</v>
      </c>
      <c r="S3363">
        <v>0</v>
      </c>
      <c r="T3363">
        <v>-0.76265737588396743</v>
      </c>
      <c r="U3363">
        <v>49</v>
      </c>
      <c r="V3363">
        <v>3008</v>
      </c>
      <c r="W3363">
        <v>149</v>
      </c>
    </row>
    <row r="3364" spans="1:23">
      <c r="A3364" t="s">
        <v>471</v>
      </c>
      <c r="B3364" t="str">
        <f t="shared" si="52"/>
        <v>electricity_ytd_yoy_historical_new_high_3_1</v>
      </c>
      <c r="C3364" t="s">
        <v>436</v>
      </c>
      <c r="D3364" t="s">
        <v>335</v>
      </c>
      <c r="E3364">
        <v>3</v>
      </c>
      <c r="F3364">
        <v>1</v>
      </c>
      <c r="G3364">
        <v>-1</v>
      </c>
      <c r="H3364" t="s">
        <v>330</v>
      </c>
      <c r="I3364" t="s">
        <v>331</v>
      </c>
      <c r="K3364">
        <v>-0.53600991505337681</v>
      </c>
      <c r="L3364">
        <v>-6.2305790387348403E-2</v>
      </c>
      <c r="M3364">
        <v>-0.26522847237409691</v>
      </c>
      <c r="N3364">
        <v>0.51006711409395977</v>
      </c>
      <c r="O3364">
        <v>-2.47466149693742E-3</v>
      </c>
      <c r="P3364">
        <v>-0.4149100328055117</v>
      </c>
      <c r="Q3364">
        <v>0.67880858999236549</v>
      </c>
      <c r="R3364">
        <v>148</v>
      </c>
      <c r="S3364">
        <v>0</v>
      </c>
      <c r="T3364">
        <v>-0.67176983392406708</v>
      </c>
      <c r="U3364">
        <v>33</v>
      </c>
      <c r="V3364">
        <v>3008</v>
      </c>
      <c r="W3364">
        <v>149</v>
      </c>
    </row>
    <row r="3365" spans="1:23">
      <c r="A3365" t="s">
        <v>471</v>
      </c>
      <c r="B3365" t="str">
        <f t="shared" si="52"/>
        <v>electricity_ytd_yoy_historical_new_high_3_-1</v>
      </c>
      <c r="C3365" t="s">
        <v>436</v>
      </c>
      <c r="D3365" t="s">
        <v>335</v>
      </c>
      <c r="E3365">
        <v>3</v>
      </c>
      <c r="F3365">
        <v>-1</v>
      </c>
      <c r="G3365">
        <v>-1</v>
      </c>
      <c r="H3365" t="s">
        <v>330</v>
      </c>
      <c r="I3365" t="s">
        <v>331</v>
      </c>
      <c r="K3365">
        <v>0.114967390337209</v>
      </c>
      <c r="L3365">
        <v>9.1586877261855548E-3</v>
      </c>
      <c r="M3365">
        <v>3.8987463917331808E-2</v>
      </c>
      <c r="N3365">
        <v>0.46979865771812079</v>
      </c>
      <c r="O3365">
        <v>3.471285608899899E-3</v>
      </c>
      <c r="P3365">
        <v>0.56507368989884632</v>
      </c>
      <c r="Q3365">
        <v>0.57287919653586927</v>
      </c>
      <c r="R3365">
        <v>148</v>
      </c>
      <c r="S3365">
        <v>0</v>
      </c>
      <c r="T3365">
        <v>-0.60030875153434926</v>
      </c>
      <c r="U3365">
        <v>33</v>
      </c>
      <c r="V3365">
        <v>3008</v>
      </c>
      <c r="W3365">
        <v>149</v>
      </c>
    </row>
    <row r="3366" spans="1:23">
      <c r="A3366" t="s">
        <v>471</v>
      </c>
      <c r="B3366" t="str">
        <f t="shared" si="52"/>
        <v>industrial_value_added_yoy_historical_new_high_3_1</v>
      </c>
      <c r="C3366" t="s">
        <v>437</v>
      </c>
      <c r="D3366" t="s">
        <v>335</v>
      </c>
      <c r="E3366">
        <v>3</v>
      </c>
      <c r="F3366">
        <v>1</v>
      </c>
      <c r="G3366">
        <v>-1</v>
      </c>
      <c r="H3366" t="s">
        <v>330</v>
      </c>
      <c r="I3366" t="s">
        <v>331</v>
      </c>
      <c r="K3366">
        <v>0.53063264232599194</v>
      </c>
      <c r="L3366">
        <v>3.6305637189561153E-2</v>
      </c>
      <c r="M3366">
        <v>0.15456350957686571</v>
      </c>
      <c r="N3366">
        <v>0.51677852348993292</v>
      </c>
      <c r="O3366">
        <v>5.519721031521322E-3</v>
      </c>
      <c r="P3366">
        <v>0.91696863804296214</v>
      </c>
      <c r="Q3366">
        <v>0.36065087998603218</v>
      </c>
      <c r="R3366">
        <v>148</v>
      </c>
      <c r="S3366">
        <v>0</v>
      </c>
      <c r="T3366">
        <v>-0.51308974294342158</v>
      </c>
      <c r="U3366">
        <v>49</v>
      </c>
      <c r="V3366">
        <v>3008</v>
      </c>
      <c r="W3366">
        <v>149</v>
      </c>
    </row>
    <row r="3367" spans="1:23">
      <c r="A3367" t="s">
        <v>471</v>
      </c>
      <c r="B3367" t="str">
        <f t="shared" si="52"/>
        <v>industrial_value_added_yoy_historical_new_high_3_-1</v>
      </c>
      <c r="C3367" t="s">
        <v>437</v>
      </c>
      <c r="D3367" t="s">
        <v>335</v>
      </c>
      <c r="E3367">
        <v>3</v>
      </c>
      <c r="F3367">
        <v>-1</v>
      </c>
      <c r="G3367">
        <v>-1</v>
      </c>
      <c r="H3367" t="s">
        <v>330</v>
      </c>
      <c r="I3367" t="s">
        <v>331</v>
      </c>
      <c r="K3367">
        <v>-0.66201307887363348</v>
      </c>
      <c r="L3367">
        <v>-8.686952564742989E-2</v>
      </c>
      <c r="M3367">
        <v>-0.36982848391392209</v>
      </c>
      <c r="N3367">
        <v>0.46979865771812079</v>
      </c>
      <c r="O3367">
        <v>-4.5916984625691323E-3</v>
      </c>
      <c r="P3367">
        <v>-0.76653524180586263</v>
      </c>
      <c r="Q3367">
        <v>0.44457883506386953</v>
      </c>
      <c r="R3367">
        <v>148</v>
      </c>
      <c r="S3367">
        <v>0</v>
      </c>
      <c r="T3367">
        <v>-0.74263437565770329</v>
      </c>
      <c r="U3367">
        <v>49</v>
      </c>
      <c r="V3367">
        <v>3008</v>
      </c>
      <c r="W3367">
        <v>149</v>
      </c>
    </row>
    <row r="3368" spans="1:23">
      <c r="A3368" t="s">
        <v>471</v>
      </c>
      <c r="B3368" t="str">
        <f t="shared" si="52"/>
        <v>fixedasset_investment_yoy_historical_new_high_3_1</v>
      </c>
      <c r="C3368" t="s">
        <v>344</v>
      </c>
      <c r="D3368" t="s">
        <v>335</v>
      </c>
      <c r="E3368">
        <v>3</v>
      </c>
      <c r="F3368">
        <v>1</v>
      </c>
      <c r="G3368">
        <v>1</v>
      </c>
      <c r="H3368" t="s">
        <v>330</v>
      </c>
      <c r="I3368" t="s">
        <v>331</v>
      </c>
      <c r="K3368">
        <v>0.98314646546323092</v>
      </c>
      <c r="L3368">
        <v>5.9037581740291278E-2</v>
      </c>
      <c r="M3368">
        <v>0.25136896652439877</v>
      </c>
      <c r="N3368">
        <v>0.48993288590604028</v>
      </c>
      <c r="O3368">
        <v>7.3064120841856784E-3</v>
      </c>
      <c r="P3368">
        <v>1.2019527492306781</v>
      </c>
      <c r="Q3368">
        <v>0.23130151283175529</v>
      </c>
      <c r="R3368">
        <v>148</v>
      </c>
      <c r="S3368">
        <v>0</v>
      </c>
      <c r="T3368">
        <v>-0.48696181228100088</v>
      </c>
      <c r="U3368">
        <v>49</v>
      </c>
      <c r="V3368">
        <v>3008</v>
      </c>
      <c r="W3368">
        <v>149</v>
      </c>
    </row>
    <row r="3369" spans="1:23">
      <c r="A3369" t="s">
        <v>471</v>
      </c>
      <c r="B3369" t="str">
        <f t="shared" si="52"/>
        <v>fixedasset_investment_yoy_historical_new_high_3_-1</v>
      </c>
      <c r="C3369" t="s">
        <v>344</v>
      </c>
      <c r="D3369" t="s">
        <v>335</v>
      </c>
      <c r="E3369">
        <v>3</v>
      </c>
      <c r="F3369">
        <v>-1</v>
      </c>
      <c r="G3369">
        <v>1</v>
      </c>
      <c r="H3369" t="s">
        <v>330</v>
      </c>
      <c r="I3369" t="s">
        <v>331</v>
      </c>
      <c r="K3369">
        <v>-0.73913484295552023</v>
      </c>
      <c r="L3369">
        <v>-0.10646961507622579</v>
      </c>
      <c r="M3369">
        <v>-0.45332407458174068</v>
      </c>
      <c r="N3369">
        <v>0.49664429530201343</v>
      </c>
      <c r="O3369">
        <v>-6.2969212432988407E-3</v>
      </c>
      <c r="P3369">
        <v>-1.04939501681132</v>
      </c>
      <c r="Q3369">
        <v>0.29570693615764682</v>
      </c>
      <c r="R3369">
        <v>148</v>
      </c>
      <c r="S3369">
        <v>0</v>
      </c>
      <c r="T3369">
        <v>-0.8025446954387272</v>
      </c>
      <c r="U3369">
        <v>49</v>
      </c>
      <c r="V3369">
        <v>3008</v>
      </c>
      <c r="W3369">
        <v>149</v>
      </c>
    </row>
    <row r="3370" spans="1:23">
      <c r="A3370" t="s">
        <v>471</v>
      </c>
      <c r="B3370" t="str">
        <f t="shared" si="52"/>
        <v>fixedasset_investment_ytd_yoy_historical_new_high_3_1</v>
      </c>
      <c r="C3370" t="s">
        <v>390</v>
      </c>
      <c r="D3370" t="s">
        <v>335</v>
      </c>
      <c r="E3370">
        <v>3</v>
      </c>
      <c r="F3370">
        <v>1</v>
      </c>
      <c r="G3370">
        <v>-1</v>
      </c>
      <c r="H3370" t="s">
        <v>330</v>
      </c>
      <c r="I3370" t="s">
        <v>331</v>
      </c>
      <c r="K3370">
        <v>0.59319912257429142</v>
      </c>
      <c r="L3370">
        <v>3.9789666155087389E-2</v>
      </c>
      <c r="M3370">
        <v>0.16939868998800461</v>
      </c>
      <c r="N3370">
        <v>0.55033557046979864</v>
      </c>
      <c r="O3370">
        <v>5.9367970485644066E-3</v>
      </c>
      <c r="P3370">
        <v>0.96935909636909812</v>
      </c>
      <c r="Q3370">
        <v>0.33394753635782609</v>
      </c>
      <c r="R3370">
        <v>148</v>
      </c>
      <c r="S3370">
        <v>0</v>
      </c>
      <c r="T3370">
        <v>-0.59318364319602446</v>
      </c>
      <c r="U3370">
        <v>27</v>
      </c>
      <c r="V3370">
        <v>3008</v>
      </c>
      <c r="W3370">
        <v>149</v>
      </c>
    </row>
    <row r="3371" spans="1:23">
      <c r="A3371" t="s">
        <v>471</v>
      </c>
      <c r="B3371" t="str">
        <f t="shared" si="52"/>
        <v>fixedasset_investment_ytd_yoy_historical_new_high_3_-1</v>
      </c>
      <c r="C3371" t="s">
        <v>390</v>
      </c>
      <c r="D3371" t="s">
        <v>335</v>
      </c>
      <c r="E3371">
        <v>3</v>
      </c>
      <c r="F3371">
        <v>-1</v>
      </c>
      <c r="G3371">
        <v>-1</v>
      </c>
      <c r="H3371" t="s">
        <v>330</v>
      </c>
      <c r="I3371" t="s">
        <v>331</v>
      </c>
      <c r="K3371">
        <v>-0.67528615423829463</v>
      </c>
      <c r="L3371">
        <v>-8.9929156960860568E-2</v>
      </c>
      <c r="M3371">
        <v>-0.38286024621364317</v>
      </c>
      <c r="N3371">
        <v>0.43624161073825501</v>
      </c>
      <c r="O3371">
        <v>-4.6917270195236888E-3</v>
      </c>
      <c r="P3371">
        <v>-0.75238027658265372</v>
      </c>
      <c r="Q3371">
        <v>0.45301737357396432</v>
      </c>
      <c r="R3371">
        <v>148</v>
      </c>
      <c r="S3371">
        <v>0</v>
      </c>
      <c r="T3371">
        <v>-0.76107551771961124</v>
      </c>
      <c r="U3371">
        <v>27</v>
      </c>
      <c r="V3371">
        <v>3008</v>
      </c>
      <c r="W3371">
        <v>149</v>
      </c>
    </row>
    <row r="3372" spans="1:23">
      <c r="A3372" t="s">
        <v>471</v>
      </c>
      <c r="B3372" t="str">
        <f t="shared" si="52"/>
        <v>pmi_manufacturing_historical_new_high_3_1</v>
      </c>
      <c r="C3372" t="s">
        <v>347</v>
      </c>
      <c r="D3372" t="s">
        <v>335</v>
      </c>
      <c r="E3372">
        <v>3</v>
      </c>
      <c r="F3372">
        <v>1</v>
      </c>
      <c r="G3372">
        <v>1</v>
      </c>
      <c r="H3372" t="s">
        <v>330</v>
      </c>
      <c r="I3372" t="s">
        <v>331</v>
      </c>
      <c r="K3372">
        <v>2.6435856787711312</v>
      </c>
      <c r="L3372">
        <v>0.1144048330127287</v>
      </c>
      <c r="M3372">
        <v>0.48730765044476088</v>
      </c>
      <c r="N3372">
        <v>0.55704697986577179</v>
      </c>
      <c r="O3372">
        <v>1.1316098704651729E-2</v>
      </c>
      <c r="P3372">
        <v>1.904657292012397</v>
      </c>
      <c r="Q3372">
        <v>5.8764713404405693E-2</v>
      </c>
      <c r="R3372">
        <v>148</v>
      </c>
      <c r="S3372">
        <v>0</v>
      </c>
      <c r="T3372">
        <v>-0.4291552665402491</v>
      </c>
      <c r="U3372">
        <v>49</v>
      </c>
      <c r="V3372">
        <v>3008</v>
      </c>
      <c r="W3372">
        <v>149</v>
      </c>
    </row>
    <row r="3373" spans="1:23">
      <c r="A3373" t="s">
        <v>471</v>
      </c>
      <c r="B3373" t="str">
        <f t="shared" si="52"/>
        <v>pmi_manufacturing_historical_new_high_3_-1</v>
      </c>
      <c r="C3373" t="s">
        <v>347</v>
      </c>
      <c r="D3373" t="s">
        <v>335</v>
      </c>
      <c r="E3373">
        <v>3</v>
      </c>
      <c r="F3373">
        <v>-1</v>
      </c>
      <c r="G3373">
        <v>1</v>
      </c>
      <c r="H3373" t="s">
        <v>330</v>
      </c>
      <c r="I3373" t="s">
        <v>331</v>
      </c>
      <c r="K3373">
        <v>-0.85801519169167617</v>
      </c>
      <c r="L3373">
        <v>-0.1508631064503492</v>
      </c>
      <c r="M3373">
        <v>-0.64260175035558142</v>
      </c>
      <c r="N3373">
        <v>0.42281879194630873</v>
      </c>
      <c r="O3373">
        <v>-1.0434613609128909E-2</v>
      </c>
      <c r="P3373">
        <v>-1.7650086187929579</v>
      </c>
      <c r="Q3373">
        <v>7.9624860869142278E-2</v>
      </c>
      <c r="R3373">
        <v>148</v>
      </c>
      <c r="S3373">
        <v>0</v>
      </c>
      <c r="T3373">
        <v>-0.87408606394157773</v>
      </c>
      <c r="U3373">
        <v>49</v>
      </c>
      <c r="V3373">
        <v>3008</v>
      </c>
      <c r="W3373">
        <v>149</v>
      </c>
    </row>
    <row r="3374" spans="1:23">
      <c r="A3374" t="s">
        <v>471</v>
      </c>
      <c r="B3374" t="str">
        <f t="shared" si="52"/>
        <v>pmi_manufacturing_neworder_historical_new_high_3_1</v>
      </c>
      <c r="C3374" t="s">
        <v>424</v>
      </c>
      <c r="D3374" t="s">
        <v>335</v>
      </c>
      <c r="E3374">
        <v>3</v>
      </c>
      <c r="F3374">
        <v>1</v>
      </c>
      <c r="G3374">
        <v>1</v>
      </c>
      <c r="H3374" t="s">
        <v>330</v>
      </c>
      <c r="I3374" t="s">
        <v>331</v>
      </c>
      <c r="K3374">
        <v>2.359522127980124</v>
      </c>
      <c r="L3374">
        <v>0.1068524682542418</v>
      </c>
      <c r="M3374">
        <v>0.45510884164862919</v>
      </c>
      <c r="N3374">
        <v>0.55704697986577179</v>
      </c>
      <c r="O3374">
        <v>1.0764992870317109E-2</v>
      </c>
      <c r="P3374">
        <v>1.811900350714273</v>
      </c>
      <c r="Q3374">
        <v>7.202887337916862E-2</v>
      </c>
      <c r="R3374">
        <v>148</v>
      </c>
      <c r="S3374">
        <v>0</v>
      </c>
      <c r="T3374">
        <v>-0.39673530727316397</v>
      </c>
      <c r="U3374">
        <v>55</v>
      </c>
      <c r="V3374">
        <v>3008</v>
      </c>
      <c r="W3374">
        <v>149</v>
      </c>
    </row>
    <row r="3375" spans="1:23">
      <c r="A3375" t="s">
        <v>471</v>
      </c>
      <c r="B3375" t="str">
        <f t="shared" si="52"/>
        <v>pmi_manufacturing_neworder_historical_new_high_3_-1</v>
      </c>
      <c r="C3375" t="s">
        <v>424</v>
      </c>
      <c r="D3375" t="s">
        <v>335</v>
      </c>
      <c r="E3375">
        <v>3</v>
      </c>
      <c r="F3375">
        <v>-1</v>
      </c>
      <c r="G3375">
        <v>1</v>
      </c>
      <c r="H3375" t="s">
        <v>330</v>
      </c>
      <c r="I3375" t="s">
        <v>331</v>
      </c>
      <c r="K3375">
        <v>-0.84600970184223401</v>
      </c>
      <c r="L3375">
        <v>-0.14506920732295239</v>
      </c>
      <c r="M3375">
        <v>-0.61788258130399132</v>
      </c>
      <c r="N3375">
        <v>0.42953020134228193</v>
      </c>
      <c r="O3375">
        <v>-9.8899050569252571E-3</v>
      </c>
      <c r="P3375">
        <v>-1.6711637363464611</v>
      </c>
      <c r="Q3375">
        <v>9.6802538723614856E-2</v>
      </c>
      <c r="R3375">
        <v>148</v>
      </c>
      <c r="S3375">
        <v>0</v>
      </c>
      <c r="T3375">
        <v>-0.86883075681902522</v>
      </c>
      <c r="U3375">
        <v>55</v>
      </c>
      <c r="V3375">
        <v>3008</v>
      </c>
      <c r="W3375">
        <v>149</v>
      </c>
    </row>
    <row r="3376" spans="1:23">
      <c r="A3376" t="s">
        <v>471</v>
      </c>
      <c r="B3376" t="str">
        <f t="shared" si="52"/>
        <v>pmi_nonmanufacturing_historical_new_high_3_1</v>
      </c>
      <c r="C3376" t="s">
        <v>342</v>
      </c>
      <c r="D3376" t="s">
        <v>335</v>
      </c>
      <c r="E3376">
        <v>3</v>
      </c>
      <c r="F3376">
        <v>1</v>
      </c>
      <c r="G3376">
        <v>-1</v>
      </c>
      <c r="H3376" t="s">
        <v>330</v>
      </c>
      <c r="I3376" t="s">
        <v>331</v>
      </c>
      <c r="K3376">
        <v>-0.54521821185615993</v>
      </c>
      <c r="L3376">
        <v>-6.3879177125352959E-2</v>
      </c>
      <c r="M3376">
        <v>-0.27192740117489039</v>
      </c>
      <c r="N3376">
        <v>0.49664429530201343</v>
      </c>
      <c r="O3376">
        <v>-2.5413520096656881E-3</v>
      </c>
      <c r="P3376">
        <v>-0.42029314372360532</v>
      </c>
      <c r="Q3376">
        <v>0.67488089831644782</v>
      </c>
      <c r="R3376">
        <v>148</v>
      </c>
      <c r="S3376">
        <v>0</v>
      </c>
      <c r="T3376">
        <v>-0.72563434610812161</v>
      </c>
      <c r="U3376">
        <v>45</v>
      </c>
      <c r="V3376">
        <v>3008</v>
      </c>
      <c r="W3376">
        <v>149</v>
      </c>
    </row>
    <row r="3377" spans="1:23">
      <c r="A3377" t="s">
        <v>471</v>
      </c>
      <c r="B3377" t="str">
        <f t="shared" si="52"/>
        <v>pmi_nonmanufacturing_historical_new_high_3_-1</v>
      </c>
      <c r="C3377" t="s">
        <v>342</v>
      </c>
      <c r="D3377" t="s">
        <v>335</v>
      </c>
      <c r="E3377">
        <v>3</v>
      </c>
      <c r="F3377">
        <v>-1</v>
      </c>
      <c r="G3377">
        <v>-1</v>
      </c>
      <c r="H3377" t="s">
        <v>330</v>
      </c>
      <c r="I3377" t="s">
        <v>331</v>
      </c>
      <c r="K3377">
        <v>0.137542943983604</v>
      </c>
      <c r="L3377">
        <v>1.085483298544165E-2</v>
      </c>
      <c r="M3377">
        <v>4.6207960978055837E-2</v>
      </c>
      <c r="N3377">
        <v>0.47651006711409388</v>
      </c>
      <c r="O3377">
        <v>3.6423368606188691E-3</v>
      </c>
      <c r="P3377">
        <v>0.58976522576399582</v>
      </c>
      <c r="Q3377">
        <v>0.55624735747852261</v>
      </c>
      <c r="R3377">
        <v>148</v>
      </c>
      <c r="S3377">
        <v>0</v>
      </c>
      <c r="T3377">
        <v>-0.54542404713636816</v>
      </c>
      <c r="U3377">
        <v>45</v>
      </c>
      <c r="V3377">
        <v>3008</v>
      </c>
      <c r="W3377">
        <v>149</v>
      </c>
    </row>
    <row r="3378" spans="1:23">
      <c r="A3378" t="s">
        <v>471</v>
      </c>
      <c r="B3378" t="str">
        <f t="shared" si="52"/>
        <v>export_yoy_historical_new_high_3_1</v>
      </c>
      <c r="C3378" t="s">
        <v>438</v>
      </c>
      <c r="D3378" t="s">
        <v>335</v>
      </c>
      <c r="E3378">
        <v>3</v>
      </c>
      <c r="F3378">
        <v>1</v>
      </c>
      <c r="G3378">
        <v>-1</v>
      </c>
      <c r="H3378" t="s">
        <v>330</v>
      </c>
      <c r="I3378" t="s">
        <v>331</v>
      </c>
      <c r="K3378">
        <v>0.29296848093658778</v>
      </c>
      <c r="L3378">
        <v>2.1758966510809549E-2</v>
      </c>
      <c r="M3378">
        <v>9.2628885297672964E-2</v>
      </c>
      <c r="N3378">
        <v>0.53020134228187921</v>
      </c>
      <c r="O3378">
        <v>4.649951031887819E-3</v>
      </c>
      <c r="P3378">
        <v>0.74009633098420724</v>
      </c>
      <c r="Q3378">
        <v>0.46041396170261267</v>
      </c>
      <c r="R3378">
        <v>148</v>
      </c>
      <c r="S3378">
        <v>0</v>
      </c>
      <c r="T3378">
        <v>-0.67302685419857466</v>
      </c>
      <c r="U3378">
        <v>61</v>
      </c>
      <c r="V3378">
        <v>3008</v>
      </c>
      <c r="W3378">
        <v>149</v>
      </c>
    </row>
    <row r="3379" spans="1:23">
      <c r="A3379" t="s">
        <v>471</v>
      </c>
      <c r="B3379" t="str">
        <f t="shared" si="52"/>
        <v>export_yoy_historical_new_high_3_-1</v>
      </c>
      <c r="C3379" t="s">
        <v>438</v>
      </c>
      <c r="D3379" t="s">
        <v>335</v>
      </c>
      <c r="E3379">
        <v>3</v>
      </c>
      <c r="F3379">
        <v>-1</v>
      </c>
      <c r="G3379">
        <v>-1</v>
      </c>
      <c r="H3379" t="s">
        <v>330</v>
      </c>
      <c r="I3379" t="s">
        <v>331</v>
      </c>
      <c r="K3379">
        <v>-0.59988675533642299</v>
      </c>
      <c r="L3379">
        <v>-7.3869386933209769E-2</v>
      </c>
      <c r="M3379">
        <v>-0.31446525577611789</v>
      </c>
      <c r="N3379">
        <v>0.46308724832214759</v>
      </c>
      <c r="O3379">
        <v>-3.1736414885129259E-3</v>
      </c>
      <c r="P3379">
        <v>-0.50050198150637926</v>
      </c>
      <c r="Q3379">
        <v>0.61746511831144391</v>
      </c>
      <c r="R3379">
        <v>148</v>
      </c>
      <c r="S3379">
        <v>0</v>
      </c>
      <c r="T3379">
        <v>-0.74925112358212997</v>
      </c>
      <c r="U3379">
        <v>61</v>
      </c>
      <c r="V3379">
        <v>3008</v>
      </c>
      <c r="W3379">
        <v>149</v>
      </c>
    </row>
    <row r="3380" spans="1:23">
      <c r="A3380" t="s">
        <v>471</v>
      </c>
      <c r="B3380" t="str">
        <f t="shared" si="52"/>
        <v>trade_balance_yoy_historical_new_high_3_1</v>
      </c>
      <c r="C3380" t="s">
        <v>439</v>
      </c>
      <c r="D3380" t="s">
        <v>335</v>
      </c>
      <c r="E3380">
        <v>3</v>
      </c>
      <c r="F3380">
        <v>1</v>
      </c>
      <c r="G3380">
        <v>1</v>
      </c>
      <c r="H3380" t="s">
        <v>330</v>
      </c>
      <c r="I3380" t="s">
        <v>331</v>
      </c>
      <c r="K3380">
        <v>-0.2926514824647003</v>
      </c>
      <c r="L3380">
        <v>-2.8589480607801979E-2</v>
      </c>
      <c r="M3380">
        <v>-0.1216961543232935</v>
      </c>
      <c r="N3380">
        <v>0.47651006711409388</v>
      </c>
      <c r="O3380">
        <v>4.2494510474666791E-4</v>
      </c>
      <c r="P3380">
        <v>6.93494832883913E-2</v>
      </c>
      <c r="Q3380">
        <v>0.94480505015038574</v>
      </c>
      <c r="R3380">
        <v>148</v>
      </c>
      <c r="S3380">
        <v>0</v>
      </c>
      <c r="T3380">
        <v>-0.67227803724425184</v>
      </c>
      <c r="U3380">
        <v>64</v>
      </c>
      <c r="V3380">
        <v>3008</v>
      </c>
      <c r="W3380">
        <v>149</v>
      </c>
    </row>
    <row r="3381" spans="1:23">
      <c r="A3381" t="s">
        <v>471</v>
      </c>
      <c r="B3381" t="str">
        <f t="shared" si="52"/>
        <v>trade_balance_yoy_historical_new_high_3_-1</v>
      </c>
      <c r="C3381" t="s">
        <v>439</v>
      </c>
      <c r="D3381" t="s">
        <v>335</v>
      </c>
      <c r="E3381">
        <v>3</v>
      </c>
      <c r="F3381">
        <v>-1</v>
      </c>
      <c r="G3381">
        <v>1</v>
      </c>
      <c r="H3381" t="s">
        <v>330</v>
      </c>
      <c r="I3381" t="s">
        <v>331</v>
      </c>
      <c r="K3381">
        <v>-0.26862953504464249</v>
      </c>
      <c r="L3381">
        <v>-2.5867808541721771E-2</v>
      </c>
      <c r="M3381">
        <v>-0.11011087831514151</v>
      </c>
      <c r="N3381">
        <v>0.50335570469798663</v>
      </c>
      <c r="O3381">
        <v>6.3881139478380307E-4</v>
      </c>
      <c r="P3381">
        <v>0.105389873900136</v>
      </c>
      <c r="Q3381">
        <v>0.91620915265306846</v>
      </c>
      <c r="R3381">
        <v>148</v>
      </c>
      <c r="S3381">
        <v>0</v>
      </c>
      <c r="T3381">
        <v>-0.56330873096629985</v>
      </c>
      <c r="U3381">
        <v>64</v>
      </c>
      <c r="V3381">
        <v>3008</v>
      </c>
      <c r="W3381">
        <v>149</v>
      </c>
    </row>
    <row r="3382" spans="1:23">
      <c r="A3382" t="s">
        <v>471</v>
      </c>
      <c r="B3382" t="str">
        <f t="shared" si="52"/>
        <v>CPI_historical_new_high_3_1</v>
      </c>
      <c r="C3382" t="s">
        <v>386</v>
      </c>
      <c r="D3382" t="s">
        <v>335</v>
      </c>
      <c r="E3382">
        <v>3</v>
      </c>
      <c r="F3382">
        <v>1</v>
      </c>
      <c r="G3382">
        <v>-1</v>
      </c>
      <c r="H3382" t="s">
        <v>330</v>
      </c>
      <c r="I3382" t="s">
        <v>331</v>
      </c>
      <c r="K3382">
        <v>0.10027553448312811</v>
      </c>
      <c r="L3382">
        <v>8.0378762937920456E-3</v>
      </c>
      <c r="M3382">
        <v>3.4216201015955357E-2</v>
      </c>
      <c r="N3382">
        <v>0.51006711409395977</v>
      </c>
      <c r="O3382">
        <v>3.4485498254509649E-3</v>
      </c>
      <c r="P3382">
        <v>0.55724079903219614</v>
      </c>
      <c r="Q3382">
        <v>0.57820468903975486</v>
      </c>
      <c r="R3382">
        <v>148</v>
      </c>
      <c r="S3382">
        <v>0</v>
      </c>
      <c r="T3382">
        <v>-0.65505495381688217</v>
      </c>
      <c r="U3382">
        <v>53</v>
      </c>
      <c r="V3382">
        <v>3008</v>
      </c>
      <c r="W3382">
        <v>149</v>
      </c>
    </row>
    <row r="3383" spans="1:23">
      <c r="A3383" t="s">
        <v>471</v>
      </c>
      <c r="B3383" t="str">
        <f t="shared" si="52"/>
        <v>CPI_historical_new_high_3_-1</v>
      </c>
      <c r="C3383" t="s">
        <v>386</v>
      </c>
      <c r="D3383" t="s">
        <v>335</v>
      </c>
      <c r="E3383">
        <v>3</v>
      </c>
      <c r="F3383">
        <v>-1</v>
      </c>
      <c r="G3383">
        <v>-1</v>
      </c>
      <c r="H3383" t="s">
        <v>330</v>
      </c>
      <c r="I3383" t="s">
        <v>331</v>
      </c>
      <c r="K3383">
        <v>-0.52981430746953806</v>
      </c>
      <c r="L3383">
        <v>-6.1263192271802547E-2</v>
      </c>
      <c r="M3383">
        <v>-0.26078949526382827</v>
      </c>
      <c r="N3383">
        <v>0.48322147651006708</v>
      </c>
      <c r="O3383">
        <v>-2.267516813698463E-3</v>
      </c>
      <c r="P3383">
        <v>-0.37023793418743389</v>
      </c>
      <c r="Q3383">
        <v>0.71173452479107024</v>
      </c>
      <c r="R3383">
        <v>148</v>
      </c>
      <c r="S3383">
        <v>0</v>
      </c>
      <c r="T3383">
        <v>-0.78271904286626304</v>
      </c>
      <c r="U3383">
        <v>53</v>
      </c>
      <c r="V3383">
        <v>3008</v>
      </c>
      <c r="W3383">
        <v>149</v>
      </c>
    </row>
    <row r="3384" spans="1:23">
      <c r="A3384" t="s">
        <v>471</v>
      </c>
      <c r="B3384" t="str">
        <f t="shared" si="52"/>
        <v>core_CPI_historical_new_high_3_1</v>
      </c>
      <c r="C3384" t="s">
        <v>440</v>
      </c>
      <c r="D3384" t="s">
        <v>335</v>
      </c>
      <c r="E3384">
        <v>3</v>
      </c>
      <c r="F3384">
        <v>1</v>
      </c>
      <c r="G3384">
        <v>-1</v>
      </c>
      <c r="H3384" t="s">
        <v>330</v>
      </c>
      <c r="I3384" t="s">
        <v>331</v>
      </c>
      <c r="K3384">
        <v>-9.1488128377426037E-3</v>
      </c>
      <c r="L3384">
        <v>-7.6968764822937796E-4</v>
      </c>
      <c r="M3384">
        <v>-3.2763951634345711E-3</v>
      </c>
      <c r="N3384">
        <v>0.51006711409395977</v>
      </c>
      <c r="O3384">
        <v>2.701368078846239E-3</v>
      </c>
      <c r="P3384">
        <v>0.4411560576980042</v>
      </c>
      <c r="Q3384">
        <v>0.65974381338048582</v>
      </c>
      <c r="R3384">
        <v>148</v>
      </c>
      <c r="S3384">
        <v>0</v>
      </c>
      <c r="T3384">
        <v>-0.59840953399356867</v>
      </c>
      <c r="U3384">
        <v>43</v>
      </c>
      <c r="V3384">
        <v>3008</v>
      </c>
      <c r="W3384">
        <v>149</v>
      </c>
    </row>
    <row r="3385" spans="1:23">
      <c r="A3385" t="s">
        <v>471</v>
      </c>
      <c r="B3385" t="str">
        <f t="shared" si="52"/>
        <v>core_CPI_historical_new_high_3_-1</v>
      </c>
      <c r="C3385" t="s">
        <v>440</v>
      </c>
      <c r="D3385" t="s">
        <v>335</v>
      </c>
      <c r="E3385">
        <v>3</v>
      </c>
      <c r="F3385">
        <v>-1</v>
      </c>
      <c r="G3385">
        <v>-1</v>
      </c>
      <c r="H3385" t="s">
        <v>330</v>
      </c>
      <c r="I3385" t="s">
        <v>331</v>
      </c>
      <c r="K3385">
        <v>-0.47788949454974122</v>
      </c>
      <c r="L3385">
        <v>-5.2988839145608917E-2</v>
      </c>
      <c r="M3385">
        <v>-0.2255621182073933</v>
      </c>
      <c r="N3385">
        <v>0.48322147651006708</v>
      </c>
      <c r="O3385">
        <v>-1.59102802391727E-3</v>
      </c>
      <c r="P3385">
        <v>-0.26009876247292713</v>
      </c>
      <c r="Q3385">
        <v>0.79514909126292477</v>
      </c>
      <c r="R3385">
        <v>148</v>
      </c>
      <c r="S3385">
        <v>0</v>
      </c>
      <c r="T3385">
        <v>-0.72578256189445156</v>
      </c>
      <c r="U3385">
        <v>43</v>
      </c>
      <c r="V3385">
        <v>3008</v>
      </c>
      <c r="W3385">
        <v>149</v>
      </c>
    </row>
    <row r="3386" spans="1:23">
      <c r="A3386" t="s">
        <v>471</v>
      </c>
      <c r="B3386" t="str">
        <f t="shared" si="52"/>
        <v>PPI_historical_new_high_3_1</v>
      </c>
      <c r="C3386" t="s">
        <v>421</v>
      </c>
      <c r="D3386" t="s">
        <v>335</v>
      </c>
      <c r="E3386">
        <v>3</v>
      </c>
      <c r="F3386">
        <v>1</v>
      </c>
      <c r="G3386">
        <v>1</v>
      </c>
      <c r="H3386" t="s">
        <v>330</v>
      </c>
      <c r="I3386" t="s">
        <v>331</v>
      </c>
      <c r="K3386">
        <v>-0.49268974022316842</v>
      </c>
      <c r="L3386">
        <v>-5.5267557755770302E-2</v>
      </c>
      <c r="M3386">
        <v>-0.2352633451238946</v>
      </c>
      <c r="N3386">
        <v>0.46979865771812079</v>
      </c>
      <c r="O3386">
        <v>-1.648260680324376E-3</v>
      </c>
      <c r="P3386">
        <v>-0.26199769755506142</v>
      </c>
      <c r="Q3386">
        <v>0.79368751255471293</v>
      </c>
      <c r="R3386">
        <v>148</v>
      </c>
      <c r="S3386">
        <v>0</v>
      </c>
      <c r="T3386">
        <v>-0.73156443558021089</v>
      </c>
      <c r="U3386">
        <v>32</v>
      </c>
      <c r="V3386">
        <v>3008</v>
      </c>
      <c r="W3386">
        <v>149</v>
      </c>
    </row>
    <row r="3387" spans="1:23">
      <c r="A3387" t="s">
        <v>471</v>
      </c>
      <c r="B3387" t="str">
        <f t="shared" si="52"/>
        <v>PPI_historical_new_high_3_-1</v>
      </c>
      <c r="C3387" t="s">
        <v>421</v>
      </c>
      <c r="D3387" t="s">
        <v>335</v>
      </c>
      <c r="E3387">
        <v>3</v>
      </c>
      <c r="F3387">
        <v>-1</v>
      </c>
      <c r="G3387">
        <v>1</v>
      </c>
      <c r="H3387" t="s">
        <v>330</v>
      </c>
      <c r="I3387" t="s">
        <v>331</v>
      </c>
      <c r="K3387">
        <v>1.9758233123166269E-2</v>
      </c>
      <c r="L3387">
        <v>1.6404812067583039E-3</v>
      </c>
      <c r="M3387">
        <v>6.9832124303438534E-3</v>
      </c>
      <c r="N3387">
        <v>0.52348993288590606</v>
      </c>
      <c r="O3387">
        <v>3.030879456303565E-3</v>
      </c>
      <c r="P3387">
        <v>0.4851260264930688</v>
      </c>
      <c r="Q3387">
        <v>0.62830426019319741</v>
      </c>
      <c r="R3387">
        <v>148</v>
      </c>
      <c r="S3387">
        <v>0</v>
      </c>
      <c r="T3387">
        <v>-0.74008640703692119</v>
      </c>
      <c r="U3387">
        <v>32</v>
      </c>
      <c r="V3387">
        <v>3008</v>
      </c>
      <c r="W3387">
        <v>149</v>
      </c>
    </row>
    <row r="3388" spans="1:23">
      <c r="A3388" t="s">
        <v>471</v>
      </c>
      <c r="B3388" t="str">
        <f t="shared" si="52"/>
        <v>CPI_PPI_historical_new_high_3_1</v>
      </c>
      <c r="C3388" t="s">
        <v>345</v>
      </c>
      <c r="D3388" t="s">
        <v>335</v>
      </c>
      <c r="E3388">
        <v>3</v>
      </c>
      <c r="F3388">
        <v>1</v>
      </c>
      <c r="G3388">
        <v>-1</v>
      </c>
      <c r="H3388" t="s">
        <v>330</v>
      </c>
      <c r="I3388" t="s">
        <v>331</v>
      </c>
      <c r="K3388">
        <v>-0.49277516401267291</v>
      </c>
      <c r="L3388">
        <v>-5.5280885916750622E-2</v>
      </c>
      <c r="M3388">
        <v>-0.23532005796053851</v>
      </c>
      <c r="N3388">
        <v>0.46979865771812079</v>
      </c>
      <c r="O3388">
        <v>-1.7516703306531341E-3</v>
      </c>
      <c r="P3388">
        <v>-0.28268274985318181</v>
      </c>
      <c r="Q3388">
        <v>0.77781500705706152</v>
      </c>
      <c r="R3388">
        <v>148</v>
      </c>
      <c r="S3388">
        <v>0</v>
      </c>
      <c r="T3388">
        <v>-0.76506491315245784</v>
      </c>
      <c r="U3388">
        <v>35</v>
      </c>
      <c r="V3388">
        <v>3008</v>
      </c>
      <c r="W3388">
        <v>149</v>
      </c>
    </row>
    <row r="3389" spans="1:23">
      <c r="A3389" t="s">
        <v>471</v>
      </c>
      <c r="B3389" t="str">
        <f t="shared" si="52"/>
        <v>CPI_PPI_historical_new_high_3_-1</v>
      </c>
      <c r="C3389" t="s">
        <v>345</v>
      </c>
      <c r="D3389" t="s">
        <v>335</v>
      </c>
      <c r="E3389">
        <v>3</v>
      </c>
      <c r="F3389">
        <v>-1</v>
      </c>
      <c r="G3389">
        <v>-1</v>
      </c>
      <c r="H3389" t="s">
        <v>330</v>
      </c>
      <c r="I3389" t="s">
        <v>331</v>
      </c>
      <c r="K3389">
        <v>1.99299747384547E-2</v>
      </c>
      <c r="L3389">
        <v>1.6546124182243991E-3</v>
      </c>
      <c r="M3389">
        <v>7.0433655991900754E-3</v>
      </c>
      <c r="N3389">
        <v>0.51677852348993292</v>
      </c>
      <c r="O3389">
        <v>2.9468715158557871E-3</v>
      </c>
      <c r="P3389">
        <v>0.48037280281932931</v>
      </c>
      <c r="Q3389">
        <v>0.63167160064793304</v>
      </c>
      <c r="R3389">
        <v>148</v>
      </c>
      <c r="S3389">
        <v>0</v>
      </c>
      <c r="T3389">
        <v>-0.50616601118330518</v>
      </c>
      <c r="U3389">
        <v>35</v>
      </c>
      <c r="V3389">
        <v>3008</v>
      </c>
      <c r="W3389">
        <v>149</v>
      </c>
    </row>
    <row r="3390" spans="1:23">
      <c r="A3390" t="s">
        <v>471</v>
      </c>
      <c r="B3390" t="str">
        <f t="shared" si="52"/>
        <v>core_CPI_PPI_historical_new_high_3_1</v>
      </c>
      <c r="C3390" t="s">
        <v>420</v>
      </c>
      <c r="D3390" t="s">
        <v>335</v>
      </c>
      <c r="E3390">
        <v>3</v>
      </c>
      <c r="F3390">
        <v>1</v>
      </c>
      <c r="G3390">
        <v>-1</v>
      </c>
      <c r="H3390" t="s">
        <v>330</v>
      </c>
      <c r="I3390" t="s">
        <v>331</v>
      </c>
      <c r="K3390">
        <v>0.1196375224843262</v>
      </c>
      <c r="L3390">
        <v>9.5121289983637336E-3</v>
      </c>
      <c r="M3390">
        <v>4.0492044437246973E-2</v>
      </c>
      <c r="N3390">
        <v>0.50335570469798663</v>
      </c>
      <c r="O3390">
        <v>3.5997992022232762E-3</v>
      </c>
      <c r="P3390">
        <v>0.5757336008305165</v>
      </c>
      <c r="Q3390">
        <v>0.56566964488404015</v>
      </c>
      <c r="R3390">
        <v>148</v>
      </c>
      <c r="S3390">
        <v>0</v>
      </c>
      <c r="T3390">
        <v>-0.6518264244170795</v>
      </c>
      <c r="U3390">
        <v>28</v>
      </c>
      <c r="V3390">
        <v>3008</v>
      </c>
      <c r="W3390">
        <v>149</v>
      </c>
    </row>
    <row r="3391" spans="1:23">
      <c r="A3391" t="s">
        <v>471</v>
      </c>
      <c r="B3391" t="str">
        <f t="shared" si="52"/>
        <v>core_CPI_PPI_historical_new_high_3_-1</v>
      </c>
      <c r="C3391" t="s">
        <v>420</v>
      </c>
      <c r="D3391" t="s">
        <v>335</v>
      </c>
      <c r="E3391">
        <v>3</v>
      </c>
      <c r="F3391">
        <v>-1</v>
      </c>
      <c r="G3391">
        <v>-1</v>
      </c>
      <c r="H3391" t="s">
        <v>330</v>
      </c>
      <c r="I3391" t="s">
        <v>331</v>
      </c>
      <c r="K3391">
        <v>-0.53794526910157714</v>
      </c>
      <c r="L3391">
        <v>-6.2634087418003248E-2</v>
      </c>
      <c r="M3391">
        <v>-0.26662614136671919</v>
      </c>
      <c r="N3391">
        <v>0.48322147651006708</v>
      </c>
      <c r="O3391">
        <v>-2.3486595756179451E-3</v>
      </c>
      <c r="P3391">
        <v>-0.38272829441956591</v>
      </c>
      <c r="Q3391">
        <v>0.7024703335049356</v>
      </c>
      <c r="R3391">
        <v>148</v>
      </c>
      <c r="S3391">
        <v>0</v>
      </c>
      <c r="T3391">
        <v>-0.61791857032968101</v>
      </c>
      <c r="U3391">
        <v>28</v>
      </c>
      <c r="V3391">
        <v>3008</v>
      </c>
      <c r="W3391">
        <v>149</v>
      </c>
    </row>
    <row r="3392" spans="1:23">
      <c r="A3392" t="s">
        <v>471</v>
      </c>
      <c r="B3392" t="str">
        <f t="shared" si="52"/>
        <v>tot_retail_sales_yoy_historical_new_high_3_1</v>
      </c>
      <c r="C3392" t="s">
        <v>441</v>
      </c>
      <c r="D3392" t="s">
        <v>335</v>
      </c>
      <c r="E3392">
        <v>3</v>
      </c>
      <c r="F3392">
        <v>1</v>
      </c>
      <c r="G3392">
        <v>1</v>
      </c>
      <c r="H3392" t="s">
        <v>330</v>
      </c>
      <c r="I3392" t="s">
        <v>331</v>
      </c>
      <c r="K3392">
        <v>-0.38488738079730472</v>
      </c>
      <c r="L3392">
        <v>-3.9893659148629627E-2</v>
      </c>
      <c r="M3392">
        <v>-0.16981542453228049</v>
      </c>
      <c r="N3392">
        <v>0.49664429530201343</v>
      </c>
      <c r="O3392">
        <v>-7.1661233753488127E-4</v>
      </c>
      <c r="P3392">
        <v>-0.1228287594076615</v>
      </c>
      <c r="Q3392">
        <v>0.90240933708791893</v>
      </c>
      <c r="R3392">
        <v>148</v>
      </c>
      <c r="S3392">
        <v>0</v>
      </c>
      <c r="T3392">
        <v>-0.71556462024725331</v>
      </c>
      <c r="U3392">
        <v>51</v>
      </c>
      <c r="V3392">
        <v>3008</v>
      </c>
      <c r="W3392">
        <v>149</v>
      </c>
    </row>
    <row r="3393" spans="1:23">
      <c r="A3393" t="s">
        <v>471</v>
      </c>
      <c r="B3393" t="str">
        <f t="shared" si="52"/>
        <v>tot_retail_sales_yoy_historical_new_high_3_-1</v>
      </c>
      <c r="C3393" t="s">
        <v>441</v>
      </c>
      <c r="D3393" t="s">
        <v>335</v>
      </c>
      <c r="E3393">
        <v>3</v>
      </c>
      <c r="F3393">
        <v>-1</v>
      </c>
      <c r="G3393">
        <v>1</v>
      </c>
      <c r="H3393" t="s">
        <v>330</v>
      </c>
      <c r="I3393" t="s">
        <v>331</v>
      </c>
      <c r="K3393">
        <v>-0.15896081789732139</v>
      </c>
      <c r="L3393">
        <v>-1.4398491294168919E-2</v>
      </c>
      <c r="M3393">
        <v>-6.1290088799177751E-2</v>
      </c>
      <c r="N3393">
        <v>0.48322147651006708</v>
      </c>
      <c r="O3393">
        <v>1.414815422789422E-3</v>
      </c>
      <c r="P3393">
        <v>0.23805509975305811</v>
      </c>
      <c r="Q3393">
        <v>0.81216762267351661</v>
      </c>
      <c r="R3393">
        <v>148</v>
      </c>
      <c r="S3393">
        <v>0</v>
      </c>
      <c r="T3393">
        <v>-0.51793371877768113</v>
      </c>
      <c r="U3393">
        <v>51</v>
      </c>
      <c r="V3393">
        <v>3008</v>
      </c>
      <c r="W3393">
        <v>149</v>
      </c>
    </row>
    <row r="3394" spans="1:23">
      <c r="A3394" t="s">
        <v>471</v>
      </c>
      <c r="B3394" t="str">
        <f t="shared" si="52"/>
        <v>consumer_confidence_historical_new_high_3_1</v>
      </c>
      <c r="C3394" t="s">
        <v>442</v>
      </c>
      <c r="D3394" t="s">
        <v>335</v>
      </c>
      <c r="E3394">
        <v>3</v>
      </c>
      <c r="F3394">
        <v>1</v>
      </c>
      <c r="G3394">
        <v>-1</v>
      </c>
      <c r="H3394" t="s">
        <v>330</v>
      </c>
      <c r="I3394" t="s">
        <v>331</v>
      </c>
      <c r="K3394">
        <v>-0.40622695049257629</v>
      </c>
      <c r="L3394">
        <v>-4.2729458004840293E-2</v>
      </c>
      <c r="M3394">
        <v>-0.18188714122404659</v>
      </c>
      <c r="N3394">
        <v>0.51677852348993292</v>
      </c>
      <c r="O3394">
        <v>-7.7110006459692952E-4</v>
      </c>
      <c r="P3394">
        <v>-0.12800315991532121</v>
      </c>
      <c r="Q3394">
        <v>0.89832023848734255</v>
      </c>
      <c r="R3394">
        <v>148</v>
      </c>
      <c r="S3394">
        <v>0</v>
      </c>
      <c r="T3394">
        <v>-0.80846515119930185</v>
      </c>
      <c r="U3394">
        <v>58</v>
      </c>
      <c r="V3394">
        <v>3008</v>
      </c>
      <c r="W3394">
        <v>149</v>
      </c>
    </row>
    <row r="3395" spans="1:23">
      <c r="A3395" t="s">
        <v>471</v>
      </c>
      <c r="B3395" t="str">
        <f t="shared" ref="B3395:B3458" si="53">C3395&amp;"_"&amp;D3395&amp;"_"&amp;E3395&amp;"_"&amp;F3395</f>
        <v>consumer_confidence_historical_new_high_3_-1</v>
      </c>
      <c r="C3395" t="s">
        <v>442</v>
      </c>
      <c r="D3395" t="s">
        <v>335</v>
      </c>
      <c r="E3395">
        <v>3</v>
      </c>
      <c r="F3395">
        <v>-1</v>
      </c>
      <c r="G3395">
        <v>-1</v>
      </c>
      <c r="H3395" t="s">
        <v>330</v>
      </c>
      <c r="I3395" t="s">
        <v>331</v>
      </c>
      <c r="K3395">
        <v>-0.12873476729124581</v>
      </c>
      <c r="L3395">
        <v>-1.147876535625136E-2</v>
      </c>
      <c r="M3395">
        <v>-4.8861837077214497E-2</v>
      </c>
      <c r="N3395">
        <v>0.46308724832214759</v>
      </c>
      <c r="O3395">
        <v>1.8465546915134891E-3</v>
      </c>
      <c r="P3395">
        <v>0.29875912710262359</v>
      </c>
      <c r="Q3395">
        <v>0.76554291448567069</v>
      </c>
      <c r="R3395">
        <v>148</v>
      </c>
      <c r="S3395">
        <v>0</v>
      </c>
      <c r="T3395">
        <v>-0.62102079667272037</v>
      </c>
      <c r="U3395">
        <v>58</v>
      </c>
      <c r="V3395">
        <v>3008</v>
      </c>
      <c r="W3395">
        <v>149</v>
      </c>
    </row>
    <row r="3396" spans="1:23">
      <c r="A3396" t="s">
        <v>471</v>
      </c>
      <c r="B3396" t="str">
        <f t="shared" si="53"/>
        <v>M1_historical_new_high_3_1</v>
      </c>
      <c r="C3396" t="s">
        <v>343</v>
      </c>
      <c r="D3396" t="s">
        <v>335</v>
      </c>
      <c r="E3396">
        <v>3</v>
      </c>
      <c r="F3396">
        <v>1</v>
      </c>
      <c r="G3396">
        <v>-1</v>
      </c>
      <c r="H3396" t="s">
        <v>330</v>
      </c>
      <c r="I3396" t="s">
        <v>331</v>
      </c>
      <c r="K3396">
        <v>-0.81855223568217028</v>
      </c>
      <c r="L3396">
        <v>-0.13323626120548571</v>
      </c>
      <c r="M3396">
        <v>-0.5674154797769283</v>
      </c>
      <c r="N3396">
        <v>0.44295302013422821</v>
      </c>
      <c r="O3396">
        <v>-8.7288841716961045E-3</v>
      </c>
      <c r="P3396">
        <v>-1.466694349714762</v>
      </c>
      <c r="Q3396">
        <v>0.14458086333228121</v>
      </c>
      <c r="R3396">
        <v>148</v>
      </c>
      <c r="S3396">
        <v>0</v>
      </c>
      <c r="T3396">
        <v>-0.92104426584640087</v>
      </c>
      <c r="U3396">
        <v>38</v>
      </c>
      <c r="V3396">
        <v>3008</v>
      </c>
      <c r="W3396">
        <v>149</v>
      </c>
    </row>
    <row r="3397" spans="1:23">
      <c r="A3397" t="s">
        <v>471</v>
      </c>
      <c r="B3397" t="str">
        <f t="shared" si="53"/>
        <v>M1_historical_new_high_3_-1</v>
      </c>
      <c r="C3397" t="s">
        <v>343</v>
      </c>
      <c r="D3397" t="s">
        <v>335</v>
      </c>
      <c r="E3397">
        <v>3</v>
      </c>
      <c r="F3397">
        <v>-1</v>
      </c>
      <c r="G3397">
        <v>-1</v>
      </c>
      <c r="H3397" t="s">
        <v>330</v>
      </c>
      <c r="I3397" t="s">
        <v>331</v>
      </c>
      <c r="K3397">
        <v>1.851144604069614</v>
      </c>
      <c r="L3397">
        <v>9.1741861948707371E-2</v>
      </c>
      <c r="M3397">
        <v>0.39070259208918151</v>
      </c>
      <c r="N3397">
        <v>0.53691275167785235</v>
      </c>
      <c r="O3397">
        <v>9.7977090450851491E-3</v>
      </c>
      <c r="P3397">
        <v>1.5933325449191129</v>
      </c>
      <c r="Q3397">
        <v>0.1132190701285542</v>
      </c>
      <c r="R3397">
        <v>148</v>
      </c>
      <c r="S3397">
        <v>0</v>
      </c>
      <c r="T3397">
        <v>-0.54800109557037602</v>
      </c>
      <c r="U3397">
        <v>38</v>
      </c>
      <c r="V3397">
        <v>3008</v>
      </c>
      <c r="W3397">
        <v>149</v>
      </c>
    </row>
    <row r="3398" spans="1:23">
      <c r="A3398" t="s">
        <v>471</v>
      </c>
      <c r="B3398" t="str">
        <f t="shared" si="53"/>
        <v>M2_historical_new_high_3_1</v>
      </c>
      <c r="C3398" t="s">
        <v>341</v>
      </c>
      <c r="D3398" t="s">
        <v>335</v>
      </c>
      <c r="E3398">
        <v>3</v>
      </c>
      <c r="F3398">
        <v>1</v>
      </c>
      <c r="G3398">
        <v>-1</v>
      </c>
      <c r="H3398" t="s">
        <v>330</v>
      </c>
      <c r="I3398" t="s">
        <v>331</v>
      </c>
      <c r="K3398">
        <v>0.38967650811496729</v>
      </c>
      <c r="L3398">
        <v>2.7951973416290299E-2</v>
      </c>
      <c r="M3398">
        <v>0.1189954784153084</v>
      </c>
      <c r="N3398">
        <v>0.51006711409395977</v>
      </c>
      <c r="O3398">
        <v>4.8461054928905537E-3</v>
      </c>
      <c r="P3398">
        <v>0.8078683134529695</v>
      </c>
      <c r="Q3398">
        <v>0.42046295949215612</v>
      </c>
      <c r="R3398">
        <v>148</v>
      </c>
      <c r="S3398">
        <v>0</v>
      </c>
      <c r="T3398">
        <v>-0.45843738576040238</v>
      </c>
      <c r="U3398">
        <v>41</v>
      </c>
      <c r="V3398">
        <v>3008</v>
      </c>
      <c r="W3398">
        <v>149</v>
      </c>
    </row>
    <row r="3399" spans="1:23">
      <c r="A3399" t="s">
        <v>471</v>
      </c>
      <c r="B3399" t="str">
        <f t="shared" si="53"/>
        <v>M2_historical_new_high_3_-1</v>
      </c>
      <c r="C3399" t="s">
        <v>341</v>
      </c>
      <c r="D3399" t="s">
        <v>335</v>
      </c>
      <c r="E3399">
        <v>3</v>
      </c>
      <c r="F3399">
        <v>-1</v>
      </c>
      <c r="G3399">
        <v>-1</v>
      </c>
      <c r="H3399" t="s">
        <v>330</v>
      </c>
      <c r="I3399" t="s">
        <v>331</v>
      </c>
      <c r="K3399">
        <v>-0.6277307624225319</v>
      </c>
      <c r="L3399">
        <v>-7.9448960133539415E-2</v>
      </c>
      <c r="M3399">
        <v>-0.33822538680505088</v>
      </c>
      <c r="N3399">
        <v>0.46979865771812079</v>
      </c>
      <c r="O3399">
        <v>-3.9663994411543134E-3</v>
      </c>
      <c r="P3399">
        <v>-0.6644315102647177</v>
      </c>
      <c r="Q3399">
        <v>0.50744805587073738</v>
      </c>
      <c r="R3399">
        <v>148</v>
      </c>
      <c r="S3399">
        <v>0</v>
      </c>
      <c r="T3399">
        <v>-0.71149034844854808</v>
      </c>
      <c r="U3399">
        <v>41</v>
      </c>
      <c r="V3399">
        <v>3008</v>
      </c>
      <c r="W3399">
        <v>149</v>
      </c>
    </row>
    <row r="3400" spans="1:23">
      <c r="A3400" t="s">
        <v>471</v>
      </c>
      <c r="B3400" t="str">
        <f t="shared" si="53"/>
        <v>M2_M1_historical_new_high_3_1</v>
      </c>
      <c r="C3400" t="s">
        <v>334</v>
      </c>
      <c r="D3400" t="s">
        <v>335</v>
      </c>
      <c r="E3400">
        <v>3</v>
      </c>
      <c r="F3400">
        <v>1</v>
      </c>
      <c r="G3400">
        <v>1</v>
      </c>
      <c r="H3400" t="s">
        <v>330</v>
      </c>
      <c r="I3400" t="s">
        <v>331</v>
      </c>
      <c r="K3400">
        <v>12.905208949969399</v>
      </c>
      <c r="L3400">
        <v>0.2467274476272252</v>
      </c>
      <c r="M3400">
        <v>1.0525732880968339</v>
      </c>
      <c r="N3400">
        <v>0.57718120805369133</v>
      </c>
      <c r="O3400">
        <v>2.0595393329785189E-2</v>
      </c>
      <c r="P3400">
        <v>3.3104336335455309</v>
      </c>
      <c r="Q3400">
        <v>1.1702300712238009E-3</v>
      </c>
      <c r="R3400">
        <v>148</v>
      </c>
      <c r="S3400">
        <v>1</v>
      </c>
      <c r="T3400">
        <v>-0.39796412473750159</v>
      </c>
      <c r="U3400">
        <v>41</v>
      </c>
      <c r="V3400">
        <v>3008</v>
      </c>
      <c r="W3400">
        <v>149</v>
      </c>
    </row>
    <row r="3401" spans="1:23">
      <c r="A3401" t="s">
        <v>471</v>
      </c>
      <c r="B3401" t="str">
        <f t="shared" si="53"/>
        <v>M2_M1_historical_new_high_3_-1</v>
      </c>
      <c r="C3401" t="s">
        <v>334</v>
      </c>
      <c r="D3401" t="s">
        <v>335</v>
      </c>
      <c r="E3401">
        <v>3</v>
      </c>
      <c r="F3401">
        <v>-1</v>
      </c>
      <c r="G3401">
        <v>1</v>
      </c>
      <c r="H3401" t="s">
        <v>330</v>
      </c>
      <c r="I3401" t="s">
        <v>331</v>
      </c>
      <c r="K3401">
        <v>-0.96279568210613542</v>
      </c>
      <c r="L3401">
        <v>-0.24098706588828819</v>
      </c>
      <c r="M3401">
        <v>-1.02808402863263</v>
      </c>
      <c r="N3401">
        <v>0.40939597315436238</v>
      </c>
      <c r="O3401">
        <v>-1.919405565445801E-2</v>
      </c>
      <c r="P3401">
        <v>-3.2491444479709992</v>
      </c>
      <c r="Q3401">
        <v>1.432696441050809E-3</v>
      </c>
      <c r="R3401">
        <v>148</v>
      </c>
      <c r="S3401">
        <v>1</v>
      </c>
      <c r="T3401">
        <v>-0.9728642422225795</v>
      </c>
      <c r="U3401">
        <v>41</v>
      </c>
      <c r="V3401">
        <v>3008</v>
      </c>
      <c r="W3401">
        <v>149</v>
      </c>
    </row>
    <row r="3402" spans="1:23">
      <c r="A3402" t="s">
        <v>471</v>
      </c>
      <c r="B3402" t="str">
        <f t="shared" si="53"/>
        <v>TSF_newadded_MA12_yoy_historical_new_high_3_1</v>
      </c>
      <c r="C3402" t="s">
        <v>332</v>
      </c>
      <c r="D3402" t="s">
        <v>335</v>
      </c>
      <c r="E3402">
        <v>3</v>
      </c>
      <c r="F3402">
        <v>1</v>
      </c>
      <c r="G3402">
        <v>-1</v>
      </c>
      <c r="H3402" t="s">
        <v>330</v>
      </c>
      <c r="I3402" t="s">
        <v>331</v>
      </c>
      <c r="K3402">
        <v>-0.88101942006000333</v>
      </c>
      <c r="L3402">
        <v>-0.16334476381608959</v>
      </c>
      <c r="M3402">
        <v>-0.69587355566561149</v>
      </c>
      <c r="N3402">
        <v>0.41610738255033558</v>
      </c>
      <c r="O3402">
        <v>-1.153476086931836E-2</v>
      </c>
      <c r="P3402">
        <v>-1.9387413443877111</v>
      </c>
      <c r="Q3402">
        <v>5.4435656673993457E-2</v>
      </c>
      <c r="R3402">
        <v>148</v>
      </c>
      <c r="S3402">
        <v>0</v>
      </c>
      <c r="T3402">
        <v>-0.88982921837498119</v>
      </c>
      <c r="U3402">
        <v>39</v>
      </c>
      <c r="V3402">
        <v>3008</v>
      </c>
      <c r="W3402">
        <v>149</v>
      </c>
    </row>
    <row r="3403" spans="1:23">
      <c r="A3403" t="s">
        <v>471</v>
      </c>
      <c r="B3403" t="str">
        <f t="shared" si="53"/>
        <v>TSF_newadded_MA12_yoy_historical_new_high_3_-1</v>
      </c>
      <c r="C3403" t="s">
        <v>332</v>
      </c>
      <c r="D3403" t="s">
        <v>335</v>
      </c>
      <c r="E3403">
        <v>3</v>
      </c>
      <c r="F3403">
        <v>-1</v>
      </c>
      <c r="G3403">
        <v>-1</v>
      </c>
      <c r="H3403" t="s">
        <v>330</v>
      </c>
      <c r="I3403" t="s">
        <v>331</v>
      </c>
      <c r="K3403">
        <v>3.34805255123291</v>
      </c>
      <c r="L3403">
        <v>0.13103010312498389</v>
      </c>
      <c r="M3403">
        <v>0.55820818268453676</v>
      </c>
      <c r="N3403">
        <v>0.56375838926174493</v>
      </c>
      <c r="O3403">
        <v>1.260923026450834E-2</v>
      </c>
      <c r="P3403">
        <v>2.0697421563866731</v>
      </c>
      <c r="Q3403">
        <v>4.0214839024077638E-2</v>
      </c>
      <c r="R3403">
        <v>148</v>
      </c>
      <c r="S3403">
        <v>1</v>
      </c>
      <c r="T3403">
        <v>-0.39791688752997167</v>
      </c>
      <c r="U3403">
        <v>39</v>
      </c>
      <c r="V3403">
        <v>3008</v>
      </c>
      <c r="W3403">
        <v>149</v>
      </c>
    </row>
    <row r="3404" spans="1:23">
      <c r="A3404" t="s">
        <v>471</v>
      </c>
      <c r="B3404" t="str">
        <f t="shared" si="53"/>
        <v>TSF_yoy_historical_new_high_3_1</v>
      </c>
      <c r="C3404" t="s">
        <v>391</v>
      </c>
      <c r="D3404" t="s">
        <v>335</v>
      </c>
      <c r="E3404">
        <v>3</v>
      </c>
      <c r="F3404">
        <v>1</v>
      </c>
      <c r="G3404">
        <v>-1</v>
      </c>
      <c r="H3404" t="s">
        <v>330</v>
      </c>
      <c r="I3404" t="s">
        <v>331</v>
      </c>
      <c r="K3404">
        <v>-0.52225528171132285</v>
      </c>
      <c r="L3404">
        <v>-6.0008072136020552E-2</v>
      </c>
      <c r="M3404">
        <v>-0.25544571549083461</v>
      </c>
      <c r="N3404">
        <v>0.4563758389261745</v>
      </c>
      <c r="O3404">
        <v>-2.1649437683199089E-3</v>
      </c>
      <c r="P3404">
        <v>-0.35522744051035088</v>
      </c>
      <c r="Q3404">
        <v>0.72292494687544795</v>
      </c>
      <c r="R3404">
        <v>148</v>
      </c>
      <c r="S3404">
        <v>0</v>
      </c>
      <c r="T3404">
        <v>-0.80691581537416557</v>
      </c>
      <c r="U3404">
        <v>23</v>
      </c>
      <c r="V3404">
        <v>3008</v>
      </c>
      <c r="W3404">
        <v>149</v>
      </c>
    </row>
    <row r="3405" spans="1:23">
      <c r="A3405" t="s">
        <v>471</v>
      </c>
      <c r="B3405" t="str">
        <f t="shared" si="53"/>
        <v>TSF_yoy_historical_new_high_3_-1</v>
      </c>
      <c r="C3405" t="s">
        <v>391</v>
      </c>
      <c r="D3405" t="s">
        <v>335</v>
      </c>
      <c r="E3405">
        <v>3</v>
      </c>
      <c r="F3405">
        <v>-1</v>
      </c>
      <c r="G3405">
        <v>-1</v>
      </c>
      <c r="H3405" t="s">
        <v>330</v>
      </c>
      <c r="I3405" t="s">
        <v>331</v>
      </c>
      <c r="K3405">
        <v>8.2866632222349246E-2</v>
      </c>
      <c r="L3405">
        <v>6.6918981011470091E-3</v>
      </c>
      <c r="M3405">
        <v>2.8486445866224671E-2</v>
      </c>
      <c r="N3405">
        <v>0.52348993288590606</v>
      </c>
      <c r="O3405">
        <v>3.3444752928892389E-3</v>
      </c>
      <c r="P3405">
        <v>0.53787924912868068</v>
      </c>
      <c r="Q3405">
        <v>0.59146832919599013</v>
      </c>
      <c r="R3405">
        <v>148</v>
      </c>
      <c r="S3405">
        <v>0</v>
      </c>
      <c r="T3405">
        <v>-0.61861974535905606</v>
      </c>
      <c r="U3405">
        <v>23</v>
      </c>
      <c r="V3405">
        <v>3008</v>
      </c>
      <c r="W3405">
        <v>149</v>
      </c>
    </row>
    <row r="3406" spans="1:23">
      <c r="A3406" t="s">
        <v>471</v>
      </c>
      <c r="B3406" t="str">
        <f t="shared" si="53"/>
        <v>long_loan_newadded_MA12_yoy_historical_new_high_3_1</v>
      </c>
      <c r="C3406" t="s">
        <v>328</v>
      </c>
      <c r="D3406" t="s">
        <v>335</v>
      </c>
      <c r="E3406">
        <v>3</v>
      </c>
      <c r="F3406">
        <v>1</v>
      </c>
      <c r="G3406">
        <v>-1</v>
      </c>
      <c r="H3406" t="s">
        <v>330</v>
      </c>
      <c r="I3406" t="s">
        <v>331</v>
      </c>
      <c r="K3406">
        <v>-0.93887217079675811</v>
      </c>
      <c r="L3406">
        <v>-0.20874724870721431</v>
      </c>
      <c r="M3406">
        <v>-0.88993590700654546</v>
      </c>
      <c r="N3406">
        <v>0.41610738255033558</v>
      </c>
      <c r="O3406">
        <v>-1.5999850295942069E-2</v>
      </c>
      <c r="P3406">
        <v>-2.7362692098497261</v>
      </c>
      <c r="Q3406">
        <v>6.9749553143941753E-3</v>
      </c>
      <c r="R3406">
        <v>148</v>
      </c>
      <c r="S3406">
        <v>1</v>
      </c>
      <c r="T3406">
        <v>-0.94303361452092449</v>
      </c>
      <c r="U3406">
        <v>31</v>
      </c>
      <c r="V3406">
        <v>3008</v>
      </c>
      <c r="W3406">
        <v>149</v>
      </c>
    </row>
    <row r="3407" spans="1:23">
      <c r="A3407" t="s">
        <v>471</v>
      </c>
      <c r="B3407" t="str">
        <f t="shared" si="53"/>
        <v>long_loan_newadded_MA12_yoy_historical_new_high_3_-1</v>
      </c>
      <c r="C3407" t="s">
        <v>328</v>
      </c>
      <c r="D3407" t="s">
        <v>335</v>
      </c>
      <c r="E3407">
        <v>3</v>
      </c>
      <c r="F3407">
        <v>-1</v>
      </c>
      <c r="G3407">
        <v>-1</v>
      </c>
      <c r="H3407" t="s">
        <v>330</v>
      </c>
      <c r="I3407" t="s">
        <v>331</v>
      </c>
      <c r="K3407">
        <v>7.4631471606035458</v>
      </c>
      <c r="L3407">
        <v>0.19592918509928189</v>
      </c>
      <c r="M3407">
        <v>0.83528965354146378</v>
      </c>
      <c r="N3407">
        <v>0.57046979865771807</v>
      </c>
      <c r="O3407">
        <v>1.709772986436452E-2</v>
      </c>
      <c r="P3407">
        <v>2.8145178158118078</v>
      </c>
      <c r="Q3407">
        <v>5.5500661680730912E-3</v>
      </c>
      <c r="R3407">
        <v>148</v>
      </c>
      <c r="S3407">
        <v>1</v>
      </c>
      <c r="T3407">
        <v>-0.36895812357319369</v>
      </c>
      <c r="U3407">
        <v>31</v>
      </c>
      <c r="V3407">
        <v>3008</v>
      </c>
      <c r="W3407">
        <v>149</v>
      </c>
    </row>
    <row r="3408" spans="1:23">
      <c r="A3408" t="s">
        <v>471</v>
      </c>
      <c r="B3408" t="str">
        <f t="shared" si="53"/>
        <v>loan_yoy_historical_new_high_3_1</v>
      </c>
      <c r="C3408" t="s">
        <v>443</v>
      </c>
      <c r="D3408" t="s">
        <v>335</v>
      </c>
      <c r="E3408">
        <v>3</v>
      </c>
      <c r="F3408">
        <v>1</v>
      </c>
      <c r="G3408">
        <v>-1</v>
      </c>
      <c r="H3408" t="s">
        <v>330</v>
      </c>
      <c r="I3408" t="s">
        <v>331</v>
      </c>
      <c r="K3408">
        <v>-0.59221157000859792</v>
      </c>
      <c r="L3408">
        <v>-7.2393972322440381E-2</v>
      </c>
      <c r="M3408">
        <v>-0.30818273958937809</v>
      </c>
      <c r="N3408">
        <v>0.46308724832214759</v>
      </c>
      <c r="O3408">
        <v>-3.093337674569483E-3</v>
      </c>
      <c r="P3408">
        <v>-0.49381774643380683</v>
      </c>
      <c r="Q3408">
        <v>0.6221669616722959</v>
      </c>
      <c r="R3408">
        <v>148</v>
      </c>
      <c r="S3408">
        <v>0</v>
      </c>
      <c r="T3408">
        <v>-0.84930373308265028</v>
      </c>
      <c r="U3408">
        <v>29</v>
      </c>
      <c r="V3408">
        <v>3008</v>
      </c>
      <c r="W3408">
        <v>149</v>
      </c>
    </row>
    <row r="3409" spans="1:23">
      <c r="A3409" t="s">
        <v>471</v>
      </c>
      <c r="B3409" t="str">
        <f t="shared" si="53"/>
        <v>loan_yoy_historical_new_high_3_-1</v>
      </c>
      <c r="C3409" t="s">
        <v>443</v>
      </c>
      <c r="D3409" t="s">
        <v>335</v>
      </c>
      <c r="E3409">
        <v>3</v>
      </c>
      <c r="F3409">
        <v>-1</v>
      </c>
      <c r="G3409">
        <v>-1</v>
      </c>
      <c r="H3409" t="s">
        <v>330</v>
      </c>
      <c r="I3409" t="s">
        <v>331</v>
      </c>
      <c r="K3409">
        <v>0.26863288928080409</v>
      </c>
      <c r="L3409">
        <v>2.0133795842558259E-2</v>
      </c>
      <c r="M3409">
        <v>8.5710013721259345E-2</v>
      </c>
      <c r="N3409">
        <v>0.51677852348993292</v>
      </c>
      <c r="O3409">
        <v>4.5196688869421249E-3</v>
      </c>
      <c r="P3409">
        <v>0.71591829811394736</v>
      </c>
      <c r="Q3409">
        <v>0.47516983797892548</v>
      </c>
      <c r="R3409">
        <v>148</v>
      </c>
      <c r="S3409">
        <v>0</v>
      </c>
      <c r="T3409">
        <v>-0.65725556768484039</v>
      </c>
      <c r="U3409">
        <v>29</v>
      </c>
      <c r="V3409">
        <v>3008</v>
      </c>
      <c r="W3409">
        <v>149</v>
      </c>
    </row>
    <row r="3410" spans="1:23">
      <c r="A3410" t="s">
        <v>471</v>
      </c>
      <c r="B3410" t="str">
        <f t="shared" si="53"/>
        <v>newstarts_area_yoy_historical_new_high_3_1</v>
      </c>
      <c r="C3410" t="s">
        <v>340</v>
      </c>
      <c r="D3410" t="s">
        <v>335</v>
      </c>
      <c r="E3410">
        <v>3</v>
      </c>
      <c r="F3410">
        <v>1</v>
      </c>
      <c r="G3410">
        <v>1</v>
      </c>
      <c r="H3410" t="s">
        <v>330</v>
      </c>
      <c r="I3410" t="s">
        <v>331</v>
      </c>
      <c r="K3410">
        <v>8.1892599401790154</v>
      </c>
      <c r="L3410">
        <v>0.2042048280881614</v>
      </c>
      <c r="M3410">
        <v>0.87065930046405748</v>
      </c>
      <c r="N3410">
        <v>0.53691275167785235</v>
      </c>
      <c r="O3410">
        <v>1.768782434679874E-2</v>
      </c>
      <c r="P3410">
        <v>2.868329413393568</v>
      </c>
      <c r="Q3410">
        <v>4.7299816303748212E-3</v>
      </c>
      <c r="R3410">
        <v>148</v>
      </c>
      <c r="S3410">
        <v>1</v>
      </c>
      <c r="T3410">
        <v>-0.40137796116595709</v>
      </c>
      <c r="U3410">
        <v>57</v>
      </c>
      <c r="V3410">
        <v>3008</v>
      </c>
      <c r="W3410">
        <v>149</v>
      </c>
    </row>
    <row r="3411" spans="1:23">
      <c r="A3411" t="s">
        <v>471</v>
      </c>
      <c r="B3411" t="str">
        <f t="shared" si="53"/>
        <v>newstarts_area_yoy_historical_new_high_3_-1</v>
      </c>
      <c r="C3411" t="s">
        <v>340</v>
      </c>
      <c r="D3411" t="s">
        <v>335</v>
      </c>
      <c r="E3411">
        <v>3</v>
      </c>
      <c r="F3411">
        <v>-1</v>
      </c>
      <c r="G3411">
        <v>1</v>
      </c>
      <c r="H3411" t="s">
        <v>330</v>
      </c>
      <c r="I3411" t="s">
        <v>331</v>
      </c>
      <c r="K3411">
        <v>-0.94370234191620928</v>
      </c>
      <c r="L3411">
        <v>-0.21418496588865429</v>
      </c>
      <c r="M3411">
        <v>-0.91321118269556179</v>
      </c>
      <c r="N3411">
        <v>0.44966442953020141</v>
      </c>
      <c r="O3411">
        <v>-1.6523358031630901E-2</v>
      </c>
      <c r="P3411">
        <v>-2.8453040446421172</v>
      </c>
      <c r="Q3411">
        <v>5.0662866625831617E-3</v>
      </c>
      <c r="R3411">
        <v>148</v>
      </c>
      <c r="S3411">
        <v>1</v>
      </c>
      <c r="T3411">
        <v>-0.95661306134672741</v>
      </c>
      <c r="U3411">
        <v>57</v>
      </c>
      <c r="V3411">
        <v>3008</v>
      </c>
      <c r="W3411">
        <v>149</v>
      </c>
    </row>
    <row r="3412" spans="1:23">
      <c r="A3412" t="s">
        <v>471</v>
      </c>
      <c r="B3412" t="str">
        <f t="shared" si="53"/>
        <v>completed_yoy_historical_new_high_3_1</v>
      </c>
      <c r="C3412" t="s">
        <v>444</v>
      </c>
      <c r="D3412" t="s">
        <v>335</v>
      </c>
      <c r="E3412">
        <v>3</v>
      </c>
      <c r="F3412">
        <v>1</v>
      </c>
      <c r="G3412">
        <v>1</v>
      </c>
      <c r="H3412" t="s">
        <v>330</v>
      </c>
      <c r="I3412" t="s">
        <v>331</v>
      </c>
      <c r="K3412">
        <v>-0.69975067562641002</v>
      </c>
      <c r="L3412">
        <v>-9.5881774457982294E-2</v>
      </c>
      <c r="M3412">
        <v>-0.40821633339840252</v>
      </c>
      <c r="N3412">
        <v>0.48322147651006708</v>
      </c>
      <c r="O3412">
        <v>-5.3286329930946879E-3</v>
      </c>
      <c r="P3412">
        <v>-0.88957509572919602</v>
      </c>
      <c r="Q3412">
        <v>0.37513775212306</v>
      </c>
      <c r="R3412">
        <v>148</v>
      </c>
      <c r="S3412">
        <v>0</v>
      </c>
      <c r="T3412">
        <v>-0.8537488250915195</v>
      </c>
      <c r="U3412">
        <v>52</v>
      </c>
      <c r="V3412">
        <v>3008</v>
      </c>
      <c r="W3412">
        <v>149</v>
      </c>
    </row>
    <row r="3413" spans="1:23">
      <c r="A3413" t="s">
        <v>471</v>
      </c>
      <c r="B3413" t="str">
        <f t="shared" si="53"/>
        <v>completed_yoy_historical_new_high_3_-1</v>
      </c>
      <c r="C3413" t="s">
        <v>444</v>
      </c>
      <c r="D3413" t="s">
        <v>335</v>
      </c>
      <c r="E3413">
        <v>3</v>
      </c>
      <c r="F3413">
        <v>-1</v>
      </c>
      <c r="G3413">
        <v>1</v>
      </c>
      <c r="H3413" t="s">
        <v>330</v>
      </c>
      <c r="I3413" t="s">
        <v>331</v>
      </c>
      <c r="K3413">
        <v>0.7230140824948863</v>
      </c>
      <c r="L3413">
        <v>4.6635529876472008E-2</v>
      </c>
      <c r="M3413">
        <v>0.19855061214587449</v>
      </c>
      <c r="N3413">
        <v>0.50335570469798663</v>
      </c>
      <c r="O3413">
        <v>6.4164538538415677E-3</v>
      </c>
      <c r="P3413">
        <v>1.037356805187529</v>
      </c>
      <c r="Q3413">
        <v>0.30126148451021972</v>
      </c>
      <c r="R3413">
        <v>148</v>
      </c>
      <c r="S3413">
        <v>0</v>
      </c>
      <c r="T3413">
        <v>-0.47169049158427878</v>
      </c>
      <c r="U3413">
        <v>52</v>
      </c>
      <c r="V3413">
        <v>3008</v>
      </c>
      <c r="W3413">
        <v>149</v>
      </c>
    </row>
    <row r="3414" spans="1:23">
      <c r="A3414" t="s">
        <v>471</v>
      </c>
      <c r="B3414" t="str">
        <f t="shared" si="53"/>
        <v>sold_area_yoy_historical_new_high_3_1</v>
      </c>
      <c r="C3414" t="s">
        <v>346</v>
      </c>
      <c r="D3414" t="s">
        <v>335</v>
      </c>
      <c r="E3414">
        <v>3</v>
      </c>
      <c r="F3414">
        <v>1</v>
      </c>
      <c r="G3414">
        <v>-1</v>
      </c>
      <c r="H3414" t="s">
        <v>330</v>
      </c>
      <c r="I3414" t="s">
        <v>331</v>
      </c>
      <c r="K3414">
        <v>-0.37877543537590591</v>
      </c>
      <c r="L3414">
        <v>-3.9098053245646858E-2</v>
      </c>
      <c r="M3414">
        <v>-0.1664286233148573</v>
      </c>
      <c r="N3414">
        <v>0.46308724832214759</v>
      </c>
      <c r="O3414">
        <v>-2.0001684542845659E-4</v>
      </c>
      <c r="P3414">
        <v>-3.1414578964173587E-2</v>
      </c>
      <c r="Q3414">
        <v>0.97498123920941226</v>
      </c>
      <c r="R3414">
        <v>148</v>
      </c>
      <c r="S3414">
        <v>0</v>
      </c>
      <c r="T3414">
        <v>-0.77415939134996326</v>
      </c>
      <c r="U3414">
        <v>54</v>
      </c>
      <c r="V3414">
        <v>3008</v>
      </c>
      <c r="W3414">
        <v>149</v>
      </c>
    </row>
    <row r="3415" spans="1:23">
      <c r="A3415" t="s">
        <v>471</v>
      </c>
      <c r="B3415" t="str">
        <f t="shared" si="53"/>
        <v>sold_area_yoy_historical_new_high_3_-1</v>
      </c>
      <c r="C3415" t="s">
        <v>346</v>
      </c>
      <c r="D3415" t="s">
        <v>335</v>
      </c>
      <c r="E3415">
        <v>3</v>
      </c>
      <c r="F3415">
        <v>-1</v>
      </c>
      <c r="G3415">
        <v>-1</v>
      </c>
      <c r="H3415" t="s">
        <v>330</v>
      </c>
      <c r="I3415" t="s">
        <v>331</v>
      </c>
      <c r="K3415">
        <v>-0.16723541917839041</v>
      </c>
      <c r="L3415">
        <v>-1.521454789699273E-2</v>
      </c>
      <c r="M3415">
        <v>-6.4763742709782676E-2</v>
      </c>
      <c r="N3415">
        <v>0.53020134228187921</v>
      </c>
      <c r="O3415">
        <v>1.7598286575721529E-3</v>
      </c>
      <c r="P3415">
        <v>0.27660822155369408</v>
      </c>
      <c r="Q3415">
        <v>0.78246687008389548</v>
      </c>
      <c r="R3415">
        <v>148</v>
      </c>
      <c r="S3415">
        <v>0</v>
      </c>
      <c r="T3415">
        <v>-0.7408230289777743</v>
      </c>
      <c r="U3415">
        <v>54</v>
      </c>
      <c r="V3415">
        <v>3008</v>
      </c>
      <c r="W3415">
        <v>149</v>
      </c>
    </row>
    <row r="3416" spans="1:23">
      <c r="A3416" t="s">
        <v>471</v>
      </c>
      <c r="B3416" t="str">
        <f t="shared" si="53"/>
        <v>local_gov_budget_MA12_yoy_historical_new_high_3_1</v>
      </c>
      <c r="C3416" t="s">
        <v>389</v>
      </c>
      <c r="D3416" t="s">
        <v>335</v>
      </c>
      <c r="E3416">
        <v>3</v>
      </c>
      <c r="F3416">
        <v>1</v>
      </c>
      <c r="G3416">
        <v>-1</v>
      </c>
      <c r="H3416" t="s">
        <v>445</v>
      </c>
      <c r="I3416" t="s">
        <v>331</v>
      </c>
      <c r="K3416">
        <v>-1.391530674723895E-2</v>
      </c>
      <c r="L3416">
        <v>-1.255002768030256E-3</v>
      </c>
      <c r="M3416">
        <v>-5.392427508675815E-3</v>
      </c>
      <c r="N3416">
        <v>0.51798561151079137</v>
      </c>
      <c r="O3416">
        <v>2.7705429059614842E-3</v>
      </c>
      <c r="P3416">
        <v>0.42908353287178219</v>
      </c>
      <c r="Q3416">
        <v>0.66853154114970703</v>
      </c>
      <c r="R3416">
        <v>138</v>
      </c>
      <c r="S3416">
        <v>0</v>
      </c>
      <c r="T3416">
        <v>-0.70332580028661129</v>
      </c>
      <c r="U3416">
        <v>43</v>
      </c>
      <c r="V3416">
        <v>2812</v>
      </c>
      <c r="W3416">
        <v>139</v>
      </c>
    </row>
    <row r="3417" spans="1:23">
      <c r="A3417" t="s">
        <v>471</v>
      </c>
      <c r="B3417" t="str">
        <f t="shared" si="53"/>
        <v>local_gov_budget_MA12_yoy_historical_new_high_3_-1</v>
      </c>
      <c r="C3417" t="s">
        <v>389</v>
      </c>
      <c r="D3417" t="s">
        <v>335</v>
      </c>
      <c r="E3417">
        <v>3</v>
      </c>
      <c r="F3417">
        <v>-1</v>
      </c>
      <c r="G3417">
        <v>-1</v>
      </c>
      <c r="H3417" t="s">
        <v>445</v>
      </c>
      <c r="I3417" t="s">
        <v>331</v>
      </c>
      <c r="K3417">
        <v>-0.44606647183737691</v>
      </c>
      <c r="L3417">
        <v>-5.1560313025052602E-2</v>
      </c>
      <c r="M3417">
        <v>-0.22154154348887201</v>
      </c>
      <c r="N3417">
        <v>0.47482014388489208</v>
      </c>
      <c r="O3417">
        <v>-1.4120535442477609E-3</v>
      </c>
      <c r="P3417">
        <v>-0.2201306829801678</v>
      </c>
      <c r="Q3417">
        <v>0.82609469035873628</v>
      </c>
      <c r="R3417">
        <v>138</v>
      </c>
      <c r="S3417">
        <v>0</v>
      </c>
      <c r="T3417">
        <v>-0.85149066586930089</v>
      </c>
      <c r="U3417">
        <v>43</v>
      </c>
      <c r="V3417">
        <v>2812</v>
      </c>
      <c r="W3417">
        <v>139</v>
      </c>
    </row>
    <row r="3418" spans="1:23">
      <c r="A3418" t="s">
        <v>471</v>
      </c>
      <c r="B3418" t="str">
        <f t="shared" si="53"/>
        <v>newstarts_area_ytd_yoy_historical_new_high_3_1</v>
      </c>
      <c r="C3418" t="s">
        <v>446</v>
      </c>
      <c r="D3418" t="s">
        <v>335</v>
      </c>
      <c r="E3418">
        <v>3</v>
      </c>
      <c r="F3418">
        <v>1</v>
      </c>
      <c r="G3418">
        <v>1</v>
      </c>
      <c r="H3418" t="s">
        <v>330</v>
      </c>
      <c r="I3418" t="s">
        <v>331</v>
      </c>
      <c r="K3418">
        <v>0.48096680604716791</v>
      </c>
      <c r="L3418">
        <v>3.3445805025093422E-2</v>
      </c>
      <c r="M3418">
        <v>0.142386726889179</v>
      </c>
      <c r="N3418">
        <v>0.51006711409395977</v>
      </c>
      <c r="O3418">
        <v>5.6008976871720247E-3</v>
      </c>
      <c r="P3418">
        <v>0.87855213976818813</v>
      </c>
      <c r="Q3418">
        <v>0.38106825446472042</v>
      </c>
      <c r="R3418">
        <v>148</v>
      </c>
      <c r="S3418">
        <v>0</v>
      </c>
      <c r="T3418">
        <v>-0.68186651884641958</v>
      </c>
      <c r="U3418">
        <v>39</v>
      </c>
      <c r="V3418">
        <v>3008</v>
      </c>
      <c r="W3418">
        <v>149</v>
      </c>
    </row>
    <row r="3419" spans="1:23">
      <c r="A3419" t="s">
        <v>471</v>
      </c>
      <c r="B3419" t="str">
        <f t="shared" si="53"/>
        <v>newstarts_area_ytd_yoy_historical_new_high_3_-1</v>
      </c>
      <c r="C3419" t="s">
        <v>446</v>
      </c>
      <c r="D3419" t="s">
        <v>335</v>
      </c>
      <c r="E3419">
        <v>3</v>
      </c>
      <c r="F3419">
        <v>-1</v>
      </c>
      <c r="G3419">
        <v>1</v>
      </c>
      <c r="H3419" t="s">
        <v>330</v>
      </c>
      <c r="I3419" t="s">
        <v>331</v>
      </c>
      <c r="K3419">
        <v>-0.65067831902587581</v>
      </c>
      <c r="L3419">
        <v>-8.4342639488319104E-2</v>
      </c>
      <c r="M3419">
        <v>-0.35906662629066838</v>
      </c>
      <c r="N3419">
        <v>0.47651006711409388</v>
      </c>
      <c r="O3419">
        <v>-4.1175744044087258E-3</v>
      </c>
      <c r="P3419">
        <v>-0.65872826128160145</v>
      </c>
      <c r="Q3419">
        <v>0.51109378806816164</v>
      </c>
      <c r="R3419">
        <v>148</v>
      </c>
      <c r="S3419">
        <v>0</v>
      </c>
      <c r="T3419">
        <v>-0.85515693796190595</v>
      </c>
      <c r="U3419">
        <v>39</v>
      </c>
      <c r="V3419">
        <v>3008</v>
      </c>
      <c r="W3419">
        <v>149</v>
      </c>
    </row>
    <row r="3420" spans="1:23">
      <c r="A3420" t="s">
        <v>471</v>
      </c>
      <c r="B3420" t="str">
        <f t="shared" si="53"/>
        <v>completed_area_ytd_yoy_historical_new_high_3_1</v>
      </c>
      <c r="C3420" t="s">
        <v>447</v>
      </c>
      <c r="D3420" t="s">
        <v>335</v>
      </c>
      <c r="E3420">
        <v>3</v>
      </c>
      <c r="F3420">
        <v>1</v>
      </c>
      <c r="G3420">
        <v>1</v>
      </c>
      <c r="H3420" t="s">
        <v>330</v>
      </c>
      <c r="I3420" t="s">
        <v>331</v>
      </c>
      <c r="K3420">
        <v>8.6152145363143529E-2</v>
      </c>
      <c r="L3420">
        <v>6.9474297045910571E-3</v>
      </c>
      <c r="M3420">
        <v>2.957421713975766E-2</v>
      </c>
      <c r="N3420">
        <v>0.48993288590604028</v>
      </c>
      <c r="O3420">
        <v>3.3397304448286708E-3</v>
      </c>
      <c r="P3420">
        <v>0.54072910982638245</v>
      </c>
      <c r="Q3420">
        <v>0.5895071892271273</v>
      </c>
      <c r="R3420">
        <v>148</v>
      </c>
      <c r="S3420">
        <v>0</v>
      </c>
      <c r="T3420">
        <v>-0.68075208663342446</v>
      </c>
      <c r="U3420">
        <v>42</v>
      </c>
      <c r="V3420">
        <v>3008</v>
      </c>
      <c r="W3420">
        <v>149</v>
      </c>
    </row>
    <row r="3421" spans="1:23">
      <c r="A3421" t="s">
        <v>471</v>
      </c>
      <c r="B3421" t="str">
        <f t="shared" si="53"/>
        <v>completed_area_ytd_yoy_historical_new_high_3_-1</v>
      </c>
      <c r="C3421" t="s">
        <v>447</v>
      </c>
      <c r="D3421" t="s">
        <v>335</v>
      </c>
      <c r="E3421">
        <v>3</v>
      </c>
      <c r="F3421">
        <v>-1</v>
      </c>
      <c r="G3421">
        <v>1</v>
      </c>
      <c r="H3421" t="s">
        <v>330</v>
      </c>
      <c r="I3421" t="s">
        <v>331</v>
      </c>
      <c r="K3421">
        <v>-0.52370041677511991</v>
      </c>
      <c r="L3421">
        <v>-6.0246612537898203E-2</v>
      </c>
      <c r="M3421">
        <v>-0.25646123485829869</v>
      </c>
      <c r="N3421">
        <v>0.48993288590604028</v>
      </c>
      <c r="O3421">
        <v>-2.2095804997364012E-3</v>
      </c>
      <c r="P3421">
        <v>-0.36354276570778621</v>
      </c>
      <c r="Q3421">
        <v>0.71671824063558565</v>
      </c>
      <c r="R3421">
        <v>148</v>
      </c>
      <c r="S3421">
        <v>0</v>
      </c>
      <c r="T3421">
        <v>-0.65891483226472303</v>
      </c>
      <c r="U3421">
        <v>42</v>
      </c>
      <c r="V3421">
        <v>3008</v>
      </c>
      <c r="W3421">
        <v>149</v>
      </c>
    </row>
    <row r="3422" spans="1:23">
      <c r="A3422" t="s">
        <v>471</v>
      </c>
      <c r="B3422" t="str">
        <f t="shared" si="53"/>
        <v>sold_area_ytd_yoy_historical_new_high_3_1</v>
      </c>
      <c r="C3422" t="s">
        <v>392</v>
      </c>
      <c r="D3422" t="s">
        <v>335</v>
      </c>
      <c r="E3422">
        <v>3</v>
      </c>
      <c r="F3422">
        <v>1</v>
      </c>
      <c r="G3422">
        <v>-1</v>
      </c>
      <c r="H3422" t="s">
        <v>330</v>
      </c>
      <c r="I3422" t="s">
        <v>331</v>
      </c>
      <c r="K3422">
        <v>-0.38911958120627549</v>
      </c>
      <c r="L3422">
        <v>-4.0448829666811632E-2</v>
      </c>
      <c r="M3422">
        <v>-0.1721786995309095</v>
      </c>
      <c r="N3422">
        <v>0.44295302013422821</v>
      </c>
      <c r="O3422">
        <v>-5.1584193457111154E-4</v>
      </c>
      <c r="P3422">
        <v>-8.3792144004503188E-2</v>
      </c>
      <c r="Q3422">
        <v>0.93333492483788016</v>
      </c>
      <c r="R3422">
        <v>148</v>
      </c>
      <c r="S3422">
        <v>0</v>
      </c>
      <c r="T3422">
        <v>-0.73132437564703467</v>
      </c>
      <c r="U3422">
        <v>27</v>
      </c>
      <c r="V3422">
        <v>3008</v>
      </c>
      <c r="W3422">
        <v>149</v>
      </c>
    </row>
    <row r="3423" spans="1:23">
      <c r="A3423" t="s">
        <v>471</v>
      </c>
      <c r="B3423" t="str">
        <f t="shared" si="53"/>
        <v>sold_area_ytd_yoy_historical_new_high_3_-1</v>
      </c>
      <c r="C3423" t="s">
        <v>392</v>
      </c>
      <c r="D3423" t="s">
        <v>335</v>
      </c>
      <c r="E3423">
        <v>3</v>
      </c>
      <c r="F3423">
        <v>-1</v>
      </c>
      <c r="G3423">
        <v>-1</v>
      </c>
      <c r="H3423" t="s">
        <v>330</v>
      </c>
      <c r="I3423" t="s">
        <v>331</v>
      </c>
      <c r="K3423">
        <v>-0.1531340697139584</v>
      </c>
      <c r="L3423">
        <v>-1.3828248750335059E-2</v>
      </c>
      <c r="M3423">
        <v>-5.8862763304525827E-2</v>
      </c>
      <c r="N3423">
        <v>0.53691275167785235</v>
      </c>
      <c r="O3423">
        <v>1.685080666637078E-3</v>
      </c>
      <c r="P3423">
        <v>0.27393338358985209</v>
      </c>
      <c r="Q3423">
        <v>0.78451776195747991</v>
      </c>
      <c r="R3423">
        <v>148</v>
      </c>
      <c r="S3423">
        <v>0</v>
      </c>
      <c r="T3423">
        <v>-0.6462835114645753</v>
      </c>
      <c r="U3423">
        <v>27</v>
      </c>
      <c r="V3423">
        <v>3008</v>
      </c>
      <c r="W3423">
        <v>149</v>
      </c>
    </row>
    <row r="3424" spans="1:23">
      <c r="A3424" t="s">
        <v>471</v>
      </c>
      <c r="B3424" t="str">
        <f t="shared" si="53"/>
        <v>CN_BOND_1Y_historical_new_high_3_1</v>
      </c>
      <c r="C3424" t="s">
        <v>448</v>
      </c>
      <c r="D3424" t="s">
        <v>335</v>
      </c>
      <c r="E3424">
        <v>3</v>
      </c>
      <c r="F3424">
        <v>1</v>
      </c>
      <c r="G3424">
        <v>-1</v>
      </c>
      <c r="H3424" t="s">
        <v>330</v>
      </c>
      <c r="I3424" t="s">
        <v>331</v>
      </c>
      <c r="K3424">
        <v>7.1037951986923087E-2</v>
      </c>
      <c r="L3424">
        <v>5.7659989657548039E-3</v>
      </c>
      <c r="M3424">
        <v>2.454496620415339E-2</v>
      </c>
      <c r="N3424">
        <v>0.53691275167785235</v>
      </c>
      <c r="O3424">
        <v>3.229471620459693E-3</v>
      </c>
      <c r="P3424">
        <v>0.531975367708724</v>
      </c>
      <c r="Q3424">
        <v>0.59554070750379573</v>
      </c>
      <c r="R3424">
        <v>148</v>
      </c>
      <c r="S3424">
        <v>0</v>
      </c>
      <c r="T3424">
        <v>-0.64775143606228236</v>
      </c>
      <c r="U3424">
        <v>31</v>
      </c>
      <c r="V3424">
        <v>3008</v>
      </c>
      <c r="W3424">
        <v>149</v>
      </c>
    </row>
    <row r="3425" spans="1:23">
      <c r="A3425" t="s">
        <v>471</v>
      </c>
      <c r="B3425" t="str">
        <f t="shared" si="53"/>
        <v>CN_BOND_1Y_historical_new_high_3_-1</v>
      </c>
      <c r="C3425" t="s">
        <v>448</v>
      </c>
      <c r="D3425" t="s">
        <v>335</v>
      </c>
      <c r="E3425">
        <v>3</v>
      </c>
      <c r="F3425">
        <v>-1</v>
      </c>
      <c r="G3425">
        <v>-1</v>
      </c>
      <c r="H3425" t="s">
        <v>330</v>
      </c>
      <c r="I3425" t="s">
        <v>331</v>
      </c>
      <c r="K3425">
        <v>-0.5169790078908536</v>
      </c>
      <c r="L3425">
        <v>-5.914272401908327E-2</v>
      </c>
      <c r="M3425">
        <v>-0.25176143299566811</v>
      </c>
      <c r="N3425">
        <v>0.44966442953020141</v>
      </c>
      <c r="O3425">
        <v>-2.0805173682977409E-3</v>
      </c>
      <c r="P3425">
        <v>-0.33513003661936752</v>
      </c>
      <c r="Q3425">
        <v>0.73800152866925173</v>
      </c>
      <c r="R3425">
        <v>148</v>
      </c>
      <c r="S3425">
        <v>0</v>
      </c>
      <c r="T3425">
        <v>-0.74362534824860116</v>
      </c>
      <c r="U3425">
        <v>31</v>
      </c>
      <c r="V3425">
        <v>3008</v>
      </c>
      <c r="W3425">
        <v>149</v>
      </c>
    </row>
    <row r="3426" spans="1:23">
      <c r="A3426" t="s">
        <v>471</v>
      </c>
      <c r="B3426" t="str">
        <f t="shared" si="53"/>
        <v>CN_BOND_10Y_historical_new_high_3_1</v>
      </c>
      <c r="C3426" t="s">
        <v>449</v>
      </c>
      <c r="D3426" t="s">
        <v>335</v>
      </c>
      <c r="E3426">
        <v>3</v>
      </c>
      <c r="F3426">
        <v>1</v>
      </c>
      <c r="G3426">
        <v>-1</v>
      </c>
      <c r="H3426" t="s">
        <v>330</v>
      </c>
      <c r="I3426" t="s">
        <v>331</v>
      </c>
      <c r="K3426">
        <v>-0.72680826973408341</v>
      </c>
      <c r="L3426">
        <v>-0.103006760917112</v>
      </c>
      <c r="M3426">
        <v>-0.43857017446210173</v>
      </c>
      <c r="N3426">
        <v>0.46979865771812079</v>
      </c>
      <c r="O3426">
        <v>-6.0227419776284668E-3</v>
      </c>
      <c r="P3426">
        <v>-1.023353534932443</v>
      </c>
      <c r="Q3426">
        <v>0.30781050873241761</v>
      </c>
      <c r="R3426">
        <v>148</v>
      </c>
      <c r="S3426">
        <v>0</v>
      </c>
      <c r="T3426">
        <v>-0.85787729057145545</v>
      </c>
      <c r="U3426">
        <v>43</v>
      </c>
      <c r="V3426">
        <v>3008</v>
      </c>
      <c r="W3426">
        <v>149</v>
      </c>
    </row>
    <row r="3427" spans="1:23">
      <c r="A3427" t="s">
        <v>471</v>
      </c>
      <c r="B3427" t="str">
        <f t="shared" si="53"/>
        <v>CN_BOND_10Y_historical_new_high_3_-1</v>
      </c>
      <c r="C3427" t="s">
        <v>449</v>
      </c>
      <c r="D3427" t="s">
        <v>335</v>
      </c>
      <c r="E3427">
        <v>3</v>
      </c>
      <c r="F3427">
        <v>-1</v>
      </c>
      <c r="G3427">
        <v>-1</v>
      </c>
      <c r="H3427" t="s">
        <v>330</v>
      </c>
      <c r="I3427" t="s">
        <v>331</v>
      </c>
      <c r="K3427">
        <v>0.89366571840120246</v>
      </c>
      <c r="L3427">
        <v>5.4949153271938167E-2</v>
      </c>
      <c r="M3427">
        <v>0.23395609688582319</v>
      </c>
      <c r="N3427">
        <v>0.52348993288590606</v>
      </c>
      <c r="O3427">
        <v>7.0121558334608767E-3</v>
      </c>
      <c r="P3427">
        <v>1.1361630870185531</v>
      </c>
      <c r="Q3427">
        <v>0.25772471381875139</v>
      </c>
      <c r="R3427">
        <v>148</v>
      </c>
      <c r="S3427">
        <v>0</v>
      </c>
      <c r="T3427">
        <v>-0.55493798859008259</v>
      </c>
      <c r="U3427">
        <v>43</v>
      </c>
      <c r="V3427">
        <v>3008</v>
      </c>
      <c r="W3427">
        <v>149</v>
      </c>
    </row>
    <row r="3428" spans="1:23">
      <c r="A3428" t="s">
        <v>471</v>
      </c>
      <c r="B3428" t="str">
        <f t="shared" si="53"/>
        <v>TERM_SPREAD_historical_new_high_3_1</v>
      </c>
      <c r="C3428" t="s">
        <v>450</v>
      </c>
      <c r="D3428" t="s">
        <v>335</v>
      </c>
      <c r="E3428">
        <v>3</v>
      </c>
      <c r="F3428">
        <v>1</v>
      </c>
      <c r="G3428">
        <v>1</v>
      </c>
      <c r="H3428" t="s">
        <v>330</v>
      </c>
      <c r="I3428" t="s">
        <v>331</v>
      </c>
      <c r="K3428">
        <v>-0.50226938273338317</v>
      </c>
      <c r="L3428">
        <v>-5.6775183358445003E-2</v>
      </c>
      <c r="M3428">
        <v>-0.24168177552146569</v>
      </c>
      <c r="N3428">
        <v>0.49664429530201343</v>
      </c>
      <c r="O3428">
        <v>-1.615554237491684E-3</v>
      </c>
      <c r="P3428">
        <v>-0.25240745674561083</v>
      </c>
      <c r="Q3428">
        <v>0.8010763413744828</v>
      </c>
      <c r="R3428">
        <v>148</v>
      </c>
      <c r="S3428">
        <v>0</v>
      </c>
      <c r="T3428">
        <v>-0.64484554184544263</v>
      </c>
      <c r="U3428">
        <v>55</v>
      </c>
      <c r="V3428">
        <v>3008</v>
      </c>
      <c r="W3428">
        <v>149</v>
      </c>
    </row>
    <row r="3429" spans="1:23">
      <c r="A3429" t="s">
        <v>471</v>
      </c>
      <c r="B3429" t="str">
        <f t="shared" si="53"/>
        <v>TERM_SPREAD_historical_new_high_3_-1</v>
      </c>
      <c r="C3429" t="s">
        <v>450</v>
      </c>
      <c r="D3429" t="s">
        <v>335</v>
      </c>
      <c r="E3429">
        <v>3</v>
      </c>
      <c r="F3429">
        <v>-1</v>
      </c>
      <c r="G3429">
        <v>1</v>
      </c>
      <c r="H3429" t="s">
        <v>330</v>
      </c>
      <c r="I3429" t="s">
        <v>331</v>
      </c>
      <c r="K3429">
        <v>3.9385153753068503E-2</v>
      </c>
      <c r="L3429">
        <v>3.24147686282994E-3</v>
      </c>
      <c r="M3429">
        <v>1.379838579427437E-2</v>
      </c>
      <c r="N3429">
        <v>0.49664429530201343</v>
      </c>
      <c r="O3429">
        <v>3.336964916554286E-3</v>
      </c>
      <c r="P3429">
        <v>0.51371878422169281</v>
      </c>
      <c r="Q3429">
        <v>0.60821472471466298</v>
      </c>
      <c r="R3429">
        <v>148</v>
      </c>
      <c r="S3429">
        <v>0</v>
      </c>
      <c r="T3429">
        <v>-0.60632637025533576</v>
      </c>
      <c r="U3429">
        <v>55</v>
      </c>
      <c r="V3429">
        <v>3008</v>
      </c>
      <c r="W3429">
        <v>149</v>
      </c>
    </row>
    <row r="3430" spans="1:23">
      <c r="A3430" t="s">
        <v>471</v>
      </c>
      <c r="B3430" t="str">
        <f t="shared" si="53"/>
        <v>US_BOND_5Y_historical_new_high_3_1</v>
      </c>
      <c r="C3430" t="s">
        <v>338</v>
      </c>
      <c r="D3430" t="s">
        <v>335</v>
      </c>
      <c r="E3430">
        <v>3</v>
      </c>
      <c r="F3430">
        <v>1</v>
      </c>
      <c r="G3430">
        <v>1</v>
      </c>
      <c r="H3430" t="s">
        <v>330</v>
      </c>
      <c r="I3430" t="s">
        <v>331</v>
      </c>
      <c r="K3430">
        <v>0.56678690112550134</v>
      </c>
      <c r="L3430">
        <v>3.8334461737211223E-2</v>
      </c>
      <c r="M3430">
        <v>0.1632022917408848</v>
      </c>
      <c r="N3430">
        <v>0.55033557046979864</v>
      </c>
      <c r="O3430">
        <v>5.596009597262413E-3</v>
      </c>
      <c r="P3430">
        <v>0.95381406414664105</v>
      </c>
      <c r="Q3430">
        <v>0.34173301055144678</v>
      </c>
      <c r="R3430">
        <v>148</v>
      </c>
      <c r="S3430">
        <v>0</v>
      </c>
      <c r="T3430">
        <v>-0.53763348703959268</v>
      </c>
      <c r="U3430">
        <v>54</v>
      </c>
      <c r="V3430">
        <v>3008</v>
      </c>
      <c r="W3430">
        <v>149</v>
      </c>
    </row>
    <row r="3431" spans="1:23">
      <c r="A3431" t="s">
        <v>471</v>
      </c>
      <c r="B3431" t="str">
        <f t="shared" si="53"/>
        <v>US_BOND_5Y_historical_new_high_3_-1</v>
      </c>
      <c r="C3431" t="s">
        <v>338</v>
      </c>
      <c r="D3431" t="s">
        <v>335</v>
      </c>
      <c r="E3431">
        <v>3</v>
      </c>
      <c r="F3431">
        <v>-1</v>
      </c>
      <c r="G3431">
        <v>1</v>
      </c>
      <c r="H3431" t="s">
        <v>330</v>
      </c>
      <c r="I3431" t="s">
        <v>331</v>
      </c>
      <c r="K3431">
        <v>-0.66981226752429357</v>
      </c>
      <c r="L3431">
        <v>-8.865371136970257E-2</v>
      </c>
      <c r="M3431">
        <v>-0.37742772980755968</v>
      </c>
      <c r="N3431">
        <v>0.44295302013422821</v>
      </c>
      <c r="O3431">
        <v>-4.7923074287645464E-3</v>
      </c>
      <c r="P3431">
        <v>-0.79878402573577689</v>
      </c>
      <c r="Q3431">
        <v>0.42569564227034479</v>
      </c>
      <c r="R3431">
        <v>148</v>
      </c>
      <c r="S3431">
        <v>0</v>
      </c>
      <c r="T3431">
        <v>-0.73017917958494216</v>
      </c>
      <c r="U3431">
        <v>54</v>
      </c>
      <c r="V3431">
        <v>3008</v>
      </c>
      <c r="W3431">
        <v>149</v>
      </c>
    </row>
    <row r="3432" spans="1:23">
      <c r="A3432" t="s">
        <v>471</v>
      </c>
      <c r="B3432" t="str">
        <f t="shared" si="53"/>
        <v>US_BOND_10Y_historical_new_high_3_1</v>
      </c>
      <c r="C3432" t="s">
        <v>336</v>
      </c>
      <c r="D3432" t="s">
        <v>335</v>
      </c>
      <c r="E3432">
        <v>3</v>
      </c>
      <c r="F3432">
        <v>1</v>
      </c>
      <c r="G3432">
        <v>1</v>
      </c>
      <c r="H3432" t="s">
        <v>330</v>
      </c>
      <c r="I3432" t="s">
        <v>331</v>
      </c>
      <c r="K3432">
        <v>1.2150132996881811</v>
      </c>
      <c r="L3432">
        <v>6.8893543702622351E-2</v>
      </c>
      <c r="M3432">
        <v>0.29335089342781973</v>
      </c>
      <c r="N3432">
        <v>0.55704697986577179</v>
      </c>
      <c r="O3432">
        <v>8.0231842539984742E-3</v>
      </c>
      <c r="P3432">
        <v>1.3339606105071531</v>
      </c>
      <c r="Q3432">
        <v>0.18426585550762489</v>
      </c>
      <c r="R3432">
        <v>148</v>
      </c>
      <c r="S3432">
        <v>0</v>
      </c>
      <c r="T3432">
        <v>-0.45245487595393302</v>
      </c>
      <c r="U3432">
        <v>52</v>
      </c>
      <c r="V3432">
        <v>3008</v>
      </c>
      <c r="W3432">
        <v>149</v>
      </c>
    </row>
    <row r="3433" spans="1:23">
      <c r="A3433" t="s">
        <v>471</v>
      </c>
      <c r="B3433" t="str">
        <f t="shared" si="53"/>
        <v>US_BOND_10Y_historical_new_high_3_-1</v>
      </c>
      <c r="C3433" t="s">
        <v>336</v>
      </c>
      <c r="D3433" t="s">
        <v>335</v>
      </c>
      <c r="E3433">
        <v>3</v>
      </c>
      <c r="F3433">
        <v>-1</v>
      </c>
      <c r="G3433">
        <v>1</v>
      </c>
      <c r="H3433" t="s">
        <v>330</v>
      </c>
      <c r="I3433" t="s">
        <v>331</v>
      </c>
      <c r="K3433">
        <v>-0.7664421183258362</v>
      </c>
      <c r="L3433">
        <v>-0.1147086034562004</v>
      </c>
      <c r="M3433">
        <v>-0.48843287047307188</v>
      </c>
      <c r="N3433">
        <v>0.43624161073825501</v>
      </c>
      <c r="O3433">
        <v>-6.9970591627086911E-3</v>
      </c>
      <c r="P3433">
        <v>-1.1526232472602229</v>
      </c>
      <c r="Q3433">
        <v>0.25092334805964162</v>
      </c>
      <c r="R3433">
        <v>148</v>
      </c>
      <c r="S3433">
        <v>0</v>
      </c>
      <c r="T3433">
        <v>-0.83583281863286252</v>
      </c>
      <c r="U3433">
        <v>52</v>
      </c>
      <c r="V3433">
        <v>3008</v>
      </c>
      <c r="W3433">
        <v>149</v>
      </c>
    </row>
    <row r="3434" spans="1:23">
      <c r="A3434" t="s">
        <v>471</v>
      </c>
      <c r="B3434" t="str">
        <f t="shared" si="53"/>
        <v>CNY_INDEX_historical_new_high_3_1</v>
      </c>
      <c r="C3434" t="s">
        <v>388</v>
      </c>
      <c r="D3434" t="s">
        <v>335</v>
      </c>
      <c r="E3434">
        <v>3</v>
      </c>
      <c r="F3434">
        <v>1</v>
      </c>
      <c r="G3434">
        <v>-1</v>
      </c>
      <c r="H3434" t="s">
        <v>451</v>
      </c>
      <c r="I3434" t="s">
        <v>331</v>
      </c>
      <c r="K3434">
        <v>-0.68277886292334156</v>
      </c>
      <c r="L3434">
        <v>-0.1221438682997877</v>
      </c>
      <c r="M3434">
        <v>-0.55782074126731906</v>
      </c>
      <c r="N3434">
        <v>0.41818181818181821</v>
      </c>
      <c r="O3434">
        <v>-8.311425316095666E-3</v>
      </c>
      <c r="P3434">
        <v>-1.3592047507537921</v>
      </c>
      <c r="Q3434">
        <v>0.17688727630348319</v>
      </c>
      <c r="R3434">
        <v>109</v>
      </c>
      <c r="S3434">
        <v>0</v>
      </c>
      <c r="T3434">
        <v>-0.73219434403969286</v>
      </c>
      <c r="U3434">
        <v>35</v>
      </c>
      <c r="V3434">
        <v>2221</v>
      </c>
      <c r="W3434">
        <v>110</v>
      </c>
    </row>
    <row r="3435" spans="1:23">
      <c r="A3435" t="s">
        <v>471</v>
      </c>
      <c r="B3435" t="str">
        <f t="shared" si="53"/>
        <v>CNY_INDEX_historical_new_high_3_-1</v>
      </c>
      <c r="C3435" t="s">
        <v>388</v>
      </c>
      <c r="D3435" t="s">
        <v>335</v>
      </c>
      <c r="E3435">
        <v>3</v>
      </c>
      <c r="F3435">
        <v>-1</v>
      </c>
      <c r="G3435">
        <v>-1</v>
      </c>
      <c r="H3435" t="s">
        <v>451</v>
      </c>
      <c r="I3435" t="s">
        <v>331</v>
      </c>
      <c r="K3435">
        <v>1.0647285299302851</v>
      </c>
      <c r="L3435">
        <v>8.573817567208275E-2</v>
      </c>
      <c r="M3435">
        <v>0.39155901457880993</v>
      </c>
      <c r="N3435">
        <v>0.57272727272727275</v>
      </c>
      <c r="O3435">
        <v>8.7774852723478732E-3</v>
      </c>
      <c r="P3435">
        <v>1.378494014020051</v>
      </c>
      <c r="Q3435">
        <v>0.17087356244308299</v>
      </c>
      <c r="R3435">
        <v>109</v>
      </c>
      <c r="S3435">
        <v>0</v>
      </c>
      <c r="T3435">
        <v>-0.49425936976043278</v>
      </c>
      <c r="U3435">
        <v>35</v>
      </c>
      <c r="V3435">
        <v>2221</v>
      </c>
      <c r="W3435">
        <v>110</v>
      </c>
    </row>
    <row r="3436" spans="1:23">
      <c r="A3436" t="s">
        <v>471</v>
      </c>
      <c r="B3436" t="str">
        <f t="shared" si="53"/>
        <v>USD_INDEX_historical_new_high_3_1</v>
      </c>
      <c r="C3436" t="s">
        <v>452</v>
      </c>
      <c r="D3436" t="s">
        <v>335</v>
      </c>
      <c r="E3436">
        <v>3</v>
      </c>
      <c r="F3436">
        <v>1</v>
      </c>
      <c r="G3436">
        <v>1</v>
      </c>
      <c r="H3436" t="s">
        <v>330</v>
      </c>
      <c r="I3436" t="s">
        <v>331</v>
      </c>
      <c r="K3436">
        <v>-0.47249115973844952</v>
      </c>
      <c r="L3436">
        <v>-5.2172394467395737E-2</v>
      </c>
      <c r="M3436">
        <v>-0.22208635631899179</v>
      </c>
      <c r="N3436">
        <v>0.48993288590604028</v>
      </c>
      <c r="O3436">
        <v>-1.5454426473590029E-3</v>
      </c>
      <c r="P3436">
        <v>-0.25463554727889642</v>
      </c>
      <c r="Q3436">
        <v>0.79935807211406784</v>
      </c>
      <c r="R3436">
        <v>148</v>
      </c>
      <c r="S3436">
        <v>0</v>
      </c>
      <c r="T3436">
        <v>-0.85423112955263536</v>
      </c>
      <c r="U3436">
        <v>49</v>
      </c>
      <c r="V3436">
        <v>3008</v>
      </c>
      <c r="W3436">
        <v>149</v>
      </c>
    </row>
    <row r="3437" spans="1:23">
      <c r="A3437" t="s">
        <v>471</v>
      </c>
      <c r="B3437" t="str">
        <f t="shared" si="53"/>
        <v>USD_INDEX_historical_new_high_3_-1</v>
      </c>
      <c r="C3437" t="s">
        <v>452</v>
      </c>
      <c r="D3437" t="s">
        <v>335</v>
      </c>
      <c r="E3437">
        <v>3</v>
      </c>
      <c r="F3437">
        <v>-1</v>
      </c>
      <c r="G3437">
        <v>1</v>
      </c>
      <c r="H3437" t="s">
        <v>330</v>
      </c>
      <c r="I3437" t="s">
        <v>331</v>
      </c>
      <c r="K3437">
        <v>-1.92888257592666E-2</v>
      </c>
      <c r="L3437">
        <v>-1.630409857697912E-3</v>
      </c>
      <c r="M3437">
        <v>-6.9402945427198747E-3</v>
      </c>
      <c r="N3437">
        <v>0.50335570469798663</v>
      </c>
      <c r="O3437">
        <v>2.6133924169452869E-3</v>
      </c>
      <c r="P3437">
        <v>0.42697208094858202</v>
      </c>
      <c r="Q3437">
        <v>0.67002014730896398</v>
      </c>
      <c r="R3437">
        <v>148</v>
      </c>
      <c r="S3437">
        <v>0</v>
      </c>
      <c r="T3437">
        <v>-0.71644363404445577</v>
      </c>
      <c r="U3437">
        <v>49</v>
      </c>
      <c r="V3437">
        <v>3008</v>
      </c>
      <c r="W3437">
        <v>149</v>
      </c>
    </row>
    <row r="3438" spans="1:23">
      <c r="A3438" t="s">
        <v>471</v>
      </c>
      <c r="B3438" t="str">
        <f t="shared" si="53"/>
        <v>DR007_historical_new_high_3_1</v>
      </c>
      <c r="C3438" t="s">
        <v>387</v>
      </c>
      <c r="D3438" t="s">
        <v>335</v>
      </c>
      <c r="E3438">
        <v>3</v>
      </c>
      <c r="F3438">
        <v>1</v>
      </c>
      <c r="G3438">
        <v>1</v>
      </c>
      <c r="H3438" t="s">
        <v>330</v>
      </c>
      <c r="I3438" t="s">
        <v>331</v>
      </c>
      <c r="K3438">
        <v>7.7425555582037786E-2</v>
      </c>
      <c r="L3438">
        <v>6.2671505255968976E-3</v>
      </c>
      <c r="M3438">
        <v>2.6678321928016471E-2</v>
      </c>
      <c r="N3438">
        <v>0.55704697986577179</v>
      </c>
      <c r="O3438">
        <v>3.1786934538202772E-3</v>
      </c>
      <c r="P3438">
        <v>0.53309664490770259</v>
      </c>
      <c r="Q3438">
        <v>0.59476627979714092</v>
      </c>
      <c r="R3438">
        <v>148</v>
      </c>
      <c r="S3438">
        <v>0</v>
      </c>
      <c r="T3438">
        <v>-0.63677330452909342</v>
      </c>
      <c r="U3438">
        <v>43</v>
      </c>
      <c r="V3438">
        <v>3008</v>
      </c>
      <c r="W3438">
        <v>149</v>
      </c>
    </row>
    <row r="3439" spans="1:23">
      <c r="A3439" t="s">
        <v>471</v>
      </c>
      <c r="B3439" t="str">
        <f t="shared" si="53"/>
        <v>DR007_historical_new_high_3_-1</v>
      </c>
      <c r="C3439" t="s">
        <v>387</v>
      </c>
      <c r="D3439" t="s">
        <v>335</v>
      </c>
      <c r="E3439">
        <v>3</v>
      </c>
      <c r="F3439">
        <v>-1</v>
      </c>
      <c r="G3439">
        <v>1</v>
      </c>
      <c r="H3439" t="s">
        <v>330</v>
      </c>
      <c r="I3439" t="s">
        <v>331</v>
      </c>
      <c r="K3439">
        <v>-0.5198426364819233</v>
      </c>
      <c r="L3439">
        <v>-5.9611299477599133E-2</v>
      </c>
      <c r="M3439">
        <v>-0.2537563812318554</v>
      </c>
      <c r="N3439">
        <v>0.42281879194630873</v>
      </c>
      <c r="O3439">
        <v>-2.191635523425607E-3</v>
      </c>
      <c r="P3439">
        <v>-0.35708914886329191</v>
      </c>
      <c r="Q3439">
        <v>0.72153371677562372</v>
      </c>
      <c r="R3439">
        <v>148</v>
      </c>
      <c r="S3439">
        <v>0</v>
      </c>
      <c r="T3439">
        <v>-0.73004527116550377</v>
      </c>
      <c r="U3439">
        <v>43</v>
      </c>
      <c r="V3439">
        <v>3008</v>
      </c>
      <c r="W3439">
        <v>149</v>
      </c>
    </row>
    <row r="3440" spans="1:23">
      <c r="A3440" t="s">
        <v>471</v>
      </c>
      <c r="B3440" t="str">
        <f t="shared" si="53"/>
        <v>CREDIT_SPREAD_historical_new_high_3_1</v>
      </c>
      <c r="C3440" t="s">
        <v>453</v>
      </c>
      <c r="D3440" t="s">
        <v>335</v>
      </c>
      <c r="E3440">
        <v>3</v>
      </c>
      <c r="F3440">
        <v>1</v>
      </c>
      <c r="G3440">
        <v>1</v>
      </c>
      <c r="H3440" t="s">
        <v>330</v>
      </c>
      <c r="I3440" t="s">
        <v>331</v>
      </c>
      <c r="K3440">
        <v>-0.52767536902211254</v>
      </c>
      <c r="L3440">
        <v>-6.0906172687274378E-2</v>
      </c>
      <c r="M3440">
        <v>-0.25926944035346527</v>
      </c>
      <c r="N3440">
        <v>0.44966442953020141</v>
      </c>
      <c r="O3440">
        <v>-2.33779628127956E-3</v>
      </c>
      <c r="P3440">
        <v>-0.38795353981213349</v>
      </c>
      <c r="Q3440">
        <v>0.69860784265190912</v>
      </c>
      <c r="R3440">
        <v>148</v>
      </c>
      <c r="S3440">
        <v>0</v>
      </c>
      <c r="T3440">
        <v>-0.64337241691499747</v>
      </c>
      <c r="U3440">
        <v>47</v>
      </c>
      <c r="V3440">
        <v>3008</v>
      </c>
      <c r="W3440">
        <v>149</v>
      </c>
    </row>
    <row r="3441" spans="1:23">
      <c r="A3441" t="s">
        <v>471</v>
      </c>
      <c r="B3441" t="str">
        <f t="shared" si="53"/>
        <v>CREDIT_SPREAD_historical_new_high_3_-1</v>
      </c>
      <c r="C3441" t="s">
        <v>453</v>
      </c>
      <c r="D3441" t="s">
        <v>335</v>
      </c>
      <c r="E3441">
        <v>3</v>
      </c>
      <c r="F3441">
        <v>-1</v>
      </c>
      <c r="G3441">
        <v>1</v>
      </c>
      <c r="H3441" t="s">
        <v>330</v>
      </c>
      <c r="I3441" t="s">
        <v>331</v>
      </c>
      <c r="K3441">
        <v>9.5292898623984934E-2</v>
      </c>
      <c r="L3441">
        <v>7.6546459356361396E-3</v>
      </c>
      <c r="M3441">
        <v>3.2584805123553107E-2</v>
      </c>
      <c r="N3441">
        <v>0.53020134228187921</v>
      </c>
      <c r="O3441">
        <v>3.3360581442762821E-3</v>
      </c>
      <c r="P3441">
        <v>0.54839846261298941</v>
      </c>
      <c r="Q3441">
        <v>0.58424460280990598</v>
      </c>
      <c r="R3441">
        <v>148</v>
      </c>
      <c r="S3441">
        <v>0</v>
      </c>
      <c r="T3441">
        <v>-0.51880433950261018</v>
      </c>
      <c r="U3441">
        <v>47</v>
      </c>
      <c r="V3441">
        <v>3008</v>
      </c>
      <c r="W3441">
        <v>149</v>
      </c>
    </row>
    <row r="3442" spans="1:23">
      <c r="A3442" t="s">
        <v>471</v>
      </c>
      <c r="B3442" t="str">
        <f t="shared" si="53"/>
        <v>electricity_yoy_historical_new_high_6_1</v>
      </c>
      <c r="C3442" t="s">
        <v>435</v>
      </c>
      <c r="D3442" t="s">
        <v>335</v>
      </c>
      <c r="E3442">
        <v>6</v>
      </c>
      <c r="F3442">
        <v>1</v>
      </c>
      <c r="G3442">
        <v>-1</v>
      </c>
      <c r="H3442" t="s">
        <v>330</v>
      </c>
      <c r="I3442" t="s">
        <v>331</v>
      </c>
      <c r="K3442">
        <v>0.22195058924051</v>
      </c>
      <c r="L3442">
        <v>1.6934679834202489E-2</v>
      </c>
      <c r="M3442">
        <v>7.2090533308656973E-2</v>
      </c>
      <c r="N3442">
        <v>0.51677852348993292</v>
      </c>
      <c r="O3442">
        <v>4.0397816635674658E-3</v>
      </c>
      <c r="P3442">
        <v>0.66669570224381647</v>
      </c>
      <c r="Q3442">
        <v>0.50600453330604778</v>
      </c>
      <c r="R3442">
        <v>148</v>
      </c>
      <c r="S3442">
        <v>0</v>
      </c>
      <c r="T3442">
        <v>-0.56059455679923076</v>
      </c>
      <c r="U3442">
        <v>30</v>
      </c>
      <c r="V3442">
        <v>3008</v>
      </c>
      <c r="W3442">
        <v>149</v>
      </c>
    </row>
    <row r="3443" spans="1:23">
      <c r="A3443" t="s">
        <v>471</v>
      </c>
      <c r="B3443" t="str">
        <f t="shared" si="53"/>
        <v>electricity_yoy_historical_new_high_6_-1</v>
      </c>
      <c r="C3443" t="s">
        <v>435</v>
      </c>
      <c r="D3443" t="s">
        <v>335</v>
      </c>
      <c r="E3443">
        <v>6</v>
      </c>
      <c r="F3443">
        <v>-1</v>
      </c>
      <c r="G3443">
        <v>-1</v>
      </c>
      <c r="H3443" t="s">
        <v>330</v>
      </c>
      <c r="I3443" t="s">
        <v>331</v>
      </c>
      <c r="K3443">
        <v>-0.57663278801083151</v>
      </c>
      <c r="L3443">
        <v>-6.9475870155765729E-2</v>
      </c>
      <c r="M3443">
        <v>-0.29575714336780817</v>
      </c>
      <c r="N3443">
        <v>0.46979865771812079</v>
      </c>
      <c r="O3443">
        <v>-3.059611513263001E-3</v>
      </c>
      <c r="P3443">
        <v>-0.50778034011225492</v>
      </c>
      <c r="Q3443">
        <v>0.61236330959674012</v>
      </c>
      <c r="R3443">
        <v>148</v>
      </c>
      <c r="S3443">
        <v>0</v>
      </c>
      <c r="T3443">
        <v>-0.76632187492613546</v>
      </c>
      <c r="U3443">
        <v>30</v>
      </c>
      <c r="V3443">
        <v>3008</v>
      </c>
      <c r="W3443">
        <v>149</v>
      </c>
    </row>
    <row r="3444" spans="1:23">
      <c r="A3444" t="s">
        <v>471</v>
      </c>
      <c r="B3444" t="str">
        <f t="shared" si="53"/>
        <v>electricity_ytd_yoy_historical_new_high_6_1</v>
      </c>
      <c r="C3444" t="s">
        <v>436</v>
      </c>
      <c r="D3444" t="s">
        <v>335</v>
      </c>
      <c r="E3444">
        <v>6</v>
      </c>
      <c r="F3444">
        <v>1</v>
      </c>
      <c r="G3444">
        <v>-1</v>
      </c>
      <c r="H3444" t="s">
        <v>330</v>
      </c>
      <c r="I3444" t="s">
        <v>331</v>
      </c>
      <c r="K3444">
        <v>-0.112928664344179</v>
      </c>
      <c r="L3444">
        <v>-9.9887171623732618E-3</v>
      </c>
      <c r="M3444">
        <v>-4.2519196604741523E-2</v>
      </c>
      <c r="N3444">
        <v>0.5436241610738255</v>
      </c>
      <c r="O3444">
        <v>1.896656100143957E-3</v>
      </c>
      <c r="P3444">
        <v>0.31588506212973477</v>
      </c>
      <c r="Q3444">
        <v>0.75253477867188212</v>
      </c>
      <c r="R3444">
        <v>148</v>
      </c>
      <c r="S3444">
        <v>0</v>
      </c>
      <c r="T3444">
        <v>-0.61937875041447454</v>
      </c>
      <c r="U3444">
        <v>23</v>
      </c>
      <c r="V3444">
        <v>3008</v>
      </c>
      <c r="W3444">
        <v>149</v>
      </c>
    </row>
    <row r="3445" spans="1:23">
      <c r="A3445" t="s">
        <v>471</v>
      </c>
      <c r="B3445" t="str">
        <f t="shared" si="53"/>
        <v>electricity_ytd_yoy_historical_new_high_6_-1</v>
      </c>
      <c r="C3445" t="s">
        <v>436</v>
      </c>
      <c r="D3445" t="s">
        <v>335</v>
      </c>
      <c r="E3445">
        <v>6</v>
      </c>
      <c r="F3445">
        <v>-1</v>
      </c>
      <c r="G3445">
        <v>-1</v>
      </c>
      <c r="H3445" t="s">
        <v>330</v>
      </c>
      <c r="I3445" t="s">
        <v>331</v>
      </c>
      <c r="K3445">
        <v>-0.41680697666462002</v>
      </c>
      <c r="L3445">
        <v>-4.4170228697942182E-2</v>
      </c>
      <c r="M3445">
        <v>-0.18802040417750479</v>
      </c>
      <c r="N3445">
        <v>0.43624161073825501</v>
      </c>
      <c r="O3445">
        <v>-8.6563453588771886E-4</v>
      </c>
      <c r="P3445">
        <v>-0.14077615006575489</v>
      </c>
      <c r="Q3445">
        <v>0.88823820678023169</v>
      </c>
      <c r="R3445">
        <v>148</v>
      </c>
      <c r="S3445">
        <v>0</v>
      </c>
      <c r="T3445">
        <v>-0.6832125019490416</v>
      </c>
      <c r="U3445">
        <v>23</v>
      </c>
      <c r="V3445">
        <v>3008</v>
      </c>
      <c r="W3445">
        <v>149</v>
      </c>
    </row>
    <row r="3446" spans="1:23">
      <c r="A3446" t="s">
        <v>471</v>
      </c>
      <c r="B3446" t="str">
        <f t="shared" si="53"/>
        <v>industrial_value_added_yoy_historical_new_high_6_1</v>
      </c>
      <c r="C3446" t="s">
        <v>437</v>
      </c>
      <c r="D3446" t="s">
        <v>335</v>
      </c>
      <c r="E3446">
        <v>6</v>
      </c>
      <c r="F3446">
        <v>1</v>
      </c>
      <c r="G3446">
        <v>-1</v>
      </c>
      <c r="H3446" t="s">
        <v>330</v>
      </c>
      <c r="I3446" t="s">
        <v>331</v>
      </c>
      <c r="K3446">
        <v>0.50629049687264449</v>
      </c>
      <c r="L3446">
        <v>3.491477751711014E-2</v>
      </c>
      <c r="M3446">
        <v>0.14864133952020039</v>
      </c>
      <c r="N3446">
        <v>0.51006711409395977</v>
      </c>
      <c r="O3446">
        <v>5.4487159147249154E-3</v>
      </c>
      <c r="P3446">
        <v>0.90009619155742737</v>
      </c>
      <c r="Q3446">
        <v>0.36953130703064307</v>
      </c>
      <c r="R3446">
        <v>148</v>
      </c>
      <c r="S3446">
        <v>0</v>
      </c>
      <c r="T3446">
        <v>-0.48544856013674492</v>
      </c>
      <c r="U3446">
        <v>34</v>
      </c>
      <c r="V3446">
        <v>3008</v>
      </c>
      <c r="W3446">
        <v>149</v>
      </c>
    </row>
    <row r="3447" spans="1:23">
      <c r="A3447" t="s">
        <v>471</v>
      </c>
      <c r="B3447" t="str">
        <f t="shared" si="53"/>
        <v>industrial_value_added_yoy_historical_new_high_6_-1</v>
      </c>
      <c r="C3447" t="s">
        <v>437</v>
      </c>
      <c r="D3447" t="s">
        <v>335</v>
      </c>
      <c r="E3447">
        <v>6</v>
      </c>
      <c r="F3447">
        <v>-1</v>
      </c>
      <c r="G3447">
        <v>-1</v>
      </c>
      <c r="H3447" t="s">
        <v>330</v>
      </c>
      <c r="I3447" t="s">
        <v>331</v>
      </c>
      <c r="K3447">
        <v>-0.65655110005051598</v>
      </c>
      <c r="L3447">
        <v>-8.5642336336722358E-2</v>
      </c>
      <c r="M3447">
        <v>-0.36460182472855662</v>
      </c>
      <c r="N3447">
        <v>0.47651006711409388</v>
      </c>
      <c r="O3447">
        <v>-4.4448394931416594E-3</v>
      </c>
      <c r="P3447">
        <v>-0.73575750843103971</v>
      </c>
      <c r="Q3447">
        <v>0.46304273534018942</v>
      </c>
      <c r="R3447">
        <v>148</v>
      </c>
      <c r="S3447">
        <v>0</v>
      </c>
      <c r="T3447">
        <v>-0.79360005799422206</v>
      </c>
      <c r="U3447">
        <v>34</v>
      </c>
      <c r="V3447">
        <v>3008</v>
      </c>
      <c r="W3447">
        <v>149</v>
      </c>
    </row>
    <row r="3448" spans="1:23">
      <c r="A3448" t="s">
        <v>471</v>
      </c>
      <c r="B3448" t="str">
        <f t="shared" si="53"/>
        <v>fixedasset_investment_yoy_historical_new_high_6_1</v>
      </c>
      <c r="C3448" t="s">
        <v>344</v>
      </c>
      <c r="D3448" t="s">
        <v>335</v>
      </c>
      <c r="E3448">
        <v>6</v>
      </c>
      <c r="F3448">
        <v>1</v>
      </c>
      <c r="G3448">
        <v>1</v>
      </c>
      <c r="H3448" t="s">
        <v>330</v>
      </c>
      <c r="I3448" t="s">
        <v>331</v>
      </c>
      <c r="K3448">
        <v>1.6747150040679</v>
      </c>
      <c r="L3448">
        <v>8.5915058443743142E-2</v>
      </c>
      <c r="M3448">
        <v>0.36587157728497027</v>
      </c>
      <c r="N3448">
        <v>0.50335570469798663</v>
      </c>
      <c r="O3448">
        <v>9.2828453444624287E-3</v>
      </c>
      <c r="P3448">
        <v>1.5414126994250561</v>
      </c>
      <c r="Q3448">
        <v>0.12535180057998621</v>
      </c>
      <c r="R3448">
        <v>148</v>
      </c>
      <c r="S3448">
        <v>0</v>
      </c>
      <c r="T3448">
        <v>-0.49186353182200221</v>
      </c>
      <c r="U3448">
        <v>27</v>
      </c>
      <c r="V3448">
        <v>3008</v>
      </c>
      <c r="W3448">
        <v>149</v>
      </c>
    </row>
    <row r="3449" spans="1:23">
      <c r="A3449" t="s">
        <v>471</v>
      </c>
      <c r="B3449" t="str">
        <f t="shared" si="53"/>
        <v>fixedasset_investment_yoy_historical_new_high_6_-1</v>
      </c>
      <c r="C3449" t="s">
        <v>344</v>
      </c>
      <c r="D3449" t="s">
        <v>335</v>
      </c>
      <c r="E3449">
        <v>6</v>
      </c>
      <c r="F3449">
        <v>-1</v>
      </c>
      <c r="G3449">
        <v>1</v>
      </c>
      <c r="H3449" t="s">
        <v>330</v>
      </c>
      <c r="I3449" t="s">
        <v>331</v>
      </c>
      <c r="K3449">
        <v>-0.80658357493472166</v>
      </c>
      <c r="L3449">
        <v>-0.12858537994924679</v>
      </c>
      <c r="M3449">
        <v>-0.54758428417555571</v>
      </c>
      <c r="N3449">
        <v>0.48322147651006708</v>
      </c>
      <c r="O3449">
        <v>-8.316375995904941E-3</v>
      </c>
      <c r="P3449">
        <v>-1.3925099171968141</v>
      </c>
      <c r="Q3449">
        <v>0.16585659843421729</v>
      </c>
      <c r="R3449">
        <v>148</v>
      </c>
      <c r="S3449">
        <v>0</v>
      </c>
      <c r="T3449">
        <v>-0.88709707271511085</v>
      </c>
      <c r="U3449">
        <v>27</v>
      </c>
      <c r="V3449">
        <v>3008</v>
      </c>
      <c r="W3449">
        <v>149</v>
      </c>
    </row>
    <row r="3450" spans="1:23">
      <c r="A3450" t="s">
        <v>471</v>
      </c>
      <c r="B3450" t="str">
        <f t="shared" si="53"/>
        <v>fixedasset_investment_ytd_yoy_historical_new_high_6_1</v>
      </c>
      <c r="C3450" t="s">
        <v>390</v>
      </c>
      <c r="D3450" t="s">
        <v>335</v>
      </c>
      <c r="E3450">
        <v>6</v>
      </c>
      <c r="F3450">
        <v>1</v>
      </c>
      <c r="G3450">
        <v>-1</v>
      </c>
      <c r="H3450" t="s">
        <v>330</v>
      </c>
      <c r="I3450" t="s">
        <v>331</v>
      </c>
      <c r="K3450">
        <v>0.28105305018879051</v>
      </c>
      <c r="L3450">
        <v>2.0966769095275509E-2</v>
      </c>
      <c r="M3450">
        <v>8.9256222360440091E-2</v>
      </c>
      <c r="N3450">
        <v>0.52348993288590606</v>
      </c>
      <c r="O3450">
        <v>4.441776874809099E-3</v>
      </c>
      <c r="P3450">
        <v>0.72820923657783432</v>
      </c>
      <c r="Q3450">
        <v>0.46763610600146832</v>
      </c>
      <c r="R3450">
        <v>148</v>
      </c>
      <c r="S3450">
        <v>0</v>
      </c>
      <c r="T3450">
        <v>-0.62017980567857167</v>
      </c>
      <c r="U3450">
        <v>21</v>
      </c>
      <c r="V3450">
        <v>3008</v>
      </c>
      <c r="W3450">
        <v>149</v>
      </c>
    </row>
    <row r="3451" spans="1:23">
      <c r="A3451" t="s">
        <v>471</v>
      </c>
      <c r="B3451" t="str">
        <f t="shared" si="53"/>
        <v>fixedasset_investment_ytd_yoy_historical_new_high_6_-1</v>
      </c>
      <c r="C3451" t="s">
        <v>390</v>
      </c>
      <c r="D3451" t="s">
        <v>335</v>
      </c>
      <c r="E3451">
        <v>6</v>
      </c>
      <c r="F3451">
        <v>-1</v>
      </c>
      <c r="G3451">
        <v>-1</v>
      </c>
      <c r="H3451" t="s">
        <v>330</v>
      </c>
      <c r="I3451" t="s">
        <v>331</v>
      </c>
      <c r="K3451">
        <v>-0.59616519075534624</v>
      </c>
      <c r="L3451">
        <v>-7.3150775612717656E-2</v>
      </c>
      <c r="M3451">
        <v>-0.31140524628559091</v>
      </c>
      <c r="N3451">
        <v>0.46308724832214759</v>
      </c>
      <c r="O3451">
        <v>-3.2555220004285858E-3</v>
      </c>
      <c r="P3451">
        <v>-0.52408088222816585</v>
      </c>
      <c r="Q3451">
        <v>0.60100626059900319</v>
      </c>
      <c r="R3451">
        <v>148</v>
      </c>
      <c r="S3451">
        <v>0</v>
      </c>
      <c r="T3451">
        <v>-0.72673111975204407</v>
      </c>
      <c r="U3451">
        <v>21</v>
      </c>
      <c r="V3451">
        <v>3008</v>
      </c>
      <c r="W3451">
        <v>149</v>
      </c>
    </row>
    <row r="3452" spans="1:23">
      <c r="A3452" t="s">
        <v>471</v>
      </c>
      <c r="B3452" t="str">
        <f t="shared" si="53"/>
        <v>pmi_manufacturing_historical_new_high_6_1</v>
      </c>
      <c r="C3452" t="s">
        <v>347</v>
      </c>
      <c r="D3452" t="s">
        <v>335</v>
      </c>
      <c r="E3452">
        <v>6</v>
      </c>
      <c r="F3452">
        <v>1</v>
      </c>
      <c r="G3452">
        <v>1</v>
      </c>
      <c r="H3452" t="s">
        <v>330</v>
      </c>
      <c r="I3452" t="s">
        <v>331</v>
      </c>
      <c r="K3452">
        <v>0.29902693398990188</v>
      </c>
      <c r="L3452">
        <v>2.215920100548718E-2</v>
      </c>
      <c r="M3452">
        <v>9.4332830755182076E-2</v>
      </c>
      <c r="N3452">
        <v>0.52348993288590606</v>
      </c>
      <c r="O3452">
        <v>4.5308060542901688E-3</v>
      </c>
      <c r="P3452">
        <v>0.73994946040703469</v>
      </c>
      <c r="Q3452">
        <v>0.46050280844996422</v>
      </c>
      <c r="R3452">
        <v>148</v>
      </c>
      <c r="S3452">
        <v>0</v>
      </c>
      <c r="T3452">
        <v>-0.59694633140908671</v>
      </c>
      <c r="U3452">
        <v>34</v>
      </c>
      <c r="V3452">
        <v>3008</v>
      </c>
      <c r="W3452">
        <v>149</v>
      </c>
    </row>
    <row r="3453" spans="1:23">
      <c r="A3453" t="s">
        <v>471</v>
      </c>
      <c r="B3453" t="str">
        <f t="shared" si="53"/>
        <v>pmi_manufacturing_historical_new_high_6_-1</v>
      </c>
      <c r="C3453" t="s">
        <v>347</v>
      </c>
      <c r="D3453" t="s">
        <v>335</v>
      </c>
      <c r="E3453">
        <v>6</v>
      </c>
      <c r="F3453">
        <v>-1</v>
      </c>
      <c r="G3453">
        <v>1</v>
      </c>
      <c r="H3453" t="s">
        <v>330</v>
      </c>
      <c r="I3453" t="s">
        <v>331</v>
      </c>
      <c r="K3453">
        <v>-0.60175281926887869</v>
      </c>
      <c r="L3453">
        <v>-7.4232020677114097E-2</v>
      </c>
      <c r="M3453">
        <v>-0.31600943740775578</v>
      </c>
      <c r="N3453">
        <v>0.46308724832214759</v>
      </c>
      <c r="O3453">
        <v>-3.3874918309403559E-3</v>
      </c>
      <c r="P3453">
        <v>-0.55170548629126503</v>
      </c>
      <c r="Q3453">
        <v>0.58198221123874405</v>
      </c>
      <c r="R3453">
        <v>148</v>
      </c>
      <c r="S3453">
        <v>0</v>
      </c>
      <c r="T3453">
        <v>-0.77967777704422914</v>
      </c>
      <c r="U3453">
        <v>34</v>
      </c>
      <c r="V3453">
        <v>3008</v>
      </c>
      <c r="W3453">
        <v>149</v>
      </c>
    </row>
    <row r="3454" spans="1:23">
      <c r="A3454" t="s">
        <v>471</v>
      </c>
      <c r="B3454" t="str">
        <f t="shared" si="53"/>
        <v>pmi_manufacturing_neworder_historical_new_high_6_1</v>
      </c>
      <c r="C3454" t="s">
        <v>424</v>
      </c>
      <c r="D3454" t="s">
        <v>335</v>
      </c>
      <c r="E3454">
        <v>6</v>
      </c>
      <c r="F3454">
        <v>1</v>
      </c>
      <c r="G3454">
        <v>1</v>
      </c>
      <c r="H3454" t="s">
        <v>330</v>
      </c>
      <c r="I3454" t="s">
        <v>331</v>
      </c>
      <c r="K3454">
        <v>0.4102530433953484</v>
      </c>
      <c r="L3454">
        <v>2.921853382049289E-2</v>
      </c>
      <c r="M3454">
        <v>0.12438802320066231</v>
      </c>
      <c r="N3454">
        <v>0.52348993288590606</v>
      </c>
      <c r="O3454">
        <v>5.1066710568575743E-3</v>
      </c>
      <c r="P3454">
        <v>0.83045876691651199</v>
      </c>
      <c r="Q3454">
        <v>0.40761709299597859</v>
      </c>
      <c r="R3454">
        <v>148</v>
      </c>
      <c r="S3454">
        <v>0</v>
      </c>
      <c r="T3454">
        <v>-0.52540571035069361</v>
      </c>
      <c r="U3454">
        <v>40</v>
      </c>
      <c r="V3454">
        <v>3008</v>
      </c>
      <c r="W3454">
        <v>149</v>
      </c>
    </row>
    <row r="3455" spans="1:23">
      <c r="A3455" t="s">
        <v>471</v>
      </c>
      <c r="B3455" t="str">
        <f t="shared" si="53"/>
        <v>pmi_manufacturing_neworder_historical_new_high_6_-1</v>
      </c>
      <c r="C3455" t="s">
        <v>424</v>
      </c>
      <c r="D3455" t="s">
        <v>335</v>
      </c>
      <c r="E3455">
        <v>6</v>
      </c>
      <c r="F3455">
        <v>-1</v>
      </c>
      <c r="G3455">
        <v>1</v>
      </c>
      <c r="H3455" t="s">
        <v>330</v>
      </c>
      <c r="I3455" t="s">
        <v>331</v>
      </c>
      <c r="K3455">
        <v>-0.63316241962525288</v>
      </c>
      <c r="L3455">
        <v>-8.0581793889277331E-2</v>
      </c>
      <c r="M3455">
        <v>-0.34304972691067531</v>
      </c>
      <c r="N3455">
        <v>0.46308724832214759</v>
      </c>
      <c r="O3455">
        <v>-3.901304972125358E-3</v>
      </c>
      <c r="P3455">
        <v>-0.63175233987932622</v>
      </c>
      <c r="Q3455">
        <v>0.52852333307325039</v>
      </c>
      <c r="R3455">
        <v>148</v>
      </c>
      <c r="S3455">
        <v>0</v>
      </c>
      <c r="T3455">
        <v>-0.78897033849330134</v>
      </c>
      <c r="U3455">
        <v>40</v>
      </c>
      <c r="V3455">
        <v>3008</v>
      </c>
      <c r="W3455">
        <v>149</v>
      </c>
    </row>
    <row r="3456" spans="1:23">
      <c r="A3456" t="s">
        <v>471</v>
      </c>
      <c r="B3456" t="str">
        <f t="shared" si="53"/>
        <v>pmi_nonmanufacturing_historical_new_high_6_1</v>
      </c>
      <c r="C3456" t="s">
        <v>342</v>
      </c>
      <c r="D3456" t="s">
        <v>335</v>
      </c>
      <c r="E3456">
        <v>6</v>
      </c>
      <c r="F3456">
        <v>1</v>
      </c>
      <c r="G3456">
        <v>-1</v>
      </c>
      <c r="H3456" t="s">
        <v>330</v>
      </c>
      <c r="I3456" t="s">
        <v>331</v>
      </c>
      <c r="K3456">
        <v>3.1805339399555883E-2</v>
      </c>
      <c r="L3456">
        <v>2.626490476662191E-3</v>
      </c>
      <c r="M3456">
        <v>1.1180484199249359E-2</v>
      </c>
      <c r="N3456">
        <v>0.55033557046979864</v>
      </c>
      <c r="O3456">
        <v>2.9647093462824318E-3</v>
      </c>
      <c r="P3456">
        <v>0.48988264316959629</v>
      </c>
      <c r="Q3456">
        <v>0.62494232017927476</v>
      </c>
      <c r="R3456">
        <v>148</v>
      </c>
      <c r="S3456">
        <v>0</v>
      </c>
      <c r="T3456">
        <v>-0.61973119771389085</v>
      </c>
      <c r="U3456">
        <v>27</v>
      </c>
      <c r="V3456">
        <v>3008</v>
      </c>
      <c r="W3456">
        <v>149</v>
      </c>
    </row>
    <row r="3457" spans="1:23">
      <c r="A3457" t="s">
        <v>471</v>
      </c>
      <c r="B3457" t="str">
        <f t="shared" si="53"/>
        <v>pmi_nonmanufacturing_historical_new_high_6_-1</v>
      </c>
      <c r="C3457" t="s">
        <v>342</v>
      </c>
      <c r="D3457" t="s">
        <v>335</v>
      </c>
      <c r="E3457">
        <v>6</v>
      </c>
      <c r="F3457">
        <v>-1</v>
      </c>
      <c r="G3457">
        <v>-1</v>
      </c>
      <c r="H3457" t="s">
        <v>330</v>
      </c>
      <c r="I3457" t="s">
        <v>331</v>
      </c>
      <c r="K3457">
        <v>-0.49861297048886583</v>
      </c>
      <c r="L3457">
        <v>-5.619663249544693E-2</v>
      </c>
      <c r="M3457">
        <v>-0.23921867116945861</v>
      </c>
      <c r="N3457">
        <v>0.43624161073825501</v>
      </c>
      <c r="O3457">
        <v>-1.8278532664005669E-3</v>
      </c>
      <c r="P3457">
        <v>-0.294218061464253</v>
      </c>
      <c r="Q3457">
        <v>0.76900352078708833</v>
      </c>
      <c r="R3457">
        <v>148</v>
      </c>
      <c r="S3457">
        <v>0</v>
      </c>
      <c r="T3457">
        <v>-0.72849860298694702</v>
      </c>
      <c r="U3457">
        <v>27</v>
      </c>
      <c r="V3457">
        <v>3008</v>
      </c>
      <c r="W3457">
        <v>149</v>
      </c>
    </row>
    <row r="3458" spans="1:23">
      <c r="A3458" t="s">
        <v>471</v>
      </c>
      <c r="B3458" t="str">
        <f t="shared" si="53"/>
        <v>export_yoy_historical_new_high_6_1</v>
      </c>
      <c r="C3458" t="s">
        <v>438</v>
      </c>
      <c r="D3458" t="s">
        <v>335</v>
      </c>
      <c r="E3458">
        <v>6</v>
      </c>
      <c r="F3458">
        <v>1</v>
      </c>
      <c r="G3458">
        <v>-1</v>
      </c>
      <c r="H3458" t="s">
        <v>330</v>
      </c>
      <c r="I3458" t="s">
        <v>331</v>
      </c>
      <c r="K3458">
        <v>-0.48395440528596662</v>
      </c>
      <c r="L3458">
        <v>-5.3915374417318973E-2</v>
      </c>
      <c r="M3458">
        <v>-0.22950666372783729</v>
      </c>
      <c r="N3458">
        <v>0.48993288590604028</v>
      </c>
      <c r="O3458">
        <v>-1.6254359388365889E-3</v>
      </c>
      <c r="P3458">
        <v>-0.2651728849452244</v>
      </c>
      <c r="Q3458">
        <v>0.79124526043718835</v>
      </c>
      <c r="R3458">
        <v>148</v>
      </c>
      <c r="S3458">
        <v>0</v>
      </c>
      <c r="T3458">
        <v>-0.73768326701146669</v>
      </c>
      <c r="U3458">
        <v>41</v>
      </c>
      <c r="V3458">
        <v>3008</v>
      </c>
      <c r="W3458">
        <v>149</v>
      </c>
    </row>
    <row r="3459" spans="1:23">
      <c r="A3459" t="s">
        <v>471</v>
      </c>
      <c r="B3459" t="str">
        <f t="shared" ref="B3459:B3522" si="54">C3459&amp;"_"&amp;D3459&amp;"_"&amp;E3459&amp;"_"&amp;F3459</f>
        <v>export_yoy_historical_new_high_6_-1</v>
      </c>
      <c r="C3459" t="s">
        <v>438</v>
      </c>
      <c r="D3459" t="s">
        <v>335</v>
      </c>
      <c r="E3459">
        <v>6</v>
      </c>
      <c r="F3459">
        <v>-1</v>
      </c>
      <c r="G3459">
        <v>-1</v>
      </c>
      <c r="H3459" t="s">
        <v>330</v>
      </c>
      <c r="I3459" t="s">
        <v>331</v>
      </c>
      <c r="K3459">
        <v>2.496328724508778E-3</v>
      </c>
      <c r="L3459">
        <v>2.0889513804678289E-4</v>
      </c>
      <c r="M3459">
        <v>8.892236531827315E-4</v>
      </c>
      <c r="N3459">
        <v>0.49664429530201343</v>
      </c>
      <c r="O3459">
        <v>2.875965349498306E-3</v>
      </c>
      <c r="P3459">
        <v>0.45954309731630572</v>
      </c>
      <c r="Q3459">
        <v>0.64651851399326299</v>
      </c>
      <c r="R3459">
        <v>148</v>
      </c>
      <c r="S3459">
        <v>0</v>
      </c>
      <c r="T3459">
        <v>-0.57816431634018073</v>
      </c>
      <c r="U3459">
        <v>41</v>
      </c>
      <c r="V3459">
        <v>3008</v>
      </c>
      <c r="W3459">
        <v>149</v>
      </c>
    </row>
    <row r="3460" spans="1:23">
      <c r="A3460" t="s">
        <v>471</v>
      </c>
      <c r="B3460" t="str">
        <f t="shared" si="54"/>
        <v>trade_balance_yoy_historical_new_high_6_1</v>
      </c>
      <c r="C3460" t="s">
        <v>439</v>
      </c>
      <c r="D3460" t="s">
        <v>335</v>
      </c>
      <c r="E3460">
        <v>6</v>
      </c>
      <c r="F3460">
        <v>1</v>
      </c>
      <c r="G3460">
        <v>1</v>
      </c>
      <c r="H3460" t="s">
        <v>330</v>
      </c>
      <c r="I3460" t="s">
        <v>331</v>
      </c>
      <c r="K3460">
        <v>-0.40150450507949481</v>
      </c>
      <c r="L3460">
        <v>-4.2093941767160969E-2</v>
      </c>
      <c r="M3460">
        <v>-0.17918178884413699</v>
      </c>
      <c r="N3460">
        <v>0.46308724832214759</v>
      </c>
      <c r="O3460">
        <v>-7.2404752086784984E-4</v>
      </c>
      <c r="P3460">
        <v>-0.11906490471812781</v>
      </c>
      <c r="Q3460">
        <v>0.90538539440849308</v>
      </c>
      <c r="R3460">
        <v>148</v>
      </c>
      <c r="S3460">
        <v>0</v>
      </c>
      <c r="T3460">
        <v>-0.74531148103097689</v>
      </c>
      <c r="U3460">
        <v>42</v>
      </c>
      <c r="V3460">
        <v>3008</v>
      </c>
      <c r="W3460">
        <v>149</v>
      </c>
    </row>
    <row r="3461" spans="1:23">
      <c r="A3461" t="s">
        <v>471</v>
      </c>
      <c r="B3461" t="str">
        <f t="shared" si="54"/>
        <v>trade_balance_yoy_historical_new_high_6_-1</v>
      </c>
      <c r="C3461" t="s">
        <v>439</v>
      </c>
      <c r="D3461" t="s">
        <v>335</v>
      </c>
      <c r="E3461">
        <v>6</v>
      </c>
      <c r="F3461">
        <v>-1</v>
      </c>
      <c r="G3461">
        <v>1</v>
      </c>
      <c r="H3461" t="s">
        <v>330</v>
      </c>
      <c r="I3461" t="s">
        <v>331</v>
      </c>
      <c r="K3461">
        <v>-0.13560950993626911</v>
      </c>
      <c r="L3461">
        <v>-1.213459302380593E-2</v>
      </c>
      <c r="M3461">
        <v>-5.1653468257453171E-2</v>
      </c>
      <c r="N3461">
        <v>0.52348993288590606</v>
      </c>
      <c r="O3461">
        <v>1.7402470861575851E-3</v>
      </c>
      <c r="P3461">
        <v>0.28751933968883359</v>
      </c>
      <c r="Q3461">
        <v>0.77411688998813843</v>
      </c>
      <c r="R3461">
        <v>148</v>
      </c>
      <c r="S3461">
        <v>0</v>
      </c>
      <c r="T3461">
        <v>-0.58275271602953749</v>
      </c>
      <c r="U3461">
        <v>42</v>
      </c>
      <c r="V3461">
        <v>3008</v>
      </c>
      <c r="W3461">
        <v>149</v>
      </c>
    </row>
    <row r="3462" spans="1:23">
      <c r="A3462" t="s">
        <v>471</v>
      </c>
      <c r="B3462" t="str">
        <f t="shared" si="54"/>
        <v>CPI_historical_new_high_6_1</v>
      </c>
      <c r="C3462" t="s">
        <v>386</v>
      </c>
      <c r="D3462" t="s">
        <v>335</v>
      </c>
      <c r="E3462">
        <v>6</v>
      </c>
      <c r="F3462">
        <v>1</v>
      </c>
      <c r="G3462">
        <v>-1</v>
      </c>
      <c r="H3462" t="s">
        <v>330</v>
      </c>
      <c r="I3462" t="s">
        <v>331</v>
      </c>
      <c r="K3462">
        <v>-0.34735908977130731</v>
      </c>
      <c r="L3462">
        <v>-3.5118358668436711E-2</v>
      </c>
      <c r="M3462">
        <v>-0.14948782269453079</v>
      </c>
      <c r="N3462">
        <v>0.47651006711409388</v>
      </c>
      <c r="O3462">
        <v>-1.827072027307141E-4</v>
      </c>
      <c r="P3462">
        <v>-3.0371319983683219E-2</v>
      </c>
      <c r="Q3462">
        <v>0.97581183539861094</v>
      </c>
      <c r="R3462">
        <v>148</v>
      </c>
      <c r="S3462">
        <v>0</v>
      </c>
      <c r="T3462">
        <v>-0.65433757582671703</v>
      </c>
      <c r="U3462">
        <v>39</v>
      </c>
      <c r="V3462">
        <v>3008</v>
      </c>
      <c r="W3462">
        <v>149</v>
      </c>
    </row>
    <row r="3463" spans="1:23">
      <c r="A3463" t="s">
        <v>471</v>
      </c>
      <c r="B3463" t="str">
        <f t="shared" si="54"/>
        <v>CPI_historical_new_high_6_-1</v>
      </c>
      <c r="C3463" t="s">
        <v>386</v>
      </c>
      <c r="D3463" t="s">
        <v>335</v>
      </c>
      <c r="E3463">
        <v>6</v>
      </c>
      <c r="F3463">
        <v>-1</v>
      </c>
      <c r="G3463">
        <v>-1</v>
      </c>
      <c r="H3463" t="s">
        <v>330</v>
      </c>
      <c r="I3463" t="s">
        <v>331</v>
      </c>
      <c r="K3463">
        <v>-0.20732242486301741</v>
      </c>
      <c r="L3463">
        <v>-1.9276336571965261E-2</v>
      </c>
      <c r="M3463">
        <v>-8.2053310374664915E-2</v>
      </c>
      <c r="N3463">
        <v>0.51006711409395977</v>
      </c>
      <c r="O3463">
        <v>1.146564059302873E-3</v>
      </c>
      <c r="P3463">
        <v>0.1890766138410952</v>
      </c>
      <c r="Q3463">
        <v>0.85029181140371757</v>
      </c>
      <c r="R3463">
        <v>148</v>
      </c>
      <c r="S3463">
        <v>0</v>
      </c>
      <c r="T3463">
        <v>-0.69025832343787097</v>
      </c>
      <c r="U3463">
        <v>39</v>
      </c>
      <c r="V3463">
        <v>3008</v>
      </c>
      <c r="W3463">
        <v>149</v>
      </c>
    </row>
    <row r="3464" spans="1:23">
      <c r="A3464" t="s">
        <v>471</v>
      </c>
      <c r="B3464" t="str">
        <f t="shared" si="54"/>
        <v>core_CPI_historical_new_high_6_1</v>
      </c>
      <c r="C3464" t="s">
        <v>440</v>
      </c>
      <c r="D3464" t="s">
        <v>335</v>
      </c>
      <c r="E3464">
        <v>6</v>
      </c>
      <c r="F3464">
        <v>1</v>
      </c>
      <c r="G3464">
        <v>-1</v>
      </c>
      <c r="H3464" t="s">
        <v>330</v>
      </c>
      <c r="I3464" t="s">
        <v>331</v>
      </c>
      <c r="K3464">
        <v>0.13459538575473801</v>
      </c>
      <c r="L3464">
        <v>1.063513697681273E-2</v>
      </c>
      <c r="M3464">
        <v>4.5272695447025418E-2</v>
      </c>
      <c r="N3464">
        <v>0.51006711409395977</v>
      </c>
      <c r="O3464">
        <v>3.643720993500243E-3</v>
      </c>
      <c r="P3464">
        <v>0.59134759496876288</v>
      </c>
      <c r="Q3464">
        <v>0.55518966198715425</v>
      </c>
      <c r="R3464">
        <v>148</v>
      </c>
      <c r="S3464">
        <v>0</v>
      </c>
      <c r="T3464">
        <v>-0.71752991770649632</v>
      </c>
      <c r="U3464">
        <v>31</v>
      </c>
      <c r="V3464">
        <v>3008</v>
      </c>
      <c r="W3464">
        <v>149</v>
      </c>
    </row>
    <row r="3465" spans="1:23">
      <c r="A3465" t="s">
        <v>471</v>
      </c>
      <c r="B3465" t="str">
        <f t="shared" si="54"/>
        <v>core_CPI_historical_new_high_6_-1</v>
      </c>
      <c r="C3465" t="s">
        <v>440</v>
      </c>
      <c r="D3465" t="s">
        <v>335</v>
      </c>
      <c r="E3465">
        <v>6</v>
      </c>
      <c r="F3465">
        <v>-1</v>
      </c>
      <c r="G3465">
        <v>-1</v>
      </c>
      <c r="H3465" t="s">
        <v>330</v>
      </c>
      <c r="I3465" t="s">
        <v>331</v>
      </c>
      <c r="K3465">
        <v>-0.54403673710417955</v>
      </c>
      <c r="L3465">
        <v>-6.367567934375451E-2</v>
      </c>
      <c r="M3465">
        <v>-0.27106088474435319</v>
      </c>
      <c r="N3465">
        <v>0.46979865771812079</v>
      </c>
      <c r="O3465">
        <v>-2.457667324333777E-3</v>
      </c>
      <c r="P3465">
        <v>-0.39909173352918159</v>
      </c>
      <c r="Q3465">
        <v>0.69040088148847567</v>
      </c>
      <c r="R3465">
        <v>148</v>
      </c>
      <c r="S3465">
        <v>0</v>
      </c>
      <c r="T3465">
        <v>-0.81651585968264939</v>
      </c>
      <c r="U3465">
        <v>31</v>
      </c>
      <c r="V3465">
        <v>3008</v>
      </c>
      <c r="W3465">
        <v>149</v>
      </c>
    </row>
    <row r="3466" spans="1:23">
      <c r="A3466" t="s">
        <v>471</v>
      </c>
      <c r="B3466" t="str">
        <f t="shared" si="54"/>
        <v>PPI_historical_new_high_6_1</v>
      </c>
      <c r="C3466" t="s">
        <v>421</v>
      </c>
      <c r="D3466" t="s">
        <v>335</v>
      </c>
      <c r="E3466">
        <v>6</v>
      </c>
      <c r="F3466">
        <v>1</v>
      </c>
      <c r="G3466">
        <v>1</v>
      </c>
      <c r="H3466" t="s">
        <v>330</v>
      </c>
      <c r="I3466" t="s">
        <v>331</v>
      </c>
      <c r="K3466">
        <v>-0.33639812121842111</v>
      </c>
      <c r="L3466">
        <v>-3.3771094559815203E-2</v>
      </c>
      <c r="M3466">
        <v>-0.14375283592247631</v>
      </c>
      <c r="N3466">
        <v>0.48322147651006708</v>
      </c>
      <c r="O3466">
        <v>8.5270214644110173E-5</v>
      </c>
      <c r="P3466">
        <v>1.373912163842033E-2</v>
      </c>
      <c r="Q3466">
        <v>0.98905661509221665</v>
      </c>
      <c r="R3466">
        <v>148</v>
      </c>
      <c r="S3466">
        <v>0</v>
      </c>
      <c r="T3466">
        <v>-0.75354793608735615</v>
      </c>
      <c r="U3466">
        <v>17</v>
      </c>
      <c r="V3466">
        <v>3008</v>
      </c>
      <c r="W3466">
        <v>149</v>
      </c>
    </row>
    <row r="3467" spans="1:23">
      <c r="A3467" t="s">
        <v>471</v>
      </c>
      <c r="B3467" t="str">
        <f t="shared" si="54"/>
        <v>PPI_historical_new_high_6_-1</v>
      </c>
      <c r="C3467" t="s">
        <v>421</v>
      </c>
      <c r="D3467" t="s">
        <v>335</v>
      </c>
      <c r="E3467">
        <v>6</v>
      </c>
      <c r="F3467">
        <v>-1</v>
      </c>
      <c r="G3467">
        <v>1</v>
      </c>
      <c r="H3467" t="s">
        <v>330</v>
      </c>
      <c r="I3467" t="s">
        <v>331</v>
      </c>
      <c r="K3467">
        <v>-0.22041538654903911</v>
      </c>
      <c r="L3467">
        <v>-2.0643811488906479E-2</v>
      </c>
      <c r="M3467">
        <v>-8.7874156418682084E-2</v>
      </c>
      <c r="N3467">
        <v>0.51006711409395977</v>
      </c>
      <c r="O3467">
        <v>1.1794281297347589E-3</v>
      </c>
      <c r="P3467">
        <v>0.18994446934307591</v>
      </c>
      <c r="Q3467">
        <v>0.84961291509267878</v>
      </c>
      <c r="R3467">
        <v>148</v>
      </c>
      <c r="S3467">
        <v>0</v>
      </c>
      <c r="T3467">
        <v>-0.7868749367968324</v>
      </c>
      <c r="U3467">
        <v>17</v>
      </c>
      <c r="V3467">
        <v>3008</v>
      </c>
      <c r="W3467">
        <v>149</v>
      </c>
    </row>
    <row r="3468" spans="1:23">
      <c r="A3468" t="s">
        <v>471</v>
      </c>
      <c r="B3468" t="str">
        <f t="shared" si="54"/>
        <v>CPI_PPI_historical_new_high_6_1</v>
      </c>
      <c r="C3468" t="s">
        <v>345</v>
      </c>
      <c r="D3468" t="s">
        <v>335</v>
      </c>
      <c r="E3468">
        <v>6</v>
      </c>
      <c r="F3468">
        <v>1</v>
      </c>
      <c r="G3468">
        <v>-1</v>
      </c>
      <c r="H3468" t="s">
        <v>330</v>
      </c>
      <c r="I3468" t="s">
        <v>331</v>
      </c>
      <c r="K3468">
        <v>-0.84053524141367686</v>
      </c>
      <c r="L3468">
        <v>-0.14256350471792539</v>
      </c>
      <c r="M3468">
        <v>-0.60719445539861328</v>
      </c>
      <c r="N3468">
        <v>0.44295302013422821</v>
      </c>
      <c r="O3468">
        <v>-9.3905781737358609E-3</v>
      </c>
      <c r="P3468">
        <v>-1.5158918512494219</v>
      </c>
      <c r="Q3468">
        <v>0.13167963190510709</v>
      </c>
      <c r="R3468">
        <v>148</v>
      </c>
      <c r="S3468">
        <v>0</v>
      </c>
      <c r="T3468">
        <v>-0.92595493653937133</v>
      </c>
      <c r="U3468">
        <v>27</v>
      </c>
      <c r="V3468">
        <v>3008</v>
      </c>
      <c r="W3468">
        <v>149</v>
      </c>
    </row>
    <row r="3469" spans="1:23">
      <c r="A3469" t="s">
        <v>471</v>
      </c>
      <c r="B3469" t="str">
        <f t="shared" si="54"/>
        <v>CPI_PPI_historical_new_high_6_-1</v>
      </c>
      <c r="C3469" t="s">
        <v>345</v>
      </c>
      <c r="D3469" t="s">
        <v>335</v>
      </c>
      <c r="E3469">
        <v>6</v>
      </c>
      <c r="F3469">
        <v>-1</v>
      </c>
      <c r="G3469">
        <v>-1</v>
      </c>
      <c r="H3469" t="s">
        <v>330</v>
      </c>
      <c r="I3469" t="s">
        <v>331</v>
      </c>
      <c r="K3469">
        <v>2.244188990354421</v>
      </c>
      <c r="L3469">
        <v>0.1036178927161755</v>
      </c>
      <c r="M3469">
        <v>0.44132058945825881</v>
      </c>
      <c r="N3469">
        <v>0.5436241610738255</v>
      </c>
      <c r="O3469">
        <v>1.08422007392648E-2</v>
      </c>
      <c r="P3469">
        <v>1.716865636918975</v>
      </c>
      <c r="Q3469">
        <v>8.8095700973678567E-2</v>
      </c>
      <c r="R3469">
        <v>148</v>
      </c>
      <c r="S3469">
        <v>0</v>
      </c>
      <c r="T3469">
        <v>-0.51655183123003123</v>
      </c>
      <c r="U3469">
        <v>27</v>
      </c>
      <c r="V3469">
        <v>3008</v>
      </c>
      <c r="W3469">
        <v>149</v>
      </c>
    </row>
    <row r="3470" spans="1:23">
      <c r="A3470" t="s">
        <v>471</v>
      </c>
      <c r="B3470" t="str">
        <f t="shared" si="54"/>
        <v>core_CPI_PPI_historical_new_high_6_1</v>
      </c>
      <c r="C3470" t="s">
        <v>420</v>
      </c>
      <c r="D3470" t="s">
        <v>335</v>
      </c>
      <c r="E3470">
        <v>6</v>
      </c>
      <c r="F3470">
        <v>1</v>
      </c>
      <c r="G3470">
        <v>-1</v>
      </c>
      <c r="H3470" t="s">
        <v>330</v>
      </c>
      <c r="I3470" t="s">
        <v>331</v>
      </c>
      <c r="K3470">
        <v>-0.62876163753612346</v>
      </c>
      <c r="L3470">
        <v>-7.9662791324008886E-2</v>
      </c>
      <c r="M3470">
        <v>-0.33913614581997148</v>
      </c>
      <c r="N3470">
        <v>0.46979865771812079</v>
      </c>
      <c r="O3470">
        <v>-3.8419434738278281E-3</v>
      </c>
      <c r="P3470">
        <v>-0.62192423154974252</v>
      </c>
      <c r="Q3470">
        <v>0.53494857988987055</v>
      </c>
      <c r="R3470">
        <v>148</v>
      </c>
      <c r="S3470">
        <v>0</v>
      </c>
      <c r="T3470">
        <v>-0.7747510096428335</v>
      </c>
      <c r="U3470">
        <v>25</v>
      </c>
      <c r="V3470">
        <v>3008</v>
      </c>
      <c r="W3470">
        <v>149</v>
      </c>
    </row>
    <row r="3471" spans="1:23">
      <c r="A3471" t="s">
        <v>471</v>
      </c>
      <c r="B3471" t="str">
        <f t="shared" si="54"/>
        <v>core_CPI_PPI_historical_new_high_6_-1</v>
      </c>
      <c r="C3471" t="s">
        <v>420</v>
      </c>
      <c r="D3471" t="s">
        <v>335</v>
      </c>
      <c r="E3471">
        <v>6</v>
      </c>
      <c r="F3471">
        <v>-1</v>
      </c>
      <c r="G3471">
        <v>-1</v>
      </c>
      <c r="H3471" t="s">
        <v>330</v>
      </c>
      <c r="I3471" t="s">
        <v>331</v>
      </c>
      <c r="K3471">
        <v>0.39353543831455662</v>
      </c>
      <c r="L3471">
        <v>2.8190807826274918E-2</v>
      </c>
      <c r="M3471">
        <v>0.12001238915755889</v>
      </c>
      <c r="N3471">
        <v>0.51677852348993292</v>
      </c>
      <c r="O3471">
        <v>5.0058594214164361E-3</v>
      </c>
      <c r="P3471">
        <v>0.81986467493591053</v>
      </c>
      <c r="Q3471">
        <v>0.41361166432034591</v>
      </c>
      <c r="R3471">
        <v>148</v>
      </c>
      <c r="S3471">
        <v>0</v>
      </c>
      <c r="T3471">
        <v>-0.56152679770594427</v>
      </c>
      <c r="U3471">
        <v>25</v>
      </c>
      <c r="V3471">
        <v>3008</v>
      </c>
      <c r="W3471">
        <v>149</v>
      </c>
    </row>
    <row r="3472" spans="1:23">
      <c r="A3472" t="s">
        <v>471</v>
      </c>
      <c r="B3472" t="str">
        <f t="shared" si="54"/>
        <v>tot_retail_sales_yoy_historical_new_high_6_1</v>
      </c>
      <c r="C3472" t="s">
        <v>441</v>
      </c>
      <c r="D3472" t="s">
        <v>335</v>
      </c>
      <c r="E3472">
        <v>6</v>
      </c>
      <c r="F3472">
        <v>1</v>
      </c>
      <c r="G3472">
        <v>1</v>
      </c>
      <c r="H3472" t="s">
        <v>330</v>
      </c>
      <c r="I3472" t="s">
        <v>331</v>
      </c>
      <c r="K3472">
        <v>-0.67253937995617274</v>
      </c>
      <c r="L3472">
        <v>-8.9286701681555836E-2</v>
      </c>
      <c r="M3472">
        <v>-0.3801239768269678</v>
      </c>
      <c r="N3472">
        <v>0.47651006711409388</v>
      </c>
      <c r="O3472">
        <v>-4.824333487775505E-3</v>
      </c>
      <c r="P3472">
        <v>-0.81462718390291744</v>
      </c>
      <c r="Q3472">
        <v>0.41659462451169149</v>
      </c>
      <c r="R3472">
        <v>148</v>
      </c>
      <c r="S3472">
        <v>0</v>
      </c>
      <c r="T3472">
        <v>-0.84190746826290341</v>
      </c>
      <c r="U3472">
        <v>27</v>
      </c>
      <c r="V3472">
        <v>3008</v>
      </c>
      <c r="W3472">
        <v>149</v>
      </c>
    </row>
    <row r="3473" spans="1:23">
      <c r="A3473" t="s">
        <v>471</v>
      </c>
      <c r="B3473" t="str">
        <f t="shared" si="54"/>
        <v>tot_retail_sales_yoy_historical_new_high_6_-1</v>
      </c>
      <c r="C3473" t="s">
        <v>441</v>
      </c>
      <c r="D3473" t="s">
        <v>335</v>
      </c>
      <c r="E3473">
        <v>6</v>
      </c>
      <c r="F3473">
        <v>-1</v>
      </c>
      <c r="G3473">
        <v>1</v>
      </c>
      <c r="H3473" t="s">
        <v>330</v>
      </c>
      <c r="I3473" t="s">
        <v>331</v>
      </c>
      <c r="K3473">
        <v>0.57983519998843769</v>
      </c>
      <c r="L3473">
        <v>3.9056155003311499E-2</v>
      </c>
      <c r="M3473">
        <v>0.1662753879337896</v>
      </c>
      <c r="N3473">
        <v>0.51006711409395977</v>
      </c>
      <c r="O3473">
        <v>5.7863575525082117E-3</v>
      </c>
      <c r="P3473">
        <v>0.94524976869576804</v>
      </c>
      <c r="Q3473">
        <v>0.34607202180369312</v>
      </c>
      <c r="R3473">
        <v>148</v>
      </c>
      <c r="S3473">
        <v>0</v>
      </c>
      <c r="T3473">
        <v>-0.51485008591997683</v>
      </c>
      <c r="U3473">
        <v>27</v>
      </c>
      <c r="V3473">
        <v>3008</v>
      </c>
      <c r="W3473">
        <v>149</v>
      </c>
    </row>
    <row r="3474" spans="1:23">
      <c r="A3474" t="s">
        <v>471</v>
      </c>
      <c r="B3474" t="str">
        <f t="shared" si="54"/>
        <v>consumer_confidence_historical_new_high_6_1</v>
      </c>
      <c r="C3474" t="s">
        <v>442</v>
      </c>
      <c r="D3474" t="s">
        <v>335</v>
      </c>
      <c r="E3474">
        <v>6</v>
      </c>
      <c r="F3474">
        <v>1</v>
      </c>
      <c r="G3474">
        <v>-1</v>
      </c>
      <c r="H3474" t="s">
        <v>330</v>
      </c>
      <c r="I3474" t="s">
        <v>331</v>
      </c>
      <c r="K3474">
        <v>-0.54369526108116628</v>
      </c>
      <c r="L3474">
        <v>-6.3616953343759275E-2</v>
      </c>
      <c r="M3474">
        <v>-0.27081091450775308</v>
      </c>
      <c r="N3474">
        <v>0.50335570469798663</v>
      </c>
      <c r="O3474">
        <v>-2.5389897169359049E-3</v>
      </c>
      <c r="P3474">
        <v>-0.42231962951130197</v>
      </c>
      <c r="Q3474">
        <v>0.67340461622698622</v>
      </c>
      <c r="R3474">
        <v>148</v>
      </c>
      <c r="S3474">
        <v>0</v>
      </c>
      <c r="T3474">
        <v>-0.83791002820345695</v>
      </c>
      <c r="U3474">
        <v>40</v>
      </c>
      <c r="V3474">
        <v>3008</v>
      </c>
      <c r="W3474">
        <v>149</v>
      </c>
    </row>
    <row r="3475" spans="1:23">
      <c r="A3475" t="s">
        <v>471</v>
      </c>
      <c r="B3475" t="str">
        <f t="shared" si="54"/>
        <v>consumer_confidence_historical_new_high_6_-1</v>
      </c>
      <c r="C3475" t="s">
        <v>442</v>
      </c>
      <c r="D3475" t="s">
        <v>335</v>
      </c>
      <c r="E3475">
        <v>6</v>
      </c>
      <c r="F3475">
        <v>-1</v>
      </c>
      <c r="G3475">
        <v>-1</v>
      </c>
      <c r="H3475" t="s">
        <v>330</v>
      </c>
      <c r="I3475" t="s">
        <v>331</v>
      </c>
      <c r="K3475">
        <v>0.13374631037372531</v>
      </c>
      <c r="L3475">
        <v>1.057175419851375E-2</v>
      </c>
      <c r="M3475">
        <v>4.5002884796769928E-2</v>
      </c>
      <c r="N3475">
        <v>0.46979865771812079</v>
      </c>
      <c r="O3475">
        <v>3.6003047493183408E-3</v>
      </c>
      <c r="P3475">
        <v>0.58367424232600418</v>
      </c>
      <c r="Q3475">
        <v>0.56032796643125571</v>
      </c>
      <c r="R3475">
        <v>148</v>
      </c>
      <c r="S3475">
        <v>0</v>
      </c>
      <c r="T3475">
        <v>-0.5533409175847015</v>
      </c>
      <c r="U3475">
        <v>40</v>
      </c>
      <c r="V3475">
        <v>3008</v>
      </c>
      <c r="W3475">
        <v>149</v>
      </c>
    </row>
    <row r="3476" spans="1:23">
      <c r="A3476" t="s">
        <v>471</v>
      </c>
      <c r="B3476" t="str">
        <f t="shared" si="54"/>
        <v>M1_historical_new_high_6_1</v>
      </c>
      <c r="C3476" t="s">
        <v>343</v>
      </c>
      <c r="D3476" t="s">
        <v>335</v>
      </c>
      <c r="E3476">
        <v>6</v>
      </c>
      <c r="F3476">
        <v>1</v>
      </c>
      <c r="G3476">
        <v>-1</v>
      </c>
      <c r="H3476" t="s">
        <v>330</v>
      </c>
      <c r="I3476" t="s">
        <v>331</v>
      </c>
      <c r="K3476">
        <v>-0.64720697118243886</v>
      </c>
      <c r="L3476">
        <v>-8.3583783796499445E-2</v>
      </c>
      <c r="M3476">
        <v>-0.35583471481854861</v>
      </c>
      <c r="N3476">
        <v>0.46308724832214759</v>
      </c>
      <c r="O3476">
        <v>-4.2735800840981112E-3</v>
      </c>
      <c r="P3476">
        <v>-0.71277892556128042</v>
      </c>
      <c r="Q3476">
        <v>0.47710484917894203</v>
      </c>
      <c r="R3476">
        <v>148</v>
      </c>
      <c r="S3476">
        <v>0</v>
      </c>
      <c r="T3476">
        <v>-0.84648456430815733</v>
      </c>
      <c r="U3476">
        <v>30</v>
      </c>
      <c r="V3476">
        <v>3008</v>
      </c>
      <c r="W3476">
        <v>149</v>
      </c>
    </row>
    <row r="3477" spans="1:23">
      <c r="A3477" t="s">
        <v>471</v>
      </c>
      <c r="B3477" t="str">
        <f t="shared" si="54"/>
        <v>M1_historical_new_high_6_-1</v>
      </c>
      <c r="C3477" t="s">
        <v>343</v>
      </c>
      <c r="D3477" t="s">
        <v>335</v>
      </c>
      <c r="E3477">
        <v>6</v>
      </c>
      <c r="F3477">
        <v>-1</v>
      </c>
      <c r="G3477">
        <v>-1</v>
      </c>
      <c r="H3477" t="s">
        <v>330</v>
      </c>
      <c r="I3477" t="s">
        <v>331</v>
      </c>
      <c r="K3477">
        <v>0.46639466173466021</v>
      </c>
      <c r="L3477">
        <v>3.2590040780130947E-2</v>
      </c>
      <c r="M3477">
        <v>0.13874303531360879</v>
      </c>
      <c r="N3477">
        <v>0.52348993288590606</v>
      </c>
      <c r="O3477">
        <v>5.3316845971827431E-3</v>
      </c>
      <c r="P3477">
        <v>0.865063704918697</v>
      </c>
      <c r="Q3477">
        <v>0.38840383944860191</v>
      </c>
      <c r="R3477">
        <v>148</v>
      </c>
      <c r="S3477">
        <v>0</v>
      </c>
      <c r="T3477">
        <v>-0.55478975340386738</v>
      </c>
      <c r="U3477">
        <v>30</v>
      </c>
      <c r="V3477">
        <v>3008</v>
      </c>
      <c r="W3477">
        <v>149</v>
      </c>
    </row>
    <row r="3478" spans="1:23">
      <c r="A3478" t="s">
        <v>471</v>
      </c>
      <c r="B3478" t="str">
        <f t="shared" si="54"/>
        <v>M2_historical_new_high_6_1</v>
      </c>
      <c r="C3478" t="s">
        <v>341</v>
      </c>
      <c r="D3478" t="s">
        <v>335</v>
      </c>
      <c r="E3478">
        <v>6</v>
      </c>
      <c r="F3478">
        <v>1</v>
      </c>
      <c r="G3478">
        <v>-1</v>
      </c>
      <c r="H3478" t="s">
        <v>330</v>
      </c>
      <c r="I3478" t="s">
        <v>331</v>
      </c>
      <c r="K3478">
        <v>-0.34571519836470999</v>
      </c>
      <c r="L3478">
        <v>-3.4914984886326488E-2</v>
      </c>
      <c r="M3478">
        <v>-0.14862210614561311</v>
      </c>
      <c r="N3478">
        <v>0.48322147651006708</v>
      </c>
      <c r="O3478">
        <v>-1.2461027215176121E-4</v>
      </c>
      <c r="P3478">
        <v>-2.0537409106739062E-2</v>
      </c>
      <c r="Q3478">
        <v>0.98364233232756371</v>
      </c>
      <c r="R3478">
        <v>148</v>
      </c>
      <c r="S3478">
        <v>0</v>
      </c>
      <c r="T3478">
        <v>-0.6297581111901922</v>
      </c>
      <c r="U3478">
        <v>31</v>
      </c>
      <c r="V3478">
        <v>3008</v>
      </c>
      <c r="W3478">
        <v>149</v>
      </c>
    </row>
    <row r="3479" spans="1:23">
      <c r="A3479" t="s">
        <v>471</v>
      </c>
      <c r="B3479" t="str">
        <f t="shared" si="54"/>
        <v>M2_historical_new_high_6_-1</v>
      </c>
      <c r="C3479" t="s">
        <v>341</v>
      </c>
      <c r="D3479" t="s">
        <v>335</v>
      </c>
      <c r="E3479">
        <v>6</v>
      </c>
      <c r="F3479">
        <v>-1</v>
      </c>
      <c r="G3479">
        <v>-1</v>
      </c>
      <c r="H3479" t="s">
        <v>330</v>
      </c>
      <c r="I3479" t="s">
        <v>331</v>
      </c>
      <c r="K3479">
        <v>-0.20931402829123849</v>
      </c>
      <c r="L3479">
        <v>-1.9483005909394339E-2</v>
      </c>
      <c r="M3479">
        <v>-8.2933026656860961E-2</v>
      </c>
      <c r="N3479">
        <v>0.49664429530201343</v>
      </c>
      <c r="O3479">
        <v>1.180504175526783E-3</v>
      </c>
      <c r="P3479">
        <v>0.1929983845249485</v>
      </c>
      <c r="Q3479">
        <v>0.84722483125214798</v>
      </c>
      <c r="R3479">
        <v>148</v>
      </c>
      <c r="S3479">
        <v>0</v>
      </c>
      <c r="T3479">
        <v>-0.56079118613194612</v>
      </c>
      <c r="U3479">
        <v>31</v>
      </c>
      <c r="V3479">
        <v>3008</v>
      </c>
      <c r="W3479">
        <v>149</v>
      </c>
    </row>
    <row r="3480" spans="1:23">
      <c r="A3480" t="s">
        <v>471</v>
      </c>
      <c r="B3480" t="str">
        <f t="shared" si="54"/>
        <v>M2_M1_historical_new_high_6_1</v>
      </c>
      <c r="C3480" t="s">
        <v>334</v>
      </c>
      <c r="D3480" t="s">
        <v>335</v>
      </c>
      <c r="E3480">
        <v>6</v>
      </c>
      <c r="F3480">
        <v>1</v>
      </c>
      <c r="G3480">
        <v>1</v>
      </c>
      <c r="H3480" t="s">
        <v>330</v>
      </c>
      <c r="I3480" t="s">
        <v>331</v>
      </c>
      <c r="K3480">
        <v>8.7873218115996696</v>
      </c>
      <c r="L3480">
        <v>0.2105826530105499</v>
      </c>
      <c r="M3480">
        <v>0.89792917981082387</v>
      </c>
      <c r="N3480">
        <v>0.56375838926174493</v>
      </c>
      <c r="O3480">
        <v>1.8225880643710529E-2</v>
      </c>
      <c r="P3480">
        <v>2.9217298276244081</v>
      </c>
      <c r="Q3480">
        <v>4.0271522711897824E-3</v>
      </c>
      <c r="R3480">
        <v>148</v>
      </c>
      <c r="S3480">
        <v>1</v>
      </c>
      <c r="T3480">
        <v>-0.45885754138657181</v>
      </c>
      <c r="U3480">
        <v>29</v>
      </c>
      <c r="V3480">
        <v>3008</v>
      </c>
      <c r="W3480">
        <v>149</v>
      </c>
    </row>
    <row r="3481" spans="1:23">
      <c r="A3481" t="s">
        <v>471</v>
      </c>
      <c r="B3481" t="str">
        <f t="shared" si="54"/>
        <v>M2_M1_historical_new_high_6_-1</v>
      </c>
      <c r="C3481" t="s">
        <v>334</v>
      </c>
      <c r="D3481" t="s">
        <v>335</v>
      </c>
      <c r="E3481">
        <v>6</v>
      </c>
      <c r="F3481">
        <v>-1</v>
      </c>
      <c r="G3481">
        <v>1</v>
      </c>
      <c r="H3481" t="s">
        <v>330</v>
      </c>
      <c r="I3481" t="s">
        <v>331</v>
      </c>
      <c r="K3481">
        <v>-0.94714245386903051</v>
      </c>
      <c r="L3481">
        <v>-0.2183249481496583</v>
      </c>
      <c r="M3481">
        <v>-0.93094250082622887</v>
      </c>
      <c r="N3481">
        <v>0.41610738255033558</v>
      </c>
      <c r="O3481">
        <v>-1.6841000975273811E-2</v>
      </c>
      <c r="P3481">
        <v>-2.8201606429110821</v>
      </c>
      <c r="Q3481">
        <v>5.4583579831031888E-3</v>
      </c>
      <c r="R3481">
        <v>148</v>
      </c>
      <c r="S3481">
        <v>1</v>
      </c>
      <c r="T3481">
        <v>-0.96269895089006463</v>
      </c>
      <c r="U3481">
        <v>29</v>
      </c>
      <c r="V3481">
        <v>3008</v>
      </c>
      <c r="W3481">
        <v>149</v>
      </c>
    </row>
    <row r="3482" spans="1:23">
      <c r="A3482" t="s">
        <v>471</v>
      </c>
      <c r="B3482" t="str">
        <f t="shared" si="54"/>
        <v>TSF_newadded_MA12_yoy_historical_new_high_6_1</v>
      </c>
      <c r="C3482" t="s">
        <v>332</v>
      </c>
      <c r="D3482" t="s">
        <v>335</v>
      </c>
      <c r="E3482">
        <v>6</v>
      </c>
      <c r="F3482">
        <v>1</v>
      </c>
      <c r="G3482">
        <v>-1</v>
      </c>
      <c r="H3482" t="s">
        <v>330</v>
      </c>
      <c r="I3482" t="s">
        <v>331</v>
      </c>
      <c r="K3482">
        <v>-0.78941352422134081</v>
      </c>
      <c r="L3482">
        <v>-0.1223541399725798</v>
      </c>
      <c r="M3482">
        <v>-0.52102052101337692</v>
      </c>
      <c r="N3482">
        <v>0.44295302013422821</v>
      </c>
      <c r="O3482">
        <v>-7.7916554882486704E-3</v>
      </c>
      <c r="P3482">
        <v>-1.319312026747999</v>
      </c>
      <c r="Q3482">
        <v>0.18910224473274109</v>
      </c>
      <c r="R3482">
        <v>148</v>
      </c>
      <c r="S3482">
        <v>0</v>
      </c>
      <c r="T3482">
        <v>-0.82191940633932103</v>
      </c>
      <c r="U3482">
        <v>27</v>
      </c>
      <c r="V3482">
        <v>3008</v>
      </c>
      <c r="W3482">
        <v>149</v>
      </c>
    </row>
    <row r="3483" spans="1:23">
      <c r="A3483" t="s">
        <v>471</v>
      </c>
      <c r="B3483" t="str">
        <f t="shared" si="54"/>
        <v>TSF_newadded_MA12_yoy_historical_new_high_6_-1</v>
      </c>
      <c r="C3483" t="s">
        <v>332</v>
      </c>
      <c r="D3483" t="s">
        <v>335</v>
      </c>
      <c r="E3483">
        <v>6</v>
      </c>
      <c r="F3483">
        <v>-1</v>
      </c>
      <c r="G3483">
        <v>-1</v>
      </c>
      <c r="H3483" t="s">
        <v>330</v>
      </c>
      <c r="I3483" t="s">
        <v>331</v>
      </c>
      <c r="K3483">
        <v>1.456633609743424</v>
      </c>
      <c r="L3483">
        <v>7.8205117986406503E-2</v>
      </c>
      <c r="M3483">
        <v>0.33302078154708642</v>
      </c>
      <c r="N3483">
        <v>0.5436241610738255</v>
      </c>
      <c r="O3483">
        <v>8.7306769307260185E-3</v>
      </c>
      <c r="P3483">
        <v>1.4382917296578821</v>
      </c>
      <c r="Q3483">
        <v>0.15246254264118159</v>
      </c>
      <c r="R3483">
        <v>148</v>
      </c>
      <c r="S3483">
        <v>0</v>
      </c>
      <c r="T3483">
        <v>-0.49308724246855767</v>
      </c>
      <c r="U3483">
        <v>27</v>
      </c>
      <c r="V3483">
        <v>3008</v>
      </c>
      <c r="W3483">
        <v>149</v>
      </c>
    </row>
    <row r="3484" spans="1:23">
      <c r="A3484" t="s">
        <v>471</v>
      </c>
      <c r="B3484" t="str">
        <f t="shared" si="54"/>
        <v>TSF_yoy_historical_new_high_6_1</v>
      </c>
      <c r="C3484" t="s">
        <v>391</v>
      </c>
      <c r="D3484" t="s">
        <v>335</v>
      </c>
      <c r="E3484">
        <v>6</v>
      </c>
      <c r="F3484">
        <v>1</v>
      </c>
      <c r="G3484">
        <v>-1</v>
      </c>
      <c r="H3484" t="s">
        <v>330</v>
      </c>
      <c r="I3484" t="s">
        <v>331</v>
      </c>
      <c r="K3484">
        <v>-0.41887440221044059</v>
      </c>
      <c r="L3484">
        <v>-4.4454561618562212E-2</v>
      </c>
      <c r="M3484">
        <v>-0.1892308334661858</v>
      </c>
      <c r="N3484">
        <v>0.44966442953020141</v>
      </c>
      <c r="O3484">
        <v>-8.6623273364609839E-4</v>
      </c>
      <c r="P3484">
        <v>-0.1413370344058314</v>
      </c>
      <c r="Q3484">
        <v>0.88779589317368945</v>
      </c>
      <c r="R3484">
        <v>148</v>
      </c>
      <c r="S3484">
        <v>0</v>
      </c>
      <c r="T3484">
        <v>-0.76708510042161937</v>
      </c>
      <c r="U3484">
        <v>19</v>
      </c>
      <c r="V3484">
        <v>3008</v>
      </c>
      <c r="W3484">
        <v>149</v>
      </c>
    </row>
    <row r="3485" spans="1:23">
      <c r="A3485" t="s">
        <v>471</v>
      </c>
      <c r="B3485" t="str">
        <f t="shared" si="54"/>
        <v>TSF_yoy_historical_new_high_6_-1</v>
      </c>
      <c r="C3485" t="s">
        <v>391</v>
      </c>
      <c r="D3485" t="s">
        <v>335</v>
      </c>
      <c r="E3485">
        <v>6</v>
      </c>
      <c r="F3485">
        <v>-1</v>
      </c>
      <c r="G3485">
        <v>-1</v>
      </c>
      <c r="H3485" t="s">
        <v>330</v>
      </c>
      <c r="I3485" t="s">
        <v>331</v>
      </c>
      <c r="K3485">
        <v>-0.109772799334486</v>
      </c>
      <c r="L3485">
        <v>-9.6941285555007806E-3</v>
      </c>
      <c r="M3485">
        <v>-4.1265237120678082E-2</v>
      </c>
      <c r="N3485">
        <v>0.53691275167785235</v>
      </c>
      <c r="O3485">
        <v>2.0091303728833232E-3</v>
      </c>
      <c r="P3485">
        <v>0.32673256391162031</v>
      </c>
      <c r="Q3485">
        <v>0.74433178212880691</v>
      </c>
      <c r="R3485">
        <v>148</v>
      </c>
      <c r="S3485">
        <v>0</v>
      </c>
      <c r="T3485">
        <v>-0.65392804694137585</v>
      </c>
      <c r="U3485">
        <v>19</v>
      </c>
      <c r="V3485">
        <v>3008</v>
      </c>
      <c r="W3485">
        <v>149</v>
      </c>
    </row>
    <row r="3486" spans="1:23">
      <c r="A3486" t="s">
        <v>471</v>
      </c>
      <c r="B3486" t="str">
        <f t="shared" si="54"/>
        <v>long_loan_newadded_MA12_yoy_historical_new_high_6_1</v>
      </c>
      <c r="C3486" t="s">
        <v>328</v>
      </c>
      <c r="D3486" t="s">
        <v>335</v>
      </c>
      <c r="E3486">
        <v>6</v>
      </c>
      <c r="F3486">
        <v>1</v>
      </c>
      <c r="G3486">
        <v>-1</v>
      </c>
      <c r="H3486" t="s">
        <v>330</v>
      </c>
      <c r="I3486" t="s">
        <v>331</v>
      </c>
      <c r="K3486">
        <v>-0.90536205171001016</v>
      </c>
      <c r="L3486">
        <v>-0.17923611604416359</v>
      </c>
      <c r="M3486">
        <v>-0.76374368289667738</v>
      </c>
      <c r="N3486">
        <v>0.44966442953020141</v>
      </c>
      <c r="O3486">
        <v>-1.301392268113548E-2</v>
      </c>
      <c r="P3486">
        <v>-2.182781504974074</v>
      </c>
      <c r="Q3486">
        <v>3.062829644501815E-2</v>
      </c>
      <c r="R3486">
        <v>148</v>
      </c>
      <c r="S3486">
        <v>1</v>
      </c>
      <c r="T3486">
        <v>-0.91456366009605994</v>
      </c>
      <c r="U3486">
        <v>27</v>
      </c>
      <c r="V3486">
        <v>3008</v>
      </c>
      <c r="W3486">
        <v>149</v>
      </c>
    </row>
    <row r="3487" spans="1:23">
      <c r="A3487" t="s">
        <v>471</v>
      </c>
      <c r="B3487" t="str">
        <f t="shared" si="54"/>
        <v>long_loan_newadded_MA12_yoy_historical_new_high_6_-1</v>
      </c>
      <c r="C3487" t="s">
        <v>328</v>
      </c>
      <c r="D3487" t="s">
        <v>335</v>
      </c>
      <c r="E3487">
        <v>6</v>
      </c>
      <c r="F3487">
        <v>-1</v>
      </c>
      <c r="G3487">
        <v>-1</v>
      </c>
      <c r="H3487" t="s">
        <v>330</v>
      </c>
      <c r="I3487" t="s">
        <v>331</v>
      </c>
      <c r="K3487">
        <v>4.4664521315493513</v>
      </c>
      <c r="L3487">
        <v>0.15292872476350719</v>
      </c>
      <c r="M3487">
        <v>0.65164515974444737</v>
      </c>
      <c r="N3487">
        <v>0.5436241610738255</v>
      </c>
      <c r="O3487">
        <v>1.4223297642896831E-2</v>
      </c>
      <c r="P3487">
        <v>2.2997953248465119</v>
      </c>
      <c r="Q3487">
        <v>2.2857941363974101E-2</v>
      </c>
      <c r="R3487">
        <v>148</v>
      </c>
      <c r="S3487">
        <v>1</v>
      </c>
      <c r="T3487">
        <v>-0.47007702540036639</v>
      </c>
      <c r="U3487">
        <v>27</v>
      </c>
      <c r="V3487">
        <v>3008</v>
      </c>
      <c r="W3487">
        <v>149</v>
      </c>
    </row>
    <row r="3488" spans="1:23">
      <c r="A3488" t="s">
        <v>471</v>
      </c>
      <c r="B3488" t="str">
        <f t="shared" si="54"/>
        <v>loan_yoy_historical_new_high_6_1</v>
      </c>
      <c r="C3488" t="s">
        <v>443</v>
      </c>
      <c r="D3488" t="s">
        <v>335</v>
      </c>
      <c r="E3488">
        <v>6</v>
      </c>
      <c r="F3488">
        <v>1</v>
      </c>
      <c r="G3488">
        <v>-1</v>
      </c>
      <c r="H3488" t="s">
        <v>330</v>
      </c>
      <c r="I3488" t="s">
        <v>331</v>
      </c>
      <c r="K3488">
        <v>-0.33776957008683461</v>
      </c>
      <c r="L3488">
        <v>-3.3938544991901957E-2</v>
      </c>
      <c r="M3488">
        <v>-0.14446562995161841</v>
      </c>
      <c r="N3488">
        <v>0.46308724832214759</v>
      </c>
      <c r="O3488">
        <v>2.309320977538474E-5</v>
      </c>
      <c r="P3488">
        <v>3.753967416241709E-3</v>
      </c>
      <c r="Q3488">
        <v>0.99700982963266271</v>
      </c>
      <c r="R3488">
        <v>148</v>
      </c>
      <c r="S3488">
        <v>0</v>
      </c>
      <c r="T3488">
        <v>-0.73235450293992288</v>
      </c>
      <c r="U3488">
        <v>17</v>
      </c>
      <c r="V3488">
        <v>3008</v>
      </c>
      <c r="W3488">
        <v>149</v>
      </c>
    </row>
    <row r="3489" spans="1:23">
      <c r="A3489" t="s">
        <v>471</v>
      </c>
      <c r="B3489" t="str">
        <f t="shared" si="54"/>
        <v>loan_yoy_historical_new_high_6_-1</v>
      </c>
      <c r="C3489" t="s">
        <v>443</v>
      </c>
      <c r="D3489" t="s">
        <v>335</v>
      </c>
      <c r="E3489">
        <v>6</v>
      </c>
      <c r="F3489">
        <v>-1</v>
      </c>
      <c r="G3489">
        <v>-1</v>
      </c>
      <c r="H3489" t="s">
        <v>330</v>
      </c>
      <c r="I3489" t="s">
        <v>331</v>
      </c>
      <c r="K3489">
        <v>-0.21880090254519211</v>
      </c>
      <c r="L3489">
        <v>-2.0474056639374179E-2</v>
      </c>
      <c r="M3489">
        <v>-8.7151570309748461E-2</v>
      </c>
      <c r="N3489">
        <v>0.51006711409395977</v>
      </c>
      <c r="O3489">
        <v>1.1343888674012171E-3</v>
      </c>
      <c r="P3489">
        <v>0.18457636881570891</v>
      </c>
      <c r="Q3489">
        <v>0.85381400008379538</v>
      </c>
      <c r="R3489">
        <v>148</v>
      </c>
      <c r="S3489">
        <v>0</v>
      </c>
      <c r="T3489">
        <v>-0.61861974535905606</v>
      </c>
      <c r="U3489">
        <v>17</v>
      </c>
      <c r="V3489">
        <v>3008</v>
      </c>
      <c r="W3489">
        <v>149</v>
      </c>
    </row>
    <row r="3490" spans="1:23">
      <c r="A3490" t="s">
        <v>471</v>
      </c>
      <c r="B3490" t="str">
        <f t="shared" si="54"/>
        <v>newstarts_area_yoy_historical_new_high_6_1</v>
      </c>
      <c r="C3490" t="s">
        <v>340</v>
      </c>
      <c r="D3490" t="s">
        <v>335</v>
      </c>
      <c r="E3490">
        <v>6</v>
      </c>
      <c r="F3490">
        <v>1</v>
      </c>
      <c r="G3490">
        <v>1</v>
      </c>
      <c r="H3490" t="s">
        <v>330</v>
      </c>
      <c r="I3490" t="s">
        <v>331</v>
      </c>
      <c r="K3490">
        <v>1.077614171452594</v>
      </c>
      <c r="L3490">
        <v>6.3174388757063493E-2</v>
      </c>
      <c r="M3490">
        <v>0.26898914424460962</v>
      </c>
      <c r="N3490">
        <v>0.51006711409395977</v>
      </c>
      <c r="O3490">
        <v>7.5998394176635719E-3</v>
      </c>
      <c r="P3490">
        <v>1.2494335785198061</v>
      </c>
      <c r="Q3490">
        <v>0.21347888120055139</v>
      </c>
      <c r="R3490">
        <v>148</v>
      </c>
      <c r="S3490">
        <v>0</v>
      </c>
      <c r="T3490">
        <v>-0.5612099379885771</v>
      </c>
      <c r="U3490">
        <v>41</v>
      </c>
      <c r="V3490">
        <v>3008</v>
      </c>
      <c r="W3490">
        <v>149</v>
      </c>
    </row>
    <row r="3491" spans="1:23">
      <c r="A3491" t="s">
        <v>471</v>
      </c>
      <c r="B3491" t="str">
        <f t="shared" si="54"/>
        <v>newstarts_area_yoy_historical_new_high_6_-1</v>
      </c>
      <c r="C3491" t="s">
        <v>340</v>
      </c>
      <c r="D3491" t="s">
        <v>335</v>
      </c>
      <c r="E3491">
        <v>6</v>
      </c>
      <c r="F3491">
        <v>-1</v>
      </c>
      <c r="G3491">
        <v>1</v>
      </c>
      <c r="H3491" t="s">
        <v>330</v>
      </c>
      <c r="I3491" t="s">
        <v>331</v>
      </c>
      <c r="K3491">
        <v>-0.75099620455824578</v>
      </c>
      <c r="L3491">
        <v>-0.10994633799688699</v>
      </c>
      <c r="M3491">
        <v>-0.46813862314266641</v>
      </c>
      <c r="N3491">
        <v>0.47651006711409388</v>
      </c>
      <c r="O3491">
        <v>-6.6388343849765512E-3</v>
      </c>
      <c r="P3491">
        <v>-1.1178808130828199</v>
      </c>
      <c r="Q3491">
        <v>0.26542920229675943</v>
      </c>
      <c r="R3491">
        <v>148</v>
      </c>
      <c r="S3491">
        <v>0</v>
      </c>
      <c r="T3491">
        <v>-0.85494060494205004</v>
      </c>
      <c r="U3491">
        <v>41</v>
      </c>
      <c r="V3491">
        <v>3008</v>
      </c>
      <c r="W3491">
        <v>149</v>
      </c>
    </row>
    <row r="3492" spans="1:23">
      <c r="A3492" t="s">
        <v>471</v>
      </c>
      <c r="B3492" t="str">
        <f t="shared" si="54"/>
        <v>completed_yoy_historical_new_high_6_1</v>
      </c>
      <c r="C3492" t="s">
        <v>444</v>
      </c>
      <c r="D3492" t="s">
        <v>335</v>
      </c>
      <c r="E3492">
        <v>6</v>
      </c>
      <c r="F3492">
        <v>1</v>
      </c>
      <c r="G3492">
        <v>1</v>
      </c>
      <c r="H3492" t="s">
        <v>330</v>
      </c>
      <c r="I3492" t="s">
        <v>331</v>
      </c>
      <c r="K3492">
        <v>0.34047187699007359</v>
      </c>
      <c r="L3492">
        <v>2.485215218927039E-2</v>
      </c>
      <c r="M3492">
        <v>0.10579787522433599</v>
      </c>
      <c r="N3492">
        <v>0.52348993288590606</v>
      </c>
      <c r="O3492">
        <v>4.7548846751994658E-3</v>
      </c>
      <c r="P3492">
        <v>0.77088648700604268</v>
      </c>
      <c r="Q3492">
        <v>0.44200314130027718</v>
      </c>
      <c r="R3492">
        <v>148</v>
      </c>
      <c r="S3492">
        <v>0</v>
      </c>
      <c r="T3492">
        <v>-0.58238830163473332</v>
      </c>
      <c r="U3492">
        <v>26</v>
      </c>
      <c r="V3492">
        <v>3008</v>
      </c>
      <c r="W3492">
        <v>149</v>
      </c>
    </row>
    <row r="3493" spans="1:23">
      <c r="A3493" t="s">
        <v>471</v>
      </c>
      <c r="B3493" t="str">
        <f t="shared" si="54"/>
        <v>completed_yoy_historical_new_high_6_-1</v>
      </c>
      <c r="C3493" t="s">
        <v>444</v>
      </c>
      <c r="D3493" t="s">
        <v>335</v>
      </c>
      <c r="E3493">
        <v>6</v>
      </c>
      <c r="F3493">
        <v>-1</v>
      </c>
      <c r="G3493">
        <v>1</v>
      </c>
      <c r="H3493" t="s">
        <v>330</v>
      </c>
      <c r="I3493" t="s">
        <v>331</v>
      </c>
      <c r="K3493">
        <v>-0.6140658949765474</v>
      </c>
      <c r="L3493">
        <v>-7.6664613486233324E-2</v>
      </c>
      <c r="M3493">
        <v>-0.32636824167044443</v>
      </c>
      <c r="N3493">
        <v>0.46308724832214759</v>
      </c>
      <c r="O3493">
        <v>-3.592607184369683E-3</v>
      </c>
      <c r="P3493">
        <v>-0.58752056924772078</v>
      </c>
      <c r="Q3493">
        <v>0.55774944356328282</v>
      </c>
      <c r="R3493">
        <v>148</v>
      </c>
      <c r="S3493">
        <v>0</v>
      </c>
      <c r="T3493">
        <v>-0.78590922318957468</v>
      </c>
      <c r="U3493">
        <v>26</v>
      </c>
      <c r="V3493">
        <v>3008</v>
      </c>
      <c r="W3493">
        <v>149</v>
      </c>
    </row>
    <row r="3494" spans="1:23">
      <c r="A3494" t="s">
        <v>471</v>
      </c>
      <c r="B3494" t="str">
        <f t="shared" si="54"/>
        <v>sold_area_yoy_historical_new_high_6_1</v>
      </c>
      <c r="C3494" t="s">
        <v>346</v>
      </c>
      <c r="D3494" t="s">
        <v>335</v>
      </c>
      <c r="E3494">
        <v>6</v>
      </c>
      <c r="F3494">
        <v>1</v>
      </c>
      <c r="G3494">
        <v>-1</v>
      </c>
      <c r="H3494" t="s">
        <v>330</v>
      </c>
      <c r="I3494" t="s">
        <v>331</v>
      </c>
      <c r="K3494">
        <v>-0.2820691642719596</v>
      </c>
      <c r="L3494">
        <v>-2.7380235103324661E-2</v>
      </c>
      <c r="M3494">
        <v>-0.11654877960869491</v>
      </c>
      <c r="N3494">
        <v>0.46308724832214759</v>
      </c>
      <c r="O3494">
        <v>6.3700259294548266E-4</v>
      </c>
      <c r="P3494">
        <v>0.102555366615905</v>
      </c>
      <c r="Q3494">
        <v>0.91845469211437791</v>
      </c>
      <c r="R3494">
        <v>148</v>
      </c>
      <c r="S3494">
        <v>0</v>
      </c>
      <c r="T3494">
        <v>-0.78289027156715008</v>
      </c>
      <c r="U3494">
        <v>36</v>
      </c>
      <c r="V3494">
        <v>3008</v>
      </c>
      <c r="W3494">
        <v>149</v>
      </c>
    </row>
    <row r="3495" spans="1:23">
      <c r="A3495" t="s">
        <v>471</v>
      </c>
      <c r="B3495" t="str">
        <f t="shared" si="54"/>
        <v>sold_area_yoy_historical_new_high_6_-1</v>
      </c>
      <c r="C3495" t="s">
        <v>346</v>
      </c>
      <c r="D3495" t="s">
        <v>335</v>
      </c>
      <c r="E3495">
        <v>6</v>
      </c>
      <c r="F3495">
        <v>-1</v>
      </c>
      <c r="G3495">
        <v>-1</v>
      </c>
      <c r="H3495" t="s">
        <v>330</v>
      </c>
      <c r="I3495" t="s">
        <v>331</v>
      </c>
      <c r="K3495">
        <v>-0.27940995370305571</v>
      </c>
      <c r="L3495">
        <v>-2.7078934426473911E-2</v>
      </c>
      <c r="M3495">
        <v>-0.1152662403591337</v>
      </c>
      <c r="N3495">
        <v>0.52348993288590606</v>
      </c>
      <c r="O3495">
        <v>6.7046540842779568E-4</v>
      </c>
      <c r="P3495">
        <v>0.10736209631957221</v>
      </c>
      <c r="Q3495">
        <v>0.91464712553599092</v>
      </c>
      <c r="R3495">
        <v>148</v>
      </c>
      <c r="S3495">
        <v>0</v>
      </c>
      <c r="T3495">
        <v>-0.78440450990879818</v>
      </c>
      <c r="U3495">
        <v>36</v>
      </c>
      <c r="V3495">
        <v>3008</v>
      </c>
      <c r="W3495">
        <v>149</v>
      </c>
    </row>
    <row r="3496" spans="1:23">
      <c r="A3496" t="s">
        <v>471</v>
      </c>
      <c r="B3496" t="str">
        <f t="shared" si="54"/>
        <v>local_gov_budget_MA12_yoy_historical_new_high_6_1</v>
      </c>
      <c r="C3496" t="s">
        <v>389</v>
      </c>
      <c r="D3496" t="s">
        <v>335</v>
      </c>
      <c r="E3496">
        <v>6</v>
      </c>
      <c r="F3496">
        <v>1</v>
      </c>
      <c r="G3496">
        <v>-1</v>
      </c>
      <c r="H3496" t="s">
        <v>454</v>
      </c>
      <c r="I3496" t="s">
        <v>331</v>
      </c>
      <c r="K3496">
        <v>-0.43062017521188228</v>
      </c>
      <c r="L3496">
        <v>-5.0336770741913561E-2</v>
      </c>
      <c r="M3496">
        <v>-0.2174335858980975</v>
      </c>
      <c r="N3496">
        <v>0.51470588235294112</v>
      </c>
      <c r="O3496">
        <v>-1.468361956913646E-3</v>
      </c>
      <c r="P3496">
        <v>-0.23452637151092609</v>
      </c>
      <c r="Q3496">
        <v>0.81493168716048126</v>
      </c>
      <c r="R3496">
        <v>135</v>
      </c>
      <c r="S3496">
        <v>0</v>
      </c>
      <c r="T3496">
        <v>-0.78056803871650138</v>
      </c>
      <c r="U3496">
        <v>36</v>
      </c>
      <c r="V3496">
        <v>2748</v>
      </c>
      <c r="W3496">
        <v>136</v>
      </c>
    </row>
    <row r="3497" spans="1:23">
      <c r="A3497" t="s">
        <v>471</v>
      </c>
      <c r="B3497" t="str">
        <f t="shared" si="54"/>
        <v>local_gov_budget_MA12_yoy_historical_new_high_6_-1</v>
      </c>
      <c r="C3497" t="s">
        <v>389</v>
      </c>
      <c r="D3497" t="s">
        <v>335</v>
      </c>
      <c r="E3497">
        <v>6</v>
      </c>
      <c r="F3497">
        <v>-1</v>
      </c>
      <c r="G3497">
        <v>-1</v>
      </c>
      <c r="H3497" t="s">
        <v>454</v>
      </c>
      <c r="I3497" t="s">
        <v>331</v>
      </c>
      <c r="K3497">
        <v>-2.1289925313050628E-2</v>
      </c>
      <c r="L3497">
        <v>-1.9714877619981812E-3</v>
      </c>
      <c r="M3497">
        <v>-8.515994318414705E-3</v>
      </c>
      <c r="N3497">
        <v>0.47794117647058831</v>
      </c>
      <c r="O3497">
        <v>2.4963864028860832E-3</v>
      </c>
      <c r="P3497">
        <v>0.39557403176924488</v>
      </c>
      <c r="Q3497">
        <v>0.69304371097390549</v>
      </c>
      <c r="R3497">
        <v>135</v>
      </c>
      <c r="S3497">
        <v>0</v>
      </c>
      <c r="T3497">
        <v>-0.82765792620317424</v>
      </c>
      <c r="U3497">
        <v>36</v>
      </c>
      <c r="V3497">
        <v>2748</v>
      </c>
      <c r="W3497">
        <v>136</v>
      </c>
    </row>
    <row r="3498" spans="1:23">
      <c r="A3498" t="s">
        <v>471</v>
      </c>
      <c r="B3498" t="str">
        <f t="shared" si="54"/>
        <v>newstarts_area_ytd_yoy_historical_new_high_6_1</v>
      </c>
      <c r="C3498" t="s">
        <v>446</v>
      </c>
      <c r="D3498" t="s">
        <v>335</v>
      </c>
      <c r="E3498">
        <v>6</v>
      </c>
      <c r="F3498">
        <v>1</v>
      </c>
      <c r="G3498">
        <v>1</v>
      </c>
      <c r="H3498" t="s">
        <v>330</v>
      </c>
      <c r="I3498" t="s">
        <v>331</v>
      </c>
      <c r="K3498">
        <v>0.57330973287918363</v>
      </c>
      <c r="L3498">
        <v>3.869592098621788E-2</v>
      </c>
      <c r="M3498">
        <v>0.1647414038538289</v>
      </c>
      <c r="N3498">
        <v>0.52348993288590606</v>
      </c>
      <c r="O3498">
        <v>5.9153238907094594E-3</v>
      </c>
      <c r="P3498">
        <v>0.94481578029271107</v>
      </c>
      <c r="Q3498">
        <v>0.34629283732345639</v>
      </c>
      <c r="R3498">
        <v>148</v>
      </c>
      <c r="S3498">
        <v>0</v>
      </c>
      <c r="T3498">
        <v>-0.60052572848778851</v>
      </c>
      <c r="U3498">
        <v>31</v>
      </c>
      <c r="V3498">
        <v>3008</v>
      </c>
      <c r="W3498">
        <v>149</v>
      </c>
    </row>
    <row r="3499" spans="1:23">
      <c r="A3499" t="s">
        <v>471</v>
      </c>
      <c r="B3499" t="str">
        <f t="shared" si="54"/>
        <v>newstarts_area_ytd_yoy_historical_new_high_6_-1</v>
      </c>
      <c r="C3499" t="s">
        <v>446</v>
      </c>
      <c r="D3499" t="s">
        <v>335</v>
      </c>
      <c r="E3499">
        <v>6</v>
      </c>
      <c r="F3499">
        <v>-1</v>
      </c>
      <c r="G3499">
        <v>1</v>
      </c>
      <c r="H3499" t="s">
        <v>330</v>
      </c>
      <c r="I3499" t="s">
        <v>331</v>
      </c>
      <c r="K3499">
        <v>-0.67118120269392545</v>
      </c>
      <c r="L3499">
        <v>-8.8970853796486615E-2</v>
      </c>
      <c r="M3499">
        <v>-0.37877851160920389</v>
      </c>
      <c r="N3499">
        <v>0.46308724832214759</v>
      </c>
      <c r="O3499">
        <v>-4.5627454797169892E-3</v>
      </c>
      <c r="P3499">
        <v>-0.73378836678536163</v>
      </c>
      <c r="Q3499">
        <v>0.46423856716958029</v>
      </c>
      <c r="R3499">
        <v>148</v>
      </c>
      <c r="S3499">
        <v>0</v>
      </c>
      <c r="T3499">
        <v>-0.79032310650616133</v>
      </c>
      <c r="U3499">
        <v>31</v>
      </c>
      <c r="V3499">
        <v>3008</v>
      </c>
      <c r="W3499">
        <v>149</v>
      </c>
    </row>
    <row r="3500" spans="1:23">
      <c r="A3500" t="s">
        <v>471</v>
      </c>
      <c r="B3500" t="str">
        <f t="shared" si="54"/>
        <v>completed_area_ytd_yoy_historical_new_high_6_1</v>
      </c>
      <c r="C3500" t="s">
        <v>447</v>
      </c>
      <c r="D3500" t="s">
        <v>335</v>
      </c>
      <c r="E3500">
        <v>6</v>
      </c>
      <c r="F3500">
        <v>1</v>
      </c>
      <c r="G3500">
        <v>1</v>
      </c>
      <c r="H3500" t="s">
        <v>330</v>
      </c>
      <c r="I3500" t="s">
        <v>331</v>
      </c>
      <c r="K3500">
        <v>-0.33924014079976811</v>
      </c>
      <c r="L3500">
        <v>-3.4118451325224057E-2</v>
      </c>
      <c r="M3500">
        <v>-0.14523144797932741</v>
      </c>
      <c r="N3500">
        <v>0.48993288590604028</v>
      </c>
      <c r="O3500">
        <v>2.449381993935854E-5</v>
      </c>
      <c r="P3500">
        <v>3.9928931784345102E-3</v>
      </c>
      <c r="Q3500">
        <v>0.99681951763821941</v>
      </c>
      <c r="R3500">
        <v>148</v>
      </c>
      <c r="S3500">
        <v>0</v>
      </c>
      <c r="T3500">
        <v>-0.776647733118215</v>
      </c>
      <c r="U3500">
        <v>26</v>
      </c>
      <c r="V3500">
        <v>3008</v>
      </c>
      <c r="W3500">
        <v>149</v>
      </c>
    </row>
    <row r="3501" spans="1:23">
      <c r="A3501" t="s">
        <v>471</v>
      </c>
      <c r="B3501" t="str">
        <f t="shared" si="54"/>
        <v>completed_area_ytd_yoy_historical_new_high_6_-1</v>
      </c>
      <c r="C3501" t="s">
        <v>447</v>
      </c>
      <c r="D3501" t="s">
        <v>335</v>
      </c>
      <c r="E3501">
        <v>6</v>
      </c>
      <c r="F3501">
        <v>-1</v>
      </c>
      <c r="G3501">
        <v>1</v>
      </c>
      <c r="H3501" t="s">
        <v>330</v>
      </c>
      <c r="I3501" t="s">
        <v>331</v>
      </c>
      <c r="K3501">
        <v>-0.21706228525831039</v>
      </c>
      <c r="L3501">
        <v>-2.0291608883637461E-2</v>
      </c>
      <c r="M3501">
        <v>-8.6374956234374092E-2</v>
      </c>
      <c r="N3501">
        <v>0.48993288590604028</v>
      </c>
      <c r="O3501">
        <v>1.179629035244083E-3</v>
      </c>
      <c r="P3501">
        <v>0.18982688796193711</v>
      </c>
      <c r="Q3501">
        <v>0.84970488875731132</v>
      </c>
      <c r="R3501">
        <v>148</v>
      </c>
      <c r="S3501">
        <v>0</v>
      </c>
      <c r="T3501">
        <v>-0.59267338772836409</v>
      </c>
      <c r="U3501">
        <v>26</v>
      </c>
      <c r="V3501">
        <v>3008</v>
      </c>
      <c r="W3501">
        <v>149</v>
      </c>
    </row>
    <row r="3502" spans="1:23">
      <c r="A3502" t="s">
        <v>471</v>
      </c>
      <c r="B3502" t="str">
        <f t="shared" si="54"/>
        <v>sold_area_ytd_yoy_historical_new_high_6_1</v>
      </c>
      <c r="C3502" t="s">
        <v>392</v>
      </c>
      <c r="D3502" t="s">
        <v>335</v>
      </c>
      <c r="E3502">
        <v>6</v>
      </c>
      <c r="F3502">
        <v>1</v>
      </c>
      <c r="G3502">
        <v>-1</v>
      </c>
      <c r="H3502" t="s">
        <v>330</v>
      </c>
      <c r="I3502" t="s">
        <v>331</v>
      </c>
      <c r="K3502">
        <v>-4.9027919582785073E-2</v>
      </c>
      <c r="L3502">
        <v>-4.2026417199433341E-3</v>
      </c>
      <c r="M3502">
        <v>-1.7889630916749069E-2</v>
      </c>
      <c r="N3502">
        <v>0.46308724832214759</v>
      </c>
      <c r="O3502">
        <v>2.4866148923017159E-3</v>
      </c>
      <c r="P3502">
        <v>0.40042425301704981</v>
      </c>
      <c r="Q3502">
        <v>0.68942147528287268</v>
      </c>
      <c r="R3502">
        <v>148</v>
      </c>
      <c r="S3502">
        <v>0</v>
      </c>
      <c r="T3502">
        <v>-0.72182829540242466</v>
      </c>
      <c r="U3502">
        <v>19</v>
      </c>
      <c r="V3502">
        <v>3008</v>
      </c>
      <c r="W3502">
        <v>149</v>
      </c>
    </row>
    <row r="3503" spans="1:23">
      <c r="A3503" t="s">
        <v>471</v>
      </c>
      <c r="B3503" t="str">
        <f t="shared" si="54"/>
        <v>sold_area_ytd_yoy_historical_new_high_6_-1</v>
      </c>
      <c r="C3503" t="s">
        <v>392</v>
      </c>
      <c r="D3503" t="s">
        <v>335</v>
      </c>
      <c r="E3503">
        <v>6</v>
      </c>
      <c r="F3503">
        <v>-1</v>
      </c>
      <c r="G3503">
        <v>-1</v>
      </c>
      <c r="H3503" t="s">
        <v>330</v>
      </c>
      <c r="I3503" t="s">
        <v>331</v>
      </c>
      <c r="K3503">
        <v>-0.45599473968961368</v>
      </c>
      <c r="L3503">
        <v>-4.9724072681246012E-2</v>
      </c>
      <c r="M3503">
        <v>-0.21166336966670821</v>
      </c>
      <c r="N3503">
        <v>0.52348993288590606</v>
      </c>
      <c r="O3503">
        <v>-1.200735796476592E-3</v>
      </c>
      <c r="P3503">
        <v>-0.19298111081231761</v>
      </c>
      <c r="Q3503">
        <v>0.84723833489277633</v>
      </c>
      <c r="R3503">
        <v>148</v>
      </c>
      <c r="S3503">
        <v>0</v>
      </c>
      <c r="T3503">
        <v>-0.70219493476200678</v>
      </c>
      <c r="U3503">
        <v>19</v>
      </c>
      <c r="V3503">
        <v>3008</v>
      </c>
      <c r="W3503">
        <v>149</v>
      </c>
    </row>
    <row r="3504" spans="1:23">
      <c r="A3504" t="s">
        <v>471</v>
      </c>
      <c r="B3504" t="str">
        <f t="shared" si="54"/>
        <v>CN_BOND_1Y_historical_new_high_6_1</v>
      </c>
      <c r="C3504" t="s">
        <v>448</v>
      </c>
      <c r="D3504" t="s">
        <v>335</v>
      </c>
      <c r="E3504">
        <v>6</v>
      </c>
      <c r="F3504">
        <v>1</v>
      </c>
      <c r="G3504">
        <v>-1</v>
      </c>
      <c r="H3504" t="s">
        <v>330</v>
      </c>
      <c r="I3504" t="s">
        <v>331</v>
      </c>
      <c r="K3504">
        <v>1.38120442156664E-4</v>
      </c>
      <c r="L3504">
        <v>1.157052834455108E-5</v>
      </c>
      <c r="M3504">
        <v>4.9253332631497871E-5</v>
      </c>
      <c r="N3504">
        <v>0.53691275167785235</v>
      </c>
      <c r="O3504">
        <v>2.8460445864068231E-3</v>
      </c>
      <c r="P3504">
        <v>0.46228918815496461</v>
      </c>
      <c r="Q3504">
        <v>0.64455284089767506</v>
      </c>
      <c r="R3504">
        <v>148</v>
      </c>
      <c r="S3504">
        <v>0</v>
      </c>
      <c r="T3504">
        <v>-0.64853442281369267</v>
      </c>
      <c r="U3504">
        <v>25</v>
      </c>
      <c r="V3504">
        <v>3008</v>
      </c>
      <c r="W3504">
        <v>149</v>
      </c>
    </row>
    <row r="3505" spans="1:23">
      <c r="A3505" t="s">
        <v>471</v>
      </c>
      <c r="B3505" t="str">
        <f t="shared" si="54"/>
        <v>CN_BOND_1Y_historical_new_high_6_-1</v>
      </c>
      <c r="C3505" t="s">
        <v>448</v>
      </c>
      <c r="D3505" t="s">
        <v>335</v>
      </c>
      <c r="E3505">
        <v>6</v>
      </c>
      <c r="F3505">
        <v>-1</v>
      </c>
      <c r="G3505">
        <v>-1</v>
      </c>
      <c r="H3505" t="s">
        <v>330</v>
      </c>
      <c r="I3505" t="s">
        <v>331</v>
      </c>
      <c r="K3505">
        <v>-0.48273763035193129</v>
      </c>
      <c r="L3505">
        <v>-5.3728690797858469E-2</v>
      </c>
      <c r="M3505">
        <v>-0.2287118618025818</v>
      </c>
      <c r="N3505">
        <v>0.44966442953020141</v>
      </c>
      <c r="O3505">
        <v>-1.5370284851269789E-3</v>
      </c>
      <c r="P3505">
        <v>-0.2440117681849969</v>
      </c>
      <c r="Q3505">
        <v>0.80755963930315244</v>
      </c>
      <c r="R3505">
        <v>148</v>
      </c>
      <c r="S3505">
        <v>0</v>
      </c>
      <c r="T3505">
        <v>-0.66596735829077558</v>
      </c>
      <c r="U3505">
        <v>25</v>
      </c>
      <c r="V3505">
        <v>3008</v>
      </c>
      <c r="W3505">
        <v>149</v>
      </c>
    </row>
    <row r="3506" spans="1:23">
      <c r="A3506" t="s">
        <v>471</v>
      </c>
      <c r="B3506" t="str">
        <f t="shared" si="54"/>
        <v>CN_BOND_10Y_historical_new_high_6_1</v>
      </c>
      <c r="C3506" t="s">
        <v>449</v>
      </c>
      <c r="D3506" t="s">
        <v>335</v>
      </c>
      <c r="E3506">
        <v>6</v>
      </c>
      <c r="F3506">
        <v>1</v>
      </c>
      <c r="G3506">
        <v>-1</v>
      </c>
      <c r="H3506" t="s">
        <v>330</v>
      </c>
      <c r="I3506" t="s">
        <v>331</v>
      </c>
      <c r="K3506">
        <v>-0.69558742044189326</v>
      </c>
      <c r="L3506">
        <v>-9.4838122348520182E-2</v>
      </c>
      <c r="M3506">
        <v>-0.40377054116263311</v>
      </c>
      <c r="N3506">
        <v>0.47651006711409388</v>
      </c>
      <c r="O3506">
        <v>-5.2259192516334292E-3</v>
      </c>
      <c r="P3506">
        <v>-0.86970594027452486</v>
      </c>
      <c r="Q3506">
        <v>0.38586944516760269</v>
      </c>
      <c r="R3506">
        <v>148</v>
      </c>
      <c r="S3506">
        <v>0</v>
      </c>
      <c r="T3506">
        <v>-0.82559555999970569</v>
      </c>
      <c r="U3506">
        <v>26</v>
      </c>
      <c r="V3506">
        <v>3008</v>
      </c>
      <c r="W3506">
        <v>149</v>
      </c>
    </row>
    <row r="3507" spans="1:23">
      <c r="A3507" t="s">
        <v>471</v>
      </c>
      <c r="B3507" t="str">
        <f t="shared" si="54"/>
        <v>CN_BOND_10Y_historical_new_high_6_-1</v>
      </c>
      <c r="C3507" t="s">
        <v>449</v>
      </c>
      <c r="D3507" t="s">
        <v>335</v>
      </c>
      <c r="E3507">
        <v>6</v>
      </c>
      <c r="F3507">
        <v>-1</v>
      </c>
      <c r="G3507">
        <v>-1</v>
      </c>
      <c r="H3507" t="s">
        <v>330</v>
      </c>
      <c r="I3507" t="s">
        <v>331</v>
      </c>
      <c r="K3507">
        <v>0.69944952638372548</v>
      </c>
      <c r="L3507">
        <v>4.5428758573390349E-2</v>
      </c>
      <c r="M3507">
        <v>0.19341161527973499</v>
      </c>
      <c r="N3507">
        <v>0.51006711409395977</v>
      </c>
      <c r="O3507">
        <v>6.3572540456052328E-3</v>
      </c>
      <c r="P3507">
        <v>1.0222656243013339</v>
      </c>
      <c r="Q3507">
        <v>0.30832325556163281</v>
      </c>
      <c r="R3507">
        <v>148</v>
      </c>
      <c r="S3507">
        <v>0</v>
      </c>
      <c r="T3507">
        <v>-0.49561385256745027</v>
      </c>
      <c r="U3507">
        <v>26</v>
      </c>
      <c r="V3507">
        <v>3008</v>
      </c>
      <c r="W3507">
        <v>149</v>
      </c>
    </row>
    <row r="3508" spans="1:23">
      <c r="A3508" t="s">
        <v>471</v>
      </c>
      <c r="B3508" t="str">
        <f t="shared" si="54"/>
        <v>TERM_SPREAD_historical_new_high_6_1</v>
      </c>
      <c r="C3508" t="s">
        <v>450</v>
      </c>
      <c r="D3508" t="s">
        <v>335</v>
      </c>
      <c r="E3508">
        <v>6</v>
      </c>
      <c r="F3508">
        <v>1</v>
      </c>
      <c r="G3508">
        <v>1</v>
      </c>
      <c r="H3508" t="s">
        <v>330</v>
      </c>
      <c r="I3508" t="s">
        <v>331</v>
      </c>
      <c r="K3508">
        <v>9.6573317568738215E-2</v>
      </c>
      <c r="L3508">
        <v>7.7532792821202179E-3</v>
      </c>
      <c r="M3508">
        <v>3.300468129993598E-2</v>
      </c>
      <c r="N3508">
        <v>0.50335570469798663</v>
      </c>
      <c r="O3508">
        <v>3.54522032795978E-3</v>
      </c>
      <c r="P3508">
        <v>0.56150479870895587</v>
      </c>
      <c r="Q3508">
        <v>0.57530272786613834</v>
      </c>
      <c r="R3508">
        <v>148</v>
      </c>
      <c r="S3508">
        <v>0</v>
      </c>
      <c r="T3508">
        <v>-0.74262914885235121</v>
      </c>
      <c r="U3508">
        <v>39</v>
      </c>
      <c r="V3508">
        <v>3008</v>
      </c>
      <c r="W3508">
        <v>149</v>
      </c>
    </row>
    <row r="3509" spans="1:23">
      <c r="A3509" t="s">
        <v>471</v>
      </c>
      <c r="B3509" t="str">
        <f t="shared" si="54"/>
        <v>TERM_SPREAD_historical_new_high_6_-1</v>
      </c>
      <c r="C3509" t="s">
        <v>450</v>
      </c>
      <c r="D3509" t="s">
        <v>335</v>
      </c>
      <c r="E3509">
        <v>6</v>
      </c>
      <c r="F3509">
        <v>-1</v>
      </c>
      <c r="G3509">
        <v>1</v>
      </c>
      <c r="H3509" t="s">
        <v>330</v>
      </c>
      <c r="I3509" t="s">
        <v>331</v>
      </c>
      <c r="K3509">
        <v>-0.52822688107870719</v>
      </c>
      <c r="L3509">
        <v>-6.0998086024352749E-2</v>
      </c>
      <c r="M3509">
        <v>-0.25966075977457942</v>
      </c>
      <c r="N3509">
        <v>0.48322147651006708</v>
      </c>
      <c r="O3509">
        <v>-2.1110024980707152E-3</v>
      </c>
      <c r="P3509">
        <v>-0.3365308332433577</v>
      </c>
      <c r="Q3509">
        <v>0.73694729929461711</v>
      </c>
      <c r="R3509">
        <v>148</v>
      </c>
      <c r="S3509">
        <v>0</v>
      </c>
      <c r="T3509">
        <v>-0.82588203568170049</v>
      </c>
      <c r="U3509">
        <v>39</v>
      </c>
      <c r="V3509">
        <v>3008</v>
      </c>
      <c r="W3509">
        <v>149</v>
      </c>
    </row>
    <row r="3510" spans="1:23">
      <c r="A3510" t="s">
        <v>471</v>
      </c>
      <c r="B3510" t="str">
        <f t="shared" si="54"/>
        <v>US_BOND_5Y_historical_new_high_6_1</v>
      </c>
      <c r="C3510" t="s">
        <v>338</v>
      </c>
      <c r="D3510" t="s">
        <v>335</v>
      </c>
      <c r="E3510">
        <v>6</v>
      </c>
      <c r="F3510">
        <v>1</v>
      </c>
      <c r="G3510">
        <v>1</v>
      </c>
      <c r="H3510" t="s">
        <v>330</v>
      </c>
      <c r="I3510" t="s">
        <v>331</v>
      </c>
      <c r="K3510">
        <v>-1.121749204068989E-2</v>
      </c>
      <c r="L3510">
        <v>-9.4462749998158735E-4</v>
      </c>
      <c r="M3510">
        <v>-4.0210752928650272E-3</v>
      </c>
      <c r="N3510">
        <v>0.51677852348993292</v>
      </c>
      <c r="O3510">
        <v>2.5442362845819271E-3</v>
      </c>
      <c r="P3510">
        <v>0.43001248053542579</v>
      </c>
      <c r="Q3510">
        <v>0.66781202552854291</v>
      </c>
      <c r="R3510">
        <v>148</v>
      </c>
      <c r="S3510">
        <v>0</v>
      </c>
      <c r="T3510">
        <v>-0.61647337673263103</v>
      </c>
      <c r="U3510">
        <v>41</v>
      </c>
      <c r="V3510">
        <v>3008</v>
      </c>
      <c r="W3510">
        <v>149</v>
      </c>
    </row>
    <row r="3511" spans="1:23">
      <c r="A3511" t="s">
        <v>471</v>
      </c>
      <c r="B3511" t="str">
        <f t="shared" si="54"/>
        <v>US_BOND_5Y_historical_new_high_6_-1</v>
      </c>
      <c r="C3511" t="s">
        <v>338</v>
      </c>
      <c r="D3511" t="s">
        <v>335</v>
      </c>
      <c r="E3511">
        <v>6</v>
      </c>
      <c r="F3511">
        <v>-1</v>
      </c>
      <c r="G3511">
        <v>1</v>
      </c>
      <c r="H3511" t="s">
        <v>330</v>
      </c>
      <c r="I3511" t="s">
        <v>331</v>
      </c>
      <c r="K3511">
        <v>-0.47679716217576418</v>
      </c>
      <c r="L3511">
        <v>-5.2823012509120137E-2</v>
      </c>
      <c r="M3511">
        <v>-0.22485615811445619</v>
      </c>
      <c r="N3511">
        <v>0.47651006711409388</v>
      </c>
      <c r="O3511">
        <v>-1.675870044652318E-3</v>
      </c>
      <c r="P3511">
        <v>-0.27708692350475989</v>
      </c>
      <c r="Q3511">
        <v>0.7820999931736855</v>
      </c>
      <c r="R3511">
        <v>148</v>
      </c>
      <c r="S3511">
        <v>0</v>
      </c>
      <c r="T3511">
        <v>-0.71913578540272838</v>
      </c>
      <c r="U3511">
        <v>41</v>
      </c>
      <c r="V3511">
        <v>3008</v>
      </c>
      <c r="W3511">
        <v>149</v>
      </c>
    </row>
    <row r="3512" spans="1:23">
      <c r="A3512" t="s">
        <v>471</v>
      </c>
      <c r="B3512" t="str">
        <f t="shared" si="54"/>
        <v>US_BOND_10Y_historical_new_high_6_1</v>
      </c>
      <c r="C3512" t="s">
        <v>336</v>
      </c>
      <c r="D3512" t="s">
        <v>335</v>
      </c>
      <c r="E3512">
        <v>6</v>
      </c>
      <c r="F3512">
        <v>1</v>
      </c>
      <c r="G3512">
        <v>1</v>
      </c>
      <c r="H3512" t="s">
        <v>330</v>
      </c>
      <c r="I3512" t="s">
        <v>331</v>
      </c>
      <c r="K3512">
        <v>-0.15046117326968189</v>
      </c>
      <c r="L3512">
        <v>-1.356786396630949E-2</v>
      </c>
      <c r="M3512">
        <v>-5.7754395703554492E-2</v>
      </c>
      <c r="N3512">
        <v>0.53020134228187921</v>
      </c>
      <c r="O3512">
        <v>1.4777592060703909E-3</v>
      </c>
      <c r="P3512">
        <v>0.25210425075941711</v>
      </c>
      <c r="Q3512">
        <v>0.80131024455333155</v>
      </c>
      <c r="R3512">
        <v>148</v>
      </c>
      <c r="S3512">
        <v>0</v>
      </c>
      <c r="T3512">
        <v>-0.56400010824011249</v>
      </c>
      <c r="U3512">
        <v>35</v>
      </c>
      <c r="V3512">
        <v>3008</v>
      </c>
      <c r="W3512">
        <v>149</v>
      </c>
    </row>
    <row r="3513" spans="1:23">
      <c r="A3513" t="s">
        <v>471</v>
      </c>
      <c r="B3513" t="str">
        <f t="shared" si="54"/>
        <v>US_BOND_10Y_historical_new_high_6_-1</v>
      </c>
      <c r="C3513" t="s">
        <v>336</v>
      </c>
      <c r="D3513" t="s">
        <v>335</v>
      </c>
      <c r="E3513">
        <v>6</v>
      </c>
      <c r="F3513">
        <v>-1</v>
      </c>
      <c r="G3513">
        <v>1</v>
      </c>
      <c r="H3513" t="s">
        <v>330</v>
      </c>
      <c r="I3513" t="s">
        <v>331</v>
      </c>
      <c r="K3513">
        <v>-0.39104158882722773</v>
      </c>
      <c r="L3513">
        <v>-4.0702118783337293E-2</v>
      </c>
      <c r="M3513">
        <v>-0.17325691649201769</v>
      </c>
      <c r="N3513">
        <v>0.46308724832214759</v>
      </c>
      <c r="O3513">
        <v>-6.9299987939531451E-4</v>
      </c>
      <c r="P3513">
        <v>-0.1152655455007162</v>
      </c>
      <c r="Q3513">
        <v>0.9083908867570557</v>
      </c>
      <c r="R3513">
        <v>148</v>
      </c>
      <c r="S3513">
        <v>0</v>
      </c>
      <c r="T3513">
        <v>-0.70265893872389262</v>
      </c>
      <c r="U3513">
        <v>35</v>
      </c>
      <c r="V3513">
        <v>3008</v>
      </c>
      <c r="W3513">
        <v>149</v>
      </c>
    </row>
    <row r="3514" spans="1:23">
      <c r="A3514" t="s">
        <v>471</v>
      </c>
      <c r="B3514" t="str">
        <f t="shared" si="54"/>
        <v>CNY_INDEX_historical_new_high_6_1</v>
      </c>
      <c r="C3514" t="s">
        <v>388</v>
      </c>
      <c r="D3514" t="s">
        <v>335</v>
      </c>
      <c r="E3514">
        <v>6</v>
      </c>
      <c r="F3514">
        <v>1</v>
      </c>
      <c r="G3514">
        <v>-1</v>
      </c>
      <c r="H3514" t="s">
        <v>455</v>
      </c>
      <c r="I3514" t="s">
        <v>331</v>
      </c>
      <c r="K3514">
        <v>-0.58621798346081522</v>
      </c>
      <c r="L3514">
        <v>-9.7826593110541427E-2</v>
      </c>
      <c r="M3514">
        <v>-0.44231372296032823</v>
      </c>
      <c r="N3514">
        <v>0.38317757009345788</v>
      </c>
      <c r="O3514">
        <v>-5.9777430228827302E-3</v>
      </c>
      <c r="P3514">
        <v>-0.92540065310992647</v>
      </c>
      <c r="Q3514">
        <v>0.35685956687360437</v>
      </c>
      <c r="R3514">
        <v>106</v>
      </c>
      <c r="S3514">
        <v>0</v>
      </c>
      <c r="T3514">
        <v>-0.60393953134460943</v>
      </c>
      <c r="U3514">
        <v>27</v>
      </c>
      <c r="V3514">
        <v>2160</v>
      </c>
      <c r="W3514">
        <v>107</v>
      </c>
    </row>
    <row r="3515" spans="1:23">
      <c r="A3515" t="s">
        <v>471</v>
      </c>
      <c r="B3515" t="str">
        <f t="shared" si="54"/>
        <v>CNY_INDEX_historical_new_high_6_-1</v>
      </c>
      <c r="C3515" t="s">
        <v>388</v>
      </c>
      <c r="D3515" t="s">
        <v>335</v>
      </c>
      <c r="E3515">
        <v>6</v>
      </c>
      <c r="F3515">
        <v>-1</v>
      </c>
      <c r="G3515">
        <v>-1</v>
      </c>
      <c r="H3515" t="s">
        <v>455</v>
      </c>
      <c r="I3515" t="s">
        <v>331</v>
      </c>
      <c r="K3515">
        <v>0.5884199296063426</v>
      </c>
      <c r="L3515">
        <v>5.5470148626632243E-2</v>
      </c>
      <c r="M3515">
        <v>0.25080305029619421</v>
      </c>
      <c r="N3515">
        <v>0.60747663551401865</v>
      </c>
      <c r="O3515">
        <v>6.6441050882850268E-3</v>
      </c>
      <c r="P3515">
        <v>0.99882046238233657</v>
      </c>
      <c r="Q3515">
        <v>0.32015633846941127</v>
      </c>
      <c r="R3515">
        <v>106</v>
      </c>
      <c r="S3515">
        <v>0</v>
      </c>
      <c r="T3515">
        <v>-0.49425936976043289</v>
      </c>
      <c r="U3515">
        <v>27</v>
      </c>
      <c r="V3515">
        <v>2160</v>
      </c>
      <c r="W3515">
        <v>107</v>
      </c>
    </row>
    <row r="3516" spans="1:23">
      <c r="A3516" t="s">
        <v>471</v>
      </c>
      <c r="B3516" t="str">
        <f t="shared" si="54"/>
        <v>USD_INDEX_historical_new_high_6_1</v>
      </c>
      <c r="C3516" t="s">
        <v>452</v>
      </c>
      <c r="D3516" t="s">
        <v>335</v>
      </c>
      <c r="E3516">
        <v>6</v>
      </c>
      <c r="F3516">
        <v>1</v>
      </c>
      <c r="G3516">
        <v>1</v>
      </c>
      <c r="H3516" t="s">
        <v>330</v>
      </c>
      <c r="I3516" t="s">
        <v>331</v>
      </c>
      <c r="K3516">
        <v>-0.15344879766518391</v>
      </c>
      <c r="L3516">
        <v>-1.385895804707071E-2</v>
      </c>
      <c r="M3516">
        <v>-5.8993483179379323E-2</v>
      </c>
      <c r="N3516">
        <v>0.50335570469798663</v>
      </c>
      <c r="O3516">
        <v>1.6212199005413801E-3</v>
      </c>
      <c r="P3516">
        <v>0.26612980909100459</v>
      </c>
      <c r="Q3516">
        <v>0.7905096296871913</v>
      </c>
      <c r="R3516">
        <v>148</v>
      </c>
      <c r="S3516">
        <v>0</v>
      </c>
      <c r="T3516">
        <v>-0.69643606741391939</v>
      </c>
      <c r="U3516">
        <v>31</v>
      </c>
      <c r="V3516">
        <v>3008</v>
      </c>
      <c r="W3516">
        <v>149</v>
      </c>
    </row>
    <row r="3517" spans="1:23">
      <c r="A3517" t="s">
        <v>471</v>
      </c>
      <c r="B3517" t="str">
        <f t="shared" si="54"/>
        <v>USD_INDEX_historical_new_high_6_-1</v>
      </c>
      <c r="C3517" t="s">
        <v>452</v>
      </c>
      <c r="D3517" t="s">
        <v>335</v>
      </c>
      <c r="E3517">
        <v>6</v>
      </c>
      <c r="F3517">
        <v>-1</v>
      </c>
      <c r="G3517">
        <v>1</v>
      </c>
      <c r="H3517" t="s">
        <v>330</v>
      </c>
      <c r="I3517" t="s">
        <v>331</v>
      </c>
      <c r="K3517">
        <v>-0.38889247014421813</v>
      </c>
      <c r="L3517">
        <v>-4.0418948401993671E-2</v>
      </c>
      <c r="M3517">
        <v>-0.17205150232669919</v>
      </c>
      <c r="N3517">
        <v>0.48993288590604028</v>
      </c>
      <c r="O3517">
        <v>-5.7408109844866268E-4</v>
      </c>
      <c r="P3517">
        <v>-9.4422793478023251E-2</v>
      </c>
      <c r="Q3517">
        <v>0.92490102508098038</v>
      </c>
      <c r="R3517">
        <v>148</v>
      </c>
      <c r="S3517">
        <v>0</v>
      </c>
      <c r="T3517">
        <v>-0.69575865081806332</v>
      </c>
      <c r="U3517">
        <v>31</v>
      </c>
      <c r="V3517">
        <v>3008</v>
      </c>
      <c r="W3517">
        <v>149</v>
      </c>
    </row>
    <row r="3518" spans="1:23">
      <c r="A3518" t="s">
        <v>471</v>
      </c>
      <c r="B3518" t="str">
        <f t="shared" si="54"/>
        <v>DR007_historical_new_high_6_1</v>
      </c>
      <c r="C3518" t="s">
        <v>387</v>
      </c>
      <c r="D3518" t="s">
        <v>335</v>
      </c>
      <c r="E3518">
        <v>6</v>
      </c>
      <c r="F3518">
        <v>1</v>
      </c>
      <c r="G3518">
        <v>1</v>
      </c>
      <c r="H3518" t="s">
        <v>330</v>
      </c>
      <c r="I3518" t="s">
        <v>331</v>
      </c>
      <c r="K3518">
        <v>0.58277910538133471</v>
      </c>
      <c r="L3518">
        <v>3.9218225265777562E-2</v>
      </c>
      <c r="M3518">
        <v>0.16696542431389319</v>
      </c>
      <c r="N3518">
        <v>0.57046979865771807</v>
      </c>
      <c r="O3518">
        <v>5.7848233223477194E-3</v>
      </c>
      <c r="P3518">
        <v>0.96518515039479902</v>
      </c>
      <c r="Q3518">
        <v>0.33602655334225018</v>
      </c>
      <c r="R3518">
        <v>148</v>
      </c>
      <c r="S3518">
        <v>0</v>
      </c>
      <c r="T3518">
        <v>-0.53922869413178054</v>
      </c>
      <c r="U3518">
        <v>25</v>
      </c>
      <c r="V3518">
        <v>3008</v>
      </c>
      <c r="W3518">
        <v>149</v>
      </c>
    </row>
    <row r="3519" spans="1:23">
      <c r="A3519" t="s">
        <v>471</v>
      </c>
      <c r="B3519" t="str">
        <f t="shared" si="54"/>
        <v>DR007_historical_new_high_6_-1</v>
      </c>
      <c r="C3519" t="s">
        <v>387</v>
      </c>
      <c r="D3519" t="s">
        <v>335</v>
      </c>
      <c r="E3519">
        <v>6</v>
      </c>
      <c r="F3519">
        <v>-1</v>
      </c>
      <c r="G3519">
        <v>1</v>
      </c>
      <c r="H3519" t="s">
        <v>330</v>
      </c>
      <c r="I3519" t="s">
        <v>331</v>
      </c>
      <c r="K3519">
        <v>-0.67314844352166592</v>
      </c>
      <c r="L3519">
        <v>-8.9428731083756152E-2</v>
      </c>
      <c r="M3519">
        <v>-0.38072875378891408</v>
      </c>
      <c r="N3519">
        <v>0.40268456375838918</v>
      </c>
      <c r="O3519">
        <v>-4.7485254079773264E-3</v>
      </c>
      <c r="P3519">
        <v>-0.77347954388896967</v>
      </c>
      <c r="Q3519">
        <v>0.44047230821466032</v>
      </c>
      <c r="R3519">
        <v>148</v>
      </c>
      <c r="S3519">
        <v>0</v>
      </c>
      <c r="T3519">
        <v>-0.76780556503290154</v>
      </c>
      <c r="U3519">
        <v>25</v>
      </c>
      <c r="V3519">
        <v>3008</v>
      </c>
      <c r="W3519">
        <v>149</v>
      </c>
    </row>
    <row r="3520" spans="1:23">
      <c r="A3520" t="s">
        <v>471</v>
      </c>
      <c r="B3520" t="str">
        <f t="shared" si="54"/>
        <v>CREDIT_SPREAD_historical_new_high_6_1</v>
      </c>
      <c r="C3520" t="s">
        <v>453</v>
      </c>
      <c r="D3520" t="s">
        <v>335</v>
      </c>
      <c r="E3520">
        <v>6</v>
      </c>
      <c r="F3520">
        <v>1</v>
      </c>
      <c r="G3520">
        <v>1</v>
      </c>
      <c r="H3520" t="s">
        <v>456</v>
      </c>
      <c r="I3520" t="s">
        <v>331</v>
      </c>
      <c r="K3520">
        <v>-0.58084652225308298</v>
      </c>
      <c r="L3520">
        <v>-7.0731354662899704E-2</v>
      </c>
      <c r="M3520">
        <v>-0.30059626286594432</v>
      </c>
      <c r="N3520">
        <v>0.43243243243243251</v>
      </c>
      <c r="O3520">
        <v>-3.0941471104098481E-3</v>
      </c>
      <c r="P3520">
        <v>-0.50508806459681743</v>
      </c>
      <c r="Q3520">
        <v>0.61425338793891671</v>
      </c>
      <c r="R3520">
        <v>147</v>
      </c>
      <c r="S3520">
        <v>0</v>
      </c>
      <c r="T3520">
        <v>-0.70297950873901793</v>
      </c>
      <c r="U3520">
        <v>27</v>
      </c>
      <c r="V3520">
        <v>2987</v>
      </c>
      <c r="W3520">
        <v>148</v>
      </c>
    </row>
    <row r="3521" spans="1:23">
      <c r="A3521" t="s">
        <v>471</v>
      </c>
      <c r="B3521" t="str">
        <f t="shared" si="54"/>
        <v>CREDIT_SPREAD_historical_new_high_6_-1</v>
      </c>
      <c r="C3521" t="s">
        <v>453</v>
      </c>
      <c r="D3521" t="s">
        <v>335</v>
      </c>
      <c r="E3521">
        <v>6</v>
      </c>
      <c r="F3521">
        <v>-1</v>
      </c>
      <c r="G3521">
        <v>1</v>
      </c>
      <c r="H3521" t="s">
        <v>456</v>
      </c>
      <c r="I3521" t="s">
        <v>331</v>
      </c>
      <c r="K3521">
        <v>0.2371917205408984</v>
      </c>
      <c r="L3521">
        <v>1.8118905430569932E-2</v>
      </c>
      <c r="M3521">
        <v>7.7002275519934188E-2</v>
      </c>
      <c r="N3521">
        <v>0.54729729729729726</v>
      </c>
      <c r="O3521">
        <v>4.224192145204194E-3</v>
      </c>
      <c r="P3521">
        <v>0.68333446305839507</v>
      </c>
      <c r="Q3521">
        <v>0.4954711488877197</v>
      </c>
      <c r="R3521">
        <v>147</v>
      </c>
      <c r="S3521">
        <v>0</v>
      </c>
      <c r="T3521">
        <v>-0.71369305540629535</v>
      </c>
      <c r="U3521">
        <v>27</v>
      </c>
      <c r="V3521">
        <v>2987</v>
      </c>
      <c r="W3521">
        <v>148</v>
      </c>
    </row>
    <row r="3522" spans="1:23">
      <c r="A3522" t="s">
        <v>471</v>
      </c>
      <c r="B3522" t="str">
        <f t="shared" si="54"/>
        <v>electricity_yoy_historical_new_high_9_1</v>
      </c>
      <c r="C3522" t="s">
        <v>435</v>
      </c>
      <c r="D3522" t="s">
        <v>335</v>
      </c>
      <c r="E3522">
        <v>9</v>
      </c>
      <c r="F3522">
        <v>1</v>
      </c>
      <c r="G3522">
        <v>-1</v>
      </c>
      <c r="H3522" t="s">
        <v>330</v>
      </c>
      <c r="I3522" t="s">
        <v>331</v>
      </c>
      <c r="K3522">
        <v>0.13877206249622431</v>
      </c>
      <c r="L3522">
        <v>1.0946291171375581E-2</v>
      </c>
      <c r="M3522">
        <v>4.6597284776922147E-2</v>
      </c>
      <c r="N3522">
        <v>0.50335570469798663</v>
      </c>
      <c r="O3522">
        <v>3.5724619142417651E-3</v>
      </c>
      <c r="P3522">
        <v>0.58872289412025125</v>
      </c>
      <c r="Q3522">
        <v>0.55694462022015068</v>
      </c>
      <c r="R3522">
        <v>148</v>
      </c>
      <c r="S3522">
        <v>0</v>
      </c>
      <c r="T3522">
        <v>-0.56414818518763576</v>
      </c>
      <c r="U3522">
        <v>25</v>
      </c>
      <c r="V3522">
        <v>3008</v>
      </c>
      <c r="W3522">
        <v>149</v>
      </c>
    </row>
    <row r="3523" spans="1:23">
      <c r="A3523" t="s">
        <v>471</v>
      </c>
      <c r="B3523" t="str">
        <f t="shared" ref="B3523:B3586" si="55">C3523&amp;"_"&amp;D3523&amp;"_"&amp;E3523&amp;"_"&amp;F3523</f>
        <v>electricity_yoy_historical_new_high_9_-1</v>
      </c>
      <c r="C3523" t="s">
        <v>435</v>
      </c>
      <c r="D3523" t="s">
        <v>335</v>
      </c>
      <c r="E3523">
        <v>9</v>
      </c>
      <c r="F3523">
        <v>-1</v>
      </c>
      <c r="G3523">
        <v>-1</v>
      </c>
      <c r="H3523" t="s">
        <v>330</v>
      </c>
      <c r="I3523" t="s">
        <v>331</v>
      </c>
      <c r="K3523">
        <v>-0.54570907454362683</v>
      </c>
      <c r="L3523">
        <v>-6.3963866008454384E-2</v>
      </c>
      <c r="M3523">
        <v>-0.27228788574735918</v>
      </c>
      <c r="N3523">
        <v>0.48322147651006708</v>
      </c>
      <c r="O3523">
        <v>-2.5793946471045961E-3</v>
      </c>
      <c r="P3523">
        <v>-0.42743043517919199</v>
      </c>
      <c r="Q3523">
        <v>0.66968707774849678</v>
      </c>
      <c r="R3523">
        <v>148</v>
      </c>
      <c r="S3523">
        <v>0</v>
      </c>
      <c r="T3523">
        <v>-0.7624751169300894</v>
      </c>
      <c r="U3523">
        <v>25</v>
      </c>
      <c r="V3523">
        <v>3008</v>
      </c>
      <c r="W3523">
        <v>149</v>
      </c>
    </row>
    <row r="3524" spans="1:23">
      <c r="A3524" t="s">
        <v>471</v>
      </c>
      <c r="B3524" t="str">
        <f t="shared" si="55"/>
        <v>electricity_ytd_yoy_historical_new_high_9_1</v>
      </c>
      <c r="C3524" t="s">
        <v>436</v>
      </c>
      <c r="D3524" t="s">
        <v>335</v>
      </c>
      <c r="E3524">
        <v>9</v>
      </c>
      <c r="F3524">
        <v>1</v>
      </c>
      <c r="G3524">
        <v>-1</v>
      </c>
      <c r="H3524" t="s">
        <v>330</v>
      </c>
      <c r="I3524" t="s">
        <v>331</v>
      </c>
      <c r="K3524">
        <v>2.5839096379409291E-2</v>
      </c>
      <c r="L3524">
        <v>2.1395025287560539E-3</v>
      </c>
      <c r="M3524">
        <v>9.1074567669652655E-3</v>
      </c>
      <c r="N3524">
        <v>0.5436241610738255</v>
      </c>
      <c r="O3524">
        <v>2.7859656973717021E-3</v>
      </c>
      <c r="P3524">
        <v>0.47050443442506329</v>
      </c>
      <c r="Q3524">
        <v>0.6386873187175125</v>
      </c>
      <c r="R3524">
        <v>148</v>
      </c>
      <c r="S3524">
        <v>0</v>
      </c>
      <c r="T3524">
        <v>-0.5463145053125289</v>
      </c>
      <c r="U3524">
        <v>23</v>
      </c>
      <c r="V3524">
        <v>3008</v>
      </c>
      <c r="W3524">
        <v>149</v>
      </c>
    </row>
    <row r="3525" spans="1:23">
      <c r="A3525" t="s">
        <v>471</v>
      </c>
      <c r="B3525" t="str">
        <f t="shared" si="55"/>
        <v>electricity_ytd_yoy_historical_new_high_9_-1</v>
      </c>
      <c r="C3525" t="s">
        <v>436</v>
      </c>
      <c r="D3525" t="s">
        <v>335</v>
      </c>
      <c r="E3525">
        <v>9</v>
      </c>
      <c r="F3525">
        <v>-1</v>
      </c>
      <c r="G3525">
        <v>-1</v>
      </c>
      <c r="H3525" t="s">
        <v>330</v>
      </c>
      <c r="I3525" t="s">
        <v>331</v>
      </c>
      <c r="K3525">
        <v>-0.49569692168962209</v>
      </c>
      <c r="L3525">
        <v>-5.5737992890872452E-2</v>
      </c>
      <c r="M3525">
        <v>-0.23726607176584369</v>
      </c>
      <c r="N3525">
        <v>0.43624161073825501</v>
      </c>
      <c r="O3525">
        <v>-1.9432870251003321E-3</v>
      </c>
      <c r="P3525">
        <v>-0.32322870148058003</v>
      </c>
      <c r="Q3525">
        <v>0.7469782897142383</v>
      </c>
      <c r="R3525">
        <v>148</v>
      </c>
      <c r="S3525">
        <v>0</v>
      </c>
      <c r="T3525">
        <v>-0.69549309766761469</v>
      </c>
      <c r="U3525">
        <v>23</v>
      </c>
      <c r="V3525">
        <v>3008</v>
      </c>
      <c r="W3525">
        <v>149</v>
      </c>
    </row>
    <row r="3526" spans="1:23">
      <c r="A3526" t="s">
        <v>471</v>
      </c>
      <c r="B3526" t="str">
        <f t="shared" si="55"/>
        <v>industrial_value_added_yoy_historical_new_high_9_1</v>
      </c>
      <c r="C3526" t="s">
        <v>437</v>
      </c>
      <c r="D3526" t="s">
        <v>335</v>
      </c>
      <c r="E3526">
        <v>9</v>
      </c>
      <c r="F3526">
        <v>1</v>
      </c>
      <c r="G3526">
        <v>-1</v>
      </c>
      <c r="H3526" t="s">
        <v>330</v>
      </c>
      <c r="I3526" t="s">
        <v>331</v>
      </c>
      <c r="K3526">
        <v>0.92801551031582163</v>
      </c>
      <c r="L3526">
        <v>5.6539136894172559E-2</v>
      </c>
      <c r="M3526">
        <v>0.24072775129951071</v>
      </c>
      <c r="N3526">
        <v>0.52348993288590606</v>
      </c>
      <c r="O3526">
        <v>7.1847354624151941E-3</v>
      </c>
      <c r="P3526">
        <v>1.169479191585213</v>
      </c>
      <c r="Q3526">
        <v>0.2440906153879811</v>
      </c>
      <c r="R3526">
        <v>148</v>
      </c>
      <c r="S3526">
        <v>0</v>
      </c>
      <c r="T3526">
        <v>-0.60249615986701144</v>
      </c>
      <c r="U3526">
        <v>16</v>
      </c>
      <c r="V3526">
        <v>3008</v>
      </c>
      <c r="W3526">
        <v>149</v>
      </c>
    </row>
    <row r="3527" spans="1:23">
      <c r="A3527" t="s">
        <v>471</v>
      </c>
      <c r="B3527" t="str">
        <f t="shared" si="55"/>
        <v>industrial_value_added_yoy_historical_new_high_9_-1</v>
      </c>
      <c r="C3527" t="s">
        <v>437</v>
      </c>
      <c r="D3527" t="s">
        <v>335</v>
      </c>
      <c r="E3527">
        <v>9</v>
      </c>
      <c r="F3527">
        <v>-1</v>
      </c>
      <c r="G3527">
        <v>-1</v>
      </c>
      <c r="H3527" t="s">
        <v>330</v>
      </c>
      <c r="I3527" t="s">
        <v>331</v>
      </c>
      <c r="K3527">
        <v>-0.73167549151586875</v>
      </c>
      <c r="L3527">
        <v>-0.1043566442386037</v>
      </c>
      <c r="M3527">
        <v>-0.44432125569485581</v>
      </c>
      <c r="N3527">
        <v>0.46308724832214759</v>
      </c>
      <c r="O3527">
        <v>-6.035889680999473E-3</v>
      </c>
      <c r="P3527">
        <v>-0.99046487508540237</v>
      </c>
      <c r="Q3527">
        <v>0.32356350313357468</v>
      </c>
      <c r="R3527">
        <v>148</v>
      </c>
      <c r="S3527">
        <v>0</v>
      </c>
      <c r="T3527">
        <v>-0.8489503137397828</v>
      </c>
      <c r="U3527">
        <v>16</v>
      </c>
      <c r="V3527">
        <v>3008</v>
      </c>
      <c r="W3527">
        <v>149</v>
      </c>
    </row>
    <row r="3528" spans="1:23">
      <c r="A3528" t="s">
        <v>471</v>
      </c>
      <c r="B3528" t="str">
        <f t="shared" si="55"/>
        <v>fixedasset_investment_yoy_historical_new_high_9_1</v>
      </c>
      <c r="C3528" t="s">
        <v>344</v>
      </c>
      <c r="D3528" t="s">
        <v>335</v>
      </c>
      <c r="E3528">
        <v>9</v>
      </c>
      <c r="F3528">
        <v>1</v>
      </c>
      <c r="G3528">
        <v>1</v>
      </c>
      <c r="H3528" t="s">
        <v>330</v>
      </c>
      <c r="I3528" t="s">
        <v>331</v>
      </c>
      <c r="K3528">
        <v>0.67236855802607165</v>
      </c>
      <c r="L3528">
        <v>4.4022826468175007E-2</v>
      </c>
      <c r="M3528">
        <v>0.18742449174879169</v>
      </c>
      <c r="N3528">
        <v>0.51006711409395977</v>
      </c>
      <c r="O3528">
        <v>6.1935885755438373E-3</v>
      </c>
      <c r="P3528">
        <v>1.016141188410804</v>
      </c>
      <c r="Q3528">
        <v>0.31122042886498802</v>
      </c>
      <c r="R3528">
        <v>148</v>
      </c>
      <c r="S3528">
        <v>0</v>
      </c>
      <c r="T3528">
        <v>-0.63009037170566351</v>
      </c>
      <c r="U3528">
        <v>19</v>
      </c>
      <c r="V3528">
        <v>3008</v>
      </c>
      <c r="W3528">
        <v>149</v>
      </c>
    </row>
    <row r="3529" spans="1:23">
      <c r="A3529" t="s">
        <v>471</v>
      </c>
      <c r="B3529" t="str">
        <f t="shared" si="55"/>
        <v>fixedasset_investment_yoy_historical_new_high_9_-1</v>
      </c>
      <c r="C3529" t="s">
        <v>344</v>
      </c>
      <c r="D3529" t="s">
        <v>335</v>
      </c>
      <c r="E3529">
        <v>9</v>
      </c>
      <c r="F3529">
        <v>-1</v>
      </c>
      <c r="G3529">
        <v>1</v>
      </c>
      <c r="H3529" t="s">
        <v>330</v>
      </c>
      <c r="I3529" t="s">
        <v>331</v>
      </c>
      <c r="K3529">
        <v>-0.69065801215140277</v>
      </c>
      <c r="L3529">
        <v>-9.3619187175892682E-2</v>
      </c>
      <c r="M3529">
        <v>-0.39857796470795492</v>
      </c>
      <c r="N3529">
        <v>0.47651006711409388</v>
      </c>
      <c r="O3529">
        <v>-5.1002806287751279E-3</v>
      </c>
      <c r="P3529">
        <v>-0.8368426870378719</v>
      </c>
      <c r="Q3529">
        <v>0.40403020319624883</v>
      </c>
      <c r="R3529">
        <v>148</v>
      </c>
      <c r="S3529">
        <v>0</v>
      </c>
      <c r="T3529">
        <v>-0.85292035569765601</v>
      </c>
      <c r="U3529">
        <v>19</v>
      </c>
      <c r="V3529">
        <v>3008</v>
      </c>
      <c r="W3529">
        <v>149</v>
      </c>
    </row>
    <row r="3530" spans="1:23">
      <c r="A3530" t="s">
        <v>471</v>
      </c>
      <c r="B3530" t="str">
        <f t="shared" si="55"/>
        <v>fixedasset_investment_ytd_yoy_historical_new_high_9_1</v>
      </c>
      <c r="C3530" t="s">
        <v>390</v>
      </c>
      <c r="D3530" t="s">
        <v>335</v>
      </c>
      <c r="E3530">
        <v>9</v>
      </c>
      <c r="F3530">
        <v>1</v>
      </c>
      <c r="G3530">
        <v>-1</v>
      </c>
      <c r="H3530" t="s">
        <v>330</v>
      </c>
      <c r="I3530" t="s">
        <v>331</v>
      </c>
      <c r="K3530">
        <v>0.45721087544756212</v>
      </c>
      <c r="L3530">
        <v>3.2046701913799991E-2</v>
      </c>
      <c r="M3530">
        <v>0.1364295422289335</v>
      </c>
      <c r="N3530">
        <v>0.51677852348993292</v>
      </c>
      <c r="O3530">
        <v>5.2874646849782733E-3</v>
      </c>
      <c r="P3530">
        <v>0.86345742514324908</v>
      </c>
      <c r="Q3530">
        <v>0.38928315562761051</v>
      </c>
      <c r="R3530">
        <v>148</v>
      </c>
      <c r="S3530">
        <v>0</v>
      </c>
      <c r="T3530">
        <v>-0.64508077807630837</v>
      </c>
      <c r="U3530">
        <v>14</v>
      </c>
      <c r="V3530">
        <v>3008</v>
      </c>
      <c r="W3530">
        <v>149</v>
      </c>
    </row>
    <row r="3531" spans="1:23">
      <c r="A3531" t="s">
        <v>471</v>
      </c>
      <c r="B3531" t="str">
        <f t="shared" si="55"/>
        <v>fixedasset_investment_ytd_yoy_historical_new_high_9_-1</v>
      </c>
      <c r="C3531" t="s">
        <v>390</v>
      </c>
      <c r="D3531" t="s">
        <v>335</v>
      </c>
      <c r="E3531">
        <v>9</v>
      </c>
      <c r="F3531">
        <v>-1</v>
      </c>
      <c r="G3531">
        <v>-1</v>
      </c>
      <c r="H3531" t="s">
        <v>330</v>
      </c>
      <c r="I3531" t="s">
        <v>331</v>
      </c>
      <c r="K3531">
        <v>-0.64498356217909736</v>
      </c>
      <c r="L3531">
        <v>-8.3101320602657847E-2</v>
      </c>
      <c r="M3531">
        <v>-0.35377977924019349</v>
      </c>
      <c r="N3531">
        <v>0.46979865771812079</v>
      </c>
      <c r="O3531">
        <v>-4.1769507301405882E-3</v>
      </c>
      <c r="P3531">
        <v>-0.68510225210352449</v>
      </c>
      <c r="Q3531">
        <v>0.49435099840547392</v>
      </c>
      <c r="R3531">
        <v>148</v>
      </c>
      <c r="S3531">
        <v>0</v>
      </c>
      <c r="T3531">
        <v>-0.80060477331457858</v>
      </c>
      <c r="U3531">
        <v>14</v>
      </c>
      <c r="V3531">
        <v>3008</v>
      </c>
      <c r="W3531">
        <v>149</v>
      </c>
    </row>
    <row r="3532" spans="1:23">
      <c r="A3532" t="s">
        <v>471</v>
      </c>
      <c r="B3532" t="str">
        <f t="shared" si="55"/>
        <v>pmi_manufacturing_historical_new_high_9_1</v>
      </c>
      <c r="C3532" t="s">
        <v>347</v>
      </c>
      <c r="D3532" t="s">
        <v>335</v>
      </c>
      <c r="E3532">
        <v>9</v>
      </c>
      <c r="F3532">
        <v>1</v>
      </c>
      <c r="G3532">
        <v>1</v>
      </c>
      <c r="H3532" t="s">
        <v>330</v>
      </c>
      <c r="I3532" t="s">
        <v>331</v>
      </c>
      <c r="K3532">
        <v>0.72423726059873661</v>
      </c>
      <c r="L3532">
        <v>4.6697756731908902E-2</v>
      </c>
      <c r="M3532">
        <v>0.19881550384837579</v>
      </c>
      <c r="N3532">
        <v>0.5436241610738255</v>
      </c>
      <c r="O3532">
        <v>6.379777557212531E-3</v>
      </c>
      <c r="P3532">
        <v>1.052535937921129</v>
      </c>
      <c r="Q3532">
        <v>0.29426915029793321</v>
      </c>
      <c r="R3532">
        <v>148</v>
      </c>
      <c r="S3532">
        <v>0</v>
      </c>
      <c r="T3532">
        <v>-0.59694633140908671</v>
      </c>
      <c r="U3532">
        <v>24</v>
      </c>
      <c r="V3532">
        <v>3008</v>
      </c>
      <c r="W3532">
        <v>149</v>
      </c>
    </row>
    <row r="3533" spans="1:23">
      <c r="A3533" t="s">
        <v>471</v>
      </c>
      <c r="B3533" t="str">
        <f t="shared" si="55"/>
        <v>pmi_manufacturing_historical_new_high_9_-1</v>
      </c>
      <c r="C3533" t="s">
        <v>347</v>
      </c>
      <c r="D3533" t="s">
        <v>335</v>
      </c>
      <c r="E3533">
        <v>9</v>
      </c>
      <c r="F3533">
        <v>-1</v>
      </c>
      <c r="G3533">
        <v>1</v>
      </c>
      <c r="H3533" t="s">
        <v>330</v>
      </c>
      <c r="I3533" t="s">
        <v>331</v>
      </c>
      <c r="K3533">
        <v>-0.6999636732269503</v>
      </c>
      <c r="L3533">
        <v>-9.5935524868505984E-2</v>
      </c>
      <c r="M3533">
        <v>-0.40844509562184972</v>
      </c>
      <c r="N3533">
        <v>0.44295302013422821</v>
      </c>
      <c r="O3533">
        <v>-5.3398938354800663E-3</v>
      </c>
      <c r="P3533">
        <v>-0.88026179744770272</v>
      </c>
      <c r="Q3533">
        <v>0.38014464395618919</v>
      </c>
      <c r="R3533">
        <v>148</v>
      </c>
      <c r="S3533">
        <v>0</v>
      </c>
      <c r="T3533">
        <v>-0.81071832500812768</v>
      </c>
      <c r="U3533">
        <v>24</v>
      </c>
      <c r="V3533">
        <v>3008</v>
      </c>
      <c r="W3533">
        <v>149</v>
      </c>
    </row>
    <row r="3534" spans="1:23">
      <c r="A3534" t="s">
        <v>471</v>
      </c>
      <c r="B3534" t="str">
        <f t="shared" si="55"/>
        <v>pmi_manufacturing_neworder_historical_new_high_9_1</v>
      </c>
      <c r="C3534" t="s">
        <v>424</v>
      </c>
      <c r="D3534" t="s">
        <v>335</v>
      </c>
      <c r="E3534">
        <v>9</v>
      </c>
      <c r="F3534">
        <v>1</v>
      </c>
      <c r="G3534">
        <v>1</v>
      </c>
      <c r="H3534" t="s">
        <v>330</v>
      </c>
      <c r="I3534" t="s">
        <v>331</v>
      </c>
      <c r="K3534">
        <v>1.160613112185225</v>
      </c>
      <c r="L3534">
        <v>6.6669120531426262E-2</v>
      </c>
      <c r="M3534">
        <v>0.28387539304220372</v>
      </c>
      <c r="N3534">
        <v>0.55033557046979864</v>
      </c>
      <c r="O3534">
        <v>7.9478171671632219E-3</v>
      </c>
      <c r="P3534">
        <v>1.300133225679087</v>
      </c>
      <c r="Q3534">
        <v>0.19557641209092999</v>
      </c>
      <c r="R3534">
        <v>148</v>
      </c>
      <c r="S3534">
        <v>0</v>
      </c>
      <c r="T3534">
        <v>-0.58752123877145979</v>
      </c>
      <c r="U3534">
        <v>26</v>
      </c>
      <c r="V3534">
        <v>3008</v>
      </c>
      <c r="W3534">
        <v>149</v>
      </c>
    </row>
    <row r="3535" spans="1:23">
      <c r="A3535" t="s">
        <v>471</v>
      </c>
      <c r="B3535" t="str">
        <f t="shared" si="55"/>
        <v>pmi_manufacturing_neworder_historical_new_high_9_-1</v>
      </c>
      <c r="C3535" t="s">
        <v>424</v>
      </c>
      <c r="D3535" t="s">
        <v>335</v>
      </c>
      <c r="E3535">
        <v>9</v>
      </c>
      <c r="F3535">
        <v>-1</v>
      </c>
      <c r="G3535">
        <v>1</v>
      </c>
      <c r="H3535" t="s">
        <v>330</v>
      </c>
      <c r="I3535" t="s">
        <v>331</v>
      </c>
      <c r="K3535">
        <v>-0.76056156873358682</v>
      </c>
      <c r="L3535">
        <v>-0.1128624239260836</v>
      </c>
      <c r="M3535">
        <v>-0.48056528564240508</v>
      </c>
      <c r="N3535">
        <v>0.43624161073825501</v>
      </c>
      <c r="O3535">
        <v>-6.7910022429331718E-3</v>
      </c>
      <c r="P3535">
        <v>-1.109583352782078</v>
      </c>
      <c r="Q3535">
        <v>0.2689782580020541</v>
      </c>
      <c r="R3535">
        <v>148</v>
      </c>
      <c r="S3535">
        <v>0</v>
      </c>
      <c r="T3535">
        <v>-0.85129733976149713</v>
      </c>
      <c r="U3535">
        <v>26</v>
      </c>
      <c r="V3535">
        <v>3008</v>
      </c>
      <c r="W3535">
        <v>149</v>
      </c>
    </row>
    <row r="3536" spans="1:23">
      <c r="A3536" t="s">
        <v>471</v>
      </c>
      <c r="B3536" t="str">
        <f t="shared" si="55"/>
        <v>pmi_nonmanufacturing_historical_new_high_9_1</v>
      </c>
      <c r="C3536" t="s">
        <v>342</v>
      </c>
      <c r="D3536" t="s">
        <v>335</v>
      </c>
      <c r="E3536">
        <v>9</v>
      </c>
      <c r="F3536">
        <v>1</v>
      </c>
      <c r="G3536">
        <v>-1</v>
      </c>
      <c r="H3536" t="s">
        <v>330</v>
      </c>
      <c r="I3536" t="s">
        <v>331</v>
      </c>
      <c r="K3536">
        <v>8.1591648099865521E-2</v>
      </c>
      <c r="L3536">
        <v>6.5925445364869439E-3</v>
      </c>
      <c r="M3536">
        <v>2.8063499203551862E-2</v>
      </c>
      <c r="N3536">
        <v>0.55033557046979864</v>
      </c>
      <c r="O3536">
        <v>3.2755329073765548E-3</v>
      </c>
      <c r="P3536">
        <v>0.5416028408076593</v>
      </c>
      <c r="Q3536">
        <v>0.58890653590155639</v>
      </c>
      <c r="R3536">
        <v>148</v>
      </c>
      <c r="S3536">
        <v>0</v>
      </c>
      <c r="T3536">
        <v>-0.62984564991287662</v>
      </c>
      <c r="U3536">
        <v>17</v>
      </c>
      <c r="V3536">
        <v>3008</v>
      </c>
      <c r="W3536">
        <v>149</v>
      </c>
    </row>
    <row r="3537" spans="1:23">
      <c r="A3537" t="s">
        <v>471</v>
      </c>
      <c r="B3537" t="str">
        <f t="shared" si="55"/>
        <v>pmi_nonmanufacturing_historical_new_high_9_-1</v>
      </c>
      <c r="C3537" t="s">
        <v>342</v>
      </c>
      <c r="D3537" t="s">
        <v>335</v>
      </c>
      <c r="E3537">
        <v>9</v>
      </c>
      <c r="F3537">
        <v>-1</v>
      </c>
      <c r="G3537">
        <v>-1</v>
      </c>
      <c r="H3537" t="s">
        <v>330</v>
      </c>
      <c r="I3537" t="s">
        <v>331</v>
      </c>
      <c r="K3537">
        <v>-0.52169211452018405</v>
      </c>
      <c r="L3537">
        <v>-5.9915292242813327E-2</v>
      </c>
      <c r="M3537">
        <v>-0.25505064802076799</v>
      </c>
      <c r="N3537">
        <v>0.44295302013422821</v>
      </c>
      <c r="O3537">
        <v>-2.1524381765287829E-3</v>
      </c>
      <c r="P3537">
        <v>-0.34718864979709368</v>
      </c>
      <c r="Q3537">
        <v>0.72894280478473095</v>
      </c>
      <c r="R3537">
        <v>148</v>
      </c>
      <c r="S3537">
        <v>0</v>
      </c>
      <c r="T3537">
        <v>-0.75119822350379439</v>
      </c>
      <c r="U3537">
        <v>17</v>
      </c>
      <c r="V3537">
        <v>3008</v>
      </c>
      <c r="W3537">
        <v>149</v>
      </c>
    </row>
    <row r="3538" spans="1:23">
      <c r="A3538" t="s">
        <v>471</v>
      </c>
      <c r="B3538" t="str">
        <f t="shared" si="55"/>
        <v>export_yoy_historical_new_high_9_1</v>
      </c>
      <c r="C3538" t="s">
        <v>438</v>
      </c>
      <c r="D3538" t="s">
        <v>335</v>
      </c>
      <c r="E3538">
        <v>9</v>
      </c>
      <c r="F3538">
        <v>1</v>
      </c>
      <c r="G3538">
        <v>-1</v>
      </c>
      <c r="H3538" t="s">
        <v>330</v>
      </c>
      <c r="I3538" t="s">
        <v>331</v>
      </c>
      <c r="K3538">
        <v>-0.17892177253833519</v>
      </c>
      <c r="L3538">
        <v>-1.6379825151101372E-2</v>
      </c>
      <c r="M3538">
        <v>-6.9723908431617618E-2</v>
      </c>
      <c r="N3538">
        <v>0.49664429530201343</v>
      </c>
      <c r="O3538">
        <v>1.5464656252471649E-3</v>
      </c>
      <c r="P3538">
        <v>0.24922879535020051</v>
      </c>
      <c r="Q3538">
        <v>0.80352935805983061</v>
      </c>
      <c r="R3538">
        <v>148</v>
      </c>
      <c r="S3538">
        <v>0</v>
      </c>
      <c r="T3538">
        <v>-0.73329691716432166</v>
      </c>
      <c r="U3538">
        <v>29</v>
      </c>
      <c r="V3538">
        <v>3008</v>
      </c>
      <c r="W3538">
        <v>149</v>
      </c>
    </row>
    <row r="3539" spans="1:23">
      <c r="A3539" t="s">
        <v>471</v>
      </c>
      <c r="B3539" t="str">
        <f t="shared" si="55"/>
        <v>export_yoy_historical_new_high_9_-1</v>
      </c>
      <c r="C3539" t="s">
        <v>438</v>
      </c>
      <c r="D3539" t="s">
        <v>335</v>
      </c>
      <c r="E3539">
        <v>9</v>
      </c>
      <c r="F3539">
        <v>-1</v>
      </c>
      <c r="G3539">
        <v>-1</v>
      </c>
      <c r="H3539" t="s">
        <v>330</v>
      </c>
      <c r="I3539" t="s">
        <v>331</v>
      </c>
      <c r="K3539">
        <v>-0.36993358628617579</v>
      </c>
      <c r="L3539">
        <v>-3.795968987062337E-2</v>
      </c>
      <c r="M3539">
        <v>-0.16158279567801029</v>
      </c>
      <c r="N3539">
        <v>0.48993288590604028</v>
      </c>
      <c r="O3539">
        <v>-1.7995211704912621E-4</v>
      </c>
      <c r="P3539">
        <v>-2.8487752544120809E-2</v>
      </c>
      <c r="Q3539">
        <v>0.97731151412348627</v>
      </c>
      <c r="R3539">
        <v>148</v>
      </c>
      <c r="S3539">
        <v>0</v>
      </c>
      <c r="T3539">
        <v>-0.66322773671975377</v>
      </c>
      <c r="U3539">
        <v>29</v>
      </c>
      <c r="V3539">
        <v>3008</v>
      </c>
      <c r="W3539">
        <v>149</v>
      </c>
    </row>
    <row r="3540" spans="1:23">
      <c r="A3540" t="s">
        <v>471</v>
      </c>
      <c r="B3540" t="str">
        <f t="shared" si="55"/>
        <v>trade_balance_yoy_historical_new_high_9_1</v>
      </c>
      <c r="C3540" t="s">
        <v>439</v>
      </c>
      <c r="D3540" t="s">
        <v>335</v>
      </c>
      <c r="E3540">
        <v>9</v>
      </c>
      <c r="F3540">
        <v>1</v>
      </c>
      <c r="G3540">
        <v>1</v>
      </c>
      <c r="H3540" t="s">
        <v>330</v>
      </c>
      <c r="I3540" t="s">
        <v>331</v>
      </c>
      <c r="K3540">
        <v>-0.25142796986865029</v>
      </c>
      <c r="L3540">
        <v>-2.396875913670871E-2</v>
      </c>
      <c r="M3540">
        <v>-0.1020272730250565</v>
      </c>
      <c r="N3540">
        <v>0.47651006711409388</v>
      </c>
      <c r="O3540">
        <v>8.9192565211479468E-4</v>
      </c>
      <c r="P3540">
        <v>0.14391842219343551</v>
      </c>
      <c r="Q3540">
        <v>0.88576066691197064</v>
      </c>
      <c r="R3540">
        <v>148</v>
      </c>
      <c r="S3540">
        <v>0</v>
      </c>
      <c r="T3540">
        <v>-0.73607169552351337</v>
      </c>
      <c r="U3540">
        <v>26</v>
      </c>
      <c r="V3540">
        <v>3008</v>
      </c>
      <c r="W3540">
        <v>149</v>
      </c>
    </row>
    <row r="3541" spans="1:23">
      <c r="A3541" t="s">
        <v>471</v>
      </c>
      <c r="B3541" t="str">
        <f t="shared" si="55"/>
        <v>trade_balance_yoy_historical_new_high_9_-1</v>
      </c>
      <c r="C3541" t="s">
        <v>439</v>
      </c>
      <c r="D3541" t="s">
        <v>335</v>
      </c>
      <c r="E3541">
        <v>9</v>
      </c>
      <c r="F3541">
        <v>-1</v>
      </c>
      <c r="G3541">
        <v>1</v>
      </c>
      <c r="H3541" t="s">
        <v>330</v>
      </c>
      <c r="I3541" t="s">
        <v>331</v>
      </c>
      <c r="K3541">
        <v>-0.30890576546855952</v>
      </c>
      <c r="L3541">
        <v>-3.0479539544075559E-2</v>
      </c>
      <c r="M3541">
        <v>-0.12974156421717969</v>
      </c>
      <c r="N3541">
        <v>0.51006711409395977</v>
      </c>
      <c r="O3541">
        <v>3.7385476388347927E-4</v>
      </c>
      <c r="P3541">
        <v>6.014961447466774E-2</v>
      </c>
      <c r="Q3541">
        <v>0.95211762007225254</v>
      </c>
      <c r="R3541">
        <v>148</v>
      </c>
      <c r="S3541">
        <v>0</v>
      </c>
      <c r="T3541">
        <v>-0.67892726648669854</v>
      </c>
      <c r="U3541">
        <v>26</v>
      </c>
      <c r="V3541">
        <v>3008</v>
      </c>
      <c r="W3541">
        <v>149</v>
      </c>
    </row>
    <row r="3542" spans="1:23">
      <c r="A3542" t="s">
        <v>471</v>
      </c>
      <c r="B3542" t="str">
        <f t="shared" si="55"/>
        <v>CPI_historical_new_high_9_1</v>
      </c>
      <c r="C3542" t="s">
        <v>386</v>
      </c>
      <c r="D3542" t="s">
        <v>335</v>
      </c>
      <c r="E3542">
        <v>9</v>
      </c>
      <c r="F3542">
        <v>1</v>
      </c>
      <c r="G3542">
        <v>-1</v>
      </c>
      <c r="H3542" t="s">
        <v>330</v>
      </c>
      <c r="I3542" t="s">
        <v>331</v>
      </c>
      <c r="K3542">
        <v>0.32973344903651852</v>
      </c>
      <c r="L3542">
        <v>2.4161807479974321E-2</v>
      </c>
      <c r="M3542">
        <v>0.1028587591595561</v>
      </c>
      <c r="N3542">
        <v>0.49664429530201343</v>
      </c>
      <c r="O3542">
        <v>4.6397597053176162E-3</v>
      </c>
      <c r="P3542">
        <v>0.76245817266389515</v>
      </c>
      <c r="Q3542">
        <v>0.44700006302550049</v>
      </c>
      <c r="R3542">
        <v>148</v>
      </c>
      <c r="S3542">
        <v>0</v>
      </c>
      <c r="T3542">
        <v>-0.68016365525977607</v>
      </c>
      <c r="U3542">
        <v>25</v>
      </c>
      <c r="V3542">
        <v>3008</v>
      </c>
      <c r="W3542">
        <v>149</v>
      </c>
    </row>
    <row r="3543" spans="1:23">
      <c r="A3543" t="s">
        <v>471</v>
      </c>
      <c r="B3543" t="str">
        <f t="shared" si="55"/>
        <v>CPI_historical_new_high_9_-1</v>
      </c>
      <c r="C3543" t="s">
        <v>386</v>
      </c>
      <c r="D3543" t="s">
        <v>335</v>
      </c>
      <c r="E3543">
        <v>9</v>
      </c>
      <c r="F3543">
        <v>-1</v>
      </c>
      <c r="G3543">
        <v>-1</v>
      </c>
      <c r="H3543" t="s">
        <v>330</v>
      </c>
      <c r="I3543" t="s">
        <v>331</v>
      </c>
      <c r="K3543">
        <v>-0.61094923608177831</v>
      </c>
      <c r="L3543">
        <v>-7.6042231657180714E-2</v>
      </c>
      <c r="M3543">
        <v>-0.32371790059430749</v>
      </c>
      <c r="N3543">
        <v>0.48993288590604028</v>
      </c>
      <c r="O3543">
        <v>-3.577086311410693E-3</v>
      </c>
      <c r="P3543">
        <v>-0.58758933784606027</v>
      </c>
      <c r="Q3543">
        <v>0.55770339519388545</v>
      </c>
      <c r="R3543">
        <v>148</v>
      </c>
      <c r="S3543">
        <v>0</v>
      </c>
      <c r="T3543">
        <v>-0.77898721114275082</v>
      </c>
      <c r="U3543">
        <v>25</v>
      </c>
      <c r="V3543">
        <v>3008</v>
      </c>
      <c r="W3543">
        <v>149</v>
      </c>
    </row>
    <row r="3544" spans="1:23">
      <c r="A3544" t="s">
        <v>471</v>
      </c>
      <c r="B3544" t="str">
        <f t="shared" si="55"/>
        <v>core_CPI_historical_new_high_9_1</v>
      </c>
      <c r="C3544" t="s">
        <v>440</v>
      </c>
      <c r="D3544" t="s">
        <v>335</v>
      </c>
      <c r="E3544">
        <v>9</v>
      </c>
      <c r="F3544">
        <v>1</v>
      </c>
      <c r="G3544">
        <v>-1</v>
      </c>
      <c r="H3544" t="s">
        <v>330</v>
      </c>
      <c r="I3544" t="s">
        <v>331</v>
      </c>
      <c r="K3544">
        <v>-0.1345716415664486</v>
      </c>
      <c r="L3544">
        <v>-1.2035278213883281E-2</v>
      </c>
      <c r="M3544">
        <v>-5.1230714976238052E-2</v>
      </c>
      <c r="N3544">
        <v>0.49664429530201343</v>
      </c>
      <c r="O3544">
        <v>1.830914219619181E-3</v>
      </c>
      <c r="P3544">
        <v>0.29673239646343902</v>
      </c>
      <c r="Q3544">
        <v>0.76708684411791705</v>
      </c>
      <c r="R3544">
        <v>148</v>
      </c>
      <c r="S3544">
        <v>0</v>
      </c>
      <c r="T3544">
        <v>-0.72398432686212122</v>
      </c>
      <c r="U3544">
        <v>25</v>
      </c>
      <c r="V3544">
        <v>3008</v>
      </c>
      <c r="W3544">
        <v>149</v>
      </c>
    </row>
    <row r="3545" spans="1:23">
      <c r="A3545" t="s">
        <v>471</v>
      </c>
      <c r="B3545" t="str">
        <f t="shared" si="55"/>
        <v>core_CPI_historical_new_high_9_-1</v>
      </c>
      <c r="C3545" t="s">
        <v>440</v>
      </c>
      <c r="D3545" t="s">
        <v>335</v>
      </c>
      <c r="E3545">
        <v>9</v>
      </c>
      <c r="F3545">
        <v>-1</v>
      </c>
      <c r="G3545">
        <v>-1</v>
      </c>
      <c r="H3545" t="s">
        <v>330</v>
      </c>
      <c r="I3545" t="s">
        <v>331</v>
      </c>
      <c r="K3545">
        <v>-0.40222225316066712</v>
      </c>
      <c r="L3545">
        <v>-4.2190234940387872E-2</v>
      </c>
      <c r="M3545">
        <v>-0.17959168559296029</v>
      </c>
      <c r="N3545">
        <v>0.48993288590604028</v>
      </c>
      <c r="O3545">
        <v>-6.3828387963647717E-4</v>
      </c>
      <c r="P3545">
        <v>-0.1035269803544317</v>
      </c>
      <c r="Q3545">
        <v>0.91768489010655063</v>
      </c>
      <c r="R3545">
        <v>148</v>
      </c>
      <c r="S3545">
        <v>0</v>
      </c>
      <c r="T3545">
        <v>-0.79341844768342984</v>
      </c>
      <c r="U3545">
        <v>25</v>
      </c>
      <c r="V3545">
        <v>3008</v>
      </c>
      <c r="W3545">
        <v>149</v>
      </c>
    </row>
    <row r="3546" spans="1:23">
      <c r="A3546" t="s">
        <v>471</v>
      </c>
      <c r="B3546" t="str">
        <f t="shared" si="55"/>
        <v>PPI_historical_new_high_9_1</v>
      </c>
      <c r="C3546" t="s">
        <v>421</v>
      </c>
      <c r="D3546" t="s">
        <v>335</v>
      </c>
      <c r="E3546">
        <v>9</v>
      </c>
      <c r="F3546">
        <v>1</v>
      </c>
      <c r="G3546">
        <v>1</v>
      </c>
      <c r="H3546" t="s">
        <v>330</v>
      </c>
      <c r="I3546" t="s">
        <v>331</v>
      </c>
      <c r="K3546">
        <v>0.27943734707554851</v>
      </c>
      <c r="L3546">
        <v>2.0858829739710091E-2</v>
      </c>
      <c r="M3546">
        <v>8.8796679573459769E-2</v>
      </c>
      <c r="N3546">
        <v>0.51006711409395977</v>
      </c>
      <c r="O3546">
        <v>4.5047329944391066E-3</v>
      </c>
      <c r="P3546">
        <v>0.72439209911783486</v>
      </c>
      <c r="Q3546">
        <v>0.46996863622545693</v>
      </c>
      <c r="R3546">
        <v>148</v>
      </c>
      <c r="S3546">
        <v>0</v>
      </c>
      <c r="T3546">
        <v>-0.75354793608735704</v>
      </c>
      <c r="U3546">
        <v>13</v>
      </c>
      <c r="V3546">
        <v>3008</v>
      </c>
      <c r="W3546">
        <v>149</v>
      </c>
    </row>
    <row r="3547" spans="1:23">
      <c r="A3547" t="s">
        <v>471</v>
      </c>
      <c r="B3547" t="str">
        <f t="shared" si="55"/>
        <v>PPI_historical_new_high_9_-1</v>
      </c>
      <c r="C3547" t="s">
        <v>421</v>
      </c>
      <c r="D3547" t="s">
        <v>335</v>
      </c>
      <c r="E3547">
        <v>9</v>
      </c>
      <c r="F3547">
        <v>-1</v>
      </c>
      <c r="G3547">
        <v>1</v>
      </c>
      <c r="H3547" t="s">
        <v>330</v>
      </c>
      <c r="I3547" t="s">
        <v>331</v>
      </c>
      <c r="K3547">
        <v>-0.59565521880554639</v>
      </c>
      <c r="L3547">
        <v>-7.3052776256614105E-2</v>
      </c>
      <c r="M3547">
        <v>-0.31098791476593979</v>
      </c>
      <c r="N3547">
        <v>0.48322147651006708</v>
      </c>
      <c r="O3547">
        <v>-3.198477892925588E-3</v>
      </c>
      <c r="P3547">
        <v>-0.51380686097781447</v>
      </c>
      <c r="Q3547">
        <v>0.60815328978097705</v>
      </c>
      <c r="R3547">
        <v>148</v>
      </c>
      <c r="S3547">
        <v>0</v>
      </c>
      <c r="T3547">
        <v>-0.85637220117024648</v>
      </c>
      <c r="U3547">
        <v>13</v>
      </c>
      <c r="V3547">
        <v>3008</v>
      </c>
      <c r="W3547">
        <v>149</v>
      </c>
    </row>
    <row r="3548" spans="1:23">
      <c r="A3548" t="s">
        <v>471</v>
      </c>
      <c r="B3548" t="str">
        <f t="shared" si="55"/>
        <v>CPI_PPI_historical_new_high_9_1</v>
      </c>
      <c r="C3548" t="s">
        <v>345</v>
      </c>
      <c r="D3548" t="s">
        <v>335</v>
      </c>
      <c r="E3548">
        <v>9</v>
      </c>
      <c r="F3548">
        <v>1</v>
      </c>
      <c r="G3548">
        <v>-1</v>
      </c>
      <c r="H3548" t="s">
        <v>330</v>
      </c>
      <c r="I3548" t="s">
        <v>331</v>
      </c>
      <c r="K3548">
        <v>-0.76699496851404836</v>
      </c>
      <c r="L3548">
        <v>-0.1148843526280847</v>
      </c>
      <c r="M3548">
        <v>-0.48918241089405101</v>
      </c>
      <c r="N3548">
        <v>0.42953020134228193</v>
      </c>
      <c r="O3548">
        <v>-6.9377445726474833E-3</v>
      </c>
      <c r="P3548">
        <v>-1.1273955070178749</v>
      </c>
      <c r="Q3548">
        <v>0.26139976075826787</v>
      </c>
      <c r="R3548">
        <v>148</v>
      </c>
      <c r="S3548">
        <v>0</v>
      </c>
      <c r="T3548">
        <v>-0.9058292330696226</v>
      </c>
      <c r="U3548">
        <v>19</v>
      </c>
      <c r="V3548">
        <v>3008</v>
      </c>
      <c r="W3548">
        <v>149</v>
      </c>
    </row>
    <row r="3549" spans="1:23">
      <c r="A3549" t="s">
        <v>471</v>
      </c>
      <c r="B3549" t="str">
        <f t="shared" si="55"/>
        <v>CPI_PPI_historical_new_high_9_-1</v>
      </c>
      <c r="C3549" t="s">
        <v>345</v>
      </c>
      <c r="D3549" t="s">
        <v>335</v>
      </c>
      <c r="E3549">
        <v>9</v>
      </c>
      <c r="F3549">
        <v>-1</v>
      </c>
      <c r="G3549">
        <v>-1</v>
      </c>
      <c r="H3549" t="s">
        <v>330</v>
      </c>
      <c r="I3549" t="s">
        <v>331</v>
      </c>
      <c r="K3549">
        <v>1.2202688536640709</v>
      </c>
      <c r="L3549">
        <v>6.9105783940038412E-2</v>
      </c>
      <c r="M3549">
        <v>0.29425533783481761</v>
      </c>
      <c r="N3549">
        <v>0.55704697986577179</v>
      </c>
      <c r="O3549">
        <v>8.1969612577448524E-3</v>
      </c>
      <c r="P3549">
        <v>1.323839137132113</v>
      </c>
      <c r="Q3549">
        <v>0.18759758074450511</v>
      </c>
      <c r="R3549">
        <v>148</v>
      </c>
      <c r="S3549">
        <v>0</v>
      </c>
      <c r="T3549">
        <v>-0.61861974535905606</v>
      </c>
      <c r="U3549">
        <v>19</v>
      </c>
      <c r="V3549">
        <v>3008</v>
      </c>
      <c r="W3549">
        <v>149</v>
      </c>
    </row>
    <row r="3550" spans="1:23">
      <c r="A3550" t="s">
        <v>471</v>
      </c>
      <c r="B3550" t="str">
        <f t="shared" si="55"/>
        <v>core_CPI_PPI_historical_new_high_9_1</v>
      </c>
      <c r="C3550" t="s">
        <v>420</v>
      </c>
      <c r="D3550" t="s">
        <v>335</v>
      </c>
      <c r="E3550">
        <v>9</v>
      </c>
      <c r="F3550">
        <v>1</v>
      </c>
      <c r="G3550">
        <v>-1</v>
      </c>
      <c r="H3550" t="s">
        <v>330</v>
      </c>
      <c r="I3550" t="s">
        <v>331</v>
      </c>
      <c r="K3550">
        <v>-0.51905928142655244</v>
      </c>
      <c r="L3550">
        <v>-5.948286524414037E-2</v>
      </c>
      <c r="M3550">
        <v>-0.25320964379660688</v>
      </c>
      <c r="N3550">
        <v>0.47651006711409388</v>
      </c>
      <c r="O3550">
        <v>-2.1709037412138751E-3</v>
      </c>
      <c r="P3550">
        <v>-0.35650140004379122</v>
      </c>
      <c r="Q3550">
        <v>0.72197283345856933</v>
      </c>
      <c r="R3550">
        <v>148</v>
      </c>
      <c r="S3550">
        <v>0</v>
      </c>
      <c r="T3550">
        <v>-0.80562412739641187</v>
      </c>
      <c r="U3550">
        <v>17</v>
      </c>
      <c r="V3550">
        <v>3008</v>
      </c>
      <c r="W3550">
        <v>149</v>
      </c>
    </row>
    <row r="3551" spans="1:23">
      <c r="A3551" t="s">
        <v>471</v>
      </c>
      <c r="B3551" t="str">
        <f t="shared" si="55"/>
        <v>core_CPI_PPI_historical_new_high_9_-1</v>
      </c>
      <c r="C3551" t="s">
        <v>420</v>
      </c>
      <c r="D3551" t="s">
        <v>335</v>
      </c>
      <c r="E3551">
        <v>9</v>
      </c>
      <c r="F3551">
        <v>-1</v>
      </c>
      <c r="G3551">
        <v>-1</v>
      </c>
      <c r="H3551" t="s">
        <v>330</v>
      </c>
      <c r="I3551" t="s">
        <v>331</v>
      </c>
      <c r="K3551">
        <v>7.5670647496385524E-2</v>
      </c>
      <c r="L3551">
        <v>6.1297376647830859E-3</v>
      </c>
      <c r="M3551">
        <v>2.609337469363528E-2</v>
      </c>
      <c r="N3551">
        <v>0.51006711409395977</v>
      </c>
      <c r="O3551">
        <v>3.2310315881328238E-3</v>
      </c>
      <c r="P3551">
        <v>0.53026773636619384</v>
      </c>
      <c r="Q3551">
        <v>0.59672100168001263</v>
      </c>
      <c r="R3551">
        <v>148</v>
      </c>
      <c r="S3551">
        <v>0</v>
      </c>
      <c r="T3551">
        <v>-0.61861974535905606</v>
      </c>
      <c r="U3551">
        <v>17</v>
      </c>
      <c r="V3551">
        <v>3008</v>
      </c>
      <c r="W3551">
        <v>149</v>
      </c>
    </row>
    <row r="3552" spans="1:23">
      <c r="A3552" t="s">
        <v>471</v>
      </c>
      <c r="B3552" t="str">
        <f t="shared" si="55"/>
        <v>tot_retail_sales_yoy_historical_new_high_9_1</v>
      </c>
      <c r="C3552" t="s">
        <v>441</v>
      </c>
      <c r="D3552" t="s">
        <v>335</v>
      </c>
      <c r="E3552">
        <v>9</v>
      </c>
      <c r="F3552">
        <v>1</v>
      </c>
      <c r="G3552">
        <v>1</v>
      </c>
      <c r="H3552" t="s">
        <v>330</v>
      </c>
      <c r="I3552" t="s">
        <v>331</v>
      </c>
      <c r="K3552">
        <v>-0.51177248418283672</v>
      </c>
      <c r="L3552">
        <v>-5.8297263844548808E-2</v>
      </c>
      <c r="M3552">
        <v>-0.24816196405821619</v>
      </c>
      <c r="N3552">
        <v>0.47651006711409388</v>
      </c>
      <c r="O3552">
        <v>-2.1509790600839161E-3</v>
      </c>
      <c r="P3552">
        <v>-0.35961503491610769</v>
      </c>
      <c r="Q3552">
        <v>0.71964764313327789</v>
      </c>
      <c r="R3552">
        <v>148</v>
      </c>
      <c r="S3552">
        <v>0</v>
      </c>
      <c r="T3552">
        <v>-0.78661902957357255</v>
      </c>
      <c r="U3552">
        <v>18</v>
      </c>
      <c r="V3552">
        <v>3008</v>
      </c>
      <c r="W3552">
        <v>149</v>
      </c>
    </row>
    <row r="3553" spans="1:23">
      <c r="A3553" t="s">
        <v>471</v>
      </c>
      <c r="B3553" t="str">
        <f t="shared" si="55"/>
        <v>tot_retail_sales_yoy_historical_new_high_9_-1</v>
      </c>
      <c r="C3553" t="s">
        <v>441</v>
      </c>
      <c r="D3553" t="s">
        <v>335</v>
      </c>
      <c r="E3553">
        <v>9</v>
      </c>
      <c r="F3553">
        <v>-1</v>
      </c>
      <c r="G3553">
        <v>1</v>
      </c>
      <c r="H3553" t="s">
        <v>330</v>
      </c>
      <c r="I3553" t="s">
        <v>331</v>
      </c>
      <c r="K3553">
        <v>5.9616259623132439E-2</v>
      </c>
      <c r="L3553">
        <v>4.8630228307409151E-3</v>
      </c>
      <c r="M3553">
        <v>2.0701096712782641E-2</v>
      </c>
      <c r="N3553">
        <v>0.51006711409395977</v>
      </c>
      <c r="O3553">
        <v>3.0600269685610889E-3</v>
      </c>
      <c r="P3553">
        <v>0.50757863871600606</v>
      </c>
      <c r="Q3553">
        <v>0.6125044394914827</v>
      </c>
      <c r="R3553">
        <v>148</v>
      </c>
      <c r="S3553">
        <v>0</v>
      </c>
      <c r="T3553">
        <v>-0.56273342940512927</v>
      </c>
      <c r="U3553">
        <v>18</v>
      </c>
      <c r="V3553">
        <v>3008</v>
      </c>
      <c r="W3553">
        <v>149</v>
      </c>
    </row>
    <row r="3554" spans="1:23">
      <c r="A3554" t="s">
        <v>471</v>
      </c>
      <c r="B3554" t="str">
        <f t="shared" si="55"/>
        <v>consumer_confidence_historical_new_high_9_1</v>
      </c>
      <c r="C3554" t="s">
        <v>442</v>
      </c>
      <c r="D3554" t="s">
        <v>335</v>
      </c>
      <c r="E3554">
        <v>9</v>
      </c>
      <c r="F3554">
        <v>1</v>
      </c>
      <c r="G3554">
        <v>-1</v>
      </c>
      <c r="H3554" t="s">
        <v>330</v>
      </c>
      <c r="I3554" t="s">
        <v>331</v>
      </c>
      <c r="K3554">
        <v>-5.1901402416712712E-2</v>
      </c>
      <c r="L3554">
        <v>-4.4550690847272589E-3</v>
      </c>
      <c r="M3554">
        <v>-1.896414718128896E-2</v>
      </c>
      <c r="N3554">
        <v>0.51006711409395977</v>
      </c>
      <c r="O3554">
        <v>2.2986656338318309E-3</v>
      </c>
      <c r="P3554">
        <v>0.38254367973702319</v>
      </c>
      <c r="Q3554">
        <v>0.70260694307136884</v>
      </c>
      <c r="R3554">
        <v>148</v>
      </c>
      <c r="S3554">
        <v>0</v>
      </c>
      <c r="T3554">
        <v>-0.63044857670439269</v>
      </c>
      <c r="U3554">
        <v>36</v>
      </c>
      <c r="V3554">
        <v>3008</v>
      </c>
      <c r="W3554">
        <v>149</v>
      </c>
    </row>
    <row r="3555" spans="1:23">
      <c r="A3555" t="s">
        <v>471</v>
      </c>
      <c r="B3555" t="str">
        <f t="shared" si="55"/>
        <v>consumer_confidence_historical_new_high_9_-1</v>
      </c>
      <c r="C3555" t="s">
        <v>442</v>
      </c>
      <c r="D3555" t="s">
        <v>335</v>
      </c>
      <c r="E3555">
        <v>9</v>
      </c>
      <c r="F3555">
        <v>-1</v>
      </c>
      <c r="G3555">
        <v>-1</v>
      </c>
      <c r="H3555" t="s">
        <v>330</v>
      </c>
      <c r="I3555" t="s">
        <v>331</v>
      </c>
      <c r="K3555">
        <v>-0.45434597680667133</v>
      </c>
      <c r="L3555">
        <v>-4.9483123588240592E-2</v>
      </c>
      <c r="M3555">
        <v>-0.21063764015115269</v>
      </c>
      <c r="N3555">
        <v>0.46979865771812079</v>
      </c>
      <c r="O3555">
        <v>-1.403589217104848E-3</v>
      </c>
      <c r="P3555">
        <v>-0.2342126306916604</v>
      </c>
      <c r="Q3555">
        <v>0.81514359655629975</v>
      </c>
      <c r="R3555">
        <v>148</v>
      </c>
      <c r="S3555">
        <v>0</v>
      </c>
      <c r="T3555">
        <v>-0.67866938400434484</v>
      </c>
      <c r="U3555">
        <v>36</v>
      </c>
      <c r="V3555">
        <v>3008</v>
      </c>
      <c r="W3555">
        <v>149</v>
      </c>
    </row>
    <row r="3556" spans="1:23">
      <c r="A3556" t="s">
        <v>471</v>
      </c>
      <c r="B3556" t="str">
        <f t="shared" si="55"/>
        <v>M1_historical_new_high_9_1</v>
      </c>
      <c r="C3556" t="s">
        <v>343</v>
      </c>
      <c r="D3556" t="s">
        <v>335</v>
      </c>
      <c r="E3556">
        <v>9</v>
      </c>
      <c r="F3556">
        <v>1</v>
      </c>
      <c r="G3556">
        <v>-1</v>
      </c>
      <c r="H3556" t="s">
        <v>330</v>
      </c>
      <c r="I3556" t="s">
        <v>331</v>
      </c>
      <c r="K3556">
        <v>-0.59923346530656385</v>
      </c>
      <c r="L3556">
        <v>-7.3742798675803023E-2</v>
      </c>
      <c r="M3556">
        <v>-0.31392634283882381</v>
      </c>
      <c r="N3556">
        <v>0.47651006711409388</v>
      </c>
      <c r="O3556">
        <v>-3.441676803834795E-3</v>
      </c>
      <c r="P3556">
        <v>-0.57627098865313697</v>
      </c>
      <c r="Q3556">
        <v>0.56530736530859182</v>
      </c>
      <c r="R3556">
        <v>148</v>
      </c>
      <c r="S3556">
        <v>0</v>
      </c>
      <c r="T3556">
        <v>-0.82568995178465676</v>
      </c>
      <c r="U3556">
        <v>22</v>
      </c>
      <c r="V3556">
        <v>3008</v>
      </c>
      <c r="W3556">
        <v>149</v>
      </c>
    </row>
    <row r="3557" spans="1:23">
      <c r="A3557" t="s">
        <v>471</v>
      </c>
      <c r="B3557" t="str">
        <f t="shared" si="55"/>
        <v>M1_historical_new_high_9_-1</v>
      </c>
      <c r="C3557" t="s">
        <v>343</v>
      </c>
      <c r="D3557" t="s">
        <v>335</v>
      </c>
      <c r="E3557">
        <v>9</v>
      </c>
      <c r="F3557">
        <v>-1</v>
      </c>
      <c r="G3557">
        <v>-1</v>
      </c>
      <c r="H3557" t="s">
        <v>330</v>
      </c>
      <c r="I3557" t="s">
        <v>331</v>
      </c>
      <c r="K3557">
        <v>0.29086081139734787</v>
      </c>
      <c r="L3557">
        <v>2.1619326368875091E-2</v>
      </c>
      <c r="M3557">
        <v>9.2034424831869868E-2</v>
      </c>
      <c r="N3557">
        <v>0.51006711409395977</v>
      </c>
      <c r="O3557">
        <v>4.451282341322511E-3</v>
      </c>
      <c r="P3557">
        <v>0.72483821417909944</v>
      </c>
      <c r="Q3557">
        <v>0.46969569494688379</v>
      </c>
      <c r="R3557">
        <v>148</v>
      </c>
      <c r="S3557">
        <v>0</v>
      </c>
      <c r="T3557">
        <v>-0.56123910751994566</v>
      </c>
      <c r="U3557">
        <v>22</v>
      </c>
      <c r="V3557">
        <v>3008</v>
      </c>
      <c r="W3557">
        <v>149</v>
      </c>
    </row>
    <row r="3558" spans="1:23">
      <c r="A3558" t="s">
        <v>471</v>
      </c>
      <c r="B3558" t="str">
        <f t="shared" si="55"/>
        <v>M2_historical_new_high_9_1</v>
      </c>
      <c r="C3558" t="s">
        <v>341</v>
      </c>
      <c r="D3558" t="s">
        <v>335</v>
      </c>
      <c r="E3558">
        <v>9</v>
      </c>
      <c r="F3558">
        <v>1</v>
      </c>
      <c r="G3558">
        <v>-1</v>
      </c>
      <c r="H3558" t="s">
        <v>330</v>
      </c>
      <c r="I3558" t="s">
        <v>331</v>
      </c>
      <c r="K3558">
        <v>-0.58937520173843616</v>
      </c>
      <c r="L3558">
        <v>-7.1855164261172E-2</v>
      </c>
      <c r="M3558">
        <v>-0.30588842508650022</v>
      </c>
      <c r="N3558">
        <v>0.46979865771812079</v>
      </c>
      <c r="O3558">
        <v>-3.2025292066140141E-3</v>
      </c>
      <c r="P3558">
        <v>-0.524877864704546</v>
      </c>
      <c r="Q3558">
        <v>0.60045345188285693</v>
      </c>
      <c r="R3558">
        <v>148</v>
      </c>
      <c r="S3558">
        <v>0</v>
      </c>
      <c r="T3558">
        <v>-0.73419674718883121</v>
      </c>
      <c r="U3558">
        <v>27</v>
      </c>
      <c r="V3558">
        <v>3008</v>
      </c>
      <c r="W3558">
        <v>149</v>
      </c>
    </row>
    <row r="3559" spans="1:23">
      <c r="A3559" t="s">
        <v>471</v>
      </c>
      <c r="B3559" t="str">
        <f t="shared" si="55"/>
        <v>M2_historical_new_high_9_-1</v>
      </c>
      <c r="C3559" t="s">
        <v>341</v>
      </c>
      <c r="D3559" t="s">
        <v>335</v>
      </c>
      <c r="E3559">
        <v>9</v>
      </c>
      <c r="F3559">
        <v>-1</v>
      </c>
      <c r="G3559">
        <v>-1</v>
      </c>
      <c r="H3559" t="s">
        <v>330</v>
      </c>
      <c r="I3559" t="s">
        <v>331</v>
      </c>
      <c r="K3559">
        <v>0.25986987718588428</v>
      </c>
      <c r="L3559">
        <v>1.9541586209312008E-2</v>
      </c>
      <c r="M3559">
        <v>8.3188801956278841E-2</v>
      </c>
      <c r="N3559">
        <v>0.51006711409395977</v>
      </c>
      <c r="O3559">
        <v>4.3500969322683974E-3</v>
      </c>
      <c r="P3559">
        <v>0.70513077679216263</v>
      </c>
      <c r="Q3559">
        <v>0.48183711455014899</v>
      </c>
      <c r="R3559">
        <v>148</v>
      </c>
      <c r="S3559">
        <v>0</v>
      </c>
      <c r="T3559">
        <v>-0.49308724246855717</v>
      </c>
      <c r="U3559">
        <v>27</v>
      </c>
      <c r="V3559">
        <v>3008</v>
      </c>
      <c r="W3559">
        <v>149</v>
      </c>
    </row>
    <row r="3560" spans="1:23">
      <c r="A3560" t="s">
        <v>471</v>
      </c>
      <c r="B3560" t="str">
        <f t="shared" si="55"/>
        <v>M2_M1_historical_new_high_9_1</v>
      </c>
      <c r="C3560" t="s">
        <v>334</v>
      </c>
      <c r="D3560" t="s">
        <v>335</v>
      </c>
      <c r="E3560">
        <v>9</v>
      </c>
      <c r="F3560">
        <v>1</v>
      </c>
      <c r="G3560">
        <v>1</v>
      </c>
      <c r="H3560" t="s">
        <v>330</v>
      </c>
      <c r="I3560" t="s">
        <v>331</v>
      </c>
      <c r="K3560">
        <v>4.2842448630044148</v>
      </c>
      <c r="L3560">
        <v>0.14965901450708199</v>
      </c>
      <c r="M3560">
        <v>0.63769121820206587</v>
      </c>
      <c r="N3560">
        <v>0.53691275167785235</v>
      </c>
      <c r="O3560">
        <v>1.3984870369294531E-2</v>
      </c>
      <c r="P3560">
        <v>2.2783954870085008</v>
      </c>
      <c r="Q3560">
        <v>2.4134181870626659E-2</v>
      </c>
      <c r="R3560">
        <v>148</v>
      </c>
      <c r="S3560">
        <v>1</v>
      </c>
      <c r="T3560">
        <v>-0.50009513805596684</v>
      </c>
      <c r="U3560">
        <v>25</v>
      </c>
      <c r="V3560">
        <v>3008</v>
      </c>
      <c r="W3560">
        <v>149</v>
      </c>
    </row>
    <row r="3561" spans="1:23">
      <c r="A3561" t="s">
        <v>471</v>
      </c>
      <c r="B3561" t="str">
        <f t="shared" si="55"/>
        <v>M2_M1_historical_new_high_9_-1</v>
      </c>
      <c r="C3561" t="s">
        <v>334</v>
      </c>
      <c r="D3561" t="s">
        <v>335</v>
      </c>
      <c r="E3561">
        <v>9</v>
      </c>
      <c r="F3561">
        <v>-1</v>
      </c>
      <c r="G3561">
        <v>1</v>
      </c>
      <c r="H3561" t="s">
        <v>330</v>
      </c>
      <c r="I3561" t="s">
        <v>331</v>
      </c>
      <c r="K3561">
        <v>-0.90209881873998898</v>
      </c>
      <c r="L3561">
        <v>-0.1769018064309561</v>
      </c>
      <c r="M3561">
        <v>-0.75377169104480679</v>
      </c>
      <c r="N3561">
        <v>0.44295302013422821</v>
      </c>
      <c r="O3561">
        <v>-1.2791525224880749E-2</v>
      </c>
      <c r="P3561">
        <v>-2.1315686590746021</v>
      </c>
      <c r="Q3561">
        <v>3.4693817722571747E-2</v>
      </c>
      <c r="R3561">
        <v>148</v>
      </c>
      <c r="S3561">
        <v>1</v>
      </c>
      <c r="T3561">
        <v>-0.93091210172617667</v>
      </c>
      <c r="U3561">
        <v>25</v>
      </c>
      <c r="V3561">
        <v>3008</v>
      </c>
      <c r="W3561">
        <v>149</v>
      </c>
    </row>
    <row r="3562" spans="1:23">
      <c r="A3562" t="s">
        <v>471</v>
      </c>
      <c r="B3562" t="str">
        <f t="shared" si="55"/>
        <v>TSF_newadded_MA12_yoy_historical_new_high_9_1</v>
      </c>
      <c r="C3562" t="s">
        <v>332</v>
      </c>
      <c r="D3562" t="s">
        <v>335</v>
      </c>
      <c r="E3562">
        <v>9</v>
      </c>
      <c r="F3562">
        <v>1</v>
      </c>
      <c r="G3562">
        <v>-1</v>
      </c>
      <c r="H3562" t="s">
        <v>330</v>
      </c>
      <c r="I3562" t="s">
        <v>331</v>
      </c>
      <c r="K3562">
        <v>-0.80367701024163685</v>
      </c>
      <c r="L3562">
        <v>-0.12749579113595139</v>
      </c>
      <c r="M3562">
        <v>-0.54293953455192168</v>
      </c>
      <c r="N3562">
        <v>0.44966442953020141</v>
      </c>
      <c r="O3562">
        <v>-8.2611183583522398E-3</v>
      </c>
      <c r="P3562">
        <v>-1.4021132683427371</v>
      </c>
      <c r="Q3562">
        <v>0.1629753440336946</v>
      </c>
      <c r="R3562">
        <v>148</v>
      </c>
      <c r="S3562">
        <v>0</v>
      </c>
      <c r="T3562">
        <v>-0.83398119733882881</v>
      </c>
      <c r="U3562">
        <v>25</v>
      </c>
      <c r="V3562">
        <v>3008</v>
      </c>
      <c r="W3562">
        <v>149</v>
      </c>
    </row>
    <row r="3563" spans="1:23">
      <c r="A3563" t="s">
        <v>471</v>
      </c>
      <c r="B3563" t="str">
        <f t="shared" si="55"/>
        <v>TSF_newadded_MA12_yoy_historical_new_high_9_-1</v>
      </c>
      <c r="C3563" t="s">
        <v>332</v>
      </c>
      <c r="D3563" t="s">
        <v>335</v>
      </c>
      <c r="E3563">
        <v>9</v>
      </c>
      <c r="F3563">
        <v>-1</v>
      </c>
      <c r="G3563">
        <v>-1</v>
      </c>
      <c r="H3563" t="s">
        <v>330</v>
      </c>
      <c r="I3563" t="s">
        <v>331</v>
      </c>
      <c r="K3563">
        <v>1.6351158098805461</v>
      </c>
      <c r="L3563">
        <v>8.4558960802209926E-2</v>
      </c>
      <c r="M3563">
        <v>0.36009347768343841</v>
      </c>
      <c r="N3563">
        <v>0.53691275167785235</v>
      </c>
      <c r="O3563">
        <v>9.208622217465514E-3</v>
      </c>
      <c r="P3563">
        <v>1.5131482087699211</v>
      </c>
      <c r="Q3563">
        <v>0.1323745423748266</v>
      </c>
      <c r="R3563">
        <v>148</v>
      </c>
      <c r="S3563">
        <v>0</v>
      </c>
      <c r="T3563">
        <v>-0.49308724246855767</v>
      </c>
      <c r="U3563">
        <v>25</v>
      </c>
      <c r="V3563">
        <v>3008</v>
      </c>
      <c r="W3563">
        <v>149</v>
      </c>
    </row>
    <row r="3564" spans="1:23">
      <c r="A3564" t="s">
        <v>471</v>
      </c>
      <c r="B3564" t="str">
        <f t="shared" si="55"/>
        <v>TSF_yoy_historical_new_high_9_1</v>
      </c>
      <c r="C3564" t="s">
        <v>391</v>
      </c>
      <c r="D3564" t="s">
        <v>335</v>
      </c>
      <c r="E3564">
        <v>9</v>
      </c>
      <c r="F3564">
        <v>1</v>
      </c>
      <c r="G3564">
        <v>-1</v>
      </c>
      <c r="H3564" t="s">
        <v>330</v>
      </c>
      <c r="I3564" t="s">
        <v>331</v>
      </c>
      <c r="K3564">
        <v>-0.37882870706283478</v>
      </c>
      <c r="L3564">
        <v>-3.9104956703422733E-2</v>
      </c>
      <c r="M3564">
        <v>-0.1664580269447134</v>
      </c>
      <c r="N3564">
        <v>0.4563758389261745</v>
      </c>
      <c r="O3564">
        <v>-4.2071926186929741E-4</v>
      </c>
      <c r="P3564">
        <v>-6.8661336754631166E-2</v>
      </c>
      <c r="Q3564">
        <v>0.94535187269270449</v>
      </c>
      <c r="R3564">
        <v>148</v>
      </c>
      <c r="S3564">
        <v>0</v>
      </c>
      <c r="T3564">
        <v>-0.75103480234607545</v>
      </c>
      <c r="U3564">
        <v>17</v>
      </c>
      <c r="V3564">
        <v>3008</v>
      </c>
      <c r="W3564">
        <v>149</v>
      </c>
    </row>
    <row r="3565" spans="1:23">
      <c r="A3565" t="s">
        <v>471</v>
      </c>
      <c r="B3565" t="str">
        <f t="shared" si="55"/>
        <v>TSF_yoy_historical_new_high_9_-1</v>
      </c>
      <c r="C3565" t="s">
        <v>391</v>
      </c>
      <c r="D3565" t="s">
        <v>335</v>
      </c>
      <c r="E3565">
        <v>9</v>
      </c>
      <c r="F3565">
        <v>-1</v>
      </c>
      <c r="G3565">
        <v>-1</v>
      </c>
      <c r="H3565" t="s">
        <v>330</v>
      </c>
      <c r="I3565" t="s">
        <v>331</v>
      </c>
      <c r="K3565">
        <v>-0.16716400123853861</v>
      </c>
      <c r="L3565">
        <v>-1.5207472800878421E-2</v>
      </c>
      <c r="M3565">
        <v>-6.473363303910909E-2</v>
      </c>
      <c r="N3565">
        <v>0.53020134228187921</v>
      </c>
      <c r="O3565">
        <v>1.5607581420494501E-3</v>
      </c>
      <c r="P3565">
        <v>0.25383982776172009</v>
      </c>
      <c r="Q3565">
        <v>0.79997160663970113</v>
      </c>
      <c r="R3565">
        <v>148</v>
      </c>
      <c r="S3565">
        <v>0</v>
      </c>
      <c r="T3565">
        <v>-0.65392804694137585</v>
      </c>
      <c r="U3565">
        <v>17</v>
      </c>
      <c r="V3565">
        <v>3008</v>
      </c>
      <c r="W3565">
        <v>149</v>
      </c>
    </row>
    <row r="3566" spans="1:23">
      <c r="A3566" t="s">
        <v>471</v>
      </c>
      <c r="B3566" t="str">
        <f t="shared" si="55"/>
        <v>long_loan_newadded_MA12_yoy_historical_new_high_9_1</v>
      </c>
      <c r="C3566" t="s">
        <v>328</v>
      </c>
      <c r="D3566" t="s">
        <v>335</v>
      </c>
      <c r="E3566">
        <v>9</v>
      </c>
      <c r="F3566">
        <v>1</v>
      </c>
      <c r="G3566">
        <v>-1</v>
      </c>
      <c r="H3566" t="s">
        <v>330</v>
      </c>
      <c r="I3566" t="s">
        <v>331</v>
      </c>
      <c r="K3566">
        <v>-0.90080526059899779</v>
      </c>
      <c r="L3566">
        <v>-0.17599616199859819</v>
      </c>
      <c r="M3566">
        <v>-0.74990214466094574</v>
      </c>
      <c r="N3566">
        <v>0.46979865771812079</v>
      </c>
      <c r="O3566">
        <v>-1.269541271774611E-2</v>
      </c>
      <c r="P3566">
        <v>-2.1284087939035921</v>
      </c>
      <c r="Q3566">
        <v>3.4959249167686141E-2</v>
      </c>
      <c r="R3566">
        <v>148</v>
      </c>
      <c r="S3566">
        <v>1</v>
      </c>
      <c r="T3566">
        <v>-0.91020350696285779</v>
      </c>
      <c r="U3566">
        <v>23</v>
      </c>
      <c r="V3566">
        <v>3008</v>
      </c>
      <c r="W3566">
        <v>149</v>
      </c>
    </row>
    <row r="3567" spans="1:23">
      <c r="A3567" t="s">
        <v>471</v>
      </c>
      <c r="B3567" t="str">
        <f t="shared" si="55"/>
        <v>long_loan_newadded_MA12_yoy_historical_new_high_9_-1</v>
      </c>
      <c r="C3567" t="s">
        <v>328</v>
      </c>
      <c r="D3567" t="s">
        <v>335</v>
      </c>
      <c r="E3567">
        <v>9</v>
      </c>
      <c r="F3567">
        <v>-1</v>
      </c>
      <c r="G3567">
        <v>-1</v>
      </c>
      <c r="H3567" t="s">
        <v>330</v>
      </c>
      <c r="I3567" t="s">
        <v>331</v>
      </c>
      <c r="K3567">
        <v>4.2153351808699453</v>
      </c>
      <c r="L3567">
        <v>0.1483954496575246</v>
      </c>
      <c r="M3567">
        <v>0.63229825407777607</v>
      </c>
      <c r="N3567">
        <v>0.52348993288590606</v>
      </c>
      <c r="O3567">
        <v>1.391909604203698E-2</v>
      </c>
      <c r="P3567">
        <v>2.242877851613494</v>
      </c>
      <c r="Q3567">
        <v>2.6390353020943641E-2</v>
      </c>
      <c r="R3567">
        <v>148</v>
      </c>
      <c r="S3567">
        <v>1</v>
      </c>
      <c r="T3567">
        <v>-0.49308724246855767</v>
      </c>
      <c r="U3567">
        <v>23</v>
      </c>
      <c r="V3567">
        <v>3008</v>
      </c>
      <c r="W3567">
        <v>149</v>
      </c>
    </row>
    <row r="3568" spans="1:23">
      <c r="A3568" t="s">
        <v>471</v>
      </c>
      <c r="B3568" t="str">
        <f t="shared" si="55"/>
        <v>loan_yoy_historical_new_high_9_1</v>
      </c>
      <c r="C3568" t="s">
        <v>443</v>
      </c>
      <c r="D3568" t="s">
        <v>335</v>
      </c>
      <c r="E3568">
        <v>9</v>
      </c>
      <c r="F3568">
        <v>1</v>
      </c>
      <c r="G3568">
        <v>-1</v>
      </c>
      <c r="H3568" t="s">
        <v>330</v>
      </c>
      <c r="I3568" t="s">
        <v>331</v>
      </c>
      <c r="K3568">
        <v>-0.20257661074276889</v>
      </c>
      <c r="L3568">
        <v>-1.8785773031869901E-2</v>
      </c>
      <c r="M3568">
        <v>-7.9965154670300478E-2</v>
      </c>
      <c r="N3568">
        <v>0.48322147651006708</v>
      </c>
      <c r="O3568">
        <v>1.262802081366378E-3</v>
      </c>
      <c r="P3568">
        <v>0.20549465466464689</v>
      </c>
      <c r="Q3568">
        <v>0.83746805180277195</v>
      </c>
      <c r="R3568">
        <v>148</v>
      </c>
      <c r="S3568">
        <v>0</v>
      </c>
      <c r="T3568">
        <v>-0.67771523363390551</v>
      </c>
      <c r="U3568">
        <v>15</v>
      </c>
      <c r="V3568">
        <v>3008</v>
      </c>
      <c r="W3568">
        <v>149</v>
      </c>
    </row>
    <row r="3569" spans="1:23">
      <c r="A3569" t="s">
        <v>471</v>
      </c>
      <c r="B3569" t="str">
        <f t="shared" si="55"/>
        <v>loan_yoy_historical_new_high_9_-1</v>
      </c>
      <c r="C3569" t="s">
        <v>443</v>
      </c>
      <c r="D3569" t="s">
        <v>335</v>
      </c>
      <c r="E3569">
        <v>9</v>
      </c>
      <c r="F3569">
        <v>-1</v>
      </c>
      <c r="G3569">
        <v>-1</v>
      </c>
      <c r="H3569" t="s">
        <v>330</v>
      </c>
      <c r="I3569" t="s">
        <v>331</v>
      </c>
      <c r="K3569">
        <v>-0.35124324026017339</v>
      </c>
      <c r="L3569">
        <v>-3.560075664100526E-2</v>
      </c>
      <c r="M3569">
        <v>-0.15154127574883969</v>
      </c>
      <c r="N3569">
        <v>0.49664429530201343</v>
      </c>
      <c r="O3569">
        <v>-1.156745774771589E-4</v>
      </c>
      <c r="P3569">
        <v>-1.883723334483527E-2</v>
      </c>
      <c r="Q3569">
        <v>0.98499632245140645</v>
      </c>
      <c r="R3569">
        <v>148</v>
      </c>
      <c r="S3569">
        <v>0</v>
      </c>
      <c r="T3569">
        <v>-0.66807976403844083</v>
      </c>
      <c r="U3569">
        <v>15</v>
      </c>
      <c r="V3569">
        <v>3008</v>
      </c>
      <c r="W3569">
        <v>149</v>
      </c>
    </row>
    <row r="3570" spans="1:23">
      <c r="A3570" t="s">
        <v>471</v>
      </c>
      <c r="B3570" t="str">
        <f t="shared" si="55"/>
        <v>newstarts_area_yoy_historical_new_high_9_1</v>
      </c>
      <c r="C3570" t="s">
        <v>340</v>
      </c>
      <c r="D3570" t="s">
        <v>335</v>
      </c>
      <c r="E3570">
        <v>9</v>
      </c>
      <c r="F3570">
        <v>1</v>
      </c>
      <c r="G3570">
        <v>1</v>
      </c>
      <c r="H3570" t="s">
        <v>330</v>
      </c>
      <c r="I3570" t="s">
        <v>331</v>
      </c>
      <c r="K3570">
        <v>0.85719408428284893</v>
      </c>
      <c r="L3570">
        <v>5.3231764697653013E-2</v>
      </c>
      <c r="M3570">
        <v>0.2266417544511023</v>
      </c>
      <c r="N3570">
        <v>0.51677852348993292</v>
      </c>
      <c r="O3570">
        <v>6.9328491487478886E-3</v>
      </c>
      <c r="P3570">
        <v>1.123213695087864</v>
      </c>
      <c r="Q3570">
        <v>0.26316545250450241</v>
      </c>
      <c r="R3570">
        <v>148</v>
      </c>
      <c r="S3570">
        <v>0</v>
      </c>
      <c r="T3570">
        <v>-0.57564137273200899</v>
      </c>
      <c r="U3570">
        <v>27</v>
      </c>
      <c r="V3570">
        <v>3008</v>
      </c>
      <c r="W3570">
        <v>149</v>
      </c>
    </row>
    <row r="3571" spans="1:23">
      <c r="A3571" t="s">
        <v>471</v>
      </c>
      <c r="B3571" t="str">
        <f t="shared" si="55"/>
        <v>newstarts_area_yoy_historical_new_high_9_-1</v>
      </c>
      <c r="C3571" t="s">
        <v>340</v>
      </c>
      <c r="D3571" t="s">
        <v>335</v>
      </c>
      <c r="E3571">
        <v>9</v>
      </c>
      <c r="F3571">
        <v>-1</v>
      </c>
      <c r="G3571">
        <v>1</v>
      </c>
      <c r="H3571" t="s">
        <v>330</v>
      </c>
      <c r="I3571" t="s">
        <v>331</v>
      </c>
      <c r="K3571">
        <v>-0.7214433221958918</v>
      </c>
      <c r="L3571">
        <v>-0.10154413322998181</v>
      </c>
      <c r="M3571">
        <v>-0.43233848511646739</v>
      </c>
      <c r="N3571">
        <v>0.46979865771812079</v>
      </c>
      <c r="O3571">
        <v>-5.8114559287416913E-3</v>
      </c>
      <c r="P3571">
        <v>-0.9623409032505682</v>
      </c>
      <c r="Q3571">
        <v>0.33744806574251918</v>
      </c>
      <c r="R3571">
        <v>148</v>
      </c>
      <c r="S3571">
        <v>0</v>
      </c>
      <c r="T3571">
        <v>-0.8366615589196853</v>
      </c>
      <c r="U3571">
        <v>27</v>
      </c>
      <c r="V3571">
        <v>3008</v>
      </c>
      <c r="W3571">
        <v>149</v>
      </c>
    </row>
    <row r="3572" spans="1:23">
      <c r="A3572" t="s">
        <v>471</v>
      </c>
      <c r="B3572" t="str">
        <f t="shared" si="55"/>
        <v>completed_yoy_historical_new_high_9_1</v>
      </c>
      <c r="C3572" t="s">
        <v>444</v>
      </c>
      <c r="D3572" t="s">
        <v>335</v>
      </c>
      <c r="E3572">
        <v>9</v>
      </c>
      <c r="F3572">
        <v>1</v>
      </c>
      <c r="G3572">
        <v>1</v>
      </c>
      <c r="H3572" t="s">
        <v>330</v>
      </c>
      <c r="I3572" t="s">
        <v>331</v>
      </c>
      <c r="K3572">
        <v>0.49426353843806181</v>
      </c>
      <c r="L3572">
        <v>3.4219964175556727E-2</v>
      </c>
      <c r="M3572">
        <v>0.14568290465048761</v>
      </c>
      <c r="N3572">
        <v>0.52348993288590606</v>
      </c>
      <c r="O3572">
        <v>5.4561353848209112E-3</v>
      </c>
      <c r="P3572">
        <v>0.88932032021018903</v>
      </c>
      <c r="Q3572">
        <v>0.37527417119739082</v>
      </c>
      <c r="R3572">
        <v>148</v>
      </c>
      <c r="S3572">
        <v>0</v>
      </c>
      <c r="T3572">
        <v>-0.56890297234870091</v>
      </c>
      <c r="U3572">
        <v>20</v>
      </c>
      <c r="V3572">
        <v>3008</v>
      </c>
      <c r="W3572">
        <v>149</v>
      </c>
    </row>
    <row r="3573" spans="1:23">
      <c r="A3573" t="s">
        <v>471</v>
      </c>
      <c r="B3573" t="str">
        <f t="shared" si="55"/>
        <v>completed_yoy_historical_new_high_9_-1</v>
      </c>
      <c r="C3573" t="s">
        <v>444</v>
      </c>
      <c r="D3573" t="s">
        <v>335</v>
      </c>
      <c r="E3573">
        <v>9</v>
      </c>
      <c r="F3573">
        <v>-1</v>
      </c>
      <c r="G3573">
        <v>1</v>
      </c>
      <c r="H3573" t="s">
        <v>330</v>
      </c>
      <c r="I3573" t="s">
        <v>331</v>
      </c>
      <c r="K3573">
        <v>-0.65378676461848362</v>
      </c>
      <c r="L3573">
        <v>-8.5028049313002452E-2</v>
      </c>
      <c r="M3573">
        <v>-0.36198556892503131</v>
      </c>
      <c r="N3573">
        <v>0.46308724832214759</v>
      </c>
      <c r="O3573">
        <v>-4.3492091852678511E-3</v>
      </c>
      <c r="P3573">
        <v>-0.71540976975040549</v>
      </c>
      <c r="Q3573">
        <v>0.47548298340852729</v>
      </c>
      <c r="R3573">
        <v>148</v>
      </c>
      <c r="S3573">
        <v>0</v>
      </c>
      <c r="T3573">
        <v>-0.8017419463990173</v>
      </c>
      <c r="U3573">
        <v>20</v>
      </c>
      <c r="V3573">
        <v>3008</v>
      </c>
      <c r="W3573">
        <v>149</v>
      </c>
    </row>
    <row r="3574" spans="1:23">
      <c r="A3574" t="s">
        <v>471</v>
      </c>
      <c r="B3574" t="str">
        <f t="shared" si="55"/>
        <v>sold_area_yoy_historical_new_high_9_1</v>
      </c>
      <c r="C3574" t="s">
        <v>346</v>
      </c>
      <c r="D3574" t="s">
        <v>335</v>
      </c>
      <c r="E3574">
        <v>9</v>
      </c>
      <c r="F3574">
        <v>1</v>
      </c>
      <c r="G3574">
        <v>-1</v>
      </c>
      <c r="H3574" t="s">
        <v>330</v>
      </c>
      <c r="I3574" t="s">
        <v>331</v>
      </c>
      <c r="K3574">
        <v>-0.45185413697253513</v>
      </c>
      <c r="L3574">
        <v>-4.9120230723944218E-2</v>
      </c>
      <c r="M3574">
        <v>-0.20909276129412799</v>
      </c>
      <c r="N3574">
        <v>0.4563758389261745</v>
      </c>
      <c r="O3574">
        <v>-1.1794857260307859E-3</v>
      </c>
      <c r="P3574">
        <v>-0.19026533856882061</v>
      </c>
      <c r="Q3574">
        <v>0.849361937591117</v>
      </c>
      <c r="R3574">
        <v>148</v>
      </c>
      <c r="S3574">
        <v>0</v>
      </c>
      <c r="T3574">
        <v>-0.84013959146263006</v>
      </c>
      <c r="U3574">
        <v>30</v>
      </c>
      <c r="V3574">
        <v>3008</v>
      </c>
      <c r="W3574">
        <v>149</v>
      </c>
    </row>
    <row r="3575" spans="1:23">
      <c r="A3575" t="s">
        <v>471</v>
      </c>
      <c r="B3575" t="str">
        <f t="shared" si="55"/>
        <v>sold_area_yoy_historical_new_high_9_-1</v>
      </c>
      <c r="C3575" t="s">
        <v>346</v>
      </c>
      <c r="D3575" t="s">
        <v>335</v>
      </c>
      <c r="E3575">
        <v>9</v>
      </c>
      <c r="F3575">
        <v>-1</v>
      </c>
      <c r="G3575">
        <v>-1</v>
      </c>
      <c r="H3575" t="s">
        <v>330</v>
      </c>
      <c r="I3575" t="s">
        <v>331</v>
      </c>
      <c r="K3575">
        <v>-5.6211404573981882E-2</v>
      </c>
      <c r="L3575">
        <v>-4.8350079194661166E-3</v>
      </c>
      <c r="M3575">
        <v>-2.0581441533566339E-2</v>
      </c>
      <c r="N3575">
        <v>0.53020134228187921</v>
      </c>
      <c r="O3575">
        <v>2.4675128362235252E-3</v>
      </c>
      <c r="P3575">
        <v>0.39593149208274098</v>
      </c>
      <c r="Q3575">
        <v>0.69272576144573494</v>
      </c>
      <c r="R3575">
        <v>148</v>
      </c>
      <c r="S3575">
        <v>0</v>
      </c>
      <c r="T3575">
        <v>-0.79208406645737695</v>
      </c>
      <c r="U3575">
        <v>30</v>
      </c>
      <c r="V3575">
        <v>3008</v>
      </c>
      <c r="W3575">
        <v>149</v>
      </c>
    </row>
    <row r="3576" spans="1:23">
      <c r="A3576" t="s">
        <v>471</v>
      </c>
      <c r="B3576" t="str">
        <f t="shared" si="55"/>
        <v>local_gov_budget_MA12_yoy_historical_new_high_9_1</v>
      </c>
      <c r="C3576" t="s">
        <v>389</v>
      </c>
      <c r="D3576" t="s">
        <v>335</v>
      </c>
      <c r="E3576">
        <v>9</v>
      </c>
      <c r="F3576">
        <v>1</v>
      </c>
      <c r="G3576">
        <v>-1</v>
      </c>
      <c r="H3576" t="s">
        <v>457</v>
      </c>
      <c r="I3576" t="s">
        <v>331</v>
      </c>
      <c r="K3576">
        <v>4.3994409847726068E-2</v>
      </c>
      <c r="L3576">
        <v>4.0414689595020814E-3</v>
      </c>
      <c r="M3576">
        <v>1.749482319815537E-2</v>
      </c>
      <c r="N3576">
        <v>0.54887218045112784</v>
      </c>
      <c r="O3576">
        <v>2.9918500469217949E-3</v>
      </c>
      <c r="P3576">
        <v>0.47195832709173891</v>
      </c>
      <c r="Q3576">
        <v>0.63773578483992222</v>
      </c>
      <c r="R3576">
        <v>132</v>
      </c>
      <c r="S3576">
        <v>0</v>
      </c>
      <c r="T3576">
        <v>-0.67018679696111105</v>
      </c>
      <c r="U3576">
        <v>34</v>
      </c>
      <c r="V3576">
        <v>2690</v>
      </c>
      <c r="W3576">
        <v>133</v>
      </c>
    </row>
    <row r="3577" spans="1:23">
      <c r="A3577" t="s">
        <v>471</v>
      </c>
      <c r="B3577" t="str">
        <f t="shared" si="55"/>
        <v>local_gov_budget_MA12_yoy_historical_new_high_9_-1</v>
      </c>
      <c r="C3577" t="s">
        <v>389</v>
      </c>
      <c r="D3577" t="s">
        <v>335</v>
      </c>
      <c r="E3577">
        <v>9</v>
      </c>
      <c r="F3577">
        <v>-1</v>
      </c>
      <c r="G3577">
        <v>-1</v>
      </c>
      <c r="H3577" t="s">
        <v>457</v>
      </c>
      <c r="I3577" t="s">
        <v>331</v>
      </c>
      <c r="K3577">
        <v>-0.45828369594098362</v>
      </c>
      <c r="L3577">
        <v>-5.5809398689560703E-2</v>
      </c>
      <c r="M3577">
        <v>-0.2415892767340517</v>
      </c>
      <c r="N3577">
        <v>0.44360902255639101</v>
      </c>
      <c r="O3577">
        <v>-1.95011067166228E-3</v>
      </c>
      <c r="P3577">
        <v>-0.3060349382566413</v>
      </c>
      <c r="Q3577">
        <v>0.76006018634836159</v>
      </c>
      <c r="R3577">
        <v>132</v>
      </c>
      <c r="S3577">
        <v>0</v>
      </c>
      <c r="T3577">
        <v>-0.83016594109611852</v>
      </c>
      <c r="U3577">
        <v>34</v>
      </c>
      <c r="V3577">
        <v>2690</v>
      </c>
      <c r="W3577">
        <v>133</v>
      </c>
    </row>
    <row r="3578" spans="1:23">
      <c r="A3578" t="s">
        <v>471</v>
      </c>
      <c r="B3578" t="str">
        <f t="shared" si="55"/>
        <v>newstarts_area_ytd_yoy_historical_new_high_9_1</v>
      </c>
      <c r="C3578" t="s">
        <v>446</v>
      </c>
      <c r="D3578" t="s">
        <v>335</v>
      </c>
      <c r="E3578">
        <v>9</v>
      </c>
      <c r="F3578">
        <v>1</v>
      </c>
      <c r="G3578">
        <v>1</v>
      </c>
      <c r="H3578" t="s">
        <v>330</v>
      </c>
      <c r="I3578" t="s">
        <v>331</v>
      </c>
      <c r="K3578">
        <v>0.19928778904295669</v>
      </c>
      <c r="L3578">
        <v>1.5341026155850869E-2</v>
      </c>
      <c r="M3578">
        <v>6.5306067570053347E-2</v>
      </c>
      <c r="N3578">
        <v>0.50335570469798663</v>
      </c>
      <c r="O3578">
        <v>3.9974897166354896E-3</v>
      </c>
      <c r="P3578">
        <v>0.65051876525799845</v>
      </c>
      <c r="Q3578">
        <v>0.51636577542109374</v>
      </c>
      <c r="R3578">
        <v>148</v>
      </c>
      <c r="S3578">
        <v>0</v>
      </c>
      <c r="T3578">
        <v>-0.59981352681127009</v>
      </c>
      <c r="U3578">
        <v>17</v>
      </c>
      <c r="V3578">
        <v>3008</v>
      </c>
      <c r="W3578">
        <v>149</v>
      </c>
    </row>
    <row r="3579" spans="1:23">
      <c r="A3579" t="s">
        <v>471</v>
      </c>
      <c r="B3579" t="str">
        <f t="shared" si="55"/>
        <v>newstarts_area_ytd_yoy_historical_new_high_9_-1</v>
      </c>
      <c r="C3579" t="s">
        <v>446</v>
      </c>
      <c r="D3579" t="s">
        <v>335</v>
      </c>
      <c r="E3579">
        <v>9</v>
      </c>
      <c r="F3579">
        <v>-1</v>
      </c>
      <c r="G3579">
        <v>1</v>
      </c>
      <c r="H3579" t="s">
        <v>330</v>
      </c>
      <c r="I3579" t="s">
        <v>331</v>
      </c>
      <c r="K3579">
        <v>-0.56863246763471942</v>
      </c>
      <c r="L3579">
        <v>-6.8015342939668377E-2</v>
      </c>
      <c r="M3579">
        <v>-0.28953829663632269</v>
      </c>
      <c r="N3579">
        <v>0.48322147651006708</v>
      </c>
      <c r="O3579">
        <v>-2.8487706733109539E-3</v>
      </c>
      <c r="P3579">
        <v>-0.46477204555205182</v>
      </c>
      <c r="Q3579">
        <v>0.64277775009478222</v>
      </c>
      <c r="R3579">
        <v>148</v>
      </c>
      <c r="S3579">
        <v>0</v>
      </c>
      <c r="T3579">
        <v>-0.77801225316084188</v>
      </c>
      <c r="U3579">
        <v>17</v>
      </c>
      <c r="V3579">
        <v>3008</v>
      </c>
      <c r="W3579">
        <v>149</v>
      </c>
    </row>
    <row r="3580" spans="1:23">
      <c r="A3580" t="s">
        <v>471</v>
      </c>
      <c r="B3580" t="str">
        <f t="shared" si="55"/>
        <v>completed_area_ytd_yoy_historical_new_high_9_1</v>
      </c>
      <c r="C3580" t="s">
        <v>447</v>
      </c>
      <c r="D3580" t="s">
        <v>335</v>
      </c>
      <c r="E3580">
        <v>9</v>
      </c>
      <c r="F3580">
        <v>1</v>
      </c>
      <c r="G3580">
        <v>1</v>
      </c>
      <c r="H3580" t="s">
        <v>330</v>
      </c>
      <c r="I3580" t="s">
        <v>331</v>
      </c>
      <c r="K3580">
        <v>-8.6888545706910847E-2</v>
      </c>
      <c r="L3580">
        <v>-7.5861477777651176E-3</v>
      </c>
      <c r="M3580">
        <v>-3.2292231955387149E-2</v>
      </c>
      <c r="N3580">
        <v>0.49664429530201343</v>
      </c>
      <c r="O3580">
        <v>2.2202188190029201E-3</v>
      </c>
      <c r="P3580">
        <v>0.35805412290581262</v>
      </c>
      <c r="Q3580">
        <v>0.72081297009183776</v>
      </c>
      <c r="R3580">
        <v>148</v>
      </c>
      <c r="S3580">
        <v>0</v>
      </c>
      <c r="T3580">
        <v>-0.64496825994828499</v>
      </c>
      <c r="U3580">
        <v>24</v>
      </c>
      <c r="V3580">
        <v>3008</v>
      </c>
      <c r="W3580">
        <v>149</v>
      </c>
    </row>
    <row r="3581" spans="1:23">
      <c r="A3581" t="s">
        <v>471</v>
      </c>
      <c r="B3581" t="str">
        <f t="shared" si="55"/>
        <v>completed_area_ytd_yoy_historical_new_high_9_-1</v>
      </c>
      <c r="C3581" t="s">
        <v>447</v>
      </c>
      <c r="D3581" t="s">
        <v>335</v>
      </c>
      <c r="E3581">
        <v>9</v>
      </c>
      <c r="F3581">
        <v>-1</v>
      </c>
      <c r="G3581">
        <v>1</v>
      </c>
      <c r="H3581" t="s">
        <v>330</v>
      </c>
      <c r="I3581" t="s">
        <v>331</v>
      </c>
      <c r="K3581">
        <v>-0.43343847925357559</v>
      </c>
      <c r="L3581">
        <v>-4.6484230402256473E-2</v>
      </c>
      <c r="M3581">
        <v>-0.19787111909643601</v>
      </c>
      <c r="N3581">
        <v>0.48993288590604028</v>
      </c>
      <c r="O3581">
        <v>-9.8624849112102873E-4</v>
      </c>
      <c r="P3581">
        <v>-0.1595427564148556</v>
      </c>
      <c r="Q3581">
        <v>0.87345879922403002</v>
      </c>
      <c r="R3581">
        <v>148</v>
      </c>
      <c r="S3581">
        <v>0</v>
      </c>
      <c r="T3581">
        <v>-0.59267338772836409</v>
      </c>
      <c r="U3581">
        <v>24</v>
      </c>
      <c r="V3581">
        <v>3008</v>
      </c>
      <c r="W3581">
        <v>149</v>
      </c>
    </row>
    <row r="3582" spans="1:23">
      <c r="A3582" t="s">
        <v>471</v>
      </c>
      <c r="B3582" t="str">
        <f t="shared" si="55"/>
        <v>sold_area_ytd_yoy_historical_new_high_9_1</v>
      </c>
      <c r="C3582" t="s">
        <v>392</v>
      </c>
      <c r="D3582" t="s">
        <v>335</v>
      </c>
      <c r="E3582">
        <v>9</v>
      </c>
      <c r="F3582">
        <v>1</v>
      </c>
      <c r="G3582">
        <v>-1</v>
      </c>
      <c r="H3582" t="s">
        <v>330</v>
      </c>
      <c r="I3582" t="s">
        <v>331</v>
      </c>
      <c r="K3582">
        <v>-0.2624735843441407</v>
      </c>
      <c r="L3582">
        <v>-2.5183535459409771E-2</v>
      </c>
      <c r="M3582">
        <v>-0.1071981567389261</v>
      </c>
      <c r="N3582">
        <v>0.46308724832214759</v>
      </c>
      <c r="O3582">
        <v>6.7666771763703285E-4</v>
      </c>
      <c r="P3582">
        <v>0.1111435558577465</v>
      </c>
      <c r="Q3582">
        <v>0.91165309417010532</v>
      </c>
      <c r="R3582">
        <v>148</v>
      </c>
      <c r="S3582">
        <v>0</v>
      </c>
      <c r="T3582">
        <v>-0.73476919596761903</v>
      </c>
      <c r="U3582">
        <v>20</v>
      </c>
      <c r="V3582">
        <v>3008</v>
      </c>
      <c r="W3582">
        <v>149</v>
      </c>
    </row>
    <row r="3583" spans="1:23">
      <c r="A3583" t="s">
        <v>471</v>
      </c>
      <c r="B3583" t="str">
        <f t="shared" si="55"/>
        <v>sold_area_ytd_yoy_historical_new_high_9_-1</v>
      </c>
      <c r="C3583" t="s">
        <v>392</v>
      </c>
      <c r="D3583" t="s">
        <v>335</v>
      </c>
      <c r="E3583">
        <v>9</v>
      </c>
      <c r="F3583">
        <v>-1</v>
      </c>
      <c r="G3583">
        <v>-1</v>
      </c>
      <c r="H3583" t="s">
        <v>330</v>
      </c>
      <c r="I3583" t="s">
        <v>331</v>
      </c>
      <c r="K3583">
        <v>-0.29855554570852311</v>
      </c>
      <c r="L3583">
        <v>-2.9271362884593869E-2</v>
      </c>
      <c r="M3583">
        <v>-0.1245987145657991</v>
      </c>
      <c r="N3583">
        <v>0.52348993288590606</v>
      </c>
      <c r="O3583">
        <v>3.8629893937210553E-4</v>
      </c>
      <c r="P3583">
        <v>6.3315729381050553E-2</v>
      </c>
      <c r="Q3583">
        <v>0.94960052372155046</v>
      </c>
      <c r="R3583">
        <v>148</v>
      </c>
      <c r="S3583">
        <v>0</v>
      </c>
      <c r="T3583">
        <v>-0.70219493476200701</v>
      </c>
      <c r="U3583">
        <v>20</v>
      </c>
      <c r="V3583">
        <v>3008</v>
      </c>
      <c r="W3583">
        <v>149</v>
      </c>
    </row>
    <row r="3584" spans="1:23">
      <c r="A3584" t="s">
        <v>471</v>
      </c>
      <c r="B3584" t="str">
        <f t="shared" si="55"/>
        <v>CN_BOND_1Y_historical_new_high_9_1</v>
      </c>
      <c r="C3584" t="s">
        <v>448</v>
      </c>
      <c r="D3584" t="s">
        <v>335</v>
      </c>
      <c r="E3584">
        <v>9</v>
      </c>
      <c r="F3584">
        <v>1</v>
      </c>
      <c r="G3584">
        <v>-1</v>
      </c>
      <c r="H3584" t="s">
        <v>330</v>
      </c>
      <c r="I3584" t="s">
        <v>331</v>
      </c>
      <c r="K3584">
        <v>-1.1985969050543051E-3</v>
      </c>
      <c r="L3584">
        <v>-1.00469547277604E-4</v>
      </c>
      <c r="M3584">
        <v>-4.2767787048782538E-4</v>
      </c>
      <c r="N3584">
        <v>0.55033557046979864</v>
      </c>
      <c r="O3584">
        <v>2.7805553050997962E-3</v>
      </c>
      <c r="P3584">
        <v>0.45670385979016281</v>
      </c>
      <c r="Q3584">
        <v>0.64855348582708428</v>
      </c>
      <c r="R3584">
        <v>148</v>
      </c>
      <c r="S3584">
        <v>0</v>
      </c>
      <c r="T3584">
        <v>-0.61775864258466939</v>
      </c>
      <c r="U3584">
        <v>17</v>
      </c>
      <c r="V3584">
        <v>3008</v>
      </c>
      <c r="W3584">
        <v>149</v>
      </c>
    </row>
    <row r="3585" spans="1:23">
      <c r="A3585" t="s">
        <v>471</v>
      </c>
      <c r="B3585" t="str">
        <f t="shared" si="55"/>
        <v>CN_BOND_1Y_historical_new_high_9_-1</v>
      </c>
      <c r="C3585" t="s">
        <v>448</v>
      </c>
      <c r="D3585" t="s">
        <v>335</v>
      </c>
      <c r="E3585">
        <v>9</v>
      </c>
      <c r="F3585">
        <v>-1</v>
      </c>
      <c r="G3585">
        <v>-1</v>
      </c>
      <c r="H3585" t="s">
        <v>330</v>
      </c>
      <c r="I3585" t="s">
        <v>331</v>
      </c>
      <c r="K3585">
        <v>-0.48204536702468198</v>
      </c>
      <c r="L3585">
        <v>-5.3622659835933839E-2</v>
      </c>
      <c r="M3585">
        <v>-0.22826045891457239</v>
      </c>
      <c r="N3585">
        <v>0.43624161073825501</v>
      </c>
      <c r="O3585">
        <v>-1.578477159177526E-3</v>
      </c>
      <c r="P3585">
        <v>-0.25259845749121718</v>
      </c>
      <c r="Q3585">
        <v>0.80092900629531183</v>
      </c>
      <c r="R3585">
        <v>148</v>
      </c>
      <c r="S3585">
        <v>0</v>
      </c>
      <c r="T3585">
        <v>-0.71759032658556865</v>
      </c>
      <c r="U3585">
        <v>17</v>
      </c>
      <c r="V3585">
        <v>3008</v>
      </c>
      <c r="W3585">
        <v>149</v>
      </c>
    </row>
    <row r="3586" spans="1:23">
      <c r="A3586" t="s">
        <v>471</v>
      </c>
      <c r="B3586" t="str">
        <f t="shared" si="55"/>
        <v>CN_BOND_10Y_historical_new_high_9_1</v>
      </c>
      <c r="C3586" t="s">
        <v>449</v>
      </c>
      <c r="D3586" t="s">
        <v>335</v>
      </c>
      <c r="E3586">
        <v>9</v>
      </c>
      <c r="F3586">
        <v>1</v>
      </c>
      <c r="G3586">
        <v>-1</v>
      </c>
      <c r="H3586" t="s">
        <v>330</v>
      </c>
      <c r="I3586" t="s">
        <v>331</v>
      </c>
      <c r="K3586">
        <v>-0.65179534550872131</v>
      </c>
      <c r="L3586">
        <v>-8.4588297347579999E-2</v>
      </c>
      <c r="M3586">
        <v>-0.36011283006872269</v>
      </c>
      <c r="N3586">
        <v>0.48322147651006708</v>
      </c>
      <c r="O3586">
        <v>-4.28060560777255E-3</v>
      </c>
      <c r="P3586">
        <v>-0.70563668705296778</v>
      </c>
      <c r="Q3586">
        <v>0.48152328977848602</v>
      </c>
      <c r="R3586">
        <v>148</v>
      </c>
      <c r="S3586">
        <v>0</v>
      </c>
      <c r="T3586">
        <v>-0.80050614905532969</v>
      </c>
      <c r="U3586">
        <v>26</v>
      </c>
      <c r="V3586">
        <v>3008</v>
      </c>
      <c r="W3586">
        <v>149</v>
      </c>
    </row>
    <row r="3587" spans="1:23">
      <c r="A3587" t="s">
        <v>471</v>
      </c>
      <c r="B3587" t="str">
        <f t="shared" ref="B3587:B3650" si="56">C3587&amp;"_"&amp;D3587&amp;"_"&amp;E3587&amp;"_"&amp;F3587</f>
        <v>CN_BOND_10Y_historical_new_high_9_-1</v>
      </c>
      <c r="C3587" t="s">
        <v>449</v>
      </c>
      <c r="D3587" t="s">
        <v>335</v>
      </c>
      <c r="E3587">
        <v>9</v>
      </c>
      <c r="F3587">
        <v>-1</v>
      </c>
      <c r="G3587">
        <v>-1</v>
      </c>
      <c r="H3587" t="s">
        <v>330</v>
      </c>
      <c r="I3587" t="s">
        <v>331</v>
      </c>
      <c r="K3587">
        <v>0.4857176878094509</v>
      </c>
      <c r="L3587">
        <v>3.3723138254926788E-2</v>
      </c>
      <c r="M3587">
        <v>0.14356755173684699</v>
      </c>
      <c r="N3587">
        <v>0.50335570469798663</v>
      </c>
      <c r="O3587">
        <v>5.4984521353006934E-3</v>
      </c>
      <c r="P3587">
        <v>0.8773062458296309</v>
      </c>
      <c r="Q3587">
        <v>0.38174220118879137</v>
      </c>
      <c r="R3587">
        <v>148</v>
      </c>
      <c r="S3587">
        <v>0</v>
      </c>
      <c r="T3587">
        <v>-0.55904814524194302</v>
      </c>
      <c r="U3587">
        <v>26</v>
      </c>
      <c r="V3587">
        <v>3008</v>
      </c>
      <c r="W3587">
        <v>149</v>
      </c>
    </row>
    <row r="3588" spans="1:23">
      <c r="A3588" t="s">
        <v>471</v>
      </c>
      <c r="B3588" t="str">
        <f t="shared" si="56"/>
        <v>TERM_SPREAD_historical_new_high_9_1</v>
      </c>
      <c r="C3588" t="s">
        <v>450</v>
      </c>
      <c r="D3588" t="s">
        <v>335</v>
      </c>
      <c r="E3588">
        <v>9</v>
      </c>
      <c r="F3588">
        <v>1</v>
      </c>
      <c r="G3588">
        <v>1</v>
      </c>
      <c r="H3588" t="s">
        <v>330</v>
      </c>
      <c r="I3588" t="s">
        <v>331</v>
      </c>
      <c r="K3588">
        <v>-5.7820192740390963E-3</v>
      </c>
      <c r="L3588">
        <v>-4.8568572837115459E-4</v>
      </c>
      <c r="M3588">
        <v>-2.067461494601729E-3</v>
      </c>
      <c r="N3588">
        <v>0.50335570469798663</v>
      </c>
      <c r="O3588">
        <v>2.8872399662999721E-3</v>
      </c>
      <c r="P3588">
        <v>0.45734567698620321</v>
      </c>
      <c r="Q3588">
        <v>0.64809324235555499</v>
      </c>
      <c r="R3588">
        <v>148</v>
      </c>
      <c r="S3588">
        <v>0</v>
      </c>
      <c r="T3588">
        <v>-0.81038294317647619</v>
      </c>
      <c r="U3588">
        <v>29</v>
      </c>
      <c r="V3588">
        <v>3008</v>
      </c>
      <c r="W3588">
        <v>149</v>
      </c>
    </row>
    <row r="3589" spans="1:23">
      <c r="A3589" t="s">
        <v>471</v>
      </c>
      <c r="B3589" t="str">
        <f t="shared" si="56"/>
        <v>TERM_SPREAD_historical_new_high_9_-1</v>
      </c>
      <c r="C3589" t="s">
        <v>450</v>
      </c>
      <c r="D3589" t="s">
        <v>335</v>
      </c>
      <c r="E3589">
        <v>9</v>
      </c>
      <c r="F3589">
        <v>-1</v>
      </c>
      <c r="G3589">
        <v>1</v>
      </c>
      <c r="H3589" t="s">
        <v>330</v>
      </c>
      <c r="I3589" t="s">
        <v>331</v>
      </c>
      <c r="K3589">
        <v>-0.47965755580328051</v>
      </c>
      <c r="L3589">
        <v>-5.3257922823521153E-2</v>
      </c>
      <c r="M3589">
        <v>-0.22670772124470781</v>
      </c>
      <c r="N3589">
        <v>0.48322147651006708</v>
      </c>
      <c r="O3589">
        <v>-1.4512484300489451E-3</v>
      </c>
      <c r="P3589">
        <v>-0.2311231445080304</v>
      </c>
      <c r="Q3589">
        <v>0.81753834648024637</v>
      </c>
      <c r="R3589">
        <v>148</v>
      </c>
      <c r="S3589">
        <v>0</v>
      </c>
      <c r="T3589">
        <v>-0.84767155396433713</v>
      </c>
      <c r="U3589">
        <v>29</v>
      </c>
      <c r="V3589">
        <v>3008</v>
      </c>
      <c r="W3589">
        <v>149</v>
      </c>
    </row>
    <row r="3590" spans="1:23">
      <c r="A3590" t="s">
        <v>471</v>
      </c>
      <c r="B3590" t="str">
        <f t="shared" si="56"/>
        <v>US_BOND_5Y_historical_new_high_9_1</v>
      </c>
      <c r="C3590" t="s">
        <v>338</v>
      </c>
      <c r="D3590" t="s">
        <v>335</v>
      </c>
      <c r="E3590">
        <v>9</v>
      </c>
      <c r="F3590">
        <v>1</v>
      </c>
      <c r="G3590">
        <v>1</v>
      </c>
      <c r="H3590" t="s">
        <v>330</v>
      </c>
      <c r="I3590" t="s">
        <v>331</v>
      </c>
      <c r="K3590">
        <v>0.72560849041427944</v>
      </c>
      <c r="L3590">
        <v>4.6767467369182907E-2</v>
      </c>
      <c r="M3590">
        <v>0.19911237068751109</v>
      </c>
      <c r="N3590">
        <v>0.53020134228187921</v>
      </c>
      <c r="O3590">
        <v>6.3545490234650078E-3</v>
      </c>
      <c r="P3590">
        <v>1.054244397465113</v>
      </c>
      <c r="Q3590">
        <v>0.29348907830508297</v>
      </c>
      <c r="R3590">
        <v>148</v>
      </c>
      <c r="S3590">
        <v>0</v>
      </c>
      <c r="T3590">
        <v>-0.50697194101138299</v>
      </c>
      <c r="U3590">
        <v>37</v>
      </c>
      <c r="V3590">
        <v>3008</v>
      </c>
      <c r="W3590">
        <v>149</v>
      </c>
    </row>
    <row r="3591" spans="1:23">
      <c r="A3591" t="s">
        <v>471</v>
      </c>
      <c r="B3591" t="str">
        <f t="shared" si="56"/>
        <v>US_BOND_5Y_historical_new_high_9_-1</v>
      </c>
      <c r="C3591" t="s">
        <v>338</v>
      </c>
      <c r="D3591" t="s">
        <v>335</v>
      </c>
      <c r="E3591">
        <v>9</v>
      </c>
      <c r="F3591">
        <v>-1</v>
      </c>
      <c r="G3591">
        <v>1</v>
      </c>
      <c r="H3591" t="s">
        <v>330</v>
      </c>
      <c r="I3591" t="s">
        <v>331</v>
      </c>
      <c r="K3591">
        <v>-0.70020209275217726</v>
      </c>
      <c r="L3591">
        <v>-9.5995732042173487E-2</v>
      </c>
      <c r="M3591">
        <v>-0.40870157949573371</v>
      </c>
      <c r="N3591">
        <v>0.46308724832214759</v>
      </c>
      <c r="O3591">
        <v>-5.3577243380939768E-3</v>
      </c>
      <c r="P3591">
        <v>-0.885324097837215</v>
      </c>
      <c r="Q3591">
        <v>0.37741799069014442</v>
      </c>
      <c r="R3591">
        <v>148</v>
      </c>
      <c r="S3591">
        <v>0</v>
      </c>
      <c r="T3591">
        <v>-0.81243574764105142</v>
      </c>
      <c r="U3591">
        <v>37</v>
      </c>
      <c r="V3591">
        <v>3008</v>
      </c>
      <c r="W3591">
        <v>149</v>
      </c>
    </row>
    <row r="3592" spans="1:23">
      <c r="A3592" t="s">
        <v>471</v>
      </c>
      <c r="B3592" t="str">
        <f t="shared" si="56"/>
        <v>US_BOND_10Y_historical_new_high_9_1</v>
      </c>
      <c r="C3592" t="s">
        <v>336</v>
      </c>
      <c r="D3592" t="s">
        <v>335</v>
      </c>
      <c r="E3592">
        <v>9</v>
      </c>
      <c r="F3592">
        <v>1</v>
      </c>
      <c r="G3592">
        <v>1</v>
      </c>
      <c r="H3592" t="s">
        <v>330</v>
      </c>
      <c r="I3592" t="s">
        <v>331</v>
      </c>
      <c r="K3592">
        <v>0.26358097185569868</v>
      </c>
      <c r="L3592">
        <v>1.9792843489543799E-2</v>
      </c>
      <c r="M3592">
        <v>8.4258446765727468E-2</v>
      </c>
      <c r="N3592">
        <v>0.53020134228187921</v>
      </c>
      <c r="O3592">
        <v>4.2500759031193092E-3</v>
      </c>
      <c r="P3592">
        <v>0.70634369652821627</v>
      </c>
      <c r="Q3592">
        <v>0.48108490802241211</v>
      </c>
      <c r="R3592">
        <v>148</v>
      </c>
      <c r="S3592">
        <v>0</v>
      </c>
      <c r="T3592">
        <v>-0.58583991352669862</v>
      </c>
      <c r="U3592">
        <v>29</v>
      </c>
      <c r="V3592">
        <v>3008</v>
      </c>
      <c r="W3592">
        <v>149</v>
      </c>
    </row>
    <row r="3593" spans="1:23">
      <c r="A3593" t="s">
        <v>471</v>
      </c>
      <c r="B3593" t="str">
        <f t="shared" si="56"/>
        <v>US_BOND_10Y_historical_new_high_9_-1</v>
      </c>
      <c r="C3593" t="s">
        <v>336</v>
      </c>
      <c r="D3593" t="s">
        <v>335</v>
      </c>
      <c r="E3593">
        <v>9</v>
      </c>
      <c r="F3593">
        <v>-1</v>
      </c>
      <c r="G3593">
        <v>1</v>
      </c>
      <c r="H3593" t="s">
        <v>330</v>
      </c>
      <c r="I3593" t="s">
        <v>331</v>
      </c>
      <c r="K3593">
        <v>-0.59058119291277755</v>
      </c>
      <c r="L3593">
        <v>-7.2083841240597635E-2</v>
      </c>
      <c r="M3593">
        <v>-0.30686204855046012</v>
      </c>
      <c r="N3593">
        <v>0.46308724832214759</v>
      </c>
      <c r="O3593">
        <v>-3.2755186052168131E-3</v>
      </c>
      <c r="P3593">
        <v>-0.54054390911583472</v>
      </c>
      <c r="Q3593">
        <v>0.58963454357569922</v>
      </c>
      <c r="R3593">
        <v>148</v>
      </c>
      <c r="S3593">
        <v>0</v>
      </c>
      <c r="T3593">
        <v>-0.7736025109431115</v>
      </c>
      <c r="U3593">
        <v>29</v>
      </c>
      <c r="V3593">
        <v>3008</v>
      </c>
      <c r="W3593">
        <v>149</v>
      </c>
    </row>
    <row r="3594" spans="1:23">
      <c r="A3594" t="s">
        <v>471</v>
      </c>
      <c r="B3594" t="str">
        <f t="shared" si="56"/>
        <v>CNY_INDEX_historical_new_high_9_1</v>
      </c>
      <c r="C3594" t="s">
        <v>388</v>
      </c>
      <c r="D3594" t="s">
        <v>335</v>
      </c>
      <c r="E3594">
        <v>9</v>
      </c>
      <c r="F3594">
        <v>1</v>
      </c>
      <c r="G3594">
        <v>-1</v>
      </c>
      <c r="H3594" t="s">
        <v>458</v>
      </c>
      <c r="I3594" t="s">
        <v>331</v>
      </c>
      <c r="K3594">
        <v>-0.45338624197981581</v>
      </c>
      <c r="L3594">
        <v>-7.0045727896768217E-2</v>
      </c>
      <c r="M3594">
        <v>-0.3129233886892227</v>
      </c>
      <c r="N3594">
        <v>0.42307692307692307</v>
      </c>
      <c r="O3594">
        <v>-3.5022065324445358E-3</v>
      </c>
      <c r="P3594">
        <v>-0.52842998671165553</v>
      </c>
      <c r="Q3594">
        <v>0.59833769403738057</v>
      </c>
      <c r="R3594">
        <v>103</v>
      </c>
      <c r="S3594">
        <v>0</v>
      </c>
      <c r="T3594">
        <v>-0.56947217635469738</v>
      </c>
      <c r="U3594">
        <v>25</v>
      </c>
      <c r="V3594">
        <v>2096</v>
      </c>
      <c r="W3594">
        <v>104</v>
      </c>
    </row>
    <row r="3595" spans="1:23">
      <c r="A3595" t="s">
        <v>471</v>
      </c>
      <c r="B3595" t="str">
        <f t="shared" si="56"/>
        <v>CNY_INDEX_historical_new_high_9_-1</v>
      </c>
      <c r="C3595" t="s">
        <v>388</v>
      </c>
      <c r="D3595" t="s">
        <v>335</v>
      </c>
      <c r="E3595">
        <v>9</v>
      </c>
      <c r="F3595">
        <v>-1</v>
      </c>
      <c r="G3595">
        <v>-1</v>
      </c>
      <c r="H3595" t="s">
        <v>458</v>
      </c>
      <c r="I3595" t="s">
        <v>331</v>
      </c>
      <c r="K3595">
        <v>0.2056348696866335</v>
      </c>
      <c r="L3595">
        <v>2.27382414719326E-2</v>
      </c>
      <c r="M3595">
        <v>0.1015811782942333</v>
      </c>
      <c r="N3595">
        <v>0.56730769230769229</v>
      </c>
      <c r="O3595">
        <v>4.1590995003371383E-3</v>
      </c>
      <c r="P3595">
        <v>0.60950405087190973</v>
      </c>
      <c r="Q3595">
        <v>0.54353257574686409</v>
      </c>
      <c r="R3595">
        <v>103</v>
      </c>
      <c r="S3595">
        <v>0</v>
      </c>
      <c r="T3595">
        <v>-0.52100765682554351</v>
      </c>
      <c r="U3595">
        <v>25</v>
      </c>
      <c r="V3595">
        <v>2096</v>
      </c>
      <c r="W3595">
        <v>104</v>
      </c>
    </row>
    <row r="3596" spans="1:23">
      <c r="A3596" t="s">
        <v>471</v>
      </c>
      <c r="B3596" t="str">
        <f t="shared" si="56"/>
        <v>USD_INDEX_historical_new_high_9_1</v>
      </c>
      <c r="C3596" t="s">
        <v>452</v>
      </c>
      <c r="D3596" t="s">
        <v>335</v>
      </c>
      <c r="E3596">
        <v>9</v>
      </c>
      <c r="F3596">
        <v>1</v>
      </c>
      <c r="G3596">
        <v>1</v>
      </c>
      <c r="H3596" t="s">
        <v>330</v>
      </c>
      <c r="I3596" t="s">
        <v>331</v>
      </c>
      <c r="K3596">
        <v>-1.2968721753053299E-2</v>
      </c>
      <c r="L3596">
        <v>-1.092984224376647E-3</v>
      </c>
      <c r="M3596">
        <v>-4.6525967368781264E-3</v>
      </c>
      <c r="N3596">
        <v>0.51006711409395977</v>
      </c>
      <c r="O3596">
        <v>2.600318841412686E-3</v>
      </c>
      <c r="P3596">
        <v>0.43089712512754558</v>
      </c>
      <c r="Q3596">
        <v>0.66717008728644323</v>
      </c>
      <c r="R3596">
        <v>148</v>
      </c>
      <c r="S3596">
        <v>0</v>
      </c>
      <c r="T3596">
        <v>-0.70706247362907304</v>
      </c>
      <c r="U3596">
        <v>29</v>
      </c>
      <c r="V3596">
        <v>3008</v>
      </c>
      <c r="W3596">
        <v>149</v>
      </c>
    </row>
    <row r="3597" spans="1:23">
      <c r="A3597" t="s">
        <v>471</v>
      </c>
      <c r="B3597" t="str">
        <f t="shared" si="56"/>
        <v>USD_INDEX_historical_new_high_9_-1</v>
      </c>
      <c r="C3597" t="s">
        <v>452</v>
      </c>
      <c r="D3597" t="s">
        <v>335</v>
      </c>
      <c r="E3597">
        <v>9</v>
      </c>
      <c r="F3597">
        <v>-1</v>
      </c>
      <c r="G3597">
        <v>1</v>
      </c>
      <c r="H3597" t="s">
        <v>330</v>
      </c>
      <c r="I3597" t="s">
        <v>331</v>
      </c>
      <c r="K3597">
        <v>-0.47586887512409448</v>
      </c>
      <c r="L3597">
        <v>-5.2682338679557288E-2</v>
      </c>
      <c r="M3597">
        <v>-0.22425728712727569</v>
      </c>
      <c r="N3597">
        <v>0.48322147651006708</v>
      </c>
      <c r="O3597">
        <v>-1.65709126834909E-3</v>
      </c>
      <c r="P3597">
        <v>-0.27534335309343472</v>
      </c>
      <c r="Q3597">
        <v>0.78343649960206518</v>
      </c>
      <c r="R3597">
        <v>148</v>
      </c>
      <c r="S3597">
        <v>0</v>
      </c>
      <c r="T3597">
        <v>-0.70509416982084372</v>
      </c>
      <c r="U3597">
        <v>29</v>
      </c>
      <c r="V3597">
        <v>3008</v>
      </c>
      <c r="W3597">
        <v>149</v>
      </c>
    </row>
    <row r="3598" spans="1:23">
      <c r="A3598" t="s">
        <v>471</v>
      </c>
      <c r="B3598" t="str">
        <f t="shared" si="56"/>
        <v>DR007_historical_new_high_9_1</v>
      </c>
      <c r="C3598" t="s">
        <v>387</v>
      </c>
      <c r="D3598" t="s">
        <v>335</v>
      </c>
      <c r="E3598">
        <v>9</v>
      </c>
      <c r="F3598">
        <v>1</v>
      </c>
      <c r="G3598">
        <v>1</v>
      </c>
      <c r="H3598" t="s">
        <v>330</v>
      </c>
      <c r="I3598" t="s">
        <v>331</v>
      </c>
      <c r="K3598">
        <v>0.66575618524580804</v>
      </c>
      <c r="L3598">
        <v>4.367637216097342E-2</v>
      </c>
      <c r="M3598">
        <v>0.185949186565009</v>
      </c>
      <c r="N3598">
        <v>0.55704697986577179</v>
      </c>
      <c r="O3598">
        <v>6.1021165600603344E-3</v>
      </c>
      <c r="P3598">
        <v>1.016305678842977</v>
      </c>
      <c r="Q3598">
        <v>0.31114238014550821</v>
      </c>
      <c r="R3598">
        <v>148</v>
      </c>
      <c r="S3598">
        <v>0</v>
      </c>
      <c r="T3598">
        <v>-0.5998135268112712</v>
      </c>
      <c r="U3598">
        <v>17</v>
      </c>
      <c r="V3598">
        <v>3008</v>
      </c>
      <c r="W3598">
        <v>149</v>
      </c>
    </row>
    <row r="3599" spans="1:23">
      <c r="A3599" t="s">
        <v>471</v>
      </c>
      <c r="B3599" t="str">
        <f t="shared" si="56"/>
        <v>DR007_historical_new_high_9_-1</v>
      </c>
      <c r="C3599" t="s">
        <v>387</v>
      </c>
      <c r="D3599" t="s">
        <v>335</v>
      </c>
      <c r="E3599">
        <v>9</v>
      </c>
      <c r="F3599">
        <v>-1</v>
      </c>
      <c r="G3599">
        <v>1</v>
      </c>
      <c r="H3599" t="s">
        <v>330</v>
      </c>
      <c r="I3599" t="s">
        <v>331</v>
      </c>
      <c r="K3599">
        <v>-0.68943005060555462</v>
      </c>
      <c r="L3599">
        <v>-9.331830891042292E-2</v>
      </c>
      <c r="M3599">
        <v>-0.3972963589915669</v>
      </c>
      <c r="N3599">
        <v>0.42281879194630873</v>
      </c>
      <c r="O3599">
        <v>-5.1467825910849864E-3</v>
      </c>
      <c r="P3599">
        <v>-0.8530405927886926</v>
      </c>
      <c r="Q3599">
        <v>0.39501522606093442</v>
      </c>
      <c r="R3599">
        <v>148</v>
      </c>
      <c r="S3599">
        <v>0</v>
      </c>
      <c r="T3599">
        <v>-0.84625803894087548</v>
      </c>
      <c r="U3599">
        <v>17</v>
      </c>
      <c r="V3599">
        <v>3008</v>
      </c>
      <c r="W3599">
        <v>149</v>
      </c>
    </row>
    <row r="3600" spans="1:23">
      <c r="A3600" t="s">
        <v>471</v>
      </c>
      <c r="B3600" t="str">
        <f t="shared" si="56"/>
        <v>CREDIT_SPREAD_historical_new_high_9_1</v>
      </c>
      <c r="C3600" t="s">
        <v>453</v>
      </c>
      <c r="D3600" t="s">
        <v>335</v>
      </c>
      <c r="E3600">
        <v>9</v>
      </c>
      <c r="F3600">
        <v>1</v>
      </c>
      <c r="G3600">
        <v>1</v>
      </c>
      <c r="H3600" t="s">
        <v>459</v>
      </c>
      <c r="I3600" t="s">
        <v>331</v>
      </c>
      <c r="K3600">
        <v>-0.67676022803474201</v>
      </c>
      <c r="L3600">
        <v>-9.2474301206452059E-2</v>
      </c>
      <c r="M3600">
        <v>-0.39314773958282118</v>
      </c>
      <c r="N3600">
        <v>0.44827586206896552</v>
      </c>
      <c r="O3600">
        <v>-4.9174616037615396E-3</v>
      </c>
      <c r="P3600">
        <v>-0.78612056105496475</v>
      </c>
      <c r="Q3600">
        <v>0.43308855386437528</v>
      </c>
      <c r="R3600">
        <v>144</v>
      </c>
      <c r="S3600">
        <v>0</v>
      </c>
      <c r="T3600">
        <v>-0.71298441294601478</v>
      </c>
      <c r="U3600">
        <v>21</v>
      </c>
      <c r="V3600">
        <v>2933</v>
      </c>
      <c r="W3600">
        <v>145</v>
      </c>
    </row>
    <row r="3601" spans="1:23">
      <c r="A3601" t="s">
        <v>471</v>
      </c>
      <c r="B3601" t="str">
        <f t="shared" si="56"/>
        <v>CREDIT_SPREAD_historical_new_high_9_-1</v>
      </c>
      <c r="C3601" t="s">
        <v>453</v>
      </c>
      <c r="D3601" t="s">
        <v>335</v>
      </c>
      <c r="E3601">
        <v>9</v>
      </c>
      <c r="F3601">
        <v>-1</v>
      </c>
      <c r="G3601">
        <v>1</v>
      </c>
      <c r="H3601" t="s">
        <v>459</v>
      </c>
      <c r="I3601" t="s">
        <v>331</v>
      </c>
      <c r="K3601">
        <v>0.62403678279689689</v>
      </c>
      <c r="L3601">
        <v>4.2543428568720287E-2</v>
      </c>
      <c r="M3601">
        <v>0.1808702802582369</v>
      </c>
      <c r="N3601">
        <v>0.53103448275862064</v>
      </c>
      <c r="O3601">
        <v>6.2263410241499501E-3</v>
      </c>
      <c r="P3601">
        <v>0.97750084175343777</v>
      </c>
      <c r="Q3601">
        <v>0.32996058408370521</v>
      </c>
      <c r="R3601">
        <v>144</v>
      </c>
      <c r="S3601">
        <v>0</v>
      </c>
      <c r="T3601">
        <v>-0.68970371763743576</v>
      </c>
      <c r="U3601">
        <v>21</v>
      </c>
      <c r="V3601">
        <v>2933</v>
      </c>
      <c r="W3601">
        <v>145</v>
      </c>
    </row>
    <row r="3602" spans="1:23">
      <c r="A3602" t="s">
        <v>471</v>
      </c>
      <c r="B3602" t="str">
        <f t="shared" si="56"/>
        <v>electricity_yoy_historical_new_high_12_1</v>
      </c>
      <c r="C3602" t="s">
        <v>435</v>
      </c>
      <c r="D3602" t="s">
        <v>335</v>
      </c>
      <c r="E3602">
        <v>12</v>
      </c>
      <c r="F3602">
        <v>1</v>
      </c>
      <c r="G3602">
        <v>-1</v>
      </c>
      <c r="H3602" t="s">
        <v>330</v>
      </c>
      <c r="I3602" t="s">
        <v>331</v>
      </c>
      <c r="K3602">
        <v>0.69313475058948759</v>
      </c>
      <c r="L3602">
        <v>4.5102766366149183E-2</v>
      </c>
      <c r="M3602">
        <v>0.19202329083909639</v>
      </c>
      <c r="N3602">
        <v>0.51677852348993292</v>
      </c>
      <c r="O3602">
        <v>6.2485531294994229E-3</v>
      </c>
      <c r="P3602">
        <v>1.0287240539164411</v>
      </c>
      <c r="Q3602">
        <v>0.30528766793512341</v>
      </c>
      <c r="R3602">
        <v>148</v>
      </c>
      <c r="S3602">
        <v>0</v>
      </c>
      <c r="T3602">
        <v>-0.60597975184584685</v>
      </c>
      <c r="U3602">
        <v>23</v>
      </c>
      <c r="V3602">
        <v>3008</v>
      </c>
      <c r="W3602">
        <v>149</v>
      </c>
    </row>
    <row r="3603" spans="1:23">
      <c r="A3603" t="s">
        <v>471</v>
      </c>
      <c r="B3603" t="str">
        <f t="shared" si="56"/>
        <v>electricity_yoy_historical_new_high_12_-1</v>
      </c>
      <c r="C3603" t="s">
        <v>435</v>
      </c>
      <c r="D3603" t="s">
        <v>335</v>
      </c>
      <c r="E3603">
        <v>12</v>
      </c>
      <c r="F3603">
        <v>-1</v>
      </c>
      <c r="G3603">
        <v>-1</v>
      </c>
      <c r="H3603" t="s">
        <v>330</v>
      </c>
      <c r="I3603" t="s">
        <v>331</v>
      </c>
      <c r="K3603">
        <v>-0.69445207242060536</v>
      </c>
      <c r="L3603">
        <v>-9.4555781005733031E-2</v>
      </c>
      <c r="M3603">
        <v>-0.40256759616875798</v>
      </c>
      <c r="N3603">
        <v>0.46979865771812079</v>
      </c>
      <c r="O3603">
        <v>-5.2195995591321244E-3</v>
      </c>
      <c r="P3603">
        <v>-0.86397316719305894</v>
      </c>
      <c r="Q3603">
        <v>0.3890006927544799</v>
      </c>
      <c r="R3603">
        <v>148</v>
      </c>
      <c r="S3603">
        <v>0</v>
      </c>
      <c r="T3603">
        <v>-0.82496193356866165</v>
      </c>
      <c r="U3603">
        <v>23</v>
      </c>
      <c r="V3603">
        <v>3008</v>
      </c>
      <c r="W3603">
        <v>149</v>
      </c>
    </row>
    <row r="3604" spans="1:23">
      <c r="A3604" t="s">
        <v>471</v>
      </c>
      <c r="B3604" t="str">
        <f t="shared" si="56"/>
        <v>electricity_ytd_yoy_historical_new_high_12_1</v>
      </c>
      <c r="C3604" t="s">
        <v>436</v>
      </c>
      <c r="D3604" t="s">
        <v>335</v>
      </c>
      <c r="E3604">
        <v>12</v>
      </c>
      <c r="F3604">
        <v>1</v>
      </c>
      <c r="G3604">
        <v>-1</v>
      </c>
      <c r="H3604" t="s">
        <v>330</v>
      </c>
      <c r="I3604" t="s">
        <v>331</v>
      </c>
      <c r="K3604">
        <v>0.98978539823135447</v>
      </c>
      <c r="L3604">
        <v>5.9334141645820633E-2</v>
      </c>
      <c r="M3604">
        <v>0.25263213124366413</v>
      </c>
      <c r="N3604">
        <v>0.56375838926174493</v>
      </c>
      <c r="O3604">
        <v>7.3238431610914067E-3</v>
      </c>
      <c r="P3604">
        <v>1.2112579004503381</v>
      </c>
      <c r="Q3604">
        <v>0.22772708998561961</v>
      </c>
      <c r="R3604">
        <v>148</v>
      </c>
      <c r="S3604">
        <v>0</v>
      </c>
      <c r="T3604">
        <v>-0.49096490983302221</v>
      </c>
      <c r="U3604">
        <v>21</v>
      </c>
      <c r="V3604">
        <v>3008</v>
      </c>
      <c r="W3604">
        <v>149</v>
      </c>
    </row>
    <row r="3605" spans="1:23">
      <c r="A3605" t="s">
        <v>471</v>
      </c>
      <c r="B3605" t="str">
        <f t="shared" si="56"/>
        <v>electricity_ytd_yoy_historical_new_high_12_-1</v>
      </c>
      <c r="C3605" t="s">
        <v>436</v>
      </c>
      <c r="D3605" t="s">
        <v>335</v>
      </c>
      <c r="E3605">
        <v>12</v>
      </c>
      <c r="F3605">
        <v>-1</v>
      </c>
      <c r="G3605">
        <v>-1</v>
      </c>
      <c r="H3605" t="s">
        <v>330</v>
      </c>
      <c r="I3605" t="s">
        <v>331</v>
      </c>
      <c r="K3605">
        <v>-0.74000522135949298</v>
      </c>
      <c r="L3605">
        <v>-0.1067197583276539</v>
      </c>
      <c r="M3605">
        <v>-0.45438998937676611</v>
      </c>
      <c r="N3605">
        <v>0.41610738255033558</v>
      </c>
      <c r="O3605">
        <v>-6.3145901001445334E-3</v>
      </c>
      <c r="P3605">
        <v>-1.04655876229898</v>
      </c>
      <c r="Q3605">
        <v>0.29700933375279082</v>
      </c>
      <c r="R3605">
        <v>148</v>
      </c>
      <c r="S3605">
        <v>0</v>
      </c>
      <c r="T3605">
        <v>-0.82132926693757802</v>
      </c>
      <c r="U3605">
        <v>21</v>
      </c>
      <c r="V3605">
        <v>3008</v>
      </c>
      <c r="W3605">
        <v>149</v>
      </c>
    </row>
    <row r="3606" spans="1:23">
      <c r="A3606" t="s">
        <v>471</v>
      </c>
      <c r="B3606" t="str">
        <f t="shared" si="56"/>
        <v>industrial_value_added_yoy_historical_new_high_12_1</v>
      </c>
      <c r="C3606" t="s">
        <v>437</v>
      </c>
      <c r="D3606" t="s">
        <v>335</v>
      </c>
      <c r="E3606">
        <v>12</v>
      </c>
      <c r="F3606">
        <v>1</v>
      </c>
      <c r="G3606">
        <v>-1</v>
      </c>
      <c r="H3606" t="s">
        <v>330</v>
      </c>
      <c r="I3606" t="s">
        <v>331</v>
      </c>
      <c r="K3606">
        <v>0.92801551031582163</v>
      </c>
      <c r="L3606">
        <v>5.6539136894172559E-2</v>
      </c>
      <c r="M3606">
        <v>0.24072775129951071</v>
      </c>
      <c r="N3606">
        <v>0.52348993288590606</v>
      </c>
      <c r="O3606">
        <v>7.1847354624151941E-3</v>
      </c>
      <c r="P3606">
        <v>1.169479191585213</v>
      </c>
      <c r="Q3606">
        <v>0.2440906153879811</v>
      </c>
      <c r="R3606">
        <v>148</v>
      </c>
      <c r="S3606">
        <v>0</v>
      </c>
      <c r="T3606">
        <v>-0.60249615986701144</v>
      </c>
      <c r="U3606">
        <v>16</v>
      </c>
      <c r="V3606">
        <v>3008</v>
      </c>
      <c r="W3606">
        <v>149</v>
      </c>
    </row>
    <row r="3607" spans="1:23">
      <c r="A3607" t="s">
        <v>471</v>
      </c>
      <c r="B3607" t="str">
        <f t="shared" si="56"/>
        <v>industrial_value_added_yoy_historical_new_high_12_-1</v>
      </c>
      <c r="C3607" t="s">
        <v>437</v>
      </c>
      <c r="D3607" t="s">
        <v>335</v>
      </c>
      <c r="E3607">
        <v>12</v>
      </c>
      <c r="F3607">
        <v>-1</v>
      </c>
      <c r="G3607">
        <v>-1</v>
      </c>
      <c r="H3607" t="s">
        <v>330</v>
      </c>
      <c r="I3607" t="s">
        <v>331</v>
      </c>
      <c r="K3607">
        <v>-0.73167549151586875</v>
      </c>
      <c r="L3607">
        <v>-0.1043566442386037</v>
      </c>
      <c r="M3607">
        <v>-0.44432125569485581</v>
      </c>
      <c r="N3607">
        <v>0.46308724832214759</v>
      </c>
      <c r="O3607">
        <v>-6.035889680999473E-3</v>
      </c>
      <c r="P3607">
        <v>-0.99046487508540237</v>
      </c>
      <c r="Q3607">
        <v>0.32356350313357468</v>
      </c>
      <c r="R3607">
        <v>148</v>
      </c>
      <c r="S3607">
        <v>0</v>
      </c>
      <c r="T3607">
        <v>-0.8489503137397828</v>
      </c>
      <c r="U3607">
        <v>16</v>
      </c>
      <c r="V3607">
        <v>3008</v>
      </c>
      <c r="W3607">
        <v>149</v>
      </c>
    </row>
    <row r="3608" spans="1:23">
      <c r="A3608" t="s">
        <v>471</v>
      </c>
      <c r="B3608" t="str">
        <f t="shared" si="56"/>
        <v>fixedasset_investment_yoy_historical_new_high_12_1</v>
      </c>
      <c r="C3608" t="s">
        <v>344</v>
      </c>
      <c r="D3608" t="s">
        <v>335</v>
      </c>
      <c r="E3608">
        <v>12</v>
      </c>
      <c r="F3608">
        <v>1</v>
      </c>
      <c r="G3608">
        <v>1</v>
      </c>
      <c r="H3608" t="s">
        <v>330</v>
      </c>
      <c r="I3608" t="s">
        <v>331</v>
      </c>
      <c r="K3608">
        <v>0.52349366463479985</v>
      </c>
      <c r="L3608">
        <v>3.58998434493909E-2</v>
      </c>
      <c r="M3608">
        <v>0.15283565971359411</v>
      </c>
      <c r="N3608">
        <v>0.49664429530201343</v>
      </c>
      <c r="O3608">
        <v>5.6007405268518936E-3</v>
      </c>
      <c r="P3608">
        <v>0.9128617913046404</v>
      </c>
      <c r="Q3608">
        <v>0.36279987249680062</v>
      </c>
      <c r="R3608">
        <v>148</v>
      </c>
      <c r="S3608">
        <v>0</v>
      </c>
      <c r="T3608">
        <v>-0.64917675566740451</v>
      </c>
      <c r="U3608">
        <v>15</v>
      </c>
      <c r="V3608">
        <v>3008</v>
      </c>
      <c r="W3608">
        <v>149</v>
      </c>
    </row>
    <row r="3609" spans="1:23">
      <c r="A3609" t="s">
        <v>471</v>
      </c>
      <c r="B3609" t="str">
        <f t="shared" si="56"/>
        <v>fixedasset_investment_yoy_historical_new_high_12_-1</v>
      </c>
      <c r="C3609" t="s">
        <v>344</v>
      </c>
      <c r="D3609" t="s">
        <v>335</v>
      </c>
      <c r="E3609">
        <v>12</v>
      </c>
      <c r="F3609">
        <v>-1</v>
      </c>
      <c r="G3609">
        <v>1</v>
      </c>
      <c r="H3609" t="s">
        <v>330</v>
      </c>
      <c r="I3609" t="s">
        <v>331</v>
      </c>
      <c r="K3609">
        <v>-0.6604292973681074</v>
      </c>
      <c r="L3609">
        <v>-8.6511824434524098E-2</v>
      </c>
      <c r="M3609">
        <v>-0.36830499773952241</v>
      </c>
      <c r="N3609">
        <v>0.48993288590604028</v>
      </c>
      <c r="O3609">
        <v>-4.4488738228211054E-3</v>
      </c>
      <c r="P3609">
        <v>-0.72623908723413577</v>
      </c>
      <c r="Q3609">
        <v>0.46883919099908389</v>
      </c>
      <c r="R3609">
        <v>148</v>
      </c>
      <c r="S3609">
        <v>0</v>
      </c>
      <c r="T3609">
        <v>-0.84687833704466087</v>
      </c>
      <c r="U3609">
        <v>15</v>
      </c>
      <c r="V3609">
        <v>3008</v>
      </c>
      <c r="W3609">
        <v>149</v>
      </c>
    </row>
    <row r="3610" spans="1:23">
      <c r="A3610" t="s">
        <v>471</v>
      </c>
      <c r="B3610" t="str">
        <f t="shared" si="56"/>
        <v>fixedasset_investment_ytd_yoy_historical_new_high_12_1</v>
      </c>
      <c r="C3610" t="s">
        <v>390</v>
      </c>
      <c r="D3610" t="s">
        <v>335</v>
      </c>
      <c r="E3610">
        <v>12</v>
      </c>
      <c r="F3610">
        <v>1</v>
      </c>
      <c r="G3610">
        <v>-1</v>
      </c>
      <c r="H3610" t="s">
        <v>330</v>
      </c>
      <c r="I3610" t="s">
        <v>331</v>
      </c>
      <c r="K3610">
        <v>1.8624117891544278E-2</v>
      </c>
      <c r="L3610">
        <v>1.547109368871258E-3</v>
      </c>
      <c r="M3610">
        <v>6.5857433541106113E-3</v>
      </c>
      <c r="N3610">
        <v>0.49664429530201343</v>
      </c>
      <c r="O3610">
        <v>2.9233573641144488E-3</v>
      </c>
      <c r="P3610">
        <v>0.47484128067141768</v>
      </c>
      <c r="Q3610">
        <v>0.63560005099829653</v>
      </c>
      <c r="R3610">
        <v>148</v>
      </c>
      <c r="S3610">
        <v>0</v>
      </c>
      <c r="T3610">
        <v>-0.68029112498942101</v>
      </c>
      <c r="U3610">
        <v>3</v>
      </c>
      <c r="V3610">
        <v>3008</v>
      </c>
      <c r="W3610">
        <v>149</v>
      </c>
    </row>
    <row r="3611" spans="1:23">
      <c r="A3611" t="s">
        <v>471</v>
      </c>
      <c r="B3611" t="str">
        <f t="shared" si="56"/>
        <v>fixedasset_investment_ytd_yoy_historical_new_high_12_-1</v>
      </c>
      <c r="C3611" t="s">
        <v>390</v>
      </c>
      <c r="D3611" t="s">
        <v>335</v>
      </c>
      <c r="E3611">
        <v>12</v>
      </c>
      <c r="F3611">
        <v>-1</v>
      </c>
      <c r="G3611">
        <v>-1</v>
      </c>
      <c r="H3611" t="s">
        <v>330</v>
      </c>
      <c r="I3611" t="s">
        <v>331</v>
      </c>
      <c r="K3611">
        <v>-0.49212491136955783</v>
      </c>
      <c r="L3611">
        <v>-5.5179482613205037E-2</v>
      </c>
      <c r="M3611">
        <v>-0.23488831379019151</v>
      </c>
      <c r="N3611">
        <v>0.48993288590604028</v>
      </c>
      <c r="O3611">
        <v>-1.7264141262417201E-3</v>
      </c>
      <c r="P3611">
        <v>-0.27947938067551342</v>
      </c>
      <c r="Q3611">
        <v>0.78026715073886632</v>
      </c>
      <c r="R3611">
        <v>148</v>
      </c>
      <c r="S3611">
        <v>0</v>
      </c>
      <c r="T3611">
        <v>-0.77844123054953152</v>
      </c>
      <c r="U3611">
        <v>3</v>
      </c>
      <c r="V3611">
        <v>3008</v>
      </c>
      <c r="W3611">
        <v>149</v>
      </c>
    </row>
    <row r="3612" spans="1:23">
      <c r="A3612" t="s">
        <v>471</v>
      </c>
      <c r="B3612" t="str">
        <f t="shared" si="56"/>
        <v>pmi_manufacturing_historical_new_high_12_1</v>
      </c>
      <c r="C3612" t="s">
        <v>347</v>
      </c>
      <c r="D3612" t="s">
        <v>335</v>
      </c>
      <c r="E3612">
        <v>12</v>
      </c>
      <c r="F3612">
        <v>1</v>
      </c>
      <c r="G3612">
        <v>1</v>
      </c>
      <c r="H3612" t="s">
        <v>330</v>
      </c>
      <c r="I3612" t="s">
        <v>331</v>
      </c>
      <c r="K3612">
        <v>0.47792289157949691</v>
      </c>
      <c r="L3612">
        <v>3.326768743732833E-2</v>
      </c>
      <c r="M3612">
        <v>0.14162826066977199</v>
      </c>
      <c r="N3612">
        <v>0.53691275167785235</v>
      </c>
      <c r="O3612">
        <v>5.3293586834980092E-3</v>
      </c>
      <c r="P3612">
        <v>0.88162362238248337</v>
      </c>
      <c r="Q3612">
        <v>0.37940993885323748</v>
      </c>
      <c r="R3612">
        <v>148</v>
      </c>
      <c r="S3612">
        <v>0</v>
      </c>
      <c r="T3612">
        <v>-0.59981352681127031</v>
      </c>
      <c r="U3612">
        <v>19</v>
      </c>
      <c r="V3612">
        <v>3008</v>
      </c>
      <c r="W3612">
        <v>149</v>
      </c>
    </row>
    <row r="3613" spans="1:23">
      <c r="A3613" t="s">
        <v>471</v>
      </c>
      <c r="B3613" t="str">
        <f t="shared" si="56"/>
        <v>pmi_manufacturing_historical_new_high_12_-1</v>
      </c>
      <c r="C3613" t="s">
        <v>347</v>
      </c>
      <c r="D3613" t="s">
        <v>335</v>
      </c>
      <c r="E3613">
        <v>12</v>
      </c>
      <c r="F3613">
        <v>-1</v>
      </c>
      <c r="G3613">
        <v>1</v>
      </c>
      <c r="H3613" t="s">
        <v>330</v>
      </c>
      <c r="I3613" t="s">
        <v>331</v>
      </c>
      <c r="K3613">
        <v>-0.64995885976000678</v>
      </c>
      <c r="L3613">
        <v>-8.4184795899231335E-2</v>
      </c>
      <c r="M3613">
        <v>-0.35839419979248788</v>
      </c>
      <c r="N3613">
        <v>0.44966442953020141</v>
      </c>
      <c r="O3613">
        <v>-4.3157816480199019E-3</v>
      </c>
      <c r="P3613">
        <v>-0.71159254192820753</v>
      </c>
      <c r="Q3613">
        <v>0.47783723183875709</v>
      </c>
      <c r="R3613">
        <v>148</v>
      </c>
      <c r="S3613">
        <v>0</v>
      </c>
      <c r="T3613">
        <v>-0.81986394850624567</v>
      </c>
      <c r="U3613">
        <v>19</v>
      </c>
      <c r="V3613">
        <v>3008</v>
      </c>
      <c r="W3613">
        <v>149</v>
      </c>
    </row>
    <row r="3614" spans="1:23">
      <c r="A3614" t="s">
        <v>471</v>
      </c>
      <c r="B3614" t="str">
        <f t="shared" si="56"/>
        <v>pmi_manufacturing_neworder_historical_new_high_12_1</v>
      </c>
      <c r="C3614" t="s">
        <v>424</v>
      </c>
      <c r="D3614" t="s">
        <v>335</v>
      </c>
      <c r="E3614">
        <v>12</v>
      </c>
      <c r="F3614">
        <v>1</v>
      </c>
      <c r="G3614">
        <v>1</v>
      </c>
      <c r="H3614" t="s">
        <v>330</v>
      </c>
      <c r="I3614" t="s">
        <v>331</v>
      </c>
      <c r="K3614">
        <v>0.92521980826364847</v>
      </c>
      <c r="L3614">
        <v>5.641070368783474E-2</v>
      </c>
      <c r="M3614">
        <v>0.24018075737788189</v>
      </c>
      <c r="N3614">
        <v>0.5436241610738255</v>
      </c>
      <c r="O3614">
        <v>7.1666090695406467E-3</v>
      </c>
      <c r="P3614">
        <v>1.1735239839712051</v>
      </c>
      <c r="Q3614">
        <v>0.24247083772398251</v>
      </c>
      <c r="R3614">
        <v>148</v>
      </c>
      <c r="S3614">
        <v>0</v>
      </c>
      <c r="T3614">
        <v>-0.59045548128022585</v>
      </c>
      <c r="U3614">
        <v>21</v>
      </c>
      <c r="V3614">
        <v>3008</v>
      </c>
      <c r="W3614">
        <v>149</v>
      </c>
    </row>
    <row r="3615" spans="1:23">
      <c r="A3615" t="s">
        <v>471</v>
      </c>
      <c r="B3615" t="str">
        <f t="shared" si="56"/>
        <v>pmi_manufacturing_neworder_historical_new_high_12_-1</v>
      </c>
      <c r="C3615" t="s">
        <v>424</v>
      </c>
      <c r="D3615" t="s">
        <v>335</v>
      </c>
      <c r="E3615">
        <v>12</v>
      </c>
      <c r="F3615">
        <v>-1</v>
      </c>
      <c r="G3615">
        <v>1</v>
      </c>
      <c r="H3615" t="s">
        <v>330</v>
      </c>
      <c r="I3615" t="s">
        <v>331</v>
      </c>
      <c r="K3615">
        <v>-0.73128584490211646</v>
      </c>
      <c r="L3615">
        <v>-0.10424775633400921</v>
      </c>
      <c r="M3615">
        <v>-0.44385734327662463</v>
      </c>
      <c r="N3615">
        <v>0.44295302013422821</v>
      </c>
      <c r="O3615">
        <v>-6.0182150044715043E-3</v>
      </c>
      <c r="P3615">
        <v>-0.98200868358518045</v>
      </c>
      <c r="Q3615">
        <v>0.32769815316018253</v>
      </c>
      <c r="R3615">
        <v>148</v>
      </c>
      <c r="S3615">
        <v>0</v>
      </c>
      <c r="T3615">
        <v>-0.85848228539222682</v>
      </c>
      <c r="U3615">
        <v>21</v>
      </c>
      <c r="V3615">
        <v>3008</v>
      </c>
      <c r="W3615">
        <v>149</v>
      </c>
    </row>
    <row r="3616" spans="1:23">
      <c r="A3616" t="s">
        <v>471</v>
      </c>
      <c r="B3616" t="str">
        <f t="shared" si="56"/>
        <v>pmi_nonmanufacturing_historical_new_high_12_1</v>
      </c>
      <c r="C3616" t="s">
        <v>342</v>
      </c>
      <c r="D3616" t="s">
        <v>335</v>
      </c>
      <c r="E3616">
        <v>12</v>
      </c>
      <c r="F3616">
        <v>1</v>
      </c>
      <c r="G3616">
        <v>-1</v>
      </c>
      <c r="H3616" t="s">
        <v>330</v>
      </c>
      <c r="I3616" t="s">
        <v>331</v>
      </c>
      <c r="K3616">
        <v>4.3729995321437183E-2</v>
      </c>
      <c r="L3616">
        <v>3.592144244061402E-3</v>
      </c>
      <c r="M3616">
        <v>1.5291126235224649E-2</v>
      </c>
      <c r="N3616">
        <v>0.5436241610738255</v>
      </c>
      <c r="O3616">
        <v>3.0324785668131909E-3</v>
      </c>
      <c r="P3616">
        <v>0.50172078235735051</v>
      </c>
      <c r="Q3616">
        <v>0.61660948267878923</v>
      </c>
      <c r="R3616">
        <v>148</v>
      </c>
      <c r="S3616">
        <v>0</v>
      </c>
      <c r="T3616">
        <v>-0.62984564991287773</v>
      </c>
      <c r="U3616">
        <v>17</v>
      </c>
      <c r="V3616">
        <v>3008</v>
      </c>
      <c r="W3616">
        <v>149</v>
      </c>
    </row>
    <row r="3617" spans="1:23">
      <c r="A3617" t="s">
        <v>471</v>
      </c>
      <c r="B3617" t="str">
        <f t="shared" si="56"/>
        <v>pmi_nonmanufacturing_historical_new_high_12_-1</v>
      </c>
      <c r="C3617" t="s">
        <v>342</v>
      </c>
      <c r="D3617" t="s">
        <v>335</v>
      </c>
      <c r="E3617">
        <v>12</v>
      </c>
      <c r="F3617">
        <v>-1</v>
      </c>
      <c r="G3617">
        <v>-1</v>
      </c>
      <c r="H3617" t="s">
        <v>330</v>
      </c>
      <c r="I3617" t="s">
        <v>331</v>
      </c>
      <c r="K3617">
        <v>-0.50434133686466509</v>
      </c>
      <c r="L3617">
        <v>-5.710475765639178E-2</v>
      </c>
      <c r="M3617">
        <v>-0.24308490935445651</v>
      </c>
      <c r="N3617">
        <v>0.44966442953020141</v>
      </c>
      <c r="O3617">
        <v>-1.9173415783731911E-3</v>
      </c>
      <c r="P3617">
        <v>-0.30945283217881098</v>
      </c>
      <c r="Q3617">
        <v>0.75741233443474787</v>
      </c>
      <c r="R3617">
        <v>148</v>
      </c>
      <c r="S3617">
        <v>0</v>
      </c>
      <c r="T3617">
        <v>-0.74217285629716057</v>
      </c>
      <c r="U3617">
        <v>17</v>
      </c>
      <c r="V3617">
        <v>3008</v>
      </c>
      <c r="W3617">
        <v>149</v>
      </c>
    </row>
    <row r="3618" spans="1:23">
      <c r="A3618" t="s">
        <v>471</v>
      </c>
      <c r="B3618" t="str">
        <f t="shared" si="56"/>
        <v>export_yoy_historical_new_high_12_1</v>
      </c>
      <c r="C3618" t="s">
        <v>438</v>
      </c>
      <c r="D3618" t="s">
        <v>335</v>
      </c>
      <c r="E3618">
        <v>12</v>
      </c>
      <c r="F3618">
        <v>1</v>
      </c>
      <c r="G3618">
        <v>-1</v>
      </c>
      <c r="H3618" t="s">
        <v>330</v>
      </c>
      <c r="I3618" t="s">
        <v>331</v>
      </c>
      <c r="K3618">
        <v>-0.10050914387468669</v>
      </c>
      <c r="L3618">
        <v>-8.834893375503361E-3</v>
      </c>
      <c r="M3618">
        <v>-3.7607747575092797E-2</v>
      </c>
      <c r="N3618">
        <v>0.49664429530201343</v>
      </c>
      <c r="O3618">
        <v>2.147287978757587E-3</v>
      </c>
      <c r="P3618">
        <v>0.34678307517496942</v>
      </c>
      <c r="Q3618">
        <v>0.72924687013207601</v>
      </c>
      <c r="R3618">
        <v>148</v>
      </c>
      <c r="S3618">
        <v>0</v>
      </c>
      <c r="T3618">
        <v>-0.73352502202708525</v>
      </c>
      <c r="U3618">
        <v>25</v>
      </c>
      <c r="V3618">
        <v>3008</v>
      </c>
      <c r="W3618">
        <v>149</v>
      </c>
    </row>
    <row r="3619" spans="1:23">
      <c r="A3619" t="s">
        <v>471</v>
      </c>
      <c r="B3619" t="str">
        <f t="shared" si="56"/>
        <v>export_yoy_historical_new_high_12_-1</v>
      </c>
      <c r="C3619" t="s">
        <v>438</v>
      </c>
      <c r="D3619" t="s">
        <v>335</v>
      </c>
      <c r="E3619">
        <v>12</v>
      </c>
      <c r="F3619">
        <v>-1</v>
      </c>
      <c r="G3619">
        <v>-1</v>
      </c>
      <c r="H3619" t="s">
        <v>330</v>
      </c>
      <c r="I3619" t="s">
        <v>331</v>
      </c>
      <c r="K3619">
        <v>-0.42485928496954001</v>
      </c>
      <c r="L3619">
        <v>-4.5282918318425791E-2</v>
      </c>
      <c r="M3619">
        <v>-0.19275711536087181</v>
      </c>
      <c r="N3619">
        <v>0.48993288590604028</v>
      </c>
      <c r="O3619">
        <v>-8.0290575990589767E-4</v>
      </c>
      <c r="P3619">
        <v>-0.12735549369398169</v>
      </c>
      <c r="Q3619">
        <v>0.89883191330379375</v>
      </c>
      <c r="R3619">
        <v>148</v>
      </c>
      <c r="S3619">
        <v>0</v>
      </c>
      <c r="T3619">
        <v>-0.69284860076966637</v>
      </c>
      <c r="U3619">
        <v>25</v>
      </c>
      <c r="V3619">
        <v>3008</v>
      </c>
      <c r="W3619">
        <v>149</v>
      </c>
    </row>
    <row r="3620" spans="1:23">
      <c r="A3620" t="s">
        <v>471</v>
      </c>
      <c r="B3620" t="str">
        <f t="shared" si="56"/>
        <v>trade_balance_yoy_historical_new_high_12_1</v>
      </c>
      <c r="C3620" t="s">
        <v>439</v>
      </c>
      <c r="D3620" t="s">
        <v>335</v>
      </c>
      <c r="E3620">
        <v>12</v>
      </c>
      <c r="F3620">
        <v>1</v>
      </c>
      <c r="G3620">
        <v>1</v>
      </c>
      <c r="H3620" t="s">
        <v>330</v>
      </c>
      <c r="I3620" t="s">
        <v>331</v>
      </c>
      <c r="K3620">
        <v>0.27358404353903781</v>
      </c>
      <c r="L3620">
        <v>2.046674283900041E-2</v>
      </c>
      <c r="M3620">
        <v>8.7127449134719037E-2</v>
      </c>
      <c r="N3620">
        <v>0.48993288590604028</v>
      </c>
      <c r="O3620">
        <v>4.5097319462597324E-3</v>
      </c>
      <c r="P3620">
        <v>0.71937112379522039</v>
      </c>
      <c r="Q3620">
        <v>0.47304665723964961</v>
      </c>
      <c r="R3620">
        <v>148</v>
      </c>
      <c r="S3620">
        <v>0</v>
      </c>
      <c r="T3620">
        <v>-0.68633767708488203</v>
      </c>
      <c r="U3620">
        <v>18</v>
      </c>
      <c r="V3620">
        <v>3008</v>
      </c>
      <c r="W3620">
        <v>149</v>
      </c>
    </row>
    <row r="3621" spans="1:23">
      <c r="A3621" t="s">
        <v>471</v>
      </c>
      <c r="B3621" t="str">
        <f t="shared" si="56"/>
        <v>trade_balance_yoy_historical_new_high_12_-1</v>
      </c>
      <c r="C3621" t="s">
        <v>439</v>
      </c>
      <c r="D3621" t="s">
        <v>335</v>
      </c>
      <c r="E3621">
        <v>12</v>
      </c>
      <c r="F3621">
        <v>-1</v>
      </c>
      <c r="G3621">
        <v>1</v>
      </c>
      <c r="H3621" t="s">
        <v>330</v>
      </c>
      <c r="I3621" t="s">
        <v>331</v>
      </c>
      <c r="K3621">
        <v>-0.59379687836092376</v>
      </c>
      <c r="L3621">
        <v>-7.2696621715930387E-2</v>
      </c>
      <c r="M3621">
        <v>-0.30947138294771198</v>
      </c>
      <c r="N3621">
        <v>0.49664429530201343</v>
      </c>
      <c r="O3621">
        <v>-3.141792615868143E-3</v>
      </c>
      <c r="P3621">
        <v>-0.5033800181861473</v>
      </c>
      <c r="Q3621">
        <v>0.61544549332603604</v>
      </c>
      <c r="R3621">
        <v>148</v>
      </c>
      <c r="S3621">
        <v>0</v>
      </c>
      <c r="T3621">
        <v>-0.81170587031377195</v>
      </c>
      <c r="U3621">
        <v>18</v>
      </c>
      <c r="V3621">
        <v>3008</v>
      </c>
      <c r="W3621">
        <v>149</v>
      </c>
    </row>
    <row r="3622" spans="1:23">
      <c r="A3622" t="s">
        <v>471</v>
      </c>
      <c r="B3622" t="str">
        <f t="shared" si="56"/>
        <v>CPI_historical_new_high_12_1</v>
      </c>
      <c r="C3622" t="s">
        <v>386</v>
      </c>
      <c r="D3622" t="s">
        <v>335</v>
      </c>
      <c r="E3622">
        <v>12</v>
      </c>
      <c r="F3622">
        <v>1</v>
      </c>
      <c r="G3622">
        <v>-1</v>
      </c>
      <c r="H3622" t="s">
        <v>330</v>
      </c>
      <c r="I3622" t="s">
        <v>331</v>
      </c>
      <c r="K3622">
        <v>1.0052063695960569</v>
      </c>
      <c r="L3622">
        <v>6.0019510122405473E-2</v>
      </c>
      <c r="M3622">
        <v>0.25555128783528391</v>
      </c>
      <c r="N3622">
        <v>0.51006711409395977</v>
      </c>
      <c r="O3622">
        <v>7.4056914959411821E-3</v>
      </c>
      <c r="P3622">
        <v>1.2174631295896501</v>
      </c>
      <c r="Q3622">
        <v>0.22536565680747719</v>
      </c>
      <c r="R3622">
        <v>148</v>
      </c>
      <c r="S3622">
        <v>0</v>
      </c>
      <c r="T3622">
        <v>-0.56577821770626635</v>
      </c>
      <c r="U3622">
        <v>19</v>
      </c>
      <c r="V3622">
        <v>3008</v>
      </c>
      <c r="W3622">
        <v>149</v>
      </c>
    </row>
    <row r="3623" spans="1:23">
      <c r="A3623" t="s">
        <v>471</v>
      </c>
      <c r="B3623" t="str">
        <f t="shared" si="56"/>
        <v>CPI_historical_new_high_12_-1</v>
      </c>
      <c r="C3623" t="s">
        <v>386</v>
      </c>
      <c r="D3623" t="s">
        <v>335</v>
      </c>
      <c r="E3623">
        <v>12</v>
      </c>
      <c r="F3623">
        <v>-1</v>
      </c>
      <c r="G3623">
        <v>-1</v>
      </c>
      <c r="H3623" t="s">
        <v>330</v>
      </c>
      <c r="I3623" t="s">
        <v>331</v>
      </c>
      <c r="K3623">
        <v>-0.74200470235914628</v>
      </c>
      <c r="L3623">
        <v>-0.1072973195070025</v>
      </c>
      <c r="M3623">
        <v>-0.45685091606658179</v>
      </c>
      <c r="N3623">
        <v>0.47651006711409388</v>
      </c>
      <c r="O3623">
        <v>-6.314962579483112E-3</v>
      </c>
      <c r="P3623">
        <v>-1.037347181443909</v>
      </c>
      <c r="Q3623">
        <v>0.30126595289745628</v>
      </c>
      <c r="R3623">
        <v>148</v>
      </c>
      <c r="S3623">
        <v>0</v>
      </c>
      <c r="T3623">
        <v>-0.83986375124681312</v>
      </c>
      <c r="U3623">
        <v>19</v>
      </c>
      <c r="V3623">
        <v>3008</v>
      </c>
      <c r="W3623">
        <v>149</v>
      </c>
    </row>
    <row r="3624" spans="1:23">
      <c r="A3624" t="s">
        <v>471</v>
      </c>
      <c r="B3624" t="str">
        <f t="shared" si="56"/>
        <v>core_CPI_historical_new_high_12_1</v>
      </c>
      <c r="C3624" t="s">
        <v>440</v>
      </c>
      <c r="D3624" t="s">
        <v>335</v>
      </c>
      <c r="E3624">
        <v>12</v>
      </c>
      <c r="F3624">
        <v>1</v>
      </c>
      <c r="G3624">
        <v>-1</v>
      </c>
      <c r="H3624" t="s">
        <v>330</v>
      </c>
      <c r="I3624" t="s">
        <v>331</v>
      </c>
      <c r="K3624">
        <v>0.33528136522095869</v>
      </c>
      <c r="L3624">
        <v>2.4519103284324158E-2</v>
      </c>
      <c r="M3624">
        <v>0.1043799322817997</v>
      </c>
      <c r="N3624">
        <v>0.51006711409395977</v>
      </c>
      <c r="O3624">
        <v>4.812162942389204E-3</v>
      </c>
      <c r="P3624">
        <v>0.77042712229873944</v>
      </c>
      <c r="Q3624">
        <v>0.44227465151795531</v>
      </c>
      <c r="R3624">
        <v>148</v>
      </c>
      <c r="S3624">
        <v>0</v>
      </c>
      <c r="T3624">
        <v>-0.63770275680658095</v>
      </c>
      <c r="U3624">
        <v>19</v>
      </c>
      <c r="V3624">
        <v>3008</v>
      </c>
      <c r="W3624">
        <v>149</v>
      </c>
    </row>
    <row r="3625" spans="1:23">
      <c r="A3625" t="s">
        <v>471</v>
      </c>
      <c r="B3625" t="str">
        <f t="shared" si="56"/>
        <v>core_CPI_historical_new_high_12_-1</v>
      </c>
      <c r="C3625" t="s">
        <v>440</v>
      </c>
      <c r="D3625" t="s">
        <v>335</v>
      </c>
      <c r="E3625">
        <v>12</v>
      </c>
      <c r="F3625">
        <v>-1</v>
      </c>
      <c r="G3625">
        <v>-1</v>
      </c>
      <c r="H3625" t="s">
        <v>330</v>
      </c>
      <c r="I3625" t="s">
        <v>331</v>
      </c>
      <c r="K3625">
        <v>-0.6125656901759694</v>
      </c>
      <c r="L3625">
        <v>-7.6364457209605052E-2</v>
      </c>
      <c r="M3625">
        <v>-0.32509006466688462</v>
      </c>
      <c r="N3625">
        <v>0.47651006711409388</v>
      </c>
      <c r="O3625">
        <v>-3.474199577209877E-3</v>
      </c>
      <c r="P3625">
        <v>-0.5576513212081371</v>
      </c>
      <c r="Q3625">
        <v>0.57792499661159891</v>
      </c>
      <c r="R3625">
        <v>148</v>
      </c>
      <c r="S3625">
        <v>0</v>
      </c>
      <c r="T3625">
        <v>-0.81163714501514661</v>
      </c>
      <c r="U3625">
        <v>19</v>
      </c>
      <c r="V3625">
        <v>3008</v>
      </c>
      <c r="W3625">
        <v>149</v>
      </c>
    </row>
    <row r="3626" spans="1:23">
      <c r="A3626" t="s">
        <v>471</v>
      </c>
      <c r="B3626" t="str">
        <f t="shared" si="56"/>
        <v>PPI_historical_new_high_12_1</v>
      </c>
      <c r="C3626" t="s">
        <v>421</v>
      </c>
      <c r="D3626" t="s">
        <v>335</v>
      </c>
      <c r="E3626">
        <v>12</v>
      </c>
      <c r="F3626">
        <v>1</v>
      </c>
      <c r="G3626">
        <v>1</v>
      </c>
      <c r="H3626" t="s">
        <v>330</v>
      </c>
      <c r="I3626" t="s">
        <v>331</v>
      </c>
      <c r="K3626">
        <v>-4.3843839825758013E-2</v>
      </c>
      <c r="L3626">
        <v>-3.748997453854042E-3</v>
      </c>
      <c r="M3626">
        <v>-1.5958590912922829E-2</v>
      </c>
      <c r="N3626">
        <v>0.50335570469798663</v>
      </c>
      <c r="O3626">
        <v>2.586093191511062E-3</v>
      </c>
      <c r="P3626">
        <v>0.41385352648952561</v>
      </c>
      <c r="Q3626">
        <v>0.67958049084514949</v>
      </c>
      <c r="R3626">
        <v>148</v>
      </c>
      <c r="S3626">
        <v>0</v>
      </c>
      <c r="T3626">
        <v>-0.77856528896003574</v>
      </c>
      <c r="U3626">
        <v>13</v>
      </c>
      <c r="V3626">
        <v>3008</v>
      </c>
      <c r="W3626">
        <v>149</v>
      </c>
    </row>
    <row r="3627" spans="1:23">
      <c r="A3627" t="s">
        <v>471</v>
      </c>
      <c r="B3627" t="str">
        <f t="shared" si="56"/>
        <v>PPI_historical_new_high_12_-1</v>
      </c>
      <c r="C3627" t="s">
        <v>421</v>
      </c>
      <c r="D3627" t="s">
        <v>335</v>
      </c>
      <c r="E3627">
        <v>12</v>
      </c>
      <c r="F3627">
        <v>-1</v>
      </c>
      <c r="G3627">
        <v>1</v>
      </c>
      <c r="H3627" t="s">
        <v>330</v>
      </c>
      <c r="I3627" t="s">
        <v>331</v>
      </c>
      <c r="K3627">
        <v>-0.45894422302210669</v>
      </c>
      <c r="L3627">
        <v>-5.0156782133512157E-2</v>
      </c>
      <c r="M3627">
        <v>-0.2135054977843365</v>
      </c>
      <c r="N3627">
        <v>0.48993288590604028</v>
      </c>
      <c r="O3627">
        <v>-1.213322377597524E-3</v>
      </c>
      <c r="P3627">
        <v>-0.1932157756572016</v>
      </c>
      <c r="Q3627">
        <v>0.84705489066913164</v>
      </c>
      <c r="R3627">
        <v>148</v>
      </c>
      <c r="S3627">
        <v>0</v>
      </c>
      <c r="T3627">
        <v>-0.82352478986747479</v>
      </c>
      <c r="U3627">
        <v>13</v>
      </c>
      <c r="V3627">
        <v>3008</v>
      </c>
      <c r="W3627">
        <v>149</v>
      </c>
    </row>
    <row r="3628" spans="1:23">
      <c r="A3628" t="s">
        <v>471</v>
      </c>
      <c r="B3628" t="str">
        <f t="shared" si="56"/>
        <v>CPI_PPI_historical_new_high_12_1</v>
      </c>
      <c r="C3628" t="s">
        <v>345</v>
      </c>
      <c r="D3628" t="s">
        <v>335</v>
      </c>
      <c r="E3628">
        <v>12</v>
      </c>
      <c r="F3628">
        <v>1</v>
      </c>
      <c r="G3628">
        <v>-1</v>
      </c>
      <c r="H3628" t="s">
        <v>330</v>
      </c>
      <c r="I3628" t="s">
        <v>331</v>
      </c>
      <c r="K3628">
        <v>-0.66597915298109323</v>
      </c>
      <c r="L3628">
        <v>-8.7772057213399646E-2</v>
      </c>
      <c r="M3628">
        <v>-0.37367273239099857</v>
      </c>
      <c r="N3628">
        <v>0.44295302013422821</v>
      </c>
      <c r="O3628">
        <v>-4.5376234280056563E-3</v>
      </c>
      <c r="P3628">
        <v>-0.73649493760371376</v>
      </c>
      <c r="Q3628">
        <v>0.46259535188884082</v>
      </c>
      <c r="R3628">
        <v>148</v>
      </c>
      <c r="S3628">
        <v>0</v>
      </c>
      <c r="T3628">
        <v>-0.86737138972563455</v>
      </c>
      <c r="U3628">
        <v>19</v>
      </c>
      <c r="V3628">
        <v>3008</v>
      </c>
      <c r="W3628">
        <v>149</v>
      </c>
    </row>
    <row r="3629" spans="1:23">
      <c r="A3629" t="s">
        <v>471</v>
      </c>
      <c r="B3629" t="str">
        <f t="shared" si="56"/>
        <v>CPI_PPI_historical_new_high_12_-1</v>
      </c>
      <c r="C3629" t="s">
        <v>345</v>
      </c>
      <c r="D3629" t="s">
        <v>335</v>
      </c>
      <c r="E3629">
        <v>12</v>
      </c>
      <c r="F3629">
        <v>-1</v>
      </c>
      <c r="G3629">
        <v>-1</v>
      </c>
      <c r="H3629" t="s">
        <v>330</v>
      </c>
      <c r="I3629" t="s">
        <v>331</v>
      </c>
      <c r="K3629">
        <v>0.54880696451258082</v>
      </c>
      <c r="L3629">
        <v>3.7330927586497031E-2</v>
      </c>
      <c r="M3629">
        <v>0.15892927836955439</v>
      </c>
      <c r="N3629">
        <v>0.55033557046979864</v>
      </c>
      <c r="O3629">
        <v>5.7676523201599687E-3</v>
      </c>
      <c r="P3629">
        <v>0.93233579457314708</v>
      </c>
      <c r="Q3629">
        <v>0.35268147563410462</v>
      </c>
      <c r="R3629">
        <v>148</v>
      </c>
      <c r="S3629">
        <v>0</v>
      </c>
      <c r="T3629">
        <v>-0.61861974535905606</v>
      </c>
      <c r="U3629">
        <v>19</v>
      </c>
      <c r="V3629">
        <v>3008</v>
      </c>
      <c r="W3629">
        <v>149</v>
      </c>
    </row>
    <row r="3630" spans="1:23">
      <c r="A3630" t="s">
        <v>471</v>
      </c>
      <c r="B3630" t="str">
        <f t="shared" si="56"/>
        <v>core_CPI_PPI_historical_new_high_12_1</v>
      </c>
      <c r="C3630" t="s">
        <v>420</v>
      </c>
      <c r="D3630" t="s">
        <v>335</v>
      </c>
      <c r="E3630">
        <v>12</v>
      </c>
      <c r="F3630">
        <v>1</v>
      </c>
      <c r="G3630">
        <v>-1</v>
      </c>
      <c r="H3630" t="s">
        <v>330</v>
      </c>
      <c r="I3630" t="s">
        <v>331</v>
      </c>
      <c r="K3630">
        <v>-0.31055468991677032</v>
      </c>
      <c r="L3630">
        <v>-3.067354696376956E-2</v>
      </c>
      <c r="M3630">
        <v>-0.13056740080339341</v>
      </c>
      <c r="N3630">
        <v>0.48993288590604028</v>
      </c>
      <c r="O3630">
        <v>2.2921740342795249E-4</v>
      </c>
      <c r="P3630">
        <v>3.7674342715530648E-2</v>
      </c>
      <c r="Q3630">
        <v>0.96999810234416506</v>
      </c>
      <c r="R3630">
        <v>148</v>
      </c>
      <c r="S3630">
        <v>0</v>
      </c>
      <c r="T3630">
        <v>-0.77855475894442228</v>
      </c>
      <c r="U3630">
        <v>17</v>
      </c>
      <c r="V3630">
        <v>3008</v>
      </c>
      <c r="W3630">
        <v>149</v>
      </c>
    </row>
    <row r="3631" spans="1:23">
      <c r="A3631" t="s">
        <v>471</v>
      </c>
      <c r="B3631" t="str">
        <f t="shared" si="56"/>
        <v>core_CPI_PPI_historical_new_high_12_-1</v>
      </c>
      <c r="C3631" t="s">
        <v>420</v>
      </c>
      <c r="D3631" t="s">
        <v>335</v>
      </c>
      <c r="E3631">
        <v>12</v>
      </c>
      <c r="F3631">
        <v>-1</v>
      </c>
      <c r="G3631">
        <v>-1</v>
      </c>
      <c r="H3631" t="s">
        <v>330</v>
      </c>
      <c r="I3631" t="s">
        <v>331</v>
      </c>
      <c r="K3631">
        <v>-0.24963763392222629</v>
      </c>
      <c r="L3631">
        <v>-2.377340977634779E-2</v>
      </c>
      <c r="M3631">
        <v>-0.1011957412815048</v>
      </c>
      <c r="N3631">
        <v>0.50335570469798663</v>
      </c>
      <c r="O3631">
        <v>8.0172265054793978E-4</v>
      </c>
      <c r="P3631">
        <v>0.1319894560651918</v>
      </c>
      <c r="Q3631">
        <v>0.89517189887471926</v>
      </c>
      <c r="R3631">
        <v>148</v>
      </c>
      <c r="S3631">
        <v>0</v>
      </c>
      <c r="T3631">
        <v>-0.61861974535905606</v>
      </c>
      <c r="U3631">
        <v>17</v>
      </c>
      <c r="V3631">
        <v>3008</v>
      </c>
      <c r="W3631">
        <v>149</v>
      </c>
    </row>
    <row r="3632" spans="1:23">
      <c r="A3632" t="s">
        <v>471</v>
      </c>
      <c r="B3632" t="str">
        <f t="shared" si="56"/>
        <v>tot_retail_sales_yoy_historical_new_high_12_1</v>
      </c>
      <c r="C3632" t="s">
        <v>441</v>
      </c>
      <c r="D3632" t="s">
        <v>335</v>
      </c>
      <c r="E3632">
        <v>12</v>
      </c>
      <c r="F3632">
        <v>1</v>
      </c>
      <c r="G3632">
        <v>1</v>
      </c>
      <c r="H3632" t="s">
        <v>330</v>
      </c>
      <c r="I3632" t="s">
        <v>331</v>
      </c>
      <c r="K3632">
        <v>-0.27102585394751938</v>
      </c>
      <c r="L3632">
        <v>-2.6135602361043401E-2</v>
      </c>
      <c r="M3632">
        <v>-0.1112507863337211</v>
      </c>
      <c r="N3632">
        <v>0.48322147651006708</v>
      </c>
      <c r="O3632">
        <v>6.3442107177235155E-4</v>
      </c>
      <c r="P3632">
        <v>0.1038664198148757</v>
      </c>
      <c r="Q3632">
        <v>0.91741597319747692</v>
      </c>
      <c r="R3632">
        <v>148</v>
      </c>
      <c r="S3632">
        <v>0</v>
      </c>
      <c r="T3632">
        <v>-0.73469808861274577</v>
      </c>
      <c r="U3632">
        <v>10</v>
      </c>
      <c r="V3632">
        <v>3008</v>
      </c>
      <c r="W3632">
        <v>149</v>
      </c>
    </row>
    <row r="3633" spans="1:23">
      <c r="A3633" t="s">
        <v>471</v>
      </c>
      <c r="B3633" t="str">
        <f t="shared" si="56"/>
        <v>tot_retail_sales_yoy_historical_new_high_12_-1</v>
      </c>
      <c r="C3633" t="s">
        <v>441</v>
      </c>
      <c r="D3633" t="s">
        <v>335</v>
      </c>
      <c r="E3633">
        <v>12</v>
      </c>
      <c r="F3633">
        <v>-1</v>
      </c>
      <c r="G3633">
        <v>1</v>
      </c>
      <c r="H3633" t="s">
        <v>330</v>
      </c>
      <c r="I3633" t="s">
        <v>331</v>
      </c>
      <c r="K3633">
        <v>-0.29032625236886139</v>
      </c>
      <c r="L3633">
        <v>-2.8322361557400751E-2</v>
      </c>
      <c r="M3633">
        <v>-0.1205591113057858</v>
      </c>
      <c r="N3633">
        <v>0.50335570469798663</v>
      </c>
      <c r="O3633">
        <v>4.7271675353424301E-4</v>
      </c>
      <c r="P3633">
        <v>7.7084307681259526E-2</v>
      </c>
      <c r="Q3633">
        <v>0.93866058723394419</v>
      </c>
      <c r="R3633">
        <v>148</v>
      </c>
      <c r="S3633">
        <v>0</v>
      </c>
      <c r="T3633">
        <v>-0.70923989475666727</v>
      </c>
      <c r="U3633">
        <v>10</v>
      </c>
      <c r="V3633">
        <v>3008</v>
      </c>
      <c r="W3633">
        <v>149</v>
      </c>
    </row>
    <row r="3634" spans="1:23">
      <c r="A3634" t="s">
        <v>471</v>
      </c>
      <c r="B3634" t="str">
        <f t="shared" si="56"/>
        <v>consumer_confidence_historical_new_high_12_1</v>
      </c>
      <c r="C3634" t="s">
        <v>442</v>
      </c>
      <c r="D3634" t="s">
        <v>335</v>
      </c>
      <c r="E3634">
        <v>12</v>
      </c>
      <c r="F3634">
        <v>1</v>
      </c>
      <c r="G3634">
        <v>-1</v>
      </c>
      <c r="H3634" t="s">
        <v>330</v>
      </c>
      <c r="I3634" t="s">
        <v>331</v>
      </c>
      <c r="K3634">
        <v>-5.4004422835516867E-2</v>
      </c>
      <c r="L3634">
        <v>-4.6402581215764238E-3</v>
      </c>
      <c r="M3634">
        <v>-1.9752445783823191E-2</v>
      </c>
      <c r="N3634">
        <v>0.49664429530201343</v>
      </c>
      <c r="O3634">
        <v>2.3408113716969401E-3</v>
      </c>
      <c r="P3634">
        <v>0.38561667479288309</v>
      </c>
      <c r="Q3634">
        <v>0.70033428152847577</v>
      </c>
      <c r="R3634">
        <v>148</v>
      </c>
      <c r="S3634">
        <v>0</v>
      </c>
      <c r="T3634">
        <v>-0.68029112498942057</v>
      </c>
      <c r="U3634">
        <v>28</v>
      </c>
      <c r="V3634">
        <v>3008</v>
      </c>
      <c r="W3634">
        <v>149</v>
      </c>
    </row>
    <row r="3635" spans="1:23">
      <c r="A3635" t="s">
        <v>471</v>
      </c>
      <c r="B3635" t="str">
        <f t="shared" si="56"/>
        <v>consumer_confidence_historical_new_high_12_-1</v>
      </c>
      <c r="C3635" t="s">
        <v>442</v>
      </c>
      <c r="D3635" t="s">
        <v>335</v>
      </c>
      <c r="E3635">
        <v>12</v>
      </c>
      <c r="F3635">
        <v>-1</v>
      </c>
      <c r="G3635">
        <v>-1</v>
      </c>
      <c r="H3635" t="s">
        <v>330</v>
      </c>
      <c r="I3635" t="s">
        <v>331</v>
      </c>
      <c r="K3635">
        <v>-0.45313294623857969</v>
      </c>
      <c r="L3635">
        <v>-4.93062776726928E-2</v>
      </c>
      <c r="M3635">
        <v>-0.2098847846423528</v>
      </c>
      <c r="N3635">
        <v>0.48993288590604028</v>
      </c>
      <c r="O3635">
        <v>-1.322652325401347E-3</v>
      </c>
      <c r="P3635">
        <v>-0.2179107528639653</v>
      </c>
      <c r="Q3635">
        <v>0.8277988074798257</v>
      </c>
      <c r="R3635">
        <v>148</v>
      </c>
      <c r="S3635">
        <v>0</v>
      </c>
      <c r="T3635">
        <v>-0.75018816653971854</v>
      </c>
      <c r="U3635">
        <v>28</v>
      </c>
      <c r="V3635">
        <v>3008</v>
      </c>
      <c r="W3635">
        <v>149</v>
      </c>
    </row>
    <row r="3636" spans="1:23">
      <c r="A3636" t="s">
        <v>471</v>
      </c>
      <c r="B3636" t="str">
        <f t="shared" si="56"/>
        <v>M1_historical_new_high_12_1</v>
      </c>
      <c r="C3636" t="s">
        <v>343</v>
      </c>
      <c r="D3636" t="s">
        <v>335</v>
      </c>
      <c r="E3636">
        <v>12</v>
      </c>
      <c r="F3636">
        <v>1</v>
      </c>
      <c r="G3636">
        <v>-1</v>
      </c>
      <c r="H3636" t="s">
        <v>330</v>
      </c>
      <c r="I3636" t="s">
        <v>331</v>
      </c>
      <c r="K3636">
        <v>-0.53896537372967779</v>
      </c>
      <c r="L3636">
        <v>-6.2807636693419266E-2</v>
      </c>
      <c r="M3636">
        <v>-0.26736513105464138</v>
      </c>
      <c r="N3636">
        <v>0.46979865771812079</v>
      </c>
      <c r="O3636">
        <v>-2.5109525563629799E-3</v>
      </c>
      <c r="P3636">
        <v>-0.42035208367397298</v>
      </c>
      <c r="Q3636">
        <v>0.67483794305113221</v>
      </c>
      <c r="R3636">
        <v>148</v>
      </c>
      <c r="S3636">
        <v>0</v>
      </c>
      <c r="T3636">
        <v>-0.77916722470915567</v>
      </c>
      <c r="U3636">
        <v>19</v>
      </c>
      <c r="V3636">
        <v>3008</v>
      </c>
      <c r="W3636">
        <v>149</v>
      </c>
    </row>
    <row r="3637" spans="1:23">
      <c r="A3637" t="s">
        <v>471</v>
      </c>
      <c r="B3637" t="str">
        <f t="shared" si="56"/>
        <v>M1_historical_new_high_12_-1</v>
      </c>
      <c r="C3637" t="s">
        <v>343</v>
      </c>
      <c r="D3637" t="s">
        <v>335</v>
      </c>
      <c r="E3637">
        <v>12</v>
      </c>
      <c r="F3637">
        <v>-1</v>
      </c>
      <c r="G3637">
        <v>-1</v>
      </c>
      <c r="H3637" t="s">
        <v>330</v>
      </c>
      <c r="I3637" t="s">
        <v>331</v>
      </c>
      <c r="K3637">
        <v>0.12211487961414021</v>
      </c>
      <c r="L3637">
        <v>9.6990704474950729E-3</v>
      </c>
      <c r="M3637">
        <v>4.1287865263276553E-2</v>
      </c>
      <c r="N3637">
        <v>0.51006711409395977</v>
      </c>
      <c r="O3637">
        <v>3.5031270456460811E-3</v>
      </c>
      <c r="P3637">
        <v>0.57166016984731971</v>
      </c>
      <c r="Q3637">
        <v>0.56841940207941644</v>
      </c>
      <c r="R3637">
        <v>148</v>
      </c>
      <c r="S3637">
        <v>0</v>
      </c>
      <c r="T3637">
        <v>-0.56123910751994566</v>
      </c>
      <c r="U3637">
        <v>19</v>
      </c>
      <c r="V3637">
        <v>3008</v>
      </c>
      <c r="W3637">
        <v>149</v>
      </c>
    </row>
    <row r="3638" spans="1:23">
      <c r="A3638" t="s">
        <v>471</v>
      </c>
      <c r="B3638" t="str">
        <f t="shared" si="56"/>
        <v>M2_historical_new_high_12_1</v>
      </c>
      <c r="C3638" t="s">
        <v>341</v>
      </c>
      <c r="D3638" t="s">
        <v>335</v>
      </c>
      <c r="E3638">
        <v>12</v>
      </c>
      <c r="F3638">
        <v>1</v>
      </c>
      <c r="G3638">
        <v>-1</v>
      </c>
      <c r="H3638" t="s">
        <v>330</v>
      </c>
      <c r="I3638" t="s">
        <v>331</v>
      </c>
      <c r="K3638">
        <v>-0.53507318894989475</v>
      </c>
      <c r="L3638">
        <v>-6.2147342469512923E-2</v>
      </c>
      <c r="M3638">
        <v>-0.26455382332027882</v>
      </c>
      <c r="N3638">
        <v>0.47651006711409388</v>
      </c>
      <c r="O3638">
        <v>-2.3534396620065652E-3</v>
      </c>
      <c r="P3638">
        <v>-0.38438523653326112</v>
      </c>
      <c r="Q3638">
        <v>0.7012446789283312</v>
      </c>
      <c r="R3638">
        <v>148</v>
      </c>
      <c r="S3638">
        <v>0</v>
      </c>
      <c r="T3638">
        <v>-0.70154685029987174</v>
      </c>
      <c r="U3638">
        <v>21</v>
      </c>
      <c r="V3638">
        <v>3008</v>
      </c>
      <c r="W3638">
        <v>149</v>
      </c>
    </row>
    <row r="3639" spans="1:23">
      <c r="A3639" t="s">
        <v>471</v>
      </c>
      <c r="B3639" t="str">
        <f t="shared" si="56"/>
        <v>M2_historical_new_high_12_-1</v>
      </c>
      <c r="C3639" t="s">
        <v>341</v>
      </c>
      <c r="D3639" t="s">
        <v>335</v>
      </c>
      <c r="E3639">
        <v>12</v>
      </c>
      <c r="F3639">
        <v>-1</v>
      </c>
      <c r="G3639">
        <v>-1</v>
      </c>
      <c r="H3639" t="s">
        <v>330</v>
      </c>
      <c r="I3639" t="s">
        <v>331</v>
      </c>
      <c r="K3639">
        <v>0.1127209742686122</v>
      </c>
      <c r="L3639">
        <v>8.9881928285568957E-3</v>
      </c>
      <c r="M3639">
        <v>3.8261664667336742E-2</v>
      </c>
      <c r="N3639">
        <v>0.50335570469798663</v>
      </c>
      <c r="O3639">
        <v>3.526614144140097E-3</v>
      </c>
      <c r="P3639">
        <v>0.57044736511164473</v>
      </c>
      <c r="Q3639">
        <v>0.56923934770772699</v>
      </c>
      <c r="R3639">
        <v>148</v>
      </c>
      <c r="S3639">
        <v>0</v>
      </c>
      <c r="T3639">
        <v>-0.54005716383660674</v>
      </c>
      <c r="U3639">
        <v>21</v>
      </c>
      <c r="V3639">
        <v>3008</v>
      </c>
      <c r="W3639">
        <v>149</v>
      </c>
    </row>
    <row r="3640" spans="1:23">
      <c r="A3640" t="s">
        <v>471</v>
      </c>
      <c r="B3640" t="str">
        <f t="shared" si="56"/>
        <v>M2_M1_historical_new_high_12_1</v>
      </c>
      <c r="C3640" t="s">
        <v>334</v>
      </c>
      <c r="D3640" t="s">
        <v>335</v>
      </c>
      <c r="E3640">
        <v>12</v>
      </c>
      <c r="F3640">
        <v>1</v>
      </c>
      <c r="G3640">
        <v>1</v>
      </c>
      <c r="H3640" t="s">
        <v>330</v>
      </c>
      <c r="I3640" t="s">
        <v>331</v>
      </c>
      <c r="K3640">
        <v>2.206193011319288</v>
      </c>
      <c r="L3640">
        <v>0.10252917732676869</v>
      </c>
      <c r="M3640">
        <v>0.43668020263355811</v>
      </c>
      <c r="N3640">
        <v>0.52348993288590606</v>
      </c>
      <c r="O3640">
        <v>1.0639122935745361E-2</v>
      </c>
      <c r="P3640">
        <v>1.725133495791092</v>
      </c>
      <c r="Q3640">
        <v>8.6590845262389013E-2</v>
      </c>
      <c r="R3640">
        <v>148</v>
      </c>
      <c r="S3640">
        <v>0</v>
      </c>
      <c r="T3640">
        <v>-0.50009513805596684</v>
      </c>
      <c r="U3640">
        <v>23</v>
      </c>
      <c r="V3640">
        <v>3008</v>
      </c>
      <c r="W3640">
        <v>149</v>
      </c>
    </row>
    <row r="3641" spans="1:23">
      <c r="A3641" t="s">
        <v>471</v>
      </c>
      <c r="B3641" t="str">
        <f t="shared" si="56"/>
        <v>M2_M1_historical_new_high_12_-1</v>
      </c>
      <c r="C3641" t="s">
        <v>334</v>
      </c>
      <c r="D3641" t="s">
        <v>335</v>
      </c>
      <c r="E3641">
        <v>12</v>
      </c>
      <c r="F3641">
        <v>-1</v>
      </c>
      <c r="G3641">
        <v>1</v>
      </c>
      <c r="H3641" t="s">
        <v>330</v>
      </c>
      <c r="I3641" t="s">
        <v>331</v>
      </c>
      <c r="K3641">
        <v>-0.83864545511488053</v>
      </c>
      <c r="L3641">
        <v>-0.14171681119992169</v>
      </c>
      <c r="M3641">
        <v>-0.6035835597717838</v>
      </c>
      <c r="N3641">
        <v>0.46308724832214759</v>
      </c>
      <c r="O3641">
        <v>-9.4282334479768599E-3</v>
      </c>
      <c r="P3641">
        <v>-1.550971927546823</v>
      </c>
      <c r="Q3641">
        <v>0.12304418206563229</v>
      </c>
      <c r="R3641">
        <v>148</v>
      </c>
      <c r="S3641">
        <v>0</v>
      </c>
      <c r="T3641">
        <v>-0.89271735445436995</v>
      </c>
      <c r="U3641">
        <v>23</v>
      </c>
      <c r="V3641">
        <v>3008</v>
      </c>
      <c r="W3641">
        <v>149</v>
      </c>
    </row>
    <row r="3642" spans="1:23">
      <c r="A3642" t="s">
        <v>471</v>
      </c>
      <c r="B3642" t="str">
        <f t="shared" si="56"/>
        <v>TSF_newadded_MA12_yoy_historical_new_high_12_1</v>
      </c>
      <c r="C3642" t="s">
        <v>332</v>
      </c>
      <c r="D3642" t="s">
        <v>335</v>
      </c>
      <c r="E3642">
        <v>12</v>
      </c>
      <c r="F3642">
        <v>1</v>
      </c>
      <c r="G3642">
        <v>-1</v>
      </c>
      <c r="H3642" t="s">
        <v>330</v>
      </c>
      <c r="I3642" t="s">
        <v>331</v>
      </c>
      <c r="K3642">
        <v>-0.68912524306790135</v>
      </c>
      <c r="L3642">
        <v>-9.3243793063705116E-2</v>
      </c>
      <c r="M3642">
        <v>-0.3969792015770745</v>
      </c>
      <c r="N3642">
        <v>0.47651006711409388</v>
      </c>
      <c r="O3642">
        <v>-5.1752372967362936E-3</v>
      </c>
      <c r="P3642">
        <v>-0.87286584573680048</v>
      </c>
      <c r="Q3642">
        <v>0.38415016795327189</v>
      </c>
      <c r="R3642">
        <v>148</v>
      </c>
      <c r="S3642">
        <v>0</v>
      </c>
      <c r="T3642">
        <v>-0.73711150697647176</v>
      </c>
      <c r="U3642">
        <v>23</v>
      </c>
      <c r="V3642">
        <v>3008</v>
      </c>
      <c r="W3642">
        <v>149</v>
      </c>
    </row>
    <row r="3643" spans="1:23">
      <c r="A3643" t="s">
        <v>471</v>
      </c>
      <c r="B3643" t="str">
        <f t="shared" si="56"/>
        <v>TSF_newadded_MA12_yoy_historical_new_high_12_-1</v>
      </c>
      <c r="C3643" t="s">
        <v>332</v>
      </c>
      <c r="D3643" t="s">
        <v>335</v>
      </c>
      <c r="E3643">
        <v>12</v>
      </c>
      <c r="F3643">
        <v>-1</v>
      </c>
      <c r="G3643">
        <v>-1</v>
      </c>
      <c r="H3643" t="s">
        <v>330</v>
      </c>
      <c r="I3643" t="s">
        <v>331</v>
      </c>
      <c r="K3643">
        <v>0.6641229389630785</v>
      </c>
      <c r="L3643">
        <v>4.3590604423211277E-2</v>
      </c>
      <c r="M3643">
        <v>0.18558407773443811</v>
      </c>
      <c r="N3643">
        <v>0.51677852348993292</v>
      </c>
      <c r="O3643">
        <v>6.126237682915394E-3</v>
      </c>
      <c r="P3643">
        <v>1.003834632996587</v>
      </c>
      <c r="Q3643">
        <v>0.31709674026917578</v>
      </c>
      <c r="R3643">
        <v>148</v>
      </c>
      <c r="S3643">
        <v>0</v>
      </c>
      <c r="T3643">
        <v>-0.49308724246855767</v>
      </c>
      <c r="U3643">
        <v>23</v>
      </c>
      <c r="V3643">
        <v>3008</v>
      </c>
      <c r="W3643">
        <v>149</v>
      </c>
    </row>
    <row r="3644" spans="1:23">
      <c r="A3644" t="s">
        <v>471</v>
      </c>
      <c r="B3644" t="str">
        <f t="shared" si="56"/>
        <v>TSF_yoy_historical_new_high_12_1</v>
      </c>
      <c r="C3644" t="s">
        <v>391</v>
      </c>
      <c r="D3644" t="s">
        <v>335</v>
      </c>
      <c r="E3644">
        <v>12</v>
      </c>
      <c r="F3644">
        <v>1</v>
      </c>
      <c r="G3644">
        <v>-1</v>
      </c>
      <c r="H3644" t="s">
        <v>330</v>
      </c>
      <c r="I3644" t="s">
        <v>331</v>
      </c>
      <c r="K3644">
        <v>6.1344700219145842E-4</v>
      </c>
      <c r="L3644">
        <v>5.1378064476637057E-5</v>
      </c>
      <c r="M3644">
        <v>2.187057508993372E-4</v>
      </c>
      <c r="N3644">
        <v>0.48993288590604028</v>
      </c>
      <c r="O3644">
        <v>2.8100783918466451E-3</v>
      </c>
      <c r="P3644">
        <v>0.45588947515434652</v>
      </c>
      <c r="Q3644">
        <v>0.64913767166975511</v>
      </c>
      <c r="R3644">
        <v>148</v>
      </c>
      <c r="S3644">
        <v>0</v>
      </c>
      <c r="T3644">
        <v>-0.64615471662442747</v>
      </c>
      <c r="U3644">
        <v>13</v>
      </c>
      <c r="V3644">
        <v>3008</v>
      </c>
      <c r="W3644">
        <v>149</v>
      </c>
    </row>
    <row r="3645" spans="1:23">
      <c r="A3645" t="s">
        <v>471</v>
      </c>
      <c r="B3645" t="str">
        <f t="shared" si="56"/>
        <v>TSF_yoy_historical_new_high_12_-1</v>
      </c>
      <c r="C3645" t="s">
        <v>391</v>
      </c>
      <c r="D3645" t="s">
        <v>335</v>
      </c>
      <c r="E3645">
        <v>12</v>
      </c>
      <c r="F3645">
        <v>-1</v>
      </c>
      <c r="G3645">
        <v>-1</v>
      </c>
      <c r="H3645" t="s">
        <v>330</v>
      </c>
      <c r="I3645" t="s">
        <v>331</v>
      </c>
      <c r="K3645">
        <v>-0.48298334815988081</v>
      </c>
      <c r="L3645">
        <v>-5.3766357591943703E-2</v>
      </c>
      <c r="M3645">
        <v>-0.22887221871924451</v>
      </c>
      <c r="N3645">
        <v>0.49664429530201343</v>
      </c>
      <c r="O3645">
        <v>-1.6004831663036861E-3</v>
      </c>
      <c r="P3645">
        <v>-0.25880078037317061</v>
      </c>
      <c r="Q3645">
        <v>0.79614854484375042</v>
      </c>
      <c r="R3645">
        <v>148</v>
      </c>
      <c r="S3645">
        <v>0</v>
      </c>
      <c r="T3645">
        <v>-0.75037085868177322</v>
      </c>
      <c r="U3645">
        <v>13</v>
      </c>
      <c r="V3645">
        <v>3008</v>
      </c>
      <c r="W3645">
        <v>149</v>
      </c>
    </row>
    <row r="3646" spans="1:23">
      <c r="A3646" t="s">
        <v>471</v>
      </c>
      <c r="B3646" t="str">
        <f t="shared" si="56"/>
        <v>long_loan_newadded_MA12_yoy_historical_new_high_12_1</v>
      </c>
      <c r="C3646" t="s">
        <v>328</v>
      </c>
      <c r="D3646" t="s">
        <v>335</v>
      </c>
      <c r="E3646">
        <v>12</v>
      </c>
      <c r="F3646">
        <v>1</v>
      </c>
      <c r="G3646">
        <v>-1</v>
      </c>
      <c r="H3646" t="s">
        <v>330</v>
      </c>
      <c r="I3646" t="s">
        <v>331</v>
      </c>
      <c r="K3646">
        <v>-0.91321802102913141</v>
      </c>
      <c r="L3646">
        <v>-0.1851733185326819</v>
      </c>
      <c r="M3646">
        <v>-0.78911439083294388</v>
      </c>
      <c r="N3646">
        <v>0.46979865771812079</v>
      </c>
      <c r="O3646">
        <v>-1.3600608166121389E-2</v>
      </c>
      <c r="P3646">
        <v>-2.2904310847623042</v>
      </c>
      <c r="Q3646">
        <v>2.340893091527451E-2</v>
      </c>
      <c r="R3646">
        <v>148</v>
      </c>
      <c r="S3646">
        <v>1</v>
      </c>
      <c r="T3646">
        <v>-0.91480636376107793</v>
      </c>
      <c r="U3646">
        <v>21</v>
      </c>
      <c r="V3646">
        <v>3008</v>
      </c>
      <c r="W3646">
        <v>149</v>
      </c>
    </row>
    <row r="3647" spans="1:23">
      <c r="A3647" t="s">
        <v>471</v>
      </c>
      <c r="B3647" t="str">
        <f t="shared" si="56"/>
        <v>long_loan_newadded_MA12_yoy_historical_new_high_12_-1</v>
      </c>
      <c r="C3647" t="s">
        <v>328</v>
      </c>
      <c r="D3647" t="s">
        <v>335</v>
      </c>
      <c r="E3647">
        <v>12</v>
      </c>
      <c r="F3647">
        <v>-1</v>
      </c>
      <c r="G3647">
        <v>-1</v>
      </c>
      <c r="H3647" t="s">
        <v>330</v>
      </c>
      <c r="I3647" t="s">
        <v>331</v>
      </c>
      <c r="K3647">
        <v>4.9613046428560432</v>
      </c>
      <c r="L3647">
        <v>0.16132949446022821</v>
      </c>
      <c r="M3647">
        <v>0.68750415423321787</v>
      </c>
      <c r="N3647">
        <v>0.52348993288590606</v>
      </c>
      <c r="O3647">
        <v>1.480952712498518E-2</v>
      </c>
      <c r="P3647">
        <v>2.3930589730633498</v>
      </c>
      <c r="Q3647">
        <v>1.7962286795867779E-2</v>
      </c>
      <c r="R3647">
        <v>148</v>
      </c>
      <c r="S3647">
        <v>1</v>
      </c>
      <c r="T3647">
        <v>-0.49308724246855767</v>
      </c>
      <c r="U3647">
        <v>21</v>
      </c>
      <c r="V3647">
        <v>3008</v>
      </c>
      <c r="W3647">
        <v>149</v>
      </c>
    </row>
    <row r="3648" spans="1:23">
      <c r="A3648" t="s">
        <v>471</v>
      </c>
      <c r="B3648" t="str">
        <f t="shared" si="56"/>
        <v>loan_yoy_historical_new_high_12_1</v>
      </c>
      <c r="C3648" t="s">
        <v>443</v>
      </c>
      <c r="D3648" t="s">
        <v>335</v>
      </c>
      <c r="E3648">
        <v>12</v>
      </c>
      <c r="F3648">
        <v>1</v>
      </c>
      <c r="G3648">
        <v>-1</v>
      </c>
      <c r="H3648" t="s">
        <v>330</v>
      </c>
      <c r="I3648" t="s">
        <v>331</v>
      </c>
      <c r="K3648">
        <v>-0.19206356671994559</v>
      </c>
      <c r="L3648">
        <v>-1.770852146447599E-2</v>
      </c>
      <c r="M3648">
        <v>-7.5379686634162876E-2</v>
      </c>
      <c r="N3648">
        <v>0.48993288590604028</v>
      </c>
      <c r="O3648">
        <v>1.349905899021598E-3</v>
      </c>
      <c r="P3648">
        <v>0.21971123927866321</v>
      </c>
      <c r="Q3648">
        <v>0.82639879770145985</v>
      </c>
      <c r="R3648">
        <v>148</v>
      </c>
      <c r="S3648">
        <v>0</v>
      </c>
      <c r="T3648">
        <v>-0.67346630642367133</v>
      </c>
      <c r="U3648">
        <v>11</v>
      </c>
      <c r="V3648">
        <v>3008</v>
      </c>
      <c r="W3648">
        <v>149</v>
      </c>
    </row>
    <row r="3649" spans="1:23">
      <c r="A3649" t="s">
        <v>471</v>
      </c>
      <c r="B3649" t="str">
        <f t="shared" si="56"/>
        <v>loan_yoy_historical_new_high_12_-1</v>
      </c>
      <c r="C3649" t="s">
        <v>443</v>
      </c>
      <c r="D3649" t="s">
        <v>335</v>
      </c>
      <c r="E3649">
        <v>12</v>
      </c>
      <c r="F3649">
        <v>-1</v>
      </c>
      <c r="G3649">
        <v>-1</v>
      </c>
      <c r="H3649" t="s">
        <v>330</v>
      </c>
      <c r="I3649" t="s">
        <v>331</v>
      </c>
      <c r="K3649">
        <v>-0.35968500386223901</v>
      </c>
      <c r="L3649">
        <v>-3.6658386294934897E-2</v>
      </c>
      <c r="M3649">
        <v>-0.15604338718901919</v>
      </c>
      <c r="N3649">
        <v>0.49664429530201343</v>
      </c>
      <c r="O3649">
        <v>-1.9885193678554499E-4</v>
      </c>
      <c r="P3649">
        <v>-3.2353599485489298E-2</v>
      </c>
      <c r="Q3649">
        <v>0.97423365643269566</v>
      </c>
      <c r="R3649">
        <v>148</v>
      </c>
      <c r="S3649">
        <v>0</v>
      </c>
      <c r="T3649">
        <v>-0.67988443256138387</v>
      </c>
      <c r="U3649">
        <v>11</v>
      </c>
      <c r="V3649">
        <v>3008</v>
      </c>
      <c r="W3649">
        <v>149</v>
      </c>
    </row>
    <row r="3650" spans="1:23">
      <c r="A3650" t="s">
        <v>471</v>
      </c>
      <c r="B3650" t="str">
        <f t="shared" si="56"/>
        <v>newstarts_area_yoy_historical_new_high_12_1</v>
      </c>
      <c r="C3650" t="s">
        <v>340</v>
      </c>
      <c r="D3650" t="s">
        <v>335</v>
      </c>
      <c r="E3650">
        <v>12</v>
      </c>
      <c r="F3650">
        <v>1</v>
      </c>
      <c r="G3650">
        <v>1</v>
      </c>
      <c r="H3650" t="s">
        <v>330</v>
      </c>
      <c r="I3650" t="s">
        <v>331</v>
      </c>
      <c r="K3650">
        <v>0.16750231056267431</v>
      </c>
      <c r="L3650">
        <v>1.305873421155823E-2</v>
      </c>
      <c r="M3650">
        <v>5.5590081065170258E-2</v>
      </c>
      <c r="N3650">
        <v>0.51677852348993292</v>
      </c>
      <c r="O3650">
        <v>3.7159042673715549E-3</v>
      </c>
      <c r="P3650">
        <v>0.61813386402553028</v>
      </c>
      <c r="Q3650">
        <v>0.5374371697047331</v>
      </c>
      <c r="R3650">
        <v>148</v>
      </c>
      <c r="S3650">
        <v>0</v>
      </c>
      <c r="T3650">
        <v>-0.59176818081699734</v>
      </c>
      <c r="U3650">
        <v>23</v>
      </c>
      <c r="V3650">
        <v>3008</v>
      </c>
      <c r="W3650">
        <v>149</v>
      </c>
    </row>
    <row r="3651" spans="1:23">
      <c r="A3651" t="s">
        <v>471</v>
      </c>
      <c r="B3651" t="str">
        <f t="shared" ref="B3651:B3714" si="57">C3651&amp;"_"&amp;D3651&amp;"_"&amp;E3651&amp;"_"&amp;F3651</f>
        <v>newstarts_area_yoy_historical_new_high_12_-1</v>
      </c>
      <c r="C3651" t="s">
        <v>340</v>
      </c>
      <c r="D3651" t="s">
        <v>335</v>
      </c>
      <c r="E3651">
        <v>12</v>
      </c>
      <c r="F3651">
        <v>-1</v>
      </c>
      <c r="G3651">
        <v>1</v>
      </c>
      <c r="H3651" t="s">
        <v>330</v>
      </c>
      <c r="I3651" t="s">
        <v>331</v>
      </c>
      <c r="K3651">
        <v>-0.55688840229708281</v>
      </c>
      <c r="L3651">
        <v>-6.5915700536734456E-2</v>
      </c>
      <c r="M3651">
        <v>-0.28059833954360869</v>
      </c>
      <c r="N3651">
        <v>0.46979865771812079</v>
      </c>
      <c r="O3651">
        <v>-2.7734057912954841E-3</v>
      </c>
      <c r="P3651">
        <v>-0.45982594973795549</v>
      </c>
      <c r="Q3651">
        <v>0.64631593056373693</v>
      </c>
      <c r="R3651">
        <v>148</v>
      </c>
      <c r="S3651">
        <v>0</v>
      </c>
      <c r="T3651">
        <v>-0.7980158679028283</v>
      </c>
      <c r="U3651">
        <v>23</v>
      </c>
      <c r="V3651">
        <v>3008</v>
      </c>
      <c r="W3651">
        <v>149</v>
      </c>
    </row>
    <row r="3652" spans="1:23">
      <c r="A3652" t="s">
        <v>471</v>
      </c>
      <c r="B3652" t="str">
        <f t="shared" si="57"/>
        <v>completed_yoy_historical_new_high_12_1</v>
      </c>
      <c r="C3652" t="s">
        <v>444</v>
      </c>
      <c r="D3652" t="s">
        <v>335</v>
      </c>
      <c r="E3652">
        <v>12</v>
      </c>
      <c r="F3652">
        <v>1</v>
      </c>
      <c r="G3652">
        <v>1</v>
      </c>
      <c r="H3652" t="s">
        <v>330</v>
      </c>
      <c r="I3652" t="s">
        <v>331</v>
      </c>
      <c r="K3652">
        <v>0.8192556331307177</v>
      </c>
      <c r="L3652">
        <v>5.1412199500342932E-2</v>
      </c>
      <c r="M3652">
        <v>0.2188925591493969</v>
      </c>
      <c r="N3652">
        <v>0.53020134228187921</v>
      </c>
      <c r="O3652">
        <v>6.8102216301291832E-3</v>
      </c>
      <c r="P3652">
        <v>1.1046915775297259</v>
      </c>
      <c r="Q3652">
        <v>0.27108596015927311</v>
      </c>
      <c r="R3652">
        <v>148</v>
      </c>
      <c r="S3652">
        <v>0</v>
      </c>
      <c r="T3652">
        <v>-0.56890297234870135</v>
      </c>
      <c r="U3652">
        <v>18</v>
      </c>
      <c r="V3652">
        <v>3008</v>
      </c>
      <c r="W3652">
        <v>149</v>
      </c>
    </row>
    <row r="3653" spans="1:23">
      <c r="A3653" t="s">
        <v>471</v>
      </c>
      <c r="B3653" t="str">
        <f t="shared" si="57"/>
        <v>completed_yoy_historical_new_high_12_-1</v>
      </c>
      <c r="C3653" t="s">
        <v>444</v>
      </c>
      <c r="D3653" t="s">
        <v>335</v>
      </c>
      <c r="E3653">
        <v>12</v>
      </c>
      <c r="F3653">
        <v>-1</v>
      </c>
      <c r="G3653">
        <v>1</v>
      </c>
      <c r="H3653" t="s">
        <v>330</v>
      </c>
      <c r="I3653" t="s">
        <v>331</v>
      </c>
      <c r="K3653">
        <v>-0.71563434806300019</v>
      </c>
      <c r="L3653">
        <v>-9.998927298842164E-2</v>
      </c>
      <c r="M3653">
        <v>-0.42571428697146652</v>
      </c>
      <c r="N3653">
        <v>0.4563758389261745</v>
      </c>
      <c r="O3653">
        <v>-5.6322771178152998E-3</v>
      </c>
      <c r="P3653">
        <v>-0.92155719415688475</v>
      </c>
      <c r="Q3653">
        <v>0.35825938781258371</v>
      </c>
      <c r="R3653">
        <v>148</v>
      </c>
      <c r="S3653">
        <v>0</v>
      </c>
      <c r="T3653">
        <v>-0.83071718466331834</v>
      </c>
      <c r="U3653">
        <v>18</v>
      </c>
      <c r="V3653">
        <v>3008</v>
      </c>
      <c r="W3653">
        <v>149</v>
      </c>
    </row>
    <row r="3654" spans="1:23">
      <c r="A3654" t="s">
        <v>471</v>
      </c>
      <c r="B3654" t="str">
        <f t="shared" si="57"/>
        <v>sold_area_yoy_historical_new_high_12_1</v>
      </c>
      <c r="C3654" t="s">
        <v>346</v>
      </c>
      <c r="D3654" t="s">
        <v>335</v>
      </c>
      <c r="E3654">
        <v>12</v>
      </c>
      <c r="F3654">
        <v>1</v>
      </c>
      <c r="G3654">
        <v>-1</v>
      </c>
      <c r="H3654" t="s">
        <v>330</v>
      </c>
      <c r="I3654" t="s">
        <v>331</v>
      </c>
      <c r="K3654">
        <v>-0.50012141886710282</v>
      </c>
      <c r="L3654">
        <v>-5.6434842992576277E-2</v>
      </c>
      <c r="M3654">
        <v>-0.24023281194850471</v>
      </c>
      <c r="N3654">
        <v>0.46308724832214759</v>
      </c>
      <c r="O3654">
        <v>-1.8090989173018431E-3</v>
      </c>
      <c r="P3654">
        <v>-0.29251601555491119</v>
      </c>
      <c r="Q3654">
        <v>0.77030180049717734</v>
      </c>
      <c r="R3654">
        <v>148</v>
      </c>
      <c r="S3654">
        <v>0</v>
      </c>
      <c r="T3654">
        <v>-0.83618269217676033</v>
      </c>
      <c r="U3654">
        <v>26</v>
      </c>
      <c r="V3654">
        <v>3008</v>
      </c>
      <c r="W3654">
        <v>149</v>
      </c>
    </row>
    <row r="3655" spans="1:23">
      <c r="A3655" t="s">
        <v>471</v>
      </c>
      <c r="B3655" t="str">
        <f t="shared" si="57"/>
        <v>sold_area_yoy_historical_new_high_12_-1</v>
      </c>
      <c r="C3655" t="s">
        <v>346</v>
      </c>
      <c r="D3655" t="s">
        <v>335</v>
      </c>
      <c r="E3655">
        <v>12</v>
      </c>
      <c r="F3655">
        <v>-1</v>
      </c>
      <c r="G3655">
        <v>-1</v>
      </c>
      <c r="H3655" t="s">
        <v>330</v>
      </c>
      <c r="I3655" t="s">
        <v>331</v>
      </c>
      <c r="K3655">
        <v>3.4918945682404168E-2</v>
      </c>
      <c r="L3655">
        <v>2.879611475204991E-3</v>
      </c>
      <c r="M3655">
        <v>1.2257979739549851E-2</v>
      </c>
      <c r="N3655">
        <v>0.52348993288590606</v>
      </c>
      <c r="O3655">
        <v>3.0759648570950122E-3</v>
      </c>
      <c r="P3655">
        <v>0.49447183734486871</v>
      </c>
      <c r="Q3655">
        <v>0.62170616696451386</v>
      </c>
      <c r="R3655">
        <v>148</v>
      </c>
      <c r="S3655">
        <v>0</v>
      </c>
      <c r="T3655">
        <v>-0.76636481309196447</v>
      </c>
      <c r="U3655">
        <v>26</v>
      </c>
      <c r="V3655">
        <v>3008</v>
      </c>
      <c r="W3655">
        <v>149</v>
      </c>
    </row>
    <row r="3656" spans="1:23">
      <c r="A3656" t="s">
        <v>471</v>
      </c>
      <c r="B3656" t="str">
        <f t="shared" si="57"/>
        <v>local_gov_budget_MA12_yoy_historical_new_high_12_1</v>
      </c>
      <c r="C3656" t="s">
        <v>389</v>
      </c>
      <c r="D3656" t="s">
        <v>335</v>
      </c>
      <c r="E3656">
        <v>12</v>
      </c>
      <c r="F3656">
        <v>1</v>
      </c>
      <c r="G3656">
        <v>-1</v>
      </c>
      <c r="H3656" t="s">
        <v>460</v>
      </c>
      <c r="I3656" t="s">
        <v>331</v>
      </c>
      <c r="K3656">
        <v>-0.13344631952884181</v>
      </c>
      <c r="L3656">
        <v>-1.364576957746289E-2</v>
      </c>
      <c r="M3656">
        <v>-5.8900082003383807E-2</v>
      </c>
      <c r="N3656">
        <v>0.51538461538461533</v>
      </c>
      <c r="O3656">
        <v>1.5523284095418581E-3</v>
      </c>
      <c r="P3656">
        <v>0.24185046204427579</v>
      </c>
      <c r="Q3656">
        <v>0.80928007927985579</v>
      </c>
      <c r="R3656">
        <v>129</v>
      </c>
      <c r="S3656">
        <v>0</v>
      </c>
      <c r="T3656">
        <v>-0.69121439450061706</v>
      </c>
      <c r="U3656">
        <v>26</v>
      </c>
      <c r="V3656">
        <v>2627</v>
      </c>
      <c r="W3656">
        <v>130</v>
      </c>
    </row>
    <row r="3657" spans="1:23">
      <c r="A3657" t="s">
        <v>471</v>
      </c>
      <c r="B3657" t="str">
        <f t="shared" si="57"/>
        <v>local_gov_budget_MA12_yoy_historical_new_high_12_-1</v>
      </c>
      <c r="C3657" t="s">
        <v>389</v>
      </c>
      <c r="D3657" t="s">
        <v>335</v>
      </c>
      <c r="E3657">
        <v>12</v>
      </c>
      <c r="F3657">
        <v>-1</v>
      </c>
      <c r="G3657">
        <v>-1</v>
      </c>
      <c r="H3657" t="s">
        <v>460</v>
      </c>
      <c r="I3657" t="s">
        <v>331</v>
      </c>
      <c r="K3657">
        <v>-0.34069371104462409</v>
      </c>
      <c r="L3657">
        <v>-3.9172122161516547E-2</v>
      </c>
      <c r="M3657">
        <v>-0.1690810616772023</v>
      </c>
      <c r="N3657">
        <v>0.47692307692307689</v>
      </c>
      <c r="O3657">
        <v>-5.7742723013201732E-4</v>
      </c>
      <c r="P3657">
        <v>-9.0323537229118137E-2</v>
      </c>
      <c r="Q3657">
        <v>0.92817021108594722</v>
      </c>
      <c r="R3657">
        <v>129</v>
      </c>
      <c r="S3657">
        <v>0</v>
      </c>
      <c r="T3657">
        <v>-0.80204873496498463</v>
      </c>
      <c r="U3657">
        <v>26</v>
      </c>
      <c r="V3657">
        <v>2627</v>
      </c>
      <c r="W3657">
        <v>130</v>
      </c>
    </row>
    <row r="3658" spans="1:23">
      <c r="A3658" t="s">
        <v>471</v>
      </c>
      <c r="B3658" t="str">
        <f t="shared" si="57"/>
        <v>newstarts_area_ytd_yoy_historical_new_high_12_1</v>
      </c>
      <c r="C3658" t="s">
        <v>446</v>
      </c>
      <c r="D3658" t="s">
        <v>335</v>
      </c>
      <c r="E3658">
        <v>12</v>
      </c>
      <c r="F3658">
        <v>1</v>
      </c>
      <c r="G3658">
        <v>1</v>
      </c>
      <c r="H3658" t="s">
        <v>330</v>
      </c>
      <c r="I3658" t="s">
        <v>331</v>
      </c>
      <c r="K3658">
        <v>-7.2431699990942011E-2</v>
      </c>
      <c r="L3658">
        <v>-6.2792682316552551E-3</v>
      </c>
      <c r="M3658">
        <v>-2.6729242617277021E-2</v>
      </c>
      <c r="N3658">
        <v>0.49664429530201343</v>
      </c>
      <c r="O3658">
        <v>2.278729357592265E-3</v>
      </c>
      <c r="P3658">
        <v>0.37123333999770092</v>
      </c>
      <c r="Q3658">
        <v>0.71099462463860408</v>
      </c>
      <c r="R3658">
        <v>148</v>
      </c>
      <c r="S3658">
        <v>0</v>
      </c>
      <c r="T3658">
        <v>-0.63576486338889515</v>
      </c>
      <c r="U3658">
        <v>13</v>
      </c>
      <c r="V3658">
        <v>3008</v>
      </c>
      <c r="W3658">
        <v>149</v>
      </c>
    </row>
    <row r="3659" spans="1:23">
      <c r="A3659" t="s">
        <v>471</v>
      </c>
      <c r="B3659" t="str">
        <f t="shared" si="57"/>
        <v>newstarts_area_ytd_yoy_historical_new_high_12_-1</v>
      </c>
      <c r="C3659" t="s">
        <v>446</v>
      </c>
      <c r="D3659" t="s">
        <v>335</v>
      </c>
      <c r="E3659">
        <v>12</v>
      </c>
      <c r="F3659">
        <v>-1</v>
      </c>
      <c r="G3659">
        <v>1</v>
      </c>
      <c r="H3659" t="s">
        <v>330</v>
      </c>
      <c r="I3659" t="s">
        <v>331</v>
      </c>
      <c r="K3659">
        <v>-0.44226876430531548</v>
      </c>
      <c r="L3659">
        <v>-4.7738234888973108E-2</v>
      </c>
      <c r="M3659">
        <v>-0.20320948483061649</v>
      </c>
      <c r="N3659">
        <v>0.48993288590604028</v>
      </c>
      <c r="O3659">
        <v>-1.116577258385415E-3</v>
      </c>
      <c r="P3659">
        <v>-0.181253378213038</v>
      </c>
      <c r="Q3659">
        <v>0.85641668645101443</v>
      </c>
      <c r="R3659">
        <v>148</v>
      </c>
      <c r="S3659">
        <v>0</v>
      </c>
      <c r="T3659">
        <v>-0.72280579465445494</v>
      </c>
      <c r="U3659">
        <v>13</v>
      </c>
      <c r="V3659">
        <v>3008</v>
      </c>
      <c r="W3659">
        <v>149</v>
      </c>
    </row>
    <row r="3660" spans="1:23">
      <c r="A3660" t="s">
        <v>471</v>
      </c>
      <c r="B3660" t="str">
        <f t="shared" si="57"/>
        <v>completed_area_ytd_yoy_historical_new_high_12_1</v>
      </c>
      <c r="C3660" t="s">
        <v>447</v>
      </c>
      <c r="D3660" t="s">
        <v>335</v>
      </c>
      <c r="E3660">
        <v>12</v>
      </c>
      <c r="F3660">
        <v>1</v>
      </c>
      <c r="G3660">
        <v>1</v>
      </c>
      <c r="H3660" t="s">
        <v>330</v>
      </c>
      <c r="I3660" t="s">
        <v>331</v>
      </c>
      <c r="K3660">
        <v>-0.24002910471968061</v>
      </c>
      <c r="L3660">
        <v>-2.2732232176913669E-2</v>
      </c>
      <c r="M3660">
        <v>-9.6763811701842603E-2</v>
      </c>
      <c r="N3660">
        <v>0.51006711409395977</v>
      </c>
      <c r="O3660">
        <v>1.02722794466183E-3</v>
      </c>
      <c r="P3660">
        <v>0.16548818709661589</v>
      </c>
      <c r="Q3660">
        <v>0.86878558399866923</v>
      </c>
      <c r="R3660">
        <v>148</v>
      </c>
      <c r="S3660">
        <v>0</v>
      </c>
      <c r="T3660">
        <v>-0.71619006940004493</v>
      </c>
      <c r="U3660">
        <v>16</v>
      </c>
      <c r="V3660">
        <v>3008</v>
      </c>
      <c r="W3660">
        <v>149</v>
      </c>
    </row>
    <row r="3661" spans="1:23">
      <c r="A3661" t="s">
        <v>471</v>
      </c>
      <c r="B3661" t="str">
        <f t="shared" si="57"/>
        <v>completed_area_ytd_yoy_historical_new_high_12_-1</v>
      </c>
      <c r="C3661" t="s">
        <v>447</v>
      </c>
      <c r="D3661" t="s">
        <v>335</v>
      </c>
      <c r="E3661">
        <v>12</v>
      </c>
      <c r="F3661">
        <v>-1</v>
      </c>
      <c r="G3661">
        <v>1</v>
      </c>
      <c r="H3661" t="s">
        <v>330</v>
      </c>
      <c r="I3661" t="s">
        <v>331</v>
      </c>
      <c r="K3661">
        <v>-0.31927154399188862</v>
      </c>
      <c r="L3661">
        <v>-3.1706263914712103E-2</v>
      </c>
      <c r="M3661">
        <v>-0.13496338271293651</v>
      </c>
      <c r="N3661">
        <v>0.47651006711409388</v>
      </c>
      <c r="O3661">
        <v>3.0356105435649461E-4</v>
      </c>
      <c r="P3661">
        <v>4.832706573349857E-2</v>
      </c>
      <c r="Q3661">
        <v>0.96152073887010281</v>
      </c>
      <c r="R3661">
        <v>148</v>
      </c>
      <c r="S3661">
        <v>0</v>
      </c>
      <c r="T3661">
        <v>-0.61861974535905606</v>
      </c>
      <c r="U3661">
        <v>16</v>
      </c>
      <c r="V3661">
        <v>3008</v>
      </c>
      <c r="W3661">
        <v>149</v>
      </c>
    </row>
    <row r="3662" spans="1:23">
      <c r="A3662" t="s">
        <v>471</v>
      </c>
      <c r="B3662" t="str">
        <f t="shared" si="57"/>
        <v>sold_area_ytd_yoy_historical_new_high_12_1</v>
      </c>
      <c r="C3662" t="s">
        <v>392</v>
      </c>
      <c r="D3662" t="s">
        <v>335</v>
      </c>
      <c r="E3662">
        <v>12</v>
      </c>
      <c r="F3662">
        <v>1</v>
      </c>
      <c r="G3662">
        <v>-1</v>
      </c>
      <c r="H3662" t="s">
        <v>330</v>
      </c>
      <c r="I3662" t="s">
        <v>331</v>
      </c>
      <c r="K3662">
        <v>0.58639978189241093</v>
      </c>
      <c r="L3662">
        <v>3.9417175377041147E-2</v>
      </c>
      <c r="M3662">
        <v>0.16781252615992739</v>
      </c>
      <c r="N3662">
        <v>0.47651006711409388</v>
      </c>
      <c r="O3662">
        <v>5.8367030756995668E-3</v>
      </c>
      <c r="P3662">
        <v>0.94984304567781574</v>
      </c>
      <c r="Q3662">
        <v>0.3437404954874923</v>
      </c>
      <c r="R3662">
        <v>148</v>
      </c>
      <c r="S3662">
        <v>0</v>
      </c>
      <c r="T3662">
        <v>-0.61122889645946565</v>
      </c>
      <c r="U3662">
        <v>16</v>
      </c>
      <c r="V3662">
        <v>3008</v>
      </c>
      <c r="W3662">
        <v>149</v>
      </c>
    </row>
    <row r="3663" spans="1:23">
      <c r="A3663" t="s">
        <v>471</v>
      </c>
      <c r="B3663" t="str">
        <f t="shared" si="57"/>
        <v>sold_area_ytd_yoy_historical_new_high_12_-1</v>
      </c>
      <c r="C3663" t="s">
        <v>392</v>
      </c>
      <c r="D3663" t="s">
        <v>335</v>
      </c>
      <c r="E3663">
        <v>12</v>
      </c>
      <c r="F3663">
        <v>-1</v>
      </c>
      <c r="G3663">
        <v>-1</v>
      </c>
      <c r="H3663" t="s">
        <v>330</v>
      </c>
      <c r="I3663" t="s">
        <v>331</v>
      </c>
      <c r="K3663">
        <v>-0.67389442430574031</v>
      </c>
      <c r="L3663">
        <v>-8.9603019386428229E-2</v>
      </c>
      <c r="M3663">
        <v>-0.3814709930623697</v>
      </c>
      <c r="N3663">
        <v>0.51006711409395977</v>
      </c>
      <c r="O3663">
        <v>-4.7584341663130126E-3</v>
      </c>
      <c r="P3663">
        <v>-0.7887291726020782</v>
      </c>
      <c r="Q3663">
        <v>0.43153191999896551</v>
      </c>
      <c r="R3663">
        <v>148</v>
      </c>
      <c r="S3663">
        <v>0</v>
      </c>
      <c r="T3663">
        <v>-0.83166945180539065</v>
      </c>
      <c r="U3663">
        <v>16</v>
      </c>
      <c r="V3663">
        <v>3008</v>
      </c>
      <c r="W3663">
        <v>149</v>
      </c>
    </row>
    <row r="3664" spans="1:23">
      <c r="A3664" t="s">
        <v>471</v>
      </c>
      <c r="B3664" t="str">
        <f t="shared" si="57"/>
        <v>CN_BOND_1Y_historical_new_high_12_1</v>
      </c>
      <c r="C3664" t="s">
        <v>448</v>
      </c>
      <c r="D3664" t="s">
        <v>335</v>
      </c>
      <c r="E3664">
        <v>12</v>
      </c>
      <c r="F3664">
        <v>1</v>
      </c>
      <c r="G3664">
        <v>-1</v>
      </c>
      <c r="H3664" t="s">
        <v>330</v>
      </c>
      <c r="I3664" t="s">
        <v>331</v>
      </c>
      <c r="K3664">
        <v>-8.7909239288813334E-2</v>
      </c>
      <c r="L3664">
        <v>-7.6791320760016823E-3</v>
      </c>
      <c r="M3664">
        <v>-3.2688037850264827E-2</v>
      </c>
      <c r="N3664">
        <v>0.55033557046979864</v>
      </c>
      <c r="O3664">
        <v>2.1007498189470199E-3</v>
      </c>
      <c r="P3664">
        <v>0.34924799257740691</v>
      </c>
      <c r="Q3664">
        <v>0.72739955020396985</v>
      </c>
      <c r="R3664">
        <v>148</v>
      </c>
      <c r="S3664">
        <v>0</v>
      </c>
      <c r="T3664">
        <v>-0.61340282199915752</v>
      </c>
      <c r="U3664">
        <v>15</v>
      </c>
      <c r="V3664">
        <v>3008</v>
      </c>
      <c r="W3664">
        <v>149</v>
      </c>
    </row>
    <row r="3665" spans="1:23">
      <c r="A3665" t="s">
        <v>471</v>
      </c>
      <c r="B3665" t="str">
        <f t="shared" si="57"/>
        <v>CN_BOND_1Y_historical_new_high_12_-1</v>
      </c>
      <c r="C3665" t="s">
        <v>448</v>
      </c>
      <c r="D3665" t="s">
        <v>335</v>
      </c>
      <c r="E3665">
        <v>12</v>
      </c>
      <c r="F3665">
        <v>-1</v>
      </c>
      <c r="G3665">
        <v>-1</v>
      </c>
      <c r="H3665" t="s">
        <v>330</v>
      </c>
      <c r="I3665" t="s">
        <v>331</v>
      </c>
      <c r="K3665">
        <v>-0.43280445714427029</v>
      </c>
      <c r="L3665">
        <v>-4.6394882291619921E-2</v>
      </c>
      <c r="M3665">
        <v>-0.19749076502362811</v>
      </c>
      <c r="N3665">
        <v>0.43624161073825501</v>
      </c>
      <c r="O3665">
        <v>-1.0486378212539299E-3</v>
      </c>
      <c r="P3665">
        <v>-0.17034077311891649</v>
      </c>
      <c r="Q3665">
        <v>0.86497478554031859</v>
      </c>
      <c r="R3665">
        <v>148</v>
      </c>
      <c r="S3665">
        <v>0</v>
      </c>
      <c r="T3665">
        <v>-0.68599031478193107</v>
      </c>
      <c r="U3665">
        <v>15</v>
      </c>
      <c r="V3665">
        <v>3008</v>
      </c>
      <c r="W3665">
        <v>149</v>
      </c>
    </row>
    <row r="3666" spans="1:23">
      <c r="A3666" t="s">
        <v>471</v>
      </c>
      <c r="B3666" t="str">
        <f t="shared" si="57"/>
        <v>CN_BOND_10Y_historical_new_high_12_1</v>
      </c>
      <c r="C3666" t="s">
        <v>449</v>
      </c>
      <c r="D3666" t="s">
        <v>335</v>
      </c>
      <c r="E3666">
        <v>12</v>
      </c>
      <c r="F3666">
        <v>1</v>
      </c>
      <c r="G3666">
        <v>-1</v>
      </c>
      <c r="H3666" t="s">
        <v>330</v>
      </c>
      <c r="I3666" t="s">
        <v>331</v>
      </c>
      <c r="K3666">
        <v>-0.54291561903462071</v>
      </c>
      <c r="L3666">
        <v>-6.3483023664941518E-2</v>
      </c>
      <c r="M3666">
        <v>-0.27024068411191271</v>
      </c>
      <c r="N3666">
        <v>0.48322147651006708</v>
      </c>
      <c r="O3666">
        <v>-2.5209771679217479E-3</v>
      </c>
      <c r="P3666">
        <v>-0.41688826334989321</v>
      </c>
      <c r="Q3666">
        <v>0.6773641776692011</v>
      </c>
      <c r="R3666">
        <v>148</v>
      </c>
      <c r="S3666">
        <v>0</v>
      </c>
      <c r="T3666">
        <v>-0.7257854236806941</v>
      </c>
      <c r="U3666">
        <v>25</v>
      </c>
      <c r="V3666">
        <v>3008</v>
      </c>
      <c r="W3666">
        <v>149</v>
      </c>
    </row>
    <row r="3667" spans="1:23">
      <c r="A3667" t="s">
        <v>471</v>
      </c>
      <c r="B3667" t="str">
        <f t="shared" si="57"/>
        <v>CN_BOND_10Y_historical_new_high_12_-1</v>
      </c>
      <c r="C3667" t="s">
        <v>449</v>
      </c>
      <c r="D3667" t="s">
        <v>335</v>
      </c>
      <c r="E3667">
        <v>12</v>
      </c>
      <c r="F3667">
        <v>-1</v>
      </c>
      <c r="G3667">
        <v>-1</v>
      </c>
      <c r="H3667" t="s">
        <v>330</v>
      </c>
      <c r="I3667" t="s">
        <v>331</v>
      </c>
      <c r="K3667">
        <v>0.13181249611427079</v>
      </c>
      <c r="L3667">
        <v>1.0427234073537409E-2</v>
      </c>
      <c r="M3667">
        <v>4.4387659987656813E-2</v>
      </c>
      <c r="N3667">
        <v>0.50335570469798663</v>
      </c>
      <c r="O3667">
        <v>3.5767793633333391E-3</v>
      </c>
      <c r="P3667">
        <v>0.58391112606520879</v>
      </c>
      <c r="Q3667">
        <v>0.56016899447351143</v>
      </c>
      <c r="R3667">
        <v>148</v>
      </c>
      <c r="S3667">
        <v>0</v>
      </c>
      <c r="T3667">
        <v>-0.58918337096326556</v>
      </c>
      <c r="U3667">
        <v>25</v>
      </c>
      <c r="V3667">
        <v>3008</v>
      </c>
      <c r="W3667">
        <v>149</v>
      </c>
    </row>
    <row r="3668" spans="1:23">
      <c r="A3668" t="s">
        <v>471</v>
      </c>
      <c r="B3668" t="str">
        <f t="shared" si="57"/>
        <v>TERM_SPREAD_historical_new_high_12_1</v>
      </c>
      <c r="C3668" t="s">
        <v>450</v>
      </c>
      <c r="D3668" t="s">
        <v>335</v>
      </c>
      <c r="E3668">
        <v>12</v>
      </c>
      <c r="F3668">
        <v>1</v>
      </c>
      <c r="G3668">
        <v>1</v>
      </c>
      <c r="H3668" t="s">
        <v>330</v>
      </c>
      <c r="I3668" t="s">
        <v>331</v>
      </c>
      <c r="K3668">
        <v>0.79352480001844716</v>
      </c>
      <c r="L3668">
        <v>5.0158232146537918E-2</v>
      </c>
      <c r="M3668">
        <v>0.21355220768719521</v>
      </c>
      <c r="N3668">
        <v>0.53020134228187921</v>
      </c>
      <c r="O3668">
        <v>6.7455677848760774E-3</v>
      </c>
      <c r="P3668">
        <v>1.0907933532098151</v>
      </c>
      <c r="Q3668">
        <v>0.27713650386422772</v>
      </c>
      <c r="R3668">
        <v>148</v>
      </c>
      <c r="S3668">
        <v>0</v>
      </c>
      <c r="T3668">
        <v>-0.64648269893852206</v>
      </c>
      <c r="U3668">
        <v>23</v>
      </c>
      <c r="V3668">
        <v>3008</v>
      </c>
      <c r="W3668">
        <v>149</v>
      </c>
    </row>
    <row r="3669" spans="1:23">
      <c r="A3669" t="s">
        <v>471</v>
      </c>
      <c r="B3669" t="str">
        <f t="shared" si="57"/>
        <v>TERM_SPREAD_historical_new_high_12_-1</v>
      </c>
      <c r="C3669" t="s">
        <v>450</v>
      </c>
      <c r="D3669" t="s">
        <v>335</v>
      </c>
      <c r="E3669">
        <v>12</v>
      </c>
      <c r="F3669">
        <v>-1</v>
      </c>
      <c r="G3669">
        <v>1</v>
      </c>
      <c r="H3669" t="s">
        <v>330</v>
      </c>
      <c r="I3669" t="s">
        <v>331</v>
      </c>
      <c r="K3669">
        <v>-0.71155469154931517</v>
      </c>
      <c r="L3669">
        <v>-9.8914592968592951E-2</v>
      </c>
      <c r="M3669">
        <v>-0.42113584942968008</v>
      </c>
      <c r="N3669">
        <v>0.4563758389261745</v>
      </c>
      <c r="O3669">
        <v>-5.4725368657070747E-3</v>
      </c>
      <c r="P3669">
        <v>-0.88295083544403175</v>
      </c>
      <c r="Q3669">
        <v>0.3786947563827433</v>
      </c>
      <c r="R3669">
        <v>148</v>
      </c>
      <c r="S3669">
        <v>0</v>
      </c>
      <c r="T3669">
        <v>-0.86135908465283884</v>
      </c>
      <c r="U3669">
        <v>23</v>
      </c>
      <c r="V3669">
        <v>3008</v>
      </c>
      <c r="W3669">
        <v>149</v>
      </c>
    </row>
    <row r="3670" spans="1:23">
      <c r="A3670" t="s">
        <v>471</v>
      </c>
      <c r="B3670" t="str">
        <f t="shared" si="57"/>
        <v>US_BOND_5Y_historical_new_high_12_1</v>
      </c>
      <c r="C3670" t="s">
        <v>338</v>
      </c>
      <c r="D3670" t="s">
        <v>335</v>
      </c>
      <c r="E3670">
        <v>12</v>
      </c>
      <c r="F3670">
        <v>1</v>
      </c>
      <c r="G3670">
        <v>1</v>
      </c>
      <c r="H3670" t="s">
        <v>330</v>
      </c>
      <c r="I3670" t="s">
        <v>331</v>
      </c>
      <c r="K3670">
        <v>1.2289216739208939</v>
      </c>
      <c r="L3670">
        <v>6.9454218617399865E-2</v>
      </c>
      <c r="M3670">
        <v>0.29573949142313999</v>
      </c>
      <c r="N3670">
        <v>0.53691275167785235</v>
      </c>
      <c r="O3670">
        <v>8.1438572613116798E-3</v>
      </c>
      <c r="P3670">
        <v>1.3332524230021039</v>
      </c>
      <c r="Q3670">
        <v>0.18449752301520761</v>
      </c>
      <c r="R3670">
        <v>148</v>
      </c>
      <c r="S3670">
        <v>0</v>
      </c>
      <c r="T3670">
        <v>-0.50307951913959759</v>
      </c>
      <c r="U3670">
        <v>35</v>
      </c>
      <c r="V3670">
        <v>3008</v>
      </c>
      <c r="W3670">
        <v>149</v>
      </c>
    </row>
    <row r="3671" spans="1:23">
      <c r="A3671" t="s">
        <v>471</v>
      </c>
      <c r="B3671" t="str">
        <f t="shared" si="57"/>
        <v>US_BOND_5Y_historical_new_high_12_-1</v>
      </c>
      <c r="C3671" t="s">
        <v>338</v>
      </c>
      <c r="D3671" t="s">
        <v>335</v>
      </c>
      <c r="E3671">
        <v>12</v>
      </c>
      <c r="F3671">
        <v>-1</v>
      </c>
      <c r="G3671">
        <v>1</v>
      </c>
      <c r="H3671" t="s">
        <v>330</v>
      </c>
      <c r="I3671" t="s">
        <v>331</v>
      </c>
      <c r="K3671">
        <v>-0.76789950934200712</v>
      </c>
      <c r="L3671">
        <v>-0.1151727286797668</v>
      </c>
      <c r="M3671">
        <v>-0.49041116412526209</v>
      </c>
      <c r="N3671">
        <v>0.4563758389261745</v>
      </c>
      <c r="O3671">
        <v>-7.0127550826141801E-3</v>
      </c>
      <c r="P3671">
        <v>-1.15057197890573</v>
      </c>
      <c r="Q3671">
        <v>0.25176396614852831</v>
      </c>
      <c r="R3671">
        <v>148</v>
      </c>
      <c r="S3671">
        <v>0</v>
      </c>
      <c r="T3671">
        <v>-0.86204276334357799</v>
      </c>
      <c r="U3671">
        <v>35</v>
      </c>
      <c r="V3671">
        <v>3008</v>
      </c>
      <c r="W3671">
        <v>149</v>
      </c>
    </row>
    <row r="3672" spans="1:23">
      <c r="A3672" t="s">
        <v>471</v>
      </c>
      <c r="B3672" t="str">
        <f t="shared" si="57"/>
        <v>US_BOND_10Y_historical_new_high_12_1</v>
      </c>
      <c r="C3672" t="s">
        <v>336</v>
      </c>
      <c r="D3672" t="s">
        <v>335</v>
      </c>
      <c r="E3672">
        <v>12</v>
      </c>
      <c r="F3672">
        <v>1</v>
      </c>
      <c r="G3672">
        <v>1</v>
      </c>
      <c r="H3672" t="s">
        <v>330</v>
      </c>
      <c r="I3672" t="s">
        <v>331</v>
      </c>
      <c r="K3672">
        <v>-0.19905506898853489</v>
      </c>
      <c r="L3672">
        <v>-1.8423485501496199E-2</v>
      </c>
      <c r="M3672">
        <v>-7.8423029379793285E-2</v>
      </c>
      <c r="N3672">
        <v>0.51006711409395977</v>
      </c>
      <c r="O3672">
        <v>1.219090723674101E-3</v>
      </c>
      <c r="P3672">
        <v>0.2016997836770156</v>
      </c>
      <c r="Q3672">
        <v>0.84042839816357762</v>
      </c>
      <c r="R3672">
        <v>148</v>
      </c>
      <c r="S3672">
        <v>0</v>
      </c>
      <c r="T3672">
        <v>-0.67512429606611157</v>
      </c>
      <c r="U3672">
        <v>25</v>
      </c>
      <c r="V3672">
        <v>3008</v>
      </c>
      <c r="W3672">
        <v>149</v>
      </c>
    </row>
    <row r="3673" spans="1:23">
      <c r="A3673" t="s">
        <v>471</v>
      </c>
      <c r="B3673" t="str">
        <f t="shared" si="57"/>
        <v>US_BOND_10Y_historical_new_high_12_-1</v>
      </c>
      <c r="C3673" t="s">
        <v>336</v>
      </c>
      <c r="D3673" t="s">
        <v>335</v>
      </c>
      <c r="E3673">
        <v>12</v>
      </c>
      <c r="F3673">
        <v>-1</v>
      </c>
      <c r="G3673">
        <v>1</v>
      </c>
      <c r="H3673" t="s">
        <v>330</v>
      </c>
      <c r="I3673" t="s">
        <v>331</v>
      </c>
      <c r="K3673">
        <v>-0.35409565111802782</v>
      </c>
      <c r="L3673">
        <v>-3.5956704256916439E-2</v>
      </c>
      <c r="M3673">
        <v>-0.1530564709979387</v>
      </c>
      <c r="N3673">
        <v>0.48322147651006708</v>
      </c>
      <c r="O3673">
        <v>-2.0250069932369321E-4</v>
      </c>
      <c r="P3673">
        <v>-3.3225701086410521E-2</v>
      </c>
      <c r="Q3673">
        <v>0.97353937030716264</v>
      </c>
      <c r="R3673">
        <v>148</v>
      </c>
      <c r="S3673">
        <v>0</v>
      </c>
      <c r="T3673">
        <v>-0.71367268341400636</v>
      </c>
      <c r="U3673">
        <v>25</v>
      </c>
      <c r="V3673">
        <v>3008</v>
      </c>
      <c r="W3673">
        <v>149</v>
      </c>
    </row>
    <row r="3674" spans="1:23">
      <c r="A3674" t="s">
        <v>471</v>
      </c>
      <c r="B3674" t="str">
        <f t="shared" si="57"/>
        <v>CNY_INDEX_historical_new_high_12_1</v>
      </c>
      <c r="C3674" t="s">
        <v>388</v>
      </c>
      <c r="D3674" t="s">
        <v>335</v>
      </c>
      <c r="E3674">
        <v>12</v>
      </c>
      <c r="F3674">
        <v>1</v>
      </c>
      <c r="G3674">
        <v>-1</v>
      </c>
      <c r="H3674" t="s">
        <v>461</v>
      </c>
      <c r="I3674" t="s">
        <v>331</v>
      </c>
      <c r="K3674">
        <v>-0.39203822821243028</v>
      </c>
      <c r="L3674">
        <v>-5.9735776316921951E-2</v>
      </c>
      <c r="M3674">
        <v>-0.26365998867141138</v>
      </c>
      <c r="N3674">
        <v>0.44554455445544561</v>
      </c>
      <c r="O3674">
        <v>-2.5628033190665269E-3</v>
      </c>
      <c r="P3674">
        <v>-0.37609237023008102</v>
      </c>
      <c r="Q3674">
        <v>0.70764493624805058</v>
      </c>
      <c r="R3674">
        <v>100</v>
      </c>
      <c r="S3674">
        <v>0</v>
      </c>
      <c r="T3674">
        <v>-0.61323509927501463</v>
      </c>
      <c r="U3674">
        <v>21</v>
      </c>
      <c r="V3674">
        <v>2036</v>
      </c>
      <c r="W3674">
        <v>101</v>
      </c>
    </row>
    <row r="3675" spans="1:23">
      <c r="A3675" t="s">
        <v>471</v>
      </c>
      <c r="B3675" t="str">
        <f t="shared" si="57"/>
        <v>CNY_INDEX_historical_new_high_12_-1</v>
      </c>
      <c r="C3675" t="s">
        <v>388</v>
      </c>
      <c r="D3675" t="s">
        <v>335</v>
      </c>
      <c r="E3675">
        <v>12</v>
      </c>
      <c r="F3675">
        <v>-1</v>
      </c>
      <c r="G3675">
        <v>-1</v>
      </c>
      <c r="H3675" t="s">
        <v>461</v>
      </c>
      <c r="I3675" t="s">
        <v>331</v>
      </c>
      <c r="K3675">
        <v>8.6220917069580016E-2</v>
      </c>
      <c r="L3675">
        <v>1.0289097570506779E-2</v>
      </c>
      <c r="M3675">
        <v>4.5413712119287797E-2</v>
      </c>
      <c r="N3675">
        <v>0.54455445544554459</v>
      </c>
      <c r="O3675">
        <v>3.2437477094157431E-3</v>
      </c>
      <c r="P3675">
        <v>0.46173161196359253</v>
      </c>
      <c r="Q3675">
        <v>0.64527668090675228</v>
      </c>
      <c r="R3675">
        <v>100</v>
      </c>
      <c r="S3675">
        <v>0</v>
      </c>
      <c r="T3675">
        <v>-0.57534659421825785</v>
      </c>
      <c r="U3675">
        <v>21</v>
      </c>
      <c r="V3675">
        <v>2036</v>
      </c>
      <c r="W3675">
        <v>101</v>
      </c>
    </row>
    <row r="3676" spans="1:23">
      <c r="A3676" t="s">
        <v>471</v>
      </c>
      <c r="B3676" t="str">
        <f t="shared" si="57"/>
        <v>USD_INDEX_historical_new_high_12_1</v>
      </c>
      <c r="C3676" t="s">
        <v>452</v>
      </c>
      <c r="D3676" t="s">
        <v>335</v>
      </c>
      <c r="E3676">
        <v>12</v>
      </c>
      <c r="F3676">
        <v>1</v>
      </c>
      <c r="G3676">
        <v>1</v>
      </c>
      <c r="H3676" t="s">
        <v>330</v>
      </c>
      <c r="I3676" t="s">
        <v>331</v>
      </c>
      <c r="K3676">
        <v>-2.2955307165676061E-2</v>
      </c>
      <c r="L3676">
        <v>-1.9436427578543029E-3</v>
      </c>
      <c r="M3676">
        <v>-8.273652384518446E-3</v>
      </c>
      <c r="N3676">
        <v>0.52348993288590606</v>
      </c>
      <c r="O3676">
        <v>2.568040579810586E-3</v>
      </c>
      <c r="P3676">
        <v>0.42342274226939841</v>
      </c>
      <c r="Q3676">
        <v>0.67260153901320485</v>
      </c>
      <c r="R3676">
        <v>148</v>
      </c>
      <c r="S3676">
        <v>0</v>
      </c>
      <c r="T3676">
        <v>-0.70706247362907315</v>
      </c>
      <c r="U3676">
        <v>25</v>
      </c>
      <c r="V3676">
        <v>3008</v>
      </c>
      <c r="W3676">
        <v>149</v>
      </c>
    </row>
    <row r="3677" spans="1:23">
      <c r="A3677" t="s">
        <v>471</v>
      </c>
      <c r="B3677" t="str">
        <f t="shared" si="57"/>
        <v>USD_INDEX_historical_new_high_12_-1</v>
      </c>
      <c r="C3677" t="s">
        <v>452</v>
      </c>
      <c r="D3677" t="s">
        <v>335</v>
      </c>
      <c r="E3677">
        <v>12</v>
      </c>
      <c r="F3677">
        <v>-1</v>
      </c>
      <c r="G3677">
        <v>1</v>
      </c>
      <c r="H3677" t="s">
        <v>330</v>
      </c>
      <c r="I3677" t="s">
        <v>331</v>
      </c>
      <c r="K3677">
        <v>-0.4705116173810524</v>
      </c>
      <c r="L3677">
        <v>-5.1874925504270641E-2</v>
      </c>
      <c r="M3677">
        <v>-0.2208199523090027</v>
      </c>
      <c r="N3677">
        <v>0.46979865771812079</v>
      </c>
      <c r="O3677">
        <v>-1.543550825239028E-3</v>
      </c>
      <c r="P3677">
        <v>-0.25387536145186362</v>
      </c>
      <c r="Q3677">
        <v>0.79994420594843474</v>
      </c>
      <c r="R3677">
        <v>148</v>
      </c>
      <c r="S3677">
        <v>0</v>
      </c>
      <c r="T3677">
        <v>-0.70509416982084472</v>
      </c>
      <c r="U3677">
        <v>25</v>
      </c>
      <c r="V3677">
        <v>3008</v>
      </c>
      <c r="W3677">
        <v>149</v>
      </c>
    </row>
    <row r="3678" spans="1:23">
      <c r="A3678" t="s">
        <v>471</v>
      </c>
      <c r="B3678" t="str">
        <f t="shared" si="57"/>
        <v>DR007_historical_new_high_12_1</v>
      </c>
      <c r="C3678" t="s">
        <v>387</v>
      </c>
      <c r="D3678" t="s">
        <v>335</v>
      </c>
      <c r="E3678">
        <v>12</v>
      </c>
      <c r="F3678">
        <v>1</v>
      </c>
      <c r="G3678">
        <v>1</v>
      </c>
      <c r="H3678" t="s">
        <v>330</v>
      </c>
      <c r="I3678" t="s">
        <v>331</v>
      </c>
      <c r="K3678">
        <v>0.97849364358675728</v>
      </c>
      <c r="L3678">
        <v>5.8829198420659028E-2</v>
      </c>
      <c r="M3678">
        <v>0.25048144152816809</v>
      </c>
      <c r="N3678">
        <v>0.57046979865771807</v>
      </c>
      <c r="O3678">
        <v>7.2873106391279181E-3</v>
      </c>
      <c r="P3678">
        <v>1.208111596397017</v>
      </c>
      <c r="Q3678">
        <v>0.2289312154901498</v>
      </c>
      <c r="R3678">
        <v>148</v>
      </c>
      <c r="S3678">
        <v>0</v>
      </c>
      <c r="T3678">
        <v>-0.59981352681127098</v>
      </c>
      <c r="U3678">
        <v>15</v>
      </c>
      <c r="V3678">
        <v>3008</v>
      </c>
      <c r="W3678">
        <v>149</v>
      </c>
    </row>
    <row r="3679" spans="1:23">
      <c r="A3679" t="s">
        <v>471</v>
      </c>
      <c r="B3679" t="str">
        <f t="shared" si="57"/>
        <v>DR007_historical_new_high_12_-1</v>
      </c>
      <c r="C3679" t="s">
        <v>387</v>
      </c>
      <c r="D3679" t="s">
        <v>335</v>
      </c>
      <c r="E3679">
        <v>12</v>
      </c>
      <c r="F3679">
        <v>-1</v>
      </c>
      <c r="G3679">
        <v>1</v>
      </c>
      <c r="H3679" t="s">
        <v>330</v>
      </c>
      <c r="I3679" t="s">
        <v>331</v>
      </c>
      <c r="K3679">
        <v>-0.73852136657997458</v>
      </c>
      <c r="L3679">
        <v>-0.1062937634581549</v>
      </c>
      <c r="M3679">
        <v>-0.45257484057615499</v>
      </c>
      <c r="N3679">
        <v>0.41610738255033558</v>
      </c>
      <c r="O3679">
        <v>-6.2672925486649978E-3</v>
      </c>
      <c r="P3679">
        <v>-1.0338597823880551</v>
      </c>
      <c r="Q3679">
        <v>0.30288811816822619</v>
      </c>
      <c r="R3679">
        <v>148</v>
      </c>
      <c r="S3679">
        <v>0</v>
      </c>
      <c r="T3679">
        <v>-0.87055979512686998</v>
      </c>
      <c r="U3679">
        <v>15</v>
      </c>
      <c r="V3679">
        <v>3008</v>
      </c>
      <c r="W3679">
        <v>149</v>
      </c>
    </row>
    <row r="3680" spans="1:23">
      <c r="A3680" t="s">
        <v>471</v>
      </c>
      <c r="B3680" t="str">
        <f t="shared" si="57"/>
        <v>CREDIT_SPREAD_historical_new_high_12_1</v>
      </c>
      <c r="C3680" t="s">
        <v>453</v>
      </c>
      <c r="D3680" t="s">
        <v>335</v>
      </c>
      <c r="E3680">
        <v>12</v>
      </c>
      <c r="F3680">
        <v>1</v>
      </c>
      <c r="G3680">
        <v>1</v>
      </c>
      <c r="H3680" t="s">
        <v>462</v>
      </c>
      <c r="I3680" t="s">
        <v>331</v>
      </c>
      <c r="K3680">
        <v>-0.65022885342832382</v>
      </c>
      <c r="L3680">
        <v>-8.808163774774358E-2</v>
      </c>
      <c r="M3680">
        <v>-0.37693637893208481</v>
      </c>
      <c r="N3680">
        <v>0.43661971830985907</v>
      </c>
      <c r="O3680">
        <v>-4.6645354057253466E-3</v>
      </c>
      <c r="P3680">
        <v>-0.75290235185341392</v>
      </c>
      <c r="Q3680">
        <v>0.45276380975299141</v>
      </c>
      <c r="R3680">
        <v>141</v>
      </c>
      <c r="S3680">
        <v>0</v>
      </c>
      <c r="T3680">
        <v>-0.69790051162957301</v>
      </c>
      <c r="U3680">
        <v>11</v>
      </c>
      <c r="V3680">
        <v>2871</v>
      </c>
      <c r="W3680">
        <v>142</v>
      </c>
    </row>
    <row r="3681" spans="1:23">
      <c r="A3681" t="s">
        <v>471</v>
      </c>
      <c r="B3681" t="str">
        <f t="shared" si="57"/>
        <v>CREDIT_SPREAD_historical_new_high_12_-1</v>
      </c>
      <c r="C3681" t="s">
        <v>453</v>
      </c>
      <c r="D3681" t="s">
        <v>335</v>
      </c>
      <c r="E3681">
        <v>12</v>
      </c>
      <c r="F3681">
        <v>-1</v>
      </c>
      <c r="G3681">
        <v>1</v>
      </c>
      <c r="H3681" t="s">
        <v>462</v>
      </c>
      <c r="I3681" t="s">
        <v>331</v>
      </c>
      <c r="K3681">
        <v>0.53402142884772275</v>
      </c>
      <c r="L3681">
        <v>3.8272191751649309E-2</v>
      </c>
      <c r="M3681">
        <v>0.16378193845550579</v>
      </c>
      <c r="N3681">
        <v>0.54225352112676062</v>
      </c>
      <c r="O3681">
        <v>5.7592970302258904E-3</v>
      </c>
      <c r="P3681">
        <v>0.92058165418607474</v>
      </c>
      <c r="Q3681">
        <v>0.35884122931197487</v>
      </c>
      <c r="R3681">
        <v>141</v>
      </c>
      <c r="S3681">
        <v>0</v>
      </c>
      <c r="T3681">
        <v>-0.67949728970259138</v>
      </c>
      <c r="U3681">
        <v>11</v>
      </c>
      <c r="V3681">
        <v>2871</v>
      </c>
      <c r="W3681">
        <v>142</v>
      </c>
    </row>
    <row r="3682" spans="1:23">
      <c r="A3682" t="s">
        <v>471</v>
      </c>
      <c r="B3682" t="str">
        <f t="shared" si="57"/>
        <v>electricity_yoy_historical_new_high_24_1</v>
      </c>
      <c r="C3682" t="s">
        <v>435</v>
      </c>
      <c r="D3682" t="s">
        <v>335</v>
      </c>
      <c r="E3682">
        <v>24</v>
      </c>
      <c r="F3682">
        <v>1</v>
      </c>
      <c r="G3682">
        <v>-1</v>
      </c>
      <c r="H3682" t="s">
        <v>330</v>
      </c>
      <c r="I3682" t="s">
        <v>331</v>
      </c>
      <c r="K3682">
        <v>0.69028575088949062</v>
      </c>
      <c r="L3682">
        <v>4.4955325594552058E-2</v>
      </c>
      <c r="M3682">
        <v>0.19139542803729881</v>
      </c>
      <c r="N3682">
        <v>0.51006711409395977</v>
      </c>
      <c r="O3682">
        <v>6.2341412591317468E-3</v>
      </c>
      <c r="P3682">
        <v>1.026834861818994</v>
      </c>
      <c r="Q3682">
        <v>0.30617354541336628</v>
      </c>
      <c r="R3682">
        <v>148</v>
      </c>
      <c r="S3682">
        <v>0</v>
      </c>
      <c r="T3682">
        <v>-0.59075210333297323</v>
      </c>
      <c r="U3682">
        <v>17</v>
      </c>
      <c r="V3682">
        <v>3008</v>
      </c>
      <c r="W3682">
        <v>149</v>
      </c>
    </row>
    <row r="3683" spans="1:23">
      <c r="A3683" t="s">
        <v>471</v>
      </c>
      <c r="B3683" t="str">
        <f t="shared" si="57"/>
        <v>electricity_yoy_historical_new_high_24_-1</v>
      </c>
      <c r="C3683" t="s">
        <v>435</v>
      </c>
      <c r="D3683" t="s">
        <v>335</v>
      </c>
      <c r="E3683">
        <v>24</v>
      </c>
      <c r="F3683">
        <v>-1</v>
      </c>
      <c r="G3683">
        <v>-1</v>
      </c>
      <c r="H3683" t="s">
        <v>330</v>
      </c>
      <c r="I3683" t="s">
        <v>331</v>
      </c>
      <c r="K3683">
        <v>-0.69393706721893889</v>
      </c>
      <c r="L3683">
        <v>-9.442802492753799E-2</v>
      </c>
      <c r="M3683">
        <v>-0.40202338678897359</v>
      </c>
      <c r="N3683">
        <v>0.47651006711409388</v>
      </c>
      <c r="O3683">
        <v>-5.2118856497629347E-3</v>
      </c>
      <c r="P3683">
        <v>-0.86334514990892441</v>
      </c>
      <c r="Q3683">
        <v>0.38934466350900038</v>
      </c>
      <c r="R3683">
        <v>148</v>
      </c>
      <c r="S3683">
        <v>0</v>
      </c>
      <c r="T3683">
        <v>-0.82600229444736095</v>
      </c>
      <c r="U3683">
        <v>17</v>
      </c>
      <c r="V3683">
        <v>3008</v>
      </c>
      <c r="W3683">
        <v>149</v>
      </c>
    </row>
    <row r="3684" spans="1:23">
      <c r="A3684" t="s">
        <v>471</v>
      </c>
      <c r="B3684" t="str">
        <f t="shared" si="57"/>
        <v>electricity_ytd_yoy_historical_new_high_24_1</v>
      </c>
      <c r="C3684" t="s">
        <v>436</v>
      </c>
      <c r="D3684" t="s">
        <v>335</v>
      </c>
      <c r="E3684">
        <v>24</v>
      </c>
      <c r="F3684">
        <v>1</v>
      </c>
      <c r="G3684">
        <v>-1</v>
      </c>
      <c r="H3684" t="s">
        <v>330</v>
      </c>
      <c r="I3684" t="s">
        <v>331</v>
      </c>
      <c r="K3684">
        <v>0.18065337220013561</v>
      </c>
      <c r="L3684">
        <v>1.400984166480823E-2</v>
      </c>
      <c r="M3684">
        <v>5.9639038279043481E-2</v>
      </c>
      <c r="N3684">
        <v>0.52348993288590606</v>
      </c>
      <c r="O3684">
        <v>3.83504055803339E-3</v>
      </c>
      <c r="P3684">
        <v>0.6327451140186231</v>
      </c>
      <c r="Q3684">
        <v>0.52787650910082196</v>
      </c>
      <c r="R3684">
        <v>148</v>
      </c>
      <c r="S3684">
        <v>0</v>
      </c>
      <c r="T3684">
        <v>-0.64508077807630848</v>
      </c>
      <c r="U3684">
        <v>11</v>
      </c>
      <c r="V3684">
        <v>3008</v>
      </c>
      <c r="W3684">
        <v>149</v>
      </c>
    </row>
    <row r="3685" spans="1:23">
      <c r="A3685" t="s">
        <v>471</v>
      </c>
      <c r="B3685" t="str">
        <f t="shared" si="57"/>
        <v>electricity_ytd_yoy_historical_new_high_24_-1</v>
      </c>
      <c r="C3685" t="s">
        <v>436</v>
      </c>
      <c r="D3685" t="s">
        <v>335</v>
      </c>
      <c r="E3685">
        <v>24</v>
      </c>
      <c r="F3685">
        <v>-1</v>
      </c>
      <c r="G3685">
        <v>-1</v>
      </c>
      <c r="H3685" t="s">
        <v>330</v>
      </c>
      <c r="I3685" t="s">
        <v>331</v>
      </c>
      <c r="K3685">
        <v>-0.56182413370723172</v>
      </c>
      <c r="L3685">
        <v>-6.6791840493842569E-2</v>
      </c>
      <c r="M3685">
        <v>-0.28432877595940831</v>
      </c>
      <c r="N3685">
        <v>0.46308724832214759</v>
      </c>
      <c r="O3685">
        <v>-2.783063718894994E-3</v>
      </c>
      <c r="P3685">
        <v>-0.45577899871872779</v>
      </c>
      <c r="Q3685">
        <v>0.64921693698679017</v>
      </c>
      <c r="R3685">
        <v>148</v>
      </c>
      <c r="S3685">
        <v>0</v>
      </c>
      <c r="T3685">
        <v>-0.79130591888269297</v>
      </c>
      <c r="U3685">
        <v>11</v>
      </c>
      <c r="V3685">
        <v>3008</v>
      </c>
      <c r="W3685">
        <v>149</v>
      </c>
    </row>
    <row r="3686" spans="1:23">
      <c r="A3686" t="s">
        <v>471</v>
      </c>
      <c r="B3686" t="str">
        <f t="shared" si="57"/>
        <v>industrial_value_added_yoy_historical_new_high_24_1</v>
      </c>
      <c r="C3686" t="s">
        <v>437</v>
      </c>
      <c r="D3686" t="s">
        <v>335</v>
      </c>
      <c r="E3686">
        <v>24</v>
      </c>
      <c r="F3686">
        <v>1</v>
      </c>
      <c r="G3686">
        <v>-1</v>
      </c>
      <c r="H3686" t="s">
        <v>330</v>
      </c>
      <c r="I3686" t="s">
        <v>331</v>
      </c>
      <c r="K3686">
        <v>0.25783622504171572</v>
      </c>
      <c r="L3686">
        <v>1.940361133976443E-2</v>
      </c>
      <c r="M3686">
        <v>8.2601378944183568E-2</v>
      </c>
      <c r="N3686">
        <v>0.51006711409395977</v>
      </c>
      <c r="O3686">
        <v>4.356657064266945E-3</v>
      </c>
      <c r="P3686">
        <v>0.70590439044118936</v>
      </c>
      <c r="Q3686">
        <v>0.48135727426465308</v>
      </c>
      <c r="R3686">
        <v>148</v>
      </c>
      <c r="S3686">
        <v>0</v>
      </c>
      <c r="T3686">
        <v>-0.68029112498942046</v>
      </c>
      <c r="U3686">
        <v>8</v>
      </c>
      <c r="V3686">
        <v>3008</v>
      </c>
      <c r="W3686">
        <v>149</v>
      </c>
    </row>
    <row r="3687" spans="1:23">
      <c r="A3687" t="s">
        <v>471</v>
      </c>
      <c r="B3687" t="str">
        <f t="shared" si="57"/>
        <v>industrial_value_added_yoy_historical_new_high_24_-1</v>
      </c>
      <c r="C3687" t="s">
        <v>437</v>
      </c>
      <c r="D3687" t="s">
        <v>335</v>
      </c>
      <c r="E3687">
        <v>24</v>
      </c>
      <c r="F3687">
        <v>-1</v>
      </c>
      <c r="G3687">
        <v>-1</v>
      </c>
      <c r="H3687" t="s">
        <v>330</v>
      </c>
      <c r="I3687" t="s">
        <v>331</v>
      </c>
      <c r="K3687">
        <v>-0.58871130926594306</v>
      </c>
      <c r="L3687">
        <v>-7.172954114074348E-2</v>
      </c>
      <c r="M3687">
        <v>-0.30535341620231049</v>
      </c>
      <c r="N3687">
        <v>0.47651006711409388</v>
      </c>
      <c r="O3687">
        <v>-3.1240156544732108E-3</v>
      </c>
      <c r="P3687">
        <v>-0.50454950970131984</v>
      </c>
      <c r="Q3687">
        <v>0.61462565672815483</v>
      </c>
      <c r="R3687">
        <v>148</v>
      </c>
      <c r="S3687">
        <v>0</v>
      </c>
      <c r="T3687">
        <v>-0.80240415262939968</v>
      </c>
      <c r="U3687">
        <v>8</v>
      </c>
      <c r="V3687">
        <v>3008</v>
      </c>
      <c r="W3687">
        <v>149</v>
      </c>
    </row>
    <row r="3688" spans="1:23">
      <c r="A3688" t="s">
        <v>471</v>
      </c>
      <c r="B3688" t="str">
        <f t="shared" si="57"/>
        <v>fixedasset_investment_yoy_historical_new_high_24_1</v>
      </c>
      <c r="C3688" t="s">
        <v>344</v>
      </c>
      <c r="D3688" t="s">
        <v>335</v>
      </c>
      <c r="E3688">
        <v>24</v>
      </c>
      <c r="F3688">
        <v>1</v>
      </c>
      <c r="G3688">
        <v>1</v>
      </c>
      <c r="H3688" t="s">
        <v>330</v>
      </c>
      <c r="I3688" t="s">
        <v>331</v>
      </c>
      <c r="K3688">
        <v>0.36068053445494569</v>
      </c>
      <c r="L3688">
        <v>2.6137683432472691E-2</v>
      </c>
      <c r="M3688">
        <v>0.1112710207755063</v>
      </c>
      <c r="N3688">
        <v>0.49664429530201343</v>
      </c>
      <c r="O3688">
        <v>4.8057234889534233E-3</v>
      </c>
      <c r="P3688">
        <v>0.78784623386191355</v>
      </c>
      <c r="Q3688">
        <v>0.43204664462067111</v>
      </c>
      <c r="R3688">
        <v>148</v>
      </c>
      <c r="S3688">
        <v>0</v>
      </c>
      <c r="T3688">
        <v>-0.64917675566740374</v>
      </c>
      <c r="U3688">
        <v>11</v>
      </c>
      <c r="V3688">
        <v>3008</v>
      </c>
      <c r="W3688">
        <v>149</v>
      </c>
    </row>
    <row r="3689" spans="1:23">
      <c r="A3689" t="s">
        <v>471</v>
      </c>
      <c r="B3689" t="str">
        <f t="shared" si="57"/>
        <v>fixedasset_investment_yoy_historical_new_high_24_-1</v>
      </c>
      <c r="C3689" t="s">
        <v>344</v>
      </c>
      <c r="D3689" t="s">
        <v>335</v>
      </c>
      <c r="E3689">
        <v>24</v>
      </c>
      <c r="F3689">
        <v>-1</v>
      </c>
      <c r="G3689">
        <v>1</v>
      </c>
      <c r="H3689" t="s">
        <v>330</v>
      </c>
      <c r="I3689" t="s">
        <v>331</v>
      </c>
      <c r="K3689">
        <v>-0.61979774013412692</v>
      </c>
      <c r="L3689">
        <v>-7.7821355419096405E-2</v>
      </c>
      <c r="M3689">
        <v>-0.33129415152600428</v>
      </c>
      <c r="N3689">
        <v>0.48993288590604028</v>
      </c>
      <c r="O3689">
        <v>-3.720265558301474E-3</v>
      </c>
      <c r="P3689">
        <v>-0.61021614695389137</v>
      </c>
      <c r="Q3689">
        <v>0.54265448263904625</v>
      </c>
      <c r="R3689">
        <v>148</v>
      </c>
      <c r="S3689">
        <v>0</v>
      </c>
      <c r="T3689">
        <v>-0.82855646309054476</v>
      </c>
      <c r="U3689">
        <v>11</v>
      </c>
      <c r="V3689">
        <v>3008</v>
      </c>
      <c r="W3689">
        <v>149</v>
      </c>
    </row>
    <row r="3690" spans="1:23">
      <c r="A3690" t="s">
        <v>471</v>
      </c>
      <c r="B3690" t="str">
        <f t="shared" si="57"/>
        <v>fixedasset_investment_ytd_yoy_historical_new_high_24_1</v>
      </c>
      <c r="C3690" t="s">
        <v>390</v>
      </c>
      <c r="D3690" t="s">
        <v>335</v>
      </c>
      <c r="E3690">
        <v>24</v>
      </c>
      <c r="F3690">
        <v>1</v>
      </c>
      <c r="G3690">
        <v>-1</v>
      </c>
      <c r="H3690" t="s">
        <v>330</v>
      </c>
      <c r="I3690" t="s">
        <v>331</v>
      </c>
      <c r="K3690">
        <v>1.8624117891544278E-2</v>
      </c>
      <c r="L3690">
        <v>1.547109368871258E-3</v>
      </c>
      <c r="M3690">
        <v>6.5857433541106113E-3</v>
      </c>
      <c r="N3690">
        <v>0.49664429530201343</v>
      </c>
      <c r="O3690">
        <v>2.9233573641144488E-3</v>
      </c>
      <c r="P3690">
        <v>0.47484128067141768</v>
      </c>
      <c r="Q3690">
        <v>0.63560005099829653</v>
      </c>
      <c r="R3690">
        <v>148</v>
      </c>
      <c r="S3690">
        <v>0</v>
      </c>
      <c r="T3690">
        <v>-0.68029112498942101</v>
      </c>
      <c r="U3690">
        <v>3</v>
      </c>
      <c r="V3690">
        <v>3008</v>
      </c>
      <c r="W3690">
        <v>149</v>
      </c>
    </row>
    <row r="3691" spans="1:23">
      <c r="A3691" t="s">
        <v>471</v>
      </c>
      <c r="B3691" t="str">
        <f t="shared" si="57"/>
        <v>fixedasset_investment_ytd_yoy_historical_new_high_24_-1</v>
      </c>
      <c r="C3691" t="s">
        <v>390</v>
      </c>
      <c r="D3691" t="s">
        <v>335</v>
      </c>
      <c r="E3691">
        <v>24</v>
      </c>
      <c r="F3691">
        <v>-1</v>
      </c>
      <c r="G3691">
        <v>-1</v>
      </c>
      <c r="H3691" t="s">
        <v>330</v>
      </c>
      <c r="I3691" t="s">
        <v>331</v>
      </c>
      <c r="K3691">
        <v>-0.49212491136955783</v>
      </c>
      <c r="L3691">
        <v>-5.5179482613205037E-2</v>
      </c>
      <c r="M3691">
        <v>-0.23488831379019151</v>
      </c>
      <c r="N3691">
        <v>0.48993288590604028</v>
      </c>
      <c r="O3691">
        <v>-1.7264141262417201E-3</v>
      </c>
      <c r="P3691">
        <v>-0.27947938067551342</v>
      </c>
      <c r="Q3691">
        <v>0.78026715073886632</v>
      </c>
      <c r="R3691">
        <v>148</v>
      </c>
      <c r="S3691">
        <v>0</v>
      </c>
      <c r="T3691">
        <v>-0.77844123054953152</v>
      </c>
      <c r="U3691">
        <v>3</v>
      </c>
      <c r="V3691">
        <v>3008</v>
      </c>
      <c r="W3691">
        <v>149</v>
      </c>
    </row>
    <row r="3692" spans="1:23">
      <c r="A3692" t="s">
        <v>471</v>
      </c>
      <c r="B3692" t="str">
        <f t="shared" si="57"/>
        <v>pmi_manufacturing_historical_new_high_24_1</v>
      </c>
      <c r="C3692" t="s">
        <v>347</v>
      </c>
      <c r="D3692" t="s">
        <v>335</v>
      </c>
      <c r="E3692">
        <v>24</v>
      </c>
      <c r="F3692">
        <v>1</v>
      </c>
      <c r="G3692">
        <v>1</v>
      </c>
      <c r="H3692" t="s">
        <v>330</v>
      </c>
      <c r="I3692" t="s">
        <v>331</v>
      </c>
      <c r="K3692">
        <v>0.55860806497757376</v>
      </c>
      <c r="L3692">
        <v>3.7879282593566543E-2</v>
      </c>
      <c r="M3692">
        <v>0.1612641271651285</v>
      </c>
      <c r="N3692">
        <v>0.53020134228187921</v>
      </c>
      <c r="O3692">
        <v>5.7264162799470098E-3</v>
      </c>
      <c r="P3692">
        <v>0.93908298174574911</v>
      </c>
      <c r="Q3692">
        <v>0.34921821843193501</v>
      </c>
      <c r="R3692">
        <v>148</v>
      </c>
      <c r="S3692">
        <v>0</v>
      </c>
      <c r="T3692">
        <v>-0.59981352681127098</v>
      </c>
      <c r="U3692">
        <v>15</v>
      </c>
      <c r="V3692">
        <v>3008</v>
      </c>
      <c r="W3692">
        <v>149</v>
      </c>
    </row>
    <row r="3693" spans="1:23">
      <c r="A3693" t="s">
        <v>471</v>
      </c>
      <c r="B3693" t="str">
        <f t="shared" si="57"/>
        <v>pmi_manufacturing_historical_new_high_24_-1</v>
      </c>
      <c r="C3693" t="s">
        <v>347</v>
      </c>
      <c r="D3693" t="s">
        <v>335</v>
      </c>
      <c r="E3693">
        <v>24</v>
      </c>
      <c r="F3693">
        <v>-1</v>
      </c>
      <c r="G3693">
        <v>1</v>
      </c>
      <c r="H3693" t="s">
        <v>330</v>
      </c>
      <c r="I3693" t="s">
        <v>331</v>
      </c>
      <c r="K3693">
        <v>-0.66807959885494317</v>
      </c>
      <c r="L3693">
        <v>-8.8254025365577693E-2</v>
      </c>
      <c r="M3693">
        <v>-0.3757253938015766</v>
      </c>
      <c r="N3693">
        <v>0.4563758389261745</v>
      </c>
      <c r="O3693">
        <v>-4.6388204134179241E-3</v>
      </c>
      <c r="P3693">
        <v>-0.7614474916382824</v>
      </c>
      <c r="Q3693">
        <v>0.44760144084272541</v>
      </c>
      <c r="R3693">
        <v>148</v>
      </c>
      <c r="S3693">
        <v>0</v>
      </c>
      <c r="T3693">
        <v>-0.82918913350727819</v>
      </c>
      <c r="U3693">
        <v>15</v>
      </c>
      <c r="V3693">
        <v>3008</v>
      </c>
      <c r="W3693">
        <v>149</v>
      </c>
    </row>
    <row r="3694" spans="1:23">
      <c r="A3694" t="s">
        <v>471</v>
      </c>
      <c r="B3694" t="str">
        <f t="shared" si="57"/>
        <v>pmi_manufacturing_neworder_historical_new_high_24_1</v>
      </c>
      <c r="C3694" t="s">
        <v>424</v>
      </c>
      <c r="D3694" t="s">
        <v>335</v>
      </c>
      <c r="E3694">
        <v>24</v>
      </c>
      <c r="F3694">
        <v>1</v>
      </c>
      <c r="G3694">
        <v>1</v>
      </c>
      <c r="H3694" t="s">
        <v>330</v>
      </c>
      <c r="I3694" t="s">
        <v>331</v>
      </c>
      <c r="K3694">
        <v>0.94219922878285223</v>
      </c>
      <c r="L3694">
        <v>5.7188112878272968E-2</v>
      </c>
      <c r="M3694">
        <v>0.2434918198548906</v>
      </c>
      <c r="N3694">
        <v>0.5436241610738255</v>
      </c>
      <c r="O3694">
        <v>7.1968097414726283E-3</v>
      </c>
      <c r="P3694">
        <v>1.1847286935533861</v>
      </c>
      <c r="Q3694">
        <v>0.23802372030788019</v>
      </c>
      <c r="R3694">
        <v>148</v>
      </c>
      <c r="S3694">
        <v>0</v>
      </c>
      <c r="T3694">
        <v>-0.59981352681127209</v>
      </c>
      <c r="U3694">
        <v>15</v>
      </c>
      <c r="V3694">
        <v>3008</v>
      </c>
      <c r="W3694">
        <v>149</v>
      </c>
    </row>
    <row r="3695" spans="1:23">
      <c r="A3695" t="s">
        <v>471</v>
      </c>
      <c r="B3695" t="str">
        <f t="shared" si="57"/>
        <v>pmi_manufacturing_neworder_historical_new_high_24_-1</v>
      </c>
      <c r="C3695" t="s">
        <v>424</v>
      </c>
      <c r="D3695" t="s">
        <v>335</v>
      </c>
      <c r="E3695">
        <v>24</v>
      </c>
      <c r="F3695">
        <v>-1</v>
      </c>
      <c r="G3695">
        <v>1</v>
      </c>
      <c r="H3695" t="s">
        <v>330</v>
      </c>
      <c r="I3695" t="s">
        <v>331</v>
      </c>
      <c r="K3695">
        <v>-0.73363504295103632</v>
      </c>
      <c r="L3695">
        <v>-0.10490645275529779</v>
      </c>
      <c r="M3695">
        <v>-0.44666385740476561</v>
      </c>
      <c r="N3695">
        <v>0.44295302013422821</v>
      </c>
      <c r="O3695">
        <v>-6.111116431072974E-3</v>
      </c>
      <c r="P3695">
        <v>-1.0033278487294131</v>
      </c>
      <c r="Q3695">
        <v>0.31734029261965307</v>
      </c>
      <c r="R3695">
        <v>148</v>
      </c>
      <c r="S3695">
        <v>0</v>
      </c>
      <c r="T3695">
        <v>-0.86292487909790616</v>
      </c>
      <c r="U3695">
        <v>15</v>
      </c>
      <c r="V3695">
        <v>3008</v>
      </c>
      <c r="W3695">
        <v>149</v>
      </c>
    </row>
    <row r="3696" spans="1:23">
      <c r="A3696" t="s">
        <v>471</v>
      </c>
      <c r="B3696" t="str">
        <f t="shared" si="57"/>
        <v>pmi_nonmanufacturing_historical_new_high_24_1</v>
      </c>
      <c r="C3696" t="s">
        <v>342</v>
      </c>
      <c r="D3696" t="s">
        <v>335</v>
      </c>
      <c r="E3696">
        <v>24</v>
      </c>
      <c r="F3696">
        <v>1</v>
      </c>
      <c r="G3696">
        <v>-1</v>
      </c>
      <c r="H3696" t="s">
        <v>330</v>
      </c>
      <c r="I3696" t="s">
        <v>331</v>
      </c>
      <c r="K3696">
        <v>-0.1174615289806774</v>
      </c>
      <c r="L3696">
        <v>-1.04135282450063E-2</v>
      </c>
      <c r="M3696">
        <v>-4.4327477853998293E-2</v>
      </c>
      <c r="N3696">
        <v>0.51677852348993292</v>
      </c>
      <c r="O3696">
        <v>1.9222138489025529E-3</v>
      </c>
      <c r="P3696">
        <v>0.31643177211076878</v>
      </c>
      <c r="Q3696">
        <v>0.75212066556406165</v>
      </c>
      <c r="R3696">
        <v>148</v>
      </c>
      <c r="S3696">
        <v>0</v>
      </c>
      <c r="T3696">
        <v>-0.71306372817231201</v>
      </c>
      <c r="U3696">
        <v>11</v>
      </c>
      <c r="V3696">
        <v>3008</v>
      </c>
      <c r="W3696">
        <v>149</v>
      </c>
    </row>
    <row r="3697" spans="1:23">
      <c r="A3697" t="s">
        <v>471</v>
      </c>
      <c r="B3697" t="str">
        <f t="shared" si="57"/>
        <v>pmi_nonmanufacturing_historical_new_high_24_-1</v>
      </c>
      <c r="C3697" t="s">
        <v>342</v>
      </c>
      <c r="D3697" t="s">
        <v>335</v>
      </c>
      <c r="E3697">
        <v>24</v>
      </c>
      <c r="F3697">
        <v>-1</v>
      </c>
      <c r="G3697">
        <v>-1</v>
      </c>
      <c r="H3697" t="s">
        <v>330</v>
      </c>
      <c r="I3697" t="s">
        <v>331</v>
      </c>
      <c r="K3697">
        <v>-0.41381160012462648</v>
      </c>
      <c r="L3697">
        <v>-4.3759908739505297E-2</v>
      </c>
      <c r="M3697">
        <v>-0.18627369513052441</v>
      </c>
      <c r="N3697">
        <v>0.46979865771812079</v>
      </c>
      <c r="O3697">
        <v>-7.8105329122287858E-4</v>
      </c>
      <c r="P3697">
        <v>-0.12595360237268891</v>
      </c>
      <c r="Q3697">
        <v>0.89993959272465629</v>
      </c>
      <c r="R3697">
        <v>148</v>
      </c>
      <c r="S3697">
        <v>0</v>
      </c>
      <c r="T3697">
        <v>-0.76363359510751661</v>
      </c>
      <c r="U3697">
        <v>11</v>
      </c>
      <c r="V3697">
        <v>3008</v>
      </c>
      <c r="W3697">
        <v>149</v>
      </c>
    </row>
    <row r="3698" spans="1:23">
      <c r="A3698" t="s">
        <v>471</v>
      </c>
      <c r="B3698" t="str">
        <f t="shared" si="57"/>
        <v>export_yoy_historical_new_high_24_1</v>
      </c>
      <c r="C3698" t="s">
        <v>438</v>
      </c>
      <c r="D3698" t="s">
        <v>335</v>
      </c>
      <c r="E3698">
        <v>24</v>
      </c>
      <c r="F3698">
        <v>1</v>
      </c>
      <c r="G3698">
        <v>-1</v>
      </c>
      <c r="H3698" t="s">
        <v>330</v>
      </c>
      <c r="I3698" t="s">
        <v>331</v>
      </c>
      <c r="K3698">
        <v>0.1239634634224807</v>
      </c>
      <c r="L3698">
        <v>9.8383184418491254E-3</v>
      </c>
      <c r="M3698">
        <v>4.1880630863857411E-2</v>
      </c>
      <c r="N3698">
        <v>0.50335570469798663</v>
      </c>
      <c r="O3698">
        <v>3.5768269537649442E-3</v>
      </c>
      <c r="P3698">
        <v>0.58182209499404092</v>
      </c>
      <c r="Q3698">
        <v>0.56157169762620818</v>
      </c>
      <c r="R3698">
        <v>148</v>
      </c>
      <c r="S3698">
        <v>0</v>
      </c>
      <c r="T3698">
        <v>-0.6487346928469867</v>
      </c>
      <c r="U3698">
        <v>13</v>
      </c>
      <c r="V3698">
        <v>3008</v>
      </c>
      <c r="W3698">
        <v>149</v>
      </c>
    </row>
    <row r="3699" spans="1:23">
      <c r="A3699" t="s">
        <v>471</v>
      </c>
      <c r="B3699" t="str">
        <f t="shared" si="57"/>
        <v>export_yoy_historical_new_high_24_-1</v>
      </c>
      <c r="C3699" t="s">
        <v>438</v>
      </c>
      <c r="D3699" t="s">
        <v>335</v>
      </c>
      <c r="E3699">
        <v>24</v>
      </c>
      <c r="F3699">
        <v>-1</v>
      </c>
      <c r="G3699">
        <v>-1</v>
      </c>
      <c r="H3699" t="s">
        <v>330</v>
      </c>
      <c r="I3699" t="s">
        <v>331</v>
      </c>
      <c r="K3699">
        <v>-0.53972363783072752</v>
      </c>
      <c r="L3699">
        <v>-6.2936867437124233E-2</v>
      </c>
      <c r="M3699">
        <v>-0.26791526706939139</v>
      </c>
      <c r="N3699">
        <v>0.48322147651006708</v>
      </c>
      <c r="O3699">
        <v>-2.3970494772236452E-3</v>
      </c>
      <c r="P3699">
        <v>-0.38883571855697407</v>
      </c>
      <c r="Q3699">
        <v>0.69795651163588857</v>
      </c>
      <c r="R3699">
        <v>148</v>
      </c>
      <c r="S3699">
        <v>0</v>
      </c>
      <c r="T3699">
        <v>-0.76945118568000748</v>
      </c>
      <c r="U3699">
        <v>13</v>
      </c>
      <c r="V3699">
        <v>3008</v>
      </c>
      <c r="W3699">
        <v>149</v>
      </c>
    </row>
    <row r="3700" spans="1:23">
      <c r="A3700" t="s">
        <v>471</v>
      </c>
      <c r="B3700" t="str">
        <f t="shared" si="57"/>
        <v>trade_balance_yoy_historical_new_high_24_1</v>
      </c>
      <c r="C3700" t="s">
        <v>439</v>
      </c>
      <c r="D3700" t="s">
        <v>335</v>
      </c>
      <c r="E3700">
        <v>24</v>
      </c>
      <c r="F3700">
        <v>1</v>
      </c>
      <c r="G3700">
        <v>1</v>
      </c>
      <c r="H3700" t="s">
        <v>330</v>
      </c>
      <c r="I3700" t="s">
        <v>331</v>
      </c>
      <c r="K3700">
        <v>-7.6441246021900833E-2</v>
      </c>
      <c r="L3700">
        <v>-6.6398451352097654E-3</v>
      </c>
      <c r="M3700">
        <v>-2.826411072357593E-2</v>
      </c>
      <c r="N3700">
        <v>0.47651006711409388</v>
      </c>
      <c r="O3700">
        <v>2.308386976182224E-3</v>
      </c>
      <c r="P3700">
        <v>0.37176932933610429</v>
      </c>
      <c r="Q3700">
        <v>0.71059632952535412</v>
      </c>
      <c r="R3700">
        <v>148</v>
      </c>
      <c r="S3700">
        <v>0</v>
      </c>
      <c r="T3700">
        <v>-0.68956684959487724</v>
      </c>
      <c r="U3700">
        <v>11</v>
      </c>
      <c r="V3700">
        <v>3008</v>
      </c>
      <c r="W3700">
        <v>149</v>
      </c>
    </row>
    <row r="3701" spans="1:23">
      <c r="A3701" t="s">
        <v>471</v>
      </c>
      <c r="B3701" t="str">
        <f t="shared" si="57"/>
        <v>trade_balance_yoy_historical_new_high_24_-1</v>
      </c>
      <c r="C3701" t="s">
        <v>439</v>
      </c>
      <c r="D3701" t="s">
        <v>335</v>
      </c>
      <c r="E3701">
        <v>24</v>
      </c>
      <c r="F3701">
        <v>-1</v>
      </c>
      <c r="G3701">
        <v>1</v>
      </c>
      <c r="H3701" t="s">
        <v>330</v>
      </c>
      <c r="I3701" t="s">
        <v>331</v>
      </c>
      <c r="K3701">
        <v>-0.43984742505343682</v>
      </c>
      <c r="L3701">
        <v>-4.7392576169971827E-2</v>
      </c>
      <c r="M3701">
        <v>-0.20173799133362949</v>
      </c>
      <c r="N3701">
        <v>0.51006711409395977</v>
      </c>
      <c r="O3701">
        <v>-1.022693591089395E-3</v>
      </c>
      <c r="P3701">
        <v>-0.1643112788775461</v>
      </c>
      <c r="Q3701">
        <v>0.86971029288616564</v>
      </c>
      <c r="R3701">
        <v>148</v>
      </c>
      <c r="S3701">
        <v>0</v>
      </c>
      <c r="T3701">
        <v>-0.77638878916588516</v>
      </c>
      <c r="U3701">
        <v>11</v>
      </c>
      <c r="V3701">
        <v>3008</v>
      </c>
      <c r="W3701">
        <v>149</v>
      </c>
    </row>
    <row r="3702" spans="1:23">
      <c r="A3702" t="s">
        <v>471</v>
      </c>
      <c r="B3702" t="str">
        <f t="shared" si="57"/>
        <v>CPI_historical_new_high_24_1</v>
      </c>
      <c r="C3702" t="s">
        <v>386</v>
      </c>
      <c r="D3702" t="s">
        <v>335</v>
      </c>
      <c r="E3702">
        <v>24</v>
      </c>
      <c r="F3702">
        <v>1</v>
      </c>
      <c r="G3702">
        <v>-1</v>
      </c>
      <c r="H3702" t="s">
        <v>330</v>
      </c>
      <c r="I3702" t="s">
        <v>331</v>
      </c>
      <c r="K3702">
        <v>0.1521054854099477</v>
      </c>
      <c r="L3702">
        <v>1.19326552582053E-2</v>
      </c>
      <c r="M3702">
        <v>5.0796280530416189E-2</v>
      </c>
      <c r="N3702">
        <v>0.49664429530201343</v>
      </c>
      <c r="O3702">
        <v>3.7281049547458118E-3</v>
      </c>
      <c r="P3702">
        <v>0.60762018911938454</v>
      </c>
      <c r="Q3702">
        <v>0.54437060096188561</v>
      </c>
      <c r="R3702">
        <v>148</v>
      </c>
      <c r="S3702">
        <v>0</v>
      </c>
      <c r="T3702">
        <v>-0.58537765153694044</v>
      </c>
      <c r="U3702">
        <v>11</v>
      </c>
      <c r="V3702">
        <v>3008</v>
      </c>
      <c r="W3702">
        <v>149</v>
      </c>
    </row>
    <row r="3703" spans="1:23">
      <c r="A3703" t="s">
        <v>471</v>
      </c>
      <c r="B3703" t="str">
        <f t="shared" si="57"/>
        <v>CPI_historical_new_high_24_-1</v>
      </c>
      <c r="C3703" t="s">
        <v>386</v>
      </c>
      <c r="D3703" t="s">
        <v>335</v>
      </c>
      <c r="E3703">
        <v>24</v>
      </c>
      <c r="F3703">
        <v>-1</v>
      </c>
      <c r="G3703">
        <v>-1</v>
      </c>
      <c r="H3703" t="s">
        <v>330</v>
      </c>
      <c r="I3703" t="s">
        <v>331</v>
      </c>
      <c r="K3703">
        <v>-0.55096662527286544</v>
      </c>
      <c r="L3703">
        <v>-6.4876251256372752E-2</v>
      </c>
      <c r="M3703">
        <v>-0.27617258583871312</v>
      </c>
      <c r="N3703">
        <v>0.48993288590604028</v>
      </c>
      <c r="O3703">
        <v>-2.5687612503729499E-3</v>
      </c>
      <c r="P3703">
        <v>-0.41750205474008278</v>
      </c>
      <c r="Q3703">
        <v>0.67691625879233075</v>
      </c>
      <c r="R3703">
        <v>148</v>
      </c>
      <c r="S3703">
        <v>0</v>
      </c>
      <c r="T3703">
        <v>-0.76058548718762797</v>
      </c>
      <c r="U3703">
        <v>11</v>
      </c>
      <c r="V3703">
        <v>3008</v>
      </c>
      <c r="W3703">
        <v>149</v>
      </c>
    </row>
    <row r="3704" spans="1:23">
      <c r="A3704" t="s">
        <v>471</v>
      </c>
      <c r="B3704" t="str">
        <f t="shared" si="57"/>
        <v>core_CPI_historical_new_high_24_1</v>
      </c>
      <c r="C3704" t="s">
        <v>440</v>
      </c>
      <c r="D3704" t="s">
        <v>335</v>
      </c>
      <c r="E3704">
        <v>24</v>
      </c>
      <c r="F3704">
        <v>1</v>
      </c>
      <c r="G3704">
        <v>-1</v>
      </c>
      <c r="H3704" t="s">
        <v>330</v>
      </c>
      <c r="I3704" t="s">
        <v>331</v>
      </c>
      <c r="K3704">
        <v>0.60976757779446444</v>
      </c>
      <c r="L3704">
        <v>4.0691278589558122E-2</v>
      </c>
      <c r="M3704">
        <v>0.17323790505854031</v>
      </c>
      <c r="N3704">
        <v>0.52348993288590606</v>
      </c>
      <c r="O3704">
        <v>6.0213504892015308E-3</v>
      </c>
      <c r="P3704">
        <v>0.97345800462776766</v>
      </c>
      <c r="Q3704">
        <v>0.3319140682781041</v>
      </c>
      <c r="R3704">
        <v>148</v>
      </c>
      <c r="S3704">
        <v>0</v>
      </c>
      <c r="T3704">
        <v>-0.64508077807630815</v>
      </c>
      <c r="U3704">
        <v>15</v>
      </c>
      <c r="V3704">
        <v>3008</v>
      </c>
      <c r="W3704">
        <v>149</v>
      </c>
    </row>
    <row r="3705" spans="1:23">
      <c r="A3705" t="s">
        <v>471</v>
      </c>
      <c r="B3705" t="str">
        <f t="shared" si="57"/>
        <v>core_CPI_historical_new_high_24_-1</v>
      </c>
      <c r="C3705" t="s">
        <v>440</v>
      </c>
      <c r="D3705" t="s">
        <v>335</v>
      </c>
      <c r="E3705">
        <v>24</v>
      </c>
      <c r="F3705">
        <v>-1</v>
      </c>
      <c r="G3705">
        <v>-1</v>
      </c>
      <c r="H3705" t="s">
        <v>330</v>
      </c>
      <c r="I3705" t="s">
        <v>331</v>
      </c>
      <c r="K3705">
        <v>-0.67862825584792019</v>
      </c>
      <c r="L3705">
        <v>-9.0717605182935479E-2</v>
      </c>
      <c r="M3705">
        <v>-0.38621858094801592</v>
      </c>
      <c r="N3705">
        <v>0.46308724832214759</v>
      </c>
      <c r="O3705">
        <v>-4.7637561776897987E-3</v>
      </c>
      <c r="P3705">
        <v>-0.76967209781694657</v>
      </c>
      <c r="Q3705">
        <v>0.44272112254628682</v>
      </c>
      <c r="R3705">
        <v>148</v>
      </c>
      <c r="S3705">
        <v>0</v>
      </c>
      <c r="T3705">
        <v>-0.8469373007456491</v>
      </c>
      <c r="U3705">
        <v>15</v>
      </c>
      <c r="V3705">
        <v>3008</v>
      </c>
      <c r="W3705">
        <v>149</v>
      </c>
    </row>
    <row r="3706" spans="1:23">
      <c r="A3706" t="s">
        <v>471</v>
      </c>
      <c r="B3706" t="str">
        <f t="shared" si="57"/>
        <v>PPI_historical_new_high_24_1</v>
      </c>
      <c r="C3706" t="s">
        <v>421</v>
      </c>
      <c r="D3706" t="s">
        <v>335</v>
      </c>
      <c r="E3706">
        <v>24</v>
      </c>
      <c r="F3706">
        <v>1</v>
      </c>
      <c r="G3706">
        <v>1</v>
      </c>
      <c r="H3706" t="s">
        <v>330</v>
      </c>
      <c r="I3706" t="s">
        <v>331</v>
      </c>
      <c r="K3706">
        <v>-0.26045674836610078</v>
      </c>
      <c r="L3706">
        <v>-2.4960489114408849E-2</v>
      </c>
      <c r="M3706">
        <v>-0.1062487258369951</v>
      </c>
      <c r="N3706">
        <v>0.48993288590604028</v>
      </c>
      <c r="O3706">
        <v>7.5608505998271181E-4</v>
      </c>
      <c r="P3706">
        <v>0.1232606959684806</v>
      </c>
      <c r="Q3706">
        <v>0.90206789522320108</v>
      </c>
      <c r="R3706">
        <v>148</v>
      </c>
      <c r="S3706">
        <v>0</v>
      </c>
      <c r="T3706">
        <v>-0.79260432280676496</v>
      </c>
      <c r="U3706">
        <v>9</v>
      </c>
      <c r="V3706">
        <v>3008</v>
      </c>
      <c r="W3706">
        <v>149</v>
      </c>
    </row>
    <row r="3707" spans="1:23">
      <c r="A3707" t="s">
        <v>471</v>
      </c>
      <c r="B3707" t="str">
        <f t="shared" si="57"/>
        <v>PPI_historical_new_high_24_-1</v>
      </c>
      <c r="C3707" t="s">
        <v>421</v>
      </c>
      <c r="D3707" t="s">
        <v>335</v>
      </c>
      <c r="E3707">
        <v>24</v>
      </c>
      <c r="F3707">
        <v>-1</v>
      </c>
      <c r="G3707">
        <v>1</v>
      </c>
      <c r="H3707" t="s">
        <v>330</v>
      </c>
      <c r="I3707" t="s">
        <v>331</v>
      </c>
      <c r="K3707">
        <v>-0.30046848103567703</v>
      </c>
      <c r="L3707">
        <v>-2.9493423090440559E-2</v>
      </c>
      <c r="M3707">
        <v>-0.1255439590773795</v>
      </c>
      <c r="N3707">
        <v>0.49664429530201343</v>
      </c>
      <c r="O3707">
        <v>3.8861200115826553E-4</v>
      </c>
      <c r="P3707">
        <v>6.3196049249598638E-2</v>
      </c>
      <c r="Q3707">
        <v>0.94969566167107078</v>
      </c>
      <c r="R3707">
        <v>148</v>
      </c>
      <c r="S3707">
        <v>0</v>
      </c>
      <c r="T3707">
        <v>-0.80203686246650741</v>
      </c>
      <c r="U3707">
        <v>9</v>
      </c>
      <c r="V3707">
        <v>3008</v>
      </c>
      <c r="W3707">
        <v>149</v>
      </c>
    </row>
    <row r="3708" spans="1:23">
      <c r="A3708" t="s">
        <v>471</v>
      </c>
      <c r="B3708" t="str">
        <f t="shared" si="57"/>
        <v>CPI_PPI_historical_new_high_24_1</v>
      </c>
      <c r="C3708" t="s">
        <v>345</v>
      </c>
      <c r="D3708" t="s">
        <v>335</v>
      </c>
      <c r="E3708">
        <v>24</v>
      </c>
      <c r="F3708">
        <v>1</v>
      </c>
      <c r="G3708">
        <v>-1</v>
      </c>
      <c r="H3708" t="s">
        <v>330</v>
      </c>
      <c r="I3708" t="s">
        <v>331</v>
      </c>
      <c r="K3708">
        <v>-0.5813229791382053</v>
      </c>
      <c r="L3708">
        <v>-7.0343906334880191E-2</v>
      </c>
      <c r="M3708">
        <v>-0.29945336401417871</v>
      </c>
      <c r="N3708">
        <v>0.44295302013422821</v>
      </c>
      <c r="O3708">
        <v>-3.038123416177701E-3</v>
      </c>
      <c r="P3708">
        <v>-0.49330641905262751</v>
      </c>
      <c r="Q3708">
        <v>0.62252728637380517</v>
      </c>
      <c r="R3708">
        <v>148</v>
      </c>
      <c r="S3708">
        <v>0</v>
      </c>
      <c r="T3708">
        <v>-0.83078847740222284</v>
      </c>
      <c r="U3708">
        <v>17</v>
      </c>
      <c r="V3708">
        <v>3008</v>
      </c>
      <c r="W3708">
        <v>149</v>
      </c>
    </row>
    <row r="3709" spans="1:23">
      <c r="A3709" t="s">
        <v>471</v>
      </c>
      <c r="B3709" t="str">
        <f t="shared" si="57"/>
        <v>CPI_PPI_historical_new_high_24_-1</v>
      </c>
      <c r="C3709" t="s">
        <v>345</v>
      </c>
      <c r="D3709" t="s">
        <v>335</v>
      </c>
      <c r="E3709">
        <v>24</v>
      </c>
      <c r="F3709">
        <v>-1</v>
      </c>
      <c r="G3709">
        <v>-1</v>
      </c>
      <c r="H3709" t="s">
        <v>330</v>
      </c>
      <c r="I3709" t="s">
        <v>331</v>
      </c>
      <c r="K3709">
        <v>0.2356393792293825</v>
      </c>
      <c r="L3709">
        <v>1.7884209558051371E-2</v>
      </c>
      <c r="M3709">
        <v>7.6132916039629697E-2</v>
      </c>
      <c r="N3709">
        <v>0.5436241610738255</v>
      </c>
      <c r="O3709">
        <v>4.2372770563163051E-3</v>
      </c>
      <c r="P3709">
        <v>0.68680238682216588</v>
      </c>
      <c r="Q3709">
        <v>0.49328197268166418</v>
      </c>
      <c r="R3709">
        <v>148</v>
      </c>
      <c r="S3709">
        <v>0</v>
      </c>
      <c r="T3709">
        <v>-0.61861974535905606</v>
      </c>
      <c r="U3709">
        <v>17</v>
      </c>
      <c r="V3709">
        <v>3008</v>
      </c>
      <c r="W3709">
        <v>149</v>
      </c>
    </row>
    <row r="3710" spans="1:23">
      <c r="A3710" t="s">
        <v>471</v>
      </c>
      <c r="B3710" t="str">
        <f t="shared" si="57"/>
        <v>core_CPI_PPI_historical_new_high_24_1</v>
      </c>
      <c r="C3710" t="s">
        <v>420</v>
      </c>
      <c r="D3710" t="s">
        <v>335</v>
      </c>
      <c r="E3710">
        <v>24</v>
      </c>
      <c r="F3710">
        <v>1</v>
      </c>
      <c r="G3710">
        <v>-1</v>
      </c>
      <c r="H3710" t="s">
        <v>330</v>
      </c>
      <c r="I3710" t="s">
        <v>331</v>
      </c>
      <c r="K3710">
        <v>-0.18268064166304371</v>
      </c>
      <c r="L3710">
        <v>-1.6757863040311679E-2</v>
      </c>
      <c r="M3710">
        <v>-7.1333077995347119E-2</v>
      </c>
      <c r="N3710">
        <v>0.48993288590604028</v>
      </c>
      <c r="O3710">
        <v>1.3698880175102731E-3</v>
      </c>
      <c r="P3710">
        <v>0.22498923342301211</v>
      </c>
      <c r="Q3710">
        <v>0.82229799880864296</v>
      </c>
      <c r="R3710">
        <v>148</v>
      </c>
      <c r="S3710">
        <v>0</v>
      </c>
      <c r="T3710">
        <v>-0.67575561479515822</v>
      </c>
      <c r="U3710">
        <v>13</v>
      </c>
      <c r="V3710">
        <v>3008</v>
      </c>
      <c r="W3710">
        <v>149</v>
      </c>
    </row>
    <row r="3711" spans="1:23">
      <c r="A3711" t="s">
        <v>471</v>
      </c>
      <c r="B3711" t="str">
        <f t="shared" si="57"/>
        <v>core_CPI_PPI_historical_new_high_24_-1</v>
      </c>
      <c r="C3711" t="s">
        <v>420</v>
      </c>
      <c r="D3711" t="s">
        <v>335</v>
      </c>
      <c r="E3711">
        <v>24</v>
      </c>
      <c r="F3711">
        <v>-1</v>
      </c>
      <c r="G3711">
        <v>-1</v>
      </c>
      <c r="H3711" t="s">
        <v>330</v>
      </c>
      <c r="I3711" t="s">
        <v>331</v>
      </c>
      <c r="K3711">
        <v>-0.36703589743925319</v>
      </c>
      <c r="L3711">
        <v>-3.7589803680329159E-2</v>
      </c>
      <c r="M3711">
        <v>-0.16000825351708059</v>
      </c>
      <c r="N3711">
        <v>0.48993288590604028</v>
      </c>
      <c r="O3711">
        <v>-3.3891710584037308E-4</v>
      </c>
      <c r="P3711">
        <v>-5.5843583723651939E-2</v>
      </c>
      <c r="Q3711">
        <v>0.95554173180238622</v>
      </c>
      <c r="R3711">
        <v>148</v>
      </c>
      <c r="S3711">
        <v>0</v>
      </c>
      <c r="T3711">
        <v>-0.61861974535905606</v>
      </c>
      <c r="U3711">
        <v>13</v>
      </c>
      <c r="V3711">
        <v>3008</v>
      </c>
      <c r="W3711">
        <v>149</v>
      </c>
    </row>
    <row r="3712" spans="1:23">
      <c r="A3712" t="s">
        <v>471</v>
      </c>
      <c r="B3712" t="str">
        <f t="shared" si="57"/>
        <v>tot_retail_sales_yoy_historical_new_high_24_1</v>
      </c>
      <c r="C3712" t="s">
        <v>441</v>
      </c>
      <c r="D3712" t="s">
        <v>335</v>
      </c>
      <c r="E3712">
        <v>24</v>
      </c>
      <c r="F3712">
        <v>1</v>
      </c>
      <c r="G3712">
        <v>1</v>
      </c>
      <c r="H3712" t="s">
        <v>330</v>
      </c>
      <c r="I3712" t="s">
        <v>331</v>
      </c>
      <c r="K3712">
        <v>-0.1058149304338394</v>
      </c>
      <c r="L3712">
        <v>-9.3260252842286562E-3</v>
      </c>
      <c r="M3712">
        <v>-3.9698336781775409E-2</v>
      </c>
      <c r="N3712">
        <v>0.49664429530201343</v>
      </c>
      <c r="O3712">
        <v>2.0010850948003422E-3</v>
      </c>
      <c r="P3712">
        <v>0.32789035032493258</v>
      </c>
      <c r="Q3712">
        <v>0.74345796091253946</v>
      </c>
      <c r="R3712">
        <v>148</v>
      </c>
      <c r="S3712">
        <v>0</v>
      </c>
      <c r="T3712">
        <v>-0.71934799341488587</v>
      </c>
      <c r="U3712">
        <v>5</v>
      </c>
      <c r="V3712">
        <v>3008</v>
      </c>
      <c r="W3712">
        <v>149</v>
      </c>
    </row>
    <row r="3713" spans="1:23">
      <c r="A3713" t="s">
        <v>471</v>
      </c>
      <c r="B3713" t="str">
        <f t="shared" si="57"/>
        <v>tot_retail_sales_yoy_historical_new_high_24_-1</v>
      </c>
      <c r="C3713" t="s">
        <v>441</v>
      </c>
      <c r="D3713" t="s">
        <v>335</v>
      </c>
      <c r="E3713">
        <v>24</v>
      </c>
      <c r="F3713">
        <v>-1</v>
      </c>
      <c r="G3713">
        <v>1</v>
      </c>
      <c r="H3713" t="s">
        <v>330</v>
      </c>
      <c r="I3713" t="s">
        <v>331</v>
      </c>
      <c r="K3713">
        <v>-0.42144659784324662</v>
      </c>
      <c r="L3713">
        <v>-4.4809612231270453E-2</v>
      </c>
      <c r="M3713">
        <v>-0.19074225333980149</v>
      </c>
      <c r="N3713">
        <v>0.48993288590604028</v>
      </c>
      <c r="O3713">
        <v>-9.0262332937177017E-4</v>
      </c>
      <c r="P3713">
        <v>-0.14734808904691851</v>
      </c>
      <c r="Q3713">
        <v>0.88305781708541931</v>
      </c>
      <c r="R3713">
        <v>148</v>
      </c>
      <c r="S3713">
        <v>0</v>
      </c>
      <c r="T3713">
        <v>-0.77844123054953152</v>
      </c>
      <c r="U3713">
        <v>5</v>
      </c>
      <c r="V3713">
        <v>3008</v>
      </c>
      <c r="W3713">
        <v>149</v>
      </c>
    </row>
    <row r="3714" spans="1:23">
      <c r="A3714" t="s">
        <v>471</v>
      </c>
      <c r="B3714" t="str">
        <f t="shared" si="57"/>
        <v>consumer_confidence_historical_new_high_24_1</v>
      </c>
      <c r="C3714" t="s">
        <v>442</v>
      </c>
      <c r="D3714" t="s">
        <v>335</v>
      </c>
      <c r="E3714">
        <v>24</v>
      </c>
      <c r="F3714">
        <v>1</v>
      </c>
      <c r="G3714">
        <v>-1</v>
      </c>
      <c r="H3714" t="s">
        <v>330</v>
      </c>
      <c r="I3714" t="s">
        <v>331</v>
      </c>
      <c r="K3714">
        <v>-8.442135913568749E-2</v>
      </c>
      <c r="L3714">
        <v>-7.3617819284345076E-3</v>
      </c>
      <c r="M3714">
        <v>-3.1337175362618583E-2</v>
      </c>
      <c r="N3714">
        <v>0.48322147651006708</v>
      </c>
      <c r="O3714">
        <v>2.1031632052747559E-3</v>
      </c>
      <c r="P3714">
        <v>0.3476857975131642</v>
      </c>
      <c r="Q3714">
        <v>0.72857014447716573</v>
      </c>
      <c r="R3714">
        <v>148</v>
      </c>
      <c r="S3714">
        <v>0</v>
      </c>
      <c r="T3714">
        <v>-0.68029112498942101</v>
      </c>
      <c r="U3714">
        <v>21</v>
      </c>
      <c r="V3714">
        <v>3008</v>
      </c>
      <c r="W3714">
        <v>149</v>
      </c>
    </row>
    <row r="3715" spans="1:23">
      <c r="A3715" t="s">
        <v>471</v>
      </c>
      <c r="B3715" t="str">
        <f t="shared" ref="B3715:B3778" si="58">C3715&amp;"_"&amp;D3715&amp;"_"&amp;E3715&amp;"_"&amp;F3715</f>
        <v>consumer_confidence_historical_new_high_24_-1</v>
      </c>
      <c r="C3715" t="s">
        <v>442</v>
      </c>
      <c r="D3715" t="s">
        <v>335</v>
      </c>
      <c r="E3715">
        <v>24</v>
      </c>
      <c r="F3715">
        <v>-1</v>
      </c>
      <c r="G3715">
        <v>-1</v>
      </c>
      <c r="H3715" t="s">
        <v>330</v>
      </c>
      <c r="I3715" t="s">
        <v>331</v>
      </c>
      <c r="K3715">
        <v>-0.4349651782320898</v>
      </c>
      <c r="L3715">
        <v>-4.6699753411144303E-2</v>
      </c>
      <c r="M3715">
        <v>-0.19878860529454401</v>
      </c>
      <c r="N3715">
        <v>0.50335570469798663</v>
      </c>
      <c r="O3715">
        <v>-1.1213244456125891E-3</v>
      </c>
      <c r="P3715">
        <v>-0.1853057260768726</v>
      </c>
      <c r="Q3715">
        <v>0.85324295510760928</v>
      </c>
      <c r="R3715">
        <v>148</v>
      </c>
      <c r="S3715">
        <v>0</v>
      </c>
      <c r="T3715">
        <v>-0.75350549257071897</v>
      </c>
      <c r="U3715">
        <v>21</v>
      </c>
      <c r="V3715">
        <v>3008</v>
      </c>
      <c r="W3715">
        <v>149</v>
      </c>
    </row>
    <row r="3716" spans="1:23">
      <c r="A3716" t="s">
        <v>471</v>
      </c>
      <c r="B3716" t="str">
        <f t="shared" si="58"/>
        <v>M1_historical_new_high_24_1</v>
      </c>
      <c r="C3716" t="s">
        <v>343</v>
      </c>
      <c r="D3716" t="s">
        <v>335</v>
      </c>
      <c r="E3716">
        <v>24</v>
      </c>
      <c r="F3716">
        <v>1</v>
      </c>
      <c r="G3716">
        <v>-1</v>
      </c>
      <c r="H3716" t="s">
        <v>330</v>
      </c>
      <c r="I3716" t="s">
        <v>331</v>
      </c>
      <c r="K3716">
        <v>-0.43417580107159881</v>
      </c>
      <c r="L3716">
        <v>-4.6588251074752507E-2</v>
      </c>
      <c r="M3716">
        <v>-0.19831397206023221</v>
      </c>
      <c r="N3716">
        <v>0.47651006711409388</v>
      </c>
      <c r="O3716">
        <v>-1.0864940133008059E-3</v>
      </c>
      <c r="P3716">
        <v>-0.17999133312646931</v>
      </c>
      <c r="Q3716">
        <v>0.85740558084922658</v>
      </c>
      <c r="R3716">
        <v>148</v>
      </c>
      <c r="S3716">
        <v>0</v>
      </c>
      <c r="T3716">
        <v>-0.73734133057661311</v>
      </c>
      <c r="U3716">
        <v>15</v>
      </c>
      <c r="V3716">
        <v>3008</v>
      </c>
      <c r="W3716">
        <v>149</v>
      </c>
    </row>
    <row r="3717" spans="1:23">
      <c r="A3717" t="s">
        <v>471</v>
      </c>
      <c r="B3717" t="str">
        <f t="shared" si="58"/>
        <v>M1_historical_new_high_24_-1</v>
      </c>
      <c r="C3717" t="s">
        <v>343</v>
      </c>
      <c r="D3717" t="s">
        <v>335</v>
      </c>
      <c r="E3717">
        <v>24</v>
      </c>
      <c r="F3717">
        <v>-1</v>
      </c>
      <c r="G3717">
        <v>-1</v>
      </c>
      <c r="H3717" t="s">
        <v>330</v>
      </c>
      <c r="I3717" t="s">
        <v>331</v>
      </c>
      <c r="K3717">
        <v>-8.5698676134676299E-2</v>
      </c>
      <c r="L3717">
        <v>-7.4778718346385498E-3</v>
      </c>
      <c r="M3717">
        <v>-3.1831340131335567E-2</v>
      </c>
      <c r="N3717">
        <v>0.51006711409395977</v>
      </c>
      <c r="O3717">
        <v>2.1736885905441492E-3</v>
      </c>
      <c r="P3717">
        <v>0.35189835395232122</v>
      </c>
      <c r="Q3717">
        <v>0.72541503450843614</v>
      </c>
      <c r="R3717">
        <v>148</v>
      </c>
      <c r="S3717">
        <v>0</v>
      </c>
      <c r="T3717">
        <v>-0.65809901546436811</v>
      </c>
      <c r="U3717">
        <v>15</v>
      </c>
      <c r="V3717">
        <v>3008</v>
      </c>
      <c r="W3717">
        <v>149</v>
      </c>
    </row>
    <row r="3718" spans="1:23">
      <c r="A3718" t="s">
        <v>471</v>
      </c>
      <c r="B3718" t="str">
        <f t="shared" si="58"/>
        <v>M2_historical_new_high_24_1</v>
      </c>
      <c r="C3718" t="s">
        <v>341</v>
      </c>
      <c r="D3718" t="s">
        <v>335</v>
      </c>
      <c r="E3718">
        <v>24</v>
      </c>
      <c r="F3718">
        <v>1</v>
      </c>
      <c r="G3718">
        <v>-1</v>
      </c>
      <c r="H3718" t="s">
        <v>330</v>
      </c>
      <c r="I3718" t="s">
        <v>331</v>
      </c>
      <c r="K3718">
        <v>1.500774338713518E-2</v>
      </c>
      <c r="L3718">
        <v>1.2487354169588021E-3</v>
      </c>
      <c r="M3718">
        <v>5.3156202264127298E-3</v>
      </c>
      <c r="N3718">
        <v>0.51006711409395977</v>
      </c>
      <c r="O3718">
        <v>2.9395942050104971E-3</v>
      </c>
      <c r="P3718">
        <v>0.47442962055067789</v>
      </c>
      <c r="Q3718">
        <v>0.63589282566609207</v>
      </c>
      <c r="R3718">
        <v>148</v>
      </c>
      <c r="S3718">
        <v>0</v>
      </c>
      <c r="T3718">
        <v>-0.53312897804830317</v>
      </c>
      <c r="U3718">
        <v>11</v>
      </c>
      <c r="V3718">
        <v>3008</v>
      </c>
      <c r="W3718">
        <v>149</v>
      </c>
    </row>
    <row r="3719" spans="1:23">
      <c r="A3719" t="s">
        <v>471</v>
      </c>
      <c r="B3719" t="str">
        <f t="shared" si="58"/>
        <v>M2_historical_new_high_24_-1</v>
      </c>
      <c r="C3719" t="s">
        <v>341</v>
      </c>
      <c r="D3719" t="s">
        <v>335</v>
      </c>
      <c r="E3719">
        <v>24</v>
      </c>
      <c r="F3719">
        <v>-1</v>
      </c>
      <c r="G3719">
        <v>-1</v>
      </c>
      <c r="H3719" t="s">
        <v>330</v>
      </c>
      <c r="I3719" t="s">
        <v>331</v>
      </c>
      <c r="K3719">
        <v>-0.4903154015072807</v>
      </c>
      <c r="L3719">
        <v>-5.489792437333052E-2</v>
      </c>
      <c r="M3719">
        <v>-0.23368962970366339</v>
      </c>
      <c r="N3719">
        <v>0.46979865771812079</v>
      </c>
      <c r="O3719">
        <v>-1.653147654080747E-3</v>
      </c>
      <c r="P3719">
        <v>-0.26508488668806812</v>
      </c>
      <c r="Q3719">
        <v>0.79131291810812621</v>
      </c>
      <c r="R3719">
        <v>148</v>
      </c>
      <c r="S3719">
        <v>0</v>
      </c>
      <c r="T3719">
        <v>-0.69400271486803988</v>
      </c>
      <c r="U3719">
        <v>11</v>
      </c>
      <c r="V3719">
        <v>3008</v>
      </c>
      <c r="W3719">
        <v>149</v>
      </c>
    </row>
    <row r="3720" spans="1:23">
      <c r="A3720" t="s">
        <v>471</v>
      </c>
      <c r="B3720" t="str">
        <f t="shared" si="58"/>
        <v>M2_M1_historical_new_high_24_1</v>
      </c>
      <c r="C3720" t="s">
        <v>334</v>
      </c>
      <c r="D3720" t="s">
        <v>335</v>
      </c>
      <c r="E3720">
        <v>24</v>
      </c>
      <c r="F3720">
        <v>1</v>
      </c>
      <c r="G3720">
        <v>1</v>
      </c>
      <c r="H3720" t="s">
        <v>330</v>
      </c>
      <c r="I3720" t="s">
        <v>331</v>
      </c>
      <c r="K3720">
        <v>0.63477580752801099</v>
      </c>
      <c r="L3720">
        <v>4.2036188079583647E-2</v>
      </c>
      <c r="M3720">
        <v>0.17896497732649469</v>
      </c>
      <c r="N3720">
        <v>0.51677852348993292</v>
      </c>
      <c r="O3720">
        <v>6.1483266248900104E-3</v>
      </c>
      <c r="P3720">
        <v>0.99119606348279943</v>
      </c>
      <c r="Q3720">
        <v>0.32320760901201462</v>
      </c>
      <c r="R3720">
        <v>148</v>
      </c>
      <c r="S3720">
        <v>0</v>
      </c>
      <c r="T3720">
        <v>-0.68876824772634759</v>
      </c>
      <c r="U3720">
        <v>13</v>
      </c>
      <c r="V3720">
        <v>3008</v>
      </c>
      <c r="W3720">
        <v>149</v>
      </c>
    </row>
    <row r="3721" spans="1:23">
      <c r="A3721" t="s">
        <v>471</v>
      </c>
      <c r="B3721" t="str">
        <f t="shared" si="58"/>
        <v>M2_M1_historical_new_high_24_-1</v>
      </c>
      <c r="C3721" t="s">
        <v>334</v>
      </c>
      <c r="D3721" t="s">
        <v>335</v>
      </c>
      <c r="E3721">
        <v>24</v>
      </c>
      <c r="F3721">
        <v>-1</v>
      </c>
      <c r="G3721">
        <v>1</v>
      </c>
      <c r="H3721" t="s">
        <v>330</v>
      </c>
      <c r="I3721" t="s">
        <v>331</v>
      </c>
      <c r="K3721">
        <v>-0.6835444886246822</v>
      </c>
      <c r="L3721">
        <v>-9.1891175291049176E-2</v>
      </c>
      <c r="M3721">
        <v>-0.39121773057378628</v>
      </c>
      <c r="N3721">
        <v>0.46979865771812079</v>
      </c>
      <c r="O3721">
        <v>-4.867561393525917E-3</v>
      </c>
      <c r="P3721">
        <v>-0.78554201894455145</v>
      </c>
      <c r="Q3721">
        <v>0.43339161811260418</v>
      </c>
      <c r="R3721">
        <v>148</v>
      </c>
      <c r="S3721">
        <v>0</v>
      </c>
      <c r="T3721">
        <v>-0.87340556206867281</v>
      </c>
      <c r="U3721">
        <v>13</v>
      </c>
      <c r="V3721">
        <v>3008</v>
      </c>
      <c r="W3721">
        <v>149</v>
      </c>
    </row>
    <row r="3722" spans="1:23">
      <c r="A3722" t="s">
        <v>471</v>
      </c>
      <c r="B3722" t="str">
        <f t="shared" si="58"/>
        <v>TSF_newadded_MA12_yoy_historical_new_high_24_1</v>
      </c>
      <c r="C3722" t="s">
        <v>332</v>
      </c>
      <c r="D3722" t="s">
        <v>335</v>
      </c>
      <c r="E3722">
        <v>24</v>
      </c>
      <c r="F3722">
        <v>1</v>
      </c>
      <c r="G3722">
        <v>-1</v>
      </c>
      <c r="H3722" t="s">
        <v>330</v>
      </c>
      <c r="I3722" t="s">
        <v>331</v>
      </c>
      <c r="K3722">
        <v>-0.63502960308710987</v>
      </c>
      <c r="L3722">
        <v>-8.0974767846549889E-2</v>
      </c>
      <c r="M3722">
        <v>-0.3447234401066277</v>
      </c>
      <c r="N3722">
        <v>0.4563758389261745</v>
      </c>
      <c r="O3722">
        <v>-4.0376830762577998E-3</v>
      </c>
      <c r="P3722">
        <v>-0.67168612115069437</v>
      </c>
      <c r="Q3722">
        <v>0.50283064325956572</v>
      </c>
      <c r="R3722">
        <v>148</v>
      </c>
      <c r="S3722">
        <v>0</v>
      </c>
      <c r="T3722">
        <v>-0.6908039814317759</v>
      </c>
      <c r="U3722">
        <v>14</v>
      </c>
      <c r="V3722">
        <v>3008</v>
      </c>
      <c r="W3722">
        <v>149</v>
      </c>
    </row>
    <row r="3723" spans="1:23">
      <c r="A3723" t="s">
        <v>471</v>
      </c>
      <c r="B3723" t="str">
        <f t="shared" si="58"/>
        <v>TSF_newadded_MA12_yoy_historical_new_high_24_-1</v>
      </c>
      <c r="C3723" t="s">
        <v>332</v>
      </c>
      <c r="D3723" t="s">
        <v>335</v>
      </c>
      <c r="E3723">
        <v>24</v>
      </c>
      <c r="F3723">
        <v>-1</v>
      </c>
      <c r="G3723">
        <v>-1</v>
      </c>
      <c r="H3723" t="s">
        <v>330</v>
      </c>
      <c r="I3723" t="s">
        <v>331</v>
      </c>
      <c r="K3723">
        <v>0.41746787830233378</v>
      </c>
      <c r="L3723">
        <v>2.965862628583937E-2</v>
      </c>
      <c r="M3723">
        <v>0.12626184617739561</v>
      </c>
      <c r="N3723">
        <v>0.53020134228187921</v>
      </c>
      <c r="O3723">
        <v>5.1027973878413494E-3</v>
      </c>
      <c r="P3723">
        <v>0.82837945369367383</v>
      </c>
      <c r="Q3723">
        <v>0.40878950980966822</v>
      </c>
      <c r="R3723">
        <v>148</v>
      </c>
      <c r="S3723">
        <v>0</v>
      </c>
      <c r="T3723">
        <v>-0.61220637330841166</v>
      </c>
      <c r="U3723">
        <v>14</v>
      </c>
      <c r="V3723">
        <v>3008</v>
      </c>
      <c r="W3723">
        <v>149</v>
      </c>
    </row>
    <row r="3724" spans="1:23">
      <c r="A3724" t="s">
        <v>471</v>
      </c>
      <c r="B3724" t="str">
        <f t="shared" si="58"/>
        <v>TSF_yoy_historical_new_high_24_1</v>
      </c>
      <c r="C3724" t="s">
        <v>391</v>
      </c>
      <c r="D3724" t="s">
        <v>335</v>
      </c>
      <c r="E3724">
        <v>24</v>
      </c>
      <c r="F3724">
        <v>1</v>
      </c>
      <c r="G3724">
        <v>-1</v>
      </c>
      <c r="H3724" t="s">
        <v>330</v>
      </c>
      <c r="I3724" t="s">
        <v>331</v>
      </c>
      <c r="K3724">
        <v>0.1737664582402805</v>
      </c>
      <c r="L3724">
        <v>1.3512985775904211E-2</v>
      </c>
      <c r="M3724">
        <v>5.7523870858144512E-2</v>
      </c>
      <c r="N3724">
        <v>0.49664429530201343</v>
      </c>
      <c r="O3724">
        <v>3.8812216573187739E-3</v>
      </c>
      <c r="P3724">
        <v>0.62925106381258666</v>
      </c>
      <c r="Q3724">
        <v>0.53015479973053925</v>
      </c>
      <c r="R3724">
        <v>148</v>
      </c>
      <c r="S3724">
        <v>0</v>
      </c>
      <c r="T3724">
        <v>-0.64873469284698571</v>
      </c>
      <c r="U3724">
        <v>5</v>
      </c>
      <c r="V3724">
        <v>3008</v>
      </c>
      <c r="W3724">
        <v>149</v>
      </c>
    </row>
    <row r="3725" spans="1:23">
      <c r="A3725" t="s">
        <v>471</v>
      </c>
      <c r="B3725" t="str">
        <f t="shared" si="58"/>
        <v>TSF_yoy_historical_new_high_24_-1</v>
      </c>
      <c r="C3725" t="s">
        <v>391</v>
      </c>
      <c r="D3725" t="s">
        <v>335</v>
      </c>
      <c r="E3725">
        <v>24</v>
      </c>
      <c r="F3725">
        <v>-1</v>
      </c>
      <c r="G3725">
        <v>-1</v>
      </c>
      <c r="H3725" t="s">
        <v>330</v>
      </c>
      <c r="I3725" t="s">
        <v>331</v>
      </c>
      <c r="K3725">
        <v>-0.55925319681492369</v>
      </c>
      <c r="L3725">
        <v>-6.6334352552265941E-2</v>
      </c>
      <c r="M3725">
        <v>-0.28238087369849568</v>
      </c>
      <c r="N3725">
        <v>0.48993288590604028</v>
      </c>
      <c r="O3725">
        <v>-2.6709988180135878E-3</v>
      </c>
      <c r="P3725">
        <v>-0.43253949132354852</v>
      </c>
      <c r="Q3725">
        <v>0.66597896448113603</v>
      </c>
      <c r="R3725">
        <v>148</v>
      </c>
      <c r="S3725">
        <v>0</v>
      </c>
      <c r="T3725">
        <v>-0.8009126921633043</v>
      </c>
      <c r="U3725">
        <v>5</v>
      </c>
      <c r="V3725">
        <v>3008</v>
      </c>
      <c r="W3725">
        <v>149</v>
      </c>
    </row>
    <row r="3726" spans="1:23">
      <c r="A3726" t="s">
        <v>471</v>
      </c>
      <c r="B3726" t="str">
        <f t="shared" si="58"/>
        <v>long_loan_newadded_MA12_yoy_historical_new_high_24_1</v>
      </c>
      <c r="C3726" t="s">
        <v>328</v>
      </c>
      <c r="D3726" t="s">
        <v>335</v>
      </c>
      <c r="E3726">
        <v>24</v>
      </c>
      <c r="F3726">
        <v>1</v>
      </c>
      <c r="G3726">
        <v>-1</v>
      </c>
      <c r="H3726" t="s">
        <v>330</v>
      </c>
      <c r="I3726" t="s">
        <v>331</v>
      </c>
      <c r="K3726">
        <v>-0.87527440041892512</v>
      </c>
      <c r="L3726">
        <v>-0.16003297362263999</v>
      </c>
      <c r="M3726">
        <v>-0.68173714795530593</v>
      </c>
      <c r="N3726">
        <v>0.4563758389261745</v>
      </c>
      <c r="O3726">
        <v>-1.119712641303129E-2</v>
      </c>
      <c r="P3726">
        <v>-1.8819875638559389</v>
      </c>
      <c r="Q3726">
        <v>6.1801089432142908E-2</v>
      </c>
      <c r="R3726">
        <v>148</v>
      </c>
      <c r="S3726">
        <v>0</v>
      </c>
      <c r="T3726">
        <v>-0.89897362409122028</v>
      </c>
      <c r="U3726">
        <v>15</v>
      </c>
      <c r="V3726">
        <v>3008</v>
      </c>
      <c r="W3726">
        <v>149</v>
      </c>
    </row>
    <row r="3727" spans="1:23">
      <c r="A3727" t="s">
        <v>471</v>
      </c>
      <c r="B3727" t="str">
        <f t="shared" si="58"/>
        <v>long_loan_newadded_MA12_yoy_historical_new_high_24_-1</v>
      </c>
      <c r="C3727" t="s">
        <v>328</v>
      </c>
      <c r="D3727" t="s">
        <v>335</v>
      </c>
      <c r="E3727">
        <v>24</v>
      </c>
      <c r="F3727">
        <v>-1</v>
      </c>
      <c r="G3727">
        <v>-1</v>
      </c>
      <c r="H3727" t="s">
        <v>330</v>
      </c>
      <c r="I3727" t="s">
        <v>331</v>
      </c>
      <c r="K3727">
        <v>3.14777572441329</v>
      </c>
      <c r="L3727">
        <v>0.12657072045114209</v>
      </c>
      <c r="M3727">
        <v>0.53918864357590568</v>
      </c>
      <c r="N3727">
        <v>0.53691275167785235</v>
      </c>
      <c r="O3727">
        <v>1.2342262065118291E-2</v>
      </c>
      <c r="P3727">
        <v>1.9981941452360981</v>
      </c>
      <c r="Q3727">
        <v>4.7527605360371643E-2</v>
      </c>
      <c r="R3727">
        <v>148</v>
      </c>
      <c r="S3727">
        <v>1</v>
      </c>
      <c r="T3727">
        <v>-0.55510851947344231</v>
      </c>
      <c r="U3727">
        <v>15</v>
      </c>
      <c r="V3727">
        <v>3008</v>
      </c>
      <c r="W3727">
        <v>149</v>
      </c>
    </row>
    <row r="3728" spans="1:23">
      <c r="A3728" t="s">
        <v>471</v>
      </c>
      <c r="B3728" t="str">
        <f t="shared" si="58"/>
        <v>loan_yoy_historical_new_high_24_1</v>
      </c>
      <c r="C3728" t="s">
        <v>443</v>
      </c>
      <c r="D3728" t="s">
        <v>335</v>
      </c>
      <c r="E3728">
        <v>24</v>
      </c>
      <c r="F3728">
        <v>1</v>
      </c>
      <c r="G3728">
        <v>-1</v>
      </c>
      <c r="H3728" t="s">
        <v>330</v>
      </c>
      <c r="I3728" t="s">
        <v>331</v>
      </c>
      <c r="K3728">
        <v>-2.9438937160110919E-2</v>
      </c>
      <c r="L3728">
        <v>-2.500194351177432E-3</v>
      </c>
      <c r="M3728">
        <v>-1.064275663931364E-2</v>
      </c>
      <c r="N3728">
        <v>0.48993288590604028</v>
      </c>
      <c r="O3728">
        <v>2.604195191049498E-3</v>
      </c>
      <c r="P3728">
        <v>0.42224581428589553</v>
      </c>
      <c r="Q3728">
        <v>0.67345836789672142</v>
      </c>
      <c r="R3728">
        <v>148</v>
      </c>
      <c r="S3728">
        <v>0</v>
      </c>
      <c r="T3728">
        <v>-0.64873469284698648</v>
      </c>
      <c r="U3728">
        <v>5</v>
      </c>
      <c r="V3728">
        <v>3008</v>
      </c>
      <c r="W3728">
        <v>149</v>
      </c>
    </row>
    <row r="3729" spans="1:23">
      <c r="A3729" t="s">
        <v>471</v>
      </c>
      <c r="B3729" t="str">
        <f t="shared" si="58"/>
        <v>loan_yoy_historical_new_high_24_-1</v>
      </c>
      <c r="C3729" t="s">
        <v>443</v>
      </c>
      <c r="D3729" t="s">
        <v>335</v>
      </c>
      <c r="E3729">
        <v>24</v>
      </c>
      <c r="F3729">
        <v>-1</v>
      </c>
      <c r="G3729">
        <v>-1</v>
      </c>
      <c r="H3729" t="s">
        <v>330</v>
      </c>
      <c r="I3729" t="s">
        <v>331</v>
      </c>
      <c r="K3729">
        <v>-0.46697448108876127</v>
      </c>
      <c r="L3729">
        <v>-5.1345922372748709E-2</v>
      </c>
      <c r="M3729">
        <v>-0.21856787092447641</v>
      </c>
      <c r="N3729">
        <v>0.49664429530201343</v>
      </c>
      <c r="O3729">
        <v>-1.4007593392953959E-3</v>
      </c>
      <c r="P3729">
        <v>-0.22681991134239091</v>
      </c>
      <c r="Q3729">
        <v>0.8208767708387068</v>
      </c>
      <c r="R3729">
        <v>148</v>
      </c>
      <c r="S3729">
        <v>0</v>
      </c>
      <c r="T3729">
        <v>-0.75922998238121064</v>
      </c>
      <c r="U3729">
        <v>5</v>
      </c>
      <c r="V3729">
        <v>3008</v>
      </c>
      <c r="W3729">
        <v>149</v>
      </c>
    </row>
    <row r="3730" spans="1:23">
      <c r="A3730" t="s">
        <v>471</v>
      </c>
      <c r="B3730" t="str">
        <f t="shared" si="58"/>
        <v>newstarts_area_yoy_historical_new_high_24_1</v>
      </c>
      <c r="C3730" t="s">
        <v>340</v>
      </c>
      <c r="D3730" t="s">
        <v>335</v>
      </c>
      <c r="E3730">
        <v>24</v>
      </c>
      <c r="F3730">
        <v>1</v>
      </c>
      <c r="G3730">
        <v>1</v>
      </c>
      <c r="H3730" t="s">
        <v>330</v>
      </c>
      <c r="I3730" t="s">
        <v>331</v>
      </c>
      <c r="K3730">
        <v>-6.6864550435569603E-2</v>
      </c>
      <c r="L3730">
        <v>-5.7809774303992922E-3</v>
      </c>
      <c r="M3730">
        <v>-2.4608164959722279E-2</v>
      </c>
      <c r="N3730">
        <v>0.49664429530201343</v>
      </c>
      <c r="O3730">
        <v>2.2288759359273109E-3</v>
      </c>
      <c r="P3730">
        <v>0.36957888785469528</v>
      </c>
      <c r="Q3730">
        <v>0.71222455484735325</v>
      </c>
      <c r="R3730">
        <v>148</v>
      </c>
      <c r="S3730">
        <v>0</v>
      </c>
      <c r="T3730">
        <v>-0.62751748612946301</v>
      </c>
      <c r="U3730">
        <v>13</v>
      </c>
      <c r="V3730">
        <v>3008</v>
      </c>
      <c r="W3730">
        <v>149</v>
      </c>
    </row>
    <row r="3731" spans="1:23">
      <c r="A3731" t="s">
        <v>471</v>
      </c>
      <c r="B3731" t="str">
        <f t="shared" si="58"/>
        <v>newstarts_area_yoy_historical_new_high_24_-1</v>
      </c>
      <c r="C3731" t="s">
        <v>340</v>
      </c>
      <c r="D3731" t="s">
        <v>335</v>
      </c>
      <c r="E3731">
        <v>24</v>
      </c>
      <c r="F3731">
        <v>-1</v>
      </c>
      <c r="G3731">
        <v>1</v>
      </c>
      <c r="H3731" t="s">
        <v>330</v>
      </c>
      <c r="I3731" t="s">
        <v>331</v>
      </c>
      <c r="K3731">
        <v>-0.44559622678920308</v>
      </c>
      <c r="L3731">
        <v>-4.8215497209619151E-2</v>
      </c>
      <c r="M3731">
        <v>-0.20524122836220551</v>
      </c>
      <c r="N3731">
        <v>0.48993288590604028</v>
      </c>
      <c r="O3731">
        <v>-1.249285525077734E-3</v>
      </c>
      <c r="P3731">
        <v>-0.20609553456677179</v>
      </c>
      <c r="Q3731">
        <v>0.83699952247432552</v>
      </c>
      <c r="R3731">
        <v>148</v>
      </c>
      <c r="S3731">
        <v>0</v>
      </c>
      <c r="T3731">
        <v>-0.74021077661046175</v>
      </c>
      <c r="U3731">
        <v>13</v>
      </c>
      <c r="V3731">
        <v>3008</v>
      </c>
      <c r="W3731">
        <v>149</v>
      </c>
    </row>
    <row r="3732" spans="1:23">
      <c r="A3732" t="s">
        <v>471</v>
      </c>
      <c r="B3732" t="str">
        <f t="shared" si="58"/>
        <v>completed_yoy_historical_new_high_24_1</v>
      </c>
      <c r="C3732" t="s">
        <v>444</v>
      </c>
      <c r="D3732" t="s">
        <v>335</v>
      </c>
      <c r="E3732">
        <v>24</v>
      </c>
      <c r="F3732">
        <v>1</v>
      </c>
      <c r="G3732">
        <v>1</v>
      </c>
      <c r="H3732" t="s">
        <v>330</v>
      </c>
      <c r="I3732" t="s">
        <v>331</v>
      </c>
      <c r="K3732">
        <v>0.8453198243749962</v>
      </c>
      <c r="L3732">
        <v>5.2665953792604407E-2</v>
      </c>
      <c r="M3732">
        <v>0.22423205065831101</v>
      </c>
      <c r="N3732">
        <v>0.51677852348993292</v>
      </c>
      <c r="O3732">
        <v>6.9510708190521952E-3</v>
      </c>
      <c r="P3732">
        <v>1.1179081849174519</v>
      </c>
      <c r="Q3732">
        <v>0.26541754876770579</v>
      </c>
      <c r="R3732">
        <v>148</v>
      </c>
      <c r="S3732">
        <v>0</v>
      </c>
      <c r="T3732">
        <v>-0.62466306050436726</v>
      </c>
      <c r="U3732">
        <v>11</v>
      </c>
      <c r="V3732">
        <v>3008</v>
      </c>
      <c r="W3732">
        <v>149</v>
      </c>
    </row>
    <row r="3733" spans="1:23">
      <c r="A3733" t="s">
        <v>471</v>
      </c>
      <c r="B3733" t="str">
        <f t="shared" si="58"/>
        <v>completed_yoy_historical_new_high_24_-1</v>
      </c>
      <c r="C3733" t="s">
        <v>444</v>
      </c>
      <c r="D3733" t="s">
        <v>335</v>
      </c>
      <c r="E3733">
        <v>24</v>
      </c>
      <c r="F3733">
        <v>-1</v>
      </c>
      <c r="G3733">
        <v>1</v>
      </c>
      <c r="H3733" t="s">
        <v>330</v>
      </c>
      <c r="I3733" t="s">
        <v>331</v>
      </c>
      <c r="K3733">
        <v>-0.7196508663041693</v>
      </c>
      <c r="L3733">
        <v>-0.1010612106795831</v>
      </c>
      <c r="M3733">
        <v>-0.4302810616880291</v>
      </c>
      <c r="N3733">
        <v>0.46979865771812079</v>
      </c>
      <c r="O3733">
        <v>-5.6852089411832656E-3</v>
      </c>
      <c r="P3733">
        <v>-0.92369436494314161</v>
      </c>
      <c r="Q3733">
        <v>0.35714897157875108</v>
      </c>
      <c r="R3733">
        <v>148</v>
      </c>
      <c r="S3733">
        <v>0</v>
      </c>
      <c r="T3733">
        <v>-0.86805825553489291</v>
      </c>
      <c r="U3733">
        <v>11</v>
      </c>
      <c r="V3733">
        <v>3008</v>
      </c>
      <c r="W3733">
        <v>149</v>
      </c>
    </row>
    <row r="3734" spans="1:23">
      <c r="A3734" t="s">
        <v>471</v>
      </c>
      <c r="B3734" t="str">
        <f t="shared" si="58"/>
        <v>sold_area_yoy_historical_new_high_24_1</v>
      </c>
      <c r="C3734" t="s">
        <v>346</v>
      </c>
      <c r="D3734" t="s">
        <v>335</v>
      </c>
      <c r="E3734">
        <v>24</v>
      </c>
      <c r="F3734">
        <v>1</v>
      </c>
      <c r="G3734">
        <v>-1</v>
      </c>
      <c r="H3734" t="s">
        <v>330</v>
      </c>
      <c r="I3734" t="s">
        <v>331</v>
      </c>
      <c r="K3734">
        <v>-0.57472727880105956</v>
      </c>
      <c r="L3734">
        <v>-6.9125723196093225E-2</v>
      </c>
      <c r="M3734">
        <v>-0.29426633126100088</v>
      </c>
      <c r="N3734">
        <v>0.4563758389261745</v>
      </c>
      <c r="O3734">
        <v>-2.9921587518432491E-3</v>
      </c>
      <c r="P3734">
        <v>-0.49493523016559898</v>
      </c>
      <c r="Q3734">
        <v>0.62137980609283283</v>
      </c>
      <c r="R3734">
        <v>148</v>
      </c>
      <c r="S3734">
        <v>0</v>
      </c>
      <c r="T3734">
        <v>-0.78804846991562882</v>
      </c>
      <c r="U3734">
        <v>15</v>
      </c>
      <c r="V3734">
        <v>3008</v>
      </c>
      <c r="W3734">
        <v>149</v>
      </c>
    </row>
    <row r="3735" spans="1:23">
      <c r="A3735" t="s">
        <v>471</v>
      </c>
      <c r="B3735" t="str">
        <f t="shared" si="58"/>
        <v>sold_area_yoy_historical_new_high_24_-1</v>
      </c>
      <c r="C3735" t="s">
        <v>346</v>
      </c>
      <c r="D3735" t="s">
        <v>335</v>
      </c>
      <c r="E3735">
        <v>24</v>
      </c>
      <c r="F3735">
        <v>-1</v>
      </c>
      <c r="G3735">
        <v>-1</v>
      </c>
      <c r="H3735" t="s">
        <v>330</v>
      </c>
      <c r="I3735" t="s">
        <v>331</v>
      </c>
      <c r="K3735">
        <v>0.2164754247504814</v>
      </c>
      <c r="L3735">
        <v>1.6552161383319719E-2</v>
      </c>
      <c r="M3735">
        <v>7.0462102666070739E-2</v>
      </c>
      <c r="N3735">
        <v>0.53020134228187921</v>
      </c>
      <c r="O3735">
        <v>4.096991514239345E-3</v>
      </c>
      <c r="P3735">
        <v>0.66337517383348665</v>
      </c>
      <c r="Q3735">
        <v>0.50812226360687496</v>
      </c>
      <c r="R3735">
        <v>148</v>
      </c>
      <c r="S3735">
        <v>0</v>
      </c>
      <c r="T3735">
        <v>-0.61049078084876085</v>
      </c>
      <c r="U3735">
        <v>15</v>
      </c>
      <c r="V3735">
        <v>3008</v>
      </c>
      <c r="W3735">
        <v>149</v>
      </c>
    </row>
    <row r="3736" spans="1:23">
      <c r="A3736" t="s">
        <v>471</v>
      </c>
      <c r="B3736" t="str">
        <f t="shared" si="58"/>
        <v>local_gov_budget_MA12_yoy_historical_new_high_24_1</v>
      </c>
      <c r="C3736" t="s">
        <v>389</v>
      </c>
      <c r="D3736" t="s">
        <v>335</v>
      </c>
      <c r="E3736">
        <v>24</v>
      </c>
      <c r="F3736">
        <v>1</v>
      </c>
      <c r="G3736">
        <v>-1</v>
      </c>
      <c r="H3736" t="s">
        <v>463</v>
      </c>
      <c r="I3736" t="s">
        <v>331</v>
      </c>
      <c r="K3736">
        <v>-0.1166727109482899</v>
      </c>
      <c r="L3736">
        <v>-1.303892863244316E-2</v>
      </c>
      <c r="M3736">
        <v>-5.9042316633108688E-2</v>
      </c>
      <c r="N3736">
        <v>0.49152542372881358</v>
      </c>
      <c r="O3736">
        <v>1.0986854557294961E-3</v>
      </c>
      <c r="P3736">
        <v>0.18065358937337961</v>
      </c>
      <c r="Q3736">
        <v>0.85695204085405385</v>
      </c>
      <c r="R3736">
        <v>117</v>
      </c>
      <c r="S3736">
        <v>0</v>
      </c>
      <c r="T3736">
        <v>-0.66259564382253022</v>
      </c>
      <c r="U3736">
        <v>18</v>
      </c>
      <c r="V3736">
        <v>2382</v>
      </c>
      <c r="W3736">
        <v>118</v>
      </c>
    </row>
    <row r="3737" spans="1:23">
      <c r="A3737" t="s">
        <v>471</v>
      </c>
      <c r="B3737" t="str">
        <f t="shared" si="58"/>
        <v>local_gov_budget_MA12_yoy_historical_new_high_24_-1</v>
      </c>
      <c r="C3737" t="s">
        <v>389</v>
      </c>
      <c r="D3737" t="s">
        <v>335</v>
      </c>
      <c r="E3737">
        <v>24</v>
      </c>
      <c r="F3737">
        <v>-1</v>
      </c>
      <c r="G3737">
        <v>-1</v>
      </c>
      <c r="H3737" t="s">
        <v>463</v>
      </c>
      <c r="I3737" t="s">
        <v>331</v>
      </c>
      <c r="K3737">
        <v>-0.28619439566635269</v>
      </c>
      <c r="L3737">
        <v>-3.503909597835464E-2</v>
      </c>
      <c r="M3737">
        <v>-0.1586625295382311</v>
      </c>
      <c r="N3737">
        <v>0.5</v>
      </c>
      <c r="O3737">
        <v>-7.0428707005317534E-4</v>
      </c>
      <c r="P3737">
        <v>-0.11628102992367891</v>
      </c>
      <c r="Q3737">
        <v>0.90762917419859968</v>
      </c>
      <c r="R3737">
        <v>117</v>
      </c>
      <c r="S3737">
        <v>0</v>
      </c>
      <c r="T3737">
        <v>-0.74201617691827904</v>
      </c>
      <c r="U3737">
        <v>18</v>
      </c>
      <c r="V3737">
        <v>2382</v>
      </c>
      <c r="W3737">
        <v>118</v>
      </c>
    </row>
    <row r="3738" spans="1:23">
      <c r="A3738" t="s">
        <v>471</v>
      </c>
      <c r="B3738" t="str">
        <f t="shared" si="58"/>
        <v>newstarts_area_ytd_yoy_historical_new_high_24_1</v>
      </c>
      <c r="C3738" t="s">
        <v>446</v>
      </c>
      <c r="D3738" t="s">
        <v>335</v>
      </c>
      <c r="E3738">
        <v>24</v>
      </c>
      <c r="F3738">
        <v>1</v>
      </c>
      <c r="G3738">
        <v>1</v>
      </c>
      <c r="H3738" t="s">
        <v>330</v>
      </c>
      <c r="I3738" t="s">
        <v>331</v>
      </c>
      <c r="K3738">
        <v>-0.1191689154511142</v>
      </c>
      <c r="L3738">
        <v>-1.057405959536906E-2</v>
      </c>
      <c r="M3738">
        <v>-4.5010805655148062E-2</v>
      </c>
      <c r="N3738">
        <v>0.48993288590604028</v>
      </c>
      <c r="O3738">
        <v>1.9500022987035831E-3</v>
      </c>
      <c r="P3738">
        <v>0.31661306622621638</v>
      </c>
      <c r="Q3738">
        <v>0.7519833577116678</v>
      </c>
      <c r="R3738">
        <v>148</v>
      </c>
      <c r="S3738">
        <v>0</v>
      </c>
      <c r="T3738">
        <v>-0.6802911249894209</v>
      </c>
      <c r="U3738">
        <v>9</v>
      </c>
      <c r="V3738">
        <v>3008</v>
      </c>
      <c r="W3738">
        <v>149</v>
      </c>
    </row>
    <row r="3739" spans="1:23">
      <c r="A3739" t="s">
        <v>471</v>
      </c>
      <c r="B3739" t="str">
        <f t="shared" si="58"/>
        <v>newstarts_area_ytd_yoy_historical_new_high_24_-1</v>
      </c>
      <c r="C3739" t="s">
        <v>446</v>
      </c>
      <c r="D3739" t="s">
        <v>335</v>
      </c>
      <c r="E3739">
        <v>24</v>
      </c>
      <c r="F3739">
        <v>-1</v>
      </c>
      <c r="G3739">
        <v>1</v>
      </c>
      <c r="H3739" t="s">
        <v>330</v>
      </c>
      <c r="I3739" t="s">
        <v>331</v>
      </c>
      <c r="K3739">
        <v>-0.41267534351353607</v>
      </c>
      <c r="L3739">
        <v>-4.3604761692260907E-2</v>
      </c>
      <c r="M3739">
        <v>-0.18561323931150961</v>
      </c>
      <c r="N3739">
        <v>0.49664429530201343</v>
      </c>
      <c r="O3739">
        <v>-7.4921356466205375E-4</v>
      </c>
      <c r="P3739">
        <v>-0.12117450798888039</v>
      </c>
      <c r="Q3739">
        <v>0.90371717567603571</v>
      </c>
      <c r="R3739">
        <v>148</v>
      </c>
      <c r="S3739">
        <v>0</v>
      </c>
      <c r="T3739">
        <v>-0.74378162845126716</v>
      </c>
      <c r="U3739">
        <v>9</v>
      </c>
      <c r="V3739">
        <v>3008</v>
      </c>
      <c r="W3739">
        <v>149</v>
      </c>
    </row>
    <row r="3740" spans="1:23">
      <c r="A3740" t="s">
        <v>471</v>
      </c>
      <c r="B3740" t="str">
        <f t="shared" si="58"/>
        <v>completed_area_ytd_yoy_historical_new_high_24_1</v>
      </c>
      <c r="C3740" t="s">
        <v>447</v>
      </c>
      <c r="D3740" t="s">
        <v>335</v>
      </c>
      <c r="E3740">
        <v>24</v>
      </c>
      <c r="F3740">
        <v>1</v>
      </c>
      <c r="G3740">
        <v>1</v>
      </c>
      <c r="H3740" t="s">
        <v>330</v>
      </c>
      <c r="I3740" t="s">
        <v>331</v>
      </c>
      <c r="K3740">
        <v>-0.14003184181015069</v>
      </c>
      <c r="L3740">
        <v>-1.255899935936622E-2</v>
      </c>
      <c r="M3740">
        <v>-5.3460014348471037E-2</v>
      </c>
      <c r="N3740">
        <v>0.48322147651006708</v>
      </c>
      <c r="O3740">
        <v>1.779188053988706E-3</v>
      </c>
      <c r="P3740">
        <v>0.28937943710468961</v>
      </c>
      <c r="Q3740">
        <v>0.77269600863407428</v>
      </c>
      <c r="R3740">
        <v>148</v>
      </c>
      <c r="S3740">
        <v>0</v>
      </c>
      <c r="T3740">
        <v>-0.68029112498942101</v>
      </c>
      <c r="U3740">
        <v>7</v>
      </c>
      <c r="V3740">
        <v>3008</v>
      </c>
      <c r="W3740">
        <v>149</v>
      </c>
    </row>
    <row r="3741" spans="1:23">
      <c r="A3741" t="s">
        <v>471</v>
      </c>
      <c r="B3741" t="str">
        <f t="shared" si="58"/>
        <v>completed_area_ytd_yoy_historical_new_high_24_-1</v>
      </c>
      <c r="C3741" t="s">
        <v>447</v>
      </c>
      <c r="D3741" t="s">
        <v>335</v>
      </c>
      <c r="E3741">
        <v>24</v>
      </c>
      <c r="F3741">
        <v>-1</v>
      </c>
      <c r="G3741">
        <v>1</v>
      </c>
      <c r="H3741" t="s">
        <v>330</v>
      </c>
      <c r="I3741" t="s">
        <v>331</v>
      </c>
      <c r="K3741">
        <v>-0.39842677984239339</v>
      </c>
      <c r="L3741">
        <v>-4.1682229675276683E-2</v>
      </c>
      <c r="M3741">
        <v>-0.17742915122093039</v>
      </c>
      <c r="N3741">
        <v>0.50335570469798663</v>
      </c>
      <c r="O3741">
        <v>-6.0041326136000249E-4</v>
      </c>
      <c r="P3741">
        <v>-9.7313297632603254E-2</v>
      </c>
      <c r="Q3741">
        <v>0.92260925653191461</v>
      </c>
      <c r="R3741">
        <v>148</v>
      </c>
      <c r="S3741">
        <v>0</v>
      </c>
      <c r="T3741">
        <v>-0.73756574130876507</v>
      </c>
      <c r="U3741">
        <v>7</v>
      </c>
      <c r="V3741">
        <v>3008</v>
      </c>
      <c r="W3741">
        <v>149</v>
      </c>
    </row>
    <row r="3742" spans="1:23">
      <c r="A3742" t="s">
        <v>471</v>
      </c>
      <c r="B3742" t="str">
        <f t="shared" si="58"/>
        <v>sold_area_ytd_yoy_historical_new_high_24_1</v>
      </c>
      <c r="C3742" t="s">
        <v>392</v>
      </c>
      <c r="D3742" t="s">
        <v>335</v>
      </c>
      <c r="E3742">
        <v>24</v>
      </c>
      <c r="F3742">
        <v>1</v>
      </c>
      <c r="G3742">
        <v>-1</v>
      </c>
      <c r="H3742" t="s">
        <v>330</v>
      </c>
      <c r="I3742" t="s">
        <v>331</v>
      </c>
      <c r="K3742">
        <v>0.2194023466878989</v>
      </c>
      <c r="L3742">
        <v>1.675684446548598E-2</v>
      </c>
      <c r="M3742">
        <v>7.1333451905731801E-2</v>
      </c>
      <c r="N3742">
        <v>0.48993288590604028</v>
      </c>
      <c r="O3742">
        <v>4.0850466118066133E-3</v>
      </c>
      <c r="P3742">
        <v>0.66776601437054151</v>
      </c>
      <c r="Q3742">
        <v>0.5053229224726199</v>
      </c>
      <c r="R3742">
        <v>148</v>
      </c>
      <c r="S3742">
        <v>0</v>
      </c>
      <c r="T3742">
        <v>-0.64873469284698637</v>
      </c>
      <c r="U3742">
        <v>10</v>
      </c>
      <c r="V3742">
        <v>3008</v>
      </c>
      <c r="W3742">
        <v>149</v>
      </c>
    </row>
    <row r="3743" spans="1:23">
      <c r="A3743" t="s">
        <v>471</v>
      </c>
      <c r="B3743" t="str">
        <f t="shared" si="58"/>
        <v>sold_area_ytd_yoy_historical_new_high_24_-1</v>
      </c>
      <c r="C3743" t="s">
        <v>392</v>
      </c>
      <c r="D3743" t="s">
        <v>335</v>
      </c>
      <c r="E3743">
        <v>24</v>
      </c>
      <c r="F3743">
        <v>-1</v>
      </c>
      <c r="G3743">
        <v>-1</v>
      </c>
      <c r="H3743" t="s">
        <v>330</v>
      </c>
      <c r="I3743" t="s">
        <v>331</v>
      </c>
      <c r="K3743">
        <v>-0.57574805759523473</v>
      </c>
      <c r="L3743">
        <v>-6.9313117278683833E-2</v>
      </c>
      <c r="M3743">
        <v>-0.29506414098544581</v>
      </c>
      <c r="N3743">
        <v>0.49664429530201343</v>
      </c>
      <c r="O3743">
        <v>-2.978443275509193E-3</v>
      </c>
      <c r="P3743">
        <v>-0.48759220995085112</v>
      </c>
      <c r="Q3743">
        <v>0.62656020252241795</v>
      </c>
      <c r="R3743">
        <v>148</v>
      </c>
      <c r="S3743">
        <v>0</v>
      </c>
      <c r="T3743">
        <v>-0.78895393719816798</v>
      </c>
      <c r="U3743">
        <v>10</v>
      </c>
      <c r="V3743">
        <v>3008</v>
      </c>
      <c r="W3743">
        <v>149</v>
      </c>
    </row>
    <row r="3744" spans="1:23">
      <c r="A3744" t="s">
        <v>471</v>
      </c>
      <c r="B3744" t="str">
        <f t="shared" si="58"/>
        <v>CN_BOND_1Y_historical_new_high_24_1</v>
      </c>
      <c r="C3744" t="s">
        <v>448</v>
      </c>
      <c r="D3744" t="s">
        <v>335</v>
      </c>
      <c r="E3744">
        <v>24</v>
      </c>
      <c r="F3744">
        <v>1</v>
      </c>
      <c r="G3744">
        <v>-1</v>
      </c>
      <c r="H3744" t="s">
        <v>330</v>
      </c>
      <c r="I3744" t="s">
        <v>331</v>
      </c>
      <c r="K3744">
        <v>0.1217194431684057</v>
      </c>
      <c r="L3744">
        <v>9.6692561788431775E-3</v>
      </c>
      <c r="M3744">
        <v>4.1160934013027263E-2</v>
      </c>
      <c r="N3744">
        <v>0.51677852348993292</v>
      </c>
      <c r="O3744">
        <v>3.4715838135936251E-3</v>
      </c>
      <c r="P3744">
        <v>0.57470123680405438</v>
      </c>
      <c r="Q3744">
        <v>0.56636592817553089</v>
      </c>
      <c r="R3744">
        <v>148</v>
      </c>
      <c r="S3744">
        <v>0</v>
      </c>
      <c r="T3744">
        <v>-0.59075210333297301</v>
      </c>
      <c r="U3744">
        <v>11</v>
      </c>
      <c r="V3744">
        <v>3008</v>
      </c>
      <c r="W3744">
        <v>149</v>
      </c>
    </row>
    <row r="3745" spans="1:23">
      <c r="A3745" t="s">
        <v>471</v>
      </c>
      <c r="B3745" t="str">
        <f t="shared" si="58"/>
        <v>CN_BOND_1Y_historical_new_high_24_-1</v>
      </c>
      <c r="C3745" t="s">
        <v>448</v>
      </c>
      <c r="D3745" t="s">
        <v>335</v>
      </c>
      <c r="E3745">
        <v>24</v>
      </c>
      <c r="F3745">
        <v>-1</v>
      </c>
      <c r="G3745">
        <v>-1</v>
      </c>
      <c r="H3745" t="s">
        <v>330</v>
      </c>
      <c r="I3745" t="s">
        <v>331</v>
      </c>
      <c r="K3745">
        <v>-0.53880284655313493</v>
      </c>
      <c r="L3745">
        <v>-6.2779962576645976E-2</v>
      </c>
      <c r="M3745">
        <v>-0.26724722658726818</v>
      </c>
      <c r="N3745">
        <v>0.47651006711409388</v>
      </c>
      <c r="O3745">
        <v>-2.4790117568577789E-3</v>
      </c>
      <c r="P3745">
        <v>-0.40896928284757178</v>
      </c>
      <c r="Q3745">
        <v>0.68315340042975703</v>
      </c>
      <c r="R3745">
        <v>148</v>
      </c>
      <c r="S3745">
        <v>0</v>
      </c>
      <c r="T3745">
        <v>-0.74632396348586894</v>
      </c>
      <c r="U3745">
        <v>11</v>
      </c>
      <c r="V3745">
        <v>3008</v>
      </c>
      <c r="W3745">
        <v>149</v>
      </c>
    </row>
    <row r="3746" spans="1:23">
      <c r="A3746" t="s">
        <v>471</v>
      </c>
      <c r="B3746" t="str">
        <f t="shared" si="58"/>
        <v>CN_BOND_10Y_historical_new_high_24_1</v>
      </c>
      <c r="C3746" t="s">
        <v>449</v>
      </c>
      <c r="D3746" t="s">
        <v>335</v>
      </c>
      <c r="E3746">
        <v>24</v>
      </c>
      <c r="F3746">
        <v>1</v>
      </c>
      <c r="G3746">
        <v>-1</v>
      </c>
      <c r="H3746" t="s">
        <v>330</v>
      </c>
      <c r="I3746" t="s">
        <v>331</v>
      </c>
      <c r="K3746">
        <v>-0.22154969233536881</v>
      </c>
      <c r="L3746">
        <v>-2.0763270777693021E-2</v>
      </c>
      <c r="M3746">
        <v>-8.8382646374904977E-2</v>
      </c>
      <c r="N3746">
        <v>0.49664429530201343</v>
      </c>
      <c r="O3746">
        <v>1.151171529466188E-3</v>
      </c>
      <c r="P3746">
        <v>0.18652210765305141</v>
      </c>
      <c r="Q3746">
        <v>0.85229077092087535</v>
      </c>
      <c r="R3746">
        <v>148</v>
      </c>
      <c r="S3746">
        <v>0</v>
      </c>
      <c r="T3746">
        <v>-0.64873469284698604</v>
      </c>
      <c r="U3746">
        <v>11</v>
      </c>
      <c r="V3746">
        <v>3008</v>
      </c>
      <c r="W3746">
        <v>149</v>
      </c>
    </row>
    <row r="3747" spans="1:23">
      <c r="A3747" t="s">
        <v>471</v>
      </c>
      <c r="B3747" t="str">
        <f t="shared" si="58"/>
        <v>CN_BOND_10Y_historical_new_high_24_-1</v>
      </c>
      <c r="C3747" t="s">
        <v>449</v>
      </c>
      <c r="D3747" t="s">
        <v>335</v>
      </c>
      <c r="E3747">
        <v>24</v>
      </c>
      <c r="F3747">
        <v>-1</v>
      </c>
      <c r="G3747">
        <v>-1</v>
      </c>
      <c r="H3747" t="s">
        <v>330</v>
      </c>
      <c r="I3747" t="s">
        <v>331</v>
      </c>
      <c r="K3747">
        <v>-0.33543116489055302</v>
      </c>
      <c r="L3747">
        <v>-3.3653222124677473E-2</v>
      </c>
      <c r="M3747">
        <v>-0.1432510736033456</v>
      </c>
      <c r="N3747">
        <v>0.49664429530201343</v>
      </c>
      <c r="O3747">
        <v>1.162115171146627E-4</v>
      </c>
      <c r="P3747">
        <v>1.861034796900856E-2</v>
      </c>
      <c r="Q3747">
        <v>0.98517701336866859</v>
      </c>
      <c r="R3747">
        <v>148</v>
      </c>
      <c r="S3747">
        <v>0</v>
      </c>
      <c r="T3747">
        <v>-0.70956134720017372</v>
      </c>
      <c r="U3747">
        <v>11</v>
      </c>
      <c r="V3747">
        <v>3008</v>
      </c>
      <c r="W3747">
        <v>149</v>
      </c>
    </row>
    <row r="3748" spans="1:23">
      <c r="A3748" t="s">
        <v>471</v>
      </c>
      <c r="B3748" t="str">
        <f t="shared" si="58"/>
        <v>TERM_SPREAD_historical_new_high_24_1</v>
      </c>
      <c r="C3748" t="s">
        <v>450</v>
      </c>
      <c r="D3748" t="s">
        <v>335</v>
      </c>
      <c r="E3748">
        <v>24</v>
      </c>
      <c r="F3748">
        <v>1</v>
      </c>
      <c r="G3748">
        <v>1</v>
      </c>
      <c r="H3748" t="s">
        <v>330</v>
      </c>
      <c r="I3748" t="s">
        <v>331</v>
      </c>
      <c r="K3748">
        <v>1.022066646599195</v>
      </c>
      <c r="L3748">
        <v>6.0763342476895632E-2</v>
      </c>
      <c r="M3748">
        <v>0.25871946265003698</v>
      </c>
      <c r="N3748">
        <v>0.53020134228187921</v>
      </c>
      <c r="O3748">
        <v>7.5559789081699287E-3</v>
      </c>
      <c r="P3748">
        <v>1.220791854829119</v>
      </c>
      <c r="Q3748">
        <v>0.22410619601462581</v>
      </c>
      <c r="R3748">
        <v>148</v>
      </c>
      <c r="S3748">
        <v>0</v>
      </c>
      <c r="T3748">
        <v>-0.5304177644803616</v>
      </c>
      <c r="U3748">
        <v>15</v>
      </c>
      <c r="V3748">
        <v>3008</v>
      </c>
      <c r="W3748">
        <v>149</v>
      </c>
    </row>
    <row r="3749" spans="1:23">
      <c r="A3749" t="s">
        <v>471</v>
      </c>
      <c r="B3749" t="str">
        <f t="shared" si="58"/>
        <v>TERM_SPREAD_historical_new_high_24_-1</v>
      </c>
      <c r="C3749" t="s">
        <v>450</v>
      </c>
      <c r="D3749" t="s">
        <v>335</v>
      </c>
      <c r="E3749">
        <v>24</v>
      </c>
      <c r="F3749">
        <v>-1</v>
      </c>
      <c r="G3749">
        <v>1</v>
      </c>
      <c r="H3749" t="s">
        <v>330</v>
      </c>
      <c r="I3749" t="s">
        <v>331</v>
      </c>
      <c r="K3749">
        <v>-0.74415590355275762</v>
      </c>
      <c r="L3749">
        <v>-0.1079233037488216</v>
      </c>
      <c r="M3749">
        <v>-0.45951815708506721</v>
      </c>
      <c r="N3749">
        <v>0.4563758389261745</v>
      </c>
      <c r="O3749">
        <v>-6.2735606370050868E-3</v>
      </c>
      <c r="P3749">
        <v>-1.0132861149666781</v>
      </c>
      <c r="Q3749">
        <v>0.31257720477714412</v>
      </c>
      <c r="R3749">
        <v>148</v>
      </c>
      <c r="S3749">
        <v>0</v>
      </c>
      <c r="T3749">
        <v>-0.84564358702953346</v>
      </c>
      <c r="U3749">
        <v>15</v>
      </c>
      <c r="V3749">
        <v>3008</v>
      </c>
      <c r="W3749">
        <v>149</v>
      </c>
    </row>
    <row r="3750" spans="1:23">
      <c r="A3750" t="s">
        <v>471</v>
      </c>
      <c r="B3750" t="str">
        <f t="shared" si="58"/>
        <v>US_BOND_5Y_historical_new_high_24_1</v>
      </c>
      <c r="C3750" t="s">
        <v>338</v>
      </c>
      <c r="D3750" t="s">
        <v>335</v>
      </c>
      <c r="E3750">
        <v>24</v>
      </c>
      <c r="F3750">
        <v>1</v>
      </c>
      <c r="G3750">
        <v>1</v>
      </c>
      <c r="H3750" t="s">
        <v>330</v>
      </c>
      <c r="I3750" t="s">
        <v>331</v>
      </c>
      <c r="K3750">
        <v>1.072801449601448</v>
      </c>
      <c r="L3750">
        <v>6.2967843897932863E-2</v>
      </c>
      <c r="M3750">
        <v>0.26810944695801248</v>
      </c>
      <c r="N3750">
        <v>0.53691275167785235</v>
      </c>
      <c r="O3750">
        <v>7.6894416049916436E-3</v>
      </c>
      <c r="P3750">
        <v>1.252259326304592</v>
      </c>
      <c r="Q3750">
        <v>0.21245065784763531</v>
      </c>
      <c r="R3750">
        <v>148</v>
      </c>
      <c r="S3750">
        <v>0</v>
      </c>
      <c r="T3750">
        <v>-0.57803217056578171</v>
      </c>
      <c r="U3750">
        <v>27</v>
      </c>
      <c r="V3750">
        <v>3008</v>
      </c>
      <c r="W3750">
        <v>149</v>
      </c>
    </row>
    <row r="3751" spans="1:23">
      <c r="A3751" t="s">
        <v>471</v>
      </c>
      <c r="B3751" t="str">
        <f t="shared" si="58"/>
        <v>US_BOND_5Y_historical_new_high_24_-1</v>
      </c>
      <c r="C3751" t="s">
        <v>338</v>
      </c>
      <c r="D3751" t="s">
        <v>335</v>
      </c>
      <c r="E3751">
        <v>24</v>
      </c>
      <c r="F3751">
        <v>-1</v>
      </c>
      <c r="G3751">
        <v>1</v>
      </c>
      <c r="H3751" t="s">
        <v>330</v>
      </c>
      <c r="I3751" t="s">
        <v>331</v>
      </c>
      <c r="K3751">
        <v>-0.7504180565607248</v>
      </c>
      <c r="L3751">
        <v>-0.1097733920236922</v>
      </c>
      <c r="M3751">
        <v>-0.46740179755691769</v>
      </c>
      <c r="N3751">
        <v>0.4563758389261745</v>
      </c>
      <c r="O3751">
        <v>-6.4835371490010122E-3</v>
      </c>
      <c r="P3751">
        <v>-1.0537621688882981</v>
      </c>
      <c r="Q3751">
        <v>0.29370911877322148</v>
      </c>
      <c r="R3751">
        <v>148</v>
      </c>
      <c r="S3751">
        <v>0</v>
      </c>
      <c r="T3751">
        <v>-0.86457100729319381</v>
      </c>
      <c r="U3751">
        <v>27</v>
      </c>
      <c r="V3751">
        <v>3008</v>
      </c>
      <c r="W3751">
        <v>149</v>
      </c>
    </row>
    <row r="3752" spans="1:23">
      <c r="A3752" t="s">
        <v>471</v>
      </c>
      <c r="B3752" t="str">
        <f t="shared" si="58"/>
        <v>US_BOND_10Y_historical_new_high_24_1</v>
      </c>
      <c r="C3752" t="s">
        <v>336</v>
      </c>
      <c r="D3752" t="s">
        <v>335</v>
      </c>
      <c r="E3752">
        <v>24</v>
      </c>
      <c r="F3752">
        <v>1</v>
      </c>
      <c r="G3752">
        <v>1</v>
      </c>
      <c r="H3752" t="s">
        <v>330</v>
      </c>
      <c r="I3752" t="s">
        <v>331</v>
      </c>
      <c r="K3752">
        <v>0.60886347007848962</v>
      </c>
      <c r="L3752">
        <v>4.0642299197501057E-2</v>
      </c>
      <c r="M3752">
        <v>0.1730293640262609</v>
      </c>
      <c r="N3752">
        <v>0.53020134228187921</v>
      </c>
      <c r="O3752">
        <v>5.9751493354388537E-3</v>
      </c>
      <c r="P3752">
        <v>0.97446167734082489</v>
      </c>
      <c r="Q3752">
        <v>0.33141738086324007</v>
      </c>
      <c r="R3752">
        <v>148</v>
      </c>
      <c r="S3752">
        <v>0</v>
      </c>
      <c r="T3752">
        <v>-0.57803217056578116</v>
      </c>
      <c r="U3752">
        <v>23</v>
      </c>
      <c r="V3752">
        <v>3008</v>
      </c>
      <c r="W3752">
        <v>149</v>
      </c>
    </row>
    <row r="3753" spans="1:23">
      <c r="A3753" t="s">
        <v>471</v>
      </c>
      <c r="B3753" t="str">
        <f t="shared" si="58"/>
        <v>US_BOND_10Y_historical_new_high_24_-1</v>
      </c>
      <c r="C3753" t="s">
        <v>336</v>
      </c>
      <c r="D3753" t="s">
        <v>335</v>
      </c>
      <c r="E3753">
        <v>24</v>
      </c>
      <c r="F3753">
        <v>-1</v>
      </c>
      <c r="G3753">
        <v>1</v>
      </c>
      <c r="H3753" t="s">
        <v>330</v>
      </c>
      <c r="I3753" t="s">
        <v>331</v>
      </c>
      <c r="K3753">
        <v>-0.67844765962021747</v>
      </c>
      <c r="L3753">
        <v>-9.0674808441979726E-2</v>
      </c>
      <c r="M3753">
        <v>-0.38603634016068328</v>
      </c>
      <c r="N3753">
        <v>0.46308724832214759</v>
      </c>
      <c r="O3753">
        <v>-4.7951323103590992E-3</v>
      </c>
      <c r="P3753">
        <v>-0.7788229190374375</v>
      </c>
      <c r="Q3753">
        <v>0.43732750458157571</v>
      </c>
      <c r="R3753">
        <v>148</v>
      </c>
      <c r="S3753">
        <v>0</v>
      </c>
      <c r="T3753">
        <v>-0.82551818869562821</v>
      </c>
      <c r="U3753">
        <v>23</v>
      </c>
      <c r="V3753">
        <v>3008</v>
      </c>
      <c r="W3753">
        <v>149</v>
      </c>
    </row>
    <row r="3754" spans="1:23">
      <c r="A3754" t="s">
        <v>471</v>
      </c>
      <c r="B3754" t="str">
        <f t="shared" si="58"/>
        <v>CNY_INDEX_historical_new_high_24_1</v>
      </c>
      <c r="C3754" t="s">
        <v>388</v>
      </c>
      <c r="D3754" t="s">
        <v>335</v>
      </c>
      <c r="E3754">
        <v>24</v>
      </c>
      <c r="F3754">
        <v>1</v>
      </c>
      <c r="G3754">
        <v>-1</v>
      </c>
      <c r="H3754" t="s">
        <v>464</v>
      </c>
      <c r="I3754" t="s">
        <v>331</v>
      </c>
      <c r="K3754">
        <v>6.9735179707975492E-2</v>
      </c>
      <c r="L3754">
        <v>9.5247636360100696E-3</v>
      </c>
      <c r="M3754">
        <v>4.0134934654018233E-2</v>
      </c>
      <c r="N3754">
        <v>0.48314606741573041</v>
      </c>
      <c r="O3754">
        <v>3.3996767263052381E-3</v>
      </c>
      <c r="P3754">
        <v>0.4364248199574467</v>
      </c>
      <c r="Q3754">
        <v>0.66359742602782279</v>
      </c>
      <c r="R3754">
        <v>88</v>
      </c>
      <c r="S3754">
        <v>0</v>
      </c>
      <c r="T3754">
        <v>-0.56054382892350585</v>
      </c>
      <c r="U3754">
        <v>15</v>
      </c>
      <c r="V3754">
        <v>1792</v>
      </c>
      <c r="W3754">
        <v>89</v>
      </c>
    </row>
    <row r="3755" spans="1:23">
      <c r="A3755" t="s">
        <v>471</v>
      </c>
      <c r="B3755" t="str">
        <f t="shared" si="58"/>
        <v>CNY_INDEX_historical_new_high_24_-1</v>
      </c>
      <c r="C3755" t="s">
        <v>388</v>
      </c>
      <c r="D3755" t="s">
        <v>335</v>
      </c>
      <c r="E3755">
        <v>24</v>
      </c>
      <c r="F3755">
        <v>-1</v>
      </c>
      <c r="G3755">
        <v>-1</v>
      </c>
      <c r="H3755" t="s">
        <v>464</v>
      </c>
      <c r="I3755" t="s">
        <v>331</v>
      </c>
      <c r="K3755">
        <v>-0.37381054999795299</v>
      </c>
      <c r="L3755">
        <v>-6.3707066617735952E-2</v>
      </c>
      <c r="M3755">
        <v>-0.26844539701072268</v>
      </c>
      <c r="N3755">
        <v>0.5056179775280899</v>
      </c>
      <c r="O3755">
        <v>-2.5749336436979688E-3</v>
      </c>
      <c r="P3755">
        <v>-0.33124198663960092</v>
      </c>
      <c r="Q3755">
        <v>0.74124920692636742</v>
      </c>
      <c r="R3755">
        <v>88</v>
      </c>
      <c r="S3755">
        <v>0</v>
      </c>
      <c r="T3755">
        <v>-0.72254868801817074</v>
      </c>
      <c r="U3755">
        <v>15</v>
      </c>
      <c r="V3755">
        <v>1792</v>
      </c>
      <c r="W3755">
        <v>89</v>
      </c>
    </row>
    <row r="3756" spans="1:23">
      <c r="A3756" t="s">
        <v>471</v>
      </c>
      <c r="B3756" t="str">
        <f t="shared" si="58"/>
        <v>USD_INDEX_historical_new_high_24_1</v>
      </c>
      <c r="C3756" t="s">
        <v>452</v>
      </c>
      <c r="D3756" t="s">
        <v>335</v>
      </c>
      <c r="E3756">
        <v>24</v>
      </c>
      <c r="F3756">
        <v>1</v>
      </c>
      <c r="G3756">
        <v>1</v>
      </c>
      <c r="H3756" t="s">
        <v>330</v>
      </c>
      <c r="I3756" t="s">
        <v>331</v>
      </c>
      <c r="K3756">
        <v>-0.36844447665243329</v>
      </c>
      <c r="L3756">
        <v>-3.7769412753788201E-2</v>
      </c>
      <c r="M3756">
        <v>-0.16077282956288461</v>
      </c>
      <c r="N3756">
        <v>0.49664429530201343</v>
      </c>
      <c r="O3756">
        <v>-2.844200489742717E-4</v>
      </c>
      <c r="P3756">
        <v>-4.6292546645548133E-2</v>
      </c>
      <c r="Q3756">
        <v>0.96313948540591343</v>
      </c>
      <c r="R3756">
        <v>148</v>
      </c>
      <c r="S3756">
        <v>0</v>
      </c>
      <c r="T3756">
        <v>-0.71877524446054419</v>
      </c>
      <c r="U3756">
        <v>19</v>
      </c>
      <c r="V3756">
        <v>3008</v>
      </c>
      <c r="W3756">
        <v>149</v>
      </c>
    </row>
    <row r="3757" spans="1:23">
      <c r="A3757" t="s">
        <v>471</v>
      </c>
      <c r="B3757" t="str">
        <f t="shared" si="58"/>
        <v>USD_INDEX_historical_new_high_24_-1</v>
      </c>
      <c r="C3757" t="s">
        <v>452</v>
      </c>
      <c r="D3757" t="s">
        <v>335</v>
      </c>
      <c r="E3757">
        <v>24</v>
      </c>
      <c r="F3757">
        <v>-1</v>
      </c>
      <c r="G3757">
        <v>1</v>
      </c>
      <c r="H3757" t="s">
        <v>330</v>
      </c>
      <c r="I3757" t="s">
        <v>331</v>
      </c>
      <c r="K3757">
        <v>-0.18085774721256331</v>
      </c>
      <c r="L3757">
        <v>-1.6574331970373168E-2</v>
      </c>
      <c r="M3757">
        <v>-7.0551858096448941E-2</v>
      </c>
      <c r="N3757">
        <v>0.49664429530201343</v>
      </c>
      <c r="O3757">
        <v>1.441431482932066E-3</v>
      </c>
      <c r="P3757">
        <v>0.23430891033581461</v>
      </c>
      <c r="Q3757">
        <v>0.81506899532185606</v>
      </c>
      <c r="R3757">
        <v>148</v>
      </c>
      <c r="S3757">
        <v>0</v>
      </c>
      <c r="T3757">
        <v>-0.65260858889411155</v>
      </c>
      <c r="U3757">
        <v>19</v>
      </c>
      <c r="V3757">
        <v>3008</v>
      </c>
      <c r="W3757">
        <v>149</v>
      </c>
    </row>
    <row r="3758" spans="1:23">
      <c r="A3758" t="s">
        <v>471</v>
      </c>
      <c r="B3758" t="str">
        <f t="shared" si="58"/>
        <v>DR007_historical_new_high_24_1</v>
      </c>
      <c r="C3758" t="s">
        <v>387</v>
      </c>
      <c r="D3758" t="s">
        <v>335</v>
      </c>
      <c r="E3758">
        <v>24</v>
      </c>
      <c r="F3758">
        <v>1</v>
      </c>
      <c r="G3758">
        <v>1</v>
      </c>
      <c r="H3758" t="s">
        <v>330</v>
      </c>
      <c r="I3758" t="s">
        <v>331</v>
      </c>
      <c r="K3758">
        <v>0.54588417188973937</v>
      </c>
      <c r="L3758">
        <v>3.7166786807873553E-2</v>
      </c>
      <c r="M3758">
        <v>0.15823029529803509</v>
      </c>
      <c r="N3758">
        <v>0.51677852348993292</v>
      </c>
      <c r="O3758">
        <v>5.7233795296068894E-3</v>
      </c>
      <c r="P3758">
        <v>0.93018835979170889</v>
      </c>
      <c r="Q3758">
        <v>0.35378832006657202</v>
      </c>
      <c r="R3758">
        <v>148</v>
      </c>
      <c r="S3758">
        <v>0</v>
      </c>
      <c r="T3758">
        <v>-0.64873469284698693</v>
      </c>
      <c r="U3758">
        <v>5</v>
      </c>
      <c r="V3758">
        <v>3008</v>
      </c>
      <c r="W3758">
        <v>149</v>
      </c>
    </row>
    <row r="3759" spans="1:23">
      <c r="A3759" t="s">
        <v>471</v>
      </c>
      <c r="B3759" t="str">
        <f t="shared" si="58"/>
        <v>DR007_historical_new_high_24_-1</v>
      </c>
      <c r="C3759" t="s">
        <v>387</v>
      </c>
      <c r="D3759" t="s">
        <v>335</v>
      </c>
      <c r="E3759">
        <v>24</v>
      </c>
      <c r="F3759">
        <v>-1</v>
      </c>
      <c r="G3759">
        <v>1</v>
      </c>
      <c r="H3759" t="s">
        <v>330</v>
      </c>
      <c r="I3759" t="s">
        <v>331</v>
      </c>
      <c r="K3759">
        <v>-0.66534762205187159</v>
      </c>
      <c r="L3759">
        <v>-8.762768910721308E-2</v>
      </c>
      <c r="M3759">
        <v>-0.37305767634401599</v>
      </c>
      <c r="N3759">
        <v>0.46979865771812079</v>
      </c>
      <c r="O3759">
        <v>-4.5198398708613269E-3</v>
      </c>
      <c r="P3759">
        <v>-0.7330510537384739</v>
      </c>
      <c r="Q3759">
        <v>0.46468677337476738</v>
      </c>
      <c r="R3759">
        <v>148</v>
      </c>
      <c r="S3759">
        <v>0</v>
      </c>
      <c r="T3759">
        <v>-0.84883601989765489</v>
      </c>
      <c r="U3759">
        <v>5</v>
      </c>
      <c r="V3759">
        <v>3008</v>
      </c>
      <c r="W3759">
        <v>149</v>
      </c>
    </row>
    <row r="3760" spans="1:23">
      <c r="A3760" t="s">
        <v>471</v>
      </c>
      <c r="B3760" t="str">
        <f t="shared" si="58"/>
        <v>CREDIT_SPREAD_historical_new_high_24_1</v>
      </c>
      <c r="C3760" t="s">
        <v>453</v>
      </c>
      <c r="D3760" t="s">
        <v>335</v>
      </c>
      <c r="E3760">
        <v>24</v>
      </c>
      <c r="F3760">
        <v>1</v>
      </c>
      <c r="G3760">
        <v>1</v>
      </c>
      <c r="H3760" t="s">
        <v>460</v>
      </c>
      <c r="I3760" t="s">
        <v>331</v>
      </c>
      <c r="K3760">
        <v>-0.47180760832191782</v>
      </c>
      <c r="L3760">
        <v>-5.9392784618963801E-2</v>
      </c>
      <c r="M3760">
        <v>-0.25637034810933412</v>
      </c>
      <c r="N3760">
        <v>0.46153846153846162</v>
      </c>
      <c r="O3760">
        <v>-2.2864074870340171E-3</v>
      </c>
      <c r="P3760">
        <v>-0.35890095750886453</v>
      </c>
      <c r="Q3760">
        <v>0.72025592191421328</v>
      </c>
      <c r="R3760">
        <v>129</v>
      </c>
      <c r="S3760">
        <v>0</v>
      </c>
      <c r="T3760">
        <v>-0.68238307867800763</v>
      </c>
      <c r="U3760">
        <v>5</v>
      </c>
      <c r="V3760">
        <v>2627</v>
      </c>
      <c r="W3760">
        <v>130</v>
      </c>
    </row>
    <row r="3761" spans="1:23">
      <c r="A3761" t="s">
        <v>471</v>
      </c>
      <c r="B3761" t="str">
        <f t="shared" si="58"/>
        <v>CREDIT_SPREAD_historical_new_high_24_-1</v>
      </c>
      <c r="C3761" t="s">
        <v>453</v>
      </c>
      <c r="D3761" t="s">
        <v>335</v>
      </c>
      <c r="E3761">
        <v>24</v>
      </c>
      <c r="F3761">
        <v>-1</v>
      </c>
      <c r="G3761">
        <v>1</v>
      </c>
      <c r="H3761" t="s">
        <v>460</v>
      </c>
      <c r="I3761" t="s">
        <v>331</v>
      </c>
      <c r="K3761">
        <v>8.1659448817406055E-2</v>
      </c>
      <c r="L3761">
        <v>7.5583373342300586E-3</v>
      </c>
      <c r="M3761">
        <v>3.2625740415033987E-2</v>
      </c>
      <c r="N3761">
        <v>0.52307692307692311</v>
      </c>
      <c r="O3761">
        <v>3.2381565877993949E-3</v>
      </c>
      <c r="P3761">
        <v>0.50549026099049221</v>
      </c>
      <c r="Q3761">
        <v>0.61407714685393699</v>
      </c>
      <c r="R3761">
        <v>129</v>
      </c>
      <c r="S3761">
        <v>0</v>
      </c>
      <c r="T3761">
        <v>-0.69836630463294525</v>
      </c>
      <c r="U3761">
        <v>5</v>
      </c>
      <c r="V3761">
        <v>2627</v>
      </c>
      <c r="W3761">
        <v>130</v>
      </c>
    </row>
    <row r="3762" spans="1:23">
      <c r="A3762" t="s">
        <v>471</v>
      </c>
      <c r="B3762" t="str">
        <f t="shared" si="58"/>
        <v>electricity_yoy_historical_new_high_36_1</v>
      </c>
      <c r="C3762" t="s">
        <v>435</v>
      </c>
      <c r="D3762" t="s">
        <v>335</v>
      </c>
      <c r="E3762">
        <v>36</v>
      </c>
      <c r="F3762">
        <v>1</v>
      </c>
      <c r="G3762">
        <v>-1</v>
      </c>
      <c r="H3762" t="s">
        <v>330</v>
      </c>
      <c r="I3762" t="s">
        <v>331</v>
      </c>
      <c r="K3762">
        <v>0.1321171816430726</v>
      </c>
      <c r="L3762">
        <v>1.04500192051773E-2</v>
      </c>
      <c r="M3762">
        <v>4.4484642949477841E-2</v>
      </c>
      <c r="N3762">
        <v>0.48322147651006708</v>
      </c>
      <c r="O3762">
        <v>3.5906291386337708E-3</v>
      </c>
      <c r="P3762">
        <v>0.5864804777744197</v>
      </c>
      <c r="Q3762">
        <v>0.5584461304555508</v>
      </c>
      <c r="R3762">
        <v>148</v>
      </c>
      <c r="S3762">
        <v>0</v>
      </c>
      <c r="T3762">
        <v>-0.64873469284698659</v>
      </c>
      <c r="U3762">
        <v>11</v>
      </c>
      <c r="V3762">
        <v>3008</v>
      </c>
      <c r="W3762">
        <v>149</v>
      </c>
    </row>
    <row r="3763" spans="1:23">
      <c r="A3763" t="s">
        <v>471</v>
      </c>
      <c r="B3763" t="str">
        <f t="shared" si="58"/>
        <v>electricity_yoy_historical_new_high_36_-1</v>
      </c>
      <c r="C3763" t="s">
        <v>435</v>
      </c>
      <c r="D3763" t="s">
        <v>335</v>
      </c>
      <c r="E3763">
        <v>36</v>
      </c>
      <c r="F3763">
        <v>-1</v>
      </c>
      <c r="G3763">
        <v>-1</v>
      </c>
      <c r="H3763" t="s">
        <v>330</v>
      </c>
      <c r="I3763" t="s">
        <v>331</v>
      </c>
      <c r="K3763">
        <v>-0.54303863368237892</v>
      </c>
      <c r="L3763">
        <v>-6.3504141644241008E-2</v>
      </c>
      <c r="M3763">
        <v>-0.27033051436475319</v>
      </c>
      <c r="N3763">
        <v>0.50335570469798663</v>
      </c>
      <c r="O3763">
        <v>-2.4741854479549859E-3</v>
      </c>
      <c r="P3763">
        <v>-0.4044183397398487</v>
      </c>
      <c r="Q3763">
        <v>0.68648896187621344</v>
      </c>
      <c r="R3763">
        <v>148</v>
      </c>
      <c r="S3763">
        <v>0</v>
      </c>
      <c r="T3763">
        <v>-0.79358850127075964</v>
      </c>
      <c r="U3763">
        <v>11</v>
      </c>
      <c r="V3763">
        <v>3008</v>
      </c>
      <c r="W3763">
        <v>149</v>
      </c>
    </row>
    <row r="3764" spans="1:23">
      <c r="A3764" t="s">
        <v>471</v>
      </c>
      <c r="B3764" t="str">
        <f t="shared" si="58"/>
        <v>electricity_ytd_yoy_historical_new_high_36_1</v>
      </c>
      <c r="C3764" t="s">
        <v>436</v>
      </c>
      <c r="D3764" t="s">
        <v>335</v>
      </c>
      <c r="E3764">
        <v>36</v>
      </c>
      <c r="F3764">
        <v>1</v>
      </c>
      <c r="G3764">
        <v>-1</v>
      </c>
      <c r="H3764" t="s">
        <v>330</v>
      </c>
      <c r="I3764" t="s">
        <v>331</v>
      </c>
      <c r="K3764">
        <v>8.6947414460526673E-2</v>
      </c>
      <c r="L3764">
        <v>7.0091754900760686E-3</v>
      </c>
      <c r="M3764">
        <v>2.983706583187597E-2</v>
      </c>
      <c r="N3764">
        <v>0.50335570469798663</v>
      </c>
      <c r="O3764">
        <v>3.306040974665859E-3</v>
      </c>
      <c r="P3764">
        <v>0.54252152718872937</v>
      </c>
      <c r="Q3764">
        <v>0.58827528557326314</v>
      </c>
      <c r="R3764">
        <v>148</v>
      </c>
      <c r="S3764">
        <v>0</v>
      </c>
      <c r="T3764">
        <v>-0.64873469284698648</v>
      </c>
      <c r="U3764">
        <v>5</v>
      </c>
      <c r="V3764">
        <v>3008</v>
      </c>
      <c r="W3764">
        <v>149</v>
      </c>
    </row>
    <row r="3765" spans="1:23">
      <c r="A3765" t="s">
        <v>471</v>
      </c>
      <c r="B3765" t="str">
        <f t="shared" si="58"/>
        <v>electricity_ytd_yoy_historical_new_high_36_-1</v>
      </c>
      <c r="C3765" t="s">
        <v>436</v>
      </c>
      <c r="D3765" t="s">
        <v>335</v>
      </c>
      <c r="E3765">
        <v>36</v>
      </c>
      <c r="F3765">
        <v>-1</v>
      </c>
      <c r="G3765">
        <v>-1</v>
      </c>
      <c r="H3765" t="s">
        <v>330</v>
      </c>
      <c r="I3765" t="s">
        <v>331</v>
      </c>
      <c r="K3765">
        <v>-0.52404890312744534</v>
      </c>
      <c r="L3765">
        <v>-6.0304234466757811E-2</v>
      </c>
      <c r="M3765">
        <v>-0.25670657216003151</v>
      </c>
      <c r="N3765">
        <v>0.48322147651006708</v>
      </c>
      <c r="O3765">
        <v>-2.2027509188818802E-3</v>
      </c>
      <c r="P3765">
        <v>-0.35910576392125082</v>
      </c>
      <c r="Q3765">
        <v>0.72002777638578164</v>
      </c>
      <c r="R3765">
        <v>148</v>
      </c>
      <c r="S3765">
        <v>0</v>
      </c>
      <c r="T3765">
        <v>-0.78501075480633786</v>
      </c>
      <c r="U3765">
        <v>5</v>
      </c>
      <c r="V3765">
        <v>3008</v>
      </c>
      <c r="W3765">
        <v>149</v>
      </c>
    </row>
    <row r="3766" spans="1:23">
      <c r="A3766" t="s">
        <v>471</v>
      </c>
      <c r="B3766" t="str">
        <f t="shared" si="58"/>
        <v>industrial_value_added_yoy_historical_new_high_36_1</v>
      </c>
      <c r="C3766" t="s">
        <v>437</v>
      </c>
      <c r="D3766" t="s">
        <v>335</v>
      </c>
      <c r="E3766">
        <v>36</v>
      </c>
      <c r="F3766">
        <v>1</v>
      </c>
      <c r="G3766">
        <v>-1</v>
      </c>
      <c r="H3766" t="s">
        <v>330</v>
      </c>
      <c r="I3766" t="s">
        <v>331</v>
      </c>
      <c r="K3766">
        <v>8.1835099229918162E-2</v>
      </c>
      <c r="L3766">
        <v>6.6115238329675918E-3</v>
      </c>
      <c r="M3766">
        <v>2.8144292610473201E-2</v>
      </c>
      <c r="N3766">
        <v>0.49664429530201343</v>
      </c>
      <c r="O3766">
        <v>3.342179225167787E-3</v>
      </c>
      <c r="P3766">
        <v>0.54152115733209039</v>
      </c>
      <c r="Q3766">
        <v>0.58896267776389166</v>
      </c>
      <c r="R3766">
        <v>148</v>
      </c>
      <c r="S3766">
        <v>0</v>
      </c>
      <c r="T3766">
        <v>-0.68029112498942101</v>
      </c>
      <c r="U3766">
        <v>6</v>
      </c>
      <c r="V3766">
        <v>3008</v>
      </c>
      <c r="W3766">
        <v>149</v>
      </c>
    </row>
    <row r="3767" spans="1:23">
      <c r="A3767" t="s">
        <v>471</v>
      </c>
      <c r="B3767" t="str">
        <f t="shared" si="58"/>
        <v>industrial_value_added_yoy_historical_new_high_36_-1</v>
      </c>
      <c r="C3767" t="s">
        <v>437</v>
      </c>
      <c r="D3767" t="s">
        <v>335</v>
      </c>
      <c r="E3767">
        <v>36</v>
      </c>
      <c r="F3767">
        <v>-1</v>
      </c>
      <c r="G3767">
        <v>-1</v>
      </c>
      <c r="H3767" t="s">
        <v>330</v>
      </c>
      <c r="I3767" t="s">
        <v>331</v>
      </c>
      <c r="K3767">
        <v>-0.52179975069811668</v>
      </c>
      <c r="L3767">
        <v>-5.9933017200220713E-2</v>
      </c>
      <c r="M3767">
        <v>-0.25512611248569378</v>
      </c>
      <c r="N3767">
        <v>0.48993288590604028</v>
      </c>
      <c r="O3767">
        <v>-2.115546895375782E-3</v>
      </c>
      <c r="P3767">
        <v>-0.34164942261951903</v>
      </c>
      <c r="Q3767">
        <v>0.73309935001593729</v>
      </c>
      <c r="R3767">
        <v>148</v>
      </c>
      <c r="S3767">
        <v>0</v>
      </c>
      <c r="T3767">
        <v>-0.77025776394436252</v>
      </c>
      <c r="U3767">
        <v>6</v>
      </c>
      <c r="V3767">
        <v>3008</v>
      </c>
      <c r="W3767">
        <v>149</v>
      </c>
    </row>
    <row r="3768" spans="1:23">
      <c r="A3768" t="s">
        <v>471</v>
      </c>
      <c r="B3768" t="str">
        <f t="shared" si="58"/>
        <v>fixedasset_investment_yoy_historical_new_high_36_1</v>
      </c>
      <c r="C3768" t="s">
        <v>344</v>
      </c>
      <c r="D3768" t="s">
        <v>335</v>
      </c>
      <c r="E3768">
        <v>36</v>
      </c>
      <c r="F3768">
        <v>1</v>
      </c>
      <c r="G3768">
        <v>1</v>
      </c>
      <c r="H3768" t="s">
        <v>330</v>
      </c>
      <c r="I3768" t="s">
        <v>331</v>
      </c>
      <c r="K3768">
        <v>0.57546303330665571</v>
      </c>
      <c r="L3768">
        <v>3.8814943573279637E-2</v>
      </c>
      <c r="M3768">
        <v>0.1652482048361068</v>
      </c>
      <c r="N3768">
        <v>0.51677852348993292</v>
      </c>
      <c r="O3768">
        <v>5.7864851387877479E-3</v>
      </c>
      <c r="P3768">
        <v>0.94991998385897081</v>
      </c>
      <c r="Q3768">
        <v>0.34370152849600899</v>
      </c>
      <c r="R3768">
        <v>148</v>
      </c>
      <c r="S3768">
        <v>0</v>
      </c>
      <c r="T3768">
        <v>-0.59398757439418293</v>
      </c>
      <c r="U3768">
        <v>7</v>
      </c>
      <c r="V3768">
        <v>3008</v>
      </c>
      <c r="W3768">
        <v>149</v>
      </c>
    </row>
    <row r="3769" spans="1:23">
      <c r="A3769" t="s">
        <v>471</v>
      </c>
      <c r="B3769" t="str">
        <f t="shared" si="58"/>
        <v>fixedasset_investment_yoy_historical_new_high_36_-1</v>
      </c>
      <c r="C3769" t="s">
        <v>344</v>
      </c>
      <c r="D3769" t="s">
        <v>335</v>
      </c>
      <c r="E3769">
        <v>36</v>
      </c>
      <c r="F3769">
        <v>-1</v>
      </c>
      <c r="G3769">
        <v>1</v>
      </c>
      <c r="H3769" t="s">
        <v>330</v>
      </c>
      <c r="I3769" t="s">
        <v>331</v>
      </c>
      <c r="K3769">
        <v>-0.67163062336697932</v>
      </c>
      <c r="L3769">
        <v>-8.9075235280927867E-2</v>
      </c>
      <c r="M3769">
        <v>-0.3792230870499102</v>
      </c>
      <c r="N3769">
        <v>0.46979865771812079</v>
      </c>
      <c r="O3769">
        <v>-4.703331379011768E-3</v>
      </c>
      <c r="P3769">
        <v>-0.77204995462800541</v>
      </c>
      <c r="Q3769">
        <v>0.44131589820192513</v>
      </c>
      <c r="R3769">
        <v>148</v>
      </c>
      <c r="S3769">
        <v>0</v>
      </c>
      <c r="T3769">
        <v>-0.82855646309054476</v>
      </c>
      <c r="U3769">
        <v>7</v>
      </c>
      <c r="V3769">
        <v>3008</v>
      </c>
      <c r="W3769">
        <v>149</v>
      </c>
    </row>
    <row r="3770" spans="1:23">
      <c r="A3770" t="s">
        <v>471</v>
      </c>
      <c r="B3770" t="str">
        <f t="shared" si="58"/>
        <v>fixedasset_investment_ytd_yoy_historical_new_high_36_1</v>
      </c>
      <c r="C3770" t="s">
        <v>390</v>
      </c>
      <c r="D3770" t="s">
        <v>335</v>
      </c>
      <c r="E3770">
        <v>36</v>
      </c>
      <c r="F3770">
        <v>1</v>
      </c>
      <c r="G3770">
        <v>-1</v>
      </c>
      <c r="H3770" t="s">
        <v>330</v>
      </c>
      <c r="I3770" t="s">
        <v>331</v>
      </c>
      <c r="K3770">
        <v>1.8624117891544278E-2</v>
      </c>
      <c r="L3770">
        <v>1.547109368871258E-3</v>
      </c>
      <c r="M3770">
        <v>6.5857433541106113E-3</v>
      </c>
      <c r="N3770">
        <v>0.49664429530201343</v>
      </c>
      <c r="O3770">
        <v>2.9233573641144488E-3</v>
      </c>
      <c r="P3770">
        <v>0.47484128067141768</v>
      </c>
      <c r="Q3770">
        <v>0.63560005099829653</v>
      </c>
      <c r="R3770">
        <v>148</v>
      </c>
      <c r="S3770">
        <v>0</v>
      </c>
      <c r="T3770">
        <v>-0.68029112498942101</v>
      </c>
      <c r="U3770">
        <v>3</v>
      </c>
      <c r="V3770">
        <v>3008</v>
      </c>
      <c r="W3770">
        <v>149</v>
      </c>
    </row>
    <row r="3771" spans="1:23">
      <c r="A3771" t="s">
        <v>471</v>
      </c>
      <c r="B3771" t="str">
        <f t="shared" si="58"/>
        <v>fixedasset_investment_ytd_yoy_historical_new_high_36_-1</v>
      </c>
      <c r="C3771" t="s">
        <v>390</v>
      </c>
      <c r="D3771" t="s">
        <v>335</v>
      </c>
      <c r="E3771">
        <v>36</v>
      </c>
      <c r="F3771">
        <v>-1</v>
      </c>
      <c r="G3771">
        <v>-1</v>
      </c>
      <c r="H3771" t="s">
        <v>330</v>
      </c>
      <c r="I3771" t="s">
        <v>331</v>
      </c>
      <c r="K3771">
        <v>-0.49212491136955783</v>
      </c>
      <c r="L3771">
        <v>-5.5179482613205037E-2</v>
      </c>
      <c r="M3771">
        <v>-0.23488831379019151</v>
      </c>
      <c r="N3771">
        <v>0.48993288590604028</v>
      </c>
      <c r="O3771">
        <v>-1.7264141262417201E-3</v>
      </c>
      <c r="P3771">
        <v>-0.27947938067551342</v>
      </c>
      <c r="Q3771">
        <v>0.78026715073886632</v>
      </c>
      <c r="R3771">
        <v>148</v>
      </c>
      <c r="S3771">
        <v>0</v>
      </c>
      <c r="T3771">
        <v>-0.77844123054953152</v>
      </c>
      <c r="U3771">
        <v>3</v>
      </c>
      <c r="V3771">
        <v>3008</v>
      </c>
      <c r="W3771">
        <v>149</v>
      </c>
    </row>
    <row r="3772" spans="1:23">
      <c r="A3772" t="s">
        <v>471</v>
      </c>
      <c r="B3772" t="str">
        <f t="shared" si="58"/>
        <v>pmi_manufacturing_historical_new_high_36_1</v>
      </c>
      <c r="C3772" t="s">
        <v>347</v>
      </c>
      <c r="D3772" t="s">
        <v>335</v>
      </c>
      <c r="E3772">
        <v>36</v>
      </c>
      <c r="F3772">
        <v>1</v>
      </c>
      <c r="G3772">
        <v>1</v>
      </c>
      <c r="H3772" t="s">
        <v>330</v>
      </c>
      <c r="I3772" t="s">
        <v>331</v>
      </c>
      <c r="K3772">
        <v>0.53164972895851914</v>
      </c>
      <c r="L3772">
        <v>3.6363309238042651E-2</v>
      </c>
      <c r="M3772">
        <v>0.1548091056795749</v>
      </c>
      <c r="N3772">
        <v>0.53020134228187921</v>
      </c>
      <c r="O3772">
        <v>5.6191194598530251E-3</v>
      </c>
      <c r="P3772">
        <v>0.91971266364470239</v>
      </c>
      <c r="Q3772">
        <v>0.35921951790540801</v>
      </c>
      <c r="R3772">
        <v>148</v>
      </c>
      <c r="S3772">
        <v>0</v>
      </c>
      <c r="T3772">
        <v>-0.59981352681127231</v>
      </c>
      <c r="U3772">
        <v>9</v>
      </c>
      <c r="V3772">
        <v>3008</v>
      </c>
      <c r="W3772">
        <v>149</v>
      </c>
    </row>
    <row r="3773" spans="1:23">
      <c r="A3773" t="s">
        <v>471</v>
      </c>
      <c r="B3773" t="str">
        <f t="shared" si="58"/>
        <v>pmi_manufacturing_historical_new_high_36_-1</v>
      </c>
      <c r="C3773" t="s">
        <v>347</v>
      </c>
      <c r="D3773" t="s">
        <v>335</v>
      </c>
      <c r="E3773">
        <v>36</v>
      </c>
      <c r="F3773">
        <v>-1</v>
      </c>
      <c r="G3773">
        <v>1</v>
      </c>
      <c r="H3773" t="s">
        <v>330</v>
      </c>
      <c r="I3773" t="s">
        <v>331</v>
      </c>
      <c r="K3773">
        <v>-0.66223751790362206</v>
      </c>
      <c r="L3773">
        <v>-8.6920339975299132E-2</v>
      </c>
      <c r="M3773">
        <v>-0.37004498157343629</v>
      </c>
      <c r="N3773">
        <v>0.4563758389261745</v>
      </c>
      <c r="O3773">
        <v>-4.5117900816318574E-3</v>
      </c>
      <c r="P3773">
        <v>-0.73920914427786621</v>
      </c>
      <c r="Q3773">
        <v>0.46095079698102043</v>
      </c>
      <c r="R3773">
        <v>148</v>
      </c>
      <c r="S3773">
        <v>0</v>
      </c>
      <c r="T3773">
        <v>-0.82618271719188063</v>
      </c>
      <c r="U3773">
        <v>9</v>
      </c>
      <c r="V3773">
        <v>3008</v>
      </c>
      <c r="W3773">
        <v>149</v>
      </c>
    </row>
    <row r="3774" spans="1:23">
      <c r="A3774" t="s">
        <v>471</v>
      </c>
      <c r="B3774" t="str">
        <f t="shared" si="58"/>
        <v>pmi_manufacturing_neworder_historical_new_high_36_1</v>
      </c>
      <c r="C3774" t="s">
        <v>424</v>
      </c>
      <c r="D3774" t="s">
        <v>335</v>
      </c>
      <c r="E3774">
        <v>36</v>
      </c>
      <c r="F3774">
        <v>1</v>
      </c>
      <c r="G3774">
        <v>1</v>
      </c>
      <c r="H3774" t="s">
        <v>330</v>
      </c>
      <c r="I3774" t="s">
        <v>331</v>
      </c>
      <c r="K3774">
        <v>0.31733559864550059</v>
      </c>
      <c r="L3774">
        <v>2.3358401277021601E-2</v>
      </c>
      <c r="M3774">
        <v>9.9438312126233205E-2</v>
      </c>
      <c r="N3774">
        <v>0.51677852348993292</v>
      </c>
      <c r="O3774">
        <v>4.604641620753868E-3</v>
      </c>
      <c r="P3774">
        <v>0.7534806920621484</v>
      </c>
      <c r="Q3774">
        <v>0.45235809885497552</v>
      </c>
      <c r="R3774">
        <v>148</v>
      </c>
      <c r="S3774">
        <v>0</v>
      </c>
      <c r="T3774">
        <v>-0.59981352681127165</v>
      </c>
      <c r="U3774">
        <v>7</v>
      </c>
      <c r="V3774">
        <v>3008</v>
      </c>
      <c r="W3774">
        <v>149</v>
      </c>
    </row>
    <row r="3775" spans="1:23">
      <c r="A3775" t="s">
        <v>471</v>
      </c>
      <c r="B3775" t="str">
        <f t="shared" si="58"/>
        <v>pmi_manufacturing_neworder_historical_new_high_36_-1</v>
      </c>
      <c r="C3775" t="s">
        <v>424</v>
      </c>
      <c r="D3775" t="s">
        <v>335</v>
      </c>
      <c r="E3775">
        <v>36</v>
      </c>
      <c r="F3775">
        <v>-1</v>
      </c>
      <c r="G3775">
        <v>1</v>
      </c>
      <c r="H3775" t="s">
        <v>330</v>
      </c>
      <c r="I3775" t="s">
        <v>331</v>
      </c>
      <c r="K3775">
        <v>-0.60728775971195192</v>
      </c>
      <c r="L3775">
        <v>-7.5316861736508756E-2</v>
      </c>
      <c r="M3775">
        <v>-0.32062903265091391</v>
      </c>
      <c r="N3775">
        <v>0.46979865771812079</v>
      </c>
      <c r="O3775">
        <v>-3.5033213225344282E-3</v>
      </c>
      <c r="P3775">
        <v>-0.57379230880854815</v>
      </c>
      <c r="Q3775">
        <v>0.56697930302420585</v>
      </c>
      <c r="R3775">
        <v>148</v>
      </c>
      <c r="S3775">
        <v>0</v>
      </c>
      <c r="T3775">
        <v>-0.79790480544585707</v>
      </c>
      <c r="U3775">
        <v>7</v>
      </c>
      <c r="V3775">
        <v>3008</v>
      </c>
      <c r="W3775">
        <v>149</v>
      </c>
    </row>
    <row r="3776" spans="1:23">
      <c r="A3776" t="s">
        <v>471</v>
      </c>
      <c r="B3776" t="str">
        <f t="shared" si="58"/>
        <v>pmi_nonmanufacturing_historical_new_high_36_1</v>
      </c>
      <c r="C3776" t="s">
        <v>342</v>
      </c>
      <c r="D3776" t="s">
        <v>335</v>
      </c>
      <c r="E3776">
        <v>36</v>
      </c>
      <c r="F3776">
        <v>1</v>
      </c>
      <c r="G3776">
        <v>-1</v>
      </c>
      <c r="H3776" t="s">
        <v>330</v>
      </c>
      <c r="I3776" t="s">
        <v>331</v>
      </c>
      <c r="K3776">
        <v>-0.18277841029248301</v>
      </c>
      <c r="L3776">
        <v>-1.676771708966418E-2</v>
      </c>
      <c r="M3776">
        <v>-7.1375024129238809E-2</v>
      </c>
      <c r="N3776">
        <v>0.50335570469798663</v>
      </c>
      <c r="O3776">
        <v>1.4507211884163529E-3</v>
      </c>
      <c r="P3776">
        <v>0.23675365484131031</v>
      </c>
      <c r="Q3776">
        <v>0.81317528094435554</v>
      </c>
      <c r="R3776">
        <v>148</v>
      </c>
      <c r="S3776">
        <v>0</v>
      </c>
      <c r="T3776">
        <v>-0.70903242413329748</v>
      </c>
      <c r="U3776">
        <v>7</v>
      </c>
      <c r="V3776">
        <v>3008</v>
      </c>
      <c r="W3776">
        <v>149</v>
      </c>
    </row>
    <row r="3777" spans="1:23">
      <c r="A3777" t="s">
        <v>471</v>
      </c>
      <c r="B3777" t="str">
        <f t="shared" si="58"/>
        <v>pmi_nonmanufacturing_historical_new_high_36_-1</v>
      </c>
      <c r="C3777" t="s">
        <v>342</v>
      </c>
      <c r="D3777" t="s">
        <v>335</v>
      </c>
      <c r="E3777">
        <v>36</v>
      </c>
      <c r="F3777">
        <v>-1</v>
      </c>
      <c r="G3777">
        <v>-1</v>
      </c>
      <c r="H3777" t="s">
        <v>330</v>
      </c>
      <c r="I3777" t="s">
        <v>331</v>
      </c>
      <c r="K3777">
        <v>-0.36696017252746932</v>
      </c>
      <c r="L3777">
        <v>-3.7580158311949503E-2</v>
      </c>
      <c r="M3777">
        <v>-0.15996719720118621</v>
      </c>
      <c r="N3777">
        <v>0.48322147651006708</v>
      </c>
      <c r="O3777">
        <v>-2.212307189970192E-4</v>
      </c>
      <c r="P3777">
        <v>-3.5416714925374813E-2</v>
      </c>
      <c r="Q3777">
        <v>0.97179517955296202</v>
      </c>
      <c r="R3777">
        <v>148</v>
      </c>
      <c r="S3777">
        <v>0</v>
      </c>
      <c r="T3777">
        <v>-0.74474188127016472</v>
      </c>
      <c r="U3777">
        <v>7</v>
      </c>
      <c r="V3777">
        <v>3008</v>
      </c>
      <c r="W3777">
        <v>149</v>
      </c>
    </row>
    <row r="3778" spans="1:23">
      <c r="A3778" t="s">
        <v>471</v>
      </c>
      <c r="B3778" t="str">
        <f t="shared" si="58"/>
        <v>export_yoy_historical_new_high_36_1</v>
      </c>
      <c r="C3778" t="s">
        <v>438</v>
      </c>
      <c r="D3778" t="s">
        <v>335</v>
      </c>
      <c r="E3778">
        <v>36</v>
      </c>
      <c r="F3778">
        <v>1</v>
      </c>
      <c r="G3778">
        <v>-1</v>
      </c>
      <c r="H3778" t="s">
        <v>330</v>
      </c>
      <c r="I3778" t="s">
        <v>331</v>
      </c>
      <c r="K3778">
        <v>-0.107264868653917</v>
      </c>
      <c r="L3778">
        <v>-9.4607038154194134E-3</v>
      </c>
      <c r="M3778">
        <v>-4.0271619524274951E-2</v>
      </c>
      <c r="N3778">
        <v>0.48993288590604028</v>
      </c>
      <c r="O3778">
        <v>2.035455283169433E-3</v>
      </c>
      <c r="P3778">
        <v>0.33058099230589971</v>
      </c>
      <c r="Q3778">
        <v>0.74142853139857523</v>
      </c>
      <c r="R3778">
        <v>148</v>
      </c>
      <c r="S3778">
        <v>0</v>
      </c>
      <c r="T3778">
        <v>-0.68029112498942079</v>
      </c>
      <c r="U3778">
        <v>5</v>
      </c>
      <c r="V3778">
        <v>3008</v>
      </c>
      <c r="W3778">
        <v>149</v>
      </c>
    </row>
    <row r="3779" spans="1:23">
      <c r="A3779" t="s">
        <v>471</v>
      </c>
      <c r="B3779" t="str">
        <f t="shared" ref="B3779:B3842" si="59">C3779&amp;"_"&amp;D3779&amp;"_"&amp;E3779&amp;"_"&amp;F3779</f>
        <v>export_yoy_historical_new_high_36_-1</v>
      </c>
      <c r="C3779" t="s">
        <v>438</v>
      </c>
      <c r="D3779" t="s">
        <v>335</v>
      </c>
      <c r="E3779">
        <v>36</v>
      </c>
      <c r="F3779">
        <v>-1</v>
      </c>
      <c r="G3779">
        <v>-1</v>
      </c>
      <c r="H3779" t="s">
        <v>330</v>
      </c>
      <c r="I3779" t="s">
        <v>331</v>
      </c>
      <c r="K3779">
        <v>-0.4205069387431537</v>
      </c>
      <c r="L3779">
        <v>-4.4679739909266207E-2</v>
      </c>
      <c r="M3779">
        <v>-0.19018938983555569</v>
      </c>
      <c r="N3779">
        <v>0.49664429530201343</v>
      </c>
      <c r="O3779">
        <v>-8.500277822079275E-4</v>
      </c>
      <c r="P3779">
        <v>-0.13780265427367869</v>
      </c>
      <c r="Q3779">
        <v>0.89058369066510901</v>
      </c>
      <c r="R3779">
        <v>148</v>
      </c>
      <c r="S3779">
        <v>0</v>
      </c>
      <c r="T3779">
        <v>-0.74719813507022192</v>
      </c>
      <c r="U3779">
        <v>5</v>
      </c>
      <c r="V3779">
        <v>3008</v>
      </c>
      <c r="W3779">
        <v>149</v>
      </c>
    </row>
    <row r="3780" spans="1:23">
      <c r="A3780" t="s">
        <v>471</v>
      </c>
      <c r="B3780" t="str">
        <f t="shared" si="59"/>
        <v>trade_balance_yoy_historical_new_high_36_1</v>
      </c>
      <c r="C3780" t="s">
        <v>439</v>
      </c>
      <c r="D3780" t="s">
        <v>335</v>
      </c>
      <c r="E3780">
        <v>36</v>
      </c>
      <c r="F3780">
        <v>1</v>
      </c>
      <c r="G3780">
        <v>1</v>
      </c>
      <c r="H3780" t="s">
        <v>330</v>
      </c>
      <c r="I3780" t="s">
        <v>331</v>
      </c>
      <c r="K3780">
        <v>-3.0695919617023341E-2</v>
      </c>
      <c r="L3780">
        <v>-2.6084871770417628E-3</v>
      </c>
      <c r="M3780">
        <v>-1.1103732257032289E-2</v>
      </c>
      <c r="N3780">
        <v>0.48993288590604028</v>
      </c>
      <c r="O3780">
        <v>2.6328583363117229E-3</v>
      </c>
      <c r="P3780">
        <v>0.42407785485051802</v>
      </c>
      <c r="Q3780">
        <v>0.67212478886678451</v>
      </c>
      <c r="R3780">
        <v>148</v>
      </c>
      <c r="S3780">
        <v>0</v>
      </c>
      <c r="T3780">
        <v>-0.68956684959487724</v>
      </c>
      <c r="U3780">
        <v>7</v>
      </c>
      <c r="V3780">
        <v>3008</v>
      </c>
      <c r="W3780">
        <v>149</v>
      </c>
    </row>
    <row r="3781" spans="1:23">
      <c r="A3781" t="s">
        <v>471</v>
      </c>
      <c r="B3781" t="str">
        <f t="shared" si="59"/>
        <v>trade_balance_yoy_historical_new_high_36_-1</v>
      </c>
      <c r="C3781" t="s">
        <v>439</v>
      </c>
      <c r="D3781" t="s">
        <v>335</v>
      </c>
      <c r="E3781">
        <v>36</v>
      </c>
      <c r="F3781">
        <v>-1</v>
      </c>
      <c r="G3781">
        <v>1</v>
      </c>
      <c r="H3781" t="s">
        <v>330</v>
      </c>
      <c r="I3781" t="s">
        <v>331</v>
      </c>
      <c r="K3781">
        <v>-0.46628325968578138</v>
      </c>
      <c r="L3781">
        <v>-5.1242921264845857E-2</v>
      </c>
      <c r="M3781">
        <v>-0.21812937506494209</v>
      </c>
      <c r="N3781">
        <v>0.49664429530201343</v>
      </c>
      <c r="O3781">
        <v>-1.3467092004832771E-3</v>
      </c>
      <c r="P3781">
        <v>-0.2163706109502373</v>
      </c>
      <c r="Q3781">
        <v>0.82899681933023717</v>
      </c>
      <c r="R3781">
        <v>148</v>
      </c>
      <c r="S3781">
        <v>0</v>
      </c>
      <c r="T3781">
        <v>-0.78694189425892713</v>
      </c>
      <c r="U3781">
        <v>7</v>
      </c>
      <c r="V3781">
        <v>3008</v>
      </c>
      <c r="W3781">
        <v>149</v>
      </c>
    </row>
    <row r="3782" spans="1:23">
      <c r="A3782" t="s">
        <v>471</v>
      </c>
      <c r="B3782" t="str">
        <f t="shared" si="59"/>
        <v>CPI_historical_new_high_36_1</v>
      </c>
      <c r="C3782" t="s">
        <v>386</v>
      </c>
      <c r="D3782" t="s">
        <v>335</v>
      </c>
      <c r="E3782">
        <v>36</v>
      </c>
      <c r="F3782">
        <v>1</v>
      </c>
      <c r="G3782">
        <v>-1</v>
      </c>
      <c r="H3782" t="s">
        <v>330</v>
      </c>
      <c r="I3782" t="s">
        <v>331</v>
      </c>
      <c r="K3782">
        <v>-2.3943864325363221E-2</v>
      </c>
      <c r="L3782">
        <v>-2.0282809762628422E-3</v>
      </c>
      <c r="M3782">
        <v>-8.6339364886502869E-3</v>
      </c>
      <c r="N3782">
        <v>0.48993288590604028</v>
      </c>
      <c r="O3782">
        <v>2.6198538689667229E-3</v>
      </c>
      <c r="P3782">
        <v>0.42663962402800731</v>
      </c>
      <c r="Q3782">
        <v>0.67026177283344401</v>
      </c>
      <c r="R3782">
        <v>148</v>
      </c>
      <c r="S3782">
        <v>0</v>
      </c>
      <c r="T3782">
        <v>-0.64873469284698615</v>
      </c>
      <c r="U3782">
        <v>9</v>
      </c>
      <c r="V3782">
        <v>3008</v>
      </c>
      <c r="W3782">
        <v>149</v>
      </c>
    </row>
    <row r="3783" spans="1:23">
      <c r="A3783" t="s">
        <v>471</v>
      </c>
      <c r="B3783" t="str">
        <f t="shared" si="59"/>
        <v>CPI_historical_new_high_36_-1</v>
      </c>
      <c r="C3783" t="s">
        <v>386</v>
      </c>
      <c r="D3783" t="s">
        <v>335</v>
      </c>
      <c r="E3783">
        <v>36</v>
      </c>
      <c r="F3783">
        <v>-1</v>
      </c>
      <c r="G3783">
        <v>-1</v>
      </c>
      <c r="H3783" t="s">
        <v>330</v>
      </c>
      <c r="I3783" t="s">
        <v>331</v>
      </c>
      <c r="K3783">
        <v>-0.46997534747558689</v>
      </c>
      <c r="L3783">
        <v>-5.179451479161834E-2</v>
      </c>
      <c r="M3783">
        <v>-0.2204776144946399</v>
      </c>
      <c r="N3783">
        <v>0.49664429530201343</v>
      </c>
      <c r="O3783">
        <v>-1.4523030130312001E-3</v>
      </c>
      <c r="P3783">
        <v>-0.23565414856459679</v>
      </c>
      <c r="Q3783">
        <v>0.81402682957066919</v>
      </c>
      <c r="R3783">
        <v>148</v>
      </c>
      <c r="S3783">
        <v>0</v>
      </c>
      <c r="T3783">
        <v>-0.76058548718762797</v>
      </c>
      <c r="U3783">
        <v>9</v>
      </c>
      <c r="V3783">
        <v>3008</v>
      </c>
      <c r="W3783">
        <v>149</v>
      </c>
    </row>
    <row r="3784" spans="1:23">
      <c r="A3784" t="s">
        <v>471</v>
      </c>
      <c r="B3784" t="str">
        <f t="shared" si="59"/>
        <v>core_CPI_historical_new_high_36_1</v>
      </c>
      <c r="C3784" t="s">
        <v>440</v>
      </c>
      <c r="D3784" t="s">
        <v>335</v>
      </c>
      <c r="E3784">
        <v>36</v>
      </c>
      <c r="F3784">
        <v>1</v>
      </c>
      <c r="G3784">
        <v>-1</v>
      </c>
      <c r="H3784" t="s">
        <v>330</v>
      </c>
      <c r="I3784" t="s">
        <v>331</v>
      </c>
      <c r="K3784">
        <v>0.17334193242656731</v>
      </c>
      <c r="L3784">
        <v>1.3482271067041919E-2</v>
      </c>
      <c r="M3784">
        <v>5.7393115178945457E-2</v>
      </c>
      <c r="N3784">
        <v>0.49664429530201343</v>
      </c>
      <c r="O3784">
        <v>3.8801091951103412E-3</v>
      </c>
      <c r="P3784">
        <v>0.6289113215999782</v>
      </c>
      <c r="Q3784">
        <v>0.53037659703423912</v>
      </c>
      <c r="R3784">
        <v>148</v>
      </c>
      <c r="S3784">
        <v>0</v>
      </c>
      <c r="T3784">
        <v>-0.64873469284698582</v>
      </c>
      <c r="U3784">
        <v>7</v>
      </c>
      <c r="V3784">
        <v>3008</v>
      </c>
      <c r="W3784">
        <v>149</v>
      </c>
    </row>
    <row r="3785" spans="1:23">
      <c r="A3785" t="s">
        <v>471</v>
      </c>
      <c r="B3785" t="str">
        <f t="shared" si="59"/>
        <v>core_CPI_historical_new_high_36_-1</v>
      </c>
      <c r="C3785" t="s">
        <v>440</v>
      </c>
      <c r="D3785" t="s">
        <v>335</v>
      </c>
      <c r="E3785">
        <v>36</v>
      </c>
      <c r="F3785">
        <v>-1</v>
      </c>
      <c r="G3785">
        <v>-1</v>
      </c>
      <c r="H3785" t="s">
        <v>330</v>
      </c>
      <c r="I3785" t="s">
        <v>331</v>
      </c>
      <c r="K3785">
        <v>-0.55909373060128553</v>
      </c>
      <c r="L3785">
        <v>-6.6306056775067401E-2</v>
      </c>
      <c r="M3785">
        <v>-0.28226039475321801</v>
      </c>
      <c r="N3785">
        <v>0.48993288590604028</v>
      </c>
      <c r="O3785">
        <v>-2.6660324873338508E-3</v>
      </c>
      <c r="P3785">
        <v>-0.431550362980061</v>
      </c>
      <c r="Q3785">
        <v>0.66669622613962765</v>
      </c>
      <c r="R3785">
        <v>148</v>
      </c>
      <c r="S3785">
        <v>0</v>
      </c>
      <c r="T3785">
        <v>-0.80084066055936609</v>
      </c>
      <c r="U3785">
        <v>7</v>
      </c>
      <c r="V3785">
        <v>3008</v>
      </c>
      <c r="W3785">
        <v>149</v>
      </c>
    </row>
    <row r="3786" spans="1:23">
      <c r="A3786" t="s">
        <v>471</v>
      </c>
      <c r="B3786" t="str">
        <f t="shared" si="59"/>
        <v>PPI_historical_new_high_36_1</v>
      </c>
      <c r="C3786" t="s">
        <v>421</v>
      </c>
      <c r="D3786" t="s">
        <v>335</v>
      </c>
      <c r="E3786">
        <v>36</v>
      </c>
      <c r="F3786">
        <v>1</v>
      </c>
      <c r="G3786">
        <v>1</v>
      </c>
      <c r="H3786" t="s">
        <v>330</v>
      </c>
      <c r="I3786" t="s">
        <v>331</v>
      </c>
      <c r="K3786">
        <v>0.1778735270626359</v>
      </c>
      <c r="L3786">
        <v>1.3809610367134351E-2</v>
      </c>
      <c r="M3786">
        <v>5.8786634182205151E-2</v>
      </c>
      <c r="N3786">
        <v>0.51677852348993292</v>
      </c>
      <c r="O3786">
        <v>3.9108743251137137E-3</v>
      </c>
      <c r="P3786">
        <v>0.63353064344550136</v>
      </c>
      <c r="Q3786">
        <v>0.52736500065359015</v>
      </c>
      <c r="R3786">
        <v>148</v>
      </c>
      <c r="S3786">
        <v>0</v>
      </c>
      <c r="T3786">
        <v>-0.70340594300115322</v>
      </c>
      <c r="U3786">
        <v>7</v>
      </c>
      <c r="V3786">
        <v>3008</v>
      </c>
      <c r="W3786">
        <v>149</v>
      </c>
    </row>
    <row r="3787" spans="1:23">
      <c r="A3787" t="s">
        <v>471</v>
      </c>
      <c r="B3787" t="str">
        <f t="shared" si="59"/>
        <v>PPI_historical_new_high_36_-1</v>
      </c>
      <c r="C3787" t="s">
        <v>421</v>
      </c>
      <c r="D3787" t="s">
        <v>335</v>
      </c>
      <c r="E3787">
        <v>36</v>
      </c>
      <c r="F3787">
        <v>-1</v>
      </c>
      <c r="G3787">
        <v>1</v>
      </c>
      <c r="H3787" t="s">
        <v>330</v>
      </c>
      <c r="I3787" t="s">
        <v>331</v>
      </c>
      <c r="K3787">
        <v>-0.56079001499813508</v>
      </c>
      <c r="L3787">
        <v>-6.6607528292747631E-2</v>
      </c>
      <c r="M3787">
        <v>-0.28354401720453271</v>
      </c>
      <c r="N3787">
        <v>0.46979865771812079</v>
      </c>
      <c r="O3787">
        <v>-2.698989506570681E-3</v>
      </c>
      <c r="P3787">
        <v>-0.43723722719100278</v>
      </c>
      <c r="Q3787">
        <v>0.66257664541776384</v>
      </c>
      <c r="R3787">
        <v>148</v>
      </c>
      <c r="S3787">
        <v>0</v>
      </c>
      <c r="T3787">
        <v>-0.82224902550450263</v>
      </c>
      <c r="U3787">
        <v>7</v>
      </c>
      <c r="V3787">
        <v>3008</v>
      </c>
      <c r="W3787">
        <v>149</v>
      </c>
    </row>
    <row r="3788" spans="1:23">
      <c r="A3788" t="s">
        <v>471</v>
      </c>
      <c r="B3788" t="str">
        <f t="shared" si="59"/>
        <v>CPI_PPI_historical_new_high_36_1</v>
      </c>
      <c r="C3788" t="s">
        <v>345</v>
      </c>
      <c r="D3788" t="s">
        <v>335</v>
      </c>
      <c r="E3788">
        <v>36</v>
      </c>
      <c r="F3788">
        <v>1</v>
      </c>
      <c r="G3788">
        <v>-1</v>
      </c>
      <c r="H3788" t="s">
        <v>330</v>
      </c>
      <c r="I3788" t="s">
        <v>331</v>
      </c>
      <c r="K3788">
        <v>-0.47016159582461048</v>
      </c>
      <c r="L3788">
        <v>-5.1822433251447093E-2</v>
      </c>
      <c r="M3788">
        <v>-0.22059650792285759</v>
      </c>
      <c r="N3788">
        <v>0.46308724832214759</v>
      </c>
      <c r="O3788">
        <v>-1.42861447592279E-3</v>
      </c>
      <c r="P3788">
        <v>-0.2306368591357715</v>
      </c>
      <c r="Q3788">
        <v>0.81791543767571351</v>
      </c>
      <c r="R3788">
        <v>148</v>
      </c>
      <c r="S3788">
        <v>0</v>
      </c>
      <c r="T3788">
        <v>-0.78586175349019427</v>
      </c>
      <c r="U3788">
        <v>9</v>
      </c>
      <c r="V3788">
        <v>3008</v>
      </c>
      <c r="W3788">
        <v>149</v>
      </c>
    </row>
    <row r="3789" spans="1:23">
      <c r="A3789" t="s">
        <v>471</v>
      </c>
      <c r="B3789" t="str">
        <f t="shared" si="59"/>
        <v>CPI_PPI_historical_new_high_36_-1</v>
      </c>
      <c r="C3789" t="s">
        <v>345</v>
      </c>
      <c r="D3789" t="s">
        <v>335</v>
      </c>
      <c r="E3789">
        <v>36</v>
      </c>
      <c r="F3789">
        <v>-1</v>
      </c>
      <c r="G3789">
        <v>-1</v>
      </c>
      <c r="H3789" t="s">
        <v>330</v>
      </c>
      <c r="I3789" t="s">
        <v>331</v>
      </c>
      <c r="K3789">
        <v>-2.360076189565186E-2</v>
      </c>
      <c r="L3789">
        <v>-1.998896360632441E-3</v>
      </c>
      <c r="M3789">
        <v>-8.5088547408744535E-3</v>
      </c>
      <c r="N3789">
        <v>0.52348993288590606</v>
      </c>
      <c r="O3789">
        <v>2.6901854227097928E-3</v>
      </c>
      <c r="P3789">
        <v>0.43305067239454559</v>
      </c>
      <c r="Q3789">
        <v>0.66560840486036577</v>
      </c>
      <c r="R3789">
        <v>148</v>
      </c>
      <c r="S3789">
        <v>0</v>
      </c>
      <c r="T3789">
        <v>-0.61861974535905606</v>
      </c>
      <c r="U3789">
        <v>9</v>
      </c>
      <c r="V3789">
        <v>3008</v>
      </c>
      <c r="W3789">
        <v>149</v>
      </c>
    </row>
    <row r="3790" spans="1:23">
      <c r="A3790" t="s">
        <v>471</v>
      </c>
      <c r="B3790" t="str">
        <f t="shared" si="59"/>
        <v>core_CPI_PPI_historical_new_high_36_1</v>
      </c>
      <c r="C3790" t="s">
        <v>420</v>
      </c>
      <c r="D3790" t="s">
        <v>335</v>
      </c>
      <c r="E3790">
        <v>36</v>
      </c>
      <c r="F3790">
        <v>1</v>
      </c>
      <c r="G3790">
        <v>-1</v>
      </c>
      <c r="H3790" t="s">
        <v>330</v>
      </c>
      <c r="I3790" t="s">
        <v>331</v>
      </c>
      <c r="K3790">
        <v>-9.139049146842082E-2</v>
      </c>
      <c r="L3790">
        <v>-7.9969898376919257E-3</v>
      </c>
      <c r="M3790">
        <v>-3.4041058037729971E-2</v>
      </c>
      <c r="N3790">
        <v>0.48322147651006708</v>
      </c>
      <c r="O3790">
        <v>2.0722644016005431E-3</v>
      </c>
      <c r="P3790">
        <v>0.34083638758851831</v>
      </c>
      <c r="Q3790">
        <v>0.73371010747948762</v>
      </c>
      <c r="R3790">
        <v>148</v>
      </c>
      <c r="S3790">
        <v>0</v>
      </c>
      <c r="T3790">
        <v>-0.63948310771207229</v>
      </c>
      <c r="U3790">
        <v>11</v>
      </c>
      <c r="V3790">
        <v>3008</v>
      </c>
      <c r="W3790">
        <v>149</v>
      </c>
    </row>
    <row r="3791" spans="1:23">
      <c r="A3791" t="s">
        <v>471</v>
      </c>
      <c r="B3791" t="str">
        <f t="shared" si="59"/>
        <v>core_CPI_PPI_historical_new_high_36_-1</v>
      </c>
      <c r="C3791" t="s">
        <v>420</v>
      </c>
      <c r="D3791" t="s">
        <v>335</v>
      </c>
      <c r="E3791">
        <v>36</v>
      </c>
      <c r="F3791">
        <v>-1</v>
      </c>
      <c r="G3791">
        <v>-1</v>
      </c>
      <c r="H3791" t="s">
        <v>330</v>
      </c>
      <c r="I3791" t="s">
        <v>331</v>
      </c>
      <c r="K3791">
        <v>-0.43063130057779653</v>
      </c>
      <c r="L3791">
        <v>-4.6089327988714117E-2</v>
      </c>
      <c r="M3791">
        <v>-0.19619000659335731</v>
      </c>
      <c r="N3791">
        <v>0.49664429530201343</v>
      </c>
      <c r="O3791">
        <v>-1.0585275010897221E-3</v>
      </c>
      <c r="P3791">
        <v>-0.1747743465811657</v>
      </c>
      <c r="Q3791">
        <v>0.86149581148700305</v>
      </c>
      <c r="R3791">
        <v>148</v>
      </c>
      <c r="S3791">
        <v>0</v>
      </c>
      <c r="T3791">
        <v>-0.67379828191196467</v>
      </c>
      <c r="U3791">
        <v>11</v>
      </c>
      <c r="V3791">
        <v>3008</v>
      </c>
      <c r="W3791">
        <v>149</v>
      </c>
    </row>
    <row r="3792" spans="1:23">
      <c r="A3792" t="s">
        <v>471</v>
      </c>
      <c r="B3792" t="str">
        <f t="shared" si="59"/>
        <v>tot_retail_sales_yoy_historical_new_high_36_1</v>
      </c>
      <c r="C3792" t="s">
        <v>441</v>
      </c>
      <c r="D3792" t="s">
        <v>335</v>
      </c>
      <c r="E3792">
        <v>36</v>
      </c>
      <c r="F3792">
        <v>1</v>
      </c>
      <c r="G3792">
        <v>1</v>
      </c>
      <c r="H3792" t="s">
        <v>330</v>
      </c>
      <c r="I3792" t="s">
        <v>331</v>
      </c>
      <c r="K3792">
        <v>-0.138346983546042</v>
      </c>
      <c r="L3792">
        <v>-1.2397070079875779E-2</v>
      </c>
      <c r="M3792">
        <v>-5.277073786821615E-2</v>
      </c>
      <c r="N3792">
        <v>0.48993288590604028</v>
      </c>
      <c r="O3792">
        <v>1.763071302055347E-3</v>
      </c>
      <c r="P3792">
        <v>0.2883568863969268</v>
      </c>
      <c r="Q3792">
        <v>0.77347701432057037</v>
      </c>
      <c r="R3792">
        <v>148</v>
      </c>
      <c r="S3792">
        <v>0</v>
      </c>
      <c r="T3792">
        <v>-0.72955861568428138</v>
      </c>
      <c r="U3792">
        <v>3</v>
      </c>
      <c r="V3792">
        <v>3008</v>
      </c>
      <c r="W3792">
        <v>149</v>
      </c>
    </row>
    <row r="3793" spans="1:23">
      <c r="A3793" t="s">
        <v>471</v>
      </c>
      <c r="B3793" t="str">
        <f t="shared" si="59"/>
        <v>tot_retail_sales_yoy_historical_new_high_36_-1</v>
      </c>
      <c r="C3793" t="s">
        <v>441</v>
      </c>
      <c r="D3793" t="s">
        <v>335</v>
      </c>
      <c r="E3793">
        <v>36</v>
      </c>
      <c r="F3793">
        <v>-1</v>
      </c>
      <c r="G3793">
        <v>1</v>
      </c>
      <c r="H3793" t="s">
        <v>330</v>
      </c>
      <c r="I3793" t="s">
        <v>331</v>
      </c>
      <c r="K3793">
        <v>-0.39960308351927287</v>
      </c>
      <c r="L3793">
        <v>-4.1839357303567692E-2</v>
      </c>
      <c r="M3793">
        <v>-0.1780980298260384</v>
      </c>
      <c r="N3793">
        <v>0.49664429530201343</v>
      </c>
      <c r="O3793">
        <v>-6.4288030396765755E-4</v>
      </c>
      <c r="P3793">
        <v>-0.10471440689939759</v>
      </c>
      <c r="Q3793">
        <v>0.91674420720294314</v>
      </c>
      <c r="R3793">
        <v>148</v>
      </c>
      <c r="S3793">
        <v>0</v>
      </c>
      <c r="T3793">
        <v>-0.77844123054953152</v>
      </c>
      <c r="U3793">
        <v>3</v>
      </c>
      <c r="V3793">
        <v>3008</v>
      </c>
      <c r="W3793">
        <v>149</v>
      </c>
    </row>
    <row r="3794" spans="1:23">
      <c r="A3794" t="s">
        <v>471</v>
      </c>
      <c r="B3794" t="str">
        <f t="shared" si="59"/>
        <v>consumer_confidence_historical_new_high_36_1</v>
      </c>
      <c r="C3794" t="s">
        <v>442</v>
      </c>
      <c r="D3794" t="s">
        <v>335</v>
      </c>
      <c r="E3794">
        <v>36</v>
      </c>
      <c r="F3794">
        <v>1</v>
      </c>
      <c r="G3794">
        <v>-1</v>
      </c>
      <c r="H3794" t="s">
        <v>330</v>
      </c>
      <c r="I3794" t="s">
        <v>331</v>
      </c>
      <c r="K3794">
        <v>7.2293362414664886E-2</v>
      </c>
      <c r="L3794">
        <v>5.8647103944384771E-3</v>
      </c>
      <c r="M3794">
        <v>2.496517043480382E-2</v>
      </c>
      <c r="N3794">
        <v>0.48993288590604028</v>
      </c>
      <c r="O3794">
        <v>3.1880386744910822E-3</v>
      </c>
      <c r="P3794">
        <v>0.52480366119407984</v>
      </c>
      <c r="Q3794">
        <v>0.60050491165060249</v>
      </c>
      <c r="R3794">
        <v>148</v>
      </c>
      <c r="S3794">
        <v>0</v>
      </c>
      <c r="T3794">
        <v>-0.68029112498942179</v>
      </c>
      <c r="U3794">
        <v>19</v>
      </c>
      <c r="V3794">
        <v>3008</v>
      </c>
      <c r="W3794">
        <v>149</v>
      </c>
    </row>
    <row r="3795" spans="1:23">
      <c r="A3795" t="s">
        <v>471</v>
      </c>
      <c r="B3795" t="str">
        <f t="shared" si="59"/>
        <v>consumer_confidence_historical_new_high_36_-1</v>
      </c>
      <c r="C3795" t="s">
        <v>442</v>
      </c>
      <c r="D3795" t="s">
        <v>335</v>
      </c>
      <c r="E3795">
        <v>36</v>
      </c>
      <c r="F3795">
        <v>-1</v>
      </c>
      <c r="G3795">
        <v>-1</v>
      </c>
      <c r="H3795" t="s">
        <v>330</v>
      </c>
      <c r="I3795" t="s">
        <v>331</v>
      </c>
      <c r="K3795">
        <v>-0.51754451506600518</v>
      </c>
      <c r="L3795">
        <v>-5.9235055885327292E-2</v>
      </c>
      <c r="M3795">
        <v>-0.25215452536150612</v>
      </c>
      <c r="N3795">
        <v>0.49664429530201343</v>
      </c>
      <c r="O3795">
        <v>-2.1530674291615399E-3</v>
      </c>
      <c r="P3795">
        <v>-0.35415378911364642</v>
      </c>
      <c r="Q3795">
        <v>0.72372769358415823</v>
      </c>
      <c r="R3795">
        <v>148</v>
      </c>
      <c r="S3795">
        <v>0</v>
      </c>
      <c r="T3795">
        <v>-0.78953044567542108</v>
      </c>
      <c r="U3795">
        <v>19</v>
      </c>
      <c r="V3795">
        <v>3008</v>
      </c>
      <c r="W3795">
        <v>149</v>
      </c>
    </row>
    <row r="3796" spans="1:23">
      <c r="A3796" t="s">
        <v>471</v>
      </c>
      <c r="B3796" t="str">
        <f t="shared" si="59"/>
        <v>M1_historical_new_high_36_1</v>
      </c>
      <c r="C3796" t="s">
        <v>343</v>
      </c>
      <c r="D3796" t="s">
        <v>335</v>
      </c>
      <c r="E3796">
        <v>36</v>
      </c>
      <c r="F3796">
        <v>1</v>
      </c>
      <c r="G3796">
        <v>-1</v>
      </c>
      <c r="H3796" t="s">
        <v>330</v>
      </c>
      <c r="I3796" t="s">
        <v>331</v>
      </c>
      <c r="K3796">
        <v>0.2700406594508562</v>
      </c>
      <c r="L3796">
        <v>2.0228584192022229E-2</v>
      </c>
      <c r="M3796">
        <v>8.6113532266314533E-2</v>
      </c>
      <c r="N3796">
        <v>0.49664429530201343</v>
      </c>
      <c r="O3796">
        <v>4.4146866638891617E-3</v>
      </c>
      <c r="P3796">
        <v>0.7152957346152008</v>
      </c>
      <c r="Q3796">
        <v>0.47555322051735788</v>
      </c>
      <c r="R3796">
        <v>148</v>
      </c>
      <c r="S3796">
        <v>0</v>
      </c>
      <c r="T3796">
        <v>-0.64873469284698626</v>
      </c>
      <c r="U3796">
        <v>7</v>
      </c>
      <c r="V3796">
        <v>3008</v>
      </c>
      <c r="W3796">
        <v>149</v>
      </c>
    </row>
    <row r="3797" spans="1:23">
      <c r="A3797" t="s">
        <v>471</v>
      </c>
      <c r="B3797" t="str">
        <f t="shared" si="59"/>
        <v>M1_historical_new_high_36_-1</v>
      </c>
      <c r="C3797" t="s">
        <v>343</v>
      </c>
      <c r="D3797" t="s">
        <v>335</v>
      </c>
      <c r="E3797">
        <v>36</v>
      </c>
      <c r="F3797">
        <v>-1</v>
      </c>
      <c r="G3797">
        <v>-1</v>
      </c>
      <c r="H3797" t="s">
        <v>330</v>
      </c>
      <c r="I3797" t="s">
        <v>331</v>
      </c>
      <c r="K3797">
        <v>-0.59266358103924</v>
      </c>
      <c r="L3797">
        <v>-7.2480155208980657E-2</v>
      </c>
      <c r="M3797">
        <v>-0.30854963080992992</v>
      </c>
      <c r="N3797">
        <v>0.48993288590604028</v>
      </c>
      <c r="O3797">
        <v>-3.1961746530444878E-3</v>
      </c>
      <c r="P3797">
        <v>-0.51749069860796659</v>
      </c>
      <c r="Q3797">
        <v>0.60558626112221436</v>
      </c>
      <c r="R3797">
        <v>148</v>
      </c>
      <c r="S3797">
        <v>0</v>
      </c>
      <c r="T3797">
        <v>-0.81600431256971651</v>
      </c>
      <c r="U3797">
        <v>7</v>
      </c>
      <c r="V3797">
        <v>3008</v>
      </c>
      <c r="W3797">
        <v>149</v>
      </c>
    </row>
    <row r="3798" spans="1:23">
      <c r="A3798" t="s">
        <v>471</v>
      </c>
      <c r="B3798" t="str">
        <f t="shared" si="59"/>
        <v>M2_historical_new_high_36_1</v>
      </c>
      <c r="C3798" t="s">
        <v>341</v>
      </c>
      <c r="D3798" t="s">
        <v>335</v>
      </c>
      <c r="E3798">
        <v>36</v>
      </c>
      <c r="F3798">
        <v>1</v>
      </c>
      <c r="G3798">
        <v>-1</v>
      </c>
      <c r="H3798" t="s">
        <v>330</v>
      </c>
      <c r="I3798" t="s">
        <v>331</v>
      </c>
      <c r="K3798">
        <v>0.46648576981154899</v>
      </c>
      <c r="L3798">
        <v>3.259541535712307E-2</v>
      </c>
      <c r="M3798">
        <v>0.13876585190414731</v>
      </c>
      <c r="N3798">
        <v>0.52348993288590606</v>
      </c>
      <c r="O3798">
        <v>5.4176716971528439E-3</v>
      </c>
      <c r="P3798">
        <v>0.87304208039188802</v>
      </c>
      <c r="Q3798">
        <v>0.38405441980969179</v>
      </c>
      <c r="R3798">
        <v>148</v>
      </c>
      <c r="S3798">
        <v>0</v>
      </c>
      <c r="T3798">
        <v>-0.53312897804830284</v>
      </c>
      <c r="U3798">
        <v>9</v>
      </c>
      <c r="V3798">
        <v>3008</v>
      </c>
      <c r="W3798">
        <v>149</v>
      </c>
    </row>
    <row r="3799" spans="1:23">
      <c r="A3799" t="s">
        <v>471</v>
      </c>
      <c r="B3799" t="str">
        <f t="shared" si="59"/>
        <v>M2_historical_new_high_36_-1</v>
      </c>
      <c r="C3799" t="s">
        <v>341</v>
      </c>
      <c r="D3799" t="s">
        <v>335</v>
      </c>
      <c r="E3799">
        <v>36</v>
      </c>
      <c r="F3799">
        <v>-1</v>
      </c>
      <c r="G3799">
        <v>-1</v>
      </c>
      <c r="H3799" t="s">
        <v>330</v>
      </c>
      <c r="I3799" t="s">
        <v>331</v>
      </c>
      <c r="K3799">
        <v>-0.6472288890864899</v>
      </c>
      <c r="L3799">
        <v>-8.3588553670002175E-2</v>
      </c>
      <c r="M3799">
        <v>-0.35585485665298061</v>
      </c>
      <c r="N3799">
        <v>0.4563758389261745</v>
      </c>
      <c r="O3799">
        <v>-4.1106797091798068E-3</v>
      </c>
      <c r="P3799">
        <v>-0.65988537479949838</v>
      </c>
      <c r="Q3799">
        <v>0.51035300138450923</v>
      </c>
      <c r="R3799">
        <v>148</v>
      </c>
      <c r="S3799">
        <v>0</v>
      </c>
      <c r="T3799">
        <v>-0.78820823204831114</v>
      </c>
      <c r="U3799">
        <v>9</v>
      </c>
      <c r="V3799">
        <v>3008</v>
      </c>
      <c r="W3799">
        <v>149</v>
      </c>
    </row>
    <row r="3800" spans="1:23">
      <c r="A3800" t="s">
        <v>471</v>
      </c>
      <c r="B3800" t="str">
        <f t="shared" si="59"/>
        <v>M2_M1_historical_new_high_36_1</v>
      </c>
      <c r="C3800" t="s">
        <v>334</v>
      </c>
      <c r="D3800" t="s">
        <v>335</v>
      </c>
      <c r="E3800">
        <v>36</v>
      </c>
      <c r="F3800">
        <v>1</v>
      </c>
      <c r="G3800">
        <v>1</v>
      </c>
      <c r="H3800" t="s">
        <v>330</v>
      </c>
      <c r="I3800" t="s">
        <v>331</v>
      </c>
      <c r="K3800">
        <v>0.66213742330501346</v>
      </c>
      <c r="L3800">
        <v>4.3486233800573933E-2</v>
      </c>
      <c r="M3800">
        <v>0.1851395270134055</v>
      </c>
      <c r="N3800">
        <v>0.52348993288590606</v>
      </c>
      <c r="O3800">
        <v>6.1948219622860691E-3</v>
      </c>
      <c r="P3800">
        <v>1.0091897238990011</v>
      </c>
      <c r="Q3800">
        <v>0.31453073918673508</v>
      </c>
      <c r="R3800">
        <v>148</v>
      </c>
      <c r="S3800">
        <v>0</v>
      </c>
      <c r="T3800">
        <v>-0.58196612326605734</v>
      </c>
      <c r="U3800">
        <v>9</v>
      </c>
      <c r="V3800">
        <v>3008</v>
      </c>
      <c r="W3800">
        <v>149</v>
      </c>
    </row>
    <row r="3801" spans="1:23">
      <c r="A3801" t="s">
        <v>471</v>
      </c>
      <c r="B3801" t="str">
        <f t="shared" si="59"/>
        <v>M2_M1_historical_new_high_36_-1</v>
      </c>
      <c r="C3801" t="s">
        <v>334</v>
      </c>
      <c r="D3801" t="s">
        <v>335</v>
      </c>
      <c r="E3801">
        <v>36</v>
      </c>
      <c r="F3801">
        <v>-1</v>
      </c>
      <c r="G3801">
        <v>1</v>
      </c>
      <c r="H3801" t="s">
        <v>330</v>
      </c>
      <c r="I3801" t="s">
        <v>331</v>
      </c>
      <c r="K3801">
        <v>-0.68875388586907427</v>
      </c>
      <c r="L3801">
        <v>-9.3153098326359873E-2</v>
      </c>
      <c r="M3801">
        <v>-0.39659264683776568</v>
      </c>
      <c r="N3801">
        <v>0.46308724832214759</v>
      </c>
      <c r="O3801">
        <v>-5.0092921771485782E-3</v>
      </c>
      <c r="P3801">
        <v>-0.81381634321612517</v>
      </c>
      <c r="Q3801">
        <v>0.41705757402575899</v>
      </c>
      <c r="R3801">
        <v>148</v>
      </c>
      <c r="S3801">
        <v>0</v>
      </c>
      <c r="T3801">
        <v>-0.83268512243764536</v>
      </c>
      <c r="U3801">
        <v>9</v>
      </c>
      <c r="V3801">
        <v>3008</v>
      </c>
      <c r="W3801">
        <v>149</v>
      </c>
    </row>
    <row r="3802" spans="1:23">
      <c r="A3802" t="s">
        <v>471</v>
      </c>
      <c r="B3802" t="str">
        <f t="shared" si="59"/>
        <v>TSF_newadded_MA12_yoy_historical_new_high_36_1</v>
      </c>
      <c r="C3802" t="s">
        <v>332</v>
      </c>
      <c r="D3802" t="s">
        <v>335</v>
      </c>
      <c r="E3802">
        <v>36</v>
      </c>
      <c r="F3802">
        <v>1</v>
      </c>
      <c r="G3802">
        <v>-1</v>
      </c>
      <c r="H3802" t="s">
        <v>330</v>
      </c>
      <c r="I3802" t="s">
        <v>331</v>
      </c>
      <c r="K3802">
        <v>0.44938521126538761</v>
      </c>
      <c r="L3802">
        <v>3.1581231939306058E-2</v>
      </c>
      <c r="M3802">
        <v>0.13444768983225031</v>
      </c>
      <c r="N3802">
        <v>0.51006711409395977</v>
      </c>
      <c r="O3802">
        <v>5.2843953463859259E-3</v>
      </c>
      <c r="P3802">
        <v>0.85910471401226773</v>
      </c>
      <c r="Q3802">
        <v>0.39167207763213602</v>
      </c>
      <c r="R3802">
        <v>148</v>
      </c>
      <c r="S3802">
        <v>0</v>
      </c>
      <c r="T3802">
        <v>-0.64873469284698693</v>
      </c>
      <c r="U3802">
        <v>5</v>
      </c>
      <c r="V3802">
        <v>3008</v>
      </c>
      <c r="W3802">
        <v>149</v>
      </c>
    </row>
    <row r="3803" spans="1:23">
      <c r="A3803" t="s">
        <v>471</v>
      </c>
      <c r="B3803" t="str">
        <f t="shared" si="59"/>
        <v>TSF_newadded_MA12_yoy_historical_new_high_36_-1</v>
      </c>
      <c r="C3803" t="s">
        <v>332</v>
      </c>
      <c r="D3803" t="s">
        <v>335</v>
      </c>
      <c r="E3803">
        <v>36</v>
      </c>
      <c r="F3803">
        <v>-1</v>
      </c>
      <c r="G3803">
        <v>-1</v>
      </c>
      <c r="H3803" t="s">
        <v>330</v>
      </c>
      <c r="I3803" t="s">
        <v>331</v>
      </c>
      <c r="K3803">
        <v>-0.64306672226659822</v>
      </c>
      <c r="L3803">
        <v>-8.2687597677405966E-2</v>
      </c>
      <c r="M3803">
        <v>-0.35201782206821819</v>
      </c>
      <c r="N3803">
        <v>0.47651006711409388</v>
      </c>
      <c r="O3803">
        <v>-4.0977624999752457E-3</v>
      </c>
      <c r="P3803">
        <v>-0.66588557427710582</v>
      </c>
      <c r="Q3803">
        <v>0.50652077484504354</v>
      </c>
      <c r="R3803">
        <v>148</v>
      </c>
      <c r="S3803">
        <v>0</v>
      </c>
      <c r="T3803">
        <v>-0.83877163753033313</v>
      </c>
      <c r="U3803">
        <v>5</v>
      </c>
      <c r="V3803">
        <v>3008</v>
      </c>
      <c r="W3803">
        <v>149</v>
      </c>
    </row>
    <row r="3804" spans="1:23">
      <c r="A3804" t="s">
        <v>471</v>
      </c>
      <c r="B3804" t="str">
        <f t="shared" si="59"/>
        <v>TSF_yoy_historical_new_high_36_1</v>
      </c>
      <c r="C3804" t="s">
        <v>391</v>
      </c>
      <c r="D3804" t="s">
        <v>335</v>
      </c>
      <c r="E3804">
        <v>36</v>
      </c>
      <c r="F3804">
        <v>1</v>
      </c>
      <c r="G3804">
        <v>-1</v>
      </c>
      <c r="H3804" t="s">
        <v>330</v>
      </c>
      <c r="I3804" t="s">
        <v>331</v>
      </c>
      <c r="K3804">
        <v>0.2322395882786952</v>
      </c>
      <c r="L3804">
        <v>1.7649284365517381E-2</v>
      </c>
      <c r="M3804">
        <v>7.5132762114526006E-2</v>
      </c>
      <c r="N3804">
        <v>0.50335570469798663</v>
      </c>
      <c r="O3804">
        <v>4.2014848202341732E-3</v>
      </c>
      <c r="P3804">
        <v>0.68204487685750803</v>
      </c>
      <c r="Q3804">
        <v>0.49627658674910702</v>
      </c>
      <c r="R3804">
        <v>148</v>
      </c>
      <c r="S3804">
        <v>0</v>
      </c>
      <c r="T3804">
        <v>-0.64873469284698704</v>
      </c>
      <c r="U3804">
        <v>1</v>
      </c>
      <c r="V3804">
        <v>3008</v>
      </c>
      <c r="W3804">
        <v>149</v>
      </c>
    </row>
    <row r="3805" spans="1:23">
      <c r="A3805" t="s">
        <v>471</v>
      </c>
      <c r="B3805" t="str">
        <f t="shared" si="59"/>
        <v>TSF_yoy_historical_new_high_36_-1</v>
      </c>
      <c r="C3805" t="s">
        <v>391</v>
      </c>
      <c r="D3805" t="s">
        <v>335</v>
      </c>
      <c r="E3805">
        <v>36</v>
      </c>
      <c r="F3805">
        <v>-1</v>
      </c>
      <c r="G3805">
        <v>-1</v>
      </c>
      <c r="H3805" t="s">
        <v>330</v>
      </c>
      <c r="I3805" t="s">
        <v>331</v>
      </c>
      <c r="K3805">
        <v>-0.58016783499227498</v>
      </c>
      <c r="L3805">
        <v>-7.0129294444369883E-2</v>
      </c>
      <c r="M3805">
        <v>-0.2985394471315117</v>
      </c>
      <c r="N3805">
        <v>0.48322147651006708</v>
      </c>
      <c r="O3805">
        <v>-3.0021874457280958E-3</v>
      </c>
      <c r="P3805">
        <v>-0.48668686425499702</v>
      </c>
      <c r="Q3805">
        <v>0.62720020867827586</v>
      </c>
      <c r="R3805">
        <v>148</v>
      </c>
      <c r="S3805">
        <v>0</v>
      </c>
      <c r="T3805">
        <v>-0.81035992803437007</v>
      </c>
      <c r="U3805">
        <v>1</v>
      </c>
      <c r="V3805">
        <v>3008</v>
      </c>
      <c r="W3805">
        <v>149</v>
      </c>
    </row>
    <row r="3806" spans="1:23">
      <c r="A3806" t="s">
        <v>471</v>
      </c>
      <c r="B3806" t="str">
        <f t="shared" si="59"/>
        <v>long_loan_newadded_MA12_yoy_historical_new_high_36_1</v>
      </c>
      <c r="C3806" t="s">
        <v>328</v>
      </c>
      <c r="D3806" t="s">
        <v>335</v>
      </c>
      <c r="E3806">
        <v>36</v>
      </c>
      <c r="F3806">
        <v>1</v>
      </c>
      <c r="G3806">
        <v>-1</v>
      </c>
      <c r="H3806" t="s">
        <v>330</v>
      </c>
      <c r="I3806" t="s">
        <v>331</v>
      </c>
      <c r="K3806">
        <v>-0.50573128013858359</v>
      </c>
      <c r="L3806">
        <v>-5.7326556403188622E-2</v>
      </c>
      <c r="M3806">
        <v>-0.24402924459607189</v>
      </c>
      <c r="N3806">
        <v>0.48993288590604028</v>
      </c>
      <c r="O3806">
        <v>-1.9742528264495361E-3</v>
      </c>
      <c r="P3806">
        <v>-0.32502013427187132</v>
      </c>
      <c r="Q3806">
        <v>0.74562482113828177</v>
      </c>
      <c r="R3806">
        <v>148</v>
      </c>
      <c r="S3806">
        <v>0</v>
      </c>
      <c r="T3806">
        <v>-0.74980530070012985</v>
      </c>
      <c r="U3806">
        <v>13</v>
      </c>
      <c r="V3806">
        <v>3008</v>
      </c>
      <c r="W3806">
        <v>149</v>
      </c>
    </row>
    <row r="3807" spans="1:23">
      <c r="A3807" t="s">
        <v>471</v>
      </c>
      <c r="B3807" t="str">
        <f t="shared" si="59"/>
        <v>long_loan_newadded_MA12_yoy_historical_new_high_36_-1</v>
      </c>
      <c r="C3807" t="s">
        <v>328</v>
      </c>
      <c r="D3807" t="s">
        <v>335</v>
      </c>
      <c r="E3807">
        <v>36</v>
      </c>
      <c r="F3807">
        <v>-1</v>
      </c>
      <c r="G3807">
        <v>-1</v>
      </c>
      <c r="H3807" t="s">
        <v>330</v>
      </c>
      <c r="I3807" t="s">
        <v>331</v>
      </c>
      <c r="K3807">
        <v>4.6665089994611941E-2</v>
      </c>
      <c r="L3807">
        <v>3.8282763653174619E-3</v>
      </c>
      <c r="M3807">
        <v>1.629631096211203E-2</v>
      </c>
      <c r="N3807">
        <v>0.50335570469798663</v>
      </c>
      <c r="O3807">
        <v>3.0730749180984821E-3</v>
      </c>
      <c r="P3807">
        <v>0.499714606385956</v>
      </c>
      <c r="Q3807">
        <v>0.61801815889084666</v>
      </c>
      <c r="R3807">
        <v>148</v>
      </c>
      <c r="S3807">
        <v>0</v>
      </c>
      <c r="T3807">
        <v>-0.65229939127231651</v>
      </c>
      <c r="U3807">
        <v>13</v>
      </c>
      <c r="V3807">
        <v>3008</v>
      </c>
      <c r="W3807">
        <v>149</v>
      </c>
    </row>
    <row r="3808" spans="1:23">
      <c r="A3808" t="s">
        <v>471</v>
      </c>
      <c r="B3808" t="str">
        <f t="shared" si="59"/>
        <v>loan_yoy_historical_new_high_36_1</v>
      </c>
      <c r="C3808" t="s">
        <v>443</v>
      </c>
      <c r="D3808" t="s">
        <v>335</v>
      </c>
      <c r="E3808">
        <v>36</v>
      </c>
      <c r="F3808">
        <v>1</v>
      </c>
      <c r="G3808">
        <v>-1</v>
      </c>
      <c r="H3808" t="s">
        <v>330</v>
      </c>
      <c r="I3808" t="s">
        <v>331</v>
      </c>
      <c r="K3808">
        <v>0.2322395882786952</v>
      </c>
      <c r="L3808">
        <v>1.7649284365517381E-2</v>
      </c>
      <c r="M3808">
        <v>7.5132762114526006E-2</v>
      </c>
      <c r="N3808">
        <v>0.50335570469798663</v>
      </c>
      <c r="O3808">
        <v>4.2014848202341732E-3</v>
      </c>
      <c r="P3808">
        <v>0.68204487685750803</v>
      </c>
      <c r="Q3808">
        <v>0.49627658674910702</v>
      </c>
      <c r="R3808">
        <v>148</v>
      </c>
      <c r="S3808">
        <v>0</v>
      </c>
      <c r="T3808">
        <v>-0.64873469284698704</v>
      </c>
      <c r="U3808">
        <v>1</v>
      </c>
      <c r="V3808">
        <v>3008</v>
      </c>
      <c r="W3808">
        <v>149</v>
      </c>
    </row>
    <row r="3809" spans="1:23">
      <c r="A3809" t="s">
        <v>471</v>
      </c>
      <c r="B3809" t="str">
        <f t="shared" si="59"/>
        <v>loan_yoy_historical_new_high_36_-1</v>
      </c>
      <c r="C3809" t="s">
        <v>443</v>
      </c>
      <c r="D3809" t="s">
        <v>335</v>
      </c>
      <c r="E3809">
        <v>36</v>
      </c>
      <c r="F3809">
        <v>-1</v>
      </c>
      <c r="G3809">
        <v>-1</v>
      </c>
      <c r="H3809" t="s">
        <v>330</v>
      </c>
      <c r="I3809" t="s">
        <v>331</v>
      </c>
      <c r="K3809">
        <v>-0.58016783499227498</v>
      </c>
      <c r="L3809">
        <v>-7.0129294444369883E-2</v>
      </c>
      <c r="M3809">
        <v>-0.2985394471315117</v>
      </c>
      <c r="N3809">
        <v>0.48322147651006708</v>
      </c>
      <c r="O3809">
        <v>-3.0021874457280958E-3</v>
      </c>
      <c r="P3809">
        <v>-0.48668686425499702</v>
      </c>
      <c r="Q3809">
        <v>0.62720020867827586</v>
      </c>
      <c r="R3809">
        <v>148</v>
      </c>
      <c r="S3809">
        <v>0</v>
      </c>
      <c r="T3809">
        <v>-0.81035992803437007</v>
      </c>
      <c r="U3809">
        <v>1</v>
      </c>
      <c r="V3809">
        <v>3008</v>
      </c>
      <c r="W3809">
        <v>149</v>
      </c>
    </row>
    <row r="3810" spans="1:23">
      <c r="A3810" t="s">
        <v>471</v>
      </c>
      <c r="B3810" t="str">
        <f t="shared" si="59"/>
        <v>newstarts_area_yoy_historical_new_high_36_1</v>
      </c>
      <c r="C3810" t="s">
        <v>340</v>
      </c>
      <c r="D3810" t="s">
        <v>335</v>
      </c>
      <c r="E3810">
        <v>36</v>
      </c>
      <c r="F3810">
        <v>1</v>
      </c>
      <c r="G3810">
        <v>1</v>
      </c>
      <c r="H3810" t="s">
        <v>330</v>
      </c>
      <c r="I3810" t="s">
        <v>331</v>
      </c>
      <c r="K3810">
        <v>-0.19494195140070419</v>
      </c>
      <c r="L3810">
        <v>-1.8002181312644531E-2</v>
      </c>
      <c r="M3810">
        <v>-7.6629689951000168E-2</v>
      </c>
      <c r="N3810">
        <v>0.49664429530201343</v>
      </c>
      <c r="O3810">
        <v>1.3127948650439941E-3</v>
      </c>
      <c r="P3810">
        <v>0.2149860737607312</v>
      </c>
      <c r="Q3810">
        <v>0.83007413587875423</v>
      </c>
      <c r="R3810">
        <v>148</v>
      </c>
      <c r="S3810">
        <v>0</v>
      </c>
      <c r="T3810">
        <v>-0.68029112498942057</v>
      </c>
      <c r="U3810">
        <v>7</v>
      </c>
      <c r="V3810">
        <v>3008</v>
      </c>
      <c r="W3810">
        <v>149</v>
      </c>
    </row>
    <row r="3811" spans="1:23">
      <c r="A3811" t="s">
        <v>471</v>
      </c>
      <c r="B3811" t="str">
        <f t="shared" si="59"/>
        <v>newstarts_area_yoy_historical_new_high_36_-1</v>
      </c>
      <c r="C3811" t="s">
        <v>340</v>
      </c>
      <c r="D3811" t="s">
        <v>335</v>
      </c>
      <c r="E3811">
        <v>36</v>
      </c>
      <c r="F3811">
        <v>-1</v>
      </c>
      <c r="G3811">
        <v>1</v>
      </c>
      <c r="H3811" t="s">
        <v>330</v>
      </c>
      <c r="I3811" t="s">
        <v>331</v>
      </c>
      <c r="K3811">
        <v>-0.35739563742593172</v>
      </c>
      <c r="L3811">
        <v>-3.6370305459487502E-2</v>
      </c>
      <c r="M3811">
        <v>-0.15481708479550241</v>
      </c>
      <c r="N3811">
        <v>0.48993288590604028</v>
      </c>
      <c r="O3811">
        <v>-1.7606018073508149E-4</v>
      </c>
      <c r="P3811">
        <v>-2.855956138502334E-2</v>
      </c>
      <c r="Q3811">
        <v>0.97725433907862158</v>
      </c>
      <c r="R3811">
        <v>148</v>
      </c>
      <c r="S3811">
        <v>0</v>
      </c>
      <c r="T3811">
        <v>-0.71966604583944638</v>
      </c>
      <c r="U3811">
        <v>7</v>
      </c>
      <c r="V3811">
        <v>3008</v>
      </c>
      <c r="W3811">
        <v>149</v>
      </c>
    </row>
    <row r="3812" spans="1:23">
      <c r="A3812" t="s">
        <v>471</v>
      </c>
      <c r="B3812" t="str">
        <f t="shared" si="59"/>
        <v>completed_yoy_historical_new_high_36_1</v>
      </c>
      <c r="C3812" t="s">
        <v>444</v>
      </c>
      <c r="D3812" t="s">
        <v>335</v>
      </c>
      <c r="E3812">
        <v>36</v>
      </c>
      <c r="F3812">
        <v>1</v>
      </c>
      <c r="G3812">
        <v>1</v>
      </c>
      <c r="H3812" t="s">
        <v>330</v>
      </c>
      <c r="I3812" t="s">
        <v>331</v>
      </c>
      <c r="K3812">
        <v>0.31057166448962481</v>
      </c>
      <c r="L3812">
        <v>2.2917159002632911E-2</v>
      </c>
      <c r="M3812">
        <v>9.7559757670394709E-2</v>
      </c>
      <c r="N3812">
        <v>0.51006711409395977</v>
      </c>
      <c r="O3812">
        <v>4.6239758810129638E-3</v>
      </c>
      <c r="P3812">
        <v>0.74863261637626999</v>
      </c>
      <c r="Q3812">
        <v>0.45526675717427778</v>
      </c>
      <c r="R3812">
        <v>148</v>
      </c>
      <c r="S3812">
        <v>0</v>
      </c>
      <c r="T3812">
        <v>-0.62466306050436693</v>
      </c>
      <c r="U3812">
        <v>9</v>
      </c>
      <c r="V3812">
        <v>3008</v>
      </c>
      <c r="W3812">
        <v>149</v>
      </c>
    </row>
    <row r="3813" spans="1:23">
      <c r="A3813" t="s">
        <v>471</v>
      </c>
      <c r="B3813" t="str">
        <f t="shared" si="59"/>
        <v>completed_yoy_historical_new_high_36_-1</v>
      </c>
      <c r="C3813" t="s">
        <v>444</v>
      </c>
      <c r="D3813" t="s">
        <v>335</v>
      </c>
      <c r="E3813">
        <v>36</v>
      </c>
      <c r="F3813">
        <v>-1</v>
      </c>
      <c r="G3813">
        <v>1</v>
      </c>
      <c r="H3813" t="s">
        <v>330</v>
      </c>
      <c r="I3813" t="s">
        <v>331</v>
      </c>
      <c r="K3813">
        <v>-0.60526094972704891</v>
      </c>
      <c r="L3813">
        <v>-7.4917993375150371E-2</v>
      </c>
      <c r="M3813">
        <v>-0.31893051307067288</v>
      </c>
      <c r="N3813">
        <v>0.47651006711409388</v>
      </c>
      <c r="O3813">
        <v>-3.4101503170315939E-3</v>
      </c>
      <c r="P3813">
        <v>-0.55319682214182919</v>
      </c>
      <c r="Q3813">
        <v>0.58096331733327311</v>
      </c>
      <c r="R3813">
        <v>148</v>
      </c>
      <c r="S3813">
        <v>0</v>
      </c>
      <c r="T3813">
        <v>-0.814222508145788</v>
      </c>
      <c r="U3813">
        <v>9</v>
      </c>
      <c r="V3813">
        <v>3008</v>
      </c>
      <c r="W3813">
        <v>149</v>
      </c>
    </row>
    <row r="3814" spans="1:23">
      <c r="A3814" t="s">
        <v>471</v>
      </c>
      <c r="B3814" t="str">
        <f t="shared" si="59"/>
        <v>sold_area_yoy_historical_new_high_36_1</v>
      </c>
      <c r="C3814" t="s">
        <v>346</v>
      </c>
      <c r="D3814" t="s">
        <v>335</v>
      </c>
      <c r="E3814">
        <v>36</v>
      </c>
      <c r="F3814">
        <v>1</v>
      </c>
      <c r="G3814">
        <v>-1</v>
      </c>
      <c r="H3814" t="s">
        <v>330</v>
      </c>
      <c r="I3814" t="s">
        <v>331</v>
      </c>
      <c r="K3814">
        <v>-0.50731217747399993</v>
      </c>
      <c r="L3814">
        <v>-5.7579522143604733E-2</v>
      </c>
      <c r="M3814">
        <v>-0.24510622828943571</v>
      </c>
      <c r="N3814">
        <v>0.46979865771812079</v>
      </c>
      <c r="O3814">
        <v>-2.034568723047719E-3</v>
      </c>
      <c r="P3814">
        <v>-0.33820606384330509</v>
      </c>
      <c r="Q3814">
        <v>0.73568718936869038</v>
      </c>
      <c r="R3814">
        <v>148</v>
      </c>
      <c r="S3814">
        <v>0</v>
      </c>
      <c r="T3814">
        <v>-0.78216435981708643</v>
      </c>
      <c r="U3814">
        <v>13</v>
      </c>
      <c r="V3814">
        <v>3008</v>
      </c>
      <c r="W3814">
        <v>149</v>
      </c>
    </row>
    <row r="3815" spans="1:23">
      <c r="A3815" t="s">
        <v>471</v>
      </c>
      <c r="B3815" t="str">
        <f t="shared" si="59"/>
        <v>sold_area_yoy_historical_new_high_36_-1</v>
      </c>
      <c r="C3815" t="s">
        <v>346</v>
      </c>
      <c r="D3815" t="s">
        <v>335</v>
      </c>
      <c r="E3815">
        <v>36</v>
      </c>
      <c r="F3815">
        <v>-1</v>
      </c>
      <c r="G3815">
        <v>-1</v>
      </c>
      <c r="H3815" t="s">
        <v>330</v>
      </c>
      <c r="I3815" t="s">
        <v>331</v>
      </c>
      <c r="K3815">
        <v>5.002354534137754E-2</v>
      </c>
      <c r="L3815">
        <v>4.0977252675309384E-3</v>
      </c>
      <c r="M3815">
        <v>1.744331921313768E-2</v>
      </c>
      <c r="N3815">
        <v>0.51677852348993292</v>
      </c>
      <c r="O3815">
        <v>3.080590796711153E-3</v>
      </c>
      <c r="P3815">
        <v>0.50114714607089239</v>
      </c>
      <c r="Q3815">
        <v>0.61701212754305357</v>
      </c>
      <c r="R3815">
        <v>148</v>
      </c>
      <c r="S3815">
        <v>0</v>
      </c>
      <c r="T3815">
        <v>-0.63293677243492119</v>
      </c>
      <c r="U3815">
        <v>13</v>
      </c>
      <c r="V3815">
        <v>3008</v>
      </c>
      <c r="W3815">
        <v>149</v>
      </c>
    </row>
    <row r="3816" spans="1:23">
      <c r="A3816" t="s">
        <v>471</v>
      </c>
      <c r="B3816" t="str">
        <f t="shared" si="59"/>
        <v>local_gov_budget_MA12_yoy_historical_new_high_36_1</v>
      </c>
      <c r="C3816" t="s">
        <v>389</v>
      </c>
      <c r="D3816" t="s">
        <v>335</v>
      </c>
      <c r="E3816">
        <v>36</v>
      </c>
      <c r="F3816">
        <v>1</v>
      </c>
      <c r="G3816">
        <v>-1</v>
      </c>
      <c r="H3816" t="s">
        <v>465</v>
      </c>
      <c r="I3816" t="s">
        <v>331</v>
      </c>
      <c r="K3816">
        <v>-0.21156526855868271</v>
      </c>
      <c r="L3816">
        <v>-2.761609926683584E-2</v>
      </c>
      <c r="M3816">
        <v>-0.1244634955382173</v>
      </c>
      <c r="N3816">
        <v>0.45283018867924529</v>
      </c>
      <c r="O3816">
        <v>-6.2799557141901971E-6</v>
      </c>
      <c r="P3816">
        <v>-9.5872122796785786E-4</v>
      </c>
      <c r="Q3816">
        <v>0.999236870364965</v>
      </c>
      <c r="R3816">
        <v>105</v>
      </c>
      <c r="S3816">
        <v>0</v>
      </c>
      <c r="T3816">
        <v>-0.64873469284698715</v>
      </c>
      <c r="U3816">
        <v>9</v>
      </c>
      <c r="V3816">
        <v>2139</v>
      </c>
      <c r="W3816">
        <v>106</v>
      </c>
    </row>
    <row r="3817" spans="1:23">
      <c r="A3817" t="s">
        <v>471</v>
      </c>
      <c r="B3817" t="str">
        <f t="shared" si="59"/>
        <v>local_gov_budget_MA12_yoy_historical_new_high_36_-1</v>
      </c>
      <c r="C3817" t="s">
        <v>389</v>
      </c>
      <c r="D3817" t="s">
        <v>335</v>
      </c>
      <c r="E3817">
        <v>36</v>
      </c>
      <c r="F3817">
        <v>-1</v>
      </c>
      <c r="G3817">
        <v>-1</v>
      </c>
      <c r="H3817" t="s">
        <v>465</v>
      </c>
      <c r="I3817" t="s">
        <v>331</v>
      </c>
      <c r="K3817">
        <v>-0.16502793087149281</v>
      </c>
      <c r="L3817">
        <v>-2.1024077359309671E-2</v>
      </c>
      <c r="M3817">
        <v>-9.4753793188598667E-2</v>
      </c>
      <c r="N3817">
        <v>0.53773584905660377</v>
      </c>
      <c r="O3817">
        <v>5.3843832529315366E-4</v>
      </c>
      <c r="P3817">
        <v>8.256063545626538E-2</v>
      </c>
      <c r="Q3817">
        <v>0.93435808662454956</v>
      </c>
      <c r="R3817">
        <v>105</v>
      </c>
      <c r="S3817">
        <v>0</v>
      </c>
      <c r="T3817">
        <v>-0.74201617691827926</v>
      </c>
      <c r="U3817">
        <v>9</v>
      </c>
      <c r="V3817">
        <v>2139</v>
      </c>
      <c r="W3817">
        <v>106</v>
      </c>
    </row>
    <row r="3818" spans="1:23">
      <c r="A3818" t="s">
        <v>471</v>
      </c>
      <c r="B3818" t="str">
        <f t="shared" si="59"/>
        <v>newstarts_area_ytd_yoy_historical_new_high_36_1</v>
      </c>
      <c r="C3818" t="s">
        <v>446</v>
      </c>
      <c r="D3818" t="s">
        <v>335</v>
      </c>
      <c r="E3818">
        <v>36</v>
      </c>
      <c r="F3818">
        <v>1</v>
      </c>
      <c r="G3818">
        <v>1</v>
      </c>
      <c r="H3818" t="s">
        <v>330</v>
      </c>
      <c r="I3818" t="s">
        <v>331</v>
      </c>
      <c r="K3818">
        <v>-9.8997335991458657E-3</v>
      </c>
      <c r="L3818">
        <v>-8.3315126413530116E-4</v>
      </c>
      <c r="M3818">
        <v>-3.5465457654624889E-3</v>
      </c>
      <c r="N3818">
        <v>0.48993288590604028</v>
      </c>
      <c r="O3818">
        <v>2.729854732015655E-3</v>
      </c>
      <c r="P3818">
        <v>0.4435810002289739</v>
      </c>
      <c r="Q3818">
        <v>0.65799334028181566</v>
      </c>
      <c r="R3818">
        <v>148</v>
      </c>
      <c r="S3818">
        <v>0</v>
      </c>
      <c r="T3818">
        <v>-0.68029112498942101</v>
      </c>
      <c r="U3818">
        <v>5</v>
      </c>
      <c r="V3818">
        <v>3008</v>
      </c>
      <c r="W3818">
        <v>149</v>
      </c>
    </row>
    <row r="3819" spans="1:23">
      <c r="A3819" t="s">
        <v>471</v>
      </c>
      <c r="B3819" t="str">
        <f t="shared" si="59"/>
        <v>newstarts_area_ytd_yoy_historical_new_high_36_-1</v>
      </c>
      <c r="C3819" t="s">
        <v>446</v>
      </c>
      <c r="D3819" t="s">
        <v>335</v>
      </c>
      <c r="E3819">
        <v>36</v>
      </c>
      <c r="F3819">
        <v>-1</v>
      </c>
      <c r="G3819">
        <v>1</v>
      </c>
      <c r="H3819" t="s">
        <v>330</v>
      </c>
      <c r="I3819" t="s">
        <v>331</v>
      </c>
      <c r="K3819">
        <v>-0.47749351079780072</v>
      </c>
      <c r="L3819">
        <v>-5.2928688278267022E-2</v>
      </c>
      <c r="M3819">
        <v>-0.225306043890594</v>
      </c>
      <c r="N3819">
        <v>0.49664429530201343</v>
      </c>
      <c r="O3819">
        <v>-1.5392999850372261E-3</v>
      </c>
      <c r="P3819">
        <v>-0.2493389177806325</v>
      </c>
      <c r="Q3819">
        <v>0.80344434221699434</v>
      </c>
      <c r="R3819">
        <v>148</v>
      </c>
      <c r="S3819">
        <v>0</v>
      </c>
      <c r="T3819">
        <v>-0.77205833211921615</v>
      </c>
      <c r="U3819">
        <v>5</v>
      </c>
      <c r="V3819">
        <v>3008</v>
      </c>
      <c r="W3819">
        <v>149</v>
      </c>
    </row>
    <row r="3820" spans="1:23">
      <c r="A3820" t="s">
        <v>471</v>
      </c>
      <c r="B3820" t="str">
        <f t="shared" si="59"/>
        <v>completed_area_ytd_yoy_historical_new_high_36_1</v>
      </c>
      <c r="C3820" t="s">
        <v>447</v>
      </c>
      <c r="D3820" t="s">
        <v>335</v>
      </c>
      <c r="E3820">
        <v>36</v>
      </c>
      <c r="F3820">
        <v>1</v>
      </c>
      <c r="G3820">
        <v>1</v>
      </c>
      <c r="H3820" t="s">
        <v>330</v>
      </c>
      <c r="I3820" t="s">
        <v>331</v>
      </c>
      <c r="K3820">
        <v>1.8624117891544278E-2</v>
      </c>
      <c r="L3820">
        <v>1.547109368871258E-3</v>
      </c>
      <c r="M3820">
        <v>6.5857433541106113E-3</v>
      </c>
      <c r="N3820">
        <v>0.49664429530201343</v>
      </c>
      <c r="O3820">
        <v>2.9233573641144488E-3</v>
      </c>
      <c r="P3820">
        <v>0.47484128067141768</v>
      </c>
      <c r="Q3820">
        <v>0.63560005099829653</v>
      </c>
      <c r="R3820">
        <v>148</v>
      </c>
      <c r="S3820">
        <v>0</v>
      </c>
      <c r="T3820">
        <v>-0.68029112498942101</v>
      </c>
      <c r="U3820">
        <v>3</v>
      </c>
      <c r="V3820">
        <v>3008</v>
      </c>
      <c r="W3820">
        <v>149</v>
      </c>
    </row>
    <row r="3821" spans="1:23">
      <c r="A3821" t="s">
        <v>471</v>
      </c>
      <c r="B3821" t="str">
        <f t="shared" si="59"/>
        <v>completed_area_ytd_yoy_historical_new_high_36_-1</v>
      </c>
      <c r="C3821" t="s">
        <v>447</v>
      </c>
      <c r="D3821" t="s">
        <v>335</v>
      </c>
      <c r="E3821">
        <v>36</v>
      </c>
      <c r="F3821">
        <v>-1</v>
      </c>
      <c r="G3821">
        <v>1</v>
      </c>
      <c r="H3821" t="s">
        <v>330</v>
      </c>
      <c r="I3821" t="s">
        <v>331</v>
      </c>
      <c r="K3821">
        <v>-0.49212491136955783</v>
      </c>
      <c r="L3821">
        <v>-5.5179482613205037E-2</v>
      </c>
      <c r="M3821">
        <v>-0.23488831379019151</v>
      </c>
      <c r="N3821">
        <v>0.48993288590604028</v>
      </c>
      <c r="O3821">
        <v>-1.7264141262417201E-3</v>
      </c>
      <c r="P3821">
        <v>-0.27947938067551342</v>
      </c>
      <c r="Q3821">
        <v>0.78026715073886632</v>
      </c>
      <c r="R3821">
        <v>148</v>
      </c>
      <c r="S3821">
        <v>0</v>
      </c>
      <c r="T3821">
        <v>-0.77844123054953152</v>
      </c>
      <c r="U3821">
        <v>3</v>
      </c>
      <c r="V3821">
        <v>3008</v>
      </c>
      <c r="W3821">
        <v>149</v>
      </c>
    </row>
    <row r="3822" spans="1:23">
      <c r="A3822" t="s">
        <v>471</v>
      </c>
      <c r="B3822" t="str">
        <f t="shared" si="59"/>
        <v>sold_area_ytd_yoy_historical_new_high_36_1</v>
      </c>
      <c r="C3822" t="s">
        <v>392</v>
      </c>
      <c r="D3822" t="s">
        <v>335</v>
      </c>
      <c r="E3822">
        <v>36</v>
      </c>
      <c r="F3822">
        <v>1</v>
      </c>
      <c r="G3822">
        <v>-1</v>
      </c>
      <c r="H3822" t="s">
        <v>330</v>
      </c>
      <c r="I3822" t="s">
        <v>331</v>
      </c>
      <c r="K3822">
        <v>-4.2155517426997413E-2</v>
      </c>
      <c r="L3822">
        <v>-3.6017434928686809E-3</v>
      </c>
      <c r="M3822">
        <v>-1.533177009472202E-2</v>
      </c>
      <c r="N3822">
        <v>0.49664429530201343</v>
      </c>
      <c r="O3822">
        <v>2.4956525687435489E-3</v>
      </c>
      <c r="P3822">
        <v>0.40641515097205028</v>
      </c>
      <c r="Q3822">
        <v>0.68502465777121069</v>
      </c>
      <c r="R3822">
        <v>148</v>
      </c>
      <c r="S3822">
        <v>0</v>
      </c>
      <c r="T3822">
        <v>-0.68029112498942168</v>
      </c>
      <c r="U3822">
        <v>6</v>
      </c>
      <c r="V3822">
        <v>3008</v>
      </c>
      <c r="W3822">
        <v>149</v>
      </c>
    </row>
    <row r="3823" spans="1:23">
      <c r="A3823" t="s">
        <v>471</v>
      </c>
      <c r="B3823" t="str">
        <f t="shared" si="59"/>
        <v>sold_area_ytd_yoy_historical_new_high_36_-1</v>
      </c>
      <c r="C3823" t="s">
        <v>392</v>
      </c>
      <c r="D3823" t="s">
        <v>335</v>
      </c>
      <c r="E3823">
        <v>36</v>
      </c>
      <c r="F3823">
        <v>-1</v>
      </c>
      <c r="G3823">
        <v>-1</v>
      </c>
      <c r="H3823" t="s">
        <v>330</v>
      </c>
      <c r="I3823" t="s">
        <v>331</v>
      </c>
      <c r="K3823">
        <v>-0.45989790245950152</v>
      </c>
      <c r="L3823">
        <v>-5.0297155899958201E-2</v>
      </c>
      <c r="M3823">
        <v>-0.21410309540459721</v>
      </c>
      <c r="N3823">
        <v>0.48993288590604028</v>
      </c>
      <c r="O3823">
        <v>-1.332056657844723E-3</v>
      </c>
      <c r="P3823">
        <v>-0.21629081753408261</v>
      </c>
      <c r="Q3823">
        <v>0.82905889825761436</v>
      </c>
      <c r="R3823">
        <v>148</v>
      </c>
      <c r="S3823">
        <v>0</v>
      </c>
      <c r="T3823">
        <v>-0.74051819552908549</v>
      </c>
      <c r="U3823">
        <v>6</v>
      </c>
      <c r="V3823">
        <v>3008</v>
      </c>
      <c r="W3823">
        <v>149</v>
      </c>
    </row>
    <row r="3824" spans="1:23">
      <c r="A3824" t="s">
        <v>471</v>
      </c>
      <c r="B3824" t="str">
        <f t="shared" si="59"/>
        <v>CN_BOND_1Y_historical_new_high_36_1</v>
      </c>
      <c r="C3824" t="s">
        <v>448</v>
      </c>
      <c r="D3824" t="s">
        <v>335</v>
      </c>
      <c r="E3824">
        <v>36</v>
      </c>
      <c r="F3824">
        <v>1</v>
      </c>
      <c r="G3824">
        <v>-1</v>
      </c>
      <c r="H3824" t="s">
        <v>330</v>
      </c>
      <c r="I3824" t="s">
        <v>331</v>
      </c>
      <c r="K3824">
        <v>-9.8381575281508593E-2</v>
      </c>
      <c r="L3824">
        <v>-8.6386995222306195E-3</v>
      </c>
      <c r="M3824">
        <v>-3.677261320629515E-2</v>
      </c>
      <c r="N3824">
        <v>0.51006711409395977</v>
      </c>
      <c r="O3824">
        <v>2.1379934864070292E-3</v>
      </c>
      <c r="P3824">
        <v>0.34620680903867962</v>
      </c>
      <c r="Q3824">
        <v>0.72967897943749871</v>
      </c>
      <c r="R3824">
        <v>148</v>
      </c>
      <c r="S3824">
        <v>0</v>
      </c>
      <c r="T3824">
        <v>-0.64873469284698626</v>
      </c>
      <c r="U3824">
        <v>5</v>
      </c>
      <c r="V3824">
        <v>3008</v>
      </c>
      <c r="W3824">
        <v>149</v>
      </c>
    </row>
    <row r="3825" spans="1:23">
      <c r="A3825" t="s">
        <v>471</v>
      </c>
      <c r="B3825" t="str">
        <f t="shared" si="59"/>
        <v>CN_BOND_1Y_historical_new_high_36_-1</v>
      </c>
      <c r="C3825" t="s">
        <v>448</v>
      </c>
      <c r="D3825" t="s">
        <v>335</v>
      </c>
      <c r="E3825">
        <v>36</v>
      </c>
      <c r="F3825">
        <v>-1</v>
      </c>
      <c r="G3825">
        <v>-1</v>
      </c>
      <c r="H3825" t="s">
        <v>330</v>
      </c>
      <c r="I3825" t="s">
        <v>331</v>
      </c>
      <c r="K3825">
        <v>-0.42621645701528421</v>
      </c>
      <c r="L3825">
        <v>-4.5471860153203807E-2</v>
      </c>
      <c r="M3825">
        <v>-0.19356144068693651</v>
      </c>
      <c r="N3825">
        <v>0.48322147651006708</v>
      </c>
      <c r="O3825">
        <v>-8.6825795969023201E-4</v>
      </c>
      <c r="P3825">
        <v>-0.13911653220483061</v>
      </c>
      <c r="Q3825">
        <v>0.88954718745961081</v>
      </c>
      <c r="R3825">
        <v>148</v>
      </c>
      <c r="S3825">
        <v>0</v>
      </c>
      <c r="T3825">
        <v>-0.7492375350466941</v>
      </c>
      <c r="U3825">
        <v>5</v>
      </c>
      <c r="V3825">
        <v>3008</v>
      </c>
      <c r="W3825">
        <v>149</v>
      </c>
    </row>
    <row r="3826" spans="1:23">
      <c r="A3826" t="s">
        <v>471</v>
      </c>
      <c r="B3826" t="str">
        <f t="shared" si="59"/>
        <v>CN_BOND_10Y_historical_new_high_36_1</v>
      </c>
      <c r="C3826" t="s">
        <v>449</v>
      </c>
      <c r="D3826" t="s">
        <v>335</v>
      </c>
      <c r="E3826">
        <v>36</v>
      </c>
      <c r="F3826">
        <v>1</v>
      </c>
      <c r="G3826">
        <v>-1</v>
      </c>
      <c r="H3826" t="s">
        <v>330</v>
      </c>
      <c r="I3826" t="s">
        <v>331</v>
      </c>
      <c r="K3826">
        <v>-0.28968026829641752</v>
      </c>
      <c r="L3826">
        <v>-2.8248294182179889E-2</v>
      </c>
      <c r="M3826">
        <v>-0.12024383067102</v>
      </c>
      <c r="N3826">
        <v>0.50335570469798663</v>
      </c>
      <c r="O3826">
        <v>5.2551153318001554E-4</v>
      </c>
      <c r="P3826">
        <v>8.5339153532084058E-2</v>
      </c>
      <c r="Q3826">
        <v>0.93210710101317051</v>
      </c>
      <c r="R3826">
        <v>148</v>
      </c>
      <c r="S3826">
        <v>0</v>
      </c>
      <c r="T3826">
        <v>-0.66784985030955946</v>
      </c>
      <c r="U3826">
        <v>7</v>
      </c>
      <c r="V3826">
        <v>3008</v>
      </c>
      <c r="W3826">
        <v>149</v>
      </c>
    </row>
    <row r="3827" spans="1:23">
      <c r="A3827" t="s">
        <v>471</v>
      </c>
      <c r="B3827" t="str">
        <f t="shared" si="59"/>
        <v>CN_BOND_10Y_historical_new_high_36_-1</v>
      </c>
      <c r="C3827" t="s">
        <v>449</v>
      </c>
      <c r="D3827" t="s">
        <v>335</v>
      </c>
      <c r="E3827">
        <v>36</v>
      </c>
      <c r="F3827">
        <v>-1</v>
      </c>
      <c r="G3827">
        <v>-1</v>
      </c>
      <c r="H3827" t="s">
        <v>330</v>
      </c>
      <c r="I3827" t="s">
        <v>331</v>
      </c>
      <c r="K3827">
        <v>-0.27168880285145219</v>
      </c>
      <c r="L3827">
        <v>-2.620983076663563E-2</v>
      </c>
      <c r="M3827">
        <v>-0.1115667527495362</v>
      </c>
      <c r="N3827">
        <v>0.48993288590604028</v>
      </c>
      <c r="O3827">
        <v>7.2004032308628117E-4</v>
      </c>
      <c r="P3827">
        <v>0.11548903314471209</v>
      </c>
      <c r="Q3827">
        <v>0.90821405920658127</v>
      </c>
      <c r="R3827">
        <v>148</v>
      </c>
      <c r="S3827">
        <v>0</v>
      </c>
      <c r="T3827">
        <v>-0.68170381795887725</v>
      </c>
      <c r="U3827">
        <v>7</v>
      </c>
      <c r="V3827">
        <v>3008</v>
      </c>
      <c r="W3827">
        <v>149</v>
      </c>
    </row>
    <row r="3828" spans="1:23">
      <c r="A3828" t="s">
        <v>471</v>
      </c>
      <c r="B3828" t="str">
        <f t="shared" si="59"/>
        <v>TERM_SPREAD_historical_new_high_36_1</v>
      </c>
      <c r="C3828" t="s">
        <v>450</v>
      </c>
      <c r="D3828" t="s">
        <v>335</v>
      </c>
      <c r="E3828">
        <v>36</v>
      </c>
      <c r="F3828">
        <v>1</v>
      </c>
      <c r="G3828">
        <v>1</v>
      </c>
      <c r="H3828" t="s">
        <v>330</v>
      </c>
      <c r="I3828" t="s">
        <v>331</v>
      </c>
      <c r="K3828">
        <v>0.48142783446221488</v>
      </c>
      <c r="L3828">
        <v>3.3472753293062318E-2</v>
      </c>
      <c r="M3828">
        <v>0.14250137405628041</v>
      </c>
      <c r="N3828">
        <v>0.50335570469798663</v>
      </c>
      <c r="O3828">
        <v>5.4525765428783853E-3</v>
      </c>
      <c r="P3828">
        <v>0.88186183290650466</v>
      </c>
      <c r="Q3828">
        <v>0.37928151489548001</v>
      </c>
      <c r="R3828">
        <v>148</v>
      </c>
      <c r="S3828">
        <v>0</v>
      </c>
      <c r="T3828">
        <v>-0.64873469284698659</v>
      </c>
      <c r="U3828">
        <v>9</v>
      </c>
      <c r="V3828">
        <v>3008</v>
      </c>
      <c r="W3828">
        <v>149</v>
      </c>
    </row>
    <row r="3829" spans="1:23">
      <c r="A3829" t="s">
        <v>471</v>
      </c>
      <c r="B3829" t="str">
        <f t="shared" si="59"/>
        <v>TERM_SPREAD_historical_new_high_36_-1</v>
      </c>
      <c r="C3829" t="s">
        <v>450</v>
      </c>
      <c r="D3829" t="s">
        <v>335</v>
      </c>
      <c r="E3829">
        <v>36</v>
      </c>
      <c r="F3829">
        <v>-1</v>
      </c>
      <c r="G3829">
        <v>1</v>
      </c>
      <c r="H3829" t="s">
        <v>330</v>
      </c>
      <c r="I3829" t="s">
        <v>331</v>
      </c>
      <c r="K3829">
        <v>-0.65078702983660586</v>
      </c>
      <c r="L3829">
        <v>-8.4366515666805975E-2</v>
      </c>
      <c r="M3829">
        <v>-0.35916807624404029</v>
      </c>
      <c r="N3829">
        <v>0.48322147651006708</v>
      </c>
      <c r="O3829">
        <v>-4.2043606090789226E-3</v>
      </c>
      <c r="P3829">
        <v>-0.67954156766794827</v>
      </c>
      <c r="Q3829">
        <v>0.49785621873768798</v>
      </c>
      <c r="R3829">
        <v>148</v>
      </c>
      <c r="S3829">
        <v>0</v>
      </c>
      <c r="T3829">
        <v>-0.84225893508683669</v>
      </c>
      <c r="U3829">
        <v>9</v>
      </c>
      <c r="V3829">
        <v>3008</v>
      </c>
      <c r="W3829">
        <v>149</v>
      </c>
    </row>
    <row r="3830" spans="1:23">
      <c r="A3830" t="s">
        <v>471</v>
      </c>
      <c r="B3830" t="str">
        <f t="shared" si="59"/>
        <v>US_BOND_5Y_historical_new_high_36_1</v>
      </c>
      <c r="C3830" t="s">
        <v>338</v>
      </c>
      <c r="D3830" t="s">
        <v>335</v>
      </c>
      <c r="E3830">
        <v>36</v>
      </c>
      <c r="F3830">
        <v>1</v>
      </c>
      <c r="G3830">
        <v>1</v>
      </c>
      <c r="H3830" t="s">
        <v>330</v>
      </c>
      <c r="I3830" t="s">
        <v>331</v>
      </c>
      <c r="K3830">
        <v>0.2482727197253505</v>
      </c>
      <c r="L3830">
        <v>1.875201400210624E-2</v>
      </c>
      <c r="M3830">
        <v>7.9827353542259741E-2</v>
      </c>
      <c r="N3830">
        <v>0.51006711409395977</v>
      </c>
      <c r="O3830">
        <v>4.2774482812025184E-3</v>
      </c>
      <c r="P3830">
        <v>0.69584274243035571</v>
      </c>
      <c r="Q3830">
        <v>0.48761856502314449</v>
      </c>
      <c r="R3830">
        <v>148</v>
      </c>
      <c r="S3830">
        <v>0</v>
      </c>
      <c r="T3830">
        <v>-0.69183578490101172</v>
      </c>
      <c r="U3830">
        <v>23</v>
      </c>
      <c r="V3830">
        <v>3008</v>
      </c>
      <c r="W3830">
        <v>149</v>
      </c>
    </row>
    <row r="3831" spans="1:23">
      <c r="A3831" t="s">
        <v>471</v>
      </c>
      <c r="B3831" t="str">
        <f t="shared" si="59"/>
        <v>US_BOND_5Y_historical_new_high_36_-1</v>
      </c>
      <c r="C3831" t="s">
        <v>338</v>
      </c>
      <c r="D3831" t="s">
        <v>335</v>
      </c>
      <c r="E3831">
        <v>36</v>
      </c>
      <c r="F3831">
        <v>-1</v>
      </c>
      <c r="G3831">
        <v>1</v>
      </c>
      <c r="H3831" t="s">
        <v>330</v>
      </c>
      <c r="I3831" t="s">
        <v>331</v>
      </c>
      <c r="K3831">
        <v>-0.58556026581346621</v>
      </c>
      <c r="L3831">
        <v>-7.1135816121007722E-2</v>
      </c>
      <c r="M3831">
        <v>-0.30282528278674697</v>
      </c>
      <c r="N3831">
        <v>0.48322147651006708</v>
      </c>
      <c r="O3831">
        <v>-3.1114061435813089E-3</v>
      </c>
      <c r="P3831">
        <v>-0.50656790376266414</v>
      </c>
      <c r="Q3831">
        <v>0.61321186649650161</v>
      </c>
      <c r="R3831">
        <v>148</v>
      </c>
      <c r="S3831">
        <v>0</v>
      </c>
      <c r="T3831">
        <v>-0.83576612627775626</v>
      </c>
      <c r="U3831">
        <v>23</v>
      </c>
      <c r="V3831">
        <v>3008</v>
      </c>
      <c r="W3831">
        <v>149</v>
      </c>
    </row>
    <row r="3832" spans="1:23">
      <c r="A3832" t="s">
        <v>471</v>
      </c>
      <c r="B3832" t="str">
        <f t="shared" si="59"/>
        <v>US_BOND_10Y_historical_new_high_36_1</v>
      </c>
      <c r="C3832" t="s">
        <v>336</v>
      </c>
      <c r="D3832" t="s">
        <v>335</v>
      </c>
      <c r="E3832">
        <v>36</v>
      </c>
      <c r="F3832">
        <v>1</v>
      </c>
      <c r="G3832">
        <v>1</v>
      </c>
      <c r="H3832" t="s">
        <v>330</v>
      </c>
      <c r="I3832" t="s">
        <v>331</v>
      </c>
      <c r="K3832">
        <v>1.277712373243056E-2</v>
      </c>
      <c r="L3832">
        <v>1.06420902729365E-3</v>
      </c>
      <c r="M3832">
        <v>4.5301261411634097E-3</v>
      </c>
      <c r="N3832">
        <v>0.49664429530201343</v>
      </c>
      <c r="O3832">
        <v>2.8499666760312299E-3</v>
      </c>
      <c r="P3832">
        <v>0.46560798550126331</v>
      </c>
      <c r="Q3832">
        <v>0.64218056695894554</v>
      </c>
      <c r="R3832">
        <v>148</v>
      </c>
      <c r="S3832">
        <v>0</v>
      </c>
      <c r="T3832">
        <v>-0.65130206767850629</v>
      </c>
      <c r="U3832">
        <v>17</v>
      </c>
      <c r="V3832">
        <v>3008</v>
      </c>
      <c r="W3832">
        <v>149</v>
      </c>
    </row>
    <row r="3833" spans="1:23">
      <c r="A3833" t="s">
        <v>471</v>
      </c>
      <c r="B3833" t="str">
        <f t="shared" si="59"/>
        <v>US_BOND_10Y_historical_new_high_36_-1</v>
      </c>
      <c r="C3833" t="s">
        <v>336</v>
      </c>
      <c r="D3833" t="s">
        <v>335</v>
      </c>
      <c r="E3833">
        <v>36</v>
      </c>
      <c r="F3833">
        <v>-1</v>
      </c>
      <c r="G3833">
        <v>1</v>
      </c>
      <c r="H3833" t="s">
        <v>330</v>
      </c>
      <c r="I3833" t="s">
        <v>331</v>
      </c>
      <c r="K3833">
        <v>-0.48919283223072652</v>
      </c>
      <c r="L3833">
        <v>-5.4723713496238058E-2</v>
      </c>
      <c r="M3833">
        <v>-0.23294796294040429</v>
      </c>
      <c r="N3833">
        <v>0.49664429530201343</v>
      </c>
      <c r="O3833">
        <v>-1.728837403795E-3</v>
      </c>
      <c r="P3833">
        <v>-0.28208798541115221</v>
      </c>
      <c r="Q3833">
        <v>0.77827012452352407</v>
      </c>
      <c r="R3833">
        <v>148</v>
      </c>
      <c r="S3833">
        <v>0</v>
      </c>
      <c r="T3833">
        <v>-0.77095252993476693</v>
      </c>
      <c r="U3833">
        <v>17</v>
      </c>
      <c r="V3833">
        <v>3008</v>
      </c>
      <c r="W3833">
        <v>149</v>
      </c>
    </row>
    <row r="3834" spans="1:23">
      <c r="A3834" t="s">
        <v>471</v>
      </c>
      <c r="B3834" t="str">
        <f t="shared" si="59"/>
        <v>CNY_INDEX_historical_new_high_36_1</v>
      </c>
      <c r="C3834" t="s">
        <v>388</v>
      </c>
      <c r="D3834" t="s">
        <v>335</v>
      </c>
      <c r="E3834">
        <v>36</v>
      </c>
      <c r="F3834">
        <v>1</v>
      </c>
      <c r="G3834">
        <v>-1</v>
      </c>
      <c r="H3834" t="s">
        <v>466</v>
      </c>
      <c r="I3834" t="s">
        <v>331</v>
      </c>
      <c r="K3834">
        <v>0.52140961170734124</v>
      </c>
      <c r="L3834">
        <v>7.0653215945035264E-2</v>
      </c>
      <c r="M3834">
        <v>0.28663550489257522</v>
      </c>
      <c r="N3834">
        <v>0.50649350649350644</v>
      </c>
      <c r="O3834">
        <v>8.2018862470795411E-3</v>
      </c>
      <c r="P3834">
        <v>0.96005662035814787</v>
      </c>
      <c r="Q3834">
        <v>0.34007117769936851</v>
      </c>
      <c r="R3834">
        <v>76</v>
      </c>
      <c r="S3834">
        <v>0</v>
      </c>
      <c r="T3834">
        <v>-0.52152256072510927</v>
      </c>
      <c r="U3834">
        <v>7</v>
      </c>
      <c r="V3834">
        <v>1549</v>
      </c>
      <c r="W3834">
        <v>77</v>
      </c>
    </row>
    <row r="3835" spans="1:23">
      <c r="A3835" t="s">
        <v>471</v>
      </c>
      <c r="B3835" t="str">
        <f t="shared" si="59"/>
        <v>CNY_INDEX_historical_new_high_36_-1</v>
      </c>
      <c r="C3835" t="s">
        <v>388</v>
      </c>
      <c r="D3835" t="s">
        <v>335</v>
      </c>
      <c r="E3835">
        <v>36</v>
      </c>
      <c r="F3835">
        <v>-1</v>
      </c>
      <c r="G3835">
        <v>-1</v>
      </c>
      <c r="H3835" t="s">
        <v>466</v>
      </c>
      <c r="I3835" t="s">
        <v>331</v>
      </c>
      <c r="K3835">
        <v>-0.54772922248455091</v>
      </c>
      <c r="L3835">
        <v>-0.121102353619852</v>
      </c>
      <c r="M3835">
        <v>-0.49130437743286692</v>
      </c>
      <c r="N3835">
        <v>0.48051948051948051</v>
      </c>
      <c r="O3835">
        <v>-7.5182923664130086E-3</v>
      </c>
      <c r="P3835">
        <v>-0.88915261041496918</v>
      </c>
      <c r="Q3835">
        <v>0.37672681578027961</v>
      </c>
      <c r="R3835">
        <v>76</v>
      </c>
      <c r="S3835">
        <v>0</v>
      </c>
      <c r="T3835">
        <v>-0.74460261574552389</v>
      </c>
      <c r="U3835">
        <v>7</v>
      </c>
      <c r="V3835">
        <v>1549</v>
      </c>
      <c r="W3835">
        <v>77</v>
      </c>
    </row>
    <row r="3836" spans="1:23">
      <c r="A3836" t="s">
        <v>471</v>
      </c>
      <c r="B3836" t="str">
        <f t="shared" si="59"/>
        <v>USD_INDEX_historical_new_high_36_1</v>
      </c>
      <c r="C3836" t="s">
        <v>452</v>
      </c>
      <c r="D3836" t="s">
        <v>335</v>
      </c>
      <c r="E3836">
        <v>36</v>
      </c>
      <c r="F3836">
        <v>1</v>
      </c>
      <c r="G3836">
        <v>1</v>
      </c>
      <c r="H3836" t="s">
        <v>330</v>
      </c>
      <c r="I3836" t="s">
        <v>331</v>
      </c>
      <c r="K3836">
        <v>-0.14541473086360909</v>
      </c>
      <c r="L3836">
        <v>-1.3078295948890539E-2</v>
      </c>
      <c r="M3836">
        <v>-5.5670479053283227E-2</v>
      </c>
      <c r="N3836">
        <v>0.51677852348993292</v>
      </c>
      <c r="O3836">
        <v>1.7626381948347349E-3</v>
      </c>
      <c r="P3836">
        <v>0.28581464022648589</v>
      </c>
      <c r="Q3836">
        <v>0.77541973853426993</v>
      </c>
      <c r="R3836">
        <v>148</v>
      </c>
      <c r="S3836">
        <v>0</v>
      </c>
      <c r="T3836">
        <v>-0.70706247362907326</v>
      </c>
      <c r="U3836">
        <v>11</v>
      </c>
      <c r="V3836">
        <v>3008</v>
      </c>
      <c r="W3836">
        <v>149</v>
      </c>
    </row>
    <row r="3837" spans="1:23">
      <c r="A3837" t="s">
        <v>471</v>
      </c>
      <c r="B3837" t="str">
        <f t="shared" si="59"/>
        <v>USD_INDEX_historical_new_high_36_-1</v>
      </c>
      <c r="C3837" t="s">
        <v>452</v>
      </c>
      <c r="D3837" t="s">
        <v>335</v>
      </c>
      <c r="E3837">
        <v>36</v>
      </c>
      <c r="F3837">
        <v>-1</v>
      </c>
      <c r="G3837">
        <v>1</v>
      </c>
      <c r="H3837" t="s">
        <v>330</v>
      </c>
      <c r="I3837" t="s">
        <v>331</v>
      </c>
      <c r="K3837">
        <v>-0.39463757118342391</v>
      </c>
      <c r="L3837">
        <v>-4.1177983849323807E-2</v>
      </c>
      <c r="M3837">
        <v>-0.1752826282796181</v>
      </c>
      <c r="N3837">
        <v>0.47651006711409388</v>
      </c>
      <c r="O3837">
        <v>-5.6161222942416344E-4</v>
      </c>
      <c r="P3837">
        <v>-9.0930454262325197E-2</v>
      </c>
      <c r="Q3837">
        <v>0.92767080362328491</v>
      </c>
      <c r="R3837">
        <v>148</v>
      </c>
      <c r="S3837">
        <v>0</v>
      </c>
      <c r="T3837">
        <v>-0.69836630463294513</v>
      </c>
      <c r="U3837">
        <v>11</v>
      </c>
      <c r="V3837">
        <v>3008</v>
      </c>
      <c r="W3837">
        <v>149</v>
      </c>
    </row>
    <row r="3838" spans="1:23">
      <c r="A3838" t="s">
        <v>471</v>
      </c>
      <c r="B3838" t="str">
        <f t="shared" si="59"/>
        <v>DR007_historical_new_high_36_1</v>
      </c>
      <c r="C3838" t="s">
        <v>387</v>
      </c>
      <c r="D3838" t="s">
        <v>335</v>
      </c>
      <c r="E3838">
        <v>36</v>
      </c>
      <c r="F3838">
        <v>1</v>
      </c>
      <c r="G3838">
        <v>1</v>
      </c>
      <c r="H3838" t="s">
        <v>330</v>
      </c>
      <c r="I3838" t="s">
        <v>331</v>
      </c>
      <c r="K3838">
        <v>0.3136769329235507</v>
      </c>
      <c r="L3838">
        <v>2.311998825943529E-2</v>
      </c>
      <c r="M3838">
        <v>9.8423284476892539E-2</v>
      </c>
      <c r="N3838">
        <v>0.51006711409395977</v>
      </c>
      <c r="O3838">
        <v>4.619952480214639E-3</v>
      </c>
      <c r="P3838">
        <v>0.75189359795303801</v>
      </c>
      <c r="Q3838">
        <v>0.45330912441753701</v>
      </c>
      <c r="R3838">
        <v>148</v>
      </c>
      <c r="S3838">
        <v>0</v>
      </c>
      <c r="T3838">
        <v>-0.64873469284698704</v>
      </c>
      <c r="U3838">
        <v>3</v>
      </c>
      <c r="V3838">
        <v>3008</v>
      </c>
      <c r="W3838">
        <v>149</v>
      </c>
    </row>
    <row r="3839" spans="1:23">
      <c r="A3839" t="s">
        <v>471</v>
      </c>
      <c r="B3839" t="str">
        <f t="shared" si="59"/>
        <v>DR007_historical_new_high_36_-1</v>
      </c>
      <c r="C3839" t="s">
        <v>387</v>
      </c>
      <c r="D3839" t="s">
        <v>335</v>
      </c>
      <c r="E3839">
        <v>36</v>
      </c>
      <c r="F3839">
        <v>-1</v>
      </c>
      <c r="G3839">
        <v>1</v>
      </c>
      <c r="H3839" t="s">
        <v>330</v>
      </c>
      <c r="I3839" t="s">
        <v>331</v>
      </c>
      <c r="K3839">
        <v>-0.60619403356351631</v>
      </c>
      <c r="L3839">
        <v>-7.5101387012297627E-2</v>
      </c>
      <c r="M3839">
        <v>-0.31971145900145531</v>
      </c>
      <c r="N3839">
        <v>0.47651006711409388</v>
      </c>
      <c r="O3839">
        <v>-3.43866422048934E-3</v>
      </c>
      <c r="P3839">
        <v>-0.55815553932569439</v>
      </c>
      <c r="Q3839">
        <v>0.57758155631911534</v>
      </c>
      <c r="R3839">
        <v>148</v>
      </c>
      <c r="S3839">
        <v>0</v>
      </c>
      <c r="T3839">
        <v>-0.82211607866173109</v>
      </c>
      <c r="U3839">
        <v>3</v>
      </c>
      <c r="V3839">
        <v>3008</v>
      </c>
      <c r="W3839">
        <v>149</v>
      </c>
    </row>
    <row r="3840" spans="1:23">
      <c r="A3840" t="s">
        <v>471</v>
      </c>
      <c r="B3840" t="str">
        <f t="shared" si="59"/>
        <v>CREDIT_SPREAD_historical_new_high_36_1</v>
      </c>
      <c r="C3840" t="s">
        <v>453</v>
      </c>
      <c r="D3840" t="s">
        <v>335</v>
      </c>
      <c r="E3840">
        <v>36</v>
      </c>
      <c r="F3840">
        <v>1</v>
      </c>
      <c r="G3840">
        <v>1</v>
      </c>
      <c r="H3840" t="s">
        <v>463</v>
      </c>
      <c r="I3840" t="s">
        <v>331</v>
      </c>
      <c r="K3840">
        <v>-0.29225686686921559</v>
      </c>
      <c r="L3840">
        <v>-3.5909444377676618E-2</v>
      </c>
      <c r="M3840">
        <v>-0.16260377362521289</v>
      </c>
      <c r="N3840">
        <v>0.46610169491525422</v>
      </c>
      <c r="O3840">
        <v>-7.7362911142363287E-4</v>
      </c>
      <c r="P3840">
        <v>-0.12696779488366891</v>
      </c>
      <c r="Q3840">
        <v>0.89918383885635444</v>
      </c>
      <c r="R3840">
        <v>117</v>
      </c>
      <c r="S3840">
        <v>0</v>
      </c>
      <c r="T3840">
        <v>-0.64873469284698615</v>
      </c>
      <c r="U3840">
        <v>1</v>
      </c>
      <c r="V3840">
        <v>2382</v>
      </c>
      <c r="W3840">
        <v>118</v>
      </c>
    </row>
    <row r="3841" spans="1:23">
      <c r="A3841" t="s">
        <v>471</v>
      </c>
      <c r="B3841" t="str">
        <f t="shared" si="59"/>
        <v>CREDIT_SPREAD_historical_new_high_36_-1</v>
      </c>
      <c r="C3841" t="s">
        <v>453</v>
      </c>
      <c r="D3841" t="s">
        <v>335</v>
      </c>
      <c r="E3841">
        <v>36</v>
      </c>
      <c r="F3841">
        <v>-1</v>
      </c>
      <c r="G3841">
        <v>1</v>
      </c>
      <c r="H3841" t="s">
        <v>463</v>
      </c>
      <c r="I3841" t="s">
        <v>331</v>
      </c>
      <c r="K3841">
        <v>-0.10910619987683549</v>
      </c>
      <c r="L3841">
        <v>-1.21479335037713E-2</v>
      </c>
      <c r="M3841">
        <v>-5.5007808215749729E-2</v>
      </c>
      <c r="N3841">
        <v>0.52542372881355937</v>
      </c>
      <c r="O3841">
        <v>1.180820756048013E-3</v>
      </c>
      <c r="P3841">
        <v>0.19473545193213401</v>
      </c>
      <c r="Q3841">
        <v>0.84593780039397271</v>
      </c>
      <c r="R3841">
        <v>117</v>
      </c>
      <c r="S3841">
        <v>0</v>
      </c>
      <c r="T3841">
        <v>-0.69836630463294558</v>
      </c>
      <c r="U3841">
        <v>1</v>
      </c>
      <c r="V3841">
        <v>2382</v>
      </c>
      <c r="W3841">
        <v>118</v>
      </c>
    </row>
    <row r="3842" spans="1:23">
      <c r="A3842" t="s">
        <v>471</v>
      </c>
      <c r="B3842" t="str">
        <f t="shared" si="59"/>
        <v>electricity_yoy_historical_new_low_3_1</v>
      </c>
      <c r="C3842" t="s">
        <v>435</v>
      </c>
      <c r="D3842" t="s">
        <v>339</v>
      </c>
      <c r="E3842">
        <v>3</v>
      </c>
      <c r="F3842">
        <v>1</v>
      </c>
      <c r="G3842">
        <v>-1</v>
      </c>
      <c r="H3842" t="s">
        <v>330</v>
      </c>
      <c r="I3842" t="s">
        <v>331</v>
      </c>
      <c r="K3842">
        <v>-0.2300306635563607</v>
      </c>
      <c r="L3842">
        <v>-2.1661531463535551E-2</v>
      </c>
      <c r="M3842">
        <v>-9.2206216106805711E-2</v>
      </c>
      <c r="N3842">
        <v>0.44966442953020141</v>
      </c>
      <c r="O3842">
        <v>1.1099365933395569E-3</v>
      </c>
      <c r="P3842">
        <v>0.1763167931148325</v>
      </c>
      <c r="Q3842">
        <v>0.86028610401622607</v>
      </c>
      <c r="R3842">
        <v>148</v>
      </c>
      <c r="S3842">
        <v>0</v>
      </c>
      <c r="T3842">
        <v>-0.73127039524065685</v>
      </c>
      <c r="U3842">
        <v>53</v>
      </c>
      <c r="V3842">
        <v>3008</v>
      </c>
      <c r="W3842">
        <v>149</v>
      </c>
    </row>
    <row r="3843" spans="1:23">
      <c r="A3843" t="s">
        <v>471</v>
      </c>
      <c r="B3843" t="str">
        <f t="shared" ref="B3843:B3906" si="60">C3843&amp;"_"&amp;D3843&amp;"_"&amp;E3843&amp;"_"&amp;F3843</f>
        <v>electricity_yoy_historical_new_low_3_-1</v>
      </c>
      <c r="C3843" t="s">
        <v>435</v>
      </c>
      <c r="D3843" t="s">
        <v>339</v>
      </c>
      <c r="E3843">
        <v>3</v>
      </c>
      <c r="F3843">
        <v>-1</v>
      </c>
      <c r="G3843">
        <v>-1</v>
      </c>
      <c r="H3843" t="s">
        <v>330</v>
      </c>
      <c r="I3843" t="s">
        <v>331</v>
      </c>
      <c r="K3843">
        <v>-0.3281111471987278</v>
      </c>
      <c r="L3843">
        <v>-3.2765971600066668E-2</v>
      </c>
      <c r="M3843">
        <v>-0.13947426863105489</v>
      </c>
      <c r="N3843">
        <v>0.53020134228187921</v>
      </c>
      <c r="O3843">
        <v>2.295301916509976E-4</v>
      </c>
      <c r="P3843">
        <v>3.7031470890249198E-2</v>
      </c>
      <c r="Q3843">
        <v>0.97050981461155428</v>
      </c>
      <c r="R3843">
        <v>148</v>
      </c>
      <c r="S3843">
        <v>0</v>
      </c>
      <c r="T3843">
        <v>-0.68107209866112461</v>
      </c>
      <c r="U3843">
        <v>53</v>
      </c>
      <c r="V3843">
        <v>3008</v>
      </c>
      <c r="W3843">
        <v>149</v>
      </c>
    </row>
    <row r="3844" spans="1:23">
      <c r="A3844" t="s">
        <v>471</v>
      </c>
      <c r="B3844" t="str">
        <f t="shared" si="60"/>
        <v>electricity_ytd_yoy_historical_new_low_3_1</v>
      </c>
      <c r="C3844" t="s">
        <v>436</v>
      </c>
      <c r="D3844" t="s">
        <v>339</v>
      </c>
      <c r="E3844">
        <v>3</v>
      </c>
      <c r="F3844">
        <v>1</v>
      </c>
      <c r="G3844">
        <v>-1</v>
      </c>
      <c r="H3844" t="s">
        <v>330</v>
      </c>
      <c r="I3844" t="s">
        <v>331</v>
      </c>
      <c r="K3844">
        <v>-0.36618521648729702</v>
      </c>
      <c r="L3844">
        <v>-3.7481509950824998E-2</v>
      </c>
      <c r="M3844">
        <v>-0.15954728981856331</v>
      </c>
      <c r="N3844">
        <v>0.50335570469798663</v>
      </c>
      <c r="O3844">
        <v>-1.6222507165996041E-4</v>
      </c>
      <c r="P3844">
        <v>-2.5911541252473799E-2</v>
      </c>
      <c r="Q3844">
        <v>0.97936279950493521</v>
      </c>
      <c r="R3844">
        <v>148</v>
      </c>
      <c r="S3844">
        <v>0</v>
      </c>
      <c r="T3844">
        <v>-0.80059265976571914</v>
      </c>
      <c r="U3844">
        <v>47</v>
      </c>
      <c r="V3844">
        <v>3008</v>
      </c>
      <c r="W3844">
        <v>149</v>
      </c>
    </row>
    <row r="3845" spans="1:23">
      <c r="A3845" t="s">
        <v>471</v>
      </c>
      <c r="B3845" t="str">
        <f t="shared" si="60"/>
        <v>electricity_ytd_yoy_historical_new_low_3_-1</v>
      </c>
      <c r="C3845" t="s">
        <v>436</v>
      </c>
      <c r="D3845" t="s">
        <v>339</v>
      </c>
      <c r="E3845">
        <v>3</v>
      </c>
      <c r="F3845">
        <v>-1</v>
      </c>
      <c r="G3845">
        <v>-1</v>
      </c>
      <c r="H3845" t="s">
        <v>330</v>
      </c>
      <c r="I3845" t="s">
        <v>331</v>
      </c>
      <c r="K3845">
        <v>-0.18377761514471769</v>
      </c>
      <c r="L3845">
        <v>-1.686848840399913E-2</v>
      </c>
      <c r="M3845">
        <v>-7.1803980461963346E-2</v>
      </c>
      <c r="N3845">
        <v>0.48322147651006708</v>
      </c>
      <c r="O3845">
        <v>1.5878917232942441E-3</v>
      </c>
      <c r="P3845">
        <v>0.25099547866673289</v>
      </c>
      <c r="Q3845">
        <v>0.80216574126305007</v>
      </c>
      <c r="R3845">
        <v>148</v>
      </c>
      <c r="S3845">
        <v>0</v>
      </c>
      <c r="T3845">
        <v>-0.73883465720887898</v>
      </c>
      <c r="U3845">
        <v>47</v>
      </c>
      <c r="V3845">
        <v>3008</v>
      </c>
      <c r="W3845">
        <v>149</v>
      </c>
    </row>
    <row r="3846" spans="1:23">
      <c r="A3846" t="s">
        <v>471</v>
      </c>
      <c r="B3846" t="str">
        <f t="shared" si="60"/>
        <v>industrial_value_added_yoy_historical_new_low_3_1</v>
      </c>
      <c r="C3846" t="s">
        <v>437</v>
      </c>
      <c r="D3846" t="s">
        <v>339</v>
      </c>
      <c r="E3846">
        <v>3</v>
      </c>
      <c r="F3846">
        <v>1</v>
      </c>
      <c r="G3846">
        <v>-1</v>
      </c>
      <c r="H3846" t="s">
        <v>330</v>
      </c>
      <c r="I3846" t="s">
        <v>331</v>
      </c>
      <c r="K3846">
        <v>0.72373647321803314</v>
      </c>
      <c r="L3846">
        <v>4.6672285019396582E-2</v>
      </c>
      <c r="M3846">
        <v>0.19870691371418961</v>
      </c>
      <c r="N3846">
        <v>0.53691275167785235</v>
      </c>
      <c r="O3846">
        <v>6.3655128887230459E-3</v>
      </c>
      <c r="P3846">
        <v>1.043589014358558</v>
      </c>
      <c r="Q3846">
        <v>0.29837717768498978</v>
      </c>
      <c r="R3846">
        <v>148</v>
      </c>
      <c r="S3846">
        <v>0</v>
      </c>
      <c r="T3846">
        <v>-0.7014744429550076</v>
      </c>
      <c r="U3846">
        <v>43</v>
      </c>
      <c r="V3846">
        <v>3008</v>
      </c>
      <c r="W3846">
        <v>149</v>
      </c>
    </row>
    <row r="3847" spans="1:23">
      <c r="A3847" t="s">
        <v>471</v>
      </c>
      <c r="B3847" t="str">
        <f t="shared" si="60"/>
        <v>industrial_value_added_yoy_historical_new_low_3_-1</v>
      </c>
      <c r="C3847" t="s">
        <v>437</v>
      </c>
      <c r="D3847" t="s">
        <v>339</v>
      </c>
      <c r="E3847">
        <v>3</v>
      </c>
      <c r="F3847">
        <v>-1</v>
      </c>
      <c r="G3847">
        <v>-1</v>
      </c>
      <c r="H3847" t="s">
        <v>330</v>
      </c>
      <c r="I3847" t="s">
        <v>331</v>
      </c>
      <c r="K3847">
        <v>-0.69987650537470769</v>
      </c>
      <c r="L3847">
        <v>-9.5913523645455578E-2</v>
      </c>
      <c r="M3847">
        <v>-0.40835112870777179</v>
      </c>
      <c r="N3847">
        <v>0.44966442953020141</v>
      </c>
      <c r="O3847">
        <v>-5.3284148843497194E-3</v>
      </c>
      <c r="P3847">
        <v>-0.8844640761473056</v>
      </c>
      <c r="Q3847">
        <v>0.37788035446010909</v>
      </c>
      <c r="R3847">
        <v>148</v>
      </c>
      <c r="S3847">
        <v>0</v>
      </c>
      <c r="T3847">
        <v>-0.8221477276547422</v>
      </c>
      <c r="U3847">
        <v>43</v>
      </c>
      <c r="V3847">
        <v>3008</v>
      </c>
      <c r="W3847">
        <v>149</v>
      </c>
    </row>
    <row r="3848" spans="1:23">
      <c r="A3848" t="s">
        <v>471</v>
      </c>
      <c r="B3848" t="str">
        <f t="shared" si="60"/>
        <v>fixedasset_investment_yoy_historical_new_low_3_1</v>
      </c>
      <c r="C3848" t="s">
        <v>344</v>
      </c>
      <c r="D3848" t="s">
        <v>339</v>
      </c>
      <c r="E3848">
        <v>3</v>
      </c>
      <c r="F3848">
        <v>1</v>
      </c>
      <c r="G3848">
        <v>1</v>
      </c>
      <c r="H3848" t="s">
        <v>330</v>
      </c>
      <c r="I3848" t="s">
        <v>331</v>
      </c>
      <c r="K3848">
        <v>1.2514515848135459</v>
      </c>
      <c r="L3848">
        <v>7.0355679349537015E-2</v>
      </c>
      <c r="M3848">
        <v>0.29957950993361548</v>
      </c>
      <c r="N3848">
        <v>0.53020134228187921</v>
      </c>
      <c r="O3848">
        <v>8.3487320553883755E-3</v>
      </c>
      <c r="P3848">
        <v>1.326208171833025</v>
      </c>
      <c r="Q3848">
        <v>0.18681375777106021</v>
      </c>
      <c r="R3848">
        <v>148</v>
      </c>
      <c r="S3848">
        <v>0</v>
      </c>
      <c r="T3848">
        <v>-0.6823176023763009</v>
      </c>
      <c r="U3848">
        <v>58</v>
      </c>
      <c r="V3848">
        <v>3008</v>
      </c>
      <c r="W3848">
        <v>149</v>
      </c>
    </row>
    <row r="3849" spans="1:23">
      <c r="A3849" t="s">
        <v>471</v>
      </c>
      <c r="B3849" t="str">
        <f t="shared" si="60"/>
        <v>fixedasset_investment_yoy_historical_new_low_3_-1</v>
      </c>
      <c r="C3849" t="s">
        <v>344</v>
      </c>
      <c r="D3849" t="s">
        <v>339</v>
      </c>
      <c r="E3849">
        <v>3</v>
      </c>
      <c r="F3849">
        <v>-1</v>
      </c>
      <c r="G3849">
        <v>1</v>
      </c>
      <c r="H3849" t="s">
        <v>330</v>
      </c>
      <c r="I3849" t="s">
        <v>331</v>
      </c>
      <c r="K3849">
        <v>-0.77022210131242375</v>
      </c>
      <c r="L3849">
        <v>-0.1159179361423036</v>
      </c>
      <c r="M3849">
        <v>-0.49358685500712141</v>
      </c>
      <c r="N3849">
        <v>0.46308724832214759</v>
      </c>
      <c r="O3849">
        <v>-6.958661706667776E-3</v>
      </c>
      <c r="P3849">
        <v>-1.124365550072989</v>
      </c>
      <c r="Q3849">
        <v>0.26267827559697648</v>
      </c>
      <c r="R3849">
        <v>148</v>
      </c>
      <c r="S3849">
        <v>0</v>
      </c>
      <c r="T3849">
        <v>-0.85450214671813074</v>
      </c>
      <c r="U3849">
        <v>58</v>
      </c>
      <c r="V3849">
        <v>3008</v>
      </c>
      <c r="W3849">
        <v>149</v>
      </c>
    </row>
    <row r="3850" spans="1:23">
      <c r="A3850" t="s">
        <v>471</v>
      </c>
      <c r="B3850" t="str">
        <f t="shared" si="60"/>
        <v>fixedasset_investment_ytd_yoy_historical_new_low_3_1</v>
      </c>
      <c r="C3850" t="s">
        <v>390</v>
      </c>
      <c r="D3850" t="s">
        <v>339</v>
      </c>
      <c r="E3850">
        <v>3</v>
      </c>
      <c r="F3850">
        <v>1</v>
      </c>
      <c r="G3850">
        <v>-1</v>
      </c>
      <c r="H3850" t="s">
        <v>330</v>
      </c>
      <c r="I3850" t="s">
        <v>331</v>
      </c>
      <c r="K3850">
        <v>-0.79259212062371065</v>
      </c>
      <c r="L3850">
        <v>-0.1234716944502678</v>
      </c>
      <c r="M3850">
        <v>-0.52578461000455656</v>
      </c>
      <c r="N3850">
        <v>0.4563758389261745</v>
      </c>
      <c r="O3850">
        <v>-7.9246208221798436E-3</v>
      </c>
      <c r="P3850">
        <v>-1.3517012228148111</v>
      </c>
      <c r="Q3850">
        <v>0.1785331800700781</v>
      </c>
      <c r="R3850">
        <v>148</v>
      </c>
      <c r="S3850">
        <v>0</v>
      </c>
      <c r="T3850">
        <v>-0.87113175043019064</v>
      </c>
      <c r="U3850">
        <v>43</v>
      </c>
      <c r="V3850">
        <v>3008</v>
      </c>
      <c r="W3850">
        <v>149</v>
      </c>
    </row>
    <row r="3851" spans="1:23">
      <c r="A3851" t="s">
        <v>471</v>
      </c>
      <c r="B3851" t="str">
        <f t="shared" si="60"/>
        <v>fixedasset_investment_ytd_yoy_historical_new_low_3_-1</v>
      </c>
      <c r="C3851" t="s">
        <v>390</v>
      </c>
      <c r="D3851" t="s">
        <v>339</v>
      </c>
      <c r="E3851">
        <v>3</v>
      </c>
      <c r="F3851">
        <v>-1</v>
      </c>
      <c r="G3851">
        <v>-1</v>
      </c>
      <c r="H3851" t="s">
        <v>330</v>
      </c>
      <c r="I3851" t="s">
        <v>331</v>
      </c>
      <c r="K3851">
        <v>1.4942823566345811</v>
      </c>
      <c r="L3851">
        <v>7.9579806002574971E-2</v>
      </c>
      <c r="M3851">
        <v>0.33887797077374099</v>
      </c>
      <c r="N3851">
        <v>0.52348993288590606</v>
      </c>
      <c r="O3851">
        <v>8.8305771427814959E-3</v>
      </c>
      <c r="P3851">
        <v>1.454353001838151</v>
      </c>
      <c r="Q3851">
        <v>0.14796593574050801</v>
      </c>
      <c r="R3851">
        <v>148</v>
      </c>
      <c r="S3851">
        <v>0</v>
      </c>
      <c r="T3851">
        <v>-0.4775025295607267</v>
      </c>
      <c r="U3851">
        <v>43</v>
      </c>
      <c r="V3851">
        <v>3008</v>
      </c>
      <c r="W3851">
        <v>149</v>
      </c>
    </row>
    <row r="3852" spans="1:23">
      <c r="A3852" t="s">
        <v>471</v>
      </c>
      <c r="B3852" t="str">
        <f t="shared" si="60"/>
        <v>pmi_manufacturing_historical_new_low_3_1</v>
      </c>
      <c r="C3852" t="s">
        <v>347</v>
      </c>
      <c r="D3852" t="s">
        <v>339</v>
      </c>
      <c r="E3852">
        <v>3</v>
      </c>
      <c r="F3852">
        <v>1</v>
      </c>
      <c r="G3852">
        <v>1</v>
      </c>
      <c r="H3852" t="s">
        <v>330</v>
      </c>
      <c r="I3852" t="s">
        <v>331</v>
      </c>
      <c r="K3852">
        <v>-0.42155613973378908</v>
      </c>
      <c r="L3852">
        <v>-4.4824764829397568E-2</v>
      </c>
      <c r="M3852">
        <v>-0.19080680301267119</v>
      </c>
      <c r="N3852">
        <v>0.48993288590604028</v>
      </c>
      <c r="O3852">
        <v>-9.2012833044640503E-4</v>
      </c>
      <c r="P3852">
        <v>-0.15182221263622339</v>
      </c>
      <c r="Q3852">
        <v>0.87953392340941217</v>
      </c>
      <c r="R3852">
        <v>148</v>
      </c>
      <c r="S3852">
        <v>0</v>
      </c>
      <c r="T3852">
        <v>-0.71516625079375207</v>
      </c>
      <c r="U3852">
        <v>47</v>
      </c>
      <c r="V3852">
        <v>3008</v>
      </c>
      <c r="W3852">
        <v>149</v>
      </c>
    </row>
    <row r="3853" spans="1:23">
      <c r="A3853" t="s">
        <v>471</v>
      </c>
      <c r="B3853" t="str">
        <f t="shared" si="60"/>
        <v>pmi_manufacturing_historical_new_low_3_-1</v>
      </c>
      <c r="C3853" t="s">
        <v>347</v>
      </c>
      <c r="D3853" t="s">
        <v>339</v>
      </c>
      <c r="E3853">
        <v>3</v>
      </c>
      <c r="F3853">
        <v>-1</v>
      </c>
      <c r="G3853">
        <v>1</v>
      </c>
      <c r="H3853" t="s">
        <v>330</v>
      </c>
      <c r="I3853" t="s">
        <v>331</v>
      </c>
      <c r="K3853">
        <v>-0.10564559555151171</v>
      </c>
      <c r="L3853">
        <v>-9.3103095453144213E-3</v>
      </c>
      <c r="M3853">
        <v>-3.9631449404386683E-2</v>
      </c>
      <c r="N3853">
        <v>0.49664429530201343</v>
      </c>
      <c r="O3853">
        <v>2.0550648362079342E-3</v>
      </c>
      <c r="P3853">
        <v>0.33107012552529402</v>
      </c>
      <c r="Q3853">
        <v>0.74105979494038687</v>
      </c>
      <c r="R3853">
        <v>148</v>
      </c>
      <c r="S3853">
        <v>0</v>
      </c>
      <c r="T3853">
        <v>-0.70536378433888236</v>
      </c>
      <c r="U3853">
        <v>47</v>
      </c>
      <c r="V3853">
        <v>3008</v>
      </c>
      <c r="W3853">
        <v>149</v>
      </c>
    </row>
    <row r="3854" spans="1:23">
      <c r="A3854" t="s">
        <v>471</v>
      </c>
      <c r="B3854" t="str">
        <f t="shared" si="60"/>
        <v>pmi_manufacturing_neworder_historical_new_low_3_1</v>
      </c>
      <c r="C3854" t="s">
        <v>424</v>
      </c>
      <c r="D3854" t="s">
        <v>339</v>
      </c>
      <c r="E3854">
        <v>3</v>
      </c>
      <c r="F3854">
        <v>1</v>
      </c>
      <c r="G3854">
        <v>1</v>
      </c>
      <c r="H3854" t="s">
        <v>330</v>
      </c>
      <c r="I3854" t="s">
        <v>331</v>
      </c>
      <c r="K3854">
        <v>0.2611920484790764</v>
      </c>
      <c r="L3854">
        <v>1.9631180633149059E-2</v>
      </c>
      <c r="M3854">
        <v>8.3570181205778304E-2</v>
      </c>
      <c r="N3854">
        <v>0.52348993288590606</v>
      </c>
      <c r="O3854">
        <v>4.1483673672715882E-3</v>
      </c>
      <c r="P3854">
        <v>0.70388373723522346</v>
      </c>
      <c r="Q3854">
        <v>0.48261115418091738</v>
      </c>
      <c r="R3854">
        <v>148</v>
      </c>
      <c r="S3854">
        <v>0</v>
      </c>
      <c r="T3854">
        <v>-0.62824957908068957</v>
      </c>
      <c r="U3854">
        <v>45</v>
      </c>
      <c r="V3854">
        <v>3008</v>
      </c>
      <c r="W3854">
        <v>149</v>
      </c>
    </row>
    <row r="3855" spans="1:23">
      <c r="A3855" t="s">
        <v>471</v>
      </c>
      <c r="B3855" t="str">
        <f t="shared" si="60"/>
        <v>pmi_manufacturing_neworder_historical_new_low_3_-1</v>
      </c>
      <c r="C3855" t="s">
        <v>424</v>
      </c>
      <c r="D3855" t="s">
        <v>339</v>
      </c>
      <c r="E3855">
        <v>3</v>
      </c>
      <c r="F3855">
        <v>-1</v>
      </c>
      <c r="G3855">
        <v>1</v>
      </c>
      <c r="H3855" t="s">
        <v>330</v>
      </c>
      <c r="I3855" t="s">
        <v>331</v>
      </c>
      <c r="K3855">
        <v>-0.58980568044402959</v>
      </c>
      <c r="L3855">
        <v>-7.1936719830847262E-2</v>
      </c>
      <c r="M3855">
        <v>-0.30623551501848001</v>
      </c>
      <c r="N3855">
        <v>0.46308724832214759</v>
      </c>
      <c r="O3855">
        <v>-3.3354990013390561E-3</v>
      </c>
      <c r="P3855">
        <v>-0.55587173292250291</v>
      </c>
      <c r="Q3855">
        <v>0.57913791052809738</v>
      </c>
      <c r="R3855">
        <v>148</v>
      </c>
      <c r="S3855">
        <v>0</v>
      </c>
      <c r="T3855">
        <v>-0.8348449474547156</v>
      </c>
      <c r="U3855">
        <v>45</v>
      </c>
      <c r="V3855">
        <v>3008</v>
      </c>
      <c r="W3855">
        <v>149</v>
      </c>
    </row>
    <row r="3856" spans="1:23">
      <c r="A3856" t="s">
        <v>471</v>
      </c>
      <c r="B3856" t="str">
        <f t="shared" si="60"/>
        <v>pmi_nonmanufacturing_historical_new_low_3_1</v>
      </c>
      <c r="C3856" t="s">
        <v>342</v>
      </c>
      <c r="D3856" t="s">
        <v>339</v>
      </c>
      <c r="E3856">
        <v>3</v>
      </c>
      <c r="F3856">
        <v>1</v>
      </c>
      <c r="G3856">
        <v>-1</v>
      </c>
      <c r="H3856" t="s">
        <v>330</v>
      </c>
      <c r="I3856" t="s">
        <v>331</v>
      </c>
      <c r="K3856">
        <v>-0.92821275135913484</v>
      </c>
      <c r="L3856">
        <v>-0.19802000007099119</v>
      </c>
      <c r="M3856">
        <v>-0.84403914827814042</v>
      </c>
      <c r="N3856">
        <v>0.43624161073825501</v>
      </c>
      <c r="O3856">
        <v>-1.4850751301302379E-2</v>
      </c>
      <c r="P3856">
        <v>-2.507402294912112</v>
      </c>
      <c r="Q3856">
        <v>1.324191828512501E-2</v>
      </c>
      <c r="R3856">
        <v>148</v>
      </c>
      <c r="S3856">
        <v>1</v>
      </c>
      <c r="T3856">
        <v>-0.95824289242093996</v>
      </c>
      <c r="U3856">
        <v>55</v>
      </c>
      <c r="V3856">
        <v>3008</v>
      </c>
      <c r="W3856">
        <v>149</v>
      </c>
    </row>
    <row r="3857" spans="1:23">
      <c r="A3857" t="s">
        <v>471</v>
      </c>
      <c r="B3857" t="str">
        <f t="shared" si="60"/>
        <v>pmi_nonmanufacturing_historical_new_low_3_-1</v>
      </c>
      <c r="C3857" t="s">
        <v>342</v>
      </c>
      <c r="D3857" t="s">
        <v>339</v>
      </c>
      <c r="E3857">
        <v>3</v>
      </c>
      <c r="F3857">
        <v>-1</v>
      </c>
      <c r="G3857">
        <v>-1</v>
      </c>
      <c r="H3857" t="s">
        <v>330</v>
      </c>
      <c r="I3857" t="s">
        <v>331</v>
      </c>
      <c r="K3857">
        <v>6.2064861650204346</v>
      </c>
      <c r="L3857">
        <v>0.1799324897689607</v>
      </c>
      <c r="M3857">
        <v>0.76694306311338556</v>
      </c>
      <c r="N3857">
        <v>0.5436241610738255</v>
      </c>
      <c r="O3857">
        <v>1.6101615079550789E-2</v>
      </c>
      <c r="P3857">
        <v>2.5916834008739742</v>
      </c>
      <c r="Q3857">
        <v>1.050734081665384E-2</v>
      </c>
      <c r="R3857">
        <v>148</v>
      </c>
      <c r="S3857">
        <v>1</v>
      </c>
      <c r="T3857">
        <v>-0.54125177594358587</v>
      </c>
      <c r="U3857">
        <v>55</v>
      </c>
      <c r="V3857">
        <v>3008</v>
      </c>
      <c r="W3857">
        <v>149</v>
      </c>
    </row>
    <row r="3858" spans="1:23">
      <c r="A3858" t="s">
        <v>471</v>
      </c>
      <c r="B3858" t="str">
        <f t="shared" si="60"/>
        <v>export_yoy_historical_new_low_3_1</v>
      </c>
      <c r="C3858" t="s">
        <v>438</v>
      </c>
      <c r="D3858" t="s">
        <v>339</v>
      </c>
      <c r="E3858">
        <v>3</v>
      </c>
      <c r="F3858">
        <v>1</v>
      </c>
      <c r="G3858">
        <v>-1</v>
      </c>
      <c r="H3858" t="s">
        <v>330</v>
      </c>
      <c r="I3858" t="s">
        <v>331</v>
      </c>
      <c r="K3858">
        <v>-0.28411712753946672</v>
      </c>
      <c r="L3858">
        <v>-2.7612976458196381E-2</v>
      </c>
      <c r="M3858">
        <v>-0.11753948462423421</v>
      </c>
      <c r="N3858">
        <v>0.4563758389261745</v>
      </c>
      <c r="O3858">
        <v>5.7705650162950763E-4</v>
      </c>
      <c r="P3858">
        <v>9.2252984961401233E-2</v>
      </c>
      <c r="Q3858">
        <v>0.92662179688551261</v>
      </c>
      <c r="R3858">
        <v>148</v>
      </c>
      <c r="S3858">
        <v>0</v>
      </c>
      <c r="T3858">
        <v>-0.73371164769393526</v>
      </c>
      <c r="U3858">
        <v>55</v>
      </c>
      <c r="V3858">
        <v>3008</v>
      </c>
      <c r="W3858">
        <v>149</v>
      </c>
    </row>
    <row r="3859" spans="1:23">
      <c r="A3859" t="s">
        <v>471</v>
      </c>
      <c r="B3859" t="str">
        <f t="shared" si="60"/>
        <v>export_yoy_historical_new_low_3_-1</v>
      </c>
      <c r="C3859" t="s">
        <v>438</v>
      </c>
      <c r="D3859" t="s">
        <v>339</v>
      </c>
      <c r="E3859">
        <v>3</v>
      </c>
      <c r="F3859">
        <v>-1</v>
      </c>
      <c r="G3859">
        <v>-1</v>
      </c>
      <c r="H3859" t="s">
        <v>330</v>
      </c>
      <c r="I3859" t="s">
        <v>331</v>
      </c>
      <c r="K3859">
        <v>-0.277348524379187</v>
      </c>
      <c r="L3859">
        <v>-2.684606524835631E-2</v>
      </c>
      <c r="M3859">
        <v>-0.11427499234852399</v>
      </c>
      <c r="N3859">
        <v>0.52348993288590606</v>
      </c>
      <c r="O3859">
        <v>6.345359471662483E-4</v>
      </c>
      <c r="P3859">
        <v>0.1038994878332142</v>
      </c>
      <c r="Q3859">
        <v>0.91738977595965432</v>
      </c>
      <c r="R3859">
        <v>148</v>
      </c>
      <c r="S3859">
        <v>0</v>
      </c>
      <c r="T3859">
        <v>-0.83239480190329029</v>
      </c>
      <c r="U3859">
        <v>55</v>
      </c>
      <c r="V3859">
        <v>3008</v>
      </c>
      <c r="W3859">
        <v>149</v>
      </c>
    </row>
    <row r="3860" spans="1:23">
      <c r="A3860" t="s">
        <v>471</v>
      </c>
      <c r="B3860" t="str">
        <f t="shared" si="60"/>
        <v>trade_balance_yoy_historical_new_low_3_1</v>
      </c>
      <c r="C3860" t="s">
        <v>439</v>
      </c>
      <c r="D3860" t="s">
        <v>339</v>
      </c>
      <c r="E3860">
        <v>3</v>
      </c>
      <c r="F3860">
        <v>1</v>
      </c>
      <c r="G3860">
        <v>1</v>
      </c>
      <c r="H3860" t="s">
        <v>330</v>
      </c>
      <c r="I3860" t="s">
        <v>331</v>
      </c>
      <c r="K3860">
        <v>-0.38218278893029128</v>
      </c>
      <c r="L3860">
        <v>-3.9540706917575157E-2</v>
      </c>
      <c r="M3860">
        <v>-0.16831293333781799</v>
      </c>
      <c r="N3860">
        <v>0.49664429530201343</v>
      </c>
      <c r="O3860">
        <v>-4.0386381282648122E-4</v>
      </c>
      <c r="P3860">
        <v>-6.584880138885689E-2</v>
      </c>
      <c r="Q3860">
        <v>0.94758706800899883</v>
      </c>
      <c r="R3860">
        <v>148</v>
      </c>
      <c r="S3860">
        <v>0</v>
      </c>
      <c r="T3860">
        <v>-0.58406570435176408</v>
      </c>
      <c r="U3860">
        <v>57</v>
      </c>
      <c r="V3860">
        <v>3008</v>
      </c>
      <c r="W3860">
        <v>149</v>
      </c>
    </row>
    <row r="3861" spans="1:23">
      <c r="A3861" t="s">
        <v>471</v>
      </c>
      <c r="B3861" t="str">
        <f t="shared" si="60"/>
        <v>trade_balance_yoy_historical_new_low_3_-1</v>
      </c>
      <c r="C3861" t="s">
        <v>439</v>
      </c>
      <c r="D3861" t="s">
        <v>339</v>
      </c>
      <c r="E3861">
        <v>3</v>
      </c>
      <c r="F3861">
        <v>-1</v>
      </c>
      <c r="G3861">
        <v>1</v>
      </c>
      <c r="H3861" t="s">
        <v>330</v>
      </c>
      <c r="I3861" t="s">
        <v>331</v>
      </c>
      <c r="K3861">
        <v>-0.16264259899858649</v>
      </c>
      <c r="L3861">
        <v>-1.4760682855991081E-2</v>
      </c>
      <c r="M3861">
        <v>-6.2831801028241638E-2</v>
      </c>
      <c r="N3861">
        <v>0.48993288590604028</v>
      </c>
      <c r="O3861">
        <v>1.6395570427592931E-3</v>
      </c>
      <c r="P3861">
        <v>0.26234977771485313</v>
      </c>
      <c r="Q3861">
        <v>0.79341660256426461</v>
      </c>
      <c r="R3861">
        <v>148</v>
      </c>
      <c r="S3861">
        <v>0</v>
      </c>
      <c r="T3861">
        <v>-0.6165103937986578</v>
      </c>
      <c r="U3861">
        <v>57</v>
      </c>
      <c r="V3861">
        <v>3008</v>
      </c>
      <c r="W3861">
        <v>149</v>
      </c>
    </row>
    <row r="3862" spans="1:23">
      <c r="A3862" t="s">
        <v>471</v>
      </c>
      <c r="B3862" t="str">
        <f t="shared" si="60"/>
        <v>CPI_historical_new_low_3_1</v>
      </c>
      <c r="C3862" t="s">
        <v>386</v>
      </c>
      <c r="D3862" t="s">
        <v>339</v>
      </c>
      <c r="E3862">
        <v>3</v>
      </c>
      <c r="F3862">
        <v>1</v>
      </c>
      <c r="G3862">
        <v>-1</v>
      </c>
      <c r="H3862" t="s">
        <v>330</v>
      </c>
      <c r="I3862" t="s">
        <v>331</v>
      </c>
      <c r="K3862">
        <v>-0.65158662879372664</v>
      </c>
      <c r="L3862">
        <v>-8.4542341307292768E-2</v>
      </c>
      <c r="M3862">
        <v>-0.35991693045945361</v>
      </c>
      <c r="N3862">
        <v>0.4563758389261745</v>
      </c>
      <c r="O3862">
        <v>-4.4647034955467213E-3</v>
      </c>
      <c r="P3862">
        <v>-0.75385912627257545</v>
      </c>
      <c r="Q3862">
        <v>0.45213150010013631</v>
      </c>
      <c r="R3862">
        <v>148</v>
      </c>
      <c r="S3862">
        <v>0</v>
      </c>
      <c r="T3862">
        <v>-0.82759869225862426</v>
      </c>
      <c r="U3862">
        <v>46</v>
      </c>
      <c r="V3862">
        <v>3008</v>
      </c>
      <c r="W3862">
        <v>149</v>
      </c>
    </row>
    <row r="3863" spans="1:23">
      <c r="A3863" t="s">
        <v>471</v>
      </c>
      <c r="B3863" t="str">
        <f t="shared" si="60"/>
        <v>CPI_historical_new_low_3_-1</v>
      </c>
      <c r="C3863" t="s">
        <v>386</v>
      </c>
      <c r="D3863" t="s">
        <v>339</v>
      </c>
      <c r="E3863">
        <v>3</v>
      </c>
      <c r="F3863">
        <v>-1</v>
      </c>
      <c r="G3863">
        <v>-1</v>
      </c>
      <c r="H3863" t="s">
        <v>330</v>
      </c>
      <c r="I3863" t="s">
        <v>331</v>
      </c>
      <c r="K3863">
        <v>0.48482766997192162</v>
      </c>
      <c r="L3863">
        <v>3.3671245279062623E-2</v>
      </c>
      <c r="M3863">
        <v>0.1433465297765795</v>
      </c>
      <c r="N3863">
        <v>0.52348993288590606</v>
      </c>
      <c r="O3863">
        <v>5.2425124567644964E-3</v>
      </c>
      <c r="P3863">
        <v>0.88524038439323849</v>
      </c>
      <c r="Q3863">
        <v>0.37746298112432619</v>
      </c>
      <c r="R3863">
        <v>148</v>
      </c>
      <c r="S3863">
        <v>0</v>
      </c>
      <c r="T3863">
        <v>-0.69700774099859053</v>
      </c>
      <c r="U3863">
        <v>46</v>
      </c>
      <c r="V3863">
        <v>3008</v>
      </c>
      <c r="W3863">
        <v>149</v>
      </c>
    </row>
    <row r="3864" spans="1:23">
      <c r="A3864" t="s">
        <v>471</v>
      </c>
      <c r="B3864" t="str">
        <f t="shared" si="60"/>
        <v>core_CPI_historical_new_low_3_1</v>
      </c>
      <c r="C3864" t="s">
        <v>440</v>
      </c>
      <c r="D3864" t="s">
        <v>339</v>
      </c>
      <c r="E3864">
        <v>3</v>
      </c>
      <c r="F3864">
        <v>1</v>
      </c>
      <c r="G3864">
        <v>-1</v>
      </c>
      <c r="H3864" t="s">
        <v>330</v>
      </c>
      <c r="I3864" t="s">
        <v>331</v>
      </c>
      <c r="K3864">
        <v>-0.35528304586737169</v>
      </c>
      <c r="L3864">
        <v>-3.6105301991118721E-2</v>
      </c>
      <c r="M3864">
        <v>-0.1536890317364841</v>
      </c>
      <c r="N3864">
        <v>0.49664429530201343</v>
      </c>
      <c r="O3864">
        <v>-2.0688926984459239E-4</v>
      </c>
      <c r="P3864">
        <v>-3.4128643498880458E-2</v>
      </c>
      <c r="Q3864">
        <v>0.97282055294477598</v>
      </c>
      <c r="R3864">
        <v>148</v>
      </c>
      <c r="S3864">
        <v>0</v>
      </c>
      <c r="T3864">
        <v>-0.73126721538809658</v>
      </c>
      <c r="U3864">
        <v>53</v>
      </c>
      <c r="V3864">
        <v>3008</v>
      </c>
      <c r="W3864">
        <v>149</v>
      </c>
    </row>
    <row r="3865" spans="1:23">
      <c r="A3865" t="s">
        <v>471</v>
      </c>
      <c r="B3865" t="str">
        <f t="shared" si="60"/>
        <v>core_CPI_historical_new_low_3_-1</v>
      </c>
      <c r="C3865" t="s">
        <v>440</v>
      </c>
      <c r="D3865" t="s">
        <v>339</v>
      </c>
      <c r="E3865">
        <v>3</v>
      </c>
      <c r="F3865">
        <v>-1</v>
      </c>
      <c r="G3865">
        <v>-1</v>
      </c>
      <c r="H3865" t="s">
        <v>330</v>
      </c>
      <c r="I3865" t="s">
        <v>331</v>
      </c>
      <c r="K3865">
        <v>-0.19757994444046981</v>
      </c>
      <c r="L3865">
        <v>-1.827216187008518E-2</v>
      </c>
      <c r="M3865">
        <v>-7.7778905331867113E-2</v>
      </c>
      <c r="N3865">
        <v>0.48993288590604028</v>
      </c>
      <c r="O3865">
        <v>1.27723762818285E-3</v>
      </c>
      <c r="P3865">
        <v>0.20813634312195251</v>
      </c>
      <c r="Q3865">
        <v>0.83540866194335472</v>
      </c>
      <c r="R3865">
        <v>148</v>
      </c>
      <c r="S3865">
        <v>0</v>
      </c>
      <c r="T3865">
        <v>-0.69191471813156236</v>
      </c>
      <c r="U3865">
        <v>53</v>
      </c>
      <c r="V3865">
        <v>3008</v>
      </c>
      <c r="W3865">
        <v>149</v>
      </c>
    </row>
    <row r="3866" spans="1:23">
      <c r="A3866" t="s">
        <v>471</v>
      </c>
      <c r="B3866" t="str">
        <f t="shared" si="60"/>
        <v>PPI_historical_new_low_3_1</v>
      </c>
      <c r="C3866" t="s">
        <v>421</v>
      </c>
      <c r="D3866" t="s">
        <v>339</v>
      </c>
      <c r="E3866">
        <v>3</v>
      </c>
      <c r="F3866">
        <v>1</v>
      </c>
      <c r="G3866">
        <v>1</v>
      </c>
      <c r="H3866" t="s">
        <v>330</v>
      </c>
      <c r="I3866" t="s">
        <v>331</v>
      </c>
      <c r="K3866">
        <v>-0.61808932752399315</v>
      </c>
      <c r="L3866">
        <v>-7.7474919038058476E-2</v>
      </c>
      <c r="M3866">
        <v>-0.32981890368548461</v>
      </c>
      <c r="N3866">
        <v>0.47651006711409388</v>
      </c>
      <c r="O3866">
        <v>-3.587481920300551E-3</v>
      </c>
      <c r="P3866">
        <v>-0.58077531382008107</v>
      </c>
      <c r="Q3866">
        <v>0.56227521518577339</v>
      </c>
      <c r="R3866">
        <v>148</v>
      </c>
      <c r="S3866">
        <v>0</v>
      </c>
      <c r="T3866">
        <v>-0.6468803041592236</v>
      </c>
      <c r="U3866">
        <v>28</v>
      </c>
      <c r="V3866">
        <v>3008</v>
      </c>
      <c r="W3866">
        <v>149</v>
      </c>
    </row>
    <row r="3867" spans="1:23">
      <c r="A3867" t="s">
        <v>471</v>
      </c>
      <c r="B3867" t="str">
        <f t="shared" si="60"/>
        <v>PPI_historical_new_low_3_-1</v>
      </c>
      <c r="C3867" t="s">
        <v>421</v>
      </c>
      <c r="D3867" t="s">
        <v>339</v>
      </c>
      <c r="E3867">
        <v>3</v>
      </c>
      <c r="F3867">
        <v>-1</v>
      </c>
      <c r="G3867">
        <v>1</v>
      </c>
      <c r="H3867" t="s">
        <v>330</v>
      </c>
      <c r="I3867" t="s">
        <v>331</v>
      </c>
      <c r="K3867">
        <v>0.35459376089515388</v>
      </c>
      <c r="L3867">
        <v>2.5752337350472661E-2</v>
      </c>
      <c r="M3867">
        <v>0.10963041688496999</v>
      </c>
      <c r="N3867">
        <v>0.51006711409395977</v>
      </c>
      <c r="O3867">
        <v>4.9163768261929848E-3</v>
      </c>
      <c r="P3867">
        <v>0.78197611408110723</v>
      </c>
      <c r="Q3867">
        <v>0.43547785652480309</v>
      </c>
      <c r="R3867">
        <v>148</v>
      </c>
      <c r="S3867">
        <v>0</v>
      </c>
      <c r="T3867">
        <v>-0.62027201185422576</v>
      </c>
      <c r="U3867">
        <v>28</v>
      </c>
      <c r="V3867">
        <v>3008</v>
      </c>
      <c r="W3867">
        <v>149</v>
      </c>
    </row>
    <row r="3868" spans="1:23">
      <c r="A3868" t="s">
        <v>471</v>
      </c>
      <c r="B3868" t="str">
        <f t="shared" si="60"/>
        <v>CPI_PPI_historical_new_low_3_1</v>
      </c>
      <c r="C3868" t="s">
        <v>345</v>
      </c>
      <c r="D3868" t="s">
        <v>339</v>
      </c>
      <c r="E3868">
        <v>3</v>
      </c>
      <c r="F3868">
        <v>1</v>
      </c>
      <c r="G3868">
        <v>-1</v>
      </c>
      <c r="H3868" t="s">
        <v>330</v>
      </c>
      <c r="I3868" t="s">
        <v>331</v>
      </c>
      <c r="K3868">
        <v>-0.51956866818144287</v>
      </c>
      <c r="L3868">
        <v>-5.9566359449491291E-2</v>
      </c>
      <c r="M3868">
        <v>-0.25356502873020642</v>
      </c>
      <c r="N3868">
        <v>0.47651006711409388</v>
      </c>
      <c r="O3868">
        <v>-2.1303291032639029E-3</v>
      </c>
      <c r="P3868">
        <v>-0.34619461901843362</v>
      </c>
      <c r="Q3868">
        <v>0.72968812097976343</v>
      </c>
      <c r="R3868">
        <v>148</v>
      </c>
      <c r="S3868">
        <v>0</v>
      </c>
      <c r="T3868">
        <v>-0.76905438549454186</v>
      </c>
      <c r="U3868">
        <v>36</v>
      </c>
      <c r="V3868">
        <v>3008</v>
      </c>
      <c r="W3868">
        <v>149</v>
      </c>
    </row>
    <row r="3869" spans="1:23">
      <c r="A3869" t="s">
        <v>471</v>
      </c>
      <c r="B3869" t="str">
        <f t="shared" si="60"/>
        <v>CPI_PPI_historical_new_low_3_-1</v>
      </c>
      <c r="C3869" t="s">
        <v>345</v>
      </c>
      <c r="D3869" t="s">
        <v>339</v>
      </c>
      <c r="E3869">
        <v>3</v>
      </c>
      <c r="F3869">
        <v>-1</v>
      </c>
      <c r="G3869">
        <v>-1</v>
      </c>
      <c r="H3869" t="s">
        <v>330</v>
      </c>
      <c r="I3869" t="s">
        <v>331</v>
      </c>
      <c r="K3869">
        <v>7.6811148425796061E-2</v>
      </c>
      <c r="L3869">
        <v>6.2190645447495196E-3</v>
      </c>
      <c r="M3869">
        <v>2.647362193255353E-2</v>
      </c>
      <c r="N3869">
        <v>0.51006711409395977</v>
      </c>
      <c r="O3869">
        <v>3.244789838427754E-3</v>
      </c>
      <c r="P3869">
        <v>0.53292441448650307</v>
      </c>
      <c r="Q3869">
        <v>0.59488520323221905</v>
      </c>
      <c r="R3869">
        <v>148</v>
      </c>
      <c r="S3869">
        <v>0</v>
      </c>
      <c r="T3869">
        <v>-0.60857692038117106</v>
      </c>
      <c r="U3869">
        <v>36</v>
      </c>
      <c r="V3869">
        <v>3008</v>
      </c>
      <c r="W3869">
        <v>149</v>
      </c>
    </row>
    <row r="3870" spans="1:23">
      <c r="A3870" t="s">
        <v>471</v>
      </c>
      <c r="B3870" t="str">
        <f t="shared" si="60"/>
        <v>core_CPI_PPI_historical_new_low_3_1</v>
      </c>
      <c r="C3870" t="s">
        <v>420</v>
      </c>
      <c r="D3870" t="s">
        <v>339</v>
      </c>
      <c r="E3870">
        <v>3</v>
      </c>
      <c r="F3870">
        <v>1</v>
      </c>
      <c r="G3870">
        <v>-1</v>
      </c>
      <c r="H3870" t="s">
        <v>330</v>
      </c>
      <c r="I3870" t="s">
        <v>331</v>
      </c>
      <c r="K3870">
        <v>0.40646606932682761</v>
      </c>
      <c r="L3870">
        <v>2.89867087292528E-2</v>
      </c>
      <c r="M3870">
        <v>0.1234009793857771</v>
      </c>
      <c r="N3870">
        <v>0.53691275167785235</v>
      </c>
      <c r="O3870">
        <v>5.1915283290129158E-3</v>
      </c>
      <c r="P3870">
        <v>0.8297300836080469</v>
      </c>
      <c r="Q3870">
        <v>0.40802772907030332</v>
      </c>
      <c r="R3870">
        <v>148</v>
      </c>
      <c r="S3870">
        <v>0</v>
      </c>
      <c r="T3870">
        <v>-0.77014846213561972</v>
      </c>
      <c r="U3870">
        <v>32</v>
      </c>
      <c r="V3870">
        <v>3008</v>
      </c>
      <c r="W3870">
        <v>149</v>
      </c>
    </row>
    <row r="3871" spans="1:23">
      <c r="A3871" t="s">
        <v>471</v>
      </c>
      <c r="B3871" t="str">
        <f t="shared" si="60"/>
        <v>core_CPI_PPI_historical_new_low_3_-1</v>
      </c>
      <c r="C3871" t="s">
        <v>420</v>
      </c>
      <c r="D3871" t="s">
        <v>339</v>
      </c>
      <c r="E3871">
        <v>3</v>
      </c>
      <c r="F3871">
        <v>-1</v>
      </c>
      <c r="G3871">
        <v>-1</v>
      </c>
      <c r="H3871" t="s">
        <v>330</v>
      </c>
      <c r="I3871" t="s">
        <v>331</v>
      </c>
      <c r="K3871">
        <v>-0.63217469270134274</v>
      </c>
      <c r="L3871">
        <v>-8.037465398386201E-2</v>
      </c>
      <c r="M3871">
        <v>-0.34216754692788443</v>
      </c>
      <c r="N3871">
        <v>0.4563758389261745</v>
      </c>
      <c r="O3871">
        <v>-3.7605847376598099E-3</v>
      </c>
      <c r="P3871">
        <v>-0.59549614574461185</v>
      </c>
      <c r="Q3871">
        <v>0.55242138755967729</v>
      </c>
      <c r="R3871">
        <v>148</v>
      </c>
      <c r="S3871">
        <v>0</v>
      </c>
      <c r="T3871">
        <v>-0.83381567787110444</v>
      </c>
      <c r="U3871">
        <v>32</v>
      </c>
      <c r="V3871">
        <v>3008</v>
      </c>
      <c r="W3871">
        <v>149</v>
      </c>
    </row>
    <row r="3872" spans="1:23">
      <c r="A3872" t="s">
        <v>471</v>
      </c>
      <c r="B3872" t="str">
        <f t="shared" si="60"/>
        <v>tot_retail_sales_yoy_historical_new_low_3_1</v>
      </c>
      <c r="C3872" t="s">
        <v>441</v>
      </c>
      <c r="D3872" t="s">
        <v>339</v>
      </c>
      <c r="E3872">
        <v>3</v>
      </c>
      <c r="F3872">
        <v>1</v>
      </c>
      <c r="G3872">
        <v>1</v>
      </c>
      <c r="H3872" t="s">
        <v>330</v>
      </c>
      <c r="I3872" t="s">
        <v>331</v>
      </c>
      <c r="K3872">
        <v>-0.74663419523065011</v>
      </c>
      <c r="L3872">
        <v>-0.1086504752340078</v>
      </c>
      <c r="M3872">
        <v>-0.46261675856535162</v>
      </c>
      <c r="N3872">
        <v>0.48993288590604028</v>
      </c>
      <c r="O3872">
        <v>-6.2667113643690049E-3</v>
      </c>
      <c r="P3872">
        <v>-1.0067172228354651</v>
      </c>
      <c r="Q3872">
        <v>0.31571376998813799</v>
      </c>
      <c r="R3872">
        <v>148</v>
      </c>
      <c r="S3872">
        <v>0</v>
      </c>
      <c r="T3872">
        <v>-0.88284739873467444</v>
      </c>
      <c r="U3872">
        <v>49</v>
      </c>
      <c r="V3872">
        <v>3008</v>
      </c>
      <c r="W3872">
        <v>149</v>
      </c>
    </row>
    <row r="3873" spans="1:23">
      <c r="A3873" t="s">
        <v>471</v>
      </c>
      <c r="B3873" t="str">
        <f t="shared" si="60"/>
        <v>tot_retail_sales_yoy_historical_new_low_3_-1</v>
      </c>
      <c r="C3873" t="s">
        <v>441</v>
      </c>
      <c r="D3873" t="s">
        <v>339</v>
      </c>
      <c r="E3873">
        <v>3</v>
      </c>
      <c r="F3873">
        <v>-1</v>
      </c>
      <c r="G3873">
        <v>1</v>
      </c>
      <c r="H3873" t="s">
        <v>330</v>
      </c>
      <c r="I3873" t="s">
        <v>331</v>
      </c>
      <c r="K3873">
        <v>1.041845444085171</v>
      </c>
      <c r="L3873">
        <v>6.1628723378267081E-2</v>
      </c>
      <c r="M3873">
        <v>0.26240548126798052</v>
      </c>
      <c r="N3873">
        <v>0.50335570469798663</v>
      </c>
      <c r="O3873">
        <v>7.7534806235666064E-3</v>
      </c>
      <c r="P3873">
        <v>1.2154056850776751</v>
      </c>
      <c r="Q3873">
        <v>0.22614666299947339</v>
      </c>
      <c r="R3873">
        <v>148</v>
      </c>
      <c r="S3873">
        <v>0</v>
      </c>
      <c r="T3873">
        <v>-0.70731112877511149</v>
      </c>
      <c r="U3873">
        <v>49</v>
      </c>
      <c r="V3873">
        <v>3008</v>
      </c>
      <c r="W3873">
        <v>149</v>
      </c>
    </row>
    <row r="3874" spans="1:23">
      <c r="A3874" t="s">
        <v>471</v>
      </c>
      <c r="B3874" t="str">
        <f t="shared" si="60"/>
        <v>consumer_confidence_historical_new_low_3_1</v>
      </c>
      <c r="C3874" t="s">
        <v>442</v>
      </c>
      <c r="D3874" t="s">
        <v>339</v>
      </c>
      <c r="E3874">
        <v>3</v>
      </c>
      <c r="F3874">
        <v>1</v>
      </c>
      <c r="G3874">
        <v>-1</v>
      </c>
      <c r="H3874" t="s">
        <v>330</v>
      </c>
      <c r="I3874" t="s">
        <v>331</v>
      </c>
      <c r="K3874">
        <v>-8.5760302522294274E-2</v>
      </c>
      <c r="L3874">
        <v>-7.4834765515290336E-3</v>
      </c>
      <c r="M3874">
        <v>-3.1855190453798303E-2</v>
      </c>
      <c r="N3874">
        <v>0.5436241610738255</v>
      </c>
      <c r="O3874">
        <v>2.149236074851596E-3</v>
      </c>
      <c r="P3874">
        <v>0.35584773192977048</v>
      </c>
      <c r="Q3874">
        <v>0.72246130822617882</v>
      </c>
      <c r="R3874">
        <v>148</v>
      </c>
      <c r="S3874">
        <v>0</v>
      </c>
      <c r="T3874">
        <v>-0.84134089715095695</v>
      </c>
      <c r="U3874">
        <v>43</v>
      </c>
      <c r="V3874">
        <v>3008</v>
      </c>
      <c r="W3874">
        <v>149</v>
      </c>
    </row>
    <row r="3875" spans="1:23">
      <c r="A3875" t="s">
        <v>471</v>
      </c>
      <c r="B3875" t="str">
        <f t="shared" si="60"/>
        <v>consumer_confidence_historical_new_low_3_-1</v>
      </c>
      <c r="C3875" t="s">
        <v>442</v>
      </c>
      <c r="D3875" t="s">
        <v>339</v>
      </c>
      <c r="E3875">
        <v>3</v>
      </c>
      <c r="F3875">
        <v>-1</v>
      </c>
      <c r="G3875">
        <v>-1</v>
      </c>
      <c r="H3875" t="s">
        <v>330</v>
      </c>
      <c r="I3875" t="s">
        <v>331</v>
      </c>
      <c r="K3875">
        <v>-0.43413766041603169</v>
      </c>
      <c r="L3875">
        <v>-4.6582867181581437E-2</v>
      </c>
      <c r="M3875">
        <v>-0.1982910076266724</v>
      </c>
      <c r="N3875">
        <v>0.44966442953020141</v>
      </c>
      <c r="O3875">
        <v>-1.004938562175164E-3</v>
      </c>
      <c r="P3875">
        <v>-0.16096303141045981</v>
      </c>
      <c r="Q3875">
        <v>0.87234202567659747</v>
      </c>
      <c r="R3875">
        <v>148</v>
      </c>
      <c r="S3875">
        <v>0</v>
      </c>
      <c r="T3875">
        <v>-0.88366077535315768</v>
      </c>
      <c r="U3875">
        <v>43</v>
      </c>
      <c r="V3875">
        <v>3008</v>
      </c>
      <c r="W3875">
        <v>149</v>
      </c>
    </row>
    <row r="3876" spans="1:23">
      <c r="A3876" t="s">
        <v>471</v>
      </c>
      <c r="B3876" t="str">
        <f t="shared" si="60"/>
        <v>M1_historical_new_low_3_1</v>
      </c>
      <c r="C3876" t="s">
        <v>343</v>
      </c>
      <c r="D3876" t="s">
        <v>339</v>
      </c>
      <c r="E3876">
        <v>3</v>
      </c>
      <c r="F3876">
        <v>1</v>
      </c>
      <c r="G3876">
        <v>-1</v>
      </c>
      <c r="H3876" t="s">
        <v>330</v>
      </c>
      <c r="I3876" t="s">
        <v>331</v>
      </c>
      <c r="K3876">
        <v>-0.90559113069360742</v>
      </c>
      <c r="L3876">
        <v>-0.17940274211143001</v>
      </c>
      <c r="M3876">
        <v>-0.76445633633465049</v>
      </c>
      <c r="N3876">
        <v>0.42953020134228193</v>
      </c>
      <c r="O3876">
        <v>-1.296910452762865E-2</v>
      </c>
      <c r="P3876">
        <v>-2.1356893031044581</v>
      </c>
      <c r="Q3876">
        <v>3.435029347224075E-2</v>
      </c>
      <c r="R3876">
        <v>148</v>
      </c>
      <c r="S3876">
        <v>1</v>
      </c>
      <c r="T3876">
        <v>-0.93114089023626734</v>
      </c>
      <c r="U3876">
        <v>43</v>
      </c>
      <c r="V3876">
        <v>3008</v>
      </c>
      <c r="W3876">
        <v>149</v>
      </c>
    </row>
    <row r="3877" spans="1:23">
      <c r="A3877" t="s">
        <v>471</v>
      </c>
      <c r="B3877" t="str">
        <f t="shared" si="60"/>
        <v>M1_historical_new_low_3_-1</v>
      </c>
      <c r="C3877" t="s">
        <v>343</v>
      </c>
      <c r="D3877" t="s">
        <v>339</v>
      </c>
      <c r="E3877">
        <v>3</v>
      </c>
      <c r="F3877">
        <v>-1</v>
      </c>
      <c r="G3877">
        <v>-1</v>
      </c>
      <c r="H3877" t="s">
        <v>330</v>
      </c>
      <c r="I3877" t="s">
        <v>331</v>
      </c>
      <c r="K3877">
        <v>4.4797162380616076</v>
      </c>
      <c r="L3877">
        <v>0.15316283227166599</v>
      </c>
      <c r="M3877">
        <v>0.652644972105901</v>
      </c>
      <c r="N3877">
        <v>0.56375838926174493</v>
      </c>
      <c r="O3877">
        <v>1.432540905087887E-2</v>
      </c>
      <c r="P3877">
        <v>2.2954045547270172</v>
      </c>
      <c r="Q3877">
        <v>2.3114860006864892E-2</v>
      </c>
      <c r="R3877">
        <v>148</v>
      </c>
      <c r="S3877">
        <v>1</v>
      </c>
      <c r="T3877">
        <v>-0.50283384464064551</v>
      </c>
      <c r="U3877">
        <v>43</v>
      </c>
      <c r="V3877">
        <v>3008</v>
      </c>
      <c r="W3877">
        <v>149</v>
      </c>
    </row>
    <row r="3878" spans="1:23">
      <c r="A3878" t="s">
        <v>471</v>
      </c>
      <c r="B3878" t="str">
        <f t="shared" si="60"/>
        <v>M2_historical_new_low_3_1</v>
      </c>
      <c r="C3878" t="s">
        <v>341</v>
      </c>
      <c r="D3878" t="s">
        <v>339</v>
      </c>
      <c r="E3878">
        <v>3</v>
      </c>
      <c r="F3878">
        <v>1</v>
      </c>
      <c r="G3878">
        <v>-1</v>
      </c>
      <c r="H3878" t="s">
        <v>330</v>
      </c>
      <c r="I3878" t="s">
        <v>331</v>
      </c>
      <c r="K3878">
        <v>-0.86502594616588158</v>
      </c>
      <c r="L3878">
        <v>-0.154457716864834</v>
      </c>
      <c r="M3878">
        <v>-0.65794058688447554</v>
      </c>
      <c r="N3878">
        <v>0.41610738255033558</v>
      </c>
      <c r="O3878">
        <v>-1.0656417046172021E-2</v>
      </c>
      <c r="P3878">
        <v>-1.7813805170943251</v>
      </c>
      <c r="Q3878">
        <v>7.6901258220308202E-2</v>
      </c>
      <c r="R3878">
        <v>148</v>
      </c>
      <c r="S3878">
        <v>0</v>
      </c>
      <c r="T3878">
        <v>-0.90548473479833824</v>
      </c>
      <c r="U3878">
        <v>49</v>
      </c>
      <c r="V3878">
        <v>3008</v>
      </c>
      <c r="W3878">
        <v>149</v>
      </c>
    </row>
    <row r="3879" spans="1:23">
      <c r="A3879" t="s">
        <v>471</v>
      </c>
      <c r="B3879" t="str">
        <f t="shared" si="60"/>
        <v>M2_historical_new_low_3_-1</v>
      </c>
      <c r="C3879" t="s">
        <v>341</v>
      </c>
      <c r="D3879" t="s">
        <v>339</v>
      </c>
      <c r="E3879">
        <v>3</v>
      </c>
      <c r="F3879">
        <v>-1</v>
      </c>
      <c r="G3879">
        <v>-1</v>
      </c>
      <c r="H3879" t="s">
        <v>330</v>
      </c>
      <c r="I3879" t="s">
        <v>331</v>
      </c>
      <c r="K3879">
        <v>2.8328389750453158</v>
      </c>
      <c r="L3879">
        <v>0.11914244495550071</v>
      </c>
      <c r="M3879">
        <v>0.50750879754017997</v>
      </c>
      <c r="N3879">
        <v>0.57046979865771807</v>
      </c>
      <c r="O3879">
        <v>1.178692968870643E-2</v>
      </c>
      <c r="P3879">
        <v>1.9193625702622139</v>
      </c>
      <c r="Q3879">
        <v>5.686278490452961E-2</v>
      </c>
      <c r="R3879">
        <v>148</v>
      </c>
      <c r="S3879">
        <v>0</v>
      </c>
      <c r="T3879">
        <v>-0.6479930435454746</v>
      </c>
      <c r="U3879">
        <v>49</v>
      </c>
      <c r="V3879">
        <v>3008</v>
      </c>
      <c r="W3879">
        <v>149</v>
      </c>
    </row>
    <row r="3880" spans="1:23">
      <c r="A3880" t="s">
        <v>471</v>
      </c>
      <c r="B3880" t="str">
        <f t="shared" si="60"/>
        <v>M2_M1_historical_new_low_3_1</v>
      </c>
      <c r="C3880" t="s">
        <v>334</v>
      </c>
      <c r="D3880" t="s">
        <v>339</v>
      </c>
      <c r="E3880">
        <v>3</v>
      </c>
      <c r="F3880">
        <v>1</v>
      </c>
      <c r="G3880">
        <v>1</v>
      </c>
      <c r="H3880" t="s">
        <v>330</v>
      </c>
      <c r="I3880" t="s">
        <v>331</v>
      </c>
      <c r="K3880">
        <v>0.70184137732018792</v>
      </c>
      <c r="L3880">
        <v>4.5551945079493228E-2</v>
      </c>
      <c r="M3880">
        <v>0.19393623145686531</v>
      </c>
      <c r="N3880">
        <v>0.51677852348993292</v>
      </c>
      <c r="O3880">
        <v>6.2572249739335202E-3</v>
      </c>
      <c r="P3880">
        <v>1.031187584001285</v>
      </c>
      <c r="Q3880">
        <v>0.30413505542292613</v>
      </c>
      <c r="R3880">
        <v>148</v>
      </c>
      <c r="S3880">
        <v>0</v>
      </c>
      <c r="T3880">
        <v>-0.54612326275116463</v>
      </c>
      <c r="U3880">
        <v>44</v>
      </c>
      <c r="V3880">
        <v>3008</v>
      </c>
      <c r="W3880">
        <v>149</v>
      </c>
    </row>
    <row r="3881" spans="1:23">
      <c r="A3881" t="s">
        <v>471</v>
      </c>
      <c r="B3881" t="str">
        <f t="shared" si="60"/>
        <v>M2_M1_historical_new_low_3_-1</v>
      </c>
      <c r="C3881" t="s">
        <v>334</v>
      </c>
      <c r="D3881" t="s">
        <v>339</v>
      </c>
      <c r="E3881">
        <v>3</v>
      </c>
      <c r="F3881">
        <v>-1</v>
      </c>
      <c r="G3881">
        <v>1</v>
      </c>
      <c r="H3881" t="s">
        <v>330</v>
      </c>
      <c r="I3881" t="s">
        <v>331</v>
      </c>
      <c r="K3881">
        <v>-0.69601525673920284</v>
      </c>
      <c r="L3881">
        <v>-9.4944768153818693E-2</v>
      </c>
      <c r="M3881">
        <v>-0.40422490192601551</v>
      </c>
      <c r="N3881">
        <v>0.4563758389261745</v>
      </c>
      <c r="O3881">
        <v>-5.3500498991550134E-3</v>
      </c>
      <c r="P3881">
        <v>-0.9056115098099945</v>
      </c>
      <c r="Q3881">
        <v>0.36661345407704737</v>
      </c>
      <c r="R3881">
        <v>148</v>
      </c>
      <c r="S3881">
        <v>0</v>
      </c>
      <c r="T3881">
        <v>-0.83887668684381878</v>
      </c>
      <c r="U3881">
        <v>44</v>
      </c>
      <c r="V3881">
        <v>3008</v>
      </c>
      <c r="W3881">
        <v>149</v>
      </c>
    </row>
    <row r="3882" spans="1:23">
      <c r="A3882" t="s">
        <v>471</v>
      </c>
      <c r="B3882" t="str">
        <f t="shared" si="60"/>
        <v>TSF_newadded_MA12_yoy_historical_new_low_3_1</v>
      </c>
      <c r="C3882" t="s">
        <v>332</v>
      </c>
      <c r="D3882" t="s">
        <v>339</v>
      </c>
      <c r="E3882">
        <v>3</v>
      </c>
      <c r="F3882">
        <v>1</v>
      </c>
      <c r="G3882">
        <v>-1</v>
      </c>
      <c r="H3882" t="s">
        <v>330</v>
      </c>
      <c r="I3882" t="s">
        <v>331</v>
      </c>
      <c r="K3882">
        <v>-0.92745791980966741</v>
      </c>
      <c r="L3882">
        <v>-0.19731691811278551</v>
      </c>
      <c r="M3882">
        <v>-0.84103006728023544</v>
      </c>
      <c r="N3882">
        <v>0.40939597315436238</v>
      </c>
      <c r="O3882">
        <v>-1.4698899452025779E-2</v>
      </c>
      <c r="P3882">
        <v>-2.4216019208704771</v>
      </c>
      <c r="Q3882">
        <v>1.6662043950511539E-2</v>
      </c>
      <c r="R3882">
        <v>148</v>
      </c>
      <c r="S3882">
        <v>1</v>
      </c>
      <c r="T3882">
        <v>-0.93909525352596757</v>
      </c>
      <c r="U3882">
        <v>35</v>
      </c>
      <c r="V3882">
        <v>3008</v>
      </c>
      <c r="W3882">
        <v>149</v>
      </c>
    </row>
    <row r="3883" spans="1:23">
      <c r="A3883" t="s">
        <v>471</v>
      </c>
      <c r="B3883" t="str">
        <f t="shared" si="60"/>
        <v>TSF_newadded_MA12_yoy_historical_new_low_3_-1</v>
      </c>
      <c r="C3883" t="s">
        <v>332</v>
      </c>
      <c r="D3883" t="s">
        <v>339</v>
      </c>
      <c r="E3883">
        <v>3</v>
      </c>
      <c r="F3883">
        <v>-1</v>
      </c>
      <c r="G3883">
        <v>-1</v>
      </c>
      <c r="H3883" t="s">
        <v>330</v>
      </c>
      <c r="I3883" t="s">
        <v>331</v>
      </c>
      <c r="K3883">
        <v>6.1314995764929998</v>
      </c>
      <c r="L3883">
        <v>0.1788989694865766</v>
      </c>
      <c r="M3883">
        <v>0.76252666919142897</v>
      </c>
      <c r="N3883">
        <v>0.57718120805369133</v>
      </c>
      <c r="O3883">
        <v>1.60301343398494E-2</v>
      </c>
      <c r="P3883">
        <v>2.6042026176832</v>
      </c>
      <c r="Q3883">
        <v>1.0147626782260321E-2</v>
      </c>
      <c r="R3883">
        <v>148</v>
      </c>
      <c r="S3883">
        <v>1</v>
      </c>
      <c r="T3883">
        <v>-0.53939370456909752</v>
      </c>
      <c r="U3883">
        <v>35</v>
      </c>
      <c r="V3883">
        <v>3008</v>
      </c>
      <c r="W3883">
        <v>149</v>
      </c>
    </row>
    <row r="3884" spans="1:23">
      <c r="A3884" t="s">
        <v>471</v>
      </c>
      <c r="B3884" t="str">
        <f t="shared" si="60"/>
        <v>TSF_yoy_historical_new_low_3_1</v>
      </c>
      <c r="C3884" t="s">
        <v>391</v>
      </c>
      <c r="D3884" t="s">
        <v>339</v>
      </c>
      <c r="E3884">
        <v>3</v>
      </c>
      <c r="F3884">
        <v>1</v>
      </c>
      <c r="G3884">
        <v>-1</v>
      </c>
      <c r="H3884" t="s">
        <v>330</v>
      </c>
      <c r="I3884" t="s">
        <v>331</v>
      </c>
      <c r="K3884">
        <v>-0.53807954804361824</v>
      </c>
      <c r="L3884">
        <v>-6.26569120708379E-2</v>
      </c>
      <c r="M3884">
        <v>-0.26672331399368848</v>
      </c>
      <c r="N3884">
        <v>0.44295302013422821</v>
      </c>
      <c r="O3884">
        <v>-2.4465688015334651E-3</v>
      </c>
      <c r="P3884">
        <v>-0.40192567287967151</v>
      </c>
      <c r="Q3884">
        <v>0.68831855634121131</v>
      </c>
      <c r="R3884">
        <v>148</v>
      </c>
      <c r="S3884">
        <v>0</v>
      </c>
      <c r="T3884">
        <v>-0.76695321734062671</v>
      </c>
      <c r="U3884">
        <v>57</v>
      </c>
      <c r="V3884">
        <v>3008</v>
      </c>
      <c r="W3884">
        <v>149</v>
      </c>
    </row>
    <row r="3885" spans="1:23">
      <c r="A3885" t="s">
        <v>471</v>
      </c>
      <c r="B3885" t="str">
        <f t="shared" si="60"/>
        <v>TSF_yoy_historical_new_low_3_-1</v>
      </c>
      <c r="C3885" t="s">
        <v>391</v>
      </c>
      <c r="D3885" t="s">
        <v>339</v>
      </c>
      <c r="E3885">
        <v>3</v>
      </c>
      <c r="F3885">
        <v>-1</v>
      </c>
      <c r="G3885">
        <v>-1</v>
      </c>
      <c r="H3885" t="s">
        <v>330</v>
      </c>
      <c r="I3885" t="s">
        <v>331</v>
      </c>
      <c r="K3885">
        <v>0.1199629978802568</v>
      </c>
      <c r="L3885">
        <v>9.5367109941917327E-3</v>
      </c>
      <c r="M3885">
        <v>4.0596688807374978E-2</v>
      </c>
      <c r="N3885">
        <v>0.5436241610738255</v>
      </c>
      <c r="O3885">
        <v>3.4489189731667278E-3</v>
      </c>
      <c r="P3885">
        <v>0.572556831875359</v>
      </c>
      <c r="Q3885">
        <v>0.5678135592841671</v>
      </c>
      <c r="R3885">
        <v>148</v>
      </c>
      <c r="S3885">
        <v>0</v>
      </c>
      <c r="T3885">
        <v>-0.70402077492483761</v>
      </c>
      <c r="U3885">
        <v>57</v>
      </c>
      <c r="V3885">
        <v>3008</v>
      </c>
      <c r="W3885">
        <v>149</v>
      </c>
    </row>
    <row r="3886" spans="1:23">
      <c r="A3886" t="s">
        <v>471</v>
      </c>
      <c r="B3886" t="str">
        <f t="shared" si="60"/>
        <v>long_loan_newadded_MA12_yoy_historical_new_low_3_1</v>
      </c>
      <c r="C3886" t="s">
        <v>328</v>
      </c>
      <c r="D3886" t="s">
        <v>339</v>
      </c>
      <c r="E3886">
        <v>3</v>
      </c>
      <c r="F3886">
        <v>1</v>
      </c>
      <c r="G3886">
        <v>-1</v>
      </c>
      <c r="H3886" t="s">
        <v>330</v>
      </c>
      <c r="I3886" t="s">
        <v>331</v>
      </c>
      <c r="K3886">
        <v>-0.95258169069092247</v>
      </c>
      <c r="L3886">
        <v>-0.2254039664763878</v>
      </c>
      <c r="M3886">
        <v>-0.96126533019915295</v>
      </c>
      <c r="N3886">
        <v>0.39597315436241609</v>
      </c>
      <c r="O3886">
        <v>-1.7701385474576999E-2</v>
      </c>
      <c r="P3886">
        <v>-3.0415480735604268</v>
      </c>
      <c r="Q3886">
        <v>2.7849097497759938E-3</v>
      </c>
      <c r="R3886">
        <v>148</v>
      </c>
      <c r="S3886">
        <v>1</v>
      </c>
      <c r="T3886">
        <v>-0.96407372770340705</v>
      </c>
      <c r="U3886">
        <v>29</v>
      </c>
      <c r="V3886">
        <v>3008</v>
      </c>
      <c r="W3886">
        <v>149</v>
      </c>
    </row>
    <row r="3887" spans="1:23">
      <c r="A3887" t="s">
        <v>471</v>
      </c>
      <c r="B3887" t="str">
        <f t="shared" si="60"/>
        <v>long_loan_newadded_MA12_yoy_historical_new_low_3_-1</v>
      </c>
      <c r="C3887" t="s">
        <v>328</v>
      </c>
      <c r="D3887" t="s">
        <v>339</v>
      </c>
      <c r="E3887">
        <v>3</v>
      </c>
      <c r="F3887">
        <v>-1</v>
      </c>
      <c r="G3887">
        <v>-1</v>
      </c>
      <c r="H3887" t="s">
        <v>330</v>
      </c>
      <c r="I3887" t="s">
        <v>331</v>
      </c>
      <c r="K3887">
        <v>9.910001256755848</v>
      </c>
      <c r="L3887">
        <v>0.2216461447091829</v>
      </c>
      <c r="M3887">
        <v>0.94523959720806894</v>
      </c>
      <c r="N3887">
        <v>0.59060402684563762</v>
      </c>
      <c r="O3887">
        <v>1.8747226217691301E-2</v>
      </c>
      <c r="P3887">
        <v>3.1366855009740102</v>
      </c>
      <c r="Q3887">
        <v>2.0618803742674611E-3</v>
      </c>
      <c r="R3887">
        <v>148</v>
      </c>
      <c r="S3887">
        <v>1</v>
      </c>
      <c r="T3887">
        <v>-0.54492700005111161</v>
      </c>
      <c r="U3887">
        <v>29</v>
      </c>
      <c r="V3887">
        <v>3008</v>
      </c>
      <c r="W3887">
        <v>149</v>
      </c>
    </row>
    <row r="3888" spans="1:23">
      <c r="A3888" t="s">
        <v>471</v>
      </c>
      <c r="B3888" t="str">
        <f t="shared" si="60"/>
        <v>loan_yoy_historical_new_low_3_1</v>
      </c>
      <c r="C3888" t="s">
        <v>443</v>
      </c>
      <c r="D3888" t="s">
        <v>339</v>
      </c>
      <c r="E3888">
        <v>3</v>
      </c>
      <c r="F3888">
        <v>1</v>
      </c>
      <c r="G3888">
        <v>-1</v>
      </c>
      <c r="H3888" t="s">
        <v>330</v>
      </c>
      <c r="I3888" t="s">
        <v>331</v>
      </c>
      <c r="K3888">
        <v>6.1328563131880287E-2</v>
      </c>
      <c r="L3888">
        <v>4.9989606862606006E-3</v>
      </c>
      <c r="M3888">
        <v>2.127976080706399E-2</v>
      </c>
      <c r="N3888">
        <v>0.46979865771812079</v>
      </c>
      <c r="O3888">
        <v>2.95380896075358E-3</v>
      </c>
      <c r="P3888">
        <v>0.49829844027862258</v>
      </c>
      <c r="Q3888">
        <v>0.61901340326950327</v>
      </c>
      <c r="R3888">
        <v>148</v>
      </c>
      <c r="S3888">
        <v>0</v>
      </c>
      <c r="T3888">
        <v>-0.64549543197913017</v>
      </c>
      <c r="U3888">
        <v>62</v>
      </c>
      <c r="V3888">
        <v>3008</v>
      </c>
      <c r="W3888">
        <v>149</v>
      </c>
    </row>
    <row r="3889" spans="1:23">
      <c r="A3889" t="s">
        <v>471</v>
      </c>
      <c r="B3889" t="str">
        <f t="shared" si="60"/>
        <v>loan_yoy_historical_new_low_3_-1</v>
      </c>
      <c r="C3889" t="s">
        <v>443</v>
      </c>
      <c r="D3889" t="s">
        <v>339</v>
      </c>
      <c r="E3889">
        <v>3</v>
      </c>
      <c r="F3889">
        <v>-1</v>
      </c>
      <c r="G3889">
        <v>-1</v>
      </c>
      <c r="H3889" t="s">
        <v>330</v>
      </c>
      <c r="I3889" t="s">
        <v>331</v>
      </c>
      <c r="K3889">
        <v>-0.512560170218477</v>
      </c>
      <c r="L3889">
        <v>-5.842464014591664E-2</v>
      </c>
      <c r="M3889">
        <v>-0.24870416984093119</v>
      </c>
      <c r="N3889">
        <v>0.52348993288590606</v>
      </c>
      <c r="O3889">
        <v>-2.2790222976078992E-3</v>
      </c>
      <c r="P3889">
        <v>-0.39202486205646531</v>
      </c>
      <c r="Q3889">
        <v>0.69560377754710201</v>
      </c>
      <c r="R3889">
        <v>148</v>
      </c>
      <c r="S3889">
        <v>0</v>
      </c>
      <c r="T3889">
        <v>-0.78236601776705839</v>
      </c>
      <c r="U3889">
        <v>62</v>
      </c>
      <c r="V3889">
        <v>3008</v>
      </c>
      <c r="W3889">
        <v>149</v>
      </c>
    </row>
    <row r="3890" spans="1:23">
      <c r="A3890" t="s">
        <v>471</v>
      </c>
      <c r="B3890" t="str">
        <f t="shared" si="60"/>
        <v>newstarts_area_yoy_historical_new_low_3_1</v>
      </c>
      <c r="C3890" t="s">
        <v>340</v>
      </c>
      <c r="D3890" t="s">
        <v>339</v>
      </c>
      <c r="E3890">
        <v>3</v>
      </c>
      <c r="F3890">
        <v>1</v>
      </c>
      <c r="G3890">
        <v>1</v>
      </c>
      <c r="H3890" t="s">
        <v>330</v>
      </c>
      <c r="I3890" t="s">
        <v>331</v>
      </c>
      <c r="K3890">
        <v>-0.49038334270043538</v>
      </c>
      <c r="L3890">
        <v>-5.4908479406616362E-2</v>
      </c>
      <c r="M3890">
        <v>-0.2337345681263506</v>
      </c>
      <c r="N3890">
        <v>0.46979865771812079</v>
      </c>
      <c r="O3890">
        <v>-1.655311786292705E-3</v>
      </c>
      <c r="P3890">
        <v>-0.26416301816374999</v>
      </c>
      <c r="Q3890">
        <v>0.79202179430700315</v>
      </c>
      <c r="R3890">
        <v>148</v>
      </c>
      <c r="S3890">
        <v>0</v>
      </c>
      <c r="T3890">
        <v>-0.68965322282169894</v>
      </c>
      <c r="U3890">
        <v>57</v>
      </c>
      <c r="V3890">
        <v>3008</v>
      </c>
      <c r="W3890">
        <v>149</v>
      </c>
    </row>
    <row r="3891" spans="1:23">
      <c r="A3891" t="s">
        <v>471</v>
      </c>
      <c r="B3891" t="str">
        <f t="shared" si="60"/>
        <v>newstarts_area_yoy_historical_new_low_3_-1</v>
      </c>
      <c r="C3891" t="s">
        <v>340</v>
      </c>
      <c r="D3891" t="s">
        <v>339</v>
      </c>
      <c r="E3891">
        <v>3</v>
      </c>
      <c r="F3891">
        <v>-1</v>
      </c>
      <c r="G3891">
        <v>1</v>
      </c>
      <c r="H3891" t="s">
        <v>330</v>
      </c>
      <c r="I3891" t="s">
        <v>331</v>
      </c>
      <c r="K3891">
        <v>1.5143062427752429E-2</v>
      </c>
      <c r="L3891">
        <v>1.2599176289453951E-3</v>
      </c>
      <c r="M3891">
        <v>5.3632208733291314E-3</v>
      </c>
      <c r="N3891">
        <v>0.52348993288590606</v>
      </c>
      <c r="O3891">
        <v>2.942333913554967E-3</v>
      </c>
      <c r="P3891">
        <v>0.47707980031217689</v>
      </c>
      <c r="Q3891">
        <v>0.63400901286516409</v>
      </c>
      <c r="R3891">
        <v>148</v>
      </c>
      <c r="S3891">
        <v>0</v>
      </c>
      <c r="T3891">
        <v>-0.65639873158162299</v>
      </c>
      <c r="U3891">
        <v>57</v>
      </c>
      <c r="V3891">
        <v>3008</v>
      </c>
      <c r="W3891">
        <v>149</v>
      </c>
    </row>
    <row r="3892" spans="1:23">
      <c r="A3892" t="s">
        <v>471</v>
      </c>
      <c r="B3892" t="str">
        <f t="shared" si="60"/>
        <v>completed_yoy_historical_new_low_3_1</v>
      </c>
      <c r="C3892" t="s">
        <v>444</v>
      </c>
      <c r="D3892" t="s">
        <v>339</v>
      </c>
      <c r="E3892">
        <v>3</v>
      </c>
      <c r="F3892">
        <v>1</v>
      </c>
      <c r="G3892">
        <v>1</v>
      </c>
      <c r="H3892" t="s">
        <v>330</v>
      </c>
      <c r="I3892" t="s">
        <v>331</v>
      </c>
      <c r="K3892">
        <v>-0.82283889139499922</v>
      </c>
      <c r="L3892">
        <v>-0.13497061156632231</v>
      </c>
      <c r="M3892">
        <v>-0.57481053350822719</v>
      </c>
      <c r="N3892">
        <v>0.47651006711409388</v>
      </c>
      <c r="O3892">
        <v>-8.7747389695681521E-3</v>
      </c>
      <c r="P3892">
        <v>-1.4436814746676581</v>
      </c>
      <c r="Q3892">
        <v>0.1509420306324572</v>
      </c>
      <c r="R3892">
        <v>148</v>
      </c>
      <c r="S3892">
        <v>0</v>
      </c>
      <c r="T3892">
        <v>-0.85760906210162569</v>
      </c>
      <c r="U3892">
        <v>65</v>
      </c>
      <c r="V3892">
        <v>3008</v>
      </c>
      <c r="W3892">
        <v>149</v>
      </c>
    </row>
    <row r="3893" spans="1:23">
      <c r="A3893" t="s">
        <v>471</v>
      </c>
      <c r="B3893" t="str">
        <f t="shared" si="60"/>
        <v>completed_yoy_historical_new_low_3_-1</v>
      </c>
      <c r="C3893" t="s">
        <v>444</v>
      </c>
      <c r="D3893" t="s">
        <v>339</v>
      </c>
      <c r="E3893">
        <v>3</v>
      </c>
      <c r="F3893">
        <v>-1</v>
      </c>
      <c r="G3893">
        <v>1</v>
      </c>
      <c r="H3893" t="s">
        <v>330</v>
      </c>
      <c r="I3893" t="s">
        <v>331</v>
      </c>
      <c r="K3893">
        <v>1.920131953501836</v>
      </c>
      <c r="L3893">
        <v>9.3930762022540915E-2</v>
      </c>
      <c r="M3893">
        <v>0.40003072375855769</v>
      </c>
      <c r="N3893">
        <v>0.51006711409395977</v>
      </c>
      <c r="O3893">
        <v>9.9929428321084493E-3</v>
      </c>
      <c r="P3893">
        <v>1.6150868533171689</v>
      </c>
      <c r="Q3893">
        <v>0.1084217498529101</v>
      </c>
      <c r="R3893">
        <v>148</v>
      </c>
      <c r="S3893">
        <v>0</v>
      </c>
      <c r="T3893">
        <v>-0.48849333556790081</v>
      </c>
      <c r="U3893">
        <v>65</v>
      </c>
      <c r="V3893">
        <v>3008</v>
      </c>
      <c r="W3893">
        <v>149</v>
      </c>
    </row>
    <row r="3894" spans="1:23">
      <c r="A3894" t="s">
        <v>471</v>
      </c>
      <c r="B3894" t="str">
        <f t="shared" si="60"/>
        <v>sold_area_yoy_historical_new_low_3_1</v>
      </c>
      <c r="C3894" t="s">
        <v>346</v>
      </c>
      <c r="D3894" t="s">
        <v>339</v>
      </c>
      <c r="E3894">
        <v>3</v>
      </c>
      <c r="F3894">
        <v>1</v>
      </c>
      <c r="G3894">
        <v>-1</v>
      </c>
      <c r="H3894" t="s">
        <v>330</v>
      </c>
      <c r="I3894" t="s">
        <v>331</v>
      </c>
      <c r="K3894">
        <v>-0.26812802507580269</v>
      </c>
      <c r="L3894">
        <v>-2.5811865462342262E-2</v>
      </c>
      <c r="M3894">
        <v>-0.10987274755134201</v>
      </c>
      <c r="N3894">
        <v>0.50335570469798663</v>
      </c>
      <c r="O3894">
        <v>6.5831019690718647E-4</v>
      </c>
      <c r="P3894">
        <v>0.10785370136413371</v>
      </c>
      <c r="Q3894">
        <v>0.91425781922001104</v>
      </c>
      <c r="R3894">
        <v>148</v>
      </c>
      <c r="S3894">
        <v>0</v>
      </c>
      <c r="T3894">
        <v>-0.71999920766572412</v>
      </c>
      <c r="U3894">
        <v>57</v>
      </c>
      <c r="V3894">
        <v>3008</v>
      </c>
      <c r="W3894">
        <v>149</v>
      </c>
    </row>
    <row r="3895" spans="1:23">
      <c r="A3895" t="s">
        <v>471</v>
      </c>
      <c r="B3895" t="str">
        <f t="shared" si="60"/>
        <v>sold_area_yoy_historical_new_low_3_-1</v>
      </c>
      <c r="C3895" t="s">
        <v>346</v>
      </c>
      <c r="D3895" t="s">
        <v>339</v>
      </c>
      <c r="E3895">
        <v>3</v>
      </c>
      <c r="F3895">
        <v>-1</v>
      </c>
      <c r="G3895">
        <v>-1</v>
      </c>
      <c r="H3895" t="s">
        <v>330</v>
      </c>
      <c r="I3895" t="s">
        <v>331</v>
      </c>
      <c r="K3895">
        <v>-0.29313618791202301</v>
      </c>
      <c r="L3895">
        <v>-2.8645264181703101E-2</v>
      </c>
      <c r="M3895">
        <v>-0.12193360780411271</v>
      </c>
      <c r="N3895">
        <v>0.48993288590604028</v>
      </c>
      <c r="O3895">
        <v>4.1193047118261861E-4</v>
      </c>
      <c r="P3895">
        <v>6.7552136316475053E-2</v>
      </c>
      <c r="Q3895">
        <v>0.94623333234621376</v>
      </c>
      <c r="R3895">
        <v>148</v>
      </c>
      <c r="S3895">
        <v>0</v>
      </c>
      <c r="T3895">
        <v>-0.69894955011990634</v>
      </c>
      <c r="U3895">
        <v>57</v>
      </c>
      <c r="V3895">
        <v>3008</v>
      </c>
      <c r="W3895">
        <v>149</v>
      </c>
    </row>
    <row r="3896" spans="1:23">
      <c r="A3896" t="s">
        <v>471</v>
      </c>
      <c r="B3896" t="str">
        <f t="shared" si="60"/>
        <v>local_gov_budget_MA12_yoy_historical_new_low_3_1</v>
      </c>
      <c r="C3896" t="s">
        <v>389</v>
      </c>
      <c r="D3896" t="s">
        <v>339</v>
      </c>
      <c r="E3896">
        <v>3</v>
      </c>
      <c r="F3896">
        <v>1</v>
      </c>
      <c r="G3896">
        <v>-1</v>
      </c>
      <c r="H3896" t="s">
        <v>445</v>
      </c>
      <c r="I3896" t="s">
        <v>331</v>
      </c>
      <c r="K3896">
        <v>0.63769045358972343</v>
      </c>
      <c r="L3896">
        <v>4.5198033445217778E-2</v>
      </c>
      <c r="M3896">
        <v>0.19423588155178989</v>
      </c>
      <c r="N3896">
        <v>0.53237410071942448</v>
      </c>
      <c r="O3896">
        <v>6.121917567100647E-3</v>
      </c>
      <c r="P3896">
        <v>0.99577926582221754</v>
      </c>
      <c r="Q3896">
        <v>0.32110024355431882</v>
      </c>
      <c r="R3896">
        <v>138</v>
      </c>
      <c r="S3896">
        <v>0</v>
      </c>
      <c r="T3896">
        <v>-0.49446723408284482</v>
      </c>
      <c r="U3896">
        <v>39</v>
      </c>
      <c r="V3896">
        <v>2812</v>
      </c>
      <c r="W3896">
        <v>139</v>
      </c>
    </row>
    <row r="3897" spans="1:23">
      <c r="A3897" t="s">
        <v>471</v>
      </c>
      <c r="B3897" t="str">
        <f t="shared" si="60"/>
        <v>local_gov_budget_MA12_yoy_historical_new_low_3_-1</v>
      </c>
      <c r="C3897" t="s">
        <v>389</v>
      </c>
      <c r="D3897" t="s">
        <v>339</v>
      </c>
      <c r="E3897">
        <v>3</v>
      </c>
      <c r="F3897">
        <v>-1</v>
      </c>
      <c r="G3897">
        <v>-1</v>
      </c>
      <c r="H3897" t="s">
        <v>445</v>
      </c>
      <c r="I3897" t="s">
        <v>331</v>
      </c>
      <c r="K3897">
        <v>-0.6664660455195508</v>
      </c>
      <c r="L3897">
        <v>-9.371299769850483E-2</v>
      </c>
      <c r="M3897">
        <v>-0.40272607751600897</v>
      </c>
      <c r="N3897">
        <v>0.43884892086330929</v>
      </c>
      <c r="O3897">
        <v>-5.3241968334747664E-3</v>
      </c>
      <c r="P3897">
        <v>-0.88049605329317737</v>
      </c>
      <c r="Q3897">
        <v>0.38012147484030279</v>
      </c>
      <c r="R3897">
        <v>138</v>
      </c>
      <c r="S3897">
        <v>0</v>
      </c>
      <c r="T3897">
        <v>-0.7681221520656305</v>
      </c>
      <c r="U3897">
        <v>39</v>
      </c>
      <c r="V3897">
        <v>2812</v>
      </c>
      <c r="W3897">
        <v>139</v>
      </c>
    </row>
    <row r="3898" spans="1:23">
      <c r="A3898" t="s">
        <v>471</v>
      </c>
      <c r="B3898" t="str">
        <f t="shared" si="60"/>
        <v>newstarts_area_ytd_yoy_historical_new_low_3_1</v>
      </c>
      <c r="C3898" t="s">
        <v>446</v>
      </c>
      <c r="D3898" t="s">
        <v>339</v>
      </c>
      <c r="E3898">
        <v>3</v>
      </c>
      <c r="F3898">
        <v>1</v>
      </c>
      <c r="G3898">
        <v>1</v>
      </c>
      <c r="H3898" t="s">
        <v>330</v>
      </c>
      <c r="I3898" t="s">
        <v>331</v>
      </c>
      <c r="K3898">
        <v>-0.67716697070999754</v>
      </c>
      <c r="L3898">
        <v>-9.0371947834097632E-2</v>
      </c>
      <c r="M3898">
        <v>-0.38474632910377599</v>
      </c>
      <c r="N3898">
        <v>0.4563758389261745</v>
      </c>
      <c r="O3898">
        <v>-4.8479921939260148E-3</v>
      </c>
      <c r="P3898">
        <v>-0.79632656308115146</v>
      </c>
      <c r="Q3898">
        <v>0.42711774801606711</v>
      </c>
      <c r="R3898">
        <v>148</v>
      </c>
      <c r="S3898">
        <v>0</v>
      </c>
      <c r="T3898">
        <v>-0.76058612903192557</v>
      </c>
      <c r="U3898">
        <v>37</v>
      </c>
      <c r="V3898">
        <v>3008</v>
      </c>
      <c r="W3898">
        <v>149</v>
      </c>
    </row>
    <row r="3899" spans="1:23">
      <c r="A3899" t="s">
        <v>471</v>
      </c>
      <c r="B3899" t="str">
        <f t="shared" si="60"/>
        <v>newstarts_area_ytd_yoy_historical_new_low_3_-1</v>
      </c>
      <c r="C3899" t="s">
        <v>446</v>
      </c>
      <c r="D3899" t="s">
        <v>339</v>
      </c>
      <c r="E3899">
        <v>3</v>
      </c>
      <c r="F3899">
        <v>-1</v>
      </c>
      <c r="G3899">
        <v>1</v>
      </c>
      <c r="H3899" t="s">
        <v>330</v>
      </c>
      <c r="I3899" t="s">
        <v>331</v>
      </c>
      <c r="K3899">
        <v>0.60248105744642078</v>
      </c>
      <c r="L3899">
        <v>4.0295817403571473E-2</v>
      </c>
      <c r="M3899">
        <v>0.1715539854548824</v>
      </c>
      <c r="N3899">
        <v>0.51677852348993292</v>
      </c>
      <c r="O3899">
        <v>5.8879788216743261E-3</v>
      </c>
      <c r="P3899">
        <v>0.97369950980879738</v>
      </c>
      <c r="Q3899">
        <v>0.33179451025951312</v>
      </c>
      <c r="R3899">
        <v>148</v>
      </c>
      <c r="S3899">
        <v>0</v>
      </c>
      <c r="T3899">
        <v>-0.67311414152607141</v>
      </c>
      <c r="U3899">
        <v>37</v>
      </c>
      <c r="V3899">
        <v>3008</v>
      </c>
      <c r="W3899">
        <v>149</v>
      </c>
    </row>
    <row r="3900" spans="1:23">
      <c r="A3900" t="s">
        <v>471</v>
      </c>
      <c r="B3900" t="str">
        <f t="shared" si="60"/>
        <v>completed_area_ytd_yoy_historical_new_low_3_1</v>
      </c>
      <c r="C3900" t="s">
        <v>447</v>
      </c>
      <c r="D3900" t="s">
        <v>339</v>
      </c>
      <c r="E3900">
        <v>3</v>
      </c>
      <c r="F3900">
        <v>1</v>
      </c>
      <c r="G3900">
        <v>1</v>
      </c>
      <c r="H3900" t="s">
        <v>330</v>
      </c>
      <c r="I3900" t="s">
        <v>331</v>
      </c>
      <c r="K3900">
        <v>-0.34495541288558362</v>
      </c>
      <c r="L3900">
        <v>-3.4821146288032463E-2</v>
      </c>
      <c r="M3900">
        <v>-0.14822266085711719</v>
      </c>
      <c r="N3900">
        <v>0.48322147651006708</v>
      </c>
      <c r="O3900">
        <v>-1.0845191956182979E-4</v>
      </c>
      <c r="P3900">
        <v>-1.787469209422184E-2</v>
      </c>
      <c r="Q3900">
        <v>0.98576289300950193</v>
      </c>
      <c r="R3900">
        <v>148</v>
      </c>
      <c r="S3900">
        <v>0</v>
      </c>
      <c r="T3900">
        <v>-0.80345807824138737</v>
      </c>
      <c r="U3900">
        <v>49</v>
      </c>
      <c r="V3900">
        <v>3008</v>
      </c>
      <c r="W3900">
        <v>149</v>
      </c>
    </row>
    <row r="3901" spans="1:23">
      <c r="A3901" t="s">
        <v>471</v>
      </c>
      <c r="B3901" t="str">
        <f t="shared" si="60"/>
        <v>completed_area_ytd_yoy_historical_new_low_3_-1</v>
      </c>
      <c r="C3901" t="s">
        <v>447</v>
      </c>
      <c r="D3901" t="s">
        <v>339</v>
      </c>
      <c r="E3901">
        <v>3</v>
      </c>
      <c r="F3901">
        <v>-1</v>
      </c>
      <c r="G3901">
        <v>1</v>
      </c>
      <c r="H3901" t="s">
        <v>330</v>
      </c>
      <c r="I3901" t="s">
        <v>331</v>
      </c>
      <c r="K3901">
        <v>-0.2102311440596473</v>
      </c>
      <c r="L3901">
        <v>-1.9578335743833941E-2</v>
      </c>
      <c r="M3901">
        <v>-8.3338813578989937E-2</v>
      </c>
      <c r="N3901">
        <v>0.49664429530201343</v>
      </c>
      <c r="O3901">
        <v>1.164024537790089E-3</v>
      </c>
      <c r="P3901">
        <v>0.19042066909658209</v>
      </c>
      <c r="Q3901">
        <v>0.84924044669196352</v>
      </c>
      <c r="R3901">
        <v>148</v>
      </c>
      <c r="S3901">
        <v>0</v>
      </c>
      <c r="T3901">
        <v>-0.55577348746915434</v>
      </c>
      <c r="U3901">
        <v>49</v>
      </c>
      <c r="V3901">
        <v>3008</v>
      </c>
      <c r="W3901">
        <v>149</v>
      </c>
    </row>
    <row r="3902" spans="1:23">
      <c r="A3902" t="s">
        <v>471</v>
      </c>
      <c r="B3902" t="str">
        <f t="shared" si="60"/>
        <v>sold_area_ytd_yoy_historical_new_low_3_1</v>
      </c>
      <c r="C3902" t="s">
        <v>392</v>
      </c>
      <c r="D3902" t="s">
        <v>339</v>
      </c>
      <c r="E3902">
        <v>3</v>
      </c>
      <c r="F3902">
        <v>1</v>
      </c>
      <c r="G3902">
        <v>-1</v>
      </c>
      <c r="H3902" t="s">
        <v>330</v>
      </c>
      <c r="I3902" t="s">
        <v>331</v>
      </c>
      <c r="K3902">
        <v>-0.83079493777368818</v>
      </c>
      <c r="L3902">
        <v>-0.13829403891174319</v>
      </c>
      <c r="M3902">
        <v>-0.5889840516739564</v>
      </c>
      <c r="N3902">
        <v>0.40268456375838918</v>
      </c>
      <c r="O3902">
        <v>-9.1596952835209001E-3</v>
      </c>
      <c r="P3902">
        <v>-1.5196647823591849</v>
      </c>
      <c r="Q3902">
        <v>0.13072869112087979</v>
      </c>
      <c r="R3902">
        <v>148</v>
      </c>
      <c r="S3902">
        <v>0</v>
      </c>
      <c r="T3902">
        <v>-0.86048751949683266</v>
      </c>
      <c r="U3902">
        <v>39</v>
      </c>
      <c r="V3902">
        <v>3008</v>
      </c>
      <c r="W3902">
        <v>149</v>
      </c>
    </row>
    <row r="3903" spans="1:23">
      <c r="A3903" t="s">
        <v>471</v>
      </c>
      <c r="B3903" t="str">
        <f t="shared" si="60"/>
        <v>sold_area_ytd_yoy_historical_new_low_3_-1</v>
      </c>
      <c r="C3903" t="s">
        <v>392</v>
      </c>
      <c r="D3903" t="s">
        <v>339</v>
      </c>
      <c r="E3903">
        <v>3</v>
      </c>
      <c r="F3903">
        <v>-1</v>
      </c>
      <c r="G3903">
        <v>-1</v>
      </c>
      <c r="H3903" t="s">
        <v>330</v>
      </c>
      <c r="I3903" t="s">
        <v>331</v>
      </c>
      <c r="K3903">
        <v>2.0574369782349691</v>
      </c>
      <c r="L3903">
        <v>9.8149833924877417E-2</v>
      </c>
      <c r="M3903">
        <v>0.41801286093822693</v>
      </c>
      <c r="N3903">
        <v>0.57718120805369133</v>
      </c>
      <c r="O3903">
        <v>1.0263872523290861E-2</v>
      </c>
      <c r="P3903">
        <v>1.6808808335828389</v>
      </c>
      <c r="Q3903">
        <v>9.4895312957104974E-2</v>
      </c>
      <c r="R3903">
        <v>148</v>
      </c>
      <c r="S3903">
        <v>0</v>
      </c>
      <c r="T3903">
        <v>-0.42734438456829088</v>
      </c>
      <c r="U3903">
        <v>39</v>
      </c>
      <c r="V3903">
        <v>3008</v>
      </c>
      <c r="W3903">
        <v>149</v>
      </c>
    </row>
    <row r="3904" spans="1:23">
      <c r="A3904" t="s">
        <v>471</v>
      </c>
      <c r="B3904" t="str">
        <f t="shared" si="60"/>
        <v>CN_BOND_1Y_historical_new_low_3_1</v>
      </c>
      <c r="C3904" t="s">
        <v>448</v>
      </c>
      <c r="D3904" t="s">
        <v>339</v>
      </c>
      <c r="E3904">
        <v>3</v>
      </c>
      <c r="F3904">
        <v>1</v>
      </c>
      <c r="G3904">
        <v>-1</v>
      </c>
      <c r="H3904" t="s">
        <v>330</v>
      </c>
      <c r="I3904" t="s">
        <v>331</v>
      </c>
      <c r="K3904">
        <v>-0.69070247643972893</v>
      </c>
      <c r="L3904">
        <v>-9.3630102445946495E-2</v>
      </c>
      <c r="M3904">
        <v>-0.39862469480301232</v>
      </c>
      <c r="N3904">
        <v>0.48322147651006708</v>
      </c>
      <c r="O3904">
        <v>-5.0305341438636663E-3</v>
      </c>
      <c r="P3904">
        <v>-0.82430643784668323</v>
      </c>
      <c r="Q3904">
        <v>0.41109194021171491</v>
      </c>
      <c r="R3904">
        <v>148</v>
      </c>
      <c r="S3904">
        <v>0</v>
      </c>
      <c r="T3904">
        <v>-0.85538573455248446</v>
      </c>
      <c r="U3904">
        <v>53</v>
      </c>
      <c r="V3904">
        <v>3008</v>
      </c>
      <c r="W3904">
        <v>149</v>
      </c>
    </row>
    <row r="3905" spans="1:23">
      <c r="A3905" t="s">
        <v>471</v>
      </c>
      <c r="B3905" t="str">
        <f t="shared" si="60"/>
        <v>CN_BOND_1Y_historical_new_low_3_-1</v>
      </c>
      <c r="C3905" t="s">
        <v>448</v>
      </c>
      <c r="D3905" t="s">
        <v>339</v>
      </c>
      <c r="E3905">
        <v>3</v>
      </c>
      <c r="F3905">
        <v>-1</v>
      </c>
      <c r="G3905">
        <v>-1</v>
      </c>
      <c r="H3905" t="s">
        <v>330</v>
      </c>
      <c r="I3905" t="s">
        <v>331</v>
      </c>
      <c r="K3905">
        <v>0.67260897597993186</v>
      </c>
      <c r="L3905">
        <v>4.4035399470790708E-2</v>
      </c>
      <c r="M3905">
        <v>0.18747814234964161</v>
      </c>
      <c r="N3905">
        <v>0.51006711409395977</v>
      </c>
      <c r="O3905">
        <v>6.3148193419127214E-3</v>
      </c>
      <c r="P3905">
        <v>1.003310137969305</v>
      </c>
      <c r="Q3905">
        <v>0.31734880636551049</v>
      </c>
      <c r="R3905">
        <v>148</v>
      </c>
      <c r="S3905">
        <v>0</v>
      </c>
      <c r="T3905">
        <v>-0.59993142553246159</v>
      </c>
      <c r="U3905">
        <v>53</v>
      </c>
      <c r="V3905">
        <v>3008</v>
      </c>
      <c r="W3905">
        <v>149</v>
      </c>
    </row>
    <row r="3906" spans="1:23">
      <c r="A3906" t="s">
        <v>471</v>
      </c>
      <c r="B3906" t="str">
        <f t="shared" si="60"/>
        <v>CN_BOND_10Y_historical_new_low_3_1</v>
      </c>
      <c r="C3906" t="s">
        <v>449</v>
      </c>
      <c r="D3906" t="s">
        <v>339</v>
      </c>
      <c r="E3906">
        <v>3</v>
      </c>
      <c r="F3906">
        <v>1</v>
      </c>
      <c r="G3906">
        <v>-1</v>
      </c>
      <c r="H3906" t="s">
        <v>330</v>
      </c>
      <c r="I3906" t="s">
        <v>331</v>
      </c>
      <c r="K3906">
        <v>-0.54943403257760293</v>
      </c>
      <c r="L3906">
        <v>-6.4609281650913286E-2</v>
      </c>
      <c r="M3906">
        <v>-0.27503600057801669</v>
      </c>
      <c r="N3906">
        <v>0.48993288590604028</v>
      </c>
      <c r="O3906">
        <v>-2.5700072800188441E-3</v>
      </c>
      <c r="P3906">
        <v>-0.42484568593071093</v>
      </c>
      <c r="Q3906">
        <v>0.67156617873149416</v>
      </c>
      <c r="R3906">
        <v>148</v>
      </c>
      <c r="S3906">
        <v>0</v>
      </c>
      <c r="T3906">
        <v>-0.77251818124814164</v>
      </c>
      <c r="U3906">
        <v>47</v>
      </c>
      <c r="V3906">
        <v>3008</v>
      </c>
      <c r="W3906">
        <v>149</v>
      </c>
    </row>
    <row r="3907" spans="1:23">
      <c r="A3907" t="s">
        <v>471</v>
      </c>
      <c r="B3907" t="str">
        <f t="shared" ref="B3907:B3970" si="61">C3907&amp;"_"&amp;D3907&amp;"_"&amp;E3907&amp;"_"&amp;F3907</f>
        <v>CN_BOND_10Y_historical_new_low_3_-1</v>
      </c>
      <c r="C3907" t="s">
        <v>449</v>
      </c>
      <c r="D3907" t="s">
        <v>339</v>
      </c>
      <c r="E3907">
        <v>3</v>
      </c>
      <c r="F3907">
        <v>-1</v>
      </c>
      <c r="G3907">
        <v>-1</v>
      </c>
      <c r="H3907" t="s">
        <v>330</v>
      </c>
      <c r="I3907" t="s">
        <v>331</v>
      </c>
      <c r="K3907">
        <v>0.14818661763302329</v>
      </c>
      <c r="L3907">
        <v>1.1643839839764469E-2</v>
      </c>
      <c r="M3907">
        <v>4.9566796891550427E-2</v>
      </c>
      <c r="N3907">
        <v>0.49664429530201343</v>
      </c>
      <c r="O3907">
        <v>3.766863962704009E-3</v>
      </c>
      <c r="P3907">
        <v>0.60005326322351216</v>
      </c>
      <c r="Q3907">
        <v>0.54938838977769699</v>
      </c>
      <c r="R3907">
        <v>148</v>
      </c>
      <c r="S3907">
        <v>0</v>
      </c>
      <c r="T3907">
        <v>-0.63574122067309513</v>
      </c>
      <c r="U3907">
        <v>47</v>
      </c>
      <c r="V3907">
        <v>3008</v>
      </c>
      <c r="W3907">
        <v>149</v>
      </c>
    </row>
    <row r="3908" spans="1:23">
      <c r="A3908" t="s">
        <v>471</v>
      </c>
      <c r="B3908" t="str">
        <f t="shared" si="61"/>
        <v>TERM_SPREAD_historical_new_low_3_1</v>
      </c>
      <c r="C3908" t="s">
        <v>450</v>
      </c>
      <c r="D3908" t="s">
        <v>339</v>
      </c>
      <c r="E3908">
        <v>3</v>
      </c>
      <c r="F3908">
        <v>1</v>
      </c>
      <c r="G3908">
        <v>1</v>
      </c>
      <c r="H3908" t="s">
        <v>330</v>
      </c>
      <c r="I3908" t="s">
        <v>331</v>
      </c>
      <c r="K3908">
        <v>0.17762255657781181</v>
      </c>
      <c r="L3908">
        <v>1.379151174568061E-2</v>
      </c>
      <c r="M3908">
        <v>5.8709604231166237E-2</v>
      </c>
      <c r="N3908">
        <v>0.53691275167785235</v>
      </c>
      <c r="O3908">
        <v>3.8556058472300619E-3</v>
      </c>
      <c r="P3908">
        <v>0.62822414573170415</v>
      </c>
      <c r="Q3908">
        <v>0.53082535838009082</v>
      </c>
      <c r="R3908">
        <v>148</v>
      </c>
      <c r="S3908">
        <v>0</v>
      </c>
      <c r="T3908">
        <v>-0.50313081707468044</v>
      </c>
      <c r="U3908">
        <v>42</v>
      </c>
      <c r="V3908">
        <v>3008</v>
      </c>
      <c r="W3908">
        <v>149</v>
      </c>
    </row>
    <row r="3909" spans="1:23">
      <c r="A3909" t="s">
        <v>471</v>
      </c>
      <c r="B3909" t="str">
        <f t="shared" si="61"/>
        <v>TERM_SPREAD_historical_new_low_3_-1</v>
      </c>
      <c r="C3909" t="s">
        <v>450</v>
      </c>
      <c r="D3909" t="s">
        <v>339</v>
      </c>
      <c r="E3909">
        <v>3</v>
      </c>
      <c r="F3909">
        <v>-1</v>
      </c>
      <c r="G3909">
        <v>1</v>
      </c>
      <c r="H3909" t="s">
        <v>330</v>
      </c>
      <c r="I3909" t="s">
        <v>331</v>
      </c>
      <c r="K3909">
        <v>-0.56069641222001187</v>
      </c>
      <c r="L3909">
        <v>-6.659086498789879E-2</v>
      </c>
      <c r="M3909">
        <v>-0.28347315370086201</v>
      </c>
      <c r="N3909">
        <v>0.44966442953020141</v>
      </c>
      <c r="O3909">
        <v>-2.7786478472381269E-3</v>
      </c>
      <c r="P3909">
        <v>-0.45878602872880597</v>
      </c>
      <c r="Q3909">
        <v>0.64706086885175274</v>
      </c>
      <c r="R3909">
        <v>148</v>
      </c>
      <c r="S3909">
        <v>0</v>
      </c>
      <c r="T3909">
        <v>-0.78705676031569338</v>
      </c>
      <c r="U3909">
        <v>42</v>
      </c>
      <c r="V3909">
        <v>3008</v>
      </c>
      <c r="W3909">
        <v>149</v>
      </c>
    </row>
    <row r="3910" spans="1:23">
      <c r="A3910" t="s">
        <v>471</v>
      </c>
      <c r="B3910" t="str">
        <f t="shared" si="61"/>
        <v>US_BOND_5Y_historical_new_low_3_1</v>
      </c>
      <c r="C3910" t="s">
        <v>338</v>
      </c>
      <c r="D3910" t="s">
        <v>339</v>
      </c>
      <c r="E3910">
        <v>3</v>
      </c>
      <c r="F3910">
        <v>1</v>
      </c>
      <c r="G3910">
        <v>1</v>
      </c>
      <c r="H3910" t="s">
        <v>330</v>
      </c>
      <c r="I3910" t="s">
        <v>331</v>
      </c>
      <c r="K3910">
        <v>0.88554028643710359</v>
      </c>
      <c r="L3910">
        <v>5.456918041892389E-2</v>
      </c>
      <c r="M3910">
        <v>0.23233760728443931</v>
      </c>
      <c r="N3910">
        <v>0.55704697986577179</v>
      </c>
      <c r="O3910">
        <v>6.9559044211654018E-3</v>
      </c>
      <c r="P3910">
        <v>1.156332813780145</v>
      </c>
      <c r="Q3910">
        <v>0.2494081818879948</v>
      </c>
      <c r="R3910">
        <v>148</v>
      </c>
      <c r="S3910">
        <v>0</v>
      </c>
      <c r="T3910">
        <v>-0.48124317589064652</v>
      </c>
      <c r="U3910">
        <v>42</v>
      </c>
      <c r="V3910">
        <v>3008</v>
      </c>
      <c r="W3910">
        <v>149</v>
      </c>
    </row>
    <row r="3911" spans="1:23">
      <c r="A3911" t="s">
        <v>471</v>
      </c>
      <c r="B3911" t="str">
        <f t="shared" si="61"/>
        <v>US_BOND_5Y_historical_new_low_3_-1</v>
      </c>
      <c r="C3911" t="s">
        <v>338</v>
      </c>
      <c r="D3911" t="s">
        <v>339</v>
      </c>
      <c r="E3911">
        <v>3</v>
      </c>
      <c r="F3911">
        <v>-1</v>
      </c>
      <c r="G3911">
        <v>1</v>
      </c>
      <c r="H3911" t="s">
        <v>330</v>
      </c>
      <c r="I3911" t="s">
        <v>331</v>
      </c>
      <c r="K3911">
        <v>-0.72563099400394071</v>
      </c>
      <c r="L3911">
        <v>-0.1026835644056672</v>
      </c>
      <c r="M3911">
        <v>-0.43719281613357219</v>
      </c>
      <c r="N3911">
        <v>0.42281879194630873</v>
      </c>
      <c r="O3911">
        <v>-5.9293882570786386E-3</v>
      </c>
      <c r="P3911">
        <v>-0.97377629348074612</v>
      </c>
      <c r="Q3911">
        <v>0.33175650411498397</v>
      </c>
      <c r="R3911">
        <v>148</v>
      </c>
      <c r="S3911">
        <v>0</v>
      </c>
      <c r="T3911">
        <v>-0.83923171943858077</v>
      </c>
      <c r="U3911">
        <v>42</v>
      </c>
      <c r="V3911">
        <v>3008</v>
      </c>
      <c r="W3911">
        <v>149</v>
      </c>
    </row>
    <row r="3912" spans="1:23">
      <c r="A3912" t="s">
        <v>471</v>
      </c>
      <c r="B3912" t="str">
        <f t="shared" si="61"/>
        <v>US_BOND_10Y_historical_new_low_3_1</v>
      </c>
      <c r="C3912" t="s">
        <v>336</v>
      </c>
      <c r="D3912" t="s">
        <v>339</v>
      </c>
      <c r="E3912">
        <v>3</v>
      </c>
      <c r="F3912">
        <v>1</v>
      </c>
      <c r="G3912">
        <v>1</v>
      </c>
      <c r="H3912" t="s">
        <v>330</v>
      </c>
      <c r="I3912" t="s">
        <v>331</v>
      </c>
      <c r="K3912">
        <v>0.54194428020188035</v>
      </c>
      <c r="L3912">
        <v>3.6945076320559878E-2</v>
      </c>
      <c r="M3912">
        <v>0.15728618880701109</v>
      </c>
      <c r="N3912">
        <v>0.53020134228187921</v>
      </c>
      <c r="O3912">
        <v>5.8720363760353554E-3</v>
      </c>
      <c r="P3912">
        <v>0.92575110686677964</v>
      </c>
      <c r="Q3912">
        <v>0.35608241387154838</v>
      </c>
      <c r="R3912">
        <v>148</v>
      </c>
      <c r="S3912">
        <v>0</v>
      </c>
      <c r="T3912">
        <v>-0.58933265946505542</v>
      </c>
      <c r="U3912">
        <v>50</v>
      </c>
      <c r="V3912">
        <v>3008</v>
      </c>
      <c r="W3912">
        <v>149</v>
      </c>
    </row>
    <row r="3913" spans="1:23">
      <c r="A3913" t="s">
        <v>471</v>
      </c>
      <c r="B3913" t="str">
        <f t="shared" si="61"/>
        <v>US_BOND_10Y_historical_new_low_3_-1</v>
      </c>
      <c r="C3913" t="s">
        <v>336</v>
      </c>
      <c r="D3913" t="s">
        <v>339</v>
      </c>
      <c r="E3913">
        <v>3</v>
      </c>
      <c r="F3913">
        <v>-1</v>
      </c>
      <c r="G3913">
        <v>1</v>
      </c>
      <c r="H3913" t="s">
        <v>330</v>
      </c>
      <c r="I3913" t="s">
        <v>331</v>
      </c>
      <c r="K3913">
        <v>-0.66449253659960894</v>
      </c>
      <c r="L3913">
        <v>-8.7432613674310322E-2</v>
      </c>
      <c r="M3913">
        <v>-0.37222666595535209</v>
      </c>
      <c r="N3913">
        <v>0.4563758389261745</v>
      </c>
      <c r="O3913">
        <v>-4.3325001056146121E-3</v>
      </c>
      <c r="P3913">
        <v>-0.68302547618656728</v>
      </c>
      <c r="Q3913">
        <v>0.49565854826856698</v>
      </c>
      <c r="R3913">
        <v>148</v>
      </c>
      <c r="S3913">
        <v>0</v>
      </c>
      <c r="T3913">
        <v>-0.84199748600527202</v>
      </c>
      <c r="U3913">
        <v>50</v>
      </c>
      <c r="V3913">
        <v>3008</v>
      </c>
      <c r="W3913">
        <v>149</v>
      </c>
    </row>
    <row r="3914" spans="1:23">
      <c r="A3914" t="s">
        <v>471</v>
      </c>
      <c r="B3914" t="str">
        <f t="shared" si="61"/>
        <v>CNY_INDEX_historical_new_low_3_1</v>
      </c>
      <c r="C3914" t="s">
        <v>388</v>
      </c>
      <c r="D3914" t="s">
        <v>339</v>
      </c>
      <c r="E3914">
        <v>3</v>
      </c>
      <c r="F3914">
        <v>1</v>
      </c>
      <c r="G3914">
        <v>-1</v>
      </c>
      <c r="H3914" t="s">
        <v>451</v>
      </c>
      <c r="I3914" t="s">
        <v>331</v>
      </c>
      <c r="K3914">
        <v>0.30268348181291138</v>
      </c>
      <c r="L3914">
        <v>3.0457058420354292E-2</v>
      </c>
      <c r="M3914">
        <v>0.139046441109481</v>
      </c>
      <c r="N3914">
        <v>0.53636363636363638</v>
      </c>
      <c r="O3914">
        <v>4.5968416534781318E-3</v>
      </c>
      <c r="P3914">
        <v>0.72485161503700946</v>
      </c>
      <c r="Q3914">
        <v>0.47009623499156528</v>
      </c>
      <c r="R3914">
        <v>109</v>
      </c>
      <c r="S3914">
        <v>0</v>
      </c>
      <c r="T3914">
        <v>-0.6588025267761729</v>
      </c>
      <c r="U3914">
        <v>33</v>
      </c>
      <c r="V3914">
        <v>2221</v>
      </c>
      <c r="W3914">
        <v>110</v>
      </c>
    </row>
    <row r="3915" spans="1:23">
      <c r="A3915" t="s">
        <v>471</v>
      </c>
      <c r="B3915" t="str">
        <f t="shared" si="61"/>
        <v>CNY_INDEX_historical_new_low_3_-1</v>
      </c>
      <c r="C3915" t="s">
        <v>388</v>
      </c>
      <c r="D3915" t="s">
        <v>339</v>
      </c>
      <c r="E3915">
        <v>3</v>
      </c>
      <c r="F3915">
        <v>-1</v>
      </c>
      <c r="G3915">
        <v>-1</v>
      </c>
      <c r="H3915" t="s">
        <v>451</v>
      </c>
      <c r="I3915" t="s">
        <v>331</v>
      </c>
      <c r="K3915">
        <v>-0.49721053412944788</v>
      </c>
      <c r="L3915">
        <v>-7.504936072170254E-2</v>
      </c>
      <c r="M3915">
        <v>-0.34262489738406671</v>
      </c>
      <c r="N3915">
        <v>0.45454545454545447</v>
      </c>
      <c r="O3915">
        <v>-3.9934199735240008E-3</v>
      </c>
      <c r="P3915">
        <v>-0.62165067793652573</v>
      </c>
      <c r="Q3915">
        <v>0.53546962965708178</v>
      </c>
      <c r="R3915">
        <v>109</v>
      </c>
      <c r="S3915">
        <v>0</v>
      </c>
      <c r="T3915">
        <v>-0.78081189636249126</v>
      </c>
      <c r="U3915">
        <v>33</v>
      </c>
      <c r="V3915">
        <v>2221</v>
      </c>
      <c r="W3915">
        <v>110</v>
      </c>
    </row>
    <row r="3916" spans="1:23">
      <c r="A3916" t="s">
        <v>471</v>
      </c>
      <c r="B3916" t="str">
        <f t="shared" si="61"/>
        <v>USD_INDEX_historical_new_low_3_1</v>
      </c>
      <c r="C3916" t="s">
        <v>452</v>
      </c>
      <c r="D3916" t="s">
        <v>339</v>
      </c>
      <c r="E3916">
        <v>3</v>
      </c>
      <c r="F3916">
        <v>1</v>
      </c>
      <c r="G3916">
        <v>1</v>
      </c>
      <c r="H3916" t="s">
        <v>330</v>
      </c>
      <c r="I3916" t="s">
        <v>331</v>
      </c>
      <c r="K3916">
        <v>3.2618902851839771E-2</v>
      </c>
      <c r="L3916">
        <v>2.6926966856590791E-3</v>
      </c>
      <c r="M3916">
        <v>1.1462312588084099E-2</v>
      </c>
      <c r="N3916">
        <v>0.56375838926174493</v>
      </c>
      <c r="O3916">
        <v>3.1005442153804971E-3</v>
      </c>
      <c r="P3916">
        <v>0.49924900866312799</v>
      </c>
      <c r="Q3916">
        <v>0.61834529074582978</v>
      </c>
      <c r="R3916">
        <v>148</v>
      </c>
      <c r="S3916">
        <v>0</v>
      </c>
      <c r="T3916">
        <v>-0.65955262500478795</v>
      </c>
      <c r="U3916">
        <v>46</v>
      </c>
      <c r="V3916">
        <v>3008</v>
      </c>
      <c r="W3916">
        <v>149</v>
      </c>
    </row>
    <row r="3917" spans="1:23">
      <c r="A3917" t="s">
        <v>471</v>
      </c>
      <c r="B3917" t="str">
        <f t="shared" si="61"/>
        <v>USD_INDEX_historical_new_low_3_-1</v>
      </c>
      <c r="C3917" t="s">
        <v>452</v>
      </c>
      <c r="D3917" t="s">
        <v>339</v>
      </c>
      <c r="E3917">
        <v>3</v>
      </c>
      <c r="F3917">
        <v>-1</v>
      </c>
      <c r="G3917">
        <v>1</v>
      </c>
      <c r="H3917" t="s">
        <v>330</v>
      </c>
      <c r="I3917" t="s">
        <v>331</v>
      </c>
      <c r="K3917">
        <v>-0.4990079953731984</v>
      </c>
      <c r="L3917">
        <v>-5.6258950335406732E-2</v>
      </c>
      <c r="M3917">
        <v>-0.23948396343945871</v>
      </c>
      <c r="N3917">
        <v>0.42953020134228193</v>
      </c>
      <c r="O3917">
        <v>-1.73318451150521E-3</v>
      </c>
      <c r="P3917">
        <v>-0.27472578982117268</v>
      </c>
      <c r="Q3917">
        <v>0.78391003806972503</v>
      </c>
      <c r="R3917">
        <v>148</v>
      </c>
      <c r="S3917">
        <v>0</v>
      </c>
      <c r="T3917">
        <v>-0.69906469619212042</v>
      </c>
      <c r="U3917">
        <v>46</v>
      </c>
      <c r="V3917">
        <v>3008</v>
      </c>
      <c r="W3917">
        <v>149</v>
      </c>
    </row>
    <row r="3918" spans="1:23">
      <c r="A3918" t="s">
        <v>471</v>
      </c>
      <c r="B3918" t="str">
        <f t="shared" si="61"/>
        <v>DR007_historical_new_low_3_1</v>
      </c>
      <c r="C3918" t="s">
        <v>387</v>
      </c>
      <c r="D3918" t="s">
        <v>339</v>
      </c>
      <c r="E3918">
        <v>3</v>
      </c>
      <c r="F3918">
        <v>1</v>
      </c>
      <c r="G3918">
        <v>1</v>
      </c>
      <c r="H3918" t="s">
        <v>330</v>
      </c>
      <c r="I3918" t="s">
        <v>331</v>
      </c>
      <c r="K3918">
        <v>-0.8633315696389996</v>
      </c>
      <c r="L3918">
        <v>-0.153573552785364</v>
      </c>
      <c r="M3918">
        <v>-0.6541684268896748</v>
      </c>
      <c r="N3918">
        <v>0.48993288590604028</v>
      </c>
      <c r="O3918">
        <v>-1.0464572750350599E-2</v>
      </c>
      <c r="P3918">
        <v>-1.7278154986805481</v>
      </c>
      <c r="Q3918">
        <v>8.6107214589352471E-2</v>
      </c>
      <c r="R3918">
        <v>148</v>
      </c>
      <c r="S3918">
        <v>0</v>
      </c>
      <c r="T3918">
        <v>-0.93190353299946271</v>
      </c>
      <c r="U3918">
        <v>46</v>
      </c>
      <c r="V3918">
        <v>3008</v>
      </c>
      <c r="W3918">
        <v>149</v>
      </c>
    </row>
    <row r="3919" spans="1:23">
      <c r="A3919" t="s">
        <v>471</v>
      </c>
      <c r="B3919" t="str">
        <f t="shared" si="61"/>
        <v>DR007_historical_new_low_3_-1</v>
      </c>
      <c r="C3919" t="s">
        <v>387</v>
      </c>
      <c r="D3919" t="s">
        <v>339</v>
      </c>
      <c r="E3919">
        <v>3</v>
      </c>
      <c r="F3919">
        <v>-1</v>
      </c>
      <c r="G3919">
        <v>1</v>
      </c>
      <c r="H3919" t="s">
        <v>330</v>
      </c>
      <c r="I3919" t="s">
        <v>331</v>
      </c>
      <c r="K3919">
        <v>2.785320522001852</v>
      </c>
      <c r="L3919">
        <v>0.1179734059292559</v>
      </c>
      <c r="M3919">
        <v>0.502524529594091</v>
      </c>
      <c r="N3919">
        <v>0.50335570469798663</v>
      </c>
      <c r="O3919">
        <v>1.183035614369069E-2</v>
      </c>
      <c r="P3919">
        <v>1.8682783650945209</v>
      </c>
      <c r="Q3919">
        <v>6.3700156558471832E-2</v>
      </c>
      <c r="R3919">
        <v>148</v>
      </c>
      <c r="S3919">
        <v>0</v>
      </c>
      <c r="T3919">
        <v>-0.63947842742422845</v>
      </c>
      <c r="U3919">
        <v>46</v>
      </c>
      <c r="V3919">
        <v>3008</v>
      </c>
      <c r="W3919">
        <v>149</v>
      </c>
    </row>
    <row r="3920" spans="1:23">
      <c r="A3920" t="s">
        <v>471</v>
      </c>
      <c r="B3920" t="str">
        <f t="shared" si="61"/>
        <v>CREDIT_SPREAD_historical_new_low_3_1</v>
      </c>
      <c r="C3920" t="s">
        <v>453</v>
      </c>
      <c r="D3920" t="s">
        <v>339</v>
      </c>
      <c r="E3920">
        <v>3</v>
      </c>
      <c r="F3920">
        <v>1</v>
      </c>
      <c r="G3920">
        <v>1</v>
      </c>
      <c r="H3920" t="s">
        <v>330</v>
      </c>
      <c r="I3920" t="s">
        <v>331</v>
      </c>
      <c r="K3920">
        <v>1.984956447580656</v>
      </c>
      <c r="L3920">
        <v>9.5944821106631606E-2</v>
      </c>
      <c r="M3920">
        <v>0.4086143700754673</v>
      </c>
      <c r="N3920">
        <v>0.52348993288590606</v>
      </c>
      <c r="O3920">
        <v>1.022983803535381E-2</v>
      </c>
      <c r="P3920">
        <v>1.623352868913825</v>
      </c>
      <c r="Q3920">
        <v>0.1066420645399357</v>
      </c>
      <c r="R3920">
        <v>148</v>
      </c>
      <c r="S3920">
        <v>0</v>
      </c>
      <c r="T3920">
        <v>-0.50349231193803612</v>
      </c>
      <c r="U3920">
        <v>57</v>
      </c>
      <c r="V3920">
        <v>3008</v>
      </c>
      <c r="W3920">
        <v>149</v>
      </c>
    </row>
    <row r="3921" spans="1:23">
      <c r="A3921" t="s">
        <v>471</v>
      </c>
      <c r="B3921" t="str">
        <f t="shared" si="61"/>
        <v>CREDIT_SPREAD_historical_new_low_3_-1</v>
      </c>
      <c r="C3921" t="s">
        <v>453</v>
      </c>
      <c r="D3921" t="s">
        <v>339</v>
      </c>
      <c r="E3921">
        <v>3</v>
      </c>
      <c r="F3921">
        <v>-1</v>
      </c>
      <c r="G3921">
        <v>1</v>
      </c>
      <c r="H3921" t="s">
        <v>330</v>
      </c>
      <c r="I3921" t="s">
        <v>331</v>
      </c>
      <c r="K3921">
        <v>-0.82668631075854448</v>
      </c>
      <c r="L3921">
        <v>-0.13656030866076249</v>
      </c>
      <c r="M3921">
        <v>-0.58158954133348206</v>
      </c>
      <c r="N3921">
        <v>0.46979865771812079</v>
      </c>
      <c r="O3921">
        <v>-8.8277214775740031E-3</v>
      </c>
      <c r="P3921">
        <v>-1.4334068699383109</v>
      </c>
      <c r="Q3921">
        <v>0.15385076814699281</v>
      </c>
      <c r="R3921">
        <v>148</v>
      </c>
      <c r="S3921">
        <v>0</v>
      </c>
      <c r="T3921">
        <v>-0.92095505929842458</v>
      </c>
      <c r="U3921">
        <v>57</v>
      </c>
      <c r="V3921">
        <v>3008</v>
      </c>
      <c r="W3921">
        <v>149</v>
      </c>
    </row>
    <row r="3922" spans="1:23">
      <c r="A3922" t="s">
        <v>471</v>
      </c>
      <c r="B3922" t="str">
        <f t="shared" si="61"/>
        <v>electricity_yoy_historical_new_low_6_1</v>
      </c>
      <c r="C3922" t="s">
        <v>435</v>
      </c>
      <c r="D3922" t="s">
        <v>339</v>
      </c>
      <c r="E3922">
        <v>6</v>
      </c>
      <c r="F3922">
        <v>1</v>
      </c>
      <c r="G3922">
        <v>-1</v>
      </c>
      <c r="H3922" t="s">
        <v>330</v>
      </c>
      <c r="I3922" t="s">
        <v>331</v>
      </c>
      <c r="K3922">
        <v>-0.68975165182586728</v>
      </c>
      <c r="L3922">
        <v>-9.3397002964819453E-2</v>
      </c>
      <c r="M3922">
        <v>-0.39763193005840519</v>
      </c>
      <c r="N3922">
        <v>0.42953020134228193</v>
      </c>
      <c r="O3922">
        <v>-4.8775096022458794E-3</v>
      </c>
      <c r="P3922">
        <v>-0.76512274632007304</v>
      </c>
      <c r="Q3922">
        <v>0.4454168095936778</v>
      </c>
      <c r="R3922">
        <v>148</v>
      </c>
      <c r="S3922">
        <v>0</v>
      </c>
      <c r="T3922">
        <v>-0.85712035528592467</v>
      </c>
      <c r="U3922">
        <v>39</v>
      </c>
      <c r="V3922">
        <v>3008</v>
      </c>
      <c r="W3922">
        <v>149</v>
      </c>
    </row>
    <row r="3923" spans="1:23">
      <c r="A3923" t="s">
        <v>471</v>
      </c>
      <c r="B3923" t="str">
        <f t="shared" si="61"/>
        <v>electricity_yoy_historical_new_low_6_-1</v>
      </c>
      <c r="C3923" t="s">
        <v>435</v>
      </c>
      <c r="D3923" t="s">
        <v>339</v>
      </c>
      <c r="E3923">
        <v>6</v>
      </c>
      <c r="F3923">
        <v>-1</v>
      </c>
      <c r="G3923">
        <v>-1</v>
      </c>
      <c r="H3923" t="s">
        <v>330</v>
      </c>
      <c r="I3923" t="s">
        <v>331</v>
      </c>
      <c r="K3923">
        <v>0.66748289620194456</v>
      </c>
      <c r="L3923">
        <v>4.3766964322560442E-2</v>
      </c>
      <c r="M3923">
        <v>0.1863351279369472</v>
      </c>
      <c r="N3923">
        <v>0.55033557046979864</v>
      </c>
      <c r="O3923">
        <v>6.4195799564329536E-3</v>
      </c>
      <c r="P3923">
        <v>1.018179126971666</v>
      </c>
      <c r="Q3923">
        <v>0.31025437193590732</v>
      </c>
      <c r="R3923">
        <v>148</v>
      </c>
      <c r="S3923">
        <v>0</v>
      </c>
      <c r="T3923">
        <v>-0.62022731811932641</v>
      </c>
      <c r="U3923">
        <v>39</v>
      </c>
      <c r="V3923">
        <v>3008</v>
      </c>
      <c r="W3923">
        <v>149</v>
      </c>
    </row>
    <row r="3924" spans="1:23">
      <c r="A3924" t="s">
        <v>471</v>
      </c>
      <c r="B3924" t="str">
        <f t="shared" si="61"/>
        <v>electricity_ytd_yoy_historical_new_low_6_1</v>
      </c>
      <c r="C3924" t="s">
        <v>436</v>
      </c>
      <c r="D3924" t="s">
        <v>339</v>
      </c>
      <c r="E3924">
        <v>6</v>
      </c>
      <c r="F3924">
        <v>1</v>
      </c>
      <c r="G3924">
        <v>-1</v>
      </c>
      <c r="H3924" t="s">
        <v>330</v>
      </c>
      <c r="I3924" t="s">
        <v>331</v>
      </c>
      <c r="K3924">
        <v>-0.68944101925026813</v>
      </c>
      <c r="L3924">
        <v>-9.3320991647550811E-2</v>
      </c>
      <c r="M3924">
        <v>-0.39730780528912579</v>
      </c>
      <c r="N3924">
        <v>0.46308724832214759</v>
      </c>
      <c r="O3924">
        <v>-5.0585710367157923E-3</v>
      </c>
      <c r="P3924">
        <v>-0.82768155906626195</v>
      </c>
      <c r="Q3924">
        <v>0.40918347044099401</v>
      </c>
      <c r="R3924">
        <v>148</v>
      </c>
      <c r="S3924">
        <v>0</v>
      </c>
      <c r="T3924">
        <v>-0.83261340955137952</v>
      </c>
      <c r="U3924">
        <v>33</v>
      </c>
      <c r="V3924">
        <v>3008</v>
      </c>
      <c r="W3924">
        <v>149</v>
      </c>
    </row>
    <row r="3925" spans="1:23">
      <c r="A3925" t="s">
        <v>471</v>
      </c>
      <c r="B3925" t="str">
        <f t="shared" si="61"/>
        <v>electricity_ytd_yoy_historical_new_low_6_-1</v>
      </c>
      <c r="C3925" t="s">
        <v>436</v>
      </c>
      <c r="D3925" t="s">
        <v>339</v>
      </c>
      <c r="E3925">
        <v>6</v>
      </c>
      <c r="F3925">
        <v>-1</v>
      </c>
      <c r="G3925">
        <v>-1</v>
      </c>
      <c r="H3925" t="s">
        <v>330</v>
      </c>
      <c r="I3925" t="s">
        <v>331</v>
      </c>
      <c r="K3925">
        <v>0.66581501815326316</v>
      </c>
      <c r="L3925">
        <v>4.3679460254253399E-2</v>
      </c>
      <c r="M3925">
        <v>0.18596234548571131</v>
      </c>
      <c r="N3925">
        <v>0.51677852348993292</v>
      </c>
      <c r="O3925">
        <v>6.2039872221408684E-3</v>
      </c>
      <c r="P3925">
        <v>1.01074809235624</v>
      </c>
      <c r="Q3925">
        <v>0.31378661283724413</v>
      </c>
      <c r="R3925">
        <v>148</v>
      </c>
      <c r="S3925">
        <v>0</v>
      </c>
      <c r="T3925">
        <v>-0.62550729834931973</v>
      </c>
      <c r="U3925">
        <v>33</v>
      </c>
      <c r="V3925">
        <v>3008</v>
      </c>
      <c r="W3925">
        <v>149</v>
      </c>
    </row>
    <row r="3926" spans="1:23">
      <c r="A3926" t="s">
        <v>471</v>
      </c>
      <c r="B3926" t="str">
        <f t="shared" si="61"/>
        <v>industrial_value_added_yoy_historical_new_low_6_1</v>
      </c>
      <c r="C3926" t="s">
        <v>437</v>
      </c>
      <c r="D3926" t="s">
        <v>339</v>
      </c>
      <c r="E3926">
        <v>6</v>
      </c>
      <c r="F3926">
        <v>1</v>
      </c>
      <c r="G3926">
        <v>-1</v>
      </c>
      <c r="H3926" t="s">
        <v>330</v>
      </c>
      <c r="I3926" t="s">
        <v>331</v>
      </c>
      <c r="K3926">
        <v>-5.0261534888952242E-2</v>
      </c>
      <c r="L3926">
        <v>-4.3109256192822576E-3</v>
      </c>
      <c r="M3926">
        <v>-1.8350570753101959E-2</v>
      </c>
      <c r="N3926">
        <v>0.51677852348993292</v>
      </c>
      <c r="O3926">
        <v>2.4024379741348148E-3</v>
      </c>
      <c r="P3926">
        <v>0.39096994205429958</v>
      </c>
      <c r="Q3926">
        <v>0.69638169985452603</v>
      </c>
      <c r="R3926">
        <v>148</v>
      </c>
      <c r="S3926">
        <v>0</v>
      </c>
      <c r="T3926">
        <v>-0.67190462871602152</v>
      </c>
      <c r="U3926">
        <v>35</v>
      </c>
      <c r="V3926">
        <v>3008</v>
      </c>
      <c r="W3926">
        <v>149</v>
      </c>
    </row>
    <row r="3927" spans="1:23">
      <c r="A3927" t="s">
        <v>471</v>
      </c>
      <c r="B3927" t="str">
        <f t="shared" si="61"/>
        <v>industrial_value_added_yoy_historical_new_low_6_-1</v>
      </c>
      <c r="C3927" t="s">
        <v>437</v>
      </c>
      <c r="D3927" t="s">
        <v>339</v>
      </c>
      <c r="E3927">
        <v>6</v>
      </c>
      <c r="F3927">
        <v>-1</v>
      </c>
      <c r="G3927">
        <v>-1</v>
      </c>
      <c r="H3927" t="s">
        <v>330</v>
      </c>
      <c r="I3927" t="s">
        <v>331</v>
      </c>
      <c r="K3927">
        <v>-0.45528813124907752</v>
      </c>
      <c r="L3927">
        <v>-4.9620727585367397E-2</v>
      </c>
      <c r="M3927">
        <v>-0.21122347096475461</v>
      </c>
      <c r="N3927">
        <v>0.46979865771812079</v>
      </c>
      <c r="O3927">
        <v>-1.3376775589948799E-3</v>
      </c>
      <c r="P3927">
        <v>-0.22127081763029011</v>
      </c>
      <c r="Q3927">
        <v>0.82518656180965932</v>
      </c>
      <c r="R3927">
        <v>148</v>
      </c>
      <c r="S3927">
        <v>0</v>
      </c>
      <c r="T3927">
        <v>-0.76867339832535642</v>
      </c>
      <c r="U3927">
        <v>35</v>
      </c>
      <c r="V3927">
        <v>3008</v>
      </c>
      <c r="W3927">
        <v>149</v>
      </c>
    </row>
    <row r="3928" spans="1:23">
      <c r="A3928" t="s">
        <v>471</v>
      </c>
      <c r="B3928" t="str">
        <f t="shared" si="61"/>
        <v>fixedasset_investment_yoy_historical_new_low_6_1</v>
      </c>
      <c r="C3928" t="s">
        <v>344</v>
      </c>
      <c r="D3928" t="s">
        <v>339</v>
      </c>
      <c r="E3928">
        <v>6</v>
      </c>
      <c r="F3928">
        <v>1</v>
      </c>
      <c r="G3928">
        <v>1</v>
      </c>
      <c r="H3928" t="s">
        <v>330</v>
      </c>
      <c r="I3928" t="s">
        <v>331</v>
      </c>
      <c r="K3928">
        <v>0.62962296552775587</v>
      </c>
      <c r="L3928">
        <v>4.176062434843697E-2</v>
      </c>
      <c r="M3928">
        <v>0.17779150369520819</v>
      </c>
      <c r="N3928">
        <v>0.52348993288590606</v>
      </c>
      <c r="O3928">
        <v>6.0124528873705249E-3</v>
      </c>
      <c r="P3928">
        <v>0.98608240103593026</v>
      </c>
      <c r="Q3928">
        <v>0.32570200602805338</v>
      </c>
      <c r="R3928">
        <v>148</v>
      </c>
      <c r="S3928">
        <v>0</v>
      </c>
      <c r="T3928">
        <v>-0.58998891873803538</v>
      </c>
      <c r="U3928">
        <v>39</v>
      </c>
      <c r="V3928">
        <v>3008</v>
      </c>
      <c r="W3928">
        <v>149</v>
      </c>
    </row>
    <row r="3929" spans="1:23">
      <c r="A3929" t="s">
        <v>471</v>
      </c>
      <c r="B3929" t="str">
        <f t="shared" si="61"/>
        <v>fixedasset_investment_yoy_historical_new_low_6_-1</v>
      </c>
      <c r="C3929" t="s">
        <v>344</v>
      </c>
      <c r="D3929" t="s">
        <v>339</v>
      </c>
      <c r="E3929">
        <v>6</v>
      </c>
      <c r="F3929">
        <v>-1</v>
      </c>
      <c r="G3929">
        <v>1</v>
      </c>
      <c r="H3929" t="s">
        <v>330</v>
      </c>
      <c r="I3929" t="s">
        <v>331</v>
      </c>
      <c r="K3929">
        <v>-0.68254386131105171</v>
      </c>
      <c r="L3929">
        <v>-9.1650964776104238E-2</v>
      </c>
      <c r="M3929">
        <v>-0.39019442589511988</v>
      </c>
      <c r="N3929">
        <v>0.46979865771812079</v>
      </c>
      <c r="O3929">
        <v>-5.0099041127528747E-3</v>
      </c>
      <c r="P3929">
        <v>-0.83631532034899969</v>
      </c>
      <c r="Q3929">
        <v>0.40432578608852632</v>
      </c>
      <c r="R3929">
        <v>148</v>
      </c>
      <c r="S3929">
        <v>0</v>
      </c>
      <c r="T3929">
        <v>-0.80175476789226241</v>
      </c>
      <c r="U3929">
        <v>39</v>
      </c>
      <c r="V3929">
        <v>3008</v>
      </c>
      <c r="W3929">
        <v>149</v>
      </c>
    </row>
    <row r="3930" spans="1:23">
      <c r="A3930" t="s">
        <v>471</v>
      </c>
      <c r="B3930" t="str">
        <f t="shared" si="61"/>
        <v>fixedasset_investment_ytd_yoy_historical_new_low_6_1</v>
      </c>
      <c r="C3930" t="s">
        <v>390</v>
      </c>
      <c r="D3930" t="s">
        <v>339</v>
      </c>
      <c r="E3930">
        <v>6</v>
      </c>
      <c r="F3930">
        <v>1</v>
      </c>
      <c r="G3930">
        <v>-1</v>
      </c>
      <c r="H3930" t="s">
        <v>330</v>
      </c>
      <c r="I3930" t="s">
        <v>331</v>
      </c>
      <c r="K3930">
        <v>-0.77187634095440272</v>
      </c>
      <c r="L3930">
        <v>-0.11645292167892909</v>
      </c>
      <c r="M3930">
        <v>-0.49586709359379882</v>
      </c>
      <c r="N3930">
        <v>0.46979865771812079</v>
      </c>
      <c r="O3930">
        <v>-7.1666112415923926E-3</v>
      </c>
      <c r="P3930">
        <v>-1.193911128514098</v>
      </c>
      <c r="Q3930">
        <v>0.23442285283154279</v>
      </c>
      <c r="R3930">
        <v>148</v>
      </c>
      <c r="S3930">
        <v>0</v>
      </c>
      <c r="T3930">
        <v>-0.8316793840847625</v>
      </c>
      <c r="U3930">
        <v>37</v>
      </c>
      <c r="V3930">
        <v>3008</v>
      </c>
      <c r="W3930">
        <v>149</v>
      </c>
    </row>
    <row r="3931" spans="1:23">
      <c r="A3931" t="s">
        <v>471</v>
      </c>
      <c r="B3931" t="str">
        <f t="shared" si="61"/>
        <v>fixedasset_investment_ytd_yoy_historical_new_low_6_-1</v>
      </c>
      <c r="C3931" t="s">
        <v>390</v>
      </c>
      <c r="D3931" t="s">
        <v>339</v>
      </c>
      <c r="E3931">
        <v>6</v>
      </c>
      <c r="F3931">
        <v>-1</v>
      </c>
      <c r="G3931">
        <v>-1</v>
      </c>
      <c r="H3931" t="s">
        <v>330</v>
      </c>
      <c r="I3931" t="s">
        <v>331</v>
      </c>
      <c r="K3931">
        <v>1.267777995143722</v>
      </c>
      <c r="L3931">
        <v>7.1003777024859049E-2</v>
      </c>
      <c r="M3931">
        <v>0.3023405170079953</v>
      </c>
      <c r="N3931">
        <v>0.50335570469798663</v>
      </c>
      <c r="O3931">
        <v>8.2622580475608543E-3</v>
      </c>
      <c r="P3931">
        <v>1.341992680523473</v>
      </c>
      <c r="Q3931">
        <v>0.18165355385281021</v>
      </c>
      <c r="R3931">
        <v>148</v>
      </c>
      <c r="S3931">
        <v>0</v>
      </c>
      <c r="T3931">
        <v>-0.51252235923340772</v>
      </c>
      <c r="U3931">
        <v>37</v>
      </c>
      <c r="V3931">
        <v>3008</v>
      </c>
      <c r="W3931">
        <v>149</v>
      </c>
    </row>
    <row r="3932" spans="1:23">
      <c r="A3932" t="s">
        <v>471</v>
      </c>
      <c r="B3932" t="str">
        <f t="shared" si="61"/>
        <v>pmi_manufacturing_historical_new_low_6_1</v>
      </c>
      <c r="C3932" t="s">
        <v>347</v>
      </c>
      <c r="D3932" t="s">
        <v>339</v>
      </c>
      <c r="E3932">
        <v>6</v>
      </c>
      <c r="F3932">
        <v>1</v>
      </c>
      <c r="G3932">
        <v>1</v>
      </c>
      <c r="H3932" t="s">
        <v>330</v>
      </c>
      <c r="I3932" t="s">
        <v>331</v>
      </c>
      <c r="K3932">
        <v>0.50852774566900183</v>
      </c>
      <c r="L3932">
        <v>3.5043465360008241E-2</v>
      </c>
      <c r="M3932">
        <v>0.14918933339293591</v>
      </c>
      <c r="N3932">
        <v>0.5436241610738255</v>
      </c>
      <c r="O3932">
        <v>5.6125314066878124E-3</v>
      </c>
      <c r="P3932">
        <v>0.8998395915750439</v>
      </c>
      <c r="Q3932">
        <v>0.36966741412202908</v>
      </c>
      <c r="R3932">
        <v>148</v>
      </c>
      <c r="S3932">
        <v>0</v>
      </c>
      <c r="T3932">
        <v>-0.61861974535905606</v>
      </c>
      <c r="U3932">
        <v>29</v>
      </c>
      <c r="V3932">
        <v>3008</v>
      </c>
      <c r="W3932">
        <v>149</v>
      </c>
    </row>
    <row r="3933" spans="1:23">
      <c r="A3933" t="s">
        <v>471</v>
      </c>
      <c r="B3933" t="str">
        <f t="shared" si="61"/>
        <v>pmi_manufacturing_historical_new_low_6_-1</v>
      </c>
      <c r="C3933" t="s">
        <v>347</v>
      </c>
      <c r="D3933" t="s">
        <v>339</v>
      </c>
      <c r="E3933">
        <v>6</v>
      </c>
      <c r="F3933">
        <v>-1</v>
      </c>
      <c r="G3933">
        <v>1</v>
      </c>
      <c r="H3933" t="s">
        <v>330</v>
      </c>
      <c r="I3933" t="s">
        <v>331</v>
      </c>
      <c r="K3933">
        <v>-0.65706045802568169</v>
      </c>
      <c r="L3933">
        <v>-8.5756019210254886E-2</v>
      </c>
      <c r="M3933">
        <v>-0.36508613543140539</v>
      </c>
      <c r="N3933">
        <v>0.44295302013422821</v>
      </c>
      <c r="O3933">
        <v>-4.32927234741613E-3</v>
      </c>
      <c r="P3933">
        <v>-0.70123897024747583</v>
      </c>
      <c r="Q3933">
        <v>0.48425502205746412</v>
      </c>
      <c r="R3933">
        <v>148</v>
      </c>
      <c r="S3933">
        <v>0</v>
      </c>
      <c r="T3933">
        <v>-0.86139835920057783</v>
      </c>
      <c r="U3933">
        <v>29</v>
      </c>
      <c r="V3933">
        <v>3008</v>
      </c>
      <c r="W3933">
        <v>149</v>
      </c>
    </row>
    <row r="3934" spans="1:23">
      <c r="A3934" t="s">
        <v>471</v>
      </c>
      <c r="B3934" t="str">
        <f t="shared" si="61"/>
        <v>pmi_manufacturing_neworder_historical_new_low_6_1</v>
      </c>
      <c r="C3934" t="s">
        <v>424</v>
      </c>
      <c r="D3934" t="s">
        <v>339</v>
      </c>
      <c r="E3934">
        <v>6</v>
      </c>
      <c r="F3934">
        <v>1</v>
      </c>
      <c r="G3934">
        <v>1</v>
      </c>
      <c r="H3934" t="s">
        <v>330</v>
      </c>
      <c r="I3934" t="s">
        <v>331</v>
      </c>
      <c r="K3934">
        <v>0.76197546305264607</v>
      </c>
      <c r="L3934">
        <v>4.8598013188649647E-2</v>
      </c>
      <c r="M3934">
        <v>0.20690791212048809</v>
      </c>
      <c r="N3934">
        <v>0.56375838926174493</v>
      </c>
      <c r="O3934">
        <v>6.6787329086004082E-3</v>
      </c>
      <c r="P3934">
        <v>1.070215855604721</v>
      </c>
      <c r="Q3934">
        <v>0.28626441923043489</v>
      </c>
      <c r="R3934">
        <v>148</v>
      </c>
      <c r="S3934">
        <v>0</v>
      </c>
      <c r="T3934">
        <v>-0.61861974535905606</v>
      </c>
      <c r="U3934">
        <v>29</v>
      </c>
      <c r="V3934">
        <v>3008</v>
      </c>
      <c r="W3934">
        <v>149</v>
      </c>
    </row>
    <row r="3935" spans="1:23">
      <c r="A3935" t="s">
        <v>471</v>
      </c>
      <c r="B3935" t="str">
        <f t="shared" si="61"/>
        <v>pmi_manufacturing_neworder_historical_new_low_6_-1</v>
      </c>
      <c r="C3935" t="s">
        <v>424</v>
      </c>
      <c r="D3935" t="s">
        <v>339</v>
      </c>
      <c r="E3935">
        <v>6</v>
      </c>
      <c r="F3935">
        <v>-1</v>
      </c>
      <c r="G3935">
        <v>1</v>
      </c>
      <c r="H3935" t="s">
        <v>330</v>
      </c>
      <c r="I3935" t="s">
        <v>331</v>
      </c>
      <c r="K3935">
        <v>-0.70638988737165243</v>
      </c>
      <c r="L3935">
        <v>-9.7573859420518105E-2</v>
      </c>
      <c r="M3935">
        <v>-0.41542446296863489</v>
      </c>
      <c r="N3935">
        <v>0.42281879194630873</v>
      </c>
      <c r="O3935">
        <v>-5.3470759563363527E-3</v>
      </c>
      <c r="P3935">
        <v>-0.86102227291332123</v>
      </c>
      <c r="Q3935">
        <v>0.39061854786478228</v>
      </c>
      <c r="R3935">
        <v>148</v>
      </c>
      <c r="S3935">
        <v>0</v>
      </c>
      <c r="T3935">
        <v>-0.89893056577429309</v>
      </c>
      <c r="U3935">
        <v>29</v>
      </c>
      <c r="V3935">
        <v>3008</v>
      </c>
      <c r="W3935">
        <v>149</v>
      </c>
    </row>
    <row r="3936" spans="1:23">
      <c r="A3936" t="s">
        <v>471</v>
      </c>
      <c r="B3936" t="str">
        <f t="shared" si="61"/>
        <v>pmi_nonmanufacturing_historical_new_low_6_1</v>
      </c>
      <c r="C3936" t="s">
        <v>342</v>
      </c>
      <c r="D3936" t="s">
        <v>339</v>
      </c>
      <c r="E3936">
        <v>6</v>
      </c>
      <c r="F3936">
        <v>1</v>
      </c>
      <c r="G3936">
        <v>-1</v>
      </c>
      <c r="H3936" t="s">
        <v>330</v>
      </c>
      <c r="I3936" t="s">
        <v>331</v>
      </c>
      <c r="K3936">
        <v>-0.81041952532007022</v>
      </c>
      <c r="L3936">
        <v>-0.1300465656890385</v>
      </c>
      <c r="M3936">
        <v>-0.55381478324977407</v>
      </c>
      <c r="N3936">
        <v>0.4563758389261745</v>
      </c>
      <c r="O3936">
        <v>-8.2437125719695033E-3</v>
      </c>
      <c r="P3936">
        <v>-1.3387036957467029</v>
      </c>
      <c r="Q3936">
        <v>0.1827198674921772</v>
      </c>
      <c r="R3936">
        <v>148</v>
      </c>
      <c r="S3936">
        <v>0</v>
      </c>
      <c r="T3936">
        <v>-0.94339890664566295</v>
      </c>
      <c r="U3936">
        <v>43</v>
      </c>
      <c r="V3936">
        <v>3008</v>
      </c>
      <c r="W3936">
        <v>149</v>
      </c>
    </row>
    <row r="3937" spans="1:23">
      <c r="A3937" t="s">
        <v>471</v>
      </c>
      <c r="B3937" t="str">
        <f t="shared" si="61"/>
        <v>pmi_nonmanufacturing_historical_new_low_6_-1</v>
      </c>
      <c r="C3937" t="s">
        <v>342</v>
      </c>
      <c r="D3937" t="s">
        <v>339</v>
      </c>
      <c r="E3937">
        <v>6</v>
      </c>
      <c r="F3937">
        <v>-1</v>
      </c>
      <c r="G3937">
        <v>-1</v>
      </c>
      <c r="H3937" t="s">
        <v>330</v>
      </c>
      <c r="I3937" t="s">
        <v>331</v>
      </c>
      <c r="K3937">
        <v>1.728834892035654</v>
      </c>
      <c r="L3937">
        <v>8.7738976294334581E-2</v>
      </c>
      <c r="M3937">
        <v>0.37364417800307709</v>
      </c>
      <c r="N3937">
        <v>0.52348993288590606</v>
      </c>
      <c r="O3937">
        <v>9.6853545100096909E-3</v>
      </c>
      <c r="P3937">
        <v>1.5220155134187789</v>
      </c>
      <c r="Q3937">
        <v>0.13013893203047949</v>
      </c>
      <c r="R3937">
        <v>148</v>
      </c>
      <c r="S3937">
        <v>0</v>
      </c>
      <c r="T3937">
        <v>-0.76993858390869996</v>
      </c>
      <c r="U3937">
        <v>43</v>
      </c>
      <c r="V3937">
        <v>3008</v>
      </c>
      <c r="W3937">
        <v>149</v>
      </c>
    </row>
    <row r="3938" spans="1:23">
      <c r="A3938" t="s">
        <v>471</v>
      </c>
      <c r="B3938" t="str">
        <f t="shared" si="61"/>
        <v>export_yoy_historical_new_low_6_1</v>
      </c>
      <c r="C3938" t="s">
        <v>438</v>
      </c>
      <c r="D3938" t="s">
        <v>339</v>
      </c>
      <c r="E3938">
        <v>6</v>
      </c>
      <c r="F3938">
        <v>1</v>
      </c>
      <c r="G3938">
        <v>-1</v>
      </c>
      <c r="H3938" t="s">
        <v>330</v>
      </c>
      <c r="I3938" t="s">
        <v>331</v>
      </c>
      <c r="K3938">
        <v>-2.2031231674699558E-2</v>
      </c>
      <c r="L3938">
        <v>-1.8645962479745259E-3</v>
      </c>
      <c r="M3938">
        <v>-7.9371707718816527E-3</v>
      </c>
      <c r="N3938">
        <v>0.48322147651006708</v>
      </c>
      <c r="O3938">
        <v>2.67770549349701E-3</v>
      </c>
      <c r="P3938">
        <v>0.42731506455380153</v>
      </c>
      <c r="Q3938">
        <v>0.66977090726289579</v>
      </c>
      <c r="R3938">
        <v>148</v>
      </c>
      <c r="S3938">
        <v>0</v>
      </c>
      <c r="T3938">
        <v>-0.67022855401152992</v>
      </c>
      <c r="U3938">
        <v>39</v>
      </c>
      <c r="V3938">
        <v>3008</v>
      </c>
      <c r="W3938">
        <v>149</v>
      </c>
    </row>
    <row r="3939" spans="1:23">
      <c r="A3939" t="s">
        <v>471</v>
      </c>
      <c r="B3939" t="str">
        <f t="shared" si="61"/>
        <v>export_yoy_historical_new_low_6_-1</v>
      </c>
      <c r="C3939" t="s">
        <v>438</v>
      </c>
      <c r="D3939" t="s">
        <v>339</v>
      </c>
      <c r="E3939">
        <v>6</v>
      </c>
      <c r="F3939">
        <v>-1</v>
      </c>
      <c r="G3939">
        <v>-1</v>
      </c>
      <c r="H3939" t="s">
        <v>330</v>
      </c>
      <c r="I3939" t="s">
        <v>331</v>
      </c>
      <c r="K3939">
        <v>-0.47101192705655842</v>
      </c>
      <c r="L3939">
        <v>-5.1950011487381431E-2</v>
      </c>
      <c r="M3939">
        <v>-0.22113962377885971</v>
      </c>
      <c r="N3939">
        <v>0.49664429530201343</v>
      </c>
      <c r="O3939">
        <v>-1.45777890378888E-3</v>
      </c>
      <c r="P3939">
        <v>-0.23903140927161659</v>
      </c>
      <c r="Q3939">
        <v>0.81141191024171433</v>
      </c>
      <c r="R3939">
        <v>148</v>
      </c>
      <c r="S3939">
        <v>0</v>
      </c>
      <c r="T3939">
        <v>-0.77260775699401762</v>
      </c>
      <c r="U3939">
        <v>39</v>
      </c>
      <c r="V3939">
        <v>3008</v>
      </c>
      <c r="W3939">
        <v>149</v>
      </c>
    </row>
    <row r="3940" spans="1:23">
      <c r="A3940" t="s">
        <v>471</v>
      </c>
      <c r="B3940" t="str">
        <f t="shared" si="61"/>
        <v>trade_balance_yoy_historical_new_low_6_1</v>
      </c>
      <c r="C3940" t="s">
        <v>439</v>
      </c>
      <c r="D3940" t="s">
        <v>339</v>
      </c>
      <c r="E3940">
        <v>6</v>
      </c>
      <c r="F3940">
        <v>1</v>
      </c>
      <c r="G3940">
        <v>1</v>
      </c>
      <c r="H3940" t="s">
        <v>330</v>
      </c>
      <c r="I3940" t="s">
        <v>331</v>
      </c>
      <c r="K3940">
        <v>-0.20815705369030299</v>
      </c>
      <c r="L3940">
        <v>-1.936288830076616E-2</v>
      </c>
      <c r="M3940">
        <v>-8.2421729103866845E-2</v>
      </c>
      <c r="N3940">
        <v>0.50335570469798663</v>
      </c>
      <c r="O3940">
        <v>1.2167815725884659E-3</v>
      </c>
      <c r="P3940">
        <v>0.19820424507307741</v>
      </c>
      <c r="Q3940">
        <v>0.84315725749302872</v>
      </c>
      <c r="R3940">
        <v>148</v>
      </c>
      <c r="S3940">
        <v>0</v>
      </c>
      <c r="T3940">
        <v>-0.55401163551685617</v>
      </c>
      <c r="U3940">
        <v>37</v>
      </c>
      <c r="V3940">
        <v>3008</v>
      </c>
      <c r="W3940">
        <v>149</v>
      </c>
    </row>
    <row r="3941" spans="1:23">
      <c r="A3941" t="s">
        <v>471</v>
      </c>
      <c r="B3941" t="str">
        <f t="shared" si="61"/>
        <v>trade_balance_yoy_historical_new_low_6_-1</v>
      </c>
      <c r="C3941" t="s">
        <v>439</v>
      </c>
      <c r="D3941" t="s">
        <v>339</v>
      </c>
      <c r="E3941">
        <v>6</v>
      </c>
      <c r="F3941">
        <v>-1</v>
      </c>
      <c r="G3941">
        <v>1</v>
      </c>
      <c r="H3941" t="s">
        <v>330</v>
      </c>
      <c r="I3941" t="s">
        <v>331</v>
      </c>
      <c r="K3941">
        <v>-0.34667118452433299</v>
      </c>
      <c r="L3941">
        <v>-3.5033197528653533E-2</v>
      </c>
      <c r="M3941">
        <v>-0.14912530979351291</v>
      </c>
      <c r="N3941">
        <v>0.47651006711409388</v>
      </c>
      <c r="O3941">
        <v>-8.3913197137266954E-5</v>
      </c>
      <c r="P3941">
        <v>-1.368838436305818E-2</v>
      </c>
      <c r="Q3941">
        <v>0.98909702543076139</v>
      </c>
      <c r="R3941">
        <v>148</v>
      </c>
      <c r="S3941">
        <v>0</v>
      </c>
      <c r="T3941">
        <v>-0.67852355985501822</v>
      </c>
      <c r="U3941">
        <v>37</v>
      </c>
      <c r="V3941">
        <v>3008</v>
      </c>
      <c r="W3941">
        <v>149</v>
      </c>
    </row>
    <row r="3942" spans="1:23">
      <c r="A3942" t="s">
        <v>471</v>
      </c>
      <c r="B3942" t="str">
        <f t="shared" si="61"/>
        <v>CPI_historical_new_low_6_1</v>
      </c>
      <c r="C3942" t="s">
        <v>386</v>
      </c>
      <c r="D3942" t="s">
        <v>339</v>
      </c>
      <c r="E3942">
        <v>6</v>
      </c>
      <c r="F3942">
        <v>1</v>
      </c>
      <c r="G3942">
        <v>-1</v>
      </c>
      <c r="H3942" t="s">
        <v>330</v>
      </c>
      <c r="I3942" t="s">
        <v>331</v>
      </c>
      <c r="K3942">
        <v>-0.66157783142326498</v>
      </c>
      <c r="L3942">
        <v>-8.6771071092326291E-2</v>
      </c>
      <c r="M3942">
        <v>-0.36940919185278059</v>
      </c>
      <c r="N3942">
        <v>0.44966442953020141</v>
      </c>
      <c r="O3942">
        <v>-4.5351405741542597E-3</v>
      </c>
      <c r="P3942">
        <v>-0.74805073907100395</v>
      </c>
      <c r="Q3942">
        <v>0.45561657464087468</v>
      </c>
      <c r="R3942">
        <v>148</v>
      </c>
      <c r="S3942">
        <v>0</v>
      </c>
      <c r="T3942">
        <v>-0.81038159372734386</v>
      </c>
      <c r="U3942">
        <v>34</v>
      </c>
      <c r="V3942">
        <v>3008</v>
      </c>
      <c r="W3942">
        <v>149</v>
      </c>
    </row>
    <row r="3943" spans="1:23">
      <c r="A3943" t="s">
        <v>471</v>
      </c>
      <c r="B3943" t="str">
        <f t="shared" si="61"/>
        <v>CPI_historical_new_low_6_-1</v>
      </c>
      <c r="C3943" t="s">
        <v>386</v>
      </c>
      <c r="D3943" t="s">
        <v>339</v>
      </c>
      <c r="E3943">
        <v>6</v>
      </c>
      <c r="F3943">
        <v>-1</v>
      </c>
      <c r="G3943">
        <v>-1</v>
      </c>
      <c r="H3943" t="s">
        <v>330</v>
      </c>
      <c r="I3943" t="s">
        <v>331</v>
      </c>
      <c r="K3943">
        <v>0.52866408347587113</v>
      </c>
      <c r="L3943">
        <v>3.6193913822909041E-2</v>
      </c>
      <c r="M3943">
        <v>0.15408781160582491</v>
      </c>
      <c r="N3943">
        <v>0.53020134228187921</v>
      </c>
      <c r="O3943">
        <v>5.5747132439120106E-3</v>
      </c>
      <c r="P3943">
        <v>0.91771333013659884</v>
      </c>
      <c r="Q3943">
        <v>0.36026207035672042</v>
      </c>
      <c r="R3943">
        <v>148</v>
      </c>
      <c r="S3943">
        <v>0</v>
      </c>
      <c r="T3943">
        <v>-0.63087788700596414</v>
      </c>
      <c r="U3943">
        <v>34</v>
      </c>
      <c r="V3943">
        <v>3008</v>
      </c>
      <c r="W3943">
        <v>149</v>
      </c>
    </row>
    <row r="3944" spans="1:23">
      <c r="A3944" t="s">
        <v>471</v>
      </c>
      <c r="B3944" t="str">
        <f t="shared" si="61"/>
        <v>core_CPI_historical_new_low_6_1</v>
      </c>
      <c r="C3944" t="s">
        <v>440</v>
      </c>
      <c r="D3944" t="s">
        <v>339</v>
      </c>
      <c r="E3944">
        <v>6</v>
      </c>
      <c r="F3944">
        <v>1</v>
      </c>
      <c r="G3944">
        <v>-1</v>
      </c>
      <c r="H3944" t="s">
        <v>330</v>
      </c>
      <c r="I3944" t="s">
        <v>331</v>
      </c>
      <c r="K3944">
        <v>-0.59701719134686893</v>
      </c>
      <c r="L3944">
        <v>-7.3314754546926708E-2</v>
      </c>
      <c r="M3944">
        <v>-0.3121034685686887</v>
      </c>
      <c r="N3944">
        <v>0.48322147651006708</v>
      </c>
      <c r="O3944">
        <v>-3.3009039701018218E-3</v>
      </c>
      <c r="P3944">
        <v>-0.54156743745311631</v>
      </c>
      <c r="Q3944">
        <v>0.58893086867163091</v>
      </c>
      <c r="R3944">
        <v>148</v>
      </c>
      <c r="S3944">
        <v>0</v>
      </c>
      <c r="T3944">
        <v>-0.72867607886190189</v>
      </c>
      <c r="U3944">
        <v>41</v>
      </c>
      <c r="V3944">
        <v>3008</v>
      </c>
      <c r="W3944">
        <v>149</v>
      </c>
    </row>
    <row r="3945" spans="1:23">
      <c r="A3945" t="s">
        <v>471</v>
      </c>
      <c r="B3945" t="str">
        <f t="shared" si="61"/>
        <v>core_CPI_historical_new_low_6_-1</v>
      </c>
      <c r="C3945" t="s">
        <v>440</v>
      </c>
      <c r="D3945" t="s">
        <v>339</v>
      </c>
      <c r="E3945">
        <v>6</v>
      </c>
      <c r="F3945">
        <v>-1</v>
      </c>
      <c r="G3945">
        <v>-1</v>
      </c>
      <c r="H3945" t="s">
        <v>330</v>
      </c>
      <c r="I3945" t="s">
        <v>331</v>
      </c>
      <c r="K3945">
        <v>0.28376149812528118</v>
      </c>
      <c r="L3945">
        <v>2.1147431346542959E-2</v>
      </c>
      <c r="M3945">
        <v>9.0025353223404422E-2</v>
      </c>
      <c r="N3945">
        <v>0.50335570469798663</v>
      </c>
      <c r="O3945">
        <v>4.4447464867173776E-3</v>
      </c>
      <c r="P3945">
        <v>0.72054841605018038</v>
      </c>
      <c r="Q3945">
        <v>0.4723239346279885</v>
      </c>
      <c r="R3945">
        <v>148</v>
      </c>
      <c r="S3945">
        <v>0</v>
      </c>
      <c r="T3945">
        <v>-0.66917081322780392</v>
      </c>
      <c r="U3945">
        <v>41</v>
      </c>
      <c r="V3945">
        <v>3008</v>
      </c>
      <c r="W3945">
        <v>149</v>
      </c>
    </row>
    <row r="3946" spans="1:23">
      <c r="A3946" t="s">
        <v>471</v>
      </c>
      <c r="B3946" t="str">
        <f t="shared" si="61"/>
        <v>PPI_historical_new_low_6_1</v>
      </c>
      <c r="C3946" t="s">
        <v>421</v>
      </c>
      <c r="D3946" t="s">
        <v>339</v>
      </c>
      <c r="E3946">
        <v>6</v>
      </c>
      <c r="F3946">
        <v>1</v>
      </c>
      <c r="G3946">
        <v>1</v>
      </c>
      <c r="H3946" t="s">
        <v>330</v>
      </c>
      <c r="I3946" t="s">
        <v>331</v>
      </c>
      <c r="K3946">
        <v>-5.8599486518698403E-2</v>
      </c>
      <c r="L3946">
        <v>-5.0462090512698454E-3</v>
      </c>
      <c r="M3946">
        <v>-2.1480469252353539E-2</v>
      </c>
      <c r="N3946">
        <v>0.51006711409395977</v>
      </c>
      <c r="O3946">
        <v>2.313878305462713E-3</v>
      </c>
      <c r="P3946">
        <v>0.38313836306987131</v>
      </c>
      <c r="Q3946">
        <v>0.70216692920834034</v>
      </c>
      <c r="R3946">
        <v>148</v>
      </c>
      <c r="S3946">
        <v>0</v>
      </c>
      <c r="T3946">
        <v>-0.53194806897406832</v>
      </c>
      <c r="U3946">
        <v>23</v>
      </c>
      <c r="V3946">
        <v>3008</v>
      </c>
      <c r="W3946">
        <v>149</v>
      </c>
    </row>
    <row r="3947" spans="1:23">
      <c r="A3947" t="s">
        <v>471</v>
      </c>
      <c r="B3947" t="str">
        <f t="shared" si="61"/>
        <v>PPI_historical_new_low_6_-1</v>
      </c>
      <c r="C3947" t="s">
        <v>421</v>
      </c>
      <c r="D3947" t="s">
        <v>339</v>
      </c>
      <c r="E3947">
        <v>6</v>
      </c>
      <c r="F3947">
        <v>-1</v>
      </c>
      <c r="G3947">
        <v>1</v>
      </c>
      <c r="H3947" t="s">
        <v>330</v>
      </c>
      <c r="I3947" t="s">
        <v>331</v>
      </c>
      <c r="K3947">
        <v>-0.45046363715888288</v>
      </c>
      <c r="L3947">
        <v>-4.8918385286188859E-2</v>
      </c>
      <c r="M3947">
        <v>-0.20823351952696831</v>
      </c>
      <c r="N3947">
        <v>0.47651006711409388</v>
      </c>
      <c r="O3947">
        <v>-1.2733210854356759E-3</v>
      </c>
      <c r="P3947">
        <v>-0.20787841883752259</v>
      </c>
      <c r="Q3947">
        <v>0.835609682869772</v>
      </c>
      <c r="R3947">
        <v>148</v>
      </c>
      <c r="S3947">
        <v>0</v>
      </c>
      <c r="T3947">
        <v>-0.75419355723402126</v>
      </c>
      <c r="U3947">
        <v>23</v>
      </c>
      <c r="V3947">
        <v>3008</v>
      </c>
      <c r="W3947">
        <v>149</v>
      </c>
    </row>
    <row r="3948" spans="1:23">
      <c r="A3948" t="s">
        <v>471</v>
      </c>
      <c r="B3948" t="str">
        <f t="shared" si="61"/>
        <v>CPI_PPI_historical_new_low_6_1</v>
      </c>
      <c r="C3948" t="s">
        <v>345</v>
      </c>
      <c r="D3948" t="s">
        <v>339</v>
      </c>
      <c r="E3948">
        <v>6</v>
      </c>
      <c r="F3948">
        <v>1</v>
      </c>
      <c r="G3948">
        <v>-1</v>
      </c>
      <c r="H3948" t="s">
        <v>330</v>
      </c>
      <c r="I3948" t="s">
        <v>331</v>
      </c>
      <c r="K3948">
        <v>-0.37209992734020281</v>
      </c>
      <c r="L3948">
        <v>-3.8237240046904097E-2</v>
      </c>
      <c r="M3948">
        <v>-0.16276427582325859</v>
      </c>
      <c r="N3948">
        <v>0.47651006711409388</v>
      </c>
      <c r="O3948">
        <v>-3.0634157286239371E-4</v>
      </c>
      <c r="P3948">
        <v>-4.9445812865497478E-2</v>
      </c>
      <c r="Q3948">
        <v>0.96063068577491473</v>
      </c>
      <c r="R3948">
        <v>148</v>
      </c>
      <c r="S3948">
        <v>0</v>
      </c>
      <c r="T3948">
        <v>-0.68543390094587275</v>
      </c>
      <c r="U3948">
        <v>21</v>
      </c>
      <c r="V3948">
        <v>3008</v>
      </c>
      <c r="W3948">
        <v>149</v>
      </c>
    </row>
    <row r="3949" spans="1:23">
      <c r="A3949" t="s">
        <v>471</v>
      </c>
      <c r="B3949" t="str">
        <f t="shared" si="61"/>
        <v>CPI_PPI_historical_new_low_6_-1</v>
      </c>
      <c r="C3949" t="s">
        <v>345</v>
      </c>
      <c r="D3949" t="s">
        <v>339</v>
      </c>
      <c r="E3949">
        <v>6</v>
      </c>
      <c r="F3949">
        <v>-1</v>
      </c>
      <c r="G3949">
        <v>-1</v>
      </c>
      <c r="H3949" t="s">
        <v>330</v>
      </c>
      <c r="I3949" t="s">
        <v>331</v>
      </c>
      <c r="K3949">
        <v>-0.17608894045219889</v>
      </c>
      <c r="L3949">
        <v>-1.6095967255692841E-2</v>
      </c>
      <c r="M3949">
        <v>-6.8515626411165251E-2</v>
      </c>
      <c r="N3949">
        <v>0.51006711409395977</v>
      </c>
      <c r="O3949">
        <v>1.479122527356548E-3</v>
      </c>
      <c r="P3949">
        <v>0.24178844848119671</v>
      </c>
      <c r="Q3949">
        <v>0.80927878431026756</v>
      </c>
      <c r="R3949">
        <v>148</v>
      </c>
      <c r="S3949">
        <v>0</v>
      </c>
      <c r="T3949">
        <v>-0.66319762329392717</v>
      </c>
      <c r="U3949">
        <v>21</v>
      </c>
      <c r="V3949">
        <v>3008</v>
      </c>
      <c r="W3949">
        <v>149</v>
      </c>
    </row>
    <row r="3950" spans="1:23">
      <c r="A3950" t="s">
        <v>471</v>
      </c>
      <c r="B3950" t="str">
        <f t="shared" si="61"/>
        <v>core_CPI_PPI_historical_new_low_6_1</v>
      </c>
      <c r="C3950" t="s">
        <v>420</v>
      </c>
      <c r="D3950" t="s">
        <v>339</v>
      </c>
      <c r="E3950">
        <v>6</v>
      </c>
      <c r="F3950">
        <v>1</v>
      </c>
      <c r="G3950">
        <v>-1</v>
      </c>
      <c r="H3950" t="s">
        <v>330</v>
      </c>
      <c r="I3950" t="s">
        <v>331</v>
      </c>
      <c r="K3950">
        <v>-0.38248671978997001</v>
      </c>
      <c r="L3950">
        <v>-3.9580299548556019E-2</v>
      </c>
      <c r="M3950">
        <v>-0.16848150016919031</v>
      </c>
      <c r="N3950">
        <v>0.50335570469798663</v>
      </c>
      <c r="O3950">
        <v>-3.8586598446604828E-4</v>
      </c>
      <c r="P3950">
        <v>-6.2269329173740701E-2</v>
      </c>
      <c r="Q3950">
        <v>0.95043236849999846</v>
      </c>
      <c r="R3950">
        <v>148</v>
      </c>
      <c r="S3950">
        <v>0</v>
      </c>
      <c r="T3950">
        <v>-0.8640890145999427</v>
      </c>
      <c r="U3950">
        <v>23</v>
      </c>
      <c r="V3950">
        <v>3008</v>
      </c>
      <c r="W3950">
        <v>149</v>
      </c>
    </row>
    <row r="3951" spans="1:23">
      <c r="A3951" t="s">
        <v>471</v>
      </c>
      <c r="B3951" t="str">
        <f t="shared" si="61"/>
        <v>core_CPI_PPI_historical_new_low_6_-1</v>
      </c>
      <c r="C3951" t="s">
        <v>420</v>
      </c>
      <c r="D3951" t="s">
        <v>339</v>
      </c>
      <c r="E3951">
        <v>6</v>
      </c>
      <c r="F3951">
        <v>-1</v>
      </c>
      <c r="G3951">
        <v>-1</v>
      </c>
      <c r="H3951" t="s">
        <v>330</v>
      </c>
      <c r="I3951" t="s">
        <v>331</v>
      </c>
      <c r="K3951">
        <v>-0.1622304641297477</v>
      </c>
      <c r="L3951">
        <v>-1.472006705365669E-2</v>
      </c>
      <c r="M3951">
        <v>-6.2658923961620955E-2</v>
      </c>
      <c r="N3951">
        <v>0.48993288590604028</v>
      </c>
      <c r="O3951">
        <v>1.7018117311520271E-3</v>
      </c>
      <c r="P3951">
        <v>0.27136749468078658</v>
      </c>
      <c r="Q3951">
        <v>0.78648654047516886</v>
      </c>
      <c r="R3951">
        <v>148</v>
      </c>
      <c r="S3951">
        <v>0</v>
      </c>
      <c r="T3951">
        <v>-0.83507983309159428</v>
      </c>
      <c r="U3951">
        <v>23</v>
      </c>
      <c r="V3951">
        <v>3008</v>
      </c>
      <c r="W3951">
        <v>149</v>
      </c>
    </row>
    <row r="3952" spans="1:23">
      <c r="A3952" t="s">
        <v>471</v>
      </c>
      <c r="B3952" t="str">
        <f t="shared" si="61"/>
        <v>tot_retail_sales_yoy_historical_new_low_6_1</v>
      </c>
      <c r="C3952" t="s">
        <v>441</v>
      </c>
      <c r="D3952" t="s">
        <v>339</v>
      </c>
      <c r="E3952">
        <v>6</v>
      </c>
      <c r="F3952">
        <v>1</v>
      </c>
      <c r="G3952">
        <v>1</v>
      </c>
      <c r="H3952" t="s">
        <v>330</v>
      </c>
      <c r="I3952" t="s">
        <v>331</v>
      </c>
      <c r="K3952">
        <v>-0.54357185209371961</v>
      </c>
      <c r="L3952">
        <v>-6.3595739749467417E-2</v>
      </c>
      <c r="M3952">
        <v>-0.27072050799448838</v>
      </c>
      <c r="N3952">
        <v>0.51677852348993292</v>
      </c>
      <c r="O3952">
        <v>-2.32246945845099E-3</v>
      </c>
      <c r="P3952">
        <v>-0.37089253456317811</v>
      </c>
      <c r="Q3952">
        <v>0.71124791953669475</v>
      </c>
      <c r="R3952">
        <v>148</v>
      </c>
      <c r="S3952">
        <v>0</v>
      </c>
      <c r="T3952">
        <v>-0.85714252030331628</v>
      </c>
      <c r="U3952">
        <v>37</v>
      </c>
      <c r="V3952">
        <v>3008</v>
      </c>
      <c r="W3952">
        <v>149</v>
      </c>
    </row>
    <row r="3953" spans="1:23">
      <c r="A3953" t="s">
        <v>471</v>
      </c>
      <c r="B3953" t="str">
        <f t="shared" si="61"/>
        <v>tot_retail_sales_yoy_historical_new_low_6_-1</v>
      </c>
      <c r="C3953" t="s">
        <v>441</v>
      </c>
      <c r="D3953" t="s">
        <v>339</v>
      </c>
      <c r="E3953">
        <v>6</v>
      </c>
      <c r="F3953">
        <v>-1</v>
      </c>
      <c r="G3953">
        <v>1</v>
      </c>
      <c r="H3953" t="s">
        <v>330</v>
      </c>
      <c r="I3953" t="s">
        <v>331</v>
      </c>
      <c r="K3953">
        <v>0.13343976818339279</v>
      </c>
      <c r="L3953">
        <v>1.0548860390671381E-2</v>
      </c>
      <c r="M3953">
        <v>4.4905411195400223E-2</v>
      </c>
      <c r="N3953">
        <v>0.47651006711409388</v>
      </c>
      <c r="O3953">
        <v>3.785864267803292E-3</v>
      </c>
      <c r="P3953">
        <v>0.59517443198700326</v>
      </c>
      <c r="Q3953">
        <v>0.55263581802574879</v>
      </c>
      <c r="R3953">
        <v>148</v>
      </c>
      <c r="S3953">
        <v>0</v>
      </c>
      <c r="T3953">
        <v>-0.79458272405189001</v>
      </c>
      <c r="U3953">
        <v>37</v>
      </c>
      <c r="V3953">
        <v>3008</v>
      </c>
      <c r="W3953">
        <v>149</v>
      </c>
    </row>
    <row r="3954" spans="1:23">
      <c r="A3954" t="s">
        <v>471</v>
      </c>
      <c r="B3954" t="str">
        <f t="shared" si="61"/>
        <v>consumer_confidence_historical_new_low_6_1</v>
      </c>
      <c r="C3954" t="s">
        <v>442</v>
      </c>
      <c r="D3954" t="s">
        <v>339</v>
      </c>
      <c r="E3954">
        <v>6</v>
      </c>
      <c r="F3954">
        <v>1</v>
      </c>
      <c r="G3954">
        <v>-1</v>
      </c>
      <c r="H3954" t="s">
        <v>330</v>
      </c>
      <c r="I3954" t="s">
        <v>331</v>
      </c>
      <c r="K3954">
        <v>0.77221860221035965</v>
      </c>
      <c r="L3954">
        <v>4.9107357061263228E-2</v>
      </c>
      <c r="M3954">
        <v>0.209076863794662</v>
      </c>
      <c r="N3954">
        <v>0.53691275167785235</v>
      </c>
      <c r="O3954">
        <v>6.5152151499449588E-3</v>
      </c>
      <c r="P3954">
        <v>1.0818595801589621</v>
      </c>
      <c r="Q3954">
        <v>0.28107451309928738</v>
      </c>
      <c r="R3954">
        <v>148</v>
      </c>
      <c r="S3954">
        <v>0</v>
      </c>
      <c r="T3954">
        <v>-0.6641249829349769</v>
      </c>
      <c r="U3954">
        <v>33</v>
      </c>
      <c r="V3954">
        <v>3008</v>
      </c>
      <c r="W3954">
        <v>149</v>
      </c>
    </row>
    <row r="3955" spans="1:23">
      <c r="A3955" t="s">
        <v>471</v>
      </c>
      <c r="B3955" t="str">
        <f t="shared" si="61"/>
        <v>consumer_confidence_historical_new_low_6_-1</v>
      </c>
      <c r="C3955" t="s">
        <v>442</v>
      </c>
      <c r="D3955" t="s">
        <v>339</v>
      </c>
      <c r="E3955">
        <v>6</v>
      </c>
      <c r="F3955">
        <v>-1</v>
      </c>
      <c r="G3955">
        <v>-1</v>
      </c>
      <c r="H3955" t="s">
        <v>330</v>
      </c>
      <c r="I3955" t="s">
        <v>331</v>
      </c>
      <c r="K3955">
        <v>-0.70808690671114638</v>
      </c>
      <c r="L3955">
        <v>-9.8011989247838938E-2</v>
      </c>
      <c r="M3955">
        <v>-0.41729061697720199</v>
      </c>
      <c r="N3955">
        <v>0.4563758389261745</v>
      </c>
      <c r="O3955">
        <v>-5.5623420373245433E-3</v>
      </c>
      <c r="P3955">
        <v>-0.92593801135857479</v>
      </c>
      <c r="Q3955">
        <v>0.35598559208962099</v>
      </c>
      <c r="R3955">
        <v>148</v>
      </c>
      <c r="S3955">
        <v>0</v>
      </c>
      <c r="T3955">
        <v>-0.86525137525873297</v>
      </c>
      <c r="U3955">
        <v>33</v>
      </c>
      <c r="V3955">
        <v>3008</v>
      </c>
      <c r="W3955">
        <v>149</v>
      </c>
    </row>
    <row r="3956" spans="1:23">
      <c r="A3956" t="s">
        <v>471</v>
      </c>
      <c r="B3956" t="str">
        <f t="shared" si="61"/>
        <v>M1_historical_new_low_6_1</v>
      </c>
      <c r="C3956" t="s">
        <v>343</v>
      </c>
      <c r="D3956" t="s">
        <v>339</v>
      </c>
      <c r="E3956">
        <v>6</v>
      </c>
      <c r="F3956">
        <v>1</v>
      </c>
      <c r="G3956">
        <v>-1</v>
      </c>
      <c r="H3956" t="s">
        <v>330</v>
      </c>
      <c r="I3956" t="s">
        <v>331</v>
      </c>
      <c r="K3956">
        <v>-0.89230332862321038</v>
      </c>
      <c r="L3956">
        <v>-0.1702997867788659</v>
      </c>
      <c r="M3956">
        <v>-0.72557256112733237</v>
      </c>
      <c r="N3956">
        <v>0.42953020134228193</v>
      </c>
      <c r="O3956">
        <v>-1.207627459322577E-2</v>
      </c>
      <c r="P3956">
        <v>-1.9803215911597329</v>
      </c>
      <c r="Q3956">
        <v>4.9521413023669823E-2</v>
      </c>
      <c r="R3956">
        <v>148</v>
      </c>
      <c r="S3956">
        <v>1</v>
      </c>
      <c r="T3956">
        <v>-0.92144915016982576</v>
      </c>
      <c r="U3956">
        <v>37</v>
      </c>
      <c r="V3956">
        <v>3008</v>
      </c>
      <c r="W3956">
        <v>149</v>
      </c>
    </row>
    <row r="3957" spans="1:23">
      <c r="A3957" t="s">
        <v>471</v>
      </c>
      <c r="B3957" t="str">
        <f t="shared" si="61"/>
        <v>M1_historical_new_low_6_-1</v>
      </c>
      <c r="C3957" t="s">
        <v>343</v>
      </c>
      <c r="D3957" t="s">
        <v>339</v>
      </c>
      <c r="E3957">
        <v>6</v>
      </c>
      <c r="F3957">
        <v>-1</v>
      </c>
      <c r="G3957">
        <v>-1</v>
      </c>
      <c r="H3957" t="s">
        <v>330</v>
      </c>
      <c r="I3957" t="s">
        <v>331</v>
      </c>
      <c r="K3957">
        <v>3.8036193462778312</v>
      </c>
      <c r="L3957">
        <v>0.14051104601673761</v>
      </c>
      <c r="M3957">
        <v>0.59865582601948852</v>
      </c>
      <c r="N3957">
        <v>0.55704697986577179</v>
      </c>
      <c r="O3957">
        <v>1.3450256332434549E-2</v>
      </c>
      <c r="P3957">
        <v>2.148379007272446</v>
      </c>
      <c r="Q3957">
        <v>3.3310776298555438E-2</v>
      </c>
      <c r="R3957">
        <v>148</v>
      </c>
      <c r="S3957">
        <v>1</v>
      </c>
      <c r="T3957">
        <v>-0.54930202813437945</v>
      </c>
      <c r="U3957">
        <v>37</v>
      </c>
      <c r="V3957">
        <v>3008</v>
      </c>
      <c r="W3957">
        <v>149</v>
      </c>
    </row>
    <row r="3958" spans="1:23">
      <c r="A3958" t="s">
        <v>471</v>
      </c>
      <c r="B3958" t="str">
        <f t="shared" si="61"/>
        <v>M2_historical_new_low_6_1</v>
      </c>
      <c r="C3958" t="s">
        <v>341</v>
      </c>
      <c r="D3958" t="s">
        <v>339</v>
      </c>
      <c r="E3958">
        <v>6</v>
      </c>
      <c r="F3958">
        <v>1</v>
      </c>
      <c r="G3958">
        <v>-1</v>
      </c>
      <c r="H3958" t="s">
        <v>330</v>
      </c>
      <c r="I3958" t="s">
        <v>331</v>
      </c>
      <c r="K3958">
        <v>-0.90674459328158186</v>
      </c>
      <c r="L3958">
        <v>-0.18024741105628669</v>
      </c>
      <c r="M3958">
        <v>-0.768062982277668</v>
      </c>
      <c r="N3958">
        <v>0.42953020134228193</v>
      </c>
      <c r="O3958">
        <v>-1.319029260306908E-2</v>
      </c>
      <c r="P3958">
        <v>-2.2482431115161172</v>
      </c>
      <c r="Q3958">
        <v>2.6038152207078849E-2</v>
      </c>
      <c r="R3958">
        <v>148</v>
      </c>
      <c r="S3958">
        <v>1</v>
      </c>
      <c r="T3958">
        <v>-0.92310931516802375</v>
      </c>
      <c r="U3958">
        <v>31</v>
      </c>
      <c r="V3958">
        <v>3008</v>
      </c>
      <c r="W3958">
        <v>149</v>
      </c>
    </row>
    <row r="3959" spans="1:23">
      <c r="A3959" t="s">
        <v>471</v>
      </c>
      <c r="B3959" t="str">
        <f t="shared" si="61"/>
        <v>M2_historical_new_low_6_-1</v>
      </c>
      <c r="C3959" t="s">
        <v>341</v>
      </c>
      <c r="D3959" t="s">
        <v>339</v>
      </c>
      <c r="E3959">
        <v>6</v>
      </c>
      <c r="F3959">
        <v>-1</v>
      </c>
      <c r="G3959">
        <v>-1</v>
      </c>
      <c r="H3959" t="s">
        <v>330</v>
      </c>
      <c r="I3959" t="s">
        <v>331</v>
      </c>
      <c r="K3959">
        <v>4.5474940527292702</v>
      </c>
      <c r="L3959">
        <v>0.15435104545442371</v>
      </c>
      <c r="M3959">
        <v>0.65771443592263279</v>
      </c>
      <c r="N3959">
        <v>0.55704697986577179</v>
      </c>
      <c r="O3959">
        <v>1.4223960705048741E-2</v>
      </c>
      <c r="P3959">
        <v>2.3407661743514829</v>
      </c>
      <c r="Q3959">
        <v>2.0578888614179679E-2</v>
      </c>
      <c r="R3959">
        <v>148</v>
      </c>
      <c r="S3959">
        <v>1</v>
      </c>
      <c r="T3959">
        <v>-0.52412174012341073</v>
      </c>
      <c r="U3959">
        <v>31</v>
      </c>
      <c r="V3959">
        <v>3008</v>
      </c>
      <c r="W3959">
        <v>149</v>
      </c>
    </row>
    <row r="3960" spans="1:23">
      <c r="A3960" t="s">
        <v>471</v>
      </c>
      <c r="B3960" t="str">
        <f t="shared" si="61"/>
        <v>M2_M1_historical_new_low_6_1</v>
      </c>
      <c r="C3960" t="s">
        <v>334</v>
      </c>
      <c r="D3960" t="s">
        <v>339</v>
      </c>
      <c r="E3960">
        <v>6</v>
      </c>
      <c r="F3960">
        <v>1</v>
      </c>
      <c r="G3960">
        <v>1</v>
      </c>
      <c r="H3960" t="s">
        <v>330</v>
      </c>
      <c r="I3960" t="s">
        <v>331</v>
      </c>
      <c r="K3960">
        <v>0.6408783861597982</v>
      </c>
      <c r="L3960">
        <v>4.2361514346662472E-2</v>
      </c>
      <c r="M3960">
        <v>0.18035023635325159</v>
      </c>
      <c r="N3960">
        <v>0.52348993288590606</v>
      </c>
      <c r="O3960">
        <v>6.0929316841841948E-3</v>
      </c>
      <c r="P3960">
        <v>0.98975064894750131</v>
      </c>
      <c r="Q3960">
        <v>0.32391139011654357</v>
      </c>
      <c r="R3960">
        <v>148</v>
      </c>
      <c r="S3960">
        <v>0</v>
      </c>
      <c r="T3960">
        <v>-0.56126094775608049</v>
      </c>
      <c r="U3960">
        <v>28</v>
      </c>
      <c r="V3960">
        <v>3008</v>
      </c>
      <c r="W3960">
        <v>149</v>
      </c>
    </row>
    <row r="3961" spans="1:23">
      <c r="A3961" t="s">
        <v>471</v>
      </c>
      <c r="B3961" t="str">
        <f t="shared" si="61"/>
        <v>M2_M1_historical_new_low_6_-1</v>
      </c>
      <c r="C3961" t="s">
        <v>334</v>
      </c>
      <c r="D3961" t="s">
        <v>339</v>
      </c>
      <c r="E3961">
        <v>6</v>
      </c>
      <c r="F3961">
        <v>-1</v>
      </c>
      <c r="G3961">
        <v>1</v>
      </c>
      <c r="H3961" t="s">
        <v>330</v>
      </c>
      <c r="I3961" t="s">
        <v>331</v>
      </c>
      <c r="K3961">
        <v>-0.68472141596916036</v>
      </c>
      <c r="L3961">
        <v>-9.2174600618997515E-2</v>
      </c>
      <c r="M3961">
        <v>-0.39242485222232171</v>
      </c>
      <c r="N3961">
        <v>0.4563758389261745</v>
      </c>
      <c r="O3961">
        <v>-5.0124604095372251E-3</v>
      </c>
      <c r="P3961">
        <v>-0.83308368817905643</v>
      </c>
      <c r="Q3961">
        <v>0.40613993089075129</v>
      </c>
      <c r="R3961">
        <v>148</v>
      </c>
      <c r="S3961">
        <v>0</v>
      </c>
      <c r="T3961">
        <v>-0.83289052772409466</v>
      </c>
      <c r="U3961">
        <v>28</v>
      </c>
      <c r="V3961">
        <v>3008</v>
      </c>
      <c r="W3961">
        <v>149</v>
      </c>
    </row>
    <row r="3962" spans="1:23">
      <c r="A3962" t="s">
        <v>471</v>
      </c>
      <c r="B3962" t="str">
        <f t="shared" si="61"/>
        <v>TSF_newadded_MA12_yoy_historical_new_low_6_1</v>
      </c>
      <c r="C3962" t="s">
        <v>332</v>
      </c>
      <c r="D3962" t="s">
        <v>339</v>
      </c>
      <c r="E3962">
        <v>6</v>
      </c>
      <c r="F3962">
        <v>1</v>
      </c>
      <c r="G3962">
        <v>-1</v>
      </c>
      <c r="H3962" t="s">
        <v>330</v>
      </c>
      <c r="I3962" t="s">
        <v>331</v>
      </c>
      <c r="K3962">
        <v>-0.61102748246078897</v>
      </c>
      <c r="L3962">
        <v>-7.6057801091153676E-2</v>
      </c>
      <c r="M3962">
        <v>-0.32378416526875581</v>
      </c>
      <c r="N3962">
        <v>0.47651006711409388</v>
      </c>
      <c r="O3962">
        <v>-3.50300181314879E-3</v>
      </c>
      <c r="P3962">
        <v>-0.56661444194218369</v>
      </c>
      <c r="Q3962">
        <v>0.57183443079777674</v>
      </c>
      <c r="R3962">
        <v>148</v>
      </c>
      <c r="S3962">
        <v>0</v>
      </c>
      <c r="T3962">
        <v>-0.78379470372028592</v>
      </c>
      <c r="U3962">
        <v>21</v>
      </c>
      <c r="V3962">
        <v>3008</v>
      </c>
      <c r="W3962">
        <v>149</v>
      </c>
    </row>
    <row r="3963" spans="1:23">
      <c r="A3963" t="s">
        <v>471</v>
      </c>
      <c r="B3963" t="str">
        <f t="shared" si="61"/>
        <v>TSF_newadded_MA12_yoy_historical_new_low_6_-1</v>
      </c>
      <c r="C3963" t="s">
        <v>332</v>
      </c>
      <c r="D3963" t="s">
        <v>339</v>
      </c>
      <c r="E3963">
        <v>6</v>
      </c>
      <c r="F3963">
        <v>-1</v>
      </c>
      <c r="G3963">
        <v>-1</v>
      </c>
      <c r="H3963" t="s">
        <v>330</v>
      </c>
      <c r="I3963" t="s">
        <v>331</v>
      </c>
      <c r="K3963">
        <v>0.33000094049864148</v>
      </c>
      <c r="L3963">
        <v>2.4179065723681559E-2</v>
      </c>
      <c r="M3963">
        <v>0.10293222391399361</v>
      </c>
      <c r="N3963">
        <v>0.51006711409395977</v>
      </c>
      <c r="O3963">
        <v>4.720783891408749E-3</v>
      </c>
      <c r="P3963">
        <v>0.76591124713305792</v>
      </c>
      <c r="Q3963">
        <v>0.44494891293692213</v>
      </c>
      <c r="R3963">
        <v>148</v>
      </c>
      <c r="S3963">
        <v>0</v>
      </c>
      <c r="T3963">
        <v>-0.60298090889785416</v>
      </c>
      <c r="U3963">
        <v>21</v>
      </c>
      <c r="V3963">
        <v>3008</v>
      </c>
      <c r="W3963">
        <v>149</v>
      </c>
    </row>
    <row r="3964" spans="1:23">
      <c r="A3964" t="s">
        <v>471</v>
      </c>
      <c r="B3964" t="str">
        <f t="shared" si="61"/>
        <v>TSF_yoy_historical_new_low_6_1</v>
      </c>
      <c r="C3964" t="s">
        <v>391</v>
      </c>
      <c r="D3964" t="s">
        <v>339</v>
      </c>
      <c r="E3964">
        <v>6</v>
      </c>
      <c r="F3964">
        <v>1</v>
      </c>
      <c r="G3964">
        <v>-1</v>
      </c>
      <c r="H3964" t="s">
        <v>330</v>
      </c>
      <c r="I3964" t="s">
        <v>331</v>
      </c>
      <c r="K3964">
        <v>-0.28625783078117911</v>
      </c>
      <c r="L3964">
        <v>-2.7856910282305192E-2</v>
      </c>
      <c r="M3964">
        <v>-0.1185778327772001</v>
      </c>
      <c r="N3964">
        <v>0.46308724832214759</v>
      </c>
      <c r="O3964">
        <v>5.6251781143622573E-4</v>
      </c>
      <c r="P3964">
        <v>9.0810251527004948E-2</v>
      </c>
      <c r="Q3964">
        <v>0.92776615251964967</v>
      </c>
      <c r="R3964">
        <v>148</v>
      </c>
      <c r="S3964">
        <v>0</v>
      </c>
      <c r="T3964">
        <v>-0.70692323002012314</v>
      </c>
      <c r="U3964">
        <v>43</v>
      </c>
      <c r="V3964">
        <v>3008</v>
      </c>
      <c r="W3964">
        <v>149</v>
      </c>
    </row>
    <row r="3965" spans="1:23">
      <c r="A3965" t="s">
        <v>471</v>
      </c>
      <c r="B3965" t="str">
        <f t="shared" si="61"/>
        <v>TSF_yoy_historical_new_low_6_-1</v>
      </c>
      <c r="C3965" t="s">
        <v>391</v>
      </c>
      <c r="D3965" t="s">
        <v>339</v>
      </c>
      <c r="E3965">
        <v>6</v>
      </c>
      <c r="F3965">
        <v>-1</v>
      </c>
      <c r="G3965">
        <v>-1</v>
      </c>
      <c r="H3965" t="s">
        <v>330</v>
      </c>
      <c r="I3965" t="s">
        <v>331</v>
      </c>
      <c r="K3965">
        <v>-0.27518109974994731</v>
      </c>
      <c r="L3965">
        <v>-2.6601877779184661E-2</v>
      </c>
      <c r="M3965">
        <v>-0.1132355664319081</v>
      </c>
      <c r="N3965">
        <v>0.52348993288590606</v>
      </c>
      <c r="O3965">
        <v>6.3395243398981004E-4</v>
      </c>
      <c r="P3965">
        <v>0.10318745394630841</v>
      </c>
      <c r="Q3965">
        <v>0.91795388541592904</v>
      </c>
      <c r="R3965">
        <v>148</v>
      </c>
      <c r="S3965">
        <v>0</v>
      </c>
      <c r="T3965">
        <v>-0.75415467835297245</v>
      </c>
      <c r="U3965">
        <v>43</v>
      </c>
      <c r="V3965">
        <v>3008</v>
      </c>
      <c r="W3965">
        <v>149</v>
      </c>
    </row>
    <row r="3966" spans="1:23">
      <c r="A3966" t="s">
        <v>471</v>
      </c>
      <c r="B3966" t="str">
        <f t="shared" si="61"/>
        <v>long_loan_newadded_MA12_yoy_historical_new_low_6_1</v>
      </c>
      <c r="C3966" t="s">
        <v>328</v>
      </c>
      <c r="D3966" t="s">
        <v>339</v>
      </c>
      <c r="E3966">
        <v>6</v>
      </c>
      <c r="F3966">
        <v>1</v>
      </c>
      <c r="G3966">
        <v>-1</v>
      </c>
      <c r="H3966" t="s">
        <v>330</v>
      </c>
      <c r="I3966" t="s">
        <v>331</v>
      </c>
      <c r="K3966">
        <v>-0.84309020463850781</v>
      </c>
      <c r="L3966">
        <v>-0.143722958439742</v>
      </c>
      <c r="M3966">
        <v>-0.61213991613040708</v>
      </c>
      <c r="N3966">
        <v>0.43624161073825501</v>
      </c>
      <c r="O3966">
        <v>-9.6693464095795045E-3</v>
      </c>
      <c r="P3966">
        <v>-1.605697021618955</v>
      </c>
      <c r="Q3966">
        <v>0.1104721106451928</v>
      </c>
      <c r="R3966">
        <v>148</v>
      </c>
      <c r="S3966">
        <v>0</v>
      </c>
      <c r="T3966">
        <v>-0.89142237161891713</v>
      </c>
      <c r="U3966">
        <v>21</v>
      </c>
      <c r="V3966">
        <v>3008</v>
      </c>
      <c r="W3966">
        <v>149</v>
      </c>
    </row>
    <row r="3967" spans="1:23">
      <c r="A3967" t="s">
        <v>471</v>
      </c>
      <c r="B3967" t="str">
        <f t="shared" si="61"/>
        <v>long_loan_newadded_MA12_yoy_historical_new_low_6_-1</v>
      </c>
      <c r="C3967" t="s">
        <v>328</v>
      </c>
      <c r="D3967" t="s">
        <v>339</v>
      </c>
      <c r="E3967">
        <v>6</v>
      </c>
      <c r="F3967">
        <v>-1</v>
      </c>
      <c r="G3967">
        <v>-1</v>
      </c>
      <c r="H3967" t="s">
        <v>330</v>
      </c>
      <c r="I3967" t="s">
        <v>331</v>
      </c>
      <c r="K3967">
        <v>2.2970141409172502</v>
      </c>
      <c r="L3967">
        <v>0.1051122617241791</v>
      </c>
      <c r="M3967">
        <v>0.44769055531996521</v>
      </c>
      <c r="N3967">
        <v>0.55033557046979864</v>
      </c>
      <c r="O3967">
        <v>1.072415444440925E-2</v>
      </c>
      <c r="P3967">
        <v>1.7739867115146299</v>
      </c>
      <c r="Q3967">
        <v>7.812163109627776E-2</v>
      </c>
      <c r="R3967">
        <v>148</v>
      </c>
      <c r="S3967">
        <v>0</v>
      </c>
      <c r="T3967">
        <v>-0.56574621032501027</v>
      </c>
      <c r="U3967">
        <v>21</v>
      </c>
      <c r="V3967">
        <v>3008</v>
      </c>
      <c r="W3967">
        <v>149</v>
      </c>
    </row>
    <row r="3968" spans="1:23">
      <c r="A3968" t="s">
        <v>471</v>
      </c>
      <c r="B3968" t="str">
        <f t="shared" si="61"/>
        <v>loan_yoy_historical_new_low_6_1</v>
      </c>
      <c r="C3968" t="s">
        <v>443</v>
      </c>
      <c r="D3968" t="s">
        <v>339</v>
      </c>
      <c r="E3968">
        <v>6</v>
      </c>
      <c r="F3968">
        <v>1</v>
      </c>
      <c r="G3968">
        <v>-1</v>
      </c>
      <c r="H3968" t="s">
        <v>330</v>
      </c>
      <c r="I3968" t="s">
        <v>331</v>
      </c>
      <c r="K3968">
        <v>0.2896853983386698</v>
      </c>
      <c r="L3968">
        <v>2.15413605699919E-2</v>
      </c>
      <c r="M3968">
        <v>9.170243570072957E-2</v>
      </c>
      <c r="N3968">
        <v>0.48322147651006708</v>
      </c>
      <c r="O3968">
        <v>4.271418831837832E-3</v>
      </c>
      <c r="P3968">
        <v>0.71930752827256672</v>
      </c>
      <c r="Q3968">
        <v>0.47308571510027131</v>
      </c>
      <c r="R3968">
        <v>148</v>
      </c>
      <c r="S3968">
        <v>0</v>
      </c>
      <c r="T3968">
        <v>-0.61799538177704205</v>
      </c>
      <c r="U3968">
        <v>49</v>
      </c>
      <c r="V3968">
        <v>3008</v>
      </c>
      <c r="W3968">
        <v>149</v>
      </c>
    </row>
    <row r="3969" spans="1:23">
      <c r="A3969" t="s">
        <v>471</v>
      </c>
      <c r="B3969" t="str">
        <f t="shared" si="61"/>
        <v>loan_yoy_historical_new_low_6_-1</v>
      </c>
      <c r="C3969" t="s">
        <v>443</v>
      </c>
      <c r="D3969" t="s">
        <v>339</v>
      </c>
      <c r="E3969">
        <v>6</v>
      </c>
      <c r="F3969">
        <v>-1</v>
      </c>
      <c r="G3969">
        <v>-1</v>
      </c>
      <c r="H3969" t="s">
        <v>330</v>
      </c>
      <c r="I3969" t="s">
        <v>331</v>
      </c>
      <c r="K3969">
        <v>-0.59886820861763146</v>
      </c>
      <c r="L3969">
        <v>-7.3672105128326337E-2</v>
      </c>
      <c r="M3969">
        <v>-0.31362510559704532</v>
      </c>
      <c r="N3969">
        <v>0.51006711409395977</v>
      </c>
      <c r="O3969">
        <v>-3.5800957824388881E-3</v>
      </c>
      <c r="P3969">
        <v>-0.61594784593730767</v>
      </c>
      <c r="Q3969">
        <v>0.53887508035738096</v>
      </c>
      <c r="R3969">
        <v>148</v>
      </c>
      <c r="S3969">
        <v>0</v>
      </c>
      <c r="T3969">
        <v>-0.805377971314302</v>
      </c>
      <c r="U3969">
        <v>49</v>
      </c>
      <c r="V3969">
        <v>3008</v>
      </c>
      <c r="W3969">
        <v>149</v>
      </c>
    </row>
    <row r="3970" spans="1:23">
      <c r="A3970" t="s">
        <v>471</v>
      </c>
      <c r="B3970" t="str">
        <f t="shared" si="61"/>
        <v>newstarts_area_yoy_historical_new_low_6_1</v>
      </c>
      <c r="C3970" t="s">
        <v>340</v>
      </c>
      <c r="D3970" t="s">
        <v>339</v>
      </c>
      <c r="E3970">
        <v>6</v>
      </c>
      <c r="F3970">
        <v>1</v>
      </c>
      <c r="G3970">
        <v>1</v>
      </c>
      <c r="H3970" t="s">
        <v>330</v>
      </c>
      <c r="I3970" t="s">
        <v>331</v>
      </c>
      <c r="K3970">
        <v>-0.38839548567826843</v>
      </c>
      <c r="L3970">
        <v>-4.0353595059444143E-2</v>
      </c>
      <c r="M3970">
        <v>-0.1717732973950804</v>
      </c>
      <c r="N3970">
        <v>0.46979865771812079</v>
      </c>
      <c r="O3970">
        <v>-4.0378453658711759E-4</v>
      </c>
      <c r="P3970">
        <v>-6.414969583939617E-2</v>
      </c>
      <c r="Q3970">
        <v>0.94893759465096472</v>
      </c>
      <c r="R3970">
        <v>148</v>
      </c>
      <c r="S3970">
        <v>0</v>
      </c>
      <c r="T3970">
        <v>-0.64586580691564488</v>
      </c>
      <c r="U3970">
        <v>37</v>
      </c>
      <c r="V3970">
        <v>3008</v>
      </c>
      <c r="W3970">
        <v>149</v>
      </c>
    </row>
    <row r="3971" spans="1:23">
      <c r="A3971" t="s">
        <v>471</v>
      </c>
      <c r="B3971" t="str">
        <f t="shared" ref="B3971:B4034" si="62">C3971&amp;"_"&amp;D3971&amp;"_"&amp;E3971&amp;"_"&amp;F3971</f>
        <v>newstarts_area_yoy_historical_new_low_6_-1</v>
      </c>
      <c r="C3971" t="s">
        <v>340</v>
      </c>
      <c r="D3971" t="s">
        <v>339</v>
      </c>
      <c r="E3971">
        <v>6</v>
      </c>
      <c r="F3971">
        <v>-1</v>
      </c>
      <c r="G3971">
        <v>1</v>
      </c>
      <c r="H3971" t="s">
        <v>330</v>
      </c>
      <c r="I3971" t="s">
        <v>331</v>
      </c>
      <c r="K3971">
        <v>-0.1541366977498583</v>
      </c>
      <c r="L3971">
        <v>-1.392611571367031E-2</v>
      </c>
      <c r="M3971">
        <v>-5.9279348284057037E-2</v>
      </c>
      <c r="N3971">
        <v>0.52348993288590606</v>
      </c>
      <c r="O3971">
        <v>1.7466363961654381E-3</v>
      </c>
      <c r="P3971">
        <v>0.28140845833062578</v>
      </c>
      <c r="Q3971">
        <v>0.77879019692696372</v>
      </c>
      <c r="R3971">
        <v>148</v>
      </c>
      <c r="S3971">
        <v>0</v>
      </c>
      <c r="T3971">
        <v>-0.69288804374976121</v>
      </c>
      <c r="U3971">
        <v>37</v>
      </c>
      <c r="V3971">
        <v>3008</v>
      </c>
      <c r="W3971">
        <v>149</v>
      </c>
    </row>
    <row r="3972" spans="1:23">
      <c r="A3972" t="s">
        <v>471</v>
      </c>
      <c r="B3972" t="str">
        <f t="shared" si="62"/>
        <v>completed_yoy_historical_new_low_6_1</v>
      </c>
      <c r="C3972" t="s">
        <v>444</v>
      </c>
      <c r="D3972" t="s">
        <v>339</v>
      </c>
      <c r="E3972">
        <v>6</v>
      </c>
      <c r="F3972">
        <v>1</v>
      </c>
      <c r="G3972">
        <v>1</v>
      </c>
      <c r="H3972" t="s">
        <v>330</v>
      </c>
      <c r="I3972" t="s">
        <v>331</v>
      </c>
      <c r="K3972">
        <v>-0.86026526482637222</v>
      </c>
      <c r="L3972">
        <v>-0.15199871522788341</v>
      </c>
      <c r="M3972">
        <v>-0.64744735836931366</v>
      </c>
      <c r="N3972">
        <v>0.48322147651006708</v>
      </c>
      <c r="O3972">
        <v>-1.0408499871826109E-2</v>
      </c>
      <c r="P3972">
        <v>-1.7325440620811989</v>
      </c>
      <c r="Q3972">
        <v>8.5259909607145579E-2</v>
      </c>
      <c r="R3972">
        <v>148</v>
      </c>
      <c r="S3972">
        <v>0</v>
      </c>
      <c r="T3972">
        <v>-0.8876900231939947</v>
      </c>
      <c r="U3972">
        <v>41</v>
      </c>
      <c r="V3972">
        <v>3008</v>
      </c>
      <c r="W3972">
        <v>149</v>
      </c>
    </row>
    <row r="3973" spans="1:23">
      <c r="A3973" t="s">
        <v>471</v>
      </c>
      <c r="B3973" t="str">
        <f t="shared" si="62"/>
        <v>completed_yoy_historical_new_low_6_-1</v>
      </c>
      <c r="C3973" t="s">
        <v>444</v>
      </c>
      <c r="D3973" t="s">
        <v>339</v>
      </c>
      <c r="E3973">
        <v>6</v>
      </c>
      <c r="F3973">
        <v>-1</v>
      </c>
      <c r="G3973">
        <v>1</v>
      </c>
      <c r="H3973" t="s">
        <v>330</v>
      </c>
      <c r="I3973" t="s">
        <v>331</v>
      </c>
      <c r="K3973">
        <v>2.7022563753562001</v>
      </c>
      <c r="L3973">
        <v>0.1158971985702124</v>
      </c>
      <c r="M3973">
        <v>0.49367085073178679</v>
      </c>
      <c r="N3973">
        <v>0.51006711409395977</v>
      </c>
      <c r="O3973">
        <v>1.154351845491022E-2</v>
      </c>
      <c r="P3973">
        <v>1.883619301115836</v>
      </c>
      <c r="Q3973">
        <v>6.1578237989317282E-2</v>
      </c>
      <c r="R3973">
        <v>148</v>
      </c>
      <c r="S3973">
        <v>0</v>
      </c>
      <c r="T3973">
        <v>-0.4976016252725024</v>
      </c>
      <c r="U3973">
        <v>41</v>
      </c>
      <c r="V3973">
        <v>3008</v>
      </c>
      <c r="W3973">
        <v>149</v>
      </c>
    </row>
    <row r="3974" spans="1:23">
      <c r="A3974" t="s">
        <v>471</v>
      </c>
      <c r="B3974" t="str">
        <f t="shared" si="62"/>
        <v>sold_area_yoy_historical_new_low_6_1</v>
      </c>
      <c r="C3974" t="s">
        <v>346</v>
      </c>
      <c r="D3974" t="s">
        <v>339</v>
      </c>
      <c r="E3974">
        <v>6</v>
      </c>
      <c r="F3974">
        <v>1</v>
      </c>
      <c r="G3974">
        <v>-1</v>
      </c>
      <c r="H3974" t="s">
        <v>330</v>
      </c>
      <c r="I3974" t="s">
        <v>331</v>
      </c>
      <c r="K3974">
        <v>-0.52825293457396261</v>
      </c>
      <c r="L3974">
        <v>-6.1002430456086443E-2</v>
      </c>
      <c r="M3974">
        <v>-0.25967919277442397</v>
      </c>
      <c r="N3974">
        <v>0.47651006711409388</v>
      </c>
      <c r="O3974">
        <v>-2.2723941438186359E-3</v>
      </c>
      <c r="P3974">
        <v>-0.37186566755806499</v>
      </c>
      <c r="Q3974">
        <v>0.71052474879436156</v>
      </c>
      <c r="R3974">
        <v>148</v>
      </c>
      <c r="S3974">
        <v>0</v>
      </c>
      <c r="T3974">
        <v>-0.80371350682226339</v>
      </c>
      <c r="U3974">
        <v>41</v>
      </c>
      <c r="V3974">
        <v>3008</v>
      </c>
      <c r="W3974">
        <v>149</v>
      </c>
    </row>
    <row r="3975" spans="1:23">
      <c r="A3975" t="s">
        <v>471</v>
      </c>
      <c r="B3975" t="str">
        <f t="shared" si="62"/>
        <v>sold_area_yoy_historical_new_low_6_-1</v>
      </c>
      <c r="C3975" t="s">
        <v>346</v>
      </c>
      <c r="D3975" t="s">
        <v>339</v>
      </c>
      <c r="E3975">
        <v>6</v>
      </c>
      <c r="F3975">
        <v>-1</v>
      </c>
      <c r="G3975">
        <v>-1</v>
      </c>
      <c r="H3975" t="s">
        <v>330</v>
      </c>
      <c r="I3975" t="s">
        <v>331</v>
      </c>
      <c r="K3975">
        <v>9.6633878767349968E-2</v>
      </c>
      <c r="L3975">
        <v>7.7579418238218354E-3</v>
      </c>
      <c r="M3975">
        <v>3.3024521405769572E-2</v>
      </c>
      <c r="N3975">
        <v>0.51677852348993292</v>
      </c>
      <c r="O3975">
        <v>3.3674732207594998E-3</v>
      </c>
      <c r="P3975">
        <v>0.55114262262417235</v>
      </c>
      <c r="Q3975">
        <v>0.5823669838049772</v>
      </c>
      <c r="R3975">
        <v>148</v>
      </c>
      <c r="S3975">
        <v>0</v>
      </c>
      <c r="T3975">
        <v>-0.65501172773715477</v>
      </c>
      <c r="U3975">
        <v>41</v>
      </c>
      <c r="V3975">
        <v>3008</v>
      </c>
      <c r="W3975">
        <v>149</v>
      </c>
    </row>
    <row r="3976" spans="1:23">
      <c r="A3976" t="s">
        <v>471</v>
      </c>
      <c r="B3976" t="str">
        <f t="shared" si="62"/>
        <v>local_gov_budget_MA12_yoy_historical_new_low_6_1</v>
      </c>
      <c r="C3976" t="s">
        <v>389</v>
      </c>
      <c r="D3976" t="s">
        <v>339</v>
      </c>
      <c r="E3976">
        <v>6</v>
      </c>
      <c r="F3976">
        <v>1</v>
      </c>
      <c r="G3976">
        <v>-1</v>
      </c>
      <c r="H3976" t="s">
        <v>454</v>
      </c>
      <c r="I3976" t="s">
        <v>331</v>
      </c>
      <c r="K3976">
        <v>0.20056183176814521</v>
      </c>
      <c r="L3976">
        <v>1.6903645544447791E-2</v>
      </c>
      <c r="M3976">
        <v>7.3020104454461554E-2</v>
      </c>
      <c r="N3976">
        <v>0.51470588235294112</v>
      </c>
      <c r="O3976">
        <v>3.8564493716778379E-3</v>
      </c>
      <c r="P3976">
        <v>0.62762644510325716</v>
      </c>
      <c r="Q3976">
        <v>0.53130885812199113</v>
      </c>
      <c r="R3976">
        <v>135</v>
      </c>
      <c r="S3976">
        <v>0</v>
      </c>
      <c r="T3976">
        <v>-0.70289045769889325</v>
      </c>
      <c r="U3976">
        <v>33</v>
      </c>
      <c r="V3976">
        <v>2748</v>
      </c>
      <c r="W3976">
        <v>136</v>
      </c>
    </row>
    <row r="3977" spans="1:23">
      <c r="A3977" t="s">
        <v>471</v>
      </c>
      <c r="B3977" t="str">
        <f t="shared" si="62"/>
        <v>local_gov_budget_MA12_yoy_historical_new_low_6_-1</v>
      </c>
      <c r="C3977" t="s">
        <v>389</v>
      </c>
      <c r="D3977" t="s">
        <v>339</v>
      </c>
      <c r="E3977">
        <v>6</v>
      </c>
      <c r="F3977">
        <v>-1</v>
      </c>
      <c r="G3977">
        <v>-1</v>
      </c>
      <c r="H3977" t="s">
        <v>454</v>
      </c>
      <c r="I3977" t="s">
        <v>331</v>
      </c>
      <c r="K3977">
        <v>-0.53583584277129037</v>
      </c>
      <c r="L3977">
        <v>-6.7963829241521889E-2</v>
      </c>
      <c r="M3977">
        <v>-0.29358908983814952</v>
      </c>
      <c r="N3977">
        <v>0.46323529411764708</v>
      </c>
      <c r="O3977">
        <v>-3.1500375527740679E-3</v>
      </c>
      <c r="P3977">
        <v>-0.52163139926048774</v>
      </c>
      <c r="Q3977">
        <v>0.60278173778111754</v>
      </c>
      <c r="R3977">
        <v>135</v>
      </c>
      <c r="S3977">
        <v>0</v>
      </c>
      <c r="T3977">
        <v>-0.77081211797823923</v>
      </c>
      <c r="U3977">
        <v>33</v>
      </c>
      <c r="V3977">
        <v>2748</v>
      </c>
      <c r="W3977">
        <v>136</v>
      </c>
    </row>
    <row r="3978" spans="1:23">
      <c r="A3978" t="s">
        <v>471</v>
      </c>
      <c r="B3978" t="str">
        <f t="shared" si="62"/>
        <v>newstarts_area_ytd_yoy_historical_new_low_6_1</v>
      </c>
      <c r="C3978" t="s">
        <v>446</v>
      </c>
      <c r="D3978" t="s">
        <v>339</v>
      </c>
      <c r="E3978">
        <v>6</v>
      </c>
      <c r="F3978">
        <v>1</v>
      </c>
      <c r="G3978">
        <v>1</v>
      </c>
      <c r="H3978" t="s">
        <v>330</v>
      </c>
      <c r="I3978" t="s">
        <v>331</v>
      </c>
      <c r="K3978">
        <v>-0.55067571260108017</v>
      </c>
      <c r="L3978">
        <v>-6.4825511666659619E-2</v>
      </c>
      <c r="M3978">
        <v>-0.27595655933636548</v>
      </c>
      <c r="N3978">
        <v>0.46308724832214759</v>
      </c>
      <c r="O3978">
        <v>-2.5709117598214401E-3</v>
      </c>
      <c r="P3978">
        <v>-0.41564934574853052</v>
      </c>
      <c r="Q3978">
        <v>0.67826863809589777</v>
      </c>
      <c r="R3978">
        <v>148</v>
      </c>
      <c r="S3978">
        <v>0</v>
      </c>
      <c r="T3978">
        <v>-0.6878709957664404</v>
      </c>
      <c r="U3978">
        <v>29</v>
      </c>
      <c r="V3978">
        <v>3008</v>
      </c>
      <c r="W3978">
        <v>149</v>
      </c>
    </row>
    <row r="3979" spans="1:23">
      <c r="A3979" t="s">
        <v>471</v>
      </c>
      <c r="B3979" t="str">
        <f t="shared" si="62"/>
        <v>newstarts_area_ytd_yoy_historical_new_low_6_-1</v>
      </c>
      <c r="C3979" t="s">
        <v>446</v>
      </c>
      <c r="D3979" t="s">
        <v>339</v>
      </c>
      <c r="E3979">
        <v>6</v>
      </c>
      <c r="F3979">
        <v>-1</v>
      </c>
      <c r="G3979">
        <v>1</v>
      </c>
      <c r="H3979" t="s">
        <v>330</v>
      </c>
      <c r="I3979" t="s">
        <v>331</v>
      </c>
      <c r="K3979">
        <v>0.1513595607084868</v>
      </c>
      <c r="L3979">
        <v>1.1877751014788499E-2</v>
      </c>
      <c r="M3979">
        <v>5.0562551971044943E-2</v>
      </c>
      <c r="N3979">
        <v>0.51677852348993292</v>
      </c>
      <c r="O3979">
        <v>3.710374621276795E-3</v>
      </c>
      <c r="P3979">
        <v>0.61014025230597357</v>
      </c>
      <c r="Q3979">
        <v>0.54270461588773378</v>
      </c>
      <c r="R3979">
        <v>148</v>
      </c>
      <c r="S3979">
        <v>0</v>
      </c>
      <c r="T3979">
        <v>-0.63467315826659743</v>
      </c>
      <c r="U3979">
        <v>29</v>
      </c>
      <c r="V3979">
        <v>3008</v>
      </c>
      <c r="W3979">
        <v>149</v>
      </c>
    </row>
    <row r="3980" spans="1:23">
      <c r="A3980" t="s">
        <v>471</v>
      </c>
      <c r="B3980" t="str">
        <f t="shared" si="62"/>
        <v>completed_area_ytd_yoy_historical_new_low_6_1</v>
      </c>
      <c r="C3980" t="s">
        <v>447</v>
      </c>
      <c r="D3980" t="s">
        <v>339</v>
      </c>
      <c r="E3980">
        <v>6</v>
      </c>
      <c r="F3980">
        <v>1</v>
      </c>
      <c r="G3980">
        <v>1</v>
      </c>
      <c r="H3980" t="s">
        <v>330</v>
      </c>
      <c r="I3980" t="s">
        <v>331</v>
      </c>
      <c r="K3980">
        <v>-0.40090017579403642</v>
      </c>
      <c r="L3980">
        <v>-4.2012946886113338E-2</v>
      </c>
      <c r="M3980">
        <v>-0.17883701325400231</v>
      </c>
      <c r="N3980">
        <v>0.47651006711409388</v>
      </c>
      <c r="O3980">
        <v>-7.686313636081967E-4</v>
      </c>
      <c r="P3980">
        <v>-0.12809108094223479</v>
      </c>
      <c r="Q3980">
        <v>0.89825078165145089</v>
      </c>
      <c r="R3980">
        <v>148</v>
      </c>
      <c r="S3980">
        <v>0</v>
      </c>
      <c r="T3980">
        <v>-0.82593767991242539</v>
      </c>
      <c r="U3980">
        <v>41</v>
      </c>
      <c r="V3980">
        <v>3008</v>
      </c>
      <c r="W3980">
        <v>149</v>
      </c>
    </row>
    <row r="3981" spans="1:23">
      <c r="A3981" t="s">
        <v>471</v>
      </c>
      <c r="B3981" t="str">
        <f t="shared" si="62"/>
        <v>completed_area_ytd_yoy_historical_new_low_6_-1</v>
      </c>
      <c r="C3981" t="s">
        <v>447</v>
      </c>
      <c r="D3981" t="s">
        <v>339</v>
      </c>
      <c r="E3981">
        <v>6</v>
      </c>
      <c r="F3981">
        <v>-1</v>
      </c>
      <c r="G3981">
        <v>1</v>
      </c>
      <c r="H3981" t="s">
        <v>330</v>
      </c>
      <c r="I3981" t="s">
        <v>331</v>
      </c>
      <c r="K3981">
        <v>-0.13648144557388231</v>
      </c>
      <c r="L3981">
        <v>-1.2218114028467061E-2</v>
      </c>
      <c r="M3981">
        <v>-5.2008992046451923E-2</v>
      </c>
      <c r="N3981">
        <v>0.51006711409395977</v>
      </c>
      <c r="O3981">
        <v>1.688598275207861E-3</v>
      </c>
      <c r="P3981">
        <v>0.28014930783096342</v>
      </c>
      <c r="Q3981">
        <v>0.77975414536982224</v>
      </c>
      <c r="R3981">
        <v>148</v>
      </c>
      <c r="S3981">
        <v>0</v>
      </c>
      <c r="T3981">
        <v>-0.56984426782697029</v>
      </c>
      <c r="U3981">
        <v>41</v>
      </c>
      <c r="V3981">
        <v>3008</v>
      </c>
      <c r="W3981">
        <v>149</v>
      </c>
    </row>
    <row r="3982" spans="1:23">
      <c r="A3982" t="s">
        <v>471</v>
      </c>
      <c r="B3982" t="str">
        <f t="shared" si="62"/>
        <v>sold_area_ytd_yoy_historical_new_low_6_1</v>
      </c>
      <c r="C3982" t="s">
        <v>392</v>
      </c>
      <c r="D3982" t="s">
        <v>339</v>
      </c>
      <c r="E3982">
        <v>6</v>
      </c>
      <c r="F3982">
        <v>1</v>
      </c>
      <c r="G3982">
        <v>-1</v>
      </c>
      <c r="H3982" t="s">
        <v>330</v>
      </c>
      <c r="I3982" t="s">
        <v>331</v>
      </c>
      <c r="K3982">
        <v>-0.80841622836271676</v>
      </c>
      <c r="L3982">
        <v>-0.12928012752124021</v>
      </c>
      <c r="M3982">
        <v>-0.55054658379483057</v>
      </c>
      <c r="N3982">
        <v>0.41610738255033558</v>
      </c>
      <c r="O3982">
        <v>-8.2400938803087638E-3</v>
      </c>
      <c r="P3982">
        <v>-1.3409660208861149</v>
      </c>
      <c r="Q3982">
        <v>0.1819859027347481</v>
      </c>
      <c r="R3982">
        <v>148</v>
      </c>
      <c r="S3982">
        <v>0</v>
      </c>
      <c r="T3982">
        <v>-0.87211969416177404</v>
      </c>
      <c r="U3982">
        <v>35</v>
      </c>
      <c r="V3982">
        <v>3008</v>
      </c>
      <c r="W3982">
        <v>149</v>
      </c>
    </row>
    <row r="3983" spans="1:23">
      <c r="A3983" t="s">
        <v>471</v>
      </c>
      <c r="B3983" t="str">
        <f t="shared" si="62"/>
        <v>sold_area_ytd_yoy_historical_new_low_6_-1</v>
      </c>
      <c r="C3983" t="s">
        <v>392</v>
      </c>
      <c r="D3983" t="s">
        <v>339</v>
      </c>
      <c r="E3983">
        <v>6</v>
      </c>
      <c r="F3983">
        <v>-1</v>
      </c>
      <c r="G3983">
        <v>-1</v>
      </c>
      <c r="H3983" t="s">
        <v>330</v>
      </c>
      <c r="I3983" t="s">
        <v>331</v>
      </c>
      <c r="K3983">
        <v>1.7003008121936281</v>
      </c>
      <c r="L3983">
        <v>8.6781510300523612E-2</v>
      </c>
      <c r="M3983">
        <v>0.36956386838850819</v>
      </c>
      <c r="N3983">
        <v>0.56375838926174493</v>
      </c>
      <c r="O3983">
        <v>9.4947020599074495E-3</v>
      </c>
      <c r="P3983">
        <v>1.538086375638793</v>
      </c>
      <c r="Q3983">
        <v>0.12616272686474189</v>
      </c>
      <c r="R3983">
        <v>148</v>
      </c>
      <c r="S3983">
        <v>0</v>
      </c>
      <c r="T3983">
        <v>-0.48629157183313459</v>
      </c>
      <c r="U3983">
        <v>35</v>
      </c>
      <c r="V3983">
        <v>3008</v>
      </c>
      <c r="W3983">
        <v>149</v>
      </c>
    </row>
    <row r="3984" spans="1:23">
      <c r="A3984" t="s">
        <v>471</v>
      </c>
      <c r="B3984" t="str">
        <f t="shared" si="62"/>
        <v>CN_BOND_1Y_historical_new_low_6_1</v>
      </c>
      <c r="C3984" t="s">
        <v>448</v>
      </c>
      <c r="D3984" t="s">
        <v>339</v>
      </c>
      <c r="E3984">
        <v>6</v>
      </c>
      <c r="F3984">
        <v>1</v>
      </c>
      <c r="G3984">
        <v>-1</v>
      </c>
      <c r="H3984" t="s">
        <v>330</v>
      </c>
      <c r="I3984" t="s">
        <v>331</v>
      </c>
      <c r="K3984">
        <v>-0.6994815267384904</v>
      </c>
      <c r="L3984">
        <v>-9.5813904090286117E-2</v>
      </c>
      <c r="M3984">
        <v>-0.40792726355717218</v>
      </c>
      <c r="N3984">
        <v>0.48993288590604028</v>
      </c>
      <c r="O3984">
        <v>-5.1515797885396449E-3</v>
      </c>
      <c r="P3984">
        <v>-0.8314644753166297</v>
      </c>
      <c r="Q3984">
        <v>0.40705075342409081</v>
      </c>
      <c r="R3984">
        <v>148</v>
      </c>
      <c r="S3984">
        <v>0</v>
      </c>
      <c r="T3984">
        <v>-0.85319481183771417</v>
      </c>
      <c r="U3984">
        <v>43</v>
      </c>
      <c r="V3984">
        <v>3008</v>
      </c>
      <c r="W3984">
        <v>149</v>
      </c>
    </row>
    <row r="3985" spans="1:23">
      <c r="A3985" t="s">
        <v>471</v>
      </c>
      <c r="B3985" t="str">
        <f t="shared" si="62"/>
        <v>CN_BOND_1Y_historical_new_low_6_-1</v>
      </c>
      <c r="C3985" t="s">
        <v>448</v>
      </c>
      <c r="D3985" t="s">
        <v>339</v>
      </c>
      <c r="E3985">
        <v>6</v>
      </c>
      <c r="F3985">
        <v>-1</v>
      </c>
      <c r="G3985">
        <v>-1</v>
      </c>
      <c r="H3985" t="s">
        <v>330</v>
      </c>
      <c r="I3985" t="s">
        <v>331</v>
      </c>
      <c r="K3985">
        <v>0.7214709250339193</v>
      </c>
      <c r="L3985">
        <v>4.6556966914071303E-2</v>
      </c>
      <c r="M3985">
        <v>0.19821607618538059</v>
      </c>
      <c r="N3985">
        <v>0.50335570469798663</v>
      </c>
      <c r="O3985">
        <v>6.5876532391274754E-3</v>
      </c>
      <c r="P3985">
        <v>1.0351741905082841</v>
      </c>
      <c r="Q3985">
        <v>0.30227603302335432</v>
      </c>
      <c r="R3985">
        <v>148</v>
      </c>
      <c r="S3985">
        <v>0</v>
      </c>
      <c r="T3985">
        <v>-0.6418260715949029</v>
      </c>
      <c r="U3985">
        <v>43</v>
      </c>
      <c r="V3985">
        <v>3008</v>
      </c>
      <c r="W3985">
        <v>149</v>
      </c>
    </row>
    <row r="3986" spans="1:23">
      <c r="A3986" t="s">
        <v>471</v>
      </c>
      <c r="B3986" t="str">
        <f t="shared" si="62"/>
        <v>CN_BOND_10Y_historical_new_low_6_1</v>
      </c>
      <c r="C3986" t="s">
        <v>449</v>
      </c>
      <c r="D3986" t="s">
        <v>339</v>
      </c>
      <c r="E3986">
        <v>6</v>
      </c>
      <c r="F3986">
        <v>1</v>
      </c>
      <c r="G3986">
        <v>-1</v>
      </c>
      <c r="H3986" t="s">
        <v>330</v>
      </c>
      <c r="I3986" t="s">
        <v>331</v>
      </c>
      <c r="K3986">
        <v>-0.57906844744225161</v>
      </c>
      <c r="L3986">
        <v>-6.9925543351345487E-2</v>
      </c>
      <c r="M3986">
        <v>-0.2976720274555853</v>
      </c>
      <c r="N3986">
        <v>0.46979865771812079</v>
      </c>
      <c r="O3986">
        <v>-2.933409669128609E-3</v>
      </c>
      <c r="P3986">
        <v>-0.47624312986312339</v>
      </c>
      <c r="Q3986">
        <v>0.63460348078200957</v>
      </c>
      <c r="R3986">
        <v>148</v>
      </c>
      <c r="S3986">
        <v>0</v>
      </c>
      <c r="T3986">
        <v>-0.77626737485124286</v>
      </c>
      <c r="U3986">
        <v>43</v>
      </c>
      <c r="V3986">
        <v>3008</v>
      </c>
      <c r="W3986">
        <v>149</v>
      </c>
    </row>
    <row r="3987" spans="1:23">
      <c r="A3987" t="s">
        <v>471</v>
      </c>
      <c r="B3987" t="str">
        <f t="shared" si="62"/>
        <v>CN_BOND_10Y_historical_new_low_6_-1</v>
      </c>
      <c r="C3987" t="s">
        <v>449</v>
      </c>
      <c r="D3987" t="s">
        <v>339</v>
      </c>
      <c r="E3987">
        <v>6</v>
      </c>
      <c r="F3987">
        <v>-1</v>
      </c>
      <c r="G3987">
        <v>-1</v>
      </c>
      <c r="H3987" t="s">
        <v>330</v>
      </c>
      <c r="I3987" t="s">
        <v>331</v>
      </c>
      <c r="K3987">
        <v>0.22902122925151319</v>
      </c>
      <c r="L3987">
        <v>1.7426348284945711E-2</v>
      </c>
      <c r="M3987">
        <v>7.4183712796664872E-2</v>
      </c>
      <c r="N3987">
        <v>0.51006711409395977</v>
      </c>
      <c r="O3987">
        <v>4.312541314968216E-3</v>
      </c>
      <c r="P3987">
        <v>0.67758573134418532</v>
      </c>
      <c r="Q3987">
        <v>0.49909226426877801</v>
      </c>
      <c r="R3987">
        <v>148</v>
      </c>
      <c r="S3987">
        <v>0</v>
      </c>
      <c r="T3987">
        <v>-0.6196051547614585</v>
      </c>
      <c r="U3987">
        <v>43</v>
      </c>
      <c r="V3987">
        <v>3008</v>
      </c>
      <c r="W3987">
        <v>149</v>
      </c>
    </row>
    <row r="3988" spans="1:23">
      <c r="A3988" t="s">
        <v>471</v>
      </c>
      <c r="B3988" t="str">
        <f t="shared" si="62"/>
        <v>TERM_SPREAD_historical_new_low_6_1</v>
      </c>
      <c r="C3988" t="s">
        <v>450</v>
      </c>
      <c r="D3988" t="s">
        <v>339</v>
      </c>
      <c r="E3988">
        <v>6</v>
      </c>
      <c r="F3988">
        <v>1</v>
      </c>
      <c r="G3988">
        <v>1</v>
      </c>
      <c r="H3988" t="s">
        <v>330</v>
      </c>
      <c r="I3988" t="s">
        <v>331</v>
      </c>
      <c r="K3988">
        <v>-0.4241807230846234</v>
      </c>
      <c r="L3988">
        <v>-4.5188603891029411E-2</v>
      </c>
      <c r="M3988">
        <v>-0.19235561620069441</v>
      </c>
      <c r="N3988">
        <v>0.49664429530201343</v>
      </c>
      <c r="O3988">
        <v>-9.6613764707230031E-4</v>
      </c>
      <c r="P3988">
        <v>-0.15795330942949229</v>
      </c>
      <c r="Q3988">
        <v>0.87470889602388069</v>
      </c>
      <c r="R3988">
        <v>148</v>
      </c>
      <c r="S3988">
        <v>0</v>
      </c>
      <c r="T3988">
        <v>-0.68297285757131287</v>
      </c>
      <c r="U3988">
        <v>34</v>
      </c>
      <c r="V3988">
        <v>3008</v>
      </c>
      <c r="W3988">
        <v>149</v>
      </c>
    </row>
    <row r="3989" spans="1:23">
      <c r="A3989" t="s">
        <v>471</v>
      </c>
      <c r="B3989" t="str">
        <f t="shared" si="62"/>
        <v>TERM_SPREAD_historical_new_low_6_-1</v>
      </c>
      <c r="C3989" t="s">
        <v>450</v>
      </c>
      <c r="D3989" t="s">
        <v>339</v>
      </c>
      <c r="E3989">
        <v>6</v>
      </c>
      <c r="F3989">
        <v>-1</v>
      </c>
      <c r="G3989">
        <v>1</v>
      </c>
      <c r="H3989" t="s">
        <v>330</v>
      </c>
      <c r="I3989" t="s">
        <v>331</v>
      </c>
      <c r="K3989">
        <v>-0.1015691295946294</v>
      </c>
      <c r="L3989">
        <v>-8.9327987522799246E-3</v>
      </c>
      <c r="M3989">
        <v>-3.8024498666414899E-2</v>
      </c>
      <c r="N3989">
        <v>0.48322147651006708</v>
      </c>
      <c r="O3989">
        <v>1.983229935368481E-3</v>
      </c>
      <c r="P3989">
        <v>0.32935547942690502</v>
      </c>
      <c r="Q3989">
        <v>0.74235265601090228</v>
      </c>
      <c r="R3989">
        <v>148</v>
      </c>
      <c r="S3989">
        <v>0</v>
      </c>
      <c r="T3989">
        <v>-0.73148664613978231</v>
      </c>
      <c r="U3989">
        <v>34</v>
      </c>
      <c r="V3989">
        <v>3008</v>
      </c>
      <c r="W3989">
        <v>149</v>
      </c>
    </row>
    <row r="3990" spans="1:23">
      <c r="A3990" t="s">
        <v>471</v>
      </c>
      <c r="B3990" t="str">
        <f t="shared" si="62"/>
        <v>US_BOND_5Y_historical_new_low_6_1</v>
      </c>
      <c r="C3990" t="s">
        <v>338</v>
      </c>
      <c r="D3990" t="s">
        <v>339</v>
      </c>
      <c r="E3990">
        <v>6</v>
      </c>
      <c r="F3990">
        <v>1</v>
      </c>
      <c r="G3990">
        <v>1</v>
      </c>
      <c r="H3990" t="s">
        <v>330</v>
      </c>
      <c r="I3990" t="s">
        <v>331</v>
      </c>
      <c r="K3990">
        <v>0.40214333423645982</v>
      </c>
      <c r="L3990">
        <v>2.8721386222759989E-2</v>
      </c>
      <c r="M3990">
        <v>0.1222713945428824</v>
      </c>
      <c r="N3990">
        <v>0.55704697986577179</v>
      </c>
      <c r="O3990">
        <v>5.2170423326019337E-3</v>
      </c>
      <c r="P3990">
        <v>0.82539803375542165</v>
      </c>
      <c r="Q3990">
        <v>0.41047411156888181</v>
      </c>
      <c r="R3990">
        <v>148</v>
      </c>
      <c r="S3990">
        <v>0</v>
      </c>
      <c r="T3990">
        <v>-0.61861974535905606</v>
      </c>
      <c r="U3990">
        <v>29</v>
      </c>
      <c r="V3990">
        <v>3008</v>
      </c>
      <c r="W3990">
        <v>149</v>
      </c>
    </row>
    <row r="3991" spans="1:23">
      <c r="A3991" t="s">
        <v>471</v>
      </c>
      <c r="B3991" t="str">
        <f t="shared" si="62"/>
        <v>US_BOND_5Y_historical_new_low_6_-1</v>
      </c>
      <c r="C3991" t="s">
        <v>338</v>
      </c>
      <c r="D3991" t="s">
        <v>339</v>
      </c>
      <c r="E3991">
        <v>6</v>
      </c>
      <c r="F3991">
        <v>-1</v>
      </c>
      <c r="G3991">
        <v>1</v>
      </c>
      <c r="H3991" t="s">
        <v>330</v>
      </c>
      <c r="I3991" t="s">
        <v>331</v>
      </c>
      <c r="K3991">
        <v>-0.63104070637900511</v>
      </c>
      <c r="L3991">
        <v>-8.0137468964568748E-2</v>
      </c>
      <c r="M3991">
        <v>-0.34115763109198521</v>
      </c>
      <c r="N3991">
        <v>0.42281879194630873</v>
      </c>
      <c r="O3991">
        <v>-3.7584478520579271E-3</v>
      </c>
      <c r="P3991">
        <v>-0.59811184416225693</v>
      </c>
      <c r="Q3991">
        <v>0.55067949007488637</v>
      </c>
      <c r="R3991">
        <v>148</v>
      </c>
      <c r="S3991">
        <v>0</v>
      </c>
      <c r="T3991">
        <v>-0.87987617328739842</v>
      </c>
      <c r="U3991">
        <v>29</v>
      </c>
      <c r="V3991">
        <v>3008</v>
      </c>
      <c r="W3991">
        <v>149</v>
      </c>
    </row>
    <row r="3992" spans="1:23">
      <c r="A3992" t="s">
        <v>471</v>
      </c>
      <c r="B3992" t="str">
        <f t="shared" si="62"/>
        <v>US_BOND_10Y_historical_new_low_6_1</v>
      </c>
      <c r="C3992" t="s">
        <v>336</v>
      </c>
      <c r="D3992" t="s">
        <v>339</v>
      </c>
      <c r="E3992">
        <v>6</v>
      </c>
      <c r="F3992">
        <v>1</v>
      </c>
      <c r="G3992">
        <v>1</v>
      </c>
      <c r="H3992" t="s">
        <v>330</v>
      </c>
      <c r="I3992" t="s">
        <v>331</v>
      </c>
      <c r="K3992">
        <v>3.8828203477265788E-3</v>
      </c>
      <c r="L3992">
        <v>3.2471228793262702E-4</v>
      </c>
      <c r="M3992">
        <v>1.382233761227403E-3</v>
      </c>
      <c r="N3992">
        <v>0.5436241610738255</v>
      </c>
      <c r="O3992">
        <v>3.0943073218152482E-3</v>
      </c>
      <c r="P3992">
        <v>0.48082305863050911</v>
      </c>
      <c r="Q3992">
        <v>0.6313522919045973</v>
      </c>
      <c r="R3992">
        <v>148</v>
      </c>
      <c r="S3992">
        <v>0</v>
      </c>
      <c r="T3992">
        <v>-0.67903992010938108</v>
      </c>
      <c r="U3992">
        <v>31</v>
      </c>
      <c r="V3992">
        <v>3008</v>
      </c>
      <c r="W3992">
        <v>149</v>
      </c>
    </row>
    <row r="3993" spans="1:23">
      <c r="A3993" t="s">
        <v>471</v>
      </c>
      <c r="B3993" t="str">
        <f t="shared" si="62"/>
        <v>US_BOND_10Y_historical_new_low_6_-1</v>
      </c>
      <c r="C3993" t="s">
        <v>336</v>
      </c>
      <c r="D3993" t="s">
        <v>339</v>
      </c>
      <c r="E3993">
        <v>6</v>
      </c>
      <c r="F3993">
        <v>-1</v>
      </c>
      <c r="G3993">
        <v>1</v>
      </c>
      <c r="H3993" t="s">
        <v>330</v>
      </c>
      <c r="I3993" t="s">
        <v>331</v>
      </c>
      <c r="K3993">
        <v>-0.48466713079512957</v>
      </c>
      <c r="L3993">
        <v>-5.4024911674111942E-2</v>
      </c>
      <c r="M3993">
        <v>-0.22997299344205899</v>
      </c>
      <c r="N3993">
        <v>0.44295302013422821</v>
      </c>
      <c r="O3993">
        <v>-1.3922980899635461E-3</v>
      </c>
      <c r="P3993">
        <v>-0.21608019744109999</v>
      </c>
      <c r="Q3993">
        <v>0.82922276494363978</v>
      </c>
      <c r="R3993">
        <v>148</v>
      </c>
      <c r="S3993">
        <v>0</v>
      </c>
      <c r="T3993">
        <v>-0.85510508989439038</v>
      </c>
      <c r="U3993">
        <v>31</v>
      </c>
      <c r="V3993">
        <v>3008</v>
      </c>
      <c r="W3993">
        <v>149</v>
      </c>
    </row>
    <row r="3994" spans="1:23">
      <c r="A3994" t="s">
        <v>471</v>
      </c>
      <c r="B3994" t="str">
        <f t="shared" si="62"/>
        <v>CNY_INDEX_historical_new_low_6_1</v>
      </c>
      <c r="C3994" t="s">
        <v>388</v>
      </c>
      <c r="D3994" t="s">
        <v>339</v>
      </c>
      <c r="E3994">
        <v>6</v>
      </c>
      <c r="F3994">
        <v>1</v>
      </c>
      <c r="G3994">
        <v>-1</v>
      </c>
      <c r="H3994" t="s">
        <v>455</v>
      </c>
      <c r="I3994" t="s">
        <v>331</v>
      </c>
      <c r="K3994">
        <v>-0.25840747073946962</v>
      </c>
      <c r="L3994">
        <v>-3.4276891320849323E-2</v>
      </c>
      <c r="M3994">
        <v>-0.1549416155516169</v>
      </c>
      <c r="N3994">
        <v>0.51401869158878499</v>
      </c>
      <c r="O3994">
        <v>-4.5762642176701399E-4</v>
      </c>
      <c r="P3994">
        <v>-6.9364109309255809E-2</v>
      </c>
      <c r="Q3994">
        <v>0.94483048258699887</v>
      </c>
      <c r="R3994">
        <v>106</v>
      </c>
      <c r="S3994">
        <v>0</v>
      </c>
      <c r="T3994">
        <v>-0.68518881424120026</v>
      </c>
      <c r="U3994">
        <v>29</v>
      </c>
      <c r="V3994">
        <v>2160</v>
      </c>
      <c r="W3994">
        <v>107</v>
      </c>
    </row>
    <row r="3995" spans="1:23">
      <c r="A3995" t="s">
        <v>471</v>
      </c>
      <c r="B3995" t="str">
        <f t="shared" si="62"/>
        <v>CNY_INDEX_historical_new_low_6_-1</v>
      </c>
      <c r="C3995" t="s">
        <v>388</v>
      </c>
      <c r="D3995" t="s">
        <v>339</v>
      </c>
      <c r="E3995">
        <v>6</v>
      </c>
      <c r="F3995">
        <v>-1</v>
      </c>
      <c r="G3995">
        <v>-1</v>
      </c>
      <c r="H3995" t="s">
        <v>455</v>
      </c>
      <c r="I3995" t="s">
        <v>331</v>
      </c>
      <c r="K3995">
        <v>-0.1137186855982462</v>
      </c>
      <c r="L3995">
        <v>-1.3985384320989169E-2</v>
      </c>
      <c r="M3995">
        <v>-6.3218044498867976E-2</v>
      </c>
      <c r="N3995">
        <v>0.48598130841121501</v>
      </c>
      <c r="O3995">
        <v>1.1995839372318049E-3</v>
      </c>
      <c r="P3995">
        <v>0.17958097982782531</v>
      </c>
      <c r="Q3995">
        <v>0.85782437356984986</v>
      </c>
      <c r="R3995">
        <v>106</v>
      </c>
      <c r="S3995">
        <v>0</v>
      </c>
      <c r="T3995">
        <v>-0.700664797730711</v>
      </c>
      <c r="U3995">
        <v>29</v>
      </c>
      <c r="V3995">
        <v>2160</v>
      </c>
      <c r="W3995">
        <v>107</v>
      </c>
    </row>
    <row r="3996" spans="1:23">
      <c r="A3996" t="s">
        <v>471</v>
      </c>
      <c r="B3996" t="str">
        <f t="shared" si="62"/>
        <v>USD_INDEX_historical_new_low_6_1</v>
      </c>
      <c r="C3996" t="s">
        <v>452</v>
      </c>
      <c r="D3996" t="s">
        <v>339</v>
      </c>
      <c r="E3996">
        <v>6</v>
      </c>
      <c r="F3996">
        <v>1</v>
      </c>
      <c r="G3996">
        <v>1</v>
      </c>
      <c r="H3996" t="s">
        <v>330</v>
      </c>
      <c r="I3996" t="s">
        <v>331</v>
      </c>
      <c r="K3996">
        <v>-0.12118094511242079</v>
      </c>
      <c r="L3996">
        <v>-1.0763600363033921E-2</v>
      </c>
      <c r="M3996">
        <v>-4.5817622699482079E-2</v>
      </c>
      <c r="N3996">
        <v>0.53020134228187921</v>
      </c>
      <c r="O3996">
        <v>2.1605907420303022E-3</v>
      </c>
      <c r="P3996">
        <v>0.33839340437800058</v>
      </c>
      <c r="Q3996">
        <v>0.73554631623343469</v>
      </c>
      <c r="R3996">
        <v>148</v>
      </c>
      <c r="S3996">
        <v>0</v>
      </c>
      <c r="T3996">
        <v>-0.65728172358810832</v>
      </c>
      <c r="U3996">
        <v>31</v>
      </c>
      <c r="V3996">
        <v>3008</v>
      </c>
      <c r="W3996">
        <v>149</v>
      </c>
    </row>
    <row r="3997" spans="1:23">
      <c r="A3997" t="s">
        <v>471</v>
      </c>
      <c r="B3997" t="str">
        <f t="shared" si="62"/>
        <v>USD_INDEX_historical_new_low_6_-1</v>
      </c>
      <c r="C3997" t="s">
        <v>452</v>
      </c>
      <c r="D3997" t="s">
        <v>339</v>
      </c>
      <c r="E3997">
        <v>6</v>
      </c>
      <c r="F3997">
        <v>-1</v>
      </c>
      <c r="G3997">
        <v>1</v>
      </c>
      <c r="H3997" t="s">
        <v>330</v>
      </c>
      <c r="I3997" t="s">
        <v>331</v>
      </c>
      <c r="K3997">
        <v>-0.41133068146610491</v>
      </c>
      <c r="L3997">
        <v>-4.3421513393142153E-2</v>
      </c>
      <c r="M3997">
        <v>-0.18483318319026901</v>
      </c>
      <c r="N3997">
        <v>0.46308724832214759</v>
      </c>
      <c r="O3997">
        <v>-5.4905921907190435E-4</v>
      </c>
      <c r="P3997">
        <v>-8.5791181322336166E-2</v>
      </c>
      <c r="Q3997">
        <v>0.9317483682277341</v>
      </c>
      <c r="R3997">
        <v>148</v>
      </c>
      <c r="S3997">
        <v>0</v>
      </c>
      <c r="T3997">
        <v>-0.7006408014464941</v>
      </c>
      <c r="U3997">
        <v>31</v>
      </c>
      <c r="V3997">
        <v>3008</v>
      </c>
      <c r="W3997">
        <v>149</v>
      </c>
    </row>
    <row r="3998" spans="1:23">
      <c r="A3998" t="s">
        <v>471</v>
      </c>
      <c r="B3998" t="str">
        <f t="shared" si="62"/>
        <v>DR007_historical_new_low_6_1</v>
      </c>
      <c r="C3998" t="s">
        <v>387</v>
      </c>
      <c r="D3998" t="s">
        <v>339</v>
      </c>
      <c r="E3998">
        <v>6</v>
      </c>
      <c r="F3998">
        <v>1</v>
      </c>
      <c r="G3998">
        <v>1</v>
      </c>
      <c r="H3998" t="s">
        <v>330</v>
      </c>
      <c r="I3998" t="s">
        <v>331</v>
      </c>
      <c r="K3998">
        <v>-0.76559619177955185</v>
      </c>
      <c r="L3998">
        <v>-0.114440422739857</v>
      </c>
      <c r="M3998">
        <v>-0.48729058563886057</v>
      </c>
      <c r="N3998">
        <v>0.49664429530201343</v>
      </c>
      <c r="O3998">
        <v>-6.8593620825492018E-3</v>
      </c>
      <c r="P3998">
        <v>-1.1242492307254861</v>
      </c>
      <c r="Q3998">
        <v>0.26272744427449168</v>
      </c>
      <c r="R3998">
        <v>148</v>
      </c>
      <c r="S3998">
        <v>0</v>
      </c>
      <c r="T3998">
        <v>-0.91660903495100754</v>
      </c>
      <c r="U3998">
        <v>33</v>
      </c>
      <c r="V3998">
        <v>3008</v>
      </c>
      <c r="W3998">
        <v>149</v>
      </c>
    </row>
    <row r="3999" spans="1:23">
      <c r="A3999" t="s">
        <v>471</v>
      </c>
      <c r="B3999" t="str">
        <f t="shared" si="62"/>
        <v>DR007_historical_new_low_6_-1</v>
      </c>
      <c r="C3999" t="s">
        <v>387</v>
      </c>
      <c r="D3999" t="s">
        <v>339</v>
      </c>
      <c r="E3999">
        <v>6</v>
      </c>
      <c r="F3999">
        <v>-1</v>
      </c>
      <c r="G3999">
        <v>1</v>
      </c>
      <c r="H3999" t="s">
        <v>330</v>
      </c>
      <c r="I3999" t="s">
        <v>331</v>
      </c>
      <c r="K3999">
        <v>1.2070196644106581</v>
      </c>
      <c r="L3999">
        <v>6.856984257216725E-2</v>
      </c>
      <c r="M3999">
        <v>0.29197234634575248</v>
      </c>
      <c r="N3999">
        <v>0.48993288590604028</v>
      </c>
      <c r="O3999">
        <v>8.2119293409033314E-3</v>
      </c>
      <c r="P3999">
        <v>1.2935659018546339</v>
      </c>
      <c r="Q3999">
        <v>0.19783064550201779</v>
      </c>
      <c r="R3999">
        <v>148</v>
      </c>
      <c r="S3999">
        <v>0</v>
      </c>
      <c r="T3999">
        <v>-0.7422275760972189</v>
      </c>
      <c r="U3999">
        <v>33</v>
      </c>
      <c r="V3999">
        <v>3008</v>
      </c>
      <c r="W3999">
        <v>149</v>
      </c>
    </row>
    <row r="4000" spans="1:23">
      <c r="A4000" t="s">
        <v>471</v>
      </c>
      <c r="B4000" t="str">
        <f t="shared" si="62"/>
        <v>CREDIT_SPREAD_historical_new_low_6_1</v>
      </c>
      <c r="C4000" t="s">
        <v>453</v>
      </c>
      <c r="D4000" t="s">
        <v>339</v>
      </c>
      <c r="E4000">
        <v>6</v>
      </c>
      <c r="F4000">
        <v>1</v>
      </c>
      <c r="G4000">
        <v>1</v>
      </c>
      <c r="H4000" t="s">
        <v>456</v>
      </c>
      <c r="I4000" t="s">
        <v>331</v>
      </c>
      <c r="K4000">
        <v>0.3904706377780971</v>
      </c>
      <c r="L4000">
        <v>2.8200784243878951E-2</v>
      </c>
      <c r="M4000">
        <v>0.1198527516337652</v>
      </c>
      <c r="N4000">
        <v>0.5067567567567568</v>
      </c>
      <c r="O4000">
        <v>5.1503297988642199E-3</v>
      </c>
      <c r="P4000">
        <v>0.81253151196407669</v>
      </c>
      <c r="Q4000">
        <v>0.4178006406407847</v>
      </c>
      <c r="R4000">
        <v>147</v>
      </c>
      <c r="S4000">
        <v>0</v>
      </c>
      <c r="T4000">
        <v>-0.61651072542988661</v>
      </c>
      <c r="U4000">
        <v>40</v>
      </c>
      <c r="V4000">
        <v>2987</v>
      </c>
      <c r="W4000">
        <v>148</v>
      </c>
    </row>
    <row r="4001" spans="1:23">
      <c r="A4001" t="s">
        <v>471</v>
      </c>
      <c r="B4001" t="str">
        <f t="shared" si="62"/>
        <v>CREDIT_SPREAD_historical_new_low_6_-1</v>
      </c>
      <c r="C4001" t="s">
        <v>453</v>
      </c>
      <c r="D4001" t="s">
        <v>339</v>
      </c>
      <c r="E4001">
        <v>6</v>
      </c>
      <c r="F4001">
        <v>-1</v>
      </c>
      <c r="G4001">
        <v>1</v>
      </c>
      <c r="H4001" t="s">
        <v>456</v>
      </c>
      <c r="I4001" t="s">
        <v>331</v>
      </c>
      <c r="K4001">
        <v>-0.62705202237634672</v>
      </c>
      <c r="L4001">
        <v>-7.9843168241398033E-2</v>
      </c>
      <c r="M4001">
        <v>-0.33933181893571901</v>
      </c>
      <c r="N4001">
        <v>0.48648648648648651</v>
      </c>
      <c r="O4001">
        <v>-3.7078614831345738E-3</v>
      </c>
      <c r="P4001">
        <v>-0.58841092521972116</v>
      </c>
      <c r="Q4001">
        <v>0.55715948813379834</v>
      </c>
      <c r="R4001">
        <v>147</v>
      </c>
      <c r="S4001">
        <v>0</v>
      </c>
      <c r="T4001">
        <v>-0.80891789853444673</v>
      </c>
      <c r="U4001">
        <v>40</v>
      </c>
      <c r="V4001">
        <v>2987</v>
      </c>
      <c r="W4001">
        <v>148</v>
      </c>
    </row>
    <row r="4002" spans="1:23">
      <c r="A4002" t="s">
        <v>471</v>
      </c>
      <c r="B4002" t="str">
        <f t="shared" si="62"/>
        <v>electricity_yoy_historical_new_low_9_1</v>
      </c>
      <c r="C4002" t="s">
        <v>435</v>
      </c>
      <c r="D4002" t="s">
        <v>339</v>
      </c>
      <c r="E4002">
        <v>9</v>
      </c>
      <c r="F4002">
        <v>1</v>
      </c>
      <c r="G4002">
        <v>-1</v>
      </c>
      <c r="H4002" t="s">
        <v>330</v>
      </c>
      <c r="I4002" t="s">
        <v>331</v>
      </c>
      <c r="K4002">
        <v>-0.41912652125229938</v>
      </c>
      <c r="L4002">
        <v>-4.4489298915882713E-2</v>
      </c>
      <c r="M4002">
        <v>-0.1893787253030533</v>
      </c>
      <c r="N4002">
        <v>0.46979865771812079</v>
      </c>
      <c r="O4002">
        <v>-7.1237586870835732E-4</v>
      </c>
      <c r="P4002">
        <v>-0.1120339565279877</v>
      </c>
      <c r="Q4002">
        <v>0.91094828776559778</v>
      </c>
      <c r="R4002">
        <v>148</v>
      </c>
      <c r="S4002">
        <v>0</v>
      </c>
      <c r="T4002">
        <v>-0.7925359675469783</v>
      </c>
      <c r="U4002">
        <v>31</v>
      </c>
      <c r="V4002">
        <v>3008</v>
      </c>
      <c r="W4002">
        <v>149</v>
      </c>
    </row>
    <row r="4003" spans="1:23">
      <c r="A4003" t="s">
        <v>471</v>
      </c>
      <c r="B4003" t="str">
        <f t="shared" si="62"/>
        <v>electricity_yoy_historical_new_low_9_-1</v>
      </c>
      <c r="C4003" t="s">
        <v>435</v>
      </c>
      <c r="D4003" t="s">
        <v>339</v>
      </c>
      <c r="E4003">
        <v>9</v>
      </c>
      <c r="F4003">
        <v>-1</v>
      </c>
      <c r="G4003">
        <v>-1</v>
      </c>
      <c r="H4003" t="s">
        <v>330</v>
      </c>
      <c r="I4003" t="s">
        <v>331</v>
      </c>
      <c r="K4003">
        <v>-0.1093864101515036</v>
      </c>
      <c r="L4003">
        <v>-9.6581262904756882E-3</v>
      </c>
      <c r="M4003">
        <v>-4.1111990754550243E-2</v>
      </c>
      <c r="N4003">
        <v>0.51006711409395977</v>
      </c>
      <c r="O4003">
        <v>2.1675423489975489E-3</v>
      </c>
      <c r="P4003">
        <v>0.34627298096117021</v>
      </c>
      <c r="Q4003">
        <v>0.72962935645415716</v>
      </c>
      <c r="R4003">
        <v>148</v>
      </c>
      <c r="S4003">
        <v>0</v>
      </c>
      <c r="T4003">
        <v>-0.71041288533992275</v>
      </c>
      <c r="U4003">
        <v>31</v>
      </c>
      <c r="V4003">
        <v>3008</v>
      </c>
      <c r="W4003">
        <v>149</v>
      </c>
    </row>
    <row r="4004" spans="1:23">
      <c r="A4004" t="s">
        <v>471</v>
      </c>
      <c r="B4004" t="str">
        <f t="shared" si="62"/>
        <v>electricity_ytd_yoy_historical_new_low_9_1</v>
      </c>
      <c r="C4004" t="s">
        <v>436</v>
      </c>
      <c r="D4004" t="s">
        <v>339</v>
      </c>
      <c r="E4004">
        <v>9</v>
      </c>
      <c r="F4004">
        <v>1</v>
      </c>
      <c r="G4004">
        <v>-1</v>
      </c>
      <c r="H4004" t="s">
        <v>330</v>
      </c>
      <c r="I4004" t="s">
        <v>331</v>
      </c>
      <c r="K4004">
        <v>-0.4435772397902279</v>
      </c>
      <c r="L4004">
        <v>-4.7925599208664897E-2</v>
      </c>
      <c r="M4004">
        <v>-0.20400710696510951</v>
      </c>
      <c r="N4004">
        <v>0.46979865771812079</v>
      </c>
      <c r="O4004">
        <v>-1.0642964744685139E-3</v>
      </c>
      <c r="P4004">
        <v>-0.16939867983120971</v>
      </c>
      <c r="Q4004">
        <v>0.865714378369838</v>
      </c>
      <c r="R4004">
        <v>148</v>
      </c>
      <c r="S4004">
        <v>0</v>
      </c>
      <c r="T4004">
        <v>-0.80031582416998492</v>
      </c>
      <c r="U4004">
        <v>29</v>
      </c>
      <c r="V4004">
        <v>3008</v>
      </c>
      <c r="W4004">
        <v>149</v>
      </c>
    </row>
    <row r="4005" spans="1:23">
      <c r="A4005" t="s">
        <v>471</v>
      </c>
      <c r="B4005" t="str">
        <f t="shared" si="62"/>
        <v>electricity_ytd_yoy_historical_new_low_9_-1</v>
      </c>
      <c r="C4005" t="s">
        <v>436</v>
      </c>
      <c r="D4005" t="s">
        <v>339</v>
      </c>
      <c r="E4005">
        <v>9</v>
      </c>
      <c r="F4005">
        <v>-1</v>
      </c>
      <c r="G4005">
        <v>-1</v>
      </c>
      <c r="H4005" t="s">
        <v>330</v>
      </c>
      <c r="I4005" t="s">
        <v>331</v>
      </c>
      <c r="K4005">
        <v>-7.0250444176226501E-2</v>
      </c>
      <c r="L4005">
        <v>-6.083708085602324E-3</v>
      </c>
      <c r="M4005">
        <v>-2.5896800596278861E-2</v>
      </c>
      <c r="N4005">
        <v>0.51006711409395977</v>
      </c>
      <c r="O4005">
        <v>2.344310714030916E-3</v>
      </c>
      <c r="P4005">
        <v>0.38130459540256489</v>
      </c>
      <c r="Q4005">
        <v>0.70352408084769469</v>
      </c>
      <c r="R4005">
        <v>148</v>
      </c>
      <c r="S4005">
        <v>0</v>
      </c>
      <c r="T4005">
        <v>-0.77494735379979207</v>
      </c>
      <c r="U4005">
        <v>29</v>
      </c>
      <c r="V4005">
        <v>3008</v>
      </c>
      <c r="W4005">
        <v>149</v>
      </c>
    </row>
    <row r="4006" spans="1:23">
      <c r="A4006" t="s">
        <v>471</v>
      </c>
      <c r="B4006" t="str">
        <f t="shared" si="62"/>
        <v>industrial_value_added_yoy_historical_new_low_9_1</v>
      </c>
      <c r="C4006" t="s">
        <v>437</v>
      </c>
      <c r="D4006" t="s">
        <v>339</v>
      </c>
      <c r="E4006">
        <v>9</v>
      </c>
      <c r="F4006">
        <v>1</v>
      </c>
      <c r="G4006">
        <v>-1</v>
      </c>
      <c r="H4006" t="s">
        <v>330</v>
      </c>
      <c r="I4006" t="s">
        <v>331</v>
      </c>
      <c r="K4006">
        <v>0.36141746773666189</v>
      </c>
      <c r="L4006">
        <v>2.6184230531104191E-2</v>
      </c>
      <c r="M4006">
        <v>0.11146923990051361</v>
      </c>
      <c r="N4006">
        <v>0.53020134228187921</v>
      </c>
      <c r="O4006">
        <v>4.812961627881418E-3</v>
      </c>
      <c r="P4006">
        <v>0.784197882143571</v>
      </c>
      <c r="Q4006">
        <v>0.43417732101669959</v>
      </c>
      <c r="R4006">
        <v>148</v>
      </c>
      <c r="S4006">
        <v>0</v>
      </c>
      <c r="T4006">
        <v>-0.61861974535905606</v>
      </c>
      <c r="U4006">
        <v>25</v>
      </c>
      <c r="V4006">
        <v>3008</v>
      </c>
      <c r="W4006">
        <v>149</v>
      </c>
    </row>
    <row r="4007" spans="1:23">
      <c r="A4007" t="s">
        <v>471</v>
      </c>
      <c r="B4007" t="str">
        <f t="shared" si="62"/>
        <v>industrial_value_added_yoy_historical_new_low_9_-1</v>
      </c>
      <c r="C4007" t="s">
        <v>437</v>
      </c>
      <c r="D4007" t="s">
        <v>339</v>
      </c>
      <c r="E4007">
        <v>9</v>
      </c>
      <c r="F4007">
        <v>-1</v>
      </c>
      <c r="G4007">
        <v>-1</v>
      </c>
      <c r="H4007" t="s">
        <v>330</v>
      </c>
      <c r="I4007" t="s">
        <v>331</v>
      </c>
      <c r="K4007">
        <v>-0.62000354306064942</v>
      </c>
      <c r="L4007">
        <v>-7.7863184886991177E-2</v>
      </c>
      <c r="M4007">
        <v>-0.33147241143007372</v>
      </c>
      <c r="N4007">
        <v>0.46308724832214759</v>
      </c>
      <c r="O4007">
        <v>-3.765168859150134E-3</v>
      </c>
      <c r="P4007">
        <v>-0.62580268993168964</v>
      </c>
      <c r="Q4007">
        <v>0.53240824401379849</v>
      </c>
      <c r="R4007">
        <v>148</v>
      </c>
      <c r="S4007">
        <v>0</v>
      </c>
      <c r="T4007">
        <v>-0.84642152337829513</v>
      </c>
      <c r="U4007">
        <v>25</v>
      </c>
      <c r="V4007">
        <v>3008</v>
      </c>
      <c r="W4007">
        <v>149</v>
      </c>
    </row>
    <row r="4008" spans="1:23">
      <c r="A4008" t="s">
        <v>471</v>
      </c>
      <c r="B4008" t="str">
        <f t="shared" si="62"/>
        <v>fixedasset_investment_yoy_historical_new_low_9_1</v>
      </c>
      <c r="C4008" t="s">
        <v>344</v>
      </c>
      <c r="D4008" t="s">
        <v>339</v>
      </c>
      <c r="E4008">
        <v>9</v>
      </c>
      <c r="F4008">
        <v>1</v>
      </c>
      <c r="G4008">
        <v>1</v>
      </c>
      <c r="H4008" t="s">
        <v>330</v>
      </c>
      <c r="I4008" t="s">
        <v>331</v>
      </c>
      <c r="K4008">
        <v>-0.1848826062227793</v>
      </c>
      <c r="L4008">
        <v>-1.6980060113742201E-2</v>
      </c>
      <c r="M4008">
        <v>-7.2278897083364185E-2</v>
      </c>
      <c r="N4008">
        <v>0.51677852348993292</v>
      </c>
      <c r="O4008">
        <v>1.3174029662556921E-3</v>
      </c>
      <c r="P4008">
        <v>0.21893239703773079</v>
      </c>
      <c r="Q4008">
        <v>0.82700433632841175</v>
      </c>
      <c r="R4008">
        <v>148</v>
      </c>
      <c r="S4008">
        <v>0</v>
      </c>
      <c r="T4008">
        <v>-0.60990140559520356</v>
      </c>
      <c r="U4008">
        <v>33</v>
      </c>
      <c r="V4008">
        <v>3008</v>
      </c>
      <c r="W4008">
        <v>149</v>
      </c>
    </row>
    <row r="4009" spans="1:23">
      <c r="A4009" t="s">
        <v>471</v>
      </c>
      <c r="B4009" t="str">
        <f t="shared" si="62"/>
        <v>fixedasset_investment_yoy_historical_new_low_9_-1</v>
      </c>
      <c r="C4009" t="s">
        <v>344</v>
      </c>
      <c r="D4009" t="s">
        <v>339</v>
      </c>
      <c r="E4009">
        <v>9</v>
      </c>
      <c r="F4009">
        <v>-1</v>
      </c>
      <c r="G4009">
        <v>1</v>
      </c>
      <c r="H4009" t="s">
        <v>330</v>
      </c>
      <c r="I4009" t="s">
        <v>331</v>
      </c>
      <c r="K4009">
        <v>-0.3653260032178085</v>
      </c>
      <c r="L4009">
        <v>-3.7372265133668543E-2</v>
      </c>
      <c r="M4009">
        <v>-0.15908224630974591</v>
      </c>
      <c r="N4009">
        <v>0.46979865771812079</v>
      </c>
      <c r="O4009">
        <v>-3.8512016072045948E-4</v>
      </c>
      <c r="P4009">
        <v>-6.3899083904429069E-2</v>
      </c>
      <c r="Q4009">
        <v>0.94913680509112663</v>
      </c>
      <c r="R4009">
        <v>148</v>
      </c>
      <c r="S4009">
        <v>0</v>
      </c>
      <c r="T4009">
        <v>-0.68366812638183927</v>
      </c>
      <c r="U4009">
        <v>33</v>
      </c>
      <c r="V4009">
        <v>3008</v>
      </c>
      <c r="W4009">
        <v>149</v>
      </c>
    </row>
    <row r="4010" spans="1:23">
      <c r="A4010" t="s">
        <v>471</v>
      </c>
      <c r="B4010" t="str">
        <f t="shared" si="62"/>
        <v>fixedasset_investment_ytd_yoy_historical_new_low_9_1</v>
      </c>
      <c r="C4010" t="s">
        <v>390</v>
      </c>
      <c r="D4010" t="s">
        <v>339</v>
      </c>
      <c r="E4010">
        <v>9</v>
      </c>
      <c r="F4010">
        <v>1</v>
      </c>
      <c r="G4010">
        <v>-1</v>
      </c>
      <c r="H4010" t="s">
        <v>330</v>
      </c>
      <c r="I4010" t="s">
        <v>331</v>
      </c>
      <c r="K4010">
        <v>-0.8312409273963256</v>
      </c>
      <c r="L4010">
        <v>-0.13848454908863231</v>
      </c>
      <c r="M4010">
        <v>-0.58979625898368815</v>
      </c>
      <c r="N4010">
        <v>0.44295302013422821</v>
      </c>
      <c r="O4010">
        <v>-9.3115169431957946E-3</v>
      </c>
      <c r="P4010">
        <v>-1.5911802967986231</v>
      </c>
      <c r="Q4010">
        <v>0.1137027340119801</v>
      </c>
      <c r="R4010">
        <v>148</v>
      </c>
      <c r="S4010">
        <v>0</v>
      </c>
      <c r="T4010">
        <v>-0.87770233536949338</v>
      </c>
      <c r="U4010">
        <v>33</v>
      </c>
      <c r="V4010">
        <v>3008</v>
      </c>
      <c r="W4010">
        <v>149</v>
      </c>
    </row>
    <row r="4011" spans="1:23">
      <c r="A4011" t="s">
        <v>471</v>
      </c>
      <c r="B4011" t="str">
        <f t="shared" si="62"/>
        <v>fixedasset_investment_ytd_yoy_historical_new_low_9_-1</v>
      </c>
      <c r="C4011" t="s">
        <v>390</v>
      </c>
      <c r="D4011" t="s">
        <v>339</v>
      </c>
      <c r="E4011">
        <v>9</v>
      </c>
      <c r="F4011">
        <v>-1</v>
      </c>
      <c r="G4011">
        <v>-1</v>
      </c>
      <c r="H4011" t="s">
        <v>330</v>
      </c>
      <c r="I4011" t="s">
        <v>331</v>
      </c>
      <c r="K4011">
        <v>2.0655170484980081</v>
      </c>
      <c r="L4011">
        <v>9.8392671959750544E-2</v>
      </c>
      <c r="M4011">
        <v>0.41904768593447161</v>
      </c>
      <c r="N4011">
        <v>0.53020134228187921</v>
      </c>
      <c r="O4011">
        <v>1.015750104012905E-2</v>
      </c>
      <c r="P4011">
        <v>1.696518201167877</v>
      </c>
      <c r="Q4011">
        <v>9.1890038384685346E-2</v>
      </c>
      <c r="R4011">
        <v>148</v>
      </c>
      <c r="S4011">
        <v>0</v>
      </c>
      <c r="T4011">
        <v>-0.51252235923340705</v>
      </c>
      <c r="U4011">
        <v>33</v>
      </c>
      <c r="V4011">
        <v>3008</v>
      </c>
      <c r="W4011">
        <v>149</v>
      </c>
    </row>
    <row r="4012" spans="1:23">
      <c r="A4012" t="s">
        <v>471</v>
      </c>
      <c r="B4012" t="str">
        <f t="shared" si="62"/>
        <v>pmi_manufacturing_historical_new_low_9_1</v>
      </c>
      <c r="C4012" t="s">
        <v>347</v>
      </c>
      <c r="D4012" t="s">
        <v>339</v>
      </c>
      <c r="E4012">
        <v>9</v>
      </c>
      <c r="F4012">
        <v>1</v>
      </c>
      <c r="G4012">
        <v>1</v>
      </c>
      <c r="H4012" t="s">
        <v>330</v>
      </c>
      <c r="I4012" t="s">
        <v>331</v>
      </c>
      <c r="K4012">
        <v>-0.32845703869095061</v>
      </c>
      <c r="L4012">
        <v>-3.2807696870950087E-2</v>
      </c>
      <c r="M4012">
        <v>-0.13965188742598789</v>
      </c>
      <c r="N4012">
        <v>0.51677852348993292</v>
      </c>
      <c r="O4012">
        <v>5.6365477721419518E-5</v>
      </c>
      <c r="P4012">
        <v>9.2822361051971055E-3</v>
      </c>
      <c r="Q4012">
        <v>0.99260645374874112</v>
      </c>
      <c r="R4012">
        <v>148</v>
      </c>
      <c r="S4012">
        <v>0</v>
      </c>
      <c r="T4012">
        <v>-0.66900308275373288</v>
      </c>
      <c r="U4012">
        <v>23</v>
      </c>
      <c r="V4012">
        <v>3008</v>
      </c>
      <c r="W4012">
        <v>149</v>
      </c>
    </row>
    <row r="4013" spans="1:23">
      <c r="A4013" t="s">
        <v>471</v>
      </c>
      <c r="B4013" t="str">
        <f t="shared" si="62"/>
        <v>pmi_manufacturing_historical_new_low_9_-1</v>
      </c>
      <c r="C4013" t="s">
        <v>347</v>
      </c>
      <c r="D4013" t="s">
        <v>339</v>
      </c>
      <c r="E4013">
        <v>9</v>
      </c>
      <c r="F4013">
        <v>-1</v>
      </c>
      <c r="G4013">
        <v>1</v>
      </c>
      <c r="H4013" t="s">
        <v>330</v>
      </c>
      <c r="I4013" t="s">
        <v>331</v>
      </c>
      <c r="K4013">
        <v>-0.2296340756117429</v>
      </c>
      <c r="L4013">
        <v>-2.1619325340220489E-2</v>
      </c>
      <c r="M4013">
        <v>-9.2026563172486572E-2</v>
      </c>
      <c r="N4013">
        <v>0.46979865771812079</v>
      </c>
      <c r="O4013">
        <v>9.6989903047436205E-4</v>
      </c>
      <c r="P4013">
        <v>0.15952637900560229</v>
      </c>
      <c r="Q4013">
        <v>0.8734716784014015</v>
      </c>
      <c r="R4013">
        <v>148</v>
      </c>
      <c r="S4013">
        <v>0</v>
      </c>
      <c r="T4013">
        <v>-0.6886507151625807</v>
      </c>
      <c r="U4013">
        <v>23</v>
      </c>
      <c r="V4013">
        <v>3008</v>
      </c>
      <c r="W4013">
        <v>149</v>
      </c>
    </row>
    <row r="4014" spans="1:23">
      <c r="A4014" t="s">
        <v>471</v>
      </c>
      <c r="B4014" t="str">
        <f t="shared" si="62"/>
        <v>pmi_manufacturing_neworder_historical_new_low_9_1</v>
      </c>
      <c r="C4014" t="s">
        <v>424</v>
      </c>
      <c r="D4014" t="s">
        <v>339</v>
      </c>
      <c r="E4014">
        <v>9</v>
      </c>
      <c r="F4014">
        <v>1</v>
      </c>
      <c r="G4014">
        <v>1</v>
      </c>
      <c r="H4014" t="s">
        <v>330</v>
      </c>
      <c r="I4014" t="s">
        <v>331</v>
      </c>
      <c r="K4014">
        <v>5.7629239219199491E-2</v>
      </c>
      <c r="L4014">
        <v>4.7050229859471049E-3</v>
      </c>
      <c r="M4014">
        <v>2.0028509973964499E-2</v>
      </c>
      <c r="N4014">
        <v>0.5436241610738255</v>
      </c>
      <c r="O4014">
        <v>3.0482227893711719E-3</v>
      </c>
      <c r="P4014">
        <v>0.50745809267814512</v>
      </c>
      <c r="Q4014">
        <v>0.61258879214540518</v>
      </c>
      <c r="R4014">
        <v>148</v>
      </c>
      <c r="S4014">
        <v>0</v>
      </c>
      <c r="T4014">
        <v>-0.61861974535905606</v>
      </c>
      <c r="U4014">
        <v>19</v>
      </c>
      <c r="V4014">
        <v>3008</v>
      </c>
      <c r="W4014">
        <v>149</v>
      </c>
    </row>
    <row r="4015" spans="1:23">
      <c r="A4015" t="s">
        <v>471</v>
      </c>
      <c r="B4015" t="str">
        <f t="shared" si="62"/>
        <v>pmi_manufacturing_neworder_historical_new_low_9_-1</v>
      </c>
      <c r="C4015" t="s">
        <v>424</v>
      </c>
      <c r="D4015" t="s">
        <v>339</v>
      </c>
      <c r="E4015">
        <v>9</v>
      </c>
      <c r="F4015">
        <v>-1</v>
      </c>
      <c r="G4015">
        <v>1</v>
      </c>
      <c r="H4015" t="s">
        <v>330</v>
      </c>
      <c r="I4015" t="s">
        <v>331</v>
      </c>
      <c r="K4015">
        <v>-0.51085522698181252</v>
      </c>
      <c r="L4015">
        <v>-5.8149171735173422E-2</v>
      </c>
      <c r="M4015">
        <v>-0.2475314721212265</v>
      </c>
      <c r="N4015">
        <v>0.44966442953020141</v>
      </c>
      <c r="O4015">
        <v>-2.1281624128213598E-3</v>
      </c>
      <c r="P4015">
        <v>-0.35351462433025849</v>
      </c>
      <c r="Q4015">
        <v>0.72420572961323237</v>
      </c>
      <c r="R4015">
        <v>148</v>
      </c>
      <c r="S4015">
        <v>0</v>
      </c>
      <c r="T4015">
        <v>-0.80230839599751169</v>
      </c>
      <c r="U4015">
        <v>19</v>
      </c>
      <c r="V4015">
        <v>3008</v>
      </c>
      <c r="W4015">
        <v>149</v>
      </c>
    </row>
    <row r="4016" spans="1:23">
      <c r="A4016" t="s">
        <v>471</v>
      </c>
      <c r="B4016" t="str">
        <f t="shared" si="62"/>
        <v>pmi_nonmanufacturing_historical_new_low_9_1</v>
      </c>
      <c r="C4016" t="s">
        <v>342</v>
      </c>
      <c r="D4016" t="s">
        <v>339</v>
      </c>
      <c r="E4016">
        <v>9</v>
      </c>
      <c r="F4016">
        <v>1</v>
      </c>
      <c r="G4016">
        <v>-1</v>
      </c>
      <c r="H4016" t="s">
        <v>330</v>
      </c>
      <c r="I4016" t="s">
        <v>331</v>
      </c>
      <c r="K4016">
        <v>-0.79357623756463069</v>
      </c>
      <c r="L4016">
        <v>-0.123820879758237</v>
      </c>
      <c r="M4016">
        <v>-0.52727223933721723</v>
      </c>
      <c r="N4016">
        <v>0.4563758389261745</v>
      </c>
      <c r="O4016">
        <v>-7.8153356538406965E-3</v>
      </c>
      <c r="P4016">
        <v>-1.293897925867959</v>
      </c>
      <c r="Q4016">
        <v>0.1977162193588714</v>
      </c>
      <c r="R4016">
        <v>148</v>
      </c>
      <c r="S4016">
        <v>0</v>
      </c>
      <c r="T4016">
        <v>-0.8988983767923755</v>
      </c>
      <c r="U4016">
        <v>33</v>
      </c>
      <c r="V4016">
        <v>3008</v>
      </c>
      <c r="W4016">
        <v>149</v>
      </c>
    </row>
    <row r="4017" spans="1:23">
      <c r="A4017" t="s">
        <v>471</v>
      </c>
      <c r="B4017" t="str">
        <f t="shared" si="62"/>
        <v>pmi_nonmanufacturing_historical_new_low_9_-1</v>
      </c>
      <c r="C4017" t="s">
        <v>342</v>
      </c>
      <c r="D4017" t="s">
        <v>339</v>
      </c>
      <c r="E4017">
        <v>9</v>
      </c>
      <c r="F4017">
        <v>-1</v>
      </c>
      <c r="G4017">
        <v>-1</v>
      </c>
      <c r="H4017" t="s">
        <v>330</v>
      </c>
      <c r="I4017" t="s">
        <v>331</v>
      </c>
      <c r="K4017">
        <v>1.506173746916605</v>
      </c>
      <c r="L4017">
        <v>8.0010052967296463E-2</v>
      </c>
      <c r="M4017">
        <v>0.34071054801037581</v>
      </c>
      <c r="N4017">
        <v>0.52348993288590606</v>
      </c>
      <c r="O4017">
        <v>8.8990944493644985E-3</v>
      </c>
      <c r="P4017">
        <v>1.4590363580462049</v>
      </c>
      <c r="Q4017">
        <v>0.14667421927907459</v>
      </c>
      <c r="R4017">
        <v>148</v>
      </c>
      <c r="S4017">
        <v>0</v>
      </c>
      <c r="T4017">
        <v>-0.6838868658143652</v>
      </c>
      <c r="U4017">
        <v>33</v>
      </c>
      <c r="V4017">
        <v>3008</v>
      </c>
      <c r="W4017">
        <v>149</v>
      </c>
    </row>
    <row r="4018" spans="1:23">
      <c r="A4018" t="s">
        <v>471</v>
      </c>
      <c r="B4018" t="str">
        <f t="shared" si="62"/>
        <v>export_yoy_historical_new_low_9_1</v>
      </c>
      <c r="C4018" t="s">
        <v>438</v>
      </c>
      <c r="D4018" t="s">
        <v>339</v>
      </c>
      <c r="E4018">
        <v>9</v>
      </c>
      <c r="F4018">
        <v>1</v>
      </c>
      <c r="G4018">
        <v>-1</v>
      </c>
      <c r="H4018" t="s">
        <v>330</v>
      </c>
      <c r="I4018" t="s">
        <v>331</v>
      </c>
      <c r="K4018">
        <v>-0.1993148777198451</v>
      </c>
      <c r="L4018">
        <v>-1.8450164068467889E-2</v>
      </c>
      <c r="M4018">
        <v>-7.8536593855205783E-2</v>
      </c>
      <c r="N4018">
        <v>0.48993288590604028</v>
      </c>
      <c r="O4018">
        <v>1.228390017959462E-3</v>
      </c>
      <c r="P4018">
        <v>0.20059912833680549</v>
      </c>
      <c r="Q4018">
        <v>0.84128743860998745</v>
      </c>
      <c r="R4018">
        <v>148</v>
      </c>
      <c r="S4018">
        <v>0</v>
      </c>
      <c r="T4018">
        <v>-0.68083050619194407</v>
      </c>
      <c r="U4018">
        <v>29</v>
      </c>
      <c r="V4018">
        <v>3008</v>
      </c>
      <c r="W4018">
        <v>149</v>
      </c>
    </row>
    <row r="4019" spans="1:23">
      <c r="A4019" t="s">
        <v>471</v>
      </c>
      <c r="B4019" t="str">
        <f t="shared" si="62"/>
        <v>export_yoy_historical_new_low_9_-1</v>
      </c>
      <c r="C4019" t="s">
        <v>438</v>
      </c>
      <c r="D4019" t="s">
        <v>339</v>
      </c>
      <c r="E4019">
        <v>9</v>
      </c>
      <c r="F4019">
        <v>-1</v>
      </c>
      <c r="G4019">
        <v>-1</v>
      </c>
      <c r="H4019" t="s">
        <v>330</v>
      </c>
      <c r="I4019" t="s">
        <v>331</v>
      </c>
      <c r="K4019">
        <v>-0.35388606612043277</v>
      </c>
      <c r="L4019">
        <v>-3.5930501518464331E-2</v>
      </c>
      <c r="M4019">
        <v>-0.15294493828334921</v>
      </c>
      <c r="N4019">
        <v>0.48993288590604028</v>
      </c>
      <c r="O4019">
        <v>-2.295786379683767E-4</v>
      </c>
      <c r="P4019">
        <v>-3.8278139621348739E-2</v>
      </c>
      <c r="Q4019">
        <v>0.96951750423820537</v>
      </c>
      <c r="R4019">
        <v>148</v>
      </c>
      <c r="S4019">
        <v>0</v>
      </c>
      <c r="T4019">
        <v>-0.69455228784780476</v>
      </c>
      <c r="U4019">
        <v>29</v>
      </c>
      <c r="V4019">
        <v>3008</v>
      </c>
      <c r="W4019">
        <v>149</v>
      </c>
    </row>
    <row r="4020" spans="1:23">
      <c r="A4020" t="s">
        <v>471</v>
      </c>
      <c r="B4020" t="str">
        <f t="shared" si="62"/>
        <v>trade_balance_yoy_historical_new_low_9_1</v>
      </c>
      <c r="C4020" t="s">
        <v>439</v>
      </c>
      <c r="D4020" t="s">
        <v>339</v>
      </c>
      <c r="E4020">
        <v>9</v>
      </c>
      <c r="F4020">
        <v>1</v>
      </c>
      <c r="G4020">
        <v>1</v>
      </c>
      <c r="H4020" t="s">
        <v>330</v>
      </c>
      <c r="I4020" t="s">
        <v>331</v>
      </c>
      <c r="K4020">
        <v>-0.37035662241050521</v>
      </c>
      <c r="L4020">
        <v>-3.8013820206495352E-2</v>
      </c>
      <c r="M4020">
        <v>-0.1618132188735642</v>
      </c>
      <c r="N4020">
        <v>0.48993288590604028</v>
      </c>
      <c r="O4020">
        <v>-2.8293634010811161E-4</v>
      </c>
      <c r="P4020">
        <v>-4.5768581957645368E-2</v>
      </c>
      <c r="Q4020">
        <v>0.96355639825090456</v>
      </c>
      <c r="R4020">
        <v>148</v>
      </c>
      <c r="S4020">
        <v>0</v>
      </c>
      <c r="T4020">
        <v>-0.62360158361831575</v>
      </c>
      <c r="U4020">
        <v>27</v>
      </c>
      <c r="V4020">
        <v>3008</v>
      </c>
      <c r="W4020">
        <v>149</v>
      </c>
    </row>
    <row r="4021" spans="1:23">
      <c r="A4021" t="s">
        <v>471</v>
      </c>
      <c r="B4021" t="str">
        <f t="shared" si="62"/>
        <v>trade_balance_yoy_historical_new_low_9_-1</v>
      </c>
      <c r="C4021" t="s">
        <v>439</v>
      </c>
      <c r="D4021" t="s">
        <v>339</v>
      </c>
      <c r="E4021">
        <v>9</v>
      </c>
      <c r="F4021">
        <v>-1</v>
      </c>
      <c r="G4021">
        <v>1</v>
      </c>
      <c r="H4021" t="s">
        <v>330</v>
      </c>
      <c r="I4021" t="s">
        <v>331</v>
      </c>
      <c r="K4021">
        <v>-0.1783701178025304</v>
      </c>
      <c r="L4021">
        <v>-1.6324477484416341E-2</v>
      </c>
      <c r="M4021">
        <v>-6.948831329851668E-2</v>
      </c>
      <c r="N4021">
        <v>0.48993288590604028</v>
      </c>
      <c r="O4021">
        <v>1.4935084950256259E-3</v>
      </c>
      <c r="P4021">
        <v>0.24192174071467359</v>
      </c>
      <c r="Q4021">
        <v>0.80917569201149231</v>
      </c>
      <c r="R4021">
        <v>148</v>
      </c>
      <c r="S4021">
        <v>0</v>
      </c>
      <c r="T4021">
        <v>-0.59570947524597506</v>
      </c>
      <c r="U4021">
        <v>27</v>
      </c>
      <c r="V4021">
        <v>3008</v>
      </c>
      <c r="W4021">
        <v>149</v>
      </c>
    </row>
    <row r="4022" spans="1:23">
      <c r="A4022" t="s">
        <v>471</v>
      </c>
      <c r="B4022" t="str">
        <f t="shared" si="62"/>
        <v>CPI_historical_new_low_9_1</v>
      </c>
      <c r="C4022" t="s">
        <v>386</v>
      </c>
      <c r="D4022" t="s">
        <v>339</v>
      </c>
      <c r="E4022">
        <v>9</v>
      </c>
      <c r="F4022">
        <v>1</v>
      </c>
      <c r="G4022">
        <v>-1</v>
      </c>
      <c r="H4022" t="s">
        <v>330</v>
      </c>
      <c r="I4022" t="s">
        <v>331</v>
      </c>
      <c r="K4022">
        <v>-0.65509904890949067</v>
      </c>
      <c r="L4022">
        <v>-8.5319100949675875E-2</v>
      </c>
      <c r="M4022">
        <v>-0.36322516785733022</v>
      </c>
      <c r="N4022">
        <v>0.44295302013422821</v>
      </c>
      <c r="O4022">
        <v>-4.3890262427191034E-3</v>
      </c>
      <c r="P4022">
        <v>-0.72096772666450948</v>
      </c>
      <c r="Q4022">
        <v>0.47206667439044048</v>
      </c>
      <c r="R4022">
        <v>148</v>
      </c>
      <c r="S4022">
        <v>0</v>
      </c>
      <c r="T4022">
        <v>-0.7759445750316365</v>
      </c>
      <c r="U4022">
        <v>30</v>
      </c>
      <c r="V4022">
        <v>3008</v>
      </c>
      <c r="W4022">
        <v>149</v>
      </c>
    </row>
    <row r="4023" spans="1:23">
      <c r="A4023" t="s">
        <v>471</v>
      </c>
      <c r="B4023" t="str">
        <f t="shared" si="62"/>
        <v>CPI_historical_new_low_9_-1</v>
      </c>
      <c r="C4023" t="s">
        <v>386</v>
      </c>
      <c r="D4023" t="s">
        <v>339</v>
      </c>
      <c r="E4023">
        <v>9</v>
      </c>
      <c r="F4023">
        <v>-1</v>
      </c>
      <c r="G4023">
        <v>-1</v>
      </c>
      <c r="H4023" t="s">
        <v>330</v>
      </c>
      <c r="I4023" t="s">
        <v>331</v>
      </c>
      <c r="K4023">
        <v>0.49994893467114099</v>
      </c>
      <c r="L4023">
        <v>3.4549053165570782E-2</v>
      </c>
      <c r="M4023">
        <v>0.14708412882571451</v>
      </c>
      <c r="N4023">
        <v>0.53691275167785235</v>
      </c>
      <c r="O4023">
        <v>5.474577119168678E-3</v>
      </c>
      <c r="P4023">
        <v>0.89728431378527274</v>
      </c>
      <c r="Q4023">
        <v>0.37102451464984942</v>
      </c>
      <c r="R4023">
        <v>148</v>
      </c>
      <c r="S4023">
        <v>0</v>
      </c>
      <c r="T4023">
        <v>-0.60711769562481643</v>
      </c>
      <c r="U4023">
        <v>30</v>
      </c>
      <c r="V4023">
        <v>3008</v>
      </c>
      <c r="W4023">
        <v>149</v>
      </c>
    </row>
    <row r="4024" spans="1:23">
      <c r="A4024" t="s">
        <v>471</v>
      </c>
      <c r="B4024" t="str">
        <f t="shared" si="62"/>
        <v>core_CPI_historical_new_low_9_1</v>
      </c>
      <c r="C4024" t="s">
        <v>440</v>
      </c>
      <c r="D4024" t="s">
        <v>339</v>
      </c>
      <c r="E4024">
        <v>9</v>
      </c>
      <c r="F4024">
        <v>1</v>
      </c>
      <c r="G4024">
        <v>-1</v>
      </c>
      <c r="H4024" t="s">
        <v>330</v>
      </c>
      <c r="I4024" t="s">
        <v>331</v>
      </c>
      <c r="K4024">
        <v>-0.60831796772886015</v>
      </c>
      <c r="L4024">
        <v>-7.5520326224078116E-2</v>
      </c>
      <c r="M4024">
        <v>-0.32149539216474998</v>
      </c>
      <c r="N4024">
        <v>0.48322147651006708</v>
      </c>
      <c r="O4024">
        <v>-3.540076331828017E-3</v>
      </c>
      <c r="P4024">
        <v>-0.58641683078638385</v>
      </c>
      <c r="Q4024">
        <v>0.55848877713450573</v>
      </c>
      <c r="R4024">
        <v>148</v>
      </c>
      <c r="S4024">
        <v>0</v>
      </c>
      <c r="T4024">
        <v>-0.77099619571093903</v>
      </c>
      <c r="U4024">
        <v>35</v>
      </c>
      <c r="V4024">
        <v>3008</v>
      </c>
      <c r="W4024">
        <v>149</v>
      </c>
    </row>
    <row r="4025" spans="1:23">
      <c r="A4025" t="s">
        <v>471</v>
      </c>
      <c r="B4025" t="str">
        <f t="shared" si="62"/>
        <v>core_CPI_historical_new_low_9_-1</v>
      </c>
      <c r="C4025" t="s">
        <v>440</v>
      </c>
      <c r="D4025" t="s">
        <v>339</v>
      </c>
      <c r="E4025">
        <v>9</v>
      </c>
      <c r="F4025">
        <v>-1</v>
      </c>
      <c r="G4025">
        <v>-1</v>
      </c>
      <c r="H4025" t="s">
        <v>330</v>
      </c>
      <c r="I4025" t="s">
        <v>331</v>
      </c>
      <c r="K4025">
        <v>0.32080047470023021</v>
      </c>
      <c r="L4025">
        <v>2.3583627529823129E-2</v>
      </c>
      <c r="M4025">
        <v>0.1003971772959649</v>
      </c>
      <c r="N4025">
        <v>0.50335570469798663</v>
      </c>
      <c r="O4025">
        <v>4.5962343575726219E-3</v>
      </c>
      <c r="P4025">
        <v>0.75016228300917065</v>
      </c>
      <c r="Q4025">
        <v>0.45434786941667737</v>
      </c>
      <c r="R4025">
        <v>148</v>
      </c>
      <c r="S4025">
        <v>0</v>
      </c>
      <c r="T4025">
        <v>-0.65096063386717151</v>
      </c>
      <c r="U4025">
        <v>35</v>
      </c>
      <c r="V4025">
        <v>3008</v>
      </c>
      <c r="W4025">
        <v>149</v>
      </c>
    </row>
    <row r="4026" spans="1:23">
      <c r="A4026" t="s">
        <v>471</v>
      </c>
      <c r="B4026" t="str">
        <f t="shared" si="62"/>
        <v>PPI_historical_new_low_9_1</v>
      </c>
      <c r="C4026" t="s">
        <v>421</v>
      </c>
      <c r="D4026" t="s">
        <v>339</v>
      </c>
      <c r="E4026">
        <v>9</v>
      </c>
      <c r="F4026">
        <v>1</v>
      </c>
      <c r="G4026">
        <v>1</v>
      </c>
      <c r="H4026" t="s">
        <v>330</v>
      </c>
      <c r="I4026" t="s">
        <v>331</v>
      </c>
      <c r="K4026">
        <v>0.69026649868240875</v>
      </c>
      <c r="L4026">
        <v>4.4954328484504202E-2</v>
      </c>
      <c r="M4026">
        <v>0.1913912874979419</v>
      </c>
      <c r="N4026">
        <v>0.52348993288590606</v>
      </c>
      <c r="O4026">
        <v>6.4027384802789336E-3</v>
      </c>
      <c r="P4026">
        <v>1.0225455174160369</v>
      </c>
      <c r="Q4026">
        <v>0.30819128369879673</v>
      </c>
      <c r="R4026">
        <v>148</v>
      </c>
      <c r="S4026">
        <v>0</v>
      </c>
      <c r="T4026">
        <v>-0.61861974535905606</v>
      </c>
      <c r="U4026">
        <v>19</v>
      </c>
      <c r="V4026">
        <v>3008</v>
      </c>
      <c r="W4026">
        <v>149</v>
      </c>
    </row>
    <row r="4027" spans="1:23">
      <c r="A4027" t="s">
        <v>471</v>
      </c>
      <c r="B4027" t="str">
        <f t="shared" si="62"/>
        <v>PPI_historical_new_low_9_-1</v>
      </c>
      <c r="C4027" t="s">
        <v>421</v>
      </c>
      <c r="D4027" t="s">
        <v>339</v>
      </c>
      <c r="E4027">
        <v>9</v>
      </c>
      <c r="F4027">
        <v>-1</v>
      </c>
      <c r="G4027">
        <v>1</v>
      </c>
      <c r="H4027" t="s">
        <v>330</v>
      </c>
      <c r="I4027" t="s">
        <v>331</v>
      </c>
      <c r="K4027">
        <v>-0.69393358114916004</v>
      </c>
      <c r="L4027">
        <v>-9.4427160818083222E-2</v>
      </c>
      <c r="M4027">
        <v>-0.40201992762449512</v>
      </c>
      <c r="N4027">
        <v>0.46308724832214759</v>
      </c>
      <c r="O4027">
        <v>-5.063132301870301E-3</v>
      </c>
      <c r="P4027">
        <v>-0.8162281331534077</v>
      </c>
      <c r="Q4027">
        <v>0.41568146225154468</v>
      </c>
      <c r="R4027">
        <v>148</v>
      </c>
      <c r="S4027">
        <v>0</v>
      </c>
      <c r="T4027">
        <v>-0.88844817699923562</v>
      </c>
      <c r="U4027">
        <v>19</v>
      </c>
      <c r="V4027">
        <v>3008</v>
      </c>
      <c r="W4027">
        <v>149</v>
      </c>
    </row>
    <row r="4028" spans="1:23">
      <c r="A4028" t="s">
        <v>471</v>
      </c>
      <c r="B4028" t="str">
        <f t="shared" si="62"/>
        <v>CPI_PPI_historical_new_low_9_1</v>
      </c>
      <c r="C4028" t="s">
        <v>345</v>
      </c>
      <c r="D4028" t="s">
        <v>339</v>
      </c>
      <c r="E4028">
        <v>9</v>
      </c>
      <c r="F4028">
        <v>1</v>
      </c>
      <c r="G4028">
        <v>-1</v>
      </c>
      <c r="H4028" t="s">
        <v>330</v>
      </c>
      <c r="I4028" t="s">
        <v>331</v>
      </c>
      <c r="K4028">
        <v>-0.39155393474634098</v>
      </c>
      <c r="L4028">
        <v>-4.0769761227280932E-2</v>
      </c>
      <c r="M4028">
        <v>-0.17354486275384981</v>
      </c>
      <c r="N4028">
        <v>0.47651006711409388</v>
      </c>
      <c r="O4028">
        <v>-4.8985785729911756E-4</v>
      </c>
      <c r="P4028">
        <v>-7.8595397077056997E-2</v>
      </c>
      <c r="Q4028">
        <v>0.93746061275132042</v>
      </c>
      <c r="R4028">
        <v>148</v>
      </c>
      <c r="S4028">
        <v>0</v>
      </c>
      <c r="T4028">
        <v>-0.68871493825553254</v>
      </c>
      <c r="U4028">
        <v>17</v>
      </c>
      <c r="V4028">
        <v>3008</v>
      </c>
      <c r="W4028">
        <v>149</v>
      </c>
    </row>
    <row r="4029" spans="1:23">
      <c r="A4029" t="s">
        <v>471</v>
      </c>
      <c r="B4029" t="str">
        <f t="shared" si="62"/>
        <v>CPI_PPI_historical_new_low_9_-1</v>
      </c>
      <c r="C4029" t="s">
        <v>345</v>
      </c>
      <c r="D4029" t="s">
        <v>339</v>
      </c>
      <c r="E4029">
        <v>9</v>
      </c>
      <c r="F4029">
        <v>-1</v>
      </c>
      <c r="G4029">
        <v>-1</v>
      </c>
      <c r="H4029" t="s">
        <v>330</v>
      </c>
      <c r="I4029" t="s">
        <v>331</v>
      </c>
      <c r="K4029">
        <v>-0.1497458136415093</v>
      </c>
      <c r="L4029">
        <v>-1.349830331468627E-2</v>
      </c>
      <c r="M4029">
        <v>-5.7458300604163168E-2</v>
      </c>
      <c r="N4029">
        <v>0.51006711409395977</v>
      </c>
      <c r="O4029">
        <v>1.7125096269196239E-3</v>
      </c>
      <c r="P4029">
        <v>0.2791000977634297</v>
      </c>
      <c r="Q4029">
        <v>0.78055763439207204</v>
      </c>
      <c r="R4029">
        <v>148</v>
      </c>
      <c r="S4029">
        <v>0</v>
      </c>
      <c r="T4029">
        <v>-0.667642070970763</v>
      </c>
      <c r="U4029">
        <v>17</v>
      </c>
      <c r="V4029">
        <v>3008</v>
      </c>
      <c r="W4029">
        <v>149</v>
      </c>
    </row>
    <row r="4030" spans="1:23">
      <c r="A4030" t="s">
        <v>471</v>
      </c>
      <c r="B4030" t="str">
        <f t="shared" si="62"/>
        <v>core_CPI_PPI_historical_new_low_9_1</v>
      </c>
      <c r="C4030" t="s">
        <v>420</v>
      </c>
      <c r="D4030" t="s">
        <v>339</v>
      </c>
      <c r="E4030">
        <v>9</v>
      </c>
      <c r="F4030">
        <v>1</v>
      </c>
      <c r="G4030">
        <v>-1</v>
      </c>
      <c r="H4030" t="s">
        <v>330</v>
      </c>
      <c r="I4030" t="s">
        <v>331</v>
      </c>
      <c r="K4030">
        <v>-0.22395060444912709</v>
      </c>
      <c r="L4030">
        <v>-2.10166495168338E-2</v>
      </c>
      <c r="M4030">
        <v>-8.9461186644944457E-2</v>
      </c>
      <c r="N4030">
        <v>0.50335570469798663</v>
      </c>
      <c r="O4030">
        <v>1.2363246986261331E-3</v>
      </c>
      <c r="P4030">
        <v>0.19556965118548009</v>
      </c>
      <c r="Q4030">
        <v>0.8452152635859318</v>
      </c>
      <c r="R4030">
        <v>148</v>
      </c>
      <c r="S4030">
        <v>0</v>
      </c>
      <c r="T4030">
        <v>-0.83460633758712233</v>
      </c>
      <c r="U4030">
        <v>15</v>
      </c>
      <c r="V4030">
        <v>3008</v>
      </c>
      <c r="W4030">
        <v>149</v>
      </c>
    </row>
    <row r="4031" spans="1:23">
      <c r="A4031" t="s">
        <v>471</v>
      </c>
      <c r="B4031" t="str">
        <f t="shared" si="62"/>
        <v>core_CPI_PPI_historical_new_low_9_-1</v>
      </c>
      <c r="C4031" t="s">
        <v>420</v>
      </c>
      <c r="D4031" t="s">
        <v>339</v>
      </c>
      <c r="E4031">
        <v>9</v>
      </c>
      <c r="F4031">
        <v>-1</v>
      </c>
      <c r="G4031">
        <v>-1</v>
      </c>
      <c r="H4031" t="s">
        <v>330</v>
      </c>
      <c r="I4031" t="s">
        <v>331</v>
      </c>
      <c r="K4031">
        <v>-0.33337514709608201</v>
      </c>
      <c r="L4031">
        <v>-3.3403113960907338E-2</v>
      </c>
      <c r="M4031">
        <v>-0.14218642273049009</v>
      </c>
      <c r="N4031">
        <v>0.48993288590604028</v>
      </c>
      <c r="O4031">
        <v>2.3256317709205541E-4</v>
      </c>
      <c r="P4031">
        <v>3.684677459209984E-2</v>
      </c>
      <c r="Q4031">
        <v>0.97065683120457003</v>
      </c>
      <c r="R4031">
        <v>148</v>
      </c>
      <c r="S4031">
        <v>0</v>
      </c>
      <c r="T4031">
        <v>-0.84030364432231508</v>
      </c>
      <c r="U4031">
        <v>15</v>
      </c>
      <c r="V4031">
        <v>3008</v>
      </c>
      <c r="W4031">
        <v>149</v>
      </c>
    </row>
    <row r="4032" spans="1:23">
      <c r="A4032" t="s">
        <v>471</v>
      </c>
      <c r="B4032" t="str">
        <f t="shared" si="62"/>
        <v>tot_retail_sales_yoy_historical_new_low_9_1</v>
      </c>
      <c r="C4032" t="s">
        <v>441</v>
      </c>
      <c r="D4032" t="s">
        <v>339</v>
      </c>
      <c r="E4032">
        <v>9</v>
      </c>
      <c r="F4032">
        <v>1</v>
      </c>
      <c r="G4032">
        <v>1</v>
      </c>
      <c r="H4032" t="s">
        <v>330</v>
      </c>
      <c r="I4032" t="s">
        <v>331</v>
      </c>
      <c r="K4032">
        <v>-0.46458994687711741</v>
      </c>
      <c r="L4032">
        <v>-5.0991110841193683E-2</v>
      </c>
      <c r="M4032">
        <v>-0.21705736138930651</v>
      </c>
      <c r="N4032">
        <v>0.52348993288590606</v>
      </c>
      <c r="O4032">
        <v>-1.2513650678388189E-3</v>
      </c>
      <c r="P4032">
        <v>-0.1996751011006665</v>
      </c>
      <c r="Q4032">
        <v>0.84200877166058186</v>
      </c>
      <c r="R4032">
        <v>148</v>
      </c>
      <c r="S4032">
        <v>0</v>
      </c>
      <c r="T4032">
        <v>-0.84945618525528199</v>
      </c>
      <c r="U4032">
        <v>33</v>
      </c>
      <c r="V4032">
        <v>3008</v>
      </c>
      <c r="W4032">
        <v>149</v>
      </c>
    </row>
    <row r="4033" spans="1:23">
      <c r="A4033" t="s">
        <v>471</v>
      </c>
      <c r="B4033" t="str">
        <f t="shared" si="62"/>
        <v>tot_retail_sales_yoy_historical_new_low_9_-1</v>
      </c>
      <c r="C4033" t="s">
        <v>441</v>
      </c>
      <c r="D4033" t="s">
        <v>339</v>
      </c>
      <c r="E4033">
        <v>9</v>
      </c>
      <c r="F4033">
        <v>-1</v>
      </c>
      <c r="G4033">
        <v>1</v>
      </c>
      <c r="H4033" t="s">
        <v>330</v>
      </c>
      <c r="I4033" t="s">
        <v>331</v>
      </c>
      <c r="K4033">
        <v>-3.3761485915660423E-2</v>
      </c>
      <c r="L4033">
        <v>-2.8731354667053122E-3</v>
      </c>
      <c r="M4033">
        <v>-1.223027294422617E-2</v>
      </c>
      <c r="N4033">
        <v>0.46979865771812079</v>
      </c>
      <c r="O4033">
        <v>2.712747360130714E-3</v>
      </c>
      <c r="P4033">
        <v>0.42655757555130269</v>
      </c>
      <c r="Q4033">
        <v>0.67032140994142275</v>
      </c>
      <c r="R4033">
        <v>148</v>
      </c>
      <c r="S4033">
        <v>0</v>
      </c>
      <c r="T4033">
        <v>-0.80061823131843779</v>
      </c>
      <c r="U4033">
        <v>33</v>
      </c>
      <c r="V4033">
        <v>3008</v>
      </c>
      <c r="W4033">
        <v>149</v>
      </c>
    </row>
    <row r="4034" spans="1:23">
      <c r="A4034" t="s">
        <v>471</v>
      </c>
      <c r="B4034" t="str">
        <f t="shared" si="62"/>
        <v>consumer_confidence_historical_new_low_9_1</v>
      </c>
      <c r="C4034" t="s">
        <v>442</v>
      </c>
      <c r="D4034" t="s">
        <v>339</v>
      </c>
      <c r="E4034">
        <v>9</v>
      </c>
      <c r="F4034">
        <v>1</v>
      </c>
      <c r="G4034">
        <v>-1</v>
      </c>
      <c r="H4034" t="s">
        <v>330</v>
      </c>
      <c r="I4034" t="s">
        <v>331</v>
      </c>
      <c r="K4034">
        <v>0.31753534543032291</v>
      </c>
      <c r="L4034">
        <v>2.3371400089301941E-2</v>
      </c>
      <c r="M4034">
        <v>9.9493622316702432E-2</v>
      </c>
      <c r="N4034">
        <v>0.53020134228187921</v>
      </c>
      <c r="O4034">
        <v>4.5947598938789408E-3</v>
      </c>
      <c r="P4034">
        <v>0.75224284665781971</v>
      </c>
      <c r="Q4034">
        <v>0.45309974829187882</v>
      </c>
      <c r="R4034">
        <v>148</v>
      </c>
      <c r="S4034">
        <v>0</v>
      </c>
      <c r="T4034">
        <v>-0.74327788678578521</v>
      </c>
      <c r="U4034">
        <v>27</v>
      </c>
      <c r="V4034">
        <v>3008</v>
      </c>
      <c r="W4034">
        <v>149</v>
      </c>
    </row>
    <row r="4035" spans="1:23">
      <c r="A4035" t="s">
        <v>471</v>
      </c>
      <c r="B4035" t="str">
        <f t="shared" ref="B4035:B4098" si="63">C4035&amp;"_"&amp;D4035&amp;"_"&amp;E4035&amp;"_"&amp;F4035</f>
        <v>consumer_confidence_historical_new_low_9_-1</v>
      </c>
      <c r="C4035" t="s">
        <v>442</v>
      </c>
      <c r="D4035" t="s">
        <v>339</v>
      </c>
      <c r="E4035">
        <v>9</v>
      </c>
      <c r="F4035">
        <v>-1</v>
      </c>
      <c r="G4035">
        <v>-1</v>
      </c>
      <c r="H4035" t="s">
        <v>330</v>
      </c>
      <c r="I4035" t="s">
        <v>331</v>
      </c>
      <c r="K4035">
        <v>-0.60734729739921689</v>
      </c>
      <c r="L4035">
        <v>-7.5328607015428761E-2</v>
      </c>
      <c r="M4035">
        <v>-0.3206789472346166</v>
      </c>
      <c r="N4035">
        <v>0.46308724832214759</v>
      </c>
      <c r="O4035">
        <v>-3.5056939022299169E-3</v>
      </c>
      <c r="P4035">
        <v>-0.57511708279522211</v>
      </c>
      <c r="Q4035">
        <v>0.56608540872802304</v>
      </c>
      <c r="R4035">
        <v>148</v>
      </c>
      <c r="S4035">
        <v>0</v>
      </c>
      <c r="T4035">
        <v>-0.8484056759421682</v>
      </c>
      <c r="U4035">
        <v>27</v>
      </c>
      <c r="V4035">
        <v>3008</v>
      </c>
      <c r="W4035">
        <v>149</v>
      </c>
    </row>
    <row r="4036" spans="1:23">
      <c r="A4036" t="s">
        <v>471</v>
      </c>
      <c r="B4036" t="str">
        <f t="shared" si="63"/>
        <v>M1_historical_new_low_9_1</v>
      </c>
      <c r="C4036" t="s">
        <v>343</v>
      </c>
      <c r="D4036" t="s">
        <v>339</v>
      </c>
      <c r="E4036">
        <v>9</v>
      </c>
      <c r="F4036">
        <v>1</v>
      </c>
      <c r="G4036">
        <v>-1</v>
      </c>
      <c r="H4036" t="s">
        <v>330</v>
      </c>
      <c r="I4036" t="s">
        <v>331</v>
      </c>
      <c r="K4036">
        <v>-0.85416587045956982</v>
      </c>
      <c r="L4036">
        <v>-0.1489580501305805</v>
      </c>
      <c r="M4036">
        <v>-0.63447486519886709</v>
      </c>
      <c r="N4036">
        <v>0.42953020134228193</v>
      </c>
      <c r="O4036">
        <v>-1.015445600168793E-2</v>
      </c>
      <c r="P4036">
        <v>-1.6777353971690041</v>
      </c>
      <c r="Q4036">
        <v>9.5509327243159831E-2</v>
      </c>
      <c r="R4036">
        <v>148</v>
      </c>
      <c r="S4036">
        <v>0</v>
      </c>
      <c r="T4036">
        <v>-0.89363278675933744</v>
      </c>
      <c r="U4036">
        <v>33</v>
      </c>
      <c r="V4036">
        <v>3008</v>
      </c>
      <c r="W4036">
        <v>149</v>
      </c>
    </row>
    <row r="4037" spans="1:23">
      <c r="A4037" t="s">
        <v>471</v>
      </c>
      <c r="B4037" t="str">
        <f t="shared" si="63"/>
        <v>M1_historical_new_low_9_-1</v>
      </c>
      <c r="C4037" t="s">
        <v>343</v>
      </c>
      <c r="D4037" t="s">
        <v>339</v>
      </c>
      <c r="E4037">
        <v>9</v>
      </c>
      <c r="F4037">
        <v>-1</v>
      </c>
      <c r="G4037">
        <v>-1</v>
      </c>
      <c r="H4037" t="s">
        <v>330</v>
      </c>
      <c r="I4037" t="s">
        <v>331</v>
      </c>
      <c r="K4037">
        <v>2.5474125006647008</v>
      </c>
      <c r="L4037">
        <v>0.11191023921481209</v>
      </c>
      <c r="M4037">
        <v>0.47667268655803918</v>
      </c>
      <c r="N4037">
        <v>0.55033557046979864</v>
      </c>
      <c r="O4037">
        <v>1.128078891901103E-2</v>
      </c>
      <c r="P4037">
        <v>1.8540791645515</v>
      </c>
      <c r="Q4037">
        <v>6.5718188018340312E-2</v>
      </c>
      <c r="R4037">
        <v>148</v>
      </c>
      <c r="S4037">
        <v>0</v>
      </c>
      <c r="T4037">
        <v>-0.62847119748569624</v>
      </c>
      <c r="U4037">
        <v>33</v>
      </c>
      <c r="V4037">
        <v>3008</v>
      </c>
      <c r="W4037">
        <v>149</v>
      </c>
    </row>
    <row r="4038" spans="1:23">
      <c r="A4038" t="s">
        <v>471</v>
      </c>
      <c r="B4038" t="str">
        <f t="shared" si="63"/>
        <v>M2_historical_new_low_9_1</v>
      </c>
      <c r="C4038" t="s">
        <v>341</v>
      </c>
      <c r="D4038" t="s">
        <v>339</v>
      </c>
      <c r="E4038">
        <v>9</v>
      </c>
      <c r="F4038">
        <v>1</v>
      </c>
      <c r="G4038">
        <v>-1</v>
      </c>
      <c r="H4038" t="s">
        <v>330</v>
      </c>
      <c r="I4038" t="s">
        <v>331</v>
      </c>
      <c r="K4038">
        <v>-0.87497956206812344</v>
      </c>
      <c r="L4038">
        <v>-0.15986680712560769</v>
      </c>
      <c r="M4038">
        <v>-0.6810268341916812</v>
      </c>
      <c r="N4038">
        <v>0.42953020134228193</v>
      </c>
      <c r="O4038">
        <v>-1.1171455857665481E-2</v>
      </c>
      <c r="P4038">
        <v>-1.8603418862623531</v>
      </c>
      <c r="Q4038">
        <v>6.4821642821649941E-2</v>
      </c>
      <c r="R4038">
        <v>148</v>
      </c>
      <c r="S4038">
        <v>0</v>
      </c>
      <c r="T4038">
        <v>-0.89691850125535955</v>
      </c>
      <c r="U4038">
        <v>31</v>
      </c>
      <c r="V4038">
        <v>3008</v>
      </c>
      <c r="W4038">
        <v>149</v>
      </c>
    </row>
    <row r="4039" spans="1:23">
      <c r="A4039" t="s">
        <v>471</v>
      </c>
      <c r="B4039" t="str">
        <f t="shared" si="63"/>
        <v>M2_historical_new_low_9_-1</v>
      </c>
      <c r="C4039" t="s">
        <v>341</v>
      </c>
      <c r="D4039" t="s">
        <v>339</v>
      </c>
      <c r="E4039">
        <v>9</v>
      </c>
      <c r="F4039">
        <v>-1</v>
      </c>
      <c r="G4039">
        <v>-1</v>
      </c>
      <c r="H4039" t="s">
        <v>330</v>
      </c>
      <c r="I4039" t="s">
        <v>331</v>
      </c>
      <c r="K4039">
        <v>3.1379939369367098</v>
      </c>
      <c r="L4039">
        <v>0.12634790065082499</v>
      </c>
      <c r="M4039">
        <v>0.53823750116801683</v>
      </c>
      <c r="N4039">
        <v>0.55033557046979864</v>
      </c>
      <c r="O4039">
        <v>1.228364747819871E-2</v>
      </c>
      <c r="P4039">
        <v>2.0181507430984489</v>
      </c>
      <c r="Q4039">
        <v>4.5382281659926547E-2</v>
      </c>
      <c r="R4039">
        <v>148</v>
      </c>
      <c r="S4039">
        <v>1</v>
      </c>
      <c r="T4039">
        <v>-0.52412174012341062</v>
      </c>
      <c r="U4039">
        <v>31</v>
      </c>
      <c r="V4039">
        <v>3008</v>
      </c>
      <c r="W4039">
        <v>149</v>
      </c>
    </row>
    <row r="4040" spans="1:23">
      <c r="A4040" t="s">
        <v>471</v>
      </c>
      <c r="B4040" t="str">
        <f t="shared" si="63"/>
        <v>M2_M1_historical_new_low_9_1</v>
      </c>
      <c r="C4040" t="s">
        <v>334</v>
      </c>
      <c r="D4040" t="s">
        <v>339</v>
      </c>
      <c r="E4040">
        <v>9</v>
      </c>
      <c r="F4040">
        <v>1</v>
      </c>
      <c r="G4040">
        <v>1</v>
      </c>
      <c r="H4040" t="s">
        <v>330</v>
      </c>
      <c r="I4040" t="s">
        <v>331</v>
      </c>
      <c r="K4040">
        <v>0.33824408989691612</v>
      </c>
      <c r="L4040">
        <v>2.470935134317687E-2</v>
      </c>
      <c r="M4040">
        <v>0.1051899497275918</v>
      </c>
      <c r="N4040">
        <v>0.50335570469798663</v>
      </c>
      <c r="O4040">
        <v>4.6942860372196898E-3</v>
      </c>
      <c r="P4040">
        <v>0.76593850605054226</v>
      </c>
      <c r="Q4040">
        <v>0.44493274255085657</v>
      </c>
      <c r="R4040">
        <v>148</v>
      </c>
      <c r="S4040">
        <v>0</v>
      </c>
      <c r="T4040">
        <v>-0.55833776201055596</v>
      </c>
      <c r="U4040">
        <v>22</v>
      </c>
      <c r="V4040">
        <v>3008</v>
      </c>
      <c r="W4040">
        <v>149</v>
      </c>
    </row>
    <row r="4041" spans="1:23">
      <c r="A4041" t="s">
        <v>471</v>
      </c>
      <c r="B4041" t="str">
        <f t="shared" si="63"/>
        <v>M2_M1_historical_new_low_9_-1</v>
      </c>
      <c r="C4041" t="s">
        <v>334</v>
      </c>
      <c r="D4041" t="s">
        <v>339</v>
      </c>
      <c r="E4041">
        <v>9</v>
      </c>
      <c r="F4041">
        <v>-1</v>
      </c>
      <c r="G4041">
        <v>1</v>
      </c>
      <c r="H4041" t="s">
        <v>330</v>
      </c>
      <c r="I4041" t="s">
        <v>331</v>
      </c>
      <c r="K4041">
        <v>-0.61342342696606089</v>
      </c>
      <c r="L4041">
        <v>-7.6535939853803248E-2</v>
      </c>
      <c r="M4041">
        <v>-0.32582043752430068</v>
      </c>
      <c r="N4041">
        <v>0.47651006711409388</v>
      </c>
      <c r="O4041">
        <v>-3.6787808369128038E-3</v>
      </c>
      <c r="P4041">
        <v>-0.61451069344869691</v>
      </c>
      <c r="Q4041">
        <v>0.53982146527288344</v>
      </c>
      <c r="R4041">
        <v>148</v>
      </c>
      <c r="S4041">
        <v>0</v>
      </c>
      <c r="T4041">
        <v>-0.78435498603575748</v>
      </c>
      <c r="U4041">
        <v>22</v>
      </c>
      <c r="V4041">
        <v>3008</v>
      </c>
      <c r="W4041">
        <v>149</v>
      </c>
    </row>
    <row r="4042" spans="1:23">
      <c r="A4042" t="s">
        <v>471</v>
      </c>
      <c r="B4042" t="str">
        <f t="shared" si="63"/>
        <v>TSF_newadded_MA12_yoy_historical_new_low_9_1</v>
      </c>
      <c r="C4042" t="s">
        <v>332</v>
      </c>
      <c r="D4042" t="s">
        <v>339</v>
      </c>
      <c r="E4042">
        <v>9</v>
      </c>
      <c r="F4042">
        <v>1</v>
      </c>
      <c r="G4042">
        <v>-1</v>
      </c>
      <c r="H4042" t="s">
        <v>330</v>
      </c>
      <c r="I4042" t="s">
        <v>331</v>
      </c>
      <c r="K4042">
        <v>-0.61659274554693377</v>
      </c>
      <c r="L4042">
        <v>-7.7172602980570049E-2</v>
      </c>
      <c r="M4042">
        <v>-0.32853144507361831</v>
      </c>
      <c r="N4042">
        <v>0.47651006711409388</v>
      </c>
      <c r="O4042">
        <v>-3.5540911781250378E-3</v>
      </c>
      <c r="P4042">
        <v>-0.57066108405797955</v>
      </c>
      <c r="Q4042">
        <v>0.56909481650711591</v>
      </c>
      <c r="R4042">
        <v>148</v>
      </c>
      <c r="S4042">
        <v>0</v>
      </c>
      <c r="T4042">
        <v>-0.79467724845089982</v>
      </c>
      <c r="U4042">
        <v>17</v>
      </c>
      <c r="V4042">
        <v>3008</v>
      </c>
      <c r="W4042">
        <v>149</v>
      </c>
    </row>
    <row r="4043" spans="1:23">
      <c r="A4043" t="s">
        <v>471</v>
      </c>
      <c r="B4043" t="str">
        <f t="shared" si="63"/>
        <v>TSF_newadded_MA12_yoy_historical_new_low_9_-1</v>
      </c>
      <c r="C4043" t="s">
        <v>332</v>
      </c>
      <c r="D4043" t="s">
        <v>339</v>
      </c>
      <c r="E4043">
        <v>9</v>
      </c>
      <c r="F4043">
        <v>-1</v>
      </c>
      <c r="G4043">
        <v>-1</v>
      </c>
      <c r="H4043" t="s">
        <v>330</v>
      </c>
      <c r="I4043" t="s">
        <v>331</v>
      </c>
      <c r="K4043">
        <v>0.34930627458590102</v>
      </c>
      <c r="L4043">
        <v>2.5416303327655099E-2</v>
      </c>
      <c r="M4043">
        <v>0.1081997307096958</v>
      </c>
      <c r="N4043">
        <v>0.51006711409395977</v>
      </c>
      <c r="O4043">
        <v>4.8562316195950124E-3</v>
      </c>
      <c r="P4043">
        <v>0.78208657623871403</v>
      </c>
      <c r="Q4043">
        <v>0.43541314274584242</v>
      </c>
      <c r="R4043">
        <v>148</v>
      </c>
      <c r="S4043">
        <v>0</v>
      </c>
      <c r="T4043">
        <v>-0.63033248628224714</v>
      </c>
      <c r="U4043">
        <v>17</v>
      </c>
      <c r="V4043">
        <v>3008</v>
      </c>
      <c r="W4043">
        <v>149</v>
      </c>
    </row>
    <row r="4044" spans="1:23">
      <c r="A4044" t="s">
        <v>471</v>
      </c>
      <c r="B4044" t="str">
        <f t="shared" si="63"/>
        <v>TSF_yoy_historical_new_low_9_1</v>
      </c>
      <c r="C4044" t="s">
        <v>391</v>
      </c>
      <c r="D4044" t="s">
        <v>339</v>
      </c>
      <c r="E4044">
        <v>9</v>
      </c>
      <c r="F4044">
        <v>1</v>
      </c>
      <c r="G4044">
        <v>-1</v>
      </c>
      <c r="H4044" t="s">
        <v>330</v>
      </c>
      <c r="I4044" t="s">
        <v>331</v>
      </c>
      <c r="K4044">
        <v>-4.8795991742084488E-2</v>
      </c>
      <c r="L4044">
        <v>-4.1822980041860136E-3</v>
      </c>
      <c r="M4044">
        <v>-1.7803037727526481E-2</v>
      </c>
      <c r="N4044">
        <v>0.48322147651006708</v>
      </c>
      <c r="O4044">
        <v>2.5338935191941479E-3</v>
      </c>
      <c r="P4044">
        <v>0.40622373357907221</v>
      </c>
      <c r="Q4044">
        <v>0.68516497652333119</v>
      </c>
      <c r="R4044">
        <v>148</v>
      </c>
      <c r="S4044">
        <v>0</v>
      </c>
      <c r="T4044">
        <v>-0.70692323002012314</v>
      </c>
      <c r="U4044">
        <v>41</v>
      </c>
      <c r="V4044">
        <v>3008</v>
      </c>
      <c r="W4044">
        <v>149</v>
      </c>
    </row>
    <row r="4045" spans="1:23">
      <c r="A4045" t="s">
        <v>471</v>
      </c>
      <c r="B4045" t="str">
        <f t="shared" si="63"/>
        <v>TSF_yoy_historical_new_low_9_-1</v>
      </c>
      <c r="C4045" t="s">
        <v>391</v>
      </c>
      <c r="D4045" t="s">
        <v>339</v>
      </c>
      <c r="E4045">
        <v>9</v>
      </c>
      <c r="F4045">
        <v>-1</v>
      </c>
      <c r="G4045">
        <v>-1</v>
      </c>
      <c r="H4045" t="s">
        <v>330</v>
      </c>
      <c r="I4045" t="s">
        <v>331</v>
      </c>
      <c r="K4045">
        <v>-0.45612738207154419</v>
      </c>
      <c r="L4045">
        <v>-4.9743486016958223E-2</v>
      </c>
      <c r="M4045">
        <v>-0.21174606815971059</v>
      </c>
      <c r="N4045">
        <v>0.50335570469798663</v>
      </c>
      <c r="O4045">
        <v>-1.2375493630442231E-3</v>
      </c>
      <c r="P4045">
        <v>-0.19939220858759249</v>
      </c>
      <c r="Q4045">
        <v>0.84222963581588672</v>
      </c>
      <c r="R4045">
        <v>148</v>
      </c>
      <c r="S4045">
        <v>0</v>
      </c>
      <c r="T4045">
        <v>-0.81552834971121146</v>
      </c>
      <c r="U4045">
        <v>41</v>
      </c>
      <c r="V4045">
        <v>3008</v>
      </c>
      <c r="W4045">
        <v>149</v>
      </c>
    </row>
    <row r="4046" spans="1:23">
      <c r="A4046" t="s">
        <v>471</v>
      </c>
      <c r="B4046" t="str">
        <f t="shared" si="63"/>
        <v>long_loan_newadded_MA12_yoy_historical_new_low_9_1</v>
      </c>
      <c r="C4046" t="s">
        <v>328</v>
      </c>
      <c r="D4046" t="s">
        <v>339</v>
      </c>
      <c r="E4046">
        <v>9</v>
      </c>
      <c r="F4046">
        <v>1</v>
      </c>
      <c r="G4046">
        <v>-1</v>
      </c>
      <c r="H4046" t="s">
        <v>330</v>
      </c>
      <c r="I4046" t="s">
        <v>331</v>
      </c>
      <c r="K4046">
        <v>-0.78359529219171964</v>
      </c>
      <c r="L4046">
        <v>-0.1203479737382438</v>
      </c>
      <c r="M4046">
        <v>-0.5124687641457204</v>
      </c>
      <c r="N4046">
        <v>0.43624161073825501</v>
      </c>
      <c r="O4046">
        <v>-7.4134611062008767E-3</v>
      </c>
      <c r="P4046">
        <v>-1.200779422177535</v>
      </c>
      <c r="Q4046">
        <v>0.2317550700957203</v>
      </c>
      <c r="R4046">
        <v>148</v>
      </c>
      <c r="S4046">
        <v>0</v>
      </c>
      <c r="T4046">
        <v>-0.8810187254935069</v>
      </c>
      <c r="U4046">
        <v>17</v>
      </c>
      <c r="V4046">
        <v>3008</v>
      </c>
      <c r="W4046">
        <v>149</v>
      </c>
    </row>
    <row r="4047" spans="1:23">
      <c r="A4047" t="s">
        <v>471</v>
      </c>
      <c r="B4047" t="str">
        <f t="shared" si="63"/>
        <v>long_loan_newadded_MA12_yoy_historical_new_low_9_-1</v>
      </c>
      <c r="C4047" t="s">
        <v>328</v>
      </c>
      <c r="D4047" t="s">
        <v>339</v>
      </c>
      <c r="E4047">
        <v>9</v>
      </c>
      <c r="F4047">
        <v>-1</v>
      </c>
      <c r="G4047">
        <v>-1</v>
      </c>
      <c r="H4047" t="s">
        <v>330</v>
      </c>
      <c r="I4047" t="s">
        <v>331</v>
      </c>
      <c r="K4047">
        <v>1.390584841682819</v>
      </c>
      <c r="L4047">
        <v>7.5746124388012204E-2</v>
      </c>
      <c r="M4047">
        <v>0.32254404912857548</v>
      </c>
      <c r="N4047">
        <v>0.55033557046979864</v>
      </c>
      <c r="O4047">
        <v>8.6666613601659066E-3</v>
      </c>
      <c r="P4047">
        <v>1.407435810635298</v>
      </c>
      <c r="Q4047">
        <v>0.16139495126914219</v>
      </c>
      <c r="R4047">
        <v>148</v>
      </c>
      <c r="S4047">
        <v>0</v>
      </c>
      <c r="T4047">
        <v>-0.65496334557493308</v>
      </c>
      <c r="U4047">
        <v>17</v>
      </c>
      <c r="V4047">
        <v>3008</v>
      </c>
      <c r="W4047">
        <v>149</v>
      </c>
    </row>
    <row r="4048" spans="1:23">
      <c r="A4048" t="s">
        <v>471</v>
      </c>
      <c r="B4048" t="str">
        <f t="shared" si="63"/>
        <v>loan_yoy_historical_new_low_9_1</v>
      </c>
      <c r="C4048" t="s">
        <v>443</v>
      </c>
      <c r="D4048" t="s">
        <v>339</v>
      </c>
      <c r="E4048">
        <v>9</v>
      </c>
      <c r="F4048">
        <v>1</v>
      </c>
      <c r="G4048">
        <v>-1</v>
      </c>
      <c r="H4048" t="s">
        <v>330</v>
      </c>
      <c r="I4048" t="s">
        <v>331</v>
      </c>
      <c r="K4048">
        <v>-0.1477252569789046</v>
      </c>
      <c r="L4048">
        <v>-1.3302116209298441E-2</v>
      </c>
      <c r="M4048">
        <v>-5.6623198367459743E-2</v>
      </c>
      <c r="N4048">
        <v>0.47651006711409388</v>
      </c>
      <c r="O4048">
        <v>1.635962543415343E-3</v>
      </c>
      <c r="P4048">
        <v>0.26924947389446502</v>
      </c>
      <c r="Q4048">
        <v>0.78811271485341838</v>
      </c>
      <c r="R4048">
        <v>148</v>
      </c>
      <c r="S4048">
        <v>0</v>
      </c>
      <c r="T4048">
        <v>-0.7069201804783577</v>
      </c>
      <c r="U4048">
        <v>41</v>
      </c>
      <c r="V4048">
        <v>3008</v>
      </c>
      <c r="W4048">
        <v>149</v>
      </c>
    </row>
    <row r="4049" spans="1:23">
      <c r="A4049" t="s">
        <v>471</v>
      </c>
      <c r="B4049" t="str">
        <f t="shared" si="63"/>
        <v>loan_yoy_historical_new_low_9_-1</v>
      </c>
      <c r="C4049" t="s">
        <v>443</v>
      </c>
      <c r="D4049" t="s">
        <v>339</v>
      </c>
      <c r="E4049">
        <v>9</v>
      </c>
      <c r="F4049">
        <v>-1</v>
      </c>
      <c r="G4049">
        <v>-1</v>
      </c>
      <c r="H4049" t="s">
        <v>330</v>
      </c>
      <c r="I4049" t="s">
        <v>331</v>
      </c>
      <c r="K4049">
        <v>-0.3929964270424634</v>
      </c>
      <c r="L4049">
        <v>-4.096048688610443E-2</v>
      </c>
      <c r="M4049">
        <v>-0.17435675178949181</v>
      </c>
      <c r="N4049">
        <v>0.51677852348993292</v>
      </c>
      <c r="O4049">
        <v>-6.3829943377125291E-4</v>
      </c>
      <c r="P4049">
        <v>-0.1056430906737843</v>
      </c>
      <c r="Q4049">
        <v>0.91600858308972755</v>
      </c>
      <c r="R4049">
        <v>148</v>
      </c>
      <c r="S4049">
        <v>0</v>
      </c>
      <c r="T4049">
        <v>-0.73755651569624037</v>
      </c>
      <c r="U4049">
        <v>41</v>
      </c>
      <c r="V4049">
        <v>3008</v>
      </c>
      <c r="W4049">
        <v>149</v>
      </c>
    </row>
    <row r="4050" spans="1:23">
      <c r="A4050" t="s">
        <v>471</v>
      </c>
      <c r="B4050" t="str">
        <f t="shared" si="63"/>
        <v>newstarts_area_yoy_historical_new_low_9_1</v>
      </c>
      <c r="C4050" t="s">
        <v>340</v>
      </c>
      <c r="D4050" t="s">
        <v>339</v>
      </c>
      <c r="E4050">
        <v>9</v>
      </c>
      <c r="F4050">
        <v>1</v>
      </c>
      <c r="G4050">
        <v>1</v>
      </c>
      <c r="H4050" t="s">
        <v>330</v>
      </c>
      <c r="I4050" t="s">
        <v>331</v>
      </c>
      <c r="K4050">
        <v>-0.19026567126121841</v>
      </c>
      <c r="L4050">
        <v>-1.7525581749925249E-2</v>
      </c>
      <c r="M4050">
        <v>-7.4600983357171385E-2</v>
      </c>
      <c r="N4050">
        <v>0.49664429530201343</v>
      </c>
      <c r="O4050">
        <v>1.4631932147865681E-3</v>
      </c>
      <c r="P4050">
        <v>0.23309594599471831</v>
      </c>
      <c r="Q4050">
        <v>0.81600897106227832</v>
      </c>
      <c r="R4050">
        <v>148</v>
      </c>
      <c r="S4050">
        <v>0</v>
      </c>
      <c r="T4050">
        <v>-0.61861974535905606</v>
      </c>
      <c r="U4050">
        <v>31</v>
      </c>
      <c r="V4050">
        <v>3008</v>
      </c>
      <c r="W4050">
        <v>149</v>
      </c>
    </row>
    <row r="4051" spans="1:23">
      <c r="A4051" t="s">
        <v>471</v>
      </c>
      <c r="B4051" t="str">
        <f t="shared" si="63"/>
        <v>newstarts_area_yoy_historical_new_low_9_-1</v>
      </c>
      <c r="C4051" t="s">
        <v>340</v>
      </c>
      <c r="D4051" t="s">
        <v>339</v>
      </c>
      <c r="E4051">
        <v>9</v>
      </c>
      <c r="F4051">
        <v>-1</v>
      </c>
      <c r="G4051">
        <v>1</v>
      </c>
      <c r="H4051" t="s">
        <v>330</v>
      </c>
      <c r="I4051" t="s">
        <v>331</v>
      </c>
      <c r="K4051">
        <v>-0.36110672872044552</v>
      </c>
      <c r="L4051">
        <v>-3.6837763423288039E-2</v>
      </c>
      <c r="M4051">
        <v>-0.15680697024895329</v>
      </c>
      <c r="N4051">
        <v>0.49664429530201343</v>
      </c>
      <c r="O4051">
        <v>-1.482672108976605E-4</v>
      </c>
      <c r="P4051">
        <v>-2.3935622154823269E-2</v>
      </c>
      <c r="Q4051">
        <v>0.98093620169201357</v>
      </c>
      <c r="R4051">
        <v>148</v>
      </c>
      <c r="S4051">
        <v>0</v>
      </c>
      <c r="T4051">
        <v>-0.73157207988638084</v>
      </c>
      <c r="U4051">
        <v>31</v>
      </c>
      <c r="V4051">
        <v>3008</v>
      </c>
      <c r="W4051">
        <v>149</v>
      </c>
    </row>
    <row r="4052" spans="1:23">
      <c r="A4052" t="s">
        <v>471</v>
      </c>
      <c r="B4052" t="str">
        <f t="shared" si="63"/>
        <v>completed_yoy_historical_new_low_9_1</v>
      </c>
      <c r="C4052" t="s">
        <v>444</v>
      </c>
      <c r="D4052" t="s">
        <v>339</v>
      </c>
      <c r="E4052">
        <v>9</v>
      </c>
      <c r="F4052">
        <v>1</v>
      </c>
      <c r="G4052">
        <v>1</v>
      </c>
      <c r="H4052" t="s">
        <v>330</v>
      </c>
      <c r="I4052" t="s">
        <v>331</v>
      </c>
      <c r="K4052">
        <v>-0.85565082738671694</v>
      </c>
      <c r="L4052">
        <v>-0.14968744503793929</v>
      </c>
      <c r="M4052">
        <v>-0.63758540311844714</v>
      </c>
      <c r="N4052">
        <v>0.47651006711409388</v>
      </c>
      <c r="O4052">
        <v>-1.020475794507777E-2</v>
      </c>
      <c r="P4052">
        <v>-1.7031209509587371</v>
      </c>
      <c r="Q4052">
        <v>9.0644497628679571E-2</v>
      </c>
      <c r="R4052">
        <v>148</v>
      </c>
      <c r="S4052">
        <v>0</v>
      </c>
      <c r="T4052">
        <v>-0.88398122909082155</v>
      </c>
      <c r="U4052">
        <v>31</v>
      </c>
      <c r="V4052">
        <v>3008</v>
      </c>
      <c r="W4052">
        <v>149</v>
      </c>
    </row>
    <row r="4053" spans="1:23">
      <c r="A4053" t="s">
        <v>471</v>
      </c>
      <c r="B4053" t="str">
        <f t="shared" si="63"/>
        <v>completed_yoy_historical_new_low_9_-1</v>
      </c>
      <c r="C4053" t="s">
        <v>444</v>
      </c>
      <c r="D4053" t="s">
        <v>339</v>
      </c>
      <c r="E4053">
        <v>9</v>
      </c>
      <c r="F4053">
        <v>-1</v>
      </c>
      <c r="G4053">
        <v>1</v>
      </c>
      <c r="H4053" t="s">
        <v>330</v>
      </c>
      <c r="I4053" t="s">
        <v>331</v>
      </c>
      <c r="K4053">
        <v>2.583905642058852</v>
      </c>
      <c r="L4053">
        <v>0.1128640316305418</v>
      </c>
      <c r="M4053">
        <v>0.48073810790539789</v>
      </c>
      <c r="N4053">
        <v>0.51677852348993292</v>
      </c>
      <c r="O4053">
        <v>1.1313928660534109E-2</v>
      </c>
      <c r="P4053">
        <v>1.8478914048532611</v>
      </c>
      <c r="Q4053">
        <v>6.6614118855419235E-2</v>
      </c>
      <c r="R4053">
        <v>148</v>
      </c>
      <c r="S4053">
        <v>0</v>
      </c>
      <c r="T4053">
        <v>-0.49760162527250268</v>
      </c>
      <c r="U4053">
        <v>31</v>
      </c>
      <c r="V4053">
        <v>3008</v>
      </c>
      <c r="W4053">
        <v>149</v>
      </c>
    </row>
    <row r="4054" spans="1:23">
      <c r="A4054" t="s">
        <v>471</v>
      </c>
      <c r="B4054" t="str">
        <f t="shared" si="63"/>
        <v>sold_area_yoy_historical_new_low_9_1</v>
      </c>
      <c r="C4054" t="s">
        <v>346</v>
      </c>
      <c r="D4054" t="s">
        <v>339</v>
      </c>
      <c r="E4054">
        <v>9</v>
      </c>
      <c r="F4054">
        <v>1</v>
      </c>
      <c r="G4054">
        <v>-1</v>
      </c>
      <c r="H4054" t="s">
        <v>330</v>
      </c>
      <c r="I4054" t="s">
        <v>331</v>
      </c>
      <c r="K4054">
        <v>-0.49534421367991438</v>
      </c>
      <c r="L4054">
        <v>-5.5682683379848157E-2</v>
      </c>
      <c r="M4054">
        <v>-0.23703060702380249</v>
      </c>
      <c r="N4054">
        <v>0.48993288590604028</v>
      </c>
      <c r="O4054">
        <v>-1.821557021103455E-3</v>
      </c>
      <c r="P4054">
        <v>-0.2975750482068964</v>
      </c>
      <c r="Q4054">
        <v>0.76644481222761895</v>
      </c>
      <c r="R4054">
        <v>148</v>
      </c>
      <c r="S4054">
        <v>0</v>
      </c>
      <c r="T4054">
        <v>-0.78780242765319342</v>
      </c>
      <c r="U4054">
        <v>27</v>
      </c>
      <c r="V4054">
        <v>3008</v>
      </c>
      <c r="W4054">
        <v>149</v>
      </c>
    </row>
    <row r="4055" spans="1:23">
      <c r="A4055" t="s">
        <v>471</v>
      </c>
      <c r="B4055" t="str">
        <f t="shared" si="63"/>
        <v>sold_area_yoy_historical_new_low_9_-1</v>
      </c>
      <c r="C4055" t="s">
        <v>346</v>
      </c>
      <c r="D4055" t="s">
        <v>339</v>
      </c>
      <c r="E4055">
        <v>9</v>
      </c>
      <c r="F4055">
        <v>-1</v>
      </c>
      <c r="G4055">
        <v>-1</v>
      </c>
      <c r="H4055" t="s">
        <v>330</v>
      </c>
      <c r="I4055" t="s">
        <v>331</v>
      </c>
      <c r="K4055">
        <v>2.5122129140011659E-2</v>
      </c>
      <c r="L4055">
        <v>2.0808063205137728E-3</v>
      </c>
      <c r="M4055">
        <v>8.8575972872176889E-3</v>
      </c>
      <c r="N4055">
        <v>0.50335570469798663</v>
      </c>
      <c r="O4055">
        <v>2.9045923310059931E-3</v>
      </c>
      <c r="P4055">
        <v>0.47711833413109778</v>
      </c>
      <c r="Q4055">
        <v>0.6339816397042668</v>
      </c>
      <c r="R4055">
        <v>148</v>
      </c>
      <c r="S4055">
        <v>0</v>
      </c>
      <c r="T4055">
        <v>-0.67301637092975464</v>
      </c>
      <c r="U4055">
        <v>27</v>
      </c>
      <c r="V4055">
        <v>3008</v>
      </c>
      <c r="W4055">
        <v>149</v>
      </c>
    </row>
    <row r="4056" spans="1:23">
      <c r="A4056" t="s">
        <v>471</v>
      </c>
      <c r="B4056" t="str">
        <f t="shared" si="63"/>
        <v>local_gov_budget_MA12_yoy_historical_new_low_9_1</v>
      </c>
      <c r="C4056" t="s">
        <v>389</v>
      </c>
      <c r="D4056" t="s">
        <v>339</v>
      </c>
      <c r="E4056">
        <v>9</v>
      </c>
      <c r="F4056">
        <v>1</v>
      </c>
      <c r="G4056">
        <v>-1</v>
      </c>
      <c r="H4056" t="s">
        <v>457</v>
      </c>
      <c r="I4056" t="s">
        <v>331</v>
      </c>
      <c r="K4056">
        <v>-1.6078812628417479E-2</v>
      </c>
      <c r="L4056">
        <v>-1.5173564876910239E-3</v>
      </c>
      <c r="M4056">
        <v>-6.5682981940305566E-3</v>
      </c>
      <c r="N4056">
        <v>0.51127819548872178</v>
      </c>
      <c r="O4056">
        <v>2.400551053357331E-3</v>
      </c>
      <c r="P4056">
        <v>0.38541047426527408</v>
      </c>
      <c r="Q4056">
        <v>0.70055369702262937</v>
      </c>
      <c r="R4056">
        <v>132</v>
      </c>
      <c r="S4056">
        <v>0</v>
      </c>
      <c r="T4056">
        <v>-0.72085863673781903</v>
      </c>
      <c r="U4056">
        <v>30</v>
      </c>
      <c r="V4056">
        <v>2690</v>
      </c>
      <c r="W4056">
        <v>133</v>
      </c>
    </row>
    <row r="4057" spans="1:23">
      <c r="A4057" t="s">
        <v>471</v>
      </c>
      <c r="B4057" t="str">
        <f t="shared" si="63"/>
        <v>local_gov_budget_MA12_yoy_historical_new_low_9_-1</v>
      </c>
      <c r="C4057" t="s">
        <v>389</v>
      </c>
      <c r="D4057" t="s">
        <v>339</v>
      </c>
      <c r="E4057">
        <v>9</v>
      </c>
      <c r="F4057">
        <v>-1</v>
      </c>
      <c r="G4057">
        <v>-1</v>
      </c>
      <c r="H4057" t="s">
        <v>457</v>
      </c>
      <c r="I4057" t="s">
        <v>331</v>
      </c>
      <c r="K4057">
        <v>-0.42520925413571631</v>
      </c>
      <c r="L4057">
        <v>-5.0552831862217151E-2</v>
      </c>
      <c r="M4057">
        <v>-0.21883194682154691</v>
      </c>
      <c r="N4057">
        <v>0.46616541353383462</v>
      </c>
      <c r="O4057">
        <v>-1.6646946649725291E-3</v>
      </c>
      <c r="P4057">
        <v>-0.2719197446222138</v>
      </c>
      <c r="Q4057">
        <v>0.78610857585001492</v>
      </c>
      <c r="R4057">
        <v>132</v>
      </c>
      <c r="S4057">
        <v>0</v>
      </c>
      <c r="T4057">
        <v>-0.74706442238953596</v>
      </c>
      <c r="U4057">
        <v>30</v>
      </c>
      <c r="V4057">
        <v>2690</v>
      </c>
      <c r="W4057">
        <v>133</v>
      </c>
    </row>
    <row r="4058" spans="1:23">
      <c r="A4058" t="s">
        <v>471</v>
      </c>
      <c r="B4058" t="str">
        <f t="shared" si="63"/>
        <v>newstarts_area_ytd_yoy_historical_new_low_9_1</v>
      </c>
      <c r="C4058" t="s">
        <v>446</v>
      </c>
      <c r="D4058" t="s">
        <v>339</v>
      </c>
      <c r="E4058">
        <v>9</v>
      </c>
      <c r="F4058">
        <v>1</v>
      </c>
      <c r="G4058">
        <v>1</v>
      </c>
      <c r="H4058" t="s">
        <v>330</v>
      </c>
      <c r="I4058" t="s">
        <v>331</v>
      </c>
      <c r="K4058">
        <v>-0.58708983263329717</v>
      </c>
      <c r="L4058">
        <v>-7.1423501233595421E-2</v>
      </c>
      <c r="M4058">
        <v>-0.30405026706666072</v>
      </c>
      <c r="N4058">
        <v>0.44966442953020141</v>
      </c>
      <c r="O4058">
        <v>-3.1052400897276259E-3</v>
      </c>
      <c r="P4058">
        <v>-0.49917388404295121</v>
      </c>
      <c r="Q4058">
        <v>0.61839808093389692</v>
      </c>
      <c r="R4058">
        <v>148</v>
      </c>
      <c r="S4058">
        <v>0</v>
      </c>
      <c r="T4058">
        <v>-0.71316654142121205</v>
      </c>
      <c r="U4058">
        <v>25</v>
      </c>
      <c r="V4058">
        <v>3008</v>
      </c>
      <c r="W4058">
        <v>149</v>
      </c>
    </row>
    <row r="4059" spans="1:23">
      <c r="A4059" t="s">
        <v>471</v>
      </c>
      <c r="B4059" t="str">
        <f t="shared" si="63"/>
        <v>newstarts_area_ytd_yoy_historical_new_low_9_-1</v>
      </c>
      <c r="C4059" t="s">
        <v>446</v>
      </c>
      <c r="D4059" t="s">
        <v>339</v>
      </c>
      <c r="E4059">
        <v>9</v>
      </c>
      <c r="F4059">
        <v>-1</v>
      </c>
      <c r="G4059">
        <v>1</v>
      </c>
      <c r="H4059" t="s">
        <v>330</v>
      </c>
      <c r="I4059" t="s">
        <v>331</v>
      </c>
      <c r="K4059">
        <v>0.25289676796898181</v>
      </c>
      <c r="L4059">
        <v>1.906763666565214E-2</v>
      </c>
      <c r="M4059">
        <v>8.1171042029435134E-2</v>
      </c>
      <c r="N4059">
        <v>0.53020134228187921</v>
      </c>
      <c r="O4059">
        <v>4.3036222023858598E-3</v>
      </c>
      <c r="P4059">
        <v>0.70472414232420133</v>
      </c>
      <c r="Q4059">
        <v>0.4820894382982599</v>
      </c>
      <c r="R4059">
        <v>148</v>
      </c>
      <c r="S4059">
        <v>0</v>
      </c>
      <c r="T4059">
        <v>-0.62437111010612212</v>
      </c>
      <c r="U4059">
        <v>25</v>
      </c>
      <c r="V4059">
        <v>3008</v>
      </c>
      <c r="W4059">
        <v>149</v>
      </c>
    </row>
    <row r="4060" spans="1:23">
      <c r="A4060" t="s">
        <v>471</v>
      </c>
      <c r="B4060" t="str">
        <f t="shared" si="63"/>
        <v>completed_area_ytd_yoy_historical_new_low_9_1</v>
      </c>
      <c r="C4060" t="s">
        <v>447</v>
      </c>
      <c r="D4060" t="s">
        <v>339</v>
      </c>
      <c r="E4060">
        <v>9</v>
      </c>
      <c r="F4060">
        <v>1</v>
      </c>
      <c r="G4060">
        <v>1</v>
      </c>
      <c r="H4060" t="s">
        <v>330</v>
      </c>
      <c r="I4060" t="s">
        <v>331</v>
      </c>
      <c r="K4060">
        <v>-2.3406678914571041E-2</v>
      </c>
      <c r="L4060">
        <v>-1.9822785345734451E-3</v>
      </c>
      <c r="M4060">
        <v>-8.438114464830249E-3</v>
      </c>
      <c r="N4060">
        <v>0.48993288590604028</v>
      </c>
      <c r="O4060">
        <v>2.5479913511072638E-3</v>
      </c>
      <c r="P4060">
        <v>0.42012968221255381</v>
      </c>
      <c r="Q4060">
        <v>0.67500003419121801</v>
      </c>
      <c r="R4060">
        <v>148</v>
      </c>
      <c r="S4060">
        <v>0</v>
      </c>
      <c r="T4060">
        <v>-0.7481668982872125</v>
      </c>
      <c r="U4060">
        <v>39</v>
      </c>
      <c r="V4060">
        <v>3008</v>
      </c>
      <c r="W4060">
        <v>149</v>
      </c>
    </row>
    <row r="4061" spans="1:23">
      <c r="A4061" t="s">
        <v>471</v>
      </c>
      <c r="B4061" t="str">
        <f t="shared" si="63"/>
        <v>completed_area_ytd_yoy_historical_new_low_9_-1</v>
      </c>
      <c r="C4061" t="s">
        <v>447</v>
      </c>
      <c r="D4061" t="s">
        <v>339</v>
      </c>
      <c r="E4061">
        <v>9</v>
      </c>
      <c r="F4061">
        <v>-1</v>
      </c>
      <c r="G4061">
        <v>1</v>
      </c>
      <c r="H4061" t="s">
        <v>330</v>
      </c>
      <c r="I4061" t="s">
        <v>331</v>
      </c>
      <c r="K4061">
        <v>-0.47026689310112763</v>
      </c>
      <c r="L4061">
        <v>-5.1838221197430978E-2</v>
      </c>
      <c r="M4061">
        <v>-0.2206636638030475</v>
      </c>
      <c r="N4061">
        <v>0.49664429530201343</v>
      </c>
      <c r="O4061">
        <v>-1.5556136328738199E-3</v>
      </c>
      <c r="P4061">
        <v>-0.25737410188924958</v>
      </c>
      <c r="Q4061">
        <v>0.79724748513507981</v>
      </c>
      <c r="R4061">
        <v>148</v>
      </c>
      <c r="S4061">
        <v>0</v>
      </c>
      <c r="T4061">
        <v>-0.63593665027613355</v>
      </c>
      <c r="U4061">
        <v>39</v>
      </c>
      <c r="V4061">
        <v>3008</v>
      </c>
      <c r="W4061">
        <v>149</v>
      </c>
    </row>
    <row r="4062" spans="1:23">
      <c r="A4062" t="s">
        <v>471</v>
      </c>
      <c r="B4062" t="str">
        <f t="shared" si="63"/>
        <v>sold_area_ytd_yoy_historical_new_low_9_1</v>
      </c>
      <c r="C4062" t="s">
        <v>392</v>
      </c>
      <c r="D4062" t="s">
        <v>339</v>
      </c>
      <c r="E4062">
        <v>9</v>
      </c>
      <c r="F4062">
        <v>1</v>
      </c>
      <c r="G4062">
        <v>-1</v>
      </c>
      <c r="H4062" t="s">
        <v>330</v>
      </c>
      <c r="I4062" t="s">
        <v>331</v>
      </c>
      <c r="K4062">
        <v>-0.80514026485602241</v>
      </c>
      <c r="L4062">
        <v>-0.12804246260102209</v>
      </c>
      <c r="M4062">
        <v>-0.54526981378117667</v>
      </c>
      <c r="N4062">
        <v>0.42281879194630873</v>
      </c>
      <c r="O4062">
        <v>-8.2800653071899294E-3</v>
      </c>
      <c r="P4062">
        <v>-1.3855653474720619</v>
      </c>
      <c r="Q4062">
        <v>0.16796414938755311</v>
      </c>
      <c r="R4062">
        <v>148</v>
      </c>
      <c r="S4062">
        <v>0</v>
      </c>
      <c r="T4062">
        <v>-0.89042668971067596</v>
      </c>
      <c r="U4062">
        <v>31</v>
      </c>
      <c r="V4062">
        <v>3008</v>
      </c>
      <c r="W4062">
        <v>149</v>
      </c>
    </row>
    <row r="4063" spans="1:23">
      <c r="A4063" t="s">
        <v>471</v>
      </c>
      <c r="B4063" t="str">
        <f t="shared" si="63"/>
        <v>sold_area_ytd_yoy_historical_new_low_9_-1</v>
      </c>
      <c r="C4063" t="s">
        <v>392</v>
      </c>
      <c r="D4063" t="s">
        <v>339</v>
      </c>
      <c r="E4063">
        <v>9</v>
      </c>
      <c r="F4063">
        <v>-1</v>
      </c>
      <c r="G4063">
        <v>-1</v>
      </c>
      <c r="H4063" t="s">
        <v>330</v>
      </c>
      <c r="I4063" t="s">
        <v>331</v>
      </c>
      <c r="K4063">
        <v>1.654903609373314</v>
      </c>
      <c r="L4063">
        <v>8.5238922165724373E-2</v>
      </c>
      <c r="M4063">
        <v>0.36299060696011409</v>
      </c>
      <c r="N4063">
        <v>0.55704697986577179</v>
      </c>
      <c r="O4063">
        <v>9.2297821717446764E-3</v>
      </c>
      <c r="P4063">
        <v>1.537828996578593</v>
      </c>
      <c r="Q4063">
        <v>0.1262256450838769</v>
      </c>
      <c r="R4063">
        <v>148</v>
      </c>
      <c r="S4063">
        <v>0</v>
      </c>
      <c r="T4063">
        <v>-0.56271605738386543</v>
      </c>
      <c r="U4063">
        <v>31</v>
      </c>
      <c r="V4063">
        <v>3008</v>
      </c>
      <c r="W4063">
        <v>149</v>
      </c>
    </row>
    <row r="4064" spans="1:23">
      <c r="A4064" t="s">
        <v>471</v>
      </c>
      <c r="B4064" t="str">
        <f t="shared" si="63"/>
        <v>CN_BOND_1Y_historical_new_low_9_1</v>
      </c>
      <c r="C4064" t="s">
        <v>448</v>
      </c>
      <c r="D4064" t="s">
        <v>339</v>
      </c>
      <c r="E4064">
        <v>9</v>
      </c>
      <c r="F4064">
        <v>1</v>
      </c>
      <c r="G4064">
        <v>-1</v>
      </c>
      <c r="H4064" t="s">
        <v>330</v>
      </c>
      <c r="I4064" t="s">
        <v>331</v>
      </c>
      <c r="K4064">
        <v>-0.41368916125914079</v>
      </c>
      <c r="L4064">
        <v>-4.3743177420455533E-2</v>
      </c>
      <c r="M4064">
        <v>-0.1862025002430972</v>
      </c>
      <c r="N4064">
        <v>0.50335570469798663</v>
      </c>
      <c r="O4064">
        <v>-5.3760262099007531E-4</v>
      </c>
      <c r="P4064">
        <v>-8.3800386155961387E-2</v>
      </c>
      <c r="Q4064">
        <v>0.93332838281560115</v>
      </c>
      <c r="R4064">
        <v>148</v>
      </c>
      <c r="S4064">
        <v>0</v>
      </c>
      <c r="T4064">
        <v>-0.79013555191620266</v>
      </c>
      <c r="U4064">
        <v>35</v>
      </c>
      <c r="V4064">
        <v>3008</v>
      </c>
      <c r="W4064">
        <v>149</v>
      </c>
    </row>
    <row r="4065" spans="1:23">
      <c r="A4065" t="s">
        <v>471</v>
      </c>
      <c r="B4065" t="str">
        <f t="shared" si="63"/>
        <v>CN_BOND_1Y_historical_new_low_9_-1</v>
      </c>
      <c r="C4065" t="s">
        <v>448</v>
      </c>
      <c r="D4065" t="s">
        <v>339</v>
      </c>
      <c r="E4065">
        <v>9</v>
      </c>
      <c r="F4065">
        <v>-1</v>
      </c>
      <c r="G4065">
        <v>-1</v>
      </c>
      <c r="H4065" t="s">
        <v>330</v>
      </c>
      <c r="I4065" t="s">
        <v>331</v>
      </c>
      <c r="K4065">
        <v>-0.1176458288468936</v>
      </c>
      <c r="L4065">
        <v>-1.043084272224259E-2</v>
      </c>
      <c r="M4065">
        <v>-4.4401186860647118E-2</v>
      </c>
      <c r="N4065">
        <v>0.48993288590604028</v>
      </c>
      <c r="O4065">
        <v>2.19870573534745E-3</v>
      </c>
      <c r="P4065">
        <v>0.34228140905483212</v>
      </c>
      <c r="Q4065">
        <v>0.73262471534746676</v>
      </c>
      <c r="R4065">
        <v>148</v>
      </c>
      <c r="S4065">
        <v>0</v>
      </c>
      <c r="T4065">
        <v>-0.72152071997938683</v>
      </c>
      <c r="U4065">
        <v>35</v>
      </c>
      <c r="V4065">
        <v>3008</v>
      </c>
      <c r="W4065">
        <v>149</v>
      </c>
    </row>
    <row r="4066" spans="1:23">
      <c r="A4066" t="s">
        <v>471</v>
      </c>
      <c r="B4066" t="str">
        <f t="shared" si="63"/>
        <v>CN_BOND_10Y_historical_new_low_9_1</v>
      </c>
      <c r="C4066" t="s">
        <v>449</v>
      </c>
      <c r="D4066" t="s">
        <v>339</v>
      </c>
      <c r="E4066">
        <v>9</v>
      </c>
      <c r="F4066">
        <v>1</v>
      </c>
      <c r="G4066">
        <v>-1</v>
      </c>
      <c r="H4066" t="s">
        <v>330</v>
      </c>
      <c r="I4066" t="s">
        <v>331</v>
      </c>
      <c r="K4066">
        <v>-0.62540323616541138</v>
      </c>
      <c r="L4066">
        <v>-7.8968157017641927E-2</v>
      </c>
      <c r="M4066">
        <v>-0.33617806943625728</v>
      </c>
      <c r="N4066">
        <v>0.4563758389261745</v>
      </c>
      <c r="O4066">
        <v>-3.7154601720244878E-3</v>
      </c>
      <c r="P4066">
        <v>-0.60255255660213025</v>
      </c>
      <c r="Q4066">
        <v>0.54772850994841316</v>
      </c>
      <c r="R4066">
        <v>148</v>
      </c>
      <c r="S4066">
        <v>0</v>
      </c>
      <c r="T4066">
        <v>-0.83489886790535217</v>
      </c>
      <c r="U4066">
        <v>37</v>
      </c>
      <c r="V4066">
        <v>3008</v>
      </c>
      <c r="W4066">
        <v>149</v>
      </c>
    </row>
    <row r="4067" spans="1:23">
      <c r="A4067" t="s">
        <v>471</v>
      </c>
      <c r="B4067" t="str">
        <f t="shared" si="63"/>
        <v>CN_BOND_10Y_historical_new_low_9_-1</v>
      </c>
      <c r="C4067" t="s">
        <v>449</v>
      </c>
      <c r="D4067" t="s">
        <v>339</v>
      </c>
      <c r="E4067">
        <v>9</v>
      </c>
      <c r="F4067">
        <v>-1</v>
      </c>
      <c r="G4067">
        <v>-1</v>
      </c>
      <c r="H4067" t="s">
        <v>330</v>
      </c>
      <c r="I4067" t="s">
        <v>331</v>
      </c>
      <c r="K4067">
        <v>0.38104186715215338</v>
      </c>
      <c r="L4067">
        <v>2.7415355148878939E-2</v>
      </c>
      <c r="M4067">
        <v>0.1167108555515671</v>
      </c>
      <c r="N4067">
        <v>0.52348993288590606</v>
      </c>
      <c r="O4067">
        <v>5.0716104174653113E-3</v>
      </c>
      <c r="P4067">
        <v>0.80181384655477328</v>
      </c>
      <c r="Q4067">
        <v>0.42394616778331351</v>
      </c>
      <c r="R4067">
        <v>148</v>
      </c>
      <c r="S4067">
        <v>0</v>
      </c>
      <c r="T4067">
        <v>-0.64384798309773772</v>
      </c>
      <c r="U4067">
        <v>37</v>
      </c>
      <c r="V4067">
        <v>3008</v>
      </c>
      <c r="W4067">
        <v>149</v>
      </c>
    </row>
    <row r="4068" spans="1:23">
      <c r="A4068" t="s">
        <v>471</v>
      </c>
      <c r="B4068" t="str">
        <f t="shared" si="63"/>
        <v>TERM_SPREAD_historical_new_low_9_1</v>
      </c>
      <c r="C4068" t="s">
        <v>450</v>
      </c>
      <c r="D4068" t="s">
        <v>339</v>
      </c>
      <c r="E4068">
        <v>9</v>
      </c>
      <c r="F4068">
        <v>1</v>
      </c>
      <c r="G4068">
        <v>1</v>
      </c>
      <c r="H4068" t="s">
        <v>330</v>
      </c>
      <c r="I4068" t="s">
        <v>331</v>
      </c>
      <c r="K4068">
        <v>-0.38124713570678392</v>
      </c>
      <c r="L4068">
        <v>-3.9418932666815183E-2</v>
      </c>
      <c r="M4068">
        <v>-0.1677945609672121</v>
      </c>
      <c r="N4068">
        <v>0.48322147651006708</v>
      </c>
      <c r="O4068">
        <v>-5.3225755713367574E-4</v>
      </c>
      <c r="P4068">
        <v>-8.7808543978085921E-2</v>
      </c>
      <c r="Q4068">
        <v>0.93014754521648335</v>
      </c>
      <c r="R4068">
        <v>148</v>
      </c>
      <c r="S4068">
        <v>0</v>
      </c>
      <c r="T4068">
        <v>-0.66152420646885457</v>
      </c>
      <c r="U4068">
        <v>25</v>
      </c>
      <c r="V4068">
        <v>3008</v>
      </c>
      <c r="W4068">
        <v>149</v>
      </c>
    </row>
    <row r="4069" spans="1:23">
      <c r="A4069" t="s">
        <v>471</v>
      </c>
      <c r="B4069" t="str">
        <f t="shared" si="63"/>
        <v>TERM_SPREAD_historical_new_low_9_-1</v>
      </c>
      <c r="C4069" t="s">
        <v>450</v>
      </c>
      <c r="D4069" t="s">
        <v>339</v>
      </c>
      <c r="E4069">
        <v>9</v>
      </c>
      <c r="F4069">
        <v>-1</v>
      </c>
      <c r="G4069">
        <v>1</v>
      </c>
      <c r="H4069" t="s">
        <v>330</v>
      </c>
      <c r="I4069" t="s">
        <v>331</v>
      </c>
      <c r="K4069">
        <v>-0.1639088172202503</v>
      </c>
      <c r="L4069">
        <v>-1.4885583068731671E-2</v>
      </c>
      <c r="M4069">
        <v>-6.3363457779806953E-2</v>
      </c>
      <c r="N4069">
        <v>0.50335570469798663</v>
      </c>
      <c r="O4069">
        <v>1.4527533491300859E-3</v>
      </c>
      <c r="P4069">
        <v>0.2433598360199446</v>
      </c>
      <c r="Q4069">
        <v>0.80806363814098137</v>
      </c>
      <c r="R4069">
        <v>148</v>
      </c>
      <c r="S4069">
        <v>0</v>
      </c>
      <c r="T4069">
        <v>-0.74354080745882978</v>
      </c>
      <c r="U4069">
        <v>25</v>
      </c>
      <c r="V4069">
        <v>3008</v>
      </c>
      <c r="W4069">
        <v>149</v>
      </c>
    </row>
    <row r="4070" spans="1:23">
      <c r="A4070" t="s">
        <v>471</v>
      </c>
      <c r="B4070" t="str">
        <f t="shared" si="63"/>
        <v>US_BOND_5Y_historical_new_low_9_1</v>
      </c>
      <c r="C4070" t="s">
        <v>338</v>
      </c>
      <c r="D4070" t="s">
        <v>339</v>
      </c>
      <c r="E4070">
        <v>9</v>
      </c>
      <c r="F4070">
        <v>1</v>
      </c>
      <c r="G4070">
        <v>1</v>
      </c>
      <c r="H4070" t="s">
        <v>330</v>
      </c>
      <c r="I4070" t="s">
        <v>331</v>
      </c>
      <c r="K4070">
        <v>0.41849488361850379</v>
      </c>
      <c r="L4070">
        <v>2.9721104891591299E-2</v>
      </c>
      <c r="M4070">
        <v>0.12652785238206621</v>
      </c>
      <c r="N4070">
        <v>0.56375838926174493</v>
      </c>
      <c r="O4070">
        <v>5.3125981934309197E-3</v>
      </c>
      <c r="P4070">
        <v>0.83788994236128111</v>
      </c>
      <c r="Q4070">
        <v>0.4034436162223155</v>
      </c>
      <c r="R4070">
        <v>148</v>
      </c>
      <c r="S4070">
        <v>0</v>
      </c>
      <c r="T4070">
        <v>-0.61861974535905606</v>
      </c>
      <c r="U4070">
        <v>23</v>
      </c>
      <c r="V4070">
        <v>3008</v>
      </c>
      <c r="W4070">
        <v>149</v>
      </c>
    </row>
    <row r="4071" spans="1:23">
      <c r="A4071" t="s">
        <v>471</v>
      </c>
      <c r="B4071" t="str">
        <f t="shared" si="63"/>
        <v>US_BOND_5Y_historical_new_low_9_-1</v>
      </c>
      <c r="C4071" t="s">
        <v>338</v>
      </c>
      <c r="D4071" t="s">
        <v>339</v>
      </c>
      <c r="E4071">
        <v>9</v>
      </c>
      <c r="F4071">
        <v>-1</v>
      </c>
      <c r="G4071">
        <v>1</v>
      </c>
      <c r="H4071" t="s">
        <v>330</v>
      </c>
      <c r="I4071" t="s">
        <v>331</v>
      </c>
      <c r="K4071">
        <v>-0.63529384551914403</v>
      </c>
      <c r="L4071">
        <v>-8.103052995036919E-2</v>
      </c>
      <c r="M4071">
        <v>-0.3449608946032684</v>
      </c>
      <c r="N4071">
        <v>0.41610738255033558</v>
      </c>
      <c r="O4071">
        <v>-3.8218772618163529E-3</v>
      </c>
      <c r="P4071">
        <v>-0.60686162106114405</v>
      </c>
      <c r="Q4071">
        <v>0.54487258399446414</v>
      </c>
      <c r="R4071">
        <v>148</v>
      </c>
      <c r="S4071">
        <v>0</v>
      </c>
      <c r="T4071">
        <v>-0.88126088796429569</v>
      </c>
      <c r="U4071">
        <v>23</v>
      </c>
      <c r="V4071">
        <v>3008</v>
      </c>
      <c r="W4071">
        <v>149</v>
      </c>
    </row>
    <row r="4072" spans="1:23">
      <c r="A4072" t="s">
        <v>471</v>
      </c>
      <c r="B4072" t="str">
        <f t="shared" si="63"/>
        <v>US_BOND_10Y_historical_new_low_9_1</v>
      </c>
      <c r="C4072" t="s">
        <v>336</v>
      </c>
      <c r="D4072" t="s">
        <v>339</v>
      </c>
      <c r="E4072">
        <v>9</v>
      </c>
      <c r="F4072">
        <v>1</v>
      </c>
      <c r="G4072">
        <v>1</v>
      </c>
      <c r="H4072" t="s">
        <v>330</v>
      </c>
      <c r="I4072" t="s">
        <v>331</v>
      </c>
      <c r="K4072">
        <v>0.39829870528328648</v>
      </c>
      <c r="L4072">
        <v>2.8484778649885412E-2</v>
      </c>
      <c r="M4072">
        <v>0.1212640087032331</v>
      </c>
      <c r="N4072">
        <v>0.55704697986577179</v>
      </c>
      <c r="O4072">
        <v>5.2019011615213684E-3</v>
      </c>
      <c r="P4072">
        <v>0.8228007336796257</v>
      </c>
      <c r="Q4072">
        <v>0.41194506318243551</v>
      </c>
      <c r="R4072">
        <v>148</v>
      </c>
      <c r="S4072">
        <v>0</v>
      </c>
      <c r="T4072">
        <v>-0.67903992010938108</v>
      </c>
      <c r="U4072">
        <v>27</v>
      </c>
      <c r="V4072">
        <v>3008</v>
      </c>
      <c r="W4072">
        <v>149</v>
      </c>
    </row>
    <row r="4073" spans="1:23">
      <c r="A4073" t="s">
        <v>471</v>
      </c>
      <c r="B4073" t="str">
        <f t="shared" si="63"/>
        <v>US_BOND_10Y_historical_new_low_9_-1</v>
      </c>
      <c r="C4073" t="s">
        <v>336</v>
      </c>
      <c r="D4073" t="s">
        <v>339</v>
      </c>
      <c r="E4073">
        <v>9</v>
      </c>
      <c r="F4073">
        <v>-1</v>
      </c>
      <c r="G4073">
        <v>1</v>
      </c>
      <c r="H4073" t="s">
        <v>330</v>
      </c>
      <c r="I4073" t="s">
        <v>331</v>
      </c>
      <c r="K4073">
        <v>-0.63002625104307231</v>
      </c>
      <c r="L4073">
        <v>-7.9925850430813683E-2</v>
      </c>
      <c r="M4073">
        <v>-0.34025642752517882</v>
      </c>
      <c r="N4073">
        <v>0.42953020134228193</v>
      </c>
      <c r="O4073">
        <v>-3.7273390302727371E-3</v>
      </c>
      <c r="P4073">
        <v>-0.59151686251801139</v>
      </c>
      <c r="Q4073">
        <v>0.55507657808462041</v>
      </c>
      <c r="R4073">
        <v>148</v>
      </c>
      <c r="S4073">
        <v>0</v>
      </c>
      <c r="T4073">
        <v>-0.87786555042060499</v>
      </c>
      <c r="U4073">
        <v>27</v>
      </c>
      <c r="V4073">
        <v>3008</v>
      </c>
      <c r="W4073">
        <v>149</v>
      </c>
    </row>
    <row r="4074" spans="1:23">
      <c r="A4074" t="s">
        <v>471</v>
      </c>
      <c r="B4074" t="str">
        <f t="shared" si="63"/>
        <v>CNY_INDEX_historical_new_low_9_1</v>
      </c>
      <c r="C4074" t="s">
        <v>388</v>
      </c>
      <c r="D4074" t="s">
        <v>339</v>
      </c>
      <c r="E4074">
        <v>9</v>
      </c>
      <c r="F4074">
        <v>1</v>
      </c>
      <c r="G4074">
        <v>-1</v>
      </c>
      <c r="H4074" t="s">
        <v>458</v>
      </c>
      <c r="I4074" t="s">
        <v>331</v>
      </c>
      <c r="K4074">
        <v>-0.37681052244269908</v>
      </c>
      <c r="L4074">
        <v>-5.5270710883969183E-2</v>
      </c>
      <c r="M4074">
        <v>-0.24690486852443769</v>
      </c>
      <c r="N4074">
        <v>0.48076923076923078</v>
      </c>
      <c r="O4074">
        <v>-2.2685904960513259E-3</v>
      </c>
      <c r="P4074">
        <v>-0.34226744031980111</v>
      </c>
      <c r="Q4074">
        <v>0.73284705916819437</v>
      </c>
      <c r="R4074">
        <v>103</v>
      </c>
      <c r="S4074">
        <v>0</v>
      </c>
      <c r="T4074">
        <v>-0.7430711482964043</v>
      </c>
      <c r="U4074">
        <v>18</v>
      </c>
      <c r="V4074">
        <v>2096</v>
      </c>
      <c r="W4074">
        <v>104</v>
      </c>
    </row>
    <row r="4075" spans="1:23">
      <c r="A4075" t="s">
        <v>471</v>
      </c>
      <c r="B4075" t="str">
        <f t="shared" si="63"/>
        <v>CNY_INDEX_historical_new_low_9_-1</v>
      </c>
      <c r="C4075" t="s">
        <v>388</v>
      </c>
      <c r="D4075" t="s">
        <v>339</v>
      </c>
      <c r="E4075">
        <v>9</v>
      </c>
      <c r="F4075">
        <v>-1</v>
      </c>
      <c r="G4075">
        <v>-1</v>
      </c>
      <c r="H4075" t="s">
        <v>458</v>
      </c>
      <c r="I4075" t="s">
        <v>331</v>
      </c>
      <c r="K4075">
        <v>5.748994591935741E-2</v>
      </c>
      <c r="L4075">
        <v>6.7432097824551276E-3</v>
      </c>
      <c r="M4075">
        <v>3.0123211700045019E-2</v>
      </c>
      <c r="N4075">
        <v>0.50961538461538458</v>
      </c>
      <c r="O4075">
        <v>2.815477100324466E-3</v>
      </c>
      <c r="P4075">
        <v>0.42151503326476741</v>
      </c>
      <c r="Q4075">
        <v>0.67425741760816083</v>
      </c>
      <c r="R4075">
        <v>103</v>
      </c>
      <c r="S4075">
        <v>0</v>
      </c>
      <c r="T4075">
        <v>-0.68615322364440468</v>
      </c>
      <c r="U4075">
        <v>18</v>
      </c>
      <c r="V4075">
        <v>2096</v>
      </c>
      <c r="W4075">
        <v>104</v>
      </c>
    </row>
    <row r="4076" spans="1:23">
      <c r="A4076" t="s">
        <v>471</v>
      </c>
      <c r="B4076" t="str">
        <f t="shared" si="63"/>
        <v>USD_INDEX_historical_new_low_9_1</v>
      </c>
      <c r="C4076" t="s">
        <v>452</v>
      </c>
      <c r="D4076" t="s">
        <v>339</v>
      </c>
      <c r="E4076">
        <v>9</v>
      </c>
      <c r="F4076">
        <v>1</v>
      </c>
      <c r="G4076">
        <v>1</v>
      </c>
      <c r="H4076" t="s">
        <v>330</v>
      </c>
      <c r="I4076" t="s">
        <v>331</v>
      </c>
      <c r="K4076">
        <v>-0.17093769907831841</v>
      </c>
      <c r="L4076">
        <v>-1.5582081846969629E-2</v>
      </c>
      <c r="M4076">
        <v>-6.6328209280285821E-2</v>
      </c>
      <c r="N4076">
        <v>0.52348993288590606</v>
      </c>
      <c r="O4076">
        <v>1.592271301088984E-3</v>
      </c>
      <c r="P4076">
        <v>0.2565249826962826</v>
      </c>
      <c r="Q4076">
        <v>0.79790173663744357</v>
      </c>
      <c r="R4076">
        <v>148</v>
      </c>
      <c r="S4076">
        <v>0</v>
      </c>
      <c r="T4076">
        <v>-0.67635371868815253</v>
      </c>
      <c r="U4076">
        <v>25</v>
      </c>
      <c r="V4076">
        <v>3008</v>
      </c>
      <c r="W4076">
        <v>149</v>
      </c>
    </row>
    <row r="4077" spans="1:23">
      <c r="A4077" t="s">
        <v>471</v>
      </c>
      <c r="B4077" t="str">
        <f t="shared" si="63"/>
        <v>USD_INDEX_historical_new_low_9_-1</v>
      </c>
      <c r="C4077" t="s">
        <v>452</v>
      </c>
      <c r="D4077" t="s">
        <v>339</v>
      </c>
      <c r="E4077">
        <v>9</v>
      </c>
      <c r="F4077">
        <v>-1</v>
      </c>
      <c r="G4077">
        <v>1</v>
      </c>
      <c r="H4077" t="s">
        <v>330</v>
      </c>
      <c r="I4077" t="s">
        <v>331</v>
      </c>
      <c r="K4077">
        <v>-0.37600128050673232</v>
      </c>
      <c r="L4077">
        <v>-3.8739299019907247E-2</v>
      </c>
      <c r="M4077">
        <v>-0.16490147837746669</v>
      </c>
      <c r="N4077">
        <v>0.46308724832214759</v>
      </c>
      <c r="O4077">
        <v>-3.2575581334100192E-4</v>
      </c>
      <c r="P4077">
        <v>-5.2456000329996942E-2</v>
      </c>
      <c r="Q4077">
        <v>0.95823608938888793</v>
      </c>
      <c r="R4077">
        <v>148</v>
      </c>
      <c r="S4077">
        <v>0</v>
      </c>
      <c r="T4077">
        <v>-0.77346359075077586</v>
      </c>
      <c r="U4077">
        <v>25</v>
      </c>
      <c r="V4077">
        <v>3008</v>
      </c>
      <c r="W4077">
        <v>149</v>
      </c>
    </row>
    <row r="4078" spans="1:23">
      <c r="A4078" t="s">
        <v>471</v>
      </c>
      <c r="B4078" t="str">
        <f t="shared" si="63"/>
        <v>DR007_historical_new_low_9_1</v>
      </c>
      <c r="C4078" t="s">
        <v>387</v>
      </c>
      <c r="D4078" t="s">
        <v>339</v>
      </c>
      <c r="E4078">
        <v>9</v>
      </c>
      <c r="F4078">
        <v>1</v>
      </c>
      <c r="G4078">
        <v>1</v>
      </c>
      <c r="H4078" t="s">
        <v>330</v>
      </c>
      <c r="I4078" t="s">
        <v>331</v>
      </c>
      <c r="K4078">
        <v>-0.77006458211272866</v>
      </c>
      <c r="L4078">
        <v>-0.1158671781798075</v>
      </c>
      <c r="M4078">
        <v>-0.49337117375051509</v>
      </c>
      <c r="N4078">
        <v>0.48993288590604028</v>
      </c>
      <c r="O4078">
        <v>-6.9330226931212918E-3</v>
      </c>
      <c r="P4078">
        <v>-1.1251740436686091</v>
      </c>
      <c r="Q4078">
        <v>0.26233669929921533</v>
      </c>
      <c r="R4078">
        <v>148</v>
      </c>
      <c r="S4078">
        <v>0</v>
      </c>
      <c r="T4078">
        <v>-0.92969403989475774</v>
      </c>
      <c r="U4078">
        <v>27</v>
      </c>
      <c r="V4078">
        <v>3008</v>
      </c>
      <c r="W4078">
        <v>149</v>
      </c>
    </row>
    <row r="4079" spans="1:23">
      <c r="A4079" t="s">
        <v>471</v>
      </c>
      <c r="B4079" t="str">
        <f t="shared" si="63"/>
        <v>DR007_historical_new_low_9_-1</v>
      </c>
      <c r="C4079" t="s">
        <v>387</v>
      </c>
      <c r="D4079" t="s">
        <v>339</v>
      </c>
      <c r="E4079">
        <v>9</v>
      </c>
      <c r="F4079">
        <v>-1</v>
      </c>
      <c r="G4079">
        <v>1</v>
      </c>
      <c r="H4079" t="s">
        <v>330</v>
      </c>
      <c r="I4079" t="s">
        <v>331</v>
      </c>
      <c r="K4079">
        <v>1.24990920889319</v>
      </c>
      <c r="L4079">
        <v>7.0294230354444487E-2</v>
      </c>
      <c r="M4079">
        <v>0.29931812859066709</v>
      </c>
      <c r="N4079">
        <v>0.49664429530201343</v>
      </c>
      <c r="O4079">
        <v>8.3944099796126187E-3</v>
      </c>
      <c r="P4079">
        <v>1.310892123050978</v>
      </c>
      <c r="Q4079">
        <v>0.19192461739707989</v>
      </c>
      <c r="R4079">
        <v>148</v>
      </c>
      <c r="S4079">
        <v>0</v>
      </c>
      <c r="T4079">
        <v>-0.77845171652906653</v>
      </c>
      <c r="U4079">
        <v>27</v>
      </c>
      <c r="V4079">
        <v>3008</v>
      </c>
      <c r="W4079">
        <v>149</v>
      </c>
    </row>
    <row r="4080" spans="1:23">
      <c r="A4080" t="s">
        <v>471</v>
      </c>
      <c r="B4080" t="str">
        <f t="shared" si="63"/>
        <v>CREDIT_SPREAD_historical_new_low_9_1</v>
      </c>
      <c r="C4080" t="s">
        <v>453</v>
      </c>
      <c r="D4080" t="s">
        <v>339</v>
      </c>
      <c r="E4080">
        <v>9</v>
      </c>
      <c r="F4080">
        <v>1</v>
      </c>
      <c r="G4080">
        <v>1</v>
      </c>
      <c r="H4080" t="s">
        <v>459</v>
      </c>
      <c r="I4080" t="s">
        <v>331</v>
      </c>
      <c r="K4080">
        <v>0.621502272638498</v>
      </c>
      <c r="L4080">
        <v>4.2403537246682672E-2</v>
      </c>
      <c r="M4080">
        <v>0.18027527772575649</v>
      </c>
      <c r="N4080">
        <v>0.53103448275862064</v>
      </c>
      <c r="O4080">
        <v>6.2377940287627089E-3</v>
      </c>
      <c r="P4080">
        <v>0.9774051394415193</v>
      </c>
      <c r="Q4080">
        <v>0.33000777866834341</v>
      </c>
      <c r="R4080">
        <v>144</v>
      </c>
      <c r="S4080">
        <v>0</v>
      </c>
      <c r="T4080">
        <v>-0.63063190560766658</v>
      </c>
      <c r="U4080">
        <v>35</v>
      </c>
      <c r="V4080">
        <v>2933</v>
      </c>
      <c r="W4080">
        <v>145</v>
      </c>
    </row>
    <row r="4081" spans="1:23">
      <c r="A4081" t="s">
        <v>471</v>
      </c>
      <c r="B4081" t="str">
        <f t="shared" si="63"/>
        <v>CREDIT_SPREAD_historical_new_low_9_-1</v>
      </c>
      <c r="C4081" t="s">
        <v>453</v>
      </c>
      <c r="D4081" t="s">
        <v>339</v>
      </c>
      <c r="E4081">
        <v>9</v>
      </c>
      <c r="F4081">
        <v>-1</v>
      </c>
      <c r="G4081">
        <v>1</v>
      </c>
      <c r="H4081" t="s">
        <v>459</v>
      </c>
      <c r="I4081" t="s">
        <v>331</v>
      </c>
      <c r="K4081">
        <v>-0.67625498391669869</v>
      </c>
      <c r="L4081">
        <v>-9.2352510589621684E-2</v>
      </c>
      <c r="M4081">
        <v>-0.39262937896808131</v>
      </c>
      <c r="N4081">
        <v>0.4689655172413793</v>
      </c>
      <c r="O4081">
        <v>-4.8374373480686737E-3</v>
      </c>
      <c r="P4081">
        <v>-0.76317068803309818</v>
      </c>
      <c r="Q4081">
        <v>0.44661007547694359</v>
      </c>
      <c r="R4081">
        <v>144</v>
      </c>
      <c r="S4081">
        <v>0</v>
      </c>
      <c r="T4081">
        <v>-0.81586980735650516</v>
      </c>
      <c r="U4081">
        <v>35</v>
      </c>
      <c r="V4081">
        <v>2933</v>
      </c>
      <c r="W4081">
        <v>145</v>
      </c>
    </row>
    <row r="4082" spans="1:23">
      <c r="A4082" t="s">
        <v>471</v>
      </c>
      <c r="B4082" t="str">
        <f t="shared" si="63"/>
        <v>electricity_yoy_historical_new_low_12_1</v>
      </c>
      <c r="C4082" t="s">
        <v>435</v>
      </c>
      <c r="D4082" t="s">
        <v>339</v>
      </c>
      <c r="E4082">
        <v>12</v>
      </c>
      <c r="F4082">
        <v>1</v>
      </c>
      <c r="G4082">
        <v>-1</v>
      </c>
      <c r="H4082" t="s">
        <v>330</v>
      </c>
      <c r="I4082" t="s">
        <v>331</v>
      </c>
      <c r="K4082">
        <v>-0.52715640979474876</v>
      </c>
      <c r="L4082">
        <v>-6.081977425971552E-2</v>
      </c>
      <c r="M4082">
        <v>-0.25890151020781188</v>
      </c>
      <c r="N4082">
        <v>0.46979865771812079</v>
      </c>
      <c r="O4082">
        <v>-2.168766794326447E-3</v>
      </c>
      <c r="P4082">
        <v>-0.3466626338380735</v>
      </c>
      <c r="Q4082">
        <v>0.72933717508707097</v>
      </c>
      <c r="R4082">
        <v>148</v>
      </c>
      <c r="S4082">
        <v>0</v>
      </c>
      <c r="T4082">
        <v>-0.74357054320360172</v>
      </c>
      <c r="U4082">
        <v>25</v>
      </c>
      <c r="V4082">
        <v>3008</v>
      </c>
      <c r="W4082">
        <v>149</v>
      </c>
    </row>
    <row r="4083" spans="1:23">
      <c r="A4083" t="s">
        <v>471</v>
      </c>
      <c r="B4083" t="str">
        <f t="shared" si="63"/>
        <v>electricity_yoy_historical_new_low_12_-1</v>
      </c>
      <c r="C4083" t="s">
        <v>435</v>
      </c>
      <c r="D4083" t="s">
        <v>339</v>
      </c>
      <c r="E4083">
        <v>12</v>
      </c>
      <c r="F4083">
        <v>-1</v>
      </c>
      <c r="G4083">
        <v>-1</v>
      </c>
      <c r="H4083" t="s">
        <v>330</v>
      </c>
      <c r="I4083" t="s">
        <v>331</v>
      </c>
      <c r="K4083">
        <v>9.4090783657889698E-2</v>
      </c>
      <c r="L4083">
        <v>7.5619483100417551E-3</v>
      </c>
      <c r="M4083">
        <v>3.2190185863284038E-2</v>
      </c>
      <c r="N4083">
        <v>0.51006711409395977</v>
      </c>
      <c r="O4083">
        <v>3.4325265874986608E-3</v>
      </c>
      <c r="P4083">
        <v>0.55810522166442977</v>
      </c>
      <c r="Q4083">
        <v>0.57761582504784048</v>
      </c>
      <c r="R4083">
        <v>148</v>
      </c>
      <c r="S4083">
        <v>0</v>
      </c>
      <c r="T4083">
        <v>-0.61938194445192585</v>
      </c>
      <c r="U4083">
        <v>25</v>
      </c>
      <c r="V4083">
        <v>3008</v>
      </c>
      <c r="W4083">
        <v>149</v>
      </c>
    </row>
    <row r="4084" spans="1:23">
      <c r="A4084" t="s">
        <v>471</v>
      </c>
      <c r="B4084" t="str">
        <f t="shared" si="63"/>
        <v>electricity_ytd_yoy_historical_new_low_12_1</v>
      </c>
      <c r="C4084" t="s">
        <v>436</v>
      </c>
      <c r="D4084" t="s">
        <v>339</v>
      </c>
      <c r="E4084">
        <v>12</v>
      </c>
      <c r="F4084">
        <v>1</v>
      </c>
      <c r="G4084">
        <v>-1</v>
      </c>
      <c r="H4084" t="s">
        <v>330</v>
      </c>
      <c r="I4084" t="s">
        <v>331</v>
      </c>
      <c r="K4084">
        <v>-0.39605615535814309</v>
      </c>
      <c r="L4084">
        <v>-4.1366421216071703E-2</v>
      </c>
      <c r="M4084">
        <v>-0.1760847844475292</v>
      </c>
      <c r="N4084">
        <v>0.48322147651006708</v>
      </c>
      <c r="O4084">
        <v>-5.7175494122911554E-4</v>
      </c>
      <c r="P4084">
        <v>-9.215664432131114E-2</v>
      </c>
      <c r="Q4084">
        <v>0.92669820815967263</v>
      </c>
      <c r="R4084">
        <v>148</v>
      </c>
      <c r="S4084">
        <v>0</v>
      </c>
      <c r="T4084">
        <v>-0.68039222905260865</v>
      </c>
      <c r="U4084">
        <v>23</v>
      </c>
      <c r="V4084">
        <v>3008</v>
      </c>
      <c r="W4084">
        <v>149</v>
      </c>
    </row>
    <row r="4085" spans="1:23">
      <c r="A4085" t="s">
        <v>471</v>
      </c>
      <c r="B4085" t="str">
        <f t="shared" si="63"/>
        <v>electricity_ytd_yoy_historical_new_low_12_-1</v>
      </c>
      <c r="C4085" t="s">
        <v>436</v>
      </c>
      <c r="D4085" t="s">
        <v>339</v>
      </c>
      <c r="E4085">
        <v>12</v>
      </c>
      <c r="F4085">
        <v>-1</v>
      </c>
      <c r="G4085">
        <v>-1</v>
      </c>
      <c r="H4085" t="s">
        <v>330</v>
      </c>
      <c r="I4085" t="s">
        <v>331</v>
      </c>
      <c r="K4085">
        <v>-0.14340742314866151</v>
      </c>
      <c r="L4085">
        <v>-1.288429802182689E-2</v>
      </c>
      <c r="M4085">
        <v>-5.4844697057082309E-2</v>
      </c>
      <c r="N4085">
        <v>0.49664429530201343</v>
      </c>
      <c r="O4085">
        <v>1.7414895319537911E-3</v>
      </c>
      <c r="P4085">
        <v>0.28522684012218169</v>
      </c>
      <c r="Q4085">
        <v>0.77586912409447628</v>
      </c>
      <c r="R4085">
        <v>148</v>
      </c>
      <c r="S4085">
        <v>0</v>
      </c>
      <c r="T4085">
        <v>-0.66724905261483625</v>
      </c>
      <c r="U4085">
        <v>23</v>
      </c>
      <c r="V4085">
        <v>3008</v>
      </c>
      <c r="W4085">
        <v>149</v>
      </c>
    </row>
    <row r="4086" spans="1:23">
      <c r="A4086" t="s">
        <v>471</v>
      </c>
      <c r="B4086" t="str">
        <f t="shared" si="63"/>
        <v>industrial_value_added_yoy_historical_new_low_12_1</v>
      </c>
      <c r="C4086" t="s">
        <v>437</v>
      </c>
      <c r="D4086" t="s">
        <v>339</v>
      </c>
      <c r="E4086">
        <v>12</v>
      </c>
      <c r="F4086">
        <v>1</v>
      </c>
      <c r="G4086">
        <v>-1</v>
      </c>
      <c r="H4086" t="s">
        <v>330</v>
      </c>
      <c r="I4086" t="s">
        <v>331</v>
      </c>
      <c r="K4086">
        <v>0.38971846247990638</v>
      </c>
      <c r="L4086">
        <v>2.7954573294252109E-2</v>
      </c>
      <c r="M4086">
        <v>0.1190065932536975</v>
      </c>
      <c r="N4086">
        <v>0.53020134228187921</v>
      </c>
      <c r="O4086">
        <v>4.970855989842188E-3</v>
      </c>
      <c r="P4086">
        <v>0.80680918224380516</v>
      </c>
      <c r="Q4086">
        <v>0.42107106239663261</v>
      </c>
      <c r="R4086">
        <v>148</v>
      </c>
      <c r="S4086">
        <v>0</v>
      </c>
      <c r="T4086">
        <v>-0.61861974535905606</v>
      </c>
      <c r="U4086">
        <v>25</v>
      </c>
      <c r="V4086">
        <v>3008</v>
      </c>
      <c r="W4086">
        <v>149</v>
      </c>
    </row>
    <row r="4087" spans="1:23">
      <c r="A4087" t="s">
        <v>471</v>
      </c>
      <c r="B4087" t="str">
        <f t="shared" si="63"/>
        <v>industrial_value_added_yoy_historical_new_low_12_-1</v>
      </c>
      <c r="C4087" t="s">
        <v>437</v>
      </c>
      <c r="D4087" t="s">
        <v>339</v>
      </c>
      <c r="E4087">
        <v>12</v>
      </c>
      <c r="F4087">
        <v>-1</v>
      </c>
      <c r="G4087">
        <v>-1</v>
      </c>
      <c r="H4087" t="s">
        <v>330</v>
      </c>
      <c r="I4087" t="s">
        <v>331</v>
      </c>
      <c r="K4087">
        <v>-0.62774200089987375</v>
      </c>
      <c r="L4087">
        <v>-7.9451288369070228E-2</v>
      </c>
      <c r="M4087">
        <v>-0.3382354314227472</v>
      </c>
      <c r="N4087">
        <v>0.46308724832214759</v>
      </c>
      <c r="O4087">
        <v>-3.885307300243071E-3</v>
      </c>
      <c r="P4087">
        <v>-0.64392638928249735</v>
      </c>
      <c r="Q4087">
        <v>0.52061980376592798</v>
      </c>
      <c r="R4087">
        <v>148</v>
      </c>
      <c r="S4087">
        <v>0</v>
      </c>
      <c r="T4087">
        <v>-0.84954908034533028</v>
      </c>
      <c r="U4087">
        <v>25</v>
      </c>
      <c r="V4087">
        <v>3008</v>
      </c>
      <c r="W4087">
        <v>149</v>
      </c>
    </row>
    <row r="4088" spans="1:23">
      <c r="A4088" t="s">
        <v>471</v>
      </c>
      <c r="B4088" t="str">
        <f t="shared" si="63"/>
        <v>fixedasset_investment_yoy_historical_new_low_12_1</v>
      </c>
      <c r="C4088" t="s">
        <v>344</v>
      </c>
      <c r="D4088" t="s">
        <v>339</v>
      </c>
      <c r="E4088">
        <v>12</v>
      </c>
      <c r="F4088">
        <v>1</v>
      </c>
      <c r="G4088">
        <v>1</v>
      </c>
      <c r="H4088" t="s">
        <v>330</v>
      </c>
      <c r="I4088" t="s">
        <v>331</v>
      </c>
      <c r="K4088">
        <v>-0.44992293545203033</v>
      </c>
      <c r="L4088">
        <v>-4.8840023175931391E-2</v>
      </c>
      <c r="M4088">
        <v>-0.20789988528264</v>
      </c>
      <c r="N4088">
        <v>0.49664429530201343</v>
      </c>
      <c r="O4088">
        <v>-1.2360230300944631E-3</v>
      </c>
      <c r="P4088">
        <v>-0.2023366290655336</v>
      </c>
      <c r="Q4088">
        <v>0.83993144010143006</v>
      </c>
      <c r="R4088">
        <v>148</v>
      </c>
      <c r="S4088">
        <v>0</v>
      </c>
      <c r="T4088">
        <v>-0.71617939844146727</v>
      </c>
      <c r="U4088">
        <v>29</v>
      </c>
      <c r="V4088">
        <v>3008</v>
      </c>
      <c r="W4088">
        <v>149</v>
      </c>
    </row>
    <row r="4089" spans="1:23">
      <c r="A4089" t="s">
        <v>471</v>
      </c>
      <c r="B4089" t="str">
        <f t="shared" si="63"/>
        <v>fixedasset_investment_yoy_historical_new_low_12_-1</v>
      </c>
      <c r="C4089" t="s">
        <v>344</v>
      </c>
      <c r="D4089" t="s">
        <v>339</v>
      </c>
      <c r="E4089">
        <v>12</v>
      </c>
      <c r="F4089">
        <v>-1</v>
      </c>
      <c r="G4089">
        <v>1</v>
      </c>
      <c r="H4089" t="s">
        <v>330</v>
      </c>
      <c r="I4089" t="s">
        <v>331</v>
      </c>
      <c r="K4089">
        <v>-5.9524842068445882E-2</v>
      </c>
      <c r="L4089">
        <v>-5.1281791515332964E-3</v>
      </c>
      <c r="M4089">
        <v>-2.1829388849225639E-2</v>
      </c>
      <c r="N4089">
        <v>0.48993288590604028</v>
      </c>
      <c r="O4089">
        <v>2.3311342310220668E-3</v>
      </c>
      <c r="P4089">
        <v>0.38124252213609627</v>
      </c>
      <c r="Q4089">
        <v>0.70357003733005341</v>
      </c>
      <c r="R4089">
        <v>148</v>
      </c>
      <c r="S4089">
        <v>0</v>
      </c>
      <c r="T4089">
        <v>-0.63451743749133327</v>
      </c>
      <c r="U4089">
        <v>29</v>
      </c>
      <c r="V4089">
        <v>3008</v>
      </c>
      <c r="W4089">
        <v>149</v>
      </c>
    </row>
    <row r="4090" spans="1:23">
      <c r="A4090" t="s">
        <v>471</v>
      </c>
      <c r="B4090" t="str">
        <f t="shared" si="63"/>
        <v>fixedasset_investment_ytd_yoy_historical_new_low_12_1</v>
      </c>
      <c r="C4090" t="s">
        <v>390</v>
      </c>
      <c r="D4090" t="s">
        <v>339</v>
      </c>
      <c r="E4090">
        <v>12</v>
      </c>
      <c r="F4090">
        <v>1</v>
      </c>
      <c r="G4090">
        <v>-1</v>
      </c>
      <c r="H4090" t="s">
        <v>330</v>
      </c>
      <c r="I4090" t="s">
        <v>331</v>
      </c>
      <c r="K4090">
        <v>-0.82312889820431945</v>
      </c>
      <c r="L4090">
        <v>-0.13508933030645179</v>
      </c>
      <c r="M4090">
        <v>-0.57531685651111208</v>
      </c>
      <c r="N4090">
        <v>0.43624161073825501</v>
      </c>
      <c r="O4090">
        <v>-8.9743465886278143E-3</v>
      </c>
      <c r="P4090">
        <v>-1.5245600638688961</v>
      </c>
      <c r="Q4090">
        <v>0.12950289996598721</v>
      </c>
      <c r="R4090">
        <v>148</v>
      </c>
      <c r="S4090">
        <v>0</v>
      </c>
      <c r="T4090">
        <v>-0.86165382352871234</v>
      </c>
      <c r="U4090">
        <v>27</v>
      </c>
      <c r="V4090">
        <v>3008</v>
      </c>
      <c r="W4090">
        <v>149</v>
      </c>
    </row>
    <row r="4091" spans="1:23">
      <c r="A4091" t="s">
        <v>471</v>
      </c>
      <c r="B4091" t="str">
        <f t="shared" si="63"/>
        <v>fixedasset_investment_ytd_yoy_historical_new_low_12_-1</v>
      </c>
      <c r="C4091" t="s">
        <v>390</v>
      </c>
      <c r="D4091" t="s">
        <v>339</v>
      </c>
      <c r="E4091">
        <v>12</v>
      </c>
      <c r="F4091">
        <v>-1</v>
      </c>
      <c r="G4091">
        <v>-1</v>
      </c>
      <c r="H4091" t="s">
        <v>330</v>
      </c>
      <c r="I4091" t="s">
        <v>331</v>
      </c>
      <c r="K4091">
        <v>1.924919949630302</v>
      </c>
      <c r="L4091">
        <v>9.4080916352239585E-2</v>
      </c>
      <c r="M4091">
        <v>0.4006707038273794</v>
      </c>
      <c r="N4091">
        <v>0.5436241610738255</v>
      </c>
      <c r="O4091">
        <v>9.8671617400525376E-3</v>
      </c>
      <c r="P4091">
        <v>1.6411024677870241</v>
      </c>
      <c r="Q4091">
        <v>0.1028995882171342</v>
      </c>
      <c r="R4091">
        <v>148</v>
      </c>
      <c r="S4091">
        <v>0</v>
      </c>
      <c r="T4091">
        <v>-0.51252235923340705</v>
      </c>
      <c r="U4091">
        <v>27</v>
      </c>
      <c r="V4091">
        <v>3008</v>
      </c>
      <c r="W4091">
        <v>149</v>
      </c>
    </row>
    <row r="4092" spans="1:23">
      <c r="A4092" t="s">
        <v>471</v>
      </c>
      <c r="B4092" t="str">
        <f t="shared" si="63"/>
        <v>pmi_manufacturing_historical_new_low_12_1</v>
      </c>
      <c r="C4092" t="s">
        <v>347</v>
      </c>
      <c r="D4092" t="s">
        <v>339</v>
      </c>
      <c r="E4092">
        <v>12</v>
      </c>
      <c r="F4092">
        <v>1</v>
      </c>
      <c r="G4092">
        <v>1</v>
      </c>
      <c r="H4092" t="s">
        <v>330</v>
      </c>
      <c r="I4092" t="s">
        <v>331</v>
      </c>
      <c r="K4092">
        <v>-0.32845703869095061</v>
      </c>
      <c r="L4092">
        <v>-3.2807696870950087E-2</v>
      </c>
      <c r="M4092">
        <v>-0.13965188742598789</v>
      </c>
      <c r="N4092">
        <v>0.51677852348993292</v>
      </c>
      <c r="O4092">
        <v>5.6365477721419518E-5</v>
      </c>
      <c r="P4092">
        <v>9.2822361051971055E-3</v>
      </c>
      <c r="Q4092">
        <v>0.99260645374874112</v>
      </c>
      <c r="R4092">
        <v>148</v>
      </c>
      <c r="S4092">
        <v>0</v>
      </c>
      <c r="T4092">
        <v>-0.66900308275373288</v>
      </c>
      <c r="U4092">
        <v>23</v>
      </c>
      <c r="V4092">
        <v>3008</v>
      </c>
      <c r="W4092">
        <v>149</v>
      </c>
    </row>
    <row r="4093" spans="1:23">
      <c r="A4093" t="s">
        <v>471</v>
      </c>
      <c r="B4093" t="str">
        <f t="shared" si="63"/>
        <v>pmi_manufacturing_historical_new_low_12_-1</v>
      </c>
      <c r="C4093" t="s">
        <v>347</v>
      </c>
      <c r="D4093" t="s">
        <v>339</v>
      </c>
      <c r="E4093">
        <v>12</v>
      </c>
      <c r="F4093">
        <v>-1</v>
      </c>
      <c r="G4093">
        <v>1</v>
      </c>
      <c r="H4093" t="s">
        <v>330</v>
      </c>
      <c r="I4093" t="s">
        <v>331</v>
      </c>
      <c r="K4093">
        <v>-0.2296340756117429</v>
      </c>
      <c r="L4093">
        <v>-2.1619325340220489E-2</v>
      </c>
      <c r="M4093">
        <v>-9.2026563172486572E-2</v>
      </c>
      <c r="N4093">
        <v>0.46979865771812079</v>
      </c>
      <c r="O4093">
        <v>9.6989903047436205E-4</v>
      </c>
      <c r="P4093">
        <v>0.15952637900560229</v>
      </c>
      <c r="Q4093">
        <v>0.8734716784014015</v>
      </c>
      <c r="R4093">
        <v>148</v>
      </c>
      <c r="S4093">
        <v>0</v>
      </c>
      <c r="T4093">
        <v>-0.6886507151625807</v>
      </c>
      <c r="U4093">
        <v>23</v>
      </c>
      <c r="V4093">
        <v>3008</v>
      </c>
      <c r="W4093">
        <v>149</v>
      </c>
    </row>
    <row r="4094" spans="1:23">
      <c r="A4094" t="s">
        <v>471</v>
      </c>
      <c r="B4094" t="str">
        <f t="shared" si="63"/>
        <v>pmi_manufacturing_neworder_historical_new_low_12_1</v>
      </c>
      <c r="C4094" t="s">
        <v>424</v>
      </c>
      <c r="D4094" t="s">
        <v>339</v>
      </c>
      <c r="E4094">
        <v>12</v>
      </c>
      <c r="F4094">
        <v>1</v>
      </c>
      <c r="G4094">
        <v>1</v>
      </c>
      <c r="H4094" t="s">
        <v>330</v>
      </c>
      <c r="I4094" t="s">
        <v>331</v>
      </c>
      <c r="K4094">
        <v>-7.5498971337985998E-2</v>
      </c>
      <c r="L4094">
        <v>-6.5549780011908698E-3</v>
      </c>
      <c r="M4094">
        <v>-2.7902861014009021E-2</v>
      </c>
      <c r="N4094">
        <v>0.53691275167785235</v>
      </c>
      <c r="O4094">
        <v>2.133785513015493E-3</v>
      </c>
      <c r="P4094">
        <v>0.35603123058538649</v>
      </c>
      <c r="Q4094">
        <v>0.72232417133699145</v>
      </c>
      <c r="R4094">
        <v>148</v>
      </c>
      <c r="S4094">
        <v>0</v>
      </c>
      <c r="T4094">
        <v>-0.62708085943239678</v>
      </c>
      <c r="U4094">
        <v>17</v>
      </c>
      <c r="V4094">
        <v>3008</v>
      </c>
      <c r="W4094">
        <v>149</v>
      </c>
    </row>
    <row r="4095" spans="1:23">
      <c r="A4095" t="s">
        <v>471</v>
      </c>
      <c r="B4095" t="str">
        <f t="shared" si="63"/>
        <v>pmi_manufacturing_neworder_historical_new_low_12_-1</v>
      </c>
      <c r="C4095" t="s">
        <v>424</v>
      </c>
      <c r="D4095" t="s">
        <v>339</v>
      </c>
      <c r="E4095">
        <v>12</v>
      </c>
      <c r="F4095">
        <v>-1</v>
      </c>
      <c r="G4095">
        <v>1</v>
      </c>
      <c r="H4095" t="s">
        <v>330</v>
      </c>
      <c r="I4095" t="s">
        <v>331</v>
      </c>
      <c r="K4095">
        <v>-0.44041834663614671</v>
      </c>
      <c r="L4095">
        <v>-4.7473954666129359E-2</v>
      </c>
      <c r="M4095">
        <v>-0.20208445529393329</v>
      </c>
      <c r="N4095">
        <v>0.4563758389261745</v>
      </c>
      <c r="O4095">
        <v>-1.2460114612463651E-3</v>
      </c>
      <c r="P4095">
        <v>-0.20762173327308639</v>
      </c>
      <c r="Q4095">
        <v>0.83580974913315642</v>
      </c>
      <c r="R4095">
        <v>148</v>
      </c>
      <c r="S4095">
        <v>0</v>
      </c>
      <c r="T4095">
        <v>-0.77384079167140241</v>
      </c>
      <c r="U4095">
        <v>17</v>
      </c>
      <c r="V4095">
        <v>3008</v>
      </c>
      <c r="W4095">
        <v>149</v>
      </c>
    </row>
    <row r="4096" spans="1:23">
      <c r="A4096" t="s">
        <v>471</v>
      </c>
      <c r="B4096" t="str">
        <f t="shared" si="63"/>
        <v>pmi_nonmanufacturing_historical_new_low_12_1</v>
      </c>
      <c r="C4096" t="s">
        <v>342</v>
      </c>
      <c r="D4096" t="s">
        <v>339</v>
      </c>
      <c r="E4096">
        <v>12</v>
      </c>
      <c r="F4096">
        <v>1</v>
      </c>
      <c r="G4096">
        <v>-1</v>
      </c>
      <c r="H4096" t="s">
        <v>330</v>
      </c>
      <c r="I4096" t="s">
        <v>331</v>
      </c>
      <c r="K4096">
        <v>-0.75282108772130973</v>
      </c>
      <c r="L4096">
        <v>-0.1104946534505787</v>
      </c>
      <c r="M4096">
        <v>-0.47047505686646218</v>
      </c>
      <c r="N4096">
        <v>0.46308724832214759</v>
      </c>
      <c r="O4096">
        <v>-6.6075640795820179E-3</v>
      </c>
      <c r="P4096">
        <v>-1.0911001593485661</v>
      </c>
      <c r="Q4096">
        <v>0.2770019414195386</v>
      </c>
      <c r="R4096">
        <v>148</v>
      </c>
      <c r="S4096">
        <v>0</v>
      </c>
      <c r="T4096">
        <v>-0.9068564658553171</v>
      </c>
      <c r="U4096">
        <v>25</v>
      </c>
      <c r="V4096">
        <v>3008</v>
      </c>
      <c r="W4096">
        <v>149</v>
      </c>
    </row>
    <row r="4097" spans="1:23">
      <c r="A4097" t="s">
        <v>471</v>
      </c>
      <c r="B4097" t="str">
        <f t="shared" si="63"/>
        <v>pmi_nonmanufacturing_historical_new_low_12_-1</v>
      </c>
      <c r="C4097" t="s">
        <v>342</v>
      </c>
      <c r="D4097" t="s">
        <v>339</v>
      </c>
      <c r="E4097">
        <v>12</v>
      </c>
      <c r="F4097">
        <v>-1</v>
      </c>
      <c r="G4097">
        <v>-1</v>
      </c>
      <c r="H4097" t="s">
        <v>330</v>
      </c>
      <c r="I4097" t="s">
        <v>331</v>
      </c>
      <c r="K4097">
        <v>1.0929528712060601</v>
      </c>
      <c r="L4097">
        <v>6.3829758564099226E-2</v>
      </c>
      <c r="M4097">
        <v>0.27178065501285892</v>
      </c>
      <c r="N4097">
        <v>0.52348993288590606</v>
      </c>
      <c r="O4097">
        <v>7.6878373665475296E-3</v>
      </c>
      <c r="P4097">
        <v>1.2602326668769619</v>
      </c>
      <c r="Q4097">
        <v>0.20956883916815741</v>
      </c>
      <c r="R4097">
        <v>148</v>
      </c>
      <c r="S4097">
        <v>0</v>
      </c>
      <c r="T4097">
        <v>-0.72284416197825252</v>
      </c>
      <c r="U4097">
        <v>25</v>
      </c>
      <c r="V4097">
        <v>3008</v>
      </c>
      <c r="W4097">
        <v>149</v>
      </c>
    </row>
    <row r="4098" spans="1:23">
      <c r="A4098" t="s">
        <v>471</v>
      </c>
      <c r="B4098" t="str">
        <f t="shared" si="63"/>
        <v>export_yoy_historical_new_low_12_1</v>
      </c>
      <c r="C4098" t="s">
        <v>438</v>
      </c>
      <c r="D4098" t="s">
        <v>339</v>
      </c>
      <c r="E4098">
        <v>12</v>
      </c>
      <c r="F4098">
        <v>1</v>
      </c>
      <c r="G4098">
        <v>-1</v>
      </c>
      <c r="H4098" t="s">
        <v>330</v>
      </c>
      <c r="I4098" t="s">
        <v>331</v>
      </c>
      <c r="K4098">
        <v>-0.42182702436967201</v>
      </c>
      <c r="L4098">
        <v>-4.4862246773517689E-2</v>
      </c>
      <c r="M4098">
        <v>-0.19096632178186729</v>
      </c>
      <c r="N4098">
        <v>0.48322147651006708</v>
      </c>
      <c r="O4098">
        <v>-8.8401158240812474E-4</v>
      </c>
      <c r="P4098">
        <v>-0.14265917514713369</v>
      </c>
      <c r="Q4098">
        <v>0.88675339237947637</v>
      </c>
      <c r="R4098">
        <v>148</v>
      </c>
      <c r="S4098">
        <v>0</v>
      </c>
      <c r="T4098">
        <v>-0.71353015940559505</v>
      </c>
      <c r="U4098">
        <v>25</v>
      </c>
      <c r="V4098">
        <v>3008</v>
      </c>
      <c r="W4098">
        <v>149</v>
      </c>
    </row>
    <row r="4099" spans="1:23">
      <c r="A4099" t="s">
        <v>471</v>
      </c>
      <c r="B4099" t="str">
        <f t="shared" ref="B4099:B4162" si="64">C4099&amp;"_"&amp;D4099&amp;"_"&amp;E4099&amp;"_"&amp;F4099</f>
        <v>export_yoy_historical_new_low_12_-1</v>
      </c>
      <c r="C4099" t="s">
        <v>438</v>
      </c>
      <c r="D4099" t="s">
        <v>339</v>
      </c>
      <c r="E4099">
        <v>12</v>
      </c>
      <c r="F4099">
        <v>-1</v>
      </c>
      <c r="G4099">
        <v>-1</v>
      </c>
      <c r="H4099" t="s">
        <v>330</v>
      </c>
      <c r="I4099" t="s">
        <v>331</v>
      </c>
      <c r="K4099">
        <v>-0.1052265741212292</v>
      </c>
      <c r="L4099">
        <v>-9.271432456127493E-3</v>
      </c>
      <c r="M4099">
        <v>-3.9465953694518059E-2</v>
      </c>
      <c r="N4099">
        <v>0.50335570469798663</v>
      </c>
      <c r="O4099">
        <v>2.0161854965562781E-3</v>
      </c>
      <c r="P4099">
        <v>0.33215831590633038</v>
      </c>
      <c r="Q4099">
        <v>0.74023967067856289</v>
      </c>
      <c r="R4099">
        <v>148</v>
      </c>
      <c r="S4099">
        <v>0</v>
      </c>
      <c r="T4099">
        <v>-0.66844434011194642</v>
      </c>
      <c r="U4099">
        <v>25</v>
      </c>
      <c r="V4099">
        <v>3008</v>
      </c>
      <c r="W4099">
        <v>149</v>
      </c>
    </row>
    <row r="4100" spans="1:23">
      <c r="A4100" t="s">
        <v>471</v>
      </c>
      <c r="B4100" t="str">
        <f t="shared" si="64"/>
        <v>trade_balance_yoy_historical_new_low_12_1</v>
      </c>
      <c r="C4100" t="s">
        <v>439</v>
      </c>
      <c r="D4100" t="s">
        <v>339</v>
      </c>
      <c r="E4100">
        <v>12</v>
      </c>
      <c r="F4100">
        <v>1</v>
      </c>
      <c r="G4100">
        <v>1</v>
      </c>
      <c r="H4100" t="s">
        <v>330</v>
      </c>
      <c r="I4100" t="s">
        <v>331</v>
      </c>
      <c r="K4100">
        <v>-0.5279950992849729</v>
      </c>
      <c r="L4100">
        <v>-6.0959445982582412E-2</v>
      </c>
      <c r="M4100">
        <v>-0.259496175203074</v>
      </c>
      <c r="N4100">
        <v>0.48322147651006708</v>
      </c>
      <c r="O4100">
        <v>-2.201166407314117E-3</v>
      </c>
      <c r="P4100">
        <v>-0.35558797608726428</v>
      </c>
      <c r="Q4100">
        <v>0.72265545097838901</v>
      </c>
      <c r="R4100">
        <v>148</v>
      </c>
      <c r="S4100">
        <v>0</v>
      </c>
      <c r="T4100">
        <v>-0.70667558079514758</v>
      </c>
      <c r="U4100">
        <v>19</v>
      </c>
      <c r="V4100">
        <v>3008</v>
      </c>
      <c r="W4100">
        <v>149</v>
      </c>
    </row>
    <row r="4101" spans="1:23">
      <c r="A4101" t="s">
        <v>471</v>
      </c>
      <c r="B4101" t="str">
        <f t="shared" si="64"/>
        <v>trade_balance_yoy_historical_new_low_12_-1</v>
      </c>
      <c r="C4101" t="s">
        <v>439</v>
      </c>
      <c r="D4101" t="s">
        <v>339</v>
      </c>
      <c r="E4101">
        <v>12</v>
      </c>
      <c r="F4101">
        <v>-1</v>
      </c>
      <c r="G4101">
        <v>1</v>
      </c>
      <c r="H4101" t="s">
        <v>330</v>
      </c>
      <c r="I4101" t="s">
        <v>331</v>
      </c>
      <c r="K4101">
        <v>9.6034836442540739E-2</v>
      </c>
      <c r="L4101">
        <v>7.7118118197840868E-3</v>
      </c>
      <c r="M4101">
        <v>3.2828147284862393E-2</v>
      </c>
      <c r="N4101">
        <v>0.49664429530201343</v>
      </c>
      <c r="O4101">
        <v>3.436532313965505E-3</v>
      </c>
      <c r="P4101">
        <v>0.55573155278511321</v>
      </c>
      <c r="Q4101">
        <v>0.57923350437510368</v>
      </c>
      <c r="R4101">
        <v>148</v>
      </c>
      <c r="S4101">
        <v>0</v>
      </c>
      <c r="T4101">
        <v>-0.54456713120945233</v>
      </c>
      <c r="U4101">
        <v>19</v>
      </c>
      <c r="V4101">
        <v>3008</v>
      </c>
      <c r="W4101">
        <v>149</v>
      </c>
    </row>
    <row r="4102" spans="1:23">
      <c r="A4102" t="s">
        <v>471</v>
      </c>
      <c r="B4102" t="str">
        <f t="shared" si="64"/>
        <v>CPI_historical_new_low_12_1</v>
      </c>
      <c r="C4102" t="s">
        <v>386</v>
      </c>
      <c r="D4102" t="s">
        <v>339</v>
      </c>
      <c r="E4102">
        <v>12</v>
      </c>
      <c r="F4102">
        <v>1</v>
      </c>
      <c r="G4102">
        <v>-1</v>
      </c>
      <c r="H4102" t="s">
        <v>330</v>
      </c>
      <c r="I4102" t="s">
        <v>331</v>
      </c>
      <c r="K4102">
        <v>-0.60063703666175172</v>
      </c>
      <c r="L4102">
        <v>-7.4015003075211694E-2</v>
      </c>
      <c r="M4102">
        <v>-0.31508532453328458</v>
      </c>
      <c r="N4102">
        <v>0.4563758389261745</v>
      </c>
      <c r="O4102">
        <v>-3.4005446333468321E-3</v>
      </c>
      <c r="P4102">
        <v>-0.55769503341435556</v>
      </c>
      <c r="Q4102">
        <v>0.5778952188831703</v>
      </c>
      <c r="R4102">
        <v>148</v>
      </c>
      <c r="S4102">
        <v>0</v>
      </c>
      <c r="T4102">
        <v>-0.77227971858329425</v>
      </c>
      <c r="U4102">
        <v>28</v>
      </c>
      <c r="V4102">
        <v>3008</v>
      </c>
      <c r="W4102">
        <v>149</v>
      </c>
    </row>
    <row r="4103" spans="1:23">
      <c r="A4103" t="s">
        <v>471</v>
      </c>
      <c r="B4103" t="str">
        <f t="shared" si="64"/>
        <v>CPI_historical_new_low_12_-1</v>
      </c>
      <c r="C4103" t="s">
        <v>386</v>
      </c>
      <c r="D4103" t="s">
        <v>339</v>
      </c>
      <c r="E4103">
        <v>12</v>
      </c>
      <c r="F4103">
        <v>-1</v>
      </c>
      <c r="G4103">
        <v>-1</v>
      </c>
      <c r="H4103" t="s">
        <v>330</v>
      </c>
      <c r="I4103" t="s">
        <v>331</v>
      </c>
      <c r="K4103">
        <v>0.29539757475483991</v>
      </c>
      <c r="L4103">
        <v>2.1919643626802768E-2</v>
      </c>
      <c r="M4103">
        <v>9.3312946549321471E-2</v>
      </c>
      <c r="N4103">
        <v>0.52348993288590606</v>
      </c>
      <c r="O4103">
        <v>4.4967249026961224E-3</v>
      </c>
      <c r="P4103">
        <v>0.73561762477759507</v>
      </c>
      <c r="Q4103">
        <v>0.46312762742505031</v>
      </c>
      <c r="R4103">
        <v>148</v>
      </c>
      <c r="S4103">
        <v>0</v>
      </c>
      <c r="T4103">
        <v>-0.65514595677938148</v>
      </c>
      <c r="U4103">
        <v>28</v>
      </c>
      <c r="V4103">
        <v>3008</v>
      </c>
      <c r="W4103">
        <v>149</v>
      </c>
    </row>
    <row r="4104" spans="1:23">
      <c r="A4104" t="s">
        <v>471</v>
      </c>
      <c r="B4104" t="str">
        <f t="shared" si="64"/>
        <v>core_CPI_historical_new_low_12_1</v>
      </c>
      <c r="C4104" t="s">
        <v>440</v>
      </c>
      <c r="D4104" t="s">
        <v>339</v>
      </c>
      <c r="E4104">
        <v>12</v>
      </c>
      <c r="F4104">
        <v>1</v>
      </c>
      <c r="G4104">
        <v>-1</v>
      </c>
      <c r="H4104" t="s">
        <v>330</v>
      </c>
      <c r="I4104" t="s">
        <v>331</v>
      </c>
      <c r="K4104">
        <v>-0.74939212472745487</v>
      </c>
      <c r="L4104">
        <v>-0.1094673985451302</v>
      </c>
      <c r="M4104">
        <v>-0.46609767973788341</v>
      </c>
      <c r="N4104">
        <v>0.46979865771812079</v>
      </c>
      <c r="O4104">
        <v>-6.5207669417413974E-3</v>
      </c>
      <c r="P4104">
        <v>-1.0827043646296739</v>
      </c>
      <c r="Q4104">
        <v>0.28070049743035858</v>
      </c>
      <c r="R4104">
        <v>148</v>
      </c>
      <c r="S4104">
        <v>0</v>
      </c>
      <c r="T4104">
        <v>-0.81437140849062717</v>
      </c>
      <c r="U4104">
        <v>31</v>
      </c>
      <c r="V4104">
        <v>3008</v>
      </c>
      <c r="W4104">
        <v>149</v>
      </c>
    </row>
    <row r="4105" spans="1:23">
      <c r="A4105" t="s">
        <v>471</v>
      </c>
      <c r="B4105" t="str">
        <f t="shared" si="64"/>
        <v>core_CPI_historical_new_low_12_-1</v>
      </c>
      <c r="C4105" t="s">
        <v>440</v>
      </c>
      <c r="D4105" t="s">
        <v>339</v>
      </c>
      <c r="E4105">
        <v>12</v>
      </c>
      <c r="F4105">
        <v>-1</v>
      </c>
      <c r="G4105">
        <v>-1</v>
      </c>
      <c r="H4105" t="s">
        <v>330</v>
      </c>
      <c r="I4105" t="s">
        <v>331</v>
      </c>
      <c r="K4105">
        <v>1.064315870331896</v>
      </c>
      <c r="L4105">
        <v>6.2602600415972542E-2</v>
      </c>
      <c r="M4105">
        <v>0.26655357839177152</v>
      </c>
      <c r="N4105">
        <v>0.51006711409395977</v>
      </c>
      <c r="O4105">
        <v>7.606621057402712E-3</v>
      </c>
      <c r="P4105">
        <v>1.239452825558462</v>
      </c>
      <c r="Q4105">
        <v>0.21713967241337359</v>
      </c>
      <c r="R4105">
        <v>148</v>
      </c>
      <c r="S4105">
        <v>0</v>
      </c>
      <c r="T4105">
        <v>-0.56940177134822423</v>
      </c>
      <c r="U4105">
        <v>31</v>
      </c>
      <c r="V4105">
        <v>3008</v>
      </c>
      <c r="W4105">
        <v>149</v>
      </c>
    </row>
    <row r="4106" spans="1:23">
      <c r="A4106" t="s">
        <v>471</v>
      </c>
      <c r="B4106" t="str">
        <f t="shared" si="64"/>
        <v>PPI_historical_new_low_12_1</v>
      </c>
      <c r="C4106" t="s">
        <v>421</v>
      </c>
      <c r="D4106" t="s">
        <v>339</v>
      </c>
      <c r="E4106">
        <v>12</v>
      </c>
      <c r="F4106">
        <v>1</v>
      </c>
      <c r="G4106">
        <v>1</v>
      </c>
      <c r="H4106" t="s">
        <v>330</v>
      </c>
      <c r="I4106" t="s">
        <v>331</v>
      </c>
      <c r="K4106">
        <v>0.30748503925624182</v>
      </c>
      <c r="L4106">
        <v>2.2715110643242609E-2</v>
      </c>
      <c r="M4106">
        <v>9.6699587029229733E-2</v>
      </c>
      <c r="N4106">
        <v>0.52348993288590606</v>
      </c>
      <c r="O4106">
        <v>4.6528122312978629E-3</v>
      </c>
      <c r="P4106">
        <v>0.74644872865340939</v>
      </c>
      <c r="Q4106">
        <v>0.45658047261071277</v>
      </c>
      <c r="R4106">
        <v>148</v>
      </c>
      <c r="S4106">
        <v>0</v>
      </c>
      <c r="T4106">
        <v>-0.61861974535905606</v>
      </c>
      <c r="U4106">
        <v>17</v>
      </c>
      <c r="V4106">
        <v>3008</v>
      </c>
      <c r="W4106">
        <v>149</v>
      </c>
    </row>
    <row r="4107" spans="1:23">
      <c r="A4107" t="s">
        <v>471</v>
      </c>
      <c r="B4107" t="str">
        <f t="shared" si="64"/>
        <v>PPI_historical_new_low_12_-1</v>
      </c>
      <c r="C4107" t="s">
        <v>421</v>
      </c>
      <c r="D4107" t="s">
        <v>339</v>
      </c>
      <c r="E4107">
        <v>12</v>
      </c>
      <c r="F4107">
        <v>-1</v>
      </c>
      <c r="G4107">
        <v>1</v>
      </c>
      <c r="H4107" t="s">
        <v>330</v>
      </c>
      <c r="I4107" t="s">
        <v>331</v>
      </c>
      <c r="K4107">
        <v>-0.60432907557431137</v>
      </c>
      <c r="L4107">
        <v>-7.4735233484546471E-2</v>
      </c>
      <c r="M4107">
        <v>-0.31815236685358539</v>
      </c>
      <c r="N4107">
        <v>0.46979865771812079</v>
      </c>
      <c r="O4107">
        <v>-3.369307078301226E-3</v>
      </c>
      <c r="P4107">
        <v>-0.54441286126324351</v>
      </c>
      <c r="Q4107">
        <v>0.58697670235268129</v>
      </c>
      <c r="R4107">
        <v>148</v>
      </c>
      <c r="S4107">
        <v>0</v>
      </c>
      <c r="T4107">
        <v>-0.85975561480444718</v>
      </c>
      <c r="U4107">
        <v>17</v>
      </c>
      <c r="V4107">
        <v>3008</v>
      </c>
      <c r="W4107">
        <v>149</v>
      </c>
    </row>
    <row r="4108" spans="1:23">
      <c r="A4108" t="s">
        <v>471</v>
      </c>
      <c r="B4108" t="str">
        <f t="shared" si="64"/>
        <v>CPI_PPI_historical_new_low_12_1</v>
      </c>
      <c r="C4108" t="s">
        <v>345</v>
      </c>
      <c r="D4108" t="s">
        <v>339</v>
      </c>
      <c r="E4108">
        <v>12</v>
      </c>
      <c r="F4108">
        <v>1</v>
      </c>
      <c r="G4108">
        <v>-1</v>
      </c>
      <c r="H4108" t="s">
        <v>330</v>
      </c>
      <c r="I4108" t="s">
        <v>331</v>
      </c>
      <c r="K4108">
        <v>-0.51711350936110212</v>
      </c>
      <c r="L4108">
        <v>-5.916467545276527E-2</v>
      </c>
      <c r="M4108">
        <v>-0.25185487931359912</v>
      </c>
      <c r="N4108">
        <v>0.46979865771812079</v>
      </c>
      <c r="O4108">
        <v>-1.9838300081240559E-3</v>
      </c>
      <c r="P4108">
        <v>-0.3156257275729224</v>
      </c>
      <c r="Q4108">
        <v>0.75273124042168038</v>
      </c>
      <c r="R4108">
        <v>148</v>
      </c>
      <c r="S4108">
        <v>0</v>
      </c>
      <c r="T4108">
        <v>-0.7529520533731564</v>
      </c>
      <c r="U4108">
        <v>13</v>
      </c>
      <c r="V4108">
        <v>3008</v>
      </c>
      <c r="W4108">
        <v>149</v>
      </c>
    </row>
    <row r="4109" spans="1:23">
      <c r="A4109" t="s">
        <v>471</v>
      </c>
      <c r="B4109" t="str">
        <f t="shared" si="64"/>
        <v>CPI_PPI_historical_new_low_12_-1</v>
      </c>
      <c r="C4109" t="s">
        <v>345</v>
      </c>
      <c r="D4109" t="s">
        <v>339</v>
      </c>
      <c r="E4109">
        <v>12</v>
      </c>
      <c r="F4109">
        <v>-1</v>
      </c>
      <c r="G4109">
        <v>-1</v>
      </c>
      <c r="H4109" t="s">
        <v>330</v>
      </c>
      <c r="I4109" t="s">
        <v>331</v>
      </c>
      <c r="K4109">
        <v>7.1336275054613596E-2</v>
      </c>
      <c r="L4109">
        <v>5.7894653525387696E-3</v>
      </c>
      <c r="M4109">
        <v>2.4644859225468229E-2</v>
      </c>
      <c r="N4109">
        <v>0.51677852348993292</v>
      </c>
      <c r="O4109">
        <v>3.321589844799409E-3</v>
      </c>
      <c r="P4109">
        <v>0.53555237456736526</v>
      </c>
      <c r="Q4109">
        <v>0.59307181694887046</v>
      </c>
      <c r="R4109">
        <v>148</v>
      </c>
      <c r="S4109">
        <v>0</v>
      </c>
      <c r="T4109">
        <v>-0.66297261648472239</v>
      </c>
      <c r="U4109">
        <v>13</v>
      </c>
      <c r="V4109">
        <v>3008</v>
      </c>
      <c r="W4109">
        <v>149</v>
      </c>
    </row>
    <row r="4110" spans="1:23">
      <c r="A4110" t="s">
        <v>471</v>
      </c>
      <c r="B4110" t="str">
        <f t="shared" si="64"/>
        <v>core_CPI_PPI_historical_new_low_12_1</v>
      </c>
      <c r="C4110" t="s">
        <v>420</v>
      </c>
      <c r="D4110" t="s">
        <v>339</v>
      </c>
      <c r="E4110">
        <v>12</v>
      </c>
      <c r="F4110">
        <v>1</v>
      </c>
      <c r="G4110">
        <v>-1</v>
      </c>
      <c r="H4110" t="s">
        <v>330</v>
      </c>
      <c r="I4110" t="s">
        <v>331</v>
      </c>
      <c r="K4110">
        <v>-0.2397480000225394</v>
      </c>
      <c r="L4110">
        <v>-2.2701953712497721E-2</v>
      </c>
      <c r="M4110">
        <v>-9.6634925242845893E-2</v>
      </c>
      <c r="N4110">
        <v>0.50335570469798663</v>
      </c>
      <c r="O4110">
        <v>1.089504904637485E-3</v>
      </c>
      <c r="P4110">
        <v>0.1725998310136507</v>
      </c>
      <c r="Q4110">
        <v>0.86320179403589548</v>
      </c>
      <c r="R4110">
        <v>148</v>
      </c>
      <c r="S4110">
        <v>0</v>
      </c>
      <c r="T4110">
        <v>-0.8381116973273719</v>
      </c>
      <c r="U4110">
        <v>13</v>
      </c>
      <c r="V4110">
        <v>3008</v>
      </c>
      <c r="W4110">
        <v>149</v>
      </c>
    </row>
    <row r="4111" spans="1:23">
      <c r="A4111" t="s">
        <v>471</v>
      </c>
      <c r="B4111" t="str">
        <f t="shared" si="64"/>
        <v>core_CPI_PPI_historical_new_low_12_-1</v>
      </c>
      <c r="C4111" t="s">
        <v>420</v>
      </c>
      <c r="D4111" t="s">
        <v>339</v>
      </c>
      <c r="E4111">
        <v>12</v>
      </c>
      <c r="F4111">
        <v>-1</v>
      </c>
      <c r="G4111">
        <v>-1</v>
      </c>
      <c r="H4111" t="s">
        <v>330</v>
      </c>
      <c r="I4111" t="s">
        <v>331</v>
      </c>
      <c r="K4111">
        <v>-0.31952324469963389</v>
      </c>
      <c r="L4111">
        <v>-3.1736263409281151E-2</v>
      </c>
      <c r="M4111">
        <v>-0.13509107986396859</v>
      </c>
      <c r="N4111">
        <v>0.48993288590604028</v>
      </c>
      <c r="O4111">
        <v>3.6116510722484639E-4</v>
      </c>
      <c r="P4111">
        <v>5.7312466720560347E-2</v>
      </c>
      <c r="Q4111">
        <v>0.95437359466083382</v>
      </c>
      <c r="R4111">
        <v>148</v>
      </c>
      <c r="S4111">
        <v>0</v>
      </c>
      <c r="T4111">
        <v>-0.84044022885260306</v>
      </c>
      <c r="U4111">
        <v>13</v>
      </c>
      <c r="V4111">
        <v>3008</v>
      </c>
      <c r="W4111">
        <v>149</v>
      </c>
    </row>
    <row r="4112" spans="1:23">
      <c r="A4112" t="s">
        <v>471</v>
      </c>
      <c r="B4112" t="str">
        <f t="shared" si="64"/>
        <v>tot_retail_sales_yoy_historical_new_low_12_1</v>
      </c>
      <c r="C4112" t="s">
        <v>441</v>
      </c>
      <c r="D4112" t="s">
        <v>339</v>
      </c>
      <c r="E4112">
        <v>12</v>
      </c>
      <c r="F4112">
        <v>1</v>
      </c>
      <c r="G4112">
        <v>1</v>
      </c>
      <c r="H4112" t="s">
        <v>330</v>
      </c>
      <c r="I4112" t="s">
        <v>331</v>
      </c>
      <c r="K4112">
        <v>-0.5717200551245134</v>
      </c>
      <c r="L4112">
        <v>-6.8576044211696052E-2</v>
      </c>
      <c r="M4112">
        <v>-0.29192570347699381</v>
      </c>
      <c r="N4112">
        <v>0.51006711409395977</v>
      </c>
      <c r="O4112">
        <v>-2.7829120896682002E-3</v>
      </c>
      <c r="P4112">
        <v>-0.44744397008581532</v>
      </c>
      <c r="Q4112">
        <v>0.65520872157151822</v>
      </c>
      <c r="R4112">
        <v>148</v>
      </c>
      <c r="S4112">
        <v>0</v>
      </c>
      <c r="T4112">
        <v>-0.85279684267122413</v>
      </c>
      <c r="U4112">
        <v>31</v>
      </c>
      <c r="V4112">
        <v>3008</v>
      </c>
      <c r="W4112">
        <v>149</v>
      </c>
    </row>
    <row r="4113" spans="1:23">
      <c r="A4113" t="s">
        <v>471</v>
      </c>
      <c r="B4113" t="str">
        <f t="shared" si="64"/>
        <v>tot_retail_sales_yoy_historical_new_low_12_-1</v>
      </c>
      <c r="C4113" t="s">
        <v>441</v>
      </c>
      <c r="D4113" t="s">
        <v>339</v>
      </c>
      <c r="E4113">
        <v>12</v>
      </c>
      <c r="F4113">
        <v>-1</v>
      </c>
      <c r="G4113">
        <v>1</v>
      </c>
      <c r="H4113" t="s">
        <v>330</v>
      </c>
      <c r="I4113" t="s">
        <v>331</v>
      </c>
      <c r="K4113">
        <v>0.20793378337077001</v>
      </c>
      <c r="L4113">
        <v>1.5952244067274801E-2</v>
      </c>
      <c r="M4113">
        <v>6.7908117549038208E-2</v>
      </c>
      <c r="N4113">
        <v>0.48322147651006708</v>
      </c>
      <c r="O4113">
        <v>4.1798113918680166E-3</v>
      </c>
      <c r="P4113">
        <v>0.66046526957538843</v>
      </c>
      <c r="Q4113">
        <v>0.50998196490217462</v>
      </c>
      <c r="R4113">
        <v>148</v>
      </c>
      <c r="S4113">
        <v>0</v>
      </c>
      <c r="T4113">
        <v>-0.75627592207287031</v>
      </c>
      <c r="U4113">
        <v>31</v>
      </c>
      <c r="V4113">
        <v>3008</v>
      </c>
      <c r="W4113">
        <v>149</v>
      </c>
    </row>
    <row r="4114" spans="1:23">
      <c r="A4114" t="s">
        <v>471</v>
      </c>
      <c r="B4114" t="str">
        <f t="shared" si="64"/>
        <v>consumer_confidence_historical_new_low_12_1</v>
      </c>
      <c r="C4114" t="s">
        <v>442</v>
      </c>
      <c r="D4114" t="s">
        <v>339</v>
      </c>
      <c r="E4114">
        <v>12</v>
      </c>
      <c r="F4114">
        <v>1</v>
      </c>
      <c r="G4114">
        <v>-1</v>
      </c>
      <c r="H4114" t="s">
        <v>330</v>
      </c>
      <c r="I4114" t="s">
        <v>331</v>
      </c>
      <c r="K4114">
        <v>-0.19331668812870589</v>
      </c>
      <c r="L4114">
        <v>-1.7836249967221551E-2</v>
      </c>
      <c r="M4114">
        <v>-7.5923376382957639E-2</v>
      </c>
      <c r="N4114">
        <v>0.51006711409395977</v>
      </c>
      <c r="O4114">
        <v>1.3603748356894149E-3</v>
      </c>
      <c r="P4114">
        <v>0.2204485353656567</v>
      </c>
      <c r="Q4114">
        <v>0.8258256566869181</v>
      </c>
      <c r="R4114">
        <v>148</v>
      </c>
      <c r="S4114">
        <v>0</v>
      </c>
      <c r="T4114">
        <v>-0.80476046673915103</v>
      </c>
      <c r="U4114">
        <v>19</v>
      </c>
      <c r="V4114">
        <v>3008</v>
      </c>
      <c r="W4114">
        <v>149</v>
      </c>
    </row>
    <row r="4115" spans="1:23">
      <c r="A4115" t="s">
        <v>471</v>
      </c>
      <c r="B4115" t="str">
        <f t="shared" si="64"/>
        <v>consumer_confidence_historical_new_low_12_-1</v>
      </c>
      <c r="C4115" t="s">
        <v>442</v>
      </c>
      <c r="D4115" t="s">
        <v>339</v>
      </c>
      <c r="E4115">
        <v>12</v>
      </c>
      <c r="F4115">
        <v>-1</v>
      </c>
      <c r="G4115">
        <v>-1</v>
      </c>
      <c r="H4115" t="s">
        <v>330</v>
      </c>
      <c r="I4115" t="s">
        <v>331</v>
      </c>
      <c r="K4115">
        <v>-0.35869032302751458</v>
      </c>
      <c r="L4115">
        <v>-3.6533105574742541E-2</v>
      </c>
      <c r="M4115">
        <v>-0.15551008368277441</v>
      </c>
      <c r="N4115">
        <v>0.48322147651006708</v>
      </c>
      <c r="O4115">
        <v>-1.6432714502964259E-4</v>
      </c>
      <c r="P4115">
        <v>-2.6643933154047408E-2</v>
      </c>
      <c r="Q4115">
        <v>0.97877962433039389</v>
      </c>
      <c r="R4115">
        <v>148</v>
      </c>
      <c r="S4115">
        <v>0</v>
      </c>
      <c r="T4115">
        <v>-0.81170160213560305</v>
      </c>
      <c r="U4115">
        <v>19</v>
      </c>
      <c r="V4115">
        <v>3008</v>
      </c>
      <c r="W4115">
        <v>149</v>
      </c>
    </row>
    <row r="4116" spans="1:23">
      <c r="A4116" t="s">
        <v>471</v>
      </c>
      <c r="B4116" t="str">
        <f t="shared" si="64"/>
        <v>M1_historical_new_low_12_1</v>
      </c>
      <c r="C4116" t="s">
        <v>343</v>
      </c>
      <c r="D4116" t="s">
        <v>339</v>
      </c>
      <c r="E4116">
        <v>12</v>
      </c>
      <c r="F4116">
        <v>1</v>
      </c>
      <c r="G4116">
        <v>-1</v>
      </c>
      <c r="H4116" t="s">
        <v>330</v>
      </c>
      <c r="I4116" t="s">
        <v>331</v>
      </c>
      <c r="K4116">
        <v>-0.85627984983910654</v>
      </c>
      <c r="L4116">
        <v>-0.14999848893008569</v>
      </c>
      <c r="M4116">
        <v>-0.63891411083227367</v>
      </c>
      <c r="N4116">
        <v>0.44295302013422821</v>
      </c>
      <c r="O4116">
        <v>-1.0248337624528489E-2</v>
      </c>
      <c r="P4116">
        <v>-1.693661954964665</v>
      </c>
      <c r="Q4116">
        <v>9.2433126916357661E-2</v>
      </c>
      <c r="R4116">
        <v>148</v>
      </c>
      <c r="S4116">
        <v>0</v>
      </c>
      <c r="T4116">
        <v>-0.89517466242423271</v>
      </c>
      <c r="U4116">
        <v>31</v>
      </c>
      <c r="V4116">
        <v>3008</v>
      </c>
      <c r="W4116">
        <v>149</v>
      </c>
    </row>
    <row r="4117" spans="1:23">
      <c r="A4117" t="s">
        <v>471</v>
      </c>
      <c r="B4117" t="str">
        <f t="shared" si="64"/>
        <v>M1_historical_new_low_12_-1</v>
      </c>
      <c r="C4117" t="s">
        <v>343</v>
      </c>
      <c r="D4117" t="s">
        <v>339</v>
      </c>
      <c r="E4117">
        <v>12</v>
      </c>
      <c r="F4117">
        <v>-1</v>
      </c>
      <c r="G4117">
        <v>-1</v>
      </c>
      <c r="H4117" t="s">
        <v>330</v>
      </c>
      <c r="I4117" t="s">
        <v>331</v>
      </c>
      <c r="K4117">
        <v>2.599591383505536</v>
      </c>
      <c r="L4117">
        <v>0.1132712656828587</v>
      </c>
      <c r="M4117">
        <v>0.48247559367309262</v>
      </c>
      <c r="N4117">
        <v>0.5436241610738255</v>
      </c>
      <c r="O4117">
        <v>1.1378317771104689E-2</v>
      </c>
      <c r="P4117">
        <v>1.869160264703366</v>
      </c>
      <c r="Q4117">
        <v>6.3576542758052065E-2</v>
      </c>
      <c r="R4117">
        <v>148</v>
      </c>
      <c r="S4117">
        <v>0</v>
      </c>
      <c r="T4117">
        <v>-0.63535438212487005</v>
      </c>
      <c r="U4117">
        <v>31</v>
      </c>
      <c r="V4117">
        <v>3008</v>
      </c>
      <c r="W4117">
        <v>149</v>
      </c>
    </row>
    <row r="4118" spans="1:23">
      <c r="A4118" t="s">
        <v>471</v>
      </c>
      <c r="B4118" t="str">
        <f t="shared" si="64"/>
        <v>M2_historical_new_low_12_1</v>
      </c>
      <c r="C4118" t="s">
        <v>341</v>
      </c>
      <c r="D4118" t="s">
        <v>339</v>
      </c>
      <c r="E4118">
        <v>12</v>
      </c>
      <c r="F4118">
        <v>1</v>
      </c>
      <c r="G4118">
        <v>-1</v>
      </c>
      <c r="H4118" t="s">
        <v>330</v>
      </c>
      <c r="I4118" t="s">
        <v>331</v>
      </c>
      <c r="K4118">
        <v>-0.81937775300954652</v>
      </c>
      <c r="L4118">
        <v>-0.13356731980766931</v>
      </c>
      <c r="M4118">
        <v>-0.56882652677825851</v>
      </c>
      <c r="N4118">
        <v>0.43624161073825501</v>
      </c>
      <c r="O4118">
        <v>-8.6596575589291697E-3</v>
      </c>
      <c r="P4118">
        <v>-1.4237607990659349</v>
      </c>
      <c r="Q4118">
        <v>0.1566205601594674</v>
      </c>
      <c r="R4118">
        <v>148</v>
      </c>
      <c r="S4118">
        <v>0</v>
      </c>
      <c r="T4118">
        <v>-0.87506387392375318</v>
      </c>
      <c r="U4118">
        <v>27</v>
      </c>
      <c r="V4118">
        <v>3008</v>
      </c>
      <c r="W4118">
        <v>149</v>
      </c>
    </row>
    <row r="4119" spans="1:23">
      <c r="A4119" t="s">
        <v>471</v>
      </c>
      <c r="B4119" t="str">
        <f t="shared" si="64"/>
        <v>M2_historical_new_low_12_-1</v>
      </c>
      <c r="C4119" t="s">
        <v>341</v>
      </c>
      <c r="D4119" t="s">
        <v>339</v>
      </c>
      <c r="E4119">
        <v>12</v>
      </c>
      <c r="F4119">
        <v>-1</v>
      </c>
      <c r="G4119">
        <v>-1</v>
      </c>
      <c r="H4119" t="s">
        <v>330</v>
      </c>
      <c r="I4119" t="s">
        <v>331</v>
      </c>
      <c r="K4119">
        <v>1.8641754976208349</v>
      </c>
      <c r="L4119">
        <v>9.2159009804536174E-2</v>
      </c>
      <c r="M4119">
        <v>0.39247990851297843</v>
      </c>
      <c r="N4119">
        <v>0.5436241610738255</v>
      </c>
      <c r="O4119">
        <v>9.8669132922085089E-3</v>
      </c>
      <c r="P4119">
        <v>1.5983062230878879</v>
      </c>
      <c r="Q4119">
        <v>0.1121076244658364</v>
      </c>
      <c r="R4119">
        <v>148</v>
      </c>
      <c r="S4119">
        <v>0</v>
      </c>
      <c r="T4119">
        <v>-0.59071500101853891</v>
      </c>
      <c r="U4119">
        <v>27</v>
      </c>
      <c r="V4119">
        <v>3008</v>
      </c>
      <c r="W4119">
        <v>149</v>
      </c>
    </row>
    <row r="4120" spans="1:23">
      <c r="A4120" t="s">
        <v>471</v>
      </c>
      <c r="B4120" t="str">
        <f t="shared" si="64"/>
        <v>M2_M1_historical_new_low_12_1</v>
      </c>
      <c r="C4120" t="s">
        <v>334</v>
      </c>
      <c r="D4120" t="s">
        <v>339</v>
      </c>
      <c r="E4120">
        <v>12</v>
      </c>
      <c r="F4120">
        <v>1</v>
      </c>
      <c r="G4120">
        <v>1</v>
      </c>
      <c r="H4120" t="s">
        <v>330</v>
      </c>
      <c r="I4120" t="s">
        <v>331</v>
      </c>
      <c r="K4120">
        <v>-0.12027736485766539</v>
      </c>
      <c r="L4120">
        <v>-1.067843057052309E-2</v>
      </c>
      <c r="M4120">
        <v>-4.5455083585350581E-2</v>
      </c>
      <c r="N4120">
        <v>0.48993288590604028</v>
      </c>
      <c r="O4120">
        <v>1.85699764514087E-3</v>
      </c>
      <c r="P4120">
        <v>0.30412090866210512</v>
      </c>
      <c r="Q4120">
        <v>0.76146294833838857</v>
      </c>
      <c r="R4120">
        <v>148</v>
      </c>
      <c r="S4120">
        <v>0</v>
      </c>
      <c r="T4120">
        <v>-0.64392351741602494</v>
      </c>
      <c r="U4120">
        <v>20</v>
      </c>
      <c r="V4120">
        <v>3008</v>
      </c>
      <c r="W4120">
        <v>149</v>
      </c>
    </row>
    <row r="4121" spans="1:23">
      <c r="A4121" t="s">
        <v>471</v>
      </c>
      <c r="B4121" t="str">
        <f t="shared" si="64"/>
        <v>M2_M1_historical_new_low_12_-1</v>
      </c>
      <c r="C4121" t="s">
        <v>334</v>
      </c>
      <c r="D4121" t="s">
        <v>339</v>
      </c>
      <c r="E4121">
        <v>12</v>
      </c>
      <c r="F4121">
        <v>-1</v>
      </c>
      <c r="G4121">
        <v>1</v>
      </c>
      <c r="H4121" t="s">
        <v>330</v>
      </c>
      <c r="I4121" t="s">
        <v>331</v>
      </c>
      <c r="K4121">
        <v>-0.41193531518991522</v>
      </c>
      <c r="L4121">
        <v>-4.3503864363485967E-2</v>
      </c>
      <c r="M4121">
        <v>-0.18518374754307559</v>
      </c>
      <c r="N4121">
        <v>0.48993288590604028</v>
      </c>
      <c r="O4121">
        <v>-8.8485273756915169E-4</v>
      </c>
      <c r="P4121">
        <v>-0.14801305311787741</v>
      </c>
      <c r="Q4121">
        <v>0.88253393071219344</v>
      </c>
      <c r="R4121">
        <v>148</v>
      </c>
      <c r="S4121">
        <v>0</v>
      </c>
      <c r="T4121">
        <v>-0.74422618984043287</v>
      </c>
      <c r="U4121">
        <v>20</v>
      </c>
      <c r="V4121">
        <v>3008</v>
      </c>
      <c r="W4121">
        <v>149</v>
      </c>
    </row>
    <row r="4122" spans="1:23">
      <c r="A4122" t="s">
        <v>471</v>
      </c>
      <c r="B4122" t="str">
        <f t="shared" si="64"/>
        <v>TSF_newadded_MA12_yoy_historical_new_low_12_1</v>
      </c>
      <c r="C4122" t="s">
        <v>332</v>
      </c>
      <c r="D4122" t="s">
        <v>339</v>
      </c>
      <c r="E4122">
        <v>12</v>
      </c>
      <c r="F4122">
        <v>1</v>
      </c>
      <c r="G4122">
        <v>-1</v>
      </c>
      <c r="H4122" t="s">
        <v>330</v>
      </c>
      <c r="I4122" t="s">
        <v>331</v>
      </c>
      <c r="K4122">
        <v>-0.73271272329807036</v>
      </c>
      <c r="L4122">
        <v>-0.104647209432964</v>
      </c>
      <c r="M4122">
        <v>-0.44555919829174212</v>
      </c>
      <c r="N4122">
        <v>0.46308724832214759</v>
      </c>
      <c r="O4122">
        <v>-5.9886623334153566E-3</v>
      </c>
      <c r="P4122">
        <v>-0.96692415181197933</v>
      </c>
      <c r="Q4122">
        <v>0.33515934688480409</v>
      </c>
      <c r="R4122">
        <v>148</v>
      </c>
      <c r="S4122">
        <v>0</v>
      </c>
      <c r="T4122">
        <v>-0.83639398522260155</v>
      </c>
      <c r="U4122">
        <v>17</v>
      </c>
      <c r="V4122">
        <v>3008</v>
      </c>
      <c r="W4122">
        <v>149</v>
      </c>
    </row>
    <row r="4123" spans="1:23">
      <c r="A4123" t="s">
        <v>471</v>
      </c>
      <c r="B4123" t="str">
        <f t="shared" si="64"/>
        <v>TSF_newadded_MA12_yoy_historical_new_low_12_-1</v>
      </c>
      <c r="C4123" t="s">
        <v>332</v>
      </c>
      <c r="D4123" t="s">
        <v>339</v>
      </c>
      <c r="E4123">
        <v>12</v>
      </c>
      <c r="F4123">
        <v>-1</v>
      </c>
      <c r="G4123">
        <v>-1</v>
      </c>
      <c r="H4123" t="s">
        <v>330</v>
      </c>
      <c r="I4123" t="s">
        <v>331</v>
      </c>
      <c r="K4123">
        <v>0.93549734405123619</v>
      </c>
      <c r="L4123">
        <v>5.6882011236995877E-2</v>
      </c>
      <c r="M4123">
        <v>0.24218804745302899</v>
      </c>
      <c r="N4123">
        <v>0.53020134228187921</v>
      </c>
      <c r="O4123">
        <v>7.2648812160311174E-3</v>
      </c>
      <c r="P4123">
        <v>1.174324755693261</v>
      </c>
      <c r="Q4123">
        <v>0.24215106828135971</v>
      </c>
      <c r="R4123">
        <v>148</v>
      </c>
      <c r="S4123">
        <v>0</v>
      </c>
      <c r="T4123">
        <v>-0.56298853728433818</v>
      </c>
      <c r="U4123">
        <v>17</v>
      </c>
      <c r="V4123">
        <v>3008</v>
      </c>
      <c r="W4123">
        <v>149</v>
      </c>
    </row>
    <row r="4124" spans="1:23">
      <c r="A4124" t="s">
        <v>471</v>
      </c>
      <c r="B4124" t="str">
        <f t="shared" si="64"/>
        <v>TSF_yoy_historical_new_low_12_1</v>
      </c>
      <c r="C4124" t="s">
        <v>391</v>
      </c>
      <c r="D4124" t="s">
        <v>339</v>
      </c>
      <c r="E4124">
        <v>12</v>
      </c>
      <c r="F4124">
        <v>1</v>
      </c>
      <c r="G4124">
        <v>-1</v>
      </c>
      <c r="H4124" t="s">
        <v>330</v>
      </c>
      <c r="I4124" t="s">
        <v>331</v>
      </c>
      <c r="K4124">
        <v>-5.9205814654465838E-2</v>
      </c>
      <c r="L4124">
        <v>-5.0999106339967293E-3</v>
      </c>
      <c r="M4124">
        <v>-2.1709061157005299E-2</v>
      </c>
      <c r="N4124">
        <v>0.47651006711409388</v>
      </c>
      <c r="O4124">
        <v>2.4305091841526931E-3</v>
      </c>
      <c r="P4124">
        <v>0.39176173847830531</v>
      </c>
      <c r="Q4124">
        <v>0.69579778068266462</v>
      </c>
      <c r="R4124">
        <v>148</v>
      </c>
      <c r="S4124">
        <v>0</v>
      </c>
      <c r="T4124">
        <v>-0.6573238401688597</v>
      </c>
      <c r="U4124">
        <v>41</v>
      </c>
      <c r="V4124">
        <v>3008</v>
      </c>
      <c r="W4124">
        <v>149</v>
      </c>
    </row>
    <row r="4125" spans="1:23">
      <c r="A4125" t="s">
        <v>471</v>
      </c>
      <c r="B4125" t="str">
        <f t="shared" si="64"/>
        <v>TSF_yoy_historical_new_low_12_-1</v>
      </c>
      <c r="C4125" t="s">
        <v>391</v>
      </c>
      <c r="D4125" t="s">
        <v>339</v>
      </c>
      <c r="E4125">
        <v>12</v>
      </c>
      <c r="F4125">
        <v>-1</v>
      </c>
      <c r="G4125">
        <v>-1</v>
      </c>
      <c r="H4125" t="s">
        <v>330</v>
      </c>
      <c r="I4125" t="s">
        <v>331</v>
      </c>
      <c r="K4125">
        <v>-0.45010946898521981</v>
      </c>
      <c r="L4125">
        <v>-4.8867048887129012E-2</v>
      </c>
      <c r="M4125">
        <v>-0.20801496908224679</v>
      </c>
      <c r="N4125">
        <v>0.51006711409395977</v>
      </c>
      <c r="O4125">
        <v>-1.19647861706396E-3</v>
      </c>
      <c r="P4125">
        <v>-0.1938401923075059</v>
      </c>
      <c r="Q4125">
        <v>0.84656680710762811</v>
      </c>
      <c r="R4125">
        <v>148</v>
      </c>
      <c r="S4125">
        <v>0</v>
      </c>
      <c r="T4125">
        <v>-0.79430945446334855</v>
      </c>
      <c r="U4125">
        <v>41</v>
      </c>
      <c r="V4125">
        <v>3008</v>
      </c>
      <c r="W4125">
        <v>149</v>
      </c>
    </row>
    <row r="4126" spans="1:23">
      <c r="A4126" t="s">
        <v>471</v>
      </c>
      <c r="B4126" t="str">
        <f t="shared" si="64"/>
        <v>long_loan_newadded_MA12_yoy_historical_new_low_12_1</v>
      </c>
      <c r="C4126" t="s">
        <v>328</v>
      </c>
      <c r="D4126" t="s">
        <v>339</v>
      </c>
      <c r="E4126">
        <v>12</v>
      </c>
      <c r="F4126">
        <v>1</v>
      </c>
      <c r="G4126">
        <v>-1</v>
      </c>
      <c r="H4126" t="s">
        <v>330</v>
      </c>
      <c r="I4126" t="s">
        <v>331</v>
      </c>
      <c r="K4126">
        <v>-0.82457949287348287</v>
      </c>
      <c r="L4126">
        <v>-0.13568584395644251</v>
      </c>
      <c r="M4126">
        <v>-0.5778608567890523</v>
      </c>
      <c r="N4126">
        <v>0.43624161073825501</v>
      </c>
      <c r="O4126">
        <v>-8.7920084506283407E-3</v>
      </c>
      <c r="P4126">
        <v>-1.42023969205663</v>
      </c>
      <c r="Q4126">
        <v>0.15764108035483501</v>
      </c>
      <c r="R4126">
        <v>148</v>
      </c>
      <c r="S4126">
        <v>0</v>
      </c>
      <c r="T4126">
        <v>-0.88699432287341262</v>
      </c>
      <c r="U4126">
        <v>15</v>
      </c>
      <c r="V4126">
        <v>3008</v>
      </c>
      <c r="W4126">
        <v>149</v>
      </c>
    </row>
    <row r="4127" spans="1:23">
      <c r="A4127" t="s">
        <v>471</v>
      </c>
      <c r="B4127" t="str">
        <f t="shared" si="64"/>
        <v>long_loan_newadded_MA12_yoy_historical_new_low_12_-1</v>
      </c>
      <c r="C4127" t="s">
        <v>328</v>
      </c>
      <c r="D4127" t="s">
        <v>339</v>
      </c>
      <c r="E4127">
        <v>12</v>
      </c>
      <c r="F4127">
        <v>-1</v>
      </c>
      <c r="G4127">
        <v>-1</v>
      </c>
      <c r="H4127" t="s">
        <v>330</v>
      </c>
      <c r="I4127" t="s">
        <v>331</v>
      </c>
      <c r="K4127">
        <v>1.9491068212575851</v>
      </c>
      <c r="L4127">
        <v>9.4836005455240846E-2</v>
      </c>
      <c r="M4127">
        <v>0.40388896710853001</v>
      </c>
      <c r="N4127">
        <v>0.55033557046979864</v>
      </c>
      <c r="O4127">
        <v>1.0104103389260729E-2</v>
      </c>
      <c r="P4127">
        <v>1.6355147360329381</v>
      </c>
      <c r="Q4127">
        <v>0.1040662016518247</v>
      </c>
      <c r="R4127">
        <v>148</v>
      </c>
      <c r="S4127">
        <v>0</v>
      </c>
      <c r="T4127">
        <v>-0.61922707570182078</v>
      </c>
      <c r="U4127">
        <v>15</v>
      </c>
      <c r="V4127">
        <v>3008</v>
      </c>
      <c r="W4127">
        <v>149</v>
      </c>
    </row>
    <row r="4128" spans="1:23">
      <c r="A4128" t="s">
        <v>471</v>
      </c>
      <c r="B4128" t="str">
        <f t="shared" si="64"/>
        <v>loan_yoy_historical_new_low_12_1</v>
      </c>
      <c r="C4128" t="s">
        <v>443</v>
      </c>
      <c r="D4128" t="s">
        <v>339</v>
      </c>
      <c r="E4128">
        <v>12</v>
      </c>
      <c r="F4128">
        <v>1</v>
      </c>
      <c r="G4128">
        <v>-1</v>
      </c>
      <c r="H4128" t="s">
        <v>330</v>
      </c>
      <c r="I4128" t="s">
        <v>331</v>
      </c>
      <c r="K4128">
        <v>-0.38639710532353239</v>
      </c>
      <c r="L4128">
        <v>-4.0091298730177471E-2</v>
      </c>
      <c r="M4128">
        <v>-0.17065676356887891</v>
      </c>
      <c r="N4128">
        <v>0.46308724832214759</v>
      </c>
      <c r="O4128">
        <v>-5.115835399974115E-4</v>
      </c>
      <c r="P4128">
        <v>-8.3471041993320033E-2</v>
      </c>
      <c r="Q4128">
        <v>0.93358979587068935</v>
      </c>
      <c r="R4128">
        <v>148</v>
      </c>
      <c r="S4128">
        <v>0</v>
      </c>
      <c r="T4128">
        <v>-0.79151778964805719</v>
      </c>
      <c r="U4128">
        <v>37</v>
      </c>
      <c r="V4128">
        <v>3008</v>
      </c>
      <c r="W4128">
        <v>149</v>
      </c>
    </row>
    <row r="4129" spans="1:23">
      <c r="A4129" t="s">
        <v>471</v>
      </c>
      <c r="B4129" t="str">
        <f t="shared" si="64"/>
        <v>loan_yoy_historical_new_low_12_-1</v>
      </c>
      <c r="C4129" t="s">
        <v>443</v>
      </c>
      <c r="D4129" t="s">
        <v>339</v>
      </c>
      <c r="E4129">
        <v>12</v>
      </c>
      <c r="F4129">
        <v>-1</v>
      </c>
      <c r="G4129">
        <v>-1</v>
      </c>
      <c r="H4129" t="s">
        <v>330</v>
      </c>
      <c r="I4129" t="s">
        <v>331</v>
      </c>
      <c r="K4129">
        <v>-0.15689150321227069</v>
      </c>
      <c r="L4129">
        <v>-1.4195561713994829E-2</v>
      </c>
      <c r="M4129">
        <v>-6.0426294380160173E-2</v>
      </c>
      <c r="N4129">
        <v>0.53020134228187921</v>
      </c>
      <c r="O4129">
        <v>1.6381167262580489E-3</v>
      </c>
      <c r="P4129">
        <v>0.26708904495411417</v>
      </c>
      <c r="Q4129">
        <v>0.78977241099151008</v>
      </c>
      <c r="R4129">
        <v>148</v>
      </c>
      <c r="S4129">
        <v>0</v>
      </c>
      <c r="T4129">
        <v>-0.75882927395863997</v>
      </c>
      <c r="U4129">
        <v>37</v>
      </c>
      <c r="V4129">
        <v>3008</v>
      </c>
      <c r="W4129">
        <v>149</v>
      </c>
    </row>
    <row r="4130" spans="1:23">
      <c r="A4130" t="s">
        <v>471</v>
      </c>
      <c r="B4130" t="str">
        <f t="shared" si="64"/>
        <v>newstarts_area_yoy_historical_new_low_12_1</v>
      </c>
      <c r="C4130" t="s">
        <v>340</v>
      </c>
      <c r="D4130" t="s">
        <v>339</v>
      </c>
      <c r="E4130">
        <v>12</v>
      </c>
      <c r="F4130">
        <v>1</v>
      </c>
      <c r="G4130">
        <v>1</v>
      </c>
      <c r="H4130" t="s">
        <v>330</v>
      </c>
      <c r="I4130" t="s">
        <v>331</v>
      </c>
      <c r="K4130">
        <v>-9.112841489157808E-2</v>
      </c>
      <c r="L4130">
        <v>-7.9730219782193634E-3</v>
      </c>
      <c r="M4130">
        <v>-3.3939039071863047E-2</v>
      </c>
      <c r="N4130">
        <v>0.50335570469798663</v>
      </c>
      <c r="O4130">
        <v>2.224139065204299E-3</v>
      </c>
      <c r="P4130">
        <v>0.35527176725643778</v>
      </c>
      <c r="Q4130">
        <v>0.72289181130684765</v>
      </c>
      <c r="R4130">
        <v>148</v>
      </c>
      <c r="S4130">
        <v>0</v>
      </c>
      <c r="T4130">
        <v>-0.61861974535905606</v>
      </c>
      <c r="U4130">
        <v>23</v>
      </c>
      <c r="V4130">
        <v>3008</v>
      </c>
      <c r="W4130">
        <v>149</v>
      </c>
    </row>
    <row r="4131" spans="1:23">
      <c r="A4131" t="s">
        <v>471</v>
      </c>
      <c r="B4131" t="str">
        <f t="shared" si="64"/>
        <v>newstarts_area_yoy_historical_new_low_12_-1</v>
      </c>
      <c r="C4131" t="s">
        <v>340</v>
      </c>
      <c r="D4131" t="s">
        <v>339</v>
      </c>
      <c r="E4131">
        <v>12</v>
      </c>
      <c r="F4131">
        <v>-1</v>
      </c>
      <c r="G4131">
        <v>1</v>
      </c>
      <c r="H4131" t="s">
        <v>330</v>
      </c>
      <c r="I4131" t="s">
        <v>331</v>
      </c>
      <c r="K4131">
        <v>-0.43079548020685648</v>
      </c>
      <c r="L4131">
        <v>-4.6112374939495493E-2</v>
      </c>
      <c r="M4131">
        <v>-0.1962881450776402</v>
      </c>
      <c r="N4131">
        <v>0.48993288590604028</v>
      </c>
      <c r="O4131">
        <v>-9.368357121439185E-4</v>
      </c>
      <c r="P4131">
        <v>-0.15160863837771679</v>
      </c>
      <c r="Q4131">
        <v>0.87970208383030135</v>
      </c>
      <c r="R4131">
        <v>148</v>
      </c>
      <c r="S4131">
        <v>0</v>
      </c>
      <c r="T4131">
        <v>-0.76995163654914744</v>
      </c>
      <c r="U4131">
        <v>23</v>
      </c>
      <c r="V4131">
        <v>3008</v>
      </c>
      <c r="W4131">
        <v>149</v>
      </c>
    </row>
    <row r="4132" spans="1:23">
      <c r="A4132" t="s">
        <v>471</v>
      </c>
      <c r="B4132" t="str">
        <f t="shared" si="64"/>
        <v>completed_yoy_historical_new_low_12_1</v>
      </c>
      <c r="C4132" t="s">
        <v>444</v>
      </c>
      <c r="D4132" t="s">
        <v>339</v>
      </c>
      <c r="E4132">
        <v>12</v>
      </c>
      <c r="F4132">
        <v>1</v>
      </c>
      <c r="G4132">
        <v>1</v>
      </c>
      <c r="H4132" t="s">
        <v>330</v>
      </c>
      <c r="I4132" t="s">
        <v>331</v>
      </c>
      <c r="K4132">
        <v>-0.85096161545531335</v>
      </c>
      <c r="L4132">
        <v>-0.1474070601643728</v>
      </c>
      <c r="M4132">
        <v>-0.62785611428245336</v>
      </c>
      <c r="N4132">
        <v>0.47651006711409388</v>
      </c>
      <c r="O4132">
        <v>-9.9997516422468437E-3</v>
      </c>
      <c r="P4132">
        <v>-1.6712310359569209</v>
      </c>
      <c r="Q4132">
        <v>9.6789223756678824E-2</v>
      </c>
      <c r="R4132">
        <v>148</v>
      </c>
      <c r="S4132">
        <v>0</v>
      </c>
      <c r="T4132">
        <v>-0.88021233596199411</v>
      </c>
      <c r="U4132">
        <v>27</v>
      </c>
      <c r="V4132">
        <v>3008</v>
      </c>
      <c r="W4132">
        <v>149</v>
      </c>
    </row>
    <row r="4133" spans="1:23">
      <c r="A4133" t="s">
        <v>471</v>
      </c>
      <c r="B4133" t="str">
        <f t="shared" si="64"/>
        <v>completed_yoy_historical_new_low_12_-1</v>
      </c>
      <c r="C4133" t="s">
        <v>444</v>
      </c>
      <c r="D4133" t="s">
        <v>339</v>
      </c>
      <c r="E4133">
        <v>12</v>
      </c>
      <c r="F4133">
        <v>-1</v>
      </c>
      <c r="G4133">
        <v>1</v>
      </c>
      <c r="H4133" t="s">
        <v>330</v>
      </c>
      <c r="I4133" t="s">
        <v>331</v>
      </c>
      <c r="K4133">
        <v>2.4711448043115181</v>
      </c>
      <c r="L4133">
        <v>0.10988751354612521</v>
      </c>
      <c r="M4133">
        <v>0.46804777997944158</v>
      </c>
      <c r="N4133">
        <v>0.51677852348993292</v>
      </c>
      <c r="O4133">
        <v>1.1090227819205401E-2</v>
      </c>
      <c r="P4133">
        <v>1.8135560966532751</v>
      </c>
      <c r="Q4133">
        <v>7.1772014004201135E-2</v>
      </c>
      <c r="R4133">
        <v>148</v>
      </c>
      <c r="S4133">
        <v>0</v>
      </c>
      <c r="T4133">
        <v>-0.49760162527250301</v>
      </c>
      <c r="U4133">
        <v>27</v>
      </c>
      <c r="V4133">
        <v>3008</v>
      </c>
      <c r="W4133">
        <v>149</v>
      </c>
    </row>
    <row r="4134" spans="1:23">
      <c r="A4134" t="s">
        <v>471</v>
      </c>
      <c r="B4134" t="str">
        <f t="shared" si="64"/>
        <v>sold_area_yoy_historical_new_low_12_1</v>
      </c>
      <c r="C4134" t="s">
        <v>346</v>
      </c>
      <c r="D4134" t="s">
        <v>339</v>
      </c>
      <c r="E4134">
        <v>12</v>
      </c>
      <c r="F4134">
        <v>1</v>
      </c>
      <c r="G4134">
        <v>-1</v>
      </c>
      <c r="H4134" t="s">
        <v>330</v>
      </c>
      <c r="I4134" t="s">
        <v>331</v>
      </c>
      <c r="K4134">
        <v>-0.42313772102740788</v>
      </c>
      <c r="L4134">
        <v>-4.5043833695799118E-2</v>
      </c>
      <c r="M4134">
        <v>-0.19173933170319771</v>
      </c>
      <c r="N4134">
        <v>0.50335570469798663</v>
      </c>
      <c r="O4134">
        <v>-9.4070439487540559E-4</v>
      </c>
      <c r="P4134">
        <v>-0.1541113456885104</v>
      </c>
      <c r="Q4134">
        <v>0.87773189146596553</v>
      </c>
      <c r="R4134">
        <v>148</v>
      </c>
      <c r="S4134">
        <v>0</v>
      </c>
      <c r="T4134">
        <v>-0.7574410548841094</v>
      </c>
      <c r="U4134">
        <v>23</v>
      </c>
      <c r="V4134">
        <v>3008</v>
      </c>
      <c r="W4134">
        <v>149</v>
      </c>
    </row>
    <row r="4135" spans="1:23">
      <c r="A4135" t="s">
        <v>471</v>
      </c>
      <c r="B4135" t="str">
        <f t="shared" si="64"/>
        <v>sold_area_yoy_historical_new_low_12_-1</v>
      </c>
      <c r="C4135" t="s">
        <v>346</v>
      </c>
      <c r="D4135" t="s">
        <v>339</v>
      </c>
      <c r="E4135">
        <v>12</v>
      </c>
      <c r="F4135">
        <v>-1</v>
      </c>
      <c r="G4135">
        <v>-1</v>
      </c>
      <c r="H4135" t="s">
        <v>330</v>
      </c>
      <c r="I4135" t="s">
        <v>331</v>
      </c>
      <c r="K4135">
        <v>-0.1031935472073849</v>
      </c>
      <c r="L4135">
        <v>-9.0830433365586272E-3</v>
      </c>
      <c r="M4135">
        <v>-3.8664041585460267E-2</v>
      </c>
      <c r="N4135">
        <v>0.48993288590604028</v>
      </c>
      <c r="O4135">
        <v>1.9932640410391762E-3</v>
      </c>
      <c r="P4135">
        <v>0.32810572438584612</v>
      </c>
      <c r="Q4135">
        <v>0.74329544747907406</v>
      </c>
      <c r="R4135">
        <v>148</v>
      </c>
      <c r="S4135">
        <v>0</v>
      </c>
      <c r="T4135">
        <v>-0.67301637092975353</v>
      </c>
      <c r="U4135">
        <v>23</v>
      </c>
      <c r="V4135">
        <v>3008</v>
      </c>
      <c r="W4135">
        <v>149</v>
      </c>
    </row>
    <row r="4136" spans="1:23">
      <c r="A4136" t="s">
        <v>471</v>
      </c>
      <c r="B4136" t="str">
        <f t="shared" si="64"/>
        <v>local_gov_budget_MA12_yoy_historical_new_low_12_1</v>
      </c>
      <c r="C4136" t="s">
        <v>389</v>
      </c>
      <c r="D4136" t="s">
        <v>339</v>
      </c>
      <c r="E4136">
        <v>12</v>
      </c>
      <c r="F4136">
        <v>1</v>
      </c>
      <c r="G4136">
        <v>-1</v>
      </c>
      <c r="H4136" t="s">
        <v>460</v>
      </c>
      <c r="I4136" t="s">
        <v>331</v>
      </c>
      <c r="K4136">
        <v>-0.11693834059899499</v>
      </c>
      <c r="L4136">
        <v>-1.185862067862686E-2</v>
      </c>
      <c r="M4136">
        <v>-5.1186194658893687E-2</v>
      </c>
      <c r="N4136">
        <v>0.50769230769230766</v>
      </c>
      <c r="O4136">
        <v>1.54341638853949E-3</v>
      </c>
      <c r="P4136">
        <v>0.24587104445987901</v>
      </c>
      <c r="Q4136">
        <v>0.80617282585939865</v>
      </c>
      <c r="R4136">
        <v>129</v>
      </c>
      <c r="S4136">
        <v>0</v>
      </c>
      <c r="T4136">
        <v>-0.67216598865759958</v>
      </c>
      <c r="U4136">
        <v>27</v>
      </c>
      <c r="V4136">
        <v>2627</v>
      </c>
      <c r="W4136">
        <v>130</v>
      </c>
    </row>
    <row r="4137" spans="1:23">
      <c r="A4137" t="s">
        <v>471</v>
      </c>
      <c r="B4137" t="str">
        <f t="shared" si="64"/>
        <v>local_gov_budget_MA12_yoy_historical_new_low_12_-1</v>
      </c>
      <c r="C4137" t="s">
        <v>389</v>
      </c>
      <c r="D4137" t="s">
        <v>339</v>
      </c>
      <c r="E4137">
        <v>12</v>
      </c>
      <c r="F4137">
        <v>-1</v>
      </c>
      <c r="G4137">
        <v>-1</v>
      </c>
      <c r="H4137" t="s">
        <v>460</v>
      </c>
      <c r="I4137" t="s">
        <v>331</v>
      </c>
      <c r="K4137">
        <v>-0.35301880092993182</v>
      </c>
      <c r="L4137">
        <v>-4.0909871961073097E-2</v>
      </c>
      <c r="M4137">
        <v>-0.17658214445159029</v>
      </c>
      <c r="N4137">
        <v>0.46923076923076917</v>
      </c>
      <c r="O4137">
        <v>-8.6850233585021781E-4</v>
      </c>
      <c r="P4137">
        <v>-0.14081251284616941</v>
      </c>
      <c r="Q4137">
        <v>0.88823770313615946</v>
      </c>
      <c r="R4137">
        <v>129</v>
      </c>
      <c r="S4137">
        <v>0</v>
      </c>
      <c r="T4137">
        <v>-0.66541403876506611</v>
      </c>
      <c r="U4137">
        <v>27</v>
      </c>
      <c r="V4137">
        <v>2627</v>
      </c>
      <c r="W4137">
        <v>130</v>
      </c>
    </row>
    <row r="4138" spans="1:23">
      <c r="A4138" t="s">
        <v>471</v>
      </c>
      <c r="B4138" t="str">
        <f t="shared" si="64"/>
        <v>newstarts_area_ytd_yoy_historical_new_low_12_1</v>
      </c>
      <c r="C4138" t="s">
        <v>446</v>
      </c>
      <c r="D4138" t="s">
        <v>339</v>
      </c>
      <c r="E4138">
        <v>12</v>
      </c>
      <c r="F4138">
        <v>1</v>
      </c>
      <c r="G4138">
        <v>1</v>
      </c>
      <c r="H4138" t="s">
        <v>330</v>
      </c>
      <c r="I4138" t="s">
        <v>331</v>
      </c>
      <c r="K4138">
        <v>-0.79224008793205447</v>
      </c>
      <c r="L4138">
        <v>-0.1233471544255598</v>
      </c>
      <c r="M4138">
        <v>-0.52525308763405687</v>
      </c>
      <c r="N4138">
        <v>0.44295302013422821</v>
      </c>
      <c r="O4138">
        <v>-7.7386985308919246E-3</v>
      </c>
      <c r="P4138">
        <v>-1.267845391251025</v>
      </c>
      <c r="Q4138">
        <v>0.2068441419301939</v>
      </c>
      <c r="R4138">
        <v>148</v>
      </c>
      <c r="S4138">
        <v>0</v>
      </c>
      <c r="T4138">
        <v>-0.8499677751877992</v>
      </c>
      <c r="U4138">
        <v>17</v>
      </c>
      <c r="V4138">
        <v>3008</v>
      </c>
      <c r="W4138">
        <v>149</v>
      </c>
    </row>
    <row r="4139" spans="1:23">
      <c r="A4139" t="s">
        <v>471</v>
      </c>
      <c r="B4139" t="str">
        <f t="shared" si="64"/>
        <v>newstarts_area_ytd_yoy_historical_new_low_12_-1</v>
      </c>
      <c r="C4139" t="s">
        <v>446</v>
      </c>
      <c r="D4139" t="s">
        <v>339</v>
      </c>
      <c r="E4139">
        <v>12</v>
      </c>
      <c r="F4139">
        <v>-1</v>
      </c>
      <c r="G4139">
        <v>1</v>
      </c>
      <c r="H4139" t="s">
        <v>330</v>
      </c>
      <c r="I4139" t="s">
        <v>331</v>
      </c>
      <c r="K4139">
        <v>1.4900559930256809</v>
      </c>
      <c r="L4139">
        <v>7.9426437543906214E-2</v>
      </c>
      <c r="M4139">
        <v>0.33822411026829002</v>
      </c>
      <c r="N4139">
        <v>0.53691275167785235</v>
      </c>
      <c r="O4139">
        <v>8.8944141694359477E-3</v>
      </c>
      <c r="P4139">
        <v>1.4545218724942559</v>
      </c>
      <c r="Q4139">
        <v>0.14791920743658801</v>
      </c>
      <c r="R4139">
        <v>148</v>
      </c>
      <c r="S4139">
        <v>0</v>
      </c>
      <c r="T4139">
        <v>-0.46123804255642908</v>
      </c>
      <c r="U4139">
        <v>17</v>
      </c>
      <c r="V4139">
        <v>3008</v>
      </c>
      <c r="W4139">
        <v>149</v>
      </c>
    </row>
    <row r="4140" spans="1:23">
      <c r="A4140" t="s">
        <v>471</v>
      </c>
      <c r="B4140" t="str">
        <f t="shared" si="64"/>
        <v>completed_area_ytd_yoy_historical_new_low_12_1</v>
      </c>
      <c r="C4140" t="s">
        <v>447</v>
      </c>
      <c r="D4140" t="s">
        <v>339</v>
      </c>
      <c r="E4140">
        <v>12</v>
      </c>
      <c r="F4140">
        <v>1</v>
      </c>
      <c r="G4140">
        <v>1</v>
      </c>
      <c r="H4140" t="s">
        <v>330</v>
      </c>
      <c r="I4140" t="s">
        <v>331</v>
      </c>
      <c r="K4140">
        <v>0.243267454063266</v>
      </c>
      <c r="L4140">
        <v>1.8409161029900419E-2</v>
      </c>
      <c r="M4140">
        <v>7.8367724298298663E-2</v>
      </c>
      <c r="N4140">
        <v>0.51677852348993292</v>
      </c>
      <c r="O4140">
        <v>4.2098799600955757E-3</v>
      </c>
      <c r="P4140">
        <v>0.68927861848726313</v>
      </c>
      <c r="Q4140">
        <v>0.49172718597605519</v>
      </c>
      <c r="R4140">
        <v>148</v>
      </c>
      <c r="S4140">
        <v>0</v>
      </c>
      <c r="T4140">
        <v>-0.72739296175046797</v>
      </c>
      <c r="U4140">
        <v>35</v>
      </c>
      <c r="V4140">
        <v>3008</v>
      </c>
      <c r="W4140">
        <v>149</v>
      </c>
    </row>
    <row r="4141" spans="1:23">
      <c r="A4141" t="s">
        <v>471</v>
      </c>
      <c r="B4141" t="str">
        <f t="shared" si="64"/>
        <v>completed_area_ytd_yoy_historical_new_low_12_-1</v>
      </c>
      <c r="C4141" t="s">
        <v>447</v>
      </c>
      <c r="D4141" t="s">
        <v>339</v>
      </c>
      <c r="E4141">
        <v>12</v>
      </c>
      <c r="F4141">
        <v>-1</v>
      </c>
      <c r="G4141">
        <v>1</v>
      </c>
      <c r="H4141" t="s">
        <v>330</v>
      </c>
      <c r="I4141" t="s">
        <v>331</v>
      </c>
      <c r="K4141">
        <v>-0.58389177448141549</v>
      </c>
      <c r="L4141">
        <v>-7.0823108951429514E-2</v>
      </c>
      <c r="M4141">
        <v>-0.30149368932344112</v>
      </c>
      <c r="N4141">
        <v>0.46979865771812079</v>
      </c>
      <c r="O4141">
        <v>-3.125011299564722E-3</v>
      </c>
      <c r="P4141">
        <v>-0.51285677603563662</v>
      </c>
      <c r="Q4141">
        <v>0.60881613649912047</v>
      </c>
      <c r="R4141">
        <v>148</v>
      </c>
      <c r="S4141">
        <v>0</v>
      </c>
      <c r="T4141">
        <v>-0.69043603869595283</v>
      </c>
      <c r="U4141">
        <v>35</v>
      </c>
      <c r="V4141">
        <v>3008</v>
      </c>
      <c r="W4141">
        <v>149</v>
      </c>
    </row>
    <row r="4142" spans="1:23">
      <c r="A4142" t="s">
        <v>471</v>
      </c>
      <c r="B4142" t="str">
        <f t="shared" si="64"/>
        <v>sold_area_ytd_yoy_historical_new_low_12_1</v>
      </c>
      <c r="C4142" t="s">
        <v>392</v>
      </c>
      <c r="D4142" t="s">
        <v>339</v>
      </c>
      <c r="E4142">
        <v>12</v>
      </c>
      <c r="F4142">
        <v>1</v>
      </c>
      <c r="G4142">
        <v>-1</v>
      </c>
      <c r="H4142" t="s">
        <v>330</v>
      </c>
      <c r="I4142" t="s">
        <v>331</v>
      </c>
      <c r="K4142">
        <v>-0.79985145755059639</v>
      </c>
      <c r="L4142">
        <v>-0.1260840111618883</v>
      </c>
      <c r="M4142">
        <v>-0.5369203215826549</v>
      </c>
      <c r="N4142">
        <v>0.44966442953020141</v>
      </c>
      <c r="O4142">
        <v>-7.981381238571731E-3</v>
      </c>
      <c r="P4142">
        <v>-1.306896950874552</v>
      </c>
      <c r="Q4142">
        <v>0.19327470505467079</v>
      </c>
      <c r="R4142">
        <v>148</v>
      </c>
      <c r="S4142">
        <v>0</v>
      </c>
      <c r="T4142">
        <v>-0.90927389947266468</v>
      </c>
      <c r="U4142">
        <v>25</v>
      </c>
      <c r="V4142">
        <v>3008</v>
      </c>
      <c r="W4142">
        <v>149</v>
      </c>
    </row>
    <row r="4143" spans="1:23">
      <c r="A4143" t="s">
        <v>471</v>
      </c>
      <c r="B4143" t="str">
        <f t="shared" si="64"/>
        <v>sold_area_ytd_yoy_historical_new_low_12_-1</v>
      </c>
      <c r="C4143" t="s">
        <v>392</v>
      </c>
      <c r="D4143" t="s">
        <v>339</v>
      </c>
      <c r="E4143">
        <v>12</v>
      </c>
      <c r="F4143">
        <v>-1</v>
      </c>
      <c r="G4143">
        <v>-1</v>
      </c>
      <c r="H4143" t="s">
        <v>330</v>
      </c>
      <c r="I4143" t="s">
        <v>331</v>
      </c>
      <c r="K4143">
        <v>1.5847493457817889</v>
      </c>
      <c r="L4143">
        <v>8.280689465270763E-2</v>
      </c>
      <c r="M4143">
        <v>0.35262761785954388</v>
      </c>
      <c r="N4143">
        <v>0.53020134228187921</v>
      </c>
      <c r="O4143">
        <v>9.1765227241403895E-3</v>
      </c>
      <c r="P4143">
        <v>1.4920038097322761</v>
      </c>
      <c r="Q4143">
        <v>0.13782666266146171</v>
      </c>
      <c r="R4143">
        <v>148</v>
      </c>
      <c r="S4143">
        <v>0</v>
      </c>
      <c r="T4143">
        <v>-0.66220932529698529</v>
      </c>
      <c r="U4143">
        <v>25</v>
      </c>
      <c r="V4143">
        <v>3008</v>
      </c>
      <c r="W4143">
        <v>149</v>
      </c>
    </row>
    <row r="4144" spans="1:23">
      <c r="A4144" t="s">
        <v>471</v>
      </c>
      <c r="B4144" t="str">
        <f t="shared" si="64"/>
        <v>CN_BOND_1Y_historical_new_low_12_1</v>
      </c>
      <c r="C4144" t="s">
        <v>448</v>
      </c>
      <c r="D4144" t="s">
        <v>339</v>
      </c>
      <c r="E4144">
        <v>12</v>
      </c>
      <c r="F4144">
        <v>1</v>
      </c>
      <c r="G4144">
        <v>-1</v>
      </c>
      <c r="H4144" t="s">
        <v>330</v>
      </c>
      <c r="I4144" t="s">
        <v>331</v>
      </c>
      <c r="K4144">
        <v>-0.42345707881335037</v>
      </c>
      <c r="L4144">
        <v>-4.5088135527472262E-2</v>
      </c>
      <c r="M4144">
        <v>-0.19192795950561289</v>
      </c>
      <c r="N4144">
        <v>0.49664429530201343</v>
      </c>
      <c r="O4144">
        <v>-6.4499446859099573E-4</v>
      </c>
      <c r="P4144">
        <v>-0.1004494109131954</v>
      </c>
      <c r="Q4144">
        <v>0.92012348855620718</v>
      </c>
      <c r="R4144">
        <v>148</v>
      </c>
      <c r="S4144">
        <v>0</v>
      </c>
      <c r="T4144">
        <v>-0.79363188609764912</v>
      </c>
      <c r="U4144">
        <v>31</v>
      </c>
      <c r="V4144">
        <v>3008</v>
      </c>
      <c r="W4144">
        <v>149</v>
      </c>
    </row>
    <row r="4145" spans="1:23">
      <c r="A4145" t="s">
        <v>471</v>
      </c>
      <c r="B4145" t="str">
        <f t="shared" si="64"/>
        <v>CN_BOND_1Y_historical_new_low_12_-1</v>
      </c>
      <c r="C4145" t="s">
        <v>448</v>
      </c>
      <c r="D4145" t="s">
        <v>339</v>
      </c>
      <c r="E4145">
        <v>12</v>
      </c>
      <c r="F4145">
        <v>-1</v>
      </c>
      <c r="G4145">
        <v>-1</v>
      </c>
      <c r="H4145" t="s">
        <v>330</v>
      </c>
      <c r="I4145" t="s">
        <v>331</v>
      </c>
      <c r="K4145">
        <v>-0.1026967895287161</v>
      </c>
      <c r="L4145">
        <v>-9.0370710978113777E-3</v>
      </c>
      <c r="M4145">
        <v>-3.8468359700819167E-2</v>
      </c>
      <c r="N4145">
        <v>0.49664429530201343</v>
      </c>
      <c r="O4145">
        <v>2.3161829760160479E-3</v>
      </c>
      <c r="P4145">
        <v>0.36031877942640589</v>
      </c>
      <c r="Q4145">
        <v>0.71912246499095434</v>
      </c>
      <c r="R4145">
        <v>148</v>
      </c>
      <c r="S4145">
        <v>0</v>
      </c>
      <c r="T4145">
        <v>-0.72152071997938672</v>
      </c>
      <c r="U4145">
        <v>31</v>
      </c>
      <c r="V4145">
        <v>3008</v>
      </c>
      <c r="W4145">
        <v>149</v>
      </c>
    </row>
    <row r="4146" spans="1:23">
      <c r="A4146" t="s">
        <v>471</v>
      </c>
      <c r="B4146" t="str">
        <f t="shared" si="64"/>
        <v>CN_BOND_10Y_historical_new_low_12_1</v>
      </c>
      <c r="C4146" t="s">
        <v>449</v>
      </c>
      <c r="D4146" t="s">
        <v>339</v>
      </c>
      <c r="E4146">
        <v>12</v>
      </c>
      <c r="F4146">
        <v>1</v>
      </c>
      <c r="G4146">
        <v>-1</v>
      </c>
      <c r="H4146" t="s">
        <v>330</v>
      </c>
      <c r="I4146" t="s">
        <v>331</v>
      </c>
      <c r="K4146">
        <v>-0.5572883557829269</v>
      </c>
      <c r="L4146">
        <v>-6.5986362352701056E-2</v>
      </c>
      <c r="M4146">
        <v>-0.28089931815147989</v>
      </c>
      <c r="N4146">
        <v>0.46308724832214759</v>
      </c>
      <c r="O4146">
        <v>-2.5909678752043101E-3</v>
      </c>
      <c r="P4146">
        <v>-0.41947013734508309</v>
      </c>
      <c r="Q4146">
        <v>0.67548081471430166</v>
      </c>
      <c r="R4146">
        <v>148</v>
      </c>
      <c r="S4146">
        <v>0</v>
      </c>
      <c r="T4146">
        <v>-0.81447581626660837</v>
      </c>
      <c r="U4146">
        <v>35</v>
      </c>
      <c r="V4146">
        <v>3008</v>
      </c>
      <c r="W4146">
        <v>149</v>
      </c>
    </row>
    <row r="4147" spans="1:23">
      <c r="A4147" t="s">
        <v>471</v>
      </c>
      <c r="B4147" t="str">
        <f t="shared" si="64"/>
        <v>CN_BOND_10Y_historical_new_low_12_-1</v>
      </c>
      <c r="C4147" t="s">
        <v>449</v>
      </c>
      <c r="D4147" t="s">
        <v>339</v>
      </c>
      <c r="E4147">
        <v>12</v>
      </c>
      <c r="F4147">
        <v>-1</v>
      </c>
      <c r="G4147">
        <v>-1</v>
      </c>
      <c r="H4147" t="s">
        <v>330</v>
      </c>
      <c r="I4147" t="s">
        <v>331</v>
      </c>
      <c r="K4147">
        <v>0.16855705268418769</v>
      </c>
      <c r="L4147">
        <v>1.313537610087856E-2</v>
      </c>
      <c r="M4147">
        <v>5.5916375124275941E-2</v>
      </c>
      <c r="N4147">
        <v>0.51677852348993292</v>
      </c>
      <c r="O4147">
        <v>3.9529414884995444E-3</v>
      </c>
      <c r="P4147">
        <v>0.62444442918726228</v>
      </c>
      <c r="Q4147">
        <v>0.53329718337899945</v>
      </c>
      <c r="R4147">
        <v>148</v>
      </c>
      <c r="S4147">
        <v>0</v>
      </c>
      <c r="T4147">
        <v>-0.66136724604510178</v>
      </c>
      <c r="U4147">
        <v>35</v>
      </c>
      <c r="V4147">
        <v>3008</v>
      </c>
      <c r="W4147">
        <v>149</v>
      </c>
    </row>
    <row r="4148" spans="1:23">
      <c r="A4148" t="s">
        <v>471</v>
      </c>
      <c r="B4148" t="str">
        <f t="shared" si="64"/>
        <v>TERM_SPREAD_historical_new_low_12_1</v>
      </c>
      <c r="C4148" t="s">
        <v>450</v>
      </c>
      <c r="D4148" t="s">
        <v>339</v>
      </c>
      <c r="E4148">
        <v>12</v>
      </c>
      <c r="F4148">
        <v>1</v>
      </c>
      <c r="G4148">
        <v>1</v>
      </c>
      <c r="H4148" t="s">
        <v>330</v>
      </c>
      <c r="I4148" t="s">
        <v>331</v>
      </c>
      <c r="K4148">
        <v>-0.48170650111661367</v>
      </c>
      <c r="L4148">
        <v>-5.3570804545755142E-2</v>
      </c>
      <c r="M4148">
        <v>-0.2280396957227141</v>
      </c>
      <c r="N4148">
        <v>0.46308724832214759</v>
      </c>
      <c r="O4148">
        <v>-1.658840621320932E-3</v>
      </c>
      <c r="P4148">
        <v>-0.27065217689868598</v>
      </c>
      <c r="Q4148">
        <v>0.78703564247769797</v>
      </c>
      <c r="R4148">
        <v>148</v>
      </c>
      <c r="S4148">
        <v>0</v>
      </c>
      <c r="T4148">
        <v>-0.63731518864397274</v>
      </c>
      <c r="U4148">
        <v>21</v>
      </c>
      <c r="V4148">
        <v>3008</v>
      </c>
      <c r="W4148">
        <v>149</v>
      </c>
    </row>
    <row r="4149" spans="1:23">
      <c r="A4149" t="s">
        <v>471</v>
      </c>
      <c r="B4149" t="str">
        <f t="shared" si="64"/>
        <v>TERM_SPREAD_historical_new_low_12_-1</v>
      </c>
      <c r="C4149" t="s">
        <v>450</v>
      </c>
      <c r="D4149" t="s">
        <v>339</v>
      </c>
      <c r="E4149">
        <v>12</v>
      </c>
      <c r="F4149">
        <v>-1</v>
      </c>
      <c r="G4149">
        <v>1</v>
      </c>
      <c r="H4149" t="s">
        <v>330</v>
      </c>
      <c r="I4149" t="s">
        <v>331</v>
      </c>
      <c r="K4149">
        <v>-1.851624089786452E-3</v>
      </c>
      <c r="L4149">
        <v>-1.5525450166231641E-4</v>
      </c>
      <c r="M4149">
        <v>-6.6088589893058833E-4</v>
      </c>
      <c r="N4149">
        <v>0.52348993288590606</v>
      </c>
      <c r="O4149">
        <v>2.7053848820064821E-3</v>
      </c>
      <c r="P4149">
        <v>0.44794956733282398</v>
      </c>
      <c r="Q4149">
        <v>0.65484461930417259</v>
      </c>
      <c r="R4149">
        <v>148</v>
      </c>
      <c r="S4149">
        <v>0</v>
      </c>
      <c r="T4149">
        <v>-0.63963638037660187</v>
      </c>
      <c r="U4149">
        <v>21</v>
      </c>
      <c r="V4149">
        <v>3008</v>
      </c>
      <c r="W4149">
        <v>149</v>
      </c>
    </row>
    <row r="4150" spans="1:23">
      <c r="A4150" t="s">
        <v>471</v>
      </c>
      <c r="B4150" t="str">
        <f t="shared" si="64"/>
        <v>US_BOND_5Y_historical_new_low_12_1</v>
      </c>
      <c r="C4150" t="s">
        <v>338</v>
      </c>
      <c r="D4150" t="s">
        <v>339</v>
      </c>
      <c r="E4150">
        <v>12</v>
      </c>
      <c r="F4150">
        <v>1</v>
      </c>
      <c r="G4150">
        <v>1</v>
      </c>
      <c r="H4150" t="s">
        <v>330</v>
      </c>
      <c r="I4150" t="s">
        <v>331</v>
      </c>
      <c r="K4150">
        <v>-0.21414302248112871</v>
      </c>
      <c r="L4150">
        <v>-1.9986099314450171E-2</v>
      </c>
      <c r="M4150">
        <v>-8.5074513077913735E-2</v>
      </c>
      <c r="N4150">
        <v>0.5436241610738255</v>
      </c>
      <c r="O4150">
        <v>1.2768971111109259E-3</v>
      </c>
      <c r="P4150">
        <v>0.2045156115418911</v>
      </c>
      <c r="Q4150">
        <v>0.83823157429933448</v>
      </c>
      <c r="R4150">
        <v>148</v>
      </c>
      <c r="S4150">
        <v>0</v>
      </c>
      <c r="T4150">
        <v>-0.62434776821007221</v>
      </c>
      <c r="U4150">
        <v>19</v>
      </c>
      <c r="V4150">
        <v>3008</v>
      </c>
      <c r="W4150">
        <v>149</v>
      </c>
    </row>
    <row r="4151" spans="1:23">
      <c r="A4151" t="s">
        <v>471</v>
      </c>
      <c r="B4151" t="str">
        <f t="shared" si="64"/>
        <v>US_BOND_5Y_historical_new_low_12_-1</v>
      </c>
      <c r="C4151" t="s">
        <v>338</v>
      </c>
      <c r="D4151" t="s">
        <v>339</v>
      </c>
      <c r="E4151">
        <v>12</v>
      </c>
      <c r="F4151">
        <v>-1</v>
      </c>
      <c r="G4151">
        <v>1</v>
      </c>
      <c r="H4151" t="s">
        <v>330</v>
      </c>
      <c r="I4151" t="s">
        <v>331</v>
      </c>
      <c r="K4151">
        <v>-0.34169469896594529</v>
      </c>
      <c r="L4151">
        <v>-3.4419555274479041E-2</v>
      </c>
      <c r="M4151">
        <v>-0.14651317694681429</v>
      </c>
      <c r="N4151">
        <v>0.43624161073825501</v>
      </c>
      <c r="O4151">
        <v>6.3624839118439541E-5</v>
      </c>
      <c r="P4151">
        <v>1.0177227938217331E-2</v>
      </c>
      <c r="Q4151">
        <v>0.99189359280121558</v>
      </c>
      <c r="R4151">
        <v>148</v>
      </c>
      <c r="S4151">
        <v>0</v>
      </c>
      <c r="T4151">
        <v>-0.78567242166656726</v>
      </c>
      <c r="U4151">
        <v>19</v>
      </c>
      <c r="V4151">
        <v>3008</v>
      </c>
      <c r="W4151">
        <v>149</v>
      </c>
    </row>
    <row r="4152" spans="1:23">
      <c r="A4152" t="s">
        <v>471</v>
      </c>
      <c r="B4152" t="str">
        <f t="shared" si="64"/>
        <v>US_BOND_10Y_historical_new_low_12_1</v>
      </c>
      <c r="C4152" t="s">
        <v>336</v>
      </c>
      <c r="D4152" t="s">
        <v>339</v>
      </c>
      <c r="E4152">
        <v>12</v>
      </c>
      <c r="F4152">
        <v>1</v>
      </c>
      <c r="G4152">
        <v>1</v>
      </c>
      <c r="H4152" t="s">
        <v>330</v>
      </c>
      <c r="I4152" t="s">
        <v>331</v>
      </c>
      <c r="K4152">
        <v>0.61273030060273048</v>
      </c>
      <c r="L4152">
        <v>4.0851605555450421E-2</v>
      </c>
      <c r="M4152">
        <v>0.17392068511964001</v>
      </c>
      <c r="N4152">
        <v>0.55033557046979864</v>
      </c>
      <c r="O4152">
        <v>6.1492361721687903E-3</v>
      </c>
      <c r="P4152">
        <v>0.9722270228813521</v>
      </c>
      <c r="Q4152">
        <v>0.3325239072293652</v>
      </c>
      <c r="R4152">
        <v>148</v>
      </c>
      <c r="S4152">
        <v>0</v>
      </c>
      <c r="T4152">
        <v>-0.61861974535905606</v>
      </c>
      <c r="U4152">
        <v>23</v>
      </c>
      <c r="V4152">
        <v>3008</v>
      </c>
      <c r="W4152">
        <v>149</v>
      </c>
    </row>
    <row r="4153" spans="1:23">
      <c r="A4153" t="s">
        <v>471</v>
      </c>
      <c r="B4153" t="str">
        <f t="shared" si="64"/>
        <v>US_BOND_10Y_historical_new_low_12_-1</v>
      </c>
      <c r="C4153" t="s">
        <v>336</v>
      </c>
      <c r="D4153" t="s">
        <v>339</v>
      </c>
      <c r="E4153">
        <v>12</v>
      </c>
      <c r="F4153">
        <v>-1</v>
      </c>
      <c r="G4153">
        <v>1</v>
      </c>
      <c r="H4153" t="s">
        <v>330</v>
      </c>
      <c r="I4153" t="s">
        <v>331</v>
      </c>
      <c r="K4153">
        <v>-0.67921864309120417</v>
      </c>
      <c r="L4153">
        <v>-9.0857665962707057E-2</v>
      </c>
      <c r="M4153">
        <v>-0.3868153355969407</v>
      </c>
      <c r="N4153">
        <v>0.43624161073825501</v>
      </c>
      <c r="O4153">
        <v>-4.7054619731090978E-3</v>
      </c>
      <c r="P4153">
        <v>-0.75235814364883657</v>
      </c>
      <c r="Q4153">
        <v>0.45303063935198962</v>
      </c>
      <c r="R4153">
        <v>148</v>
      </c>
      <c r="S4153">
        <v>0</v>
      </c>
      <c r="T4153">
        <v>-0.87737985991487355</v>
      </c>
      <c r="U4153">
        <v>23</v>
      </c>
      <c r="V4153">
        <v>3008</v>
      </c>
      <c r="W4153">
        <v>149</v>
      </c>
    </row>
    <row r="4154" spans="1:23">
      <c r="A4154" t="s">
        <v>471</v>
      </c>
      <c r="B4154" t="str">
        <f t="shared" si="64"/>
        <v>CNY_INDEX_historical_new_low_12_1</v>
      </c>
      <c r="C4154" t="s">
        <v>388</v>
      </c>
      <c r="D4154" t="s">
        <v>339</v>
      </c>
      <c r="E4154">
        <v>12</v>
      </c>
      <c r="F4154">
        <v>1</v>
      </c>
      <c r="G4154">
        <v>-1</v>
      </c>
      <c r="H4154" t="s">
        <v>461</v>
      </c>
      <c r="I4154" t="s">
        <v>331</v>
      </c>
      <c r="K4154">
        <v>-0.33991346393127347</v>
      </c>
      <c r="L4154">
        <v>-5.0113706527353703E-2</v>
      </c>
      <c r="M4154">
        <v>-0.22118491381991551</v>
      </c>
      <c r="N4154">
        <v>0.48514851485148508</v>
      </c>
      <c r="O4154">
        <v>-1.7826337230973711E-3</v>
      </c>
      <c r="P4154">
        <v>-0.26199619932836887</v>
      </c>
      <c r="Q4154">
        <v>0.79386329144740042</v>
      </c>
      <c r="R4154">
        <v>100</v>
      </c>
      <c r="S4154">
        <v>0</v>
      </c>
      <c r="T4154">
        <v>-0.74239631061779976</v>
      </c>
      <c r="U4154">
        <v>17</v>
      </c>
      <c r="V4154">
        <v>2036</v>
      </c>
      <c r="W4154">
        <v>101</v>
      </c>
    </row>
    <row r="4155" spans="1:23">
      <c r="A4155" t="s">
        <v>471</v>
      </c>
      <c r="B4155" t="str">
        <f t="shared" si="64"/>
        <v>CNY_INDEX_historical_new_low_12_-1</v>
      </c>
      <c r="C4155" t="s">
        <v>388</v>
      </c>
      <c r="D4155" t="s">
        <v>339</v>
      </c>
      <c r="E4155">
        <v>12</v>
      </c>
      <c r="F4155">
        <v>-1</v>
      </c>
      <c r="G4155">
        <v>-1</v>
      </c>
      <c r="H4155" t="s">
        <v>461</v>
      </c>
      <c r="I4155" t="s">
        <v>331</v>
      </c>
      <c r="K4155">
        <v>4.457858319120156E-4</v>
      </c>
      <c r="L4155">
        <v>5.5165076414009917E-5</v>
      </c>
      <c r="M4155">
        <v>2.4347994826209399E-4</v>
      </c>
      <c r="N4155">
        <v>0.50495049504950495</v>
      </c>
      <c r="O4155">
        <v>2.333930106284389E-3</v>
      </c>
      <c r="P4155">
        <v>0.34036899996678049</v>
      </c>
      <c r="Q4155">
        <v>0.73429262783306815</v>
      </c>
      <c r="R4155">
        <v>100</v>
      </c>
      <c r="S4155">
        <v>0</v>
      </c>
      <c r="T4155">
        <v>-0.68615322364440379</v>
      </c>
      <c r="U4155">
        <v>17</v>
      </c>
      <c r="V4155">
        <v>2036</v>
      </c>
      <c r="W4155">
        <v>101</v>
      </c>
    </row>
    <row r="4156" spans="1:23">
      <c r="A4156" t="s">
        <v>471</v>
      </c>
      <c r="B4156" t="str">
        <f t="shared" si="64"/>
        <v>USD_INDEX_historical_new_low_12_1</v>
      </c>
      <c r="C4156" t="s">
        <v>452</v>
      </c>
      <c r="D4156" t="s">
        <v>339</v>
      </c>
      <c r="E4156">
        <v>12</v>
      </c>
      <c r="F4156">
        <v>1</v>
      </c>
      <c r="G4156">
        <v>1</v>
      </c>
      <c r="H4156" t="s">
        <v>330</v>
      </c>
      <c r="I4156" t="s">
        <v>331</v>
      </c>
      <c r="K4156">
        <v>-0.1080073194793512</v>
      </c>
      <c r="L4156">
        <v>-9.5297444868479575E-3</v>
      </c>
      <c r="M4156">
        <v>-4.0565508483155148E-2</v>
      </c>
      <c r="N4156">
        <v>0.53020134228187921</v>
      </c>
      <c r="O4156">
        <v>2.0629682038840629E-3</v>
      </c>
      <c r="P4156">
        <v>0.33362362369470422</v>
      </c>
      <c r="Q4156">
        <v>0.73913579978047517</v>
      </c>
      <c r="R4156">
        <v>148</v>
      </c>
      <c r="S4156">
        <v>0</v>
      </c>
      <c r="T4156">
        <v>-0.65728172358810844</v>
      </c>
      <c r="U4156">
        <v>23</v>
      </c>
      <c r="V4156">
        <v>3008</v>
      </c>
      <c r="W4156">
        <v>149</v>
      </c>
    </row>
    <row r="4157" spans="1:23">
      <c r="A4157" t="s">
        <v>471</v>
      </c>
      <c r="B4157" t="str">
        <f t="shared" si="64"/>
        <v>USD_INDEX_historical_new_low_12_-1</v>
      </c>
      <c r="C4157" t="s">
        <v>452</v>
      </c>
      <c r="D4157" t="s">
        <v>339</v>
      </c>
      <c r="E4157">
        <v>12</v>
      </c>
      <c r="F4157">
        <v>-1</v>
      </c>
      <c r="G4157">
        <v>1</v>
      </c>
      <c r="H4157" t="s">
        <v>330</v>
      </c>
      <c r="I4157" t="s">
        <v>331</v>
      </c>
      <c r="K4157">
        <v>-0.42002459722728658</v>
      </c>
      <c r="L4157">
        <v>-4.4613149366219518E-2</v>
      </c>
      <c r="M4157">
        <v>-0.1899059404555177</v>
      </c>
      <c r="N4157">
        <v>0.4563758389261745</v>
      </c>
      <c r="O4157">
        <v>-8.3475563805989557E-4</v>
      </c>
      <c r="P4157">
        <v>-0.13484315113697179</v>
      </c>
      <c r="Q4157">
        <v>0.89291909804451608</v>
      </c>
      <c r="R4157">
        <v>148</v>
      </c>
      <c r="S4157">
        <v>0</v>
      </c>
      <c r="T4157">
        <v>-0.77830175101435972</v>
      </c>
      <c r="U4157">
        <v>23</v>
      </c>
      <c r="V4157">
        <v>3008</v>
      </c>
      <c r="W4157">
        <v>149</v>
      </c>
    </row>
    <row r="4158" spans="1:23">
      <c r="A4158" t="s">
        <v>471</v>
      </c>
      <c r="B4158" t="str">
        <f t="shared" si="64"/>
        <v>DR007_historical_new_low_12_1</v>
      </c>
      <c r="C4158" t="s">
        <v>387</v>
      </c>
      <c r="D4158" t="s">
        <v>339</v>
      </c>
      <c r="E4158">
        <v>12</v>
      </c>
      <c r="F4158">
        <v>1</v>
      </c>
      <c r="G4158">
        <v>1</v>
      </c>
      <c r="H4158" t="s">
        <v>330</v>
      </c>
      <c r="I4158" t="s">
        <v>331</v>
      </c>
      <c r="K4158">
        <v>-0.86434727934269795</v>
      </c>
      <c r="L4158">
        <v>-0.15410235890492369</v>
      </c>
      <c r="M4158">
        <v>-0.65642415654716824</v>
      </c>
      <c r="N4158">
        <v>0.47651006711409388</v>
      </c>
      <c r="O4158">
        <v>-1.039058971822995E-2</v>
      </c>
      <c r="P4158">
        <v>-1.677681110911373</v>
      </c>
      <c r="Q4158">
        <v>9.551995249760406E-2</v>
      </c>
      <c r="R4158">
        <v>148</v>
      </c>
      <c r="S4158">
        <v>0</v>
      </c>
      <c r="T4158">
        <v>-0.93080996608949629</v>
      </c>
      <c r="U4158">
        <v>25</v>
      </c>
      <c r="V4158">
        <v>3008</v>
      </c>
      <c r="W4158">
        <v>149</v>
      </c>
    </row>
    <row r="4159" spans="1:23">
      <c r="A4159" t="s">
        <v>471</v>
      </c>
      <c r="B4159" t="str">
        <f t="shared" si="64"/>
        <v>DR007_historical_new_low_12_-1</v>
      </c>
      <c r="C4159" t="s">
        <v>387</v>
      </c>
      <c r="D4159" t="s">
        <v>339</v>
      </c>
      <c r="E4159">
        <v>12</v>
      </c>
      <c r="F4159">
        <v>-1</v>
      </c>
      <c r="G4159">
        <v>1</v>
      </c>
      <c r="H4159" t="s">
        <v>330</v>
      </c>
      <c r="I4159" t="s">
        <v>331</v>
      </c>
      <c r="K4159">
        <v>2.8136633872770429</v>
      </c>
      <c r="L4159">
        <v>0.11867229802900781</v>
      </c>
      <c r="M4159">
        <v>0.50550402792514715</v>
      </c>
      <c r="N4159">
        <v>0.51006711409395977</v>
      </c>
      <c r="O4159">
        <v>1.1978053085228259E-2</v>
      </c>
      <c r="P4159">
        <v>1.861555574963492</v>
      </c>
      <c r="Q4159">
        <v>6.4649080685437524E-2</v>
      </c>
      <c r="R4159">
        <v>148</v>
      </c>
      <c r="S4159">
        <v>0</v>
      </c>
      <c r="T4159">
        <v>-0.71185839618837488</v>
      </c>
      <c r="U4159">
        <v>25</v>
      </c>
      <c r="V4159">
        <v>3008</v>
      </c>
      <c r="W4159">
        <v>149</v>
      </c>
    </row>
    <row r="4160" spans="1:23">
      <c r="A4160" t="s">
        <v>471</v>
      </c>
      <c r="B4160" t="str">
        <f t="shared" si="64"/>
        <v>CREDIT_SPREAD_historical_new_low_12_1</v>
      </c>
      <c r="C4160" t="s">
        <v>453</v>
      </c>
      <c r="D4160" t="s">
        <v>339</v>
      </c>
      <c r="E4160">
        <v>12</v>
      </c>
      <c r="F4160">
        <v>1</v>
      </c>
      <c r="G4160">
        <v>1</v>
      </c>
      <c r="H4160" t="s">
        <v>462</v>
      </c>
      <c r="I4160" t="s">
        <v>331</v>
      </c>
      <c r="K4160">
        <v>0.8767889386956822</v>
      </c>
      <c r="L4160">
        <v>5.6814703428210267E-2</v>
      </c>
      <c r="M4160">
        <v>0.24315553345685861</v>
      </c>
      <c r="N4160">
        <v>0.53521126760563376</v>
      </c>
      <c r="O4160">
        <v>7.2797859336762904E-3</v>
      </c>
      <c r="P4160">
        <v>1.1408237506898089</v>
      </c>
      <c r="Q4160">
        <v>0.25587724635500281</v>
      </c>
      <c r="R4160">
        <v>141</v>
      </c>
      <c r="S4160">
        <v>0</v>
      </c>
      <c r="T4160">
        <v>-0.67967161428800893</v>
      </c>
      <c r="U4160">
        <v>31</v>
      </c>
      <c r="V4160">
        <v>2871</v>
      </c>
      <c r="W4160">
        <v>142</v>
      </c>
    </row>
    <row r="4161" spans="1:23">
      <c r="A4161" t="s">
        <v>471</v>
      </c>
      <c r="B4161" t="str">
        <f t="shared" si="64"/>
        <v>CREDIT_SPREAD_historical_new_low_12_-1</v>
      </c>
      <c r="C4161" t="s">
        <v>453</v>
      </c>
      <c r="D4161" t="s">
        <v>339</v>
      </c>
      <c r="E4161">
        <v>12</v>
      </c>
      <c r="F4161">
        <v>-1</v>
      </c>
      <c r="G4161">
        <v>1</v>
      </c>
      <c r="H4161" t="s">
        <v>462</v>
      </c>
      <c r="I4161" t="s">
        <v>331</v>
      </c>
      <c r="K4161">
        <v>-0.71410933697931678</v>
      </c>
      <c r="L4161">
        <v>-0.10408184745837699</v>
      </c>
      <c r="M4161">
        <v>-0.44544942796182568</v>
      </c>
      <c r="N4161">
        <v>0.46478873239436619</v>
      </c>
      <c r="O4161">
        <v>-5.9276659775865841E-3</v>
      </c>
      <c r="P4161">
        <v>-0.93493612247390767</v>
      </c>
      <c r="Q4161">
        <v>0.35141964304513362</v>
      </c>
      <c r="R4161">
        <v>141</v>
      </c>
      <c r="S4161">
        <v>0</v>
      </c>
      <c r="T4161">
        <v>-0.81586980735650516</v>
      </c>
      <c r="U4161">
        <v>31</v>
      </c>
      <c r="V4161">
        <v>2871</v>
      </c>
      <c r="W4161">
        <v>142</v>
      </c>
    </row>
    <row r="4162" spans="1:23">
      <c r="A4162" t="s">
        <v>471</v>
      </c>
      <c r="B4162" t="str">
        <f t="shared" si="64"/>
        <v>electricity_yoy_historical_new_low_24_1</v>
      </c>
      <c r="C4162" t="s">
        <v>435</v>
      </c>
      <c r="D4162" t="s">
        <v>339</v>
      </c>
      <c r="E4162">
        <v>24</v>
      </c>
      <c r="F4162">
        <v>1</v>
      </c>
      <c r="G4162">
        <v>-1</v>
      </c>
      <c r="H4162" t="s">
        <v>330</v>
      </c>
      <c r="I4162" t="s">
        <v>331</v>
      </c>
      <c r="K4162">
        <v>-0.25570125730997051</v>
      </c>
      <c r="L4162">
        <v>-2.443676722335009E-2</v>
      </c>
      <c r="M4162">
        <v>-0.1040194233803215</v>
      </c>
      <c r="N4162">
        <v>0.48993288590604028</v>
      </c>
      <c r="O4162">
        <v>8.4748245602360786E-4</v>
      </c>
      <c r="P4162">
        <v>0.13602811212247581</v>
      </c>
      <c r="Q4162">
        <v>0.89198390615220191</v>
      </c>
      <c r="R4162">
        <v>148</v>
      </c>
      <c r="S4162">
        <v>0</v>
      </c>
      <c r="T4162">
        <v>-0.6048190546018587</v>
      </c>
      <c r="U4162">
        <v>15</v>
      </c>
      <c r="V4162">
        <v>3008</v>
      </c>
      <c r="W4162">
        <v>149</v>
      </c>
    </row>
    <row r="4163" spans="1:23">
      <c r="A4163" t="s">
        <v>471</v>
      </c>
      <c r="B4163" t="str">
        <f t="shared" ref="B4163:B4226" si="65">C4163&amp;"_"&amp;D4163&amp;"_"&amp;E4163&amp;"_"&amp;F4163</f>
        <v>electricity_yoy_historical_new_low_24_-1</v>
      </c>
      <c r="C4163" t="s">
        <v>435</v>
      </c>
      <c r="D4163" t="s">
        <v>339</v>
      </c>
      <c r="E4163">
        <v>24</v>
      </c>
      <c r="F4163">
        <v>-1</v>
      </c>
      <c r="G4163">
        <v>-1</v>
      </c>
      <c r="H4163" t="s">
        <v>330</v>
      </c>
      <c r="I4163" t="s">
        <v>331</v>
      </c>
      <c r="K4163">
        <v>-0.304937944291648</v>
      </c>
      <c r="L4163">
        <v>-3.001443036364182E-2</v>
      </c>
      <c r="M4163">
        <v>-0.12776173341503161</v>
      </c>
      <c r="N4163">
        <v>0.48993288590604028</v>
      </c>
      <c r="O4163">
        <v>3.6883977932864902E-4</v>
      </c>
      <c r="P4163">
        <v>6.0146970798680963E-2</v>
      </c>
      <c r="Q4163">
        <v>0.95211972202907336</v>
      </c>
      <c r="R4163">
        <v>148</v>
      </c>
      <c r="S4163">
        <v>0</v>
      </c>
      <c r="T4163">
        <v>-0.69314663932460607</v>
      </c>
      <c r="U4163">
        <v>15</v>
      </c>
      <c r="V4163">
        <v>3008</v>
      </c>
      <c r="W4163">
        <v>149</v>
      </c>
    </row>
    <row r="4164" spans="1:23">
      <c r="A4164" t="s">
        <v>471</v>
      </c>
      <c r="B4164" t="str">
        <f t="shared" si="65"/>
        <v>electricity_ytd_yoy_historical_new_low_24_1</v>
      </c>
      <c r="C4164" t="s">
        <v>436</v>
      </c>
      <c r="D4164" t="s">
        <v>339</v>
      </c>
      <c r="E4164">
        <v>24</v>
      </c>
      <c r="F4164">
        <v>1</v>
      </c>
      <c r="G4164">
        <v>-1</v>
      </c>
      <c r="H4164" t="s">
        <v>330</v>
      </c>
      <c r="I4164" t="s">
        <v>331</v>
      </c>
      <c r="K4164">
        <v>-0.47847440892433668</v>
      </c>
      <c r="L4164">
        <v>-5.3077765534871091E-2</v>
      </c>
      <c r="M4164">
        <v>-0.2259406984274813</v>
      </c>
      <c r="N4164">
        <v>0.48322147651006708</v>
      </c>
      <c r="O4164">
        <v>-1.5474813921091111E-3</v>
      </c>
      <c r="P4164">
        <v>-0.25064736438394619</v>
      </c>
      <c r="Q4164">
        <v>0.80243438572122361</v>
      </c>
      <c r="R4164">
        <v>148</v>
      </c>
      <c r="S4164">
        <v>0</v>
      </c>
      <c r="T4164">
        <v>-0.76808962623483579</v>
      </c>
      <c r="U4164">
        <v>9</v>
      </c>
      <c r="V4164">
        <v>3008</v>
      </c>
      <c r="W4164">
        <v>149</v>
      </c>
    </row>
    <row r="4165" spans="1:23">
      <c r="A4165" t="s">
        <v>471</v>
      </c>
      <c r="B4165" t="str">
        <f t="shared" si="65"/>
        <v>electricity_ytd_yoy_historical_new_low_24_-1</v>
      </c>
      <c r="C4165" t="s">
        <v>436</v>
      </c>
      <c r="D4165" t="s">
        <v>339</v>
      </c>
      <c r="E4165">
        <v>24</v>
      </c>
      <c r="F4165">
        <v>-1</v>
      </c>
      <c r="G4165">
        <v>-1</v>
      </c>
      <c r="H4165" t="s">
        <v>330</v>
      </c>
      <c r="I4165" t="s">
        <v>331</v>
      </c>
      <c r="K4165">
        <v>-8.0375287274858653E-3</v>
      </c>
      <c r="L4165">
        <v>-6.7584895642935905E-4</v>
      </c>
      <c r="M4165">
        <v>-2.8769444928274449E-3</v>
      </c>
      <c r="N4165">
        <v>0.49664429530201343</v>
      </c>
      <c r="O4165">
        <v>2.7445767470827848E-3</v>
      </c>
      <c r="P4165">
        <v>0.4454317890103916</v>
      </c>
      <c r="Q4165">
        <v>0.6566585994783114</v>
      </c>
      <c r="R4165">
        <v>148</v>
      </c>
      <c r="S4165">
        <v>0</v>
      </c>
      <c r="T4165">
        <v>-0.64052063025855888</v>
      </c>
      <c r="U4165">
        <v>9</v>
      </c>
      <c r="V4165">
        <v>3008</v>
      </c>
      <c r="W4165">
        <v>149</v>
      </c>
    </row>
    <row r="4166" spans="1:23">
      <c r="A4166" t="s">
        <v>471</v>
      </c>
      <c r="B4166" t="str">
        <f t="shared" si="65"/>
        <v>industrial_value_added_yoy_historical_new_low_24_1</v>
      </c>
      <c r="C4166" t="s">
        <v>437</v>
      </c>
      <c r="D4166" t="s">
        <v>339</v>
      </c>
      <c r="E4166">
        <v>24</v>
      </c>
      <c r="F4166">
        <v>1</v>
      </c>
      <c r="G4166">
        <v>-1</v>
      </c>
      <c r="H4166" t="s">
        <v>330</v>
      </c>
      <c r="I4166" t="s">
        <v>331</v>
      </c>
      <c r="K4166">
        <v>9.0626277871759919E-2</v>
      </c>
      <c r="L4166">
        <v>7.2942699757976293E-3</v>
      </c>
      <c r="M4166">
        <v>3.1050702007382809E-2</v>
      </c>
      <c r="N4166">
        <v>0.51677852348993292</v>
      </c>
      <c r="O4166">
        <v>3.36131916439464E-3</v>
      </c>
      <c r="P4166">
        <v>0.5436195629809909</v>
      </c>
      <c r="Q4166">
        <v>0.58752121482044628</v>
      </c>
      <c r="R4166">
        <v>148</v>
      </c>
      <c r="S4166">
        <v>0</v>
      </c>
      <c r="T4166">
        <v>-0.61861974535905606</v>
      </c>
      <c r="U4166">
        <v>23</v>
      </c>
      <c r="V4166">
        <v>3008</v>
      </c>
      <c r="W4166">
        <v>149</v>
      </c>
    </row>
    <row r="4167" spans="1:23">
      <c r="A4167" t="s">
        <v>471</v>
      </c>
      <c r="B4167" t="str">
        <f t="shared" si="65"/>
        <v>industrial_value_added_yoy_historical_new_low_24_-1</v>
      </c>
      <c r="C4167" t="s">
        <v>437</v>
      </c>
      <c r="D4167" t="s">
        <v>339</v>
      </c>
      <c r="E4167">
        <v>24</v>
      </c>
      <c r="F4167">
        <v>-1</v>
      </c>
      <c r="G4167">
        <v>-1</v>
      </c>
      <c r="H4167" t="s">
        <v>330</v>
      </c>
      <c r="I4167" t="s">
        <v>331</v>
      </c>
      <c r="K4167">
        <v>-0.52565436515540864</v>
      </c>
      <c r="L4167">
        <v>-6.0570196548539679E-2</v>
      </c>
      <c r="M4167">
        <v>-0.25783897906132169</v>
      </c>
      <c r="N4167">
        <v>0.47651006711409388</v>
      </c>
      <c r="O4167">
        <v>-2.245187604686779E-3</v>
      </c>
      <c r="P4167">
        <v>-0.37055821424407043</v>
      </c>
      <c r="Q4167">
        <v>0.71149642583130301</v>
      </c>
      <c r="R4167">
        <v>148</v>
      </c>
      <c r="S4167">
        <v>0</v>
      </c>
      <c r="T4167">
        <v>-0.80828958096518533</v>
      </c>
      <c r="U4167">
        <v>23</v>
      </c>
      <c r="V4167">
        <v>3008</v>
      </c>
      <c r="W4167">
        <v>149</v>
      </c>
    </row>
    <row r="4168" spans="1:23">
      <c r="A4168" t="s">
        <v>471</v>
      </c>
      <c r="B4168" t="str">
        <f t="shared" si="65"/>
        <v>fixedasset_investment_yoy_historical_new_low_24_1</v>
      </c>
      <c r="C4168" t="s">
        <v>344</v>
      </c>
      <c r="D4168" t="s">
        <v>339</v>
      </c>
      <c r="E4168">
        <v>24</v>
      </c>
      <c r="F4168">
        <v>1</v>
      </c>
      <c r="G4168">
        <v>1</v>
      </c>
      <c r="H4168" t="s">
        <v>330</v>
      </c>
      <c r="I4168" t="s">
        <v>331</v>
      </c>
      <c r="K4168">
        <v>-0.51939008483991089</v>
      </c>
      <c r="L4168">
        <v>-5.9537078406392219E-2</v>
      </c>
      <c r="M4168">
        <v>-0.2534403791624783</v>
      </c>
      <c r="N4168">
        <v>0.50335570469798663</v>
      </c>
      <c r="O4168">
        <v>-2.1098501950047371E-3</v>
      </c>
      <c r="P4168">
        <v>-0.34425845138765637</v>
      </c>
      <c r="Q4168">
        <v>0.73114058396645076</v>
      </c>
      <c r="R4168">
        <v>148</v>
      </c>
      <c r="S4168">
        <v>0</v>
      </c>
      <c r="T4168">
        <v>-0.78290634569012163</v>
      </c>
      <c r="U4168">
        <v>23</v>
      </c>
      <c r="V4168">
        <v>3008</v>
      </c>
      <c r="W4168">
        <v>149</v>
      </c>
    </row>
    <row r="4169" spans="1:23">
      <c r="A4169" t="s">
        <v>471</v>
      </c>
      <c r="B4169" t="str">
        <f t="shared" si="65"/>
        <v>fixedasset_investment_yoy_historical_new_low_24_-1</v>
      </c>
      <c r="C4169" t="s">
        <v>344</v>
      </c>
      <c r="D4169" t="s">
        <v>339</v>
      </c>
      <c r="E4169">
        <v>24</v>
      </c>
      <c r="F4169">
        <v>-1</v>
      </c>
      <c r="G4169">
        <v>1</v>
      </c>
      <c r="H4169" t="s">
        <v>330</v>
      </c>
      <c r="I4169" t="s">
        <v>331</v>
      </c>
      <c r="K4169">
        <v>7.6411030727389084E-2</v>
      </c>
      <c r="L4169">
        <v>6.1877362030151586E-3</v>
      </c>
      <c r="M4169">
        <v>2.6340261420707931E-2</v>
      </c>
      <c r="N4169">
        <v>0.48322147651006708</v>
      </c>
      <c r="O4169">
        <v>3.271053349273067E-3</v>
      </c>
      <c r="P4169">
        <v>0.53062192556576937</v>
      </c>
      <c r="Q4169">
        <v>0.59647610198303846</v>
      </c>
      <c r="R4169">
        <v>148</v>
      </c>
      <c r="S4169">
        <v>0</v>
      </c>
      <c r="T4169">
        <v>-0.68003631833773803</v>
      </c>
      <c r="U4169">
        <v>23</v>
      </c>
      <c r="V4169">
        <v>3008</v>
      </c>
      <c r="W4169">
        <v>149</v>
      </c>
    </row>
    <row r="4170" spans="1:23">
      <c r="A4170" t="s">
        <v>471</v>
      </c>
      <c r="B4170" t="str">
        <f t="shared" si="65"/>
        <v>fixedasset_investment_ytd_yoy_historical_new_low_24_1</v>
      </c>
      <c r="C4170" t="s">
        <v>390</v>
      </c>
      <c r="D4170" t="s">
        <v>339</v>
      </c>
      <c r="E4170">
        <v>24</v>
      </c>
      <c r="F4170">
        <v>1</v>
      </c>
      <c r="G4170">
        <v>-1</v>
      </c>
      <c r="H4170" t="s">
        <v>330</v>
      </c>
      <c r="I4170" t="s">
        <v>331</v>
      </c>
      <c r="K4170">
        <v>-0.82312889820431945</v>
      </c>
      <c r="L4170">
        <v>-0.13508933030645179</v>
      </c>
      <c r="M4170">
        <v>-0.57531685651111208</v>
      </c>
      <c r="N4170">
        <v>0.43624161073825501</v>
      </c>
      <c r="O4170">
        <v>-8.9743465886278143E-3</v>
      </c>
      <c r="P4170">
        <v>-1.5245600638688961</v>
      </c>
      <c r="Q4170">
        <v>0.12950289996598721</v>
      </c>
      <c r="R4170">
        <v>148</v>
      </c>
      <c r="S4170">
        <v>0</v>
      </c>
      <c r="T4170">
        <v>-0.86165382352871234</v>
      </c>
      <c r="U4170">
        <v>27</v>
      </c>
      <c r="V4170">
        <v>3008</v>
      </c>
      <c r="W4170">
        <v>149</v>
      </c>
    </row>
    <row r="4171" spans="1:23">
      <c r="A4171" t="s">
        <v>471</v>
      </c>
      <c r="B4171" t="str">
        <f t="shared" si="65"/>
        <v>fixedasset_investment_ytd_yoy_historical_new_low_24_-1</v>
      </c>
      <c r="C4171" t="s">
        <v>390</v>
      </c>
      <c r="D4171" t="s">
        <v>339</v>
      </c>
      <c r="E4171">
        <v>24</v>
      </c>
      <c r="F4171">
        <v>-1</v>
      </c>
      <c r="G4171">
        <v>-1</v>
      </c>
      <c r="H4171" t="s">
        <v>330</v>
      </c>
      <c r="I4171" t="s">
        <v>331</v>
      </c>
      <c r="K4171">
        <v>1.924919949630302</v>
      </c>
      <c r="L4171">
        <v>9.4080916352239585E-2</v>
      </c>
      <c r="M4171">
        <v>0.4006707038273794</v>
      </c>
      <c r="N4171">
        <v>0.5436241610738255</v>
      </c>
      <c r="O4171">
        <v>9.8671617400525376E-3</v>
      </c>
      <c r="P4171">
        <v>1.6411024677870241</v>
      </c>
      <c r="Q4171">
        <v>0.1028995882171342</v>
      </c>
      <c r="R4171">
        <v>148</v>
      </c>
      <c r="S4171">
        <v>0</v>
      </c>
      <c r="T4171">
        <v>-0.51252235923340705</v>
      </c>
      <c r="U4171">
        <v>27</v>
      </c>
      <c r="V4171">
        <v>3008</v>
      </c>
      <c r="W4171">
        <v>149</v>
      </c>
    </row>
    <row r="4172" spans="1:23">
      <c r="A4172" t="s">
        <v>471</v>
      </c>
      <c r="B4172" t="str">
        <f t="shared" si="65"/>
        <v>pmi_manufacturing_historical_new_low_24_1</v>
      </c>
      <c r="C4172" t="s">
        <v>347</v>
      </c>
      <c r="D4172" t="s">
        <v>339</v>
      </c>
      <c r="E4172">
        <v>24</v>
      </c>
      <c r="F4172">
        <v>1</v>
      </c>
      <c r="G4172">
        <v>1</v>
      </c>
      <c r="H4172" t="s">
        <v>330</v>
      </c>
      <c r="I4172" t="s">
        <v>331</v>
      </c>
      <c r="K4172">
        <v>-0.36085870462706959</v>
      </c>
      <c r="L4172">
        <v>-3.6806444235704783E-2</v>
      </c>
      <c r="M4172">
        <v>-0.15667364026100961</v>
      </c>
      <c r="N4172">
        <v>0.48993288590604028</v>
      </c>
      <c r="O4172">
        <v>-2.1778651253854389E-4</v>
      </c>
      <c r="P4172">
        <v>-3.5436163909358449E-2</v>
      </c>
      <c r="Q4172">
        <v>0.97177969748344817</v>
      </c>
      <c r="R4172">
        <v>148</v>
      </c>
      <c r="S4172">
        <v>0</v>
      </c>
      <c r="T4172">
        <v>-0.72154626629764118</v>
      </c>
      <c r="U4172">
        <v>19</v>
      </c>
      <c r="V4172">
        <v>3008</v>
      </c>
      <c r="W4172">
        <v>149</v>
      </c>
    </row>
    <row r="4173" spans="1:23">
      <c r="A4173" t="s">
        <v>471</v>
      </c>
      <c r="B4173" t="str">
        <f t="shared" si="65"/>
        <v>pmi_manufacturing_historical_new_low_24_-1</v>
      </c>
      <c r="C4173" t="s">
        <v>347</v>
      </c>
      <c r="D4173" t="s">
        <v>339</v>
      </c>
      <c r="E4173">
        <v>24</v>
      </c>
      <c r="F4173">
        <v>-1</v>
      </c>
      <c r="G4173">
        <v>1</v>
      </c>
      <c r="H4173" t="s">
        <v>330</v>
      </c>
      <c r="I4173" t="s">
        <v>331</v>
      </c>
      <c r="K4173">
        <v>-0.19057989539947209</v>
      </c>
      <c r="L4173">
        <v>-1.7557527873751311E-2</v>
      </c>
      <c r="M4173">
        <v>-7.473696150459147E-2</v>
      </c>
      <c r="N4173">
        <v>0.48993288590604028</v>
      </c>
      <c r="O4173">
        <v>1.3533854685767431E-3</v>
      </c>
      <c r="P4173">
        <v>0.2209000096941959</v>
      </c>
      <c r="Q4173">
        <v>0.82547474698766177</v>
      </c>
      <c r="R4173">
        <v>148</v>
      </c>
      <c r="S4173">
        <v>0</v>
      </c>
      <c r="T4173">
        <v>-0.67286666930326033</v>
      </c>
      <c r="U4173">
        <v>19</v>
      </c>
      <c r="V4173">
        <v>3008</v>
      </c>
      <c r="W4173">
        <v>149</v>
      </c>
    </row>
    <row r="4174" spans="1:23">
      <c r="A4174" t="s">
        <v>471</v>
      </c>
      <c r="B4174" t="str">
        <f t="shared" si="65"/>
        <v>pmi_manufacturing_neworder_historical_new_low_24_1</v>
      </c>
      <c r="C4174" t="s">
        <v>424</v>
      </c>
      <c r="D4174" t="s">
        <v>339</v>
      </c>
      <c r="E4174">
        <v>24</v>
      </c>
      <c r="F4174">
        <v>1</v>
      </c>
      <c r="G4174">
        <v>1</v>
      </c>
      <c r="H4174" t="s">
        <v>330</v>
      </c>
      <c r="I4174" t="s">
        <v>331</v>
      </c>
      <c r="K4174">
        <v>-0.18939196121503371</v>
      </c>
      <c r="L4174">
        <v>-1.743681421535059E-2</v>
      </c>
      <c r="M4174">
        <v>-7.4223132864787059E-2</v>
      </c>
      <c r="N4174">
        <v>0.51006711409395977</v>
      </c>
      <c r="O4174">
        <v>1.3335335755910781E-3</v>
      </c>
      <c r="P4174">
        <v>0.21880187537906681</v>
      </c>
      <c r="Q4174">
        <v>0.82710582521554177</v>
      </c>
      <c r="R4174">
        <v>148</v>
      </c>
      <c r="S4174">
        <v>0</v>
      </c>
      <c r="T4174">
        <v>-0.71098245890963896</v>
      </c>
      <c r="U4174">
        <v>11</v>
      </c>
      <c r="V4174">
        <v>3008</v>
      </c>
      <c r="W4174">
        <v>149</v>
      </c>
    </row>
    <row r="4175" spans="1:23">
      <c r="A4175" t="s">
        <v>471</v>
      </c>
      <c r="B4175" t="str">
        <f t="shared" si="65"/>
        <v>pmi_manufacturing_neworder_historical_new_low_24_-1</v>
      </c>
      <c r="C4175" t="s">
        <v>424</v>
      </c>
      <c r="D4175" t="s">
        <v>339</v>
      </c>
      <c r="E4175">
        <v>24</v>
      </c>
      <c r="F4175">
        <v>-1</v>
      </c>
      <c r="G4175">
        <v>1</v>
      </c>
      <c r="H4175" t="s">
        <v>330</v>
      </c>
      <c r="I4175" t="s">
        <v>331</v>
      </c>
      <c r="K4175">
        <v>-0.36179535681546338</v>
      </c>
      <c r="L4175">
        <v>-3.692477822129081E-2</v>
      </c>
      <c r="M4175">
        <v>-0.1571773769034539</v>
      </c>
      <c r="N4175">
        <v>0.48322147651006708</v>
      </c>
      <c r="O4175">
        <v>-2.907165805190437E-4</v>
      </c>
      <c r="P4175">
        <v>-4.7851913215352711E-2</v>
      </c>
      <c r="Q4175">
        <v>0.96189877554016512</v>
      </c>
      <c r="R4175">
        <v>148</v>
      </c>
      <c r="S4175">
        <v>0</v>
      </c>
      <c r="T4175">
        <v>-0.74420784260201955</v>
      </c>
      <c r="U4175">
        <v>11</v>
      </c>
      <c r="V4175">
        <v>3008</v>
      </c>
      <c r="W4175">
        <v>149</v>
      </c>
    </row>
    <row r="4176" spans="1:23">
      <c r="A4176" t="s">
        <v>471</v>
      </c>
      <c r="B4176" t="str">
        <f t="shared" si="65"/>
        <v>pmi_nonmanufacturing_historical_new_low_24_1</v>
      </c>
      <c r="C4176" t="s">
        <v>342</v>
      </c>
      <c r="D4176" t="s">
        <v>339</v>
      </c>
      <c r="E4176">
        <v>24</v>
      </c>
      <c r="F4176">
        <v>1</v>
      </c>
      <c r="G4176">
        <v>-1</v>
      </c>
      <c r="H4176" t="s">
        <v>330</v>
      </c>
      <c r="I4176" t="s">
        <v>331</v>
      </c>
      <c r="K4176">
        <v>-0.67332749150902771</v>
      </c>
      <c r="L4176">
        <v>-8.9470529954554401E-2</v>
      </c>
      <c r="M4176">
        <v>-0.3809067693257262</v>
      </c>
      <c r="N4176">
        <v>0.46979865771812079</v>
      </c>
      <c r="O4176">
        <v>-4.7493762907998144E-3</v>
      </c>
      <c r="P4176">
        <v>-0.78080233739639149</v>
      </c>
      <c r="Q4176">
        <v>0.43616585468015701</v>
      </c>
      <c r="R4176">
        <v>148</v>
      </c>
      <c r="S4176">
        <v>0</v>
      </c>
      <c r="T4176">
        <v>-0.85767907605758587</v>
      </c>
      <c r="U4176">
        <v>17</v>
      </c>
      <c r="V4176">
        <v>3008</v>
      </c>
      <c r="W4176">
        <v>149</v>
      </c>
    </row>
    <row r="4177" spans="1:23">
      <c r="A4177" t="s">
        <v>471</v>
      </c>
      <c r="B4177" t="str">
        <f t="shared" si="65"/>
        <v>pmi_nonmanufacturing_historical_new_low_24_-1</v>
      </c>
      <c r="C4177" t="s">
        <v>342</v>
      </c>
      <c r="D4177" t="s">
        <v>339</v>
      </c>
      <c r="E4177">
        <v>24</v>
      </c>
      <c r="F4177">
        <v>-1</v>
      </c>
      <c r="G4177">
        <v>-1</v>
      </c>
      <c r="H4177" t="s">
        <v>330</v>
      </c>
      <c r="I4177" t="s">
        <v>331</v>
      </c>
      <c r="K4177">
        <v>0.58364662072434714</v>
      </c>
      <c r="L4177">
        <v>3.9265931737405342E-2</v>
      </c>
      <c r="M4177">
        <v>0.16716855494492591</v>
      </c>
      <c r="N4177">
        <v>0.51677852348993292</v>
      </c>
      <c r="O4177">
        <v>5.81621065901712E-3</v>
      </c>
      <c r="P4177">
        <v>0.95597344926381744</v>
      </c>
      <c r="Q4177">
        <v>0.3406445552028825</v>
      </c>
      <c r="R4177">
        <v>148</v>
      </c>
      <c r="S4177">
        <v>0</v>
      </c>
      <c r="T4177">
        <v>-0.66120497620895091</v>
      </c>
      <c r="U4177">
        <v>17</v>
      </c>
      <c r="V4177">
        <v>3008</v>
      </c>
      <c r="W4177">
        <v>149</v>
      </c>
    </row>
    <row r="4178" spans="1:23">
      <c r="A4178" t="s">
        <v>471</v>
      </c>
      <c r="B4178" t="str">
        <f t="shared" si="65"/>
        <v>export_yoy_historical_new_low_24_1</v>
      </c>
      <c r="C4178" t="s">
        <v>438</v>
      </c>
      <c r="D4178" t="s">
        <v>339</v>
      </c>
      <c r="E4178">
        <v>24</v>
      </c>
      <c r="F4178">
        <v>1</v>
      </c>
      <c r="G4178">
        <v>-1</v>
      </c>
      <c r="H4178" t="s">
        <v>330</v>
      </c>
      <c r="I4178" t="s">
        <v>331</v>
      </c>
      <c r="K4178">
        <v>-0.65908730864272969</v>
      </c>
      <c r="L4178">
        <v>-8.6209927093393701E-2</v>
      </c>
      <c r="M4178">
        <v>-0.3670192369535446</v>
      </c>
      <c r="N4178">
        <v>0.47651006711409388</v>
      </c>
      <c r="O4178">
        <v>-4.4359791671896619E-3</v>
      </c>
      <c r="P4178">
        <v>-0.7248403415311272</v>
      </c>
      <c r="Q4178">
        <v>0.46969439360642351</v>
      </c>
      <c r="R4178">
        <v>148</v>
      </c>
      <c r="S4178">
        <v>0</v>
      </c>
      <c r="T4178">
        <v>-0.81401219132772407</v>
      </c>
      <c r="U4178">
        <v>15</v>
      </c>
      <c r="V4178">
        <v>3008</v>
      </c>
      <c r="W4178">
        <v>149</v>
      </c>
    </row>
    <row r="4179" spans="1:23">
      <c r="A4179" t="s">
        <v>471</v>
      </c>
      <c r="B4179" t="str">
        <f t="shared" si="65"/>
        <v>export_yoy_historical_new_low_24_-1</v>
      </c>
      <c r="C4179" t="s">
        <v>438</v>
      </c>
      <c r="D4179" t="s">
        <v>339</v>
      </c>
      <c r="E4179">
        <v>24</v>
      </c>
      <c r="F4179">
        <v>-1</v>
      </c>
      <c r="G4179">
        <v>-1</v>
      </c>
      <c r="H4179" t="s">
        <v>330</v>
      </c>
      <c r="I4179" t="s">
        <v>331</v>
      </c>
      <c r="K4179">
        <v>0.51749649476416559</v>
      </c>
      <c r="L4179">
        <v>3.5557603565540941E-2</v>
      </c>
      <c r="M4179">
        <v>0.15137844293017069</v>
      </c>
      <c r="N4179">
        <v>0.50335570469798663</v>
      </c>
      <c r="O4179">
        <v>5.5622272935504742E-3</v>
      </c>
      <c r="P4179">
        <v>0.90961947301471613</v>
      </c>
      <c r="Q4179">
        <v>0.36450219105028908</v>
      </c>
      <c r="R4179">
        <v>148</v>
      </c>
      <c r="S4179">
        <v>0</v>
      </c>
      <c r="T4179">
        <v>-0.57574969419872568</v>
      </c>
      <c r="U4179">
        <v>15</v>
      </c>
      <c r="V4179">
        <v>3008</v>
      </c>
      <c r="W4179">
        <v>149</v>
      </c>
    </row>
    <row r="4180" spans="1:23">
      <c r="A4180" t="s">
        <v>471</v>
      </c>
      <c r="B4180" t="str">
        <f t="shared" si="65"/>
        <v>trade_balance_yoy_historical_new_low_24_1</v>
      </c>
      <c r="C4180" t="s">
        <v>439</v>
      </c>
      <c r="D4180" t="s">
        <v>339</v>
      </c>
      <c r="E4180">
        <v>24</v>
      </c>
      <c r="F4180">
        <v>1</v>
      </c>
      <c r="G4180">
        <v>1</v>
      </c>
      <c r="H4180" t="s">
        <v>330</v>
      </c>
      <c r="I4180" t="s">
        <v>331</v>
      </c>
      <c r="K4180">
        <v>-0.56256591264681854</v>
      </c>
      <c r="L4180">
        <v>-6.6924294263345452E-2</v>
      </c>
      <c r="M4180">
        <v>-0.28489274871451248</v>
      </c>
      <c r="N4180">
        <v>0.48993288590604028</v>
      </c>
      <c r="O4180">
        <v>-2.727971823373285E-3</v>
      </c>
      <c r="P4180">
        <v>-0.44222684828617059</v>
      </c>
      <c r="Q4180">
        <v>0.6589706179313195</v>
      </c>
      <c r="R4180">
        <v>148</v>
      </c>
      <c r="S4180">
        <v>0</v>
      </c>
      <c r="T4180">
        <v>-0.77489031937631259</v>
      </c>
      <c r="U4180">
        <v>11</v>
      </c>
      <c r="V4180">
        <v>3008</v>
      </c>
      <c r="W4180">
        <v>149</v>
      </c>
    </row>
    <row r="4181" spans="1:23">
      <c r="A4181" t="s">
        <v>471</v>
      </c>
      <c r="B4181" t="str">
        <f t="shared" si="65"/>
        <v>trade_balance_yoy_historical_new_low_24_-1</v>
      </c>
      <c r="C4181" t="s">
        <v>439</v>
      </c>
      <c r="D4181" t="s">
        <v>339</v>
      </c>
      <c r="E4181">
        <v>24</v>
      </c>
      <c r="F4181">
        <v>-1</v>
      </c>
      <c r="G4181">
        <v>1</v>
      </c>
      <c r="H4181" t="s">
        <v>330</v>
      </c>
      <c r="I4181" t="s">
        <v>331</v>
      </c>
      <c r="K4181">
        <v>0.182655465388053</v>
      </c>
      <c r="L4181">
        <v>1.4153784353505561E-2</v>
      </c>
      <c r="M4181">
        <v>6.0251819964146587E-2</v>
      </c>
      <c r="N4181">
        <v>0.49664429530201343</v>
      </c>
      <c r="O4181">
        <v>3.9234713181872036E-3</v>
      </c>
      <c r="P4181">
        <v>0.63714531241299388</v>
      </c>
      <c r="Q4181">
        <v>0.52501455453883961</v>
      </c>
      <c r="R4181">
        <v>148</v>
      </c>
      <c r="S4181">
        <v>0</v>
      </c>
      <c r="T4181">
        <v>-0.59981352681127076</v>
      </c>
      <c r="U4181">
        <v>11</v>
      </c>
      <c r="V4181">
        <v>3008</v>
      </c>
      <c r="W4181">
        <v>149</v>
      </c>
    </row>
    <row r="4182" spans="1:23">
      <c r="A4182" t="s">
        <v>471</v>
      </c>
      <c r="B4182" t="str">
        <f t="shared" si="65"/>
        <v>CPI_historical_new_low_24_1</v>
      </c>
      <c r="C4182" t="s">
        <v>386</v>
      </c>
      <c r="D4182" t="s">
        <v>339</v>
      </c>
      <c r="E4182">
        <v>24</v>
      </c>
      <c r="F4182">
        <v>1</v>
      </c>
      <c r="G4182">
        <v>-1</v>
      </c>
      <c r="H4182" t="s">
        <v>330</v>
      </c>
      <c r="I4182" t="s">
        <v>331</v>
      </c>
      <c r="K4182">
        <v>-0.6534733370639888</v>
      </c>
      <c r="L4182">
        <v>-8.4958683744639663E-2</v>
      </c>
      <c r="M4182">
        <v>-0.36169017370416728</v>
      </c>
      <c r="N4182">
        <v>0.44966442953020141</v>
      </c>
      <c r="O4182">
        <v>-4.4630021475200116E-3</v>
      </c>
      <c r="P4182">
        <v>-0.74990717620426628</v>
      </c>
      <c r="Q4182">
        <v>0.45450104150192527</v>
      </c>
      <c r="R4182">
        <v>148</v>
      </c>
      <c r="S4182">
        <v>0</v>
      </c>
      <c r="T4182">
        <v>-0.77017233418584496</v>
      </c>
      <c r="U4182">
        <v>18</v>
      </c>
      <c r="V4182">
        <v>3008</v>
      </c>
      <c r="W4182">
        <v>149</v>
      </c>
    </row>
    <row r="4183" spans="1:23">
      <c r="A4183" t="s">
        <v>471</v>
      </c>
      <c r="B4183" t="str">
        <f t="shared" si="65"/>
        <v>CPI_historical_new_low_24_-1</v>
      </c>
      <c r="C4183" t="s">
        <v>386</v>
      </c>
      <c r="D4183" t="s">
        <v>339</v>
      </c>
      <c r="E4183">
        <v>24</v>
      </c>
      <c r="F4183">
        <v>-1</v>
      </c>
      <c r="G4183">
        <v>-1</v>
      </c>
      <c r="H4183" t="s">
        <v>330</v>
      </c>
      <c r="I4183" t="s">
        <v>331</v>
      </c>
      <c r="K4183">
        <v>0.49291200213013048</v>
      </c>
      <c r="L4183">
        <v>3.414156415759817E-2</v>
      </c>
      <c r="M4183">
        <v>0.14534910060294781</v>
      </c>
      <c r="N4183">
        <v>0.53020134228187921</v>
      </c>
      <c r="O4183">
        <v>5.3420226801614186E-3</v>
      </c>
      <c r="P4183">
        <v>0.88989809239107176</v>
      </c>
      <c r="Q4183">
        <v>0.37496484866827429</v>
      </c>
      <c r="R4183">
        <v>148</v>
      </c>
      <c r="S4183">
        <v>0</v>
      </c>
      <c r="T4183">
        <v>-0.60514973958084561</v>
      </c>
      <c r="U4183">
        <v>18</v>
      </c>
      <c r="V4183">
        <v>3008</v>
      </c>
      <c r="W4183">
        <v>149</v>
      </c>
    </row>
    <row r="4184" spans="1:23">
      <c r="A4184" t="s">
        <v>471</v>
      </c>
      <c r="B4184" t="str">
        <f t="shared" si="65"/>
        <v>core_CPI_historical_new_low_24_1</v>
      </c>
      <c r="C4184" t="s">
        <v>440</v>
      </c>
      <c r="D4184" t="s">
        <v>339</v>
      </c>
      <c r="E4184">
        <v>24</v>
      </c>
      <c r="F4184">
        <v>1</v>
      </c>
      <c r="G4184">
        <v>-1</v>
      </c>
      <c r="H4184" t="s">
        <v>330</v>
      </c>
      <c r="I4184" t="s">
        <v>331</v>
      </c>
      <c r="K4184">
        <v>-0.64732966933797509</v>
      </c>
      <c r="L4184">
        <v>-8.3610489419782663E-2</v>
      </c>
      <c r="M4184">
        <v>-0.3559482127407374</v>
      </c>
      <c r="N4184">
        <v>0.48322147651006708</v>
      </c>
      <c r="O4184">
        <v>-4.236525840484554E-3</v>
      </c>
      <c r="P4184">
        <v>-0.70195796563081159</v>
      </c>
      <c r="Q4184">
        <v>0.48380782364888569</v>
      </c>
      <c r="R4184">
        <v>148</v>
      </c>
      <c r="S4184">
        <v>0</v>
      </c>
      <c r="T4184">
        <v>-0.79993030366359519</v>
      </c>
      <c r="U4184">
        <v>23</v>
      </c>
      <c r="V4184">
        <v>3008</v>
      </c>
      <c r="W4184">
        <v>149</v>
      </c>
    </row>
    <row r="4185" spans="1:23">
      <c r="A4185" t="s">
        <v>471</v>
      </c>
      <c r="B4185" t="str">
        <f t="shared" si="65"/>
        <v>core_CPI_historical_new_low_24_-1</v>
      </c>
      <c r="C4185" t="s">
        <v>440</v>
      </c>
      <c r="D4185" t="s">
        <v>339</v>
      </c>
      <c r="E4185">
        <v>24</v>
      </c>
      <c r="F4185">
        <v>-1</v>
      </c>
      <c r="G4185">
        <v>-1</v>
      </c>
      <c r="H4185" t="s">
        <v>330</v>
      </c>
      <c r="I4185" t="s">
        <v>331</v>
      </c>
      <c r="K4185">
        <v>0.46690483768268543</v>
      </c>
      <c r="L4185">
        <v>3.2620132744647153E-2</v>
      </c>
      <c r="M4185">
        <v>0.13887106785761161</v>
      </c>
      <c r="N4185">
        <v>0.49664429530201343</v>
      </c>
      <c r="O4185">
        <v>5.3074569068805753E-3</v>
      </c>
      <c r="P4185">
        <v>0.86481085813962266</v>
      </c>
      <c r="Q4185">
        <v>0.38854217276142577</v>
      </c>
      <c r="R4185">
        <v>148</v>
      </c>
      <c r="S4185">
        <v>0</v>
      </c>
      <c r="T4185">
        <v>-0.63056188112564859</v>
      </c>
      <c r="U4185">
        <v>23</v>
      </c>
      <c r="V4185">
        <v>3008</v>
      </c>
      <c r="W4185">
        <v>149</v>
      </c>
    </row>
    <row r="4186" spans="1:23">
      <c r="A4186" t="s">
        <v>471</v>
      </c>
      <c r="B4186" t="str">
        <f t="shared" si="65"/>
        <v>PPI_historical_new_low_24_1</v>
      </c>
      <c r="C4186" t="s">
        <v>421</v>
      </c>
      <c r="D4186" t="s">
        <v>339</v>
      </c>
      <c r="E4186">
        <v>24</v>
      </c>
      <c r="F4186">
        <v>1</v>
      </c>
      <c r="G4186">
        <v>1</v>
      </c>
      <c r="H4186" t="s">
        <v>330</v>
      </c>
      <c r="I4186" t="s">
        <v>331</v>
      </c>
      <c r="K4186">
        <v>-0.11400185536332121</v>
      </c>
      <c r="L4186">
        <v>-1.008911449050132E-2</v>
      </c>
      <c r="M4186">
        <v>-4.2946562138255442E-2</v>
      </c>
      <c r="N4186">
        <v>0.51677852348993292</v>
      </c>
      <c r="O4186">
        <v>1.8848628127628669E-3</v>
      </c>
      <c r="P4186">
        <v>0.31237111228764619</v>
      </c>
      <c r="Q4186">
        <v>0.75519818180619103</v>
      </c>
      <c r="R4186">
        <v>148</v>
      </c>
      <c r="S4186">
        <v>0</v>
      </c>
      <c r="T4186">
        <v>-0.61861974535905606</v>
      </c>
      <c r="U4186">
        <v>13</v>
      </c>
      <c r="V4186">
        <v>3008</v>
      </c>
      <c r="W4186">
        <v>149</v>
      </c>
    </row>
    <row r="4187" spans="1:23">
      <c r="A4187" t="s">
        <v>471</v>
      </c>
      <c r="B4187" t="str">
        <f t="shared" si="65"/>
        <v>PPI_historical_new_low_24_-1</v>
      </c>
      <c r="C4187" t="s">
        <v>421</v>
      </c>
      <c r="D4187" t="s">
        <v>339</v>
      </c>
      <c r="E4187">
        <v>24</v>
      </c>
      <c r="F4187">
        <v>-1</v>
      </c>
      <c r="G4187">
        <v>1</v>
      </c>
      <c r="H4187" t="s">
        <v>330</v>
      </c>
      <c r="I4187" t="s">
        <v>331</v>
      </c>
      <c r="K4187">
        <v>-0.41610056715477928</v>
      </c>
      <c r="L4187">
        <v>-4.4073287895907247E-2</v>
      </c>
      <c r="M4187">
        <v>-0.18760776270710669</v>
      </c>
      <c r="N4187">
        <v>0.46979865771812079</v>
      </c>
      <c r="O4187">
        <v>-9.1714258846551581E-4</v>
      </c>
      <c r="P4187">
        <v>-0.1515541168081016</v>
      </c>
      <c r="Q4187">
        <v>0.87974501296315766</v>
      </c>
      <c r="R4187">
        <v>148</v>
      </c>
      <c r="S4187">
        <v>0</v>
      </c>
      <c r="T4187">
        <v>-0.76401257496208996</v>
      </c>
      <c r="U4187">
        <v>13</v>
      </c>
      <c r="V4187">
        <v>3008</v>
      </c>
      <c r="W4187">
        <v>149</v>
      </c>
    </row>
    <row r="4188" spans="1:23">
      <c r="A4188" t="s">
        <v>471</v>
      </c>
      <c r="B4188" t="str">
        <f t="shared" si="65"/>
        <v>CPI_PPI_historical_new_low_24_1</v>
      </c>
      <c r="C4188" t="s">
        <v>345</v>
      </c>
      <c r="D4188" t="s">
        <v>339</v>
      </c>
      <c r="E4188">
        <v>24</v>
      </c>
      <c r="F4188">
        <v>1</v>
      </c>
      <c r="G4188">
        <v>-1</v>
      </c>
      <c r="H4188" t="s">
        <v>330</v>
      </c>
      <c r="I4188" t="s">
        <v>331</v>
      </c>
      <c r="K4188">
        <v>-0.66537137989978623</v>
      </c>
      <c r="L4188">
        <v>-8.7633115636019943E-2</v>
      </c>
      <c r="M4188">
        <v>-0.37308074557714499</v>
      </c>
      <c r="N4188">
        <v>0.46979865771812079</v>
      </c>
      <c r="O4188">
        <v>-4.5720142531482577E-3</v>
      </c>
      <c r="P4188">
        <v>-0.7506274543032907</v>
      </c>
      <c r="Q4188">
        <v>0.45406864537897912</v>
      </c>
      <c r="R4188">
        <v>148</v>
      </c>
      <c r="S4188">
        <v>0</v>
      </c>
      <c r="T4188">
        <v>-0.83888383149103296</v>
      </c>
      <c r="U4188">
        <v>7</v>
      </c>
      <c r="V4188">
        <v>3008</v>
      </c>
      <c r="W4188">
        <v>149</v>
      </c>
    </row>
    <row r="4189" spans="1:23">
      <c r="A4189" t="s">
        <v>471</v>
      </c>
      <c r="B4189" t="str">
        <f t="shared" si="65"/>
        <v>CPI_PPI_historical_new_low_24_-1</v>
      </c>
      <c r="C4189" t="s">
        <v>345</v>
      </c>
      <c r="D4189" t="s">
        <v>339</v>
      </c>
      <c r="E4189">
        <v>24</v>
      </c>
      <c r="F4189">
        <v>-1</v>
      </c>
      <c r="G4189">
        <v>-1</v>
      </c>
      <c r="H4189" t="s">
        <v>330</v>
      </c>
      <c r="I4189" t="s">
        <v>331</v>
      </c>
      <c r="K4189">
        <v>0.54599392604358377</v>
      </c>
      <c r="L4189">
        <v>3.7172955615118568E-2</v>
      </c>
      <c r="M4189">
        <v>0.15825654372254419</v>
      </c>
      <c r="N4189">
        <v>0.51677852348993292</v>
      </c>
      <c r="O4189">
        <v>5.6765593759885253E-3</v>
      </c>
      <c r="P4189">
        <v>0.927772954513574</v>
      </c>
      <c r="Q4189">
        <v>0.35503593055320909</v>
      </c>
      <c r="R4189">
        <v>148</v>
      </c>
      <c r="S4189">
        <v>0</v>
      </c>
      <c r="T4189">
        <v>-0.6393877561240735</v>
      </c>
      <c r="U4189">
        <v>7</v>
      </c>
      <c r="V4189">
        <v>3008</v>
      </c>
      <c r="W4189">
        <v>149</v>
      </c>
    </row>
    <row r="4190" spans="1:23">
      <c r="A4190" t="s">
        <v>471</v>
      </c>
      <c r="B4190" t="str">
        <f t="shared" si="65"/>
        <v>core_CPI_PPI_historical_new_low_24_1</v>
      </c>
      <c r="C4190" t="s">
        <v>420</v>
      </c>
      <c r="D4190" t="s">
        <v>339</v>
      </c>
      <c r="E4190">
        <v>24</v>
      </c>
      <c r="F4190">
        <v>1</v>
      </c>
      <c r="G4190">
        <v>-1</v>
      </c>
      <c r="H4190" t="s">
        <v>330</v>
      </c>
      <c r="I4190" t="s">
        <v>331</v>
      </c>
      <c r="K4190">
        <v>-0.35717007886476748</v>
      </c>
      <c r="L4190">
        <v>-3.6341973363493103E-2</v>
      </c>
      <c r="M4190">
        <v>-0.15469647961831809</v>
      </c>
      <c r="N4190">
        <v>0.48993288590604028</v>
      </c>
      <c r="O4190">
        <v>-1.2977220816550131E-4</v>
      </c>
      <c r="P4190">
        <v>-2.090583249717529E-2</v>
      </c>
      <c r="Q4190">
        <v>0.98334893254736677</v>
      </c>
      <c r="R4190">
        <v>148</v>
      </c>
      <c r="S4190">
        <v>0</v>
      </c>
      <c r="T4190">
        <v>-0.80203686246650741</v>
      </c>
      <c r="U4190">
        <v>9</v>
      </c>
      <c r="V4190">
        <v>3008</v>
      </c>
      <c r="W4190">
        <v>149</v>
      </c>
    </row>
    <row r="4191" spans="1:23">
      <c r="A4191" t="s">
        <v>471</v>
      </c>
      <c r="B4191" t="str">
        <f t="shared" si="65"/>
        <v>core_CPI_PPI_historical_new_low_24_-1</v>
      </c>
      <c r="C4191" t="s">
        <v>420</v>
      </c>
      <c r="D4191" t="s">
        <v>339</v>
      </c>
      <c r="E4191">
        <v>24</v>
      </c>
      <c r="F4191">
        <v>-1</v>
      </c>
      <c r="G4191">
        <v>-1</v>
      </c>
      <c r="H4191" t="s">
        <v>330</v>
      </c>
      <c r="I4191" t="s">
        <v>331</v>
      </c>
      <c r="K4191">
        <v>-0.19522443317251209</v>
      </c>
      <c r="L4191">
        <v>-1.80310526089924E-2</v>
      </c>
      <c r="M4191">
        <v>-7.6752583975690583E-2</v>
      </c>
      <c r="N4191">
        <v>0.49664429530201343</v>
      </c>
      <c r="O4191">
        <v>1.3604620558422601E-3</v>
      </c>
      <c r="P4191">
        <v>0.22048666628249469</v>
      </c>
      <c r="Q4191">
        <v>0.82579601796392432</v>
      </c>
      <c r="R4191">
        <v>148</v>
      </c>
      <c r="S4191">
        <v>0</v>
      </c>
      <c r="T4191">
        <v>-0.77431073395368966</v>
      </c>
      <c r="U4191">
        <v>9</v>
      </c>
      <c r="V4191">
        <v>3008</v>
      </c>
      <c r="W4191">
        <v>149</v>
      </c>
    </row>
    <row r="4192" spans="1:23">
      <c r="A4192" t="s">
        <v>471</v>
      </c>
      <c r="B4192" t="str">
        <f t="shared" si="65"/>
        <v>tot_retail_sales_yoy_historical_new_low_24_1</v>
      </c>
      <c r="C4192" t="s">
        <v>441</v>
      </c>
      <c r="D4192" t="s">
        <v>339</v>
      </c>
      <c r="E4192">
        <v>24</v>
      </c>
      <c r="F4192">
        <v>1</v>
      </c>
      <c r="G4192">
        <v>1</v>
      </c>
      <c r="H4192" t="s">
        <v>330</v>
      </c>
      <c r="I4192" t="s">
        <v>331</v>
      </c>
      <c r="K4192">
        <v>-0.58713902894936321</v>
      </c>
      <c r="L4192">
        <v>-7.1432770409172508E-2</v>
      </c>
      <c r="M4192">
        <v>-0.30408970096091609</v>
      </c>
      <c r="N4192">
        <v>0.50335570469798663</v>
      </c>
      <c r="O4192">
        <v>-3.0637340206835441E-3</v>
      </c>
      <c r="P4192">
        <v>-0.49546212844479981</v>
      </c>
      <c r="Q4192">
        <v>0.62100881063981084</v>
      </c>
      <c r="R4192">
        <v>148</v>
      </c>
      <c r="S4192">
        <v>0</v>
      </c>
      <c r="T4192">
        <v>-0.85279684267122413</v>
      </c>
      <c r="U4192">
        <v>25</v>
      </c>
      <c r="V4192">
        <v>3008</v>
      </c>
      <c r="W4192">
        <v>149</v>
      </c>
    </row>
    <row r="4193" spans="1:23">
      <c r="A4193" t="s">
        <v>471</v>
      </c>
      <c r="B4193" t="str">
        <f t="shared" si="65"/>
        <v>tot_retail_sales_yoy_historical_new_low_24_-1</v>
      </c>
      <c r="C4193" t="s">
        <v>441</v>
      </c>
      <c r="D4193" t="s">
        <v>339</v>
      </c>
      <c r="E4193">
        <v>24</v>
      </c>
      <c r="F4193">
        <v>-1</v>
      </c>
      <c r="G4193">
        <v>1</v>
      </c>
      <c r="H4193" t="s">
        <v>330</v>
      </c>
      <c r="I4193" t="s">
        <v>331</v>
      </c>
      <c r="K4193">
        <v>0.25304606254927681</v>
      </c>
      <c r="L4193">
        <v>1.9077809237489699E-2</v>
      </c>
      <c r="M4193">
        <v>8.1214340040110022E-2</v>
      </c>
      <c r="N4193">
        <v>0.48993288590604028</v>
      </c>
      <c r="O4193">
        <v>4.3878436988347052E-3</v>
      </c>
      <c r="P4193">
        <v>0.69828943016078582</v>
      </c>
      <c r="Q4193">
        <v>0.48609193452078558</v>
      </c>
      <c r="R4193">
        <v>148</v>
      </c>
      <c r="S4193">
        <v>0</v>
      </c>
      <c r="T4193">
        <v>-0.72273557425713519</v>
      </c>
      <c r="U4193">
        <v>25</v>
      </c>
      <c r="V4193">
        <v>3008</v>
      </c>
      <c r="W4193">
        <v>149</v>
      </c>
    </row>
    <row r="4194" spans="1:23">
      <c r="A4194" t="s">
        <v>471</v>
      </c>
      <c r="B4194" t="str">
        <f t="shared" si="65"/>
        <v>consumer_confidence_historical_new_low_24_1</v>
      </c>
      <c r="C4194" t="s">
        <v>442</v>
      </c>
      <c r="D4194" t="s">
        <v>339</v>
      </c>
      <c r="E4194">
        <v>24</v>
      </c>
      <c r="F4194">
        <v>1</v>
      </c>
      <c r="G4194">
        <v>-1</v>
      </c>
      <c r="H4194" t="s">
        <v>330</v>
      </c>
      <c r="I4194" t="s">
        <v>331</v>
      </c>
      <c r="K4194">
        <v>-0.44385154073110039</v>
      </c>
      <c r="L4194">
        <v>-4.7964928317629767E-2</v>
      </c>
      <c r="M4194">
        <v>-0.2041745317574935</v>
      </c>
      <c r="N4194">
        <v>0.51006711409395977</v>
      </c>
      <c r="O4194">
        <v>-1.1257965136168831E-3</v>
      </c>
      <c r="P4194">
        <v>-0.18243221591327571</v>
      </c>
      <c r="Q4194">
        <v>0.85549319606193475</v>
      </c>
      <c r="R4194">
        <v>148</v>
      </c>
      <c r="S4194">
        <v>0</v>
      </c>
      <c r="T4194">
        <v>-0.81370052598029352</v>
      </c>
      <c r="U4194">
        <v>11</v>
      </c>
      <c r="V4194">
        <v>3008</v>
      </c>
      <c r="W4194">
        <v>149</v>
      </c>
    </row>
    <row r="4195" spans="1:23">
      <c r="A4195" t="s">
        <v>471</v>
      </c>
      <c r="B4195" t="str">
        <f t="shared" si="65"/>
        <v>consumer_confidence_historical_new_low_24_-1</v>
      </c>
      <c r="C4195" t="s">
        <v>442</v>
      </c>
      <c r="D4195" t="s">
        <v>339</v>
      </c>
      <c r="E4195">
        <v>24</v>
      </c>
      <c r="F4195">
        <v>-1</v>
      </c>
      <c r="G4195">
        <v>-1</v>
      </c>
      <c r="H4195" t="s">
        <v>330</v>
      </c>
      <c r="I4195" t="s">
        <v>331</v>
      </c>
      <c r="K4195">
        <v>-6.9791877450579687E-2</v>
      </c>
      <c r="L4195">
        <v>-6.0426488396673186E-3</v>
      </c>
      <c r="M4195">
        <v>-2.5722023167510152E-2</v>
      </c>
      <c r="N4195">
        <v>0.48322147651006708</v>
      </c>
      <c r="O4195">
        <v>2.3080125911169192E-3</v>
      </c>
      <c r="P4195">
        <v>0.3752916581399664</v>
      </c>
      <c r="Q4195">
        <v>0.70798086795706561</v>
      </c>
      <c r="R4195">
        <v>148</v>
      </c>
      <c r="S4195">
        <v>0</v>
      </c>
      <c r="T4195">
        <v>-0.73950358784662817</v>
      </c>
      <c r="U4195">
        <v>11</v>
      </c>
      <c r="V4195">
        <v>3008</v>
      </c>
      <c r="W4195">
        <v>149</v>
      </c>
    </row>
    <row r="4196" spans="1:23">
      <c r="A4196" t="s">
        <v>471</v>
      </c>
      <c r="B4196" t="str">
        <f t="shared" si="65"/>
        <v>M1_historical_new_low_24_1</v>
      </c>
      <c r="C4196" t="s">
        <v>343</v>
      </c>
      <c r="D4196" t="s">
        <v>339</v>
      </c>
      <c r="E4196">
        <v>24</v>
      </c>
      <c r="F4196">
        <v>1</v>
      </c>
      <c r="G4196">
        <v>-1</v>
      </c>
      <c r="H4196" t="s">
        <v>330</v>
      </c>
      <c r="I4196" t="s">
        <v>331</v>
      </c>
      <c r="K4196">
        <v>-0.80211833336474447</v>
      </c>
      <c r="L4196">
        <v>-0.1269175610160013</v>
      </c>
      <c r="M4196">
        <v>-0.5404746338426204</v>
      </c>
      <c r="N4196">
        <v>0.44966442953020141</v>
      </c>
      <c r="O4196">
        <v>-8.0602105776496954E-3</v>
      </c>
      <c r="P4196">
        <v>-1.317322253181701</v>
      </c>
      <c r="Q4196">
        <v>0.18976641663789809</v>
      </c>
      <c r="R4196">
        <v>148</v>
      </c>
      <c r="S4196">
        <v>0</v>
      </c>
      <c r="T4196">
        <v>-0.91818327736539085</v>
      </c>
      <c r="U4196">
        <v>21</v>
      </c>
      <c r="V4196">
        <v>3008</v>
      </c>
      <c r="W4196">
        <v>149</v>
      </c>
    </row>
    <row r="4197" spans="1:23">
      <c r="A4197" t="s">
        <v>471</v>
      </c>
      <c r="B4197" t="str">
        <f t="shared" si="65"/>
        <v>M1_historical_new_low_24_-1</v>
      </c>
      <c r="C4197" t="s">
        <v>343</v>
      </c>
      <c r="D4197" t="s">
        <v>339</v>
      </c>
      <c r="E4197">
        <v>24</v>
      </c>
      <c r="F4197">
        <v>-1</v>
      </c>
      <c r="G4197">
        <v>-1</v>
      </c>
      <c r="H4197" t="s">
        <v>330</v>
      </c>
      <c r="I4197" t="s">
        <v>331</v>
      </c>
      <c r="K4197">
        <v>1.6143594955102489</v>
      </c>
      <c r="L4197">
        <v>8.384067278037266E-2</v>
      </c>
      <c r="M4197">
        <v>0.35703299495629198</v>
      </c>
      <c r="N4197">
        <v>0.53691275167785235</v>
      </c>
      <c r="O4197">
        <v>9.25906765651382E-3</v>
      </c>
      <c r="P4197">
        <v>1.5076137071068041</v>
      </c>
      <c r="Q4197">
        <v>0.1337850513251625</v>
      </c>
      <c r="R4197">
        <v>148</v>
      </c>
      <c r="S4197">
        <v>0</v>
      </c>
      <c r="T4197">
        <v>-0.67832415088798725</v>
      </c>
      <c r="U4197">
        <v>21</v>
      </c>
      <c r="V4197">
        <v>3008</v>
      </c>
      <c r="W4197">
        <v>149</v>
      </c>
    </row>
    <row r="4198" spans="1:23">
      <c r="A4198" t="s">
        <v>471</v>
      </c>
      <c r="B4198" t="str">
        <f t="shared" si="65"/>
        <v>M2_historical_new_low_24_1</v>
      </c>
      <c r="C4198" t="s">
        <v>341</v>
      </c>
      <c r="D4198" t="s">
        <v>339</v>
      </c>
      <c r="E4198">
        <v>24</v>
      </c>
      <c r="F4198">
        <v>1</v>
      </c>
      <c r="G4198">
        <v>-1</v>
      </c>
      <c r="H4198" t="s">
        <v>330</v>
      </c>
      <c r="I4198" t="s">
        <v>331</v>
      </c>
      <c r="K4198">
        <v>-0.68502203433064712</v>
      </c>
      <c r="L4198">
        <v>-9.2247150357011365E-2</v>
      </c>
      <c r="M4198">
        <v>-0.39273362114953808</v>
      </c>
      <c r="N4198">
        <v>0.48993288590604028</v>
      </c>
      <c r="O4198">
        <v>-4.9065179990660504E-3</v>
      </c>
      <c r="P4198">
        <v>-0.79811311561950804</v>
      </c>
      <c r="Q4198">
        <v>0.42608361303734099</v>
      </c>
      <c r="R4198">
        <v>148</v>
      </c>
      <c r="S4198">
        <v>0</v>
      </c>
      <c r="T4198">
        <v>-0.83616944415180816</v>
      </c>
      <c r="U4198">
        <v>19</v>
      </c>
      <c r="V4198">
        <v>3008</v>
      </c>
      <c r="W4198">
        <v>149</v>
      </c>
    </row>
    <row r="4199" spans="1:23">
      <c r="A4199" t="s">
        <v>471</v>
      </c>
      <c r="B4199" t="str">
        <f t="shared" si="65"/>
        <v>M2_historical_new_low_24_-1</v>
      </c>
      <c r="C4199" t="s">
        <v>341</v>
      </c>
      <c r="D4199" t="s">
        <v>339</v>
      </c>
      <c r="E4199">
        <v>24</v>
      </c>
      <c r="F4199">
        <v>-1</v>
      </c>
      <c r="G4199">
        <v>-1</v>
      </c>
      <c r="H4199" t="s">
        <v>330</v>
      </c>
      <c r="I4199" t="s">
        <v>331</v>
      </c>
      <c r="K4199">
        <v>0.64244445815724505</v>
      </c>
      <c r="L4199">
        <v>4.2444822325052638E-2</v>
      </c>
      <c r="M4199">
        <v>0.1807048641204958</v>
      </c>
      <c r="N4199">
        <v>0.48993288590604028</v>
      </c>
      <c r="O4199">
        <v>6.1529512860422492E-3</v>
      </c>
      <c r="P4199">
        <v>0.99026167901621276</v>
      </c>
      <c r="Q4199">
        <v>0.32366245132077681</v>
      </c>
      <c r="R4199">
        <v>148</v>
      </c>
      <c r="S4199">
        <v>0</v>
      </c>
      <c r="T4199">
        <v>-0.64591515998129245</v>
      </c>
      <c r="U4199">
        <v>19</v>
      </c>
      <c r="V4199">
        <v>3008</v>
      </c>
      <c r="W4199">
        <v>149</v>
      </c>
    </row>
    <row r="4200" spans="1:23">
      <c r="A4200" t="s">
        <v>471</v>
      </c>
      <c r="B4200" t="str">
        <f t="shared" si="65"/>
        <v>M2_M1_historical_new_low_24_1</v>
      </c>
      <c r="C4200" t="s">
        <v>334</v>
      </c>
      <c r="D4200" t="s">
        <v>339</v>
      </c>
      <c r="E4200">
        <v>24</v>
      </c>
      <c r="F4200">
        <v>1</v>
      </c>
      <c r="G4200">
        <v>1</v>
      </c>
      <c r="H4200" t="s">
        <v>330</v>
      </c>
      <c r="I4200" t="s">
        <v>331</v>
      </c>
      <c r="K4200">
        <v>-8.5288853793600738E-2</v>
      </c>
      <c r="L4200">
        <v>-7.4406086450858888E-3</v>
      </c>
      <c r="M4200">
        <v>-3.1672721987864833E-2</v>
      </c>
      <c r="N4200">
        <v>0.50335570469798663</v>
      </c>
      <c r="O4200">
        <v>2.0878234324886091E-3</v>
      </c>
      <c r="P4200">
        <v>0.34388752839590903</v>
      </c>
      <c r="Q4200">
        <v>0.73141895216558939</v>
      </c>
      <c r="R4200">
        <v>148</v>
      </c>
      <c r="S4200">
        <v>0</v>
      </c>
      <c r="T4200">
        <v>-0.64392351741602494</v>
      </c>
      <c r="U4200">
        <v>17</v>
      </c>
      <c r="V4200">
        <v>3008</v>
      </c>
      <c r="W4200">
        <v>149</v>
      </c>
    </row>
    <row r="4201" spans="1:23">
      <c r="A4201" t="s">
        <v>471</v>
      </c>
      <c r="B4201" t="str">
        <f t="shared" si="65"/>
        <v>M2_M1_historical_new_low_24_-1</v>
      </c>
      <c r="C4201" t="s">
        <v>334</v>
      </c>
      <c r="D4201" t="s">
        <v>339</v>
      </c>
      <c r="E4201">
        <v>24</v>
      </c>
      <c r="F4201">
        <v>-1</v>
      </c>
      <c r="G4201">
        <v>1</v>
      </c>
      <c r="H4201" t="s">
        <v>330</v>
      </c>
      <c r="I4201" t="s">
        <v>331</v>
      </c>
      <c r="K4201">
        <v>-0.43442930995120937</v>
      </c>
      <c r="L4201">
        <v>-4.6624044562811218E-2</v>
      </c>
      <c r="M4201">
        <v>-0.1984663448685782</v>
      </c>
      <c r="N4201">
        <v>0.47651006711409388</v>
      </c>
      <c r="O4201">
        <v>-1.178157411197107E-3</v>
      </c>
      <c r="P4201">
        <v>-0.1982689491537043</v>
      </c>
      <c r="Q4201">
        <v>0.84310672761885097</v>
      </c>
      <c r="R4201">
        <v>148</v>
      </c>
      <c r="S4201">
        <v>0</v>
      </c>
      <c r="T4201">
        <v>-0.72909508746225804</v>
      </c>
      <c r="U4201">
        <v>17</v>
      </c>
      <c r="V4201">
        <v>3008</v>
      </c>
      <c r="W4201">
        <v>149</v>
      </c>
    </row>
    <row r="4202" spans="1:23">
      <c r="A4202" t="s">
        <v>471</v>
      </c>
      <c r="B4202" t="str">
        <f t="shared" si="65"/>
        <v>TSF_newadded_MA12_yoy_historical_new_low_24_1</v>
      </c>
      <c r="C4202" t="s">
        <v>332</v>
      </c>
      <c r="D4202" t="s">
        <v>339</v>
      </c>
      <c r="E4202">
        <v>24</v>
      </c>
      <c r="F4202">
        <v>1</v>
      </c>
      <c r="G4202">
        <v>-1</v>
      </c>
      <c r="H4202" t="s">
        <v>330</v>
      </c>
      <c r="I4202" t="s">
        <v>331</v>
      </c>
      <c r="K4202">
        <v>-0.72814648934665338</v>
      </c>
      <c r="L4202">
        <v>-0.1033756945576239</v>
      </c>
      <c r="M4202">
        <v>-0.44014182411830022</v>
      </c>
      <c r="N4202">
        <v>0.47651006711409388</v>
      </c>
      <c r="O4202">
        <v>-5.9728150789860202E-3</v>
      </c>
      <c r="P4202">
        <v>-0.98463860758879818</v>
      </c>
      <c r="Q4202">
        <v>0.32640855823532078</v>
      </c>
      <c r="R4202">
        <v>148</v>
      </c>
      <c r="S4202">
        <v>0</v>
      </c>
      <c r="T4202">
        <v>-0.84178433535650465</v>
      </c>
      <c r="U4202">
        <v>13</v>
      </c>
      <c r="V4202">
        <v>3008</v>
      </c>
      <c r="W4202">
        <v>149</v>
      </c>
    </row>
    <row r="4203" spans="1:23">
      <c r="A4203" t="s">
        <v>471</v>
      </c>
      <c r="B4203" t="str">
        <f t="shared" si="65"/>
        <v>TSF_newadded_MA12_yoy_historical_new_low_24_-1</v>
      </c>
      <c r="C4203" t="s">
        <v>332</v>
      </c>
      <c r="D4203" t="s">
        <v>339</v>
      </c>
      <c r="E4203">
        <v>24</v>
      </c>
      <c r="F4203">
        <v>-1</v>
      </c>
      <c r="G4203">
        <v>-1</v>
      </c>
      <c r="H4203" t="s">
        <v>330</v>
      </c>
      <c r="I4203" t="s">
        <v>331</v>
      </c>
      <c r="K4203">
        <v>0.90298743213565036</v>
      </c>
      <c r="L4203">
        <v>5.53832327735857E-2</v>
      </c>
      <c r="M4203">
        <v>0.23580472375879871</v>
      </c>
      <c r="N4203">
        <v>0.51006711409395977</v>
      </c>
      <c r="O4203">
        <v>7.0642711118220616E-3</v>
      </c>
      <c r="P4203">
        <v>1.1556373767692809</v>
      </c>
      <c r="Q4203">
        <v>0.24969173890717389</v>
      </c>
      <c r="R4203">
        <v>148</v>
      </c>
      <c r="S4203">
        <v>0</v>
      </c>
      <c r="T4203">
        <v>-0.56027374995220514</v>
      </c>
      <c r="U4203">
        <v>13</v>
      </c>
      <c r="V4203">
        <v>3008</v>
      </c>
      <c r="W4203">
        <v>149</v>
      </c>
    </row>
    <row r="4204" spans="1:23">
      <c r="A4204" t="s">
        <v>471</v>
      </c>
      <c r="B4204" t="str">
        <f t="shared" si="65"/>
        <v>TSF_yoy_historical_new_low_24_1</v>
      </c>
      <c r="C4204" t="s">
        <v>391</v>
      </c>
      <c r="D4204" t="s">
        <v>339</v>
      </c>
      <c r="E4204">
        <v>24</v>
      </c>
      <c r="F4204">
        <v>1</v>
      </c>
      <c r="G4204">
        <v>-1</v>
      </c>
      <c r="H4204" t="s">
        <v>330</v>
      </c>
      <c r="I4204" t="s">
        <v>331</v>
      </c>
      <c r="K4204">
        <v>-0.41011746469490051</v>
      </c>
      <c r="L4204">
        <v>-4.3256507053014648E-2</v>
      </c>
      <c r="M4204">
        <v>-0.18413073769863611</v>
      </c>
      <c r="N4204">
        <v>0.46308724832214759</v>
      </c>
      <c r="O4204">
        <v>-6.9036214147488804E-4</v>
      </c>
      <c r="P4204">
        <v>-0.1112979354081373</v>
      </c>
      <c r="Q4204">
        <v>0.91153088829839923</v>
      </c>
      <c r="R4204">
        <v>148</v>
      </c>
      <c r="S4204">
        <v>0</v>
      </c>
      <c r="T4204">
        <v>-0.69402733735769029</v>
      </c>
      <c r="U4204">
        <v>35</v>
      </c>
      <c r="V4204">
        <v>3008</v>
      </c>
      <c r="W4204">
        <v>149</v>
      </c>
    </row>
    <row r="4205" spans="1:23">
      <c r="A4205" t="s">
        <v>471</v>
      </c>
      <c r="B4205" t="str">
        <f t="shared" si="65"/>
        <v>TSF_yoy_historical_new_low_24_-1</v>
      </c>
      <c r="C4205" t="s">
        <v>391</v>
      </c>
      <c r="D4205" t="s">
        <v>339</v>
      </c>
      <c r="E4205">
        <v>24</v>
      </c>
      <c r="F4205">
        <v>-1</v>
      </c>
      <c r="G4205">
        <v>-1</v>
      </c>
      <c r="H4205" t="s">
        <v>330</v>
      </c>
      <c r="I4205" t="s">
        <v>331</v>
      </c>
      <c r="K4205">
        <v>-0.12298842024929969</v>
      </c>
      <c r="L4205">
        <v>-1.093421064575684E-2</v>
      </c>
      <c r="M4205">
        <v>-4.6543847608591718E-2</v>
      </c>
      <c r="N4205">
        <v>0.52348993288590606</v>
      </c>
      <c r="O4205">
        <v>1.9357251896211969E-3</v>
      </c>
      <c r="P4205">
        <v>0.31284986656454428</v>
      </c>
      <c r="Q4205">
        <v>0.75483513551206771</v>
      </c>
      <c r="R4205">
        <v>148</v>
      </c>
      <c r="S4205">
        <v>0</v>
      </c>
      <c r="T4205">
        <v>-0.67194745116272403</v>
      </c>
      <c r="U4205">
        <v>35</v>
      </c>
      <c r="V4205">
        <v>3008</v>
      </c>
      <c r="W4205">
        <v>149</v>
      </c>
    </row>
    <row r="4206" spans="1:23">
      <c r="A4206" t="s">
        <v>471</v>
      </c>
      <c r="B4206" t="str">
        <f t="shared" si="65"/>
        <v>long_loan_newadded_MA12_yoy_historical_new_low_24_1</v>
      </c>
      <c r="C4206" t="s">
        <v>328</v>
      </c>
      <c r="D4206" t="s">
        <v>339</v>
      </c>
      <c r="E4206">
        <v>24</v>
      </c>
      <c r="F4206">
        <v>1</v>
      </c>
      <c r="G4206">
        <v>-1</v>
      </c>
      <c r="H4206" t="s">
        <v>330</v>
      </c>
      <c r="I4206" t="s">
        <v>331</v>
      </c>
      <c r="K4206">
        <v>-0.66585572188094022</v>
      </c>
      <c r="L4206">
        <v>-8.7743821185792048E-2</v>
      </c>
      <c r="M4206">
        <v>-0.37355232872473448</v>
      </c>
      <c r="N4206">
        <v>0.44966442953020141</v>
      </c>
      <c r="O4206">
        <v>-4.5374622152939432E-3</v>
      </c>
      <c r="P4206">
        <v>-0.7356048203357427</v>
      </c>
      <c r="Q4206">
        <v>0.46313539857612201</v>
      </c>
      <c r="R4206">
        <v>148</v>
      </c>
      <c r="S4206">
        <v>0</v>
      </c>
      <c r="T4206">
        <v>-0.83517978248979474</v>
      </c>
      <c r="U4206">
        <v>11</v>
      </c>
      <c r="V4206">
        <v>3008</v>
      </c>
      <c r="W4206">
        <v>149</v>
      </c>
    </row>
    <row r="4207" spans="1:23">
      <c r="A4207" t="s">
        <v>471</v>
      </c>
      <c r="B4207" t="str">
        <f t="shared" si="65"/>
        <v>long_loan_newadded_MA12_yoy_historical_new_low_24_-1</v>
      </c>
      <c r="C4207" t="s">
        <v>328</v>
      </c>
      <c r="D4207" t="s">
        <v>339</v>
      </c>
      <c r="E4207">
        <v>24</v>
      </c>
      <c r="F4207">
        <v>-1</v>
      </c>
      <c r="G4207">
        <v>-1</v>
      </c>
      <c r="H4207" t="s">
        <v>330</v>
      </c>
      <c r="I4207" t="s">
        <v>331</v>
      </c>
      <c r="K4207">
        <v>0.54823484354545959</v>
      </c>
      <c r="L4207">
        <v>3.7298820262490873E-2</v>
      </c>
      <c r="M4207">
        <v>0.15879250503846179</v>
      </c>
      <c r="N4207">
        <v>0.53691275167785235</v>
      </c>
      <c r="O4207">
        <v>5.7127030984223696E-3</v>
      </c>
      <c r="P4207">
        <v>0.9335937587081371</v>
      </c>
      <c r="Q4207">
        <v>0.3520341169355693</v>
      </c>
      <c r="R4207">
        <v>148</v>
      </c>
      <c r="S4207">
        <v>0</v>
      </c>
      <c r="T4207">
        <v>-0.6743982418416743</v>
      </c>
      <c r="U4207">
        <v>11</v>
      </c>
      <c r="V4207">
        <v>3008</v>
      </c>
      <c r="W4207">
        <v>149</v>
      </c>
    </row>
    <row r="4208" spans="1:23">
      <c r="A4208" t="s">
        <v>471</v>
      </c>
      <c r="B4208" t="str">
        <f t="shared" si="65"/>
        <v>loan_yoy_historical_new_low_24_1</v>
      </c>
      <c r="C4208" t="s">
        <v>443</v>
      </c>
      <c r="D4208" t="s">
        <v>339</v>
      </c>
      <c r="E4208">
        <v>24</v>
      </c>
      <c r="F4208">
        <v>1</v>
      </c>
      <c r="G4208">
        <v>-1</v>
      </c>
      <c r="H4208" t="s">
        <v>330</v>
      </c>
      <c r="I4208" t="s">
        <v>331</v>
      </c>
      <c r="K4208">
        <v>-0.64192315165924296</v>
      </c>
      <c r="L4208">
        <v>-8.2441742519055561E-2</v>
      </c>
      <c r="M4208">
        <v>-0.35097102811083819</v>
      </c>
      <c r="N4208">
        <v>0.44295302013422821</v>
      </c>
      <c r="O4208">
        <v>-4.1834646991769139E-3</v>
      </c>
      <c r="P4208">
        <v>-0.69348880367912702</v>
      </c>
      <c r="Q4208">
        <v>0.48908978791455071</v>
      </c>
      <c r="R4208">
        <v>148</v>
      </c>
      <c r="S4208">
        <v>0</v>
      </c>
      <c r="T4208">
        <v>-0.80206751617452099</v>
      </c>
      <c r="U4208">
        <v>31</v>
      </c>
      <c r="V4208">
        <v>3008</v>
      </c>
      <c r="W4208">
        <v>149</v>
      </c>
    </row>
    <row r="4209" spans="1:23">
      <c r="A4209" t="s">
        <v>471</v>
      </c>
      <c r="B4209" t="str">
        <f t="shared" si="65"/>
        <v>loan_yoy_historical_new_low_24_-1</v>
      </c>
      <c r="C4209" t="s">
        <v>443</v>
      </c>
      <c r="D4209" t="s">
        <v>339</v>
      </c>
      <c r="E4209">
        <v>24</v>
      </c>
      <c r="F4209">
        <v>-1</v>
      </c>
      <c r="G4209">
        <v>-1</v>
      </c>
      <c r="H4209" t="s">
        <v>330</v>
      </c>
      <c r="I4209" t="s">
        <v>331</v>
      </c>
      <c r="K4209">
        <v>0.44475638833529668</v>
      </c>
      <c r="L4209">
        <v>3.1304824893692018E-2</v>
      </c>
      <c r="M4209">
        <v>0.13327091643204039</v>
      </c>
      <c r="N4209">
        <v>0.55033557046979864</v>
      </c>
      <c r="O4209">
        <v>5.1831096801091391E-3</v>
      </c>
      <c r="P4209">
        <v>0.85464956009471349</v>
      </c>
      <c r="Q4209">
        <v>0.39412650849055358</v>
      </c>
      <c r="R4209">
        <v>148</v>
      </c>
      <c r="S4209">
        <v>0</v>
      </c>
      <c r="T4209">
        <v>-0.56022791458139165</v>
      </c>
      <c r="U4209">
        <v>31</v>
      </c>
      <c r="V4209">
        <v>3008</v>
      </c>
      <c r="W4209">
        <v>149</v>
      </c>
    </row>
    <row r="4210" spans="1:23">
      <c r="A4210" t="s">
        <v>471</v>
      </c>
      <c r="B4210" t="str">
        <f t="shared" si="65"/>
        <v>newstarts_area_yoy_historical_new_low_24_1</v>
      </c>
      <c r="C4210" t="s">
        <v>340</v>
      </c>
      <c r="D4210" t="s">
        <v>339</v>
      </c>
      <c r="E4210">
        <v>24</v>
      </c>
      <c r="F4210">
        <v>1</v>
      </c>
      <c r="G4210">
        <v>1</v>
      </c>
      <c r="H4210" t="s">
        <v>330</v>
      </c>
      <c r="I4210" t="s">
        <v>331</v>
      </c>
      <c r="K4210">
        <v>-2.20901532944251E-2</v>
      </c>
      <c r="L4210">
        <v>-1.869634429921829E-3</v>
      </c>
      <c r="M4210">
        <v>-7.958617328837899E-3</v>
      </c>
      <c r="N4210">
        <v>0.49664429530201343</v>
      </c>
      <c r="O4210">
        <v>2.7705782457617262E-3</v>
      </c>
      <c r="P4210">
        <v>0.43808341797916839</v>
      </c>
      <c r="Q4210">
        <v>0.66196453894363216</v>
      </c>
      <c r="R4210">
        <v>148</v>
      </c>
      <c r="S4210">
        <v>0</v>
      </c>
      <c r="T4210">
        <v>-0.61861974535905606</v>
      </c>
      <c r="U4210">
        <v>15</v>
      </c>
      <c r="V4210">
        <v>3008</v>
      </c>
      <c r="W4210">
        <v>149</v>
      </c>
    </row>
    <row r="4211" spans="1:23">
      <c r="A4211" t="s">
        <v>471</v>
      </c>
      <c r="B4211" t="str">
        <f t="shared" si="65"/>
        <v>newstarts_area_yoy_historical_new_low_24_-1</v>
      </c>
      <c r="C4211" t="s">
        <v>340</v>
      </c>
      <c r="D4211" t="s">
        <v>339</v>
      </c>
      <c r="E4211">
        <v>24</v>
      </c>
      <c r="F4211">
        <v>-1</v>
      </c>
      <c r="G4211">
        <v>1</v>
      </c>
      <c r="H4211" t="s">
        <v>330</v>
      </c>
      <c r="I4211" t="s">
        <v>331</v>
      </c>
      <c r="K4211">
        <v>-0.47098005414498129</v>
      </c>
      <c r="L4211">
        <v>-5.194522609210428E-2</v>
      </c>
      <c r="M4211">
        <v>-0.22111925727871229</v>
      </c>
      <c r="N4211">
        <v>0.49664429530201343</v>
      </c>
      <c r="O4211">
        <v>-1.375375139731293E-3</v>
      </c>
      <c r="P4211">
        <v>-0.22075914992045581</v>
      </c>
      <c r="Q4211">
        <v>0.82558422686851951</v>
      </c>
      <c r="R4211">
        <v>148</v>
      </c>
      <c r="S4211">
        <v>0</v>
      </c>
      <c r="T4211">
        <v>-0.78619253968497427</v>
      </c>
      <c r="U4211">
        <v>15</v>
      </c>
      <c r="V4211">
        <v>3008</v>
      </c>
      <c r="W4211">
        <v>149</v>
      </c>
    </row>
    <row r="4212" spans="1:23">
      <c r="A4212" t="s">
        <v>471</v>
      </c>
      <c r="B4212" t="str">
        <f t="shared" si="65"/>
        <v>completed_yoy_historical_new_low_24_1</v>
      </c>
      <c r="C4212" t="s">
        <v>444</v>
      </c>
      <c r="D4212" t="s">
        <v>339</v>
      </c>
      <c r="E4212">
        <v>24</v>
      </c>
      <c r="F4212">
        <v>1</v>
      </c>
      <c r="G4212">
        <v>1</v>
      </c>
      <c r="H4212" t="s">
        <v>330</v>
      </c>
      <c r="I4212" t="s">
        <v>331</v>
      </c>
      <c r="K4212">
        <v>-0.69498509936536745</v>
      </c>
      <c r="L4212">
        <v>-9.4688215633471295E-2</v>
      </c>
      <c r="M4212">
        <v>-0.40313168968935592</v>
      </c>
      <c r="N4212">
        <v>0.51677852348993292</v>
      </c>
      <c r="O4212">
        <v>-5.1569307606385648E-3</v>
      </c>
      <c r="P4212">
        <v>-0.84739689853244882</v>
      </c>
      <c r="Q4212">
        <v>0.39814219968047559</v>
      </c>
      <c r="R4212">
        <v>148</v>
      </c>
      <c r="S4212">
        <v>0</v>
      </c>
      <c r="T4212">
        <v>-0.8327422971725682</v>
      </c>
      <c r="U4212">
        <v>17</v>
      </c>
      <c r="V4212">
        <v>3008</v>
      </c>
      <c r="W4212">
        <v>149</v>
      </c>
    </row>
    <row r="4213" spans="1:23">
      <c r="A4213" t="s">
        <v>471</v>
      </c>
      <c r="B4213" t="str">
        <f t="shared" si="65"/>
        <v>completed_yoy_historical_new_low_24_-1</v>
      </c>
      <c r="C4213" t="s">
        <v>444</v>
      </c>
      <c r="D4213" t="s">
        <v>339</v>
      </c>
      <c r="E4213">
        <v>24</v>
      </c>
      <c r="F4213">
        <v>-1</v>
      </c>
      <c r="G4213">
        <v>1</v>
      </c>
      <c r="H4213" t="s">
        <v>330</v>
      </c>
      <c r="I4213" t="s">
        <v>331</v>
      </c>
      <c r="K4213">
        <v>0.69609357798218929</v>
      </c>
      <c r="L4213">
        <v>4.5255650486518029E-2</v>
      </c>
      <c r="M4213">
        <v>0.19267431249567099</v>
      </c>
      <c r="N4213">
        <v>0.47651006711409388</v>
      </c>
      <c r="O4213">
        <v>6.3235202064423277E-3</v>
      </c>
      <c r="P4213">
        <v>1.022448033107759</v>
      </c>
      <c r="Q4213">
        <v>0.3082372440522293</v>
      </c>
      <c r="R4213">
        <v>148</v>
      </c>
      <c r="S4213">
        <v>0</v>
      </c>
      <c r="T4213">
        <v>-0.62064515054446046</v>
      </c>
      <c r="U4213">
        <v>17</v>
      </c>
      <c r="V4213">
        <v>3008</v>
      </c>
      <c r="W4213">
        <v>149</v>
      </c>
    </row>
    <row r="4214" spans="1:23">
      <c r="A4214" t="s">
        <v>471</v>
      </c>
      <c r="B4214" t="str">
        <f t="shared" si="65"/>
        <v>sold_area_yoy_historical_new_low_24_1</v>
      </c>
      <c r="C4214" t="s">
        <v>346</v>
      </c>
      <c r="D4214" t="s">
        <v>339</v>
      </c>
      <c r="E4214">
        <v>24</v>
      </c>
      <c r="F4214">
        <v>1</v>
      </c>
      <c r="G4214">
        <v>-1</v>
      </c>
      <c r="H4214" t="s">
        <v>330</v>
      </c>
      <c r="I4214" t="s">
        <v>331</v>
      </c>
      <c r="K4214">
        <v>-0.3626747882019814</v>
      </c>
      <c r="L4214">
        <v>-3.7036028019244438E-2</v>
      </c>
      <c r="M4214">
        <v>-0.15765093450411549</v>
      </c>
      <c r="N4214">
        <v>0.49664429530201343</v>
      </c>
      <c r="O4214">
        <v>-1.9975063457186671E-4</v>
      </c>
      <c r="P4214">
        <v>-3.2274379767575731E-2</v>
      </c>
      <c r="Q4214">
        <v>0.97429672478398421</v>
      </c>
      <c r="R4214">
        <v>148</v>
      </c>
      <c r="S4214">
        <v>0</v>
      </c>
      <c r="T4214">
        <v>-0.77276543437090095</v>
      </c>
      <c r="U4214">
        <v>11</v>
      </c>
      <c r="V4214">
        <v>3008</v>
      </c>
      <c r="W4214">
        <v>149</v>
      </c>
    </row>
    <row r="4215" spans="1:23">
      <c r="A4215" t="s">
        <v>471</v>
      </c>
      <c r="B4215" t="str">
        <f t="shared" si="65"/>
        <v>sold_area_yoy_historical_new_low_24_-1</v>
      </c>
      <c r="C4215" t="s">
        <v>346</v>
      </c>
      <c r="D4215" t="s">
        <v>339</v>
      </c>
      <c r="E4215">
        <v>24</v>
      </c>
      <c r="F4215">
        <v>-1</v>
      </c>
      <c r="G4215">
        <v>-1</v>
      </c>
      <c r="H4215" t="s">
        <v>330</v>
      </c>
      <c r="I4215" t="s">
        <v>331</v>
      </c>
      <c r="K4215">
        <v>-0.18827342057318699</v>
      </c>
      <c r="L4215">
        <v>-1.7323300149325701E-2</v>
      </c>
      <c r="M4215">
        <v>-7.3739939277975425E-2</v>
      </c>
      <c r="N4215">
        <v>0.49664429530201343</v>
      </c>
      <c r="O4215">
        <v>1.401974652365904E-3</v>
      </c>
      <c r="P4215">
        <v>0.2276971374445865</v>
      </c>
      <c r="Q4215">
        <v>0.82019595554031188</v>
      </c>
      <c r="R4215">
        <v>148</v>
      </c>
      <c r="S4215">
        <v>0</v>
      </c>
      <c r="T4215">
        <v>-0.72273557425713542</v>
      </c>
      <c r="U4215">
        <v>11</v>
      </c>
      <c r="V4215">
        <v>3008</v>
      </c>
      <c r="W4215">
        <v>149</v>
      </c>
    </row>
    <row r="4216" spans="1:23">
      <c r="A4216" t="s">
        <v>471</v>
      </c>
      <c r="B4216" t="str">
        <f t="shared" si="65"/>
        <v>local_gov_budget_MA12_yoy_historical_new_low_24_1</v>
      </c>
      <c r="C4216" t="s">
        <v>389</v>
      </c>
      <c r="D4216" t="s">
        <v>339</v>
      </c>
      <c r="E4216">
        <v>24</v>
      </c>
      <c r="F4216">
        <v>1</v>
      </c>
      <c r="G4216">
        <v>-1</v>
      </c>
      <c r="H4216" t="s">
        <v>463</v>
      </c>
      <c r="I4216" t="s">
        <v>331</v>
      </c>
      <c r="K4216">
        <v>-0.55519425911116738</v>
      </c>
      <c r="L4216">
        <v>-8.2135166721570729E-2</v>
      </c>
      <c r="M4216">
        <v>-0.37197571402459778</v>
      </c>
      <c r="N4216">
        <v>0.48305084745762711</v>
      </c>
      <c r="O4216">
        <v>-4.8338733088051011E-3</v>
      </c>
      <c r="P4216">
        <v>-0.82896913608061162</v>
      </c>
      <c r="Q4216">
        <v>0.40880985593688812</v>
      </c>
      <c r="R4216">
        <v>117</v>
      </c>
      <c r="S4216">
        <v>0</v>
      </c>
      <c r="T4216">
        <v>-0.69311442338194351</v>
      </c>
      <c r="U4216">
        <v>20</v>
      </c>
      <c r="V4216">
        <v>2382</v>
      </c>
      <c r="W4216">
        <v>118</v>
      </c>
    </row>
    <row r="4217" spans="1:23">
      <c r="A4217" t="s">
        <v>471</v>
      </c>
      <c r="B4217" t="str">
        <f t="shared" si="65"/>
        <v>local_gov_budget_MA12_yoy_historical_new_low_24_-1</v>
      </c>
      <c r="C4217" t="s">
        <v>389</v>
      </c>
      <c r="D4217" t="s">
        <v>339</v>
      </c>
      <c r="E4217">
        <v>24</v>
      </c>
      <c r="F4217">
        <v>-1</v>
      </c>
      <c r="G4217">
        <v>-1</v>
      </c>
      <c r="H4217" t="s">
        <v>463</v>
      </c>
      <c r="I4217" t="s">
        <v>331</v>
      </c>
      <c r="K4217">
        <v>0.41752659964778588</v>
      </c>
      <c r="L4217">
        <v>3.7602502167234597E-2</v>
      </c>
      <c r="M4217">
        <v>0.17029511415230611</v>
      </c>
      <c r="N4217">
        <v>0.5</v>
      </c>
      <c r="O4217">
        <v>4.9755207291887378E-3</v>
      </c>
      <c r="P4217">
        <v>0.84161767670799703</v>
      </c>
      <c r="Q4217">
        <v>0.40171891863494119</v>
      </c>
      <c r="R4217">
        <v>117</v>
      </c>
      <c r="S4217">
        <v>0</v>
      </c>
      <c r="T4217">
        <v>-0.42456917206706102</v>
      </c>
      <c r="U4217">
        <v>20</v>
      </c>
      <c r="V4217">
        <v>2382</v>
      </c>
      <c r="W4217">
        <v>118</v>
      </c>
    </row>
    <row r="4218" spans="1:23">
      <c r="A4218" t="s">
        <v>471</v>
      </c>
      <c r="B4218" t="str">
        <f t="shared" si="65"/>
        <v>newstarts_area_ytd_yoy_historical_new_low_24_1</v>
      </c>
      <c r="C4218" t="s">
        <v>446</v>
      </c>
      <c r="D4218" t="s">
        <v>339</v>
      </c>
      <c r="E4218">
        <v>24</v>
      </c>
      <c r="F4218">
        <v>1</v>
      </c>
      <c r="G4218">
        <v>1</v>
      </c>
      <c r="H4218" t="s">
        <v>330</v>
      </c>
      <c r="I4218" t="s">
        <v>331</v>
      </c>
      <c r="K4218">
        <v>-0.61789375584540496</v>
      </c>
      <c r="L4218">
        <v>-7.7435351120113793E-2</v>
      </c>
      <c r="M4218">
        <v>-0.3296503911084333</v>
      </c>
      <c r="N4218">
        <v>0.46979865771812079</v>
      </c>
      <c r="O4218">
        <v>-3.6545883478657959E-3</v>
      </c>
      <c r="P4218">
        <v>-0.59459819384619617</v>
      </c>
      <c r="Q4218">
        <v>0.55301999859761752</v>
      </c>
      <c r="R4218">
        <v>148</v>
      </c>
      <c r="S4218">
        <v>0</v>
      </c>
      <c r="T4218">
        <v>-0.78635453795646515</v>
      </c>
      <c r="U4218">
        <v>11</v>
      </c>
      <c r="V4218">
        <v>3008</v>
      </c>
      <c r="W4218">
        <v>149</v>
      </c>
    </row>
    <row r="4219" spans="1:23">
      <c r="A4219" t="s">
        <v>471</v>
      </c>
      <c r="B4219" t="str">
        <f t="shared" si="65"/>
        <v>newstarts_area_ytd_yoy_historical_new_low_24_-1</v>
      </c>
      <c r="C4219" t="s">
        <v>446</v>
      </c>
      <c r="D4219" t="s">
        <v>339</v>
      </c>
      <c r="E4219">
        <v>24</v>
      </c>
      <c r="F4219">
        <v>-1</v>
      </c>
      <c r="G4219">
        <v>1</v>
      </c>
      <c r="H4219" t="s">
        <v>330</v>
      </c>
      <c r="I4219" t="s">
        <v>331</v>
      </c>
      <c r="K4219">
        <v>0.35390044541111498</v>
      </c>
      <c r="L4219">
        <v>2.5708343810979532E-2</v>
      </c>
      <c r="M4219">
        <v>0.1094431092446891</v>
      </c>
      <c r="N4219">
        <v>0.51006711409395977</v>
      </c>
      <c r="O4219">
        <v>4.8117657218203196E-3</v>
      </c>
      <c r="P4219">
        <v>0.78486010094372083</v>
      </c>
      <c r="Q4219">
        <v>0.43379012320157151</v>
      </c>
      <c r="R4219">
        <v>148</v>
      </c>
      <c r="S4219">
        <v>0</v>
      </c>
      <c r="T4219">
        <v>-0.56519914082126499</v>
      </c>
      <c r="U4219">
        <v>11</v>
      </c>
      <c r="V4219">
        <v>3008</v>
      </c>
      <c r="W4219">
        <v>149</v>
      </c>
    </row>
    <row r="4220" spans="1:23">
      <c r="A4220" t="s">
        <v>471</v>
      </c>
      <c r="B4220" t="str">
        <f t="shared" si="65"/>
        <v>completed_area_ytd_yoy_historical_new_low_24_1</v>
      </c>
      <c r="C4220" t="s">
        <v>447</v>
      </c>
      <c r="D4220" t="s">
        <v>339</v>
      </c>
      <c r="E4220">
        <v>24</v>
      </c>
      <c r="F4220">
        <v>1</v>
      </c>
      <c r="G4220">
        <v>1</v>
      </c>
      <c r="H4220" t="s">
        <v>330</v>
      </c>
      <c r="I4220" t="s">
        <v>331</v>
      </c>
      <c r="K4220">
        <v>-0.37107897478189072</v>
      </c>
      <c r="L4220">
        <v>-3.8106327156364639E-2</v>
      </c>
      <c r="M4220">
        <v>-0.16220699988524881</v>
      </c>
      <c r="N4220">
        <v>0.51677852348993292</v>
      </c>
      <c r="O4220">
        <v>-2.398772885576653E-4</v>
      </c>
      <c r="P4220">
        <v>-3.8570544216842487E-2</v>
      </c>
      <c r="Q4220">
        <v>0.96928476592283797</v>
      </c>
      <c r="R4220">
        <v>148</v>
      </c>
      <c r="S4220">
        <v>0</v>
      </c>
      <c r="T4220">
        <v>-0.67865725268930077</v>
      </c>
      <c r="U4220">
        <v>27</v>
      </c>
      <c r="V4220">
        <v>3008</v>
      </c>
      <c r="W4220">
        <v>149</v>
      </c>
    </row>
    <row r="4221" spans="1:23">
      <c r="A4221" t="s">
        <v>471</v>
      </c>
      <c r="B4221" t="str">
        <f t="shared" si="65"/>
        <v>completed_area_ytd_yoy_historical_new_low_24_-1</v>
      </c>
      <c r="C4221" t="s">
        <v>447</v>
      </c>
      <c r="D4221" t="s">
        <v>339</v>
      </c>
      <c r="E4221">
        <v>24</v>
      </c>
      <c r="F4221">
        <v>-1</v>
      </c>
      <c r="G4221">
        <v>1</v>
      </c>
      <c r="H4221" t="s">
        <v>330</v>
      </c>
      <c r="I4221" t="s">
        <v>331</v>
      </c>
      <c r="K4221">
        <v>-0.1774264281022192</v>
      </c>
      <c r="L4221">
        <v>-1.6229875737031829E-2</v>
      </c>
      <c r="M4221">
        <v>-6.908562562358149E-2</v>
      </c>
      <c r="N4221">
        <v>0.47651006711409388</v>
      </c>
      <c r="O4221">
        <v>1.533077747721875E-3</v>
      </c>
      <c r="P4221">
        <v>0.24635742486301471</v>
      </c>
      <c r="Q4221">
        <v>0.80574691662253906</v>
      </c>
      <c r="R4221">
        <v>148</v>
      </c>
      <c r="S4221">
        <v>0</v>
      </c>
      <c r="T4221">
        <v>-0.58037055108807267</v>
      </c>
      <c r="U4221">
        <v>27</v>
      </c>
      <c r="V4221">
        <v>3008</v>
      </c>
      <c r="W4221">
        <v>149</v>
      </c>
    </row>
    <row r="4222" spans="1:23">
      <c r="A4222" t="s">
        <v>471</v>
      </c>
      <c r="B4222" t="str">
        <f t="shared" si="65"/>
        <v>sold_area_ytd_yoy_historical_new_low_24_1</v>
      </c>
      <c r="C4222" t="s">
        <v>392</v>
      </c>
      <c r="D4222" t="s">
        <v>339</v>
      </c>
      <c r="E4222">
        <v>24</v>
      </c>
      <c r="F4222">
        <v>1</v>
      </c>
      <c r="G4222">
        <v>-1</v>
      </c>
      <c r="H4222" t="s">
        <v>330</v>
      </c>
      <c r="I4222" t="s">
        <v>331</v>
      </c>
      <c r="K4222">
        <v>-0.60418863748575968</v>
      </c>
      <c r="L4222">
        <v>-7.4707724858496638E-2</v>
      </c>
      <c r="M4222">
        <v>-0.31803513947736239</v>
      </c>
      <c r="N4222">
        <v>0.46979865771812079</v>
      </c>
      <c r="O4222">
        <v>-3.3909332940061068E-3</v>
      </c>
      <c r="P4222">
        <v>-0.54913602744408674</v>
      </c>
      <c r="Q4222">
        <v>0.58373966395905252</v>
      </c>
      <c r="R4222">
        <v>148</v>
      </c>
      <c r="S4222">
        <v>0</v>
      </c>
      <c r="T4222">
        <v>-0.8265829393618932</v>
      </c>
      <c r="U4222">
        <v>17</v>
      </c>
      <c r="V4222">
        <v>3008</v>
      </c>
      <c r="W4222">
        <v>149</v>
      </c>
    </row>
    <row r="4223" spans="1:23">
      <c r="A4223" t="s">
        <v>471</v>
      </c>
      <c r="B4223" t="str">
        <f t="shared" si="65"/>
        <v>sold_area_ytd_yoy_historical_new_low_24_-1</v>
      </c>
      <c r="C4223" t="s">
        <v>392</v>
      </c>
      <c r="D4223" t="s">
        <v>339</v>
      </c>
      <c r="E4223">
        <v>24</v>
      </c>
      <c r="F4223">
        <v>-1</v>
      </c>
      <c r="G4223">
        <v>-1</v>
      </c>
      <c r="H4223" t="s">
        <v>330</v>
      </c>
      <c r="I4223" t="s">
        <v>331</v>
      </c>
      <c r="K4223">
        <v>0.30702112963384282</v>
      </c>
      <c r="L4223">
        <v>2.2684705669278941E-2</v>
      </c>
      <c r="M4223">
        <v>9.6570114338203117E-2</v>
      </c>
      <c r="N4223">
        <v>0.51006711409395977</v>
      </c>
      <c r="O4223">
        <v>4.6135399531409922E-3</v>
      </c>
      <c r="P4223">
        <v>0.74701396110480234</v>
      </c>
      <c r="Q4223">
        <v>0.45624025130417678</v>
      </c>
      <c r="R4223">
        <v>148</v>
      </c>
      <c r="S4223">
        <v>0</v>
      </c>
      <c r="T4223">
        <v>-0.67350885554406226</v>
      </c>
      <c r="U4223">
        <v>17</v>
      </c>
      <c r="V4223">
        <v>3008</v>
      </c>
      <c r="W4223">
        <v>149</v>
      </c>
    </row>
    <row r="4224" spans="1:23">
      <c r="A4224" t="s">
        <v>471</v>
      </c>
      <c r="B4224" t="str">
        <f t="shared" si="65"/>
        <v>CN_BOND_1Y_historical_new_low_24_1</v>
      </c>
      <c r="C4224" t="s">
        <v>448</v>
      </c>
      <c r="D4224" t="s">
        <v>339</v>
      </c>
      <c r="E4224">
        <v>24</v>
      </c>
      <c r="F4224">
        <v>1</v>
      </c>
      <c r="G4224">
        <v>-1</v>
      </c>
      <c r="H4224" t="s">
        <v>330</v>
      </c>
      <c r="I4224" t="s">
        <v>331</v>
      </c>
      <c r="K4224">
        <v>-0.48084666803774828</v>
      </c>
      <c r="L4224">
        <v>-5.3439367015926997E-2</v>
      </c>
      <c r="M4224">
        <v>-0.2274801784310144</v>
      </c>
      <c r="N4224">
        <v>0.51006711409395977</v>
      </c>
      <c r="O4224">
        <v>-1.477160813183198E-3</v>
      </c>
      <c r="P4224">
        <v>-0.2361785757009417</v>
      </c>
      <c r="Q4224">
        <v>0.8136206420482377</v>
      </c>
      <c r="R4224">
        <v>148</v>
      </c>
      <c r="S4224">
        <v>0</v>
      </c>
      <c r="T4224">
        <v>-0.84789360539272307</v>
      </c>
      <c r="U4224">
        <v>17</v>
      </c>
      <c r="V4224">
        <v>3008</v>
      </c>
      <c r="W4224">
        <v>149</v>
      </c>
    </row>
    <row r="4225" spans="1:23">
      <c r="A4225" t="s">
        <v>471</v>
      </c>
      <c r="B4225" t="str">
        <f t="shared" si="65"/>
        <v>CN_BOND_1Y_historical_new_low_24_-1</v>
      </c>
      <c r="C4225" t="s">
        <v>448</v>
      </c>
      <c r="D4225" t="s">
        <v>339</v>
      </c>
      <c r="E4225">
        <v>24</v>
      </c>
      <c r="F4225">
        <v>-1</v>
      </c>
      <c r="G4225">
        <v>-1</v>
      </c>
      <c r="H4225" t="s">
        <v>330</v>
      </c>
      <c r="I4225" t="s">
        <v>331</v>
      </c>
      <c r="K4225">
        <v>-3.5047792144601302E-3</v>
      </c>
      <c r="L4225">
        <v>-2.9409095754351361E-4</v>
      </c>
      <c r="M4225">
        <v>-1.2518835314237089E-3</v>
      </c>
      <c r="N4225">
        <v>0.47651006711409388</v>
      </c>
      <c r="O4225">
        <v>2.8985294285072769E-3</v>
      </c>
      <c r="P4225">
        <v>0.45846920873511399</v>
      </c>
      <c r="Q4225">
        <v>0.64728789112958962</v>
      </c>
      <c r="R4225">
        <v>148</v>
      </c>
      <c r="S4225">
        <v>0</v>
      </c>
      <c r="T4225">
        <v>-0.77205306166462573</v>
      </c>
      <c r="U4225">
        <v>17</v>
      </c>
      <c r="V4225">
        <v>3008</v>
      </c>
      <c r="W4225">
        <v>149</v>
      </c>
    </row>
    <row r="4226" spans="1:23">
      <c r="A4226" t="s">
        <v>471</v>
      </c>
      <c r="B4226" t="str">
        <f t="shared" si="65"/>
        <v>CN_BOND_10Y_historical_new_low_24_1</v>
      </c>
      <c r="C4226" t="s">
        <v>449</v>
      </c>
      <c r="D4226" t="s">
        <v>339</v>
      </c>
      <c r="E4226">
        <v>24</v>
      </c>
      <c r="F4226">
        <v>1</v>
      </c>
      <c r="G4226">
        <v>-1</v>
      </c>
      <c r="H4226" t="s">
        <v>330</v>
      </c>
      <c r="I4226" t="s">
        <v>331</v>
      </c>
      <c r="K4226">
        <v>-0.35913395718473712</v>
      </c>
      <c r="L4226">
        <v>-3.658895958468511E-2</v>
      </c>
      <c r="M4226">
        <v>-0.15574786711239949</v>
      </c>
      <c r="N4226">
        <v>0.48993288590604028</v>
      </c>
      <c r="O4226">
        <v>-7.8590530912856489E-5</v>
      </c>
      <c r="P4226">
        <v>-1.2564883509599259E-2</v>
      </c>
      <c r="Q4226">
        <v>0.98999185881046492</v>
      </c>
      <c r="R4226">
        <v>148</v>
      </c>
      <c r="S4226">
        <v>0</v>
      </c>
      <c r="T4226">
        <v>-0.78404862682734922</v>
      </c>
      <c r="U4226">
        <v>27</v>
      </c>
      <c r="V4226">
        <v>3008</v>
      </c>
      <c r="W4226">
        <v>149</v>
      </c>
    </row>
    <row r="4227" spans="1:23">
      <c r="A4227" t="s">
        <v>471</v>
      </c>
      <c r="B4227" t="str">
        <f t="shared" ref="B4227:B4290" si="66">C4227&amp;"_"&amp;D4227&amp;"_"&amp;E4227&amp;"_"&amp;F4227</f>
        <v>CN_BOND_10Y_historical_new_low_24_-1</v>
      </c>
      <c r="C4227" t="s">
        <v>449</v>
      </c>
      <c r="D4227" t="s">
        <v>339</v>
      </c>
      <c r="E4227">
        <v>24</v>
      </c>
      <c r="F4227">
        <v>-1</v>
      </c>
      <c r="G4227">
        <v>-1</v>
      </c>
      <c r="H4227" t="s">
        <v>330</v>
      </c>
      <c r="I4227" t="s">
        <v>331</v>
      </c>
      <c r="K4227">
        <v>-0.1927582683540556</v>
      </c>
      <c r="L4227">
        <v>-1.7779308763977378E-2</v>
      </c>
      <c r="M4227">
        <v>-7.5681010068439192E-2</v>
      </c>
      <c r="N4227">
        <v>0.49664429530201343</v>
      </c>
      <c r="O4227">
        <v>1.4888998331376441E-3</v>
      </c>
      <c r="P4227">
        <v>0.2357662052223565</v>
      </c>
      <c r="Q4227">
        <v>0.81394003344453458</v>
      </c>
      <c r="R4227">
        <v>148</v>
      </c>
      <c r="S4227">
        <v>0</v>
      </c>
      <c r="T4227">
        <v>-0.75139906594070327</v>
      </c>
      <c r="U4227">
        <v>27</v>
      </c>
      <c r="V4227">
        <v>3008</v>
      </c>
      <c r="W4227">
        <v>149</v>
      </c>
    </row>
    <row r="4228" spans="1:23">
      <c r="A4228" t="s">
        <v>471</v>
      </c>
      <c r="B4228" t="str">
        <f t="shared" si="66"/>
        <v>TERM_SPREAD_historical_new_low_24_1</v>
      </c>
      <c r="C4228" t="s">
        <v>450</v>
      </c>
      <c r="D4228" t="s">
        <v>339</v>
      </c>
      <c r="E4228">
        <v>24</v>
      </c>
      <c r="F4228">
        <v>1</v>
      </c>
      <c r="G4228">
        <v>1</v>
      </c>
      <c r="H4228" t="s">
        <v>330</v>
      </c>
      <c r="I4228" t="s">
        <v>331</v>
      </c>
      <c r="K4228">
        <v>-0.66649318520630763</v>
      </c>
      <c r="L4228">
        <v>-8.7889749831349118E-2</v>
      </c>
      <c r="M4228">
        <v>-0.37417384972203799</v>
      </c>
      <c r="N4228">
        <v>0.46979865771812079</v>
      </c>
      <c r="O4228">
        <v>-4.6380982995693487E-3</v>
      </c>
      <c r="P4228">
        <v>-0.76767954777659775</v>
      </c>
      <c r="Q4228">
        <v>0.44390063286642573</v>
      </c>
      <c r="R4228">
        <v>148</v>
      </c>
      <c r="S4228">
        <v>0</v>
      </c>
      <c r="T4228">
        <v>-0.77706994709052857</v>
      </c>
      <c r="U4228">
        <v>13</v>
      </c>
      <c r="V4228">
        <v>3008</v>
      </c>
      <c r="W4228">
        <v>149</v>
      </c>
    </row>
    <row r="4229" spans="1:23">
      <c r="A4229" t="s">
        <v>471</v>
      </c>
      <c r="B4229" t="str">
        <f t="shared" si="66"/>
        <v>TERM_SPREAD_historical_new_low_24_-1</v>
      </c>
      <c r="C4229" t="s">
        <v>450</v>
      </c>
      <c r="D4229" t="s">
        <v>339</v>
      </c>
      <c r="E4229">
        <v>24</v>
      </c>
      <c r="F4229">
        <v>-1</v>
      </c>
      <c r="G4229">
        <v>1</v>
      </c>
      <c r="H4229" t="s">
        <v>330</v>
      </c>
      <c r="I4229" t="s">
        <v>331</v>
      </c>
      <c r="K4229">
        <v>0.55119413219576674</v>
      </c>
      <c r="L4229">
        <v>3.7464777844758317E-2</v>
      </c>
      <c r="M4229">
        <v>0.1594991473073232</v>
      </c>
      <c r="N4229">
        <v>0.51677852348993292</v>
      </c>
      <c r="O4229">
        <v>5.666647093958449E-3</v>
      </c>
      <c r="P4229">
        <v>0.93161384978046369</v>
      </c>
      <c r="Q4229">
        <v>0.3530533377780406</v>
      </c>
      <c r="R4229">
        <v>148</v>
      </c>
      <c r="S4229">
        <v>0</v>
      </c>
      <c r="T4229">
        <v>-0.59325622706787218</v>
      </c>
      <c r="U4229">
        <v>13</v>
      </c>
      <c r="V4229">
        <v>3008</v>
      </c>
      <c r="W4229">
        <v>149</v>
      </c>
    </row>
    <row r="4230" spans="1:23">
      <c r="A4230" t="s">
        <v>471</v>
      </c>
      <c r="B4230" t="str">
        <f t="shared" si="66"/>
        <v>US_BOND_5Y_historical_new_low_24_1</v>
      </c>
      <c r="C4230" t="s">
        <v>338</v>
      </c>
      <c r="D4230" t="s">
        <v>339</v>
      </c>
      <c r="E4230">
        <v>24</v>
      </c>
      <c r="F4230">
        <v>1</v>
      </c>
      <c r="G4230">
        <v>1</v>
      </c>
      <c r="H4230" t="s">
        <v>330</v>
      </c>
      <c r="I4230" t="s">
        <v>331</v>
      </c>
      <c r="K4230">
        <v>-0.34943879867386812</v>
      </c>
      <c r="L4230">
        <v>-3.5376323101036562E-2</v>
      </c>
      <c r="M4230">
        <v>-0.1505859100034776</v>
      </c>
      <c r="N4230">
        <v>0.51006711409395977</v>
      </c>
      <c r="O4230">
        <v>-7.3031254813576339E-5</v>
      </c>
      <c r="P4230">
        <v>-1.184053630377759E-2</v>
      </c>
      <c r="Q4230">
        <v>0.99056878557644445</v>
      </c>
      <c r="R4230">
        <v>148</v>
      </c>
      <c r="S4230">
        <v>0</v>
      </c>
      <c r="T4230">
        <v>-0.70613858746324398</v>
      </c>
      <c r="U4230">
        <v>7</v>
      </c>
      <c r="V4230">
        <v>3008</v>
      </c>
      <c r="W4230">
        <v>149</v>
      </c>
    </row>
    <row r="4231" spans="1:23">
      <c r="A4231" t="s">
        <v>471</v>
      </c>
      <c r="B4231" t="str">
        <f t="shared" si="66"/>
        <v>US_BOND_5Y_historical_new_low_24_-1</v>
      </c>
      <c r="C4231" t="s">
        <v>338</v>
      </c>
      <c r="D4231" t="s">
        <v>339</v>
      </c>
      <c r="E4231">
        <v>24</v>
      </c>
      <c r="F4231">
        <v>-1</v>
      </c>
      <c r="G4231">
        <v>1</v>
      </c>
      <c r="H4231" t="s">
        <v>330</v>
      </c>
      <c r="I4231" t="s">
        <v>331</v>
      </c>
      <c r="K4231">
        <v>-0.2047883994607759</v>
      </c>
      <c r="L4231">
        <v>-1.9014066601372389E-2</v>
      </c>
      <c r="M4231">
        <v>-8.0936916871117592E-2</v>
      </c>
      <c r="N4231">
        <v>0.47651006711409388</v>
      </c>
      <c r="O4231">
        <v>1.254958222552182E-3</v>
      </c>
      <c r="P4231">
        <v>0.20387282539302781</v>
      </c>
      <c r="Q4231">
        <v>0.83873294512285856</v>
      </c>
      <c r="R4231">
        <v>148</v>
      </c>
      <c r="S4231">
        <v>0</v>
      </c>
      <c r="T4231">
        <v>-0.68127951894105254</v>
      </c>
      <c r="U4231">
        <v>7</v>
      </c>
      <c r="V4231">
        <v>3008</v>
      </c>
      <c r="W4231">
        <v>149</v>
      </c>
    </row>
    <row r="4232" spans="1:23">
      <c r="A4232" t="s">
        <v>471</v>
      </c>
      <c r="B4232" t="str">
        <f t="shared" si="66"/>
        <v>US_BOND_10Y_historical_new_low_24_1</v>
      </c>
      <c r="C4232" t="s">
        <v>336</v>
      </c>
      <c r="D4232" t="s">
        <v>339</v>
      </c>
      <c r="E4232">
        <v>24</v>
      </c>
      <c r="F4232">
        <v>1</v>
      </c>
      <c r="G4232">
        <v>1</v>
      </c>
      <c r="H4232" t="s">
        <v>330</v>
      </c>
      <c r="I4232" t="s">
        <v>331</v>
      </c>
      <c r="K4232">
        <v>-9.9687391003184689E-2</v>
      </c>
      <c r="L4232">
        <v>-8.7590650443333251E-3</v>
      </c>
      <c r="M4232">
        <v>-3.7284975884333472E-2</v>
      </c>
      <c r="N4232">
        <v>0.51677852348993292</v>
      </c>
      <c r="O4232">
        <v>2.1158231993415109E-3</v>
      </c>
      <c r="P4232">
        <v>0.342516845144828</v>
      </c>
      <c r="Q4232">
        <v>0.73244792444811746</v>
      </c>
      <c r="R4232">
        <v>148</v>
      </c>
      <c r="S4232">
        <v>0</v>
      </c>
      <c r="T4232">
        <v>-0.62434776821007221</v>
      </c>
      <c r="U4232">
        <v>13</v>
      </c>
      <c r="V4232">
        <v>3008</v>
      </c>
      <c r="W4232">
        <v>149</v>
      </c>
    </row>
    <row r="4233" spans="1:23">
      <c r="A4233" t="s">
        <v>471</v>
      </c>
      <c r="B4233" t="str">
        <f t="shared" si="66"/>
        <v>US_BOND_10Y_historical_new_low_24_-1</v>
      </c>
      <c r="C4233" t="s">
        <v>336</v>
      </c>
      <c r="D4233" t="s">
        <v>339</v>
      </c>
      <c r="E4233">
        <v>24</v>
      </c>
      <c r="F4233">
        <v>-1</v>
      </c>
      <c r="G4233">
        <v>1</v>
      </c>
      <c r="H4233" t="s">
        <v>330</v>
      </c>
      <c r="I4233" t="s">
        <v>331</v>
      </c>
      <c r="K4233">
        <v>-0.42538423989005608</v>
      </c>
      <c r="L4233">
        <v>-4.5355952633788221E-2</v>
      </c>
      <c r="M4233">
        <v>-0.19306804911282391</v>
      </c>
      <c r="N4233">
        <v>0.46308724832214759</v>
      </c>
      <c r="O4233">
        <v>-9.2074215226785317E-4</v>
      </c>
      <c r="P4233">
        <v>-0.1495214346416737</v>
      </c>
      <c r="Q4233">
        <v>0.88134575771314716</v>
      </c>
      <c r="R4233">
        <v>148</v>
      </c>
      <c r="S4233">
        <v>0</v>
      </c>
      <c r="T4233">
        <v>-0.76776464235667041</v>
      </c>
      <c r="U4233">
        <v>13</v>
      </c>
      <c r="V4233">
        <v>3008</v>
      </c>
      <c r="W4233">
        <v>149</v>
      </c>
    </row>
    <row r="4234" spans="1:23">
      <c r="A4234" t="s">
        <v>471</v>
      </c>
      <c r="B4234" t="str">
        <f t="shared" si="66"/>
        <v>CNY_INDEX_historical_new_low_24_1</v>
      </c>
      <c r="C4234" t="s">
        <v>388</v>
      </c>
      <c r="D4234" t="s">
        <v>339</v>
      </c>
      <c r="E4234">
        <v>24</v>
      </c>
      <c r="F4234">
        <v>1</v>
      </c>
      <c r="G4234">
        <v>-1</v>
      </c>
      <c r="H4234" t="s">
        <v>464</v>
      </c>
      <c r="I4234" t="s">
        <v>331</v>
      </c>
      <c r="K4234">
        <v>-0.2203658349155031</v>
      </c>
      <c r="L4234">
        <v>-3.4400232457295843E-2</v>
      </c>
      <c r="M4234">
        <v>-0.14494687446809809</v>
      </c>
      <c r="N4234">
        <v>0.4943820224719101</v>
      </c>
      <c r="O4234">
        <v>-2.5880865768497692E-4</v>
      </c>
      <c r="P4234">
        <v>-3.4177108700793303E-2</v>
      </c>
      <c r="Q4234">
        <v>0.97281332379113028</v>
      </c>
      <c r="R4234">
        <v>88</v>
      </c>
      <c r="S4234">
        <v>0</v>
      </c>
      <c r="T4234">
        <v>-0.66510912386897869</v>
      </c>
      <c r="U4234">
        <v>11</v>
      </c>
      <c r="V4234">
        <v>1792</v>
      </c>
      <c r="W4234">
        <v>89</v>
      </c>
    </row>
    <row r="4235" spans="1:23">
      <c r="A4235" t="s">
        <v>471</v>
      </c>
      <c r="B4235" t="str">
        <f t="shared" si="66"/>
        <v>CNY_INDEX_historical_new_low_24_-1</v>
      </c>
      <c r="C4235" t="s">
        <v>388</v>
      </c>
      <c r="D4235" t="s">
        <v>339</v>
      </c>
      <c r="E4235">
        <v>24</v>
      </c>
      <c r="F4235">
        <v>-1</v>
      </c>
      <c r="G4235">
        <v>-1</v>
      </c>
      <c r="H4235" t="s">
        <v>464</v>
      </c>
      <c r="I4235" t="s">
        <v>331</v>
      </c>
      <c r="K4235">
        <v>-0.14080614494802579</v>
      </c>
      <c r="L4235">
        <v>-2.1115234242230829E-2</v>
      </c>
      <c r="M4235">
        <v>-8.8969957132484692E-2</v>
      </c>
      <c r="N4235">
        <v>0.4943820224719101</v>
      </c>
      <c r="O4235">
        <v>8.2922888147359908E-4</v>
      </c>
      <c r="P4235">
        <v>0.1086990121649269</v>
      </c>
      <c r="Q4235">
        <v>0.91368869826943855</v>
      </c>
      <c r="R4235">
        <v>88</v>
      </c>
      <c r="S4235">
        <v>0</v>
      </c>
      <c r="T4235">
        <v>-0.63056188112564981</v>
      </c>
      <c r="U4235">
        <v>11</v>
      </c>
      <c r="V4235">
        <v>1792</v>
      </c>
      <c r="W4235">
        <v>89</v>
      </c>
    </row>
    <row r="4236" spans="1:23">
      <c r="A4236" t="s">
        <v>471</v>
      </c>
      <c r="B4236" t="str">
        <f t="shared" si="66"/>
        <v>USD_INDEX_historical_new_low_24_1</v>
      </c>
      <c r="C4236" t="s">
        <v>452</v>
      </c>
      <c r="D4236" t="s">
        <v>339</v>
      </c>
      <c r="E4236">
        <v>24</v>
      </c>
      <c r="F4236">
        <v>1</v>
      </c>
      <c r="G4236">
        <v>1</v>
      </c>
      <c r="H4236" t="s">
        <v>330</v>
      </c>
      <c r="I4236" t="s">
        <v>331</v>
      </c>
      <c r="K4236">
        <v>-0.28010708058789602</v>
      </c>
      <c r="L4236">
        <v>-2.7157823424861279E-2</v>
      </c>
      <c r="M4236">
        <v>-0.115602045278513</v>
      </c>
      <c r="N4236">
        <v>0.51677852348993292</v>
      </c>
      <c r="O4236">
        <v>6.3233451565098482E-4</v>
      </c>
      <c r="P4236">
        <v>0.1021714247254033</v>
      </c>
      <c r="Q4236">
        <v>0.91875890761503198</v>
      </c>
      <c r="R4236">
        <v>148</v>
      </c>
      <c r="S4236">
        <v>0</v>
      </c>
      <c r="T4236">
        <v>-0.68243257840143245</v>
      </c>
      <c r="U4236">
        <v>13</v>
      </c>
      <c r="V4236">
        <v>3008</v>
      </c>
      <c r="W4236">
        <v>149</v>
      </c>
    </row>
    <row r="4237" spans="1:23">
      <c r="A4237" t="s">
        <v>471</v>
      </c>
      <c r="B4237" t="str">
        <f t="shared" si="66"/>
        <v>USD_INDEX_historical_new_low_24_-1</v>
      </c>
      <c r="C4237" t="s">
        <v>452</v>
      </c>
      <c r="D4237" t="s">
        <v>339</v>
      </c>
      <c r="E4237">
        <v>24</v>
      </c>
      <c r="F4237">
        <v>-1</v>
      </c>
      <c r="G4237">
        <v>1</v>
      </c>
      <c r="H4237" t="s">
        <v>330</v>
      </c>
      <c r="I4237" t="s">
        <v>331</v>
      </c>
      <c r="K4237">
        <v>-0.2813739374214842</v>
      </c>
      <c r="L4237">
        <v>-2.7301364140580601E-2</v>
      </c>
      <c r="M4237">
        <v>-0.116213051545779</v>
      </c>
      <c r="N4237">
        <v>0.46979865771812079</v>
      </c>
      <c r="O4237">
        <v>6.1145686126214561E-4</v>
      </c>
      <c r="P4237">
        <v>9.8565174309985931E-2</v>
      </c>
      <c r="Q4237">
        <v>0.92161689235274857</v>
      </c>
      <c r="R4237">
        <v>148</v>
      </c>
      <c r="S4237">
        <v>0</v>
      </c>
      <c r="T4237">
        <v>-0.72758431542849189</v>
      </c>
      <c r="U4237">
        <v>13</v>
      </c>
      <c r="V4237">
        <v>3008</v>
      </c>
      <c r="W4237">
        <v>149</v>
      </c>
    </row>
    <row r="4238" spans="1:23">
      <c r="A4238" t="s">
        <v>471</v>
      </c>
      <c r="B4238" t="str">
        <f t="shared" si="66"/>
        <v>DR007_historical_new_low_24_1</v>
      </c>
      <c r="C4238" t="s">
        <v>387</v>
      </c>
      <c r="D4238" t="s">
        <v>339</v>
      </c>
      <c r="E4238">
        <v>24</v>
      </c>
      <c r="F4238">
        <v>1</v>
      </c>
      <c r="G4238">
        <v>1</v>
      </c>
      <c r="H4238" t="s">
        <v>330</v>
      </c>
      <c r="I4238" t="s">
        <v>331</v>
      </c>
      <c r="K4238">
        <v>-0.6290962393435372</v>
      </c>
      <c r="L4238">
        <v>-7.9732313684771294E-2</v>
      </c>
      <c r="M4238">
        <v>-0.3394320240524264</v>
      </c>
      <c r="N4238">
        <v>0.49664429530201343</v>
      </c>
      <c r="O4238">
        <v>-3.877568624452377E-3</v>
      </c>
      <c r="P4238">
        <v>-0.6379607715183705</v>
      </c>
      <c r="Q4238">
        <v>0.52448505037565851</v>
      </c>
      <c r="R4238">
        <v>148</v>
      </c>
      <c r="S4238">
        <v>0</v>
      </c>
      <c r="T4238">
        <v>-0.79924718429136699</v>
      </c>
      <c r="U4238">
        <v>17</v>
      </c>
      <c r="V4238">
        <v>3008</v>
      </c>
      <c r="W4238">
        <v>149</v>
      </c>
    </row>
    <row r="4239" spans="1:23">
      <c r="A4239" t="s">
        <v>471</v>
      </c>
      <c r="B4239" t="str">
        <f t="shared" si="66"/>
        <v>DR007_historical_new_low_24_-1</v>
      </c>
      <c r="C4239" t="s">
        <v>387</v>
      </c>
      <c r="D4239" t="s">
        <v>339</v>
      </c>
      <c r="E4239">
        <v>24</v>
      </c>
      <c r="F4239">
        <v>-1</v>
      </c>
      <c r="G4239">
        <v>1</v>
      </c>
      <c r="H4239" t="s">
        <v>330</v>
      </c>
      <c r="I4239" t="s">
        <v>331</v>
      </c>
      <c r="K4239">
        <v>0.39479258241988552</v>
      </c>
      <c r="L4239">
        <v>2.826848332584642E-2</v>
      </c>
      <c r="M4239">
        <v>0.1203430336929628</v>
      </c>
      <c r="N4239">
        <v>0.49664429530201343</v>
      </c>
      <c r="O4239">
        <v>4.967889732575846E-3</v>
      </c>
      <c r="P4239">
        <v>0.81135975068354782</v>
      </c>
      <c r="Q4239">
        <v>0.41846203485403499</v>
      </c>
      <c r="R4239">
        <v>148</v>
      </c>
      <c r="S4239">
        <v>0</v>
      </c>
      <c r="T4239">
        <v>-0.65349336768527588</v>
      </c>
      <c r="U4239">
        <v>17</v>
      </c>
      <c r="V4239">
        <v>3008</v>
      </c>
      <c r="W4239">
        <v>149</v>
      </c>
    </row>
    <row r="4240" spans="1:23">
      <c r="A4240" t="s">
        <v>471</v>
      </c>
      <c r="B4240" t="str">
        <f t="shared" si="66"/>
        <v>CREDIT_SPREAD_historical_new_low_24_1</v>
      </c>
      <c r="C4240" t="s">
        <v>453</v>
      </c>
      <c r="D4240" t="s">
        <v>339</v>
      </c>
      <c r="E4240">
        <v>24</v>
      </c>
      <c r="F4240">
        <v>1</v>
      </c>
      <c r="G4240">
        <v>1</v>
      </c>
      <c r="H4240" t="s">
        <v>460</v>
      </c>
      <c r="I4240" t="s">
        <v>331</v>
      </c>
      <c r="K4240">
        <v>0.30839220471890522</v>
      </c>
      <c r="L4240">
        <v>2.6120374438726831E-2</v>
      </c>
      <c r="M4240">
        <v>0.1127557518698426</v>
      </c>
      <c r="N4240">
        <v>0.51538461538461533</v>
      </c>
      <c r="O4240">
        <v>4.7891808919706957E-3</v>
      </c>
      <c r="P4240">
        <v>0.73314931917342874</v>
      </c>
      <c r="Q4240">
        <v>0.46479756555256219</v>
      </c>
      <c r="R4240">
        <v>129</v>
      </c>
      <c r="S4240">
        <v>0</v>
      </c>
      <c r="T4240">
        <v>-0.71594999332343068</v>
      </c>
      <c r="U4240">
        <v>23</v>
      </c>
      <c r="V4240">
        <v>2627</v>
      </c>
      <c r="W4240">
        <v>130</v>
      </c>
    </row>
    <row r="4241" spans="1:23">
      <c r="A4241" t="s">
        <v>471</v>
      </c>
      <c r="B4241" t="str">
        <f t="shared" si="66"/>
        <v>CREDIT_SPREAD_historical_new_low_24_-1</v>
      </c>
      <c r="C4241" t="s">
        <v>453</v>
      </c>
      <c r="D4241" t="s">
        <v>339</v>
      </c>
      <c r="E4241">
        <v>24</v>
      </c>
      <c r="F4241">
        <v>-1</v>
      </c>
      <c r="G4241">
        <v>1</v>
      </c>
      <c r="H4241" t="s">
        <v>460</v>
      </c>
      <c r="I4241" t="s">
        <v>331</v>
      </c>
      <c r="K4241">
        <v>-0.56333866160964852</v>
      </c>
      <c r="L4241">
        <v>-7.6407928716663465E-2</v>
      </c>
      <c r="M4241">
        <v>-0.32983575604839838</v>
      </c>
      <c r="N4241">
        <v>0.48461538461538461</v>
      </c>
      <c r="O4241">
        <v>-3.6199112998931749E-3</v>
      </c>
      <c r="P4241">
        <v>-0.55772047341361519</v>
      </c>
      <c r="Q4241">
        <v>0.5780018357786596</v>
      </c>
      <c r="R4241">
        <v>129</v>
      </c>
      <c r="S4241">
        <v>0</v>
      </c>
      <c r="T4241">
        <v>-0.77383158035820554</v>
      </c>
      <c r="U4241">
        <v>23</v>
      </c>
      <c r="V4241">
        <v>2627</v>
      </c>
      <c r="W4241">
        <v>130</v>
      </c>
    </row>
    <row r="4242" spans="1:23">
      <c r="A4242" t="s">
        <v>471</v>
      </c>
      <c r="B4242" t="str">
        <f t="shared" si="66"/>
        <v>electricity_yoy_historical_new_low_36_1</v>
      </c>
      <c r="C4242" t="s">
        <v>435</v>
      </c>
      <c r="D4242" t="s">
        <v>339</v>
      </c>
      <c r="E4242">
        <v>36</v>
      </c>
      <c r="F4242">
        <v>1</v>
      </c>
      <c r="G4242">
        <v>-1</v>
      </c>
      <c r="H4242" t="s">
        <v>330</v>
      </c>
      <c r="I4242" t="s">
        <v>331</v>
      </c>
      <c r="K4242">
        <v>-0.24919262170971851</v>
      </c>
      <c r="L4242">
        <v>-2.37249193209873E-2</v>
      </c>
      <c r="M4242">
        <v>-0.100989334048535</v>
      </c>
      <c r="N4242">
        <v>0.49664429530201343</v>
      </c>
      <c r="O4242">
        <v>9.1203411687720034E-4</v>
      </c>
      <c r="P4242">
        <v>0.14619629001233561</v>
      </c>
      <c r="Q4242">
        <v>0.88396537444247114</v>
      </c>
      <c r="R4242">
        <v>148</v>
      </c>
      <c r="S4242">
        <v>0</v>
      </c>
      <c r="T4242">
        <v>-0.66085693970428605</v>
      </c>
      <c r="U4242">
        <v>9</v>
      </c>
      <c r="V4242">
        <v>3008</v>
      </c>
      <c r="W4242">
        <v>149</v>
      </c>
    </row>
    <row r="4243" spans="1:23">
      <c r="A4243" t="s">
        <v>471</v>
      </c>
      <c r="B4243" t="str">
        <f t="shared" si="66"/>
        <v>electricity_yoy_historical_new_low_36_-1</v>
      </c>
      <c r="C4243" t="s">
        <v>435</v>
      </c>
      <c r="D4243" t="s">
        <v>339</v>
      </c>
      <c r="E4243">
        <v>36</v>
      </c>
      <c r="F4243">
        <v>-1</v>
      </c>
      <c r="G4243">
        <v>-1</v>
      </c>
      <c r="H4243" t="s">
        <v>330</v>
      </c>
      <c r="I4243" t="s">
        <v>331</v>
      </c>
      <c r="K4243">
        <v>-0.31096333212210431</v>
      </c>
      <c r="L4243">
        <v>-3.0721692288823269E-2</v>
      </c>
      <c r="M4243">
        <v>-0.13077234122974299</v>
      </c>
      <c r="N4243">
        <v>0.48993288590604028</v>
      </c>
      <c r="O4243">
        <v>3.1498275264896008E-4</v>
      </c>
      <c r="P4243">
        <v>5.1335715951196972E-2</v>
      </c>
      <c r="Q4243">
        <v>0.95912722942629403</v>
      </c>
      <c r="R4243">
        <v>148</v>
      </c>
      <c r="S4243">
        <v>0</v>
      </c>
      <c r="T4243">
        <v>-0.70738197576836992</v>
      </c>
      <c r="U4243">
        <v>9</v>
      </c>
      <c r="V4243">
        <v>3008</v>
      </c>
      <c r="W4243">
        <v>149</v>
      </c>
    </row>
    <row r="4244" spans="1:23">
      <c r="A4244" t="s">
        <v>471</v>
      </c>
      <c r="B4244" t="str">
        <f t="shared" si="66"/>
        <v>electricity_ytd_yoy_historical_new_low_36_1</v>
      </c>
      <c r="C4244" t="s">
        <v>436</v>
      </c>
      <c r="D4244" t="s">
        <v>339</v>
      </c>
      <c r="E4244">
        <v>36</v>
      </c>
      <c r="F4244">
        <v>1</v>
      </c>
      <c r="G4244">
        <v>-1</v>
      </c>
      <c r="H4244" t="s">
        <v>330</v>
      </c>
      <c r="I4244" t="s">
        <v>331</v>
      </c>
      <c r="K4244">
        <v>-0.53174550462656522</v>
      </c>
      <c r="L4244">
        <v>-6.1586817454607257E-2</v>
      </c>
      <c r="M4244">
        <v>-0.26216725904950711</v>
      </c>
      <c r="N4244">
        <v>0.48322147651006708</v>
      </c>
      <c r="O4244">
        <v>-2.279310543236292E-3</v>
      </c>
      <c r="P4244">
        <v>-0.36989416683939369</v>
      </c>
      <c r="Q4244">
        <v>0.71199011600576589</v>
      </c>
      <c r="R4244">
        <v>148</v>
      </c>
      <c r="S4244">
        <v>0</v>
      </c>
      <c r="T4244">
        <v>-0.78848734422429434</v>
      </c>
      <c r="U4244">
        <v>3</v>
      </c>
      <c r="V4244">
        <v>3008</v>
      </c>
      <c r="W4244">
        <v>149</v>
      </c>
    </row>
    <row r="4245" spans="1:23">
      <c r="A4245" t="s">
        <v>471</v>
      </c>
      <c r="B4245" t="str">
        <f t="shared" si="66"/>
        <v>electricity_ytd_yoy_historical_new_low_36_-1</v>
      </c>
      <c r="C4245" t="s">
        <v>436</v>
      </c>
      <c r="D4245" t="s">
        <v>339</v>
      </c>
      <c r="E4245">
        <v>36</v>
      </c>
      <c r="F4245">
        <v>-1</v>
      </c>
      <c r="G4245">
        <v>-1</v>
      </c>
      <c r="H4245" t="s">
        <v>330</v>
      </c>
      <c r="I4245" t="s">
        <v>331</v>
      </c>
      <c r="K4245">
        <v>0.10481334245963091</v>
      </c>
      <c r="L4245">
        <v>8.3855125461989033E-3</v>
      </c>
      <c r="M4245">
        <v>3.5696061768130213E-2</v>
      </c>
      <c r="N4245">
        <v>0.50335570469798663</v>
      </c>
      <c r="O4245">
        <v>3.4590487329011241E-3</v>
      </c>
      <c r="P4245">
        <v>0.56240291866579795</v>
      </c>
      <c r="Q4245">
        <v>0.57469237973209153</v>
      </c>
      <c r="R4245">
        <v>148</v>
      </c>
      <c r="S4245">
        <v>0</v>
      </c>
      <c r="T4245">
        <v>-0.64873469284698637</v>
      </c>
      <c r="U4245">
        <v>3</v>
      </c>
      <c r="V4245">
        <v>3008</v>
      </c>
      <c r="W4245">
        <v>149</v>
      </c>
    </row>
    <row r="4246" spans="1:23">
      <c r="A4246" t="s">
        <v>471</v>
      </c>
      <c r="B4246" t="str">
        <f t="shared" si="66"/>
        <v>industrial_value_added_yoy_historical_new_low_36_1</v>
      </c>
      <c r="C4246" t="s">
        <v>437</v>
      </c>
      <c r="D4246" t="s">
        <v>339</v>
      </c>
      <c r="E4246">
        <v>36</v>
      </c>
      <c r="F4246">
        <v>1</v>
      </c>
      <c r="G4246">
        <v>-1</v>
      </c>
      <c r="H4246" t="s">
        <v>330</v>
      </c>
      <c r="I4246" t="s">
        <v>331</v>
      </c>
      <c r="K4246">
        <v>-0.19676607306080909</v>
      </c>
      <c r="L4246">
        <v>-1.81887810608472E-2</v>
      </c>
      <c r="M4246">
        <v>-7.7423981416682261E-2</v>
      </c>
      <c r="N4246">
        <v>0.51006711409395977</v>
      </c>
      <c r="O4246">
        <v>1.3285518601693319E-3</v>
      </c>
      <c r="P4246">
        <v>0.21428934514890771</v>
      </c>
      <c r="Q4246">
        <v>0.83061638672818017</v>
      </c>
      <c r="R4246">
        <v>148</v>
      </c>
      <c r="S4246">
        <v>0</v>
      </c>
      <c r="T4246">
        <v>-0.63717563253596587</v>
      </c>
      <c r="U4246">
        <v>17</v>
      </c>
      <c r="V4246">
        <v>3008</v>
      </c>
      <c r="W4246">
        <v>149</v>
      </c>
    </row>
    <row r="4247" spans="1:23">
      <c r="A4247" t="s">
        <v>471</v>
      </c>
      <c r="B4247" t="str">
        <f t="shared" si="66"/>
        <v>industrial_value_added_yoy_historical_new_low_36_-1</v>
      </c>
      <c r="C4247" t="s">
        <v>437</v>
      </c>
      <c r="D4247" t="s">
        <v>339</v>
      </c>
      <c r="E4247">
        <v>36</v>
      </c>
      <c r="F4247">
        <v>-1</v>
      </c>
      <c r="G4247">
        <v>-1</v>
      </c>
      <c r="H4247" t="s">
        <v>330</v>
      </c>
      <c r="I4247" t="s">
        <v>331</v>
      </c>
      <c r="K4247">
        <v>-0.35593630098938639</v>
      </c>
      <c r="L4247">
        <v>-3.6187161230847982E-2</v>
      </c>
      <c r="M4247">
        <v>-0.15403748548552579</v>
      </c>
      <c r="N4247">
        <v>0.47651006711409388</v>
      </c>
      <c r="O4247">
        <v>-1.743317134642135E-4</v>
      </c>
      <c r="P4247">
        <v>-2.8613649267352739E-2</v>
      </c>
      <c r="Q4247">
        <v>0.97721127374761219</v>
      </c>
      <c r="R4247">
        <v>148</v>
      </c>
      <c r="S4247">
        <v>0</v>
      </c>
      <c r="T4247">
        <v>-0.73969672628506267</v>
      </c>
      <c r="U4247">
        <v>17</v>
      </c>
      <c r="V4247">
        <v>3008</v>
      </c>
      <c r="W4247">
        <v>149</v>
      </c>
    </row>
    <row r="4248" spans="1:23">
      <c r="A4248" t="s">
        <v>471</v>
      </c>
      <c r="B4248" t="str">
        <f t="shared" si="66"/>
        <v>fixedasset_investment_yoy_historical_new_low_36_1</v>
      </c>
      <c r="C4248" t="s">
        <v>344</v>
      </c>
      <c r="D4248" t="s">
        <v>339</v>
      </c>
      <c r="E4248">
        <v>36</v>
      </c>
      <c r="F4248">
        <v>1</v>
      </c>
      <c r="G4248">
        <v>1</v>
      </c>
      <c r="H4248" t="s">
        <v>330</v>
      </c>
      <c r="I4248" t="s">
        <v>331</v>
      </c>
      <c r="K4248">
        <v>-0.46218822040597529</v>
      </c>
      <c r="L4248">
        <v>-5.0635201669174228E-2</v>
      </c>
      <c r="M4248">
        <v>-0.2155421974719639</v>
      </c>
      <c r="N4248">
        <v>0.50335570469798663</v>
      </c>
      <c r="O4248">
        <v>-1.3673443612162381E-3</v>
      </c>
      <c r="P4248">
        <v>-0.2235397609269929</v>
      </c>
      <c r="Q4248">
        <v>0.82342370007146304</v>
      </c>
      <c r="R4248">
        <v>148</v>
      </c>
      <c r="S4248">
        <v>0</v>
      </c>
      <c r="T4248">
        <v>-0.75706800696345444</v>
      </c>
      <c r="U4248">
        <v>19</v>
      </c>
      <c r="V4248">
        <v>3008</v>
      </c>
      <c r="W4248">
        <v>149</v>
      </c>
    </row>
    <row r="4249" spans="1:23">
      <c r="A4249" t="s">
        <v>471</v>
      </c>
      <c r="B4249" t="str">
        <f t="shared" si="66"/>
        <v>fixedasset_investment_yoy_historical_new_low_36_-1</v>
      </c>
      <c r="C4249" t="s">
        <v>344</v>
      </c>
      <c r="D4249" t="s">
        <v>339</v>
      </c>
      <c r="E4249">
        <v>36</v>
      </c>
      <c r="F4249">
        <v>-1</v>
      </c>
      <c r="G4249">
        <v>1</v>
      </c>
      <c r="H4249" t="s">
        <v>330</v>
      </c>
      <c r="I4249" t="s">
        <v>331</v>
      </c>
      <c r="K4249">
        <v>-3.8076453911457857E-2</v>
      </c>
      <c r="L4249">
        <v>-3.2469502504196561E-3</v>
      </c>
      <c r="M4249">
        <v>-1.3821506955380701E-2</v>
      </c>
      <c r="N4249">
        <v>0.48322147651006708</v>
      </c>
      <c r="O4249">
        <v>2.5060982102231731E-3</v>
      </c>
      <c r="P4249">
        <v>0.40714294218380731</v>
      </c>
      <c r="Q4249">
        <v>0.68449124978890064</v>
      </c>
      <c r="R4249">
        <v>148</v>
      </c>
      <c r="S4249">
        <v>0</v>
      </c>
      <c r="T4249">
        <v>-0.68003631833773803</v>
      </c>
      <c r="U4249">
        <v>19</v>
      </c>
      <c r="V4249">
        <v>3008</v>
      </c>
      <c r="W4249">
        <v>149</v>
      </c>
    </row>
    <row r="4250" spans="1:23">
      <c r="A4250" t="s">
        <v>471</v>
      </c>
      <c r="B4250" t="str">
        <f t="shared" si="66"/>
        <v>fixedasset_investment_ytd_yoy_historical_new_low_36_1</v>
      </c>
      <c r="C4250" t="s">
        <v>390</v>
      </c>
      <c r="D4250" t="s">
        <v>339</v>
      </c>
      <c r="E4250">
        <v>36</v>
      </c>
      <c r="F4250">
        <v>1</v>
      </c>
      <c r="G4250">
        <v>-1</v>
      </c>
      <c r="H4250" t="s">
        <v>330</v>
      </c>
      <c r="I4250" t="s">
        <v>331</v>
      </c>
      <c r="K4250">
        <v>-0.69372414708317398</v>
      </c>
      <c r="L4250">
        <v>-9.4375263891744443E-2</v>
      </c>
      <c r="M4250">
        <v>-0.40179862883015161</v>
      </c>
      <c r="N4250">
        <v>0.46979865771812079</v>
      </c>
      <c r="O4250">
        <v>-5.2380558270739242E-3</v>
      </c>
      <c r="P4250">
        <v>-0.87401448120389058</v>
      </c>
      <c r="Q4250">
        <v>0.3835263805609801</v>
      </c>
      <c r="R4250">
        <v>148</v>
      </c>
      <c r="S4250">
        <v>0</v>
      </c>
      <c r="T4250">
        <v>-0.86165382352871234</v>
      </c>
      <c r="U4250">
        <v>25</v>
      </c>
      <c r="V4250">
        <v>3008</v>
      </c>
      <c r="W4250">
        <v>149</v>
      </c>
    </row>
    <row r="4251" spans="1:23">
      <c r="A4251" t="s">
        <v>471</v>
      </c>
      <c r="B4251" t="str">
        <f t="shared" si="66"/>
        <v>fixedasset_investment_ytd_yoy_historical_new_low_36_-1</v>
      </c>
      <c r="C4251" t="s">
        <v>390</v>
      </c>
      <c r="D4251" t="s">
        <v>339</v>
      </c>
      <c r="E4251">
        <v>36</v>
      </c>
      <c r="F4251">
        <v>-1</v>
      </c>
      <c r="G4251">
        <v>-1</v>
      </c>
      <c r="H4251" t="s">
        <v>330</v>
      </c>
      <c r="I4251" t="s">
        <v>331</v>
      </c>
      <c r="K4251">
        <v>0.68911067989342545</v>
      </c>
      <c r="L4251">
        <v>4.4894447260361632E-2</v>
      </c>
      <c r="M4251">
        <v>0.19113617920043549</v>
      </c>
      <c r="N4251">
        <v>0.51006711409395977</v>
      </c>
      <c r="O4251">
        <v>6.226871627263918E-3</v>
      </c>
      <c r="P4251">
        <v>1.0243082860666459</v>
      </c>
      <c r="Q4251">
        <v>0.30736099166395492</v>
      </c>
      <c r="R4251">
        <v>148</v>
      </c>
      <c r="S4251">
        <v>0</v>
      </c>
      <c r="T4251">
        <v>-0.64873469284698659</v>
      </c>
      <c r="U4251">
        <v>25</v>
      </c>
      <c r="V4251">
        <v>3008</v>
      </c>
      <c r="W4251">
        <v>149</v>
      </c>
    </row>
    <row r="4252" spans="1:23">
      <c r="A4252" t="s">
        <v>471</v>
      </c>
      <c r="B4252" t="str">
        <f t="shared" si="66"/>
        <v>pmi_manufacturing_historical_new_low_36_1</v>
      </c>
      <c r="C4252" t="s">
        <v>347</v>
      </c>
      <c r="D4252" t="s">
        <v>339</v>
      </c>
      <c r="E4252">
        <v>36</v>
      </c>
      <c r="F4252">
        <v>1</v>
      </c>
      <c r="G4252">
        <v>1</v>
      </c>
      <c r="H4252" t="s">
        <v>330</v>
      </c>
      <c r="I4252" t="s">
        <v>331</v>
      </c>
      <c r="K4252">
        <v>-0.46848720274889599</v>
      </c>
      <c r="L4252">
        <v>-5.1571765511869039E-2</v>
      </c>
      <c r="M4252">
        <v>-0.219529327057507</v>
      </c>
      <c r="N4252">
        <v>0.50335570469798663</v>
      </c>
      <c r="O4252">
        <v>-1.426100206552276E-3</v>
      </c>
      <c r="P4252">
        <v>-0.23125173177786329</v>
      </c>
      <c r="Q4252">
        <v>0.81743864029021562</v>
      </c>
      <c r="R4252">
        <v>148</v>
      </c>
      <c r="S4252">
        <v>0</v>
      </c>
      <c r="T4252">
        <v>-0.75991328553995396</v>
      </c>
      <c r="U4252">
        <v>7</v>
      </c>
      <c r="V4252">
        <v>3008</v>
      </c>
      <c r="W4252">
        <v>149</v>
      </c>
    </row>
    <row r="4253" spans="1:23">
      <c r="A4253" t="s">
        <v>471</v>
      </c>
      <c r="B4253" t="str">
        <f t="shared" si="66"/>
        <v>pmi_manufacturing_historical_new_low_36_-1</v>
      </c>
      <c r="C4253" t="s">
        <v>347</v>
      </c>
      <c r="D4253" t="s">
        <v>339</v>
      </c>
      <c r="E4253">
        <v>36</v>
      </c>
      <c r="F4253">
        <v>-1</v>
      </c>
      <c r="G4253">
        <v>1</v>
      </c>
      <c r="H4253" t="s">
        <v>330</v>
      </c>
      <c r="I4253" t="s">
        <v>331</v>
      </c>
      <c r="K4253">
        <v>-2.667665420129095E-2</v>
      </c>
      <c r="L4253">
        <v>-2.262666113206802E-3</v>
      </c>
      <c r="M4253">
        <v>-9.6316572500081601E-3</v>
      </c>
      <c r="N4253">
        <v>0.48322147651006708</v>
      </c>
      <c r="O4253">
        <v>2.613989311552612E-3</v>
      </c>
      <c r="P4253">
        <v>0.42440964972962242</v>
      </c>
      <c r="Q4253">
        <v>0.67188338000329584</v>
      </c>
      <c r="R4253">
        <v>148</v>
      </c>
      <c r="S4253">
        <v>0</v>
      </c>
      <c r="T4253">
        <v>-0.64873469284698682</v>
      </c>
      <c r="U4253">
        <v>7</v>
      </c>
      <c r="V4253">
        <v>3008</v>
      </c>
      <c r="W4253">
        <v>149</v>
      </c>
    </row>
    <row r="4254" spans="1:23">
      <c r="A4254" t="s">
        <v>471</v>
      </c>
      <c r="B4254" t="str">
        <f t="shared" si="66"/>
        <v>pmi_manufacturing_neworder_historical_new_low_36_1</v>
      </c>
      <c r="C4254" t="s">
        <v>424</v>
      </c>
      <c r="D4254" t="s">
        <v>339</v>
      </c>
      <c r="E4254">
        <v>36</v>
      </c>
      <c r="F4254">
        <v>1</v>
      </c>
      <c r="G4254">
        <v>1</v>
      </c>
      <c r="H4254" t="s">
        <v>330</v>
      </c>
      <c r="I4254" t="s">
        <v>331</v>
      </c>
      <c r="K4254">
        <v>-0.48494059941069251</v>
      </c>
      <c r="L4254">
        <v>-5.4066977329364163E-2</v>
      </c>
      <c r="M4254">
        <v>-0.23015203876580301</v>
      </c>
      <c r="N4254">
        <v>0.49664429530201343</v>
      </c>
      <c r="O4254">
        <v>-1.6405888887814581E-3</v>
      </c>
      <c r="P4254">
        <v>-0.26621556453558948</v>
      </c>
      <c r="Q4254">
        <v>0.79044371480267672</v>
      </c>
      <c r="R4254">
        <v>148</v>
      </c>
      <c r="S4254">
        <v>0</v>
      </c>
      <c r="T4254">
        <v>-0.76734535860887876</v>
      </c>
      <c r="U4254">
        <v>5</v>
      </c>
      <c r="V4254">
        <v>3008</v>
      </c>
      <c r="W4254">
        <v>149</v>
      </c>
    </row>
    <row r="4255" spans="1:23">
      <c r="A4255" t="s">
        <v>471</v>
      </c>
      <c r="B4255" t="str">
        <f t="shared" si="66"/>
        <v>pmi_manufacturing_neworder_historical_new_low_36_-1</v>
      </c>
      <c r="C4255" t="s">
        <v>424</v>
      </c>
      <c r="D4255" t="s">
        <v>339</v>
      </c>
      <c r="E4255">
        <v>36</v>
      </c>
      <c r="F4255">
        <v>-1</v>
      </c>
      <c r="G4255">
        <v>1</v>
      </c>
      <c r="H4255" t="s">
        <v>330</v>
      </c>
      <c r="I4255" t="s">
        <v>331</v>
      </c>
      <c r="K4255">
        <v>4.4158276955352793E-3</v>
      </c>
      <c r="L4255">
        <v>3.6919674241242539E-4</v>
      </c>
      <c r="M4255">
        <v>1.571594847152E-3</v>
      </c>
      <c r="N4255">
        <v>0.48993288590604028</v>
      </c>
      <c r="O4255">
        <v>2.8212357304070661E-3</v>
      </c>
      <c r="P4255">
        <v>0.45840631729210057</v>
      </c>
      <c r="Q4255">
        <v>0.64733296091245618</v>
      </c>
      <c r="R4255">
        <v>148</v>
      </c>
      <c r="S4255">
        <v>0</v>
      </c>
      <c r="T4255">
        <v>-0.64873469284698637</v>
      </c>
      <c r="U4255">
        <v>5</v>
      </c>
      <c r="V4255">
        <v>3008</v>
      </c>
      <c r="W4255">
        <v>149</v>
      </c>
    </row>
    <row r="4256" spans="1:23">
      <c r="A4256" t="s">
        <v>471</v>
      </c>
      <c r="B4256" t="str">
        <f t="shared" si="66"/>
        <v>pmi_nonmanufacturing_historical_new_low_36_1</v>
      </c>
      <c r="C4256" t="s">
        <v>342</v>
      </c>
      <c r="D4256" t="s">
        <v>339</v>
      </c>
      <c r="E4256">
        <v>36</v>
      </c>
      <c r="F4256">
        <v>1</v>
      </c>
      <c r="G4256">
        <v>-1</v>
      </c>
      <c r="H4256" t="s">
        <v>330</v>
      </c>
      <c r="I4256" t="s">
        <v>331</v>
      </c>
      <c r="K4256">
        <v>-0.68492470496703528</v>
      </c>
      <c r="L4256">
        <v>-9.2223654430797941E-2</v>
      </c>
      <c r="M4256">
        <v>-0.39263353871187512</v>
      </c>
      <c r="N4256">
        <v>0.47651006711409388</v>
      </c>
      <c r="O4256">
        <v>-4.9910207703647942E-3</v>
      </c>
      <c r="P4256">
        <v>-0.82126413040756496</v>
      </c>
      <c r="Q4256">
        <v>0.41281678612855022</v>
      </c>
      <c r="R4256">
        <v>148</v>
      </c>
      <c r="S4256">
        <v>0</v>
      </c>
      <c r="T4256">
        <v>-0.85767907605758587</v>
      </c>
      <c r="U4256">
        <v>13</v>
      </c>
      <c r="V4256">
        <v>3008</v>
      </c>
      <c r="W4256">
        <v>149</v>
      </c>
    </row>
    <row r="4257" spans="1:23">
      <c r="A4257" t="s">
        <v>471</v>
      </c>
      <c r="B4257" t="str">
        <f t="shared" si="66"/>
        <v>pmi_nonmanufacturing_historical_new_low_36_-1</v>
      </c>
      <c r="C4257" t="s">
        <v>342</v>
      </c>
      <c r="D4257" t="s">
        <v>339</v>
      </c>
      <c r="E4257">
        <v>36</v>
      </c>
      <c r="F4257">
        <v>-1</v>
      </c>
      <c r="G4257">
        <v>-1</v>
      </c>
      <c r="H4257" t="s">
        <v>330</v>
      </c>
      <c r="I4257" t="s">
        <v>331</v>
      </c>
      <c r="K4257">
        <v>0.64193709348474304</v>
      </c>
      <c r="L4257">
        <v>4.2417840781916023E-2</v>
      </c>
      <c r="M4257">
        <v>0.18058996939031269</v>
      </c>
      <c r="N4257">
        <v>0.51006711409395977</v>
      </c>
      <c r="O4257">
        <v>6.0568008639958733E-3</v>
      </c>
      <c r="P4257">
        <v>0.99529357489670656</v>
      </c>
      <c r="Q4257">
        <v>0.32121798325467332</v>
      </c>
      <c r="R4257">
        <v>148</v>
      </c>
      <c r="S4257">
        <v>0</v>
      </c>
      <c r="T4257">
        <v>-0.64873469284698659</v>
      </c>
      <c r="U4257">
        <v>13</v>
      </c>
      <c r="V4257">
        <v>3008</v>
      </c>
      <c r="W4257">
        <v>149</v>
      </c>
    </row>
    <row r="4258" spans="1:23">
      <c r="A4258" t="s">
        <v>471</v>
      </c>
      <c r="B4258" t="str">
        <f t="shared" si="66"/>
        <v>export_yoy_historical_new_low_36_1</v>
      </c>
      <c r="C4258" t="s">
        <v>438</v>
      </c>
      <c r="D4258" t="s">
        <v>339</v>
      </c>
      <c r="E4258">
        <v>36</v>
      </c>
      <c r="F4258">
        <v>1</v>
      </c>
      <c r="G4258">
        <v>-1</v>
      </c>
      <c r="H4258" t="s">
        <v>330</v>
      </c>
      <c r="I4258" t="s">
        <v>331</v>
      </c>
      <c r="K4258">
        <v>-0.61074562468302718</v>
      </c>
      <c r="L4258">
        <v>-7.6001730582870408E-2</v>
      </c>
      <c r="M4258">
        <v>-0.32354543141074837</v>
      </c>
      <c r="N4258">
        <v>0.48322147651006708</v>
      </c>
      <c r="O4258">
        <v>-3.5407217225088771E-3</v>
      </c>
      <c r="P4258">
        <v>-0.57733259617118105</v>
      </c>
      <c r="Q4258">
        <v>0.56459201467405107</v>
      </c>
      <c r="R4258">
        <v>148</v>
      </c>
      <c r="S4258">
        <v>0</v>
      </c>
      <c r="T4258">
        <v>-0.79542339289055453</v>
      </c>
      <c r="U4258">
        <v>11</v>
      </c>
      <c r="V4258">
        <v>3008</v>
      </c>
      <c r="W4258">
        <v>149</v>
      </c>
    </row>
    <row r="4259" spans="1:23">
      <c r="A4259" t="s">
        <v>471</v>
      </c>
      <c r="B4259" t="str">
        <f t="shared" si="66"/>
        <v>export_yoy_historical_new_low_36_-1</v>
      </c>
      <c r="C4259" t="s">
        <v>438</v>
      </c>
      <c r="D4259" t="s">
        <v>339</v>
      </c>
      <c r="E4259">
        <v>36</v>
      </c>
      <c r="F4259">
        <v>-1</v>
      </c>
      <c r="G4259">
        <v>-1</v>
      </c>
      <c r="H4259" t="s">
        <v>330</v>
      </c>
      <c r="I4259" t="s">
        <v>331</v>
      </c>
      <c r="K4259">
        <v>0.32903789131208439</v>
      </c>
      <c r="L4259">
        <v>2.41169159960366E-2</v>
      </c>
      <c r="M4259">
        <v>0.1026676357287198</v>
      </c>
      <c r="N4259">
        <v>0.50335570469798663</v>
      </c>
      <c r="O4259">
        <v>4.6745330845328909E-3</v>
      </c>
      <c r="P4259">
        <v>0.76391154302640585</v>
      </c>
      <c r="Q4259">
        <v>0.44613608954341738</v>
      </c>
      <c r="R4259">
        <v>148</v>
      </c>
      <c r="S4259">
        <v>0</v>
      </c>
      <c r="T4259">
        <v>-0.59130123583346794</v>
      </c>
      <c r="U4259">
        <v>11</v>
      </c>
      <c r="V4259">
        <v>3008</v>
      </c>
      <c r="W4259">
        <v>149</v>
      </c>
    </row>
    <row r="4260" spans="1:23">
      <c r="A4260" t="s">
        <v>471</v>
      </c>
      <c r="B4260" t="str">
        <f t="shared" si="66"/>
        <v>trade_balance_yoy_historical_new_low_36_1</v>
      </c>
      <c r="C4260" t="s">
        <v>439</v>
      </c>
      <c r="D4260" t="s">
        <v>339</v>
      </c>
      <c r="E4260">
        <v>36</v>
      </c>
      <c r="F4260">
        <v>1</v>
      </c>
      <c r="G4260">
        <v>1</v>
      </c>
      <c r="H4260" t="s">
        <v>330</v>
      </c>
      <c r="I4260" t="s">
        <v>331</v>
      </c>
      <c r="K4260">
        <v>-0.50164391101070216</v>
      </c>
      <c r="L4260">
        <v>-5.6675940020462168E-2</v>
      </c>
      <c r="M4260">
        <v>-0.24125926142390491</v>
      </c>
      <c r="N4260">
        <v>0.50335570469798663</v>
      </c>
      <c r="O4260">
        <v>-1.8547352502932819E-3</v>
      </c>
      <c r="P4260">
        <v>-0.30063585351494432</v>
      </c>
      <c r="Q4260">
        <v>0.76411409394707763</v>
      </c>
      <c r="R4260">
        <v>148</v>
      </c>
      <c r="S4260">
        <v>0</v>
      </c>
      <c r="T4260">
        <v>-0.77489031937631259</v>
      </c>
      <c r="U4260">
        <v>9</v>
      </c>
      <c r="V4260">
        <v>3008</v>
      </c>
      <c r="W4260">
        <v>149</v>
      </c>
    </row>
    <row r="4261" spans="1:23">
      <c r="A4261" t="s">
        <v>471</v>
      </c>
      <c r="B4261" t="str">
        <f t="shared" si="66"/>
        <v>trade_balance_yoy_historical_new_low_36_-1</v>
      </c>
      <c r="C4261" t="s">
        <v>439</v>
      </c>
      <c r="D4261" t="s">
        <v>339</v>
      </c>
      <c r="E4261">
        <v>36</v>
      </c>
      <c r="F4261">
        <v>-1</v>
      </c>
      <c r="G4261">
        <v>1</v>
      </c>
      <c r="H4261" t="s">
        <v>330</v>
      </c>
      <c r="I4261" t="s">
        <v>331</v>
      </c>
      <c r="K4261">
        <v>3.8080652740626768E-2</v>
      </c>
      <c r="L4261">
        <v>3.1359298539173071E-3</v>
      </c>
      <c r="M4261">
        <v>1.334908816969092E-2</v>
      </c>
      <c r="N4261">
        <v>0.48322147651006708</v>
      </c>
      <c r="O4261">
        <v>3.0485552907367438E-3</v>
      </c>
      <c r="P4261">
        <v>0.49481890973993098</v>
      </c>
      <c r="Q4261">
        <v>0.62146172181959025</v>
      </c>
      <c r="R4261">
        <v>148</v>
      </c>
      <c r="S4261">
        <v>0</v>
      </c>
      <c r="T4261">
        <v>-0.64873469284698593</v>
      </c>
      <c r="U4261">
        <v>9</v>
      </c>
      <c r="V4261">
        <v>3008</v>
      </c>
      <c r="W4261">
        <v>149</v>
      </c>
    </row>
    <row r="4262" spans="1:23">
      <c r="A4262" t="s">
        <v>471</v>
      </c>
      <c r="B4262" t="str">
        <f t="shared" si="66"/>
        <v>CPI_historical_new_low_36_1</v>
      </c>
      <c r="C4262" t="s">
        <v>386</v>
      </c>
      <c r="D4262" t="s">
        <v>339</v>
      </c>
      <c r="E4262">
        <v>36</v>
      </c>
      <c r="F4262">
        <v>1</v>
      </c>
      <c r="G4262">
        <v>-1</v>
      </c>
      <c r="H4262" t="s">
        <v>330</v>
      </c>
      <c r="I4262" t="s">
        <v>331</v>
      </c>
      <c r="K4262">
        <v>-0.39101511143557571</v>
      </c>
      <c r="L4262">
        <v>-4.0698624524197813E-2</v>
      </c>
      <c r="M4262">
        <v>-0.1732420472537744</v>
      </c>
      <c r="N4262">
        <v>0.48322147651006708</v>
      </c>
      <c r="O4262">
        <v>-6.2262977690619766E-4</v>
      </c>
      <c r="P4262">
        <v>-0.1029717692881265</v>
      </c>
      <c r="Q4262">
        <v>0.91812477001789872</v>
      </c>
      <c r="R4262">
        <v>148</v>
      </c>
      <c r="S4262">
        <v>0</v>
      </c>
      <c r="T4262">
        <v>-0.75866236272107646</v>
      </c>
      <c r="U4262">
        <v>9</v>
      </c>
      <c r="V4262">
        <v>3008</v>
      </c>
      <c r="W4262">
        <v>149</v>
      </c>
    </row>
    <row r="4263" spans="1:23">
      <c r="A4263" t="s">
        <v>471</v>
      </c>
      <c r="B4263" t="str">
        <f t="shared" si="66"/>
        <v>CPI_historical_new_low_36_-1</v>
      </c>
      <c r="C4263" t="s">
        <v>386</v>
      </c>
      <c r="D4263" t="s">
        <v>339</v>
      </c>
      <c r="E4263">
        <v>36</v>
      </c>
      <c r="F4263">
        <v>-1</v>
      </c>
      <c r="G4263">
        <v>-1</v>
      </c>
      <c r="H4263" t="s">
        <v>330</v>
      </c>
      <c r="I4263" t="s">
        <v>331</v>
      </c>
      <c r="K4263">
        <v>-0.1504981094443896</v>
      </c>
      <c r="L4263">
        <v>-1.3571457049353921E-2</v>
      </c>
      <c r="M4263">
        <v>-5.7769691996564683E-2</v>
      </c>
      <c r="N4263">
        <v>0.49664429530201343</v>
      </c>
      <c r="O4263">
        <v>1.609774742141511E-3</v>
      </c>
      <c r="P4263">
        <v>0.26579061359766493</v>
      </c>
      <c r="Q4263">
        <v>0.79077036302851467</v>
      </c>
      <c r="R4263">
        <v>148</v>
      </c>
      <c r="S4263">
        <v>0</v>
      </c>
      <c r="T4263">
        <v>-0.72291520014786914</v>
      </c>
      <c r="U4263">
        <v>9</v>
      </c>
      <c r="V4263">
        <v>3008</v>
      </c>
      <c r="W4263">
        <v>149</v>
      </c>
    </row>
    <row r="4264" spans="1:23">
      <c r="A4264" t="s">
        <v>471</v>
      </c>
      <c r="B4264" t="str">
        <f t="shared" si="66"/>
        <v>core_CPI_historical_new_low_36_1</v>
      </c>
      <c r="C4264" t="s">
        <v>440</v>
      </c>
      <c r="D4264" t="s">
        <v>339</v>
      </c>
      <c r="E4264">
        <v>36</v>
      </c>
      <c r="F4264">
        <v>1</v>
      </c>
      <c r="G4264">
        <v>-1</v>
      </c>
      <c r="H4264" t="s">
        <v>330</v>
      </c>
      <c r="I4264" t="s">
        <v>331</v>
      </c>
      <c r="K4264">
        <v>-0.60367637726919188</v>
      </c>
      <c r="L4264">
        <v>-7.4607460480357712E-2</v>
      </c>
      <c r="M4264">
        <v>-0.3176081167239494</v>
      </c>
      <c r="N4264">
        <v>0.48322147651006708</v>
      </c>
      <c r="O4264">
        <v>-3.3730198967832459E-3</v>
      </c>
      <c r="P4264">
        <v>-0.54720502364664159</v>
      </c>
      <c r="Q4264">
        <v>0.58506206895591273</v>
      </c>
      <c r="R4264">
        <v>148</v>
      </c>
      <c r="S4264">
        <v>0</v>
      </c>
      <c r="T4264">
        <v>-0.78622549894457328</v>
      </c>
      <c r="U4264">
        <v>17</v>
      </c>
      <c r="V4264">
        <v>3008</v>
      </c>
      <c r="W4264">
        <v>149</v>
      </c>
    </row>
    <row r="4265" spans="1:23">
      <c r="A4265" t="s">
        <v>471</v>
      </c>
      <c r="B4265" t="str">
        <f t="shared" si="66"/>
        <v>core_CPI_historical_new_low_36_-1</v>
      </c>
      <c r="C4265" t="s">
        <v>440</v>
      </c>
      <c r="D4265" t="s">
        <v>339</v>
      </c>
      <c r="E4265">
        <v>36</v>
      </c>
      <c r="F4265">
        <v>-1</v>
      </c>
      <c r="G4265">
        <v>-1</v>
      </c>
      <c r="H4265" t="s">
        <v>330</v>
      </c>
      <c r="I4265" t="s">
        <v>331</v>
      </c>
      <c r="K4265">
        <v>0.30533176546646762</v>
      </c>
      <c r="L4265">
        <v>2.257389988506597E-2</v>
      </c>
      <c r="M4265">
        <v>9.6098349728689303E-2</v>
      </c>
      <c r="N4265">
        <v>0.49664429530201343</v>
      </c>
      <c r="O4265">
        <v>4.577453906537552E-3</v>
      </c>
      <c r="P4265">
        <v>0.74252331640198022</v>
      </c>
      <c r="Q4265">
        <v>0.4589472031448103</v>
      </c>
      <c r="R4265">
        <v>148</v>
      </c>
      <c r="S4265">
        <v>0</v>
      </c>
      <c r="T4265">
        <v>-0.64873469284698648</v>
      </c>
      <c r="U4265">
        <v>17</v>
      </c>
      <c r="V4265">
        <v>3008</v>
      </c>
      <c r="W4265">
        <v>149</v>
      </c>
    </row>
    <row r="4266" spans="1:23">
      <c r="A4266" t="s">
        <v>471</v>
      </c>
      <c r="B4266" t="str">
        <f t="shared" si="66"/>
        <v>PPI_historical_new_low_36_1</v>
      </c>
      <c r="C4266" t="s">
        <v>421</v>
      </c>
      <c r="D4266" t="s">
        <v>339</v>
      </c>
      <c r="E4266">
        <v>36</v>
      </c>
      <c r="F4266">
        <v>1</v>
      </c>
      <c r="G4266">
        <v>1</v>
      </c>
      <c r="H4266" t="s">
        <v>330</v>
      </c>
      <c r="I4266" t="s">
        <v>331</v>
      </c>
      <c r="K4266">
        <v>-0.43063130057779653</v>
      </c>
      <c r="L4266">
        <v>-4.6089327988714117E-2</v>
      </c>
      <c r="M4266">
        <v>-0.19619000659335731</v>
      </c>
      <c r="N4266">
        <v>0.49664429530201343</v>
      </c>
      <c r="O4266">
        <v>-1.0585275010897221E-3</v>
      </c>
      <c r="P4266">
        <v>-0.1747743465811657</v>
      </c>
      <c r="Q4266">
        <v>0.86149581148700305</v>
      </c>
      <c r="R4266">
        <v>148</v>
      </c>
      <c r="S4266">
        <v>0</v>
      </c>
      <c r="T4266">
        <v>-0.67379828191196467</v>
      </c>
      <c r="U4266">
        <v>11</v>
      </c>
      <c r="V4266">
        <v>3008</v>
      </c>
      <c r="W4266">
        <v>149</v>
      </c>
    </row>
    <row r="4267" spans="1:23">
      <c r="A4267" t="s">
        <v>471</v>
      </c>
      <c r="B4267" t="str">
        <f t="shared" si="66"/>
        <v>PPI_historical_new_low_36_-1</v>
      </c>
      <c r="C4267" t="s">
        <v>421</v>
      </c>
      <c r="D4267" t="s">
        <v>339</v>
      </c>
      <c r="E4267">
        <v>36</v>
      </c>
      <c r="F4267">
        <v>-1</v>
      </c>
      <c r="G4267">
        <v>1</v>
      </c>
      <c r="H4267" t="s">
        <v>330</v>
      </c>
      <c r="I4267" t="s">
        <v>331</v>
      </c>
      <c r="K4267">
        <v>-9.139049146842082E-2</v>
      </c>
      <c r="L4267">
        <v>-7.9969898376919257E-3</v>
      </c>
      <c r="M4267">
        <v>-3.4041058037729971E-2</v>
      </c>
      <c r="N4267">
        <v>0.48322147651006708</v>
      </c>
      <c r="O4267">
        <v>2.0722644016005431E-3</v>
      </c>
      <c r="P4267">
        <v>0.34083638758851831</v>
      </c>
      <c r="Q4267">
        <v>0.73371010747948762</v>
      </c>
      <c r="R4267">
        <v>148</v>
      </c>
      <c r="S4267">
        <v>0</v>
      </c>
      <c r="T4267">
        <v>-0.63948310771207229</v>
      </c>
      <c r="U4267">
        <v>11</v>
      </c>
      <c r="V4267">
        <v>3008</v>
      </c>
      <c r="W4267">
        <v>149</v>
      </c>
    </row>
    <row r="4268" spans="1:23">
      <c r="A4268" t="s">
        <v>471</v>
      </c>
      <c r="B4268" t="str">
        <f t="shared" si="66"/>
        <v>CPI_PPI_historical_new_low_36_1</v>
      </c>
      <c r="C4268" t="s">
        <v>345</v>
      </c>
      <c r="D4268" t="s">
        <v>339</v>
      </c>
      <c r="E4268">
        <v>36</v>
      </c>
      <c r="F4268">
        <v>1</v>
      </c>
      <c r="G4268">
        <v>-1</v>
      </c>
      <c r="H4268" t="s">
        <v>330</v>
      </c>
      <c r="I4268" t="s">
        <v>331</v>
      </c>
      <c r="K4268">
        <v>-0.63833128554900442</v>
      </c>
      <c r="L4268">
        <v>-8.1674181895160625E-2</v>
      </c>
      <c r="M4268">
        <v>-0.34770191703846248</v>
      </c>
      <c r="N4268">
        <v>0.46308724832214759</v>
      </c>
      <c r="O4268">
        <v>-3.9957899741662724E-3</v>
      </c>
      <c r="P4268">
        <v>-0.64878471282436845</v>
      </c>
      <c r="Q4268">
        <v>0.51748298410993621</v>
      </c>
      <c r="R4268">
        <v>148</v>
      </c>
      <c r="S4268">
        <v>0</v>
      </c>
      <c r="T4268">
        <v>-0.82224902550450263</v>
      </c>
      <c r="U4268">
        <v>5</v>
      </c>
      <c r="V4268">
        <v>3008</v>
      </c>
      <c r="W4268">
        <v>149</v>
      </c>
    </row>
    <row r="4269" spans="1:23">
      <c r="A4269" t="s">
        <v>471</v>
      </c>
      <c r="B4269" t="str">
        <f t="shared" si="66"/>
        <v>CPI_PPI_historical_new_low_36_-1</v>
      </c>
      <c r="C4269" t="s">
        <v>345</v>
      </c>
      <c r="D4269" t="s">
        <v>339</v>
      </c>
      <c r="E4269">
        <v>36</v>
      </c>
      <c r="F4269">
        <v>-1</v>
      </c>
      <c r="G4269">
        <v>-1</v>
      </c>
      <c r="H4269" t="s">
        <v>330</v>
      </c>
      <c r="I4269" t="s">
        <v>331</v>
      </c>
      <c r="K4269">
        <v>0.43040797692600008</v>
      </c>
      <c r="L4269">
        <v>3.044283347494359E-2</v>
      </c>
      <c r="M4269">
        <v>0.12960070506623281</v>
      </c>
      <c r="N4269">
        <v>0.52348993288590606</v>
      </c>
      <c r="O4269">
        <v>5.2247980200578704E-3</v>
      </c>
      <c r="P4269">
        <v>0.84354863128973379</v>
      </c>
      <c r="Q4269">
        <v>0.40028300357930618</v>
      </c>
      <c r="R4269">
        <v>148</v>
      </c>
      <c r="S4269">
        <v>0</v>
      </c>
      <c r="T4269">
        <v>-0.6398165887147621</v>
      </c>
      <c r="U4269">
        <v>5</v>
      </c>
      <c r="V4269">
        <v>3008</v>
      </c>
      <c r="W4269">
        <v>149</v>
      </c>
    </row>
    <row r="4270" spans="1:23">
      <c r="A4270" t="s">
        <v>471</v>
      </c>
      <c r="B4270" t="str">
        <f t="shared" si="66"/>
        <v>core_CPI_PPI_historical_new_low_36_1</v>
      </c>
      <c r="C4270" t="s">
        <v>420</v>
      </c>
      <c r="D4270" t="s">
        <v>339</v>
      </c>
      <c r="E4270">
        <v>36</v>
      </c>
      <c r="F4270">
        <v>1</v>
      </c>
      <c r="G4270">
        <v>-1</v>
      </c>
      <c r="H4270" t="s">
        <v>330</v>
      </c>
      <c r="I4270" t="s">
        <v>331</v>
      </c>
      <c r="K4270">
        <v>-0.48077720962102671</v>
      </c>
      <c r="L4270">
        <v>-5.3428758032671331E-2</v>
      </c>
      <c r="M4270">
        <v>-0.227434969461322</v>
      </c>
      <c r="N4270">
        <v>0.47651006711409388</v>
      </c>
      <c r="O4270">
        <v>-1.538703444511579E-3</v>
      </c>
      <c r="P4270">
        <v>-0.24736610665598879</v>
      </c>
      <c r="Q4270">
        <v>0.80496773115607412</v>
      </c>
      <c r="R4270">
        <v>148</v>
      </c>
      <c r="S4270">
        <v>0</v>
      </c>
      <c r="T4270">
        <v>-0.82224902550450263</v>
      </c>
      <c r="U4270">
        <v>7</v>
      </c>
      <c r="V4270">
        <v>3008</v>
      </c>
      <c r="W4270">
        <v>149</v>
      </c>
    </row>
    <row r="4271" spans="1:23">
      <c r="A4271" t="s">
        <v>471</v>
      </c>
      <c r="B4271" t="str">
        <f t="shared" si="66"/>
        <v>core_CPI_PPI_historical_new_low_36_-1</v>
      </c>
      <c r="C4271" t="s">
        <v>420</v>
      </c>
      <c r="D4271" t="s">
        <v>339</v>
      </c>
      <c r="E4271">
        <v>36</v>
      </c>
      <c r="F4271">
        <v>-1</v>
      </c>
      <c r="G4271">
        <v>-1</v>
      </c>
      <c r="H4271" t="s">
        <v>330</v>
      </c>
      <c r="I4271" t="s">
        <v>331</v>
      </c>
      <c r="K4271">
        <v>-3.6380841879453119E-3</v>
      </c>
      <c r="L4271">
        <v>-3.0529546363788912E-4</v>
      </c>
      <c r="M4271">
        <v>-1.299578485554623E-3</v>
      </c>
      <c r="N4271">
        <v>0.51006711409395977</v>
      </c>
      <c r="O4271">
        <v>2.8273405028396499E-3</v>
      </c>
      <c r="P4271">
        <v>0.45483544730480002</v>
      </c>
      <c r="Q4271">
        <v>0.64989408550514072</v>
      </c>
      <c r="R4271">
        <v>148</v>
      </c>
      <c r="S4271">
        <v>0</v>
      </c>
      <c r="T4271">
        <v>-0.74911141471462395</v>
      </c>
      <c r="U4271">
        <v>7</v>
      </c>
      <c r="V4271">
        <v>3008</v>
      </c>
      <c r="W4271">
        <v>149</v>
      </c>
    </row>
    <row r="4272" spans="1:23">
      <c r="A4272" t="s">
        <v>471</v>
      </c>
      <c r="B4272" t="str">
        <f t="shared" si="66"/>
        <v>tot_retail_sales_yoy_historical_new_low_36_1</v>
      </c>
      <c r="C4272" t="s">
        <v>441</v>
      </c>
      <c r="D4272" t="s">
        <v>339</v>
      </c>
      <c r="E4272">
        <v>36</v>
      </c>
      <c r="F4272">
        <v>1</v>
      </c>
      <c r="G4272">
        <v>1</v>
      </c>
      <c r="H4272" t="s">
        <v>330</v>
      </c>
      <c r="I4272" t="s">
        <v>331</v>
      </c>
      <c r="K4272">
        <v>-0.67411623716050217</v>
      </c>
      <c r="L4272">
        <v>-8.965491341291143E-2</v>
      </c>
      <c r="M4272">
        <v>-0.38169211242873452</v>
      </c>
      <c r="N4272">
        <v>0.49664429530201343</v>
      </c>
      <c r="O4272">
        <v>-4.649274831511928E-3</v>
      </c>
      <c r="P4272">
        <v>-0.75351306420110054</v>
      </c>
      <c r="Q4272">
        <v>0.45233871253751939</v>
      </c>
      <c r="R4272">
        <v>148</v>
      </c>
      <c r="S4272">
        <v>0</v>
      </c>
      <c r="T4272">
        <v>-0.85279684267122413</v>
      </c>
      <c r="U4272">
        <v>23</v>
      </c>
      <c r="V4272">
        <v>3008</v>
      </c>
      <c r="W4272">
        <v>149</v>
      </c>
    </row>
    <row r="4273" spans="1:23">
      <c r="A4273" t="s">
        <v>471</v>
      </c>
      <c r="B4273" t="str">
        <f t="shared" si="66"/>
        <v>tot_retail_sales_yoy_historical_new_low_36_-1</v>
      </c>
      <c r="C4273" t="s">
        <v>441</v>
      </c>
      <c r="D4273" t="s">
        <v>339</v>
      </c>
      <c r="E4273">
        <v>36</v>
      </c>
      <c r="F4273">
        <v>-1</v>
      </c>
      <c r="G4273">
        <v>1</v>
      </c>
      <c r="H4273" t="s">
        <v>330</v>
      </c>
      <c r="I4273" t="s">
        <v>331</v>
      </c>
      <c r="K4273">
        <v>0.58747956525242184</v>
      </c>
      <c r="L4273">
        <v>3.9476427130272329E-2</v>
      </c>
      <c r="M4273">
        <v>0.16806486436606929</v>
      </c>
      <c r="N4273">
        <v>0.48993288590604028</v>
      </c>
      <c r="O4273">
        <v>5.9757386201519458E-3</v>
      </c>
      <c r="P4273">
        <v>0.95093446242018276</v>
      </c>
      <c r="Q4273">
        <v>0.34318799059507221</v>
      </c>
      <c r="R4273">
        <v>148</v>
      </c>
      <c r="S4273">
        <v>0</v>
      </c>
      <c r="T4273">
        <v>-0.64873469284698659</v>
      </c>
      <c r="U4273">
        <v>23</v>
      </c>
      <c r="V4273">
        <v>3008</v>
      </c>
      <c r="W4273">
        <v>149</v>
      </c>
    </row>
    <row r="4274" spans="1:23">
      <c r="A4274" t="s">
        <v>471</v>
      </c>
      <c r="B4274" t="str">
        <f t="shared" si="66"/>
        <v>consumer_confidence_historical_new_low_36_1</v>
      </c>
      <c r="C4274" t="s">
        <v>442</v>
      </c>
      <c r="D4274" t="s">
        <v>339</v>
      </c>
      <c r="E4274">
        <v>36</v>
      </c>
      <c r="F4274">
        <v>1</v>
      </c>
      <c r="G4274">
        <v>-1</v>
      </c>
      <c r="H4274" t="s">
        <v>330</v>
      </c>
      <c r="I4274" t="s">
        <v>331</v>
      </c>
      <c r="K4274">
        <v>-0.50791211872367037</v>
      </c>
      <c r="L4274">
        <v>-5.7675715860352472E-2</v>
      </c>
      <c r="M4274">
        <v>-0.2455157117091834</v>
      </c>
      <c r="N4274">
        <v>0.49664429530201343</v>
      </c>
      <c r="O4274">
        <v>-1.937179153083419E-3</v>
      </c>
      <c r="P4274">
        <v>-0.31358108966220433</v>
      </c>
      <c r="Q4274">
        <v>0.75428074406569812</v>
      </c>
      <c r="R4274">
        <v>148</v>
      </c>
      <c r="S4274">
        <v>0</v>
      </c>
      <c r="T4274">
        <v>-0.83515963781727087</v>
      </c>
      <c r="U4274">
        <v>7</v>
      </c>
      <c r="V4274">
        <v>3008</v>
      </c>
      <c r="W4274">
        <v>149</v>
      </c>
    </row>
    <row r="4275" spans="1:23">
      <c r="A4275" t="s">
        <v>471</v>
      </c>
      <c r="B4275" t="str">
        <f t="shared" si="66"/>
        <v>consumer_confidence_historical_new_low_36_-1</v>
      </c>
      <c r="C4275" t="s">
        <v>442</v>
      </c>
      <c r="D4275" t="s">
        <v>339</v>
      </c>
      <c r="E4275">
        <v>36</v>
      </c>
      <c r="F4275">
        <v>-1</v>
      </c>
      <c r="G4275">
        <v>-1</v>
      </c>
      <c r="H4275" t="s">
        <v>330</v>
      </c>
      <c r="I4275" t="s">
        <v>331</v>
      </c>
      <c r="K4275">
        <v>5.1303707812237587E-2</v>
      </c>
      <c r="L4275">
        <v>4.200224899342464E-3</v>
      </c>
      <c r="M4275">
        <v>1.7879642933215541E-2</v>
      </c>
      <c r="N4275">
        <v>0.49664429530201343</v>
      </c>
      <c r="O4275">
        <v>3.1343398993214171E-3</v>
      </c>
      <c r="P4275">
        <v>0.50915449516842226</v>
      </c>
      <c r="Q4275">
        <v>0.61140220401516521</v>
      </c>
      <c r="R4275">
        <v>148</v>
      </c>
      <c r="S4275">
        <v>0</v>
      </c>
      <c r="T4275">
        <v>-0.73950358784662873</v>
      </c>
      <c r="U4275">
        <v>7</v>
      </c>
      <c r="V4275">
        <v>3008</v>
      </c>
      <c r="W4275">
        <v>149</v>
      </c>
    </row>
    <row r="4276" spans="1:23">
      <c r="A4276" t="s">
        <v>471</v>
      </c>
      <c r="B4276" t="str">
        <f t="shared" si="66"/>
        <v>M1_historical_new_low_36_1</v>
      </c>
      <c r="C4276" t="s">
        <v>343</v>
      </c>
      <c r="D4276" t="s">
        <v>339</v>
      </c>
      <c r="E4276">
        <v>36</v>
      </c>
      <c r="F4276">
        <v>1</v>
      </c>
      <c r="G4276">
        <v>-1</v>
      </c>
      <c r="H4276" t="s">
        <v>330</v>
      </c>
      <c r="I4276" t="s">
        <v>331</v>
      </c>
      <c r="K4276">
        <v>-0.69793944580269174</v>
      </c>
      <c r="L4276">
        <v>-9.5426113070807839E-2</v>
      </c>
      <c r="M4276">
        <v>-0.40627545758400518</v>
      </c>
      <c r="N4276">
        <v>0.44966442953020141</v>
      </c>
      <c r="O4276">
        <v>-5.1948534867321643E-3</v>
      </c>
      <c r="P4276">
        <v>-0.84071935152820343</v>
      </c>
      <c r="Q4276">
        <v>0.40186139053312009</v>
      </c>
      <c r="R4276">
        <v>148</v>
      </c>
      <c r="S4276">
        <v>0</v>
      </c>
      <c r="T4276">
        <v>-0.87916410141303691</v>
      </c>
      <c r="U4276">
        <v>15</v>
      </c>
      <c r="V4276">
        <v>3008</v>
      </c>
      <c r="W4276">
        <v>149</v>
      </c>
    </row>
    <row r="4277" spans="1:23">
      <c r="A4277" t="s">
        <v>471</v>
      </c>
      <c r="B4277" t="str">
        <f t="shared" si="66"/>
        <v>M1_historical_new_low_36_-1</v>
      </c>
      <c r="C4277" t="s">
        <v>343</v>
      </c>
      <c r="D4277" t="s">
        <v>339</v>
      </c>
      <c r="E4277">
        <v>36</v>
      </c>
      <c r="F4277">
        <v>-1</v>
      </c>
      <c r="G4277">
        <v>-1</v>
      </c>
      <c r="H4277" t="s">
        <v>330</v>
      </c>
      <c r="I4277" t="s">
        <v>331</v>
      </c>
      <c r="K4277">
        <v>0.71268246371999844</v>
      </c>
      <c r="L4277">
        <v>4.6108307717729342E-2</v>
      </c>
      <c r="M4277">
        <v>0.19630553119715391</v>
      </c>
      <c r="N4277">
        <v>0.53691275167785235</v>
      </c>
      <c r="O4277">
        <v>6.4433811785445669E-3</v>
      </c>
      <c r="P4277">
        <v>1.042414363140673</v>
      </c>
      <c r="Q4277">
        <v>0.29891938439328392</v>
      </c>
      <c r="R4277">
        <v>148</v>
      </c>
      <c r="S4277">
        <v>0</v>
      </c>
      <c r="T4277">
        <v>-0.68876824772634815</v>
      </c>
      <c r="U4277">
        <v>15</v>
      </c>
      <c r="V4277">
        <v>3008</v>
      </c>
      <c r="W4277">
        <v>149</v>
      </c>
    </row>
    <row r="4278" spans="1:23">
      <c r="A4278" t="s">
        <v>471</v>
      </c>
      <c r="B4278" t="str">
        <f t="shared" si="66"/>
        <v>M2_historical_new_low_36_1</v>
      </c>
      <c r="C4278" t="s">
        <v>341</v>
      </c>
      <c r="D4278" t="s">
        <v>339</v>
      </c>
      <c r="E4278">
        <v>36</v>
      </c>
      <c r="F4278">
        <v>1</v>
      </c>
      <c r="G4278">
        <v>-1</v>
      </c>
      <c r="H4278" t="s">
        <v>330</v>
      </c>
      <c r="I4278" t="s">
        <v>331</v>
      </c>
      <c r="K4278">
        <v>-0.64908175906202381</v>
      </c>
      <c r="L4278">
        <v>-8.3992768627376702E-2</v>
      </c>
      <c r="M4278">
        <v>-0.35757632758461938</v>
      </c>
      <c r="N4278">
        <v>0.50335570469798663</v>
      </c>
      <c r="O4278">
        <v>-4.1959992658814347E-3</v>
      </c>
      <c r="P4278">
        <v>-0.68375024081966329</v>
      </c>
      <c r="Q4278">
        <v>0.49520202060261842</v>
      </c>
      <c r="R4278">
        <v>148</v>
      </c>
      <c r="S4278">
        <v>0</v>
      </c>
      <c r="T4278">
        <v>-0.83616944415180816</v>
      </c>
      <c r="U4278">
        <v>17</v>
      </c>
      <c r="V4278">
        <v>3008</v>
      </c>
      <c r="W4278">
        <v>149</v>
      </c>
    </row>
    <row r="4279" spans="1:23">
      <c r="A4279" t="s">
        <v>471</v>
      </c>
      <c r="B4279" t="str">
        <f t="shared" si="66"/>
        <v>M2_historical_new_low_36_-1</v>
      </c>
      <c r="C4279" t="s">
        <v>341</v>
      </c>
      <c r="D4279" t="s">
        <v>339</v>
      </c>
      <c r="E4279">
        <v>36</v>
      </c>
      <c r="F4279">
        <v>-1</v>
      </c>
      <c r="G4279">
        <v>-1</v>
      </c>
      <c r="H4279" t="s">
        <v>330</v>
      </c>
      <c r="I4279" t="s">
        <v>331</v>
      </c>
      <c r="K4279">
        <v>0.47422890520732103</v>
      </c>
      <c r="L4279">
        <v>3.3051078257488882E-2</v>
      </c>
      <c r="M4279">
        <v>0.14070596051494691</v>
      </c>
      <c r="N4279">
        <v>0.47651006711409388</v>
      </c>
      <c r="O4279">
        <v>5.4113604893650359E-3</v>
      </c>
      <c r="P4279">
        <v>0.87297844559806359</v>
      </c>
      <c r="Q4279">
        <v>0.38408899083911419</v>
      </c>
      <c r="R4279">
        <v>148</v>
      </c>
      <c r="S4279">
        <v>0</v>
      </c>
      <c r="T4279">
        <v>-0.66368116627556306</v>
      </c>
      <c r="U4279">
        <v>17</v>
      </c>
      <c r="V4279">
        <v>3008</v>
      </c>
      <c r="W4279">
        <v>149</v>
      </c>
    </row>
    <row r="4280" spans="1:23">
      <c r="A4280" t="s">
        <v>471</v>
      </c>
      <c r="B4280" t="str">
        <f t="shared" si="66"/>
        <v>M2_M1_historical_new_low_36_1</v>
      </c>
      <c r="C4280" t="s">
        <v>334</v>
      </c>
      <c r="D4280" t="s">
        <v>339</v>
      </c>
      <c r="E4280">
        <v>36</v>
      </c>
      <c r="F4280">
        <v>1</v>
      </c>
      <c r="G4280">
        <v>1</v>
      </c>
      <c r="H4280" t="s">
        <v>330</v>
      </c>
      <c r="I4280" t="s">
        <v>331</v>
      </c>
      <c r="K4280">
        <v>-0.58841200444245323</v>
      </c>
      <c r="L4280">
        <v>-7.1672966807395322E-2</v>
      </c>
      <c r="M4280">
        <v>-0.30511250747568441</v>
      </c>
      <c r="N4280">
        <v>0.48322147651006708</v>
      </c>
      <c r="O4280">
        <v>-3.1614485295121631E-3</v>
      </c>
      <c r="P4280">
        <v>-0.51495985549322709</v>
      </c>
      <c r="Q4280">
        <v>0.60734931564270922</v>
      </c>
      <c r="R4280">
        <v>148</v>
      </c>
      <c r="S4280">
        <v>0</v>
      </c>
      <c r="T4280">
        <v>-0.81408385635177272</v>
      </c>
      <c r="U4280">
        <v>9</v>
      </c>
      <c r="V4280">
        <v>3008</v>
      </c>
      <c r="W4280">
        <v>149</v>
      </c>
    </row>
    <row r="4281" spans="1:23">
      <c r="A4281" t="s">
        <v>471</v>
      </c>
      <c r="B4281" t="str">
        <f t="shared" si="66"/>
        <v>M2_M1_historical_new_low_36_-1</v>
      </c>
      <c r="C4281" t="s">
        <v>334</v>
      </c>
      <c r="D4281" t="s">
        <v>339</v>
      </c>
      <c r="E4281">
        <v>36</v>
      </c>
      <c r="F4281">
        <v>-1</v>
      </c>
      <c r="G4281">
        <v>1</v>
      </c>
      <c r="H4281" t="s">
        <v>330</v>
      </c>
      <c r="I4281" t="s">
        <v>331</v>
      </c>
      <c r="K4281">
        <v>0.25692153254975758</v>
      </c>
      <c r="L4281">
        <v>1.9341486595291221E-2</v>
      </c>
      <c r="M4281">
        <v>8.2336894037819214E-2</v>
      </c>
      <c r="N4281">
        <v>0.49664429530201343</v>
      </c>
      <c r="O4281">
        <v>4.3115016979701614E-3</v>
      </c>
      <c r="P4281">
        <v>0.70281445461361647</v>
      </c>
      <c r="Q4281">
        <v>0.48327540293159571</v>
      </c>
      <c r="R4281">
        <v>148</v>
      </c>
      <c r="S4281">
        <v>0</v>
      </c>
      <c r="T4281">
        <v>-0.64873469284698715</v>
      </c>
      <c r="U4281">
        <v>9</v>
      </c>
      <c r="V4281">
        <v>3008</v>
      </c>
      <c r="W4281">
        <v>149</v>
      </c>
    </row>
    <row r="4282" spans="1:23">
      <c r="A4282" t="s">
        <v>471</v>
      </c>
      <c r="B4282" t="str">
        <f t="shared" si="66"/>
        <v>TSF_newadded_MA12_yoy_historical_new_low_36_1</v>
      </c>
      <c r="C4282" t="s">
        <v>332</v>
      </c>
      <c r="D4282" t="s">
        <v>339</v>
      </c>
      <c r="E4282">
        <v>36</v>
      </c>
      <c r="F4282">
        <v>1</v>
      </c>
      <c r="G4282">
        <v>-1</v>
      </c>
      <c r="H4282" t="s">
        <v>330</v>
      </c>
      <c r="I4282" t="s">
        <v>331</v>
      </c>
      <c r="K4282">
        <v>-0.73771307671103958</v>
      </c>
      <c r="L4282">
        <v>-0.1060626452363317</v>
      </c>
      <c r="M4282">
        <v>-0.45159007911706112</v>
      </c>
      <c r="N4282">
        <v>0.46308724832214759</v>
      </c>
      <c r="O4282">
        <v>-6.2831232460227116E-3</v>
      </c>
      <c r="P4282">
        <v>-1.048118974802889</v>
      </c>
      <c r="Q4282">
        <v>0.29629241121585609</v>
      </c>
      <c r="R4282">
        <v>148</v>
      </c>
      <c r="S4282">
        <v>0</v>
      </c>
      <c r="T4282">
        <v>-0.85265957552524885</v>
      </c>
      <c r="U4282">
        <v>7</v>
      </c>
      <c r="V4282">
        <v>3008</v>
      </c>
      <c r="W4282">
        <v>149</v>
      </c>
    </row>
    <row r="4283" spans="1:23">
      <c r="A4283" t="s">
        <v>471</v>
      </c>
      <c r="B4283" t="str">
        <f t="shared" si="66"/>
        <v>TSF_newadded_MA12_yoy_historical_new_low_36_-1</v>
      </c>
      <c r="C4283" t="s">
        <v>332</v>
      </c>
      <c r="D4283" t="s">
        <v>339</v>
      </c>
      <c r="E4283">
        <v>36</v>
      </c>
      <c r="F4283">
        <v>-1</v>
      </c>
      <c r="G4283">
        <v>-1</v>
      </c>
      <c r="H4283" t="s">
        <v>330</v>
      </c>
      <c r="I4283" t="s">
        <v>331</v>
      </c>
      <c r="K4283">
        <v>0.9723965177834224</v>
      </c>
      <c r="L4283">
        <v>5.8555449124638059E-2</v>
      </c>
      <c r="M4283">
        <v>0.2493154856171011</v>
      </c>
      <c r="N4283">
        <v>0.52348993288590606</v>
      </c>
      <c r="O4283">
        <v>7.2232679077043347E-3</v>
      </c>
      <c r="P4283">
        <v>1.201885342375943</v>
      </c>
      <c r="Q4283">
        <v>0.23132755213624459</v>
      </c>
      <c r="R4283">
        <v>148</v>
      </c>
      <c r="S4283">
        <v>0</v>
      </c>
      <c r="T4283">
        <v>-0.5395912358126439</v>
      </c>
      <c r="U4283">
        <v>7</v>
      </c>
      <c r="V4283">
        <v>3008</v>
      </c>
      <c r="W4283">
        <v>149</v>
      </c>
    </row>
    <row r="4284" spans="1:23">
      <c r="A4284" t="s">
        <v>471</v>
      </c>
      <c r="B4284" t="str">
        <f t="shared" si="66"/>
        <v>TSF_yoy_historical_new_low_36_1</v>
      </c>
      <c r="C4284" t="s">
        <v>391</v>
      </c>
      <c r="D4284" t="s">
        <v>339</v>
      </c>
      <c r="E4284">
        <v>36</v>
      </c>
      <c r="F4284">
        <v>1</v>
      </c>
      <c r="G4284">
        <v>-1</v>
      </c>
      <c r="H4284" t="s">
        <v>330</v>
      </c>
      <c r="I4284" t="s">
        <v>331</v>
      </c>
      <c r="K4284">
        <v>-0.46313243009930372</v>
      </c>
      <c r="L4284">
        <v>-5.0774949001184948E-2</v>
      </c>
      <c r="M4284">
        <v>-0.21613713803411749</v>
      </c>
      <c r="N4284">
        <v>0.4563758389261745</v>
      </c>
      <c r="O4284">
        <v>-1.3284927539543849E-3</v>
      </c>
      <c r="P4284">
        <v>-0.2144509283086751</v>
      </c>
      <c r="Q4284">
        <v>0.83049062230970372</v>
      </c>
      <c r="R4284">
        <v>148</v>
      </c>
      <c r="S4284">
        <v>0</v>
      </c>
      <c r="T4284">
        <v>-0.72152625308043672</v>
      </c>
      <c r="U4284">
        <v>33</v>
      </c>
      <c r="V4284">
        <v>3008</v>
      </c>
      <c r="W4284">
        <v>149</v>
      </c>
    </row>
    <row r="4285" spans="1:23">
      <c r="A4285" t="s">
        <v>471</v>
      </c>
      <c r="B4285" t="str">
        <f t="shared" si="66"/>
        <v>TSF_yoy_historical_new_low_36_-1</v>
      </c>
      <c r="C4285" t="s">
        <v>391</v>
      </c>
      <c r="D4285" t="s">
        <v>339</v>
      </c>
      <c r="E4285">
        <v>36</v>
      </c>
      <c r="F4285">
        <v>-1</v>
      </c>
      <c r="G4285">
        <v>-1</v>
      </c>
      <c r="H4285" t="s">
        <v>330</v>
      </c>
      <c r="I4285" t="s">
        <v>331</v>
      </c>
      <c r="K4285">
        <v>-3.6384681885402559E-2</v>
      </c>
      <c r="L4285">
        <v>-3.1002057252630388E-3</v>
      </c>
      <c r="M4285">
        <v>-1.31968540777796E-2</v>
      </c>
      <c r="N4285">
        <v>0.53020134228187921</v>
      </c>
      <c r="O4285">
        <v>2.5612890584800472E-3</v>
      </c>
      <c r="P4285">
        <v>0.41448819450686342</v>
      </c>
      <c r="Q4285">
        <v>0.67911675121894755</v>
      </c>
      <c r="R4285">
        <v>148</v>
      </c>
      <c r="S4285">
        <v>0</v>
      </c>
      <c r="T4285">
        <v>-0.67046830475961006</v>
      </c>
      <c r="U4285">
        <v>33</v>
      </c>
      <c r="V4285">
        <v>3008</v>
      </c>
      <c r="W4285">
        <v>149</v>
      </c>
    </row>
    <row r="4286" spans="1:23">
      <c r="A4286" t="s">
        <v>471</v>
      </c>
      <c r="B4286" t="str">
        <f t="shared" si="66"/>
        <v>long_loan_newadded_MA12_yoy_historical_new_low_36_1</v>
      </c>
      <c r="C4286" t="s">
        <v>328</v>
      </c>
      <c r="D4286" t="s">
        <v>339</v>
      </c>
      <c r="E4286">
        <v>36</v>
      </c>
      <c r="F4286">
        <v>1</v>
      </c>
      <c r="G4286">
        <v>-1</v>
      </c>
      <c r="H4286" t="s">
        <v>330</v>
      </c>
      <c r="I4286" t="s">
        <v>331</v>
      </c>
      <c r="K4286">
        <v>-0.57359611312448955</v>
      </c>
      <c r="L4286">
        <v>-6.8918545111661511E-2</v>
      </c>
      <c r="M4286">
        <v>-0.29338409588742431</v>
      </c>
      <c r="N4286">
        <v>0.47651006711409388</v>
      </c>
      <c r="O4286">
        <v>-2.8964794173331069E-3</v>
      </c>
      <c r="P4286">
        <v>-0.46876893735515329</v>
      </c>
      <c r="Q4286">
        <v>0.63992454431066292</v>
      </c>
      <c r="R4286">
        <v>148</v>
      </c>
      <c r="S4286">
        <v>0</v>
      </c>
      <c r="T4286">
        <v>-0.85816619353669488</v>
      </c>
      <c r="U4286">
        <v>7</v>
      </c>
      <c r="V4286">
        <v>3008</v>
      </c>
      <c r="W4286">
        <v>149</v>
      </c>
    </row>
    <row r="4287" spans="1:23">
      <c r="A4287" t="s">
        <v>471</v>
      </c>
      <c r="B4287" t="str">
        <f t="shared" si="66"/>
        <v>long_loan_newadded_MA12_yoy_historical_new_low_36_-1</v>
      </c>
      <c r="C4287" t="s">
        <v>328</v>
      </c>
      <c r="D4287" t="s">
        <v>339</v>
      </c>
      <c r="E4287">
        <v>36</v>
      </c>
      <c r="F4287">
        <v>-1</v>
      </c>
      <c r="G4287">
        <v>-1</v>
      </c>
      <c r="H4287" t="s">
        <v>330</v>
      </c>
      <c r="I4287" t="s">
        <v>331</v>
      </c>
      <c r="K4287">
        <v>0.21324835461997391</v>
      </c>
      <c r="L4287">
        <v>1.6325964922833339E-2</v>
      </c>
      <c r="M4287">
        <v>6.9499123212988359E-2</v>
      </c>
      <c r="N4287">
        <v>0.51006711409395977</v>
      </c>
      <c r="O4287">
        <v>4.0966807722042139E-3</v>
      </c>
      <c r="P4287">
        <v>0.66594925349295508</v>
      </c>
      <c r="Q4287">
        <v>0.50648018612013468</v>
      </c>
      <c r="R4287">
        <v>148</v>
      </c>
      <c r="S4287">
        <v>0</v>
      </c>
      <c r="T4287">
        <v>-0.73110172060770218</v>
      </c>
      <c r="U4287">
        <v>7</v>
      </c>
      <c r="V4287">
        <v>3008</v>
      </c>
      <c r="W4287">
        <v>149</v>
      </c>
    </row>
    <row r="4288" spans="1:23">
      <c r="A4288" t="s">
        <v>471</v>
      </c>
      <c r="B4288" t="str">
        <f t="shared" si="66"/>
        <v>loan_yoy_historical_new_low_36_1</v>
      </c>
      <c r="C4288" t="s">
        <v>443</v>
      </c>
      <c r="D4288" t="s">
        <v>339</v>
      </c>
      <c r="E4288">
        <v>36</v>
      </c>
      <c r="F4288">
        <v>1</v>
      </c>
      <c r="G4288">
        <v>-1</v>
      </c>
      <c r="H4288" t="s">
        <v>330</v>
      </c>
      <c r="I4288" t="s">
        <v>331</v>
      </c>
      <c r="K4288">
        <v>-0.67410486681560677</v>
      </c>
      <c r="L4288">
        <v>-8.965225248728681E-2</v>
      </c>
      <c r="M4288">
        <v>-0.38168115151242338</v>
      </c>
      <c r="N4288">
        <v>0.43624161073825501</v>
      </c>
      <c r="O4288">
        <v>-4.8215953116564096E-3</v>
      </c>
      <c r="P4288">
        <v>-0.80069117676027346</v>
      </c>
      <c r="Q4288">
        <v>0.42459392211898661</v>
      </c>
      <c r="R4288">
        <v>148</v>
      </c>
      <c r="S4288">
        <v>0</v>
      </c>
      <c r="T4288">
        <v>-0.81985645406363417</v>
      </c>
      <c r="U4288">
        <v>29</v>
      </c>
      <c r="V4288">
        <v>3008</v>
      </c>
      <c r="W4288">
        <v>149</v>
      </c>
    </row>
    <row r="4289" spans="1:23">
      <c r="A4289" t="s">
        <v>471</v>
      </c>
      <c r="B4289" t="str">
        <f t="shared" si="66"/>
        <v>loan_yoy_historical_new_low_36_-1</v>
      </c>
      <c r="C4289" t="s">
        <v>443</v>
      </c>
      <c r="D4289" t="s">
        <v>339</v>
      </c>
      <c r="E4289">
        <v>36</v>
      </c>
      <c r="F4289">
        <v>-1</v>
      </c>
      <c r="G4289">
        <v>-1</v>
      </c>
      <c r="H4289" t="s">
        <v>330</v>
      </c>
      <c r="I4289" t="s">
        <v>331</v>
      </c>
      <c r="K4289">
        <v>0.58742417875435149</v>
      </c>
      <c r="L4289">
        <v>3.9473388764474482E-2</v>
      </c>
      <c r="M4289">
        <v>0.16805209082570069</v>
      </c>
      <c r="N4289">
        <v>0.55704697986577179</v>
      </c>
      <c r="O4289">
        <v>5.8086735489679894E-3</v>
      </c>
      <c r="P4289">
        <v>0.95944814670447032</v>
      </c>
      <c r="Q4289">
        <v>0.33889782084334868</v>
      </c>
      <c r="R4289">
        <v>148</v>
      </c>
      <c r="S4289">
        <v>0</v>
      </c>
      <c r="T4289">
        <v>-0.56022791458139309</v>
      </c>
      <c r="U4289">
        <v>29</v>
      </c>
      <c r="V4289">
        <v>3008</v>
      </c>
      <c r="W4289">
        <v>149</v>
      </c>
    </row>
    <row r="4290" spans="1:23">
      <c r="A4290" t="s">
        <v>471</v>
      </c>
      <c r="B4290" t="str">
        <f t="shared" si="66"/>
        <v>newstarts_area_yoy_historical_new_low_36_1</v>
      </c>
      <c r="C4290" t="s">
        <v>340</v>
      </c>
      <c r="D4290" t="s">
        <v>339</v>
      </c>
      <c r="E4290">
        <v>36</v>
      </c>
      <c r="F4290">
        <v>1</v>
      </c>
      <c r="G4290">
        <v>1</v>
      </c>
      <c r="H4290" t="s">
        <v>330</v>
      </c>
      <c r="I4290" t="s">
        <v>331</v>
      </c>
      <c r="K4290">
        <v>-0.3870416480386959</v>
      </c>
      <c r="L4290">
        <v>-4.0175812216827977E-2</v>
      </c>
      <c r="M4290">
        <v>-0.1710164988957604</v>
      </c>
      <c r="N4290">
        <v>0.48322147651006708</v>
      </c>
      <c r="O4290">
        <v>-3.6474180113108158E-4</v>
      </c>
      <c r="P4290">
        <v>-5.7783654908456522E-2</v>
      </c>
      <c r="Q4290">
        <v>0.95399890055842129</v>
      </c>
      <c r="R4290">
        <v>148</v>
      </c>
      <c r="S4290">
        <v>0</v>
      </c>
      <c r="T4290">
        <v>-0.68436789565819256</v>
      </c>
      <c r="U4290">
        <v>11</v>
      </c>
      <c r="V4290">
        <v>3008</v>
      </c>
      <c r="W4290">
        <v>149</v>
      </c>
    </row>
    <row r="4291" spans="1:23">
      <c r="A4291" t="s">
        <v>471</v>
      </c>
      <c r="B4291" t="str">
        <f t="shared" ref="B4291:B4321" si="67">C4291&amp;"_"&amp;D4291&amp;"_"&amp;E4291&amp;"_"&amp;F4291</f>
        <v>newstarts_area_yoy_historical_new_low_36_-1</v>
      </c>
      <c r="C4291" t="s">
        <v>340</v>
      </c>
      <c r="D4291" t="s">
        <v>339</v>
      </c>
      <c r="E4291">
        <v>36</v>
      </c>
      <c r="F4291">
        <v>-1</v>
      </c>
      <c r="G4291">
        <v>1</v>
      </c>
      <c r="H4291" t="s">
        <v>330</v>
      </c>
      <c r="I4291" t="s">
        <v>331</v>
      </c>
      <c r="K4291">
        <v>-0.15600495123372859</v>
      </c>
      <c r="L4291">
        <v>-1.410876064011557E-2</v>
      </c>
      <c r="M4291">
        <v>-6.0056803218037677E-2</v>
      </c>
      <c r="N4291">
        <v>0.50335570469798663</v>
      </c>
      <c r="O4291">
        <v>1.7602498092270031E-3</v>
      </c>
      <c r="P4291">
        <v>0.28181412943614798</v>
      </c>
      <c r="Q4291">
        <v>0.7784797066706215</v>
      </c>
      <c r="R4291">
        <v>148</v>
      </c>
      <c r="S4291">
        <v>0</v>
      </c>
      <c r="T4291">
        <v>-0.65889294097688555</v>
      </c>
      <c r="U4291">
        <v>11</v>
      </c>
      <c r="V4291">
        <v>3008</v>
      </c>
      <c r="W4291">
        <v>149</v>
      </c>
    </row>
    <row r="4292" spans="1:23">
      <c r="A4292" t="s">
        <v>471</v>
      </c>
      <c r="B4292" t="str">
        <f t="shared" si="67"/>
        <v>completed_yoy_historical_new_low_36_1</v>
      </c>
      <c r="C4292" t="s">
        <v>444</v>
      </c>
      <c r="D4292" t="s">
        <v>339</v>
      </c>
      <c r="E4292">
        <v>36</v>
      </c>
      <c r="F4292">
        <v>1</v>
      </c>
      <c r="G4292">
        <v>1</v>
      </c>
      <c r="H4292" t="s">
        <v>330</v>
      </c>
      <c r="I4292" t="s">
        <v>331</v>
      </c>
      <c r="K4292">
        <v>-0.46277859436525948</v>
      </c>
      <c r="L4292">
        <v>-5.0722553339569432E-2</v>
      </c>
      <c r="M4292">
        <v>-0.21591407704251239</v>
      </c>
      <c r="N4292">
        <v>0.50335570469798663</v>
      </c>
      <c r="O4292">
        <v>-1.3693016791752721E-3</v>
      </c>
      <c r="P4292">
        <v>-0.2226996651571555</v>
      </c>
      <c r="Q4292">
        <v>0.82407631037118756</v>
      </c>
      <c r="R4292">
        <v>148</v>
      </c>
      <c r="S4292">
        <v>0</v>
      </c>
      <c r="T4292">
        <v>-0.7379295265369914</v>
      </c>
      <c r="U4292">
        <v>9</v>
      </c>
      <c r="V4292">
        <v>3008</v>
      </c>
      <c r="W4292">
        <v>149</v>
      </c>
    </row>
    <row r="4293" spans="1:23">
      <c r="A4293" t="s">
        <v>471</v>
      </c>
      <c r="B4293" t="str">
        <f t="shared" si="67"/>
        <v>completed_yoy_historical_new_low_36_-1</v>
      </c>
      <c r="C4293" t="s">
        <v>444</v>
      </c>
      <c r="D4293" t="s">
        <v>339</v>
      </c>
      <c r="E4293">
        <v>36</v>
      </c>
      <c r="F4293">
        <v>-1</v>
      </c>
      <c r="G4293">
        <v>1</v>
      </c>
      <c r="H4293" t="s">
        <v>330</v>
      </c>
      <c r="I4293" t="s">
        <v>331</v>
      </c>
      <c r="K4293">
        <v>-3.7019357886483362E-2</v>
      </c>
      <c r="L4293">
        <v>-3.1552299170517491E-3</v>
      </c>
      <c r="M4293">
        <v>-1.343107770692E-2</v>
      </c>
      <c r="N4293">
        <v>0.48993288590604028</v>
      </c>
      <c r="O4293">
        <v>2.531077914168762E-3</v>
      </c>
      <c r="P4293">
        <v>0.41157244324560233</v>
      </c>
      <c r="Q4293">
        <v>0.68124824445949339</v>
      </c>
      <c r="R4293">
        <v>148</v>
      </c>
      <c r="S4293">
        <v>0</v>
      </c>
      <c r="T4293">
        <v>-0.62064515054446046</v>
      </c>
      <c r="U4293">
        <v>9</v>
      </c>
      <c r="V4293">
        <v>3008</v>
      </c>
      <c r="W4293">
        <v>149</v>
      </c>
    </row>
    <row r="4294" spans="1:23">
      <c r="A4294" t="s">
        <v>471</v>
      </c>
      <c r="B4294" t="str">
        <f t="shared" si="67"/>
        <v>sold_area_yoy_historical_new_low_36_1</v>
      </c>
      <c r="C4294" t="s">
        <v>346</v>
      </c>
      <c r="D4294" t="s">
        <v>339</v>
      </c>
      <c r="E4294">
        <v>36</v>
      </c>
      <c r="F4294">
        <v>1</v>
      </c>
      <c r="G4294">
        <v>-1</v>
      </c>
      <c r="H4294" t="s">
        <v>330</v>
      </c>
      <c r="I4294" t="s">
        <v>331</v>
      </c>
      <c r="K4294">
        <v>-0.43409406432112108</v>
      </c>
      <c r="L4294">
        <v>-4.6576713611776288E-2</v>
      </c>
      <c r="M4294">
        <v>-0.19826482449747029</v>
      </c>
      <c r="N4294">
        <v>0.50335570469798663</v>
      </c>
      <c r="O4294">
        <v>-9.8587808656665503E-4</v>
      </c>
      <c r="P4294">
        <v>-0.1591754072473841</v>
      </c>
      <c r="Q4294">
        <v>0.87374769035694355</v>
      </c>
      <c r="R4294">
        <v>148</v>
      </c>
      <c r="S4294">
        <v>0</v>
      </c>
      <c r="T4294">
        <v>-0.74437775065198963</v>
      </c>
      <c r="U4294">
        <v>7</v>
      </c>
      <c r="V4294">
        <v>3008</v>
      </c>
      <c r="W4294">
        <v>149</v>
      </c>
    </row>
    <row r="4295" spans="1:23">
      <c r="A4295" t="s">
        <v>471</v>
      </c>
      <c r="B4295" t="str">
        <f t="shared" si="67"/>
        <v>sold_area_yoy_historical_new_low_36_-1</v>
      </c>
      <c r="C4295" t="s">
        <v>346</v>
      </c>
      <c r="D4295" t="s">
        <v>339</v>
      </c>
      <c r="E4295">
        <v>36</v>
      </c>
      <c r="F4295">
        <v>-1</v>
      </c>
      <c r="G4295">
        <v>-1</v>
      </c>
      <c r="H4295" t="s">
        <v>330</v>
      </c>
      <c r="I4295" t="s">
        <v>331</v>
      </c>
      <c r="K4295">
        <v>-8.5830733451019992E-2</v>
      </c>
      <c r="L4295">
        <v>-7.4898824362990002E-3</v>
      </c>
      <c r="M4295">
        <v>-3.1882460388189558E-2</v>
      </c>
      <c r="N4295">
        <v>0.48322147651006708</v>
      </c>
      <c r="O4295">
        <v>2.209120771167806E-3</v>
      </c>
      <c r="P4295">
        <v>0.35782474429880318</v>
      </c>
      <c r="Q4295">
        <v>0.72098427210426475</v>
      </c>
      <c r="R4295">
        <v>148</v>
      </c>
      <c r="S4295">
        <v>0</v>
      </c>
      <c r="T4295">
        <v>-0.64873469284698659</v>
      </c>
      <c r="U4295">
        <v>7</v>
      </c>
      <c r="V4295">
        <v>3008</v>
      </c>
      <c r="W4295">
        <v>149</v>
      </c>
    </row>
    <row r="4296" spans="1:23">
      <c r="A4296" t="s">
        <v>471</v>
      </c>
      <c r="B4296" t="str">
        <f t="shared" si="67"/>
        <v>local_gov_budget_MA12_yoy_historical_new_low_36_1</v>
      </c>
      <c r="C4296" t="s">
        <v>389</v>
      </c>
      <c r="D4296" t="s">
        <v>339</v>
      </c>
      <c r="E4296">
        <v>36</v>
      </c>
      <c r="F4296">
        <v>1</v>
      </c>
      <c r="G4296">
        <v>-1</v>
      </c>
      <c r="H4296" t="s">
        <v>465</v>
      </c>
      <c r="I4296" t="s">
        <v>331</v>
      </c>
      <c r="K4296">
        <v>-0.63909112092702369</v>
      </c>
      <c r="L4296">
        <v>-0.11313790190108899</v>
      </c>
      <c r="M4296">
        <v>-0.51008984560168336</v>
      </c>
      <c r="N4296">
        <v>0.46226415094339618</v>
      </c>
      <c r="O4296">
        <v>-7.4922314460410437E-3</v>
      </c>
      <c r="P4296">
        <v>-1.1980279212066589</v>
      </c>
      <c r="Q4296">
        <v>0.23360341772093229</v>
      </c>
      <c r="R4296">
        <v>105</v>
      </c>
      <c r="S4296">
        <v>0</v>
      </c>
      <c r="T4296">
        <v>-0.78365392638621756</v>
      </c>
      <c r="U4296">
        <v>13</v>
      </c>
      <c r="V4296">
        <v>2139</v>
      </c>
      <c r="W4296">
        <v>106</v>
      </c>
    </row>
    <row r="4297" spans="1:23">
      <c r="A4297" t="s">
        <v>471</v>
      </c>
      <c r="B4297" t="str">
        <f t="shared" si="67"/>
        <v>local_gov_budget_MA12_yoy_historical_new_low_36_-1</v>
      </c>
      <c r="C4297" t="s">
        <v>389</v>
      </c>
      <c r="D4297" t="s">
        <v>339</v>
      </c>
      <c r="E4297">
        <v>36</v>
      </c>
      <c r="F4297">
        <v>-1</v>
      </c>
      <c r="G4297">
        <v>-1</v>
      </c>
      <c r="H4297" t="s">
        <v>465</v>
      </c>
      <c r="I4297" t="s">
        <v>331</v>
      </c>
      <c r="K4297">
        <v>0.82406423686579333</v>
      </c>
      <c r="L4297">
        <v>7.3380436960599482E-2</v>
      </c>
      <c r="M4297">
        <v>0.33084063899417232</v>
      </c>
      <c r="N4297">
        <v>0.51886792452830188</v>
      </c>
      <c r="O4297">
        <v>7.7868398289189242E-3</v>
      </c>
      <c r="P4297">
        <v>1.22073840807597</v>
      </c>
      <c r="Q4297">
        <v>0.22491934268176919</v>
      </c>
      <c r="R4297">
        <v>105</v>
      </c>
      <c r="S4297">
        <v>0</v>
      </c>
      <c r="T4297">
        <v>-0.31036583390379269</v>
      </c>
      <c r="U4297">
        <v>13</v>
      </c>
      <c r="V4297">
        <v>2139</v>
      </c>
      <c r="W4297">
        <v>106</v>
      </c>
    </row>
    <row r="4298" spans="1:23">
      <c r="A4298" t="s">
        <v>471</v>
      </c>
      <c r="B4298" t="str">
        <f t="shared" si="67"/>
        <v>newstarts_area_ytd_yoy_historical_new_low_36_1</v>
      </c>
      <c r="C4298" t="s">
        <v>446</v>
      </c>
      <c r="D4298" t="s">
        <v>339</v>
      </c>
      <c r="E4298">
        <v>36</v>
      </c>
      <c r="F4298">
        <v>1</v>
      </c>
      <c r="G4298">
        <v>1</v>
      </c>
      <c r="H4298" t="s">
        <v>330</v>
      </c>
      <c r="I4298" t="s">
        <v>331</v>
      </c>
      <c r="K4298">
        <v>-0.52740231377959401</v>
      </c>
      <c r="L4298">
        <v>-6.0860702511892129E-2</v>
      </c>
      <c r="M4298">
        <v>-0.25907576683967348</v>
      </c>
      <c r="N4298">
        <v>0.48993288590604028</v>
      </c>
      <c r="O4298">
        <v>-2.2147699417118128E-3</v>
      </c>
      <c r="P4298">
        <v>-0.35927864539314303</v>
      </c>
      <c r="Q4298">
        <v>0.71989872526737209</v>
      </c>
      <c r="R4298">
        <v>148</v>
      </c>
      <c r="S4298">
        <v>0</v>
      </c>
      <c r="T4298">
        <v>-0.78652550543863331</v>
      </c>
      <c r="U4298">
        <v>5</v>
      </c>
      <c r="V4298">
        <v>3008</v>
      </c>
      <c r="W4298">
        <v>149</v>
      </c>
    </row>
    <row r="4299" spans="1:23">
      <c r="A4299" t="s">
        <v>471</v>
      </c>
      <c r="B4299" t="str">
        <f t="shared" si="67"/>
        <v>newstarts_area_ytd_yoy_historical_new_low_36_-1</v>
      </c>
      <c r="C4299" t="s">
        <v>446</v>
      </c>
      <c r="D4299" t="s">
        <v>339</v>
      </c>
      <c r="E4299">
        <v>36</v>
      </c>
      <c r="F4299">
        <v>-1</v>
      </c>
      <c r="G4299">
        <v>1</v>
      </c>
      <c r="H4299" t="s">
        <v>330</v>
      </c>
      <c r="I4299" t="s">
        <v>331</v>
      </c>
      <c r="K4299">
        <v>9.4660065504428959E-2</v>
      </c>
      <c r="L4299">
        <v>7.6058584622564762E-3</v>
      </c>
      <c r="M4299">
        <v>3.2377109238889971E-2</v>
      </c>
      <c r="N4299">
        <v>0.49664429530201343</v>
      </c>
      <c r="O4299">
        <v>3.3999912463977102E-3</v>
      </c>
      <c r="P4299">
        <v>0.55244764118295264</v>
      </c>
      <c r="Q4299">
        <v>0.58147505900059082</v>
      </c>
      <c r="R4299">
        <v>148</v>
      </c>
      <c r="S4299">
        <v>0</v>
      </c>
      <c r="T4299">
        <v>-0.64873469284698659</v>
      </c>
      <c r="U4299">
        <v>5</v>
      </c>
      <c r="V4299">
        <v>3008</v>
      </c>
      <c r="W4299">
        <v>149</v>
      </c>
    </row>
    <row r="4300" spans="1:23">
      <c r="A4300" t="s">
        <v>471</v>
      </c>
      <c r="B4300" t="str">
        <f t="shared" si="67"/>
        <v>completed_area_ytd_yoy_historical_new_low_36_1</v>
      </c>
      <c r="C4300" t="s">
        <v>447</v>
      </c>
      <c r="D4300" t="s">
        <v>339</v>
      </c>
      <c r="E4300">
        <v>36</v>
      </c>
      <c r="F4300">
        <v>1</v>
      </c>
      <c r="G4300">
        <v>1</v>
      </c>
      <c r="H4300" t="s">
        <v>330</v>
      </c>
      <c r="I4300" t="s">
        <v>331</v>
      </c>
      <c r="K4300">
        <v>-0.35412141501284877</v>
      </c>
      <c r="L4300">
        <v>-3.5959925848578211E-2</v>
      </c>
      <c r="M4300">
        <v>-0.15307017873526679</v>
      </c>
      <c r="N4300">
        <v>0.50335570469798663</v>
      </c>
      <c r="O4300">
        <v>-1.7756335550304191E-5</v>
      </c>
      <c r="P4300">
        <v>-2.8320108558435361E-3</v>
      </c>
      <c r="Q4300">
        <v>0.99774419896875732</v>
      </c>
      <c r="R4300">
        <v>148</v>
      </c>
      <c r="S4300">
        <v>0</v>
      </c>
      <c r="T4300">
        <v>-0.67891440376517886</v>
      </c>
      <c r="U4300">
        <v>25</v>
      </c>
      <c r="V4300">
        <v>3008</v>
      </c>
      <c r="W4300">
        <v>149</v>
      </c>
    </row>
    <row r="4301" spans="1:23">
      <c r="A4301" t="s">
        <v>471</v>
      </c>
      <c r="B4301" t="str">
        <f t="shared" si="67"/>
        <v>completed_area_ytd_yoy_historical_new_low_36_-1</v>
      </c>
      <c r="C4301" t="s">
        <v>447</v>
      </c>
      <c r="D4301" t="s">
        <v>339</v>
      </c>
      <c r="E4301">
        <v>36</v>
      </c>
      <c r="F4301">
        <v>-1</v>
      </c>
      <c r="G4301">
        <v>1</v>
      </c>
      <c r="H4301" t="s">
        <v>330</v>
      </c>
      <c r="I4301" t="s">
        <v>331</v>
      </c>
      <c r="K4301">
        <v>-0.19902311954565829</v>
      </c>
      <c r="L4301">
        <v>-1.8420205307239979E-2</v>
      </c>
      <c r="M4301">
        <v>-7.8409063761487582E-2</v>
      </c>
      <c r="N4301">
        <v>0.48322147651006708</v>
      </c>
      <c r="O4301">
        <v>1.394766731117898E-3</v>
      </c>
      <c r="P4301">
        <v>0.22267321296591719</v>
      </c>
      <c r="Q4301">
        <v>0.82409686118404157</v>
      </c>
      <c r="R4301">
        <v>148</v>
      </c>
      <c r="S4301">
        <v>0</v>
      </c>
      <c r="T4301">
        <v>-0.61144224866493102</v>
      </c>
      <c r="U4301">
        <v>25</v>
      </c>
      <c r="V4301">
        <v>3008</v>
      </c>
      <c r="W4301">
        <v>149</v>
      </c>
    </row>
    <row r="4302" spans="1:23">
      <c r="A4302" t="s">
        <v>471</v>
      </c>
      <c r="B4302" t="str">
        <f t="shared" si="67"/>
        <v>sold_area_ytd_yoy_historical_new_low_36_1</v>
      </c>
      <c r="C4302" t="s">
        <v>392</v>
      </c>
      <c r="D4302" t="s">
        <v>339</v>
      </c>
      <c r="E4302">
        <v>36</v>
      </c>
      <c r="F4302">
        <v>1</v>
      </c>
      <c r="G4302">
        <v>-1</v>
      </c>
      <c r="H4302" t="s">
        <v>330</v>
      </c>
      <c r="I4302" t="s">
        <v>331</v>
      </c>
      <c r="K4302">
        <v>-0.51010284156393393</v>
      </c>
      <c r="L4302">
        <v>-5.8027888170724129E-2</v>
      </c>
      <c r="M4302">
        <v>-0.24701506552446159</v>
      </c>
      <c r="N4302">
        <v>0.48322147651006708</v>
      </c>
      <c r="O4302">
        <v>-1.973123476350749E-3</v>
      </c>
      <c r="P4302">
        <v>-0.32004763349966492</v>
      </c>
      <c r="Q4302">
        <v>0.74938360072655352</v>
      </c>
      <c r="R4302">
        <v>148</v>
      </c>
      <c r="S4302">
        <v>0</v>
      </c>
      <c r="T4302">
        <v>-0.76667213968949222</v>
      </c>
      <c r="U4302">
        <v>9</v>
      </c>
      <c r="V4302">
        <v>3008</v>
      </c>
      <c r="W4302">
        <v>149</v>
      </c>
    </row>
    <row r="4303" spans="1:23">
      <c r="A4303" t="s">
        <v>471</v>
      </c>
      <c r="B4303" t="str">
        <f t="shared" si="67"/>
        <v>sold_area_ytd_yoy_historical_new_low_36_-1</v>
      </c>
      <c r="C4303" t="s">
        <v>392</v>
      </c>
      <c r="D4303" t="s">
        <v>339</v>
      </c>
      <c r="E4303">
        <v>36</v>
      </c>
      <c r="F4303">
        <v>-1</v>
      </c>
      <c r="G4303">
        <v>-1</v>
      </c>
      <c r="H4303" t="s">
        <v>330</v>
      </c>
      <c r="I4303" t="s">
        <v>331</v>
      </c>
      <c r="K4303">
        <v>5.6004929293314243E-2</v>
      </c>
      <c r="L4303">
        <v>4.5756622491719412E-3</v>
      </c>
      <c r="M4303">
        <v>1.9477832916677519E-2</v>
      </c>
      <c r="N4303">
        <v>0.50335570469798663</v>
      </c>
      <c r="O4303">
        <v>3.1639136195092351E-3</v>
      </c>
      <c r="P4303">
        <v>0.51344600665779838</v>
      </c>
      <c r="Q4303">
        <v>0.60840500911185402</v>
      </c>
      <c r="R4303">
        <v>148</v>
      </c>
      <c r="S4303">
        <v>0</v>
      </c>
      <c r="T4303">
        <v>-0.64508077807630826</v>
      </c>
      <c r="U4303">
        <v>9</v>
      </c>
      <c r="V4303">
        <v>3008</v>
      </c>
      <c r="W4303">
        <v>149</v>
      </c>
    </row>
    <row r="4304" spans="1:23">
      <c r="A4304" t="s">
        <v>471</v>
      </c>
      <c r="B4304" t="str">
        <f t="shared" si="67"/>
        <v>CN_BOND_1Y_historical_new_low_36_1</v>
      </c>
      <c r="C4304" t="s">
        <v>448</v>
      </c>
      <c r="D4304" t="s">
        <v>339</v>
      </c>
      <c r="E4304">
        <v>36</v>
      </c>
      <c r="F4304">
        <v>1</v>
      </c>
      <c r="G4304">
        <v>-1</v>
      </c>
      <c r="H4304" t="s">
        <v>330</v>
      </c>
      <c r="I4304" t="s">
        <v>331</v>
      </c>
      <c r="K4304">
        <v>-0.30238721510885708</v>
      </c>
      <c r="L4304">
        <v>-2.971671604388626E-2</v>
      </c>
      <c r="M4304">
        <v>-0.12649445284354049</v>
      </c>
      <c r="N4304">
        <v>0.51006711409395977</v>
      </c>
      <c r="O4304">
        <v>5.1738914653734458E-4</v>
      </c>
      <c r="P4304">
        <v>8.2069463667177961E-2</v>
      </c>
      <c r="Q4304">
        <v>0.934702362743982</v>
      </c>
      <c r="R4304">
        <v>148</v>
      </c>
      <c r="S4304">
        <v>0</v>
      </c>
      <c r="T4304">
        <v>-0.78904980129395297</v>
      </c>
      <c r="U4304">
        <v>11</v>
      </c>
      <c r="V4304">
        <v>3008</v>
      </c>
      <c r="W4304">
        <v>149</v>
      </c>
    </row>
    <row r="4305" spans="1:23">
      <c r="A4305" t="s">
        <v>471</v>
      </c>
      <c r="B4305" t="str">
        <f t="shared" si="67"/>
        <v>CN_BOND_1Y_historical_new_low_36_-1</v>
      </c>
      <c r="C4305" t="s">
        <v>448</v>
      </c>
      <c r="D4305" t="s">
        <v>339</v>
      </c>
      <c r="E4305">
        <v>36</v>
      </c>
      <c r="F4305">
        <v>-1</v>
      </c>
      <c r="G4305">
        <v>-1</v>
      </c>
      <c r="H4305" t="s">
        <v>330</v>
      </c>
      <c r="I4305" t="s">
        <v>331</v>
      </c>
      <c r="K4305">
        <v>-0.25842268754291697</v>
      </c>
      <c r="L4305">
        <v>-2.4736101602316429E-2</v>
      </c>
      <c r="M4305">
        <v>-0.10529358738853579</v>
      </c>
      <c r="N4305">
        <v>0.47651006711409388</v>
      </c>
      <c r="O4305">
        <v>9.344857597079247E-4</v>
      </c>
      <c r="P4305">
        <v>0.14809300925228139</v>
      </c>
      <c r="Q4305">
        <v>0.88247094143245386</v>
      </c>
      <c r="R4305">
        <v>148</v>
      </c>
      <c r="S4305">
        <v>0</v>
      </c>
      <c r="T4305">
        <v>-0.76474035119439299</v>
      </c>
      <c r="U4305">
        <v>11</v>
      </c>
      <c r="V4305">
        <v>3008</v>
      </c>
      <c r="W4305">
        <v>149</v>
      </c>
    </row>
    <row r="4306" spans="1:23">
      <c r="A4306" t="s">
        <v>471</v>
      </c>
      <c r="B4306" t="str">
        <f t="shared" si="67"/>
        <v>CN_BOND_10Y_historical_new_low_36_1</v>
      </c>
      <c r="C4306" t="s">
        <v>449</v>
      </c>
      <c r="D4306" t="s">
        <v>339</v>
      </c>
      <c r="E4306">
        <v>36</v>
      </c>
      <c r="F4306">
        <v>1</v>
      </c>
      <c r="G4306">
        <v>-1</v>
      </c>
      <c r="H4306" t="s">
        <v>330</v>
      </c>
      <c r="I4306" t="s">
        <v>331</v>
      </c>
      <c r="K4306">
        <v>-0.33769846968156109</v>
      </c>
      <c r="L4306">
        <v>-3.3929856006918342E-2</v>
      </c>
      <c r="M4306">
        <v>-0.14442864840411759</v>
      </c>
      <c r="N4306">
        <v>0.46308724832214759</v>
      </c>
      <c r="O4306">
        <v>1.2770458630859591E-4</v>
      </c>
      <c r="P4306">
        <v>2.0349491764110141E-2</v>
      </c>
      <c r="Q4306">
        <v>0.98379198413168645</v>
      </c>
      <c r="R4306">
        <v>148</v>
      </c>
      <c r="S4306">
        <v>0</v>
      </c>
      <c r="T4306">
        <v>-0.76961890369885544</v>
      </c>
      <c r="U4306">
        <v>15</v>
      </c>
      <c r="V4306">
        <v>3008</v>
      </c>
      <c r="W4306">
        <v>149</v>
      </c>
    </row>
    <row r="4307" spans="1:23">
      <c r="A4307" t="s">
        <v>471</v>
      </c>
      <c r="B4307" t="str">
        <f t="shared" si="67"/>
        <v>CN_BOND_10Y_historical_new_low_36_-1</v>
      </c>
      <c r="C4307" t="s">
        <v>449</v>
      </c>
      <c r="D4307" t="s">
        <v>339</v>
      </c>
      <c r="E4307">
        <v>36</v>
      </c>
      <c r="F4307">
        <v>-1</v>
      </c>
      <c r="G4307">
        <v>-1</v>
      </c>
      <c r="H4307" t="s">
        <v>330</v>
      </c>
      <c r="I4307" t="s">
        <v>331</v>
      </c>
      <c r="K4307">
        <v>-0.21888476702365761</v>
      </c>
      <c r="L4307">
        <v>-2.048286664790799E-2</v>
      </c>
      <c r="M4307">
        <v>-8.7189074565949473E-2</v>
      </c>
      <c r="N4307">
        <v>0.52348993288590606</v>
      </c>
      <c r="O4307">
        <v>1.2538336235210371E-3</v>
      </c>
      <c r="P4307">
        <v>0.2001948506078835</v>
      </c>
      <c r="Q4307">
        <v>0.84160301764170831</v>
      </c>
      <c r="R4307">
        <v>148</v>
      </c>
      <c r="S4307">
        <v>0</v>
      </c>
      <c r="T4307">
        <v>-0.74337135630103679</v>
      </c>
      <c r="U4307">
        <v>15</v>
      </c>
      <c r="V4307">
        <v>3008</v>
      </c>
      <c r="W4307">
        <v>149</v>
      </c>
    </row>
    <row r="4308" spans="1:23">
      <c r="A4308" t="s">
        <v>471</v>
      </c>
      <c r="B4308" t="str">
        <f t="shared" si="67"/>
        <v>TERM_SPREAD_historical_new_low_36_1</v>
      </c>
      <c r="C4308" t="s">
        <v>450</v>
      </c>
      <c r="D4308" t="s">
        <v>339</v>
      </c>
      <c r="E4308">
        <v>36</v>
      </c>
      <c r="F4308">
        <v>1</v>
      </c>
      <c r="G4308">
        <v>1</v>
      </c>
      <c r="H4308" t="s">
        <v>330</v>
      </c>
      <c r="I4308" t="s">
        <v>331</v>
      </c>
      <c r="K4308">
        <v>-0.6792583419893492</v>
      </c>
      <c r="L4308">
        <v>-9.0867092420908069E-2</v>
      </c>
      <c r="M4308">
        <v>-0.38685530213497288</v>
      </c>
      <c r="N4308">
        <v>0.46308724832214759</v>
      </c>
      <c r="O4308">
        <v>-4.8683776640758456E-3</v>
      </c>
      <c r="P4308">
        <v>-0.80015594673780543</v>
      </c>
      <c r="Q4308">
        <v>0.42490294295765962</v>
      </c>
      <c r="R4308">
        <v>148</v>
      </c>
      <c r="S4308">
        <v>0</v>
      </c>
      <c r="T4308">
        <v>-0.80041965696276507</v>
      </c>
      <c r="U4308">
        <v>11</v>
      </c>
      <c r="V4308">
        <v>3008</v>
      </c>
      <c r="W4308">
        <v>149</v>
      </c>
    </row>
    <row r="4309" spans="1:23">
      <c r="A4309" t="s">
        <v>471</v>
      </c>
      <c r="B4309" t="str">
        <f t="shared" si="67"/>
        <v>TERM_SPREAD_historical_new_low_36_-1</v>
      </c>
      <c r="C4309" t="s">
        <v>450</v>
      </c>
      <c r="D4309" t="s">
        <v>339</v>
      </c>
      <c r="E4309">
        <v>36</v>
      </c>
      <c r="F4309">
        <v>-1</v>
      </c>
      <c r="G4309">
        <v>1</v>
      </c>
      <c r="H4309" t="s">
        <v>330</v>
      </c>
      <c r="I4309" t="s">
        <v>331</v>
      </c>
      <c r="K4309">
        <v>0.61292991176748046</v>
      </c>
      <c r="L4309">
        <v>4.0862397755437208E-2</v>
      </c>
      <c r="M4309">
        <v>0.17396655718238649</v>
      </c>
      <c r="N4309">
        <v>0.52348993288590606</v>
      </c>
      <c r="O4309">
        <v>5.9457107405742641E-3</v>
      </c>
      <c r="P4309">
        <v>0.9762709467617684</v>
      </c>
      <c r="Q4309">
        <v>0.33052325484162071</v>
      </c>
      <c r="R4309">
        <v>148</v>
      </c>
      <c r="S4309">
        <v>0</v>
      </c>
      <c r="T4309">
        <v>-0.59075210333297379</v>
      </c>
      <c r="U4309">
        <v>11</v>
      </c>
      <c r="V4309">
        <v>3008</v>
      </c>
      <c r="W4309">
        <v>149</v>
      </c>
    </row>
    <row r="4310" spans="1:23">
      <c r="A4310" t="s">
        <v>471</v>
      </c>
      <c r="B4310" t="str">
        <f t="shared" si="67"/>
        <v>US_BOND_5Y_historical_new_low_36_1</v>
      </c>
      <c r="C4310" t="s">
        <v>338</v>
      </c>
      <c r="D4310" t="s">
        <v>339</v>
      </c>
      <c r="E4310">
        <v>36</v>
      </c>
      <c r="F4310">
        <v>1</v>
      </c>
      <c r="G4310">
        <v>1</v>
      </c>
      <c r="H4310" t="s">
        <v>330</v>
      </c>
      <c r="I4310" t="s">
        <v>331</v>
      </c>
      <c r="K4310">
        <v>-0.40790718435664342</v>
      </c>
      <c r="L4310">
        <v>-4.2956690430482558E-2</v>
      </c>
      <c r="M4310">
        <v>-0.1828544311350655</v>
      </c>
      <c r="N4310">
        <v>0.50335570469798663</v>
      </c>
      <c r="O4310">
        <v>-7.1116186729307338E-4</v>
      </c>
      <c r="P4310">
        <v>-0.1154424571410673</v>
      </c>
      <c r="Q4310">
        <v>0.90825091062197938</v>
      </c>
      <c r="R4310">
        <v>148</v>
      </c>
      <c r="S4310">
        <v>0</v>
      </c>
      <c r="T4310">
        <v>-0.73254901951861495</v>
      </c>
      <c r="U4310">
        <v>5</v>
      </c>
      <c r="V4310">
        <v>3008</v>
      </c>
      <c r="W4310">
        <v>149</v>
      </c>
    </row>
    <row r="4311" spans="1:23">
      <c r="A4311" t="s">
        <v>471</v>
      </c>
      <c r="B4311" t="str">
        <f t="shared" si="67"/>
        <v>US_BOND_5Y_historical_new_low_36_-1</v>
      </c>
      <c r="C4311" t="s">
        <v>338</v>
      </c>
      <c r="D4311" t="s">
        <v>339</v>
      </c>
      <c r="E4311">
        <v>36</v>
      </c>
      <c r="F4311">
        <v>-1</v>
      </c>
      <c r="G4311">
        <v>1</v>
      </c>
      <c r="H4311" t="s">
        <v>330</v>
      </c>
      <c r="I4311" t="s">
        <v>331</v>
      </c>
      <c r="K4311">
        <v>-0.12626230130296751</v>
      </c>
      <c r="L4311">
        <v>-1.124405907315951E-2</v>
      </c>
      <c r="M4311">
        <v>-4.7862766075960857E-2</v>
      </c>
      <c r="N4311">
        <v>0.48322147651006708</v>
      </c>
      <c r="O4311">
        <v>1.8805220914110321E-3</v>
      </c>
      <c r="P4311">
        <v>0.30587400501731782</v>
      </c>
      <c r="Q4311">
        <v>0.76013040201364301</v>
      </c>
      <c r="R4311">
        <v>148</v>
      </c>
      <c r="S4311">
        <v>0</v>
      </c>
      <c r="T4311">
        <v>-0.64980629123214129</v>
      </c>
      <c r="U4311">
        <v>5</v>
      </c>
      <c r="V4311">
        <v>3008</v>
      </c>
      <c r="W4311">
        <v>149</v>
      </c>
    </row>
    <row r="4312" spans="1:23">
      <c r="A4312" t="s">
        <v>471</v>
      </c>
      <c r="B4312" t="str">
        <f t="shared" si="67"/>
        <v>US_BOND_10Y_historical_new_low_36_1</v>
      </c>
      <c r="C4312" t="s">
        <v>336</v>
      </c>
      <c r="D4312" t="s">
        <v>339</v>
      </c>
      <c r="E4312">
        <v>36</v>
      </c>
      <c r="F4312">
        <v>1</v>
      </c>
      <c r="G4312">
        <v>1</v>
      </c>
      <c r="H4312" t="s">
        <v>330</v>
      </c>
      <c r="I4312" t="s">
        <v>331</v>
      </c>
      <c r="K4312">
        <v>-0.29620973402761708</v>
      </c>
      <c r="L4312">
        <v>-2.899980903694066E-2</v>
      </c>
      <c r="M4312">
        <v>-0.12344279436060999</v>
      </c>
      <c r="N4312">
        <v>0.50335570469798663</v>
      </c>
      <c r="O4312">
        <v>4.9432406885390736E-4</v>
      </c>
      <c r="P4312">
        <v>7.9594907228619644E-2</v>
      </c>
      <c r="Q4312">
        <v>0.93666696823413664</v>
      </c>
      <c r="R4312">
        <v>148</v>
      </c>
      <c r="S4312">
        <v>0</v>
      </c>
      <c r="T4312">
        <v>-0.68209478021947945</v>
      </c>
      <c r="U4312">
        <v>9</v>
      </c>
      <c r="V4312">
        <v>3008</v>
      </c>
      <c r="W4312">
        <v>149</v>
      </c>
    </row>
    <row r="4313" spans="1:23">
      <c r="A4313" t="s">
        <v>471</v>
      </c>
      <c r="B4313" t="str">
        <f t="shared" si="67"/>
        <v>US_BOND_10Y_historical_new_low_36_-1</v>
      </c>
      <c r="C4313" t="s">
        <v>336</v>
      </c>
      <c r="D4313" t="s">
        <v>339</v>
      </c>
      <c r="E4313">
        <v>36</v>
      </c>
      <c r="F4313">
        <v>-1</v>
      </c>
      <c r="G4313">
        <v>1</v>
      </c>
      <c r="H4313" t="s">
        <v>330</v>
      </c>
      <c r="I4313" t="s">
        <v>331</v>
      </c>
      <c r="K4313">
        <v>-0.26493184238559198</v>
      </c>
      <c r="L4313">
        <v>-2.5456156581594169E-2</v>
      </c>
      <c r="M4313">
        <v>-0.1083586136070889</v>
      </c>
      <c r="N4313">
        <v>0.48322147651006708</v>
      </c>
      <c r="O4313">
        <v>7.6077359496536762E-4</v>
      </c>
      <c r="P4313">
        <v>0.1228510253878457</v>
      </c>
      <c r="Q4313">
        <v>0.9023917355897535</v>
      </c>
      <c r="R4313">
        <v>148</v>
      </c>
      <c r="S4313">
        <v>0</v>
      </c>
      <c r="T4313">
        <v>-0.70538498602495903</v>
      </c>
      <c r="U4313">
        <v>9</v>
      </c>
      <c r="V4313">
        <v>3008</v>
      </c>
      <c r="W4313">
        <v>149</v>
      </c>
    </row>
    <row r="4314" spans="1:23">
      <c r="A4314" t="s">
        <v>471</v>
      </c>
      <c r="B4314" t="str">
        <f t="shared" si="67"/>
        <v>CNY_INDEX_historical_new_low_36_1</v>
      </c>
      <c r="C4314" t="s">
        <v>388</v>
      </c>
      <c r="D4314" t="s">
        <v>339</v>
      </c>
      <c r="E4314">
        <v>36</v>
      </c>
      <c r="F4314">
        <v>1</v>
      </c>
      <c r="G4314">
        <v>-1</v>
      </c>
      <c r="H4314" t="s">
        <v>466</v>
      </c>
      <c r="I4314" t="s">
        <v>331</v>
      </c>
      <c r="K4314">
        <v>-0.26472508375331522</v>
      </c>
      <c r="L4314">
        <v>-4.8796812321015508E-2</v>
      </c>
      <c r="M4314">
        <v>-0.19790512939469859</v>
      </c>
      <c r="N4314">
        <v>0.4935064935064935</v>
      </c>
      <c r="O4314">
        <v>-1.2719488489288701E-3</v>
      </c>
      <c r="P4314">
        <v>-0.1506647338137532</v>
      </c>
      <c r="Q4314">
        <v>0.88063936518918695</v>
      </c>
      <c r="R4314">
        <v>76</v>
      </c>
      <c r="S4314">
        <v>0</v>
      </c>
      <c r="T4314">
        <v>-0.66343749436050448</v>
      </c>
      <c r="U4314">
        <v>6</v>
      </c>
      <c r="V4314">
        <v>1549</v>
      </c>
      <c r="W4314">
        <v>77</v>
      </c>
    </row>
    <row r="4315" spans="1:23">
      <c r="A4315" t="s">
        <v>471</v>
      </c>
      <c r="B4315" t="str">
        <f t="shared" si="67"/>
        <v>CNY_INDEX_historical_new_low_36_-1</v>
      </c>
      <c r="C4315" t="s">
        <v>388</v>
      </c>
      <c r="D4315" t="s">
        <v>339</v>
      </c>
      <c r="E4315">
        <v>36</v>
      </c>
      <c r="F4315">
        <v>-1</v>
      </c>
      <c r="G4315">
        <v>-1</v>
      </c>
      <c r="H4315" t="s">
        <v>466</v>
      </c>
      <c r="I4315" t="s">
        <v>331</v>
      </c>
      <c r="K4315">
        <v>-6.4174375050344179E-2</v>
      </c>
      <c r="L4315">
        <v>-1.0732298028211851E-2</v>
      </c>
      <c r="M4315">
        <v>-4.3526958605470088E-2</v>
      </c>
      <c r="N4315">
        <v>0.4935064935064935</v>
      </c>
      <c r="O4315">
        <v>1.8563073223623989E-3</v>
      </c>
      <c r="P4315">
        <v>0.2185414934929871</v>
      </c>
      <c r="Q4315">
        <v>0.82759301954806808</v>
      </c>
      <c r="R4315">
        <v>76</v>
      </c>
      <c r="S4315">
        <v>0</v>
      </c>
      <c r="T4315">
        <v>-0.64873469284698715</v>
      </c>
      <c r="U4315">
        <v>6</v>
      </c>
      <c r="V4315">
        <v>1549</v>
      </c>
      <c r="W4315">
        <v>77</v>
      </c>
    </row>
    <row r="4316" spans="1:23">
      <c r="A4316" t="s">
        <v>471</v>
      </c>
      <c r="B4316" t="str">
        <f t="shared" si="67"/>
        <v>USD_INDEX_historical_new_low_36_1</v>
      </c>
      <c r="C4316" t="s">
        <v>452</v>
      </c>
      <c r="D4316" t="s">
        <v>339</v>
      </c>
      <c r="E4316">
        <v>36</v>
      </c>
      <c r="F4316">
        <v>1</v>
      </c>
      <c r="G4316">
        <v>1</v>
      </c>
      <c r="H4316" t="s">
        <v>330</v>
      </c>
      <c r="I4316" t="s">
        <v>331</v>
      </c>
      <c r="K4316">
        <v>-0.40748467672743299</v>
      </c>
      <c r="L4316">
        <v>-4.2899495552924723E-2</v>
      </c>
      <c r="M4316">
        <v>-0.18261096132824009</v>
      </c>
      <c r="N4316">
        <v>0.49664429530201343</v>
      </c>
      <c r="O4316">
        <v>-6.9260037028742109E-4</v>
      </c>
      <c r="P4316">
        <v>-0.1120765395186957</v>
      </c>
      <c r="Q4316">
        <v>0.9109145825016991</v>
      </c>
      <c r="R4316">
        <v>148</v>
      </c>
      <c r="S4316">
        <v>0</v>
      </c>
      <c r="T4316">
        <v>-0.75278802349756557</v>
      </c>
      <c r="U4316">
        <v>5</v>
      </c>
      <c r="V4316">
        <v>3008</v>
      </c>
      <c r="W4316">
        <v>149</v>
      </c>
    </row>
    <row r="4317" spans="1:23">
      <c r="A4317" t="s">
        <v>471</v>
      </c>
      <c r="B4317" t="str">
        <f t="shared" si="67"/>
        <v>USD_INDEX_historical_new_low_36_-1</v>
      </c>
      <c r="C4317" t="s">
        <v>452</v>
      </c>
      <c r="D4317" t="s">
        <v>339</v>
      </c>
      <c r="E4317">
        <v>36</v>
      </c>
      <c r="F4317">
        <v>-1</v>
      </c>
      <c r="G4317">
        <v>1</v>
      </c>
      <c r="H4317" t="s">
        <v>330</v>
      </c>
      <c r="I4317" t="s">
        <v>331</v>
      </c>
      <c r="K4317">
        <v>-0.1268853414660244</v>
      </c>
      <c r="L4317">
        <v>-1.130314563168988E-2</v>
      </c>
      <c r="M4317">
        <v>-4.8114278809865102E-2</v>
      </c>
      <c r="N4317">
        <v>0.48993288590604028</v>
      </c>
      <c r="O4317">
        <v>1.8968420901463289E-3</v>
      </c>
      <c r="P4317">
        <v>0.30758551305880671</v>
      </c>
      <c r="Q4317">
        <v>0.75883016071287324</v>
      </c>
      <c r="R4317">
        <v>148</v>
      </c>
      <c r="S4317">
        <v>0</v>
      </c>
      <c r="T4317">
        <v>-0.67989896025519614</v>
      </c>
      <c r="U4317">
        <v>5</v>
      </c>
      <c r="V4317">
        <v>3008</v>
      </c>
      <c r="W4317">
        <v>149</v>
      </c>
    </row>
    <row r="4318" spans="1:23">
      <c r="A4318" t="s">
        <v>471</v>
      </c>
      <c r="B4318" t="str">
        <f t="shared" si="67"/>
        <v>DR007_historical_new_low_36_1</v>
      </c>
      <c r="C4318" t="s">
        <v>387</v>
      </c>
      <c r="D4318" t="s">
        <v>339</v>
      </c>
      <c r="E4318">
        <v>36</v>
      </c>
      <c r="F4318">
        <v>1</v>
      </c>
      <c r="G4318">
        <v>1</v>
      </c>
      <c r="H4318" t="s">
        <v>330</v>
      </c>
      <c r="I4318" t="s">
        <v>331</v>
      </c>
      <c r="K4318">
        <v>-0.57179611637622008</v>
      </c>
      <c r="L4318">
        <v>-6.8589903507971228E-2</v>
      </c>
      <c r="M4318">
        <v>-0.29198469547597228</v>
      </c>
      <c r="N4318">
        <v>0.51006711409395977</v>
      </c>
      <c r="O4318">
        <v>-2.9063009557551691E-3</v>
      </c>
      <c r="P4318">
        <v>-0.4772816203117769</v>
      </c>
      <c r="Q4318">
        <v>0.63386565217198632</v>
      </c>
      <c r="R4318">
        <v>148</v>
      </c>
      <c r="S4318">
        <v>0</v>
      </c>
      <c r="T4318">
        <v>-0.81262888890041474</v>
      </c>
      <c r="U4318">
        <v>9</v>
      </c>
      <c r="V4318">
        <v>3008</v>
      </c>
      <c r="W4318">
        <v>149</v>
      </c>
    </row>
    <row r="4319" spans="1:23">
      <c r="A4319" t="s">
        <v>471</v>
      </c>
      <c r="B4319" t="str">
        <f t="shared" si="67"/>
        <v>DR007_historical_new_low_36_-1</v>
      </c>
      <c r="C4319" t="s">
        <v>387</v>
      </c>
      <c r="D4319" t="s">
        <v>339</v>
      </c>
      <c r="E4319">
        <v>36</v>
      </c>
      <c r="F4319">
        <v>-1</v>
      </c>
      <c r="G4319">
        <v>1</v>
      </c>
      <c r="H4319" t="s">
        <v>330</v>
      </c>
      <c r="I4319" t="s">
        <v>331</v>
      </c>
      <c r="K4319">
        <v>0.2081483469444807</v>
      </c>
      <c r="L4319">
        <v>1.5967361342904329E-2</v>
      </c>
      <c r="M4319">
        <v>6.7972469719554396E-2</v>
      </c>
      <c r="N4319">
        <v>0.47651006711409388</v>
      </c>
      <c r="O4319">
        <v>4.0182398632037566E-3</v>
      </c>
      <c r="P4319">
        <v>0.65401941604103608</v>
      </c>
      <c r="Q4319">
        <v>0.51411424430902175</v>
      </c>
      <c r="R4319">
        <v>148</v>
      </c>
      <c r="S4319">
        <v>0</v>
      </c>
      <c r="T4319">
        <v>-0.65972277216528974</v>
      </c>
      <c r="U4319">
        <v>9</v>
      </c>
      <c r="V4319">
        <v>3008</v>
      </c>
      <c r="W4319">
        <v>149</v>
      </c>
    </row>
    <row r="4320" spans="1:23">
      <c r="A4320" t="s">
        <v>471</v>
      </c>
      <c r="B4320" t="str">
        <f t="shared" si="67"/>
        <v>CREDIT_SPREAD_historical_new_low_36_1</v>
      </c>
      <c r="C4320" t="s">
        <v>453</v>
      </c>
      <c r="D4320" t="s">
        <v>339</v>
      </c>
      <c r="E4320">
        <v>36</v>
      </c>
      <c r="F4320">
        <v>1</v>
      </c>
      <c r="G4320">
        <v>1</v>
      </c>
      <c r="H4320" t="s">
        <v>463</v>
      </c>
      <c r="I4320" t="s">
        <v>331</v>
      </c>
      <c r="K4320">
        <v>0.52099813074920354</v>
      </c>
      <c r="L4320">
        <v>4.5365159490523783E-2</v>
      </c>
      <c r="M4320">
        <v>0.2054589055488521</v>
      </c>
      <c r="N4320">
        <v>0.5423728813559322</v>
      </c>
      <c r="O4320">
        <v>5.7652061879677214E-3</v>
      </c>
      <c r="P4320">
        <v>0.9364845695404127</v>
      </c>
      <c r="Q4320">
        <v>0.35095275717167512</v>
      </c>
      <c r="R4320">
        <v>117</v>
      </c>
      <c r="S4320">
        <v>0</v>
      </c>
      <c r="T4320">
        <v>-0.66858037450562458</v>
      </c>
      <c r="U4320">
        <v>19</v>
      </c>
      <c r="V4320">
        <v>2382</v>
      </c>
      <c r="W4320">
        <v>118</v>
      </c>
    </row>
    <row r="4321" spans="1:23">
      <c r="A4321" t="s">
        <v>471</v>
      </c>
      <c r="B4321" t="str">
        <f t="shared" si="67"/>
        <v>CREDIT_SPREAD_historical_new_low_36_-1</v>
      </c>
      <c r="C4321" t="s">
        <v>453</v>
      </c>
      <c r="D4321" t="s">
        <v>339</v>
      </c>
      <c r="E4321">
        <v>36</v>
      </c>
      <c r="F4321">
        <v>-1</v>
      </c>
      <c r="G4321">
        <v>1</v>
      </c>
      <c r="H4321" t="s">
        <v>463</v>
      </c>
      <c r="I4321" t="s">
        <v>331</v>
      </c>
      <c r="K4321">
        <v>-0.58545381704356136</v>
      </c>
      <c r="L4321">
        <v>-8.8951033985896988E-2</v>
      </c>
      <c r="M4321">
        <v>-0.40285942550248782</v>
      </c>
      <c r="N4321">
        <v>0.4576271186440678</v>
      </c>
      <c r="O4321">
        <v>-5.1995666460990511E-3</v>
      </c>
      <c r="P4321">
        <v>-0.84166597166729895</v>
      </c>
      <c r="Q4321">
        <v>0.4016919878934947</v>
      </c>
      <c r="R4321">
        <v>117</v>
      </c>
      <c r="S4321">
        <v>0</v>
      </c>
      <c r="T4321">
        <v>-0.7738315803582051</v>
      </c>
      <c r="U4321">
        <v>19</v>
      </c>
      <c r="V4321">
        <v>2382</v>
      </c>
      <c r="W4321">
        <v>118</v>
      </c>
    </row>
  </sheetData>
  <autoFilter ref="A1:W4321" xr:uid="{9F85FA3E-D258-4333-95A8-7E688C8A5926}"/>
  <phoneticPr fontId="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09A0B-3209-4863-B857-2596E988D75F}">
  <sheetPr>
    <tabColor theme="4" tint="-0.499984740745262"/>
  </sheetPr>
  <dimension ref="C2:H30"/>
  <sheetViews>
    <sheetView zoomScale="70" zoomScaleNormal="70" workbookViewId="0">
      <selection activeCell="G4" sqref="G4"/>
    </sheetView>
  </sheetViews>
  <sheetFormatPr defaultRowHeight="17.5"/>
  <cols>
    <col min="1" max="2" width="8.6640625" style="83"/>
    <col min="3" max="3" width="5" style="83" bestFit="1" customWidth="1"/>
    <col min="4" max="4" width="29.4140625" style="86" customWidth="1"/>
    <col min="5" max="5" width="11.9140625" style="83" customWidth="1"/>
    <col min="6" max="6" width="4.5" style="83" bestFit="1" customWidth="1"/>
    <col min="7" max="7" width="7.83203125" style="83" bestFit="1" customWidth="1"/>
    <col min="8" max="8" width="137.5" style="86" customWidth="1"/>
    <col min="9" max="16384" width="8.6640625" style="83"/>
  </cols>
  <sheetData>
    <row r="2" spans="3:8" ht="38" customHeight="1">
      <c r="C2" s="82" t="s">
        <v>382</v>
      </c>
      <c r="D2" s="82" t="s">
        <v>219</v>
      </c>
      <c r="E2" s="82" t="s">
        <v>358</v>
      </c>
      <c r="F2" s="82" t="s">
        <v>69</v>
      </c>
      <c r="G2" s="82" t="s">
        <v>359</v>
      </c>
      <c r="H2" s="82" t="s">
        <v>536</v>
      </c>
    </row>
    <row r="3" spans="3:8" s="86" customFormat="1" ht="42.5" customHeight="1">
      <c r="C3" s="84">
        <v>1</v>
      </c>
      <c r="D3" s="85" t="s">
        <v>497</v>
      </c>
      <c r="E3" s="85" t="s">
        <v>370</v>
      </c>
      <c r="F3" s="85">
        <v>6</v>
      </c>
      <c r="G3" s="85" t="s">
        <v>498</v>
      </c>
      <c r="H3" s="85" t="s">
        <v>499</v>
      </c>
    </row>
    <row r="4" spans="3:8" s="86" customFormat="1" ht="42.5" customHeight="1">
      <c r="C4" s="84">
        <v>2</v>
      </c>
      <c r="D4" s="85" t="s">
        <v>84</v>
      </c>
      <c r="E4" s="85" t="s">
        <v>376</v>
      </c>
      <c r="F4" s="85">
        <v>6</v>
      </c>
      <c r="G4" s="85" t="s">
        <v>498</v>
      </c>
      <c r="H4" s="85" t="s">
        <v>500</v>
      </c>
    </row>
    <row r="5" spans="3:8" s="86" customFormat="1" ht="42.5" customHeight="1">
      <c r="C5" s="84">
        <v>3</v>
      </c>
      <c r="D5" s="85" t="s">
        <v>83</v>
      </c>
      <c r="E5" s="85" t="s">
        <v>370</v>
      </c>
      <c r="F5" s="85">
        <v>6</v>
      </c>
      <c r="G5" s="85" t="s">
        <v>498</v>
      </c>
      <c r="H5" s="85" t="s">
        <v>501</v>
      </c>
    </row>
    <row r="6" spans="3:8" s="86" customFormat="1" ht="42.5" customHeight="1">
      <c r="C6" s="84">
        <v>4</v>
      </c>
      <c r="D6" s="85" t="s">
        <v>502</v>
      </c>
      <c r="E6" s="85" t="s">
        <v>372</v>
      </c>
      <c r="F6" s="85">
        <v>3</v>
      </c>
      <c r="G6" s="85" t="s">
        <v>503</v>
      </c>
      <c r="H6" s="85" t="s">
        <v>504</v>
      </c>
    </row>
    <row r="7" spans="3:8" s="86" customFormat="1" ht="42.5" customHeight="1">
      <c r="C7" s="84">
        <v>5</v>
      </c>
      <c r="D7" s="85" t="s">
        <v>505</v>
      </c>
      <c r="E7" s="85" t="s">
        <v>372</v>
      </c>
      <c r="F7" s="85">
        <v>3</v>
      </c>
      <c r="G7" s="85" t="s">
        <v>498</v>
      </c>
      <c r="H7" s="85" t="s">
        <v>506</v>
      </c>
    </row>
    <row r="8" spans="3:8" s="86" customFormat="1" ht="42.5" customHeight="1">
      <c r="C8" s="84">
        <v>6</v>
      </c>
      <c r="D8" s="85" t="s">
        <v>421</v>
      </c>
      <c r="E8" s="85" t="s">
        <v>376</v>
      </c>
      <c r="F8" s="85">
        <v>9</v>
      </c>
      <c r="G8" s="85" t="s">
        <v>498</v>
      </c>
      <c r="H8" s="85" t="s">
        <v>507</v>
      </c>
    </row>
    <row r="9" spans="3:8" s="86" customFormat="1" ht="42.5" customHeight="1">
      <c r="C9" s="84">
        <v>7</v>
      </c>
      <c r="D9" s="85" t="s">
        <v>508</v>
      </c>
      <c r="E9" s="85" t="s">
        <v>372</v>
      </c>
      <c r="F9" s="85">
        <v>3</v>
      </c>
      <c r="G9" s="85" t="s">
        <v>498</v>
      </c>
      <c r="H9" s="85" t="s">
        <v>509</v>
      </c>
    </row>
    <row r="10" spans="3:8" s="86" customFormat="1" ht="42.5" customHeight="1">
      <c r="C10" s="84">
        <v>8</v>
      </c>
      <c r="D10" s="85" t="s">
        <v>379</v>
      </c>
      <c r="E10" s="85" t="s">
        <v>372</v>
      </c>
      <c r="F10" s="85">
        <v>6</v>
      </c>
      <c r="G10" s="85" t="s">
        <v>503</v>
      </c>
      <c r="H10" s="85" t="s">
        <v>510</v>
      </c>
    </row>
    <row r="11" spans="3:8" s="86" customFormat="1" ht="42.5" customHeight="1">
      <c r="C11" s="84">
        <v>9</v>
      </c>
      <c r="D11" s="85" t="s">
        <v>511</v>
      </c>
      <c r="E11" s="85" t="s">
        <v>372</v>
      </c>
      <c r="F11" s="85">
        <v>9</v>
      </c>
      <c r="G11" s="85" t="s">
        <v>503</v>
      </c>
      <c r="H11" s="85" t="s">
        <v>512</v>
      </c>
    </row>
    <row r="12" spans="3:8" s="86" customFormat="1" ht="42.5" customHeight="1">
      <c r="C12" s="84">
        <v>10</v>
      </c>
      <c r="D12" s="85" t="s">
        <v>513</v>
      </c>
      <c r="E12" s="85" t="s">
        <v>372</v>
      </c>
      <c r="F12" s="85">
        <v>3</v>
      </c>
      <c r="G12" s="85" t="s">
        <v>498</v>
      </c>
      <c r="H12" s="85" t="s">
        <v>514</v>
      </c>
    </row>
    <row r="13" spans="3:8" s="86" customFormat="1" ht="42.5" customHeight="1">
      <c r="C13" s="84">
        <v>11</v>
      </c>
      <c r="D13" s="85" t="s">
        <v>515</v>
      </c>
      <c r="E13" s="85" t="s">
        <v>372</v>
      </c>
      <c r="F13" s="85">
        <v>3</v>
      </c>
      <c r="G13" s="85" t="s">
        <v>503</v>
      </c>
      <c r="H13" s="85" t="s">
        <v>516</v>
      </c>
    </row>
    <row r="14" spans="3:8" s="86" customFormat="1" ht="42.5" customHeight="1">
      <c r="C14" s="84">
        <v>12</v>
      </c>
      <c r="D14" s="85" t="s">
        <v>517</v>
      </c>
      <c r="E14" s="85" t="s">
        <v>368</v>
      </c>
      <c r="F14" s="85">
        <v>3</v>
      </c>
      <c r="G14" s="85" t="s">
        <v>498</v>
      </c>
      <c r="H14" s="85" t="s">
        <v>518</v>
      </c>
    </row>
    <row r="15" spans="3:8" s="86" customFormat="1" ht="42.5" customHeight="1">
      <c r="C15" s="84">
        <v>13</v>
      </c>
      <c r="D15" s="85" t="s">
        <v>519</v>
      </c>
      <c r="E15" s="85" t="s">
        <v>368</v>
      </c>
      <c r="F15" s="85">
        <v>9</v>
      </c>
      <c r="G15" s="85" t="s">
        <v>498</v>
      </c>
      <c r="H15" s="85" t="s">
        <v>520</v>
      </c>
    </row>
    <row r="16" spans="3:8" ht="38" customHeight="1"/>
    <row r="17" spans="3:8" ht="38" customHeight="1">
      <c r="C17" s="82" t="s">
        <v>382</v>
      </c>
      <c r="D17" s="82" t="s">
        <v>219</v>
      </c>
      <c r="E17" s="82" t="s">
        <v>358</v>
      </c>
      <c r="F17" s="82" t="s">
        <v>69</v>
      </c>
      <c r="G17" s="82" t="s">
        <v>359</v>
      </c>
      <c r="H17" s="82" t="s">
        <v>536</v>
      </c>
    </row>
    <row r="18" spans="3:8" ht="42" customHeight="1">
      <c r="C18" s="84">
        <v>1</v>
      </c>
      <c r="D18" s="85" t="s">
        <v>367</v>
      </c>
      <c r="E18" s="84" t="s">
        <v>368</v>
      </c>
      <c r="F18" s="84">
        <v>3</v>
      </c>
      <c r="G18" s="84" t="s">
        <v>352</v>
      </c>
      <c r="H18" s="85" t="s">
        <v>521</v>
      </c>
    </row>
    <row r="19" spans="3:8" ht="42" customHeight="1">
      <c r="C19" s="84">
        <v>2</v>
      </c>
      <c r="D19" s="85" t="s">
        <v>371</v>
      </c>
      <c r="E19" s="84" t="s">
        <v>372</v>
      </c>
      <c r="F19" s="84">
        <v>3</v>
      </c>
      <c r="G19" s="84" t="s">
        <v>354</v>
      </c>
      <c r="H19" s="85" t="s">
        <v>522</v>
      </c>
    </row>
    <row r="20" spans="3:8" ht="42" customHeight="1">
      <c r="C20" s="84">
        <v>3</v>
      </c>
      <c r="D20" s="85" t="s">
        <v>508</v>
      </c>
      <c r="E20" s="84" t="s">
        <v>372</v>
      </c>
      <c r="F20" s="84">
        <v>3</v>
      </c>
      <c r="G20" s="84" t="s">
        <v>354</v>
      </c>
      <c r="H20" s="85" t="s">
        <v>523</v>
      </c>
    </row>
    <row r="21" spans="3:8" ht="42" customHeight="1">
      <c r="C21" s="84">
        <v>4</v>
      </c>
      <c r="D21" s="85" t="s">
        <v>379</v>
      </c>
      <c r="E21" s="84" t="s">
        <v>372</v>
      </c>
      <c r="F21" s="84">
        <v>6</v>
      </c>
      <c r="G21" s="84" t="s">
        <v>352</v>
      </c>
      <c r="H21" s="85" t="s">
        <v>524</v>
      </c>
    </row>
    <row r="22" spans="3:8" ht="42" customHeight="1">
      <c r="C22" s="84">
        <v>5</v>
      </c>
      <c r="D22" s="85" t="s">
        <v>374</v>
      </c>
      <c r="E22" s="84" t="s">
        <v>368</v>
      </c>
      <c r="F22" s="84">
        <v>12</v>
      </c>
      <c r="G22" s="84" t="s">
        <v>354</v>
      </c>
      <c r="H22" s="85" t="s">
        <v>525</v>
      </c>
    </row>
    <row r="23" spans="3:8" ht="42" customHeight="1">
      <c r="C23" s="84">
        <v>6</v>
      </c>
      <c r="D23" s="85" t="s">
        <v>369</v>
      </c>
      <c r="E23" s="84" t="s">
        <v>370</v>
      </c>
      <c r="F23" s="84">
        <v>12</v>
      </c>
      <c r="G23" s="84" t="s">
        <v>352</v>
      </c>
      <c r="H23" s="85" t="s">
        <v>526</v>
      </c>
    </row>
    <row r="24" spans="3:8" ht="42" customHeight="1">
      <c r="C24" s="84">
        <v>7</v>
      </c>
      <c r="D24" s="85" t="s">
        <v>373</v>
      </c>
      <c r="E24" s="84" t="s">
        <v>368</v>
      </c>
      <c r="F24" s="84">
        <v>12</v>
      </c>
      <c r="G24" s="84" t="s">
        <v>354</v>
      </c>
      <c r="H24" s="85" t="s">
        <v>527</v>
      </c>
    </row>
    <row r="25" spans="3:8" ht="42" customHeight="1">
      <c r="C25" s="84">
        <v>8</v>
      </c>
      <c r="D25" s="85" t="s">
        <v>528</v>
      </c>
      <c r="E25" s="84" t="s">
        <v>368</v>
      </c>
      <c r="F25" s="84">
        <v>3</v>
      </c>
      <c r="G25" s="84" t="s">
        <v>354</v>
      </c>
      <c r="H25" s="85" t="s">
        <v>529</v>
      </c>
    </row>
    <row r="26" spans="3:8" ht="42" customHeight="1">
      <c r="C26" s="84">
        <v>9</v>
      </c>
      <c r="D26" s="85" t="s">
        <v>377</v>
      </c>
      <c r="E26" s="84" t="s">
        <v>368</v>
      </c>
      <c r="F26" s="84">
        <v>9</v>
      </c>
      <c r="G26" s="84" t="s">
        <v>352</v>
      </c>
      <c r="H26" s="85" t="s">
        <v>530</v>
      </c>
    </row>
    <row r="27" spans="3:8" ht="42" customHeight="1">
      <c r="C27" s="84">
        <v>10</v>
      </c>
      <c r="D27" s="85" t="s">
        <v>183</v>
      </c>
      <c r="E27" s="84" t="s">
        <v>370</v>
      </c>
      <c r="F27" s="84">
        <v>12</v>
      </c>
      <c r="G27" s="84" t="s">
        <v>352</v>
      </c>
      <c r="H27" s="85" t="s">
        <v>531</v>
      </c>
    </row>
    <row r="28" spans="3:8" ht="42" customHeight="1">
      <c r="C28" s="84">
        <v>11</v>
      </c>
      <c r="D28" s="85" t="s">
        <v>84</v>
      </c>
      <c r="E28" s="84" t="s">
        <v>376</v>
      </c>
      <c r="F28" s="84">
        <v>6</v>
      </c>
      <c r="G28" s="84" t="s">
        <v>354</v>
      </c>
      <c r="H28" s="85" t="s">
        <v>532</v>
      </c>
    </row>
    <row r="29" spans="3:8" ht="42" customHeight="1">
      <c r="C29" s="84">
        <v>12</v>
      </c>
      <c r="D29" s="85" t="s">
        <v>85</v>
      </c>
      <c r="E29" s="84" t="s">
        <v>376</v>
      </c>
      <c r="F29" s="84">
        <v>3</v>
      </c>
      <c r="G29" s="84" t="s">
        <v>352</v>
      </c>
      <c r="H29" s="85" t="s">
        <v>533</v>
      </c>
    </row>
    <row r="30" spans="3:8" ht="42" customHeight="1">
      <c r="C30" s="84">
        <v>13</v>
      </c>
      <c r="D30" s="85" t="s">
        <v>534</v>
      </c>
      <c r="E30" s="84" t="s">
        <v>376</v>
      </c>
      <c r="F30" s="84">
        <v>3</v>
      </c>
      <c r="G30" s="84" t="s">
        <v>354</v>
      </c>
      <c r="H30" s="85" t="s">
        <v>535</v>
      </c>
    </row>
  </sheetData>
  <phoneticPr fontId="2"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BDF56-2597-4821-984D-2BE86952EECD}">
  <sheetPr>
    <tabColor rgb="FFC00000"/>
  </sheetPr>
  <dimension ref="A1:E3741"/>
  <sheetViews>
    <sheetView workbookViewId="0">
      <selection activeCell="J45" sqref="J45"/>
    </sheetView>
  </sheetViews>
  <sheetFormatPr defaultRowHeight="14.25" customHeight="1"/>
  <cols>
    <col min="1" max="1" width="11.08203125" bestFit="1" customWidth="1"/>
    <col min="2" max="2" width="10" bestFit="1" customWidth="1"/>
    <col min="3" max="4" width="10.08203125" bestFit="1" customWidth="1"/>
    <col min="5" max="5" width="14.33203125" bestFit="1" customWidth="1"/>
  </cols>
  <sheetData>
    <row r="1" spans="1:5" ht="14.25" customHeight="1">
      <c r="A1" s="16" t="str">
        <f>[1]!THS_DateSerial(B3:E3,A3,"2012-12-31","","OutpurFormat=1,","block=history","rows=3011","cols=4")</f>
        <v>同花顺iFinD</v>
      </c>
      <c r="B1" s="6"/>
      <c r="C1" s="6"/>
      <c r="D1" s="6"/>
      <c r="E1" s="6"/>
    </row>
    <row r="2" spans="1:5" ht="14.25" customHeight="1">
      <c r="A2" s="6" t="s">
        <v>271</v>
      </c>
      <c r="B2" s="6"/>
      <c r="C2" s="6"/>
      <c r="D2" s="6"/>
      <c r="E2" s="6"/>
    </row>
    <row r="3" spans="1:5" ht="14.25" customHeight="1">
      <c r="A3" s="17" t="s">
        <v>259</v>
      </c>
      <c r="B3" s="18" t="s">
        <v>289</v>
      </c>
      <c r="C3" s="18" t="s">
        <v>291</v>
      </c>
      <c r="D3" s="18" t="s">
        <v>260</v>
      </c>
      <c r="E3" s="18" t="s">
        <v>261</v>
      </c>
    </row>
    <row r="4" spans="1:5" ht="14.25" customHeight="1">
      <c r="A4" s="6" t="s">
        <v>248</v>
      </c>
      <c r="B4" s="18" t="s">
        <v>290</v>
      </c>
      <c r="C4" s="18" t="s">
        <v>292</v>
      </c>
      <c r="D4" s="18" t="s">
        <v>272</v>
      </c>
      <c r="E4" s="18" t="s">
        <v>273</v>
      </c>
    </row>
    <row r="5" spans="1:5" ht="14.25" customHeight="1">
      <c r="A5" s="19">
        <v>41274</v>
      </c>
      <c r="B5" s="20">
        <v>2757.77</v>
      </c>
      <c r="C5" s="20">
        <v>3505.8</v>
      </c>
      <c r="D5" s="20">
        <v>1000</v>
      </c>
      <c r="E5" s="20">
        <v>1302.0899999999999</v>
      </c>
    </row>
    <row r="6" spans="1:5" ht="14.25" customHeight="1">
      <c r="A6" s="19">
        <v>41278</v>
      </c>
      <c r="B6" s="20">
        <v>2759.37</v>
      </c>
      <c r="C6" s="20">
        <v>3490</v>
      </c>
      <c r="D6" s="20">
        <v>973.5385</v>
      </c>
      <c r="E6" s="20">
        <v>1297.6099999999999</v>
      </c>
    </row>
    <row r="7" spans="1:5" ht="14.25" customHeight="1">
      <c r="A7" s="19">
        <v>41281</v>
      </c>
      <c r="B7" s="20">
        <v>2772.02</v>
      </c>
      <c r="C7" s="20">
        <v>3541.7</v>
      </c>
      <c r="D7" s="20">
        <v>993.13919999999996</v>
      </c>
      <c r="E7" s="20">
        <v>1307.94</v>
      </c>
    </row>
    <row r="8" spans="1:5" ht="14.25" customHeight="1">
      <c r="A8" s="19">
        <v>41282</v>
      </c>
      <c r="B8" s="20">
        <v>2760.37</v>
      </c>
      <c r="C8" s="20">
        <v>3594.36</v>
      </c>
      <c r="D8" s="20">
        <v>1015.023</v>
      </c>
      <c r="E8" s="20">
        <v>1315.86</v>
      </c>
    </row>
    <row r="9" spans="1:5" ht="14.25" customHeight="1">
      <c r="A9" s="19">
        <v>41283</v>
      </c>
      <c r="B9" s="20">
        <v>2761.24</v>
      </c>
      <c r="C9" s="20">
        <v>3599.58</v>
      </c>
      <c r="D9" s="20">
        <v>1019.8089</v>
      </c>
      <c r="E9" s="20">
        <v>1320.25</v>
      </c>
    </row>
    <row r="10" spans="1:5" ht="14.25" customHeight="1">
      <c r="A10" s="19">
        <v>41284</v>
      </c>
      <c r="B10" s="20">
        <v>2766.1</v>
      </c>
      <c r="C10" s="20">
        <v>3626.66</v>
      </c>
      <c r="D10" s="20">
        <v>1028.4518</v>
      </c>
      <c r="E10" s="20">
        <v>1323.37</v>
      </c>
    </row>
    <row r="11" spans="1:5" ht="14.25" customHeight="1">
      <c r="A11" s="19">
        <v>41285</v>
      </c>
      <c r="B11" s="20">
        <v>2714.35</v>
      </c>
      <c r="C11" s="20">
        <v>3555.01</v>
      </c>
      <c r="D11" s="20">
        <v>1012.6259</v>
      </c>
      <c r="E11" s="20">
        <v>1295.24</v>
      </c>
    </row>
    <row r="12" spans="1:5" ht="14.25" customHeight="1">
      <c r="A12" s="19">
        <v>41288</v>
      </c>
      <c r="B12" s="20">
        <v>2817.65</v>
      </c>
      <c r="C12" s="20">
        <v>3682.98</v>
      </c>
      <c r="D12" s="20">
        <v>1053.1054999999999</v>
      </c>
      <c r="E12" s="20">
        <v>1341.52</v>
      </c>
    </row>
    <row r="13" spans="1:5" ht="14.25" customHeight="1">
      <c r="A13" s="19">
        <v>41289</v>
      </c>
      <c r="B13" s="20">
        <v>2837.46</v>
      </c>
      <c r="C13" s="20">
        <v>3755.18</v>
      </c>
      <c r="D13" s="20">
        <v>1079.3832</v>
      </c>
      <c r="E13" s="20">
        <v>1352.57</v>
      </c>
    </row>
    <row r="14" spans="1:5" ht="14.25" customHeight="1">
      <c r="A14" s="19">
        <v>41290</v>
      </c>
      <c r="B14" s="20">
        <v>2816.95</v>
      </c>
      <c r="C14" s="20">
        <v>3751.76</v>
      </c>
      <c r="D14" s="20">
        <v>1072.7496000000001</v>
      </c>
      <c r="E14" s="20">
        <v>1348.2</v>
      </c>
    </row>
    <row r="15" spans="1:5" ht="14.25" customHeight="1">
      <c r="A15" s="19">
        <v>41291</v>
      </c>
      <c r="B15" s="20">
        <v>2790.35</v>
      </c>
      <c r="C15" s="20">
        <v>3707.54</v>
      </c>
      <c r="D15" s="20">
        <v>1071.3625</v>
      </c>
      <c r="E15" s="20">
        <v>1338.75</v>
      </c>
    </row>
    <row r="16" spans="1:5" ht="14.25" customHeight="1">
      <c r="A16" s="19">
        <v>41292</v>
      </c>
      <c r="B16" s="20">
        <v>2837.01</v>
      </c>
      <c r="C16" s="20">
        <v>3765.91</v>
      </c>
      <c r="D16" s="20">
        <v>1104.8316</v>
      </c>
      <c r="E16" s="20">
        <v>1362.89</v>
      </c>
    </row>
    <row r="17" spans="1:5" ht="14.25" customHeight="1">
      <c r="A17" s="19">
        <v>41295</v>
      </c>
      <c r="B17" s="20">
        <v>2853.9</v>
      </c>
      <c r="C17" s="20">
        <v>3797.13</v>
      </c>
      <c r="D17" s="20">
        <v>1113.9761000000001</v>
      </c>
      <c r="E17" s="20">
        <v>1368.99</v>
      </c>
    </row>
    <row r="18" spans="1:5" ht="14.25" customHeight="1">
      <c r="A18" s="19">
        <v>41296</v>
      </c>
      <c r="B18" s="20">
        <v>2838.6</v>
      </c>
      <c r="C18" s="20">
        <v>3722.24</v>
      </c>
      <c r="D18" s="20">
        <v>1089.8230000000001</v>
      </c>
      <c r="E18" s="20">
        <v>1354.1</v>
      </c>
    </row>
    <row r="19" spans="1:5" ht="14.25" customHeight="1">
      <c r="A19" s="19">
        <v>41297</v>
      </c>
      <c r="B19" s="20">
        <v>2850.14</v>
      </c>
      <c r="C19" s="20">
        <v>3735.52</v>
      </c>
      <c r="D19" s="20">
        <v>1095.1478</v>
      </c>
      <c r="E19" s="20">
        <v>1354.07</v>
      </c>
    </row>
    <row r="20" spans="1:5" ht="14.25" customHeight="1">
      <c r="A20" s="19">
        <v>41298</v>
      </c>
      <c r="B20" s="20">
        <v>2823.14</v>
      </c>
      <c r="C20" s="20">
        <v>3643.09</v>
      </c>
      <c r="D20" s="20">
        <v>1064.5553</v>
      </c>
      <c r="E20" s="20">
        <v>1332.01</v>
      </c>
    </row>
    <row r="21" spans="1:5" ht="14.25" customHeight="1">
      <c r="A21" s="19">
        <v>41299</v>
      </c>
      <c r="B21" s="20">
        <v>2811.03</v>
      </c>
      <c r="C21" s="20">
        <v>3639.67</v>
      </c>
      <c r="D21" s="20">
        <v>1076.3789999999999</v>
      </c>
      <c r="E21" s="20">
        <v>1328.99</v>
      </c>
    </row>
    <row r="22" spans="1:5" ht="14.25" customHeight="1">
      <c r="A22" s="19">
        <v>41302</v>
      </c>
      <c r="B22" s="20">
        <v>2898.68</v>
      </c>
      <c r="C22" s="20">
        <v>3734.83</v>
      </c>
      <c r="D22" s="20">
        <v>1110.3644999999999</v>
      </c>
      <c r="E22" s="20">
        <v>1364.75</v>
      </c>
    </row>
    <row r="23" spans="1:5" ht="14.25" customHeight="1">
      <c r="A23" s="19">
        <v>41303</v>
      </c>
      <c r="B23" s="20">
        <v>2924.92</v>
      </c>
      <c r="C23" s="20">
        <v>3770.1</v>
      </c>
      <c r="D23" s="20">
        <v>1121.9626000000001</v>
      </c>
      <c r="E23" s="20">
        <v>1371.14</v>
      </c>
    </row>
    <row r="24" spans="1:5" ht="14.25" customHeight="1">
      <c r="A24" s="19">
        <v>41304</v>
      </c>
      <c r="B24" s="20">
        <v>2938.96</v>
      </c>
      <c r="C24" s="20">
        <v>3767.41</v>
      </c>
      <c r="D24" s="20">
        <v>1109.4834000000001</v>
      </c>
      <c r="E24" s="20">
        <v>1378.51</v>
      </c>
    </row>
    <row r="25" spans="1:5" ht="14.25" customHeight="1">
      <c r="A25" s="19">
        <v>41305</v>
      </c>
      <c r="B25" s="20">
        <v>2936.96</v>
      </c>
      <c r="C25" s="20">
        <v>3744.94</v>
      </c>
      <c r="D25" s="20">
        <v>1094.7546</v>
      </c>
      <c r="E25" s="20">
        <v>1369.76</v>
      </c>
    </row>
    <row r="26" spans="1:5" ht="14.25" customHeight="1">
      <c r="A26" s="19">
        <v>41306</v>
      </c>
      <c r="B26" s="20">
        <v>2998.66</v>
      </c>
      <c r="C26" s="20">
        <v>3765.8</v>
      </c>
      <c r="D26" s="20">
        <v>1104.4422</v>
      </c>
      <c r="E26" s="20">
        <v>1389.06</v>
      </c>
    </row>
    <row r="27" spans="1:5" ht="14.25" customHeight="1">
      <c r="A27" s="19">
        <v>41309</v>
      </c>
      <c r="B27" s="20">
        <v>3003.8</v>
      </c>
      <c r="C27" s="20">
        <v>3730.15</v>
      </c>
      <c r="D27" s="20">
        <v>1080.0806</v>
      </c>
      <c r="E27" s="20">
        <v>1382.16</v>
      </c>
    </row>
    <row r="28" spans="1:5" ht="14.25" customHeight="1">
      <c r="A28" s="19">
        <v>41310</v>
      </c>
      <c r="B28" s="20">
        <v>3029.65</v>
      </c>
      <c r="C28" s="20">
        <v>3763.79</v>
      </c>
      <c r="D28" s="20">
        <v>1096.5888</v>
      </c>
      <c r="E28" s="20">
        <v>1400.63</v>
      </c>
    </row>
    <row r="29" spans="1:5" ht="14.25" customHeight="1">
      <c r="A29" s="19">
        <v>41311</v>
      </c>
      <c r="B29" s="20">
        <v>3034.2</v>
      </c>
      <c r="C29" s="20">
        <v>3788.28</v>
      </c>
      <c r="D29" s="20">
        <v>1113.1106</v>
      </c>
      <c r="E29" s="20">
        <v>1404.04</v>
      </c>
    </row>
    <row r="30" spans="1:5" ht="14.25" customHeight="1">
      <c r="A30" s="19">
        <v>41312</v>
      </c>
      <c r="B30" s="20">
        <v>3016.74</v>
      </c>
      <c r="C30" s="20">
        <v>3808.11</v>
      </c>
      <c r="D30" s="20">
        <v>1141.4967999999999</v>
      </c>
      <c r="E30" s="20">
        <v>1400.5</v>
      </c>
    </row>
    <row r="31" spans="1:5" ht="14.25" customHeight="1">
      <c r="A31" s="19">
        <v>41313</v>
      </c>
      <c r="B31" s="20">
        <v>3029.7</v>
      </c>
      <c r="C31" s="20">
        <v>3864.68</v>
      </c>
      <c r="D31" s="20">
        <v>1164.4369999999999</v>
      </c>
      <c r="E31" s="20">
        <v>1414.95</v>
      </c>
    </row>
    <row r="32" spans="1:5" ht="14.25" customHeight="1">
      <c r="A32" s="19">
        <v>41323</v>
      </c>
      <c r="B32" s="20">
        <v>2992.26</v>
      </c>
      <c r="C32" s="20">
        <v>3908.05</v>
      </c>
      <c r="D32" s="20">
        <v>1177.2454</v>
      </c>
      <c r="E32" s="20">
        <v>1409.2</v>
      </c>
    </row>
    <row r="33" spans="1:5" ht="14.25" customHeight="1">
      <c r="A33" s="19">
        <v>41324</v>
      </c>
      <c r="B33" s="20">
        <v>2935.57</v>
      </c>
      <c r="C33" s="20">
        <v>3846.27</v>
      </c>
      <c r="D33" s="20">
        <v>1158.1687999999999</v>
      </c>
      <c r="E33" s="20">
        <v>1380.61</v>
      </c>
    </row>
    <row r="34" spans="1:5" ht="14.25" customHeight="1">
      <c r="A34" s="19">
        <v>41325</v>
      </c>
      <c r="B34" s="20">
        <v>2954.18</v>
      </c>
      <c r="C34" s="20">
        <v>3929.4</v>
      </c>
      <c r="D34" s="20">
        <v>1204.5780999999999</v>
      </c>
      <c r="E34" s="20">
        <v>1405.03</v>
      </c>
    </row>
    <row r="35" spans="1:5" ht="14.25" customHeight="1">
      <c r="A35" s="19">
        <v>41326</v>
      </c>
      <c r="B35" s="20">
        <v>2853.52</v>
      </c>
      <c r="C35" s="20">
        <v>3859.14</v>
      </c>
      <c r="D35" s="20">
        <v>1191.9617000000001</v>
      </c>
      <c r="E35" s="20">
        <v>1375.67</v>
      </c>
    </row>
    <row r="36" spans="1:5" ht="14.25" customHeight="1">
      <c r="A36" s="19">
        <v>41327</v>
      </c>
      <c r="B36" s="20">
        <v>2838.28</v>
      </c>
      <c r="C36" s="20">
        <v>3852.9</v>
      </c>
      <c r="D36" s="20">
        <v>1194.6170999999999</v>
      </c>
      <c r="E36" s="20">
        <v>1374.46</v>
      </c>
    </row>
    <row r="37" spans="1:5" ht="14.25" customHeight="1">
      <c r="A37" s="19">
        <v>41330</v>
      </c>
      <c r="B37" s="20">
        <v>2847.41</v>
      </c>
      <c r="C37" s="20">
        <v>3901.12</v>
      </c>
      <c r="D37" s="20">
        <v>1222.2771</v>
      </c>
      <c r="E37" s="20">
        <v>1383</v>
      </c>
    </row>
    <row r="38" spans="1:5" ht="14.25" customHeight="1">
      <c r="A38" s="19">
        <v>41331</v>
      </c>
      <c r="B38" s="20">
        <v>2806.57</v>
      </c>
      <c r="C38" s="20">
        <v>3852.6</v>
      </c>
      <c r="D38" s="20">
        <v>1214.7800999999999</v>
      </c>
      <c r="E38" s="20">
        <v>1367.06</v>
      </c>
    </row>
    <row r="39" spans="1:5" ht="14.25" customHeight="1">
      <c r="A39" s="19">
        <v>41332</v>
      </c>
      <c r="B39" s="20">
        <v>2836.17</v>
      </c>
      <c r="C39" s="20">
        <v>3854.25</v>
      </c>
      <c r="D39" s="20">
        <v>1206.6466</v>
      </c>
      <c r="E39" s="20">
        <v>1370.53</v>
      </c>
    </row>
    <row r="40" spans="1:5" ht="14.25" customHeight="1">
      <c r="A40" s="19">
        <v>41333</v>
      </c>
      <c r="B40" s="20">
        <v>2922.14</v>
      </c>
      <c r="C40" s="20">
        <v>3926.6</v>
      </c>
      <c r="D40" s="20">
        <v>1229.0588</v>
      </c>
      <c r="E40" s="20">
        <v>1403.11</v>
      </c>
    </row>
    <row r="41" spans="1:5" ht="14.25" customHeight="1">
      <c r="A41" s="19">
        <v>41334</v>
      </c>
      <c r="B41" s="20">
        <v>2917.24</v>
      </c>
      <c r="C41" s="20">
        <v>3989.29</v>
      </c>
      <c r="D41" s="20">
        <v>1265.5696</v>
      </c>
      <c r="E41" s="20">
        <v>1408.06</v>
      </c>
    </row>
    <row r="42" spans="1:5" ht="14.25" customHeight="1">
      <c r="A42" s="19">
        <v>41337</v>
      </c>
      <c r="B42" s="20">
        <v>2782.66</v>
      </c>
      <c r="C42" s="20">
        <v>3869.92</v>
      </c>
      <c r="D42" s="20">
        <v>1238.7380000000001</v>
      </c>
      <c r="E42" s="20">
        <v>1349.2</v>
      </c>
    </row>
    <row r="43" spans="1:5" ht="14.25" customHeight="1">
      <c r="A43" s="19">
        <v>41338</v>
      </c>
      <c r="B43" s="20">
        <v>2866.92</v>
      </c>
      <c r="C43" s="20">
        <v>3960.45</v>
      </c>
      <c r="D43" s="20">
        <v>1272.3164999999999</v>
      </c>
      <c r="E43" s="20">
        <v>1387.82</v>
      </c>
    </row>
    <row r="44" spans="1:5" ht="14.25" customHeight="1">
      <c r="A44" s="19">
        <v>41339</v>
      </c>
      <c r="B44" s="20">
        <v>2896.87</v>
      </c>
      <c r="C44" s="20">
        <v>4028.63</v>
      </c>
      <c r="D44" s="20">
        <v>1292.6074000000001</v>
      </c>
      <c r="E44" s="20">
        <v>1402.74</v>
      </c>
    </row>
    <row r="45" spans="1:5" ht="14.25" customHeight="1">
      <c r="A45" s="19">
        <v>41340</v>
      </c>
      <c r="B45" s="20">
        <v>2863.29</v>
      </c>
      <c r="C45" s="20">
        <v>3980.02</v>
      </c>
      <c r="D45" s="20">
        <v>1250.1889000000001</v>
      </c>
      <c r="E45" s="20">
        <v>1391.97</v>
      </c>
    </row>
    <row r="46" spans="1:5" ht="14.25" customHeight="1">
      <c r="A46" s="19">
        <v>41341</v>
      </c>
      <c r="B46" s="20">
        <v>2849.56</v>
      </c>
      <c r="C46" s="20">
        <v>3940.47</v>
      </c>
      <c r="D46" s="20">
        <v>1228.4848</v>
      </c>
      <c r="E46" s="20">
        <v>1377.4</v>
      </c>
    </row>
    <row r="47" spans="1:5" ht="14.25" customHeight="1">
      <c r="A47" s="19">
        <v>41344</v>
      </c>
      <c r="B47" s="20">
        <v>2833.65</v>
      </c>
      <c r="C47" s="20">
        <v>3943.57</v>
      </c>
      <c r="D47" s="20">
        <v>1234.4698000000001</v>
      </c>
      <c r="E47" s="20">
        <v>1375.52</v>
      </c>
    </row>
    <row r="48" spans="1:5" ht="14.25" customHeight="1">
      <c r="A48" s="19">
        <v>41345</v>
      </c>
      <c r="B48" s="20">
        <v>2793.48</v>
      </c>
      <c r="C48" s="20">
        <v>3834.58</v>
      </c>
      <c r="D48" s="20">
        <v>1199.6661999999999</v>
      </c>
      <c r="E48" s="20">
        <v>1350.03</v>
      </c>
    </row>
    <row r="49" spans="1:5" ht="14.25" customHeight="1">
      <c r="A49" s="19">
        <v>41346</v>
      </c>
      <c r="B49" s="20">
        <v>2762.73</v>
      </c>
      <c r="C49" s="20">
        <v>3803.96</v>
      </c>
      <c r="D49" s="20">
        <v>1194.6319000000001</v>
      </c>
      <c r="E49" s="20">
        <v>1338.68</v>
      </c>
    </row>
    <row r="50" spans="1:5" ht="14.25" customHeight="1">
      <c r="A50" s="19">
        <v>41347</v>
      </c>
      <c r="B50" s="20">
        <v>2770.15</v>
      </c>
      <c r="C50" s="20">
        <v>3817.62</v>
      </c>
      <c r="D50" s="20">
        <v>1210.3551</v>
      </c>
      <c r="E50" s="20">
        <v>1344.67</v>
      </c>
    </row>
    <row r="51" spans="1:5" ht="14.25" customHeight="1">
      <c r="A51" s="19">
        <v>41348</v>
      </c>
      <c r="B51" s="20">
        <v>2776.27</v>
      </c>
      <c r="C51" s="20">
        <v>3823.2</v>
      </c>
      <c r="D51" s="20">
        <v>1229.8699999999999</v>
      </c>
      <c r="E51" s="20">
        <v>1347.01</v>
      </c>
    </row>
    <row r="52" spans="1:5" ht="14.25" customHeight="1">
      <c r="A52" s="19">
        <v>41351</v>
      </c>
      <c r="B52" s="20">
        <v>2735.41</v>
      </c>
      <c r="C52" s="20">
        <v>3778.6</v>
      </c>
      <c r="D52" s="20">
        <v>1234.2602999999999</v>
      </c>
      <c r="E52" s="20">
        <v>1329.73</v>
      </c>
    </row>
    <row r="53" spans="1:5" ht="14.25" customHeight="1">
      <c r="A53" s="19">
        <v>41352</v>
      </c>
      <c r="B53" s="20">
        <v>2760.22</v>
      </c>
      <c r="C53" s="20">
        <v>3782.59</v>
      </c>
      <c r="D53" s="20">
        <v>1220.1296</v>
      </c>
      <c r="E53" s="20">
        <v>1332.56</v>
      </c>
    </row>
    <row r="54" spans="1:5" ht="14.25" customHeight="1">
      <c r="A54" s="19">
        <v>41353</v>
      </c>
      <c r="B54" s="20">
        <v>2853.22</v>
      </c>
      <c r="C54" s="20">
        <v>3878.92</v>
      </c>
      <c r="D54" s="20">
        <v>1254.7167999999999</v>
      </c>
      <c r="E54" s="20">
        <v>1370.58</v>
      </c>
    </row>
    <row r="55" spans="1:5" ht="14.25" customHeight="1">
      <c r="A55" s="19">
        <v>41354</v>
      </c>
      <c r="B55" s="20">
        <v>2858.58</v>
      </c>
      <c r="C55" s="20">
        <v>3929.17</v>
      </c>
      <c r="D55" s="20">
        <v>1286.789</v>
      </c>
      <c r="E55" s="20">
        <v>1378.6</v>
      </c>
    </row>
    <row r="56" spans="1:5" ht="14.25" customHeight="1">
      <c r="A56" s="19">
        <v>41355</v>
      </c>
      <c r="B56" s="20">
        <v>2862.21</v>
      </c>
      <c r="C56" s="20">
        <v>3938.44</v>
      </c>
      <c r="D56" s="20">
        <v>1284.8637000000001</v>
      </c>
      <c r="E56" s="20">
        <v>1386.28</v>
      </c>
    </row>
    <row r="57" spans="1:5" ht="14.25" customHeight="1">
      <c r="A57" s="19">
        <v>41358</v>
      </c>
      <c r="B57" s="20">
        <v>2856.51</v>
      </c>
      <c r="C57" s="20">
        <v>3945.85</v>
      </c>
      <c r="D57" s="20">
        <v>1286.8678</v>
      </c>
      <c r="E57" s="20">
        <v>1381.93</v>
      </c>
    </row>
    <row r="58" spans="1:5" ht="14.25" customHeight="1">
      <c r="A58" s="19">
        <v>41359</v>
      </c>
      <c r="B58" s="20">
        <v>2814.92</v>
      </c>
      <c r="C58" s="20">
        <v>3925.17</v>
      </c>
      <c r="D58" s="20">
        <v>1282.1402</v>
      </c>
      <c r="E58" s="20">
        <v>1373.58</v>
      </c>
    </row>
    <row r="59" spans="1:5" ht="14.25" customHeight="1">
      <c r="A59" s="19">
        <v>41360</v>
      </c>
      <c r="B59" s="20">
        <v>2824.19</v>
      </c>
      <c r="C59" s="20">
        <v>3937.06</v>
      </c>
      <c r="D59" s="20">
        <v>1289.106</v>
      </c>
      <c r="E59" s="20">
        <v>1374.62</v>
      </c>
    </row>
    <row r="60" spans="1:5" ht="14.25" customHeight="1">
      <c r="A60" s="19">
        <v>41361</v>
      </c>
      <c r="B60" s="20">
        <v>2732.12</v>
      </c>
      <c r="C60" s="20">
        <v>3818.2</v>
      </c>
      <c r="D60" s="20">
        <v>1280.6233</v>
      </c>
      <c r="E60" s="20">
        <v>1337.78</v>
      </c>
    </row>
    <row r="61" spans="1:5" ht="14.25" customHeight="1">
      <c r="A61" s="19">
        <v>41362</v>
      </c>
      <c r="B61" s="20">
        <v>2727.51</v>
      </c>
      <c r="C61" s="20">
        <v>3820.24</v>
      </c>
      <c r="D61" s="20">
        <v>1285.155</v>
      </c>
      <c r="E61" s="20">
        <v>1330.84</v>
      </c>
    </row>
    <row r="62" spans="1:5" ht="14.25" customHeight="1">
      <c r="A62" s="19">
        <v>41365</v>
      </c>
      <c r="B62" s="20">
        <v>2725.43</v>
      </c>
      <c r="C62" s="20">
        <v>3852.35</v>
      </c>
      <c r="D62" s="20">
        <v>1306.3316</v>
      </c>
      <c r="E62" s="20">
        <v>1335.65</v>
      </c>
    </row>
    <row r="63" spans="1:5" ht="14.25" customHeight="1">
      <c r="A63" s="19">
        <v>41366</v>
      </c>
      <c r="B63" s="20">
        <v>2718</v>
      </c>
      <c r="C63" s="20">
        <v>3787.74</v>
      </c>
      <c r="D63" s="20">
        <v>1247.2122999999999</v>
      </c>
      <c r="E63" s="20">
        <v>1320.09</v>
      </c>
    </row>
    <row r="64" spans="1:5" ht="14.25" customHeight="1">
      <c r="A64" s="19">
        <v>41367</v>
      </c>
      <c r="B64" s="20">
        <v>2714.92</v>
      </c>
      <c r="C64" s="20">
        <v>3749.21</v>
      </c>
      <c r="D64" s="20">
        <v>1228.0264</v>
      </c>
      <c r="E64" s="20">
        <v>1315.66</v>
      </c>
    </row>
    <row r="65" spans="1:5" ht="14.25" customHeight="1">
      <c r="A65" s="19">
        <v>41372</v>
      </c>
      <c r="B65" s="20">
        <v>2702.62</v>
      </c>
      <c r="C65" s="20">
        <v>3776.4</v>
      </c>
      <c r="D65" s="20">
        <v>1261.7742000000001</v>
      </c>
      <c r="E65" s="20">
        <v>1318.56</v>
      </c>
    </row>
    <row r="66" spans="1:5" ht="14.25" customHeight="1">
      <c r="A66" s="19">
        <v>41373</v>
      </c>
      <c r="B66" s="20">
        <v>2721.35</v>
      </c>
      <c r="C66" s="20">
        <v>3811.85</v>
      </c>
      <c r="D66" s="20">
        <v>1272.2479000000001</v>
      </c>
      <c r="E66" s="20">
        <v>1326.24</v>
      </c>
    </row>
    <row r="67" spans="1:5" ht="14.25" customHeight="1">
      <c r="A67" s="19">
        <v>41374</v>
      </c>
      <c r="B67" s="20">
        <v>2716.85</v>
      </c>
      <c r="C67" s="20">
        <v>3793.65</v>
      </c>
      <c r="D67" s="20">
        <v>1249.6776</v>
      </c>
      <c r="E67" s="20">
        <v>1325.36</v>
      </c>
    </row>
    <row r="68" spans="1:5" ht="14.25" customHeight="1">
      <c r="A68" s="19">
        <v>41375</v>
      </c>
      <c r="B68" s="20">
        <v>2708.82</v>
      </c>
      <c r="C68" s="20">
        <v>3782.03</v>
      </c>
      <c r="D68" s="20">
        <v>1247.3198</v>
      </c>
      <c r="E68" s="20">
        <v>1322.64</v>
      </c>
    </row>
    <row r="69" spans="1:5" ht="14.25" customHeight="1">
      <c r="A69" s="19">
        <v>41376</v>
      </c>
      <c r="B69" s="20">
        <v>2691.77</v>
      </c>
      <c r="C69" s="20">
        <v>3750.92</v>
      </c>
      <c r="D69" s="20">
        <v>1248.124</v>
      </c>
      <c r="E69" s="20">
        <v>1313.09</v>
      </c>
    </row>
    <row r="70" spans="1:5" ht="14.25" customHeight="1">
      <c r="A70" s="19">
        <v>41379</v>
      </c>
      <c r="B70" s="20">
        <v>2664.22</v>
      </c>
      <c r="C70" s="20">
        <v>3700.25</v>
      </c>
      <c r="D70" s="20">
        <v>1238.5826</v>
      </c>
      <c r="E70" s="20">
        <v>1300.8499999999999</v>
      </c>
    </row>
    <row r="71" spans="1:5" ht="14.25" customHeight="1">
      <c r="A71" s="19">
        <v>41380</v>
      </c>
      <c r="B71" s="20">
        <v>2689.15</v>
      </c>
      <c r="C71" s="20">
        <v>3736.69</v>
      </c>
      <c r="D71" s="20">
        <v>1259.0808999999999</v>
      </c>
      <c r="E71" s="20">
        <v>1311.98</v>
      </c>
    </row>
    <row r="72" spans="1:5" ht="14.25" customHeight="1">
      <c r="A72" s="19">
        <v>41381</v>
      </c>
      <c r="B72" s="20">
        <v>2687.92</v>
      </c>
      <c r="C72" s="20">
        <v>3778.02</v>
      </c>
      <c r="D72" s="20">
        <v>1298.6348</v>
      </c>
      <c r="E72" s="20">
        <v>1319.17</v>
      </c>
    </row>
    <row r="73" spans="1:5" ht="14.25" customHeight="1">
      <c r="A73" s="19">
        <v>41382</v>
      </c>
      <c r="B73" s="20">
        <v>2694.9</v>
      </c>
      <c r="C73" s="20">
        <v>3790.6</v>
      </c>
      <c r="D73" s="20">
        <v>1303.7707</v>
      </c>
      <c r="E73" s="20">
        <v>1323.52</v>
      </c>
    </row>
    <row r="74" spans="1:5" ht="14.25" customHeight="1">
      <c r="A74" s="19">
        <v>41383</v>
      </c>
      <c r="B74" s="20">
        <v>2770.31</v>
      </c>
      <c r="C74" s="20">
        <v>3863.93</v>
      </c>
      <c r="D74" s="20">
        <v>1333.2145</v>
      </c>
      <c r="E74" s="20">
        <v>1351.82</v>
      </c>
    </row>
    <row r="75" spans="1:5" ht="14.25" customHeight="1">
      <c r="A75" s="19">
        <v>41386</v>
      </c>
      <c r="B75" s="20">
        <v>2766.99</v>
      </c>
      <c r="C75" s="20">
        <v>3905.76</v>
      </c>
      <c r="D75" s="20">
        <v>1373.1984</v>
      </c>
      <c r="E75" s="20">
        <v>1345.81</v>
      </c>
    </row>
    <row r="76" spans="1:5" ht="14.25" customHeight="1">
      <c r="A76" s="19">
        <v>41387</v>
      </c>
      <c r="B76" s="20">
        <v>2678.24</v>
      </c>
      <c r="C76" s="20">
        <v>3794.95</v>
      </c>
      <c r="D76" s="20">
        <v>1336.2165</v>
      </c>
      <c r="E76" s="20">
        <v>1306.49</v>
      </c>
    </row>
    <row r="77" spans="1:5" ht="14.25" customHeight="1">
      <c r="A77" s="19">
        <v>41388</v>
      </c>
      <c r="B77" s="20">
        <v>2728.65</v>
      </c>
      <c r="C77" s="20">
        <v>3883.14</v>
      </c>
      <c r="D77" s="20">
        <v>1382.2547</v>
      </c>
      <c r="E77" s="20">
        <v>1326.74</v>
      </c>
    </row>
    <row r="78" spans="1:5" ht="14.25" customHeight="1">
      <c r="A78" s="19">
        <v>41389</v>
      </c>
      <c r="B78" s="20">
        <v>2698.36</v>
      </c>
      <c r="C78" s="20">
        <v>3810.59</v>
      </c>
      <c r="D78" s="20">
        <v>1351.5274999999999</v>
      </c>
      <c r="E78" s="20">
        <v>1310.8</v>
      </c>
    </row>
    <row r="79" spans="1:5" ht="14.25" customHeight="1">
      <c r="A79" s="19">
        <v>41390</v>
      </c>
      <c r="B79" s="20">
        <v>2675.94</v>
      </c>
      <c r="C79" s="20">
        <v>3735.66</v>
      </c>
      <c r="D79" s="20">
        <v>1324.1310000000001</v>
      </c>
      <c r="E79" s="20">
        <v>1295.74</v>
      </c>
    </row>
    <row r="80" spans="1:5" ht="14.25" customHeight="1">
      <c r="A80" s="19">
        <v>41396</v>
      </c>
      <c r="B80" s="20">
        <v>2678.49</v>
      </c>
      <c r="C80" s="20">
        <v>3776.57</v>
      </c>
      <c r="D80" s="20">
        <v>1365.7249999999999</v>
      </c>
      <c r="E80" s="20">
        <v>1295.29</v>
      </c>
    </row>
    <row r="81" spans="1:5" ht="14.25" customHeight="1">
      <c r="A81" s="19">
        <v>41397</v>
      </c>
      <c r="B81" s="20">
        <v>2726.46</v>
      </c>
      <c r="C81" s="20">
        <v>3858.73</v>
      </c>
      <c r="D81" s="20">
        <v>1395.5337</v>
      </c>
      <c r="E81" s="20">
        <v>1321.42</v>
      </c>
    </row>
    <row r="82" spans="1:5" ht="14.25" customHeight="1">
      <c r="A82" s="19">
        <v>41400</v>
      </c>
      <c r="B82" s="20">
        <v>2762.62</v>
      </c>
      <c r="C82" s="20">
        <v>3931.66</v>
      </c>
      <c r="D82" s="20">
        <v>1421.1686</v>
      </c>
      <c r="E82" s="20">
        <v>1342.84</v>
      </c>
    </row>
    <row r="83" spans="1:5" ht="14.25" customHeight="1">
      <c r="A83" s="19">
        <v>41401</v>
      </c>
      <c r="B83" s="20">
        <v>2767</v>
      </c>
      <c r="C83" s="20">
        <v>3944.07</v>
      </c>
      <c r="D83" s="20">
        <v>1415.5505000000001</v>
      </c>
      <c r="E83" s="20">
        <v>1348.03</v>
      </c>
    </row>
    <row r="84" spans="1:5" ht="14.25" customHeight="1">
      <c r="A84" s="19">
        <v>41402</v>
      </c>
      <c r="B84" s="20">
        <v>2781.07</v>
      </c>
      <c r="C84" s="20">
        <v>3994.33</v>
      </c>
      <c r="D84" s="20">
        <v>1441.7787000000001</v>
      </c>
      <c r="E84" s="20">
        <v>1355.73</v>
      </c>
    </row>
    <row r="85" spans="1:5" ht="14.25" customHeight="1">
      <c r="A85" s="19">
        <v>41403</v>
      </c>
      <c r="B85" s="20">
        <v>2764.75</v>
      </c>
      <c r="C85" s="20">
        <v>4010.3</v>
      </c>
      <c r="D85" s="20">
        <v>1449.9007999999999</v>
      </c>
      <c r="E85" s="20">
        <v>1346</v>
      </c>
    </row>
    <row r="86" spans="1:5" ht="14.25" customHeight="1">
      <c r="A86" s="19">
        <v>41404</v>
      </c>
      <c r="B86" s="20">
        <v>2779.05</v>
      </c>
      <c r="C86" s="20">
        <v>4030.45</v>
      </c>
      <c r="D86" s="20">
        <v>1444.1194</v>
      </c>
      <c r="E86" s="20">
        <v>1351.99</v>
      </c>
    </row>
    <row r="87" spans="1:5" ht="14.25" customHeight="1">
      <c r="A87" s="19">
        <v>41407</v>
      </c>
      <c r="B87" s="20">
        <v>2768.08</v>
      </c>
      <c r="C87" s="20">
        <v>4056.46</v>
      </c>
      <c r="D87" s="20">
        <v>1449.114</v>
      </c>
      <c r="E87" s="20">
        <v>1349.83</v>
      </c>
    </row>
    <row r="88" spans="1:5" ht="14.25" customHeight="1">
      <c r="A88" s="19">
        <v>41408</v>
      </c>
      <c r="B88" s="20">
        <v>2727.3</v>
      </c>
      <c r="C88" s="20">
        <v>4008.56</v>
      </c>
      <c r="D88" s="20">
        <v>1428.6893</v>
      </c>
      <c r="E88" s="20">
        <v>1330.99</v>
      </c>
    </row>
    <row r="89" spans="1:5" ht="14.25" customHeight="1">
      <c r="A89" s="19">
        <v>41409</v>
      </c>
      <c r="B89" s="20">
        <v>2742.35</v>
      </c>
      <c r="C89" s="20">
        <v>4075.08</v>
      </c>
      <c r="D89" s="20">
        <v>1478.8087</v>
      </c>
      <c r="E89" s="20">
        <v>1342.2</v>
      </c>
    </row>
    <row r="90" spans="1:5" ht="14.25" customHeight="1">
      <c r="A90" s="19">
        <v>41410</v>
      </c>
      <c r="B90" s="20">
        <v>2793.65</v>
      </c>
      <c r="C90" s="20">
        <v>4100.59</v>
      </c>
      <c r="D90" s="20">
        <v>1481.6899000000001</v>
      </c>
      <c r="E90" s="20">
        <v>1365.73</v>
      </c>
    </row>
    <row r="91" spans="1:5" ht="14.25" customHeight="1">
      <c r="A91" s="19">
        <v>41411</v>
      </c>
      <c r="B91" s="20">
        <v>2836.87</v>
      </c>
      <c r="C91" s="20">
        <v>4156.59</v>
      </c>
      <c r="D91" s="20">
        <v>1500.0001999999999</v>
      </c>
      <c r="E91" s="20">
        <v>1387.39</v>
      </c>
    </row>
    <row r="92" spans="1:5" ht="14.25" customHeight="1">
      <c r="A92" s="19">
        <v>41414</v>
      </c>
      <c r="B92" s="20">
        <v>2857</v>
      </c>
      <c r="C92" s="20">
        <v>4233.04</v>
      </c>
      <c r="D92" s="20">
        <v>1531.4866999999999</v>
      </c>
      <c r="E92" s="20">
        <v>1395.2</v>
      </c>
    </row>
    <row r="93" spans="1:5" ht="14.25" customHeight="1">
      <c r="A93" s="19">
        <v>41415</v>
      </c>
      <c r="B93" s="20">
        <v>2862.8</v>
      </c>
      <c r="C93" s="20">
        <v>4298.51</v>
      </c>
      <c r="D93" s="20">
        <v>1558.2992999999999</v>
      </c>
      <c r="E93" s="20">
        <v>1402.14</v>
      </c>
    </row>
    <row r="94" spans="1:5" ht="14.25" customHeight="1">
      <c r="A94" s="19">
        <v>41416</v>
      </c>
      <c r="B94" s="20">
        <v>2866.74</v>
      </c>
      <c r="C94" s="20">
        <v>4239.93</v>
      </c>
      <c r="D94" s="20">
        <v>1518.9845</v>
      </c>
      <c r="E94" s="20">
        <v>1401.54</v>
      </c>
    </row>
    <row r="95" spans="1:5" ht="14.25" customHeight="1">
      <c r="A95" s="19">
        <v>41417</v>
      </c>
      <c r="B95" s="20">
        <v>2829.16</v>
      </c>
      <c r="C95" s="20">
        <v>4217.5200000000004</v>
      </c>
      <c r="D95" s="20">
        <v>1530.3321000000001</v>
      </c>
      <c r="E95" s="20">
        <v>1387.41</v>
      </c>
    </row>
    <row r="96" spans="1:5" ht="14.25" customHeight="1">
      <c r="A96" s="19">
        <v>41418</v>
      </c>
      <c r="B96" s="20">
        <v>2845.34</v>
      </c>
      <c r="C96" s="20">
        <v>4292.18</v>
      </c>
      <c r="D96" s="20">
        <v>1570.8848</v>
      </c>
      <c r="E96" s="20">
        <v>1397.59</v>
      </c>
    </row>
    <row r="97" spans="1:5" ht="14.25" customHeight="1">
      <c r="A97" s="19">
        <v>41421</v>
      </c>
      <c r="B97" s="20">
        <v>2848.34</v>
      </c>
      <c r="C97" s="20">
        <v>4344.0600000000004</v>
      </c>
      <c r="D97" s="20">
        <v>1597.5980999999999</v>
      </c>
      <c r="E97" s="20">
        <v>1402.82</v>
      </c>
    </row>
    <row r="98" spans="1:5" ht="14.25" customHeight="1">
      <c r="A98" s="19">
        <v>41422</v>
      </c>
      <c r="B98" s="20">
        <v>2897.57</v>
      </c>
      <c r="C98" s="20">
        <v>4313.18</v>
      </c>
      <c r="D98" s="20">
        <v>1556.4027000000001</v>
      </c>
      <c r="E98" s="20">
        <v>1423.58</v>
      </c>
    </row>
    <row r="99" spans="1:5" ht="14.25" customHeight="1">
      <c r="A99" s="19">
        <v>41423</v>
      </c>
      <c r="B99" s="20">
        <v>2895.64</v>
      </c>
      <c r="C99" s="20">
        <v>4348.66</v>
      </c>
      <c r="D99" s="20">
        <v>1560.2125000000001</v>
      </c>
      <c r="E99" s="20">
        <v>1426.37</v>
      </c>
    </row>
    <row r="100" spans="1:5" ht="14.25" customHeight="1">
      <c r="A100" s="19">
        <v>41424</v>
      </c>
      <c r="B100" s="20">
        <v>2886.83</v>
      </c>
      <c r="C100" s="20">
        <v>4367.2299999999996</v>
      </c>
      <c r="D100" s="20">
        <v>1558.4375</v>
      </c>
      <c r="E100" s="20">
        <v>1429.15</v>
      </c>
    </row>
    <row r="101" spans="1:5" ht="14.25" customHeight="1">
      <c r="A101" s="19">
        <v>41425</v>
      </c>
      <c r="B101" s="20">
        <v>2856.77</v>
      </c>
      <c r="C101" s="20">
        <v>4347.51</v>
      </c>
      <c r="D101" s="20">
        <v>1560.1472000000001</v>
      </c>
      <c r="E101" s="20">
        <v>1419.61</v>
      </c>
    </row>
    <row r="102" spans="1:5" ht="14.25" customHeight="1">
      <c r="A102" s="19">
        <v>41428</v>
      </c>
      <c r="B102" s="20">
        <v>2856.57</v>
      </c>
      <c r="C102" s="20">
        <v>4308.7</v>
      </c>
      <c r="D102" s="20">
        <v>1530.864</v>
      </c>
      <c r="E102" s="20">
        <v>1419.31</v>
      </c>
    </row>
    <row r="103" spans="1:5" ht="14.25" customHeight="1">
      <c r="A103" s="19">
        <v>41429</v>
      </c>
      <c r="B103" s="20">
        <v>2816.45</v>
      </c>
      <c r="C103" s="20">
        <v>4213.67</v>
      </c>
      <c r="D103" s="20">
        <v>1485.8318999999999</v>
      </c>
      <c r="E103" s="20">
        <v>1395.81</v>
      </c>
    </row>
    <row r="104" spans="1:5" ht="14.25" customHeight="1">
      <c r="A104" s="19">
        <v>41430</v>
      </c>
      <c r="B104" s="20">
        <v>2812.12</v>
      </c>
      <c r="C104" s="20">
        <v>4239.47</v>
      </c>
      <c r="D104" s="20">
        <v>1502.4540999999999</v>
      </c>
      <c r="E104" s="20">
        <v>1396.37</v>
      </c>
    </row>
    <row r="105" spans="1:5" ht="14.25" customHeight="1">
      <c r="A105" s="19">
        <v>41431</v>
      </c>
      <c r="B105" s="20">
        <v>2777.73</v>
      </c>
      <c r="C105" s="20">
        <v>4169.96</v>
      </c>
      <c r="D105" s="20">
        <v>1489.2816</v>
      </c>
      <c r="E105" s="20">
        <v>1376.45</v>
      </c>
    </row>
    <row r="106" spans="1:5" ht="14.25" customHeight="1">
      <c r="A106" s="19">
        <v>41432</v>
      </c>
      <c r="B106" s="20">
        <v>2732.89</v>
      </c>
      <c r="C106" s="20">
        <v>4117.96</v>
      </c>
      <c r="D106" s="20">
        <v>1503.1841999999999</v>
      </c>
      <c r="E106" s="20">
        <v>1355.06</v>
      </c>
    </row>
    <row r="107" spans="1:5" ht="14.25" customHeight="1">
      <c r="A107" s="19">
        <v>41438</v>
      </c>
      <c r="B107" s="20">
        <v>2645.18</v>
      </c>
      <c r="C107" s="20">
        <v>4017.21</v>
      </c>
      <c r="D107" s="20">
        <v>1508.8445999999999</v>
      </c>
      <c r="E107" s="20">
        <v>1320.73</v>
      </c>
    </row>
    <row r="108" spans="1:5" ht="14.25" customHeight="1">
      <c r="A108" s="19">
        <v>41439</v>
      </c>
      <c r="B108" s="20">
        <v>2664.2</v>
      </c>
      <c r="C108" s="20">
        <v>4108.1400000000003</v>
      </c>
      <c r="D108" s="20">
        <v>1567.4730999999999</v>
      </c>
      <c r="E108" s="20">
        <v>1339.71</v>
      </c>
    </row>
    <row r="109" spans="1:5" ht="14.25" customHeight="1">
      <c r="A109" s="19">
        <v>41442</v>
      </c>
      <c r="B109" s="20">
        <v>2650.37</v>
      </c>
      <c r="C109" s="20">
        <v>4130.46</v>
      </c>
      <c r="D109" s="20">
        <v>1589.5542</v>
      </c>
      <c r="E109" s="20">
        <v>1342.31</v>
      </c>
    </row>
    <row r="110" spans="1:5" ht="14.25" customHeight="1">
      <c r="A110" s="19">
        <v>41443</v>
      </c>
      <c r="B110" s="20">
        <v>2668.36</v>
      </c>
      <c r="C110" s="20">
        <v>4140.59</v>
      </c>
      <c r="D110" s="20">
        <v>1598.1451999999999</v>
      </c>
      <c r="E110" s="20">
        <v>1349.41</v>
      </c>
    </row>
    <row r="111" spans="1:5" ht="14.25" customHeight="1">
      <c r="A111" s="19">
        <v>41444</v>
      </c>
      <c r="B111" s="20">
        <v>2649.69</v>
      </c>
      <c r="C111" s="20">
        <v>4122.37</v>
      </c>
      <c r="D111" s="20">
        <v>1592.646</v>
      </c>
      <c r="E111" s="20">
        <v>1340.49</v>
      </c>
    </row>
    <row r="112" spans="1:5" ht="14.25" customHeight="1">
      <c r="A112" s="19">
        <v>41445</v>
      </c>
      <c r="B112" s="20">
        <v>2562.65</v>
      </c>
      <c r="C112" s="20">
        <v>3991.88</v>
      </c>
      <c r="D112" s="20">
        <v>1541.0544</v>
      </c>
      <c r="E112" s="20">
        <v>1298.8399999999999</v>
      </c>
    </row>
    <row r="113" spans="1:5" ht="14.25" customHeight="1">
      <c r="A113" s="19">
        <v>41446</v>
      </c>
      <c r="B113" s="20">
        <v>2559.8000000000002</v>
      </c>
      <c r="C113" s="20">
        <v>3964.86</v>
      </c>
      <c r="D113" s="20">
        <v>1534.3705</v>
      </c>
      <c r="E113" s="20">
        <v>1295.71</v>
      </c>
    </row>
    <row r="114" spans="1:5" ht="14.25" customHeight="1">
      <c r="A114" s="19">
        <v>41449</v>
      </c>
      <c r="B114" s="20">
        <v>2398.48</v>
      </c>
      <c r="C114" s="20">
        <v>3728.23</v>
      </c>
      <c r="D114" s="20">
        <v>1461.5260000000001</v>
      </c>
      <c r="E114" s="20">
        <v>1223.8</v>
      </c>
    </row>
    <row r="115" spans="1:5" ht="14.25" customHeight="1">
      <c r="A115" s="19">
        <v>41450</v>
      </c>
      <c r="B115" s="20">
        <v>2392.4899999999998</v>
      </c>
      <c r="C115" s="20">
        <v>3726.32</v>
      </c>
      <c r="D115" s="20">
        <v>1472.7503999999999</v>
      </c>
      <c r="E115" s="20">
        <v>1221.6600000000001</v>
      </c>
    </row>
    <row r="116" spans="1:5" ht="14.25" customHeight="1">
      <c r="A116" s="19">
        <v>41451</v>
      </c>
      <c r="B116" s="20">
        <v>2398.0700000000002</v>
      </c>
      <c r="C116" s="20">
        <v>3825.56</v>
      </c>
      <c r="D116" s="20">
        <v>1550.2883999999999</v>
      </c>
      <c r="E116" s="20">
        <v>1238.5899999999999</v>
      </c>
    </row>
    <row r="117" spans="1:5" ht="14.25" customHeight="1">
      <c r="A117" s="19">
        <v>41452</v>
      </c>
      <c r="B117" s="20">
        <v>2391.77</v>
      </c>
      <c r="C117" s="20">
        <v>3751.08</v>
      </c>
      <c r="D117" s="20">
        <v>1520.048</v>
      </c>
      <c r="E117" s="20">
        <v>1224.6600000000001</v>
      </c>
    </row>
    <row r="118" spans="1:5" ht="14.25" customHeight="1">
      <c r="A118" s="19">
        <v>41453</v>
      </c>
      <c r="B118" s="20">
        <v>2438.25</v>
      </c>
      <c r="C118" s="20">
        <v>3727</v>
      </c>
      <c r="D118" s="20">
        <v>1498.6781000000001</v>
      </c>
      <c r="E118" s="20">
        <v>1239.92</v>
      </c>
    </row>
    <row r="119" spans="1:5" ht="14.25" customHeight="1">
      <c r="A119" s="19">
        <v>41456</v>
      </c>
      <c r="B119" s="20">
        <v>2453.7600000000002</v>
      </c>
      <c r="C119" s="20">
        <v>3822.03</v>
      </c>
      <c r="D119" s="20">
        <v>1567.0431000000001</v>
      </c>
      <c r="E119" s="20">
        <v>1253.0899999999999</v>
      </c>
    </row>
    <row r="120" spans="1:5" ht="14.25" customHeight="1">
      <c r="A120" s="19">
        <v>41457</v>
      </c>
      <c r="B120" s="20">
        <v>2463.4299999999998</v>
      </c>
      <c r="C120" s="20">
        <v>3901.24</v>
      </c>
      <c r="D120" s="20">
        <v>1615.0755999999999</v>
      </c>
      <c r="E120" s="20">
        <v>1260.07</v>
      </c>
    </row>
    <row r="121" spans="1:5" ht="14.25" customHeight="1">
      <c r="A121" s="19">
        <v>41458</v>
      </c>
      <c r="B121" s="20">
        <v>2445.7600000000002</v>
      </c>
      <c r="C121" s="20">
        <v>3912.63</v>
      </c>
      <c r="D121" s="20">
        <v>1643.2781</v>
      </c>
      <c r="E121" s="20">
        <v>1252.03</v>
      </c>
    </row>
    <row r="122" spans="1:5" ht="14.25" customHeight="1">
      <c r="A122" s="19">
        <v>41459</v>
      </c>
      <c r="B122" s="20">
        <v>2466.8200000000002</v>
      </c>
      <c r="C122" s="20">
        <v>3928.48</v>
      </c>
      <c r="D122" s="20">
        <v>1616.7669000000001</v>
      </c>
      <c r="E122" s="20">
        <v>1265.18</v>
      </c>
    </row>
    <row r="123" spans="1:5" ht="14.25" customHeight="1">
      <c r="A123" s="19">
        <v>41460</v>
      </c>
      <c r="B123" s="20">
        <v>2473.35</v>
      </c>
      <c r="C123" s="20">
        <v>3888.24</v>
      </c>
      <c r="D123" s="20">
        <v>1575.24</v>
      </c>
      <c r="E123" s="20">
        <v>1268.76</v>
      </c>
    </row>
    <row r="124" spans="1:5" ht="14.25" customHeight="1">
      <c r="A124" s="19">
        <v>41463</v>
      </c>
      <c r="B124" s="20">
        <v>2405.48</v>
      </c>
      <c r="C124" s="20">
        <v>3748.26</v>
      </c>
      <c r="D124" s="20">
        <v>1547.2036000000001</v>
      </c>
      <c r="E124" s="20">
        <v>1229.6500000000001</v>
      </c>
    </row>
    <row r="125" spans="1:5" ht="14.25" customHeight="1">
      <c r="A125" s="19">
        <v>41464</v>
      </c>
      <c r="B125" s="20">
        <v>2404.59</v>
      </c>
      <c r="C125" s="20">
        <v>3779.73</v>
      </c>
      <c r="D125" s="20">
        <v>1577.2219</v>
      </c>
      <c r="E125" s="20">
        <v>1231.55</v>
      </c>
    </row>
    <row r="126" spans="1:5" ht="14.25" customHeight="1">
      <c r="A126" s="19">
        <v>41465</v>
      </c>
      <c r="B126" s="20">
        <v>2473.09</v>
      </c>
      <c r="C126" s="20">
        <v>3883.78</v>
      </c>
      <c r="D126" s="20">
        <v>1595.8324</v>
      </c>
      <c r="E126" s="20">
        <v>1268.73</v>
      </c>
    </row>
    <row r="127" spans="1:5" ht="14.25" customHeight="1">
      <c r="A127" s="19">
        <v>41466</v>
      </c>
      <c r="B127" s="20">
        <v>2592.2199999999998</v>
      </c>
      <c r="C127" s="20">
        <v>3967.81</v>
      </c>
      <c r="D127" s="20">
        <v>1608.9820999999999</v>
      </c>
      <c r="E127" s="20">
        <v>1319.33</v>
      </c>
    </row>
    <row r="128" spans="1:5" ht="14.25" customHeight="1">
      <c r="A128" s="19">
        <v>41467</v>
      </c>
      <c r="B128" s="20">
        <v>2535.2600000000002</v>
      </c>
      <c r="C128" s="20">
        <v>3964.98</v>
      </c>
      <c r="D128" s="20">
        <v>1637.5272</v>
      </c>
      <c r="E128" s="20">
        <v>1298.98</v>
      </c>
    </row>
    <row r="129" spans="1:5" ht="14.25" customHeight="1">
      <c r="A129" s="19">
        <v>41470</v>
      </c>
      <c r="B129" s="20">
        <v>2570.96</v>
      </c>
      <c r="C129" s="20">
        <v>4062.98</v>
      </c>
      <c r="D129" s="20">
        <v>1704.8959</v>
      </c>
      <c r="E129" s="20">
        <v>1315.73</v>
      </c>
    </row>
    <row r="130" spans="1:5" ht="14.25" customHeight="1">
      <c r="A130" s="19">
        <v>41471</v>
      </c>
      <c r="B130" s="20">
        <v>2582.91</v>
      </c>
      <c r="C130" s="20">
        <v>4107.93</v>
      </c>
      <c r="D130" s="20">
        <v>1701.6635000000001</v>
      </c>
      <c r="E130" s="20">
        <v>1322.39</v>
      </c>
    </row>
    <row r="131" spans="1:5" ht="14.25" customHeight="1">
      <c r="A131" s="19">
        <v>41472</v>
      </c>
      <c r="B131" s="20">
        <v>2544.52</v>
      </c>
      <c r="C131" s="20">
        <v>4048.29</v>
      </c>
      <c r="D131" s="20">
        <v>1674.2828999999999</v>
      </c>
      <c r="E131" s="20">
        <v>1305.72</v>
      </c>
    </row>
    <row r="132" spans="1:5" ht="14.25" customHeight="1">
      <c r="A132" s="19">
        <v>41473</v>
      </c>
      <c r="B132" s="20">
        <v>2503.41</v>
      </c>
      <c r="C132" s="20">
        <v>4050.78</v>
      </c>
      <c r="D132" s="20">
        <v>1665.9779000000001</v>
      </c>
      <c r="E132" s="20">
        <v>1290.8499999999999</v>
      </c>
    </row>
    <row r="133" spans="1:5" ht="14.25" customHeight="1">
      <c r="A133" s="19">
        <v>41474</v>
      </c>
      <c r="B133" s="20">
        <v>2442.4299999999998</v>
      </c>
      <c r="C133" s="20">
        <v>3969.11</v>
      </c>
      <c r="D133" s="20">
        <v>1648.4957999999999</v>
      </c>
      <c r="E133" s="20">
        <v>1257.0999999999999</v>
      </c>
    </row>
    <row r="134" spans="1:5" ht="14.25" customHeight="1">
      <c r="A134" s="19">
        <v>41477</v>
      </c>
      <c r="B134" s="20">
        <v>2458.2600000000002</v>
      </c>
      <c r="C134" s="20">
        <v>4059.57</v>
      </c>
      <c r="D134" s="20">
        <v>1703.5435</v>
      </c>
      <c r="E134" s="20">
        <v>1268.23</v>
      </c>
    </row>
    <row r="135" spans="1:5" ht="14.25" customHeight="1">
      <c r="A135" s="19">
        <v>41478</v>
      </c>
      <c r="B135" s="20">
        <v>2529.34</v>
      </c>
      <c r="C135" s="20">
        <v>4158.9399999999996</v>
      </c>
      <c r="D135" s="20">
        <v>1738.1878999999999</v>
      </c>
      <c r="E135" s="20">
        <v>1299.1099999999999</v>
      </c>
    </row>
    <row r="136" spans="1:5" ht="14.25" customHeight="1">
      <c r="A136" s="19">
        <v>41479</v>
      </c>
      <c r="B136" s="20">
        <v>2511.92</v>
      </c>
      <c r="C136" s="20">
        <v>4203.1099999999997</v>
      </c>
      <c r="D136" s="20">
        <v>1778.6375</v>
      </c>
      <c r="E136" s="20">
        <v>1291.6600000000001</v>
      </c>
    </row>
    <row r="137" spans="1:5" ht="14.25" customHeight="1">
      <c r="A137" s="19">
        <v>41480</v>
      </c>
      <c r="B137" s="20">
        <v>2500.12</v>
      </c>
      <c r="C137" s="20">
        <v>4105.24</v>
      </c>
      <c r="D137" s="20">
        <v>1708.7538</v>
      </c>
      <c r="E137" s="20">
        <v>1281.47</v>
      </c>
    </row>
    <row r="138" spans="1:5" ht="14.25" customHeight="1">
      <c r="A138" s="19">
        <v>41481</v>
      </c>
      <c r="B138" s="20">
        <v>2485.15</v>
      </c>
      <c r="C138" s="20">
        <v>4111.1499999999996</v>
      </c>
      <c r="D138" s="20">
        <v>1725.6719000000001</v>
      </c>
      <c r="E138" s="20">
        <v>1279.23</v>
      </c>
    </row>
    <row r="139" spans="1:5" ht="14.25" customHeight="1">
      <c r="A139" s="19">
        <v>41484</v>
      </c>
      <c r="B139" s="20">
        <v>2431.59</v>
      </c>
      <c r="C139" s="20">
        <v>4040.95</v>
      </c>
      <c r="D139" s="20">
        <v>1706.6899000000001</v>
      </c>
      <c r="E139" s="20">
        <v>1252.6199999999999</v>
      </c>
    </row>
    <row r="140" spans="1:5" ht="14.25" customHeight="1">
      <c r="A140" s="19">
        <v>41485</v>
      </c>
      <c r="B140" s="20">
        <v>2446.58</v>
      </c>
      <c r="C140" s="20">
        <v>4021.66</v>
      </c>
      <c r="D140" s="20">
        <v>1690.3320000000001</v>
      </c>
      <c r="E140" s="20">
        <v>1256.71</v>
      </c>
    </row>
    <row r="141" spans="1:5" ht="14.25" customHeight="1">
      <c r="A141" s="19">
        <v>41486</v>
      </c>
      <c r="B141" s="20">
        <v>2451.31</v>
      </c>
      <c r="C141" s="20">
        <v>4040.49</v>
      </c>
      <c r="D141" s="20">
        <v>1705.953</v>
      </c>
      <c r="E141" s="20">
        <v>1264.8699999999999</v>
      </c>
    </row>
    <row r="142" spans="1:5" ht="14.25" customHeight="1">
      <c r="A142" s="19">
        <v>41487</v>
      </c>
      <c r="B142" s="20">
        <v>2509.8200000000002</v>
      </c>
      <c r="C142" s="20">
        <v>4171.0600000000004</v>
      </c>
      <c r="D142" s="20">
        <v>1788.0134</v>
      </c>
      <c r="E142" s="20">
        <v>1293.81</v>
      </c>
    </row>
    <row r="143" spans="1:5" ht="14.25" customHeight="1">
      <c r="A143" s="19">
        <v>41488</v>
      </c>
      <c r="B143" s="20">
        <v>2512.0300000000002</v>
      </c>
      <c r="C143" s="20">
        <v>4183.8900000000003</v>
      </c>
      <c r="D143" s="20">
        <v>1775.4195</v>
      </c>
      <c r="E143" s="20">
        <v>1298.8599999999999</v>
      </c>
    </row>
    <row r="144" spans="1:5" ht="14.25" customHeight="1">
      <c r="A144" s="19">
        <v>41491</v>
      </c>
      <c r="B144" s="20">
        <v>2546.98</v>
      </c>
      <c r="C144" s="20">
        <v>4249.5200000000004</v>
      </c>
      <c r="D144" s="20">
        <v>1796.4435000000001</v>
      </c>
      <c r="E144" s="20">
        <v>1316.27</v>
      </c>
    </row>
    <row r="145" spans="1:5" ht="14.25" customHeight="1">
      <c r="A145" s="19">
        <v>41492</v>
      </c>
      <c r="B145" s="20">
        <v>2564.29</v>
      </c>
      <c r="C145" s="20">
        <v>4295.6499999999996</v>
      </c>
      <c r="D145" s="20">
        <v>1817.1103000000001</v>
      </c>
      <c r="E145" s="20">
        <v>1326.2</v>
      </c>
    </row>
    <row r="146" spans="1:5" ht="14.25" customHeight="1">
      <c r="A146" s="19">
        <v>41493</v>
      </c>
      <c r="B146" s="20">
        <v>2549.7399999999998</v>
      </c>
      <c r="C146" s="20">
        <v>4241.43</v>
      </c>
      <c r="D146" s="20">
        <v>1766.5242000000001</v>
      </c>
      <c r="E146" s="20">
        <v>1321.29</v>
      </c>
    </row>
    <row r="147" spans="1:5" ht="14.25" customHeight="1">
      <c r="A147" s="19">
        <v>41494</v>
      </c>
      <c r="B147" s="20">
        <v>2546.54</v>
      </c>
      <c r="C147" s="20">
        <v>4260.8500000000004</v>
      </c>
      <c r="D147" s="20">
        <v>1780.2602999999999</v>
      </c>
      <c r="E147" s="20">
        <v>1319.75</v>
      </c>
    </row>
    <row r="148" spans="1:5" ht="14.25" customHeight="1">
      <c r="A148" s="19">
        <v>41495</v>
      </c>
      <c r="B148" s="20">
        <v>2557.11</v>
      </c>
      <c r="C148" s="20">
        <v>4261.6099999999997</v>
      </c>
      <c r="D148" s="20">
        <v>1761.1673000000001</v>
      </c>
      <c r="E148" s="20">
        <v>1322.77</v>
      </c>
    </row>
    <row r="149" spans="1:5" ht="14.25" customHeight="1">
      <c r="A149" s="19">
        <v>41498</v>
      </c>
      <c r="B149" s="20">
        <v>2631.81</v>
      </c>
      <c r="C149" s="20">
        <v>4295.8900000000003</v>
      </c>
      <c r="D149" s="20">
        <v>1732.7026000000001</v>
      </c>
      <c r="E149" s="20">
        <v>1353.67</v>
      </c>
    </row>
    <row r="150" spans="1:5" ht="14.25" customHeight="1">
      <c r="A150" s="19">
        <v>41499</v>
      </c>
      <c r="B150" s="20">
        <v>2638.86</v>
      </c>
      <c r="C150" s="20">
        <v>4329.05</v>
      </c>
      <c r="D150" s="20">
        <v>1742.4656</v>
      </c>
      <c r="E150" s="20">
        <v>1363.21</v>
      </c>
    </row>
    <row r="151" spans="1:5" ht="14.25" customHeight="1">
      <c r="A151" s="19">
        <v>41500</v>
      </c>
      <c r="B151" s="20">
        <v>2627.69</v>
      </c>
      <c r="C151" s="20">
        <v>4326</v>
      </c>
      <c r="D151" s="20">
        <v>1748.5092999999999</v>
      </c>
      <c r="E151" s="20">
        <v>1356.73</v>
      </c>
    </row>
    <row r="152" spans="1:5" ht="14.25" customHeight="1">
      <c r="A152" s="19">
        <v>41501</v>
      </c>
      <c r="B152" s="20">
        <v>2597.06</v>
      </c>
      <c r="C152" s="20">
        <v>4280.2</v>
      </c>
      <c r="D152" s="20">
        <v>1723.1192000000001</v>
      </c>
      <c r="E152" s="20">
        <v>1336.41</v>
      </c>
    </row>
    <row r="153" spans="1:5" ht="14.25" customHeight="1">
      <c r="A153" s="19">
        <v>41502</v>
      </c>
      <c r="B153" s="20">
        <v>2577.84</v>
      </c>
      <c r="C153" s="20">
        <v>4177.79</v>
      </c>
      <c r="D153" s="20">
        <v>1667.8969999999999</v>
      </c>
      <c r="E153" s="20">
        <v>1323.36</v>
      </c>
    </row>
    <row r="154" spans="1:5" ht="14.25" customHeight="1">
      <c r="A154" s="19">
        <v>41505</v>
      </c>
      <c r="B154" s="20">
        <v>2608.65</v>
      </c>
      <c r="C154" s="20">
        <v>4278.37</v>
      </c>
      <c r="D154" s="20">
        <v>1724.0614</v>
      </c>
      <c r="E154" s="20">
        <v>1340.14</v>
      </c>
    </row>
    <row r="155" spans="1:5" ht="14.25" customHeight="1">
      <c r="A155" s="19">
        <v>41506</v>
      </c>
      <c r="B155" s="20">
        <v>2587.54</v>
      </c>
      <c r="C155" s="20">
        <v>4290.8999999999996</v>
      </c>
      <c r="D155" s="20">
        <v>1724.2415000000001</v>
      </c>
      <c r="E155" s="20">
        <v>1329.25</v>
      </c>
    </row>
    <row r="156" spans="1:5" ht="14.25" customHeight="1">
      <c r="A156" s="19">
        <v>41507</v>
      </c>
      <c r="B156" s="20">
        <v>2583.42</v>
      </c>
      <c r="C156" s="20">
        <v>4314.7299999999996</v>
      </c>
      <c r="D156" s="20">
        <v>1728.0442</v>
      </c>
      <c r="E156" s="20">
        <v>1329.98</v>
      </c>
    </row>
    <row r="157" spans="1:5" ht="14.25" customHeight="1">
      <c r="A157" s="19">
        <v>41508</v>
      </c>
      <c r="B157" s="20">
        <v>2578.66</v>
      </c>
      <c r="C157" s="20">
        <v>4332.17</v>
      </c>
      <c r="D157" s="20">
        <v>1758.2782</v>
      </c>
      <c r="E157" s="20">
        <v>1327.87</v>
      </c>
    </row>
    <row r="158" spans="1:5" ht="14.25" customHeight="1">
      <c r="A158" s="19">
        <v>41509</v>
      </c>
      <c r="B158" s="20">
        <v>2559.63</v>
      </c>
      <c r="C158" s="20">
        <v>4335.8100000000004</v>
      </c>
      <c r="D158" s="20">
        <v>1806.8294000000001</v>
      </c>
      <c r="E158" s="20">
        <v>1323.41</v>
      </c>
    </row>
    <row r="159" spans="1:5" ht="14.25" customHeight="1">
      <c r="A159" s="19">
        <v>41512</v>
      </c>
      <c r="B159" s="20">
        <v>2614.12</v>
      </c>
      <c r="C159" s="20">
        <v>4421.34</v>
      </c>
      <c r="D159" s="20">
        <v>1832.9193</v>
      </c>
      <c r="E159" s="20">
        <v>1350.66</v>
      </c>
    </row>
    <row r="160" spans="1:5" ht="14.25" customHeight="1">
      <c r="A160" s="19">
        <v>41513</v>
      </c>
      <c r="B160" s="20">
        <v>2620.0100000000002</v>
      </c>
      <c r="C160" s="20">
        <v>4461.76</v>
      </c>
      <c r="D160" s="20">
        <v>1854.3631</v>
      </c>
      <c r="E160" s="20">
        <v>1362.62</v>
      </c>
    </row>
    <row r="161" spans="1:5" ht="14.25" customHeight="1">
      <c r="A161" s="19">
        <v>41514</v>
      </c>
      <c r="B161" s="20">
        <v>2605.6999999999998</v>
      </c>
      <c r="C161" s="20">
        <v>4411.6099999999997</v>
      </c>
      <c r="D161" s="20">
        <v>1820.5355</v>
      </c>
      <c r="E161" s="20">
        <v>1351.53</v>
      </c>
    </row>
    <row r="162" spans="1:5" ht="14.25" customHeight="1">
      <c r="A162" s="19">
        <v>41515</v>
      </c>
      <c r="B162" s="20">
        <v>2594.8000000000002</v>
      </c>
      <c r="C162" s="20">
        <v>4414.53</v>
      </c>
      <c r="D162" s="20">
        <v>1823.5626999999999</v>
      </c>
      <c r="E162" s="20">
        <v>1357.81</v>
      </c>
    </row>
    <row r="163" spans="1:5" ht="14.25" customHeight="1">
      <c r="A163" s="19">
        <v>41516</v>
      </c>
      <c r="B163" s="20">
        <v>2589.87</v>
      </c>
      <c r="C163" s="20">
        <v>4332.63</v>
      </c>
      <c r="D163" s="20">
        <v>1763.8461</v>
      </c>
      <c r="E163" s="20">
        <v>1351.61</v>
      </c>
    </row>
    <row r="164" spans="1:5" ht="14.25" customHeight="1">
      <c r="A164" s="19">
        <v>41519</v>
      </c>
      <c r="B164" s="20">
        <v>2597.0700000000002</v>
      </c>
      <c r="C164" s="20">
        <v>4370.6000000000004</v>
      </c>
      <c r="D164" s="20">
        <v>1799.2493999999999</v>
      </c>
      <c r="E164" s="20">
        <v>1347.71</v>
      </c>
    </row>
    <row r="165" spans="1:5" ht="14.25" customHeight="1">
      <c r="A165" s="19">
        <v>41520</v>
      </c>
      <c r="B165" s="20">
        <v>2635.3</v>
      </c>
      <c r="C165" s="20">
        <v>4445.7</v>
      </c>
      <c r="D165" s="20">
        <v>1843.8920000000001</v>
      </c>
      <c r="E165" s="20">
        <v>1370.31</v>
      </c>
    </row>
    <row r="166" spans="1:5" ht="14.25" customHeight="1">
      <c r="A166" s="19">
        <v>41521</v>
      </c>
      <c r="B166" s="20">
        <v>2631.05</v>
      </c>
      <c r="C166" s="20">
        <v>4453.97</v>
      </c>
      <c r="D166" s="20">
        <v>1844.1663000000001</v>
      </c>
      <c r="E166" s="20">
        <v>1369.84</v>
      </c>
    </row>
    <row r="167" spans="1:5" ht="14.25" customHeight="1">
      <c r="A167" s="19">
        <v>41522</v>
      </c>
      <c r="B167" s="20">
        <v>2621.0100000000002</v>
      </c>
      <c r="C167" s="20">
        <v>4480.7700000000004</v>
      </c>
      <c r="D167" s="20">
        <v>1889.4239</v>
      </c>
      <c r="E167" s="20">
        <v>1369.65</v>
      </c>
    </row>
    <row r="168" spans="1:5" ht="14.25" customHeight="1">
      <c r="A168" s="19">
        <v>41523</v>
      </c>
      <c r="B168" s="20">
        <v>2638.97</v>
      </c>
      <c r="C168" s="20">
        <v>4509.51</v>
      </c>
      <c r="D168" s="20">
        <v>1911.7813000000001</v>
      </c>
      <c r="E168" s="20">
        <v>1376.37</v>
      </c>
    </row>
    <row r="169" spans="1:5" ht="14.25" customHeight="1">
      <c r="A169" s="19">
        <v>41526</v>
      </c>
      <c r="B169" s="20">
        <v>2731.68</v>
      </c>
      <c r="C169" s="20">
        <v>4527.62</v>
      </c>
      <c r="D169" s="20">
        <v>1897.3657000000001</v>
      </c>
      <c r="E169" s="20">
        <v>1403.6</v>
      </c>
    </row>
    <row r="170" spans="1:5" ht="14.25" customHeight="1">
      <c r="A170" s="19">
        <v>41527</v>
      </c>
      <c r="B170" s="20">
        <v>2772.36</v>
      </c>
      <c r="C170" s="20">
        <v>4546.08</v>
      </c>
      <c r="D170" s="20">
        <v>1871.7550000000001</v>
      </c>
      <c r="E170" s="20">
        <v>1411.14</v>
      </c>
    </row>
    <row r="171" spans="1:5" ht="14.25" customHeight="1">
      <c r="A171" s="19">
        <v>41528</v>
      </c>
      <c r="B171" s="20">
        <v>2781.31</v>
      </c>
      <c r="C171" s="20">
        <v>4474.55</v>
      </c>
      <c r="D171" s="20">
        <v>1806.2370000000001</v>
      </c>
      <c r="E171" s="20">
        <v>1411.02</v>
      </c>
    </row>
    <row r="172" spans="1:5" ht="14.25" customHeight="1">
      <c r="A172" s="19">
        <v>41529</v>
      </c>
      <c r="B172" s="20">
        <v>2809.39</v>
      </c>
      <c r="C172" s="20">
        <v>4474.97</v>
      </c>
      <c r="D172" s="20">
        <v>1803.8811000000001</v>
      </c>
      <c r="E172" s="20">
        <v>1419.23</v>
      </c>
    </row>
    <row r="173" spans="1:5" ht="14.25" customHeight="1">
      <c r="A173" s="19">
        <v>41530</v>
      </c>
      <c r="B173" s="20">
        <v>2788.61</v>
      </c>
      <c r="C173" s="20">
        <v>4510.03</v>
      </c>
      <c r="D173" s="20">
        <v>1860.8235999999999</v>
      </c>
      <c r="E173" s="20">
        <v>1420.22</v>
      </c>
    </row>
    <row r="174" spans="1:5" ht="14.25" customHeight="1">
      <c r="A174" s="19">
        <v>41533</v>
      </c>
      <c r="B174" s="20">
        <v>2776.83</v>
      </c>
      <c r="C174" s="20">
        <v>4543.3</v>
      </c>
      <c r="D174" s="20">
        <v>1904.7074</v>
      </c>
      <c r="E174" s="20">
        <v>1418.7</v>
      </c>
    </row>
    <row r="175" spans="1:5" ht="14.25" customHeight="1">
      <c r="A175" s="19">
        <v>41534</v>
      </c>
      <c r="B175" s="20">
        <v>2719.61</v>
      </c>
      <c r="C175" s="20">
        <v>4481.21</v>
      </c>
      <c r="D175" s="20">
        <v>1894.0362</v>
      </c>
      <c r="E175" s="20">
        <v>1386.05</v>
      </c>
    </row>
    <row r="176" spans="1:5" ht="14.25" customHeight="1">
      <c r="A176" s="19">
        <v>41535</v>
      </c>
      <c r="B176" s="20">
        <v>2725.42</v>
      </c>
      <c r="C176" s="20">
        <v>4523.84</v>
      </c>
      <c r="D176" s="20">
        <v>1919.7491</v>
      </c>
      <c r="E176" s="20">
        <v>1398.64</v>
      </c>
    </row>
    <row r="177" spans="1:5" ht="14.25" customHeight="1">
      <c r="A177" s="19">
        <v>41540</v>
      </c>
      <c r="B177" s="20">
        <v>2769.99</v>
      </c>
      <c r="C177" s="20">
        <v>4616.75</v>
      </c>
      <c r="D177" s="20">
        <v>1971.4549</v>
      </c>
      <c r="E177" s="20">
        <v>1417.08</v>
      </c>
    </row>
    <row r="178" spans="1:5" ht="14.25" customHeight="1">
      <c r="A178" s="19">
        <v>41541</v>
      </c>
      <c r="B178" s="20">
        <v>2738.17</v>
      </c>
      <c r="C178" s="20">
        <v>4629.7700000000004</v>
      </c>
      <c r="D178" s="20">
        <v>1968.2190000000001</v>
      </c>
      <c r="E178" s="20">
        <v>1405.73</v>
      </c>
    </row>
    <row r="179" spans="1:5" ht="14.25" customHeight="1">
      <c r="A179" s="19">
        <v>41542</v>
      </c>
      <c r="B179" s="20">
        <v>2721.53</v>
      </c>
      <c r="C179" s="20">
        <v>4607.7299999999996</v>
      </c>
      <c r="D179" s="20">
        <v>1956.1274000000001</v>
      </c>
      <c r="E179" s="20">
        <v>1403.36</v>
      </c>
    </row>
    <row r="180" spans="1:5" ht="14.25" customHeight="1">
      <c r="A180" s="19">
        <v>41543</v>
      </c>
      <c r="B180" s="20">
        <v>2671.57</v>
      </c>
      <c r="C180" s="20">
        <v>4536.33</v>
      </c>
      <c r="D180" s="20">
        <v>1931.5111999999999</v>
      </c>
      <c r="E180" s="20">
        <v>1378.6</v>
      </c>
    </row>
    <row r="181" spans="1:5" ht="14.25" customHeight="1">
      <c r="A181" s="19">
        <v>41544</v>
      </c>
      <c r="B181" s="20">
        <v>2683.37</v>
      </c>
      <c r="C181" s="20">
        <v>4552.4399999999996</v>
      </c>
      <c r="D181" s="20">
        <v>1964.4091000000001</v>
      </c>
      <c r="E181" s="20">
        <v>1383.78</v>
      </c>
    </row>
    <row r="182" spans="1:5" ht="14.25" customHeight="1">
      <c r="A182" s="19">
        <v>41547</v>
      </c>
      <c r="B182" s="20">
        <v>2699.12</v>
      </c>
      <c r="C182" s="20">
        <v>4632.01</v>
      </c>
      <c r="D182" s="20">
        <v>2031.8199</v>
      </c>
      <c r="E182" s="20">
        <v>1394.9</v>
      </c>
    </row>
    <row r="183" spans="1:5" ht="14.25" customHeight="1">
      <c r="A183" s="19">
        <v>41555</v>
      </c>
      <c r="B183" s="20">
        <v>2735.87</v>
      </c>
      <c r="C183" s="20">
        <v>4706.5200000000004</v>
      </c>
      <c r="D183" s="20">
        <v>2080.4146000000001</v>
      </c>
      <c r="E183" s="20">
        <v>1414.49</v>
      </c>
    </row>
    <row r="184" spans="1:5" ht="14.25" customHeight="1">
      <c r="A184" s="19">
        <v>41556</v>
      </c>
      <c r="B184" s="20">
        <v>2749.06</v>
      </c>
      <c r="C184" s="20">
        <v>4778.8599999999997</v>
      </c>
      <c r="D184" s="20">
        <v>2131.3069999999998</v>
      </c>
      <c r="E184" s="20">
        <v>1419.24</v>
      </c>
    </row>
    <row r="185" spans="1:5" ht="14.25" customHeight="1">
      <c r="A185" s="19">
        <v>41557</v>
      </c>
      <c r="B185" s="20">
        <v>2721.9</v>
      </c>
      <c r="C185" s="20">
        <v>4732.7299999999996</v>
      </c>
      <c r="D185" s="20">
        <v>2080.3335999999999</v>
      </c>
      <c r="E185" s="20">
        <v>1408.03</v>
      </c>
    </row>
    <row r="186" spans="1:5" ht="14.25" customHeight="1">
      <c r="A186" s="19">
        <v>41558</v>
      </c>
      <c r="B186" s="20">
        <v>2765.81</v>
      </c>
      <c r="C186" s="20">
        <v>4780.3999999999996</v>
      </c>
      <c r="D186" s="20">
        <v>2088.4238</v>
      </c>
      <c r="E186" s="20">
        <v>1430.57</v>
      </c>
    </row>
    <row r="187" spans="1:5" ht="14.25" customHeight="1">
      <c r="A187" s="19">
        <v>41561</v>
      </c>
      <c r="B187" s="20">
        <v>2770.33</v>
      </c>
      <c r="C187" s="20">
        <v>4834.62</v>
      </c>
      <c r="D187" s="20">
        <v>2104.1568000000002</v>
      </c>
      <c r="E187" s="20">
        <v>1436.08</v>
      </c>
    </row>
    <row r="188" spans="1:5" ht="14.25" customHeight="1">
      <c r="A188" s="19">
        <v>41562</v>
      </c>
      <c r="B188" s="20">
        <v>2764.7</v>
      </c>
      <c r="C188" s="20">
        <v>4831.3599999999997</v>
      </c>
      <c r="D188" s="20">
        <v>2110.9306999999999</v>
      </c>
      <c r="E188" s="20">
        <v>1429.18</v>
      </c>
    </row>
    <row r="189" spans="1:5" ht="14.25" customHeight="1">
      <c r="A189" s="19">
        <v>41563</v>
      </c>
      <c r="B189" s="20">
        <v>2713</v>
      </c>
      <c r="C189" s="20">
        <v>4682.1099999999997</v>
      </c>
      <c r="D189" s="20">
        <v>2035.7715000000001</v>
      </c>
      <c r="E189" s="20">
        <v>1402.47</v>
      </c>
    </row>
    <row r="190" spans="1:5" ht="14.25" customHeight="1">
      <c r="A190" s="19">
        <v>41564</v>
      </c>
      <c r="B190" s="20">
        <v>2703.99</v>
      </c>
      <c r="C190" s="20">
        <v>4681.12</v>
      </c>
      <c r="D190" s="20">
        <v>2011.6895</v>
      </c>
      <c r="E190" s="20">
        <v>1398.84</v>
      </c>
    </row>
    <row r="191" spans="1:5" ht="14.25" customHeight="1">
      <c r="A191" s="19">
        <v>41565</v>
      </c>
      <c r="B191" s="20">
        <v>2718.29</v>
      </c>
      <c r="C191" s="20">
        <v>4714.51</v>
      </c>
      <c r="D191" s="20">
        <v>2054.7892000000002</v>
      </c>
      <c r="E191" s="20">
        <v>1398.67</v>
      </c>
    </row>
    <row r="192" spans="1:5" ht="14.25" customHeight="1">
      <c r="A192" s="19">
        <v>41568</v>
      </c>
      <c r="B192" s="20">
        <v>2769.02</v>
      </c>
      <c r="C192" s="20">
        <v>4842.76</v>
      </c>
      <c r="D192" s="20">
        <v>2139.0005999999998</v>
      </c>
      <c r="E192" s="20">
        <v>1421.33</v>
      </c>
    </row>
    <row r="193" spans="1:5" ht="14.25" customHeight="1">
      <c r="A193" s="19">
        <v>41569</v>
      </c>
      <c r="B193" s="20">
        <v>2740.52</v>
      </c>
      <c r="C193" s="20">
        <v>4788.49</v>
      </c>
      <c r="D193" s="20">
        <v>2054.1720999999998</v>
      </c>
      <c r="E193" s="20">
        <v>1409.54</v>
      </c>
    </row>
    <row r="194" spans="1:5" ht="14.25" customHeight="1">
      <c r="A194" s="19">
        <v>41570</v>
      </c>
      <c r="B194" s="20">
        <v>2709.82</v>
      </c>
      <c r="C194" s="20">
        <v>4666.8999999999996</v>
      </c>
      <c r="D194" s="20">
        <v>1987.2744</v>
      </c>
      <c r="E194" s="20">
        <v>1392.28</v>
      </c>
    </row>
    <row r="195" spans="1:5" ht="14.25" customHeight="1">
      <c r="A195" s="19">
        <v>41571</v>
      </c>
      <c r="B195" s="20">
        <v>2689.67</v>
      </c>
      <c r="C195" s="20">
        <v>4631.3</v>
      </c>
      <c r="D195" s="20">
        <v>1958.7054000000001</v>
      </c>
      <c r="E195" s="20">
        <v>1387.16</v>
      </c>
    </row>
    <row r="196" spans="1:5" ht="14.25" customHeight="1">
      <c r="A196" s="19">
        <v>41572</v>
      </c>
      <c r="B196" s="20">
        <v>2653.87</v>
      </c>
      <c r="C196" s="20">
        <v>4547.34</v>
      </c>
      <c r="D196" s="20">
        <v>1915.2311999999999</v>
      </c>
      <c r="E196" s="20">
        <v>1367.43</v>
      </c>
    </row>
    <row r="197" spans="1:5" ht="14.25" customHeight="1">
      <c r="A197" s="19">
        <v>41575</v>
      </c>
      <c r="B197" s="20">
        <v>2650.99</v>
      </c>
      <c r="C197" s="20">
        <v>4542.96</v>
      </c>
      <c r="D197" s="20">
        <v>1933.8931</v>
      </c>
      <c r="E197" s="20">
        <v>1356.86</v>
      </c>
    </row>
    <row r="198" spans="1:5" ht="14.25" customHeight="1">
      <c r="A198" s="19">
        <v>41576</v>
      </c>
      <c r="B198" s="20">
        <v>2657.83</v>
      </c>
      <c r="C198" s="20">
        <v>4424.08</v>
      </c>
      <c r="D198" s="20">
        <v>1926.8306</v>
      </c>
      <c r="E198" s="20">
        <v>1334.22</v>
      </c>
    </row>
    <row r="199" spans="1:5" ht="14.25" customHeight="1">
      <c r="A199" s="19">
        <v>41577</v>
      </c>
      <c r="B199" s="20">
        <v>2697.51</v>
      </c>
      <c r="C199" s="20">
        <v>4492.3999999999996</v>
      </c>
      <c r="D199" s="20">
        <v>1941.731</v>
      </c>
      <c r="E199" s="20">
        <v>1354.42</v>
      </c>
    </row>
    <row r="200" spans="1:5" ht="14.25" customHeight="1">
      <c r="A200" s="19">
        <v>41578</v>
      </c>
      <c r="B200" s="20">
        <v>2659.69</v>
      </c>
      <c r="C200" s="20">
        <v>4425.4399999999996</v>
      </c>
      <c r="D200" s="20">
        <v>1884.6847</v>
      </c>
      <c r="E200" s="20">
        <v>1346.26</v>
      </c>
    </row>
    <row r="201" spans="1:5" ht="14.25" customHeight="1">
      <c r="A201" s="19">
        <v>41579</v>
      </c>
      <c r="B201" s="20">
        <v>2672.29</v>
      </c>
      <c r="C201" s="20">
        <v>4393.58</v>
      </c>
      <c r="D201" s="20">
        <v>1858.0038999999999</v>
      </c>
      <c r="E201" s="20">
        <v>1346.14</v>
      </c>
    </row>
    <row r="202" spans="1:5" ht="14.25" customHeight="1">
      <c r="A202" s="19">
        <v>41582</v>
      </c>
      <c r="B202" s="20">
        <v>2667.24</v>
      </c>
      <c r="C202" s="20">
        <v>4421.71</v>
      </c>
      <c r="D202" s="20">
        <v>1847.4662000000001</v>
      </c>
      <c r="E202" s="20">
        <v>1349.19</v>
      </c>
    </row>
    <row r="203" spans="1:5" ht="14.25" customHeight="1">
      <c r="A203" s="19">
        <v>41583</v>
      </c>
      <c r="B203" s="20">
        <v>2670.96</v>
      </c>
      <c r="C203" s="20">
        <v>4497.43</v>
      </c>
      <c r="D203" s="20">
        <v>1914.1822</v>
      </c>
      <c r="E203" s="20">
        <v>1357.81</v>
      </c>
    </row>
    <row r="204" spans="1:5" ht="14.25" customHeight="1">
      <c r="A204" s="19">
        <v>41584</v>
      </c>
      <c r="B204" s="20">
        <v>2637.12</v>
      </c>
      <c r="C204" s="20">
        <v>4459.63</v>
      </c>
      <c r="D204" s="20">
        <v>1878.3706</v>
      </c>
      <c r="E204" s="20">
        <v>1344.32</v>
      </c>
    </row>
    <row r="205" spans="1:5" ht="14.25" customHeight="1">
      <c r="A205" s="19">
        <v>41585</v>
      </c>
      <c r="B205" s="20">
        <v>2622.53</v>
      </c>
      <c r="C205" s="20">
        <v>4399.8500000000004</v>
      </c>
      <c r="D205" s="20">
        <v>1855.2925</v>
      </c>
      <c r="E205" s="20">
        <v>1332.09</v>
      </c>
    </row>
    <row r="206" spans="1:5" ht="14.25" customHeight="1">
      <c r="A206" s="19">
        <v>41586</v>
      </c>
      <c r="B206" s="20">
        <v>2586</v>
      </c>
      <c r="C206" s="20">
        <v>4337.6400000000003</v>
      </c>
      <c r="D206" s="20">
        <v>1837.6778999999999</v>
      </c>
      <c r="E206" s="20">
        <v>1312.38</v>
      </c>
    </row>
    <row r="207" spans="1:5" ht="14.25" customHeight="1">
      <c r="A207" s="19">
        <v>41589</v>
      </c>
      <c r="B207" s="20">
        <v>2594.9</v>
      </c>
      <c r="C207" s="20">
        <v>4365.58</v>
      </c>
      <c r="D207" s="20">
        <v>1842.3734999999999</v>
      </c>
      <c r="E207" s="20">
        <v>1318.96</v>
      </c>
    </row>
    <row r="208" spans="1:5" ht="14.25" customHeight="1">
      <c r="A208" s="19">
        <v>41590</v>
      </c>
      <c r="B208" s="20">
        <v>2621.91</v>
      </c>
      <c r="C208" s="20">
        <v>4402.09</v>
      </c>
      <c r="D208" s="20">
        <v>1866.9181000000001</v>
      </c>
      <c r="E208" s="20">
        <v>1332.64</v>
      </c>
    </row>
    <row r="209" spans="1:5" ht="14.25" customHeight="1">
      <c r="A209" s="19">
        <v>41591</v>
      </c>
      <c r="B209" s="20">
        <v>2563.7800000000002</v>
      </c>
      <c r="C209" s="20">
        <v>4324.5</v>
      </c>
      <c r="D209" s="20">
        <v>1844.1556</v>
      </c>
      <c r="E209" s="20">
        <v>1304.6400000000001</v>
      </c>
    </row>
    <row r="210" spans="1:5" ht="14.25" customHeight="1">
      <c r="A210" s="19">
        <v>41592</v>
      </c>
      <c r="B210" s="20">
        <v>2582.14</v>
      </c>
      <c r="C210" s="20">
        <v>4396.43</v>
      </c>
      <c r="D210" s="20">
        <v>1907.1650999999999</v>
      </c>
      <c r="E210" s="20">
        <v>1314.81</v>
      </c>
    </row>
    <row r="211" spans="1:5" ht="14.25" customHeight="1">
      <c r="A211" s="19">
        <v>41593</v>
      </c>
      <c r="B211" s="20">
        <v>2633.94</v>
      </c>
      <c r="C211" s="20">
        <v>4480.75</v>
      </c>
      <c r="D211" s="20">
        <v>1933.9387999999999</v>
      </c>
      <c r="E211" s="20">
        <v>1339.02</v>
      </c>
    </row>
    <row r="212" spans="1:5" ht="14.25" customHeight="1">
      <c r="A212" s="19">
        <v>41596</v>
      </c>
      <c r="B212" s="20">
        <v>2721.53</v>
      </c>
      <c r="C212" s="20">
        <v>4581.21</v>
      </c>
      <c r="D212" s="20">
        <v>1963.9471000000001</v>
      </c>
      <c r="E212" s="20">
        <v>1372.19</v>
      </c>
    </row>
    <row r="213" spans="1:5" ht="14.25" customHeight="1">
      <c r="A213" s="19">
        <v>41597</v>
      </c>
      <c r="B213" s="20">
        <v>2702.77</v>
      </c>
      <c r="C213" s="20">
        <v>4607.37</v>
      </c>
      <c r="D213" s="20">
        <v>1972.5387000000001</v>
      </c>
      <c r="E213" s="20">
        <v>1369.95</v>
      </c>
    </row>
    <row r="214" spans="1:5" ht="14.25" customHeight="1">
      <c r="A214" s="19">
        <v>41598</v>
      </c>
      <c r="B214" s="20">
        <v>2716.99</v>
      </c>
      <c r="C214" s="20">
        <v>4648.9399999999996</v>
      </c>
      <c r="D214" s="20">
        <v>1965.885</v>
      </c>
      <c r="E214" s="20">
        <v>1377.18</v>
      </c>
    </row>
    <row r="215" spans="1:5" ht="14.25" customHeight="1">
      <c r="A215" s="19">
        <v>41599</v>
      </c>
      <c r="B215" s="20">
        <v>2700.34</v>
      </c>
      <c r="C215" s="20">
        <v>4640.43</v>
      </c>
      <c r="D215" s="20">
        <v>1965.3069</v>
      </c>
      <c r="E215" s="20">
        <v>1367.2</v>
      </c>
    </row>
    <row r="216" spans="1:5" ht="14.25" customHeight="1">
      <c r="A216" s="19">
        <v>41600</v>
      </c>
      <c r="B216" s="20">
        <v>2686.86</v>
      </c>
      <c r="C216" s="20">
        <v>4629.49</v>
      </c>
      <c r="D216" s="20">
        <v>1969.0306</v>
      </c>
      <c r="E216" s="20">
        <v>1361.15</v>
      </c>
    </row>
    <row r="217" spans="1:5" ht="14.25" customHeight="1">
      <c r="A217" s="19">
        <v>41603</v>
      </c>
      <c r="B217" s="20">
        <v>2676.4</v>
      </c>
      <c r="C217" s="20">
        <v>4635.41</v>
      </c>
      <c r="D217" s="20">
        <v>1966.6501000000001</v>
      </c>
      <c r="E217" s="20">
        <v>1355.08</v>
      </c>
    </row>
    <row r="218" spans="1:5" ht="14.25" customHeight="1">
      <c r="A218" s="19">
        <v>41604</v>
      </c>
      <c r="B218" s="20">
        <v>2675.04</v>
      </c>
      <c r="C218" s="20">
        <v>4652.9799999999996</v>
      </c>
      <c r="D218" s="20">
        <v>1960.9371000000001</v>
      </c>
      <c r="E218" s="20">
        <v>1351.69</v>
      </c>
    </row>
    <row r="219" spans="1:5" ht="14.25" customHeight="1">
      <c r="A219" s="19">
        <v>41605</v>
      </c>
      <c r="B219" s="20">
        <v>2705.37</v>
      </c>
      <c r="C219" s="20">
        <v>4724.42</v>
      </c>
      <c r="D219" s="20">
        <v>2017.883</v>
      </c>
      <c r="E219" s="20">
        <v>1365.02</v>
      </c>
    </row>
    <row r="220" spans="1:5" ht="14.25" customHeight="1">
      <c r="A220" s="19">
        <v>41606</v>
      </c>
      <c r="B220" s="20">
        <v>2733.43</v>
      </c>
      <c r="C220" s="20">
        <v>4753.6899999999996</v>
      </c>
      <c r="D220" s="20">
        <v>2038.2626</v>
      </c>
      <c r="E220" s="20">
        <v>1381.12</v>
      </c>
    </row>
    <row r="221" spans="1:5" ht="14.25" customHeight="1">
      <c r="A221" s="19">
        <v>41607</v>
      </c>
      <c r="B221" s="20">
        <v>2732.79</v>
      </c>
      <c r="C221" s="20">
        <v>4811.3100000000004</v>
      </c>
      <c r="D221" s="20">
        <v>2088.2301000000002</v>
      </c>
      <c r="E221" s="20">
        <v>1383.96</v>
      </c>
    </row>
    <row r="222" spans="1:5" ht="14.25" customHeight="1">
      <c r="A222" s="19">
        <v>41610</v>
      </c>
      <c r="B222" s="20">
        <v>2710.2</v>
      </c>
      <c r="C222" s="20">
        <v>4512.13</v>
      </c>
      <c r="D222" s="20">
        <v>1921.9087999999999</v>
      </c>
      <c r="E222" s="20">
        <v>1344.56</v>
      </c>
    </row>
    <row r="223" spans="1:5" ht="14.25" customHeight="1">
      <c r="A223" s="19">
        <v>41611</v>
      </c>
      <c r="B223" s="20">
        <v>2737.09</v>
      </c>
      <c r="C223" s="20">
        <v>4587.91</v>
      </c>
      <c r="D223" s="20">
        <v>1933.0409</v>
      </c>
      <c r="E223" s="20">
        <v>1373.86</v>
      </c>
    </row>
    <row r="224" spans="1:5" ht="14.25" customHeight="1">
      <c r="A224" s="19">
        <v>41612</v>
      </c>
      <c r="B224" s="20">
        <v>2773.34</v>
      </c>
      <c r="C224" s="20">
        <v>4627.29</v>
      </c>
      <c r="D224" s="20">
        <v>1893.8471</v>
      </c>
      <c r="E224" s="20">
        <v>1400.23</v>
      </c>
    </row>
    <row r="225" spans="1:5" ht="14.25" customHeight="1">
      <c r="A225" s="19">
        <v>41613</v>
      </c>
      <c r="B225" s="20">
        <v>2765.56</v>
      </c>
      <c r="C225" s="20">
        <v>4597.51</v>
      </c>
      <c r="D225" s="20">
        <v>1811.3807999999999</v>
      </c>
      <c r="E225" s="20">
        <v>1400</v>
      </c>
    </row>
    <row r="226" spans="1:5" ht="14.25" customHeight="1">
      <c r="A226" s="19">
        <v>41614</v>
      </c>
      <c r="B226" s="20">
        <v>2747.74</v>
      </c>
      <c r="C226" s="20">
        <v>4590.3500000000004</v>
      </c>
      <c r="D226" s="20">
        <v>1808.2098000000001</v>
      </c>
      <c r="E226" s="20">
        <v>1399.42</v>
      </c>
    </row>
    <row r="227" spans="1:5" ht="14.25" customHeight="1">
      <c r="A227" s="19">
        <v>41617</v>
      </c>
      <c r="B227" s="20">
        <v>2746.15</v>
      </c>
      <c r="C227" s="20">
        <v>4657.12</v>
      </c>
      <c r="D227" s="20">
        <v>1854.9559999999999</v>
      </c>
      <c r="E227" s="20">
        <v>1404.98</v>
      </c>
    </row>
    <row r="228" spans="1:5" ht="14.25" customHeight="1">
      <c r="A228" s="19">
        <v>41618</v>
      </c>
      <c r="B228" s="20">
        <v>2748.9</v>
      </c>
      <c r="C228" s="20">
        <v>4654.5</v>
      </c>
      <c r="D228" s="20">
        <v>1838.0916</v>
      </c>
      <c r="E228" s="20">
        <v>1410.6</v>
      </c>
    </row>
    <row r="229" spans="1:5" ht="14.25" customHeight="1">
      <c r="A229" s="19">
        <v>41619</v>
      </c>
      <c r="B229" s="20">
        <v>2703.45</v>
      </c>
      <c r="C229" s="20">
        <v>4626.6099999999997</v>
      </c>
      <c r="D229" s="20">
        <v>1855.4175</v>
      </c>
      <c r="E229" s="20">
        <v>1397.14</v>
      </c>
    </row>
    <row r="230" spans="1:5" ht="14.25" customHeight="1">
      <c r="A230" s="19">
        <v>41620</v>
      </c>
      <c r="B230" s="20">
        <v>2700.37</v>
      </c>
      <c r="C230" s="20">
        <v>4670.6400000000003</v>
      </c>
      <c r="D230" s="20">
        <v>1908.1157000000001</v>
      </c>
      <c r="E230" s="20">
        <v>1399.02</v>
      </c>
    </row>
    <row r="231" spans="1:5" ht="14.25" customHeight="1">
      <c r="A231" s="19">
        <v>41621</v>
      </c>
      <c r="B231" s="20">
        <v>2696.59</v>
      </c>
      <c r="C231" s="20">
        <v>4684.37</v>
      </c>
      <c r="D231" s="20">
        <v>1908.1631</v>
      </c>
      <c r="E231" s="20">
        <v>1397.7</v>
      </c>
    </row>
    <row r="232" spans="1:5" ht="14.25" customHeight="1">
      <c r="A232" s="19">
        <v>41624</v>
      </c>
      <c r="B232" s="20">
        <v>2653.21</v>
      </c>
      <c r="C232" s="20">
        <v>4621.51</v>
      </c>
      <c r="D232" s="20">
        <v>1910.8965000000001</v>
      </c>
      <c r="E232" s="20">
        <v>1377.86</v>
      </c>
    </row>
    <row r="233" spans="1:5" ht="14.25" customHeight="1">
      <c r="A233" s="19">
        <v>41625</v>
      </c>
      <c r="B233" s="20">
        <v>2640.27</v>
      </c>
      <c r="C233" s="20">
        <v>4594.12</v>
      </c>
      <c r="D233" s="20">
        <v>1880.8793000000001</v>
      </c>
      <c r="E233" s="20">
        <v>1365.28</v>
      </c>
    </row>
    <row r="234" spans="1:5" ht="14.25" customHeight="1">
      <c r="A234" s="19">
        <v>41626</v>
      </c>
      <c r="B234" s="20">
        <v>2641.22</v>
      </c>
      <c r="C234" s="20">
        <v>4589.3999999999996</v>
      </c>
      <c r="D234" s="20">
        <v>1879.6438000000001</v>
      </c>
      <c r="E234" s="20">
        <v>1364.06</v>
      </c>
    </row>
    <row r="235" spans="1:5" ht="14.25" customHeight="1">
      <c r="A235" s="19">
        <v>41627</v>
      </c>
      <c r="B235" s="20">
        <v>2613.42</v>
      </c>
      <c r="C235" s="20">
        <v>4552.4799999999996</v>
      </c>
      <c r="D235" s="20">
        <v>1894.1912</v>
      </c>
      <c r="E235" s="20">
        <v>1345.36</v>
      </c>
    </row>
    <row r="236" spans="1:5" ht="14.25" customHeight="1">
      <c r="A236" s="19">
        <v>41628</v>
      </c>
      <c r="B236" s="20">
        <v>2552.6</v>
      </c>
      <c r="C236" s="20">
        <v>4506.1499999999996</v>
      </c>
      <c r="D236" s="20">
        <v>1888.4078</v>
      </c>
      <c r="E236" s="20">
        <v>1315.4</v>
      </c>
    </row>
    <row r="237" spans="1:5" ht="14.25" customHeight="1">
      <c r="A237" s="19">
        <v>41631</v>
      </c>
      <c r="B237" s="20">
        <v>2559.85</v>
      </c>
      <c r="C237" s="20">
        <v>4490.99</v>
      </c>
      <c r="D237" s="20">
        <v>1898.3480999999999</v>
      </c>
      <c r="E237" s="20">
        <v>1317.5</v>
      </c>
    </row>
    <row r="238" spans="1:5" ht="14.25" customHeight="1">
      <c r="A238" s="19">
        <v>41632</v>
      </c>
      <c r="B238" s="20">
        <v>2563.9299999999998</v>
      </c>
      <c r="C238" s="20">
        <v>4537.7299999999996</v>
      </c>
      <c r="D238" s="20">
        <v>1917.1978999999999</v>
      </c>
      <c r="E238" s="20">
        <v>1321.56</v>
      </c>
    </row>
    <row r="239" spans="1:5" ht="14.25" customHeight="1">
      <c r="A239" s="19">
        <v>41633</v>
      </c>
      <c r="B239" s="20">
        <v>2582.83</v>
      </c>
      <c r="C239" s="20">
        <v>4615.46</v>
      </c>
      <c r="D239" s="20">
        <v>1964.7539999999999</v>
      </c>
      <c r="E239" s="20">
        <v>1332.16</v>
      </c>
    </row>
    <row r="240" spans="1:5" ht="14.25" customHeight="1">
      <c r="A240" s="19">
        <v>41634</v>
      </c>
      <c r="B240" s="20">
        <v>2538.2600000000002</v>
      </c>
      <c r="C240" s="20">
        <v>4533.46</v>
      </c>
      <c r="D240" s="20">
        <v>1945.2831000000001</v>
      </c>
      <c r="E240" s="20">
        <v>1300.8599999999999</v>
      </c>
    </row>
    <row r="241" spans="1:5" ht="14.25" customHeight="1">
      <c r="A241" s="19">
        <v>41635</v>
      </c>
      <c r="B241" s="20">
        <v>2581</v>
      </c>
      <c r="C241" s="20">
        <v>4616.5600000000004</v>
      </c>
      <c r="D241" s="20">
        <v>1974.8656000000001</v>
      </c>
      <c r="E241" s="20">
        <v>1321.7</v>
      </c>
    </row>
    <row r="242" spans="1:5" ht="14.25" customHeight="1">
      <c r="A242" s="19">
        <v>41638</v>
      </c>
      <c r="B242" s="20">
        <v>2576.5</v>
      </c>
      <c r="C242" s="20">
        <v>4649.8599999999997</v>
      </c>
      <c r="D242" s="20">
        <v>1993.8261</v>
      </c>
      <c r="E242" s="20">
        <v>1322.63</v>
      </c>
    </row>
    <row r="243" spans="1:5" ht="14.25" customHeight="1">
      <c r="A243" s="19">
        <v>41639</v>
      </c>
      <c r="B243" s="20">
        <v>2610.75</v>
      </c>
      <c r="C243" s="20">
        <v>4645.0600000000004</v>
      </c>
      <c r="D243" s="20">
        <v>2000.2335</v>
      </c>
      <c r="E243" s="20">
        <v>1332.81</v>
      </c>
    </row>
    <row r="244" spans="1:5" ht="14.25" customHeight="1">
      <c r="A244" s="19">
        <v>41641</v>
      </c>
      <c r="B244" s="20">
        <v>2601.73</v>
      </c>
      <c r="C244" s="20">
        <v>4703.75</v>
      </c>
      <c r="D244" s="20">
        <v>2047.3860999999999</v>
      </c>
      <c r="E244" s="20">
        <v>1333.12</v>
      </c>
    </row>
    <row r="245" spans="1:5" ht="14.25" customHeight="1">
      <c r="A245" s="19">
        <v>41642</v>
      </c>
      <c r="B245" s="20">
        <v>2566.77</v>
      </c>
      <c r="C245" s="20">
        <v>4695.72</v>
      </c>
      <c r="D245" s="20">
        <v>2082.6336999999999</v>
      </c>
      <c r="E245" s="20">
        <v>1313.59</v>
      </c>
    </row>
    <row r="246" spans="1:5" ht="14.25" customHeight="1">
      <c r="A246" s="19">
        <v>41645</v>
      </c>
      <c r="B246" s="20">
        <v>2508.35</v>
      </c>
      <c r="C246" s="20">
        <v>4570.88</v>
      </c>
      <c r="D246" s="20">
        <v>2047.1414</v>
      </c>
      <c r="E246" s="20">
        <v>1278.3399999999999</v>
      </c>
    </row>
    <row r="247" spans="1:5" ht="14.25" customHeight="1">
      <c r="A247" s="19">
        <v>41646</v>
      </c>
      <c r="B247" s="20">
        <v>2507.63</v>
      </c>
      <c r="C247" s="20">
        <v>4619.88</v>
      </c>
      <c r="D247" s="20">
        <v>2107.5012999999999</v>
      </c>
      <c r="E247" s="20">
        <v>1281.28</v>
      </c>
    </row>
    <row r="248" spans="1:5" ht="14.25" customHeight="1">
      <c r="A248" s="19">
        <v>41647</v>
      </c>
      <c r="B248" s="20">
        <v>2512.02</v>
      </c>
      <c r="C248" s="20">
        <v>4667.66</v>
      </c>
      <c r="D248" s="20">
        <v>2189.6790999999998</v>
      </c>
      <c r="E248" s="20">
        <v>1274.99</v>
      </c>
    </row>
    <row r="249" spans="1:5" ht="14.25" customHeight="1">
      <c r="A249" s="19">
        <v>41648</v>
      </c>
      <c r="B249" s="20">
        <v>2489.9499999999998</v>
      </c>
      <c r="C249" s="20">
        <v>4592.1499999999996</v>
      </c>
      <c r="D249" s="20">
        <v>2159.5171</v>
      </c>
      <c r="E249" s="20">
        <v>1265.27</v>
      </c>
    </row>
    <row r="250" spans="1:5" ht="14.25" customHeight="1">
      <c r="A250" s="19">
        <v>41649</v>
      </c>
      <c r="B250" s="20">
        <v>2470.4899999999998</v>
      </c>
      <c r="C250" s="20">
        <v>4512.41</v>
      </c>
      <c r="D250" s="20">
        <v>2115.7804999999998</v>
      </c>
      <c r="E250" s="20">
        <v>1247.5999999999999</v>
      </c>
    </row>
    <row r="251" spans="1:5" ht="14.25" customHeight="1">
      <c r="A251" s="19">
        <v>41652</v>
      </c>
      <c r="B251" s="20">
        <v>2457.9699999999998</v>
      </c>
      <c r="C251" s="20">
        <v>4503.99</v>
      </c>
      <c r="D251" s="20">
        <v>2129.4231</v>
      </c>
      <c r="E251" s="20">
        <v>1239.0899999999999</v>
      </c>
    </row>
    <row r="252" spans="1:5" ht="14.25" customHeight="1">
      <c r="A252" s="19">
        <v>41653</v>
      </c>
      <c r="B252" s="20">
        <v>2479.4499999999998</v>
      </c>
      <c r="C252" s="20">
        <v>4608.63</v>
      </c>
      <c r="D252" s="20">
        <v>2184.8339000000001</v>
      </c>
      <c r="E252" s="20">
        <v>1258.4100000000001</v>
      </c>
    </row>
    <row r="253" spans="1:5" ht="14.25" customHeight="1">
      <c r="A253" s="19">
        <v>41654</v>
      </c>
      <c r="B253" s="20">
        <v>2475.0700000000002</v>
      </c>
      <c r="C253" s="20">
        <v>4656.7</v>
      </c>
      <c r="D253" s="20">
        <v>2209.0682000000002</v>
      </c>
      <c r="E253" s="20">
        <v>1257.47</v>
      </c>
    </row>
    <row r="254" spans="1:5" ht="14.25" customHeight="1">
      <c r="A254" s="19">
        <v>41655</v>
      </c>
      <c r="B254" s="20">
        <v>2478.34</v>
      </c>
      <c r="C254" s="20">
        <v>4647.5600000000004</v>
      </c>
      <c r="D254" s="20">
        <v>2167.5027</v>
      </c>
      <c r="E254" s="20">
        <v>1261.6400000000001</v>
      </c>
    </row>
    <row r="255" spans="1:5" ht="14.25" customHeight="1">
      <c r="A255" s="19">
        <v>41656</v>
      </c>
      <c r="B255" s="20">
        <v>2440.9699999999998</v>
      </c>
      <c r="C255" s="20">
        <v>4606.04</v>
      </c>
      <c r="D255" s="20">
        <v>2167.5221000000001</v>
      </c>
      <c r="E255" s="20">
        <v>1247.32</v>
      </c>
    </row>
    <row r="256" spans="1:5" ht="14.25" customHeight="1">
      <c r="A256" s="19">
        <v>41659</v>
      </c>
      <c r="B256" s="20">
        <v>2426.9699999999998</v>
      </c>
      <c r="C256" s="20">
        <v>4574.84</v>
      </c>
      <c r="D256" s="20">
        <v>2123.5329999999999</v>
      </c>
      <c r="E256" s="20">
        <v>1239.5</v>
      </c>
    </row>
    <row r="257" spans="1:5" ht="14.25" customHeight="1">
      <c r="A257" s="19">
        <v>41660</v>
      </c>
      <c r="B257" s="20">
        <v>2450.96</v>
      </c>
      <c r="C257" s="20">
        <v>4649.21</v>
      </c>
      <c r="D257" s="20">
        <v>2169.5268000000001</v>
      </c>
      <c r="E257" s="20">
        <v>1254.58</v>
      </c>
    </row>
    <row r="258" spans="1:5" ht="14.25" customHeight="1">
      <c r="A258" s="19">
        <v>41661</v>
      </c>
      <c r="B258" s="20">
        <v>2514.15</v>
      </c>
      <c r="C258" s="20">
        <v>4749.9399999999996</v>
      </c>
      <c r="D258" s="20">
        <v>2203.4744999999998</v>
      </c>
      <c r="E258" s="20">
        <v>1290.95</v>
      </c>
    </row>
    <row r="259" spans="1:5" ht="14.25" customHeight="1">
      <c r="A259" s="19">
        <v>41662</v>
      </c>
      <c r="B259" s="20">
        <v>2500.8200000000002</v>
      </c>
      <c r="C259" s="20">
        <v>4794.7700000000004</v>
      </c>
      <c r="D259" s="20">
        <v>2251.0221999999999</v>
      </c>
      <c r="E259" s="20">
        <v>1289.8800000000001</v>
      </c>
    </row>
    <row r="260" spans="1:5" ht="14.25" customHeight="1">
      <c r="A260" s="19">
        <v>41663</v>
      </c>
      <c r="B260" s="20">
        <v>2516.27</v>
      </c>
      <c r="C260" s="20">
        <v>4865.17</v>
      </c>
      <c r="D260" s="20">
        <v>2290.6587</v>
      </c>
      <c r="E260" s="20">
        <v>1305.97</v>
      </c>
    </row>
    <row r="261" spans="1:5" ht="14.25" customHeight="1">
      <c r="A261" s="19">
        <v>41666</v>
      </c>
      <c r="B261" s="20">
        <v>2482.92</v>
      </c>
      <c r="C261" s="20">
        <v>4851.46</v>
      </c>
      <c r="D261" s="20">
        <v>2275.3748000000001</v>
      </c>
      <c r="E261" s="20">
        <v>1293.78</v>
      </c>
    </row>
    <row r="262" spans="1:5" ht="14.25" customHeight="1">
      <c r="A262" s="19">
        <v>41667</v>
      </c>
      <c r="B262" s="20">
        <v>2487.34</v>
      </c>
      <c r="C262" s="20">
        <v>4836.62</v>
      </c>
      <c r="D262" s="20">
        <v>2261.9101999999998</v>
      </c>
      <c r="E262" s="20">
        <v>1296.32</v>
      </c>
    </row>
    <row r="263" spans="1:5" ht="14.25" customHeight="1">
      <c r="A263" s="19">
        <v>41668</v>
      </c>
      <c r="B263" s="20">
        <v>2496.2199999999998</v>
      </c>
      <c r="C263" s="20">
        <v>4902.03</v>
      </c>
      <c r="D263" s="20">
        <v>2304.2800000000002</v>
      </c>
      <c r="E263" s="20">
        <v>1301.2</v>
      </c>
    </row>
    <row r="264" spans="1:5" ht="14.25" customHeight="1">
      <c r="A264" s="19">
        <v>41669</v>
      </c>
      <c r="B264" s="20">
        <v>2467.83</v>
      </c>
      <c r="C264" s="20">
        <v>4885.2700000000004</v>
      </c>
      <c r="D264" s="20">
        <v>2296.1995000000002</v>
      </c>
      <c r="E264" s="20">
        <v>1287.55</v>
      </c>
    </row>
    <row r="265" spans="1:5" ht="14.25" customHeight="1">
      <c r="A265" s="19">
        <v>41677</v>
      </c>
      <c r="B265" s="20">
        <v>2479.0700000000002</v>
      </c>
      <c r="C265" s="20">
        <v>4992.58</v>
      </c>
      <c r="D265" s="20">
        <v>2359.5623999999998</v>
      </c>
      <c r="E265" s="20">
        <v>1298.53</v>
      </c>
    </row>
    <row r="266" spans="1:5" ht="14.25" customHeight="1">
      <c r="A266" s="19">
        <v>41680</v>
      </c>
      <c r="B266" s="20">
        <v>2540.7600000000002</v>
      </c>
      <c r="C266" s="20">
        <v>5122.24</v>
      </c>
      <c r="D266" s="20">
        <v>2391.3782999999999</v>
      </c>
      <c r="E266" s="20">
        <v>1331.17</v>
      </c>
    </row>
    <row r="267" spans="1:5" ht="14.25" customHeight="1">
      <c r="A267" s="19">
        <v>41681</v>
      </c>
      <c r="B267" s="20">
        <v>2560.96</v>
      </c>
      <c r="C267" s="20">
        <v>5120.6099999999997</v>
      </c>
      <c r="D267" s="20">
        <v>2380.0356999999999</v>
      </c>
      <c r="E267" s="20">
        <v>1340.62</v>
      </c>
    </row>
    <row r="268" spans="1:5" ht="14.25" customHeight="1">
      <c r="A268" s="19">
        <v>41682</v>
      </c>
      <c r="B268" s="20">
        <v>2567.46</v>
      </c>
      <c r="C268" s="20">
        <v>5186.12</v>
      </c>
      <c r="D268" s="20">
        <v>2396.1338000000001</v>
      </c>
      <c r="E268" s="20">
        <v>1352.85</v>
      </c>
    </row>
    <row r="269" spans="1:5" ht="14.25" customHeight="1">
      <c r="A269" s="19">
        <v>41683</v>
      </c>
      <c r="B269" s="20">
        <v>2554.36</v>
      </c>
      <c r="C269" s="20">
        <v>5079.03</v>
      </c>
      <c r="D269" s="20">
        <v>2309.5529999999999</v>
      </c>
      <c r="E269" s="20">
        <v>1334.17</v>
      </c>
    </row>
    <row r="270" spans="1:5" ht="14.25" customHeight="1">
      <c r="A270" s="19">
        <v>41684</v>
      </c>
      <c r="B270" s="20">
        <v>2572.31</v>
      </c>
      <c r="C270" s="20">
        <v>5181.5200000000004</v>
      </c>
      <c r="D270" s="20">
        <v>2358.9814999999999</v>
      </c>
      <c r="E270" s="20">
        <v>1351.31</v>
      </c>
    </row>
    <row r="271" spans="1:5" ht="14.25" customHeight="1">
      <c r="A271" s="19">
        <v>41687</v>
      </c>
      <c r="B271" s="20">
        <v>2590.3200000000002</v>
      </c>
      <c r="C271" s="20">
        <v>5302.55</v>
      </c>
      <c r="D271" s="20">
        <v>2415.5601999999999</v>
      </c>
      <c r="E271" s="20">
        <v>1366.29</v>
      </c>
    </row>
    <row r="272" spans="1:5" ht="14.25" customHeight="1">
      <c r="A272" s="19">
        <v>41688</v>
      </c>
      <c r="B272" s="20">
        <v>2557.6</v>
      </c>
      <c r="C272" s="20">
        <v>5305.51</v>
      </c>
      <c r="D272" s="20">
        <v>2392.3755000000001</v>
      </c>
      <c r="E272" s="20">
        <v>1357</v>
      </c>
    </row>
    <row r="273" spans="1:5" ht="14.25" customHeight="1">
      <c r="A273" s="19">
        <v>41689</v>
      </c>
      <c r="B273" s="20">
        <v>2586.9699999999998</v>
      </c>
      <c r="C273" s="20">
        <v>5305.39</v>
      </c>
      <c r="D273" s="20">
        <v>2398.6484999999998</v>
      </c>
      <c r="E273" s="20">
        <v>1377.19</v>
      </c>
    </row>
    <row r="274" spans="1:5" ht="14.25" customHeight="1">
      <c r="A274" s="19">
        <v>41690</v>
      </c>
      <c r="B274" s="20">
        <v>2563.19</v>
      </c>
      <c r="C274" s="20">
        <v>5217.3500000000004</v>
      </c>
      <c r="D274" s="20">
        <v>2366.8586</v>
      </c>
      <c r="E274" s="20">
        <v>1361.16</v>
      </c>
    </row>
    <row r="275" spans="1:5" ht="14.25" customHeight="1">
      <c r="A275" s="19">
        <v>41691</v>
      </c>
      <c r="B275" s="20">
        <v>2537.2600000000002</v>
      </c>
      <c r="C275" s="20">
        <v>5212.8100000000004</v>
      </c>
      <c r="D275" s="20">
        <v>2377.0218</v>
      </c>
      <c r="E275" s="20">
        <v>1342.47</v>
      </c>
    </row>
    <row r="276" spans="1:5" ht="14.25" customHeight="1">
      <c r="A276" s="19">
        <v>41694</v>
      </c>
      <c r="B276" s="20">
        <v>2481.48</v>
      </c>
      <c r="C276" s="20">
        <v>5247.73</v>
      </c>
      <c r="D276" s="20">
        <v>2396.9209999999998</v>
      </c>
      <c r="E276" s="20">
        <v>1307.8900000000001</v>
      </c>
    </row>
    <row r="277" spans="1:5" ht="14.25" customHeight="1">
      <c r="A277" s="19">
        <v>41695</v>
      </c>
      <c r="B277" s="20">
        <v>2418.0500000000002</v>
      </c>
      <c r="C277" s="20">
        <v>5024.83</v>
      </c>
      <c r="D277" s="20">
        <v>2297.3856999999998</v>
      </c>
      <c r="E277" s="20">
        <v>1273.04</v>
      </c>
    </row>
    <row r="278" spans="1:5" ht="14.25" customHeight="1">
      <c r="A278" s="19">
        <v>41696</v>
      </c>
      <c r="B278" s="20">
        <v>2424.21</v>
      </c>
      <c r="C278" s="20">
        <v>5058.3599999999997</v>
      </c>
      <c r="D278" s="20">
        <v>2288.0436</v>
      </c>
      <c r="E278" s="20">
        <v>1280.8399999999999</v>
      </c>
    </row>
    <row r="279" spans="1:5" ht="14.25" customHeight="1">
      <c r="A279" s="19">
        <v>41697</v>
      </c>
      <c r="B279" s="20">
        <v>2413.79</v>
      </c>
      <c r="C279" s="20">
        <v>4969.07</v>
      </c>
      <c r="D279" s="20">
        <v>2197.3148000000001</v>
      </c>
      <c r="E279" s="20">
        <v>1269.93</v>
      </c>
    </row>
    <row r="280" spans="1:5" ht="14.25" customHeight="1">
      <c r="A280" s="19">
        <v>41698</v>
      </c>
      <c r="B280" s="20">
        <v>2441.65</v>
      </c>
      <c r="C280" s="20">
        <v>5017.74</v>
      </c>
      <c r="D280" s="20">
        <v>2229.6612</v>
      </c>
      <c r="E280" s="20">
        <v>1281.94</v>
      </c>
    </row>
    <row r="281" spans="1:5" ht="14.25" customHeight="1">
      <c r="A281" s="19">
        <v>41701</v>
      </c>
      <c r="B281" s="20">
        <v>2454.4299999999998</v>
      </c>
      <c r="C281" s="20">
        <v>5133.43</v>
      </c>
      <c r="D281" s="20">
        <v>2266.4020999999998</v>
      </c>
      <c r="E281" s="20">
        <v>1295.8800000000001</v>
      </c>
    </row>
    <row r="282" spans="1:5" ht="14.25" customHeight="1">
      <c r="A282" s="19">
        <v>41702</v>
      </c>
      <c r="B282" s="20">
        <v>2447.59</v>
      </c>
      <c r="C282" s="20">
        <v>5141.58</v>
      </c>
      <c r="D282" s="20">
        <v>2259.0382</v>
      </c>
      <c r="E282" s="20">
        <v>1295.6600000000001</v>
      </c>
    </row>
    <row r="283" spans="1:5" ht="14.25" customHeight="1">
      <c r="A283" s="19">
        <v>41703</v>
      </c>
      <c r="B283" s="20">
        <v>2424.85</v>
      </c>
      <c r="C283" s="20">
        <v>5143.41</v>
      </c>
      <c r="D283" s="20">
        <v>2268.8584000000001</v>
      </c>
      <c r="E283" s="20">
        <v>1289.46</v>
      </c>
    </row>
    <row r="284" spans="1:5" ht="14.25" customHeight="1">
      <c r="A284" s="19">
        <v>41704</v>
      </c>
      <c r="B284" s="20">
        <v>2435.67</v>
      </c>
      <c r="C284" s="20">
        <v>5142.1000000000004</v>
      </c>
      <c r="D284" s="20">
        <v>2253.0205999999998</v>
      </c>
      <c r="E284" s="20">
        <v>1300.01</v>
      </c>
    </row>
    <row r="285" spans="1:5" ht="14.25" customHeight="1">
      <c r="A285" s="19">
        <v>41705</v>
      </c>
      <c r="B285" s="20">
        <v>2429.7600000000002</v>
      </c>
      <c r="C285" s="20">
        <v>5129.09</v>
      </c>
      <c r="D285" s="20">
        <v>2234.9450000000002</v>
      </c>
      <c r="E285" s="20">
        <v>1292.24</v>
      </c>
    </row>
    <row r="286" spans="1:5" ht="14.25" customHeight="1">
      <c r="A286" s="19">
        <v>41708</v>
      </c>
      <c r="B286" s="20">
        <v>2350.6799999999998</v>
      </c>
      <c r="C286" s="20">
        <v>4933.07</v>
      </c>
      <c r="D286" s="20">
        <v>2163.2609000000002</v>
      </c>
      <c r="E286" s="20">
        <v>1247.18</v>
      </c>
    </row>
    <row r="287" spans="1:5" ht="14.25" customHeight="1">
      <c r="A287" s="19">
        <v>41709</v>
      </c>
      <c r="B287" s="20">
        <v>2362.87</v>
      </c>
      <c r="C287" s="20">
        <v>4918.63</v>
      </c>
      <c r="D287" s="20">
        <v>2142.7710000000002</v>
      </c>
      <c r="E287" s="20">
        <v>1253.8900000000001</v>
      </c>
    </row>
    <row r="288" spans="1:5" ht="14.25" customHeight="1">
      <c r="A288" s="19">
        <v>41710</v>
      </c>
      <c r="B288" s="20">
        <v>2369</v>
      </c>
      <c r="C288" s="20">
        <v>4898.04</v>
      </c>
      <c r="D288" s="20">
        <v>2156.8335000000002</v>
      </c>
      <c r="E288" s="20">
        <v>1265.51</v>
      </c>
    </row>
    <row r="289" spans="1:5" ht="14.25" customHeight="1">
      <c r="A289" s="19">
        <v>41711</v>
      </c>
      <c r="B289" s="20">
        <v>2398.36</v>
      </c>
      <c r="C289" s="20">
        <v>4967.6099999999997</v>
      </c>
      <c r="D289" s="20">
        <v>2225.1331</v>
      </c>
      <c r="E289" s="20">
        <v>1277.99</v>
      </c>
    </row>
    <row r="290" spans="1:5" ht="14.25" customHeight="1">
      <c r="A290" s="19">
        <v>41712</v>
      </c>
      <c r="B290" s="20">
        <v>2378.75</v>
      </c>
      <c r="C290" s="20">
        <v>4958.33</v>
      </c>
      <c r="D290" s="20">
        <v>2223.9056</v>
      </c>
      <c r="E290" s="20">
        <v>1267.95</v>
      </c>
    </row>
    <row r="291" spans="1:5" ht="14.25" customHeight="1">
      <c r="A291" s="19">
        <v>41715</v>
      </c>
      <c r="B291" s="20">
        <v>2401.39</v>
      </c>
      <c r="C291" s="20">
        <v>5080.6899999999996</v>
      </c>
      <c r="D291" s="20">
        <v>2299.5418</v>
      </c>
      <c r="E291" s="20">
        <v>1287.5999999999999</v>
      </c>
    </row>
    <row r="292" spans="1:5" ht="14.25" customHeight="1">
      <c r="A292" s="19">
        <v>41716</v>
      </c>
      <c r="B292" s="20">
        <v>2395.89</v>
      </c>
      <c r="C292" s="20">
        <v>5113.1099999999997</v>
      </c>
      <c r="D292" s="20">
        <v>2307.7186999999999</v>
      </c>
      <c r="E292" s="20">
        <v>1287.73</v>
      </c>
    </row>
    <row r="293" spans="1:5" ht="14.25" customHeight="1">
      <c r="A293" s="19">
        <v>41717</v>
      </c>
      <c r="B293" s="20">
        <v>2376.5500000000002</v>
      </c>
      <c r="C293" s="20">
        <v>5116.6000000000004</v>
      </c>
      <c r="D293" s="20">
        <v>2281.596</v>
      </c>
      <c r="E293" s="20">
        <v>1283.92</v>
      </c>
    </row>
    <row r="294" spans="1:5" ht="14.25" customHeight="1">
      <c r="A294" s="19">
        <v>41718</v>
      </c>
      <c r="B294" s="20">
        <v>2338.56</v>
      </c>
      <c r="C294" s="20">
        <v>4972.24</v>
      </c>
      <c r="D294" s="20">
        <v>2203.3409999999999</v>
      </c>
      <c r="E294" s="20">
        <v>1260.4100000000001</v>
      </c>
    </row>
    <row r="295" spans="1:5" ht="14.25" customHeight="1">
      <c r="A295" s="19">
        <v>41719</v>
      </c>
      <c r="B295" s="20">
        <v>2419.0500000000002</v>
      </c>
      <c r="C295" s="20">
        <v>5046.4799999999996</v>
      </c>
      <c r="D295" s="20">
        <v>2191.2168000000001</v>
      </c>
      <c r="E295" s="20">
        <v>1300.04</v>
      </c>
    </row>
    <row r="296" spans="1:5" ht="14.25" customHeight="1">
      <c r="A296" s="19">
        <v>41722</v>
      </c>
      <c r="B296" s="20">
        <v>2438.94</v>
      </c>
      <c r="C296" s="20">
        <v>5053.17</v>
      </c>
      <c r="D296" s="20">
        <v>2140.8824</v>
      </c>
      <c r="E296" s="20">
        <v>1320.76</v>
      </c>
    </row>
    <row r="297" spans="1:5" ht="14.25" customHeight="1">
      <c r="A297" s="19">
        <v>41723</v>
      </c>
      <c r="B297" s="20">
        <v>2436.58</v>
      </c>
      <c r="C297" s="20">
        <v>5052.9799999999996</v>
      </c>
      <c r="D297" s="20">
        <v>2128.0947999999999</v>
      </c>
      <c r="E297" s="20">
        <v>1317.25</v>
      </c>
    </row>
    <row r="298" spans="1:5" ht="14.25" customHeight="1">
      <c r="A298" s="19">
        <v>41724</v>
      </c>
      <c r="B298" s="20">
        <v>2432.77</v>
      </c>
      <c r="C298" s="20">
        <v>5081.6099999999997</v>
      </c>
      <c r="D298" s="20">
        <v>2165.3447000000001</v>
      </c>
      <c r="E298" s="20">
        <v>1316.3</v>
      </c>
    </row>
    <row r="299" spans="1:5" ht="14.25" customHeight="1">
      <c r="A299" s="19">
        <v>41725</v>
      </c>
      <c r="B299" s="20">
        <v>2415.84</v>
      </c>
      <c r="C299" s="20">
        <v>4978.29</v>
      </c>
      <c r="D299" s="20">
        <v>2083.7075</v>
      </c>
      <c r="E299" s="20">
        <v>1309.1199999999999</v>
      </c>
    </row>
    <row r="300" spans="1:5" ht="14.25" customHeight="1">
      <c r="A300" s="19">
        <v>41726</v>
      </c>
      <c r="B300" s="20">
        <v>2411.64</v>
      </c>
      <c r="C300" s="20">
        <v>4841.1099999999997</v>
      </c>
      <c r="D300" s="20">
        <v>2016.3891000000001</v>
      </c>
      <c r="E300" s="20">
        <v>1299.51</v>
      </c>
    </row>
    <row r="301" spans="1:5" ht="14.25" customHeight="1">
      <c r="A301" s="19">
        <v>41729</v>
      </c>
      <c r="B301" s="20">
        <v>2405.3000000000002</v>
      </c>
      <c r="C301" s="20">
        <v>4801.32</v>
      </c>
      <c r="D301" s="20">
        <v>2018.1995999999999</v>
      </c>
      <c r="E301" s="20">
        <v>1292.96</v>
      </c>
    </row>
    <row r="302" spans="1:5" ht="14.25" customHeight="1">
      <c r="A302" s="19">
        <v>41730</v>
      </c>
      <c r="B302" s="20">
        <v>2424.14</v>
      </c>
      <c r="C302" s="20">
        <v>4885.96</v>
      </c>
      <c r="D302" s="20">
        <v>2063.1846</v>
      </c>
      <c r="E302" s="20">
        <v>1309.68</v>
      </c>
    </row>
    <row r="303" spans="1:5" ht="14.25" customHeight="1">
      <c r="A303" s="19">
        <v>41731</v>
      </c>
      <c r="B303" s="20">
        <v>2443.88</v>
      </c>
      <c r="C303" s="20">
        <v>4853.8599999999997</v>
      </c>
      <c r="D303" s="20">
        <v>2010.3262</v>
      </c>
      <c r="E303" s="20">
        <v>1324.25</v>
      </c>
    </row>
    <row r="304" spans="1:5" ht="14.25" customHeight="1">
      <c r="A304" s="19">
        <v>41732</v>
      </c>
      <c r="B304" s="20">
        <v>2426.2600000000002</v>
      </c>
      <c r="C304" s="20">
        <v>4857.26</v>
      </c>
      <c r="D304" s="20">
        <v>1996.5211999999999</v>
      </c>
      <c r="E304" s="20">
        <v>1312.55</v>
      </c>
    </row>
    <row r="305" spans="1:5" ht="14.25" customHeight="1">
      <c r="A305" s="19">
        <v>41733</v>
      </c>
      <c r="B305" s="20">
        <v>2449.19</v>
      </c>
      <c r="C305" s="20">
        <v>4916.2</v>
      </c>
      <c r="D305" s="20">
        <v>2030.924</v>
      </c>
      <c r="E305" s="20">
        <v>1323.02</v>
      </c>
    </row>
    <row r="306" spans="1:5" ht="14.25" customHeight="1">
      <c r="A306" s="19">
        <v>41737</v>
      </c>
      <c r="B306" s="20">
        <v>2507.3000000000002</v>
      </c>
      <c r="C306" s="20">
        <v>4948.17</v>
      </c>
      <c r="D306" s="20">
        <v>2031.0659000000001</v>
      </c>
      <c r="E306" s="20">
        <v>1338.7</v>
      </c>
    </row>
    <row r="307" spans="1:5" ht="14.25" customHeight="1">
      <c r="A307" s="19">
        <v>41738</v>
      </c>
      <c r="B307" s="20">
        <v>2508.7600000000002</v>
      </c>
      <c r="C307" s="20">
        <v>5006.34</v>
      </c>
      <c r="D307" s="20">
        <v>2069.4159</v>
      </c>
      <c r="E307" s="20">
        <v>1340.51</v>
      </c>
    </row>
    <row r="308" spans="1:5" ht="14.25" customHeight="1">
      <c r="A308" s="19">
        <v>41739</v>
      </c>
      <c r="B308" s="20">
        <v>2548.14</v>
      </c>
      <c r="C308" s="20">
        <v>5026.38</v>
      </c>
      <c r="D308" s="20">
        <v>2088.2311</v>
      </c>
      <c r="E308" s="20">
        <v>1346.41</v>
      </c>
    </row>
    <row r="309" spans="1:5" ht="14.25" customHeight="1">
      <c r="A309" s="19">
        <v>41740</v>
      </c>
      <c r="B309" s="20">
        <v>2544.69</v>
      </c>
      <c r="C309" s="20">
        <v>4998.49</v>
      </c>
      <c r="D309" s="20">
        <v>2055.4537</v>
      </c>
      <c r="E309" s="20">
        <v>1347.47</v>
      </c>
    </row>
    <row r="310" spans="1:5" ht="14.25" customHeight="1">
      <c r="A310" s="19">
        <v>41743</v>
      </c>
      <c r="B310" s="20">
        <v>2542.4499999999998</v>
      </c>
      <c r="C310" s="20">
        <v>5035.29</v>
      </c>
      <c r="D310" s="20">
        <v>2059.4686000000002</v>
      </c>
      <c r="E310" s="20">
        <v>1355.37</v>
      </c>
    </row>
    <row r="311" spans="1:5" ht="14.25" customHeight="1">
      <c r="A311" s="19">
        <v>41744</v>
      </c>
      <c r="B311" s="20">
        <v>2498.58</v>
      </c>
      <c r="C311" s="20">
        <v>5015.13</v>
      </c>
      <c r="D311" s="20">
        <v>2054.8042</v>
      </c>
      <c r="E311" s="20">
        <v>1335.81</v>
      </c>
    </row>
    <row r="312" spans="1:5" ht="14.25" customHeight="1">
      <c r="A312" s="19">
        <v>41745</v>
      </c>
      <c r="B312" s="20">
        <v>2502.16</v>
      </c>
      <c r="C312" s="20">
        <v>5024.6000000000004</v>
      </c>
      <c r="D312" s="20">
        <v>2038.3978999999999</v>
      </c>
      <c r="E312" s="20">
        <v>1338.11</v>
      </c>
    </row>
    <row r="313" spans="1:5" ht="14.25" customHeight="1">
      <c r="A313" s="19">
        <v>41746</v>
      </c>
      <c r="B313" s="20">
        <v>2493.5100000000002</v>
      </c>
      <c r="C313" s="20">
        <v>5024.87</v>
      </c>
      <c r="D313" s="20">
        <v>2047.3209999999999</v>
      </c>
      <c r="E313" s="20">
        <v>1328.58</v>
      </c>
    </row>
    <row r="314" spans="1:5" ht="14.25" customHeight="1">
      <c r="A314" s="19">
        <v>41747</v>
      </c>
      <c r="B314" s="20">
        <v>2493.14</v>
      </c>
      <c r="C314" s="20">
        <v>5048.66</v>
      </c>
      <c r="D314" s="20">
        <v>2055.3663999999999</v>
      </c>
      <c r="E314" s="20">
        <v>1326.15</v>
      </c>
    </row>
    <row r="315" spans="1:5" ht="14.25" customHeight="1">
      <c r="A315" s="19">
        <v>41750</v>
      </c>
      <c r="B315" s="20">
        <v>2451.41</v>
      </c>
      <c r="C315" s="20">
        <v>4970.5200000000004</v>
      </c>
      <c r="D315" s="20">
        <v>2037.7741000000001</v>
      </c>
      <c r="E315" s="20">
        <v>1304.76</v>
      </c>
    </row>
    <row r="316" spans="1:5" ht="14.25" customHeight="1">
      <c r="A316" s="19">
        <v>41751</v>
      </c>
      <c r="B316" s="20">
        <v>2462.13</v>
      </c>
      <c r="C316" s="20">
        <v>4922.5</v>
      </c>
      <c r="D316" s="20">
        <v>1985.5918999999999</v>
      </c>
      <c r="E316" s="20">
        <v>1304.93</v>
      </c>
    </row>
    <row r="317" spans="1:5" ht="14.25" customHeight="1">
      <c r="A317" s="19">
        <v>41752</v>
      </c>
      <c r="B317" s="20">
        <v>2459.8200000000002</v>
      </c>
      <c r="C317" s="20">
        <v>4905.5</v>
      </c>
      <c r="D317" s="20">
        <v>1965.85</v>
      </c>
      <c r="E317" s="20">
        <v>1303.1600000000001</v>
      </c>
    </row>
    <row r="318" spans="1:5" ht="14.25" customHeight="1">
      <c r="A318" s="19">
        <v>41753</v>
      </c>
      <c r="B318" s="20">
        <v>2455.7199999999998</v>
      </c>
      <c r="C318" s="20">
        <v>4855.9799999999996</v>
      </c>
      <c r="D318" s="20">
        <v>1956.5301999999999</v>
      </c>
      <c r="E318" s="20">
        <v>1296.74</v>
      </c>
    </row>
    <row r="319" spans="1:5" ht="14.25" customHeight="1">
      <c r="A319" s="19">
        <v>41754</v>
      </c>
      <c r="B319" s="20">
        <v>2430.44</v>
      </c>
      <c r="C319" s="20">
        <v>4752.1499999999996</v>
      </c>
      <c r="D319" s="20">
        <v>1916.3136</v>
      </c>
      <c r="E319" s="20">
        <v>1273.71</v>
      </c>
    </row>
    <row r="320" spans="1:5" ht="14.25" customHeight="1">
      <c r="A320" s="19">
        <v>41757</v>
      </c>
      <c r="B320" s="20">
        <v>2393.63</v>
      </c>
      <c r="C320" s="20">
        <v>4588.21</v>
      </c>
      <c r="D320" s="20">
        <v>1880.3191999999999</v>
      </c>
      <c r="E320" s="20">
        <v>1252.3499999999999</v>
      </c>
    </row>
    <row r="321" spans="1:5" ht="14.25" customHeight="1">
      <c r="A321" s="19">
        <v>41758</v>
      </c>
      <c r="B321" s="20">
        <v>2419.98</v>
      </c>
      <c r="C321" s="20">
        <v>4645.51</v>
      </c>
      <c r="D321" s="20">
        <v>1882.2027</v>
      </c>
      <c r="E321" s="20">
        <v>1264.32</v>
      </c>
    </row>
    <row r="322" spans="1:5" ht="14.25" customHeight="1">
      <c r="A322" s="19">
        <v>41759</v>
      </c>
      <c r="B322" s="20">
        <v>2420.9</v>
      </c>
      <c r="C322" s="20">
        <v>4693.59</v>
      </c>
      <c r="D322" s="20">
        <v>1911.2811999999999</v>
      </c>
      <c r="E322" s="20">
        <v>1270.8800000000001</v>
      </c>
    </row>
    <row r="323" spans="1:5" ht="14.25" customHeight="1">
      <c r="A323" s="19">
        <v>41764</v>
      </c>
      <c r="B323" s="20">
        <v>2418.4499999999998</v>
      </c>
      <c r="C323" s="20">
        <v>4748.01</v>
      </c>
      <c r="D323" s="20">
        <v>1942.5553</v>
      </c>
      <c r="E323" s="20">
        <v>1267.1300000000001</v>
      </c>
    </row>
    <row r="324" spans="1:5" ht="14.25" customHeight="1">
      <c r="A324" s="19">
        <v>41765</v>
      </c>
      <c r="B324" s="20">
        <v>2419.5100000000002</v>
      </c>
      <c r="C324" s="20">
        <v>4784.1899999999996</v>
      </c>
      <c r="D324" s="20">
        <v>1958.7028</v>
      </c>
      <c r="E324" s="20">
        <v>1267.17</v>
      </c>
    </row>
    <row r="325" spans="1:5" ht="14.25" customHeight="1">
      <c r="A325" s="19">
        <v>41766</v>
      </c>
      <c r="B325" s="20">
        <v>2397.12</v>
      </c>
      <c r="C325" s="20">
        <v>4702.41</v>
      </c>
      <c r="D325" s="20">
        <v>1914.9640999999999</v>
      </c>
      <c r="E325" s="20">
        <v>1247.52</v>
      </c>
    </row>
    <row r="326" spans="1:5" ht="14.25" customHeight="1">
      <c r="A326" s="19">
        <v>41767</v>
      </c>
      <c r="B326" s="20">
        <v>2397.56</v>
      </c>
      <c r="C326" s="20">
        <v>4701.8100000000004</v>
      </c>
      <c r="D326" s="20">
        <v>1898.7581</v>
      </c>
      <c r="E326" s="20">
        <v>1253.01</v>
      </c>
    </row>
    <row r="327" spans="1:5" ht="14.25" customHeight="1">
      <c r="A327" s="19">
        <v>41768</v>
      </c>
      <c r="B327" s="20">
        <v>2395.7800000000002</v>
      </c>
      <c r="C327" s="20">
        <v>4650.04</v>
      </c>
      <c r="D327" s="20">
        <v>1848.9757999999999</v>
      </c>
      <c r="E327" s="20">
        <v>1241.52</v>
      </c>
    </row>
    <row r="328" spans="1:5" ht="14.25" customHeight="1">
      <c r="A328" s="19">
        <v>41771</v>
      </c>
      <c r="B328" s="20">
        <v>2447.63</v>
      </c>
      <c r="C328" s="20">
        <v>4748.6499999999996</v>
      </c>
      <c r="D328" s="20">
        <v>1874.1566</v>
      </c>
      <c r="E328" s="20">
        <v>1266.92</v>
      </c>
    </row>
    <row r="329" spans="1:5" ht="14.25" customHeight="1">
      <c r="A329" s="19">
        <v>41772</v>
      </c>
      <c r="B329" s="20">
        <v>2441.79</v>
      </c>
      <c r="C329" s="20">
        <v>4747.53</v>
      </c>
      <c r="D329" s="20">
        <v>1868.7924</v>
      </c>
      <c r="E329" s="20">
        <v>1266.5999999999999</v>
      </c>
    </row>
    <row r="330" spans="1:5" ht="14.25" customHeight="1">
      <c r="A330" s="19">
        <v>41773</v>
      </c>
      <c r="B330" s="20">
        <v>2439.58</v>
      </c>
      <c r="C330" s="20">
        <v>4750.6499999999996</v>
      </c>
      <c r="D330" s="20">
        <v>1873.9503</v>
      </c>
      <c r="E330" s="20">
        <v>1266.4100000000001</v>
      </c>
    </row>
    <row r="331" spans="1:5" ht="14.25" customHeight="1">
      <c r="A331" s="19">
        <v>41774</v>
      </c>
      <c r="B331" s="20">
        <v>2407.86</v>
      </c>
      <c r="C331" s="20">
        <v>4661.8999999999996</v>
      </c>
      <c r="D331" s="20">
        <v>1844.143</v>
      </c>
      <c r="E331" s="20">
        <v>1247.82</v>
      </c>
    </row>
    <row r="332" spans="1:5" ht="14.25" customHeight="1">
      <c r="A332" s="19">
        <v>41775</v>
      </c>
      <c r="B332" s="20">
        <v>2410.37</v>
      </c>
      <c r="C332" s="20">
        <v>4642.01</v>
      </c>
      <c r="D332" s="20">
        <v>1798.2356</v>
      </c>
      <c r="E332" s="20">
        <v>1247.48</v>
      </c>
    </row>
    <row r="333" spans="1:5" ht="14.25" customHeight="1">
      <c r="A333" s="19">
        <v>41778</v>
      </c>
      <c r="B333" s="20">
        <v>2376.0300000000002</v>
      </c>
      <c r="C333" s="20">
        <v>4628.2299999999996</v>
      </c>
      <c r="D333" s="20">
        <v>1806.2086999999999</v>
      </c>
      <c r="E333" s="20">
        <v>1236.1300000000001</v>
      </c>
    </row>
    <row r="334" spans="1:5" ht="14.25" customHeight="1">
      <c r="A334" s="19">
        <v>41779</v>
      </c>
      <c r="B334" s="20">
        <v>2376.7399999999998</v>
      </c>
      <c r="C334" s="20">
        <v>4651.6899999999996</v>
      </c>
      <c r="D334" s="20">
        <v>1836.4866999999999</v>
      </c>
      <c r="E334" s="20">
        <v>1236.07</v>
      </c>
    </row>
    <row r="335" spans="1:5" ht="14.25" customHeight="1">
      <c r="A335" s="19">
        <v>41780</v>
      </c>
      <c r="B335" s="20">
        <v>2399.52</v>
      </c>
      <c r="C335" s="20">
        <v>4693.1000000000004</v>
      </c>
      <c r="D335" s="20">
        <v>1850.8810000000001</v>
      </c>
      <c r="E335" s="20">
        <v>1249.0899999999999</v>
      </c>
    </row>
    <row r="336" spans="1:5" ht="14.25" customHeight="1">
      <c r="A336" s="19">
        <v>41781</v>
      </c>
      <c r="B336" s="20">
        <v>2394.71</v>
      </c>
      <c r="C336" s="20">
        <v>4702.83</v>
      </c>
      <c r="D336" s="20">
        <v>1878.5925999999999</v>
      </c>
      <c r="E336" s="20">
        <v>1249.27</v>
      </c>
    </row>
    <row r="337" spans="1:5" ht="14.25" customHeight="1">
      <c r="A337" s="19">
        <v>41782</v>
      </c>
      <c r="B337" s="20">
        <v>2415.25</v>
      </c>
      <c r="C337" s="20">
        <v>4760.74</v>
      </c>
      <c r="D337" s="20">
        <v>1926.2926</v>
      </c>
      <c r="E337" s="20">
        <v>1262.81</v>
      </c>
    </row>
    <row r="338" spans="1:5" ht="14.25" customHeight="1">
      <c r="A338" s="19">
        <v>41785</v>
      </c>
      <c r="B338" s="20">
        <v>2424.1799999999998</v>
      </c>
      <c r="C338" s="20">
        <v>4826.32</v>
      </c>
      <c r="D338" s="20">
        <v>1966.6222</v>
      </c>
      <c r="E338" s="20">
        <v>1271.92</v>
      </c>
    </row>
    <row r="339" spans="1:5" ht="14.25" customHeight="1">
      <c r="A339" s="19">
        <v>41786</v>
      </c>
      <c r="B339" s="20">
        <v>2414.67</v>
      </c>
      <c r="C339" s="20">
        <v>4805.29</v>
      </c>
      <c r="D339" s="20">
        <v>1942.0463</v>
      </c>
      <c r="E339" s="20">
        <v>1269.3</v>
      </c>
    </row>
    <row r="340" spans="1:5" ht="14.25" customHeight="1">
      <c r="A340" s="19">
        <v>41787</v>
      </c>
      <c r="B340" s="20">
        <v>2439.75</v>
      </c>
      <c r="C340" s="20">
        <v>4874.63</v>
      </c>
      <c r="D340" s="20">
        <v>1999.1548</v>
      </c>
      <c r="E340" s="20">
        <v>1279.8900000000001</v>
      </c>
    </row>
    <row r="341" spans="1:5" ht="14.25" customHeight="1">
      <c r="A341" s="19">
        <v>41788</v>
      </c>
      <c r="B341" s="20">
        <v>2423.8200000000002</v>
      </c>
      <c r="C341" s="20">
        <v>4817.1400000000003</v>
      </c>
      <c r="D341" s="20">
        <v>1956.3866</v>
      </c>
      <c r="E341" s="20">
        <v>1269.3599999999999</v>
      </c>
    </row>
    <row r="342" spans="1:5" ht="14.25" customHeight="1">
      <c r="A342" s="19">
        <v>41789</v>
      </c>
      <c r="B342" s="20">
        <v>2425.42</v>
      </c>
      <c r="C342" s="20">
        <v>4831.5200000000004</v>
      </c>
      <c r="D342" s="20">
        <v>1956.1991</v>
      </c>
      <c r="E342" s="20">
        <v>1267.83</v>
      </c>
    </row>
    <row r="343" spans="1:5" ht="14.25" customHeight="1">
      <c r="A343" s="19">
        <v>41793</v>
      </c>
      <c r="B343" s="20">
        <v>2418.5</v>
      </c>
      <c r="C343" s="20">
        <v>4823.22</v>
      </c>
      <c r="D343" s="20">
        <v>1954.0871999999999</v>
      </c>
      <c r="E343" s="20">
        <v>1267.07</v>
      </c>
    </row>
    <row r="344" spans="1:5" ht="14.25" customHeight="1">
      <c r="A344" s="19">
        <v>41794</v>
      </c>
      <c r="B344" s="20">
        <v>2394.15</v>
      </c>
      <c r="C344" s="20">
        <v>4792.6000000000004</v>
      </c>
      <c r="D344" s="20">
        <v>1947.623</v>
      </c>
      <c r="E344" s="20">
        <v>1252.22</v>
      </c>
    </row>
    <row r="345" spans="1:5" ht="14.25" customHeight="1">
      <c r="A345" s="19">
        <v>41795</v>
      </c>
      <c r="B345" s="20">
        <v>2419.6999999999998</v>
      </c>
      <c r="C345" s="20">
        <v>4855.7700000000004</v>
      </c>
      <c r="D345" s="20">
        <v>1997.9042999999999</v>
      </c>
      <c r="E345" s="20">
        <v>1265.26</v>
      </c>
    </row>
    <row r="346" spans="1:5" ht="14.25" customHeight="1">
      <c r="A346" s="19">
        <v>41796</v>
      </c>
      <c r="B346" s="20">
        <v>2403.9</v>
      </c>
      <c r="C346" s="20">
        <v>4847.0600000000004</v>
      </c>
      <c r="D346" s="20">
        <v>1997.9957999999999</v>
      </c>
      <c r="E346" s="20">
        <v>1260.8399999999999</v>
      </c>
    </row>
    <row r="347" spans="1:5" ht="14.25" customHeight="1">
      <c r="A347" s="19">
        <v>41799</v>
      </c>
      <c r="B347" s="20">
        <v>2403.52</v>
      </c>
      <c r="C347" s="20">
        <v>4810.9799999999996</v>
      </c>
      <c r="D347" s="20">
        <v>1953.5404000000001</v>
      </c>
      <c r="E347" s="20">
        <v>1260.28</v>
      </c>
    </row>
    <row r="348" spans="1:5" ht="14.25" customHeight="1">
      <c r="A348" s="19">
        <v>41800</v>
      </c>
      <c r="B348" s="20">
        <v>2433.91</v>
      </c>
      <c r="C348" s="20">
        <v>4872.0600000000004</v>
      </c>
      <c r="D348" s="20">
        <v>1986.3793000000001</v>
      </c>
      <c r="E348" s="20">
        <v>1273.1400000000001</v>
      </c>
    </row>
    <row r="349" spans="1:5" ht="14.25" customHeight="1">
      <c r="A349" s="19">
        <v>41801</v>
      </c>
      <c r="B349" s="20">
        <v>2433.34</v>
      </c>
      <c r="C349" s="20">
        <v>4905.41</v>
      </c>
      <c r="D349" s="20">
        <v>2002.5214000000001</v>
      </c>
      <c r="E349" s="20">
        <v>1275.8499999999999</v>
      </c>
    </row>
    <row r="350" spans="1:5" ht="14.25" customHeight="1">
      <c r="A350" s="19">
        <v>41802</v>
      </c>
      <c r="B350" s="20">
        <v>2425.69</v>
      </c>
      <c r="C350" s="20">
        <v>4899.8500000000004</v>
      </c>
      <c r="D350" s="20">
        <v>1995.0242000000001</v>
      </c>
      <c r="E350" s="20">
        <v>1267.8599999999999</v>
      </c>
    </row>
    <row r="351" spans="1:5" ht="14.25" customHeight="1">
      <c r="A351" s="19">
        <v>41803</v>
      </c>
      <c r="B351" s="20">
        <v>2452.25</v>
      </c>
      <c r="C351" s="20">
        <v>4956.87</v>
      </c>
      <c r="D351" s="20">
        <v>2016.345</v>
      </c>
      <c r="E351" s="20">
        <v>1281.5</v>
      </c>
    </row>
    <row r="352" spans="1:5" ht="14.25" customHeight="1">
      <c r="A352" s="19">
        <v>41806</v>
      </c>
      <c r="B352" s="20">
        <v>2470.65</v>
      </c>
      <c r="C352" s="20">
        <v>4992.8</v>
      </c>
      <c r="D352" s="20">
        <v>2032.7352000000001</v>
      </c>
      <c r="E352" s="20">
        <v>1289.78</v>
      </c>
    </row>
    <row r="353" spans="1:5" ht="14.25" customHeight="1">
      <c r="A353" s="19">
        <v>41807</v>
      </c>
      <c r="B353" s="20">
        <v>2447.65</v>
      </c>
      <c r="C353" s="20">
        <v>4948.4399999999996</v>
      </c>
      <c r="D353" s="20">
        <v>2012.7791999999999</v>
      </c>
      <c r="E353" s="20">
        <v>1278.92</v>
      </c>
    </row>
    <row r="354" spans="1:5" ht="14.25" customHeight="1">
      <c r="A354" s="19">
        <v>41808</v>
      </c>
      <c r="B354" s="20">
        <v>2438.2199999999998</v>
      </c>
      <c r="C354" s="20">
        <v>4911.8500000000004</v>
      </c>
      <c r="D354" s="20">
        <v>1994.1331</v>
      </c>
      <c r="E354" s="20">
        <v>1268.45</v>
      </c>
    </row>
    <row r="355" spans="1:5" ht="14.25" customHeight="1">
      <c r="A355" s="19">
        <v>41809</v>
      </c>
      <c r="B355" s="20">
        <v>2400.96</v>
      </c>
      <c r="C355" s="20">
        <v>4767.05</v>
      </c>
      <c r="D355" s="20">
        <v>1931.2629999999999</v>
      </c>
      <c r="E355" s="20">
        <v>1244.04</v>
      </c>
    </row>
    <row r="356" spans="1:5" ht="14.25" customHeight="1">
      <c r="A356" s="19">
        <v>41810</v>
      </c>
      <c r="B356" s="20">
        <v>2414.63</v>
      </c>
      <c r="C356" s="20">
        <v>4823.1099999999997</v>
      </c>
      <c r="D356" s="20">
        <v>1948.3380999999999</v>
      </c>
      <c r="E356" s="20">
        <v>1252.1400000000001</v>
      </c>
    </row>
    <row r="357" spans="1:5" ht="14.25" customHeight="1">
      <c r="A357" s="19">
        <v>41813</v>
      </c>
      <c r="B357" s="20">
        <v>2413</v>
      </c>
      <c r="C357" s="20">
        <v>4888.33</v>
      </c>
      <c r="D357" s="20">
        <v>1997.5346</v>
      </c>
      <c r="E357" s="20">
        <v>1252.3599999999999</v>
      </c>
    </row>
    <row r="358" spans="1:5" ht="14.25" customHeight="1">
      <c r="A358" s="19">
        <v>41814</v>
      </c>
      <c r="B358" s="20">
        <v>2428.91</v>
      </c>
      <c r="C358" s="20">
        <v>4926.22</v>
      </c>
      <c r="D358" s="20">
        <v>2002.376</v>
      </c>
      <c r="E358" s="20">
        <v>1257.95</v>
      </c>
    </row>
    <row r="359" spans="1:5" ht="14.25" customHeight="1">
      <c r="A359" s="19">
        <v>41815</v>
      </c>
      <c r="B359" s="20">
        <v>2418.37</v>
      </c>
      <c r="C359" s="20">
        <v>4907.84</v>
      </c>
      <c r="D359" s="20">
        <v>1991.2117000000001</v>
      </c>
      <c r="E359" s="20">
        <v>1255.94</v>
      </c>
    </row>
    <row r="360" spans="1:5" ht="14.25" customHeight="1">
      <c r="A360" s="19">
        <v>41816</v>
      </c>
      <c r="B360" s="20">
        <v>2436.8000000000002</v>
      </c>
      <c r="C360" s="20">
        <v>4988.8500000000004</v>
      </c>
      <c r="D360" s="20">
        <v>2028.8485000000001</v>
      </c>
      <c r="E360" s="20">
        <v>1267.8499999999999</v>
      </c>
    </row>
    <row r="361" spans="1:5" ht="14.25" customHeight="1">
      <c r="A361" s="19">
        <v>41817</v>
      </c>
      <c r="B361" s="20">
        <v>2440.02</v>
      </c>
      <c r="C361" s="20">
        <v>5026.8100000000004</v>
      </c>
      <c r="D361" s="20">
        <v>2028.2039</v>
      </c>
      <c r="E361" s="20">
        <v>1273.6400000000001</v>
      </c>
    </row>
    <row r="362" spans="1:5" ht="14.25" customHeight="1">
      <c r="A362" s="19">
        <v>41820</v>
      </c>
      <c r="B362" s="20">
        <v>2457.31</v>
      </c>
      <c r="C362" s="20">
        <v>5084.1000000000004</v>
      </c>
      <c r="D362" s="20">
        <v>2071.8895000000002</v>
      </c>
      <c r="E362" s="20">
        <v>1282.54</v>
      </c>
    </row>
    <row r="363" spans="1:5" ht="14.25" customHeight="1">
      <c r="A363" s="19">
        <v>41821</v>
      </c>
      <c r="B363" s="20">
        <v>2457.4</v>
      </c>
      <c r="C363" s="20">
        <v>5116.82</v>
      </c>
      <c r="D363" s="20">
        <v>2093.0817000000002</v>
      </c>
      <c r="E363" s="20">
        <v>1282.82</v>
      </c>
    </row>
    <row r="364" spans="1:5" ht="14.25" customHeight="1">
      <c r="A364" s="19">
        <v>41822</v>
      </c>
      <c r="B364" s="20">
        <v>2465.16</v>
      </c>
      <c r="C364" s="20">
        <v>5148.05</v>
      </c>
      <c r="D364" s="20">
        <v>2109.2692999999999</v>
      </c>
      <c r="E364" s="20">
        <v>1290.73</v>
      </c>
    </row>
    <row r="365" spans="1:5" ht="14.25" customHeight="1">
      <c r="A365" s="19">
        <v>41823</v>
      </c>
      <c r="B365" s="20">
        <v>2478.06</v>
      </c>
      <c r="C365" s="20">
        <v>5184.83</v>
      </c>
      <c r="D365" s="20">
        <v>2111.2096000000001</v>
      </c>
      <c r="E365" s="20">
        <v>1300.3900000000001</v>
      </c>
    </row>
    <row r="366" spans="1:5" ht="14.25" customHeight="1">
      <c r="A366" s="19">
        <v>41824</v>
      </c>
      <c r="B366" s="20">
        <v>2477.0700000000002</v>
      </c>
      <c r="C366" s="20">
        <v>5182.47</v>
      </c>
      <c r="D366" s="20">
        <v>2099.1163999999999</v>
      </c>
      <c r="E366" s="20">
        <v>1301.01</v>
      </c>
    </row>
    <row r="367" spans="1:5" ht="14.25" customHeight="1">
      <c r="A367" s="19">
        <v>41827</v>
      </c>
      <c r="B367" s="20">
        <v>2474.69</v>
      </c>
      <c r="C367" s="20">
        <v>5175.7</v>
      </c>
      <c r="D367" s="20">
        <v>2070.1925999999999</v>
      </c>
      <c r="E367" s="20">
        <v>1305.05</v>
      </c>
    </row>
    <row r="368" spans="1:5" ht="14.25" customHeight="1">
      <c r="A368" s="19">
        <v>41828</v>
      </c>
      <c r="B368" s="20">
        <v>2479.4499999999998</v>
      </c>
      <c r="C368" s="20">
        <v>5221.63</v>
      </c>
      <c r="D368" s="20">
        <v>2092.7129</v>
      </c>
      <c r="E368" s="20">
        <v>1311.02</v>
      </c>
    </row>
    <row r="369" spans="1:5" ht="14.25" customHeight="1">
      <c r="A369" s="19">
        <v>41829</v>
      </c>
      <c r="B369" s="20">
        <v>2444.37</v>
      </c>
      <c r="C369" s="20">
        <v>5141.04</v>
      </c>
      <c r="D369" s="20">
        <v>2062.4884999999999</v>
      </c>
      <c r="E369" s="20">
        <v>1294.8699999999999</v>
      </c>
    </row>
    <row r="370" spans="1:5" ht="14.25" customHeight="1">
      <c r="A370" s="19">
        <v>41830</v>
      </c>
      <c r="B370" s="20">
        <v>2440.66</v>
      </c>
      <c r="C370" s="20">
        <v>5139.71</v>
      </c>
      <c r="D370" s="20">
        <v>2033.1291000000001</v>
      </c>
      <c r="E370" s="20">
        <v>1295.8699999999999</v>
      </c>
    </row>
    <row r="371" spans="1:5" ht="14.25" customHeight="1">
      <c r="A371" s="19">
        <v>41831</v>
      </c>
      <c r="B371" s="20">
        <v>2454.79</v>
      </c>
      <c r="C371" s="20">
        <v>5171.88</v>
      </c>
      <c r="D371" s="20">
        <v>2016.0785000000001</v>
      </c>
      <c r="E371" s="20">
        <v>1307.56</v>
      </c>
    </row>
    <row r="372" spans="1:5" ht="14.25" customHeight="1">
      <c r="A372" s="19">
        <v>41834</v>
      </c>
      <c r="B372" s="20">
        <v>2483.4299999999998</v>
      </c>
      <c r="C372" s="20">
        <v>5233.8</v>
      </c>
      <c r="D372" s="20">
        <v>2021.0848000000001</v>
      </c>
      <c r="E372" s="20">
        <v>1326.33</v>
      </c>
    </row>
    <row r="373" spans="1:5" ht="14.25" customHeight="1">
      <c r="A373" s="19">
        <v>41835</v>
      </c>
      <c r="B373" s="20">
        <v>2487.38</v>
      </c>
      <c r="C373" s="20">
        <v>5200.22</v>
      </c>
      <c r="D373" s="20">
        <v>1979.4590000000001</v>
      </c>
      <c r="E373" s="20">
        <v>1328.93</v>
      </c>
    </row>
    <row r="374" spans="1:5" ht="14.25" customHeight="1">
      <c r="A374" s="19">
        <v>41836</v>
      </c>
      <c r="B374" s="20">
        <v>2483.52</v>
      </c>
      <c r="C374" s="20">
        <v>5130.41</v>
      </c>
      <c r="D374" s="20">
        <v>1939.1603</v>
      </c>
      <c r="E374" s="20">
        <v>1330.29</v>
      </c>
    </row>
    <row r="375" spans="1:5" ht="14.25" customHeight="1">
      <c r="A375" s="19">
        <v>41837</v>
      </c>
      <c r="B375" s="20">
        <v>2470.5700000000002</v>
      </c>
      <c r="C375" s="20">
        <v>5112.1899999999996</v>
      </c>
      <c r="D375" s="20">
        <v>1919.4084</v>
      </c>
      <c r="E375" s="20">
        <v>1321.99</v>
      </c>
    </row>
    <row r="376" spans="1:5" ht="14.25" customHeight="1">
      <c r="A376" s="19">
        <v>41838</v>
      </c>
      <c r="B376" s="20">
        <v>2482.89</v>
      </c>
      <c r="C376" s="20">
        <v>5115.68</v>
      </c>
      <c r="D376" s="20">
        <v>1916.7385999999999</v>
      </c>
      <c r="E376" s="20">
        <v>1330.86</v>
      </c>
    </row>
    <row r="377" spans="1:5" ht="14.25" customHeight="1">
      <c r="A377" s="19">
        <v>41841</v>
      </c>
      <c r="B377" s="20">
        <v>2485.36</v>
      </c>
      <c r="C377" s="20">
        <v>5102.71</v>
      </c>
      <c r="D377" s="20">
        <v>1923.3412000000001</v>
      </c>
      <c r="E377" s="20">
        <v>1332.78</v>
      </c>
    </row>
    <row r="378" spans="1:5" ht="14.25" customHeight="1">
      <c r="A378" s="19">
        <v>41842</v>
      </c>
      <c r="B378" s="20">
        <v>2515.91</v>
      </c>
      <c r="C378" s="20">
        <v>5174.17</v>
      </c>
      <c r="D378" s="20">
        <v>1956.3154999999999</v>
      </c>
      <c r="E378" s="20">
        <v>1348.38</v>
      </c>
    </row>
    <row r="379" spans="1:5" ht="14.25" customHeight="1">
      <c r="A379" s="19">
        <v>41843</v>
      </c>
      <c r="B379" s="20">
        <v>2521.92</v>
      </c>
      <c r="C379" s="20">
        <v>5102.09</v>
      </c>
      <c r="D379" s="20">
        <v>1900.8150000000001</v>
      </c>
      <c r="E379" s="20">
        <v>1348.51</v>
      </c>
    </row>
    <row r="380" spans="1:5" ht="14.25" customHeight="1">
      <c r="A380" s="19">
        <v>41844</v>
      </c>
      <c r="B380" s="20">
        <v>2567.15</v>
      </c>
      <c r="C380" s="20">
        <v>5062.8599999999997</v>
      </c>
      <c r="D380" s="20">
        <v>1864.3099</v>
      </c>
      <c r="E380" s="20">
        <v>1374.57</v>
      </c>
    </row>
    <row r="381" spans="1:5" ht="14.25" customHeight="1">
      <c r="A381" s="19">
        <v>41845</v>
      </c>
      <c r="B381" s="20">
        <v>2594.92</v>
      </c>
      <c r="C381" s="20">
        <v>5104.97</v>
      </c>
      <c r="D381" s="20">
        <v>1888.8217</v>
      </c>
      <c r="E381" s="20">
        <v>1386.9</v>
      </c>
    </row>
    <row r="382" spans="1:5" ht="14.25" customHeight="1">
      <c r="A382" s="19">
        <v>41848</v>
      </c>
      <c r="B382" s="20">
        <v>2668.09</v>
      </c>
      <c r="C382" s="20">
        <v>5193.08</v>
      </c>
      <c r="D382" s="20">
        <v>1924.9568999999999</v>
      </c>
      <c r="E382" s="20">
        <v>1412.58</v>
      </c>
    </row>
    <row r="383" spans="1:5" ht="14.25" customHeight="1">
      <c r="A383" s="19">
        <v>41849</v>
      </c>
      <c r="B383" s="20">
        <v>2677.18</v>
      </c>
      <c r="C383" s="20">
        <v>5258.07</v>
      </c>
      <c r="D383" s="20">
        <v>1953.0773999999999</v>
      </c>
      <c r="E383" s="20">
        <v>1421.4</v>
      </c>
    </row>
    <row r="384" spans="1:5" ht="14.25" customHeight="1">
      <c r="A384" s="19">
        <v>41850</v>
      </c>
      <c r="B384" s="20">
        <v>2668.48</v>
      </c>
      <c r="C384" s="20">
        <v>5302.1</v>
      </c>
      <c r="D384" s="20">
        <v>1974.8842</v>
      </c>
      <c r="E384" s="20">
        <v>1413.59</v>
      </c>
    </row>
    <row r="385" spans="1:5" ht="14.25" customHeight="1">
      <c r="A385" s="19">
        <v>41851</v>
      </c>
      <c r="B385" s="20">
        <v>2701.33</v>
      </c>
      <c r="C385" s="20">
        <v>5330.29</v>
      </c>
      <c r="D385" s="20">
        <v>1973.7073</v>
      </c>
      <c r="E385" s="20">
        <v>1427.76</v>
      </c>
    </row>
    <row r="386" spans="1:5" ht="14.25" customHeight="1">
      <c r="A386" s="19">
        <v>41852</v>
      </c>
      <c r="B386" s="20">
        <v>2677.44</v>
      </c>
      <c r="C386" s="20">
        <v>5268.34</v>
      </c>
      <c r="D386" s="20">
        <v>1944.7996000000001</v>
      </c>
      <c r="E386" s="20">
        <v>1416.16</v>
      </c>
    </row>
    <row r="387" spans="1:5" ht="14.25" customHeight="1">
      <c r="A387" s="19">
        <v>41855</v>
      </c>
      <c r="B387" s="20">
        <v>2730.56</v>
      </c>
      <c r="C387" s="20">
        <v>5336.83</v>
      </c>
      <c r="D387" s="20">
        <v>1944.3049000000001</v>
      </c>
      <c r="E387" s="20">
        <v>1440.43</v>
      </c>
    </row>
    <row r="388" spans="1:5" ht="14.25" customHeight="1">
      <c r="A388" s="19">
        <v>41856</v>
      </c>
      <c r="B388" s="20">
        <v>2723.54</v>
      </c>
      <c r="C388" s="20">
        <v>5387.33</v>
      </c>
      <c r="D388" s="20">
        <v>1980.3017</v>
      </c>
      <c r="E388" s="20">
        <v>1442.55</v>
      </c>
    </row>
    <row r="389" spans="1:5" ht="14.25" customHeight="1">
      <c r="A389" s="19">
        <v>41857</v>
      </c>
      <c r="B389" s="20">
        <v>2716.73</v>
      </c>
      <c r="C389" s="20">
        <v>5410.42</v>
      </c>
      <c r="D389" s="20">
        <v>1991.0545999999999</v>
      </c>
      <c r="E389" s="20">
        <v>1441.43</v>
      </c>
    </row>
    <row r="390" spans="1:5" ht="14.25" customHeight="1">
      <c r="A390" s="19">
        <v>41858</v>
      </c>
      <c r="B390" s="20">
        <v>2675.62</v>
      </c>
      <c r="C390" s="20">
        <v>5375.19</v>
      </c>
      <c r="D390" s="20">
        <v>1991.5026</v>
      </c>
      <c r="E390" s="20">
        <v>1423.52</v>
      </c>
    </row>
    <row r="391" spans="1:5" ht="14.25" customHeight="1">
      <c r="A391" s="19">
        <v>41859</v>
      </c>
      <c r="B391" s="20">
        <v>2680.87</v>
      </c>
      <c r="C391" s="20">
        <v>5425.05</v>
      </c>
      <c r="D391" s="20">
        <v>2015.3938000000001</v>
      </c>
      <c r="E391" s="20">
        <v>1425.84</v>
      </c>
    </row>
    <row r="392" spans="1:5" ht="14.25" customHeight="1">
      <c r="A392" s="19">
        <v>41862</v>
      </c>
      <c r="B392" s="20">
        <v>2720.22</v>
      </c>
      <c r="C392" s="20">
        <v>5507.87</v>
      </c>
      <c r="D392" s="20">
        <v>2043.2813000000001</v>
      </c>
      <c r="E392" s="20">
        <v>1447.39</v>
      </c>
    </row>
    <row r="393" spans="1:5" ht="14.25" customHeight="1">
      <c r="A393" s="19">
        <v>41863</v>
      </c>
      <c r="B393" s="20">
        <v>2710.72</v>
      </c>
      <c r="C393" s="20">
        <v>5546.06</v>
      </c>
      <c r="D393" s="20">
        <v>2036.1839</v>
      </c>
      <c r="E393" s="20">
        <v>1445.91</v>
      </c>
    </row>
    <row r="394" spans="1:5" ht="14.25" customHeight="1">
      <c r="A394" s="19">
        <v>41864</v>
      </c>
      <c r="B394" s="20">
        <v>2712.96</v>
      </c>
      <c r="C394" s="20">
        <v>5544.7</v>
      </c>
      <c r="D394" s="20">
        <v>2011.4545000000001</v>
      </c>
      <c r="E394" s="20">
        <v>1449.99</v>
      </c>
    </row>
    <row r="395" spans="1:5" ht="14.25" customHeight="1">
      <c r="A395" s="19">
        <v>41865</v>
      </c>
      <c r="B395" s="20">
        <v>2686.55</v>
      </c>
      <c r="C395" s="20">
        <v>5526.08</v>
      </c>
      <c r="D395" s="20">
        <v>2001.511</v>
      </c>
      <c r="E395" s="20">
        <v>1435.69</v>
      </c>
    </row>
    <row r="396" spans="1:5" ht="14.25" customHeight="1">
      <c r="A396" s="19">
        <v>41866</v>
      </c>
      <c r="B396" s="20">
        <v>2715.69</v>
      </c>
      <c r="C396" s="20">
        <v>5585.25</v>
      </c>
      <c r="D396" s="20">
        <v>2013.867</v>
      </c>
      <c r="E396" s="20">
        <v>1446.35</v>
      </c>
    </row>
    <row r="397" spans="1:5" ht="14.25" customHeight="1">
      <c r="A397" s="19">
        <v>41869</v>
      </c>
      <c r="B397" s="20">
        <v>2731.71</v>
      </c>
      <c r="C397" s="20">
        <v>5678.84</v>
      </c>
      <c r="D397" s="20">
        <v>2069.498</v>
      </c>
      <c r="E397" s="20">
        <v>1458.56</v>
      </c>
    </row>
    <row r="398" spans="1:5" ht="14.25" customHeight="1">
      <c r="A398" s="19">
        <v>41870</v>
      </c>
      <c r="B398" s="20">
        <v>2732.1</v>
      </c>
      <c r="C398" s="20">
        <v>5703.98</v>
      </c>
      <c r="D398" s="20">
        <v>2083.5922999999998</v>
      </c>
      <c r="E398" s="20">
        <v>1456.64</v>
      </c>
    </row>
    <row r="399" spans="1:5" ht="14.25" customHeight="1">
      <c r="A399" s="19">
        <v>41871</v>
      </c>
      <c r="B399" s="20">
        <v>2722.61</v>
      </c>
      <c r="C399" s="20">
        <v>5691.67</v>
      </c>
      <c r="D399" s="20">
        <v>2072.9279999999999</v>
      </c>
      <c r="E399" s="20">
        <v>1453.66</v>
      </c>
    </row>
    <row r="400" spans="1:5" ht="14.25" customHeight="1">
      <c r="A400" s="19">
        <v>41872</v>
      </c>
      <c r="B400" s="20">
        <v>2708.97</v>
      </c>
      <c r="C400" s="20">
        <v>5708.52</v>
      </c>
      <c r="D400" s="20">
        <v>2101.35</v>
      </c>
      <c r="E400" s="20">
        <v>1449.75</v>
      </c>
    </row>
    <row r="401" spans="1:5" ht="14.25" customHeight="1">
      <c r="A401" s="19">
        <v>41873</v>
      </c>
      <c r="B401" s="20">
        <v>2721.79</v>
      </c>
      <c r="C401" s="20">
        <v>5757.58</v>
      </c>
      <c r="D401" s="20">
        <v>2126.7157000000002</v>
      </c>
      <c r="E401" s="20">
        <v>1458.5</v>
      </c>
    </row>
    <row r="402" spans="1:5" ht="14.25" customHeight="1">
      <c r="A402" s="19">
        <v>41876</v>
      </c>
      <c r="B402" s="20">
        <v>2695.9</v>
      </c>
      <c r="C402" s="20">
        <v>5716.63</v>
      </c>
      <c r="D402" s="20">
        <v>2105.5455999999999</v>
      </c>
      <c r="E402" s="20">
        <v>1447.5</v>
      </c>
    </row>
    <row r="403" spans="1:5" ht="14.25" customHeight="1">
      <c r="A403" s="19">
        <v>41877</v>
      </c>
      <c r="B403" s="20">
        <v>2674.34</v>
      </c>
      <c r="C403" s="20">
        <v>5603.83</v>
      </c>
      <c r="D403" s="20">
        <v>2054.4681</v>
      </c>
      <c r="E403" s="20">
        <v>1426.95</v>
      </c>
    </row>
    <row r="404" spans="1:5" ht="14.25" customHeight="1">
      <c r="A404" s="19">
        <v>41878</v>
      </c>
      <c r="B404" s="20">
        <v>2678.45</v>
      </c>
      <c r="C404" s="20">
        <v>5634.8</v>
      </c>
      <c r="D404" s="20">
        <v>2055.9234000000001</v>
      </c>
      <c r="E404" s="20">
        <v>1430.62</v>
      </c>
    </row>
    <row r="405" spans="1:5" ht="14.25" customHeight="1">
      <c r="A405" s="19">
        <v>41879</v>
      </c>
      <c r="B405" s="20">
        <v>2659.67</v>
      </c>
      <c r="C405" s="20">
        <v>5585.95</v>
      </c>
      <c r="D405" s="20">
        <v>2025.5848000000001</v>
      </c>
      <c r="E405" s="20">
        <v>1420.04</v>
      </c>
    </row>
    <row r="406" spans="1:5" ht="14.25" customHeight="1">
      <c r="A406" s="19">
        <v>41880</v>
      </c>
      <c r="B406" s="20">
        <v>2690.75</v>
      </c>
      <c r="C406" s="20">
        <v>5650.28</v>
      </c>
      <c r="D406" s="20">
        <v>2058.3279000000002</v>
      </c>
      <c r="E406" s="20">
        <v>1435.46</v>
      </c>
    </row>
    <row r="407" spans="1:5" ht="14.25" customHeight="1">
      <c r="A407" s="19">
        <v>41883</v>
      </c>
      <c r="B407" s="20">
        <v>2710.35</v>
      </c>
      <c r="C407" s="20">
        <v>5756.06</v>
      </c>
      <c r="D407" s="20">
        <v>2092.6066999999998</v>
      </c>
      <c r="E407" s="20">
        <v>1453.97</v>
      </c>
    </row>
    <row r="408" spans="1:5" ht="14.25" customHeight="1">
      <c r="A408" s="19">
        <v>41884</v>
      </c>
      <c r="B408" s="20">
        <v>2746.18</v>
      </c>
      <c r="C408" s="20">
        <v>5841.4</v>
      </c>
      <c r="D408" s="20">
        <v>2105.0547999999999</v>
      </c>
      <c r="E408" s="20">
        <v>1475.05</v>
      </c>
    </row>
    <row r="409" spans="1:5" ht="14.25" customHeight="1">
      <c r="A409" s="19">
        <v>41885</v>
      </c>
      <c r="B409" s="20">
        <v>2771.93</v>
      </c>
      <c r="C409" s="20">
        <v>5887.33</v>
      </c>
      <c r="D409" s="20">
        <v>2121.9762000000001</v>
      </c>
      <c r="E409" s="20">
        <v>1483.4</v>
      </c>
    </row>
    <row r="410" spans="1:5" ht="14.25" customHeight="1">
      <c r="A410" s="19">
        <v>41886</v>
      </c>
      <c r="B410" s="20">
        <v>2791.94</v>
      </c>
      <c r="C410" s="20">
        <v>5945.23</v>
      </c>
      <c r="D410" s="20">
        <v>2148.1536999999998</v>
      </c>
      <c r="E410" s="20">
        <v>1498.1</v>
      </c>
    </row>
    <row r="411" spans="1:5" ht="14.25" customHeight="1">
      <c r="A411" s="19">
        <v>41887</v>
      </c>
      <c r="B411" s="20">
        <v>2818.45</v>
      </c>
      <c r="C411" s="20">
        <v>5964.56</v>
      </c>
      <c r="D411" s="20">
        <v>2142.1875</v>
      </c>
      <c r="E411" s="20">
        <v>1513.33</v>
      </c>
    </row>
    <row r="412" spans="1:5" ht="14.25" customHeight="1">
      <c r="A412" s="19">
        <v>41891</v>
      </c>
      <c r="B412" s="20">
        <v>2813.81</v>
      </c>
      <c r="C412" s="20">
        <v>6001.08</v>
      </c>
      <c r="D412" s="20">
        <v>2138.2592</v>
      </c>
      <c r="E412" s="20">
        <v>1517.44</v>
      </c>
    </row>
    <row r="413" spans="1:5" ht="14.25" customHeight="1">
      <c r="A413" s="19">
        <v>41892</v>
      </c>
      <c r="B413" s="20">
        <v>2799.09</v>
      </c>
      <c r="C413" s="20">
        <v>6042.33</v>
      </c>
      <c r="D413" s="20">
        <v>2156.9083999999998</v>
      </c>
      <c r="E413" s="20">
        <v>1515.22</v>
      </c>
    </row>
    <row r="414" spans="1:5" ht="14.25" customHeight="1">
      <c r="A414" s="19">
        <v>41893</v>
      </c>
      <c r="B414" s="20">
        <v>2788.75</v>
      </c>
      <c r="C414" s="20">
        <v>6034.67</v>
      </c>
      <c r="D414" s="20">
        <v>2167.2600000000002</v>
      </c>
      <c r="E414" s="20">
        <v>1509.35</v>
      </c>
    </row>
    <row r="415" spans="1:5" ht="14.25" customHeight="1">
      <c r="A415" s="19">
        <v>41894</v>
      </c>
      <c r="B415" s="20">
        <v>2806.5</v>
      </c>
      <c r="C415" s="20">
        <v>6109.81</v>
      </c>
      <c r="D415" s="20">
        <v>2182.3067999999998</v>
      </c>
      <c r="E415" s="20">
        <v>1520.63</v>
      </c>
    </row>
    <row r="416" spans="1:5" ht="14.25" customHeight="1">
      <c r="A416" s="19">
        <v>41897</v>
      </c>
      <c r="B416" s="20">
        <v>2805.16</v>
      </c>
      <c r="C416" s="20">
        <v>6172.45</v>
      </c>
      <c r="D416" s="20">
        <v>2187.7276000000002</v>
      </c>
      <c r="E416" s="20">
        <v>1528.63</v>
      </c>
    </row>
    <row r="417" spans="1:5" ht="14.25" customHeight="1">
      <c r="A417" s="19">
        <v>41898</v>
      </c>
      <c r="B417" s="20">
        <v>2749.42</v>
      </c>
      <c r="C417" s="20">
        <v>5959.55</v>
      </c>
      <c r="D417" s="20">
        <v>2121.2408999999998</v>
      </c>
      <c r="E417" s="20">
        <v>1490.25</v>
      </c>
    </row>
    <row r="418" spans="1:5" ht="14.25" customHeight="1">
      <c r="A418" s="19">
        <v>41899</v>
      </c>
      <c r="B418" s="20">
        <v>2763.88</v>
      </c>
      <c r="C418" s="20">
        <v>6001.49</v>
      </c>
      <c r="D418" s="20">
        <v>2130.8564999999999</v>
      </c>
      <c r="E418" s="20">
        <v>1503.17</v>
      </c>
    </row>
    <row r="419" spans="1:5" ht="14.25" customHeight="1">
      <c r="A419" s="19">
        <v>41900</v>
      </c>
      <c r="B419" s="20">
        <v>2772.33</v>
      </c>
      <c r="C419" s="20">
        <v>6049.15</v>
      </c>
      <c r="D419" s="20">
        <v>2150.6291999999999</v>
      </c>
      <c r="E419" s="20">
        <v>1509.44</v>
      </c>
    </row>
    <row r="420" spans="1:5" ht="14.25" customHeight="1">
      <c r="A420" s="19">
        <v>41901</v>
      </c>
      <c r="B420" s="20">
        <v>2791.7</v>
      </c>
      <c r="C420" s="20">
        <v>6118.33</v>
      </c>
      <c r="D420" s="20">
        <v>2163.1433999999999</v>
      </c>
      <c r="E420" s="20">
        <v>1521.04</v>
      </c>
    </row>
    <row r="421" spans="1:5" ht="14.25" customHeight="1">
      <c r="A421" s="19">
        <v>41904</v>
      </c>
      <c r="B421" s="20">
        <v>2738.42</v>
      </c>
      <c r="C421" s="20">
        <v>6066.83</v>
      </c>
      <c r="D421" s="20">
        <v>2149.0324000000001</v>
      </c>
      <c r="E421" s="20">
        <v>1501.34</v>
      </c>
    </row>
    <row r="422" spans="1:5" ht="14.25" customHeight="1">
      <c r="A422" s="19">
        <v>41905</v>
      </c>
      <c r="B422" s="20">
        <v>2762.06</v>
      </c>
      <c r="C422" s="20">
        <v>6154.94</v>
      </c>
      <c r="D422" s="20">
        <v>2174.7426</v>
      </c>
      <c r="E422" s="20">
        <v>1517.17</v>
      </c>
    </row>
    <row r="423" spans="1:5" ht="14.25" customHeight="1">
      <c r="A423" s="19">
        <v>41906</v>
      </c>
      <c r="B423" s="20">
        <v>2811.13</v>
      </c>
      <c r="C423" s="20">
        <v>6237.31</v>
      </c>
      <c r="D423" s="20">
        <v>2198.6342</v>
      </c>
      <c r="E423" s="20">
        <v>1535.66</v>
      </c>
    </row>
    <row r="424" spans="1:5" ht="14.25" customHeight="1">
      <c r="A424" s="19">
        <v>41907</v>
      </c>
      <c r="B424" s="20">
        <v>2805.49</v>
      </c>
      <c r="C424" s="20">
        <v>6243.28</v>
      </c>
      <c r="D424" s="20">
        <v>2187.4787999999999</v>
      </c>
      <c r="E424" s="20">
        <v>1533.78</v>
      </c>
    </row>
    <row r="425" spans="1:5" ht="14.25" customHeight="1">
      <c r="A425" s="19">
        <v>41908</v>
      </c>
      <c r="B425" s="20">
        <v>2805.76</v>
      </c>
      <c r="C425" s="20">
        <v>6269.98</v>
      </c>
      <c r="D425" s="20">
        <v>2198.9333999999999</v>
      </c>
      <c r="E425" s="20">
        <v>1536.3</v>
      </c>
    </row>
    <row r="426" spans="1:5" ht="14.25" customHeight="1">
      <c r="A426" s="19">
        <v>41911</v>
      </c>
      <c r="B426" s="20">
        <v>2818</v>
      </c>
      <c r="C426" s="20">
        <v>6337.36</v>
      </c>
      <c r="D426" s="20">
        <v>2223.9677999999999</v>
      </c>
      <c r="E426" s="20">
        <v>1547.21</v>
      </c>
    </row>
    <row r="427" spans="1:5" ht="14.25" customHeight="1">
      <c r="A427" s="19">
        <v>41912</v>
      </c>
      <c r="B427" s="20">
        <v>2821.67</v>
      </c>
      <c r="C427" s="20">
        <v>6386.46</v>
      </c>
      <c r="D427" s="20">
        <v>2245.7851999999998</v>
      </c>
      <c r="E427" s="20">
        <v>1552.2</v>
      </c>
    </row>
    <row r="428" spans="1:5" ht="14.25" customHeight="1">
      <c r="A428" s="19">
        <v>41920</v>
      </c>
      <c r="B428" s="20">
        <v>2853.21</v>
      </c>
      <c r="C428" s="20">
        <v>6478.02</v>
      </c>
      <c r="D428" s="20">
        <v>2277.6033000000002</v>
      </c>
      <c r="E428" s="20">
        <v>1573.31</v>
      </c>
    </row>
    <row r="429" spans="1:5" ht="14.25" customHeight="1">
      <c r="A429" s="19">
        <v>41921</v>
      </c>
      <c r="B429" s="20">
        <v>2857.32</v>
      </c>
      <c r="C429" s="20">
        <v>6502.3</v>
      </c>
      <c r="D429" s="20">
        <v>2279.9639999999999</v>
      </c>
      <c r="E429" s="20">
        <v>1574.17</v>
      </c>
    </row>
    <row r="430" spans="1:5" ht="14.25" customHeight="1">
      <c r="A430" s="19">
        <v>41922</v>
      </c>
      <c r="B430" s="20">
        <v>2839.9</v>
      </c>
      <c r="C430" s="20">
        <v>6480.15</v>
      </c>
      <c r="D430" s="20">
        <v>2268.2723000000001</v>
      </c>
      <c r="E430" s="20">
        <v>1570.83</v>
      </c>
    </row>
    <row r="431" spans="1:5" ht="14.25" customHeight="1">
      <c r="A431" s="19">
        <v>41925</v>
      </c>
      <c r="B431" s="20">
        <v>2826.26</v>
      </c>
      <c r="C431" s="20">
        <v>6479.82</v>
      </c>
      <c r="D431" s="20">
        <v>2271.8836000000001</v>
      </c>
      <c r="E431" s="20">
        <v>1571.97</v>
      </c>
    </row>
    <row r="432" spans="1:5" ht="14.25" customHeight="1">
      <c r="A432" s="19">
        <v>41926</v>
      </c>
      <c r="B432" s="20">
        <v>2816.61</v>
      </c>
      <c r="C432" s="20">
        <v>6466.64</v>
      </c>
      <c r="D432" s="20">
        <v>2261.1176</v>
      </c>
      <c r="E432" s="20">
        <v>1567.09</v>
      </c>
    </row>
    <row r="433" spans="1:5" ht="14.25" customHeight="1">
      <c r="A433" s="19">
        <v>41927</v>
      </c>
      <c r="B433" s="20">
        <v>2836.54</v>
      </c>
      <c r="C433" s="20">
        <v>6486.23</v>
      </c>
      <c r="D433" s="20">
        <v>2270.3935999999999</v>
      </c>
      <c r="E433" s="20">
        <v>1573.91</v>
      </c>
    </row>
    <row r="434" spans="1:5" ht="14.25" customHeight="1">
      <c r="A434" s="19">
        <v>41928</v>
      </c>
      <c r="B434" s="20">
        <v>2814.12</v>
      </c>
      <c r="C434" s="20">
        <v>6394.5</v>
      </c>
      <c r="D434" s="20">
        <v>2239.6840999999999</v>
      </c>
      <c r="E434" s="20">
        <v>1556.1</v>
      </c>
    </row>
    <row r="435" spans="1:5" ht="14.25" customHeight="1">
      <c r="A435" s="19">
        <v>41929</v>
      </c>
      <c r="B435" s="20">
        <v>2811.05</v>
      </c>
      <c r="C435" s="20">
        <v>6315.29</v>
      </c>
      <c r="D435" s="20">
        <v>2218.9142000000002</v>
      </c>
      <c r="E435" s="20">
        <v>1546.3</v>
      </c>
    </row>
    <row r="436" spans="1:5" ht="14.25" customHeight="1">
      <c r="A436" s="19">
        <v>41932</v>
      </c>
      <c r="B436" s="20">
        <v>2825.99</v>
      </c>
      <c r="C436" s="20">
        <v>6415.2</v>
      </c>
      <c r="D436" s="20">
        <v>2254.0999000000002</v>
      </c>
      <c r="E436" s="20">
        <v>1565.81</v>
      </c>
    </row>
    <row r="437" spans="1:5" ht="14.25" customHeight="1">
      <c r="A437" s="19">
        <v>41933</v>
      </c>
      <c r="B437" s="20">
        <v>2801.45</v>
      </c>
      <c r="C437" s="20">
        <v>6361.5</v>
      </c>
      <c r="D437" s="20">
        <v>2232.0373</v>
      </c>
      <c r="E437" s="20">
        <v>1551.68</v>
      </c>
    </row>
    <row r="438" spans="1:5" ht="14.25" customHeight="1">
      <c r="A438" s="19">
        <v>41934</v>
      </c>
      <c r="B438" s="20">
        <v>2784.47</v>
      </c>
      <c r="C438" s="20">
        <v>6282.81</v>
      </c>
      <c r="D438" s="20">
        <v>2215.8941</v>
      </c>
      <c r="E438" s="20">
        <v>1537.49</v>
      </c>
    </row>
    <row r="439" spans="1:5" ht="14.25" customHeight="1">
      <c r="A439" s="19">
        <v>41935</v>
      </c>
      <c r="B439" s="20">
        <v>2758.33</v>
      </c>
      <c r="C439" s="20">
        <v>6181.67</v>
      </c>
      <c r="D439" s="20">
        <v>2183.4241999999999</v>
      </c>
      <c r="E439" s="20">
        <v>1518.19</v>
      </c>
    </row>
    <row r="440" spans="1:5" ht="14.25" customHeight="1">
      <c r="A440" s="19">
        <v>41936</v>
      </c>
      <c r="B440" s="20">
        <v>2752.36</v>
      </c>
      <c r="C440" s="20">
        <v>6193.6</v>
      </c>
      <c r="D440" s="20">
        <v>2172.7748000000001</v>
      </c>
      <c r="E440" s="20">
        <v>1520.52</v>
      </c>
    </row>
    <row r="441" spans="1:5" ht="14.25" customHeight="1">
      <c r="A441" s="19">
        <v>41939</v>
      </c>
      <c r="B441" s="20">
        <v>2727.18</v>
      </c>
      <c r="C441" s="20">
        <v>6261.26</v>
      </c>
      <c r="D441" s="20">
        <v>2188.7757000000001</v>
      </c>
      <c r="E441" s="20">
        <v>1514.47</v>
      </c>
    </row>
    <row r="442" spans="1:5" ht="14.25" customHeight="1">
      <c r="A442" s="19">
        <v>41940</v>
      </c>
      <c r="B442" s="20">
        <v>2782.23</v>
      </c>
      <c r="C442" s="20">
        <v>6424.74</v>
      </c>
      <c r="D442" s="20">
        <v>2240.5684999999999</v>
      </c>
      <c r="E442" s="20">
        <v>1552.63</v>
      </c>
    </row>
    <row r="443" spans="1:5" ht="14.25" customHeight="1">
      <c r="A443" s="19">
        <v>41941</v>
      </c>
      <c r="B443" s="20">
        <v>2822.22</v>
      </c>
      <c r="C443" s="20">
        <v>6511.28</v>
      </c>
      <c r="D443" s="20">
        <v>2251.1514000000002</v>
      </c>
      <c r="E443" s="20">
        <v>1574.65</v>
      </c>
    </row>
    <row r="444" spans="1:5" ht="14.25" customHeight="1">
      <c r="A444" s="19">
        <v>41942</v>
      </c>
      <c r="B444" s="20">
        <v>2842.41</v>
      </c>
      <c r="C444" s="20">
        <v>6505.95</v>
      </c>
      <c r="D444" s="20">
        <v>2233.6280999999999</v>
      </c>
      <c r="E444" s="20">
        <v>1577.85</v>
      </c>
    </row>
    <row r="445" spans="1:5" ht="14.25" customHeight="1">
      <c r="A445" s="19">
        <v>41943</v>
      </c>
      <c r="B445" s="20">
        <v>2887.77</v>
      </c>
      <c r="C445" s="20">
        <v>6471.58</v>
      </c>
      <c r="D445" s="20">
        <v>2211.7874000000002</v>
      </c>
      <c r="E445" s="20">
        <v>1593.81</v>
      </c>
    </row>
    <row r="446" spans="1:5" ht="14.25" customHeight="1">
      <c r="A446" s="19">
        <v>41946</v>
      </c>
      <c r="B446" s="20">
        <v>2892.63</v>
      </c>
      <c r="C446" s="20">
        <v>6541.82</v>
      </c>
      <c r="D446" s="20">
        <v>2237.0293000000001</v>
      </c>
      <c r="E446" s="20">
        <v>1606.4</v>
      </c>
    </row>
    <row r="447" spans="1:5" ht="14.25" customHeight="1">
      <c r="A447" s="19">
        <v>41947</v>
      </c>
      <c r="B447" s="20">
        <v>2893.35</v>
      </c>
      <c r="C447" s="20">
        <v>6495.77</v>
      </c>
      <c r="D447" s="20">
        <v>2217.1768999999999</v>
      </c>
      <c r="E447" s="20">
        <v>1604.89</v>
      </c>
    </row>
    <row r="448" spans="1:5" ht="14.25" customHeight="1">
      <c r="A448" s="19">
        <v>41948</v>
      </c>
      <c r="B448" s="20">
        <v>2882.33</v>
      </c>
      <c r="C448" s="20">
        <v>6491</v>
      </c>
      <c r="D448" s="20">
        <v>2204.7168999999999</v>
      </c>
      <c r="E448" s="20">
        <v>1597.58</v>
      </c>
    </row>
    <row r="449" spans="1:5" ht="14.25" customHeight="1">
      <c r="A449" s="19">
        <v>41949</v>
      </c>
      <c r="B449" s="20">
        <v>2885.35</v>
      </c>
      <c r="C449" s="20">
        <v>6555.57</v>
      </c>
      <c r="D449" s="20">
        <v>2235.4431</v>
      </c>
      <c r="E449" s="20">
        <v>1600.94</v>
      </c>
    </row>
    <row r="450" spans="1:5" ht="14.25" customHeight="1">
      <c r="A450" s="19">
        <v>41950</v>
      </c>
      <c r="B450" s="20">
        <v>2880.84</v>
      </c>
      <c r="C450" s="20">
        <v>6491.97</v>
      </c>
      <c r="D450" s="20">
        <v>2218.3798999999999</v>
      </c>
      <c r="E450" s="20">
        <v>1589.11</v>
      </c>
    </row>
    <row r="451" spans="1:5" ht="14.25" customHeight="1">
      <c r="A451" s="19">
        <v>41953</v>
      </c>
      <c r="B451" s="20">
        <v>2954.04</v>
      </c>
      <c r="C451" s="20">
        <v>6511.19</v>
      </c>
      <c r="D451" s="20">
        <v>2207.8973000000001</v>
      </c>
      <c r="E451" s="20">
        <v>1627.54</v>
      </c>
    </row>
    <row r="452" spans="1:5" ht="14.25" customHeight="1">
      <c r="A452" s="19">
        <v>41954</v>
      </c>
      <c r="B452" s="20">
        <v>2945.84</v>
      </c>
      <c r="C452" s="20">
        <v>6278.11</v>
      </c>
      <c r="D452" s="20">
        <v>2128.9829</v>
      </c>
      <c r="E452" s="20">
        <v>1598.31</v>
      </c>
    </row>
    <row r="453" spans="1:5" ht="14.25" customHeight="1">
      <c r="A453" s="19">
        <v>41955</v>
      </c>
      <c r="B453" s="20">
        <v>2986.95</v>
      </c>
      <c r="C453" s="20">
        <v>6379.44</v>
      </c>
      <c r="D453" s="20">
        <v>2147.1716000000001</v>
      </c>
      <c r="E453" s="20">
        <v>1621.98</v>
      </c>
    </row>
    <row r="454" spans="1:5" ht="14.25" customHeight="1">
      <c r="A454" s="19">
        <v>41956</v>
      </c>
      <c r="B454" s="20">
        <v>2970.22</v>
      </c>
      <c r="C454" s="20">
        <v>6279.09</v>
      </c>
      <c r="D454" s="20">
        <v>2092.0252</v>
      </c>
      <c r="E454" s="20">
        <v>1611.44</v>
      </c>
    </row>
    <row r="455" spans="1:5" ht="14.25" customHeight="1">
      <c r="A455" s="19">
        <v>41957</v>
      </c>
      <c r="B455" s="20">
        <v>2971.76</v>
      </c>
      <c r="C455" s="20">
        <v>6264.14</v>
      </c>
      <c r="D455" s="20">
        <v>2091.9061999999999</v>
      </c>
      <c r="E455" s="20">
        <v>1609.57</v>
      </c>
    </row>
    <row r="456" spans="1:5" ht="14.25" customHeight="1">
      <c r="A456" s="19">
        <v>41960</v>
      </c>
      <c r="B456" s="20">
        <v>2955.66</v>
      </c>
      <c r="C456" s="20">
        <v>6359.4</v>
      </c>
      <c r="D456" s="20">
        <v>2139.2516000000001</v>
      </c>
      <c r="E456" s="20">
        <v>1617.66</v>
      </c>
    </row>
    <row r="457" spans="1:5" ht="14.25" customHeight="1">
      <c r="A457" s="19">
        <v>41961</v>
      </c>
      <c r="B457" s="20">
        <v>2926.08</v>
      </c>
      <c r="C457" s="20">
        <v>6399.73</v>
      </c>
      <c r="D457" s="20">
        <v>2150.4340999999999</v>
      </c>
      <c r="E457" s="20">
        <v>1608.93</v>
      </c>
    </row>
    <row r="458" spans="1:5" ht="14.25" customHeight="1">
      <c r="A458" s="19">
        <v>41962</v>
      </c>
      <c r="B458" s="20">
        <v>2921.25</v>
      </c>
      <c r="C458" s="20">
        <v>6456.06</v>
      </c>
      <c r="D458" s="20">
        <v>2173.0877</v>
      </c>
      <c r="E458" s="20">
        <v>1608.09</v>
      </c>
    </row>
    <row r="459" spans="1:5" ht="14.25" customHeight="1">
      <c r="A459" s="19">
        <v>41963</v>
      </c>
      <c r="B459" s="20">
        <v>2921.11</v>
      </c>
      <c r="C459" s="20">
        <v>6448.09</v>
      </c>
      <c r="D459" s="20">
        <v>2158.6586000000002</v>
      </c>
      <c r="E459" s="20">
        <v>1605.11</v>
      </c>
    </row>
    <row r="460" spans="1:5" ht="14.25" customHeight="1">
      <c r="A460" s="19">
        <v>41964</v>
      </c>
      <c r="B460" s="20">
        <v>2974.48</v>
      </c>
      <c r="C460" s="20">
        <v>6505.35</v>
      </c>
      <c r="D460" s="20">
        <v>2168.8326999999999</v>
      </c>
      <c r="E460" s="20">
        <v>1625.68</v>
      </c>
    </row>
    <row r="461" spans="1:5" ht="14.25" customHeight="1">
      <c r="A461" s="19">
        <v>41967</v>
      </c>
      <c r="B461" s="20">
        <v>3050.25</v>
      </c>
      <c r="C461" s="20">
        <v>6559.82</v>
      </c>
      <c r="D461" s="20">
        <v>2173.6918999999998</v>
      </c>
      <c r="E461" s="20">
        <v>1666.94</v>
      </c>
    </row>
    <row r="462" spans="1:5" ht="14.25" customHeight="1">
      <c r="A462" s="19">
        <v>41968</v>
      </c>
      <c r="B462" s="20">
        <v>3092.04</v>
      </c>
      <c r="C462" s="20">
        <v>6663.45</v>
      </c>
      <c r="D462" s="20">
        <v>2212.7285000000002</v>
      </c>
      <c r="E462" s="20">
        <v>1692.1</v>
      </c>
    </row>
    <row r="463" spans="1:5" ht="14.25" customHeight="1">
      <c r="A463" s="19">
        <v>41969</v>
      </c>
      <c r="B463" s="20">
        <v>3135.17</v>
      </c>
      <c r="C463" s="20">
        <v>6707.96</v>
      </c>
      <c r="D463" s="20">
        <v>2234.9344000000001</v>
      </c>
      <c r="E463" s="20">
        <v>1706.16</v>
      </c>
    </row>
    <row r="464" spans="1:5" ht="14.25" customHeight="1">
      <c r="A464" s="19">
        <v>41970</v>
      </c>
      <c r="B464" s="20">
        <v>3171.41</v>
      </c>
      <c r="C464" s="20">
        <v>6747</v>
      </c>
      <c r="D464" s="20">
        <v>2252.7968000000001</v>
      </c>
      <c r="E464" s="20">
        <v>1716.48</v>
      </c>
    </row>
    <row r="465" spans="1:5" ht="14.25" customHeight="1">
      <c r="A465" s="19">
        <v>41971</v>
      </c>
      <c r="B465" s="20">
        <v>3233.96</v>
      </c>
      <c r="C465" s="20">
        <v>6752.75</v>
      </c>
      <c r="D465" s="20">
        <v>2258.8579</v>
      </c>
      <c r="E465" s="20">
        <v>1753.53</v>
      </c>
    </row>
    <row r="466" spans="1:5" ht="14.25" customHeight="1">
      <c r="A466" s="19">
        <v>41974</v>
      </c>
      <c r="B466" s="20">
        <v>3246.62</v>
      </c>
      <c r="C466" s="20">
        <v>6663.48</v>
      </c>
      <c r="D466" s="20">
        <v>2245.6378</v>
      </c>
      <c r="E466" s="20">
        <v>1750.15</v>
      </c>
    </row>
    <row r="467" spans="1:5" ht="14.25" customHeight="1">
      <c r="A467" s="19">
        <v>41975</v>
      </c>
      <c r="B467" s="20">
        <v>3366.5</v>
      </c>
      <c r="C467" s="20">
        <v>6731.33</v>
      </c>
      <c r="D467" s="20">
        <v>2257.2132999999999</v>
      </c>
      <c r="E467" s="20">
        <v>1791.99</v>
      </c>
    </row>
    <row r="468" spans="1:5" ht="14.25" customHeight="1">
      <c r="A468" s="19">
        <v>41976</v>
      </c>
      <c r="B468" s="20">
        <v>3416.71</v>
      </c>
      <c r="C468" s="20">
        <v>6790.12</v>
      </c>
      <c r="D468" s="20">
        <v>2283.0252999999998</v>
      </c>
      <c r="E468" s="20">
        <v>1806.18</v>
      </c>
    </row>
    <row r="469" spans="1:5" ht="14.25" customHeight="1">
      <c r="A469" s="19">
        <v>41977</v>
      </c>
      <c r="B469" s="20">
        <v>3574.22</v>
      </c>
      <c r="C469" s="20">
        <v>6885.36</v>
      </c>
      <c r="D469" s="20">
        <v>2303.5259000000001</v>
      </c>
      <c r="E469" s="20">
        <v>1863.29</v>
      </c>
    </row>
    <row r="470" spans="1:5" ht="14.25" customHeight="1">
      <c r="A470" s="19">
        <v>41978</v>
      </c>
      <c r="B470" s="20">
        <v>3597.86</v>
      </c>
      <c r="C470" s="20">
        <v>6736.05</v>
      </c>
      <c r="D470" s="20">
        <v>2256.2408</v>
      </c>
      <c r="E470" s="20">
        <v>1837.19</v>
      </c>
    </row>
    <row r="471" spans="1:5" ht="14.25" customHeight="1">
      <c r="A471" s="19">
        <v>41981</v>
      </c>
      <c r="B471" s="20">
        <v>3745.23</v>
      </c>
      <c r="C471" s="20">
        <v>6731.28</v>
      </c>
      <c r="D471" s="20">
        <v>2211.7701999999999</v>
      </c>
      <c r="E471" s="20">
        <v>1894.31</v>
      </c>
    </row>
    <row r="472" spans="1:5" ht="14.25" customHeight="1">
      <c r="A472" s="19">
        <v>41982</v>
      </c>
      <c r="B472" s="20">
        <v>3577.17</v>
      </c>
      <c r="C472" s="20">
        <v>6422.58</v>
      </c>
      <c r="D472" s="20">
        <v>2112.7354999999998</v>
      </c>
      <c r="E472" s="20">
        <v>1807.77</v>
      </c>
    </row>
    <row r="473" spans="1:5" ht="14.25" customHeight="1">
      <c r="A473" s="19">
        <v>41983</v>
      </c>
      <c r="B473" s="20">
        <v>3709.16</v>
      </c>
      <c r="C473" s="20">
        <v>6636.74</v>
      </c>
      <c r="D473" s="20">
        <v>2191.4643000000001</v>
      </c>
      <c r="E473" s="20">
        <v>1886.24</v>
      </c>
    </row>
    <row r="474" spans="1:5" ht="14.25" customHeight="1">
      <c r="A474" s="19">
        <v>41984</v>
      </c>
      <c r="B474" s="20">
        <v>3664.79</v>
      </c>
      <c r="C474" s="20">
        <v>6737.33</v>
      </c>
      <c r="D474" s="20">
        <v>2210.8425000000002</v>
      </c>
      <c r="E474" s="20">
        <v>1904.38</v>
      </c>
    </row>
    <row r="475" spans="1:5" ht="14.25" customHeight="1">
      <c r="A475" s="19">
        <v>41985</v>
      </c>
      <c r="B475" s="20">
        <v>3676.55</v>
      </c>
      <c r="C475" s="20">
        <v>6822.68</v>
      </c>
      <c r="D475" s="20">
        <v>2267.6282999999999</v>
      </c>
      <c r="E475" s="20">
        <v>1903.47</v>
      </c>
    </row>
    <row r="476" spans="1:5" ht="14.25" customHeight="1">
      <c r="A476" s="19">
        <v>41988</v>
      </c>
      <c r="B476" s="20">
        <v>3704.35</v>
      </c>
      <c r="C476" s="20">
        <v>6940.42</v>
      </c>
      <c r="D476" s="20">
        <v>2324.4940999999999</v>
      </c>
      <c r="E476" s="20">
        <v>1910.38</v>
      </c>
    </row>
    <row r="477" spans="1:5" ht="14.25" customHeight="1">
      <c r="A477" s="19">
        <v>41989</v>
      </c>
      <c r="B477" s="20">
        <v>3803.57</v>
      </c>
      <c r="C477" s="20">
        <v>6916.56</v>
      </c>
      <c r="D477" s="20">
        <v>2318.7467000000001</v>
      </c>
      <c r="E477" s="20">
        <v>1930.89</v>
      </c>
    </row>
    <row r="478" spans="1:5" ht="14.25" customHeight="1">
      <c r="A478" s="19">
        <v>41990</v>
      </c>
      <c r="B478" s="20">
        <v>3869.43</v>
      </c>
      <c r="C478" s="20">
        <v>6828.86</v>
      </c>
      <c r="D478" s="20">
        <v>2320.3366000000001</v>
      </c>
      <c r="E478" s="20">
        <v>1948.04</v>
      </c>
    </row>
    <row r="479" spans="1:5" ht="14.25" customHeight="1">
      <c r="A479" s="19">
        <v>41991</v>
      </c>
      <c r="B479" s="20">
        <v>3852.54</v>
      </c>
      <c r="C479" s="20">
        <v>6818.19</v>
      </c>
      <c r="D479" s="20">
        <v>2309.0300999999999</v>
      </c>
      <c r="E479" s="20">
        <v>1942.51</v>
      </c>
    </row>
    <row r="480" spans="1:5" ht="14.25" customHeight="1">
      <c r="A480" s="19">
        <v>41992</v>
      </c>
      <c r="B480" s="20">
        <v>3895.41</v>
      </c>
      <c r="C480" s="20">
        <v>6710.99</v>
      </c>
      <c r="D480" s="20">
        <v>2261.3741</v>
      </c>
      <c r="E480" s="20">
        <v>1952.17</v>
      </c>
    </row>
    <row r="481" spans="1:5" ht="14.25" customHeight="1">
      <c r="A481" s="19">
        <v>41995</v>
      </c>
      <c r="B481" s="20">
        <v>3908.44</v>
      </c>
      <c r="C481" s="20">
        <v>6380.07</v>
      </c>
      <c r="D481" s="20">
        <v>2150.8395999999998</v>
      </c>
      <c r="E481" s="20">
        <v>1937.75</v>
      </c>
    </row>
    <row r="482" spans="1:5" ht="14.25" customHeight="1">
      <c r="A482" s="19">
        <v>41996</v>
      </c>
      <c r="B482" s="20">
        <v>3828.35</v>
      </c>
      <c r="C482" s="20">
        <v>6278.73</v>
      </c>
      <c r="D482" s="20">
        <v>2133.2397000000001</v>
      </c>
      <c r="E482" s="20">
        <v>1892.38</v>
      </c>
    </row>
    <row r="483" spans="1:5" ht="14.25" customHeight="1">
      <c r="A483" s="19">
        <v>41997</v>
      </c>
      <c r="B483" s="20">
        <v>3719.5</v>
      </c>
      <c r="C483" s="20">
        <v>6415.82</v>
      </c>
      <c r="D483" s="20">
        <v>2159.6918000000001</v>
      </c>
      <c r="E483" s="20">
        <v>1879.75</v>
      </c>
    </row>
    <row r="484" spans="1:5" ht="14.25" customHeight="1">
      <c r="A484" s="19">
        <v>41998</v>
      </c>
      <c r="B484" s="20">
        <v>3840.44</v>
      </c>
      <c r="C484" s="20">
        <v>6486.31</v>
      </c>
      <c r="D484" s="20">
        <v>2172.5781000000002</v>
      </c>
      <c r="E484" s="20">
        <v>1930.77</v>
      </c>
    </row>
    <row r="485" spans="1:5" ht="14.25" customHeight="1">
      <c r="A485" s="19">
        <v>41999</v>
      </c>
      <c r="B485" s="20">
        <v>3967.65</v>
      </c>
      <c r="C485" s="20">
        <v>6498.23</v>
      </c>
      <c r="D485" s="20">
        <v>2184.1188999999999</v>
      </c>
      <c r="E485" s="20">
        <v>1966.24</v>
      </c>
    </row>
    <row r="486" spans="1:5" ht="14.25" customHeight="1">
      <c r="A486" s="19">
        <v>42002</v>
      </c>
      <c r="B486" s="20">
        <v>3978.72</v>
      </c>
      <c r="C486" s="20">
        <v>6357.55</v>
      </c>
      <c r="D486" s="20">
        <v>2135.5830999999998</v>
      </c>
      <c r="E486" s="20">
        <v>1974.82</v>
      </c>
    </row>
    <row r="487" spans="1:5" ht="14.25" customHeight="1">
      <c r="A487" s="19">
        <v>42003</v>
      </c>
      <c r="B487" s="20">
        <v>3981.14</v>
      </c>
      <c r="C487" s="20">
        <v>6236.27</v>
      </c>
      <c r="D487" s="20">
        <v>2092.7851999999998</v>
      </c>
      <c r="E487" s="20">
        <v>1976.25</v>
      </c>
    </row>
    <row r="488" spans="1:5" ht="14.25" customHeight="1">
      <c r="A488" s="19">
        <v>42004</v>
      </c>
      <c r="B488" s="20">
        <v>4068.82</v>
      </c>
      <c r="C488" s="20">
        <v>6283.06</v>
      </c>
      <c r="D488" s="20">
        <v>2102.6556</v>
      </c>
      <c r="E488" s="20">
        <v>2017.71</v>
      </c>
    </row>
    <row r="489" spans="1:5" ht="14.25" customHeight="1">
      <c r="A489" s="19">
        <v>42009</v>
      </c>
      <c r="B489" s="20">
        <v>4192.99</v>
      </c>
      <c r="C489" s="20">
        <v>6306.27</v>
      </c>
      <c r="D489" s="20">
        <v>2066.4431</v>
      </c>
      <c r="E489" s="20">
        <v>2084.37</v>
      </c>
    </row>
    <row r="490" spans="1:5" ht="14.25" customHeight="1">
      <c r="A490" s="19">
        <v>42010</v>
      </c>
      <c r="B490" s="20">
        <v>4192.43</v>
      </c>
      <c r="C490" s="20">
        <v>6434.07</v>
      </c>
      <c r="D490" s="20">
        <v>2157.4195</v>
      </c>
      <c r="E490" s="20">
        <v>2086.46</v>
      </c>
    </row>
    <row r="491" spans="1:5" ht="14.25" customHeight="1">
      <c r="A491" s="19">
        <v>42011</v>
      </c>
      <c r="B491" s="20">
        <v>4195.58</v>
      </c>
      <c r="C491" s="20">
        <v>6428.21</v>
      </c>
      <c r="D491" s="20">
        <v>2141.2157999999999</v>
      </c>
      <c r="E491" s="20">
        <v>2080.0500000000002</v>
      </c>
    </row>
    <row r="492" spans="1:5" ht="14.25" customHeight="1">
      <c r="A492" s="19">
        <v>42012</v>
      </c>
      <c r="B492" s="20">
        <v>4098.25</v>
      </c>
      <c r="C492" s="20">
        <v>6425.44</v>
      </c>
      <c r="D492" s="20">
        <v>2173.944</v>
      </c>
      <c r="E492" s="20">
        <v>2038.51</v>
      </c>
    </row>
    <row r="493" spans="1:5" ht="14.25" customHeight="1">
      <c r="A493" s="19">
        <v>42013</v>
      </c>
      <c r="B493" s="20">
        <v>4084.72</v>
      </c>
      <c r="C493" s="20">
        <v>6387.81</v>
      </c>
      <c r="D493" s="20">
        <v>2204.4776000000002</v>
      </c>
      <c r="E493" s="20">
        <v>2028.75</v>
      </c>
    </row>
    <row r="494" spans="1:5" ht="14.25" customHeight="1">
      <c r="A494" s="19">
        <v>42016</v>
      </c>
      <c r="B494" s="20">
        <v>4046.55</v>
      </c>
      <c r="C494" s="20">
        <v>6319.3</v>
      </c>
      <c r="D494" s="20">
        <v>2242.8861000000002</v>
      </c>
      <c r="E494" s="20">
        <v>1997.31</v>
      </c>
    </row>
    <row r="495" spans="1:5" ht="14.25" customHeight="1">
      <c r="A495" s="19">
        <v>42017</v>
      </c>
      <c r="B495" s="20">
        <v>4047.08</v>
      </c>
      <c r="C495" s="20">
        <v>6428.58</v>
      </c>
      <c r="D495" s="20">
        <v>2258.9162000000001</v>
      </c>
      <c r="E495" s="20">
        <v>2014.93</v>
      </c>
    </row>
    <row r="496" spans="1:5" ht="14.25" customHeight="1">
      <c r="A496" s="19">
        <v>42018</v>
      </c>
      <c r="B496" s="20">
        <v>4033.7</v>
      </c>
      <c r="C496" s="20">
        <v>6399.57</v>
      </c>
      <c r="D496" s="20">
        <v>2238.1803</v>
      </c>
      <c r="E496" s="20">
        <v>2013.9</v>
      </c>
    </row>
    <row r="497" spans="1:5" ht="14.25" customHeight="1">
      <c r="A497" s="19">
        <v>42019</v>
      </c>
      <c r="B497" s="20">
        <v>4150.82</v>
      </c>
      <c r="C497" s="20">
        <v>6430.18</v>
      </c>
      <c r="D497" s="20">
        <v>2229.0396999999998</v>
      </c>
      <c r="E497" s="20">
        <v>2062.3000000000002</v>
      </c>
    </row>
    <row r="498" spans="1:5" ht="14.25" customHeight="1">
      <c r="A498" s="19">
        <v>42020</v>
      </c>
      <c r="B498" s="20">
        <v>4186.5600000000004</v>
      </c>
      <c r="C498" s="20">
        <v>6517.14</v>
      </c>
      <c r="D498" s="20">
        <v>2297.0825</v>
      </c>
      <c r="E498" s="20">
        <v>2079.2199999999998</v>
      </c>
    </row>
    <row r="499" spans="1:5" ht="14.25" customHeight="1">
      <c r="A499" s="19">
        <v>42023</v>
      </c>
      <c r="B499" s="20">
        <v>3864.09</v>
      </c>
      <c r="C499" s="20">
        <v>6368.29</v>
      </c>
      <c r="D499" s="20">
        <v>2290.2532000000001</v>
      </c>
      <c r="E499" s="20">
        <v>1945.28</v>
      </c>
    </row>
    <row r="500" spans="1:5" ht="14.25" customHeight="1">
      <c r="A500" s="19">
        <v>42024</v>
      </c>
      <c r="B500" s="20">
        <v>3911.39</v>
      </c>
      <c r="C500" s="20">
        <v>6605.28</v>
      </c>
      <c r="D500" s="20">
        <v>2386.6327999999999</v>
      </c>
      <c r="E500" s="20">
        <v>2000.68</v>
      </c>
    </row>
    <row r="501" spans="1:5" ht="14.25" customHeight="1">
      <c r="A501" s="19">
        <v>42025</v>
      </c>
      <c r="B501" s="20">
        <v>4087.21</v>
      </c>
      <c r="C501" s="20">
        <v>6739.85</v>
      </c>
      <c r="D501" s="20">
        <v>2417.7179999999998</v>
      </c>
      <c r="E501" s="20">
        <v>2075.6799999999998</v>
      </c>
    </row>
    <row r="502" spans="1:5" ht="14.25" customHeight="1">
      <c r="A502" s="19">
        <v>42026</v>
      </c>
      <c r="B502" s="20">
        <v>4108.78</v>
      </c>
      <c r="C502" s="20">
        <v>6847.12</v>
      </c>
      <c r="D502" s="20">
        <v>2443.2406000000001</v>
      </c>
      <c r="E502" s="20">
        <v>2087.59</v>
      </c>
    </row>
    <row r="503" spans="1:5" ht="14.25" customHeight="1">
      <c r="A503" s="19">
        <v>42027</v>
      </c>
      <c r="B503" s="20">
        <v>4113.5200000000004</v>
      </c>
      <c r="C503" s="20">
        <v>6777.73</v>
      </c>
      <c r="D503" s="20">
        <v>2385.0304000000001</v>
      </c>
      <c r="E503" s="20">
        <v>2081.44</v>
      </c>
    </row>
    <row r="504" spans="1:5" ht="14.25" customHeight="1">
      <c r="A504" s="19">
        <v>42030</v>
      </c>
      <c r="B504" s="20">
        <v>4155.28</v>
      </c>
      <c r="C504" s="20">
        <v>6924.23</v>
      </c>
      <c r="D504" s="20">
        <v>2453.3847000000001</v>
      </c>
      <c r="E504" s="20">
        <v>2112.67</v>
      </c>
    </row>
    <row r="505" spans="1:5" ht="14.25" customHeight="1">
      <c r="A505" s="19">
        <v>42031</v>
      </c>
      <c r="B505" s="20">
        <v>4117.21</v>
      </c>
      <c r="C505" s="20">
        <v>6977.59</v>
      </c>
      <c r="D505" s="20">
        <v>2466.5201999999999</v>
      </c>
      <c r="E505" s="20">
        <v>2110.3200000000002</v>
      </c>
    </row>
    <row r="506" spans="1:5" ht="14.25" customHeight="1">
      <c r="A506" s="19">
        <v>42032</v>
      </c>
      <c r="B506" s="20">
        <v>4060.07</v>
      </c>
      <c r="C506" s="20">
        <v>6948.88</v>
      </c>
      <c r="D506" s="20">
        <v>2458.4236999999998</v>
      </c>
      <c r="E506" s="20">
        <v>2084.4299999999998</v>
      </c>
    </row>
    <row r="507" spans="1:5" ht="14.25" customHeight="1">
      <c r="A507" s="19">
        <v>42033</v>
      </c>
      <c r="B507" s="20">
        <v>4009.95</v>
      </c>
      <c r="C507" s="20">
        <v>6905.88</v>
      </c>
      <c r="D507" s="20">
        <v>2435.2851000000001</v>
      </c>
      <c r="E507" s="20">
        <v>2062.21</v>
      </c>
    </row>
    <row r="508" spans="1:5" ht="14.25" customHeight="1">
      <c r="A508" s="19">
        <v>42034</v>
      </c>
      <c r="B508" s="20">
        <v>3955.35</v>
      </c>
      <c r="C508" s="20">
        <v>6824.14</v>
      </c>
      <c r="D508" s="20">
        <v>2395.8181</v>
      </c>
      <c r="E508" s="20">
        <v>2046.27</v>
      </c>
    </row>
    <row r="509" spans="1:5" ht="14.25" customHeight="1">
      <c r="A509" s="19">
        <v>42037</v>
      </c>
      <c r="B509" s="20">
        <v>3862.72</v>
      </c>
      <c r="C509" s="20">
        <v>6813</v>
      </c>
      <c r="D509" s="20">
        <v>2429.5446000000002</v>
      </c>
      <c r="E509" s="20">
        <v>2014.63</v>
      </c>
    </row>
    <row r="510" spans="1:5" ht="14.25" customHeight="1">
      <c r="A510" s="19">
        <v>42038</v>
      </c>
      <c r="B510" s="20">
        <v>3958.87</v>
      </c>
      <c r="C510" s="20">
        <v>6936.67</v>
      </c>
      <c r="D510" s="20">
        <v>2502.3636000000001</v>
      </c>
      <c r="E510" s="20">
        <v>2047.37</v>
      </c>
    </row>
    <row r="511" spans="1:5" ht="14.25" customHeight="1">
      <c r="A511" s="19">
        <v>42039</v>
      </c>
      <c r="B511" s="20">
        <v>3917.78</v>
      </c>
      <c r="C511" s="20">
        <v>6935.41</v>
      </c>
      <c r="D511" s="20">
        <v>2509.0084000000002</v>
      </c>
      <c r="E511" s="20">
        <v>2032.28</v>
      </c>
    </row>
    <row r="512" spans="1:5" ht="14.25" customHeight="1">
      <c r="A512" s="19">
        <v>42040</v>
      </c>
      <c r="B512" s="20">
        <v>3877.67</v>
      </c>
      <c r="C512" s="20">
        <v>6936.19</v>
      </c>
      <c r="D512" s="20">
        <v>2530.9915999999998</v>
      </c>
      <c r="E512" s="20">
        <v>2012.92</v>
      </c>
    </row>
    <row r="513" spans="1:5" ht="14.25" customHeight="1">
      <c r="A513" s="19">
        <v>42041</v>
      </c>
      <c r="B513" s="20">
        <v>3814.88</v>
      </c>
      <c r="C513" s="20">
        <v>6803.66</v>
      </c>
      <c r="D513" s="20">
        <v>2480.1734000000001</v>
      </c>
      <c r="E513" s="20">
        <v>1972.89</v>
      </c>
    </row>
    <row r="514" spans="1:5" ht="14.25" customHeight="1">
      <c r="A514" s="19">
        <v>42044</v>
      </c>
      <c r="B514" s="20">
        <v>3853.46</v>
      </c>
      <c r="C514" s="20">
        <v>6749.32</v>
      </c>
      <c r="D514" s="20">
        <v>2450.2437</v>
      </c>
      <c r="E514" s="20">
        <v>1970.78</v>
      </c>
    </row>
    <row r="515" spans="1:5" ht="14.25" customHeight="1">
      <c r="A515" s="19">
        <v>42045</v>
      </c>
      <c r="B515" s="20">
        <v>3923.74</v>
      </c>
      <c r="C515" s="20">
        <v>6833.76</v>
      </c>
      <c r="D515" s="20">
        <v>2493.1034</v>
      </c>
      <c r="E515" s="20">
        <v>2011.21</v>
      </c>
    </row>
    <row r="516" spans="1:5" ht="14.25" customHeight="1">
      <c r="A516" s="19">
        <v>42046</v>
      </c>
      <c r="B516" s="20">
        <v>3955.04</v>
      </c>
      <c r="C516" s="20">
        <v>6927.25</v>
      </c>
      <c r="D516" s="20">
        <v>2525.8265000000001</v>
      </c>
      <c r="E516" s="20">
        <v>2022.01</v>
      </c>
    </row>
    <row r="517" spans="1:5" ht="14.25" customHeight="1">
      <c r="A517" s="19">
        <v>42047</v>
      </c>
      <c r="B517" s="20">
        <v>3965.12</v>
      </c>
      <c r="C517" s="20">
        <v>6988.03</v>
      </c>
      <c r="D517" s="20">
        <v>2540.002</v>
      </c>
      <c r="E517" s="20">
        <v>2026.03</v>
      </c>
    </row>
    <row r="518" spans="1:5" ht="14.25" customHeight="1">
      <c r="A518" s="19">
        <v>42048</v>
      </c>
      <c r="B518" s="20">
        <v>3996.16</v>
      </c>
      <c r="C518" s="20">
        <v>7104.81</v>
      </c>
      <c r="D518" s="20">
        <v>2584.9737</v>
      </c>
      <c r="E518" s="20">
        <v>2057.29</v>
      </c>
    </row>
    <row r="519" spans="1:5" ht="14.25" customHeight="1">
      <c r="A519" s="19">
        <v>42051</v>
      </c>
      <c r="B519" s="20">
        <v>4030.32</v>
      </c>
      <c r="C519" s="20">
        <v>7260.6</v>
      </c>
      <c r="D519" s="20">
        <v>2685.4728</v>
      </c>
      <c r="E519" s="20">
        <v>2071.0500000000002</v>
      </c>
    </row>
    <row r="520" spans="1:5" ht="14.25" customHeight="1">
      <c r="A520" s="19">
        <v>42052</v>
      </c>
      <c r="B520" s="20">
        <v>4056.62</v>
      </c>
      <c r="C520" s="20">
        <v>7317.67</v>
      </c>
      <c r="D520" s="20">
        <v>2684.9870999999998</v>
      </c>
      <c r="E520" s="20">
        <v>2088.08</v>
      </c>
    </row>
    <row r="521" spans="1:5" ht="14.25" customHeight="1">
      <c r="A521" s="19">
        <v>42060</v>
      </c>
      <c r="B521" s="20">
        <v>4006.41</v>
      </c>
      <c r="C521" s="20">
        <v>7301.63</v>
      </c>
      <c r="D521" s="20">
        <v>2662.4312</v>
      </c>
      <c r="E521" s="20">
        <v>2077.09</v>
      </c>
    </row>
    <row r="522" spans="1:5" ht="14.25" customHeight="1">
      <c r="A522" s="19">
        <v>42061</v>
      </c>
      <c r="B522" s="20">
        <v>4107.26</v>
      </c>
      <c r="C522" s="20">
        <v>7343.96</v>
      </c>
      <c r="D522" s="20">
        <v>2650.4706000000001</v>
      </c>
      <c r="E522" s="20">
        <v>2117.84</v>
      </c>
    </row>
    <row r="523" spans="1:5" ht="14.25" customHeight="1">
      <c r="A523" s="19">
        <v>42062</v>
      </c>
      <c r="B523" s="20">
        <v>4114.8</v>
      </c>
      <c r="C523" s="20">
        <v>7444.67</v>
      </c>
      <c r="D523" s="20">
        <v>2725.3984</v>
      </c>
      <c r="E523" s="20">
        <v>2118.5500000000002</v>
      </c>
    </row>
    <row r="524" spans="1:5" ht="14.25" customHeight="1">
      <c r="A524" s="19">
        <v>42065</v>
      </c>
      <c r="B524" s="20">
        <v>4147.54</v>
      </c>
      <c r="C524" s="20">
        <v>7627.91</v>
      </c>
      <c r="D524" s="20">
        <v>2805.3465000000001</v>
      </c>
      <c r="E524" s="20">
        <v>2138.1999999999998</v>
      </c>
    </row>
    <row r="525" spans="1:5" ht="14.25" customHeight="1">
      <c r="A525" s="19">
        <v>42066</v>
      </c>
      <c r="B525" s="20">
        <v>4040.01</v>
      </c>
      <c r="C525" s="20">
        <v>7590.84</v>
      </c>
      <c r="D525" s="20">
        <v>2759.8759</v>
      </c>
      <c r="E525" s="20">
        <v>2103.35</v>
      </c>
    </row>
    <row r="526" spans="1:5" ht="14.25" customHeight="1">
      <c r="A526" s="19">
        <v>42067</v>
      </c>
      <c r="B526" s="20">
        <v>4066.41</v>
      </c>
      <c r="C526" s="20">
        <v>7725.23</v>
      </c>
      <c r="D526" s="20">
        <v>2831.4973</v>
      </c>
      <c r="E526" s="20">
        <v>2124.5</v>
      </c>
    </row>
    <row r="527" spans="1:5" ht="14.25" customHeight="1">
      <c r="A527" s="19">
        <v>42068</v>
      </c>
      <c r="B527" s="20">
        <v>4026.7</v>
      </c>
      <c r="C527" s="20">
        <v>7766.79</v>
      </c>
      <c r="D527" s="20">
        <v>2829.7181999999998</v>
      </c>
      <c r="E527" s="20">
        <v>2106.41</v>
      </c>
    </row>
    <row r="528" spans="1:5" ht="14.25" customHeight="1">
      <c r="A528" s="19">
        <v>42069</v>
      </c>
      <c r="B528" s="20">
        <v>4006.17</v>
      </c>
      <c r="C528" s="20">
        <v>7649.52</v>
      </c>
      <c r="D528" s="20">
        <v>2759.1568000000002</v>
      </c>
      <c r="E528" s="20">
        <v>2092.9299999999998</v>
      </c>
    </row>
    <row r="529" spans="1:5" ht="14.25" customHeight="1">
      <c r="A529" s="19">
        <v>42072</v>
      </c>
      <c r="B529" s="20">
        <v>4074.39</v>
      </c>
      <c r="C529" s="20">
        <v>7766.7</v>
      </c>
      <c r="D529" s="20">
        <v>2826.7746999999999</v>
      </c>
      <c r="E529" s="20">
        <v>2138.7800000000002</v>
      </c>
    </row>
    <row r="530" spans="1:5" ht="14.25" customHeight="1">
      <c r="A530" s="19">
        <v>42073</v>
      </c>
      <c r="B530" s="20">
        <v>4054.65</v>
      </c>
      <c r="C530" s="20">
        <v>7887.31</v>
      </c>
      <c r="D530" s="20">
        <v>2894.3595</v>
      </c>
      <c r="E530" s="20">
        <v>2139.4299999999998</v>
      </c>
    </row>
    <row r="531" spans="1:5" ht="14.25" customHeight="1">
      <c r="A531" s="19">
        <v>42074</v>
      </c>
      <c r="B531" s="20">
        <v>4059.3</v>
      </c>
      <c r="C531" s="20">
        <v>7887.14</v>
      </c>
      <c r="D531" s="20">
        <v>2870.8409000000001</v>
      </c>
      <c r="E531" s="20">
        <v>2136.67</v>
      </c>
    </row>
    <row r="532" spans="1:5" ht="14.25" customHeight="1">
      <c r="A532" s="19">
        <v>42075</v>
      </c>
      <c r="B532" s="20">
        <v>4137.84</v>
      </c>
      <c r="C532" s="20">
        <v>7833.07</v>
      </c>
      <c r="D532" s="20">
        <v>2846.1704</v>
      </c>
      <c r="E532" s="20">
        <v>2170.71</v>
      </c>
    </row>
    <row r="533" spans="1:5" ht="14.25" customHeight="1">
      <c r="A533" s="19">
        <v>42076</v>
      </c>
      <c r="B533" s="20">
        <v>4166.41</v>
      </c>
      <c r="C533" s="20">
        <v>7973.69</v>
      </c>
      <c r="D533" s="20">
        <v>2919.8420000000001</v>
      </c>
      <c r="E533" s="20">
        <v>2179.11</v>
      </c>
    </row>
    <row r="534" spans="1:5" ht="14.25" customHeight="1">
      <c r="A534" s="19">
        <v>42079</v>
      </c>
      <c r="B534" s="20">
        <v>4267.78</v>
      </c>
      <c r="C534" s="20">
        <v>8238.48</v>
      </c>
      <c r="D534" s="20">
        <v>3012.0239999999999</v>
      </c>
      <c r="E534" s="20">
        <v>2229.1</v>
      </c>
    </row>
    <row r="535" spans="1:5" ht="14.25" customHeight="1">
      <c r="A535" s="19">
        <v>42080</v>
      </c>
      <c r="B535" s="20">
        <v>4327.04</v>
      </c>
      <c r="C535" s="20">
        <v>8332.3700000000008</v>
      </c>
      <c r="D535" s="20">
        <v>3013.0108</v>
      </c>
      <c r="E535" s="20">
        <v>2259.91</v>
      </c>
    </row>
    <row r="536" spans="1:5" ht="14.25" customHeight="1">
      <c r="A536" s="19">
        <v>42081</v>
      </c>
      <c r="B536" s="20">
        <v>4429.46</v>
      </c>
      <c r="C536" s="20">
        <v>8496.83</v>
      </c>
      <c r="D536" s="20">
        <v>3050.9375</v>
      </c>
      <c r="E536" s="20">
        <v>2309.7399999999998</v>
      </c>
    </row>
    <row r="537" spans="1:5" ht="14.25" customHeight="1">
      <c r="A537" s="19">
        <v>42082</v>
      </c>
      <c r="B537" s="20">
        <v>4422.18</v>
      </c>
      <c r="C537" s="20">
        <v>8565.35</v>
      </c>
      <c r="D537" s="20">
        <v>3052.4342999999999</v>
      </c>
      <c r="E537" s="20">
        <v>2324.5500000000002</v>
      </c>
    </row>
    <row r="538" spans="1:5" ht="14.25" customHeight="1">
      <c r="A538" s="19">
        <v>42083</v>
      </c>
      <c r="B538" s="20">
        <v>4483.03</v>
      </c>
      <c r="C538" s="20">
        <v>8671.9699999999993</v>
      </c>
      <c r="D538" s="20">
        <v>3108.5088000000001</v>
      </c>
      <c r="E538" s="20">
        <v>2347.62</v>
      </c>
    </row>
    <row r="539" spans="1:5" ht="14.25" customHeight="1">
      <c r="A539" s="19">
        <v>42086</v>
      </c>
      <c r="B539" s="20">
        <v>4574.58</v>
      </c>
      <c r="C539" s="20">
        <v>8923.8799999999992</v>
      </c>
      <c r="D539" s="20">
        <v>3220.5837999999999</v>
      </c>
      <c r="E539" s="20">
        <v>2406.17</v>
      </c>
    </row>
    <row r="540" spans="1:5" ht="14.25" customHeight="1">
      <c r="A540" s="19">
        <v>42087</v>
      </c>
      <c r="B540" s="20">
        <v>4575.71</v>
      </c>
      <c r="C540" s="20">
        <v>9022.85</v>
      </c>
      <c r="D540" s="20">
        <v>3292.7828</v>
      </c>
      <c r="E540" s="20">
        <v>2404.6799999999998</v>
      </c>
    </row>
    <row r="541" spans="1:5" ht="14.25" customHeight="1">
      <c r="A541" s="19">
        <v>42088</v>
      </c>
      <c r="B541" s="20">
        <v>4538.13</v>
      </c>
      <c r="C541" s="20">
        <v>9157.89</v>
      </c>
      <c r="D541" s="20">
        <v>3356.7689999999998</v>
      </c>
      <c r="E541" s="20">
        <v>2405.4499999999998</v>
      </c>
    </row>
    <row r="542" spans="1:5" ht="14.25" customHeight="1">
      <c r="A542" s="19">
        <v>42089</v>
      </c>
      <c r="B542" s="20">
        <v>4549.17</v>
      </c>
      <c r="C542" s="20">
        <v>8977.5300000000007</v>
      </c>
      <c r="D542" s="20">
        <v>3244.6610000000001</v>
      </c>
      <c r="E542" s="20">
        <v>2407.39</v>
      </c>
    </row>
    <row r="543" spans="1:5" ht="14.25" customHeight="1">
      <c r="A543" s="19">
        <v>42090</v>
      </c>
      <c r="B543" s="20">
        <v>4574.16</v>
      </c>
      <c r="C543" s="20">
        <v>9080.16</v>
      </c>
      <c r="D543" s="20">
        <v>3285.6649000000002</v>
      </c>
      <c r="E543" s="20">
        <v>2440.91</v>
      </c>
    </row>
    <row r="544" spans="1:5" ht="14.25" customHeight="1">
      <c r="A544" s="19">
        <v>42093</v>
      </c>
      <c r="B544" s="20">
        <v>4708.3100000000004</v>
      </c>
      <c r="C544" s="20">
        <v>9089.4699999999993</v>
      </c>
      <c r="D544" s="20">
        <v>3243.3789999999999</v>
      </c>
      <c r="E544" s="20">
        <v>2513.08</v>
      </c>
    </row>
    <row r="545" spans="1:5" ht="14.25" customHeight="1">
      <c r="A545" s="19">
        <v>42094</v>
      </c>
      <c r="B545" s="20">
        <v>4665.7299999999996</v>
      </c>
      <c r="C545" s="20">
        <v>9153.6</v>
      </c>
      <c r="D545" s="20">
        <v>3333.1574000000001</v>
      </c>
      <c r="E545" s="20">
        <v>2488.5500000000002</v>
      </c>
    </row>
    <row r="546" spans="1:5" ht="14.25" customHeight="1">
      <c r="A546" s="19">
        <v>42095</v>
      </c>
      <c r="B546" s="20">
        <v>4749.4399999999996</v>
      </c>
      <c r="C546" s="20">
        <v>9390.7199999999993</v>
      </c>
      <c r="D546" s="20">
        <v>3443.0093999999999</v>
      </c>
      <c r="E546" s="20">
        <v>2526.15</v>
      </c>
    </row>
    <row r="547" spans="1:5" ht="14.25" customHeight="1">
      <c r="A547" s="19">
        <v>42096</v>
      </c>
      <c r="B547" s="20">
        <v>4750.46</v>
      </c>
      <c r="C547" s="20">
        <v>9630.33</v>
      </c>
      <c r="D547" s="20">
        <v>3547.8649999999998</v>
      </c>
      <c r="E547" s="20">
        <v>2547.5300000000002</v>
      </c>
    </row>
    <row r="548" spans="1:5" ht="14.25" customHeight="1">
      <c r="A548" s="19">
        <v>42097</v>
      </c>
      <c r="B548" s="20">
        <v>4803.16</v>
      </c>
      <c r="C548" s="20">
        <v>9819.17</v>
      </c>
      <c r="D548" s="20">
        <v>3623.7529</v>
      </c>
      <c r="E548" s="20">
        <v>2573.65</v>
      </c>
    </row>
    <row r="549" spans="1:5" ht="14.25" customHeight="1">
      <c r="A549" s="19">
        <v>42101</v>
      </c>
      <c r="B549" s="20">
        <v>4906.24</v>
      </c>
      <c r="C549" s="20">
        <v>10008.51</v>
      </c>
      <c r="D549" s="20">
        <v>3698.0574999999999</v>
      </c>
      <c r="E549" s="20">
        <v>2629.6</v>
      </c>
    </row>
    <row r="550" spans="1:5" ht="14.25" customHeight="1">
      <c r="A550" s="19">
        <v>42102</v>
      </c>
      <c r="B550" s="20">
        <v>4947.43</v>
      </c>
      <c r="C550" s="20">
        <v>9857.31</v>
      </c>
      <c r="D550" s="20">
        <v>3609.8625999999999</v>
      </c>
      <c r="E550" s="20">
        <v>2637.57</v>
      </c>
    </row>
    <row r="551" spans="1:5" ht="14.25" customHeight="1">
      <c r="A551" s="19">
        <v>42103</v>
      </c>
      <c r="B551" s="20">
        <v>4909.0600000000004</v>
      </c>
      <c r="C551" s="20">
        <v>9767.9699999999993</v>
      </c>
      <c r="D551" s="20">
        <v>3638.424</v>
      </c>
      <c r="E551" s="20">
        <v>2610.48</v>
      </c>
    </row>
    <row r="552" spans="1:5" ht="14.25" customHeight="1">
      <c r="A552" s="19">
        <v>42104</v>
      </c>
      <c r="B552" s="20">
        <v>5003.83</v>
      </c>
      <c r="C552" s="20">
        <v>10008.6</v>
      </c>
      <c r="D552" s="20">
        <v>3722.7973000000002</v>
      </c>
      <c r="E552" s="20">
        <v>2671.51</v>
      </c>
    </row>
    <row r="553" spans="1:5" ht="14.25" customHeight="1">
      <c r="A553" s="19">
        <v>42107</v>
      </c>
      <c r="B553" s="20">
        <v>5092.59</v>
      </c>
      <c r="C553" s="20">
        <v>10230.9</v>
      </c>
      <c r="D553" s="20">
        <v>3781.5324999999998</v>
      </c>
      <c r="E553" s="20">
        <v>2737.3</v>
      </c>
    </row>
    <row r="554" spans="1:5" ht="14.25" customHeight="1">
      <c r="A554" s="19">
        <v>42108</v>
      </c>
      <c r="B554" s="20">
        <v>5112.6099999999997</v>
      </c>
      <c r="C554" s="20">
        <v>10248.15</v>
      </c>
      <c r="D554" s="20">
        <v>3756.9115000000002</v>
      </c>
      <c r="E554" s="20">
        <v>2737.54</v>
      </c>
    </row>
    <row r="555" spans="1:5" ht="14.25" customHeight="1">
      <c r="A555" s="19">
        <v>42109</v>
      </c>
      <c r="B555" s="20">
        <v>5046.7299999999996</v>
      </c>
      <c r="C555" s="20">
        <v>9843.0499999999993</v>
      </c>
      <c r="D555" s="20">
        <v>3593.1945999999998</v>
      </c>
      <c r="E555" s="20">
        <v>2687.27</v>
      </c>
    </row>
    <row r="556" spans="1:5" ht="14.25" customHeight="1">
      <c r="A556" s="19">
        <v>42110</v>
      </c>
      <c r="B556" s="20">
        <v>5200.04</v>
      </c>
      <c r="C556" s="20">
        <v>9948.02</v>
      </c>
      <c r="D556" s="20">
        <v>3659.4114</v>
      </c>
      <c r="E556" s="20">
        <v>2730.44</v>
      </c>
    </row>
    <row r="557" spans="1:5" ht="14.25" customHeight="1">
      <c r="A557" s="19">
        <v>42111</v>
      </c>
      <c r="B557" s="20">
        <v>5295.19</v>
      </c>
      <c r="C557" s="20">
        <v>9975.15</v>
      </c>
      <c r="D557" s="20">
        <v>3641.1466999999998</v>
      </c>
      <c r="E557" s="20">
        <v>2763.71</v>
      </c>
    </row>
    <row r="558" spans="1:5" ht="14.25" customHeight="1">
      <c r="A558" s="19">
        <v>42114</v>
      </c>
      <c r="B558" s="20">
        <v>5209.6899999999996</v>
      </c>
      <c r="C558" s="20">
        <v>9751.9699999999993</v>
      </c>
      <c r="D558" s="20">
        <v>3575.9016000000001</v>
      </c>
      <c r="E558" s="20">
        <v>2714.65</v>
      </c>
    </row>
    <row r="559" spans="1:5" ht="14.25" customHeight="1">
      <c r="A559" s="19">
        <v>42115</v>
      </c>
      <c r="B559" s="20">
        <v>5321.72</v>
      </c>
      <c r="C559" s="20">
        <v>10130.52</v>
      </c>
      <c r="D559" s="20">
        <v>3780.7651000000001</v>
      </c>
      <c r="E559" s="20">
        <v>2778.75</v>
      </c>
    </row>
    <row r="560" spans="1:5" ht="14.25" customHeight="1">
      <c r="A560" s="19">
        <v>42116</v>
      </c>
      <c r="B560" s="20">
        <v>5460.85</v>
      </c>
      <c r="C560" s="20">
        <v>10421.32</v>
      </c>
      <c r="D560" s="20">
        <v>3896.0376999999999</v>
      </c>
      <c r="E560" s="20">
        <v>2846.24</v>
      </c>
    </row>
    <row r="561" spans="1:5" ht="14.25" customHeight="1">
      <c r="A561" s="19">
        <v>42117</v>
      </c>
      <c r="B561" s="20">
        <v>5462.12</v>
      </c>
      <c r="C561" s="20">
        <v>10536.17</v>
      </c>
      <c r="D561" s="20">
        <v>4013.9229</v>
      </c>
      <c r="E561" s="20">
        <v>2836.43</v>
      </c>
    </row>
    <row r="562" spans="1:5" ht="14.25" customHeight="1">
      <c r="A562" s="19">
        <v>42118</v>
      </c>
      <c r="B562" s="20">
        <v>5418.12</v>
      </c>
      <c r="C562" s="20">
        <v>10555.87</v>
      </c>
      <c r="D562" s="20">
        <v>4066.8229000000001</v>
      </c>
      <c r="E562" s="20">
        <v>2824.62</v>
      </c>
    </row>
    <row r="563" spans="1:5" ht="14.25" customHeight="1">
      <c r="A563" s="19">
        <v>42121</v>
      </c>
      <c r="B563" s="20">
        <v>5539.03</v>
      </c>
      <c r="C563" s="20">
        <v>10609.19</v>
      </c>
      <c r="D563" s="20">
        <v>4072.0120000000002</v>
      </c>
      <c r="E563" s="20">
        <v>2876.91</v>
      </c>
    </row>
    <row r="564" spans="1:5" ht="14.25" customHeight="1">
      <c r="A564" s="19">
        <v>42122</v>
      </c>
      <c r="B564" s="20">
        <v>5463.3</v>
      </c>
      <c r="C564" s="20">
        <v>10268.41</v>
      </c>
      <c r="D564" s="20">
        <v>3940.2386999999999</v>
      </c>
      <c r="E564" s="20">
        <v>2823.29</v>
      </c>
    </row>
    <row r="565" spans="1:5" ht="14.25" customHeight="1">
      <c r="A565" s="19">
        <v>42123</v>
      </c>
      <c r="B565" s="20">
        <v>5500.89</v>
      </c>
      <c r="C565" s="20">
        <v>10539.51</v>
      </c>
      <c r="D565" s="20">
        <v>4066.1212999999998</v>
      </c>
      <c r="E565" s="20">
        <v>2845.1</v>
      </c>
    </row>
    <row r="566" spans="1:5" ht="14.25" customHeight="1">
      <c r="A566" s="19">
        <v>42124</v>
      </c>
      <c r="B566" s="20">
        <v>5474.64</v>
      </c>
      <c r="C566" s="20">
        <v>10616.59</v>
      </c>
      <c r="D566" s="20">
        <v>4152.5812999999998</v>
      </c>
      <c r="E566" s="20">
        <v>2854.18</v>
      </c>
    </row>
    <row r="567" spans="1:5" ht="14.25" customHeight="1">
      <c r="A567" s="19">
        <v>42128</v>
      </c>
      <c r="B567" s="20">
        <v>5518.49</v>
      </c>
      <c r="C567" s="20">
        <v>10710.19</v>
      </c>
      <c r="D567" s="20">
        <v>4143.4061000000002</v>
      </c>
      <c r="E567" s="20">
        <v>2858.41</v>
      </c>
    </row>
    <row r="568" spans="1:5" ht="14.25" customHeight="1">
      <c r="A568" s="19">
        <v>42129</v>
      </c>
      <c r="B568" s="20">
        <v>5298.45</v>
      </c>
      <c r="C568" s="20">
        <v>10436.08</v>
      </c>
      <c r="D568" s="20">
        <v>4046.5841</v>
      </c>
      <c r="E568" s="20">
        <v>2743.32</v>
      </c>
    </row>
    <row r="569" spans="1:5" ht="14.25" customHeight="1">
      <c r="A569" s="19">
        <v>42130</v>
      </c>
      <c r="B569" s="20">
        <v>5248.3</v>
      </c>
      <c r="C569" s="20">
        <v>10402.02</v>
      </c>
      <c r="D569" s="20">
        <v>4134.1638000000003</v>
      </c>
      <c r="E569" s="20">
        <v>2697.12</v>
      </c>
    </row>
    <row r="570" spans="1:5" ht="14.25" customHeight="1">
      <c r="A570" s="19">
        <v>42131</v>
      </c>
      <c r="B570" s="20">
        <v>5152.3500000000004</v>
      </c>
      <c r="C570" s="20">
        <v>10227.52</v>
      </c>
      <c r="D570" s="20">
        <v>4067.2435999999998</v>
      </c>
      <c r="E570" s="20">
        <v>2641.68</v>
      </c>
    </row>
    <row r="571" spans="1:5" ht="14.25" customHeight="1">
      <c r="A571" s="19">
        <v>42132</v>
      </c>
      <c r="B571" s="20">
        <v>5254.69</v>
      </c>
      <c r="C571" s="20">
        <v>10716.18</v>
      </c>
      <c r="D571" s="20">
        <v>4328.1742000000004</v>
      </c>
      <c r="E571" s="20">
        <v>2704.99</v>
      </c>
    </row>
    <row r="572" spans="1:5" ht="14.25" customHeight="1">
      <c r="A572" s="19">
        <v>42135</v>
      </c>
      <c r="B572" s="20">
        <v>5407.13</v>
      </c>
      <c r="C572" s="20">
        <v>11234.97</v>
      </c>
      <c r="D572" s="20">
        <v>4603.5675000000001</v>
      </c>
      <c r="E572" s="20">
        <v>2785.59</v>
      </c>
    </row>
    <row r="573" spans="1:5" ht="14.25" customHeight="1">
      <c r="A573" s="19">
        <v>42136</v>
      </c>
      <c r="B573" s="20">
        <v>5472.99</v>
      </c>
      <c r="C573" s="20">
        <v>11527.06</v>
      </c>
      <c r="D573" s="20">
        <v>4791.6779999999999</v>
      </c>
      <c r="E573" s="20">
        <v>2818.13</v>
      </c>
    </row>
    <row r="574" spans="1:5" ht="14.25" customHeight="1">
      <c r="A574" s="19">
        <v>42137</v>
      </c>
      <c r="B574" s="20">
        <v>5439.79</v>
      </c>
      <c r="C574" s="20">
        <v>11616.91</v>
      </c>
      <c r="D574" s="20">
        <v>4699.6378999999997</v>
      </c>
      <c r="E574" s="20">
        <v>2830.05</v>
      </c>
    </row>
    <row r="575" spans="1:5" ht="14.25" customHeight="1">
      <c r="A575" s="19">
        <v>42138</v>
      </c>
      <c r="B575" s="20">
        <v>5419.85</v>
      </c>
      <c r="C575" s="20">
        <v>11694.22</v>
      </c>
      <c r="D575" s="20">
        <v>4661.3852999999999</v>
      </c>
      <c r="E575" s="20">
        <v>2816.39</v>
      </c>
    </row>
    <row r="576" spans="1:5" ht="14.25" customHeight="1">
      <c r="A576" s="19">
        <v>42139</v>
      </c>
      <c r="B576" s="20">
        <v>5324.13</v>
      </c>
      <c r="C576" s="20">
        <v>11702.08</v>
      </c>
      <c r="D576" s="20">
        <v>4681.4778999999999</v>
      </c>
      <c r="E576" s="20">
        <v>2778.38</v>
      </c>
    </row>
    <row r="577" spans="1:5" ht="14.25" customHeight="1">
      <c r="A577" s="19">
        <v>42142</v>
      </c>
      <c r="B577" s="20">
        <v>5275.59</v>
      </c>
      <c r="C577" s="20">
        <v>12040.76</v>
      </c>
      <c r="D577" s="20">
        <v>4899.9384</v>
      </c>
      <c r="E577" s="20">
        <v>2779.35</v>
      </c>
    </row>
    <row r="578" spans="1:5" ht="14.25" customHeight="1">
      <c r="A578" s="19">
        <v>42143</v>
      </c>
      <c r="B578" s="20">
        <v>5455.72</v>
      </c>
      <c r="C578" s="20">
        <v>12342.73</v>
      </c>
      <c r="D578" s="20">
        <v>4964.0594000000001</v>
      </c>
      <c r="E578" s="20">
        <v>2873.24</v>
      </c>
    </row>
    <row r="579" spans="1:5" ht="14.25" customHeight="1">
      <c r="A579" s="19">
        <v>42144</v>
      </c>
      <c r="B579" s="20">
        <v>5483.97</v>
      </c>
      <c r="C579" s="20">
        <v>12657.34</v>
      </c>
      <c r="D579" s="20">
        <v>5112.2237999999998</v>
      </c>
      <c r="E579" s="20">
        <v>2908.21</v>
      </c>
    </row>
    <row r="580" spans="1:5" ht="14.25" customHeight="1">
      <c r="A580" s="19">
        <v>42145</v>
      </c>
      <c r="B580" s="20">
        <v>5583.63</v>
      </c>
      <c r="C580" s="20">
        <v>13131.2</v>
      </c>
      <c r="D580" s="20">
        <v>5314.7335999999996</v>
      </c>
      <c r="E580" s="20">
        <v>2984.01</v>
      </c>
    </row>
    <row r="581" spans="1:5" ht="14.25" customHeight="1">
      <c r="A581" s="19">
        <v>42146</v>
      </c>
      <c r="B581" s="20">
        <v>5711.57</v>
      </c>
      <c r="C581" s="20">
        <v>13237.25</v>
      </c>
      <c r="D581" s="20">
        <v>5261.8164999999999</v>
      </c>
      <c r="E581" s="20">
        <v>3056.28</v>
      </c>
    </row>
    <row r="582" spans="1:5" ht="14.25" customHeight="1">
      <c r="A582" s="19">
        <v>42149</v>
      </c>
      <c r="B582" s="20">
        <v>5882.48</v>
      </c>
      <c r="C582" s="20">
        <v>13436.27</v>
      </c>
      <c r="D582" s="20">
        <v>5205.7700999999997</v>
      </c>
      <c r="E582" s="20">
        <v>3153.74</v>
      </c>
    </row>
    <row r="583" spans="1:5" ht="14.25" customHeight="1">
      <c r="A583" s="19">
        <v>42150</v>
      </c>
      <c r="B583" s="20">
        <v>5997.45</v>
      </c>
      <c r="C583" s="20">
        <v>13982.98</v>
      </c>
      <c r="D583" s="20">
        <v>5473.9583000000002</v>
      </c>
      <c r="E583" s="20">
        <v>3202.46</v>
      </c>
    </row>
    <row r="584" spans="1:5" ht="14.25" customHeight="1">
      <c r="A584" s="19">
        <v>42151</v>
      </c>
      <c r="B584" s="20">
        <v>5980.52</v>
      </c>
      <c r="C584" s="20">
        <v>14172.71</v>
      </c>
      <c r="D584" s="20">
        <v>5504.7838000000002</v>
      </c>
      <c r="E584" s="20">
        <v>3184.9</v>
      </c>
    </row>
    <row r="585" spans="1:5" ht="14.25" customHeight="1">
      <c r="A585" s="19">
        <v>42152</v>
      </c>
      <c r="B585" s="20">
        <v>5580.91</v>
      </c>
      <c r="C585" s="20">
        <v>13376.7</v>
      </c>
      <c r="D585" s="20">
        <v>5214.9865</v>
      </c>
      <c r="E585" s="20">
        <v>2995.84</v>
      </c>
    </row>
    <row r="586" spans="1:5" ht="14.25" customHeight="1">
      <c r="A586" s="19">
        <v>42153</v>
      </c>
      <c r="B586" s="20">
        <v>5588.83</v>
      </c>
      <c r="C586" s="20">
        <v>13594.86</v>
      </c>
      <c r="D586" s="20">
        <v>5396.7039999999997</v>
      </c>
      <c r="E586" s="20">
        <v>3006.05</v>
      </c>
    </row>
    <row r="587" spans="1:5" ht="14.25" customHeight="1">
      <c r="A587" s="19">
        <v>42156</v>
      </c>
      <c r="B587" s="20">
        <v>5860.76</v>
      </c>
      <c r="C587" s="20">
        <v>14287.9</v>
      </c>
      <c r="D587" s="20">
        <v>5673.6342000000004</v>
      </c>
      <c r="E587" s="20">
        <v>3161.22</v>
      </c>
    </row>
    <row r="588" spans="1:5" ht="14.25" customHeight="1">
      <c r="A588" s="19">
        <v>42157</v>
      </c>
      <c r="B588" s="20">
        <v>5959.84</v>
      </c>
      <c r="C588" s="20">
        <v>14898.91</v>
      </c>
      <c r="D588" s="20">
        <v>5937.8728000000001</v>
      </c>
      <c r="E588" s="20">
        <v>3247.4</v>
      </c>
    </row>
    <row r="589" spans="1:5" ht="14.25" customHeight="1">
      <c r="A589" s="19">
        <v>42158</v>
      </c>
      <c r="B589" s="20">
        <v>5942.72</v>
      </c>
      <c r="C589" s="20">
        <v>14982.74</v>
      </c>
      <c r="D589" s="20">
        <v>6125.9513999999999</v>
      </c>
      <c r="E589" s="20">
        <v>3256.95</v>
      </c>
    </row>
    <row r="590" spans="1:5" ht="14.25" customHeight="1">
      <c r="A590" s="19">
        <v>42159</v>
      </c>
      <c r="B590" s="20">
        <v>5986.63</v>
      </c>
      <c r="C590" s="20">
        <v>14933.09</v>
      </c>
      <c r="D590" s="20">
        <v>6137.1521000000002</v>
      </c>
      <c r="E590" s="20">
        <v>3275.45</v>
      </c>
    </row>
    <row r="591" spans="1:5" ht="14.25" customHeight="1">
      <c r="A591" s="19">
        <v>42160</v>
      </c>
      <c r="B591" s="20">
        <v>6043.57</v>
      </c>
      <c r="C591" s="20">
        <v>15097.96</v>
      </c>
      <c r="D591" s="20">
        <v>5972.3189000000002</v>
      </c>
      <c r="E591" s="20">
        <v>3345.17</v>
      </c>
    </row>
    <row r="592" spans="1:5" ht="14.25" customHeight="1">
      <c r="A592" s="19">
        <v>42163</v>
      </c>
      <c r="B592" s="20">
        <v>6186.02</v>
      </c>
      <c r="C592" s="20">
        <v>14716.31</v>
      </c>
      <c r="D592" s="20">
        <v>5658.9732999999997</v>
      </c>
      <c r="E592" s="20">
        <v>3385.45</v>
      </c>
    </row>
    <row r="593" spans="1:5" ht="14.25" customHeight="1">
      <c r="A593" s="19">
        <v>42164</v>
      </c>
      <c r="B593" s="20">
        <v>6144.36</v>
      </c>
      <c r="C593" s="20">
        <v>14723.75</v>
      </c>
      <c r="D593" s="20">
        <v>5640.2174000000005</v>
      </c>
      <c r="E593" s="20">
        <v>3354.69</v>
      </c>
    </row>
    <row r="594" spans="1:5" ht="14.25" customHeight="1">
      <c r="A594" s="19">
        <v>42165</v>
      </c>
      <c r="B594" s="20">
        <v>6135.84</v>
      </c>
      <c r="C594" s="20">
        <v>15095.49</v>
      </c>
      <c r="D594" s="20">
        <v>5809.8078999999998</v>
      </c>
      <c r="E594" s="20">
        <v>3387.27</v>
      </c>
    </row>
    <row r="595" spans="1:5" ht="14.25" customHeight="1">
      <c r="A595" s="19">
        <v>42166</v>
      </c>
      <c r="B595" s="20">
        <v>6133.88</v>
      </c>
      <c r="C595" s="20">
        <v>15416.82</v>
      </c>
      <c r="D595" s="20">
        <v>5784.3996999999999</v>
      </c>
      <c r="E595" s="20">
        <v>3423.6</v>
      </c>
    </row>
    <row r="596" spans="1:5" ht="14.25" customHeight="1">
      <c r="A596" s="19">
        <v>42167</v>
      </c>
      <c r="B596" s="20">
        <v>6167.41</v>
      </c>
      <c r="C596" s="20">
        <v>15665.42</v>
      </c>
      <c r="D596" s="20">
        <v>5784.4723999999997</v>
      </c>
      <c r="E596" s="20">
        <v>3466.7</v>
      </c>
    </row>
    <row r="597" spans="1:5" ht="14.25" customHeight="1">
      <c r="A597" s="19">
        <v>42170</v>
      </c>
      <c r="B597" s="20">
        <v>6036.45</v>
      </c>
      <c r="C597" s="20">
        <v>15354.06</v>
      </c>
      <c r="D597" s="20">
        <v>5414.0506999999998</v>
      </c>
      <c r="E597" s="20">
        <v>3396.38</v>
      </c>
    </row>
    <row r="598" spans="1:5" ht="14.25" customHeight="1">
      <c r="A598" s="19">
        <v>42171</v>
      </c>
      <c r="B598" s="20">
        <v>5857.22</v>
      </c>
      <c r="C598" s="20">
        <v>14722.28</v>
      </c>
      <c r="D598" s="20">
        <v>5243.7597999999998</v>
      </c>
      <c r="E598" s="20">
        <v>3272.53</v>
      </c>
    </row>
    <row r="599" spans="1:5" ht="14.25" customHeight="1">
      <c r="A599" s="19">
        <v>42172</v>
      </c>
      <c r="B599" s="20">
        <v>5943.06</v>
      </c>
      <c r="C599" s="20">
        <v>15041.53</v>
      </c>
      <c r="D599" s="20">
        <v>5524.2048999999997</v>
      </c>
      <c r="E599" s="20">
        <v>3327.48</v>
      </c>
    </row>
    <row r="600" spans="1:5" ht="14.25" customHeight="1">
      <c r="A600" s="19">
        <v>42173</v>
      </c>
      <c r="B600" s="20">
        <v>5702.82</v>
      </c>
      <c r="C600" s="20">
        <v>14548.59</v>
      </c>
      <c r="D600" s="20">
        <v>5171.8055999999997</v>
      </c>
      <c r="E600" s="20">
        <v>3224.48</v>
      </c>
    </row>
    <row r="601" spans="1:5" ht="14.25" customHeight="1">
      <c r="A601" s="19">
        <v>42174</v>
      </c>
      <c r="B601" s="20">
        <v>5366.76</v>
      </c>
      <c r="C601" s="20">
        <v>13600.07</v>
      </c>
      <c r="D601" s="20">
        <v>4933.9663</v>
      </c>
      <c r="E601" s="20">
        <v>3046.01</v>
      </c>
    </row>
    <row r="602" spans="1:5" ht="14.25" customHeight="1">
      <c r="A602" s="19">
        <v>42178</v>
      </c>
      <c r="B602" s="20">
        <v>5543.55</v>
      </c>
      <c r="C602" s="20">
        <v>13623.6</v>
      </c>
      <c r="D602" s="20">
        <v>5046.4071000000004</v>
      </c>
      <c r="E602" s="20">
        <v>3120.35</v>
      </c>
    </row>
    <row r="603" spans="1:5" ht="14.25" customHeight="1">
      <c r="A603" s="19">
        <v>42179</v>
      </c>
      <c r="B603" s="20">
        <v>5652.77</v>
      </c>
      <c r="C603" s="20">
        <v>13902.27</v>
      </c>
      <c r="D603" s="20">
        <v>4998.7169999999996</v>
      </c>
      <c r="E603" s="20">
        <v>3188.89</v>
      </c>
    </row>
    <row r="604" spans="1:5" ht="14.25" customHeight="1">
      <c r="A604" s="19">
        <v>42180</v>
      </c>
      <c r="B604" s="20">
        <v>5452.22</v>
      </c>
      <c r="C604" s="20">
        <v>13324.82</v>
      </c>
      <c r="D604" s="20">
        <v>4708.5199000000002</v>
      </c>
      <c r="E604" s="20">
        <v>3084.4</v>
      </c>
    </row>
    <row r="605" spans="1:5" ht="14.25" customHeight="1">
      <c r="A605" s="19">
        <v>42181</v>
      </c>
      <c r="B605" s="20">
        <v>5024.71</v>
      </c>
      <c r="C605" s="20">
        <v>12250.06</v>
      </c>
      <c r="D605" s="20">
        <v>4288.9913999999999</v>
      </c>
      <c r="E605" s="20">
        <v>2862.16</v>
      </c>
    </row>
    <row r="606" spans="1:5" ht="14.25" customHeight="1">
      <c r="A606" s="19">
        <v>42184</v>
      </c>
      <c r="B606" s="20">
        <v>4857.12</v>
      </c>
      <c r="C606" s="20">
        <v>11389.01</v>
      </c>
      <c r="D606" s="20">
        <v>3952.5808999999999</v>
      </c>
      <c r="E606" s="20">
        <v>2761.37</v>
      </c>
    </row>
    <row r="607" spans="1:5" ht="14.25" customHeight="1">
      <c r="A607" s="19">
        <v>42185</v>
      </c>
      <c r="B607" s="20">
        <v>5184.41</v>
      </c>
      <c r="C607" s="20">
        <v>11886.06</v>
      </c>
      <c r="D607" s="20">
        <v>4237.9205000000002</v>
      </c>
      <c r="E607" s="20">
        <v>2917.78</v>
      </c>
    </row>
    <row r="608" spans="1:5" ht="14.25" customHeight="1">
      <c r="A608" s="19">
        <v>42186</v>
      </c>
      <c r="B608" s="20">
        <v>4930.67</v>
      </c>
      <c r="C608" s="20">
        <v>11210.08</v>
      </c>
      <c r="D608" s="20">
        <v>4107.0694000000003</v>
      </c>
      <c r="E608" s="20">
        <v>2778.03</v>
      </c>
    </row>
    <row r="609" spans="1:5" ht="14.25" customHeight="1">
      <c r="A609" s="19">
        <v>42187</v>
      </c>
      <c r="B609" s="20">
        <v>4762.62</v>
      </c>
      <c r="C609" s="20">
        <v>10446.06</v>
      </c>
      <c r="D609" s="20">
        <v>3962.7698999999998</v>
      </c>
      <c r="E609" s="20">
        <v>2648.61</v>
      </c>
    </row>
    <row r="610" spans="1:5" ht="14.25" customHeight="1">
      <c r="A610" s="19">
        <v>42188</v>
      </c>
      <c r="B610" s="20">
        <v>4515.41</v>
      </c>
      <c r="C610" s="20">
        <v>9774.27</v>
      </c>
      <c r="D610" s="20">
        <v>3897.9373999999998</v>
      </c>
      <c r="E610" s="20">
        <v>2503.6</v>
      </c>
    </row>
    <row r="611" spans="1:5" ht="14.25" customHeight="1">
      <c r="A611" s="19">
        <v>42191</v>
      </c>
      <c r="B611" s="20">
        <v>4647.2700000000004</v>
      </c>
      <c r="C611" s="20">
        <v>9252.77</v>
      </c>
      <c r="D611" s="20">
        <v>3703.3470000000002</v>
      </c>
      <c r="E611" s="20">
        <v>2536.38</v>
      </c>
    </row>
    <row r="612" spans="1:5" ht="14.25" customHeight="1">
      <c r="A612" s="19">
        <v>42192</v>
      </c>
      <c r="B612" s="20">
        <v>4569.62</v>
      </c>
      <c r="C612" s="20">
        <v>8727.77</v>
      </c>
      <c r="D612" s="20">
        <v>3487.0419999999999</v>
      </c>
      <c r="E612" s="20">
        <v>2433.81</v>
      </c>
    </row>
    <row r="613" spans="1:5" ht="14.25" customHeight="1">
      <c r="A613" s="19">
        <v>42193</v>
      </c>
      <c r="B613" s="20">
        <v>4262.95</v>
      </c>
      <c r="C613" s="20">
        <v>8476.16</v>
      </c>
      <c r="D613" s="20">
        <v>3500.9810000000002</v>
      </c>
      <c r="E613" s="20">
        <v>2337.4299999999998</v>
      </c>
    </row>
    <row r="614" spans="1:5" ht="14.25" customHeight="1">
      <c r="A614" s="19">
        <v>42194</v>
      </c>
      <c r="B614" s="20">
        <v>4536.57</v>
      </c>
      <c r="C614" s="20">
        <v>8721.2800000000007</v>
      </c>
      <c r="D614" s="20">
        <v>3648.2905999999998</v>
      </c>
      <c r="E614" s="20">
        <v>2469.56</v>
      </c>
    </row>
    <row r="615" spans="1:5" ht="14.25" customHeight="1">
      <c r="A615" s="19">
        <v>42195</v>
      </c>
      <c r="B615" s="20">
        <v>4782.21</v>
      </c>
      <c r="C615" s="20">
        <v>9005.39</v>
      </c>
      <c r="D615" s="20">
        <v>3857.5337</v>
      </c>
      <c r="E615" s="20">
        <v>2606.88</v>
      </c>
    </row>
    <row r="616" spans="1:5" ht="14.25" customHeight="1">
      <c r="A616" s="19">
        <v>42198</v>
      </c>
      <c r="B616" s="20">
        <v>4905.5200000000004</v>
      </c>
      <c r="C616" s="20">
        <v>9436.27</v>
      </c>
      <c r="D616" s="20">
        <v>4122.7779</v>
      </c>
      <c r="E616" s="20">
        <v>2714.86</v>
      </c>
    </row>
    <row r="617" spans="1:5" ht="14.25" customHeight="1">
      <c r="A617" s="19">
        <v>42199</v>
      </c>
      <c r="B617" s="20">
        <v>4789.55</v>
      </c>
      <c r="C617" s="20">
        <v>9755.8700000000008</v>
      </c>
      <c r="D617" s="20">
        <v>4154.2389999999996</v>
      </c>
      <c r="E617" s="20">
        <v>2683.88</v>
      </c>
    </row>
    <row r="618" spans="1:5" ht="14.25" customHeight="1">
      <c r="A618" s="19">
        <v>42200</v>
      </c>
      <c r="B618" s="20">
        <v>4620.79</v>
      </c>
      <c r="C618" s="20">
        <v>9343.33</v>
      </c>
      <c r="D618" s="20">
        <v>3948.3519000000001</v>
      </c>
      <c r="E618" s="20">
        <v>2565.37</v>
      </c>
    </row>
    <row r="619" spans="1:5" ht="14.25" customHeight="1">
      <c r="A619" s="19">
        <v>42201</v>
      </c>
      <c r="B619" s="20">
        <v>4657.04</v>
      </c>
      <c r="C619" s="20">
        <v>9446.5300000000007</v>
      </c>
      <c r="D619" s="20">
        <v>4002.2723000000001</v>
      </c>
      <c r="E619" s="20">
        <v>2608.14</v>
      </c>
    </row>
    <row r="620" spans="1:5" ht="14.25" customHeight="1">
      <c r="A620" s="19">
        <v>42202</v>
      </c>
      <c r="B620" s="20">
        <v>4839.82</v>
      </c>
      <c r="C620" s="20">
        <v>9969.59</v>
      </c>
      <c r="D620" s="20">
        <v>4260.6224000000002</v>
      </c>
      <c r="E620" s="20">
        <v>2723.47</v>
      </c>
    </row>
    <row r="621" spans="1:5" ht="14.25" customHeight="1">
      <c r="A621" s="19">
        <v>42205</v>
      </c>
      <c r="B621" s="20">
        <v>4850.45</v>
      </c>
      <c r="C621" s="20">
        <v>10281.69</v>
      </c>
      <c r="D621" s="20">
        <v>4311.1722</v>
      </c>
      <c r="E621" s="20">
        <v>2749.62</v>
      </c>
    </row>
    <row r="622" spans="1:5" ht="14.25" customHeight="1">
      <c r="A622" s="19">
        <v>42206</v>
      </c>
      <c r="B622" s="20">
        <v>4859.13</v>
      </c>
      <c r="C622" s="20">
        <v>10514.68</v>
      </c>
      <c r="D622" s="20">
        <v>4354.4983000000002</v>
      </c>
      <c r="E622" s="20">
        <v>2767.43</v>
      </c>
    </row>
    <row r="623" spans="1:5" ht="14.25" customHeight="1">
      <c r="A623" s="19">
        <v>42207</v>
      </c>
      <c r="B623" s="20">
        <v>4851.05</v>
      </c>
      <c r="C623" s="20">
        <v>10688.34</v>
      </c>
      <c r="D623" s="20">
        <v>4358.3670000000002</v>
      </c>
      <c r="E623" s="20">
        <v>2765.01</v>
      </c>
    </row>
    <row r="624" spans="1:5" ht="14.25" customHeight="1">
      <c r="A624" s="19">
        <v>42208</v>
      </c>
      <c r="B624" s="20">
        <v>4961</v>
      </c>
      <c r="C624" s="20">
        <v>11027.55</v>
      </c>
      <c r="D624" s="20">
        <v>4456.5432000000001</v>
      </c>
      <c r="E624" s="20">
        <v>2830.19</v>
      </c>
    </row>
    <row r="625" spans="1:5" ht="14.25" customHeight="1">
      <c r="A625" s="19">
        <v>42209</v>
      </c>
      <c r="B625" s="20">
        <v>4874.25</v>
      </c>
      <c r="C625" s="20">
        <v>10920.02</v>
      </c>
      <c r="D625" s="20">
        <v>4348.0666000000001</v>
      </c>
      <c r="E625" s="20">
        <v>2774.74</v>
      </c>
    </row>
    <row r="626" spans="1:5" ht="14.25" customHeight="1">
      <c r="A626" s="19">
        <v>42212</v>
      </c>
      <c r="B626" s="20">
        <v>4458.1899999999996</v>
      </c>
      <c r="C626" s="20">
        <v>10156.99</v>
      </c>
      <c r="D626" s="20">
        <v>4004.1673999999998</v>
      </c>
      <c r="E626" s="20">
        <v>2546.1</v>
      </c>
    </row>
    <row r="627" spans="1:5" ht="14.25" customHeight="1">
      <c r="A627" s="19">
        <v>42213</v>
      </c>
      <c r="B627" s="20">
        <v>4449.3999999999996</v>
      </c>
      <c r="C627" s="20">
        <v>9702.4599999999991</v>
      </c>
      <c r="D627" s="20">
        <v>3827.7878000000001</v>
      </c>
      <c r="E627" s="20">
        <v>2543.48</v>
      </c>
    </row>
    <row r="628" spans="1:5" ht="14.25" customHeight="1">
      <c r="A628" s="19">
        <v>42214</v>
      </c>
      <c r="B628" s="20">
        <v>4588.66</v>
      </c>
      <c r="C628" s="20">
        <v>10165.09</v>
      </c>
      <c r="D628" s="20">
        <v>3995.5187999999998</v>
      </c>
      <c r="E628" s="20">
        <v>2647.04</v>
      </c>
    </row>
    <row r="629" spans="1:5" ht="14.25" customHeight="1">
      <c r="A629" s="19">
        <v>42215</v>
      </c>
      <c r="B629" s="20">
        <v>4454.5200000000004</v>
      </c>
      <c r="C629" s="20">
        <v>9886.76</v>
      </c>
      <c r="D629" s="20">
        <v>3789.8800999999999</v>
      </c>
      <c r="E629" s="20">
        <v>2559.92</v>
      </c>
    </row>
    <row r="630" spans="1:5" ht="14.25" customHeight="1">
      <c r="A630" s="19">
        <v>42216</v>
      </c>
      <c r="B630" s="20">
        <v>4456.1000000000004</v>
      </c>
      <c r="C630" s="20">
        <v>9639.2800000000007</v>
      </c>
      <c r="D630" s="20">
        <v>3757.9737</v>
      </c>
      <c r="E630" s="20">
        <v>2575.77</v>
      </c>
    </row>
    <row r="631" spans="1:5" ht="14.25" customHeight="1">
      <c r="A631" s="19">
        <v>42219</v>
      </c>
      <c r="B631" s="20">
        <v>4470.7299999999996</v>
      </c>
      <c r="C631" s="20">
        <v>9116.7000000000007</v>
      </c>
      <c r="D631" s="20">
        <v>3521.4079999999999</v>
      </c>
      <c r="E631" s="20">
        <v>2573.71</v>
      </c>
    </row>
    <row r="632" spans="1:5" ht="14.25" customHeight="1">
      <c r="A632" s="19">
        <v>42220</v>
      </c>
      <c r="B632" s="20">
        <v>4609.58</v>
      </c>
      <c r="C632" s="20">
        <v>9682.74</v>
      </c>
      <c r="D632" s="20">
        <v>3757.7040999999999</v>
      </c>
      <c r="E632" s="20">
        <v>2673.56</v>
      </c>
    </row>
    <row r="633" spans="1:5" ht="14.25" customHeight="1">
      <c r="A633" s="19">
        <v>42221</v>
      </c>
      <c r="B633" s="20">
        <v>4514.71</v>
      </c>
      <c r="C633" s="20">
        <v>9657.49</v>
      </c>
      <c r="D633" s="20">
        <v>3687.1522</v>
      </c>
      <c r="E633" s="20">
        <v>2643.22</v>
      </c>
    </row>
    <row r="634" spans="1:5" ht="14.25" customHeight="1">
      <c r="A634" s="19">
        <v>42222</v>
      </c>
      <c r="B634" s="20">
        <v>4473.8599999999997</v>
      </c>
      <c r="C634" s="20">
        <v>9645.4699999999993</v>
      </c>
      <c r="D634" s="20">
        <v>3652.88</v>
      </c>
      <c r="E634" s="20">
        <v>2629.57</v>
      </c>
    </row>
    <row r="635" spans="1:5" ht="14.25" customHeight="1">
      <c r="A635" s="19">
        <v>42223</v>
      </c>
      <c r="B635" s="20">
        <v>4561.97</v>
      </c>
      <c r="C635" s="20">
        <v>10017.57</v>
      </c>
      <c r="D635" s="20">
        <v>3833.1100999999999</v>
      </c>
      <c r="E635" s="20">
        <v>2684.29</v>
      </c>
    </row>
    <row r="636" spans="1:5" ht="14.25" customHeight="1">
      <c r="A636" s="19">
        <v>42226</v>
      </c>
      <c r="B636" s="20">
        <v>4769.21</v>
      </c>
      <c r="C636" s="20">
        <v>10532.63</v>
      </c>
      <c r="D636" s="20">
        <v>4066.9504000000002</v>
      </c>
      <c r="E636" s="20">
        <v>2805.25</v>
      </c>
    </row>
    <row r="637" spans="1:5" ht="14.25" customHeight="1">
      <c r="A637" s="19">
        <v>42227</v>
      </c>
      <c r="B637" s="20">
        <v>4748.55</v>
      </c>
      <c r="C637" s="20">
        <v>10611.82</v>
      </c>
      <c r="D637" s="20">
        <v>4050.0210999999999</v>
      </c>
      <c r="E637" s="20">
        <v>2798.13</v>
      </c>
    </row>
    <row r="638" spans="1:5" ht="14.25" customHeight="1">
      <c r="A638" s="19">
        <v>42228</v>
      </c>
      <c r="B638" s="20">
        <v>4689.67</v>
      </c>
      <c r="C638" s="20">
        <v>10457.36</v>
      </c>
      <c r="D638" s="20">
        <v>3905.6806999999999</v>
      </c>
      <c r="E638" s="20">
        <v>2755.49</v>
      </c>
    </row>
    <row r="639" spans="1:5" ht="14.25" customHeight="1">
      <c r="A639" s="19">
        <v>42229</v>
      </c>
      <c r="B639" s="20">
        <v>4758.96</v>
      </c>
      <c r="C639" s="20">
        <v>10773.91</v>
      </c>
      <c r="D639" s="20">
        <v>4008.4038999999998</v>
      </c>
      <c r="E639" s="20">
        <v>2800.71</v>
      </c>
    </row>
    <row r="640" spans="1:5" ht="14.25" customHeight="1">
      <c r="A640" s="19">
        <v>42230</v>
      </c>
      <c r="B640" s="20">
        <v>4757.71</v>
      </c>
      <c r="C640" s="20">
        <v>10846.22</v>
      </c>
      <c r="D640" s="20">
        <v>3976.2048</v>
      </c>
      <c r="E640" s="20">
        <v>2805.09</v>
      </c>
    </row>
    <row r="641" spans="1:5" ht="14.25" customHeight="1">
      <c r="A641" s="19">
        <v>42233</v>
      </c>
      <c r="B641" s="20">
        <v>4762.7700000000004</v>
      </c>
      <c r="C641" s="20">
        <v>11039.73</v>
      </c>
      <c r="D641" s="20">
        <v>3919.1815000000001</v>
      </c>
      <c r="E641" s="20">
        <v>2841.89</v>
      </c>
    </row>
    <row r="642" spans="1:5" ht="14.25" customHeight="1">
      <c r="A642" s="19">
        <v>42234</v>
      </c>
      <c r="B642" s="20">
        <v>4468.0600000000004</v>
      </c>
      <c r="C642" s="20">
        <v>10249.17</v>
      </c>
      <c r="D642" s="20">
        <v>3638.8784000000001</v>
      </c>
      <c r="E642" s="20">
        <v>2642.28</v>
      </c>
    </row>
    <row r="643" spans="1:5" ht="14.25" customHeight="1">
      <c r="A643" s="19">
        <v>42235</v>
      </c>
      <c r="B643" s="20">
        <v>4538.9799999999996</v>
      </c>
      <c r="C643" s="20">
        <v>10511.72</v>
      </c>
      <c r="D643" s="20">
        <v>3755.6732999999999</v>
      </c>
      <c r="E643" s="20">
        <v>2690.98</v>
      </c>
    </row>
    <row r="644" spans="1:5" ht="14.25" customHeight="1">
      <c r="A644" s="19">
        <v>42236</v>
      </c>
      <c r="B644" s="20">
        <v>4393.66</v>
      </c>
      <c r="C644" s="20">
        <v>10179.459999999999</v>
      </c>
      <c r="D644" s="20">
        <v>3665.1378</v>
      </c>
      <c r="E644" s="20">
        <v>2601.85</v>
      </c>
    </row>
    <row r="645" spans="1:5" ht="14.25" customHeight="1">
      <c r="A645" s="19">
        <v>42237</v>
      </c>
      <c r="B645" s="20">
        <v>4193.2700000000004</v>
      </c>
      <c r="C645" s="20">
        <v>9623.73</v>
      </c>
      <c r="D645" s="20">
        <v>3400.5677000000001</v>
      </c>
      <c r="E645" s="20">
        <v>2462.5100000000002</v>
      </c>
    </row>
    <row r="646" spans="1:5" ht="14.25" customHeight="1">
      <c r="A646" s="19">
        <v>42240</v>
      </c>
      <c r="B646" s="20">
        <v>3826.46</v>
      </c>
      <c r="C646" s="20">
        <v>8890.65</v>
      </c>
      <c r="D646" s="20">
        <v>3103.4083000000001</v>
      </c>
      <c r="E646" s="20">
        <v>2249.14</v>
      </c>
    </row>
    <row r="647" spans="1:5" ht="14.25" customHeight="1">
      <c r="A647" s="19">
        <v>42241</v>
      </c>
      <c r="B647" s="20">
        <v>3554.77</v>
      </c>
      <c r="C647" s="20">
        <v>8237.85</v>
      </c>
      <c r="D647" s="20">
        <v>2846.8724000000002</v>
      </c>
      <c r="E647" s="20">
        <v>2085.16</v>
      </c>
    </row>
    <row r="648" spans="1:5" ht="14.25" customHeight="1">
      <c r="A648" s="19">
        <v>42242</v>
      </c>
      <c r="B648" s="20">
        <v>3534.64</v>
      </c>
      <c r="C648" s="20">
        <v>7884.33</v>
      </c>
      <c r="D648" s="20">
        <v>2681.9645999999998</v>
      </c>
      <c r="E648" s="20">
        <v>2085.73</v>
      </c>
    </row>
    <row r="649" spans="1:5" ht="14.25" customHeight="1">
      <c r="A649" s="19">
        <v>42243</v>
      </c>
      <c r="B649" s="20">
        <v>3744.85</v>
      </c>
      <c r="C649" s="20">
        <v>8145.36</v>
      </c>
      <c r="D649" s="20">
        <v>2790.9537</v>
      </c>
      <c r="E649" s="20">
        <v>2198.59</v>
      </c>
    </row>
    <row r="650" spans="1:5" ht="14.25" customHeight="1">
      <c r="A650" s="19">
        <v>42244</v>
      </c>
      <c r="B650" s="20">
        <v>3904.49</v>
      </c>
      <c r="C650" s="20">
        <v>8644.34</v>
      </c>
      <c r="D650" s="20">
        <v>2978.2682</v>
      </c>
      <c r="E650" s="20">
        <v>2307.87</v>
      </c>
    </row>
    <row r="651" spans="1:5" ht="14.25" customHeight="1">
      <c r="A651" s="19">
        <v>42247</v>
      </c>
      <c r="B651" s="20">
        <v>3932.81</v>
      </c>
      <c r="C651" s="20">
        <v>8309.3700000000008</v>
      </c>
      <c r="D651" s="20">
        <v>2812.9639999999999</v>
      </c>
      <c r="E651" s="20">
        <v>2261.7399999999998</v>
      </c>
    </row>
    <row r="652" spans="1:5" ht="14.25" customHeight="1">
      <c r="A652" s="19">
        <v>42248</v>
      </c>
      <c r="B652" s="20">
        <v>3927.61</v>
      </c>
      <c r="C652" s="20">
        <v>7777.26</v>
      </c>
      <c r="D652" s="20">
        <v>2696.6516000000001</v>
      </c>
      <c r="E652" s="20">
        <v>2182.17</v>
      </c>
    </row>
    <row r="653" spans="1:5" ht="14.25" customHeight="1">
      <c r="A653" s="19">
        <v>42249</v>
      </c>
      <c r="B653" s="20">
        <v>3931.99</v>
      </c>
      <c r="C653" s="20">
        <v>7451.84</v>
      </c>
      <c r="D653" s="20">
        <v>2643.4695000000002</v>
      </c>
      <c r="E653" s="20">
        <v>2186.5100000000002</v>
      </c>
    </row>
    <row r="654" spans="1:5" ht="14.25" customHeight="1">
      <c r="A654" s="19">
        <v>42254</v>
      </c>
      <c r="B654" s="20">
        <v>3797.24</v>
      </c>
      <c r="C654" s="20">
        <v>7620.63</v>
      </c>
      <c r="D654" s="20">
        <v>2686.3181</v>
      </c>
      <c r="E654" s="20">
        <v>2137.9899999999998</v>
      </c>
    </row>
    <row r="655" spans="1:5" ht="14.25" customHeight="1">
      <c r="A655" s="19">
        <v>42255</v>
      </c>
      <c r="B655" s="20">
        <v>3894.83</v>
      </c>
      <c r="C655" s="20">
        <v>7996.91</v>
      </c>
      <c r="D655" s="20">
        <v>2825.7278999999999</v>
      </c>
      <c r="E655" s="20">
        <v>2207.2199999999998</v>
      </c>
    </row>
    <row r="656" spans="1:5" ht="14.25" customHeight="1">
      <c r="A656" s="19">
        <v>42256</v>
      </c>
      <c r="B656" s="20">
        <v>3971.99</v>
      </c>
      <c r="C656" s="20">
        <v>8315.92</v>
      </c>
      <c r="D656" s="20">
        <v>2914.6448</v>
      </c>
      <c r="E656" s="20">
        <v>2261.1999999999998</v>
      </c>
    </row>
    <row r="657" spans="1:5" ht="14.25" customHeight="1">
      <c r="A657" s="19">
        <v>42257</v>
      </c>
      <c r="B657" s="20">
        <v>3923.21</v>
      </c>
      <c r="C657" s="20">
        <v>8197.06</v>
      </c>
      <c r="D657" s="20">
        <v>2859.5971</v>
      </c>
      <c r="E657" s="20">
        <v>2228.9</v>
      </c>
    </row>
    <row r="658" spans="1:5" ht="14.25" customHeight="1">
      <c r="A658" s="19">
        <v>42258</v>
      </c>
      <c r="B658" s="20">
        <v>3911.09</v>
      </c>
      <c r="C658" s="20">
        <v>8311.1299999999992</v>
      </c>
      <c r="D658" s="20">
        <v>2886.1538</v>
      </c>
      <c r="E658" s="20">
        <v>2227.58</v>
      </c>
    </row>
    <row r="659" spans="1:5" ht="14.25" customHeight="1">
      <c r="A659" s="19">
        <v>42261</v>
      </c>
      <c r="B659" s="20">
        <v>3833.91</v>
      </c>
      <c r="C659" s="20">
        <v>7746.99</v>
      </c>
      <c r="D659" s="20">
        <v>2683.9290999999998</v>
      </c>
      <c r="E659" s="20">
        <v>2136.64</v>
      </c>
    </row>
    <row r="660" spans="1:5" ht="14.25" customHeight="1">
      <c r="A660" s="19">
        <v>42262</v>
      </c>
      <c r="B660" s="20">
        <v>3683.29</v>
      </c>
      <c r="C660" s="20">
        <v>7352.58</v>
      </c>
      <c r="D660" s="20">
        <v>2541.9108999999999</v>
      </c>
      <c r="E660" s="20">
        <v>2048.27</v>
      </c>
    </row>
    <row r="661" spans="1:5" ht="14.25" customHeight="1">
      <c r="A661" s="19">
        <v>42263</v>
      </c>
      <c r="B661" s="20">
        <v>3866.91</v>
      </c>
      <c r="C661" s="20">
        <v>7839.32</v>
      </c>
      <c r="D661" s="20">
        <v>2710.2617</v>
      </c>
      <c r="E661" s="20">
        <v>2174.9699999999998</v>
      </c>
    </row>
    <row r="662" spans="1:5" ht="14.25" customHeight="1">
      <c r="A662" s="19">
        <v>42264</v>
      </c>
      <c r="B662" s="20">
        <v>3782.48</v>
      </c>
      <c r="C662" s="20">
        <v>7764.1</v>
      </c>
      <c r="D662" s="20">
        <v>2718.7953000000002</v>
      </c>
      <c r="E662" s="20">
        <v>2127.4699999999998</v>
      </c>
    </row>
    <row r="663" spans="1:5" ht="14.25" customHeight="1">
      <c r="A663" s="19">
        <v>42265</v>
      </c>
      <c r="B663" s="20">
        <v>3799.29</v>
      </c>
      <c r="C663" s="20">
        <v>7897.47</v>
      </c>
      <c r="D663" s="20">
        <v>2782.2781</v>
      </c>
      <c r="E663" s="20">
        <v>2140.63</v>
      </c>
    </row>
    <row r="664" spans="1:5" ht="14.25" customHeight="1">
      <c r="A664" s="19">
        <v>42268</v>
      </c>
      <c r="B664" s="20">
        <v>3865.87</v>
      </c>
      <c r="C664" s="20">
        <v>8202.4699999999993</v>
      </c>
      <c r="D664" s="20">
        <v>2912.1765999999998</v>
      </c>
      <c r="E664" s="20">
        <v>2197.63</v>
      </c>
    </row>
    <row r="665" spans="1:5" ht="14.25" customHeight="1">
      <c r="A665" s="19">
        <v>42269</v>
      </c>
      <c r="B665" s="20">
        <v>3901.84</v>
      </c>
      <c r="C665" s="20">
        <v>8236.9</v>
      </c>
      <c r="D665" s="20">
        <v>2906.2910999999999</v>
      </c>
      <c r="E665" s="20">
        <v>2210.16</v>
      </c>
    </row>
    <row r="666" spans="1:5" ht="14.25" customHeight="1">
      <c r="A666" s="19">
        <v>42270</v>
      </c>
      <c r="B666" s="20">
        <v>3813.89</v>
      </c>
      <c r="C666" s="20">
        <v>8177.61</v>
      </c>
      <c r="D666" s="20">
        <v>2901.3051</v>
      </c>
      <c r="E666" s="20">
        <v>2170.38</v>
      </c>
    </row>
    <row r="667" spans="1:5" ht="14.25" customHeight="1">
      <c r="A667" s="19">
        <v>42271</v>
      </c>
      <c r="B667" s="20">
        <v>3839.62</v>
      </c>
      <c r="C667" s="20">
        <v>8287.1299999999992</v>
      </c>
      <c r="D667" s="20">
        <v>2935.3013999999998</v>
      </c>
      <c r="E667" s="20">
        <v>2193.83</v>
      </c>
    </row>
    <row r="668" spans="1:5" ht="14.25" customHeight="1">
      <c r="A668" s="19">
        <v>42272</v>
      </c>
      <c r="B668" s="20">
        <v>3777.62</v>
      </c>
      <c r="C668" s="20">
        <v>7985.45</v>
      </c>
      <c r="D668" s="20">
        <v>2836.7912999999999</v>
      </c>
      <c r="E668" s="20">
        <v>2162.02</v>
      </c>
    </row>
    <row r="669" spans="1:5" ht="14.25" customHeight="1">
      <c r="A669" s="19">
        <v>42275</v>
      </c>
      <c r="B669" s="20">
        <v>3790.25</v>
      </c>
      <c r="C669" s="20">
        <v>8193.99</v>
      </c>
      <c r="D669" s="20">
        <v>2965.4845999999998</v>
      </c>
      <c r="E669" s="20">
        <v>2190.9299999999998</v>
      </c>
    </row>
    <row r="670" spans="1:5" ht="14.25" customHeight="1">
      <c r="A670" s="19">
        <v>42276</v>
      </c>
      <c r="B670" s="20">
        <v>3715.63</v>
      </c>
      <c r="C670" s="20">
        <v>8069.95</v>
      </c>
      <c r="D670" s="20">
        <v>2944.6212999999998</v>
      </c>
      <c r="E670" s="20">
        <v>2164.6999999999998</v>
      </c>
    </row>
    <row r="671" spans="1:5" ht="14.25" customHeight="1">
      <c r="A671" s="19">
        <v>42277</v>
      </c>
      <c r="B671" s="20">
        <v>3743.8</v>
      </c>
      <c r="C671" s="20">
        <v>8077.13</v>
      </c>
      <c r="D671" s="20">
        <v>2917.3278</v>
      </c>
      <c r="E671" s="20">
        <v>2177.48</v>
      </c>
    </row>
    <row r="672" spans="1:5" ht="14.25" customHeight="1">
      <c r="A672" s="19">
        <v>42285</v>
      </c>
      <c r="B672" s="20">
        <v>3853.12</v>
      </c>
      <c r="C672" s="20">
        <v>8420.7900000000009</v>
      </c>
      <c r="D672" s="20">
        <v>3060.7386999999999</v>
      </c>
      <c r="E672" s="20">
        <v>2252.42</v>
      </c>
    </row>
    <row r="673" spans="1:5" ht="14.25" customHeight="1">
      <c r="A673" s="19">
        <v>42286</v>
      </c>
      <c r="B673" s="20">
        <v>3904.13</v>
      </c>
      <c r="C673" s="20">
        <v>8550.52</v>
      </c>
      <c r="D673" s="20">
        <v>3076.4958999999999</v>
      </c>
      <c r="E673" s="20">
        <v>2268.7199999999998</v>
      </c>
    </row>
    <row r="674" spans="1:5" ht="14.25" customHeight="1">
      <c r="A674" s="19">
        <v>42289</v>
      </c>
      <c r="B674" s="20">
        <v>4030.41</v>
      </c>
      <c r="C674" s="20">
        <v>8908.39</v>
      </c>
      <c r="D674" s="20">
        <v>3217.1406999999999</v>
      </c>
      <c r="E674" s="20">
        <v>2348.4499999999998</v>
      </c>
    </row>
    <row r="675" spans="1:5" ht="14.25" customHeight="1">
      <c r="A675" s="19">
        <v>42290</v>
      </c>
      <c r="B675" s="20">
        <v>4027.35</v>
      </c>
      <c r="C675" s="20">
        <v>9042.6299999999992</v>
      </c>
      <c r="D675" s="20">
        <v>3242.4847</v>
      </c>
      <c r="E675" s="20">
        <v>2359.63</v>
      </c>
    </row>
    <row r="676" spans="1:5" ht="14.25" customHeight="1">
      <c r="A676" s="19">
        <v>42291</v>
      </c>
      <c r="B676" s="20">
        <v>3981.84</v>
      </c>
      <c r="C676" s="20">
        <v>8921.0499999999993</v>
      </c>
      <c r="D676" s="20">
        <v>3211.7507000000001</v>
      </c>
      <c r="E676" s="20">
        <v>2320.77</v>
      </c>
    </row>
    <row r="677" spans="1:5" ht="14.25" customHeight="1">
      <c r="A677" s="19">
        <v>42292</v>
      </c>
      <c r="B677" s="20">
        <v>4076.19</v>
      </c>
      <c r="C677" s="20">
        <v>9207.18</v>
      </c>
      <c r="D677" s="20">
        <v>3365.6876000000002</v>
      </c>
      <c r="E677" s="20">
        <v>2379.64</v>
      </c>
    </row>
    <row r="678" spans="1:5" ht="14.25" customHeight="1">
      <c r="A678" s="19">
        <v>42293</v>
      </c>
      <c r="B678" s="20">
        <v>4131.42</v>
      </c>
      <c r="C678" s="20">
        <v>9347.82</v>
      </c>
      <c r="D678" s="20">
        <v>3463.4551000000001</v>
      </c>
      <c r="E678" s="20">
        <v>2409.89</v>
      </c>
    </row>
    <row r="679" spans="1:5" ht="14.25" customHeight="1">
      <c r="A679" s="19">
        <v>42296</v>
      </c>
      <c r="B679" s="20">
        <v>4131.5600000000004</v>
      </c>
      <c r="C679" s="20">
        <v>9339.85</v>
      </c>
      <c r="D679" s="20">
        <v>3445.2379000000001</v>
      </c>
      <c r="E679" s="20">
        <v>2425.0300000000002</v>
      </c>
    </row>
    <row r="680" spans="1:5" ht="14.25" customHeight="1">
      <c r="A680" s="19">
        <v>42297</v>
      </c>
      <c r="B680" s="20">
        <v>4182.55</v>
      </c>
      <c r="C680" s="20">
        <v>9529.23</v>
      </c>
      <c r="D680" s="20">
        <v>3568.9177</v>
      </c>
      <c r="E680" s="20">
        <v>2455.3200000000002</v>
      </c>
    </row>
    <row r="681" spans="1:5" ht="14.25" customHeight="1">
      <c r="A681" s="19">
        <v>42298</v>
      </c>
      <c r="B681" s="20">
        <v>4060.44</v>
      </c>
      <c r="C681" s="20">
        <v>8928.27</v>
      </c>
      <c r="D681" s="20">
        <v>3318.3858</v>
      </c>
      <c r="E681" s="20">
        <v>2354.4899999999998</v>
      </c>
    </row>
    <row r="682" spans="1:5" ht="14.25" customHeight="1">
      <c r="A682" s="19">
        <v>42299</v>
      </c>
      <c r="B682" s="20">
        <v>4120.3900000000003</v>
      </c>
      <c r="C682" s="20">
        <v>9297.41</v>
      </c>
      <c r="D682" s="20">
        <v>3473.2327</v>
      </c>
      <c r="E682" s="20">
        <v>2417.54</v>
      </c>
    </row>
    <row r="683" spans="1:5" ht="14.25" customHeight="1">
      <c r="A683" s="19">
        <v>42300</v>
      </c>
      <c r="B683" s="20">
        <v>4174.99</v>
      </c>
      <c r="C683" s="20">
        <v>9598.24</v>
      </c>
      <c r="D683" s="20">
        <v>3542.5041999999999</v>
      </c>
      <c r="E683" s="20">
        <v>2470.4499999999998</v>
      </c>
    </row>
    <row r="684" spans="1:5" ht="14.25" customHeight="1">
      <c r="A684" s="19">
        <v>42303</v>
      </c>
      <c r="B684" s="20">
        <v>4196.0600000000004</v>
      </c>
      <c r="C684" s="20">
        <v>9682.2199999999993</v>
      </c>
      <c r="D684" s="20">
        <v>3540.2696999999998</v>
      </c>
      <c r="E684" s="20">
        <v>2484.15</v>
      </c>
    </row>
    <row r="685" spans="1:5" ht="14.25" customHeight="1">
      <c r="A685" s="19">
        <v>42304</v>
      </c>
      <c r="B685" s="20">
        <v>4200.29</v>
      </c>
      <c r="C685" s="20">
        <v>9769.0499999999993</v>
      </c>
      <c r="D685" s="20">
        <v>3630.1945000000001</v>
      </c>
      <c r="E685" s="20">
        <v>2484.89</v>
      </c>
    </row>
    <row r="686" spans="1:5" ht="14.25" customHeight="1">
      <c r="A686" s="19">
        <v>42305</v>
      </c>
      <c r="B686" s="20">
        <v>4120.84</v>
      </c>
      <c r="C686" s="20">
        <v>9545.27</v>
      </c>
      <c r="D686" s="20">
        <v>3527.4247</v>
      </c>
      <c r="E686" s="20">
        <v>2433.73</v>
      </c>
    </row>
    <row r="687" spans="1:5" ht="14.25" customHeight="1">
      <c r="A687" s="19">
        <v>42306</v>
      </c>
      <c r="B687" s="20">
        <v>4130.6499999999996</v>
      </c>
      <c r="C687" s="20">
        <v>9631.76</v>
      </c>
      <c r="D687" s="20">
        <v>3517.9216999999999</v>
      </c>
      <c r="E687" s="20">
        <v>2448.3200000000002</v>
      </c>
    </row>
    <row r="688" spans="1:5" ht="14.25" customHeight="1">
      <c r="A688" s="19">
        <v>42307</v>
      </c>
      <c r="B688" s="20">
        <v>4131.55</v>
      </c>
      <c r="C688" s="20">
        <v>9604.2800000000007</v>
      </c>
      <c r="D688" s="20">
        <v>3475.4414999999999</v>
      </c>
      <c r="E688" s="20">
        <v>2443.11</v>
      </c>
    </row>
    <row r="689" spans="1:5" ht="14.25" customHeight="1">
      <c r="A689" s="19">
        <v>42310</v>
      </c>
      <c r="B689" s="20">
        <v>4063.61</v>
      </c>
      <c r="C689" s="20">
        <v>9349.67</v>
      </c>
      <c r="D689" s="20">
        <v>3422.5003999999999</v>
      </c>
      <c r="E689" s="20">
        <v>2403.6799999999998</v>
      </c>
    </row>
    <row r="690" spans="1:5" ht="14.25" customHeight="1">
      <c r="A690" s="19">
        <v>42311</v>
      </c>
      <c r="B690" s="20">
        <v>4051.37</v>
      </c>
      <c r="C690" s="20">
        <v>9328.48</v>
      </c>
      <c r="D690" s="20">
        <v>3415.8382999999999</v>
      </c>
      <c r="E690" s="20">
        <v>2398.4</v>
      </c>
    </row>
    <row r="691" spans="1:5" ht="14.25" customHeight="1">
      <c r="A691" s="19">
        <v>42312</v>
      </c>
      <c r="B691" s="20">
        <v>4242.08</v>
      </c>
      <c r="C691" s="20">
        <v>9822.2999999999993</v>
      </c>
      <c r="D691" s="20">
        <v>3642.5805</v>
      </c>
      <c r="E691" s="20">
        <v>2501.62</v>
      </c>
    </row>
    <row r="692" spans="1:5" ht="14.25" customHeight="1">
      <c r="A692" s="19">
        <v>42313</v>
      </c>
      <c r="B692" s="20">
        <v>4332.6000000000004</v>
      </c>
      <c r="C692" s="20">
        <v>9816.66</v>
      </c>
      <c r="D692" s="20">
        <v>3630.5992999999999</v>
      </c>
      <c r="E692" s="20">
        <v>2514.7800000000002</v>
      </c>
    </row>
    <row r="693" spans="1:5" ht="14.25" customHeight="1">
      <c r="A693" s="19">
        <v>42314</v>
      </c>
      <c r="B693" s="20">
        <v>4434.78</v>
      </c>
      <c r="C693" s="20">
        <v>10065.26</v>
      </c>
      <c r="D693" s="20">
        <v>3792.9171000000001</v>
      </c>
      <c r="E693" s="20">
        <v>2560.83</v>
      </c>
    </row>
    <row r="694" spans="1:5" ht="14.25" customHeight="1">
      <c r="A694" s="19">
        <v>42317</v>
      </c>
      <c r="B694" s="20">
        <v>4489.71</v>
      </c>
      <c r="C694" s="20">
        <v>10260.469999999999</v>
      </c>
      <c r="D694" s="20">
        <v>3885.6432</v>
      </c>
      <c r="E694" s="20">
        <v>2595.2199999999998</v>
      </c>
    </row>
    <row r="695" spans="1:5" ht="14.25" customHeight="1">
      <c r="A695" s="19">
        <v>42318</v>
      </c>
      <c r="B695" s="20">
        <v>4481.3900000000003</v>
      </c>
      <c r="C695" s="20">
        <v>10360.07</v>
      </c>
      <c r="D695" s="20">
        <v>3911.2694999999999</v>
      </c>
      <c r="E695" s="20">
        <v>2591.54</v>
      </c>
    </row>
    <row r="696" spans="1:5" ht="14.25" customHeight="1">
      <c r="A696" s="19">
        <v>42319</v>
      </c>
      <c r="B696" s="20">
        <v>4481.8599999999997</v>
      </c>
      <c r="C696" s="20">
        <v>10557.91</v>
      </c>
      <c r="D696" s="20">
        <v>3964.6293999999998</v>
      </c>
      <c r="E696" s="20">
        <v>2604.1799999999998</v>
      </c>
    </row>
    <row r="697" spans="1:5" ht="14.25" customHeight="1">
      <c r="A697" s="19">
        <v>42320</v>
      </c>
      <c r="B697" s="20">
        <v>4437.0600000000004</v>
      </c>
      <c r="C697" s="20">
        <v>10594.04</v>
      </c>
      <c r="D697" s="20">
        <v>3914.5761000000002</v>
      </c>
      <c r="E697" s="20">
        <v>2589.85</v>
      </c>
    </row>
    <row r="698" spans="1:5" ht="14.25" customHeight="1">
      <c r="A698" s="19">
        <v>42321</v>
      </c>
      <c r="B698" s="20">
        <v>4379.68</v>
      </c>
      <c r="C698" s="20">
        <v>10384.68</v>
      </c>
      <c r="D698" s="20">
        <v>3811.7766000000001</v>
      </c>
      <c r="E698" s="20">
        <v>2546.9699999999998</v>
      </c>
    </row>
    <row r="699" spans="1:5" ht="14.25" customHeight="1">
      <c r="A699" s="19">
        <v>42324</v>
      </c>
      <c r="B699" s="20">
        <v>4400.59</v>
      </c>
      <c r="C699" s="20">
        <v>10656.46</v>
      </c>
      <c r="D699" s="20">
        <v>3942.8861999999999</v>
      </c>
      <c r="E699" s="20">
        <v>2575.54</v>
      </c>
    </row>
    <row r="700" spans="1:5" ht="14.25" customHeight="1">
      <c r="A700" s="19">
        <v>42325</v>
      </c>
      <c r="B700" s="20">
        <v>4393.88</v>
      </c>
      <c r="C700" s="20">
        <v>10567.22</v>
      </c>
      <c r="D700" s="20">
        <v>3814.0841999999998</v>
      </c>
      <c r="E700" s="20">
        <v>2580.06</v>
      </c>
    </row>
    <row r="701" spans="1:5" ht="14.25" customHeight="1">
      <c r="A701" s="19">
        <v>42326</v>
      </c>
      <c r="B701" s="20">
        <v>4343.8599999999997</v>
      </c>
      <c r="C701" s="20">
        <v>10378.299999999999</v>
      </c>
      <c r="D701" s="20">
        <v>3747.4683</v>
      </c>
      <c r="E701" s="20">
        <v>2562.36</v>
      </c>
    </row>
    <row r="702" spans="1:5" ht="14.25" customHeight="1">
      <c r="A702" s="19">
        <v>42327</v>
      </c>
      <c r="B702" s="20">
        <v>4413.3</v>
      </c>
      <c r="C702" s="20">
        <v>10698.94</v>
      </c>
      <c r="D702" s="20">
        <v>3897.3575000000001</v>
      </c>
      <c r="E702" s="20">
        <v>2610.86</v>
      </c>
    </row>
    <row r="703" spans="1:5" ht="14.25" customHeight="1">
      <c r="A703" s="19">
        <v>42328</v>
      </c>
      <c r="B703" s="20">
        <v>4412.6099999999997</v>
      </c>
      <c r="C703" s="20">
        <v>10913.22</v>
      </c>
      <c r="D703" s="20">
        <v>3892.6487000000002</v>
      </c>
      <c r="E703" s="20">
        <v>2626.06</v>
      </c>
    </row>
    <row r="704" spans="1:5" ht="14.25" customHeight="1">
      <c r="A704" s="19">
        <v>42331</v>
      </c>
      <c r="B704" s="20">
        <v>4388</v>
      </c>
      <c r="C704" s="20">
        <v>10809.84</v>
      </c>
      <c r="D704" s="20">
        <v>3843.8357000000001</v>
      </c>
      <c r="E704" s="20">
        <v>2606.19</v>
      </c>
    </row>
    <row r="705" spans="1:5" ht="14.25" customHeight="1">
      <c r="A705" s="19">
        <v>42332</v>
      </c>
      <c r="B705" s="20">
        <v>4388.6499999999996</v>
      </c>
      <c r="C705" s="20">
        <v>10933.34</v>
      </c>
      <c r="D705" s="20">
        <v>3916.4378999999999</v>
      </c>
      <c r="E705" s="20">
        <v>2609.7399999999998</v>
      </c>
    </row>
    <row r="706" spans="1:5" ht="14.25" customHeight="1">
      <c r="A706" s="19">
        <v>42333</v>
      </c>
      <c r="B706" s="20">
        <v>4421.0600000000004</v>
      </c>
      <c r="C706" s="20">
        <v>11180.77</v>
      </c>
      <c r="D706" s="20">
        <v>4038.0367000000001</v>
      </c>
      <c r="E706" s="20">
        <v>2629.44</v>
      </c>
    </row>
    <row r="707" spans="1:5" ht="14.25" customHeight="1">
      <c r="A707" s="19">
        <v>42334</v>
      </c>
      <c r="B707" s="20">
        <v>4395.13</v>
      </c>
      <c r="C707" s="20">
        <v>11101.88</v>
      </c>
      <c r="D707" s="20">
        <v>3953.8535999999999</v>
      </c>
      <c r="E707" s="20">
        <v>2617.86</v>
      </c>
    </row>
    <row r="708" spans="1:5" ht="14.25" customHeight="1">
      <c r="A708" s="19">
        <v>42335</v>
      </c>
      <c r="B708" s="20">
        <v>4158.46</v>
      </c>
      <c r="C708" s="20">
        <v>10383.41</v>
      </c>
      <c r="D708" s="20">
        <v>3726.9204</v>
      </c>
      <c r="E708" s="20">
        <v>2488.33</v>
      </c>
    </row>
    <row r="709" spans="1:5" ht="14.25" customHeight="1">
      <c r="A709" s="19">
        <v>42338</v>
      </c>
      <c r="B709" s="20">
        <v>4169.47</v>
      </c>
      <c r="C709" s="20">
        <v>10454.17</v>
      </c>
      <c r="D709" s="20">
        <v>3740.7716999999998</v>
      </c>
      <c r="E709" s="20">
        <v>2506.84</v>
      </c>
    </row>
    <row r="710" spans="1:5" ht="14.25" customHeight="1">
      <c r="A710" s="19">
        <v>42339</v>
      </c>
      <c r="B710" s="20">
        <v>4199.03</v>
      </c>
      <c r="C710" s="20">
        <v>10406.1</v>
      </c>
      <c r="D710" s="20">
        <v>3690.0936999999999</v>
      </c>
      <c r="E710" s="20">
        <v>2539.58</v>
      </c>
    </row>
    <row r="711" spans="1:5" ht="14.25" customHeight="1">
      <c r="A711" s="19">
        <v>42340</v>
      </c>
      <c r="B711" s="20">
        <v>4351.32</v>
      </c>
      <c r="C711" s="20">
        <v>10266.92</v>
      </c>
      <c r="D711" s="20">
        <v>3634.6617999999999</v>
      </c>
      <c r="E711" s="20">
        <v>2584.5500000000002</v>
      </c>
    </row>
    <row r="712" spans="1:5" ht="14.25" customHeight="1">
      <c r="A712" s="19">
        <v>42341</v>
      </c>
      <c r="B712" s="20">
        <v>4383.28</v>
      </c>
      <c r="C712" s="20">
        <v>10560.48</v>
      </c>
      <c r="D712" s="20">
        <v>3770.3766999999998</v>
      </c>
      <c r="E712" s="20">
        <v>2626.92</v>
      </c>
    </row>
    <row r="713" spans="1:5" ht="14.25" customHeight="1">
      <c r="A713" s="19">
        <v>42342</v>
      </c>
      <c r="B713" s="20">
        <v>4299.45</v>
      </c>
      <c r="C713" s="20">
        <v>10538.19</v>
      </c>
      <c r="D713" s="20">
        <v>3753.3271</v>
      </c>
      <c r="E713" s="20">
        <v>2594.9499999999998</v>
      </c>
    </row>
    <row r="714" spans="1:5" ht="14.25" customHeight="1">
      <c r="A714" s="19">
        <v>42345</v>
      </c>
      <c r="B714" s="20">
        <v>4311.16</v>
      </c>
      <c r="C714" s="20">
        <v>10701.73</v>
      </c>
      <c r="D714" s="20">
        <v>3803.1215999999999</v>
      </c>
      <c r="E714" s="20">
        <v>2613.0500000000002</v>
      </c>
    </row>
    <row r="715" spans="1:5" ht="14.25" customHeight="1">
      <c r="A715" s="19">
        <v>42346</v>
      </c>
      <c r="B715" s="20">
        <v>4235.6499999999996</v>
      </c>
      <c r="C715" s="20">
        <v>10513.28</v>
      </c>
      <c r="D715" s="20">
        <v>3744.9906000000001</v>
      </c>
      <c r="E715" s="20">
        <v>2566.46</v>
      </c>
    </row>
    <row r="716" spans="1:5" ht="14.25" customHeight="1">
      <c r="A716" s="19">
        <v>42347</v>
      </c>
      <c r="B716" s="20">
        <v>4250.75</v>
      </c>
      <c r="C716" s="20">
        <v>10488.67</v>
      </c>
      <c r="D716" s="20">
        <v>3715.9947999999999</v>
      </c>
      <c r="E716" s="20">
        <v>2586.66</v>
      </c>
    </row>
    <row r="717" spans="1:5" ht="14.25" customHeight="1">
      <c r="A717" s="19">
        <v>42348</v>
      </c>
      <c r="B717" s="20">
        <v>4235.7299999999996</v>
      </c>
      <c r="C717" s="20">
        <v>10489.98</v>
      </c>
      <c r="D717" s="20">
        <v>3757.433</v>
      </c>
      <c r="E717" s="20">
        <v>2569.34</v>
      </c>
    </row>
    <row r="718" spans="1:5" ht="14.25" customHeight="1">
      <c r="A718" s="19">
        <v>42349</v>
      </c>
      <c r="B718" s="20">
        <v>4218.16</v>
      </c>
      <c r="C718" s="20">
        <v>10396.61</v>
      </c>
      <c r="D718" s="20">
        <v>3721.0767000000001</v>
      </c>
      <c r="E718" s="20">
        <v>2542.7600000000002</v>
      </c>
    </row>
    <row r="719" spans="1:5" ht="14.25" customHeight="1">
      <c r="A719" s="19">
        <v>42352</v>
      </c>
      <c r="B719" s="20">
        <v>4338.8900000000003</v>
      </c>
      <c r="C719" s="20">
        <v>10577.21</v>
      </c>
      <c r="D719" s="20">
        <v>3771.2847999999999</v>
      </c>
      <c r="E719" s="20">
        <v>2595.67</v>
      </c>
    </row>
    <row r="720" spans="1:5" ht="14.25" customHeight="1">
      <c r="A720" s="19">
        <v>42353</v>
      </c>
      <c r="B720" s="20">
        <v>4319.09</v>
      </c>
      <c r="C720" s="20">
        <v>10744.01</v>
      </c>
      <c r="D720" s="20">
        <v>3814.9728</v>
      </c>
      <c r="E720" s="20">
        <v>2603.17</v>
      </c>
    </row>
    <row r="721" spans="1:5" ht="14.25" customHeight="1">
      <c r="A721" s="19">
        <v>42354</v>
      </c>
      <c r="B721" s="20">
        <v>4309.1499999999996</v>
      </c>
      <c r="C721" s="20">
        <v>10844.11</v>
      </c>
      <c r="D721" s="20">
        <v>3836.2550999999999</v>
      </c>
      <c r="E721" s="20">
        <v>2611.88</v>
      </c>
    </row>
    <row r="722" spans="1:5" ht="14.25" customHeight="1">
      <c r="A722" s="19">
        <v>42355</v>
      </c>
      <c r="B722" s="20">
        <v>4391.5200000000004</v>
      </c>
      <c r="C722" s="20">
        <v>11163.69</v>
      </c>
      <c r="D722" s="20">
        <v>3919.3836000000001</v>
      </c>
      <c r="E722" s="20">
        <v>2669.36</v>
      </c>
    </row>
    <row r="723" spans="1:5" ht="14.25" customHeight="1">
      <c r="A723" s="19">
        <v>42356</v>
      </c>
      <c r="B723" s="20">
        <v>4405.58</v>
      </c>
      <c r="C723" s="20">
        <v>11111.43</v>
      </c>
      <c r="D723" s="20">
        <v>3902.8762000000002</v>
      </c>
      <c r="E723" s="20">
        <v>2674.46</v>
      </c>
    </row>
    <row r="724" spans="1:5" ht="14.25" customHeight="1">
      <c r="A724" s="19">
        <v>42359</v>
      </c>
      <c r="B724" s="20">
        <v>4520.22</v>
      </c>
      <c r="C724" s="20">
        <v>11184.23</v>
      </c>
      <c r="D724" s="20">
        <v>3893.7417</v>
      </c>
      <c r="E724" s="20">
        <v>2735.51</v>
      </c>
    </row>
    <row r="725" spans="1:5" ht="14.25" customHeight="1">
      <c r="A725" s="19">
        <v>42360</v>
      </c>
      <c r="B725" s="20">
        <v>4532.8100000000004</v>
      </c>
      <c r="C725" s="20">
        <v>11298.82</v>
      </c>
      <c r="D725" s="20">
        <v>3913.7728000000002</v>
      </c>
      <c r="E725" s="20">
        <v>2746.75</v>
      </c>
    </row>
    <row r="726" spans="1:5" ht="14.25" customHeight="1">
      <c r="A726" s="19">
        <v>42361</v>
      </c>
      <c r="B726" s="20">
        <v>4520.71</v>
      </c>
      <c r="C726" s="20">
        <v>11119.99</v>
      </c>
      <c r="D726" s="20">
        <v>3835.4924000000001</v>
      </c>
      <c r="E726" s="20">
        <v>2728.36</v>
      </c>
    </row>
    <row r="727" spans="1:5" ht="14.25" customHeight="1">
      <c r="A727" s="19">
        <v>42362</v>
      </c>
      <c r="B727" s="20">
        <v>4477.47</v>
      </c>
      <c r="C727" s="20">
        <v>11114.8</v>
      </c>
      <c r="D727" s="20">
        <v>3859.7709</v>
      </c>
      <c r="E727" s="20">
        <v>2716.28</v>
      </c>
    </row>
    <row r="728" spans="1:5" ht="14.25" customHeight="1">
      <c r="A728" s="19">
        <v>42363</v>
      </c>
      <c r="B728" s="20">
        <v>4487.76</v>
      </c>
      <c r="C728" s="20">
        <v>11212.85</v>
      </c>
      <c r="D728" s="20">
        <v>3842.3512999999998</v>
      </c>
      <c r="E728" s="20">
        <v>2722.97</v>
      </c>
    </row>
    <row r="729" spans="1:5" ht="14.25" customHeight="1">
      <c r="A729" s="19">
        <v>42366</v>
      </c>
      <c r="B729" s="20">
        <v>4358.5</v>
      </c>
      <c r="C729" s="20">
        <v>10991.63</v>
      </c>
      <c r="D729" s="20">
        <v>3770.8289</v>
      </c>
      <c r="E729" s="20">
        <v>2653.89</v>
      </c>
    </row>
    <row r="730" spans="1:5" ht="14.25" customHeight="1">
      <c r="A730" s="19">
        <v>42367</v>
      </c>
      <c r="B730" s="20">
        <v>4398.54</v>
      </c>
      <c r="C730" s="20">
        <v>11136.24</v>
      </c>
      <c r="D730" s="20">
        <v>3770.8434999999999</v>
      </c>
      <c r="E730" s="20">
        <v>2678.61</v>
      </c>
    </row>
    <row r="731" spans="1:5" ht="14.25" customHeight="1">
      <c r="A731" s="19">
        <v>42368</v>
      </c>
      <c r="B731" s="20">
        <v>4402.3999999999996</v>
      </c>
      <c r="C731" s="20">
        <v>11296.17</v>
      </c>
      <c r="D731" s="20">
        <v>3814.1370000000002</v>
      </c>
      <c r="E731" s="20">
        <v>2690.3</v>
      </c>
    </row>
    <row r="732" spans="1:5" ht="14.25" customHeight="1">
      <c r="A732" s="19">
        <v>42369</v>
      </c>
      <c r="B732" s="20">
        <v>4362.4399999999996</v>
      </c>
      <c r="C732" s="20">
        <v>11095.13</v>
      </c>
      <c r="D732" s="20">
        <v>3753.27</v>
      </c>
      <c r="E732" s="20">
        <v>2663.33</v>
      </c>
    </row>
    <row r="733" spans="1:5" ht="14.25" customHeight="1">
      <c r="A733" s="19">
        <v>42373</v>
      </c>
      <c r="B733" s="20">
        <v>4056.17</v>
      </c>
      <c r="C733" s="20">
        <v>10133.94</v>
      </c>
      <c r="D733" s="20">
        <v>3457.0210000000002</v>
      </c>
      <c r="E733" s="20">
        <v>2467.84</v>
      </c>
    </row>
    <row r="734" spans="1:5" ht="14.25" customHeight="1">
      <c r="A734" s="19">
        <v>42374</v>
      </c>
      <c r="B734" s="20">
        <v>4067.53</v>
      </c>
      <c r="C734" s="20">
        <v>9880.15</v>
      </c>
      <c r="D734" s="20">
        <v>3369.7415000000001</v>
      </c>
      <c r="E734" s="20">
        <v>2466.85</v>
      </c>
    </row>
    <row r="735" spans="1:5" ht="14.25" customHeight="1">
      <c r="A735" s="19">
        <v>42375</v>
      </c>
      <c r="B735" s="20">
        <v>4138.8900000000003</v>
      </c>
      <c r="C735" s="20">
        <v>10149.34</v>
      </c>
      <c r="D735" s="20">
        <v>3444.1768999999999</v>
      </c>
      <c r="E735" s="20">
        <v>2509.4</v>
      </c>
    </row>
    <row r="736" spans="1:5" ht="14.25" customHeight="1">
      <c r="A736" s="19">
        <v>42376</v>
      </c>
      <c r="B736" s="20">
        <v>3851.93</v>
      </c>
      <c r="C736" s="20">
        <v>9257.6299999999992</v>
      </c>
      <c r="D736" s="20">
        <v>3163.9009000000001</v>
      </c>
      <c r="E736" s="20">
        <v>2322.33</v>
      </c>
    </row>
    <row r="737" spans="1:5" ht="14.25" customHeight="1">
      <c r="A737" s="19">
        <v>42377</v>
      </c>
      <c r="B737" s="20">
        <v>3930.48</v>
      </c>
      <c r="C737" s="20">
        <v>9278.2800000000007</v>
      </c>
      <c r="D737" s="20">
        <v>3178.0378000000001</v>
      </c>
      <c r="E737" s="20">
        <v>2363.9699999999998</v>
      </c>
    </row>
    <row r="738" spans="1:5" ht="14.25" customHeight="1">
      <c r="A738" s="19">
        <v>42380</v>
      </c>
      <c r="B738" s="20">
        <v>3732.74</v>
      </c>
      <c r="C738" s="20">
        <v>8576.75</v>
      </c>
      <c r="D738" s="20">
        <v>3005.9202</v>
      </c>
      <c r="E738" s="20">
        <v>2231.1999999999998</v>
      </c>
    </row>
    <row r="739" spans="1:5" ht="14.25" customHeight="1">
      <c r="A739" s="19">
        <v>42381</v>
      </c>
      <c r="B739" s="20">
        <v>3759.94</v>
      </c>
      <c r="C739" s="20">
        <v>8558.81</v>
      </c>
      <c r="D739" s="20">
        <v>3068.4594999999999</v>
      </c>
      <c r="E739" s="20">
        <v>2239.17</v>
      </c>
    </row>
    <row r="740" spans="1:5" ht="14.25" customHeight="1">
      <c r="A740" s="19">
        <v>42382</v>
      </c>
      <c r="B740" s="20">
        <v>3689.98</v>
      </c>
      <c r="C740" s="20">
        <v>8191.04</v>
      </c>
      <c r="D740" s="20">
        <v>2956.0715</v>
      </c>
      <c r="E740" s="20">
        <v>2185.4</v>
      </c>
    </row>
    <row r="741" spans="1:5" ht="14.25" customHeight="1">
      <c r="A741" s="19">
        <v>42383</v>
      </c>
      <c r="B741" s="20">
        <v>3766.88</v>
      </c>
      <c r="C741" s="20">
        <v>8527.2199999999993</v>
      </c>
      <c r="D741" s="20">
        <v>3109.5201000000002</v>
      </c>
      <c r="E741" s="20">
        <v>2238.31</v>
      </c>
    </row>
    <row r="742" spans="1:5" ht="14.25" customHeight="1">
      <c r="A742" s="19">
        <v>42384</v>
      </c>
      <c r="B742" s="20">
        <v>3646.63</v>
      </c>
      <c r="C742" s="20">
        <v>8224.5400000000009</v>
      </c>
      <c r="D742" s="20">
        <v>3020.0727000000002</v>
      </c>
      <c r="E742" s="20">
        <v>2159.12</v>
      </c>
    </row>
    <row r="743" spans="1:5" ht="14.25" customHeight="1">
      <c r="A743" s="19">
        <v>42387</v>
      </c>
      <c r="B743" s="20">
        <v>3660.66</v>
      </c>
      <c r="C743" s="20">
        <v>8425.98</v>
      </c>
      <c r="D743" s="20">
        <v>3098.5083</v>
      </c>
      <c r="E743" s="20">
        <v>2174.7199999999998</v>
      </c>
    </row>
    <row r="744" spans="1:5" ht="14.25" customHeight="1">
      <c r="A744" s="19">
        <v>42388</v>
      </c>
      <c r="B744" s="20">
        <v>3768.7</v>
      </c>
      <c r="C744" s="20">
        <v>8768.32</v>
      </c>
      <c r="D744" s="20">
        <v>3196.8962999999999</v>
      </c>
      <c r="E744" s="20">
        <v>2245.9499999999998</v>
      </c>
    </row>
    <row r="745" spans="1:5" ht="14.25" customHeight="1">
      <c r="A745" s="19">
        <v>42389</v>
      </c>
      <c r="B745" s="20">
        <v>3711.7</v>
      </c>
      <c r="C745" s="20">
        <v>8698.2900000000009</v>
      </c>
      <c r="D745" s="20">
        <v>3143.4182000000001</v>
      </c>
      <c r="E745" s="20">
        <v>2213.94</v>
      </c>
    </row>
    <row r="746" spans="1:5" ht="14.25" customHeight="1">
      <c r="A746" s="19">
        <v>42390</v>
      </c>
      <c r="B746" s="20">
        <v>3602.92</v>
      </c>
      <c r="C746" s="20">
        <v>8304.4</v>
      </c>
      <c r="D746" s="20">
        <v>3014.8656000000001</v>
      </c>
      <c r="E746" s="20">
        <v>2153.6799999999998</v>
      </c>
    </row>
    <row r="747" spans="1:5" ht="14.25" customHeight="1">
      <c r="A747" s="19">
        <v>42391</v>
      </c>
      <c r="B747" s="20">
        <v>3640.47</v>
      </c>
      <c r="C747" s="20">
        <v>8439.99</v>
      </c>
      <c r="D747" s="20">
        <v>3055.5091000000002</v>
      </c>
      <c r="E747" s="20">
        <v>2171.21</v>
      </c>
    </row>
    <row r="748" spans="1:5" ht="14.25" customHeight="1">
      <c r="A748" s="19">
        <v>42394</v>
      </c>
      <c r="B748" s="20">
        <v>3658.51</v>
      </c>
      <c r="C748" s="20">
        <v>8551.02</v>
      </c>
      <c r="D748" s="20">
        <v>3070.2377999999999</v>
      </c>
      <c r="E748" s="20">
        <v>2184.92</v>
      </c>
    </row>
    <row r="749" spans="1:5" ht="14.25" customHeight="1">
      <c r="A749" s="19">
        <v>42395</v>
      </c>
      <c r="B749" s="20">
        <v>3438.24</v>
      </c>
      <c r="C749" s="20">
        <v>7887.3</v>
      </c>
      <c r="D749" s="20">
        <v>2853.9605999999999</v>
      </c>
      <c r="E749" s="20">
        <v>2046.19</v>
      </c>
    </row>
    <row r="750" spans="1:5" ht="14.25" customHeight="1">
      <c r="A750" s="19">
        <v>42396</v>
      </c>
      <c r="B750" s="20">
        <v>3426.37</v>
      </c>
      <c r="C750" s="20">
        <v>7804.93</v>
      </c>
      <c r="D750" s="20">
        <v>2850.1170999999999</v>
      </c>
      <c r="E750" s="20">
        <v>2024.54</v>
      </c>
    </row>
    <row r="751" spans="1:5" ht="14.25" customHeight="1">
      <c r="A751" s="19">
        <v>42397</v>
      </c>
      <c r="B751" s="20">
        <v>3336.81</v>
      </c>
      <c r="C751" s="20">
        <v>7422.52</v>
      </c>
      <c r="D751" s="20">
        <v>2749.6826000000001</v>
      </c>
      <c r="E751" s="20">
        <v>1965.21</v>
      </c>
    </row>
    <row r="752" spans="1:5" ht="14.25" customHeight="1">
      <c r="A752" s="19">
        <v>42398</v>
      </c>
      <c r="B752" s="20">
        <v>3444.77</v>
      </c>
      <c r="C752" s="20">
        <v>7720.28</v>
      </c>
      <c r="D752" s="20">
        <v>2856.0715</v>
      </c>
      <c r="E752" s="20">
        <v>2030.77</v>
      </c>
    </row>
    <row r="753" spans="1:5" ht="14.25" customHeight="1">
      <c r="A753" s="19">
        <v>42401</v>
      </c>
      <c r="B753" s="20">
        <v>3392.1</v>
      </c>
      <c r="C753" s="20">
        <v>7622.92</v>
      </c>
      <c r="D753" s="20">
        <v>2849.6197999999999</v>
      </c>
      <c r="E753" s="20">
        <v>2010.03</v>
      </c>
    </row>
    <row r="754" spans="1:5" ht="14.25" customHeight="1">
      <c r="A754" s="19">
        <v>42402</v>
      </c>
      <c r="B754" s="20">
        <v>3462.59</v>
      </c>
      <c r="C754" s="20">
        <v>7919.21</v>
      </c>
      <c r="D754" s="20">
        <v>2957.4014000000002</v>
      </c>
      <c r="E754" s="20">
        <v>2064.6999999999998</v>
      </c>
    </row>
    <row r="755" spans="1:5" ht="14.25" customHeight="1">
      <c r="A755" s="19">
        <v>42403</v>
      </c>
      <c r="B755" s="20">
        <v>3447.75</v>
      </c>
      <c r="C755" s="20">
        <v>7976.06</v>
      </c>
      <c r="D755" s="20">
        <v>2979.0740999999998</v>
      </c>
      <c r="E755" s="20">
        <v>2070.71</v>
      </c>
    </row>
    <row r="756" spans="1:5" ht="14.25" customHeight="1">
      <c r="A756" s="19">
        <v>42404</v>
      </c>
      <c r="B756" s="20">
        <v>3489.98</v>
      </c>
      <c r="C756" s="20">
        <v>8161.02</v>
      </c>
      <c r="D756" s="20">
        <v>3026.4108000000001</v>
      </c>
      <c r="E756" s="20">
        <v>2098.88</v>
      </c>
    </row>
    <row r="757" spans="1:5" ht="14.25" customHeight="1">
      <c r="A757" s="19">
        <v>42405</v>
      </c>
      <c r="B757" s="20">
        <v>3465.46</v>
      </c>
      <c r="C757" s="20">
        <v>8068.31</v>
      </c>
      <c r="D757" s="20">
        <v>2984.1484</v>
      </c>
      <c r="E757" s="20">
        <v>2083.52</v>
      </c>
    </row>
    <row r="758" spans="1:5" ht="14.25" customHeight="1">
      <c r="A758" s="19">
        <v>42415</v>
      </c>
      <c r="B758" s="20">
        <v>3445.49</v>
      </c>
      <c r="C758" s="20">
        <v>8076.32</v>
      </c>
      <c r="D758" s="20">
        <v>3001.5149999999999</v>
      </c>
      <c r="E758" s="20">
        <v>2072.0100000000002</v>
      </c>
    </row>
    <row r="759" spans="1:5" ht="14.25" customHeight="1">
      <c r="A759" s="19">
        <v>42416</v>
      </c>
      <c r="B759" s="20">
        <v>3551.11</v>
      </c>
      <c r="C759" s="20">
        <v>8435.09</v>
      </c>
      <c r="D759" s="20">
        <v>3120.6916999999999</v>
      </c>
      <c r="E759" s="20">
        <v>2143.75</v>
      </c>
    </row>
    <row r="760" spans="1:5" ht="14.25" customHeight="1">
      <c r="A760" s="19">
        <v>42417</v>
      </c>
      <c r="B760" s="20">
        <v>3581.84</v>
      </c>
      <c r="C760" s="20">
        <v>8573.64</v>
      </c>
      <c r="D760" s="20">
        <v>3141.8661999999999</v>
      </c>
      <c r="E760" s="20">
        <v>2162.84</v>
      </c>
    </row>
    <row r="761" spans="1:5" ht="14.25" customHeight="1">
      <c r="A761" s="19">
        <v>42418</v>
      </c>
      <c r="B761" s="20">
        <v>3570.59</v>
      </c>
      <c r="C761" s="20">
        <v>8546.4599999999991</v>
      </c>
      <c r="D761" s="20">
        <v>3108.2401</v>
      </c>
      <c r="E761" s="20">
        <v>2154.46</v>
      </c>
    </row>
    <row r="762" spans="1:5" ht="14.25" customHeight="1">
      <c r="A762" s="19">
        <v>42419</v>
      </c>
      <c r="B762" s="20">
        <v>3568.12</v>
      </c>
      <c r="C762" s="20">
        <v>8612.43</v>
      </c>
      <c r="D762" s="20">
        <v>3124.9178000000002</v>
      </c>
      <c r="E762" s="20">
        <v>2156.9899999999998</v>
      </c>
    </row>
    <row r="763" spans="1:5" ht="14.25" customHeight="1">
      <c r="A763" s="19">
        <v>42422</v>
      </c>
      <c r="B763" s="20">
        <v>3646.79</v>
      </c>
      <c r="C763" s="20">
        <v>8788.67</v>
      </c>
      <c r="D763" s="20">
        <v>3162.4092000000001</v>
      </c>
      <c r="E763" s="20">
        <v>2207.16</v>
      </c>
    </row>
    <row r="764" spans="1:5" ht="14.25" customHeight="1">
      <c r="A764" s="19">
        <v>42423</v>
      </c>
      <c r="B764" s="20">
        <v>3612.29</v>
      </c>
      <c r="C764" s="20">
        <v>8735.8799999999992</v>
      </c>
      <c r="D764" s="20">
        <v>3119.6230999999998</v>
      </c>
      <c r="E764" s="20">
        <v>2192.12</v>
      </c>
    </row>
    <row r="765" spans="1:5" ht="14.25" customHeight="1">
      <c r="A765" s="19">
        <v>42424</v>
      </c>
      <c r="B765" s="20">
        <v>3635.89</v>
      </c>
      <c r="C765" s="20">
        <v>8743.52</v>
      </c>
      <c r="D765" s="20">
        <v>3111.6624999999999</v>
      </c>
      <c r="E765" s="20">
        <v>2202.5700000000002</v>
      </c>
    </row>
    <row r="766" spans="1:5" ht="14.25" customHeight="1">
      <c r="A766" s="19">
        <v>42425</v>
      </c>
      <c r="B766" s="20">
        <v>3412.8</v>
      </c>
      <c r="C766" s="20">
        <v>8051.46</v>
      </c>
      <c r="D766" s="20">
        <v>2908.7233000000001</v>
      </c>
      <c r="E766" s="20">
        <v>2054.42</v>
      </c>
    </row>
    <row r="767" spans="1:5" ht="14.25" customHeight="1">
      <c r="A767" s="19">
        <v>42426</v>
      </c>
      <c r="B767" s="20">
        <v>3447.96</v>
      </c>
      <c r="C767" s="20">
        <v>8014.07</v>
      </c>
      <c r="D767" s="20">
        <v>2913.7487000000001</v>
      </c>
      <c r="E767" s="20">
        <v>2067.31</v>
      </c>
    </row>
    <row r="768" spans="1:5" ht="14.25" customHeight="1">
      <c r="A768" s="19">
        <v>42429</v>
      </c>
      <c r="B768" s="20">
        <v>3365.43</v>
      </c>
      <c r="C768" s="20">
        <v>7509.04</v>
      </c>
      <c r="D768" s="20">
        <v>2737.1421</v>
      </c>
      <c r="E768" s="20">
        <v>1989.73</v>
      </c>
    </row>
    <row r="769" spans="1:5" ht="14.25" customHeight="1">
      <c r="A769" s="19">
        <v>42430</v>
      </c>
      <c r="B769" s="20">
        <v>3427.69</v>
      </c>
      <c r="C769" s="20">
        <v>7677.89</v>
      </c>
      <c r="D769" s="20">
        <v>2789.3692000000001</v>
      </c>
      <c r="E769" s="20">
        <v>2030.4</v>
      </c>
    </row>
    <row r="770" spans="1:5" ht="14.25" customHeight="1">
      <c r="A770" s="19">
        <v>42431</v>
      </c>
      <c r="B770" s="20">
        <v>3568.78</v>
      </c>
      <c r="C770" s="20">
        <v>8061.31</v>
      </c>
      <c r="D770" s="20">
        <v>2885.7636000000002</v>
      </c>
      <c r="E770" s="20">
        <v>2117.98</v>
      </c>
    </row>
    <row r="771" spans="1:5" ht="14.25" customHeight="1">
      <c r="A771" s="19">
        <v>42432</v>
      </c>
      <c r="B771" s="20">
        <v>3577.08</v>
      </c>
      <c r="C771" s="20">
        <v>8077.55</v>
      </c>
      <c r="D771" s="20">
        <v>2865.6347999999998</v>
      </c>
      <c r="E771" s="20">
        <v>2120.65</v>
      </c>
    </row>
    <row r="772" spans="1:5" ht="14.25" customHeight="1">
      <c r="A772" s="19">
        <v>42433</v>
      </c>
      <c r="B772" s="20">
        <v>3618.56</v>
      </c>
      <c r="C772" s="20">
        <v>7755.21</v>
      </c>
      <c r="D772" s="20">
        <v>2740.1453999999999</v>
      </c>
      <c r="E772" s="20">
        <v>2105.9299999999998</v>
      </c>
    </row>
    <row r="773" spans="1:5" ht="14.25" customHeight="1">
      <c r="A773" s="19">
        <v>42436</v>
      </c>
      <c r="B773" s="20">
        <v>3631.36</v>
      </c>
      <c r="C773" s="20">
        <v>7945.08</v>
      </c>
      <c r="D773" s="20">
        <v>2789.6849000000002</v>
      </c>
      <c r="E773" s="20">
        <v>2133.3200000000002</v>
      </c>
    </row>
    <row r="774" spans="1:5" ht="14.25" customHeight="1">
      <c r="A774" s="19">
        <v>42437</v>
      </c>
      <c r="B774" s="20">
        <v>3634.68</v>
      </c>
      <c r="C774" s="20">
        <v>8018.54</v>
      </c>
      <c r="D774" s="20">
        <v>2841.2901999999999</v>
      </c>
      <c r="E774" s="20">
        <v>2138.36</v>
      </c>
    </row>
    <row r="775" spans="1:5" ht="14.25" customHeight="1">
      <c r="A775" s="19">
        <v>42438</v>
      </c>
      <c r="B775" s="20">
        <v>3592.85</v>
      </c>
      <c r="C775" s="20">
        <v>7840.29</v>
      </c>
      <c r="D775" s="20">
        <v>2802.3213000000001</v>
      </c>
      <c r="E775" s="20">
        <v>2111.96</v>
      </c>
    </row>
    <row r="776" spans="1:5" ht="14.25" customHeight="1">
      <c r="A776" s="19">
        <v>42439</v>
      </c>
      <c r="B776" s="20">
        <v>3524.12</v>
      </c>
      <c r="C776" s="20">
        <v>7711.26</v>
      </c>
      <c r="D776" s="20">
        <v>2758.27</v>
      </c>
      <c r="E776" s="20">
        <v>2082.7600000000002</v>
      </c>
    </row>
    <row r="777" spans="1:5" ht="14.25" customHeight="1">
      <c r="A777" s="19">
        <v>42440</v>
      </c>
      <c r="B777" s="20">
        <v>3530.13</v>
      </c>
      <c r="C777" s="20">
        <v>7683.01</v>
      </c>
      <c r="D777" s="20">
        <v>2756.105</v>
      </c>
      <c r="E777" s="20">
        <v>2087.27</v>
      </c>
    </row>
    <row r="778" spans="1:5" ht="14.25" customHeight="1">
      <c r="A778" s="19">
        <v>42443</v>
      </c>
      <c r="B778" s="20">
        <v>3585.58</v>
      </c>
      <c r="C778" s="20">
        <v>7986.76</v>
      </c>
      <c r="D778" s="20">
        <v>2859.4095000000002</v>
      </c>
      <c r="E778" s="20">
        <v>2138.42</v>
      </c>
    </row>
    <row r="779" spans="1:5" ht="14.25" customHeight="1">
      <c r="A779" s="19">
        <v>42444</v>
      </c>
      <c r="B779" s="20">
        <v>3596.21</v>
      </c>
      <c r="C779" s="20">
        <v>7915.37</v>
      </c>
      <c r="D779" s="20">
        <v>2839.3519999999999</v>
      </c>
      <c r="E779" s="20">
        <v>2145.3200000000002</v>
      </c>
    </row>
    <row r="780" spans="1:5" ht="14.25" customHeight="1">
      <c r="A780" s="19">
        <v>42445</v>
      </c>
      <c r="B780" s="20">
        <v>3614.05</v>
      </c>
      <c r="C780" s="20">
        <v>7823.8</v>
      </c>
      <c r="D780" s="20">
        <v>2804.0677000000001</v>
      </c>
      <c r="E780" s="20">
        <v>2132.17</v>
      </c>
    </row>
    <row r="781" spans="1:5" ht="14.25" customHeight="1">
      <c r="A781" s="19">
        <v>42446</v>
      </c>
      <c r="B781" s="20">
        <v>3654.01</v>
      </c>
      <c r="C781" s="20">
        <v>8132.94</v>
      </c>
      <c r="D781" s="20">
        <v>2955.8222000000001</v>
      </c>
      <c r="E781" s="20">
        <v>2173.98</v>
      </c>
    </row>
    <row r="782" spans="1:5" ht="14.25" customHeight="1">
      <c r="A782" s="19">
        <v>42447</v>
      </c>
      <c r="B782" s="20">
        <v>3709.87</v>
      </c>
      <c r="C782" s="20">
        <v>8464.67</v>
      </c>
      <c r="D782" s="20">
        <v>3085.1653000000001</v>
      </c>
      <c r="E782" s="20">
        <v>2225.73</v>
      </c>
    </row>
    <row r="783" spans="1:5" ht="14.25" customHeight="1">
      <c r="A783" s="19">
        <v>42450</v>
      </c>
      <c r="B783" s="20">
        <v>3800.48</v>
      </c>
      <c r="C783" s="20">
        <v>8703.86</v>
      </c>
      <c r="D783" s="20">
        <v>3148.0612000000001</v>
      </c>
      <c r="E783" s="20">
        <v>2263.37</v>
      </c>
    </row>
    <row r="784" spans="1:5" ht="14.25" customHeight="1">
      <c r="A784" s="19">
        <v>42451</v>
      </c>
      <c r="B784" s="20">
        <v>3772.83</v>
      </c>
      <c r="C784" s="20">
        <v>8688.43</v>
      </c>
      <c r="D784" s="20">
        <v>3126.8438999999998</v>
      </c>
      <c r="E784" s="20">
        <v>2255</v>
      </c>
    </row>
    <row r="785" spans="1:5" ht="14.25" customHeight="1">
      <c r="A785" s="19">
        <v>42452</v>
      </c>
      <c r="B785" s="20">
        <v>3784.88</v>
      </c>
      <c r="C785" s="20">
        <v>8790.2800000000007</v>
      </c>
      <c r="D785" s="20">
        <v>3190.8164000000002</v>
      </c>
      <c r="E785" s="20">
        <v>2262.6999999999998</v>
      </c>
    </row>
    <row r="786" spans="1:5" ht="14.25" customHeight="1">
      <c r="A786" s="19">
        <v>42453</v>
      </c>
      <c r="B786" s="20">
        <v>3721.44</v>
      </c>
      <c r="C786" s="20">
        <v>8655.5300000000007</v>
      </c>
      <c r="D786" s="20">
        <v>3159.8494000000001</v>
      </c>
      <c r="E786" s="20">
        <v>2237.1999999999998</v>
      </c>
    </row>
    <row r="787" spans="1:5" ht="14.25" customHeight="1">
      <c r="A787" s="19">
        <v>42454</v>
      </c>
      <c r="B787" s="20">
        <v>3740.11</v>
      </c>
      <c r="C787" s="20">
        <v>8722.0499999999993</v>
      </c>
      <c r="D787" s="20">
        <v>3150.7548000000002</v>
      </c>
      <c r="E787" s="20">
        <v>2247.88</v>
      </c>
    </row>
    <row r="788" spans="1:5" ht="14.25" customHeight="1">
      <c r="A788" s="19">
        <v>42457</v>
      </c>
      <c r="B788" s="20">
        <v>3707.26</v>
      </c>
      <c r="C788" s="20">
        <v>8675.57</v>
      </c>
      <c r="D788" s="20">
        <v>3127.7381999999998</v>
      </c>
      <c r="E788" s="20">
        <v>2239.0300000000002</v>
      </c>
    </row>
    <row r="789" spans="1:5" ht="14.25" customHeight="1">
      <c r="A789" s="19">
        <v>42458</v>
      </c>
      <c r="B789" s="20">
        <v>3667.12</v>
      </c>
      <c r="C789" s="20">
        <v>8487.7199999999993</v>
      </c>
      <c r="D789" s="20">
        <v>3066.5536999999999</v>
      </c>
      <c r="E789" s="20">
        <v>2201.71</v>
      </c>
    </row>
    <row r="790" spans="1:5" ht="14.25" customHeight="1">
      <c r="A790" s="19">
        <v>42459</v>
      </c>
      <c r="B790" s="20">
        <v>3761.7</v>
      </c>
      <c r="C790" s="20">
        <v>8821.94</v>
      </c>
      <c r="D790" s="20">
        <v>3181.7876000000001</v>
      </c>
      <c r="E790" s="20">
        <v>2268.64</v>
      </c>
    </row>
    <row r="791" spans="1:5" ht="14.25" customHeight="1">
      <c r="A791" s="19">
        <v>42460</v>
      </c>
      <c r="B791" s="20">
        <v>3763.82</v>
      </c>
      <c r="C791" s="20">
        <v>8830.91</v>
      </c>
      <c r="D791" s="20">
        <v>3163.1343999999999</v>
      </c>
      <c r="E791" s="20">
        <v>2272.0100000000002</v>
      </c>
    </row>
    <row r="792" spans="1:5" ht="14.25" customHeight="1">
      <c r="A792" s="19">
        <v>42461</v>
      </c>
      <c r="B792" s="20">
        <v>3768.35</v>
      </c>
      <c r="C792" s="20">
        <v>8770.4500000000007</v>
      </c>
      <c r="D792" s="20">
        <v>3118.502</v>
      </c>
      <c r="E792" s="20">
        <v>2265</v>
      </c>
    </row>
    <row r="793" spans="1:5" ht="14.25" customHeight="1">
      <c r="A793" s="19">
        <v>42465</v>
      </c>
      <c r="B793" s="20">
        <v>3818.16</v>
      </c>
      <c r="C793" s="20">
        <v>9028.06</v>
      </c>
      <c r="D793" s="20">
        <v>3206.7732999999998</v>
      </c>
      <c r="E793" s="20">
        <v>2312.04</v>
      </c>
    </row>
    <row r="794" spans="1:5" ht="14.25" customHeight="1">
      <c r="A794" s="19">
        <v>42466</v>
      </c>
      <c r="B794" s="20">
        <v>3810.02</v>
      </c>
      <c r="C794" s="20">
        <v>9086.36</v>
      </c>
      <c r="D794" s="20">
        <v>3215.8980999999999</v>
      </c>
      <c r="E794" s="20">
        <v>2316.16</v>
      </c>
    </row>
    <row r="795" spans="1:5" ht="14.25" customHeight="1">
      <c r="A795" s="19">
        <v>42467</v>
      </c>
      <c r="B795" s="20">
        <v>3753.62</v>
      </c>
      <c r="C795" s="20">
        <v>8938.2000000000007</v>
      </c>
      <c r="D795" s="20">
        <v>3166.3226</v>
      </c>
      <c r="E795" s="20">
        <v>2285.14</v>
      </c>
    </row>
    <row r="796" spans="1:5" ht="14.25" customHeight="1">
      <c r="A796" s="19">
        <v>42468</v>
      </c>
      <c r="B796" s="20">
        <v>3726.06</v>
      </c>
      <c r="C796" s="20">
        <v>8869.89</v>
      </c>
      <c r="D796" s="20">
        <v>3142.0693999999999</v>
      </c>
      <c r="E796" s="20">
        <v>2269.17</v>
      </c>
    </row>
    <row r="797" spans="1:5" ht="14.25" customHeight="1">
      <c r="A797" s="19">
        <v>42471</v>
      </c>
      <c r="B797" s="20">
        <v>3777.96</v>
      </c>
      <c r="C797" s="20">
        <v>9071.98</v>
      </c>
      <c r="D797" s="20">
        <v>3213.9937</v>
      </c>
      <c r="E797" s="20">
        <v>2317.37</v>
      </c>
    </row>
    <row r="798" spans="1:5" ht="14.25" customHeight="1">
      <c r="A798" s="19">
        <v>42472</v>
      </c>
      <c r="B798" s="20">
        <v>3764.52</v>
      </c>
      <c r="C798" s="20">
        <v>8999.8700000000008</v>
      </c>
      <c r="D798" s="20">
        <v>3198.6511999999998</v>
      </c>
      <c r="E798" s="20">
        <v>2306.94</v>
      </c>
    </row>
    <row r="799" spans="1:5" ht="14.25" customHeight="1">
      <c r="A799" s="19">
        <v>42473</v>
      </c>
      <c r="B799" s="20">
        <v>3814.74</v>
      </c>
      <c r="C799" s="20">
        <v>9126.8700000000008</v>
      </c>
      <c r="D799" s="20">
        <v>3240.4182999999998</v>
      </c>
      <c r="E799" s="20">
        <v>2337.25</v>
      </c>
    </row>
    <row r="800" spans="1:5" ht="14.25" customHeight="1">
      <c r="A800" s="19">
        <v>42474</v>
      </c>
      <c r="B800" s="20">
        <v>3831.64</v>
      </c>
      <c r="C800" s="20">
        <v>9238.9599999999991</v>
      </c>
      <c r="D800" s="20">
        <v>3269.7521000000002</v>
      </c>
      <c r="E800" s="20">
        <v>2351.41</v>
      </c>
    </row>
    <row r="801" spans="1:5" ht="14.25" customHeight="1">
      <c r="A801" s="19">
        <v>42475</v>
      </c>
      <c r="B801" s="20">
        <v>3827.5</v>
      </c>
      <c r="C801" s="20">
        <v>9243.33</v>
      </c>
      <c r="D801" s="20">
        <v>3255.5823</v>
      </c>
      <c r="E801" s="20">
        <v>2348.9899999999998</v>
      </c>
    </row>
    <row r="802" spans="1:5" ht="14.25" customHeight="1">
      <c r="A802" s="19">
        <v>42478</v>
      </c>
      <c r="B802" s="20">
        <v>3776.37</v>
      </c>
      <c r="C802" s="20">
        <v>9112.5</v>
      </c>
      <c r="D802" s="20">
        <v>3210.3256000000001</v>
      </c>
      <c r="E802" s="20">
        <v>2319.64</v>
      </c>
    </row>
    <row r="803" spans="1:5" ht="14.25" customHeight="1">
      <c r="A803" s="19">
        <v>42479</v>
      </c>
      <c r="B803" s="20">
        <v>3787.93</v>
      </c>
      <c r="C803" s="20">
        <v>9152.9599999999991</v>
      </c>
      <c r="D803" s="20">
        <v>3209.3330999999998</v>
      </c>
      <c r="E803" s="20">
        <v>2323.2800000000002</v>
      </c>
    </row>
    <row r="804" spans="1:5" ht="14.25" customHeight="1">
      <c r="A804" s="19">
        <v>42480</v>
      </c>
      <c r="B804" s="20">
        <v>3720.93</v>
      </c>
      <c r="C804" s="20">
        <v>8690.84</v>
      </c>
      <c r="D804" s="20">
        <v>3053.7274000000002</v>
      </c>
      <c r="E804" s="20">
        <v>2248.2199999999998</v>
      </c>
    </row>
    <row r="805" spans="1:5" ht="14.25" customHeight="1">
      <c r="A805" s="19">
        <v>42481</v>
      </c>
      <c r="B805" s="20">
        <v>3697.04</v>
      </c>
      <c r="C805" s="20">
        <v>8572.01</v>
      </c>
      <c r="D805" s="20">
        <v>3011.3510999999999</v>
      </c>
      <c r="E805" s="20">
        <v>2227.19</v>
      </c>
    </row>
    <row r="806" spans="1:5" ht="14.25" customHeight="1">
      <c r="A806" s="19">
        <v>42482</v>
      </c>
      <c r="B806" s="20">
        <v>3714.03</v>
      </c>
      <c r="C806" s="20">
        <v>8659.7900000000009</v>
      </c>
      <c r="D806" s="20">
        <v>3058.4832000000001</v>
      </c>
      <c r="E806" s="20">
        <v>2246.2800000000002</v>
      </c>
    </row>
    <row r="807" spans="1:5" ht="14.25" customHeight="1">
      <c r="A807" s="19">
        <v>42485</v>
      </c>
      <c r="B807" s="20">
        <v>3699.01</v>
      </c>
      <c r="C807" s="20">
        <v>8607.58</v>
      </c>
      <c r="D807" s="20">
        <v>3058.0976999999998</v>
      </c>
      <c r="E807" s="20">
        <v>2240.66</v>
      </c>
    </row>
    <row r="808" spans="1:5" ht="14.25" customHeight="1">
      <c r="A808" s="19">
        <v>42486</v>
      </c>
      <c r="B808" s="20">
        <v>3719.11</v>
      </c>
      <c r="C808" s="20">
        <v>8723.66</v>
      </c>
      <c r="D808" s="20">
        <v>3088.8503000000001</v>
      </c>
      <c r="E808" s="20">
        <v>2259</v>
      </c>
    </row>
    <row r="809" spans="1:5" ht="14.25" customHeight="1">
      <c r="A809" s="19">
        <v>42487</v>
      </c>
      <c r="B809" s="20">
        <v>3703.97</v>
      </c>
      <c r="C809" s="20">
        <v>8703.14</v>
      </c>
      <c r="D809" s="20">
        <v>3095.9940000000001</v>
      </c>
      <c r="E809" s="20">
        <v>2256.87</v>
      </c>
    </row>
    <row r="810" spans="1:5" ht="14.25" customHeight="1">
      <c r="A810" s="19">
        <v>42488</v>
      </c>
      <c r="B810" s="20">
        <v>3698.28</v>
      </c>
      <c r="C810" s="20">
        <v>8682.66</v>
      </c>
      <c r="D810" s="20">
        <v>3109.0027</v>
      </c>
      <c r="E810" s="20">
        <v>2250.83</v>
      </c>
    </row>
    <row r="811" spans="1:5" ht="14.25" customHeight="1">
      <c r="A811" s="19">
        <v>42489</v>
      </c>
      <c r="B811" s="20">
        <v>3694.46</v>
      </c>
      <c r="C811" s="20">
        <v>8670.4500000000007</v>
      </c>
      <c r="D811" s="20">
        <v>3100.3404</v>
      </c>
      <c r="E811" s="20">
        <v>2251.38</v>
      </c>
    </row>
    <row r="812" spans="1:5" ht="14.25" customHeight="1">
      <c r="A812" s="19">
        <v>42493</v>
      </c>
      <c r="B812" s="20">
        <v>3761.07</v>
      </c>
      <c r="C812" s="20">
        <v>8949.94</v>
      </c>
      <c r="D812" s="20">
        <v>3209.5509999999999</v>
      </c>
      <c r="E812" s="20">
        <v>2309.58</v>
      </c>
    </row>
    <row r="813" spans="1:5" ht="14.25" customHeight="1">
      <c r="A813" s="19">
        <v>42494</v>
      </c>
      <c r="B813" s="20">
        <v>3756.43</v>
      </c>
      <c r="C813" s="20">
        <v>8956.99</v>
      </c>
      <c r="D813" s="20">
        <v>3192.7919000000002</v>
      </c>
      <c r="E813" s="20">
        <v>2311.0100000000002</v>
      </c>
    </row>
    <row r="814" spans="1:5" ht="14.25" customHeight="1">
      <c r="A814" s="19">
        <v>42495</v>
      </c>
      <c r="B814" s="20">
        <v>3761.64</v>
      </c>
      <c r="C814" s="20">
        <v>9023.68</v>
      </c>
      <c r="D814" s="20">
        <v>3206.3575000000001</v>
      </c>
      <c r="E814" s="20">
        <v>2316.1999999999998</v>
      </c>
    </row>
    <row r="815" spans="1:5" ht="14.25" customHeight="1">
      <c r="A815" s="19">
        <v>42496</v>
      </c>
      <c r="B815" s="20">
        <v>3666.22</v>
      </c>
      <c r="C815" s="20">
        <v>8655.4</v>
      </c>
      <c r="D815" s="20">
        <v>3081.6842999999999</v>
      </c>
      <c r="E815" s="20">
        <v>2244.64</v>
      </c>
    </row>
    <row r="816" spans="1:5" ht="14.25" customHeight="1">
      <c r="A816" s="19">
        <v>42499</v>
      </c>
      <c r="B816" s="20">
        <v>3590.4</v>
      </c>
      <c r="C816" s="20">
        <v>8281.32</v>
      </c>
      <c r="D816" s="20">
        <v>2999.0772999999999</v>
      </c>
      <c r="E816" s="20">
        <v>2190.12</v>
      </c>
    </row>
    <row r="817" spans="1:5" ht="14.25" customHeight="1">
      <c r="A817" s="19">
        <v>42500</v>
      </c>
      <c r="B817" s="20">
        <v>3594.5</v>
      </c>
      <c r="C817" s="20">
        <v>8261.0400000000009</v>
      </c>
      <c r="D817" s="20">
        <v>3003.6143999999999</v>
      </c>
      <c r="E817" s="20">
        <v>2199.31</v>
      </c>
    </row>
    <row r="818" spans="1:5" ht="14.25" customHeight="1">
      <c r="A818" s="19">
        <v>42501</v>
      </c>
      <c r="B818" s="20">
        <v>3610.6</v>
      </c>
      <c r="C818" s="20">
        <v>8183.38</v>
      </c>
      <c r="D818" s="20">
        <v>2969.1062999999999</v>
      </c>
      <c r="E818" s="20">
        <v>2211.8200000000002</v>
      </c>
    </row>
    <row r="819" spans="1:5" ht="14.25" customHeight="1">
      <c r="A819" s="19">
        <v>42502</v>
      </c>
      <c r="B819" s="20">
        <v>3619.21</v>
      </c>
      <c r="C819" s="20">
        <v>8181.83</v>
      </c>
      <c r="D819" s="20">
        <v>2982.82</v>
      </c>
      <c r="E819" s="20">
        <v>2219.7800000000002</v>
      </c>
    </row>
    <row r="820" spans="1:5" ht="14.25" customHeight="1">
      <c r="A820" s="19">
        <v>42503</v>
      </c>
      <c r="B820" s="20">
        <v>3601.41</v>
      </c>
      <c r="C820" s="20">
        <v>8166.68</v>
      </c>
      <c r="D820" s="20">
        <v>2977.1790000000001</v>
      </c>
      <c r="E820" s="20">
        <v>2218.81</v>
      </c>
    </row>
    <row r="821" spans="1:5" ht="14.25" customHeight="1">
      <c r="A821" s="19">
        <v>42506</v>
      </c>
      <c r="B821" s="20">
        <v>3625.42</v>
      </c>
      <c r="C821" s="20">
        <v>8328.2099999999991</v>
      </c>
      <c r="D821" s="20">
        <v>3022.3384000000001</v>
      </c>
      <c r="E821" s="20">
        <v>2250.17</v>
      </c>
    </row>
    <row r="822" spans="1:5" ht="14.25" customHeight="1">
      <c r="A822" s="19">
        <v>42507</v>
      </c>
      <c r="B822" s="20">
        <v>3615.72</v>
      </c>
      <c r="C822" s="20">
        <v>8328.94</v>
      </c>
      <c r="D822" s="20">
        <v>3033.8213000000001</v>
      </c>
      <c r="E822" s="20">
        <v>2232.52</v>
      </c>
    </row>
    <row r="823" spans="1:5" ht="14.25" customHeight="1">
      <c r="A823" s="19">
        <v>42508</v>
      </c>
      <c r="B823" s="20">
        <v>3595.43</v>
      </c>
      <c r="C823" s="20">
        <v>8068.44</v>
      </c>
      <c r="D823" s="20">
        <v>2953.3613999999998</v>
      </c>
      <c r="E823" s="20">
        <v>2198.1</v>
      </c>
    </row>
    <row r="824" spans="1:5" ht="14.25" customHeight="1">
      <c r="A824" s="19">
        <v>42509</v>
      </c>
      <c r="B824" s="20">
        <v>3589.21</v>
      </c>
      <c r="C824" s="20">
        <v>8127.43</v>
      </c>
      <c r="D824" s="20">
        <v>2973.4144999999999</v>
      </c>
      <c r="E824" s="20">
        <v>2198.33</v>
      </c>
    </row>
    <row r="825" spans="1:5" ht="14.25" customHeight="1">
      <c r="A825" s="19">
        <v>42510</v>
      </c>
      <c r="B825" s="20">
        <v>3607.65</v>
      </c>
      <c r="C825" s="20">
        <v>8225.57</v>
      </c>
      <c r="D825" s="20">
        <v>3012.8231999999998</v>
      </c>
      <c r="E825" s="20">
        <v>2209.4299999999998</v>
      </c>
    </row>
    <row r="826" spans="1:5" ht="14.25" customHeight="1">
      <c r="A826" s="19">
        <v>42513</v>
      </c>
      <c r="B826" s="20">
        <v>3619.16</v>
      </c>
      <c r="C826" s="20">
        <v>8367.69</v>
      </c>
      <c r="D826" s="20">
        <v>3058.2114000000001</v>
      </c>
      <c r="E826" s="20">
        <v>2227.12</v>
      </c>
    </row>
    <row r="827" spans="1:5" ht="14.25" customHeight="1">
      <c r="A827" s="19">
        <v>42514</v>
      </c>
      <c r="B827" s="20">
        <v>3591.49</v>
      </c>
      <c r="C827" s="20">
        <v>8282.61</v>
      </c>
      <c r="D827" s="20">
        <v>3028.4789000000001</v>
      </c>
      <c r="E827" s="20">
        <v>2207.19</v>
      </c>
    </row>
    <row r="828" spans="1:5" ht="14.25" customHeight="1">
      <c r="A828" s="19">
        <v>42515</v>
      </c>
      <c r="B828" s="20">
        <v>3586.7</v>
      </c>
      <c r="C828" s="20">
        <v>8258.8799999999992</v>
      </c>
      <c r="D828" s="20">
        <v>3005.2179999999998</v>
      </c>
      <c r="E828" s="20">
        <v>2197.56</v>
      </c>
    </row>
    <row r="829" spans="1:5" ht="14.25" customHeight="1">
      <c r="A829" s="19">
        <v>42516</v>
      </c>
      <c r="B829" s="20">
        <v>3592.55</v>
      </c>
      <c r="C829" s="20">
        <v>8301.36</v>
      </c>
      <c r="D829" s="20">
        <v>3026.7552999999998</v>
      </c>
      <c r="E829" s="20">
        <v>2200.23</v>
      </c>
    </row>
    <row r="830" spans="1:5" ht="14.25" customHeight="1">
      <c r="A830" s="19">
        <v>42517</v>
      </c>
      <c r="B830" s="20">
        <v>3590.55</v>
      </c>
      <c r="C830" s="20">
        <v>8284.7999999999993</v>
      </c>
      <c r="D830" s="20">
        <v>3009.5430999999999</v>
      </c>
      <c r="E830" s="20">
        <v>2199.34</v>
      </c>
    </row>
    <row r="831" spans="1:5" ht="14.25" customHeight="1">
      <c r="A831" s="19">
        <v>42520</v>
      </c>
      <c r="B831" s="20">
        <v>3595.66</v>
      </c>
      <c r="C831" s="20">
        <v>8237.7099999999991</v>
      </c>
      <c r="D831" s="20">
        <v>2996.4004</v>
      </c>
      <c r="E831" s="20">
        <v>2199.27</v>
      </c>
    </row>
    <row r="832" spans="1:5" ht="14.25" customHeight="1">
      <c r="A832" s="19">
        <v>42521</v>
      </c>
      <c r="B832" s="20">
        <v>3717.2</v>
      </c>
      <c r="C832" s="20">
        <v>8584.11</v>
      </c>
      <c r="D832" s="20">
        <v>3132.4665</v>
      </c>
      <c r="E832" s="20">
        <v>2273.4699999999998</v>
      </c>
    </row>
    <row r="833" spans="1:5" ht="14.25" customHeight="1">
      <c r="A833" s="19">
        <v>42522</v>
      </c>
      <c r="B833" s="20">
        <v>3706.66</v>
      </c>
      <c r="C833" s="20">
        <v>8661.2000000000007</v>
      </c>
      <c r="D833" s="20">
        <v>3168.4634999999998</v>
      </c>
      <c r="E833" s="20">
        <v>2276.4499999999998</v>
      </c>
    </row>
    <row r="834" spans="1:5" ht="14.25" customHeight="1">
      <c r="A834" s="19">
        <v>42523</v>
      </c>
      <c r="B834" s="20">
        <v>3714.46</v>
      </c>
      <c r="C834" s="20">
        <v>8764.9599999999991</v>
      </c>
      <c r="D834" s="20">
        <v>3197.0565000000001</v>
      </c>
      <c r="E834" s="20">
        <v>2279.9899999999998</v>
      </c>
    </row>
    <row r="835" spans="1:5" ht="14.25" customHeight="1">
      <c r="A835" s="19">
        <v>42524</v>
      </c>
      <c r="B835" s="20">
        <v>3740.9</v>
      </c>
      <c r="C835" s="20">
        <v>8789.01</v>
      </c>
      <c r="D835" s="20">
        <v>3216.5778</v>
      </c>
      <c r="E835" s="20">
        <v>2297.0500000000002</v>
      </c>
    </row>
    <row r="836" spans="1:5" ht="14.25" customHeight="1">
      <c r="A836" s="19">
        <v>42527</v>
      </c>
      <c r="B836" s="20">
        <v>3732.14</v>
      </c>
      <c r="C836" s="20">
        <v>8821.34</v>
      </c>
      <c r="D836" s="20">
        <v>3216.0698000000002</v>
      </c>
      <c r="E836" s="20">
        <v>2302.2199999999998</v>
      </c>
    </row>
    <row r="837" spans="1:5" ht="14.25" customHeight="1">
      <c r="A837" s="19">
        <v>42528</v>
      </c>
      <c r="B837" s="20">
        <v>3730.55</v>
      </c>
      <c r="C837" s="20">
        <v>8834.8799999999992</v>
      </c>
      <c r="D837" s="20">
        <v>3208.0309999999999</v>
      </c>
      <c r="E837" s="20">
        <v>2297.86</v>
      </c>
    </row>
    <row r="838" spans="1:5" ht="14.25" customHeight="1">
      <c r="A838" s="19">
        <v>42529</v>
      </c>
      <c r="B838" s="20">
        <v>3717.44</v>
      </c>
      <c r="C838" s="20">
        <v>8833.0300000000007</v>
      </c>
      <c r="D838" s="20">
        <v>3198.1635999999999</v>
      </c>
      <c r="E838" s="20">
        <v>2288.91</v>
      </c>
    </row>
    <row r="839" spans="1:5" ht="14.25" customHeight="1">
      <c r="A839" s="19">
        <v>42534</v>
      </c>
      <c r="B839" s="20">
        <v>3602.83</v>
      </c>
      <c r="C839" s="20">
        <v>8381.8799999999992</v>
      </c>
      <c r="D839" s="20">
        <v>3012.665</v>
      </c>
      <c r="E839" s="20">
        <v>2215.85</v>
      </c>
    </row>
    <row r="840" spans="1:5" ht="14.25" customHeight="1">
      <c r="A840" s="19">
        <v>42535</v>
      </c>
      <c r="B840" s="20">
        <v>3614.29</v>
      </c>
      <c r="C840" s="20">
        <v>8421.86</v>
      </c>
      <c r="D840" s="20">
        <v>3028.1857</v>
      </c>
      <c r="E840" s="20">
        <v>2225.48</v>
      </c>
    </row>
    <row r="841" spans="1:5" ht="14.25" customHeight="1">
      <c r="A841" s="19">
        <v>42536</v>
      </c>
      <c r="B841" s="20">
        <v>3662.01</v>
      </c>
      <c r="C841" s="20">
        <v>8738.8700000000008</v>
      </c>
      <c r="D841" s="20">
        <v>3145.5124000000001</v>
      </c>
      <c r="E841" s="20">
        <v>2269.06</v>
      </c>
    </row>
    <row r="842" spans="1:5" ht="14.25" customHeight="1">
      <c r="A842" s="19">
        <v>42537</v>
      </c>
      <c r="B842" s="20">
        <v>3638.97</v>
      </c>
      <c r="C842" s="20">
        <v>8758.18</v>
      </c>
      <c r="D842" s="20">
        <v>3096.9794000000002</v>
      </c>
      <c r="E842" s="20">
        <v>2252.4699999999998</v>
      </c>
    </row>
    <row r="843" spans="1:5" ht="14.25" customHeight="1">
      <c r="A843" s="19">
        <v>42538</v>
      </c>
      <c r="B843" s="20">
        <v>3659.22</v>
      </c>
      <c r="C843" s="20">
        <v>8817.9599999999991</v>
      </c>
      <c r="D843" s="20">
        <v>3130.7426</v>
      </c>
      <c r="E843" s="20">
        <v>2269.6799999999998</v>
      </c>
    </row>
    <row r="844" spans="1:5" ht="14.25" customHeight="1">
      <c r="A844" s="19">
        <v>42541</v>
      </c>
      <c r="B844" s="20">
        <v>3662.34</v>
      </c>
      <c r="C844" s="20">
        <v>8864.36</v>
      </c>
      <c r="D844" s="20">
        <v>3143.0999000000002</v>
      </c>
      <c r="E844" s="20">
        <v>2280.7600000000002</v>
      </c>
    </row>
    <row r="845" spans="1:5" ht="14.25" customHeight="1">
      <c r="A845" s="19">
        <v>42542</v>
      </c>
      <c r="B845" s="20">
        <v>3654.86</v>
      </c>
      <c r="C845" s="20">
        <v>8752.5</v>
      </c>
      <c r="D845" s="20">
        <v>3082.9427999999998</v>
      </c>
      <c r="E845" s="20">
        <v>2267.0700000000002</v>
      </c>
    </row>
    <row r="846" spans="1:5" ht="14.25" customHeight="1">
      <c r="A846" s="19">
        <v>42543</v>
      </c>
      <c r="B846" s="20">
        <v>3688</v>
      </c>
      <c r="C846" s="20">
        <v>8923.5400000000009</v>
      </c>
      <c r="D846" s="20">
        <v>3149.1167999999998</v>
      </c>
      <c r="E846" s="20">
        <v>2292.62</v>
      </c>
    </row>
    <row r="847" spans="1:5" ht="14.25" customHeight="1">
      <c r="A847" s="19">
        <v>42544</v>
      </c>
      <c r="B847" s="20">
        <v>3671.44</v>
      </c>
      <c r="C847" s="20">
        <v>8905.49</v>
      </c>
      <c r="D847" s="20">
        <v>3137.2453</v>
      </c>
      <c r="E847" s="20">
        <v>2282.46</v>
      </c>
    </row>
    <row r="848" spans="1:5" ht="14.25" customHeight="1">
      <c r="A848" s="19">
        <v>42545</v>
      </c>
      <c r="B848" s="20">
        <v>3629.04</v>
      </c>
      <c r="C848" s="20">
        <v>8836.01</v>
      </c>
      <c r="D848" s="20">
        <v>3125.4614999999999</v>
      </c>
      <c r="E848" s="20">
        <v>2260.5</v>
      </c>
    </row>
    <row r="849" spans="1:5" ht="14.25" customHeight="1">
      <c r="A849" s="19">
        <v>42548</v>
      </c>
      <c r="B849" s="20">
        <v>3680.51</v>
      </c>
      <c r="C849" s="20">
        <v>9064.2800000000007</v>
      </c>
      <c r="D849" s="20">
        <v>3213.7105000000001</v>
      </c>
      <c r="E849" s="20">
        <v>2301.7600000000002</v>
      </c>
    </row>
    <row r="850" spans="1:5" ht="14.25" customHeight="1">
      <c r="A850" s="19">
        <v>42549</v>
      </c>
      <c r="B850" s="20">
        <v>3700.45</v>
      </c>
      <c r="C850" s="20">
        <v>9153.2800000000007</v>
      </c>
      <c r="D850" s="20">
        <v>3246.2574</v>
      </c>
      <c r="E850" s="20">
        <v>2319.44</v>
      </c>
    </row>
    <row r="851" spans="1:5" ht="14.25" customHeight="1">
      <c r="A851" s="19">
        <v>42550</v>
      </c>
      <c r="B851" s="20">
        <v>3718.29</v>
      </c>
      <c r="C851" s="20">
        <v>9170.18</v>
      </c>
      <c r="D851" s="20">
        <v>3238.5931</v>
      </c>
      <c r="E851" s="20">
        <v>2317.87</v>
      </c>
    </row>
    <row r="852" spans="1:5" ht="14.25" customHeight="1">
      <c r="A852" s="19">
        <v>42551</v>
      </c>
      <c r="B852" s="20">
        <v>3722.89</v>
      </c>
      <c r="C852" s="20">
        <v>9165.8799999999992</v>
      </c>
      <c r="D852" s="20">
        <v>3270.8420000000001</v>
      </c>
      <c r="E852" s="20">
        <v>2318.66</v>
      </c>
    </row>
    <row r="853" spans="1:5" ht="14.25" customHeight="1">
      <c r="A853" s="19">
        <v>42552</v>
      </c>
      <c r="B853" s="20">
        <v>3724.72</v>
      </c>
      <c r="C853" s="20">
        <v>9134.19</v>
      </c>
      <c r="D853" s="20">
        <v>3261.2170000000001</v>
      </c>
      <c r="E853" s="20">
        <v>2322.77</v>
      </c>
    </row>
    <row r="854" spans="1:5" ht="14.25" customHeight="1">
      <c r="A854" s="19">
        <v>42555</v>
      </c>
      <c r="B854" s="20">
        <v>3784.63</v>
      </c>
      <c r="C854" s="20">
        <v>9305.7999999999993</v>
      </c>
      <c r="D854" s="20">
        <v>3317.6469999999999</v>
      </c>
      <c r="E854" s="20">
        <v>2357.21</v>
      </c>
    </row>
    <row r="855" spans="1:5" ht="14.25" customHeight="1">
      <c r="A855" s="19">
        <v>42556</v>
      </c>
      <c r="B855" s="20">
        <v>3789.89</v>
      </c>
      <c r="C855" s="20">
        <v>9348.86</v>
      </c>
      <c r="D855" s="20">
        <v>3316.0028000000002</v>
      </c>
      <c r="E855" s="20">
        <v>2359.6799999999998</v>
      </c>
    </row>
    <row r="856" spans="1:5" ht="14.25" customHeight="1">
      <c r="A856" s="19">
        <v>42557</v>
      </c>
      <c r="B856" s="20">
        <v>3802.36</v>
      </c>
      <c r="C856" s="20">
        <v>9382.84</v>
      </c>
      <c r="D856" s="20">
        <v>3306.2775000000001</v>
      </c>
      <c r="E856" s="20">
        <v>2371.2399999999998</v>
      </c>
    </row>
    <row r="857" spans="1:5" ht="14.25" customHeight="1">
      <c r="A857" s="19">
        <v>42558</v>
      </c>
      <c r="B857" s="20">
        <v>3801.65</v>
      </c>
      <c r="C857" s="20">
        <v>9390.69</v>
      </c>
      <c r="D857" s="20">
        <v>3296.7538</v>
      </c>
      <c r="E857" s="20">
        <v>2378.02</v>
      </c>
    </row>
    <row r="858" spans="1:5" ht="14.25" customHeight="1">
      <c r="A858" s="19">
        <v>42559</v>
      </c>
      <c r="B858" s="20">
        <v>3787.05</v>
      </c>
      <c r="C858" s="20">
        <v>9375.43</v>
      </c>
      <c r="D858" s="20">
        <v>3307.9218999999998</v>
      </c>
      <c r="E858" s="20">
        <v>2367.2800000000002</v>
      </c>
    </row>
    <row r="859" spans="1:5" ht="14.25" customHeight="1">
      <c r="A859" s="19">
        <v>42562</v>
      </c>
      <c r="B859" s="20">
        <v>3801.35</v>
      </c>
      <c r="C859" s="20">
        <v>9308.2199999999993</v>
      </c>
      <c r="D859" s="20">
        <v>3294.0106000000001</v>
      </c>
      <c r="E859" s="20">
        <v>2373.83</v>
      </c>
    </row>
    <row r="860" spans="1:5" ht="14.25" customHeight="1">
      <c r="A860" s="19">
        <v>42563</v>
      </c>
      <c r="B860" s="20">
        <v>3884.74</v>
      </c>
      <c r="C860" s="20">
        <v>9379.81</v>
      </c>
      <c r="D860" s="20">
        <v>3329.623</v>
      </c>
      <c r="E860" s="20">
        <v>2423.75</v>
      </c>
    </row>
    <row r="861" spans="1:5" ht="14.25" customHeight="1">
      <c r="A861" s="19">
        <v>42564</v>
      </c>
      <c r="B861" s="20">
        <v>3904.27</v>
      </c>
      <c r="C861" s="20">
        <v>9464.07</v>
      </c>
      <c r="D861" s="20">
        <v>3389.7673</v>
      </c>
      <c r="E861" s="20">
        <v>2441.16</v>
      </c>
    </row>
    <row r="862" spans="1:5" ht="14.25" customHeight="1">
      <c r="A862" s="19">
        <v>42565</v>
      </c>
      <c r="B862" s="20">
        <v>3897.19</v>
      </c>
      <c r="C862" s="20">
        <v>9484.6</v>
      </c>
      <c r="D862" s="20">
        <v>3394.2175999999999</v>
      </c>
      <c r="E862" s="20">
        <v>2433.7199999999998</v>
      </c>
    </row>
    <row r="863" spans="1:5" ht="14.25" customHeight="1">
      <c r="A863" s="19">
        <v>42566</v>
      </c>
      <c r="B863" s="20">
        <v>3899.08</v>
      </c>
      <c r="C863" s="20">
        <v>9422.3700000000008</v>
      </c>
      <c r="D863" s="20">
        <v>3378.0605999999998</v>
      </c>
      <c r="E863" s="20">
        <v>2440.56</v>
      </c>
    </row>
    <row r="864" spans="1:5" ht="14.25" customHeight="1">
      <c r="A864" s="19">
        <v>42569</v>
      </c>
      <c r="B864" s="20">
        <v>3882.27</v>
      </c>
      <c r="C864" s="20">
        <v>9375.82</v>
      </c>
      <c r="D864" s="20">
        <v>3344.0047</v>
      </c>
      <c r="E864" s="20">
        <v>2435.06</v>
      </c>
    </row>
    <row r="865" spans="1:5" ht="14.25" customHeight="1">
      <c r="A865" s="19">
        <v>42570</v>
      </c>
      <c r="B865" s="20">
        <v>3867.63</v>
      </c>
      <c r="C865" s="20">
        <v>9438.01</v>
      </c>
      <c r="D865" s="20">
        <v>3353.4232999999999</v>
      </c>
      <c r="E865" s="20">
        <v>2420.86</v>
      </c>
    </row>
    <row r="866" spans="1:5" ht="14.25" customHeight="1">
      <c r="A866" s="19">
        <v>42571</v>
      </c>
      <c r="B866" s="20">
        <v>3855.23</v>
      </c>
      <c r="C866" s="20">
        <v>9439.3799999999992</v>
      </c>
      <c r="D866" s="20">
        <v>3345.9798000000001</v>
      </c>
      <c r="E866" s="20">
        <v>2416.96</v>
      </c>
    </row>
    <row r="867" spans="1:5" ht="14.25" customHeight="1">
      <c r="A867" s="19">
        <v>42572</v>
      </c>
      <c r="B867" s="20">
        <v>3873.09</v>
      </c>
      <c r="C867" s="20">
        <v>9449.6200000000008</v>
      </c>
      <c r="D867" s="20">
        <v>3337.9389999999999</v>
      </c>
      <c r="E867" s="20">
        <v>2427.71</v>
      </c>
    </row>
    <row r="868" spans="1:5" ht="14.25" customHeight="1">
      <c r="A868" s="19">
        <v>42573</v>
      </c>
      <c r="B868" s="20">
        <v>3841.05</v>
      </c>
      <c r="C868" s="20">
        <v>9370.33</v>
      </c>
      <c r="D868" s="20">
        <v>3309.2458999999999</v>
      </c>
      <c r="E868" s="20">
        <v>2403.4</v>
      </c>
    </row>
    <row r="869" spans="1:5" ht="14.25" customHeight="1">
      <c r="A869" s="19">
        <v>42576</v>
      </c>
      <c r="B869" s="20">
        <v>3848.99</v>
      </c>
      <c r="C869" s="20">
        <v>9363.43</v>
      </c>
      <c r="D869" s="20">
        <v>3295.8033</v>
      </c>
      <c r="E869" s="20">
        <v>2409.5300000000002</v>
      </c>
    </row>
    <row r="870" spans="1:5" ht="14.25" customHeight="1">
      <c r="A870" s="19">
        <v>42577</v>
      </c>
      <c r="B870" s="20">
        <v>3895.39</v>
      </c>
      <c r="C870" s="20">
        <v>9479.14</v>
      </c>
      <c r="D870" s="20">
        <v>3358.3116</v>
      </c>
      <c r="E870" s="20">
        <v>2446.11</v>
      </c>
    </row>
    <row r="871" spans="1:5" ht="14.25" customHeight="1">
      <c r="A871" s="19">
        <v>42578</v>
      </c>
      <c r="B871" s="20">
        <v>3834.76</v>
      </c>
      <c r="C871" s="20">
        <v>9025.64</v>
      </c>
      <c r="D871" s="20">
        <v>3199.6030000000001</v>
      </c>
      <c r="E871" s="20">
        <v>2387.4699999999998</v>
      </c>
    </row>
    <row r="872" spans="1:5" ht="14.25" customHeight="1">
      <c r="A872" s="19">
        <v>42579</v>
      </c>
      <c r="B872" s="20">
        <v>3838.23</v>
      </c>
      <c r="C872" s="20">
        <v>8992.9699999999993</v>
      </c>
      <c r="D872" s="20">
        <v>3189.5945000000002</v>
      </c>
      <c r="E872" s="20">
        <v>2419.8200000000002</v>
      </c>
    </row>
    <row r="873" spans="1:5" ht="14.25" customHeight="1">
      <c r="A873" s="19">
        <v>42580</v>
      </c>
      <c r="B873" s="20">
        <v>3820.43</v>
      </c>
      <c r="C873" s="20">
        <v>8919.2099999999991</v>
      </c>
      <c r="D873" s="20">
        <v>3175.0048000000002</v>
      </c>
      <c r="E873" s="20">
        <v>2414.8200000000002</v>
      </c>
    </row>
    <row r="874" spans="1:5" ht="14.25" customHeight="1">
      <c r="A874" s="19">
        <v>42583</v>
      </c>
      <c r="B874" s="20">
        <v>3788.09</v>
      </c>
      <c r="C874" s="20">
        <v>8774.9599999999991</v>
      </c>
      <c r="D874" s="20">
        <v>3149.0362</v>
      </c>
      <c r="E874" s="20">
        <v>2381.79</v>
      </c>
    </row>
    <row r="875" spans="1:5" ht="14.25" customHeight="1">
      <c r="A875" s="19">
        <v>42584</v>
      </c>
      <c r="B875" s="20">
        <v>3802.69</v>
      </c>
      <c r="C875" s="20">
        <v>8861.25</v>
      </c>
      <c r="D875" s="20">
        <v>3161.0135</v>
      </c>
      <c r="E875" s="20">
        <v>2387.77</v>
      </c>
    </row>
    <row r="876" spans="1:5" ht="14.25" customHeight="1">
      <c r="A876" s="19">
        <v>42585</v>
      </c>
      <c r="B876" s="20">
        <v>3808</v>
      </c>
      <c r="C876" s="20">
        <v>8899.4599999999991</v>
      </c>
      <c r="D876" s="20">
        <v>3158.8044</v>
      </c>
      <c r="E876" s="20">
        <v>2399.63</v>
      </c>
    </row>
    <row r="877" spans="1:5" ht="14.25" customHeight="1">
      <c r="A877" s="19">
        <v>42586</v>
      </c>
      <c r="B877" s="20">
        <v>3817.28</v>
      </c>
      <c r="C877" s="20">
        <v>8973.7900000000009</v>
      </c>
      <c r="D877" s="20">
        <v>3195.4398999999999</v>
      </c>
      <c r="E877" s="20">
        <v>2406.71</v>
      </c>
    </row>
    <row r="878" spans="1:5" ht="14.25" customHeight="1">
      <c r="A878" s="19">
        <v>42587</v>
      </c>
      <c r="B878" s="20">
        <v>3823.19</v>
      </c>
      <c r="C878" s="20">
        <v>8924.0400000000009</v>
      </c>
      <c r="D878" s="20">
        <v>3164.9321</v>
      </c>
      <c r="E878" s="20">
        <v>2395.33</v>
      </c>
    </row>
    <row r="879" spans="1:5" ht="14.25" customHeight="1">
      <c r="A879" s="19">
        <v>42590</v>
      </c>
      <c r="B879" s="20">
        <v>3857.86</v>
      </c>
      <c r="C879" s="20">
        <v>9031.1</v>
      </c>
      <c r="D879" s="20">
        <v>3184.8184000000001</v>
      </c>
      <c r="E879" s="20">
        <v>2421.5500000000002</v>
      </c>
    </row>
    <row r="880" spans="1:5" ht="14.25" customHeight="1">
      <c r="A880" s="19">
        <v>42591</v>
      </c>
      <c r="B880" s="20">
        <v>3885.06</v>
      </c>
      <c r="C880" s="20">
        <v>9127.6200000000008</v>
      </c>
      <c r="D880" s="20">
        <v>3217.4459000000002</v>
      </c>
      <c r="E880" s="20">
        <v>2437.9699999999998</v>
      </c>
    </row>
    <row r="881" spans="1:5" ht="14.25" customHeight="1">
      <c r="A881" s="19">
        <v>42592</v>
      </c>
      <c r="B881" s="20">
        <v>3868.96</v>
      </c>
      <c r="C881" s="20">
        <v>9098.65</v>
      </c>
      <c r="D881" s="20">
        <v>3198.4297999999999</v>
      </c>
      <c r="E881" s="20">
        <v>2423.9</v>
      </c>
    </row>
    <row r="882" spans="1:5" ht="14.25" customHeight="1">
      <c r="A882" s="19">
        <v>42593</v>
      </c>
      <c r="B882" s="20">
        <v>3858.45</v>
      </c>
      <c r="C882" s="20">
        <v>8951.7199999999993</v>
      </c>
      <c r="D882" s="20">
        <v>3149.7172999999998</v>
      </c>
      <c r="E882" s="20">
        <v>2403.75</v>
      </c>
    </row>
    <row r="883" spans="1:5" ht="14.25" customHeight="1">
      <c r="A883" s="19">
        <v>42594</v>
      </c>
      <c r="B883" s="20">
        <v>3932.07</v>
      </c>
      <c r="C883" s="20">
        <v>9039.2000000000007</v>
      </c>
      <c r="D883" s="20">
        <v>3175.4935</v>
      </c>
      <c r="E883" s="20">
        <v>2437.7800000000002</v>
      </c>
    </row>
    <row r="884" spans="1:5" ht="14.25" customHeight="1">
      <c r="A884" s="19">
        <v>42597</v>
      </c>
      <c r="B884" s="20">
        <v>4050.47</v>
      </c>
      <c r="C884" s="20">
        <v>9241.4699999999993</v>
      </c>
      <c r="D884" s="20">
        <v>3264.8040999999998</v>
      </c>
      <c r="E884" s="20">
        <v>2495.96</v>
      </c>
    </row>
    <row r="885" spans="1:5" ht="14.25" customHeight="1">
      <c r="A885" s="19">
        <v>42598</v>
      </c>
      <c r="B885" s="20">
        <v>4032.35</v>
      </c>
      <c r="C885" s="20">
        <v>9314.11</v>
      </c>
      <c r="D885" s="20">
        <v>3277.9479999999999</v>
      </c>
      <c r="E885" s="20">
        <v>2497.4</v>
      </c>
    </row>
    <row r="886" spans="1:5" ht="14.25" customHeight="1">
      <c r="A886" s="19">
        <v>42599</v>
      </c>
      <c r="B886" s="20">
        <v>4026.14</v>
      </c>
      <c r="C886" s="20">
        <v>9350.76</v>
      </c>
      <c r="D886" s="20">
        <v>3300.7478000000001</v>
      </c>
      <c r="E886" s="20">
        <v>2502.09</v>
      </c>
    </row>
    <row r="887" spans="1:5" ht="14.25" customHeight="1">
      <c r="A887" s="19">
        <v>42600</v>
      </c>
      <c r="B887" s="20">
        <v>4016.11</v>
      </c>
      <c r="C887" s="20">
        <v>9347.18</v>
      </c>
      <c r="D887" s="20">
        <v>3284.1597999999999</v>
      </c>
      <c r="E887" s="20">
        <v>2492.54</v>
      </c>
    </row>
    <row r="888" spans="1:5" ht="14.25" customHeight="1">
      <c r="A888" s="19">
        <v>42601</v>
      </c>
      <c r="B888" s="20">
        <v>4018.57</v>
      </c>
      <c r="C888" s="20">
        <v>9363</v>
      </c>
      <c r="D888" s="20">
        <v>3292.8517000000002</v>
      </c>
      <c r="E888" s="20">
        <v>2493.79</v>
      </c>
    </row>
    <row r="889" spans="1:5" ht="14.25" customHeight="1">
      <c r="A889" s="19">
        <v>42604</v>
      </c>
      <c r="B889" s="20">
        <v>3984.87</v>
      </c>
      <c r="C889" s="20">
        <v>9245.01</v>
      </c>
      <c r="D889" s="20">
        <v>3242.4774000000002</v>
      </c>
      <c r="E889" s="20">
        <v>2478.41</v>
      </c>
    </row>
    <row r="890" spans="1:5" ht="14.25" customHeight="1">
      <c r="A890" s="19">
        <v>42605</v>
      </c>
      <c r="B890" s="20">
        <v>3991.12</v>
      </c>
      <c r="C890" s="20">
        <v>9254.86</v>
      </c>
      <c r="D890" s="20">
        <v>3250.7302</v>
      </c>
      <c r="E890" s="20">
        <v>2483.08</v>
      </c>
    </row>
    <row r="891" spans="1:5" ht="14.25" customHeight="1">
      <c r="A891" s="19">
        <v>42606</v>
      </c>
      <c r="B891" s="20">
        <v>3977.88</v>
      </c>
      <c r="C891" s="20">
        <v>9286.65</v>
      </c>
      <c r="D891" s="20">
        <v>3266.4283999999998</v>
      </c>
      <c r="E891" s="20">
        <v>2482.4299999999998</v>
      </c>
    </row>
    <row r="892" spans="1:5" ht="14.25" customHeight="1">
      <c r="A892" s="19">
        <v>42607</v>
      </c>
      <c r="B892" s="20">
        <v>3952.93</v>
      </c>
      <c r="C892" s="20">
        <v>9217.5</v>
      </c>
      <c r="D892" s="20">
        <v>3256.2078999999999</v>
      </c>
      <c r="E892" s="20">
        <v>2467.0700000000002</v>
      </c>
    </row>
    <row r="893" spans="1:5" ht="14.25" customHeight="1">
      <c r="A893" s="19">
        <v>42608</v>
      </c>
      <c r="B893" s="20">
        <v>3950.97</v>
      </c>
      <c r="C893" s="20">
        <v>9248.85</v>
      </c>
      <c r="D893" s="20">
        <v>3282.6925999999999</v>
      </c>
      <c r="E893" s="20">
        <v>2472.69</v>
      </c>
    </row>
    <row r="894" spans="1:5" ht="14.25" customHeight="1">
      <c r="A894" s="19">
        <v>42611</v>
      </c>
      <c r="B894" s="20">
        <v>3951.8</v>
      </c>
      <c r="C894" s="20">
        <v>9272.49</v>
      </c>
      <c r="D894" s="20">
        <v>3287.5545000000002</v>
      </c>
      <c r="E894" s="20">
        <v>2471.83</v>
      </c>
    </row>
    <row r="895" spans="1:5" ht="14.25" customHeight="1">
      <c r="A895" s="19">
        <v>42612</v>
      </c>
      <c r="B895" s="20">
        <v>3956.82</v>
      </c>
      <c r="C895" s="20">
        <v>9274.2099999999991</v>
      </c>
      <c r="D895" s="20">
        <v>3290.7538</v>
      </c>
      <c r="E895" s="20">
        <v>2473.9699999999998</v>
      </c>
    </row>
    <row r="896" spans="1:5" ht="14.25" customHeight="1">
      <c r="A896" s="19">
        <v>42613</v>
      </c>
      <c r="B896" s="20">
        <v>3975.84</v>
      </c>
      <c r="C896" s="20">
        <v>9274.1299999999992</v>
      </c>
      <c r="D896" s="20">
        <v>3279.0895</v>
      </c>
      <c r="E896" s="20">
        <v>2477.88</v>
      </c>
    </row>
    <row r="897" spans="1:5" ht="14.25" customHeight="1">
      <c r="A897" s="19">
        <v>42614</v>
      </c>
      <c r="B897" s="20">
        <v>3944.51</v>
      </c>
      <c r="C897" s="20">
        <v>9203.16</v>
      </c>
      <c r="D897" s="20">
        <v>3279.7946999999999</v>
      </c>
      <c r="E897" s="20">
        <v>2463.46</v>
      </c>
    </row>
    <row r="898" spans="1:5" ht="14.25" customHeight="1">
      <c r="A898" s="19">
        <v>42615</v>
      </c>
      <c r="B898" s="20">
        <v>3959.49</v>
      </c>
      <c r="C898" s="20">
        <v>9155.1</v>
      </c>
      <c r="D898" s="20">
        <v>3250.2384999999999</v>
      </c>
      <c r="E898" s="20">
        <v>2457.06</v>
      </c>
    </row>
    <row r="899" spans="1:5" ht="14.25" customHeight="1">
      <c r="A899" s="19">
        <v>42618</v>
      </c>
      <c r="B899" s="20">
        <v>3967.1</v>
      </c>
      <c r="C899" s="20">
        <v>9193.94</v>
      </c>
      <c r="D899" s="20">
        <v>3267.8462</v>
      </c>
      <c r="E899" s="20">
        <v>2469.8200000000002</v>
      </c>
    </row>
    <row r="900" spans="1:5" ht="14.25" customHeight="1">
      <c r="A900" s="19">
        <v>42619</v>
      </c>
      <c r="B900" s="20">
        <v>3994.52</v>
      </c>
      <c r="C900" s="20">
        <v>9345.99</v>
      </c>
      <c r="D900" s="20">
        <v>3333.0435000000002</v>
      </c>
      <c r="E900" s="20">
        <v>2496.54</v>
      </c>
    </row>
    <row r="901" spans="1:5" ht="14.25" customHeight="1">
      <c r="A901" s="19">
        <v>42620</v>
      </c>
      <c r="B901" s="20">
        <v>3992.36</v>
      </c>
      <c r="C901" s="20">
        <v>9336.4699999999993</v>
      </c>
      <c r="D901" s="20">
        <v>3320.3379</v>
      </c>
      <c r="E901" s="20">
        <v>2496.6999999999998</v>
      </c>
    </row>
    <row r="902" spans="1:5" ht="14.25" customHeight="1">
      <c r="A902" s="19">
        <v>42621</v>
      </c>
      <c r="B902" s="20">
        <v>3990.86</v>
      </c>
      <c r="C902" s="20">
        <v>9379.11</v>
      </c>
      <c r="D902" s="20">
        <v>3332.7357000000002</v>
      </c>
      <c r="E902" s="20">
        <v>2505.86</v>
      </c>
    </row>
    <row r="903" spans="1:5" ht="14.25" customHeight="1">
      <c r="A903" s="19">
        <v>42622</v>
      </c>
      <c r="B903" s="20">
        <v>3965.15</v>
      </c>
      <c r="C903" s="20">
        <v>9309.75</v>
      </c>
      <c r="D903" s="20">
        <v>3309.9105</v>
      </c>
      <c r="E903" s="20">
        <v>2491.14</v>
      </c>
    </row>
    <row r="904" spans="1:5" ht="14.25" customHeight="1">
      <c r="A904" s="19">
        <v>42625</v>
      </c>
      <c r="B904" s="20">
        <v>3898.89</v>
      </c>
      <c r="C904" s="20">
        <v>9010.7900000000009</v>
      </c>
      <c r="D904" s="20">
        <v>3223.5762</v>
      </c>
      <c r="E904" s="20">
        <v>2444.62</v>
      </c>
    </row>
    <row r="905" spans="1:5" ht="14.25" customHeight="1">
      <c r="A905" s="19">
        <v>42626</v>
      </c>
      <c r="B905" s="20">
        <v>3896.18</v>
      </c>
      <c r="C905" s="20">
        <v>9083.6299999999992</v>
      </c>
      <c r="D905" s="20">
        <v>3205.2503000000002</v>
      </c>
      <c r="E905" s="20">
        <v>2449.88</v>
      </c>
    </row>
    <row r="906" spans="1:5" ht="14.25" customHeight="1">
      <c r="A906" s="19">
        <v>42627</v>
      </c>
      <c r="B906" s="20">
        <v>3870.36</v>
      </c>
      <c r="C906" s="20">
        <v>9043.2000000000007</v>
      </c>
      <c r="D906" s="20">
        <v>3197.069</v>
      </c>
      <c r="E906" s="20">
        <v>2434.29</v>
      </c>
    </row>
    <row r="907" spans="1:5" ht="14.25" customHeight="1">
      <c r="A907" s="19">
        <v>42632</v>
      </c>
      <c r="B907" s="20">
        <v>3899.52</v>
      </c>
      <c r="C907" s="20">
        <v>9146.39</v>
      </c>
      <c r="D907" s="20">
        <v>3230.4733999999999</v>
      </c>
      <c r="E907" s="20">
        <v>2454.9</v>
      </c>
    </row>
    <row r="908" spans="1:5" ht="14.25" customHeight="1">
      <c r="A908" s="19">
        <v>42633</v>
      </c>
      <c r="B908" s="20">
        <v>3892.68</v>
      </c>
      <c r="C908" s="20">
        <v>9141.98</v>
      </c>
      <c r="D908" s="20">
        <v>3218.0396999999998</v>
      </c>
      <c r="E908" s="20">
        <v>2455.06</v>
      </c>
    </row>
    <row r="909" spans="1:5" ht="14.25" customHeight="1">
      <c r="A909" s="19">
        <v>42634</v>
      </c>
      <c r="B909" s="20">
        <v>3904.21</v>
      </c>
      <c r="C909" s="20">
        <v>9162.67</v>
      </c>
      <c r="D909" s="20">
        <v>3229.0291000000002</v>
      </c>
      <c r="E909" s="20">
        <v>2457.75</v>
      </c>
    </row>
    <row r="910" spans="1:5" ht="14.25" customHeight="1">
      <c r="A910" s="19">
        <v>42635</v>
      </c>
      <c r="B910" s="20">
        <v>3933.47</v>
      </c>
      <c r="C910" s="20">
        <v>9202.64</v>
      </c>
      <c r="D910" s="20">
        <v>3239.0385999999999</v>
      </c>
      <c r="E910" s="20">
        <v>2476.06</v>
      </c>
    </row>
    <row r="911" spans="1:5" ht="14.25" customHeight="1">
      <c r="A911" s="19">
        <v>42636</v>
      </c>
      <c r="B911" s="20">
        <v>3915</v>
      </c>
      <c r="C911" s="20">
        <v>9160.4500000000007</v>
      </c>
      <c r="D911" s="20">
        <v>3219.5418</v>
      </c>
      <c r="E911" s="20">
        <v>2467.98</v>
      </c>
    </row>
    <row r="912" spans="1:5" ht="14.25" customHeight="1">
      <c r="A912" s="19">
        <v>42639</v>
      </c>
      <c r="B912" s="20">
        <v>3850.33</v>
      </c>
      <c r="C912" s="20">
        <v>8965.86</v>
      </c>
      <c r="D912" s="20">
        <v>3169.3582999999999</v>
      </c>
      <c r="E912" s="20">
        <v>2426.2800000000002</v>
      </c>
    </row>
    <row r="913" spans="1:5" ht="14.25" customHeight="1">
      <c r="A913" s="19">
        <v>42640</v>
      </c>
      <c r="B913" s="20">
        <v>3874.8</v>
      </c>
      <c r="C913" s="20">
        <v>9028.7999999999993</v>
      </c>
      <c r="D913" s="20">
        <v>3194.0246999999999</v>
      </c>
      <c r="E913" s="20">
        <v>2442.8000000000002</v>
      </c>
    </row>
    <row r="914" spans="1:5" ht="14.25" customHeight="1">
      <c r="A914" s="19">
        <v>42641</v>
      </c>
      <c r="B914" s="20">
        <v>3863.01</v>
      </c>
      <c r="C914" s="20">
        <v>9016.2999999999993</v>
      </c>
      <c r="D914" s="20">
        <v>3204.4016000000001</v>
      </c>
      <c r="E914" s="20">
        <v>2437.4699999999998</v>
      </c>
    </row>
    <row r="915" spans="1:5" ht="14.25" customHeight="1">
      <c r="A915" s="19">
        <v>42642</v>
      </c>
      <c r="B915" s="20">
        <v>3879.34</v>
      </c>
      <c r="C915" s="20">
        <v>9044.24</v>
      </c>
      <c r="D915" s="20">
        <v>3216.4317000000001</v>
      </c>
      <c r="E915" s="20">
        <v>2448.2399999999998</v>
      </c>
    </row>
    <row r="916" spans="1:5" ht="14.25" customHeight="1">
      <c r="A916" s="19">
        <v>42643</v>
      </c>
      <c r="B916" s="20">
        <v>3890.09</v>
      </c>
      <c r="C916" s="20">
        <v>9088.74</v>
      </c>
      <c r="D916" s="20">
        <v>3232.8598000000002</v>
      </c>
      <c r="E916" s="20">
        <v>2459.15</v>
      </c>
    </row>
    <row r="917" spans="1:5" ht="14.25" customHeight="1">
      <c r="A917" s="19">
        <v>42653</v>
      </c>
      <c r="B917" s="20">
        <v>3938.62</v>
      </c>
      <c r="C917" s="20">
        <v>9279.52</v>
      </c>
      <c r="D917" s="20">
        <v>3320.6354999999999</v>
      </c>
      <c r="E917" s="20">
        <v>2493.84</v>
      </c>
    </row>
    <row r="918" spans="1:5" ht="14.25" customHeight="1">
      <c r="A918" s="19">
        <v>42654</v>
      </c>
      <c r="B918" s="20">
        <v>3953.79</v>
      </c>
      <c r="C918" s="20">
        <v>9343.2000000000007</v>
      </c>
      <c r="D918" s="20">
        <v>3332.4753999999998</v>
      </c>
      <c r="E918" s="20">
        <v>2499.12</v>
      </c>
    </row>
    <row r="919" spans="1:5" ht="14.25" customHeight="1">
      <c r="A919" s="19">
        <v>42655</v>
      </c>
      <c r="B919" s="20">
        <v>3945.96</v>
      </c>
      <c r="C919" s="20">
        <v>9355.77</v>
      </c>
      <c r="D919" s="20">
        <v>3326.4569999999999</v>
      </c>
      <c r="E919" s="20">
        <v>2503.15</v>
      </c>
    </row>
    <row r="920" spans="1:5" ht="14.25" customHeight="1">
      <c r="A920" s="19">
        <v>42656</v>
      </c>
      <c r="B920" s="20">
        <v>3949.11</v>
      </c>
      <c r="C920" s="20">
        <v>9370.5400000000009</v>
      </c>
      <c r="D920" s="20">
        <v>3327.645</v>
      </c>
      <c r="E920" s="20">
        <v>2504.4</v>
      </c>
    </row>
    <row r="921" spans="1:5" ht="14.25" customHeight="1">
      <c r="A921" s="19">
        <v>42657</v>
      </c>
      <c r="B921" s="20">
        <v>3952.94</v>
      </c>
      <c r="C921" s="20">
        <v>9353.94</v>
      </c>
      <c r="D921" s="20">
        <v>3298.7525999999998</v>
      </c>
      <c r="E921" s="20">
        <v>2501.6999999999998</v>
      </c>
    </row>
    <row r="922" spans="1:5" ht="14.25" customHeight="1">
      <c r="A922" s="19">
        <v>42660</v>
      </c>
      <c r="B922" s="20">
        <v>3919.5</v>
      </c>
      <c r="C922" s="20">
        <v>9268.31</v>
      </c>
      <c r="D922" s="20">
        <v>3257.5383000000002</v>
      </c>
      <c r="E922" s="20">
        <v>2481.1799999999998</v>
      </c>
    </row>
    <row r="923" spans="1:5" ht="14.25" customHeight="1">
      <c r="A923" s="19">
        <v>42661</v>
      </c>
      <c r="B923" s="20">
        <v>3971.46</v>
      </c>
      <c r="C923" s="20">
        <v>9409.58</v>
      </c>
      <c r="D923" s="20">
        <v>3302.4396999999999</v>
      </c>
      <c r="E923" s="20">
        <v>2506.4699999999998</v>
      </c>
    </row>
    <row r="924" spans="1:5" ht="14.25" customHeight="1">
      <c r="A924" s="19">
        <v>42662</v>
      </c>
      <c r="B924" s="20">
        <v>3965.37</v>
      </c>
      <c r="C924" s="20">
        <v>9396.52</v>
      </c>
      <c r="D924" s="20">
        <v>3283.8447000000001</v>
      </c>
      <c r="E924" s="20">
        <v>2496.29</v>
      </c>
    </row>
    <row r="925" spans="1:5" ht="14.25" customHeight="1">
      <c r="A925" s="19">
        <v>42663</v>
      </c>
      <c r="B925" s="20">
        <v>3968.3</v>
      </c>
      <c r="C925" s="20">
        <v>9439.76</v>
      </c>
      <c r="D925" s="20">
        <v>3295.5068999999999</v>
      </c>
      <c r="E925" s="20">
        <v>2500.61</v>
      </c>
    </row>
    <row r="926" spans="1:5" ht="14.25" customHeight="1">
      <c r="A926" s="19">
        <v>42664</v>
      </c>
      <c r="B926" s="20">
        <v>3979.23</v>
      </c>
      <c r="C926" s="20">
        <v>9384.8700000000008</v>
      </c>
      <c r="D926" s="20">
        <v>3272.5225</v>
      </c>
      <c r="E926" s="20">
        <v>2498.73</v>
      </c>
    </row>
    <row r="927" spans="1:5" ht="14.25" customHeight="1">
      <c r="A927" s="19">
        <v>42667</v>
      </c>
      <c r="B927" s="20">
        <v>4026.86</v>
      </c>
      <c r="C927" s="20">
        <v>9445.41</v>
      </c>
      <c r="D927" s="20">
        <v>3299.6030999999998</v>
      </c>
      <c r="E927" s="20">
        <v>2520.62</v>
      </c>
    </row>
    <row r="928" spans="1:5" ht="14.25" customHeight="1">
      <c r="A928" s="19">
        <v>42668</v>
      </c>
      <c r="B928" s="20">
        <v>4026.73</v>
      </c>
      <c r="C928" s="20">
        <v>9486.11</v>
      </c>
      <c r="D928" s="20">
        <v>3298.3832000000002</v>
      </c>
      <c r="E928" s="20">
        <v>2527.0100000000002</v>
      </c>
    </row>
    <row r="929" spans="1:5" ht="14.25" customHeight="1">
      <c r="A929" s="19">
        <v>42669</v>
      </c>
      <c r="B929" s="20">
        <v>4011.6</v>
      </c>
      <c r="C929" s="20">
        <v>9445.4699999999993</v>
      </c>
      <c r="D929" s="20">
        <v>3276.6001999999999</v>
      </c>
      <c r="E929" s="20">
        <v>2517.6</v>
      </c>
    </row>
    <row r="930" spans="1:5" ht="14.25" customHeight="1">
      <c r="A930" s="19">
        <v>42670</v>
      </c>
      <c r="B930" s="20">
        <v>4000.71</v>
      </c>
      <c r="C930" s="20">
        <v>9441.6200000000008</v>
      </c>
      <c r="D930" s="20">
        <v>3268.9951999999998</v>
      </c>
      <c r="E930" s="20">
        <v>2511.0500000000002</v>
      </c>
    </row>
    <row r="931" spans="1:5" ht="14.25" customHeight="1">
      <c r="A931" s="19">
        <v>42671</v>
      </c>
      <c r="B931" s="20">
        <v>3994.05</v>
      </c>
      <c r="C931" s="20">
        <v>9355.15</v>
      </c>
      <c r="D931" s="20">
        <v>3242.8517000000002</v>
      </c>
      <c r="E931" s="20">
        <v>2502.85</v>
      </c>
    </row>
    <row r="932" spans="1:5" ht="14.25" customHeight="1">
      <c r="A932" s="19">
        <v>42674</v>
      </c>
      <c r="B932" s="20">
        <v>3989.45</v>
      </c>
      <c r="C932" s="20">
        <v>9350.84</v>
      </c>
      <c r="D932" s="20">
        <v>3238.5266000000001</v>
      </c>
      <c r="E932" s="20">
        <v>2496.98</v>
      </c>
    </row>
    <row r="933" spans="1:5" ht="14.25" customHeight="1">
      <c r="A933" s="19">
        <v>42675</v>
      </c>
      <c r="B933" s="20">
        <v>4016.68</v>
      </c>
      <c r="C933" s="20">
        <v>9451.8700000000008</v>
      </c>
      <c r="D933" s="20">
        <v>3265.3966999999998</v>
      </c>
      <c r="E933" s="20">
        <v>2518.2600000000002</v>
      </c>
    </row>
    <row r="934" spans="1:5" ht="14.25" customHeight="1">
      <c r="A934" s="19">
        <v>42676</v>
      </c>
      <c r="B934" s="20">
        <v>3985.95</v>
      </c>
      <c r="C934" s="20">
        <v>9388.86</v>
      </c>
      <c r="D934" s="20">
        <v>3213.7271000000001</v>
      </c>
      <c r="E934" s="20">
        <v>2499.37</v>
      </c>
    </row>
    <row r="935" spans="1:5" ht="14.25" customHeight="1">
      <c r="A935" s="19">
        <v>42677</v>
      </c>
      <c r="B935" s="20">
        <v>4023.97</v>
      </c>
      <c r="C935" s="20">
        <v>9449.84</v>
      </c>
      <c r="D935" s="20">
        <v>3217.8386999999998</v>
      </c>
      <c r="E935" s="20">
        <v>2515.6799999999998</v>
      </c>
    </row>
    <row r="936" spans="1:5" ht="14.25" customHeight="1">
      <c r="A936" s="19">
        <v>42678</v>
      </c>
      <c r="B936" s="20">
        <v>4010.92</v>
      </c>
      <c r="C936" s="20">
        <v>9423.68</v>
      </c>
      <c r="D936" s="20">
        <v>3184.9119999999998</v>
      </c>
      <c r="E936" s="20">
        <v>2503.71</v>
      </c>
    </row>
    <row r="937" spans="1:5" ht="14.25" customHeight="1">
      <c r="A937" s="19">
        <v>42681</v>
      </c>
      <c r="B937" s="20">
        <v>4013.81</v>
      </c>
      <c r="C937" s="20">
        <v>9419.11</v>
      </c>
      <c r="D937" s="20">
        <v>3158.2435999999998</v>
      </c>
      <c r="E937" s="20">
        <v>2501.66</v>
      </c>
    </row>
    <row r="938" spans="1:5" ht="14.25" customHeight="1">
      <c r="A938" s="19">
        <v>42682</v>
      </c>
      <c r="B938" s="20">
        <v>4031.28</v>
      </c>
      <c r="C938" s="20">
        <v>9477</v>
      </c>
      <c r="D938" s="20">
        <v>3194.5383999999999</v>
      </c>
      <c r="E938" s="20">
        <v>2515.44</v>
      </c>
    </row>
    <row r="939" spans="1:5" ht="14.25" customHeight="1">
      <c r="A939" s="19">
        <v>42683</v>
      </c>
      <c r="B939" s="20">
        <v>4009.68</v>
      </c>
      <c r="C939" s="20">
        <v>9410.75</v>
      </c>
      <c r="D939" s="20">
        <v>3159.8256000000001</v>
      </c>
      <c r="E939" s="20">
        <v>2495.6799999999998</v>
      </c>
    </row>
    <row r="940" spans="1:5" ht="14.25" customHeight="1">
      <c r="A940" s="19">
        <v>42684</v>
      </c>
      <c r="B940" s="20">
        <v>4054.59</v>
      </c>
      <c r="C940" s="20">
        <v>9532.75</v>
      </c>
      <c r="D940" s="20">
        <v>3183.2581</v>
      </c>
      <c r="E940" s="20">
        <v>2523.48</v>
      </c>
    </row>
    <row r="941" spans="1:5" ht="14.25" customHeight="1">
      <c r="A941" s="19">
        <v>42685</v>
      </c>
      <c r="B941" s="20">
        <v>4086.41</v>
      </c>
      <c r="C941" s="20">
        <v>9572.27</v>
      </c>
      <c r="D941" s="20">
        <v>3175.7903000000001</v>
      </c>
      <c r="E941" s="20">
        <v>2531.66</v>
      </c>
    </row>
    <row r="942" spans="1:5" ht="14.25" customHeight="1">
      <c r="A942" s="19">
        <v>42688</v>
      </c>
      <c r="B942" s="20">
        <v>4101.99</v>
      </c>
      <c r="C942" s="20">
        <v>9604.44</v>
      </c>
      <c r="D942" s="20">
        <v>3190.4796999999999</v>
      </c>
      <c r="E942" s="20">
        <v>2529.59</v>
      </c>
    </row>
    <row r="943" spans="1:5" ht="14.25" customHeight="1">
      <c r="A943" s="19">
        <v>42689</v>
      </c>
      <c r="B943" s="20">
        <v>4101.54</v>
      </c>
      <c r="C943" s="20">
        <v>9652.4</v>
      </c>
      <c r="D943" s="20">
        <v>3214.4456</v>
      </c>
      <c r="E943" s="20">
        <v>2543.36</v>
      </c>
    </row>
    <row r="944" spans="1:5" ht="14.25" customHeight="1">
      <c r="A944" s="19">
        <v>42690</v>
      </c>
      <c r="B944" s="20">
        <v>4101.21</v>
      </c>
      <c r="C944" s="20">
        <v>9667.18</v>
      </c>
      <c r="D944" s="20">
        <v>3228.4404</v>
      </c>
      <c r="E944" s="20">
        <v>2545.38</v>
      </c>
    </row>
    <row r="945" spans="1:5" ht="14.25" customHeight="1">
      <c r="A945" s="19">
        <v>42691</v>
      </c>
      <c r="B945" s="20">
        <v>4109.51</v>
      </c>
      <c r="C945" s="20">
        <v>9627.82</v>
      </c>
      <c r="D945" s="20">
        <v>3194.0374999999999</v>
      </c>
      <c r="E945" s="20">
        <v>2545.14</v>
      </c>
    </row>
    <row r="946" spans="1:5" ht="14.25" customHeight="1">
      <c r="A946" s="19">
        <v>42692</v>
      </c>
      <c r="B946" s="20">
        <v>4086.7</v>
      </c>
      <c r="C946" s="20">
        <v>9598.2000000000007</v>
      </c>
      <c r="D946" s="20">
        <v>3192.9746</v>
      </c>
      <c r="E946" s="20">
        <v>2539.04</v>
      </c>
    </row>
    <row r="947" spans="1:5" ht="14.25" customHeight="1">
      <c r="A947" s="19">
        <v>42695</v>
      </c>
      <c r="B947" s="20">
        <v>4114.9799999999996</v>
      </c>
      <c r="C947" s="20">
        <v>9620.5300000000007</v>
      </c>
      <c r="D947" s="20">
        <v>3178.7773999999999</v>
      </c>
      <c r="E947" s="20">
        <v>2544.31</v>
      </c>
    </row>
    <row r="948" spans="1:5" ht="14.25" customHeight="1">
      <c r="A948" s="19">
        <v>42696</v>
      </c>
      <c r="B948" s="20">
        <v>4147.57</v>
      </c>
      <c r="C948" s="20">
        <v>9701.0400000000009</v>
      </c>
      <c r="D948" s="20">
        <v>3202.0693999999999</v>
      </c>
      <c r="E948" s="20">
        <v>2556.15</v>
      </c>
    </row>
    <row r="949" spans="1:5" ht="14.25" customHeight="1">
      <c r="A949" s="19">
        <v>42697</v>
      </c>
      <c r="B949" s="20">
        <v>4155.18</v>
      </c>
      <c r="C949" s="20">
        <v>9633.67</v>
      </c>
      <c r="D949" s="20">
        <v>3182.1999000000001</v>
      </c>
      <c r="E949" s="20">
        <v>2554.58</v>
      </c>
    </row>
    <row r="950" spans="1:5" ht="14.25" customHeight="1">
      <c r="A950" s="19">
        <v>42698</v>
      </c>
      <c r="B950" s="20">
        <v>4171.9399999999996</v>
      </c>
      <c r="C950" s="20">
        <v>9567.17</v>
      </c>
      <c r="D950" s="20">
        <v>3155.7694000000001</v>
      </c>
      <c r="E950" s="20">
        <v>2562.77</v>
      </c>
    </row>
    <row r="951" spans="1:5" ht="14.25" customHeight="1">
      <c r="A951" s="19">
        <v>42699</v>
      </c>
      <c r="B951" s="20">
        <v>4210.87</v>
      </c>
      <c r="C951" s="20">
        <v>9586.32</v>
      </c>
      <c r="D951" s="20">
        <v>3179.1923000000002</v>
      </c>
      <c r="E951" s="20">
        <v>2578.13</v>
      </c>
    </row>
    <row r="952" spans="1:5" ht="14.25" customHeight="1">
      <c r="A952" s="19">
        <v>42702</v>
      </c>
      <c r="B952" s="20">
        <v>4227.43</v>
      </c>
      <c r="C952" s="20">
        <v>9585.3700000000008</v>
      </c>
      <c r="D952" s="20">
        <v>3174.6927999999998</v>
      </c>
      <c r="E952" s="20">
        <v>2581.56</v>
      </c>
    </row>
    <row r="953" spans="1:5" ht="14.25" customHeight="1">
      <c r="A953" s="19">
        <v>42703</v>
      </c>
      <c r="B953" s="20">
        <v>4262.0600000000004</v>
      </c>
      <c r="C953" s="20">
        <v>9477.68</v>
      </c>
      <c r="D953" s="20">
        <v>3167.9328999999998</v>
      </c>
      <c r="E953" s="20">
        <v>2580.6</v>
      </c>
    </row>
    <row r="954" spans="1:5" ht="14.25" customHeight="1">
      <c r="A954" s="19">
        <v>42704</v>
      </c>
      <c r="B954" s="20">
        <v>4230.92</v>
      </c>
      <c r="C954" s="20">
        <v>9460.49</v>
      </c>
      <c r="D954" s="20">
        <v>3189.277</v>
      </c>
      <c r="E954" s="20">
        <v>2566.34</v>
      </c>
    </row>
    <row r="955" spans="1:5" ht="14.25" customHeight="1">
      <c r="A955" s="19">
        <v>42705</v>
      </c>
      <c r="B955" s="20">
        <v>4263.25</v>
      </c>
      <c r="C955" s="20">
        <v>9503.59</v>
      </c>
      <c r="D955" s="20">
        <v>3181.7066</v>
      </c>
      <c r="E955" s="20">
        <v>2575.27</v>
      </c>
    </row>
    <row r="956" spans="1:5" ht="14.25" customHeight="1">
      <c r="A956" s="19">
        <v>42706</v>
      </c>
      <c r="B956" s="20">
        <v>4220.1000000000004</v>
      </c>
      <c r="C956" s="20">
        <v>9340.33</v>
      </c>
      <c r="D956" s="20">
        <v>3141.3620000000001</v>
      </c>
      <c r="E956" s="20">
        <v>2549.02</v>
      </c>
    </row>
    <row r="957" spans="1:5" ht="14.25" customHeight="1">
      <c r="A957" s="19">
        <v>42709</v>
      </c>
      <c r="B957" s="20">
        <v>4148.8900000000003</v>
      </c>
      <c r="C957" s="20">
        <v>9289.02</v>
      </c>
      <c r="D957" s="20">
        <v>3160.3807000000002</v>
      </c>
      <c r="E957" s="20">
        <v>2536.38</v>
      </c>
    </row>
    <row r="958" spans="1:5" ht="14.25" customHeight="1">
      <c r="A958" s="19">
        <v>42710</v>
      </c>
      <c r="B958" s="20">
        <v>4136.63</v>
      </c>
      <c r="C958" s="20">
        <v>9310.23</v>
      </c>
      <c r="D958" s="20">
        <v>3145.7069999999999</v>
      </c>
      <c r="E958" s="20">
        <v>2537.42</v>
      </c>
    </row>
    <row r="959" spans="1:5" ht="14.25" customHeight="1">
      <c r="A959" s="19">
        <v>42711</v>
      </c>
      <c r="B959" s="20">
        <v>4156.5600000000004</v>
      </c>
      <c r="C959" s="20">
        <v>9412.4500000000007</v>
      </c>
      <c r="D959" s="20">
        <v>3164.2280999999998</v>
      </c>
      <c r="E959" s="20">
        <v>2552.2600000000002</v>
      </c>
    </row>
    <row r="960" spans="1:5" ht="14.25" customHeight="1">
      <c r="A960" s="19">
        <v>42712</v>
      </c>
      <c r="B960" s="20">
        <v>4149.8599999999997</v>
      </c>
      <c r="C960" s="20">
        <v>9355.39</v>
      </c>
      <c r="D960" s="20">
        <v>3139.4124999999999</v>
      </c>
      <c r="E960" s="20">
        <v>2544.42</v>
      </c>
    </row>
    <row r="961" spans="1:5" ht="14.25" customHeight="1">
      <c r="A961" s="19">
        <v>42713</v>
      </c>
      <c r="B961" s="20">
        <v>4178.03</v>
      </c>
      <c r="C961" s="20">
        <v>9320.58</v>
      </c>
      <c r="D961" s="20">
        <v>3108.06</v>
      </c>
      <c r="E961" s="20">
        <v>2546.79</v>
      </c>
    </row>
    <row r="962" spans="1:5" ht="14.25" customHeight="1">
      <c r="A962" s="19">
        <v>42716</v>
      </c>
      <c r="B962" s="20">
        <v>4076.96</v>
      </c>
      <c r="C962" s="20">
        <v>8812.7999999999993</v>
      </c>
      <c r="D962" s="20">
        <v>2971.4787999999999</v>
      </c>
      <c r="E962" s="20">
        <v>2473.2399999999998</v>
      </c>
    </row>
    <row r="963" spans="1:5" ht="14.25" customHeight="1">
      <c r="A963" s="19">
        <v>42717</v>
      </c>
      <c r="B963" s="20">
        <v>4072.09</v>
      </c>
      <c r="C963" s="20">
        <v>8850.68</v>
      </c>
      <c r="D963" s="20">
        <v>2983.7044000000001</v>
      </c>
      <c r="E963" s="20">
        <v>2472.79</v>
      </c>
    </row>
    <row r="964" spans="1:5" ht="14.25" customHeight="1">
      <c r="A964" s="19">
        <v>42718</v>
      </c>
      <c r="B964" s="20">
        <v>4040.89</v>
      </c>
      <c r="C964" s="20">
        <v>8792.41</v>
      </c>
      <c r="D964" s="20">
        <v>2945.7737000000002</v>
      </c>
      <c r="E964" s="20">
        <v>2459.35</v>
      </c>
    </row>
    <row r="965" spans="1:5" ht="14.25" customHeight="1">
      <c r="A965" s="19">
        <v>42719</v>
      </c>
      <c r="B965" s="20">
        <v>3994.83</v>
      </c>
      <c r="C965" s="20">
        <v>8886.49</v>
      </c>
      <c r="D965" s="20">
        <v>2961.5086999999999</v>
      </c>
      <c r="E965" s="20">
        <v>2444.1999999999998</v>
      </c>
    </row>
    <row r="966" spans="1:5" ht="14.25" customHeight="1">
      <c r="A966" s="19">
        <v>42720</v>
      </c>
      <c r="B966" s="20">
        <v>4001.52</v>
      </c>
      <c r="C966" s="20">
        <v>8983.34</v>
      </c>
      <c r="D966" s="20">
        <v>3001.1887000000002</v>
      </c>
      <c r="E966" s="20">
        <v>2454.86</v>
      </c>
    </row>
    <row r="967" spans="1:5" ht="14.25" customHeight="1">
      <c r="A967" s="19">
        <v>42723</v>
      </c>
      <c r="B967" s="20">
        <v>3981.14</v>
      </c>
      <c r="C967" s="20">
        <v>8974.25</v>
      </c>
      <c r="D967" s="20">
        <v>2982.5893000000001</v>
      </c>
      <c r="E967" s="20">
        <v>2449.69</v>
      </c>
    </row>
    <row r="968" spans="1:5" ht="14.25" customHeight="1">
      <c r="A968" s="19">
        <v>42724</v>
      </c>
      <c r="B968" s="20">
        <v>3957.31</v>
      </c>
      <c r="C968" s="20">
        <v>8968.86</v>
      </c>
      <c r="D968" s="20">
        <v>2989.4542999999999</v>
      </c>
      <c r="E968" s="20">
        <v>2439.6799999999998</v>
      </c>
    </row>
    <row r="969" spans="1:5" ht="14.25" customHeight="1">
      <c r="A969" s="19">
        <v>42725</v>
      </c>
      <c r="B969" s="20">
        <v>3992.56</v>
      </c>
      <c r="C969" s="20">
        <v>9035.2000000000007</v>
      </c>
      <c r="D969" s="20">
        <v>3009.2139000000002</v>
      </c>
      <c r="E969" s="20">
        <v>2460.15</v>
      </c>
    </row>
    <row r="970" spans="1:5" ht="14.25" customHeight="1">
      <c r="A970" s="19">
        <v>42726</v>
      </c>
      <c r="B970" s="20">
        <v>3989.14</v>
      </c>
      <c r="C970" s="20">
        <v>9033.67</v>
      </c>
      <c r="D970" s="20">
        <v>3012.8791000000001</v>
      </c>
      <c r="E970" s="20">
        <v>2461.33</v>
      </c>
    </row>
    <row r="971" spans="1:5" ht="14.25" customHeight="1">
      <c r="A971" s="19">
        <v>42727</v>
      </c>
      <c r="B971" s="20">
        <v>3955.56</v>
      </c>
      <c r="C971" s="20">
        <v>8930.2099999999991</v>
      </c>
      <c r="D971" s="20">
        <v>2985.8134</v>
      </c>
      <c r="E971" s="20">
        <v>2440.5</v>
      </c>
    </row>
    <row r="972" spans="1:5" ht="14.25" customHeight="1">
      <c r="A972" s="19">
        <v>42730</v>
      </c>
      <c r="B972" s="20">
        <v>3973.26</v>
      </c>
      <c r="C972" s="20">
        <v>8969.81</v>
      </c>
      <c r="D972" s="20">
        <v>3013.0430999999999</v>
      </c>
      <c r="E972" s="20">
        <v>2445.21</v>
      </c>
    </row>
    <row r="973" spans="1:5" ht="14.25" customHeight="1">
      <c r="A973" s="19">
        <v>42731</v>
      </c>
      <c r="B973" s="20">
        <v>3966.07</v>
      </c>
      <c r="C973" s="20">
        <v>8979.14</v>
      </c>
      <c r="D973" s="20">
        <v>3007.7577000000001</v>
      </c>
      <c r="E973" s="20">
        <v>2444.98</v>
      </c>
    </row>
    <row r="974" spans="1:5" ht="14.25" customHeight="1">
      <c r="A974" s="19">
        <v>42732</v>
      </c>
      <c r="B974" s="20">
        <v>3948.73</v>
      </c>
      <c r="C974" s="20">
        <v>8942.81</v>
      </c>
      <c r="D974" s="20">
        <v>2991.6887999999999</v>
      </c>
      <c r="E974" s="20">
        <v>2435.41</v>
      </c>
    </row>
    <row r="975" spans="1:5" ht="14.25" customHeight="1">
      <c r="A975" s="19">
        <v>42733</v>
      </c>
      <c r="B975" s="20">
        <v>3943.8</v>
      </c>
      <c r="C975" s="20">
        <v>8908.1</v>
      </c>
      <c r="D975" s="20">
        <v>2984.5488</v>
      </c>
      <c r="E975" s="20">
        <v>2430.79</v>
      </c>
    </row>
    <row r="976" spans="1:5" ht="14.25" customHeight="1">
      <c r="A976" s="19">
        <v>42734</v>
      </c>
      <c r="B976" s="20">
        <v>3958.53</v>
      </c>
      <c r="C976" s="20">
        <v>8910.7900000000009</v>
      </c>
      <c r="D976" s="20">
        <v>2989.8128000000002</v>
      </c>
      <c r="E976" s="20">
        <v>2440.91</v>
      </c>
    </row>
    <row r="977" spans="1:5" ht="14.25" customHeight="1">
      <c r="A977" s="19">
        <v>42738</v>
      </c>
      <c r="B977" s="20">
        <v>3996.97</v>
      </c>
      <c r="C977" s="20">
        <v>8988.74</v>
      </c>
      <c r="D977" s="20">
        <v>2983.7746000000002</v>
      </c>
      <c r="E977" s="20">
        <v>2460.58</v>
      </c>
    </row>
    <row r="978" spans="1:5" ht="14.25" customHeight="1">
      <c r="A978" s="19">
        <v>42739</v>
      </c>
      <c r="B978" s="20">
        <v>4028.17</v>
      </c>
      <c r="C978" s="20">
        <v>9098.74</v>
      </c>
      <c r="D978" s="20">
        <v>3035.9216000000001</v>
      </c>
      <c r="E978" s="20">
        <v>2484.65</v>
      </c>
    </row>
    <row r="979" spans="1:5" ht="14.25" customHeight="1">
      <c r="A979" s="19">
        <v>42740</v>
      </c>
      <c r="B979" s="20">
        <v>4027.54</v>
      </c>
      <c r="C979" s="20">
        <v>9099.59</v>
      </c>
      <c r="D979" s="20">
        <v>3016.0985000000001</v>
      </c>
      <c r="E979" s="20">
        <v>2477.7399999999998</v>
      </c>
    </row>
    <row r="980" spans="1:5" ht="14.25" customHeight="1">
      <c r="A980" s="19">
        <v>42741</v>
      </c>
      <c r="B980" s="20">
        <v>4003.48</v>
      </c>
      <c r="C980" s="20">
        <v>9035.7199999999993</v>
      </c>
      <c r="D980" s="20">
        <v>2983.5079000000001</v>
      </c>
      <c r="E980" s="20">
        <v>2466.3000000000002</v>
      </c>
    </row>
    <row r="981" spans="1:5" ht="14.25" customHeight="1">
      <c r="A981" s="19">
        <v>42744</v>
      </c>
      <c r="B981" s="20">
        <v>4022.89</v>
      </c>
      <c r="C981" s="20">
        <v>9081.84</v>
      </c>
      <c r="D981" s="20">
        <v>2985.5210999999999</v>
      </c>
      <c r="E981" s="20">
        <v>2485.17</v>
      </c>
    </row>
    <row r="982" spans="1:5" ht="14.25" customHeight="1">
      <c r="A982" s="19">
        <v>42745</v>
      </c>
      <c r="B982" s="20">
        <v>4016.16</v>
      </c>
      <c r="C982" s="20">
        <v>9035.35</v>
      </c>
      <c r="D982" s="20">
        <v>2977.8027999999999</v>
      </c>
      <c r="E982" s="20">
        <v>2478.64</v>
      </c>
    </row>
    <row r="983" spans="1:5" ht="14.25" customHeight="1">
      <c r="A983" s="19">
        <v>42746</v>
      </c>
      <c r="B983" s="20">
        <v>3987.73</v>
      </c>
      <c r="C983" s="20">
        <v>8941.2099999999991</v>
      </c>
      <c r="D983" s="20">
        <v>2948.2181999999998</v>
      </c>
      <c r="E983" s="20">
        <v>2456.41</v>
      </c>
    </row>
    <row r="984" spans="1:5" ht="14.25" customHeight="1">
      <c r="A984" s="19">
        <v>42747</v>
      </c>
      <c r="B984" s="20">
        <v>3967.55</v>
      </c>
      <c r="C984" s="20">
        <v>8860.84</v>
      </c>
      <c r="D984" s="20">
        <v>2933.0567000000001</v>
      </c>
      <c r="E984" s="20">
        <v>2437.14</v>
      </c>
    </row>
    <row r="985" spans="1:5" ht="14.25" customHeight="1">
      <c r="A985" s="19">
        <v>42748</v>
      </c>
      <c r="B985" s="20">
        <v>3970.29</v>
      </c>
      <c r="C985" s="20">
        <v>8696.0499999999993</v>
      </c>
      <c r="D985" s="20">
        <v>2905.3335999999999</v>
      </c>
      <c r="E985" s="20">
        <v>2425.65</v>
      </c>
    </row>
    <row r="986" spans="1:5" ht="14.25" customHeight="1">
      <c r="A986" s="19">
        <v>42751</v>
      </c>
      <c r="B986" s="20">
        <v>3969.73</v>
      </c>
      <c r="C986" s="20">
        <v>8324.24</v>
      </c>
      <c r="D986" s="20">
        <v>2821.5889999999999</v>
      </c>
      <c r="E986" s="20">
        <v>2412.3200000000002</v>
      </c>
    </row>
    <row r="987" spans="1:5" ht="14.25" customHeight="1">
      <c r="A987" s="19">
        <v>42752</v>
      </c>
      <c r="B987" s="20">
        <v>3977.99</v>
      </c>
      <c r="C987" s="20">
        <v>8425.7199999999993</v>
      </c>
      <c r="D987" s="20">
        <v>2871.2932999999998</v>
      </c>
      <c r="E987" s="20">
        <v>2422.7600000000002</v>
      </c>
    </row>
    <row r="988" spans="1:5" ht="14.25" customHeight="1">
      <c r="A988" s="19">
        <v>42753</v>
      </c>
      <c r="B988" s="20">
        <v>3993.55</v>
      </c>
      <c r="C988" s="20">
        <v>8384.26</v>
      </c>
      <c r="D988" s="20">
        <v>2841.9364</v>
      </c>
      <c r="E988" s="20">
        <v>2429.56</v>
      </c>
    </row>
    <row r="989" spans="1:5" ht="14.25" customHeight="1">
      <c r="A989" s="19">
        <v>42754</v>
      </c>
      <c r="B989" s="20">
        <v>3981.5</v>
      </c>
      <c r="C989" s="20">
        <v>8348.84</v>
      </c>
      <c r="D989" s="20">
        <v>2834.0711000000001</v>
      </c>
      <c r="E989" s="20">
        <v>2425.89</v>
      </c>
    </row>
    <row r="990" spans="1:5" ht="14.25" customHeight="1">
      <c r="A990" s="19">
        <v>42755</v>
      </c>
      <c r="B990" s="20">
        <v>4012.12</v>
      </c>
      <c r="C990" s="20">
        <v>8487.77</v>
      </c>
      <c r="D990" s="20">
        <v>2890.2802999999999</v>
      </c>
      <c r="E990" s="20">
        <v>2450.4899999999998</v>
      </c>
    </row>
    <row r="991" spans="1:5" ht="14.25" customHeight="1">
      <c r="A991" s="19">
        <v>42758</v>
      </c>
      <c r="B991" s="20">
        <v>4023.11</v>
      </c>
      <c r="C991" s="20">
        <v>8573.1299999999992</v>
      </c>
      <c r="D991" s="20">
        <v>2905.8579</v>
      </c>
      <c r="E991" s="20">
        <v>2456.5300000000002</v>
      </c>
    </row>
    <row r="992" spans="1:5" ht="14.25" customHeight="1">
      <c r="A992" s="19">
        <v>42759</v>
      </c>
      <c r="B992" s="20">
        <v>4023.55</v>
      </c>
      <c r="C992" s="20">
        <v>8525.35</v>
      </c>
      <c r="D992" s="20">
        <v>2869.6511</v>
      </c>
      <c r="E992" s="20">
        <v>2462.7800000000002</v>
      </c>
    </row>
    <row r="993" spans="1:5" ht="14.25" customHeight="1">
      <c r="A993" s="19">
        <v>42760</v>
      </c>
      <c r="B993" s="20">
        <v>4037.25</v>
      </c>
      <c r="C993" s="20">
        <v>8553.7000000000007</v>
      </c>
      <c r="D993" s="20">
        <v>2883.5128</v>
      </c>
      <c r="E993" s="20">
        <v>2475.19</v>
      </c>
    </row>
    <row r="994" spans="1:5" ht="14.25" customHeight="1">
      <c r="A994" s="19">
        <v>42761</v>
      </c>
      <c r="B994" s="20">
        <v>4051.67</v>
      </c>
      <c r="C994" s="20">
        <v>8611.7099999999991</v>
      </c>
      <c r="D994" s="20">
        <v>2912.0097999999998</v>
      </c>
      <c r="E994" s="20">
        <v>2486.8200000000002</v>
      </c>
    </row>
    <row r="995" spans="1:5" ht="14.25" customHeight="1">
      <c r="A995" s="19">
        <v>42769</v>
      </c>
      <c r="B995" s="20">
        <v>4023.6</v>
      </c>
      <c r="C995" s="20">
        <v>8586.9500000000007</v>
      </c>
      <c r="D995" s="20">
        <v>2911.0545999999999</v>
      </c>
      <c r="E995" s="20">
        <v>2476.9499999999998</v>
      </c>
    </row>
    <row r="996" spans="1:5" ht="14.25" customHeight="1">
      <c r="A996" s="19">
        <v>42772</v>
      </c>
      <c r="B996" s="20">
        <v>4034.02</v>
      </c>
      <c r="C996" s="20">
        <v>8689.51</v>
      </c>
      <c r="D996" s="20">
        <v>2946.8494999999998</v>
      </c>
      <c r="E996" s="20">
        <v>2490.35</v>
      </c>
    </row>
    <row r="997" spans="1:5" ht="14.25" customHeight="1">
      <c r="A997" s="19">
        <v>42773</v>
      </c>
      <c r="B997" s="20">
        <v>4025.03</v>
      </c>
      <c r="C997" s="20">
        <v>8691.99</v>
      </c>
      <c r="D997" s="20">
        <v>2934.9229999999998</v>
      </c>
      <c r="E997" s="20">
        <v>2488.62</v>
      </c>
    </row>
    <row r="998" spans="1:5" ht="14.25" customHeight="1">
      <c r="A998" s="19">
        <v>42774</v>
      </c>
      <c r="B998" s="20">
        <v>4046.08</v>
      </c>
      <c r="C998" s="20">
        <v>8755.02</v>
      </c>
      <c r="D998" s="20">
        <v>2949.9931999999999</v>
      </c>
      <c r="E998" s="20">
        <v>2500.08</v>
      </c>
    </row>
    <row r="999" spans="1:5" ht="14.25" customHeight="1">
      <c r="A999" s="19">
        <v>42775</v>
      </c>
      <c r="B999" s="20">
        <v>4061.63</v>
      </c>
      <c r="C999" s="20">
        <v>8826.2000000000007</v>
      </c>
      <c r="D999" s="20">
        <v>2968.1837</v>
      </c>
      <c r="E999" s="20">
        <v>2512.83</v>
      </c>
    </row>
    <row r="1000" spans="1:5" ht="14.25" customHeight="1">
      <c r="A1000" s="19">
        <v>42776</v>
      </c>
      <c r="B1000" s="20">
        <v>4082.19</v>
      </c>
      <c r="C1000" s="20">
        <v>8795.27</v>
      </c>
      <c r="D1000" s="20">
        <v>2944.9144000000001</v>
      </c>
      <c r="E1000" s="20">
        <v>2520.4299999999998</v>
      </c>
    </row>
    <row r="1001" spans="1:5" ht="14.25" customHeight="1">
      <c r="A1001" s="19">
        <v>42779</v>
      </c>
      <c r="B1001" s="20">
        <v>4109.45</v>
      </c>
      <c r="C1001" s="20">
        <v>8850.02</v>
      </c>
      <c r="D1001" s="20">
        <v>2951.2972</v>
      </c>
      <c r="E1001" s="20">
        <v>2537.6799999999998</v>
      </c>
    </row>
    <row r="1002" spans="1:5" ht="14.25" customHeight="1">
      <c r="A1002" s="19">
        <v>42780</v>
      </c>
      <c r="B1002" s="20">
        <v>4108.88</v>
      </c>
      <c r="C1002" s="20">
        <v>8840.4500000000007</v>
      </c>
      <c r="D1002" s="20">
        <v>2953.3436999999999</v>
      </c>
      <c r="E1002" s="20">
        <v>2537.1</v>
      </c>
    </row>
    <row r="1003" spans="1:5" ht="14.25" customHeight="1">
      <c r="A1003" s="19">
        <v>42781</v>
      </c>
      <c r="B1003" s="20">
        <v>4092.03</v>
      </c>
      <c r="C1003" s="20">
        <v>8756.74</v>
      </c>
      <c r="D1003" s="20">
        <v>2931.5763999999999</v>
      </c>
      <c r="E1003" s="20">
        <v>2520.59</v>
      </c>
    </row>
    <row r="1004" spans="1:5" ht="14.25" customHeight="1">
      <c r="A1004" s="19">
        <v>42782</v>
      </c>
      <c r="B1004" s="20">
        <v>4115.0200000000004</v>
      </c>
      <c r="C1004" s="20">
        <v>8812.8799999999992</v>
      </c>
      <c r="D1004" s="20">
        <v>2941.5506999999998</v>
      </c>
      <c r="E1004" s="20">
        <v>2535.23</v>
      </c>
    </row>
    <row r="1005" spans="1:5" ht="14.25" customHeight="1">
      <c r="A1005" s="19">
        <v>42783</v>
      </c>
      <c r="B1005" s="20">
        <v>4091.71</v>
      </c>
      <c r="C1005" s="20">
        <v>8736.11</v>
      </c>
      <c r="D1005" s="20">
        <v>2923.5351000000001</v>
      </c>
      <c r="E1005" s="20">
        <v>2521.67</v>
      </c>
    </row>
    <row r="1006" spans="1:5" ht="14.25" customHeight="1">
      <c r="A1006" s="19">
        <v>42786</v>
      </c>
      <c r="B1006" s="20">
        <v>4151.4399999999996</v>
      </c>
      <c r="C1006" s="20">
        <v>8812.5400000000009</v>
      </c>
      <c r="D1006" s="20">
        <v>2938.9652000000001</v>
      </c>
      <c r="E1006" s="20">
        <v>2568.89</v>
      </c>
    </row>
    <row r="1007" spans="1:5" ht="14.25" customHeight="1">
      <c r="A1007" s="19">
        <v>42787</v>
      </c>
      <c r="B1007" s="20">
        <v>4165.1099999999997</v>
      </c>
      <c r="C1007" s="20">
        <v>8898.98</v>
      </c>
      <c r="D1007" s="20">
        <v>2971.4958000000001</v>
      </c>
      <c r="E1007" s="20">
        <v>2578.7600000000002</v>
      </c>
    </row>
    <row r="1008" spans="1:5" ht="14.25" customHeight="1">
      <c r="A1008" s="19">
        <v>42788</v>
      </c>
      <c r="B1008" s="20">
        <v>4173.41</v>
      </c>
      <c r="C1008" s="20">
        <v>8931.2000000000007</v>
      </c>
      <c r="D1008" s="20">
        <v>2971.3126000000002</v>
      </c>
      <c r="E1008" s="20">
        <v>2594.87</v>
      </c>
    </row>
    <row r="1009" spans="1:5" ht="14.25" customHeight="1">
      <c r="A1009" s="19">
        <v>42789</v>
      </c>
      <c r="B1009" s="20">
        <v>4153.75</v>
      </c>
      <c r="C1009" s="20">
        <v>8933.7099999999991</v>
      </c>
      <c r="D1009" s="20">
        <v>2979.8969000000002</v>
      </c>
      <c r="E1009" s="20">
        <v>2596.02</v>
      </c>
    </row>
    <row r="1010" spans="1:5" ht="14.25" customHeight="1">
      <c r="A1010" s="19">
        <v>42790</v>
      </c>
      <c r="B1010" s="20">
        <v>4154.38</v>
      </c>
      <c r="C1010" s="20">
        <v>8965.98</v>
      </c>
      <c r="D1010" s="20">
        <v>2993.0075999999999</v>
      </c>
      <c r="E1010" s="20">
        <v>2588.67</v>
      </c>
    </row>
    <row r="1011" spans="1:5" ht="14.25" customHeight="1">
      <c r="A1011" s="19">
        <v>42793</v>
      </c>
      <c r="B1011" s="20">
        <v>4121.34</v>
      </c>
      <c r="C1011" s="20">
        <v>8896.15</v>
      </c>
      <c r="D1011" s="20">
        <v>2987.9225000000001</v>
      </c>
      <c r="E1011" s="20">
        <v>2568.5500000000002</v>
      </c>
    </row>
    <row r="1012" spans="1:5" ht="14.25" customHeight="1">
      <c r="A1012" s="19">
        <v>42794</v>
      </c>
      <c r="B1012" s="20">
        <v>4129.22</v>
      </c>
      <c r="C1012" s="20">
        <v>8928.8700000000008</v>
      </c>
      <c r="D1012" s="20">
        <v>2992.5934999999999</v>
      </c>
      <c r="E1012" s="20">
        <v>2581.4499999999998</v>
      </c>
    </row>
    <row r="1013" spans="1:5" ht="14.25" customHeight="1">
      <c r="A1013" s="19">
        <v>42795</v>
      </c>
      <c r="B1013" s="20">
        <v>4135.95</v>
      </c>
      <c r="C1013" s="20">
        <v>8948.16</v>
      </c>
      <c r="D1013" s="20">
        <v>3008.8434999999999</v>
      </c>
      <c r="E1013" s="20">
        <v>2584.0500000000002</v>
      </c>
    </row>
    <row r="1014" spans="1:5" ht="14.25" customHeight="1">
      <c r="A1014" s="19">
        <v>42796</v>
      </c>
      <c r="B1014" s="20">
        <v>4108.04</v>
      </c>
      <c r="C1014" s="20">
        <v>8890.41</v>
      </c>
      <c r="D1014" s="20">
        <v>3008.3366999999998</v>
      </c>
      <c r="E1014" s="20">
        <v>2571.4499999999998</v>
      </c>
    </row>
    <row r="1015" spans="1:5" ht="14.25" customHeight="1">
      <c r="A1015" s="19">
        <v>42797</v>
      </c>
      <c r="B1015" s="20">
        <v>4099.3900000000003</v>
      </c>
      <c r="C1015" s="20">
        <v>8926.1</v>
      </c>
      <c r="D1015" s="20">
        <v>3045.0655999999999</v>
      </c>
      <c r="E1015" s="20">
        <v>2582.42</v>
      </c>
    </row>
    <row r="1016" spans="1:5" ht="14.25" customHeight="1">
      <c r="A1016" s="19">
        <v>42800</v>
      </c>
      <c r="B1016" s="20">
        <v>4121.87</v>
      </c>
      <c r="C1016" s="20">
        <v>9033.8799999999992</v>
      </c>
      <c r="D1016" s="20">
        <v>3101.5016999999998</v>
      </c>
      <c r="E1016" s="20">
        <v>2601.31</v>
      </c>
    </row>
    <row r="1017" spans="1:5" ht="14.25" customHeight="1">
      <c r="A1017" s="19">
        <v>42801</v>
      </c>
      <c r="B1017" s="20">
        <v>4130.8</v>
      </c>
      <c r="C1017" s="20">
        <v>9051</v>
      </c>
      <c r="D1017" s="20">
        <v>3114.3528000000001</v>
      </c>
      <c r="E1017" s="20">
        <v>2603.58</v>
      </c>
    </row>
    <row r="1018" spans="1:5" ht="14.25" customHeight="1">
      <c r="A1018" s="19">
        <v>42802</v>
      </c>
      <c r="B1018" s="20">
        <v>4124.5600000000004</v>
      </c>
      <c r="C1018" s="20">
        <v>9014.7000000000007</v>
      </c>
      <c r="D1018" s="20">
        <v>3117.2242999999999</v>
      </c>
      <c r="E1018" s="20">
        <v>2593.37</v>
      </c>
    </row>
    <row r="1019" spans="1:5" ht="14.25" customHeight="1">
      <c r="A1019" s="19">
        <v>42803</v>
      </c>
      <c r="B1019" s="20">
        <v>4098.5</v>
      </c>
      <c r="C1019" s="20">
        <v>8957.7000000000007</v>
      </c>
      <c r="D1019" s="20">
        <v>3104.7069000000001</v>
      </c>
      <c r="E1019" s="20">
        <v>2575.25</v>
      </c>
    </row>
    <row r="1020" spans="1:5" ht="14.25" customHeight="1">
      <c r="A1020" s="19">
        <v>42804</v>
      </c>
      <c r="B1020" s="20">
        <v>4099.63</v>
      </c>
      <c r="C1020" s="20">
        <v>8960.0300000000007</v>
      </c>
      <c r="D1020" s="20">
        <v>3103.8209999999999</v>
      </c>
      <c r="E1020" s="20">
        <v>2588.9499999999998</v>
      </c>
    </row>
    <row r="1021" spans="1:5" ht="14.25" customHeight="1">
      <c r="A1021" s="19">
        <v>42807</v>
      </c>
      <c r="B1021" s="20">
        <v>4135.76</v>
      </c>
      <c r="C1021" s="20">
        <v>9023.77</v>
      </c>
      <c r="D1021" s="20">
        <v>3164.6368000000002</v>
      </c>
      <c r="E1021" s="20">
        <v>2620.63</v>
      </c>
    </row>
    <row r="1022" spans="1:5" ht="14.25" customHeight="1">
      <c r="A1022" s="19">
        <v>42808</v>
      </c>
      <c r="B1022" s="20">
        <v>4134.08</v>
      </c>
      <c r="C1022" s="20">
        <v>9006.19</v>
      </c>
      <c r="D1022" s="20">
        <v>3164.6493</v>
      </c>
      <c r="E1022" s="20">
        <v>2619.64</v>
      </c>
    </row>
    <row r="1023" spans="1:5" ht="14.25" customHeight="1">
      <c r="A1023" s="19">
        <v>42809</v>
      </c>
      <c r="B1023" s="20">
        <v>4142.47</v>
      </c>
      <c r="C1023" s="20">
        <v>8998.16</v>
      </c>
      <c r="D1023" s="20">
        <v>3180.2689</v>
      </c>
      <c r="E1023" s="20">
        <v>2625.54</v>
      </c>
    </row>
    <row r="1024" spans="1:5" ht="14.25" customHeight="1">
      <c r="A1024" s="19">
        <v>42810</v>
      </c>
      <c r="B1024" s="20">
        <v>4163.84</v>
      </c>
      <c r="C1024" s="20">
        <v>9093.6200000000008</v>
      </c>
      <c r="D1024" s="20">
        <v>3202.9207000000001</v>
      </c>
      <c r="E1024" s="20">
        <v>2633.43</v>
      </c>
    </row>
    <row r="1025" spans="1:5" ht="14.25" customHeight="1">
      <c r="A1025" s="19">
        <v>42811</v>
      </c>
      <c r="B1025" s="20">
        <v>4121.1400000000003</v>
      </c>
      <c r="C1025" s="20">
        <v>9029.48</v>
      </c>
      <c r="D1025" s="20">
        <v>3176.7800999999999</v>
      </c>
      <c r="E1025" s="20">
        <v>2608.0300000000002</v>
      </c>
    </row>
    <row r="1026" spans="1:5" ht="14.25" customHeight="1">
      <c r="A1026" s="19">
        <v>42814</v>
      </c>
      <c r="B1026" s="20">
        <v>4125.6899999999996</v>
      </c>
      <c r="C1026" s="20">
        <v>9061.99</v>
      </c>
      <c r="D1026" s="20">
        <v>3192.4679000000001</v>
      </c>
      <c r="E1026" s="20">
        <v>2618.1</v>
      </c>
    </row>
    <row r="1027" spans="1:5" ht="14.25" customHeight="1">
      <c r="A1027" s="19">
        <v>42815</v>
      </c>
      <c r="B1027" s="20">
        <v>4145.71</v>
      </c>
      <c r="C1027" s="20">
        <v>9066.94</v>
      </c>
      <c r="D1027" s="20">
        <v>3234.2089000000001</v>
      </c>
      <c r="E1027" s="20">
        <v>2647.86</v>
      </c>
    </row>
    <row r="1028" spans="1:5" ht="14.25" customHeight="1">
      <c r="A1028" s="19">
        <v>42816</v>
      </c>
      <c r="B1028" s="20">
        <v>4126.22</v>
      </c>
      <c r="C1028" s="20">
        <v>9017.56</v>
      </c>
      <c r="D1028" s="20">
        <v>3233.5617999999999</v>
      </c>
      <c r="E1028" s="20">
        <v>2649</v>
      </c>
    </row>
    <row r="1029" spans="1:5" ht="14.25" customHeight="1">
      <c r="A1029" s="19">
        <v>42817</v>
      </c>
      <c r="B1029" s="20">
        <v>4140.4799999999996</v>
      </c>
      <c r="C1029" s="20">
        <v>9015.93</v>
      </c>
      <c r="D1029" s="20">
        <v>3234.1986999999999</v>
      </c>
      <c r="E1029" s="20">
        <v>2660.82</v>
      </c>
    </row>
    <row r="1030" spans="1:5" ht="14.25" customHeight="1">
      <c r="A1030" s="19">
        <v>42818</v>
      </c>
      <c r="B1030" s="20">
        <v>4173.5200000000004</v>
      </c>
      <c r="C1030" s="20">
        <v>9027.82</v>
      </c>
      <c r="D1030" s="20">
        <v>3265.6392999999998</v>
      </c>
      <c r="E1030" s="20">
        <v>2680.65</v>
      </c>
    </row>
    <row r="1031" spans="1:5" ht="14.25" customHeight="1">
      <c r="A1031" s="19">
        <v>42821</v>
      </c>
      <c r="B1031" s="20">
        <v>4159.6899999999996</v>
      </c>
      <c r="C1031" s="20">
        <v>9011.68</v>
      </c>
      <c r="D1031" s="20">
        <v>3227.1932000000002</v>
      </c>
      <c r="E1031" s="20">
        <v>2665.99</v>
      </c>
    </row>
    <row r="1032" spans="1:5" ht="14.25" customHeight="1">
      <c r="A1032" s="19">
        <v>42822</v>
      </c>
      <c r="B1032" s="20">
        <v>4149.8500000000004</v>
      </c>
      <c r="C1032" s="20">
        <v>8981.42</v>
      </c>
      <c r="D1032" s="20">
        <v>3224.31</v>
      </c>
      <c r="E1032" s="20">
        <v>2657.04</v>
      </c>
    </row>
    <row r="1033" spans="1:5" ht="14.25" customHeight="1">
      <c r="A1033" s="19">
        <v>42823</v>
      </c>
      <c r="B1033" s="20">
        <v>4145.09</v>
      </c>
      <c r="C1033" s="20">
        <v>8908.11</v>
      </c>
      <c r="D1033" s="20">
        <v>3201.3420999999998</v>
      </c>
      <c r="E1033" s="20">
        <v>2652.35</v>
      </c>
    </row>
    <row r="1034" spans="1:5" ht="14.25" customHeight="1">
      <c r="A1034" s="19">
        <v>42824</v>
      </c>
      <c r="B1034" s="20">
        <v>4111.08</v>
      </c>
      <c r="C1034" s="20">
        <v>8726.3700000000008</v>
      </c>
      <c r="D1034" s="20">
        <v>3159.0196000000001</v>
      </c>
      <c r="E1034" s="20">
        <v>2629.02</v>
      </c>
    </row>
    <row r="1035" spans="1:5" ht="14.25" customHeight="1">
      <c r="A1035" s="19">
        <v>42825</v>
      </c>
      <c r="B1035" s="20">
        <v>4134.1499999999996</v>
      </c>
      <c r="C1035" s="20">
        <v>8751.7000000000007</v>
      </c>
      <c r="D1035" s="20">
        <v>3204.8816999999999</v>
      </c>
      <c r="E1035" s="20">
        <v>2652.44</v>
      </c>
    </row>
    <row r="1036" spans="1:5" ht="14.25" customHeight="1">
      <c r="A1036" s="19">
        <v>42830</v>
      </c>
      <c r="B1036" s="20">
        <v>4191.38</v>
      </c>
      <c r="C1036" s="20">
        <v>8943.61</v>
      </c>
      <c r="D1036" s="20">
        <v>3282.9636</v>
      </c>
      <c r="E1036" s="20">
        <v>2694.48</v>
      </c>
    </row>
    <row r="1037" spans="1:5" ht="14.25" customHeight="1">
      <c r="A1037" s="19">
        <v>42831</v>
      </c>
      <c r="B1037" s="20">
        <v>4203.53</v>
      </c>
      <c r="C1037" s="20">
        <v>8966.33</v>
      </c>
      <c r="D1037" s="20">
        <v>3278.5729000000001</v>
      </c>
      <c r="E1037" s="20">
        <v>2709.75</v>
      </c>
    </row>
    <row r="1038" spans="1:5" ht="14.25" customHeight="1">
      <c r="A1038" s="19">
        <v>42832</v>
      </c>
      <c r="B1038" s="20">
        <v>4207.7</v>
      </c>
      <c r="C1038" s="20">
        <v>8967.5400000000009</v>
      </c>
      <c r="D1038" s="20">
        <v>3294.9668000000001</v>
      </c>
      <c r="E1038" s="20">
        <v>2719.14</v>
      </c>
    </row>
    <row r="1039" spans="1:5" ht="14.25" customHeight="1">
      <c r="A1039" s="19">
        <v>42835</v>
      </c>
      <c r="B1039" s="20">
        <v>4193.07</v>
      </c>
      <c r="C1039" s="20">
        <v>8867.26</v>
      </c>
      <c r="D1039" s="20">
        <v>3260.4342999999999</v>
      </c>
      <c r="E1039" s="20">
        <v>2717.23</v>
      </c>
    </row>
    <row r="1040" spans="1:5" ht="14.25" customHeight="1">
      <c r="A1040" s="19">
        <v>42836</v>
      </c>
      <c r="B1040" s="20">
        <v>4207.8900000000003</v>
      </c>
      <c r="C1040" s="20">
        <v>8935.83</v>
      </c>
      <c r="D1040" s="20">
        <v>3247.3811000000001</v>
      </c>
      <c r="E1040" s="20">
        <v>2725.58</v>
      </c>
    </row>
    <row r="1041" spans="1:5" ht="14.25" customHeight="1">
      <c r="A1041" s="19">
        <v>42837</v>
      </c>
      <c r="B1041" s="20">
        <v>4198.45</v>
      </c>
      <c r="C1041" s="20">
        <v>8862.35</v>
      </c>
      <c r="D1041" s="20">
        <v>3205.0913999999998</v>
      </c>
      <c r="E1041" s="20">
        <v>2712.97</v>
      </c>
    </row>
    <row r="1042" spans="1:5" ht="14.25" customHeight="1">
      <c r="A1042" s="19">
        <v>42838</v>
      </c>
      <c r="B1042" s="20">
        <v>4204.59</v>
      </c>
      <c r="C1042" s="20">
        <v>8889.94</v>
      </c>
      <c r="D1042" s="20">
        <v>3252.9515999999999</v>
      </c>
      <c r="E1042" s="20">
        <v>2728.88</v>
      </c>
    </row>
    <row r="1043" spans="1:5" ht="14.25" customHeight="1">
      <c r="A1043" s="19">
        <v>42839</v>
      </c>
      <c r="B1043" s="20">
        <v>4171.0200000000004</v>
      </c>
      <c r="C1043" s="20">
        <v>8759.1299999999992</v>
      </c>
      <c r="D1043" s="20">
        <v>3195.4726000000001</v>
      </c>
      <c r="E1043" s="20">
        <v>2696.34</v>
      </c>
    </row>
    <row r="1044" spans="1:5" ht="14.25" customHeight="1">
      <c r="A1044" s="19">
        <v>42842</v>
      </c>
      <c r="B1044" s="20">
        <v>4163.16</v>
      </c>
      <c r="C1044" s="20">
        <v>8627.9599999999991</v>
      </c>
      <c r="D1044" s="20">
        <v>3181.6502</v>
      </c>
      <c r="E1044" s="20">
        <v>2684.63</v>
      </c>
    </row>
    <row r="1045" spans="1:5" ht="14.25" customHeight="1">
      <c r="A1045" s="19">
        <v>42843</v>
      </c>
      <c r="B1045" s="20">
        <v>4142.6400000000003</v>
      </c>
      <c r="C1045" s="20">
        <v>8539.61</v>
      </c>
      <c r="D1045" s="20">
        <v>3156.4333999999999</v>
      </c>
      <c r="E1045" s="20">
        <v>2690.73</v>
      </c>
    </row>
    <row r="1046" spans="1:5" ht="14.25" customHeight="1">
      <c r="A1046" s="19">
        <v>42844</v>
      </c>
      <c r="B1046" s="20">
        <v>4122.5200000000004</v>
      </c>
      <c r="C1046" s="20">
        <v>8431.92</v>
      </c>
      <c r="D1046" s="20">
        <v>3168.6579999999999</v>
      </c>
      <c r="E1046" s="20">
        <v>2688.24</v>
      </c>
    </row>
    <row r="1047" spans="1:5" ht="14.25" customHeight="1">
      <c r="A1047" s="19">
        <v>42845</v>
      </c>
      <c r="B1047" s="20">
        <v>4141.2700000000004</v>
      </c>
      <c r="C1047" s="20">
        <v>8383.9699999999993</v>
      </c>
      <c r="D1047" s="20">
        <v>3190.451</v>
      </c>
      <c r="E1047" s="20">
        <v>2705.37</v>
      </c>
    </row>
    <row r="1048" spans="1:5" ht="14.25" customHeight="1">
      <c r="A1048" s="19">
        <v>42846</v>
      </c>
      <c r="B1048" s="20">
        <v>4147.58</v>
      </c>
      <c r="C1048" s="20">
        <v>8339.65</v>
      </c>
      <c r="D1048" s="20">
        <v>3138.8049999999998</v>
      </c>
      <c r="E1048" s="20">
        <v>2698.81</v>
      </c>
    </row>
    <row r="1049" spans="1:5" ht="14.25" customHeight="1">
      <c r="A1049" s="19">
        <v>42849</v>
      </c>
      <c r="B1049" s="20">
        <v>4105.1000000000004</v>
      </c>
      <c r="C1049" s="20">
        <v>8080.38</v>
      </c>
      <c r="D1049" s="20">
        <v>3086.9272000000001</v>
      </c>
      <c r="E1049" s="20">
        <v>2656.41</v>
      </c>
    </row>
    <row r="1050" spans="1:5" ht="14.25" customHeight="1">
      <c r="A1050" s="19">
        <v>42850</v>
      </c>
      <c r="B1050" s="20">
        <v>4116.7700000000004</v>
      </c>
      <c r="C1050" s="20">
        <v>8107.62</v>
      </c>
      <c r="D1050" s="20">
        <v>3110.4121</v>
      </c>
      <c r="E1050" s="20">
        <v>2673.52</v>
      </c>
    </row>
    <row r="1051" spans="1:5" ht="14.25" customHeight="1">
      <c r="A1051" s="19">
        <v>42851</v>
      </c>
      <c r="B1051" s="20">
        <v>4121.8500000000004</v>
      </c>
      <c r="C1051" s="20">
        <v>8137.01</v>
      </c>
      <c r="D1051" s="20">
        <v>3107.6876999999999</v>
      </c>
      <c r="E1051" s="20">
        <v>2686.64</v>
      </c>
    </row>
    <row r="1052" spans="1:5" ht="14.25" customHeight="1">
      <c r="A1052" s="19">
        <v>42852</v>
      </c>
      <c r="B1052" s="20">
        <v>4123.6899999999996</v>
      </c>
      <c r="C1052" s="20">
        <v>8187.19</v>
      </c>
      <c r="D1052" s="20">
        <v>3141.4645</v>
      </c>
      <c r="E1052" s="20">
        <v>2691.91</v>
      </c>
    </row>
    <row r="1053" spans="1:5" ht="14.25" customHeight="1">
      <c r="A1053" s="19">
        <v>42853</v>
      </c>
      <c r="B1053" s="20">
        <v>4115.46</v>
      </c>
      <c r="C1053" s="20">
        <v>8233.16</v>
      </c>
      <c r="D1053" s="20">
        <v>3171.5628000000002</v>
      </c>
      <c r="E1053" s="20">
        <v>2685.03</v>
      </c>
    </row>
    <row r="1054" spans="1:5" ht="14.25" customHeight="1">
      <c r="A1054" s="19">
        <v>42857</v>
      </c>
      <c r="B1054" s="20">
        <v>4099.7</v>
      </c>
      <c r="C1054" s="20">
        <v>8236.7199999999993</v>
      </c>
      <c r="D1054" s="20">
        <v>3183.64</v>
      </c>
      <c r="E1054" s="20">
        <v>2679.16</v>
      </c>
    </row>
    <row r="1055" spans="1:5" ht="14.25" customHeight="1">
      <c r="A1055" s="19">
        <v>42858</v>
      </c>
      <c r="B1055" s="20">
        <v>4083.66</v>
      </c>
      <c r="C1055" s="20">
        <v>8221.15</v>
      </c>
      <c r="D1055" s="20">
        <v>3161.6419000000001</v>
      </c>
      <c r="E1055" s="20">
        <v>2660.92</v>
      </c>
    </row>
    <row r="1056" spans="1:5" ht="14.25" customHeight="1">
      <c r="A1056" s="19">
        <v>42859</v>
      </c>
      <c r="B1056" s="20">
        <v>4073.2</v>
      </c>
      <c r="C1056" s="20">
        <v>8193.9500000000007</v>
      </c>
      <c r="D1056" s="20">
        <v>3164.6905999999999</v>
      </c>
      <c r="E1056" s="20">
        <v>2657.87</v>
      </c>
    </row>
    <row r="1057" spans="1:5" ht="14.25" customHeight="1">
      <c r="A1057" s="19">
        <v>42860</v>
      </c>
      <c r="B1057" s="20">
        <v>4047.09</v>
      </c>
      <c r="C1057" s="20">
        <v>8084.87</v>
      </c>
      <c r="D1057" s="20">
        <v>3124.1880999999998</v>
      </c>
      <c r="E1057" s="20">
        <v>2633.97</v>
      </c>
    </row>
    <row r="1058" spans="1:5" ht="14.25" customHeight="1">
      <c r="A1058" s="19">
        <v>42863</v>
      </c>
      <c r="B1058" s="20">
        <v>4018.69</v>
      </c>
      <c r="C1058" s="20">
        <v>7932.72</v>
      </c>
      <c r="D1058" s="20">
        <v>3043.6262000000002</v>
      </c>
      <c r="E1058" s="20">
        <v>2594.61</v>
      </c>
    </row>
    <row r="1059" spans="1:5" ht="14.25" customHeight="1">
      <c r="A1059" s="19">
        <v>42864</v>
      </c>
      <c r="B1059" s="20">
        <v>4012.73</v>
      </c>
      <c r="C1059" s="20">
        <v>7982.78</v>
      </c>
      <c r="D1059" s="20">
        <v>3072.1415999999999</v>
      </c>
      <c r="E1059" s="20">
        <v>2596.5100000000002</v>
      </c>
    </row>
    <row r="1060" spans="1:5" ht="14.25" customHeight="1">
      <c r="A1060" s="19">
        <v>42865</v>
      </c>
      <c r="B1060" s="20">
        <v>3997.17</v>
      </c>
      <c r="C1060" s="20">
        <v>7824.81</v>
      </c>
      <c r="D1060" s="20">
        <v>3030.4205000000002</v>
      </c>
      <c r="E1060" s="20">
        <v>2568.6799999999998</v>
      </c>
    </row>
    <row r="1061" spans="1:5" ht="14.25" customHeight="1">
      <c r="A1061" s="19">
        <v>42866</v>
      </c>
      <c r="B1061" s="20">
        <v>4020.44</v>
      </c>
      <c r="C1061" s="20">
        <v>7757.48</v>
      </c>
      <c r="D1061" s="20">
        <v>3055.3177999999998</v>
      </c>
      <c r="E1061" s="20">
        <v>2585.02</v>
      </c>
    </row>
    <row r="1062" spans="1:5" ht="14.25" customHeight="1">
      <c r="A1062" s="19">
        <v>42867</v>
      </c>
      <c r="B1062" s="20">
        <v>4055.89</v>
      </c>
      <c r="C1062" s="20">
        <v>7742.09</v>
      </c>
      <c r="D1062" s="20">
        <v>3062.3959</v>
      </c>
      <c r="E1062" s="20">
        <v>2598.44</v>
      </c>
    </row>
    <row r="1063" spans="1:5" ht="14.25" customHeight="1">
      <c r="A1063" s="19">
        <v>42870</v>
      </c>
      <c r="B1063" s="20">
        <v>4072.89</v>
      </c>
      <c r="C1063" s="20">
        <v>7763.95</v>
      </c>
      <c r="D1063" s="20">
        <v>3063.8807999999999</v>
      </c>
      <c r="E1063" s="20">
        <v>2617.31</v>
      </c>
    </row>
    <row r="1064" spans="1:5" ht="14.25" customHeight="1">
      <c r="A1064" s="19">
        <v>42871</v>
      </c>
      <c r="B1064" s="20">
        <v>4108.66</v>
      </c>
      <c r="C1064" s="20">
        <v>7930.73</v>
      </c>
      <c r="D1064" s="20">
        <v>3148.9439000000002</v>
      </c>
      <c r="E1064" s="20">
        <v>2663.54</v>
      </c>
    </row>
    <row r="1065" spans="1:5" ht="14.25" customHeight="1">
      <c r="A1065" s="19">
        <v>42872</v>
      </c>
      <c r="B1065" s="20">
        <v>4086.32</v>
      </c>
      <c r="C1065" s="20">
        <v>7952.62</v>
      </c>
      <c r="D1065" s="20">
        <v>3142.2049999999999</v>
      </c>
      <c r="E1065" s="20">
        <v>2649.69</v>
      </c>
    </row>
    <row r="1066" spans="1:5" ht="14.25" customHeight="1">
      <c r="A1066" s="19">
        <v>42873</v>
      </c>
      <c r="B1066" s="20">
        <v>4072.63</v>
      </c>
      <c r="C1066" s="20">
        <v>7899.42</v>
      </c>
      <c r="D1066" s="20">
        <v>3110.3292000000001</v>
      </c>
      <c r="E1066" s="20">
        <v>2633.26</v>
      </c>
    </row>
    <row r="1067" spans="1:5" ht="14.25" customHeight="1">
      <c r="A1067" s="19">
        <v>42874</v>
      </c>
      <c r="B1067" s="20">
        <v>4079.64</v>
      </c>
      <c r="C1067" s="20">
        <v>7890.62</v>
      </c>
      <c r="D1067" s="20">
        <v>3093.6624000000002</v>
      </c>
      <c r="E1067" s="20">
        <v>2638.02</v>
      </c>
    </row>
    <row r="1068" spans="1:5" ht="14.25" customHeight="1">
      <c r="A1068" s="19">
        <v>42877</v>
      </c>
      <c r="B1068" s="20">
        <v>4088.83</v>
      </c>
      <c r="C1068" s="20">
        <v>7746.88</v>
      </c>
      <c r="D1068" s="20">
        <v>3078.1857</v>
      </c>
      <c r="E1068" s="20">
        <v>2632.94</v>
      </c>
    </row>
    <row r="1069" spans="1:5" ht="14.25" customHeight="1">
      <c r="A1069" s="19">
        <v>42878</v>
      </c>
      <c r="B1069" s="20">
        <v>4104.51</v>
      </c>
      <c r="C1069" s="20">
        <v>7500.93</v>
      </c>
      <c r="D1069" s="20">
        <v>3020.7667000000001</v>
      </c>
      <c r="E1069" s="20">
        <v>2626.1</v>
      </c>
    </row>
    <row r="1070" spans="1:5" ht="14.25" customHeight="1">
      <c r="A1070" s="19">
        <v>42879</v>
      </c>
      <c r="B1070" s="20">
        <v>4104.66</v>
      </c>
      <c r="C1070" s="20">
        <v>7537.25</v>
      </c>
      <c r="D1070" s="20">
        <v>3037.3481999999999</v>
      </c>
      <c r="E1070" s="20">
        <v>2626.97</v>
      </c>
    </row>
    <row r="1071" spans="1:5" ht="14.25" customHeight="1">
      <c r="A1071" s="19">
        <v>42880</v>
      </c>
      <c r="B1071" s="20">
        <v>4179.54</v>
      </c>
      <c r="C1071" s="20">
        <v>7602.88</v>
      </c>
      <c r="D1071" s="20">
        <v>3014.6851000000001</v>
      </c>
      <c r="E1071" s="20">
        <v>2649.91</v>
      </c>
    </row>
    <row r="1072" spans="1:5" ht="14.25" customHeight="1">
      <c r="A1072" s="19">
        <v>42881</v>
      </c>
      <c r="B1072" s="20">
        <v>4173.6899999999996</v>
      </c>
      <c r="C1072" s="20">
        <v>7604.86</v>
      </c>
      <c r="D1072" s="20">
        <v>2967.3492000000001</v>
      </c>
      <c r="E1072" s="20">
        <v>2647.54</v>
      </c>
    </row>
    <row r="1073" spans="1:5" ht="14.25" customHeight="1">
      <c r="A1073" s="19">
        <v>42886</v>
      </c>
      <c r="B1073" s="20">
        <v>4188.8</v>
      </c>
      <c r="C1073" s="20">
        <v>7583.38</v>
      </c>
      <c r="D1073" s="20">
        <v>2968.4375</v>
      </c>
      <c r="E1073" s="20">
        <v>2651.36</v>
      </c>
    </row>
    <row r="1074" spans="1:5" ht="14.25" customHeight="1">
      <c r="A1074" s="19">
        <v>42887</v>
      </c>
      <c r="B1074" s="20">
        <v>4194.87</v>
      </c>
      <c r="C1074" s="20">
        <v>7378.02</v>
      </c>
      <c r="D1074" s="20">
        <v>2911.0626000000002</v>
      </c>
      <c r="E1074" s="20">
        <v>2644.38</v>
      </c>
    </row>
    <row r="1075" spans="1:5" ht="14.25" customHeight="1">
      <c r="A1075" s="19">
        <v>42888</v>
      </c>
      <c r="B1075" s="20">
        <v>4181.4799999999996</v>
      </c>
      <c r="C1075" s="20">
        <v>7461.16</v>
      </c>
      <c r="D1075" s="20">
        <v>2928.6342</v>
      </c>
      <c r="E1075" s="20">
        <v>2651.97</v>
      </c>
    </row>
    <row r="1076" spans="1:5" ht="14.25" customHeight="1">
      <c r="A1076" s="19">
        <v>42891</v>
      </c>
      <c r="B1076" s="20">
        <v>4161.3999999999996</v>
      </c>
      <c r="C1076" s="20">
        <v>7531.32</v>
      </c>
      <c r="D1076" s="20">
        <v>2958.7867999999999</v>
      </c>
      <c r="E1076" s="20">
        <v>2657.02</v>
      </c>
    </row>
    <row r="1077" spans="1:5" ht="14.25" customHeight="1">
      <c r="A1077" s="19">
        <v>42892</v>
      </c>
      <c r="B1077" s="20">
        <v>4190.59</v>
      </c>
      <c r="C1077" s="20">
        <v>7571.2</v>
      </c>
      <c r="D1077" s="20">
        <v>2970.8195000000001</v>
      </c>
      <c r="E1077" s="20">
        <v>2680.35</v>
      </c>
    </row>
    <row r="1078" spans="1:5" ht="14.25" customHeight="1">
      <c r="A1078" s="19">
        <v>42893</v>
      </c>
      <c r="B1078" s="20">
        <v>4240.59</v>
      </c>
      <c r="C1078" s="20">
        <v>7729.96</v>
      </c>
      <c r="D1078" s="20">
        <v>3023.3108000000002</v>
      </c>
      <c r="E1078" s="20">
        <v>2732.66</v>
      </c>
    </row>
    <row r="1079" spans="1:5" ht="14.25" customHeight="1">
      <c r="A1079" s="19">
        <v>42894</v>
      </c>
      <c r="B1079" s="20">
        <v>4273.57</v>
      </c>
      <c r="C1079" s="20">
        <v>7725.01</v>
      </c>
      <c r="D1079" s="20">
        <v>3019.7779999999998</v>
      </c>
      <c r="E1079" s="20">
        <v>2758.22</v>
      </c>
    </row>
    <row r="1080" spans="1:5" ht="14.25" customHeight="1">
      <c r="A1080" s="19">
        <v>42895</v>
      </c>
      <c r="B1080" s="20">
        <v>4293.5600000000004</v>
      </c>
      <c r="C1080" s="20">
        <v>7732.43</v>
      </c>
      <c r="D1080" s="20">
        <v>3019.5578999999998</v>
      </c>
      <c r="E1080" s="20">
        <v>2770.84</v>
      </c>
    </row>
    <row r="1081" spans="1:5" ht="14.25" customHeight="1">
      <c r="A1081" s="19">
        <v>42898</v>
      </c>
      <c r="B1081" s="20">
        <v>4291.6000000000004</v>
      </c>
      <c r="C1081" s="20">
        <v>7625.84</v>
      </c>
      <c r="D1081" s="20">
        <v>2996.1536000000001</v>
      </c>
      <c r="E1081" s="20">
        <v>2770.71</v>
      </c>
    </row>
    <row r="1082" spans="1:5" ht="14.25" customHeight="1">
      <c r="A1082" s="19">
        <v>42899</v>
      </c>
      <c r="B1082" s="20">
        <v>4301.59</v>
      </c>
      <c r="C1082" s="20">
        <v>7738.08</v>
      </c>
      <c r="D1082" s="20">
        <v>3019.7071999999998</v>
      </c>
      <c r="E1082" s="20">
        <v>2791.08</v>
      </c>
    </row>
    <row r="1083" spans="1:5" ht="14.25" customHeight="1">
      <c r="A1083" s="19">
        <v>42900</v>
      </c>
      <c r="B1083" s="20">
        <v>4253.38</v>
      </c>
      <c r="C1083" s="20">
        <v>7749.29</v>
      </c>
      <c r="D1083" s="20">
        <v>3007.9476</v>
      </c>
      <c r="E1083" s="20">
        <v>2757.26</v>
      </c>
    </row>
    <row r="1084" spans="1:5" ht="14.25" customHeight="1">
      <c r="A1084" s="19">
        <v>42901</v>
      </c>
      <c r="B1084" s="20">
        <v>4246.17</v>
      </c>
      <c r="C1084" s="20">
        <v>7847.71</v>
      </c>
      <c r="D1084" s="20">
        <v>3041.2399</v>
      </c>
      <c r="E1084" s="20">
        <v>2753.49</v>
      </c>
    </row>
    <row r="1085" spans="1:5" ht="14.25" customHeight="1">
      <c r="A1085" s="19">
        <v>42902</v>
      </c>
      <c r="B1085" s="20">
        <v>4239.54</v>
      </c>
      <c r="C1085" s="20">
        <v>7835.85</v>
      </c>
      <c r="D1085" s="20">
        <v>3055.1750999999999</v>
      </c>
      <c r="E1085" s="20">
        <v>2747.95</v>
      </c>
    </row>
    <row r="1086" spans="1:5" ht="14.25" customHeight="1">
      <c r="A1086" s="19">
        <v>42905</v>
      </c>
      <c r="B1086" s="20">
        <v>4282.16</v>
      </c>
      <c r="C1086" s="20">
        <v>7885.5</v>
      </c>
      <c r="D1086" s="20">
        <v>3060.2577999999999</v>
      </c>
      <c r="E1086" s="20">
        <v>2767.98</v>
      </c>
    </row>
    <row r="1087" spans="1:5" ht="14.25" customHeight="1">
      <c r="A1087" s="19">
        <v>42906</v>
      </c>
      <c r="B1087" s="20">
        <v>4273.55</v>
      </c>
      <c r="C1087" s="20">
        <v>7901.21</v>
      </c>
      <c r="D1087" s="20">
        <v>3096.8398000000002</v>
      </c>
      <c r="E1087" s="20">
        <v>2764.55</v>
      </c>
    </row>
    <row r="1088" spans="1:5" ht="14.25" customHeight="1">
      <c r="A1088" s="19">
        <v>42907</v>
      </c>
      <c r="B1088" s="20">
        <v>4324.1499999999996</v>
      </c>
      <c r="C1088" s="20">
        <v>7902.23</v>
      </c>
      <c r="D1088" s="20">
        <v>3114.7691</v>
      </c>
      <c r="E1088" s="20">
        <v>2800.58</v>
      </c>
    </row>
    <row r="1089" spans="1:5" ht="14.25" customHeight="1">
      <c r="A1089" s="19">
        <v>42908</v>
      </c>
      <c r="B1089" s="20">
        <v>4327.8</v>
      </c>
      <c r="C1089" s="20">
        <v>7763.29</v>
      </c>
      <c r="D1089" s="20">
        <v>3081.2555000000002</v>
      </c>
      <c r="E1089" s="20">
        <v>2785.25</v>
      </c>
    </row>
    <row r="1090" spans="1:5" ht="14.25" customHeight="1">
      <c r="A1090" s="19">
        <v>42909</v>
      </c>
      <c r="B1090" s="20">
        <v>4367.1000000000004</v>
      </c>
      <c r="C1090" s="20">
        <v>7769.35</v>
      </c>
      <c r="D1090" s="20">
        <v>3109.1905999999999</v>
      </c>
      <c r="E1090" s="20">
        <v>2808.36</v>
      </c>
    </row>
    <row r="1091" spans="1:5" ht="14.25" customHeight="1">
      <c r="A1091" s="19">
        <v>42912</v>
      </c>
      <c r="B1091" s="20">
        <v>4421.88</v>
      </c>
      <c r="C1091" s="20">
        <v>7859.88</v>
      </c>
      <c r="D1091" s="20">
        <v>3129.1469999999999</v>
      </c>
      <c r="E1091" s="20">
        <v>2860.44</v>
      </c>
    </row>
    <row r="1092" spans="1:5" ht="14.25" customHeight="1">
      <c r="A1092" s="19">
        <v>42913</v>
      </c>
      <c r="B1092" s="20">
        <v>4429.88</v>
      </c>
      <c r="C1092" s="20">
        <v>7872.82</v>
      </c>
      <c r="D1092" s="20">
        <v>3126.6161999999999</v>
      </c>
      <c r="E1092" s="20">
        <v>2863.86</v>
      </c>
    </row>
    <row r="1093" spans="1:5" ht="14.25" customHeight="1">
      <c r="A1093" s="19">
        <v>42914</v>
      </c>
      <c r="B1093" s="20">
        <v>4395.54</v>
      </c>
      <c r="C1093" s="20">
        <v>7820.66</v>
      </c>
      <c r="D1093" s="20">
        <v>3106.5911000000001</v>
      </c>
      <c r="E1093" s="20">
        <v>2846.7</v>
      </c>
    </row>
    <row r="1094" spans="1:5" ht="14.25" customHeight="1">
      <c r="A1094" s="19">
        <v>42915</v>
      </c>
      <c r="B1094" s="20">
        <v>4424.5600000000004</v>
      </c>
      <c r="C1094" s="20">
        <v>7856.27</v>
      </c>
      <c r="D1094" s="20">
        <v>3109.5066999999999</v>
      </c>
      <c r="E1094" s="20">
        <v>2862.1</v>
      </c>
    </row>
    <row r="1095" spans="1:5" ht="14.25" customHeight="1">
      <c r="A1095" s="19">
        <v>42916</v>
      </c>
      <c r="B1095" s="20">
        <v>4423.1099999999997</v>
      </c>
      <c r="C1095" s="20">
        <v>7866.78</v>
      </c>
      <c r="D1095" s="20">
        <v>3134.7741000000001</v>
      </c>
      <c r="E1095" s="20">
        <v>2869.15</v>
      </c>
    </row>
    <row r="1096" spans="1:5" ht="14.25" customHeight="1">
      <c r="A1096" s="19">
        <v>42919</v>
      </c>
      <c r="B1096" s="20">
        <v>4403.88</v>
      </c>
      <c r="C1096" s="20">
        <v>7942.35</v>
      </c>
      <c r="D1096" s="20">
        <v>3156.2026000000001</v>
      </c>
      <c r="E1096" s="20">
        <v>2862.28</v>
      </c>
    </row>
    <row r="1097" spans="1:5" ht="14.25" customHeight="1">
      <c r="A1097" s="19">
        <v>42920</v>
      </c>
      <c r="B1097" s="20">
        <v>4367.2700000000004</v>
      </c>
      <c r="C1097" s="20">
        <v>7928.54</v>
      </c>
      <c r="D1097" s="20">
        <v>3138.2420999999999</v>
      </c>
      <c r="E1097" s="20">
        <v>2831.21</v>
      </c>
    </row>
    <row r="1098" spans="1:5" ht="14.25" customHeight="1">
      <c r="A1098" s="19">
        <v>42921</v>
      </c>
      <c r="B1098" s="20">
        <v>4420.04</v>
      </c>
      <c r="C1098" s="20">
        <v>7996.87</v>
      </c>
      <c r="D1098" s="20">
        <v>3157.6082999999999</v>
      </c>
      <c r="E1098" s="20">
        <v>2864.89</v>
      </c>
    </row>
    <row r="1099" spans="1:5" ht="14.25" customHeight="1">
      <c r="A1099" s="19">
        <v>42922</v>
      </c>
      <c r="B1099" s="20">
        <v>4422.78</v>
      </c>
      <c r="C1099" s="20">
        <v>8011.71</v>
      </c>
      <c r="D1099" s="20">
        <v>3160.2570000000001</v>
      </c>
      <c r="E1099" s="20">
        <v>2862.45</v>
      </c>
    </row>
    <row r="1100" spans="1:5" ht="14.25" customHeight="1">
      <c r="A1100" s="19">
        <v>42923</v>
      </c>
      <c r="B1100" s="20">
        <v>4422.4799999999996</v>
      </c>
      <c r="C1100" s="20">
        <v>8035.75</v>
      </c>
      <c r="D1100" s="20">
        <v>3158.4751000000001</v>
      </c>
      <c r="E1100" s="20">
        <v>2857.6</v>
      </c>
    </row>
    <row r="1101" spans="1:5" ht="14.25" customHeight="1">
      <c r="A1101" s="19">
        <v>42926</v>
      </c>
      <c r="B1101" s="20">
        <v>4422.9399999999996</v>
      </c>
      <c r="C1101" s="20">
        <v>7987.86</v>
      </c>
      <c r="D1101" s="20">
        <v>3091.8447999999999</v>
      </c>
      <c r="E1101" s="20">
        <v>2848.57</v>
      </c>
    </row>
    <row r="1102" spans="1:5" ht="14.25" customHeight="1">
      <c r="A1102" s="19">
        <v>42927</v>
      </c>
      <c r="B1102" s="20">
        <v>4448.79</v>
      </c>
      <c r="C1102" s="20">
        <v>7889.35</v>
      </c>
      <c r="D1102" s="20">
        <v>3063.4144000000001</v>
      </c>
      <c r="E1102" s="20">
        <v>2858.26</v>
      </c>
    </row>
    <row r="1103" spans="1:5" ht="14.25" customHeight="1">
      <c r="A1103" s="19">
        <v>42928</v>
      </c>
      <c r="B1103" s="20">
        <v>4435.96</v>
      </c>
      <c r="C1103" s="20">
        <v>7879.59</v>
      </c>
      <c r="D1103" s="20">
        <v>3075.4119000000001</v>
      </c>
      <c r="E1103" s="20">
        <v>2855.2</v>
      </c>
    </row>
    <row r="1104" spans="1:5" ht="14.25" customHeight="1">
      <c r="A1104" s="19">
        <v>42929</v>
      </c>
      <c r="B1104" s="20">
        <v>4473.59</v>
      </c>
      <c r="C1104" s="20">
        <v>7880.22</v>
      </c>
      <c r="D1104" s="20">
        <v>3057.5785000000001</v>
      </c>
      <c r="E1104" s="20">
        <v>2858.33</v>
      </c>
    </row>
    <row r="1105" spans="1:5" ht="14.25" customHeight="1">
      <c r="A1105" s="19">
        <v>42930</v>
      </c>
      <c r="B1105" s="20">
        <v>4498</v>
      </c>
      <c r="C1105" s="20">
        <v>7838.65</v>
      </c>
      <c r="D1105" s="20">
        <v>2991.9101999999998</v>
      </c>
      <c r="E1105" s="20">
        <v>2872.26</v>
      </c>
    </row>
    <row r="1106" spans="1:5" ht="14.25" customHeight="1">
      <c r="A1106" s="19">
        <v>42933</v>
      </c>
      <c r="B1106" s="20">
        <v>4450.13</v>
      </c>
      <c r="C1106" s="20">
        <v>7433.27</v>
      </c>
      <c r="D1106" s="20">
        <v>2889.9542999999999</v>
      </c>
      <c r="E1106" s="20">
        <v>2820.44</v>
      </c>
    </row>
    <row r="1107" spans="1:5" ht="14.25" customHeight="1">
      <c r="A1107" s="19">
        <v>42934</v>
      </c>
      <c r="B1107" s="20">
        <v>4456.08</v>
      </c>
      <c r="C1107" s="20">
        <v>7498.05</v>
      </c>
      <c r="D1107" s="20">
        <v>2910.9529000000002</v>
      </c>
      <c r="E1107" s="20">
        <v>2826.57</v>
      </c>
    </row>
    <row r="1108" spans="1:5" ht="14.25" customHeight="1">
      <c r="A1108" s="19">
        <v>42935</v>
      </c>
      <c r="B1108" s="20">
        <v>4533.3999999999996</v>
      </c>
      <c r="C1108" s="20">
        <v>7597.13</v>
      </c>
      <c r="D1108" s="20">
        <v>2959.0050999999999</v>
      </c>
      <c r="E1108" s="20">
        <v>2872.01</v>
      </c>
    </row>
    <row r="1109" spans="1:5" ht="14.25" customHeight="1">
      <c r="A1109" s="19">
        <v>42936</v>
      </c>
      <c r="B1109" s="20">
        <v>4555.75</v>
      </c>
      <c r="C1109" s="20">
        <v>7642.2</v>
      </c>
      <c r="D1109" s="20">
        <v>2977.8670000000002</v>
      </c>
      <c r="E1109" s="20">
        <v>2896.72</v>
      </c>
    </row>
    <row r="1110" spans="1:5" ht="14.25" customHeight="1">
      <c r="A1110" s="19">
        <v>42937</v>
      </c>
      <c r="B1110" s="20">
        <v>4533.55</v>
      </c>
      <c r="C1110" s="20">
        <v>7651.07</v>
      </c>
      <c r="D1110" s="20">
        <v>2982.8397</v>
      </c>
      <c r="E1110" s="20">
        <v>2905.23</v>
      </c>
    </row>
    <row r="1111" spans="1:5" ht="14.25" customHeight="1">
      <c r="A1111" s="19">
        <v>42940</v>
      </c>
      <c r="B1111" s="20">
        <v>4552</v>
      </c>
      <c r="C1111" s="20">
        <v>7693.21</v>
      </c>
      <c r="D1111" s="20">
        <v>2975.3912</v>
      </c>
      <c r="E1111" s="20">
        <v>2925.31</v>
      </c>
    </row>
    <row r="1112" spans="1:5" ht="14.25" customHeight="1">
      <c r="A1112" s="19">
        <v>42941</v>
      </c>
      <c r="B1112" s="20">
        <v>4523.22</v>
      </c>
      <c r="C1112" s="20">
        <v>7678.66</v>
      </c>
      <c r="D1112" s="20">
        <v>2966.1261</v>
      </c>
      <c r="E1112" s="20">
        <v>2905.65</v>
      </c>
    </row>
    <row r="1113" spans="1:5" ht="14.25" customHeight="1">
      <c r="A1113" s="19">
        <v>42942</v>
      </c>
      <c r="B1113" s="20">
        <v>4506.2299999999996</v>
      </c>
      <c r="C1113" s="20">
        <v>7690.33</v>
      </c>
      <c r="D1113" s="20">
        <v>2944.0329999999999</v>
      </c>
      <c r="E1113" s="20">
        <v>2891.43</v>
      </c>
    </row>
    <row r="1114" spans="1:5" ht="14.25" customHeight="1">
      <c r="A1114" s="19">
        <v>42943</v>
      </c>
      <c r="B1114" s="20">
        <v>4515.49</v>
      </c>
      <c r="C1114" s="20">
        <v>7788.76</v>
      </c>
      <c r="D1114" s="20">
        <v>3012.4807000000001</v>
      </c>
      <c r="E1114" s="20">
        <v>2902.43</v>
      </c>
    </row>
    <row r="1115" spans="1:5" ht="14.25" customHeight="1">
      <c r="A1115" s="19">
        <v>42944</v>
      </c>
      <c r="B1115" s="20">
        <v>4527.32</v>
      </c>
      <c r="C1115" s="20">
        <v>7792.09</v>
      </c>
      <c r="D1115" s="20">
        <v>3006.1559000000002</v>
      </c>
      <c r="E1115" s="20">
        <v>2922.79</v>
      </c>
    </row>
    <row r="1116" spans="1:5" ht="14.25" customHeight="1">
      <c r="A1116" s="19">
        <v>42947</v>
      </c>
      <c r="B1116" s="20">
        <v>4546.76</v>
      </c>
      <c r="C1116" s="20">
        <v>7854.1</v>
      </c>
      <c r="D1116" s="20">
        <v>2993.9070999999999</v>
      </c>
      <c r="E1116" s="20">
        <v>2941.77</v>
      </c>
    </row>
    <row r="1117" spans="1:5" ht="14.25" customHeight="1">
      <c r="A1117" s="19">
        <v>42948</v>
      </c>
      <c r="B1117" s="20">
        <v>4586.6400000000003</v>
      </c>
      <c r="C1117" s="20">
        <v>7862.96</v>
      </c>
      <c r="D1117" s="20">
        <v>2992.7963</v>
      </c>
      <c r="E1117" s="20">
        <v>2947.27</v>
      </c>
    </row>
    <row r="1118" spans="1:5" ht="14.25" customHeight="1">
      <c r="A1118" s="19">
        <v>42949</v>
      </c>
      <c r="B1118" s="20">
        <v>4576.49</v>
      </c>
      <c r="C1118" s="20">
        <v>7796.05</v>
      </c>
      <c r="D1118" s="20">
        <v>2959.6309000000001</v>
      </c>
      <c r="E1118" s="20">
        <v>2936.64</v>
      </c>
    </row>
    <row r="1119" spans="1:5" ht="14.25" customHeight="1">
      <c r="A1119" s="19">
        <v>42950</v>
      </c>
      <c r="B1119" s="20">
        <v>4536.3599999999997</v>
      </c>
      <c r="C1119" s="20">
        <v>7832.55</v>
      </c>
      <c r="D1119" s="20">
        <v>2945.8346999999999</v>
      </c>
      <c r="E1119" s="20">
        <v>2916.02</v>
      </c>
    </row>
    <row r="1120" spans="1:5" ht="14.25" customHeight="1">
      <c r="A1120" s="19">
        <v>42951</v>
      </c>
      <c r="B1120" s="20">
        <v>4512.32</v>
      </c>
      <c r="C1120" s="20">
        <v>7795.74</v>
      </c>
      <c r="D1120" s="20">
        <v>2924.4416999999999</v>
      </c>
      <c r="E1120" s="20">
        <v>2882.33</v>
      </c>
    </row>
    <row r="1121" spans="1:5" ht="14.25" customHeight="1">
      <c r="A1121" s="19">
        <v>42954</v>
      </c>
      <c r="B1121" s="20">
        <v>4535.7</v>
      </c>
      <c r="C1121" s="20">
        <v>7854.86</v>
      </c>
      <c r="D1121" s="20">
        <v>2946.4045000000001</v>
      </c>
      <c r="E1121" s="20">
        <v>2902.64</v>
      </c>
    </row>
    <row r="1122" spans="1:5" ht="14.25" customHeight="1">
      <c r="A1122" s="19">
        <v>42955</v>
      </c>
      <c r="B1122" s="20">
        <v>4543.45</v>
      </c>
      <c r="C1122" s="20">
        <v>7881.83</v>
      </c>
      <c r="D1122" s="20">
        <v>2951.1541000000002</v>
      </c>
      <c r="E1122" s="20">
        <v>2908.85</v>
      </c>
    </row>
    <row r="1123" spans="1:5" ht="14.25" customHeight="1">
      <c r="A1123" s="19">
        <v>42956</v>
      </c>
      <c r="B1123" s="20">
        <v>4542.21</v>
      </c>
      <c r="C1123" s="20">
        <v>7907.88</v>
      </c>
      <c r="D1123" s="20">
        <v>2974.3681999999999</v>
      </c>
      <c r="E1123" s="20">
        <v>2920.65</v>
      </c>
    </row>
    <row r="1124" spans="1:5" ht="14.25" customHeight="1">
      <c r="A1124" s="19">
        <v>42957</v>
      </c>
      <c r="B1124" s="20">
        <v>4524.0600000000004</v>
      </c>
      <c r="C1124" s="20">
        <v>7850.97</v>
      </c>
      <c r="D1124" s="20">
        <v>2969.9164999999998</v>
      </c>
      <c r="E1124" s="20">
        <v>2910.8</v>
      </c>
    </row>
    <row r="1125" spans="1:5" ht="14.25" customHeight="1">
      <c r="A1125" s="19">
        <v>42958</v>
      </c>
      <c r="B1125" s="20">
        <v>4441.4399999999996</v>
      </c>
      <c r="C1125" s="20">
        <v>7732.01</v>
      </c>
      <c r="D1125" s="20">
        <v>2962.7849999999999</v>
      </c>
      <c r="E1125" s="20">
        <v>2858.7</v>
      </c>
    </row>
    <row r="1126" spans="1:5" ht="14.25" customHeight="1">
      <c r="A1126" s="19">
        <v>42961</v>
      </c>
      <c r="B1126" s="20">
        <v>4499.2</v>
      </c>
      <c r="C1126" s="20">
        <v>7886.32</v>
      </c>
      <c r="D1126" s="20">
        <v>3045.7995000000001</v>
      </c>
      <c r="E1126" s="20">
        <v>2900.24</v>
      </c>
    </row>
    <row r="1127" spans="1:5" ht="14.25" customHeight="1">
      <c r="A1127" s="19">
        <v>42962</v>
      </c>
      <c r="B1127" s="20">
        <v>4513.05</v>
      </c>
      <c r="C1127" s="20">
        <v>7920.77</v>
      </c>
      <c r="D1127" s="20">
        <v>3065.0583999999999</v>
      </c>
      <c r="E1127" s="20">
        <v>2919.46</v>
      </c>
    </row>
    <row r="1128" spans="1:5" ht="14.25" customHeight="1">
      <c r="A1128" s="19">
        <v>42963</v>
      </c>
      <c r="B1128" s="20">
        <v>4507.4799999999996</v>
      </c>
      <c r="C1128" s="20">
        <v>7960.01</v>
      </c>
      <c r="D1128" s="20">
        <v>3093.2878999999998</v>
      </c>
      <c r="E1128" s="20">
        <v>2908.23</v>
      </c>
    </row>
    <row r="1129" spans="1:5" ht="14.25" customHeight="1">
      <c r="A1129" s="19">
        <v>42964</v>
      </c>
      <c r="B1129" s="20">
        <v>4531.66</v>
      </c>
      <c r="C1129" s="20">
        <v>8033.73</v>
      </c>
      <c r="D1129" s="20">
        <v>3098.0990999999999</v>
      </c>
      <c r="E1129" s="20">
        <v>2917.52</v>
      </c>
    </row>
    <row r="1130" spans="1:5" ht="14.25" customHeight="1">
      <c r="A1130" s="19">
        <v>42965</v>
      </c>
      <c r="B1130" s="20">
        <v>4537.26</v>
      </c>
      <c r="C1130" s="20">
        <v>7993.79</v>
      </c>
      <c r="D1130" s="20">
        <v>3089.4468999999999</v>
      </c>
      <c r="E1130" s="20">
        <v>2913.27</v>
      </c>
    </row>
    <row r="1131" spans="1:5" ht="14.25" customHeight="1">
      <c r="A1131" s="19">
        <v>42968</v>
      </c>
      <c r="B1131" s="20">
        <v>4557.1400000000003</v>
      </c>
      <c r="C1131" s="20">
        <v>8052.61</v>
      </c>
      <c r="D1131" s="20">
        <v>3097.3130000000001</v>
      </c>
      <c r="E1131" s="20">
        <v>2931.39</v>
      </c>
    </row>
    <row r="1132" spans="1:5" ht="14.25" customHeight="1">
      <c r="A1132" s="19">
        <v>42969</v>
      </c>
      <c r="B1132" s="20">
        <v>4570.91</v>
      </c>
      <c r="C1132" s="20">
        <v>8003.44</v>
      </c>
      <c r="D1132" s="20">
        <v>3081.1718999999998</v>
      </c>
      <c r="E1132" s="20">
        <v>2927.86</v>
      </c>
    </row>
    <row r="1133" spans="1:5" ht="14.25" customHeight="1">
      <c r="A1133" s="19">
        <v>42970</v>
      </c>
      <c r="B1133" s="20">
        <v>4575.53</v>
      </c>
      <c r="C1133" s="20">
        <v>7950.14</v>
      </c>
      <c r="D1133" s="20">
        <v>3085.4735000000001</v>
      </c>
      <c r="E1133" s="20">
        <v>2925.85</v>
      </c>
    </row>
    <row r="1134" spans="1:5" ht="14.25" customHeight="1">
      <c r="A1134" s="19">
        <v>42971</v>
      </c>
      <c r="B1134" s="20">
        <v>4549.75</v>
      </c>
      <c r="C1134" s="20">
        <v>7899.12</v>
      </c>
      <c r="D1134" s="20">
        <v>3078.2865000000002</v>
      </c>
      <c r="E1134" s="20">
        <v>2908.91</v>
      </c>
    </row>
    <row r="1135" spans="1:5" ht="14.25" customHeight="1">
      <c r="A1135" s="19">
        <v>42972</v>
      </c>
      <c r="B1135" s="20">
        <v>4624.8500000000004</v>
      </c>
      <c r="C1135" s="20">
        <v>7976.41</v>
      </c>
      <c r="D1135" s="20">
        <v>3087.5947000000001</v>
      </c>
      <c r="E1135" s="20">
        <v>2945.09</v>
      </c>
    </row>
    <row r="1136" spans="1:5" ht="14.25" customHeight="1">
      <c r="A1136" s="19">
        <v>42975</v>
      </c>
      <c r="B1136" s="20">
        <v>4682.0600000000004</v>
      </c>
      <c r="C1136" s="20">
        <v>8064.36</v>
      </c>
      <c r="D1136" s="20">
        <v>3130.3155000000002</v>
      </c>
      <c r="E1136" s="20">
        <v>2966.99</v>
      </c>
    </row>
    <row r="1137" spans="1:5" ht="14.25" customHeight="1">
      <c r="A1137" s="19">
        <v>42976</v>
      </c>
      <c r="B1137" s="20">
        <v>4674.41</v>
      </c>
      <c r="C1137" s="20">
        <v>8043.9</v>
      </c>
      <c r="D1137" s="20">
        <v>3121.7723000000001</v>
      </c>
      <c r="E1137" s="20">
        <v>2963.53</v>
      </c>
    </row>
    <row r="1138" spans="1:5" ht="14.25" customHeight="1">
      <c r="A1138" s="19">
        <v>42977</v>
      </c>
      <c r="B1138" s="20">
        <v>4674.12</v>
      </c>
      <c r="C1138" s="20">
        <v>8076.74</v>
      </c>
      <c r="D1138" s="20">
        <v>3128.8636000000001</v>
      </c>
      <c r="E1138" s="20">
        <v>2964.09</v>
      </c>
    </row>
    <row r="1139" spans="1:5" ht="14.25" customHeight="1">
      <c r="A1139" s="19">
        <v>42978</v>
      </c>
      <c r="B1139" s="20">
        <v>4659.2299999999996</v>
      </c>
      <c r="C1139" s="20">
        <v>8103.64</v>
      </c>
      <c r="D1139" s="20">
        <v>3131.5228999999999</v>
      </c>
      <c r="E1139" s="20">
        <v>2951.77</v>
      </c>
    </row>
    <row r="1140" spans="1:5" ht="14.25" customHeight="1">
      <c r="A1140" s="19">
        <v>42979</v>
      </c>
      <c r="B1140" s="20">
        <v>4669.53</v>
      </c>
      <c r="C1140" s="20">
        <v>8166.99</v>
      </c>
      <c r="D1140" s="20">
        <v>3169.3841000000002</v>
      </c>
      <c r="E1140" s="20">
        <v>2958.4</v>
      </c>
    </row>
    <row r="1141" spans="1:5" ht="14.25" customHeight="1">
      <c r="A1141" s="19">
        <v>42982</v>
      </c>
      <c r="B1141" s="20">
        <v>4690.25</v>
      </c>
      <c r="C1141" s="20">
        <v>8228.48</v>
      </c>
      <c r="D1141" s="20">
        <v>3206.6972000000001</v>
      </c>
      <c r="E1141" s="20">
        <v>2970.32</v>
      </c>
    </row>
    <row r="1142" spans="1:5" ht="14.25" customHeight="1">
      <c r="A1142" s="19">
        <v>42983</v>
      </c>
      <c r="B1142" s="20">
        <v>4704.1899999999996</v>
      </c>
      <c r="C1142" s="20">
        <v>8230.9699999999993</v>
      </c>
      <c r="D1142" s="20">
        <v>3219.7784999999999</v>
      </c>
      <c r="E1142" s="20">
        <v>2976.9</v>
      </c>
    </row>
    <row r="1143" spans="1:5" ht="14.25" customHeight="1">
      <c r="A1143" s="19">
        <v>42984</v>
      </c>
      <c r="B1143" s="20">
        <v>4694.92</v>
      </c>
      <c r="C1143" s="20">
        <v>8291.9</v>
      </c>
      <c r="D1143" s="20">
        <v>3243.0841</v>
      </c>
      <c r="E1143" s="20">
        <v>2972.35</v>
      </c>
    </row>
    <row r="1144" spans="1:5" ht="14.25" customHeight="1">
      <c r="A1144" s="19">
        <v>42985</v>
      </c>
      <c r="B1144" s="20">
        <v>4671.04</v>
      </c>
      <c r="C1144" s="20">
        <v>8255.09</v>
      </c>
      <c r="D1144" s="20">
        <v>3213.9457000000002</v>
      </c>
      <c r="E1144" s="20">
        <v>2959.26</v>
      </c>
    </row>
    <row r="1145" spans="1:5" ht="14.25" customHeight="1">
      <c r="A1145" s="19">
        <v>42986</v>
      </c>
      <c r="B1145" s="20">
        <v>4666.3100000000004</v>
      </c>
      <c r="C1145" s="20">
        <v>8271.5499999999993</v>
      </c>
      <c r="D1145" s="20">
        <v>3204.6779000000001</v>
      </c>
      <c r="E1145" s="20">
        <v>2959.35</v>
      </c>
    </row>
    <row r="1146" spans="1:5" ht="14.25" customHeight="1">
      <c r="A1146" s="19">
        <v>42989</v>
      </c>
      <c r="B1146" s="20">
        <v>4665.8900000000003</v>
      </c>
      <c r="C1146" s="20">
        <v>8357.9599999999991</v>
      </c>
      <c r="D1146" s="20">
        <v>3247.701</v>
      </c>
      <c r="E1146" s="20">
        <v>2970.52</v>
      </c>
    </row>
    <row r="1147" spans="1:5" ht="14.25" customHeight="1">
      <c r="A1147" s="19">
        <v>42990</v>
      </c>
      <c r="B1147" s="20">
        <v>4680.88</v>
      </c>
      <c r="C1147" s="20">
        <v>8335.52</v>
      </c>
      <c r="D1147" s="20">
        <v>3221.9531000000002</v>
      </c>
      <c r="E1147" s="20">
        <v>2975.29</v>
      </c>
    </row>
    <row r="1148" spans="1:5" ht="14.25" customHeight="1">
      <c r="A1148" s="19">
        <v>42991</v>
      </c>
      <c r="B1148" s="20">
        <v>4686.58</v>
      </c>
      <c r="C1148" s="20">
        <v>8366.58</v>
      </c>
      <c r="D1148" s="20">
        <v>3243.9023999999999</v>
      </c>
      <c r="E1148" s="20">
        <v>2980.61</v>
      </c>
    </row>
    <row r="1149" spans="1:5" ht="14.25" customHeight="1">
      <c r="A1149" s="19">
        <v>42992</v>
      </c>
      <c r="B1149" s="20">
        <v>4671.1499999999996</v>
      </c>
      <c r="C1149" s="20">
        <v>8353.83</v>
      </c>
      <c r="D1149" s="20">
        <v>3221.69</v>
      </c>
      <c r="E1149" s="20">
        <v>2979.42</v>
      </c>
    </row>
    <row r="1150" spans="1:5" ht="14.25" customHeight="1">
      <c r="A1150" s="19">
        <v>42993</v>
      </c>
      <c r="B1150" s="20">
        <v>4672.93</v>
      </c>
      <c r="C1150" s="20">
        <v>8315.84</v>
      </c>
      <c r="D1150" s="20">
        <v>3225.0684000000001</v>
      </c>
      <c r="E1150" s="20">
        <v>2980.09</v>
      </c>
    </row>
    <row r="1151" spans="1:5" ht="14.25" customHeight="1">
      <c r="A1151" s="19">
        <v>42996</v>
      </c>
      <c r="B1151" s="20">
        <v>4687.38</v>
      </c>
      <c r="C1151" s="20">
        <v>8380.33</v>
      </c>
      <c r="D1151" s="20">
        <v>3264.8488000000002</v>
      </c>
      <c r="E1151" s="20">
        <v>2985.27</v>
      </c>
    </row>
    <row r="1152" spans="1:5" ht="14.25" customHeight="1">
      <c r="A1152" s="19">
        <v>42997</v>
      </c>
      <c r="B1152" s="20">
        <v>4673.93</v>
      </c>
      <c r="C1152" s="20">
        <v>8342.42</v>
      </c>
      <c r="D1152" s="20">
        <v>3243.5434</v>
      </c>
      <c r="E1152" s="20">
        <v>2969.66</v>
      </c>
    </row>
    <row r="1153" spans="1:5" ht="14.25" customHeight="1">
      <c r="A1153" s="19">
        <v>42998</v>
      </c>
      <c r="B1153" s="20">
        <v>4686.97</v>
      </c>
      <c r="C1153" s="20">
        <v>8415.9599999999991</v>
      </c>
      <c r="D1153" s="20">
        <v>3266.9591</v>
      </c>
      <c r="E1153" s="20">
        <v>2980.68</v>
      </c>
    </row>
    <row r="1154" spans="1:5" ht="14.25" customHeight="1">
      <c r="A1154" s="19">
        <v>42999</v>
      </c>
      <c r="B1154" s="20">
        <v>4681.33</v>
      </c>
      <c r="C1154" s="20">
        <v>8322.2199999999993</v>
      </c>
      <c r="D1154" s="20">
        <v>3227.2725</v>
      </c>
      <c r="E1154" s="20">
        <v>2975.51</v>
      </c>
    </row>
    <row r="1155" spans="1:5" ht="14.25" customHeight="1">
      <c r="A1155" s="19">
        <v>43000</v>
      </c>
      <c r="B1155" s="20">
        <v>4681.2299999999996</v>
      </c>
      <c r="C1155" s="20">
        <v>8283.39</v>
      </c>
      <c r="D1155" s="20">
        <v>3227.6325999999999</v>
      </c>
      <c r="E1155" s="20">
        <v>2970.06</v>
      </c>
    </row>
    <row r="1156" spans="1:5" ht="14.25" customHeight="1">
      <c r="A1156" s="19">
        <v>43003</v>
      </c>
      <c r="B1156" s="20">
        <v>4656.91</v>
      </c>
      <c r="C1156" s="20">
        <v>8159.02</v>
      </c>
      <c r="D1156" s="20">
        <v>3200.6426999999999</v>
      </c>
      <c r="E1156" s="20">
        <v>2953.24</v>
      </c>
    </row>
    <row r="1157" spans="1:5" ht="14.25" customHeight="1">
      <c r="A1157" s="19">
        <v>43004</v>
      </c>
      <c r="B1157" s="20">
        <v>4661.7700000000004</v>
      </c>
      <c r="C1157" s="20">
        <v>8174.26</v>
      </c>
      <c r="D1157" s="20">
        <v>3193.4472000000001</v>
      </c>
      <c r="E1157" s="20">
        <v>2953.27</v>
      </c>
    </row>
    <row r="1158" spans="1:5" ht="14.25" customHeight="1">
      <c r="A1158" s="19">
        <v>43005</v>
      </c>
      <c r="B1158" s="20">
        <v>4662.28</v>
      </c>
      <c r="C1158" s="20">
        <v>8241.7900000000009</v>
      </c>
      <c r="D1158" s="20">
        <v>3231.0464999999999</v>
      </c>
      <c r="E1158" s="20">
        <v>2960.04</v>
      </c>
    </row>
    <row r="1159" spans="1:5" ht="14.25" customHeight="1">
      <c r="A1159" s="19">
        <v>43006</v>
      </c>
      <c r="B1159" s="20">
        <v>4663.92</v>
      </c>
      <c r="C1159" s="20">
        <v>8197.6200000000008</v>
      </c>
      <c r="D1159" s="20">
        <v>3240.0992999999999</v>
      </c>
      <c r="E1159" s="20">
        <v>2959.68</v>
      </c>
    </row>
    <row r="1160" spans="1:5" ht="14.25" customHeight="1">
      <c r="A1160" s="19">
        <v>43007</v>
      </c>
      <c r="B1160" s="20">
        <v>4680.95</v>
      </c>
      <c r="C1160" s="20">
        <v>8276.0499999999993</v>
      </c>
      <c r="D1160" s="20">
        <v>3261.7325000000001</v>
      </c>
      <c r="E1160" s="20">
        <v>2975.62</v>
      </c>
    </row>
    <row r="1161" spans="1:5" ht="14.25" customHeight="1">
      <c r="A1161" s="19">
        <v>43017</v>
      </c>
      <c r="B1161" s="20">
        <v>4736.72</v>
      </c>
      <c r="C1161" s="20">
        <v>8380.1299999999992</v>
      </c>
      <c r="D1161" s="20">
        <v>3290.7482</v>
      </c>
      <c r="E1161" s="20">
        <v>3017</v>
      </c>
    </row>
    <row r="1162" spans="1:5" ht="14.25" customHeight="1">
      <c r="A1162" s="19">
        <v>43018</v>
      </c>
      <c r="B1162" s="20">
        <v>4746.0600000000004</v>
      </c>
      <c r="C1162" s="20">
        <v>8436.35</v>
      </c>
      <c r="D1162" s="20">
        <v>3306.0848999999998</v>
      </c>
      <c r="E1162" s="20">
        <v>3032.53</v>
      </c>
    </row>
    <row r="1163" spans="1:5" ht="14.25" customHeight="1">
      <c r="A1163" s="19">
        <v>43019</v>
      </c>
      <c r="B1163" s="20">
        <v>4761.71</v>
      </c>
      <c r="C1163" s="20">
        <v>8401.16</v>
      </c>
      <c r="D1163" s="20">
        <v>3281.3582000000001</v>
      </c>
      <c r="E1163" s="20">
        <v>3044.9</v>
      </c>
    </row>
    <row r="1164" spans="1:5" ht="14.25" customHeight="1">
      <c r="A1164" s="19">
        <v>43020</v>
      </c>
      <c r="B1164" s="20">
        <v>4774.2299999999996</v>
      </c>
      <c r="C1164" s="20">
        <v>8379.0300000000007</v>
      </c>
      <c r="D1164" s="20">
        <v>3286.5012000000002</v>
      </c>
      <c r="E1164" s="20">
        <v>3054.9</v>
      </c>
    </row>
    <row r="1165" spans="1:5" ht="14.25" customHeight="1">
      <c r="A1165" s="19">
        <v>43021</v>
      </c>
      <c r="B1165" s="20">
        <v>4784.05</v>
      </c>
      <c r="C1165" s="20">
        <v>8413.09</v>
      </c>
      <c r="D1165" s="20">
        <v>3369.7991999999999</v>
      </c>
      <c r="E1165" s="20">
        <v>3065.48</v>
      </c>
    </row>
    <row r="1166" spans="1:5" ht="14.25" customHeight="1">
      <c r="A1166" s="19">
        <v>43024</v>
      </c>
      <c r="B1166" s="20">
        <v>4774.84</v>
      </c>
      <c r="C1166" s="20">
        <v>8251.81</v>
      </c>
      <c r="D1166" s="20">
        <v>3330.6709999999998</v>
      </c>
      <c r="E1166" s="20">
        <v>3040.48</v>
      </c>
    </row>
    <row r="1167" spans="1:5" ht="14.25" customHeight="1">
      <c r="A1167" s="19">
        <v>43025</v>
      </c>
      <c r="B1167" s="20">
        <v>4774.37</v>
      </c>
      <c r="C1167" s="20">
        <v>8236.49</v>
      </c>
      <c r="D1167" s="20">
        <v>3333.2311</v>
      </c>
      <c r="E1167" s="20">
        <v>3046.15</v>
      </c>
    </row>
    <row r="1168" spans="1:5" ht="14.25" customHeight="1">
      <c r="A1168" s="19">
        <v>43026</v>
      </c>
      <c r="B1168" s="20">
        <v>4812.3100000000004</v>
      </c>
      <c r="C1168" s="20">
        <v>8157.61</v>
      </c>
      <c r="D1168" s="20">
        <v>3339.8980999999999</v>
      </c>
      <c r="E1168" s="20">
        <v>3062.55</v>
      </c>
    </row>
    <row r="1169" spans="1:5" ht="14.25" customHeight="1">
      <c r="A1169" s="19">
        <v>43027</v>
      </c>
      <c r="B1169" s="20">
        <v>4796.5573000000004</v>
      </c>
      <c r="C1169" s="20">
        <v>8079.2947000000004</v>
      </c>
      <c r="D1169" s="20">
        <v>3336.8854999999999</v>
      </c>
      <c r="E1169" s="20">
        <v>3056</v>
      </c>
    </row>
    <row r="1170" spans="1:5" ht="14.25" customHeight="1">
      <c r="A1170" s="19">
        <v>43028</v>
      </c>
      <c r="B1170" s="20">
        <v>4791.5038000000004</v>
      </c>
      <c r="C1170" s="20">
        <v>8179.9394000000002</v>
      </c>
      <c r="D1170" s="20">
        <v>3365.8791000000001</v>
      </c>
      <c r="E1170" s="20">
        <v>3056.39</v>
      </c>
    </row>
    <row r="1171" spans="1:5" ht="14.25" customHeight="1">
      <c r="A1171" s="19">
        <v>43031</v>
      </c>
      <c r="B1171" s="20">
        <v>4796.3188</v>
      </c>
      <c r="C1171" s="20">
        <v>8224.3760000000002</v>
      </c>
      <c r="D1171" s="20">
        <v>3412.1545000000001</v>
      </c>
      <c r="E1171" s="20">
        <v>3071.43</v>
      </c>
    </row>
    <row r="1172" spans="1:5" ht="14.25" customHeight="1">
      <c r="A1172" s="19">
        <v>43032</v>
      </c>
      <c r="B1172" s="20">
        <v>4831.2458999999999</v>
      </c>
      <c r="C1172" s="20">
        <v>8181.5522000000001</v>
      </c>
      <c r="D1172" s="20">
        <v>3415.7251999999999</v>
      </c>
      <c r="E1172" s="20">
        <v>3087.55</v>
      </c>
    </row>
    <row r="1173" spans="1:5" ht="14.25" customHeight="1">
      <c r="A1173" s="19">
        <v>43033</v>
      </c>
      <c r="B1173" s="20">
        <v>4852.6648999999998</v>
      </c>
      <c r="C1173" s="20">
        <v>8231.0463999999993</v>
      </c>
      <c r="D1173" s="20">
        <v>3439.2406999999998</v>
      </c>
      <c r="E1173" s="20">
        <v>3104.74</v>
      </c>
    </row>
    <row r="1174" spans="1:5" ht="14.25" customHeight="1">
      <c r="A1174" s="19">
        <v>43034</v>
      </c>
      <c r="B1174" s="20">
        <v>4872.9521000000004</v>
      </c>
      <c r="C1174" s="20">
        <v>8263.0820000000003</v>
      </c>
      <c r="D1174" s="20">
        <v>3428.5895999999998</v>
      </c>
      <c r="E1174" s="20">
        <v>3104.21</v>
      </c>
    </row>
    <row r="1175" spans="1:5" ht="14.25" customHeight="1">
      <c r="A1175" s="19">
        <v>43035</v>
      </c>
      <c r="B1175" s="20">
        <v>4907.6208999999999</v>
      </c>
      <c r="C1175" s="20">
        <v>8200.4046999999991</v>
      </c>
      <c r="D1175" s="20">
        <v>3413.9618</v>
      </c>
      <c r="E1175" s="20">
        <v>3108.77</v>
      </c>
    </row>
    <row r="1176" spans="1:5" ht="14.25" customHeight="1">
      <c r="A1176" s="19">
        <v>43038</v>
      </c>
      <c r="B1176" s="20">
        <v>4892.6785</v>
      </c>
      <c r="C1176" s="20">
        <v>7993.5055000000002</v>
      </c>
      <c r="D1176" s="20">
        <v>3380.127</v>
      </c>
      <c r="E1176" s="20">
        <v>3090.35</v>
      </c>
    </row>
    <row r="1177" spans="1:5" ht="14.25" customHeight="1">
      <c r="A1177" s="19">
        <v>43039</v>
      </c>
      <c r="B1177" s="20">
        <v>4889.0131000000001</v>
      </c>
      <c r="C1177" s="20">
        <v>8053.5293000000001</v>
      </c>
      <c r="D1177" s="20">
        <v>3405.3593000000001</v>
      </c>
      <c r="E1177" s="20">
        <v>3087.27</v>
      </c>
    </row>
    <row r="1178" spans="1:5" ht="14.25" customHeight="1">
      <c r="A1178" s="19">
        <v>43040</v>
      </c>
      <c r="B1178" s="20">
        <v>4876.6941999999999</v>
      </c>
      <c r="C1178" s="20">
        <v>8057.8606</v>
      </c>
      <c r="D1178" s="20">
        <v>3410.9366</v>
      </c>
      <c r="E1178" s="20">
        <v>3075.71</v>
      </c>
    </row>
    <row r="1179" spans="1:5" ht="14.25" customHeight="1">
      <c r="A1179" s="19">
        <v>43041</v>
      </c>
      <c r="B1179" s="20">
        <v>4877.3191999999999</v>
      </c>
      <c r="C1179" s="20">
        <v>7959.6306000000004</v>
      </c>
      <c r="D1179" s="20">
        <v>3357.4947999999999</v>
      </c>
      <c r="E1179" s="20">
        <v>3061.96</v>
      </c>
    </row>
    <row r="1180" spans="1:5" ht="14.25" customHeight="1">
      <c r="A1180" s="19">
        <v>43042</v>
      </c>
      <c r="B1180" s="20">
        <v>4871.9058999999997</v>
      </c>
      <c r="C1180" s="20">
        <v>7890.7831999999999</v>
      </c>
      <c r="D1180" s="20">
        <v>3325.6532000000002</v>
      </c>
      <c r="E1180" s="20">
        <v>3034.19</v>
      </c>
    </row>
    <row r="1181" spans="1:5" ht="14.25" customHeight="1">
      <c r="A1181" s="19">
        <v>43045</v>
      </c>
      <c r="B1181" s="20">
        <v>4906.3055000000004</v>
      </c>
      <c r="C1181" s="20">
        <v>7969.2713000000003</v>
      </c>
      <c r="D1181" s="20">
        <v>3374.9299000000001</v>
      </c>
      <c r="E1181" s="20">
        <v>3072.25</v>
      </c>
    </row>
    <row r="1182" spans="1:5" ht="14.25" customHeight="1">
      <c r="A1182" s="19">
        <v>43046</v>
      </c>
      <c r="B1182" s="20">
        <v>4947.0077000000001</v>
      </c>
      <c r="C1182" s="20">
        <v>8016.5874000000003</v>
      </c>
      <c r="D1182" s="20">
        <v>3380.6066999999998</v>
      </c>
      <c r="E1182" s="20">
        <v>3090.08</v>
      </c>
    </row>
    <row r="1183" spans="1:5" ht="14.25" customHeight="1">
      <c r="A1183" s="19">
        <v>43047</v>
      </c>
      <c r="B1183" s="20">
        <v>4939.3927000000003</v>
      </c>
      <c r="C1183" s="20">
        <v>8039.1261000000004</v>
      </c>
      <c r="D1183" s="20">
        <v>3399.4560000000001</v>
      </c>
      <c r="E1183" s="20">
        <v>3086.49</v>
      </c>
    </row>
    <row r="1184" spans="1:5" ht="14.25" customHeight="1">
      <c r="A1184" s="19">
        <v>43048</v>
      </c>
      <c r="B1184" s="20">
        <v>4973.4291999999996</v>
      </c>
      <c r="C1184" s="20">
        <v>8080.4359000000004</v>
      </c>
      <c r="D1184" s="20">
        <v>3444.7521000000002</v>
      </c>
      <c r="E1184" s="20">
        <v>3112.46</v>
      </c>
    </row>
    <row r="1185" spans="1:5" ht="14.25" customHeight="1">
      <c r="A1185" s="19">
        <v>43049</v>
      </c>
      <c r="B1185" s="20">
        <v>5017.3703999999998</v>
      </c>
      <c r="C1185" s="20">
        <v>8094.4751999999999</v>
      </c>
      <c r="D1185" s="20">
        <v>3484.4223999999999</v>
      </c>
      <c r="E1185" s="20">
        <v>3143.52</v>
      </c>
    </row>
    <row r="1186" spans="1:5" ht="14.25" customHeight="1">
      <c r="A1186" s="19">
        <v>43052</v>
      </c>
      <c r="B1186" s="20">
        <v>5037.0914000000002</v>
      </c>
      <c r="C1186" s="20">
        <v>8106.7846</v>
      </c>
      <c r="D1186" s="20">
        <v>3516.5212000000001</v>
      </c>
      <c r="E1186" s="20">
        <v>3157.66</v>
      </c>
    </row>
    <row r="1187" spans="1:5" ht="14.25" customHeight="1">
      <c r="A1187" s="19">
        <v>43053</v>
      </c>
      <c r="B1187" s="20">
        <v>5002.0443999999998</v>
      </c>
      <c r="C1187" s="20">
        <v>8049.6468000000004</v>
      </c>
      <c r="D1187" s="20">
        <v>3483.2413999999999</v>
      </c>
      <c r="E1187" s="20">
        <v>3129.27</v>
      </c>
    </row>
    <row r="1188" spans="1:5" ht="14.25" customHeight="1">
      <c r="A1188" s="19">
        <v>43054</v>
      </c>
      <c r="B1188" s="20">
        <v>4970.7078000000001</v>
      </c>
      <c r="C1188" s="20">
        <v>7974.6406999999999</v>
      </c>
      <c r="D1188" s="20">
        <v>3419.6646999999998</v>
      </c>
      <c r="E1188" s="20">
        <v>3105.5</v>
      </c>
    </row>
    <row r="1189" spans="1:5" ht="14.25" customHeight="1">
      <c r="A1189" s="19">
        <v>43055</v>
      </c>
      <c r="B1189" s="20">
        <v>5008.9522999999999</v>
      </c>
      <c r="C1189" s="20">
        <v>7952.6561000000002</v>
      </c>
      <c r="D1189" s="20">
        <v>3427.8198000000002</v>
      </c>
      <c r="E1189" s="20">
        <v>3122.47</v>
      </c>
    </row>
    <row r="1190" spans="1:5" ht="14.25" customHeight="1">
      <c r="A1190" s="19">
        <v>43056</v>
      </c>
      <c r="B1190" s="20">
        <v>5028.2785000000003</v>
      </c>
      <c r="C1190" s="20">
        <v>7675.1702999999998</v>
      </c>
      <c r="D1190" s="20">
        <v>3325.8204000000001</v>
      </c>
      <c r="E1190" s="20">
        <v>3098.94</v>
      </c>
    </row>
    <row r="1191" spans="1:5" ht="14.25" customHeight="1">
      <c r="A1191" s="19">
        <v>43059</v>
      </c>
      <c r="B1191" s="20">
        <v>5056.3414000000002</v>
      </c>
      <c r="C1191" s="20">
        <v>7696.0662000000002</v>
      </c>
      <c r="D1191" s="20">
        <v>3390.1060000000002</v>
      </c>
      <c r="E1191" s="20">
        <v>3123.23</v>
      </c>
    </row>
    <row r="1192" spans="1:5" ht="14.25" customHeight="1">
      <c r="A1192" s="19">
        <v>43060</v>
      </c>
      <c r="B1192" s="20">
        <v>5146.4759000000004</v>
      </c>
      <c r="C1192" s="20">
        <v>7692.7428</v>
      </c>
      <c r="D1192" s="20">
        <v>3377.2563</v>
      </c>
      <c r="E1192" s="20">
        <v>3158.93</v>
      </c>
    </row>
    <row r="1193" spans="1:5" ht="14.25" customHeight="1">
      <c r="A1193" s="19">
        <v>43061</v>
      </c>
      <c r="B1193" s="20">
        <v>5158.5132999999996</v>
      </c>
      <c r="C1193" s="20">
        <v>7701.2744000000002</v>
      </c>
      <c r="D1193" s="20">
        <v>3351.5650999999998</v>
      </c>
      <c r="E1193" s="20">
        <v>3151.52</v>
      </c>
    </row>
    <row r="1194" spans="1:5" ht="14.25" customHeight="1">
      <c r="A1194" s="19">
        <v>43062</v>
      </c>
      <c r="B1194" s="20">
        <v>5005.7798000000003</v>
      </c>
      <c r="C1194" s="20">
        <v>7523.6503000000002</v>
      </c>
      <c r="D1194" s="20">
        <v>3224.8299000000002</v>
      </c>
      <c r="E1194" s="20">
        <v>3052.06</v>
      </c>
    </row>
    <row r="1195" spans="1:5" ht="14.25" customHeight="1">
      <c r="A1195" s="19">
        <v>43063</v>
      </c>
      <c r="B1195" s="20">
        <v>5008.0060000000003</v>
      </c>
      <c r="C1195" s="20">
        <v>7534.7291999999998</v>
      </c>
      <c r="D1195" s="20">
        <v>3214.5857999999998</v>
      </c>
      <c r="E1195" s="20">
        <v>3051.08</v>
      </c>
    </row>
    <row r="1196" spans="1:5" ht="14.25" customHeight="1">
      <c r="A1196" s="19">
        <v>43066</v>
      </c>
      <c r="B1196" s="20">
        <v>4941.8022000000001</v>
      </c>
      <c r="C1196" s="20">
        <v>7456.9368000000004</v>
      </c>
      <c r="D1196" s="20">
        <v>3160.7042000000001</v>
      </c>
      <c r="E1196" s="20">
        <v>3009.69</v>
      </c>
    </row>
    <row r="1197" spans="1:5" ht="14.25" customHeight="1">
      <c r="A1197" s="19">
        <v>43067</v>
      </c>
      <c r="B1197" s="20">
        <v>4948.9722000000002</v>
      </c>
      <c r="C1197" s="20">
        <v>7574.1652000000004</v>
      </c>
      <c r="D1197" s="20">
        <v>3221.6057000000001</v>
      </c>
      <c r="E1197" s="20">
        <v>3020.91</v>
      </c>
    </row>
    <row r="1198" spans="1:5" ht="14.25" customHeight="1">
      <c r="A1198" s="19">
        <v>43068</v>
      </c>
      <c r="B1198" s="20">
        <v>4946.4456</v>
      </c>
      <c r="C1198" s="20">
        <v>7591.2613000000001</v>
      </c>
      <c r="D1198" s="20">
        <v>3213.4729000000002</v>
      </c>
      <c r="E1198" s="20">
        <v>3016.18</v>
      </c>
    </row>
    <row r="1199" spans="1:5" ht="14.25" customHeight="1">
      <c r="A1199" s="19">
        <v>43069</v>
      </c>
      <c r="B1199" s="20">
        <v>4888.2981</v>
      </c>
      <c r="C1199" s="20">
        <v>7549.5252</v>
      </c>
      <c r="D1199" s="20">
        <v>3180.3240999999998</v>
      </c>
      <c r="E1199" s="20">
        <v>2989.06</v>
      </c>
    </row>
    <row r="1200" spans="1:5" ht="14.25" customHeight="1">
      <c r="A1200" s="19">
        <v>43070</v>
      </c>
      <c r="B1200" s="20">
        <v>4878.5816999999997</v>
      </c>
      <c r="C1200" s="20">
        <v>7615.1710999999996</v>
      </c>
      <c r="D1200" s="20">
        <v>3241.5282999999999</v>
      </c>
      <c r="E1200" s="20">
        <v>2992.52</v>
      </c>
    </row>
    <row r="1201" spans="1:5" ht="14.25" customHeight="1">
      <c r="A1201" s="19">
        <v>43073</v>
      </c>
      <c r="B1201" s="20">
        <v>4903.8653000000004</v>
      </c>
      <c r="C1201" s="20">
        <v>7534.9363000000003</v>
      </c>
      <c r="D1201" s="20">
        <v>3234.9645999999998</v>
      </c>
      <c r="E1201" s="20">
        <v>2993.66</v>
      </c>
    </row>
    <row r="1202" spans="1:5" ht="14.25" customHeight="1">
      <c r="A1202" s="19">
        <v>43074</v>
      </c>
      <c r="B1202" s="20">
        <v>4929.8720999999996</v>
      </c>
      <c r="C1202" s="20">
        <v>7331.0510000000004</v>
      </c>
      <c r="D1202" s="20">
        <v>3157.6869000000002</v>
      </c>
      <c r="E1202" s="20">
        <v>2981.47</v>
      </c>
    </row>
    <row r="1203" spans="1:5" ht="14.25" customHeight="1">
      <c r="A1203" s="19">
        <v>43075</v>
      </c>
      <c r="B1203" s="20">
        <v>4900.1738999999998</v>
      </c>
      <c r="C1203" s="20">
        <v>7405.1446999999998</v>
      </c>
      <c r="D1203" s="20">
        <v>3195.4920000000002</v>
      </c>
      <c r="E1203" s="20">
        <v>2978.86</v>
      </c>
    </row>
    <row r="1204" spans="1:5" ht="14.25" customHeight="1">
      <c r="A1204" s="19">
        <v>43076</v>
      </c>
      <c r="B1204" s="20">
        <v>4845.5518000000002</v>
      </c>
      <c r="C1204" s="20">
        <v>7400.8631999999998</v>
      </c>
      <c r="D1204" s="20">
        <v>3179.627</v>
      </c>
      <c r="E1204" s="20">
        <v>2948.54</v>
      </c>
    </row>
    <row r="1205" spans="1:5" ht="14.25" customHeight="1">
      <c r="A1205" s="19">
        <v>43077</v>
      </c>
      <c r="B1205" s="20">
        <v>4884.9920000000002</v>
      </c>
      <c r="C1205" s="20">
        <v>7469.7704000000003</v>
      </c>
      <c r="D1205" s="20">
        <v>3225.4450999999999</v>
      </c>
      <c r="E1205" s="20">
        <v>2973.73</v>
      </c>
    </row>
    <row r="1206" spans="1:5" ht="14.25" customHeight="1">
      <c r="A1206" s="19">
        <v>43080</v>
      </c>
      <c r="B1206" s="20">
        <v>4965.6733999999997</v>
      </c>
      <c r="C1206" s="20">
        <v>7556.7574000000004</v>
      </c>
      <c r="D1206" s="20">
        <v>3274.8890000000001</v>
      </c>
      <c r="E1206" s="20">
        <v>3009.71</v>
      </c>
    </row>
    <row r="1207" spans="1:5" ht="14.25" customHeight="1">
      <c r="A1207" s="19">
        <v>43081</v>
      </c>
      <c r="B1207" s="20">
        <v>4900.4120999999996</v>
      </c>
      <c r="C1207" s="20">
        <v>7488.3382000000001</v>
      </c>
      <c r="D1207" s="20">
        <v>3243.7629000000002</v>
      </c>
      <c r="E1207" s="20">
        <v>2978.39</v>
      </c>
    </row>
    <row r="1208" spans="1:5" ht="14.25" customHeight="1">
      <c r="A1208" s="19">
        <v>43082</v>
      </c>
      <c r="B1208" s="20">
        <v>4941.9926999999998</v>
      </c>
      <c r="C1208" s="20">
        <v>7534.9044000000004</v>
      </c>
      <c r="D1208" s="20">
        <v>3265.9214999999999</v>
      </c>
      <c r="E1208" s="20">
        <v>3009</v>
      </c>
    </row>
    <row r="1209" spans="1:5" ht="14.25" customHeight="1">
      <c r="A1209" s="19">
        <v>43083</v>
      </c>
      <c r="B1209" s="20">
        <v>4912.7793000000001</v>
      </c>
      <c r="C1209" s="20">
        <v>7542.0078000000003</v>
      </c>
      <c r="D1209" s="20">
        <v>3248.5399000000002</v>
      </c>
      <c r="E1209" s="20">
        <v>3002.25</v>
      </c>
    </row>
    <row r="1210" spans="1:5" ht="14.25" customHeight="1">
      <c r="A1210" s="19">
        <v>43084</v>
      </c>
      <c r="B1210" s="20">
        <v>4857.5086000000001</v>
      </c>
      <c r="C1210" s="20">
        <v>7517.0145000000002</v>
      </c>
      <c r="D1210" s="20">
        <v>3215.4324000000001</v>
      </c>
      <c r="E1210" s="20">
        <v>2980.7</v>
      </c>
    </row>
    <row r="1211" spans="1:5" ht="14.25" customHeight="1">
      <c r="A1211" s="19">
        <v>43087</v>
      </c>
      <c r="B1211" s="20">
        <v>4862.9210000000003</v>
      </c>
      <c r="C1211" s="20">
        <v>7467.5369000000001</v>
      </c>
      <c r="D1211" s="20">
        <v>3219.4162000000001</v>
      </c>
      <c r="E1211" s="20">
        <v>2975.78</v>
      </c>
    </row>
    <row r="1212" spans="1:5" ht="14.25" customHeight="1">
      <c r="A1212" s="19">
        <v>43088</v>
      </c>
      <c r="B1212" s="20">
        <v>4923.9781999999996</v>
      </c>
      <c r="C1212" s="20">
        <v>7509.7361000000001</v>
      </c>
      <c r="D1212" s="20">
        <v>3243.7559000000001</v>
      </c>
      <c r="E1212" s="20">
        <v>3010.08</v>
      </c>
    </row>
    <row r="1213" spans="1:5" ht="14.25" customHeight="1">
      <c r="A1213" s="19">
        <v>43089</v>
      </c>
      <c r="B1213" s="20">
        <v>4918.0729000000001</v>
      </c>
      <c r="C1213" s="20">
        <v>7431.2691000000004</v>
      </c>
      <c r="D1213" s="20">
        <v>3221.4436999999998</v>
      </c>
      <c r="E1213" s="20">
        <v>3002</v>
      </c>
    </row>
    <row r="1214" spans="1:5" ht="14.25" customHeight="1">
      <c r="A1214" s="19">
        <v>43090</v>
      </c>
      <c r="B1214" s="20">
        <v>4963.6585999999998</v>
      </c>
      <c r="C1214" s="20">
        <v>7441.6527999999998</v>
      </c>
      <c r="D1214" s="20">
        <v>3257.3928999999998</v>
      </c>
      <c r="E1214" s="20">
        <v>3021.5</v>
      </c>
    </row>
    <row r="1215" spans="1:5" ht="14.25" customHeight="1">
      <c r="A1215" s="19">
        <v>43091</v>
      </c>
      <c r="B1215" s="20">
        <v>4947.4904999999999</v>
      </c>
      <c r="C1215" s="20">
        <v>7426.9394000000002</v>
      </c>
      <c r="D1215" s="20">
        <v>3252.7946000000002</v>
      </c>
      <c r="E1215" s="20">
        <v>3014.29</v>
      </c>
    </row>
    <row r="1216" spans="1:5" ht="14.25" customHeight="1">
      <c r="A1216" s="19">
        <v>43094</v>
      </c>
      <c r="B1216" s="20">
        <v>4931.5565999999999</v>
      </c>
      <c r="C1216" s="20">
        <v>7324.6902</v>
      </c>
      <c r="D1216" s="20">
        <v>3213.4331000000002</v>
      </c>
      <c r="E1216" s="20">
        <v>3009.79</v>
      </c>
    </row>
    <row r="1217" spans="1:5" ht="14.25" customHeight="1">
      <c r="A1217" s="19">
        <v>43095</v>
      </c>
      <c r="B1217" s="20">
        <v>4946.2996999999996</v>
      </c>
      <c r="C1217" s="20">
        <v>7356.5983999999999</v>
      </c>
      <c r="D1217" s="20">
        <v>3214.8552</v>
      </c>
      <c r="E1217" s="20">
        <v>3025.9</v>
      </c>
    </row>
    <row r="1218" spans="1:5" ht="14.25" customHeight="1">
      <c r="A1218" s="19">
        <v>43096</v>
      </c>
      <c r="B1218" s="20">
        <v>4870.1400000000003</v>
      </c>
      <c r="C1218" s="20">
        <v>7326.8307000000004</v>
      </c>
      <c r="D1218" s="20">
        <v>3177.0378999999998</v>
      </c>
      <c r="E1218" s="20">
        <v>2992.47</v>
      </c>
    </row>
    <row r="1219" spans="1:5" ht="14.25" customHeight="1">
      <c r="A1219" s="19">
        <v>43097</v>
      </c>
      <c r="B1219" s="20">
        <v>4903.9277000000002</v>
      </c>
      <c r="C1219" s="20">
        <v>7341.5463</v>
      </c>
      <c r="D1219" s="20">
        <v>3167.0668000000001</v>
      </c>
      <c r="E1219" s="20">
        <v>3001.02</v>
      </c>
    </row>
    <row r="1220" spans="1:5" ht="14.25" customHeight="1">
      <c r="A1220" s="19">
        <v>43098</v>
      </c>
      <c r="B1220" s="20">
        <v>4918.5183999999999</v>
      </c>
      <c r="C1220" s="20">
        <v>7405.7837</v>
      </c>
      <c r="D1220" s="20">
        <v>3186.5666999999999</v>
      </c>
      <c r="E1220" s="20">
        <v>3022</v>
      </c>
    </row>
    <row r="1221" spans="1:5" ht="14.25" customHeight="1">
      <c r="A1221" s="19">
        <v>43102</v>
      </c>
      <c r="B1221" s="20">
        <v>4987.5172000000002</v>
      </c>
      <c r="C1221" s="20">
        <v>7484.6644999999999</v>
      </c>
      <c r="D1221" s="20">
        <v>3211.3276000000001</v>
      </c>
      <c r="E1221" s="20">
        <v>3077.26</v>
      </c>
    </row>
    <row r="1222" spans="1:5" ht="14.25" customHeight="1">
      <c r="A1222" s="19">
        <v>43103</v>
      </c>
      <c r="B1222" s="20">
        <v>5016.7918</v>
      </c>
      <c r="C1222" s="20">
        <v>7556.1975000000002</v>
      </c>
      <c r="D1222" s="20">
        <v>3266.3724000000002</v>
      </c>
      <c r="E1222" s="20">
        <v>3094.04</v>
      </c>
    </row>
    <row r="1223" spans="1:5" ht="14.25" customHeight="1">
      <c r="A1223" s="19">
        <v>43104</v>
      </c>
      <c r="B1223" s="20">
        <v>5038.0472</v>
      </c>
      <c r="C1223" s="20">
        <v>7572.0164999999997</v>
      </c>
      <c r="D1223" s="20">
        <v>3261.1383000000001</v>
      </c>
      <c r="E1223" s="20">
        <v>3105.54</v>
      </c>
    </row>
    <row r="1224" spans="1:5" ht="14.25" customHeight="1">
      <c r="A1224" s="19">
        <v>43105</v>
      </c>
      <c r="B1224" s="20">
        <v>5050.1745000000001</v>
      </c>
      <c r="C1224" s="20">
        <v>7574.1301999999996</v>
      </c>
      <c r="D1224" s="20">
        <v>3257.0014999999999</v>
      </c>
      <c r="E1224" s="20">
        <v>3110.23</v>
      </c>
    </row>
    <row r="1225" spans="1:5" ht="14.25" customHeight="1">
      <c r="A1225" s="19">
        <v>43108</v>
      </c>
      <c r="B1225" s="20">
        <v>5076.2981</v>
      </c>
      <c r="C1225" s="20">
        <v>7586.1851999999999</v>
      </c>
      <c r="D1225" s="20">
        <v>3236.2687000000001</v>
      </c>
      <c r="E1225" s="20">
        <v>3121.92</v>
      </c>
    </row>
    <row r="1226" spans="1:5" ht="14.25" customHeight="1">
      <c r="A1226" s="19">
        <v>43109</v>
      </c>
      <c r="B1226" s="20">
        <v>5111.8528999999999</v>
      </c>
      <c r="C1226" s="20">
        <v>7573.9970000000003</v>
      </c>
      <c r="D1226" s="20">
        <v>3237.0547000000001</v>
      </c>
      <c r="E1226" s="20">
        <v>3130.36</v>
      </c>
    </row>
    <row r="1227" spans="1:5" ht="14.25" customHeight="1">
      <c r="A1227" s="19">
        <v>43110</v>
      </c>
      <c r="B1227" s="20">
        <v>5134.4458999999997</v>
      </c>
      <c r="C1227" s="20">
        <v>7533.9350000000004</v>
      </c>
      <c r="D1227" s="20">
        <v>3203.1680999999999</v>
      </c>
      <c r="E1227" s="20">
        <v>3125.39</v>
      </c>
    </row>
    <row r="1228" spans="1:5" ht="14.25" customHeight="1">
      <c r="A1228" s="19">
        <v>43111</v>
      </c>
      <c r="B1228" s="20">
        <v>5131.7286999999997</v>
      </c>
      <c r="C1228" s="20">
        <v>7572.5792000000001</v>
      </c>
      <c r="D1228" s="20">
        <v>3204.0810000000001</v>
      </c>
      <c r="E1228" s="20">
        <v>3128.73</v>
      </c>
    </row>
    <row r="1229" spans="1:5" ht="14.25" customHeight="1">
      <c r="A1229" s="19">
        <v>43112</v>
      </c>
      <c r="B1229" s="20">
        <v>5155.4188000000004</v>
      </c>
      <c r="C1229" s="20">
        <v>7522.3757999999998</v>
      </c>
      <c r="D1229" s="20">
        <v>3156.1253999999999</v>
      </c>
      <c r="E1229" s="20">
        <v>3125.25</v>
      </c>
    </row>
    <row r="1230" spans="1:5" ht="14.25" customHeight="1">
      <c r="A1230" s="19">
        <v>43115</v>
      </c>
      <c r="B1230" s="20">
        <v>5155.7094999999999</v>
      </c>
      <c r="C1230" s="20">
        <v>7312.8661000000002</v>
      </c>
      <c r="D1230" s="20">
        <v>3081.7123999999999</v>
      </c>
      <c r="E1230" s="20">
        <v>3103.09</v>
      </c>
    </row>
    <row r="1231" spans="1:5" ht="14.25" customHeight="1">
      <c r="A1231" s="19">
        <v>43116</v>
      </c>
      <c r="B1231" s="20">
        <v>5196.2618000000002</v>
      </c>
      <c r="C1231" s="20">
        <v>7345.9727000000003</v>
      </c>
      <c r="D1231" s="20">
        <v>3047.0733</v>
      </c>
      <c r="E1231" s="20">
        <v>3137.12</v>
      </c>
    </row>
    <row r="1232" spans="1:5" ht="14.25" customHeight="1">
      <c r="A1232" s="19">
        <v>43117</v>
      </c>
      <c r="B1232" s="20">
        <v>5183.6244999999999</v>
      </c>
      <c r="C1232" s="20">
        <v>7327.1724999999997</v>
      </c>
      <c r="D1232" s="20">
        <v>3084.5990999999999</v>
      </c>
      <c r="E1232" s="20">
        <v>3122.65</v>
      </c>
    </row>
    <row r="1233" spans="1:5" ht="14.25" customHeight="1">
      <c r="A1233" s="19">
        <v>43118</v>
      </c>
      <c r="B1233" s="20">
        <v>5212.0560999999998</v>
      </c>
      <c r="C1233" s="20">
        <v>7340.2259999999997</v>
      </c>
      <c r="D1233" s="20">
        <v>3080.6217000000001</v>
      </c>
      <c r="E1233" s="20">
        <v>3152.02</v>
      </c>
    </row>
    <row r="1234" spans="1:5" ht="14.25" customHeight="1">
      <c r="A1234" s="19">
        <v>43119</v>
      </c>
      <c r="B1234" s="20">
        <v>5229.1126000000004</v>
      </c>
      <c r="C1234" s="20">
        <v>7322.3690999999999</v>
      </c>
      <c r="D1234" s="20">
        <v>3059.8674000000001</v>
      </c>
      <c r="E1234" s="20">
        <v>3142.15</v>
      </c>
    </row>
    <row r="1235" spans="1:5" ht="14.25" customHeight="1">
      <c r="A1235" s="19">
        <v>43122</v>
      </c>
      <c r="B1235" s="20">
        <v>5291.5906000000004</v>
      </c>
      <c r="C1235" s="20">
        <v>7402.8249999999998</v>
      </c>
      <c r="D1235" s="20">
        <v>3111.1316999999999</v>
      </c>
      <c r="E1235" s="20">
        <v>3184.57</v>
      </c>
    </row>
    <row r="1236" spans="1:5" ht="14.25" customHeight="1">
      <c r="A1236" s="19">
        <v>43123</v>
      </c>
      <c r="B1236" s="20">
        <v>5347.7394999999997</v>
      </c>
      <c r="C1236" s="20">
        <v>7408.5528999999997</v>
      </c>
      <c r="D1236" s="20">
        <v>3095.7017999999998</v>
      </c>
      <c r="E1236" s="20">
        <v>3211.8</v>
      </c>
    </row>
    <row r="1237" spans="1:5" ht="14.25" customHeight="1">
      <c r="A1237" s="19">
        <v>43124</v>
      </c>
      <c r="B1237" s="20">
        <v>5356.6135000000004</v>
      </c>
      <c r="C1237" s="20">
        <v>7463.8863000000001</v>
      </c>
      <c r="D1237" s="20">
        <v>3121.9104000000002</v>
      </c>
      <c r="E1237" s="20">
        <v>3223.95</v>
      </c>
    </row>
    <row r="1238" spans="1:5" ht="14.25" customHeight="1">
      <c r="A1238" s="19">
        <v>43125</v>
      </c>
      <c r="B1238" s="20">
        <v>5326.3447999999999</v>
      </c>
      <c r="C1238" s="20">
        <v>7453.6040999999996</v>
      </c>
      <c r="D1238" s="20">
        <v>3117.413</v>
      </c>
      <c r="E1238" s="20">
        <v>3220.13</v>
      </c>
    </row>
    <row r="1239" spans="1:5" ht="14.25" customHeight="1">
      <c r="A1239" s="19">
        <v>43126</v>
      </c>
      <c r="B1239" s="20">
        <v>5346.9997999999996</v>
      </c>
      <c r="C1239" s="20">
        <v>7446.6157999999996</v>
      </c>
      <c r="D1239" s="20">
        <v>3110.4814999999999</v>
      </c>
      <c r="E1239" s="20">
        <v>3224.15</v>
      </c>
    </row>
    <row r="1240" spans="1:5" ht="14.25" customHeight="1">
      <c r="A1240" s="19">
        <v>43129</v>
      </c>
      <c r="B1240" s="20">
        <v>5250.2434999999996</v>
      </c>
      <c r="C1240" s="20">
        <v>7358.4573</v>
      </c>
      <c r="D1240" s="20">
        <v>3070.8222999999998</v>
      </c>
      <c r="E1240" s="20">
        <v>3176.07</v>
      </c>
    </row>
    <row r="1241" spans="1:5" ht="14.25" customHeight="1">
      <c r="A1241" s="19">
        <v>43130</v>
      </c>
      <c r="B1241" s="20">
        <v>5194.2070000000003</v>
      </c>
      <c r="C1241" s="20">
        <v>7340.2664999999997</v>
      </c>
      <c r="D1241" s="20">
        <v>3065.9119999999998</v>
      </c>
      <c r="E1241" s="20">
        <v>3158.42</v>
      </c>
    </row>
    <row r="1242" spans="1:5" ht="14.25" customHeight="1">
      <c r="A1242" s="19">
        <v>43131</v>
      </c>
      <c r="B1242" s="20">
        <v>5218.3669</v>
      </c>
      <c r="C1242" s="20">
        <v>7166.9418999999998</v>
      </c>
      <c r="D1242" s="20">
        <v>3006.1473000000001</v>
      </c>
      <c r="E1242" s="20">
        <v>3143.65</v>
      </c>
    </row>
    <row r="1243" spans="1:5" ht="14.25" customHeight="1">
      <c r="A1243" s="19">
        <v>43132</v>
      </c>
      <c r="B1243" s="20">
        <v>5181.7536</v>
      </c>
      <c r="C1243" s="20">
        <v>6866.6328999999996</v>
      </c>
      <c r="D1243" s="20">
        <v>2924.3775999999998</v>
      </c>
      <c r="E1243" s="20">
        <v>3098.38</v>
      </c>
    </row>
    <row r="1244" spans="1:5" ht="14.25" customHeight="1">
      <c r="A1244" s="19">
        <v>43133</v>
      </c>
      <c r="B1244" s="20">
        <v>5212.6724999999997</v>
      </c>
      <c r="C1244" s="20">
        <v>6847.0183999999999</v>
      </c>
      <c r="D1244" s="20">
        <v>2923.1051000000002</v>
      </c>
      <c r="E1244" s="20">
        <v>3092.72</v>
      </c>
    </row>
    <row r="1245" spans="1:5" ht="14.25" customHeight="1">
      <c r="A1245" s="19">
        <v>43136</v>
      </c>
      <c r="B1245" s="20">
        <v>5216.2285000000002</v>
      </c>
      <c r="C1245" s="20">
        <v>6819.5218999999997</v>
      </c>
      <c r="D1245" s="20">
        <v>2896.7991000000002</v>
      </c>
      <c r="E1245" s="20">
        <v>3102.77</v>
      </c>
    </row>
    <row r="1246" spans="1:5" ht="14.25" customHeight="1">
      <c r="A1246" s="19">
        <v>43137</v>
      </c>
      <c r="B1246" s="20">
        <v>5063.3584000000001</v>
      </c>
      <c r="C1246" s="20">
        <v>6482.7101000000002</v>
      </c>
      <c r="D1246" s="20">
        <v>2752.9531000000002</v>
      </c>
      <c r="E1246" s="20">
        <v>2994.04</v>
      </c>
    </row>
    <row r="1247" spans="1:5" ht="14.25" customHeight="1">
      <c r="A1247" s="19">
        <v>43138</v>
      </c>
      <c r="B1247" s="20">
        <v>4943.2838000000002</v>
      </c>
      <c r="C1247" s="20">
        <v>6499.1624000000002</v>
      </c>
      <c r="D1247" s="20">
        <v>2759.7662</v>
      </c>
      <c r="E1247" s="20">
        <v>2948.11</v>
      </c>
    </row>
    <row r="1248" spans="1:5" ht="14.25" customHeight="1">
      <c r="A1248" s="19">
        <v>43139</v>
      </c>
      <c r="B1248" s="20">
        <v>4896.3836000000001</v>
      </c>
      <c r="C1248" s="20">
        <v>6583.5524999999998</v>
      </c>
      <c r="D1248" s="20">
        <v>2821.7343000000001</v>
      </c>
      <c r="E1248" s="20">
        <v>2946.35</v>
      </c>
    </row>
    <row r="1249" spans="1:5" ht="14.25" customHeight="1">
      <c r="A1249" s="19">
        <v>43140</v>
      </c>
      <c r="B1249" s="20">
        <v>4687.2102999999997</v>
      </c>
      <c r="C1249" s="20">
        <v>6388.0998</v>
      </c>
      <c r="D1249" s="20">
        <v>2758.5401999999999</v>
      </c>
      <c r="E1249" s="20">
        <v>2836.22</v>
      </c>
    </row>
    <row r="1250" spans="1:5" ht="14.25" customHeight="1">
      <c r="A1250" s="19">
        <v>43143</v>
      </c>
      <c r="B1250" s="20">
        <v>4747.5623999999998</v>
      </c>
      <c r="C1250" s="20">
        <v>6547.1751999999997</v>
      </c>
      <c r="D1250" s="20">
        <v>2860.1664999999998</v>
      </c>
      <c r="E1250" s="20">
        <v>2889.86</v>
      </c>
    </row>
    <row r="1251" spans="1:5" ht="14.25" customHeight="1">
      <c r="A1251" s="19">
        <v>43144</v>
      </c>
      <c r="B1251" s="20">
        <v>4803.1253999999999</v>
      </c>
      <c r="C1251" s="20">
        <v>6560.6397999999999</v>
      </c>
      <c r="D1251" s="20">
        <v>2860.2383</v>
      </c>
      <c r="E1251" s="20">
        <v>2916.58</v>
      </c>
    </row>
    <row r="1252" spans="1:5" ht="14.25" customHeight="1">
      <c r="A1252" s="19">
        <v>43145</v>
      </c>
      <c r="B1252" s="20">
        <v>4841.3600999999999</v>
      </c>
      <c r="C1252" s="20">
        <v>6575.576</v>
      </c>
      <c r="D1252" s="20">
        <v>2864.4582999999998</v>
      </c>
      <c r="E1252" s="20">
        <v>2928.91</v>
      </c>
    </row>
    <row r="1253" spans="1:5" ht="14.25" customHeight="1">
      <c r="A1253" s="19">
        <v>43153</v>
      </c>
      <c r="B1253" s="20">
        <v>4946.0375999999997</v>
      </c>
      <c r="C1253" s="20">
        <v>6698.4404000000004</v>
      </c>
      <c r="D1253" s="20">
        <v>2908.9101000000001</v>
      </c>
      <c r="E1253" s="20">
        <v>2990.76</v>
      </c>
    </row>
    <row r="1254" spans="1:5" ht="14.25" customHeight="1">
      <c r="A1254" s="19">
        <v>43154</v>
      </c>
      <c r="B1254" s="20">
        <v>4968.4394000000002</v>
      </c>
      <c r="C1254" s="20">
        <v>6718.3168999999998</v>
      </c>
      <c r="D1254" s="20">
        <v>2905.5884000000001</v>
      </c>
      <c r="E1254" s="20">
        <v>2997.45</v>
      </c>
    </row>
    <row r="1255" spans="1:5" ht="14.25" customHeight="1">
      <c r="A1255" s="19">
        <v>43157</v>
      </c>
      <c r="B1255" s="20">
        <v>5026.2013999999999</v>
      </c>
      <c r="C1255" s="20">
        <v>6867.3455999999996</v>
      </c>
      <c r="D1255" s="20">
        <v>3015.6689999999999</v>
      </c>
      <c r="E1255" s="20">
        <v>3046.27</v>
      </c>
    </row>
    <row r="1256" spans="1:5" ht="14.25" customHeight="1">
      <c r="A1256" s="19">
        <v>43158</v>
      </c>
      <c r="B1256" s="20">
        <v>4953.6620999999996</v>
      </c>
      <c r="C1256" s="20">
        <v>6890.8297000000002</v>
      </c>
      <c r="D1256" s="20">
        <v>3031.2031000000002</v>
      </c>
      <c r="E1256" s="20">
        <v>3021.07</v>
      </c>
    </row>
    <row r="1257" spans="1:5" ht="14.25" customHeight="1">
      <c r="A1257" s="19">
        <v>43159</v>
      </c>
      <c r="B1257" s="20">
        <v>4910.5334999999995</v>
      </c>
      <c r="C1257" s="20">
        <v>6927.1628000000001</v>
      </c>
      <c r="D1257" s="20">
        <v>3062.5668999999998</v>
      </c>
      <c r="E1257" s="20">
        <v>3012.46</v>
      </c>
    </row>
    <row r="1258" spans="1:5" ht="14.25" customHeight="1">
      <c r="A1258" s="19">
        <v>43160</v>
      </c>
      <c r="B1258" s="20">
        <v>4941.5869000000002</v>
      </c>
      <c r="C1258" s="20">
        <v>7027.1796999999997</v>
      </c>
      <c r="D1258" s="20">
        <v>3115.2046</v>
      </c>
      <c r="E1258" s="20">
        <v>3035.45</v>
      </c>
    </row>
    <row r="1259" spans="1:5" ht="14.25" customHeight="1">
      <c r="A1259" s="19">
        <v>43161</v>
      </c>
      <c r="B1259" s="20">
        <v>4901.7703000000001</v>
      </c>
      <c r="C1259" s="20">
        <v>6999.5221000000001</v>
      </c>
      <c r="D1259" s="20">
        <v>3090.0812000000001</v>
      </c>
      <c r="E1259" s="20">
        <v>3018.68</v>
      </c>
    </row>
    <row r="1260" spans="1:5" ht="14.25" customHeight="1">
      <c r="A1260" s="19">
        <v>43164</v>
      </c>
      <c r="B1260" s="20">
        <v>4903.7669999999998</v>
      </c>
      <c r="C1260" s="20">
        <v>7043.7479000000003</v>
      </c>
      <c r="D1260" s="20">
        <v>3132.5165999999999</v>
      </c>
      <c r="E1260" s="20">
        <v>3010.71</v>
      </c>
    </row>
    <row r="1261" spans="1:5" ht="14.25" customHeight="1">
      <c r="A1261" s="19">
        <v>43165</v>
      </c>
      <c r="B1261" s="20">
        <v>4962.9179000000004</v>
      </c>
      <c r="C1261" s="20">
        <v>7108.7389000000003</v>
      </c>
      <c r="D1261" s="20">
        <v>3142.7175999999999</v>
      </c>
      <c r="E1261" s="20">
        <v>3041.9</v>
      </c>
    </row>
    <row r="1262" spans="1:5" ht="14.25" customHeight="1">
      <c r="A1262" s="19">
        <v>43166</v>
      </c>
      <c r="B1262" s="20">
        <v>4926.4137000000001</v>
      </c>
      <c r="C1262" s="20">
        <v>7058.8054000000002</v>
      </c>
      <c r="D1262" s="20">
        <v>3133.4562999999998</v>
      </c>
      <c r="E1262" s="20">
        <v>3023.86</v>
      </c>
    </row>
    <row r="1263" spans="1:5" ht="14.25" customHeight="1">
      <c r="A1263" s="19">
        <v>43167</v>
      </c>
      <c r="B1263" s="20">
        <v>4976.3856999999998</v>
      </c>
      <c r="C1263" s="20">
        <v>7097.4710999999998</v>
      </c>
      <c r="D1263" s="20">
        <v>3159.7658999999999</v>
      </c>
      <c r="E1263" s="20">
        <v>3055.01</v>
      </c>
    </row>
    <row r="1264" spans="1:5" ht="14.25" customHeight="1">
      <c r="A1264" s="19">
        <v>43168</v>
      </c>
      <c r="B1264" s="20">
        <v>5014.5421999999999</v>
      </c>
      <c r="C1264" s="20">
        <v>7215.6118999999999</v>
      </c>
      <c r="D1264" s="20">
        <v>3254.5567999999998</v>
      </c>
      <c r="E1264" s="20">
        <v>3090.25</v>
      </c>
    </row>
    <row r="1265" spans="1:5" ht="14.25" customHeight="1">
      <c r="A1265" s="19">
        <v>43171</v>
      </c>
      <c r="B1265" s="20">
        <v>5037.4875000000002</v>
      </c>
      <c r="C1265" s="20">
        <v>7332.0533999999998</v>
      </c>
      <c r="D1265" s="20">
        <v>3292.9879000000001</v>
      </c>
      <c r="E1265" s="20">
        <v>3106.92</v>
      </c>
    </row>
    <row r="1266" spans="1:5" ht="14.25" customHeight="1">
      <c r="A1266" s="19">
        <v>43172</v>
      </c>
      <c r="B1266" s="20">
        <v>4993.0483000000004</v>
      </c>
      <c r="C1266" s="20">
        <v>7294.2775000000001</v>
      </c>
      <c r="D1266" s="20">
        <v>3268.4515999999999</v>
      </c>
      <c r="E1266" s="20">
        <v>3088.67</v>
      </c>
    </row>
    <row r="1267" spans="1:5" ht="14.25" customHeight="1">
      <c r="A1267" s="19">
        <v>43173</v>
      </c>
      <c r="B1267" s="20">
        <v>4971.1922999999997</v>
      </c>
      <c r="C1267" s="20">
        <v>7213.1940000000004</v>
      </c>
      <c r="D1267" s="20">
        <v>3219.2501000000002</v>
      </c>
      <c r="E1267" s="20">
        <v>3062.09</v>
      </c>
    </row>
    <row r="1268" spans="1:5" ht="14.25" customHeight="1">
      <c r="A1268" s="19">
        <v>43174</v>
      </c>
      <c r="B1268" s="20">
        <v>4999.0398999999998</v>
      </c>
      <c r="C1268" s="20">
        <v>7201.8131999999996</v>
      </c>
      <c r="D1268" s="20">
        <v>3237.5798</v>
      </c>
      <c r="E1268" s="20">
        <v>3062.16</v>
      </c>
    </row>
    <row r="1269" spans="1:5" ht="14.25" customHeight="1">
      <c r="A1269" s="19">
        <v>43175</v>
      </c>
      <c r="B1269" s="20">
        <v>4950.5402999999997</v>
      </c>
      <c r="C1269" s="20">
        <v>7182.8666000000003</v>
      </c>
      <c r="D1269" s="20">
        <v>3182.7114000000001</v>
      </c>
      <c r="E1269" s="20">
        <v>3040.23</v>
      </c>
    </row>
    <row r="1270" spans="1:5" ht="14.25" customHeight="1">
      <c r="A1270" s="19">
        <v>43178</v>
      </c>
      <c r="B1270" s="20">
        <v>4972.2947000000004</v>
      </c>
      <c r="C1270" s="20">
        <v>7198.2498999999998</v>
      </c>
      <c r="D1270" s="20">
        <v>3234.0092</v>
      </c>
      <c r="E1270" s="20">
        <v>3045.72</v>
      </c>
    </row>
    <row r="1271" spans="1:5" ht="14.25" customHeight="1">
      <c r="A1271" s="19">
        <v>43179</v>
      </c>
      <c r="B1271" s="20">
        <v>4976.5127000000002</v>
      </c>
      <c r="C1271" s="20">
        <v>7200.1003000000001</v>
      </c>
      <c r="D1271" s="20">
        <v>3275.9083000000001</v>
      </c>
      <c r="E1271" s="20">
        <v>3053.5</v>
      </c>
    </row>
    <row r="1272" spans="1:5" ht="14.25" customHeight="1">
      <c r="A1272" s="19">
        <v>43180</v>
      </c>
      <c r="B1272" s="20">
        <v>4956.1877999999997</v>
      </c>
      <c r="C1272" s="20">
        <v>7146.0652</v>
      </c>
      <c r="D1272" s="20">
        <v>3230.6365999999998</v>
      </c>
      <c r="E1272" s="20">
        <v>3037.53</v>
      </c>
    </row>
    <row r="1273" spans="1:5" ht="14.25" customHeight="1">
      <c r="A1273" s="19">
        <v>43181</v>
      </c>
      <c r="B1273" s="20">
        <v>4906.5154000000002</v>
      </c>
      <c r="C1273" s="20">
        <v>7139.3469999999998</v>
      </c>
      <c r="D1273" s="20">
        <v>3200.4706000000001</v>
      </c>
      <c r="E1273" s="20">
        <v>3015.63</v>
      </c>
    </row>
    <row r="1274" spans="1:5" ht="14.25" customHeight="1">
      <c r="A1274" s="19">
        <v>43182</v>
      </c>
      <c r="B1274" s="20">
        <v>4765.6624000000002</v>
      </c>
      <c r="C1274" s="20">
        <v>6757.5122000000001</v>
      </c>
      <c r="D1274" s="20">
        <v>3042.6641</v>
      </c>
      <c r="E1274" s="20">
        <v>2905.05</v>
      </c>
    </row>
    <row r="1275" spans="1:5" ht="14.25" customHeight="1">
      <c r="A1275" s="19">
        <v>43185</v>
      </c>
      <c r="B1275" s="20">
        <v>4735.1000000000004</v>
      </c>
      <c r="C1275" s="20">
        <v>6876.0929999999998</v>
      </c>
      <c r="D1275" s="20">
        <v>3159.0769</v>
      </c>
      <c r="E1275" s="20">
        <v>2902.79</v>
      </c>
    </row>
    <row r="1276" spans="1:5" ht="14.25" customHeight="1">
      <c r="A1276" s="19">
        <v>43186</v>
      </c>
      <c r="B1276" s="20">
        <v>4775.8325999999997</v>
      </c>
      <c r="C1276" s="20">
        <v>7051.7173000000003</v>
      </c>
      <c r="D1276" s="20">
        <v>3272.3083000000001</v>
      </c>
      <c r="E1276" s="20">
        <v>2934.5</v>
      </c>
    </row>
    <row r="1277" spans="1:5" ht="14.25" customHeight="1">
      <c r="A1277" s="19">
        <v>43187</v>
      </c>
      <c r="B1277" s="20">
        <v>4689.7277999999997</v>
      </c>
      <c r="C1277" s="20">
        <v>7004.2505000000001</v>
      </c>
      <c r="D1277" s="20">
        <v>3264.9998999999998</v>
      </c>
      <c r="E1277" s="20">
        <v>2896.54</v>
      </c>
    </row>
    <row r="1278" spans="1:5" ht="14.25" customHeight="1">
      <c r="A1278" s="19">
        <v>43188</v>
      </c>
      <c r="B1278" s="20">
        <v>4752.3771999999999</v>
      </c>
      <c r="C1278" s="20">
        <v>7055.3396000000002</v>
      </c>
      <c r="D1278" s="20">
        <v>3265.3154</v>
      </c>
      <c r="E1278" s="20">
        <v>2940.77</v>
      </c>
    </row>
    <row r="1279" spans="1:5" ht="14.25" customHeight="1">
      <c r="A1279" s="19">
        <v>43189</v>
      </c>
      <c r="B1279" s="20">
        <v>4757.8868000000002</v>
      </c>
      <c r="C1279" s="20">
        <v>7176.0829999999996</v>
      </c>
      <c r="D1279" s="20">
        <v>3372.38</v>
      </c>
      <c r="E1279" s="20">
        <v>2960.08</v>
      </c>
    </row>
    <row r="1280" spans="1:5" ht="14.25" customHeight="1">
      <c r="A1280" s="19">
        <v>43192</v>
      </c>
      <c r="B1280" s="20">
        <v>4743.7555000000002</v>
      </c>
      <c r="C1280" s="20">
        <v>7215.3545999999997</v>
      </c>
      <c r="D1280" s="20">
        <v>3360.2822000000001</v>
      </c>
      <c r="E1280" s="20">
        <v>2957.31</v>
      </c>
    </row>
    <row r="1281" spans="1:5" ht="14.25" customHeight="1">
      <c r="A1281" s="19">
        <v>43193</v>
      </c>
      <c r="B1281" s="20">
        <v>4713.9287999999997</v>
      </c>
      <c r="C1281" s="20">
        <v>7145.3737000000001</v>
      </c>
      <c r="D1281" s="20">
        <v>3308.4585999999999</v>
      </c>
      <c r="E1281" s="20">
        <v>2930.77</v>
      </c>
    </row>
    <row r="1282" spans="1:5" ht="14.25" customHeight="1">
      <c r="A1282" s="19">
        <v>43194</v>
      </c>
      <c r="B1282" s="20">
        <v>4704.6325999999999</v>
      </c>
      <c r="C1282" s="20">
        <v>7082.9255000000003</v>
      </c>
      <c r="D1282" s="20">
        <v>3249.8438999999998</v>
      </c>
      <c r="E1282" s="20">
        <v>2926.83</v>
      </c>
    </row>
    <row r="1283" spans="1:5" ht="14.25" customHeight="1">
      <c r="A1283" s="19">
        <v>43199</v>
      </c>
      <c r="B1283" s="20">
        <v>4702.2731000000003</v>
      </c>
      <c r="C1283" s="20">
        <v>7093.1952000000001</v>
      </c>
      <c r="D1283" s="20">
        <v>3261.6412</v>
      </c>
      <c r="E1283" s="20">
        <v>2919.41</v>
      </c>
    </row>
    <row r="1284" spans="1:5" ht="14.25" customHeight="1">
      <c r="A1284" s="19">
        <v>43200</v>
      </c>
      <c r="B1284" s="20">
        <v>4792.8832000000002</v>
      </c>
      <c r="C1284" s="20">
        <v>7095.6566000000003</v>
      </c>
      <c r="D1284" s="20">
        <v>3265.5457000000001</v>
      </c>
      <c r="E1284" s="20">
        <v>2960.49</v>
      </c>
    </row>
    <row r="1285" spans="1:5" ht="14.25" customHeight="1">
      <c r="A1285" s="19">
        <v>43201</v>
      </c>
      <c r="B1285" s="20">
        <v>4806.5160999999998</v>
      </c>
      <c r="C1285" s="20">
        <v>7137.2281999999996</v>
      </c>
      <c r="D1285" s="20">
        <v>3252.9756000000002</v>
      </c>
      <c r="E1285" s="20">
        <v>2978.09</v>
      </c>
    </row>
    <row r="1286" spans="1:5" ht="14.25" customHeight="1">
      <c r="A1286" s="19">
        <v>43202</v>
      </c>
      <c r="B1286" s="20">
        <v>4758.0549000000001</v>
      </c>
      <c r="C1286" s="20">
        <v>7103.3176999999996</v>
      </c>
      <c r="D1286" s="20">
        <v>3251.8467999999998</v>
      </c>
      <c r="E1286" s="20">
        <v>2956.05</v>
      </c>
    </row>
    <row r="1287" spans="1:5" ht="14.25" customHeight="1">
      <c r="A1287" s="19">
        <v>43203</v>
      </c>
      <c r="B1287" s="20">
        <v>4724.5034999999998</v>
      </c>
      <c r="C1287" s="20">
        <v>7097.0092000000004</v>
      </c>
      <c r="D1287" s="20">
        <v>3237.3476000000001</v>
      </c>
      <c r="E1287" s="20">
        <v>2942.47</v>
      </c>
    </row>
    <row r="1288" spans="1:5" ht="14.25" customHeight="1">
      <c r="A1288" s="19">
        <v>43206</v>
      </c>
      <c r="B1288" s="20">
        <v>4648.5128999999997</v>
      </c>
      <c r="C1288" s="20">
        <v>7093.0848999999998</v>
      </c>
      <c r="D1288" s="20">
        <v>3254.6284000000001</v>
      </c>
      <c r="E1288" s="20">
        <v>2897.28</v>
      </c>
    </row>
    <row r="1289" spans="1:5" ht="14.25" customHeight="1">
      <c r="A1289" s="19">
        <v>43207</v>
      </c>
      <c r="B1289" s="20">
        <v>4575.0155000000004</v>
      </c>
      <c r="C1289" s="20">
        <v>6931.4197999999997</v>
      </c>
      <c r="D1289" s="20">
        <v>3153.7462</v>
      </c>
      <c r="E1289" s="20">
        <v>2842.28</v>
      </c>
    </row>
    <row r="1290" spans="1:5" ht="14.25" customHeight="1">
      <c r="A1290" s="19">
        <v>43208</v>
      </c>
      <c r="B1290" s="20">
        <v>4596.5754999999999</v>
      </c>
      <c r="C1290" s="20">
        <v>7033.7521999999999</v>
      </c>
      <c r="D1290" s="20">
        <v>3201.5632000000001</v>
      </c>
      <c r="E1290" s="20">
        <v>2859.82</v>
      </c>
    </row>
    <row r="1291" spans="1:5" ht="14.25" customHeight="1">
      <c r="A1291" s="19">
        <v>43209</v>
      </c>
      <c r="B1291" s="20">
        <v>4652.1805999999997</v>
      </c>
      <c r="C1291" s="20">
        <v>7050.6857</v>
      </c>
      <c r="D1291" s="20">
        <v>3206.5452</v>
      </c>
      <c r="E1291" s="20">
        <v>2870.43</v>
      </c>
    </row>
    <row r="1292" spans="1:5" ht="14.25" customHeight="1">
      <c r="A1292" s="19">
        <v>43210</v>
      </c>
      <c r="B1292" s="20">
        <v>4589.9512000000004</v>
      </c>
      <c r="C1292" s="20">
        <v>6901.8860999999997</v>
      </c>
      <c r="D1292" s="20">
        <v>3135.3629000000001</v>
      </c>
      <c r="E1292" s="20">
        <v>2829.51</v>
      </c>
    </row>
    <row r="1293" spans="1:5" ht="14.25" customHeight="1">
      <c r="A1293" s="19">
        <v>43213</v>
      </c>
      <c r="B1293" s="20">
        <v>4596.6288000000004</v>
      </c>
      <c r="C1293" s="20">
        <v>6828.6090999999997</v>
      </c>
      <c r="D1293" s="20">
        <v>3085.8973999999998</v>
      </c>
      <c r="E1293" s="20">
        <v>2801.93</v>
      </c>
    </row>
    <row r="1294" spans="1:5" ht="14.25" customHeight="1">
      <c r="A1294" s="19">
        <v>43214</v>
      </c>
      <c r="B1294" s="20">
        <v>4690.8026</v>
      </c>
      <c r="C1294" s="20">
        <v>6976.6288000000004</v>
      </c>
      <c r="D1294" s="20">
        <v>3182.1426000000001</v>
      </c>
      <c r="E1294" s="20">
        <v>2864.13</v>
      </c>
    </row>
    <row r="1295" spans="1:5" ht="14.25" customHeight="1">
      <c r="A1295" s="19">
        <v>43215</v>
      </c>
      <c r="B1295" s="20">
        <v>4672.8598000000002</v>
      </c>
      <c r="C1295" s="20">
        <v>7003.6453000000001</v>
      </c>
      <c r="D1295" s="20">
        <v>3228.4034000000001</v>
      </c>
      <c r="E1295" s="20">
        <v>2862.47</v>
      </c>
    </row>
    <row r="1296" spans="1:5" ht="14.25" customHeight="1">
      <c r="A1296" s="19">
        <v>43216</v>
      </c>
      <c r="B1296" s="20">
        <v>4583.5115999999998</v>
      </c>
      <c r="C1296" s="20">
        <v>6875.5851000000002</v>
      </c>
      <c r="D1296" s="20">
        <v>3160.6347000000001</v>
      </c>
      <c r="E1296" s="20">
        <v>2820.91</v>
      </c>
    </row>
    <row r="1297" spans="1:5" ht="14.25" customHeight="1">
      <c r="A1297" s="19">
        <v>43217</v>
      </c>
      <c r="B1297" s="20">
        <v>4585.6556</v>
      </c>
      <c r="C1297" s="20">
        <v>6883.0275000000001</v>
      </c>
      <c r="D1297" s="20">
        <v>3227.2001</v>
      </c>
      <c r="E1297" s="20">
        <v>2833.38</v>
      </c>
    </row>
    <row r="1298" spans="1:5" ht="14.25" customHeight="1">
      <c r="A1298" s="19">
        <v>43222</v>
      </c>
      <c r="B1298" s="20">
        <v>4593.9907999999996</v>
      </c>
      <c r="C1298" s="20">
        <v>6851.1424999999999</v>
      </c>
      <c r="D1298" s="20">
        <v>3233.5554000000002</v>
      </c>
      <c r="E1298" s="20">
        <v>2848.28</v>
      </c>
    </row>
    <row r="1299" spans="1:5" ht="14.25" customHeight="1">
      <c r="A1299" s="19">
        <v>43223</v>
      </c>
      <c r="B1299" s="20">
        <v>4629.8209999999999</v>
      </c>
      <c r="C1299" s="20">
        <v>6913.1930000000002</v>
      </c>
      <c r="D1299" s="20">
        <v>3264.1835000000001</v>
      </c>
      <c r="E1299" s="20">
        <v>2868.14</v>
      </c>
    </row>
    <row r="1300" spans="1:5" ht="14.25" customHeight="1">
      <c r="A1300" s="19">
        <v>43224</v>
      </c>
      <c r="B1300" s="20">
        <v>4610.4389000000001</v>
      </c>
      <c r="C1300" s="20">
        <v>6899.0506999999998</v>
      </c>
      <c r="D1300" s="20">
        <v>3250.8485999999998</v>
      </c>
      <c r="E1300" s="20">
        <v>2866.3</v>
      </c>
    </row>
    <row r="1301" spans="1:5" ht="14.25" customHeight="1">
      <c r="A1301" s="19">
        <v>43227</v>
      </c>
      <c r="B1301" s="20">
        <v>4683.3815000000004</v>
      </c>
      <c r="C1301" s="20">
        <v>7021.1397999999999</v>
      </c>
      <c r="D1301" s="20">
        <v>3319.1588000000002</v>
      </c>
      <c r="E1301" s="20">
        <v>2910.4</v>
      </c>
    </row>
    <row r="1302" spans="1:5" ht="14.25" customHeight="1">
      <c r="A1302" s="19">
        <v>43228</v>
      </c>
      <c r="B1302" s="20">
        <v>4737.7239</v>
      </c>
      <c r="C1302" s="20">
        <v>7055.3402999999998</v>
      </c>
      <c r="D1302" s="20">
        <v>3317.8868000000002</v>
      </c>
      <c r="E1302" s="20">
        <v>2936.96</v>
      </c>
    </row>
    <row r="1303" spans="1:5" ht="14.25" customHeight="1">
      <c r="A1303" s="19">
        <v>43229</v>
      </c>
      <c r="B1303" s="20">
        <v>4729.8663999999999</v>
      </c>
      <c r="C1303" s="20">
        <v>7052.2536</v>
      </c>
      <c r="D1303" s="20">
        <v>3315.5612000000001</v>
      </c>
      <c r="E1303" s="20">
        <v>2938.67</v>
      </c>
    </row>
    <row r="1304" spans="1:5" ht="14.25" customHeight="1">
      <c r="A1304" s="19">
        <v>43230</v>
      </c>
      <c r="B1304" s="20">
        <v>4756.3486000000003</v>
      </c>
      <c r="C1304" s="20">
        <v>7083.0581000000002</v>
      </c>
      <c r="D1304" s="20">
        <v>3339.6691999999998</v>
      </c>
      <c r="E1304" s="20">
        <v>2948.47</v>
      </c>
    </row>
    <row r="1305" spans="1:5" ht="14.25" customHeight="1">
      <c r="A1305" s="19">
        <v>43231</v>
      </c>
      <c r="B1305" s="20">
        <v>4731.7923000000001</v>
      </c>
      <c r="C1305" s="20">
        <v>7013.7239</v>
      </c>
      <c r="D1305" s="20">
        <v>3267.9087</v>
      </c>
      <c r="E1305" s="20">
        <v>2929.72</v>
      </c>
    </row>
    <row r="1306" spans="1:5" ht="14.25" customHeight="1">
      <c r="A1306" s="19">
        <v>43234</v>
      </c>
      <c r="B1306" s="20">
        <v>4776.3697000000002</v>
      </c>
      <c r="C1306" s="20">
        <v>6966.2446</v>
      </c>
      <c r="D1306" s="20">
        <v>3259.3128000000002</v>
      </c>
      <c r="E1306" s="20">
        <v>2940.11</v>
      </c>
    </row>
    <row r="1307" spans="1:5" ht="14.25" customHeight="1">
      <c r="A1307" s="19">
        <v>43235</v>
      </c>
      <c r="B1307" s="20">
        <v>4794.6075000000001</v>
      </c>
      <c r="C1307" s="20">
        <v>7040.1540999999997</v>
      </c>
      <c r="D1307" s="20">
        <v>3302.4704999999999</v>
      </c>
      <c r="E1307" s="20">
        <v>2953.17</v>
      </c>
    </row>
    <row r="1308" spans="1:5" ht="14.25" customHeight="1">
      <c r="A1308" s="19">
        <v>43236</v>
      </c>
      <c r="B1308" s="20">
        <v>4756.598</v>
      </c>
      <c r="C1308" s="20">
        <v>6999.8761999999997</v>
      </c>
      <c r="D1308" s="20">
        <v>3277.9996000000001</v>
      </c>
      <c r="E1308" s="20">
        <v>2946.81</v>
      </c>
    </row>
    <row r="1309" spans="1:5" ht="14.25" customHeight="1">
      <c r="A1309" s="19">
        <v>43237</v>
      </c>
      <c r="B1309" s="20">
        <v>4721.6436999999996</v>
      </c>
      <c r="C1309" s="20">
        <v>6967.1610000000001</v>
      </c>
      <c r="D1309" s="20">
        <v>3236.1104999999998</v>
      </c>
      <c r="E1309" s="20">
        <v>2929.85</v>
      </c>
    </row>
    <row r="1310" spans="1:5" ht="14.25" customHeight="1">
      <c r="A1310" s="19">
        <v>43238</v>
      </c>
      <c r="B1310" s="20">
        <v>4769.4054999999998</v>
      </c>
      <c r="C1310" s="20">
        <v>6999.9539999999997</v>
      </c>
      <c r="D1310" s="20">
        <v>3241.2276999999999</v>
      </c>
      <c r="E1310" s="20">
        <v>2948.93</v>
      </c>
    </row>
    <row r="1311" spans="1:5" ht="14.25" customHeight="1">
      <c r="A1311" s="19">
        <v>43241</v>
      </c>
      <c r="B1311" s="20">
        <v>4792.0209000000004</v>
      </c>
      <c r="C1311" s="20">
        <v>7081.0645000000004</v>
      </c>
      <c r="D1311" s="20">
        <v>3292.2249000000002</v>
      </c>
      <c r="E1311" s="20">
        <v>2973.71</v>
      </c>
    </row>
    <row r="1312" spans="1:5" ht="14.25" customHeight="1">
      <c r="A1312" s="19">
        <v>43242</v>
      </c>
      <c r="B1312" s="20">
        <v>4774.5021999999999</v>
      </c>
      <c r="C1312" s="20">
        <v>7111.1867000000002</v>
      </c>
      <c r="D1312" s="20">
        <v>3303.4432999999999</v>
      </c>
      <c r="E1312" s="20">
        <v>2977.11</v>
      </c>
    </row>
    <row r="1313" spans="1:5" ht="14.25" customHeight="1">
      <c r="A1313" s="19">
        <v>43243</v>
      </c>
      <c r="B1313" s="20">
        <v>4711.4008999999996</v>
      </c>
      <c r="C1313" s="20">
        <v>7036.9093000000003</v>
      </c>
      <c r="D1313" s="20">
        <v>3254.09</v>
      </c>
      <c r="E1313" s="20">
        <v>2939.01</v>
      </c>
    </row>
    <row r="1314" spans="1:5" ht="14.25" customHeight="1">
      <c r="A1314" s="19">
        <v>43244</v>
      </c>
      <c r="B1314" s="20">
        <v>4678.1091999999999</v>
      </c>
      <c r="C1314" s="20">
        <v>7013.0789999999997</v>
      </c>
      <c r="D1314" s="20">
        <v>3235.9281000000001</v>
      </c>
      <c r="E1314" s="20">
        <v>2922</v>
      </c>
    </row>
    <row r="1315" spans="1:5" ht="14.25" customHeight="1">
      <c r="A1315" s="19">
        <v>43245</v>
      </c>
      <c r="B1315" s="20">
        <v>4668.0699000000004</v>
      </c>
      <c r="C1315" s="20">
        <v>6922.1165000000001</v>
      </c>
      <c r="D1315" s="20">
        <v>3170.6808999999998</v>
      </c>
      <c r="E1315" s="20">
        <v>2908.26</v>
      </c>
    </row>
    <row r="1316" spans="1:5" ht="14.25" customHeight="1">
      <c r="A1316" s="19">
        <v>43248</v>
      </c>
      <c r="B1316" s="20">
        <v>4688.6583000000001</v>
      </c>
      <c r="C1316" s="20">
        <v>6868.6682000000001</v>
      </c>
      <c r="D1316" s="20">
        <v>3162.2103999999999</v>
      </c>
      <c r="E1316" s="20">
        <v>2923.33</v>
      </c>
    </row>
    <row r="1317" spans="1:5" ht="14.25" customHeight="1">
      <c r="A1317" s="19">
        <v>43249</v>
      </c>
      <c r="B1317" s="20">
        <v>4653.598</v>
      </c>
      <c r="C1317" s="20">
        <v>6812.9471000000003</v>
      </c>
      <c r="D1317" s="20">
        <v>3125.4791</v>
      </c>
      <c r="E1317" s="20">
        <v>2904.24</v>
      </c>
    </row>
    <row r="1318" spans="1:5" ht="14.25" customHeight="1">
      <c r="A1318" s="19">
        <v>43250</v>
      </c>
      <c r="B1318" s="20">
        <v>4555.1291000000001</v>
      </c>
      <c r="C1318" s="20">
        <v>6597.4007000000001</v>
      </c>
      <c r="D1318" s="20">
        <v>3043.8231000000001</v>
      </c>
      <c r="E1318" s="20">
        <v>2859.31</v>
      </c>
    </row>
    <row r="1319" spans="1:5" ht="14.25" customHeight="1">
      <c r="A1319" s="19">
        <v>43251</v>
      </c>
      <c r="B1319" s="20">
        <v>4652.6225999999997</v>
      </c>
      <c r="C1319" s="20">
        <v>6685.7978999999996</v>
      </c>
      <c r="D1319" s="20">
        <v>3069.0095000000001</v>
      </c>
      <c r="E1319" s="20">
        <v>2914.86</v>
      </c>
    </row>
    <row r="1320" spans="1:5" ht="14.25" customHeight="1">
      <c r="A1320" s="19">
        <v>43252</v>
      </c>
      <c r="B1320" s="20">
        <v>4614.1153000000004</v>
      </c>
      <c r="C1320" s="20">
        <v>6611.5576000000001</v>
      </c>
      <c r="D1320" s="20">
        <v>2994.4832999999999</v>
      </c>
      <c r="E1320" s="20">
        <v>2877.49</v>
      </c>
    </row>
    <row r="1321" spans="1:5" ht="14.25" customHeight="1">
      <c r="A1321" s="19">
        <v>43255</v>
      </c>
      <c r="B1321" s="20">
        <v>4659.4148999999998</v>
      </c>
      <c r="C1321" s="20">
        <v>6582.2439999999997</v>
      </c>
      <c r="D1321" s="20">
        <v>2963.7719000000002</v>
      </c>
      <c r="E1321" s="20">
        <v>2901.36</v>
      </c>
    </row>
    <row r="1322" spans="1:5" ht="14.25" customHeight="1">
      <c r="A1322" s="19">
        <v>43256</v>
      </c>
      <c r="B1322" s="20">
        <v>4707.5375000000004</v>
      </c>
      <c r="C1322" s="20">
        <v>6690.2064</v>
      </c>
      <c r="D1322" s="20">
        <v>3036.1426000000001</v>
      </c>
      <c r="E1322" s="20">
        <v>2932.92</v>
      </c>
    </row>
    <row r="1323" spans="1:5" ht="14.25" customHeight="1">
      <c r="A1323" s="19">
        <v>43257</v>
      </c>
      <c r="B1323" s="20">
        <v>4697.8860000000004</v>
      </c>
      <c r="C1323" s="20">
        <v>6696.5762999999997</v>
      </c>
      <c r="D1323" s="20">
        <v>3051.9722000000002</v>
      </c>
      <c r="E1323" s="20">
        <v>2932.22</v>
      </c>
    </row>
    <row r="1324" spans="1:5" ht="14.25" customHeight="1">
      <c r="A1324" s="19">
        <v>43258</v>
      </c>
      <c r="B1324" s="20">
        <v>4696.6304</v>
      </c>
      <c r="C1324" s="20">
        <v>6650.0127000000002</v>
      </c>
      <c r="D1324" s="20">
        <v>3022.5327000000002</v>
      </c>
      <c r="E1324" s="20">
        <v>2928.67</v>
      </c>
    </row>
    <row r="1325" spans="1:5" ht="14.25" customHeight="1">
      <c r="A1325" s="19">
        <v>43259</v>
      </c>
      <c r="B1325" s="20">
        <v>4637.0328</v>
      </c>
      <c r="C1325" s="20">
        <v>6579.2873</v>
      </c>
      <c r="D1325" s="20">
        <v>3003.2143000000001</v>
      </c>
      <c r="E1325" s="20">
        <v>2908.04</v>
      </c>
    </row>
    <row r="1326" spans="1:5" ht="14.25" customHeight="1">
      <c r="A1326" s="19">
        <v>43262</v>
      </c>
      <c r="B1326" s="20">
        <v>4637.6737000000003</v>
      </c>
      <c r="C1326" s="20">
        <v>6522.4494999999997</v>
      </c>
      <c r="D1326" s="20">
        <v>2957.2691</v>
      </c>
      <c r="E1326" s="20">
        <v>2899.63</v>
      </c>
    </row>
    <row r="1327" spans="1:5" ht="14.25" customHeight="1">
      <c r="A1327" s="19">
        <v>43263</v>
      </c>
      <c r="B1327" s="20">
        <v>4694.1574000000001</v>
      </c>
      <c r="C1327" s="20">
        <v>6572.7461000000003</v>
      </c>
      <c r="D1327" s="20">
        <v>3022.6214</v>
      </c>
      <c r="E1327" s="20">
        <v>2932.26</v>
      </c>
    </row>
    <row r="1328" spans="1:5" ht="14.25" customHeight="1">
      <c r="A1328" s="19">
        <v>43264</v>
      </c>
      <c r="B1328" s="20">
        <v>4648.4764999999998</v>
      </c>
      <c r="C1328" s="20">
        <v>6460.3977999999997</v>
      </c>
      <c r="D1328" s="20">
        <v>2977.6790000000001</v>
      </c>
      <c r="E1328" s="20">
        <v>2904.65</v>
      </c>
    </row>
    <row r="1329" spans="1:5" ht="14.25" customHeight="1">
      <c r="A1329" s="19">
        <v>43265</v>
      </c>
      <c r="B1329" s="20">
        <v>4630.3487999999998</v>
      </c>
      <c r="C1329" s="20">
        <v>6426.9349000000002</v>
      </c>
      <c r="D1329" s="20">
        <v>2968.3962000000001</v>
      </c>
      <c r="E1329" s="20">
        <v>2884.74</v>
      </c>
    </row>
    <row r="1330" spans="1:5" ht="14.25" customHeight="1">
      <c r="A1330" s="19">
        <v>43266</v>
      </c>
      <c r="B1330" s="20">
        <v>4613.7678999999998</v>
      </c>
      <c r="C1330" s="20">
        <v>6288.9350000000004</v>
      </c>
      <c r="D1330" s="20">
        <v>2922.9029999999998</v>
      </c>
      <c r="E1330" s="20">
        <v>2862.54</v>
      </c>
    </row>
    <row r="1331" spans="1:5" ht="14.25" customHeight="1">
      <c r="A1331" s="19">
        <v>43270</v>
      </c>
      <c r="B1331" s="20">
        <v>4451.6815999999999</v>
      </c>
      <c r="C1331" s="20">
        <v>5859.1440000000002</v>
      </c>
      <c r="D1331" s="20">
        <v>2746.1504</v>
      </c>
      <c r="E1331" s="20">
        <v>2736.71</v>
      </c>
    </row>
    <row r="1332" spans="1:5" ht="14.25" customHeight="1">
      <c r="A1332" s="19">
        <v>43271</v>
      </c>
      <c r="B1332" s="20">
        <v>4470.2682000000004</v>
      </c>
      <c r="C1332" s="20">
        <v>5929.2308000000003</v>
      </c>
      <c r="D1332" s="20">
        <v>2808.6131</v>
      </c>
      <c r="E1332" s="20">
        <v>2773.74</v>
      </c>
    </row>
    <row r="1333" spans="1:5" ht="14.25" customHeight="1">
      <c r="A1333" s="19">
        <v>43272</v>
      </c>
      <c r="B1333" s="20">
        <v>4418.7653</v>
      </c>
      <c r="C1333" s="20">
        <v>5790.4430000000002</v>
      </c>
      <c r="D1333" s="20">
        <v>2744.2456000000002</v>
      </c>
      <c r="E1333" s="20">
        <v>2749.81</v>
      </c>
    </row>
    <row r="1334" spans="1:5" ht="14.25" customHeight="1">
      <c r="A1334" s="19">
        <v>43273</v>
      </c>
      <c r="B1334" s="20">
        <v>4441.3028999999997</v>
      </c>
      <c r="C1334" s="20">
        <v>5881.5492000000004</v>
      </c>
      <c r="D1334" s="20">
        <v>2803.6876999999999</v>
      </c>
      <c r="E1334" s="20">
        <v>2778.11</v>
      </c>
    </row>
    <row r="1335" spans="1:5" ht="14.25" customHeight="1">
      <c r="A1335" s="19">
        <v>43276</v>
      </c>
      <c r="B1335" s="20">
        <v>4382.0591000000004</v>
      </c>
      <c r="C1335" s="20">
        <v>5851.85</v>
      </c>
      <c r="D1335" s="20">
        <v>2787.7505999999998</v>
      </c>
      <c r="E1335" s="20">
        <v>2757.28</v>
      </c>
    </row>
    <row r="1336" spans="1:5" ht="14.25" customHeight="1">
      <c r="A1336" s="19">
        <v>43277</v>
      </c>
      <c r="B1336" s="20">
        <v>4346.4652999999998</v>
      </c>
      <c r="C1336" s="20">
        <v>5901.9726000000001</v>
      </c>
      <c r="D1336" s="20">
        <v>2839.4135999999999</v>
      </c>
      <c r="E1336" s="20">
        <v>2733.23</v>
      </c>
    </row>
    <row r="1337" spans="1:5" ht="14.25" customHeight="1">
      <c r="A1337" s="19">
        <v>43278</v>
      </c>
      <c r="B1337" s="20">
        <v>4258.5263999999997</v>
      </c>
      <c r="C1337" s="20">
        <v>5849.5320000000002</v>
      </c>
      <c r="D1337" s="20">
        <v>2797.5045</v>
      </c>
      <c r="E1337" s="20">
        <v>2680.01</v>
      </c>
    </row>
    <row r="1338" spans="1:5" ht="14.25" customHeight="1">
      <c r="A1338" s="19">
        <v>43279</v>
      </c>
      <c r="B1338" s="20">
        <v>4215.8519999999999</v>
      </c>
      <c r="C1338" s="20">
        <v>5781.7855</v>
      </c>
      <c r="D1338" s="20">
        <v>2797.7156</v>
      </c>
      <c r="E1338" s="20">
        <v>2647.96</v>
      </c>
    </row>
    <row r="1339" spans="1:5" ht="14.25" customHeight="1">
      <c r="A1339" s="19">
        <v>43280</v>
      </c>
      <c r="B1339" s="20">
        <v>4327.2947999999997</v>
      </c>
      <c r="C1339" s="20">
        <v>5958.0848999999998</v>
      </c>
      <c r="D1339" s="20">
        <v>2931.2496999999998</v>
      </c>
      <c r="E1339" s="20">
        <v>2712.44</v>
      </c>
    </row>
    <row r="1340" spans="1:5" ht="14.25" customHeight="1">
      <c r="A1340" s="19">
        <v>43283</v>
      </c>
      <c r="B1340" s="20">
        <v>4200.4903000000004</v>
      </c>
      <c r="C1340" s="20">
        <v>5883.4483</v>
      </c>
      <c r="D1340" s="20">
        <v>2904.9861999999998</v>
      </c>
      <c r="E1340" s="20">
        <v>2643.16</v>
      </c>
    </row>
    <row r="1341" spans="1:5" ht="14.25" customHeight="1">
      <c r="A1341" s="19">
        <v>43284</v>
      </c>
      <c r="B1341" s="20">
        <v>4202.5758999999998</v>
      </c>
      <c r="C1341" s="20">
        <v>5951.0021999999999</v>
      </c>
      <c r="D1341" s="20">
        <v>2928.9038</v>
      </c>
      <c r="E1341" s="20">
        <v>2651.75</v>
      </c>
    </row>
    <row r="1342" spans="1:5" ht="14.25" customHeight="1">
      <c r="A1342" s="19">
        <v>43285</v>
      </c>
      <c r="B1342" s="20">
        <v>4147.1796999999997</v>
      </c>
      <c r="C1342" s="20">
        <v>5844.0585000000001</v>
      </c>
      <c r="D1342" s="20">
        <v>2844.2368000000001</v>
      </c>
      <c r="E1342" s="20">
        <v>2614.0300000000002</v>
      </c>
    </row>
    <row r="1343" spans="1:5" ht="14.25" customHeight="1">
      <c r="A1343" s="19">
        <v>43286</v>
      </c>
      <c r="B1343" s="20">
        <v>4122.7561999999998</v>
      </c>
      <c r="C1343" s="20">
        <v>5687.9439000000002</v>
      </c>
      <c r="D1343" s="20">
        <v>2786.8771000000002</v>
      </c>
      <c r="E1343" s="20">
        <v>2572.1</v>
      </c>
    </row>
    <row r="1344" spans="1:5" ht="14.25" customHeight="1">
      <c r="A1344" s="19">
        <v>43287</v>
      </c>
      <c r="B1344" s="20">
        <v>4152.8386</v>
      </c>
      <c r="C1344" s="20">
        <v>5712.4053000000004</v>
      </c>
      <c r="D1344" s="20">
        <v>2810.7316999999998</v>
      </c>
      <c r="E1344" s="20">
        <v>2580.4899999999998</v>
      </c>
    </row>
    <row r="1345" spans="1:5" ht="14.25" customHeight="1">
      <c r="A1345" s="19">
        <v>43290</v>
      </c>
      <c r="B1345" s="20">
        <v>4269.9016000000001</v>
      </c>
      <c r="C1345" s="20">
        <v>5833.0751</v>
      </c>
      <c r="D1345" s="20">
        <v>2895.0111000000002</v>
      </c>
      <c r="E1345" s="20">
        <v>2650.62</v>
      </c>
    </row>
    <row r="1346" spans="1:5" ht="14.25" customHeight="1">
      <c r="A1346" s="19">
        <v>43291</v>
      </c>
      <c r="B1346" s="20">
        <v>4282.4359000000004</v>
      </c>
      <c r="C1346" s="20">
        <v>5873.0185000000001</v>
      </c>
      <c r="D1346" s="20">
        <v>2922.8402000000001</v>
      </c>
      <c r="E1346" s="20">
        <v>2666.21</v>
      </c>
    </row>
    <row r="1347" spans="1:5" ht="14.25" customHeight="1">
      <c r="A1347" s="19">
        <v>43292</v>
      </c>
      <c r="B1347" s="20">
        <v>4209.0897000000004</v>
      </c>
      <c r="C1347" s="20">
        <v>5737.2421000000004</v>
      </c>
      <c r="D1347" s="20">
        <v>2881.2489</v>
      </c>
      <c r="E1347" s="20">
        <v>2628.66</v>
      </c>
    </row>
    <row r="1348" spans="1:5" ht="14.25" customHeight="1">
      <c r="A1348" s="19">
        <v>43293</v>
      </c>
      <c r="B1348" s="20">
        <v>4306.7622000000001</v>
      </c>
      <c r="C1348" s="20">
        <v>5892.6220000000003</v>
      </c>
      <c r="D1348" s="20">
        <v>2979.9254999999998</v>
      </c>
      <c r="E1348" s="20">
        <v>2694.41</v>
      </c>
    </row>
    <row r="1349" spans="1:5" ht="14.25" customHeight="1">
      <c r="A1349" s="19">
        <v>43294</v>
      </c>
      <c r="B1349" s="20">
        <v>4325.8836000000001</v>
      </c>
      <c r="C1349" s="20">
        <v>5914.9741999999997</v>
      </c>
      <c r="D1349" s="20">
        <v>2991.4821000000002</v>
      </c>
      <c r="E1349" s="20">
        <v>2711.73</v>
      </c>
    </row>
    <row r="1350" spans="1:5" ht="14.25" customHeight="1">
      <c r="A1350" s="19">
        <v>43297</v>
      </c>
      <c r="B1350" s="20">
        <v>4305.3407999999999</v>
      </c>
      <c r="C1350" s="20">
        <v>5921.0865999999996</v>
      </c>
      <c r="D1350" s="20">
        <v>2996.7547</v>
      </c>
      <c r="E1350" s="20">
        <v>2701.97</v>
      </c>
    </row>
    <row r="1351" spans="1:5" ht="14.25" customHeight="1">
      <c r="A1351" s="19">
        <v>43298</v>
      </c>
      <c r="B1351" s="20">
        <v>4282.3437000000004</v>
      </c>
      <c r="C1351" s="20">
        <v>5930.7217000000001</v>
      </c>
      <c r="D1351" s="20">
        <v>2995.0288</v>
      </c>
      <c r="E1351" s="20">
        <v>2698.87</v>
      </c>
    </row>
    <row r="1352" spans="1:5" ht="14.25" customHeight="1">
      <c r="A1352" s="19">
        <v>43299</v>
      </c>
      <c r="B1352" s="20">
        <v>4260.8005000000003</v>
      </c>
      <c r="C1352" s="20">
        <v>5898.2052999999996</v>
      </c>
      <c r="D1352" s="20">
        <v>2958.5187000000001</v>
      </c>
      <c r="E1352" s="20">
        <v>2685.14</v>
      </c>
    </row>
    <row r="1353" spans="1:5" ht="14.25" customHeight="1">
      <c r="A1353" s="19">
        <v>43300</v>
      </c>
      <c r="B1353" s="20">
        <v>4257.3554999999997</v>
      </c>
      <c r="C1353" s="20">
        <v>5830.7042000000001</v>
      </c>
      <c r="D1353" s="20">
        <v>2927.5171999999998</v>
      </c>
      <c r="E1353" s="20">
        <v>2683.47</v>
      </c>
    </row>
    <row r="1354" spans="1:5" ht="14.25" customHeight="1">
      <c r="A1354" s="19">
        <v>43301</v>
      </c>
      <c r="B1354" s="20">
        <v>4337.8332</v>
      </c>
      <c r="C1354" s="20">
        <v>5895.2281999999996</v>
      </c>
      <c r="D1354" s="20">
        <v>2971.2527</v>
      </c>
      <c r="E1354" s="20">
        <v>2718.47</v>
      </c>
    </row>
    <row r="1355" spans="1:5" ht="14.25" customHeight="1">
      <c r="A1355" s="19">
        <v>43304</v>
      </c>
      <c r="B1355" s="20">
        <v>4378.9237000000003</v>
      </c>
      <c r="C1355" s="20">
        <v>5939.0164999999997</v>
      </c>
      <c r="D1355" s="20">
        <v>2977.8566999999998</v>
      </c>
      <c r="E1355" s="20">
        <v>2747.65</v>
      </c>
    </row>
    <row r="1356" spans="1:5" ht="14.25" customHeight="1">
      <c r="A1356" s="19">
        <v>43305</v>
      </c>
      <c r="B1356" s="20">
        <v>4448.5006999999996</v>
      </c>
      <c r="C1356" s="20">
        <v>6035.1256000000003</v>
      </c>
      <c r="D1356" s="20">
        <v>2985.0778</v>
      </c>
      <c r="E1356" s="20">
        <v>2806.5</v>
      </c>
    </row>
    <row r="1357" spans="1:5" ht="14.25" customHeight="1">
      <c r="A1357" s="19">
        <v>43306</v>
      </c>
      <c r="B1357" s="20">
        <v>4443.7523000000001</v>
      </c>
      <c r="C1357" s="20">
        <v>6049.3543</v>
      </c>
      <c r="D1357" s="20">
        <v>2995.9447</v>
      </c>
      <c r="E1357" s="20">
        <v>2805.46</v>
      </c>
    </row>
    <row r="1358" spans="1:5" ht="14.25" customHeight="1">
      <c r="A1358" s="19">
        <v>43307</v>
      </c>
      <c r="B1358" s="20">
        <v>4392.3630000000003</v>
      </c>
      <c r="C1358" s="20">
        <v>6026.0645000000004</v>
      </c>
      <c r="D1358" s="20">
        <v>2931.2975999999999</v>
      </c>
      <c r="E1358" s="20">
        <v>2779.75</v>
      </c>
    </row>
    <row r="1359" spans="1:5" ht="14.25" customHeight="1">
      <c r="A1359" s="19">
        <v>43308</v>
      </c>
      <c r="B1359" s="20">
        <v>4375.1854999999996</v>
      </c>
      <c r="C1359" s="20">
        <v>5991.0555000000004</v>
      </c>
      <c r="D1359" s="20">
        <v>2916.0102999999999</v>
      </c>
      <c r="E1359" s="20">
        <v>2769.22</v>
      </c>
    </row>
    <row r="1360" spans="1:5" ht="14.25" customHeight="1">
      <c r="A1360" s="19">
        <v>43311</v>
      </c>
      <c r="B1360" s="20">
        <v>4367.6476000000002</v>
      </c>
      <c r="C1360" s="20">
        <v>5904.6624000000002</v>
      </c>
      <c r="D1360" s="20">
        <v>2846.7950000000001</v>
      </c>
      <c r="E1360" s="20">
        <v>2758.5</v>
      </c>
    </row>
    <row r="1361" spans="1:5" ht="14.25" customHeight="1">
      <c r="A1361" s="19">
        <v>43312</v>
      </c>
      <c r="B1361" s="20">
        <v>4371.3725000000004</v>
      </c>
      <c r="C1361" s="20">
        <v>5898.0889999999999</v>
      </c>
      <c r="D1361" s="20">
        <v>2840.7514000000001</v>
      </c>
      <c r="E1361" s="20">
        <v>2762.44</v>
      </c>
    </row>
    <row r="1362" spans="1:5" ht="14.25" customHeight="1">
      <c r="A1362" s="19">
        <v>43313</v>
      </c>
      <c r="B1362" s="20">
        <v>4284.8204999999998</v>
      </c>
      <c r="C1362" s="20">
        <v>5806.2659000000003</v>
      </c>
      <c r="D1362" s="20">
        <v>2808.3330000000001</v>
      </c>
      <c r="E1362" s="20">
        <v>2711.51</v>
      </c>
    </row>
    <row r="1363" spans="1:5" ht="14.25" customHeight="1">
      <c r="A1363" s="19">
        <v>43314</v>
      </c>
      <c r="B1363" s="20">
        <v>4189.8405000000002</v>
      </c>
      <c r="C1363" s="20">
        <v>5667.8370000000004</v>
      </c>
      <c r="D1363" s="20">
        <v>2761.8081999999999</v>
      </c>
      <c r="E1363" s="20">
        <v>2662.03</v>
      </c>
    </row>
    <row r="1364" spans="1:5" ht="14.25" customHeight="1">
      <c r="A1364" s="19">
        <v>43315</v>
      </c>
      <c r="B1364" s="20">
        <v>4120.9044999999996</v>
      </c>
      <c r="C1364" s="20">
        <v>5593.5610999999999</v>
      </c>
      <c r="D1364" s="20">
        <v>2688.5895999999998</v>
      </c>
      <c r="E1364" s="20">
        <v>2610.1</v>
      </c>
    </row>
    <row r="1365" spans="1:5" ht="14.25" customHeight="1">
      <c r="A1365" s="19">
        <v>43318</v>
      </c>
      <c r="B1365" s="20">
        <v>4068.7229000000002</v>
      </c>
      <c r="C1365" s="20">
        <v>5475.5349999999999</v>
      </c>
      <c r="D1365" s="20">
        <v>2611.2125999999998</v>
      </c>
      <c r="E1365" s="20">
        <v>2572.48</v>
      </c>
    </row>
    <row r="1366" spans="1:5" ht="14.25" customHeight="1">
      <c r="A1366" s="19">
        <v>43319</v>
      </c>
      <c r="B1366" s="20">
        <v>4187.8419999999996</v>
      </c>
      <c r="C1366" s="20">
        <v>5619.2869000000001</v>
      </c>
      <c r="D1366" s="20">
        <v>2688.8959</v>
      </c>
      <c r="E1366" s="20">
        <v>2639.42</v>
      </c>
    </row>
    <row r="1367" spans="1:5" ht="14.25" customHeight="1">
      <c r="A1367" s="19">
        <v>43320</v>
      </c>
      <c r="B1367" s="20">
        <v>4122.2497999999996</v>
      </c>
      <c r="C1367" s="20">
        <v>5525.7797</v>
      </c>
      <c r="D1367" s="20">
        <v>2633.6844000000001</v>
      </c>
      <c r="E1367" s="20">
        <v>2597.37</v>
      </c>
    </row>
    <row r="1368" spans="1:5" ht="14.25" customHeight="1">
      <c r="A1368" s="19">
        <v>43321</v>
      </c>
      <c r="B1368" s="20">
        <v>4225.9342999999999</v>
      </c>
      <c r="C1368" s="20">
        <v>5649.6355999999996</v>
      </c>
      <c r="D1368" s="20">
        <v>2736.4488000000001</v>
      </c>
      <c r="E1368" s="20">
        <v>2647.75</v>
      </c>
    </row>
    <row r="1369" spans="1:5" ht="14.25" customHeight="1">
      <c r="A1369" s="19">
        <v>43322</v>
      </c>
      <c r="B1369" s="20">
        <v>4235.4274999999998</v>
      </c>
      <c r="C1369" s="20">
        <v>5685.9093000000003</v>
      </c>
      <c r="D1369" s="20">
        <v>2760.1831999999999</v>
      </c>
      <c r="E1369" s="20">
        <v>2658.22</v>
      </c>
    </row>
    <row r="1370" spans="1:5" ht="14.25" customHeight="1">
      <c r="A1370" s="19">
        <v>43325</v>
      </c>
      <c r="B1370" s="20">
        <v>4217.3622999999998</v>
      </c>
      <c r="C1370" s="20">
        <v>5714.9169000000002</v>
      </c>
      <c r="D1370" s="20">
        <v>2801.0900999999999</v>
      </c>
      <c r="E1370" s="20">
        <v>2645.99</v>
      </c>
    </row>
    <row r="1371" spans="1:5" ht="14.25" customHeight="1">
      <c r="A1371" s="19">
        <v>43326</v>
      </c>
      <c r="B1371" s="20">
        <v>4195.68</v>
      </c>
      <c r="C1371" s="20">
        <v>5695.6256000000003</v>
      </c>
      <c r="D1371" s="20">
        <v>2769.0798</v>
      </c>
      <c r="E1371" s="20">
        <v>2631.78</v>
      </c>
    </row>
    <row r="1372" spans="1:5" ht="14.25" customHeight="1">
      <c r="A1372" s="19">
        <v>43327</v>
      </c>
      <c r="B1372" s="20">
        <v>4095.6052</v>
      </c>
      <c r="C1372" s="20">
        <v>5579.6904000000004</v>
      </c>
      <c r="D1372" s="20">
        <v>2688.2422000000001</v>
      </c>
      <c r="E1372" s="20">
        <v>2583.5300000000002</v>
      </c>
    </row>
    <row r="1373" spans="1:5" ht="14.25" customHeight="1">
      <c r="A1373" s="19">
        <v>43328</v>
      </c>
      <c r="B1373" s="20">
        <v>4076.6716999999999</v>
      </c>
      <c r="C1373" s="20">
        <v>5511.7700999999997</v>
      </c>
      <c r="D1373" s="20">
        <v>2680.1167999999998</v>
      </c>
      <c r="E1373" s="20">
        <v>2559.8200000000002</v>
      </c>
    </row>
    <row r="1374" spans="1:5" ht="14.25" customHeight="1">
      <c r="A1374" s="19">
        <v>43329</v>
      </c>
      <c r="B1374" s="20">
        <v>4018.7386000000001</v>
      </c>
      <c r="C1374" s="20">
        <v>5411.9274999999998</v>
      </c>
      <c r="D1374" s="20">
        <v>2611.9888999999998</v>
      </c>
      <c r="E1374" s="20">
        <v>2521.11</v>
      </c>
    </row>
    <row r="1375" spans="1:5" ht="14.25" customHeight="1">
      <c r="A1375" s="19">
        <v>43332</v>
      </c>
      <c r="B1375" s="20">
        <v>4065.5630999999998</v>
      </c>
      <c r="C1375" s="20">
        <v>5433.3764000000001</v>
      </c>
      <c r="D1375" s="20">
        <v>2627.7163999999998</v>
      </c>
      <c r="E1375" s="20">
        <v>2530.71</v>
      </c>
    </row>
    <row r="1376" spans="1:5" ht="14.25" customHeight="1">
      <c r="A1376" s="19">
        <v>43333</v>
      </c>
      <c r="B1376" s="20">
        <v>4139.7837</v>
      </c>
      <c r="C1376" s="20">
        <v>5495.5411000000004</v>
      </c>
      <c r="D1376" s="20">
        <v>2679.0783999999999</v>
      </c>
      <c r="E1376" s="20">
        <v>2573.2800000000002</v>
      </c>
    </row>
    <row r="1377" spans="1:5" ht="14.25" customHeight="1">
      <c r="A1377" s="19">
        <v>43334</v>
      </c>
      <c r="B1377" s="20">
        <v>4116.8028999999997</v>
      </c>
      <c r="C1377" s="20">
        <v>5432.1189000000004</v>
      </c>
      <c r="D1377" s="20">
        <v>2643.5426000000002</v>
      </c>
      <c r="E1377" s="20">
        <v>2547.75</v>
      </c>
    </row>
    <row r="1378" spans="1:5" ht="14.25" customHeight="1">
      <c r="A1378" s="19">
        <v>43335</v>
      </c>
      <c r="B1378" s="20">
        <v>4133.8527000000004</v>
      </c>
      <c r="C1378" s="20">
        <v>5465.0898999999999</v>
      </c>
      <c r="D1378" s="20">
        <v>2687.2651000000001</v>
      </c>
      <c r="E1378" s="20">
        <v>2551.0300000000002</v>
      </c>
    </row>
    <row r="1379" spans="1:5" ht="14.25" customHeight="1">
      <c r="A1379" s="19">
        <v>43336</v>
      </c>
      <c r="B1379" s="20">
        <v>4142.1217999999999</v>
      </c>
      <c r="C1379" s="20">
        <v>5446.8554999999997</v>
      </c>
      <c r="D1379" s="20">
        <v>2676.6968999999999</v>
      </c>
      <c r="E1379" s="20">
        <v>2550.6799999999998</v>
      </c>
    </row>
    <row r="1380" spans="1:5" ht="14.25" customHeight="1">
      <c r="A1380" s="19">
        <v>43339</v>
      </c>
      <c r="B1380" s="20">
        <v>4243.4660000000003</v>
      </c>
      <c r="C1380" s="20">
        <v>5567.4835000000003</v>
      </c>
      <c r="D1380" s="20">
        <v>2765.4212000000002</v>
      </c>
      <c r="E1380" s="20">
        <v>2609.9699999999998</v>
      </c>
    </row>
    <row r="1381" spans="1:5" ht="14.25" customHeight="1">
      <c r="A1381" s="19">
        <v>43340</v>
      </c>
      <c r="B1381" s="20">
        <v>4235.6197000000002</v>
      </c>
      <c r="C1381" s="20">
        <v>5571.9389000000001</v>
      </c>
      <c r="D1381" s="20">
        <v>2762.7406000000001</v>
      </c>
      <c r="E1381" s="20">
        <v>2606.4699999999998</v>
      </c>
    </row>
    <row r="1382" spans="1:5" ht="14.25" customHeight="1">
      <c r="A1382" s="19">
        <v>43341</v>
      </c>
      <c r="B1382" s="20">
        <v>4218.6818999999996</v>
      </c>
      <c r="C1382" s="20">
        <v>5540.2213000000002</v>
      </c>
      <c r="D1382" s="20">
        <v>2736.2053999999998</v>
      </c>
      <c r="E1382" s="20">
        <v>2593.15</v>
      </c>
    </row>
    <row r="1383" spans="1:5" ht="14.25" customHeight="1">
      <c r="A1383" s="19">
        <v>43342</v>
      </c>
      <c r="B1383" s="20">
        <v>4174.4849999999997</v>
      </c>
      <c r="C1383" s="20">
        <v>5444.9916999999996</v>
      </c>
      <c r="D1383" s="20">
        <v>2687.5113999999999</v>
      </c>
      <c r="E1383" s="20">
        <v>2562.56</v>
      </c>
    </row>
    <row r="1384" spans="1:5" ht="14.25" customHeight="1">
      <c r="A1384" s="19">
        <v>43343</v>
      </c>
      <c r="B1384" s="20">
        <v>4153.8180000000002</v>
      </c>
      <c r="C1384" s="20">
        <v>5385.0913</v>
      </c>
      <c r="D1384" s="20">
        <v>2643.8827000000001</v>
      </c>
      <c r="E1384" s="20">
        <v>2546.37</v>
      </c>
    </row>
    <row r="1385" spans="1:5" ht="14.25" customHeight="1">
      <c r="A1385" s="19">
        <v>43346</v>
      </c>
      <c r="B1385" s="20">
        <v>4138.0239000000001</v>
      </c>
      <c r="C1385" s="20">
        <v>5380.9606000000003</v>
      </c>
      <c r="D1385" s="20">
        <v>2670.9517000000001</v>
      </c>
      <c r="E1385" s="20">
        <v>2537.8200000000002</v>
      </c>
    </row>
    <row r="1386" spans="1:5" ht="14.25" customHeight="1">
      <c r="A1386" s="19">
        <v>43347</v>
      </c>
      <c r="B1386" s="20">
        <v>4190.4351999999999</v>
      </c>
      <c r="C1386" s="20">
        <v>5443.9722000000002</v>
      </c>
      <c r="D1386" s="20">
        <v>2697.3791000000001</v>
      </c>
      <c r="E1386" s="20">
        <v>2563.1</v>
      </c>
    </row>
    <row r="1387" spans="1:5" ht="14.25" customHeight="1">
      <c r="A1387" s="19">
        <v>43348</v>
      </c>
      <c r="B1387" s="20">
        <v>4108.5209999999997</v>
      </c>
      <c r="C1387" s="20">
        <v>5358.3473999999997</v>
      </c>
      <c r="D1387" s="20">
        <v>2639.2298999999998</v>
      </c>
      <c r="E1387" s="20">
        <v>2512.7800000000002</v>
      </c>
    </row>
    <row r="1388" spans="1:5" ht="14.25" customHeight="1">
      <c r="A1388" s="19">
        <v>43349</v>
      </c>
      <c r="B1388" s="20">
        <v>4067.3191000000002</v>
      </c>
      <c r="C1388" s="20">
        <v>5337.0601999999999</v>
      </c>
      <c r="D1388" s="20">
        <v>2616.3193999999999</v>
      </c>
      <c r="E1388" s="20">
        <v>2493.29</v>
      </c>
    </row>
    <row r="1389" spans="1:5" ht="14.25" customHeight="1">
      <c r="A1389" s="19">
        <v>43350</v>
      </c>
      <c r="B1389" s="20">
        <v>4085.7219</v>
      </c>
      <c r="C1389" s="20">
        <v>5347.4682000000003</v>
      </c>
      <c r="D1389" s="20">
        <v>2620.2529</v>
      </c>
      <c r="E1389" s="20">
        <v>2509.39</v>
      </c>
    </row>
    <row r="1390" spans="1:5" ht="14.25" customHeight="1">
      <c r="A1390" s="19">
        <v>43353</v>
      </c>
      <c r="B1390" s="20">
        <v>4026.4167000000002</v>
      </c>
      <c r="C1390" s="20">
        <v>5242.4414999999999</v>
      </c>
      <c r="D1390" s="20">
        <v>2557.9490999999998</v>
      </c>
      <c r="E1390" s="20">
        <v>2477.3000000000002</v>
      </c>
    </row>
    <row r="1391" spans="1:5" ht="14.25" customHeight="1">
      <c r="A1391" s="19">
        <v>43354</v>
      </c>
      <c r="B1391" s="20">
        <v>4019.1163999999999</v>
      </c>
      <c r="C1391" s="20">
        <v>5244.2051000000001</v>
      </c>
      <c r="D1391" s="20">
        <v>2562.9852999999998</v>
      </c>
      <c r="E1391" s="20">
        <v>2464.3000000000002</v>
      </c>
    </row>
    <row r="1392" spans="1:5" ht="14.25" customHeight="1">
      <c r="A1392" s="19">
        <v>43355</v>
      </c>
      <c r="B1392" s="20">
        <v>3992.1439999999998</v>
      </c>
      <c r="C1392" s="20">
        <v>5238.3541999999998</v>
      </c>
      <c r="D1392" s="20">
        <v>2526.1974</v>
      </c>
      <c r="E1392" s="20">
        <v>2460.25</v>
      </c>
    </row>
    <row r="1393" spans="1:5" ht="14.25" customHeight="1">
      <c r="A1393" s="19">
        <v>43356</v>
      </c>
      <c r="B1393" s="20">
        <v>4035.2087000000001</v>
      </c>
      <c r="C1393" s="20">
        <v>5279.2115999999996</v>
      </c>
      <c r="D1393" s="20">
        <v>2525.8229999999999</v>
      </c>
      <c r="E1393" s="20">
        <v>2476.62</v>
      </c>
    </row>
    <row r="1394" spans="1:5" ht="14.25" customHeight="1">
      <c r="A1394" s="19">
        <v>43357</v>
      </c>
      <c r="B1394" s="20">
        <v>4042.0958000000001</v>
      </c>
      <c r="C1394" s="20">
        <v>5225.7682000000004</v>
      </c>
      <c r="D1394" s="20">
        <v>2466.4308000000001</v>
      </c>
      <c r="E1394" s="20">
        <v>2469.2199999999998</v>
      </c>
    </row>
    <row r="1395" spans="1:5" ht="14.25" customHeight="1">
      <c r="A1395" s="19">
        <v>43360</v>
      </c>
      <c r="B1395" s="20">
        <v>3995.7824999999998</v>
      </c>
      <c r="C1395" s="20">
        <v>5144.4512999999997</v>
      </c>
      <c r="D1395" s="20">
        <v>2435.5268000000001</v>
      </c>
      <c r="E1395" s="20">
        <v>2433.1</v>
      </c>
    </row>
    <row r="1396" spans="1:5" ht="14.25" customHeight="1">
      <c r="A1396" s="19">
        <v>43361</v>
      </c>
      <c r="B1396" s="20">
        <v>4076.2460999999998</v>
      </c>
      <c r="C1396" s="20">
        <v>5235.8069999999998</v>
      </c>
      <c r="D1396" s="20">
        <v>2493.4169000000002</v>
      </c>
      <c r="E1396" s="20">
        <v>2483.8200000000002</v>
      </c>
    </row>
    <row r="1397" spans="1:5" ht="14.25" customHeight="1">
      <c r="A1397" s="19">
        <v>43362</v>
      </c>
      <c r="B1397" s="20">
        <v>4129.9202999999998</v>
      </c>
      <c r="C1397" s="20">
        <v>5291.8789999999999</v>
      </c>
      <c r="D1397" s="20">
        <v>2528.2779</v>
      </c>
      <c r="E1397" s="20">
        <v>2521.29</v>
      </c>
    </row>
    <row r="1398" spans="1:5" ht="14.25" customHeight="1">
      <c r="A1398" s="19">
        <v>43363</v>
      </c>
      <c r="B1398" s="20">
        <v>4126.9822999999997</v>
      </c>
      <c r="C1398" s="20">
        <v>5272.2586000000001</v>
      </c>
      <c r="D1398" s="20">
        <v>2516.1001999999999</v>
      </c>
      <c r="E1398" s="20">
        <v>2522.4699999999998</v>
      </c>
    </row>
    <row r="1399" spans="1:5" ht="14.25" customHeight="1">
      <c r="A1399" s="19">
        <v>43364</v>
      </c>
      <c r="B1399" s="20">
        <v>4252.3545000000004</v>
      </c>
      <c r="C1399" s="20">
        <v>5336.2843000000003</v>
      </c>
      <c r="D1399" s="20">
        <v>2571.6071000000002</v>
      </c>
      <c r="E1399" s="20">
        <v>2583.73</v>
      </c>
    </row>
    <row r="1400" spans="1:5" ht="14.25" customHeight="1">
      <c r="A1400" s="19">
        <v>43368</v>
      </c>
      <c r="B1400" s="20">
        <v>4214.0996999999998</v>
      </c>
      <c r="C1400" s="20">
        <v>5319.3508000000002</v>
      </c>
      <c r="D1400" s="20">
        <v>2558.1959999999999</v>
      </c>
      <c r="E1400" s="20">
        <v>2559.48</v>
      </c>
    </row>
    <row r="1401" spans="1:5" ht="14.25" customHeight="1">
      <c r="A1401" s="19">
        <v>43369</v>
      </c>
      <c r="B1401" s="20">
        <v>4260.7779</v>
      </c>
      <c r="C1401" s="20">
        <v>5342.9022999999997</v>
      </c>
      <c r="D1401" s="20">
        <v>2591.0852</v>
      </c>
      <c r="E1401" s="20">
        <v>2582.16</v>
      </c>
    </row>
    <row r="1402" spans="1:5" ht="14.25" customHeight="1">
      <c r="A1402" s="19">
        <v>43370</v>
      </c>
      <c r="B1402" s="20">
        <v>4243.8622999999998</v>
      </c>
      <c r="C1402" s="20">
        <v>5267.0446000000002</v>
      </c>
      <c r="D1402" s="20">
        <v>2575.7537000000002</v>
      </c>
      <c r="E1402" s="20">
        <v>2566.4899999999998</v>
      </c>
    </row>
    <row r="1403" spans="1:5" ht="14.25" customHeight="1">
      <c r="A1403" s="19">
        <v>43371</v>
      </c>
      <c r="B1403" s="20">
        <v>4287.9853999999996</v>
      </c>
      <c r="C1403" s="20">
        <v>5311.3284999999996</v>
      </c>
      <c r="D1403" s="20">
        <v>2603.0947999999999</v>
      </c>
      <c r="E1403" s="20">
        <v>2587.6</v>
      </c>
    </row>
    <row r="1404" spans="1:5" ht="14.25" customHeight="1">
      <c r="A1404" s="19">
        <v>43381</v>
      </c>
      <c r="B1404" s="20">
        <v>4103.4836999999998</v>
      </c>
      <c r="C1404" s="20">
        <v>5130.4539000000004</v>
      </c>
      <c r="D1404" s="20">
        <v>2486.665</v>
      </c>
      <c r="E1404" s="20">
        <v>2493.52</v>
      </c>
    </row>
    <row r="1405" spans="1:5" ht="14.25" customHeight="1">
      <c r="A1405" s="19">
        <v>43382</v>
      </c>
      <c r="B1405" s="20">
        <v>4100.7302</v>
      </c>
      <c r="C1405" s="20">
        <v>5131.8374000000003</v>
      </c>
      <c r="D1405" s="20">
        <v>2463.4281999999998</v>
      </c>
      <c r="E1405" s="20">
        <v>2486.83</v>
      </c>
    </row>
    <row r="1406" spans="1:5" ht="14.25" customHeight="1">
      <c r="A1406" s="19">
        <v>43383</v>
      </c>
      <c r="B1406" s="20">
        <v>4091.8861000000002</v>
      </c>
      <c r="C1406" s="20">
        <v>5125.1445999999996</v>
      </c>
      <c r="D1406" s="20">
        <v>2452.0347000000002</v>
      </c>
      <c r="E1406" s="20">
        <v>2491.33</v>
      </c>
    </row>
    <row r="1407" spans="1:5" ht="14.25" customHeight="1">
      <c r="A1407" s="19">
        <v>43384</v>
      </c>
      <c r="B1407" s="20">
        <v>3895.5165000000002</v>
      </c>
      <c r="C1407" s="20">
        <v>4746.2046</v>
      </c>
      <c r="D1407" s="20">
        <v>2313.8588</v>
      </c>
      <c r="E1407" s="20">
        <v>2358.5100000000002</v>
      </c>
    </row>
    <row r="1408" spans="1:5" ht="14.25" customHeight="1">
      <c r="A1408" s="19">
        <v>43385</v>
      </c>
      <c r="B1408" s="20">
        <v>3953.6567</v>
      </c>
      <c r="C1408" s="20">
        <v>4715.5581000000002</v>
      </c>
      <c r="D1408" s="20">
        <v>2355.3984999999998</v>
      </c>
      <c r="E1408" s="20">
        <v>2377.31</v>
      </c>
    </row>
    <row r="1409" spans="1:5" ht="14.25" customHeight="1">
      <c r="A1409" s="19">
        <v>43388</v>
      </c>
      <c r="B1409" s="20">
        <v>3898.4497000000001</v>
      </c>
      <c r="C1409" s="20">
        <v>4642.4351999999999</v>
      </c>
      <c r="D1409" s="20">
        <v>2323.8494000000001</v>
      </c>
      <c r="E1409" s="20">
        <v>2329.04</v>
      </c>
    </row>
    <row r="1410" spans="1:5" ht="14.25" customHeight="1">
      <c r="A1410" s="19">
        <v>43389</v>
      </c>
      <c r="B1410" s="20">
        <v>3866.6806999999999</v>
      </c>
      <c r="C1410" s="20">
        <v>4538.3837000000003</v>
      </c>
      <c r="D1410" s="20">
        <v>2252.8317999999999</v>
      </c>
      <c r="E1410" s="20">
        <v>2282.65</v>
      </c>
    </row>
    <row r="1411" spans="1:5" ht="14.25" customHeight="1">
      <c r="A1411" s="19">
        <v>43390</v>
      </c>
      <c r="B1411" s="20">
        <v>3888.2183</v>
      </c>
      <c r="C1411" s="20">
        <v>4571.4252999999999</v>
      </c>
      <c r="D1411" s="20">
        <v>2260.4492</v>
      </c>
      <c r="E1411" s="20">
        <v>2302.4899999999998</v>
      </c>
    </row>
    <row r="1412" spans="1:5" ht="14.25" customHeight="1">
      <c r="A1412" s="19">
        <v>43391</v>
      </c>
      <c r="B1412" s="20">
        <v>3796.1273000000001</v>
      </c>
      <c r="C1412" s="20">
        <v>4419.3861999999999</v>
      </c>
      <c r="D1412" s="20">
        <v>2189.1840999999999</v>
      </c>
      <c r="E1412" s="20">
        <v>2253.02</v>
      </c>
    </row>
    <row r="1413" spans="1:5" ht="14.25" customHeight="1">
      <c r="A1413" s="19">
        <v>43392</v>
      </c>
      <c r="B1413" s="20">
        <v>3909.0410000000002</v>
      </c>
      <c r="C1413" s="20">
        <v>4517.2551000000003</v>
      </c>
      <c r="D1413" s="20">
        <v>2297.0365000000002</v>
      </c>
      <c r="E1413" s="20">
        <v>2314.59</v>
      </c>
    </row>
    <row r="1414" spans="1:5" ht="14.25" customHeight="1">
      <c r="A1414" s="19">
        <v>43395</v>
      </c>
      <c r="B1414" s="20">
        <v>4078.0151999999998</v>
      </c>
      <c r="C1414" s="20">
        <v>4742.5232999999998</v>
      </c>
      <c r="D1414" s="20">
        <v>2434.6197999999999</v>
      </c>
      <c r="E1414" s="20">
        <v>2412.89</v>
      </c>
    </row>
    <row r="1415" spans="1:5" ht="14.25" customHeight="1">
      <c r="A1415" s="19">
        <v>43396</v>
      </c>
      <c r="B1415" s="20">
        <v>3970.0646999999999</v>
      </c>
      <c r="C1415" s="20">
        <v>4664.1435000000001</v>
      </c>
      <c r="D1415" s="20">
        <v>2374.1190999999999</v>
      </c>
      <c r="E1415" s="20">
        <v>2359.54</v>
      </c>
    </row>
    <row r="1416" spans="1:5" ht="14.25" customHeight="1">
      <c r="A1416" s="19">
        <v>43397</v>
      </c>
      <c r="B1416" s="20">
        <v>3976.2512000000002</v>
      </c>
      <c r="C1416" s="20">
        <v>4662.6701000000003</v>
      </c>
      <c r="D1416" s="20">
        <v>2340.8705</v>
      </c>
      <c r="E1416" s="20">
        <v>2364.4499999999998</v>
      </c>
    </row>
    <row r="1417" spans="1:5" ht="14.25" customHeight="1">
      <c r="A1417" s="19">
        <v>43398</v>
      </c>
      <c r="B1417" s="20">
        <v>3984.03</v>
      </c>
      <c r="C1417" s="20">
        <v>4628.3474999999999</v>
      </c>
      <c r="D1417" s="20">
        <v>2315.0560999999998</v>
      </c>
      <c r="E1417" s="20">
        <v>2367.0500000000002</v>
      </c>
    </row>
    <row r="1418" spans="1:5" ht="14.25" customHeight="1">
      <c r="A1418" s="19">
        <v>43399</v>
      </c>
      <c r="B1418" s="20">
        <v>3958.3458999999998</v>
      </c>
      <c r="C1418" s="20">
        <v>4643.4162999999999</v>
      </c>
      <c r="D1418" s="20">
        <v>2278.9652999999998</v>
      </c>
      <c r="E1418" s="20">
        <v>2363.38</v>
      </c>
    </row>
    <row r="1419" spans="1:5" ht="14.25" customHeight="1">
      <c r="A1419" s="19">
        <v>43402</v>
      </c>
      <c r="B1419" s="20">
        <v>3837.6785</v>
      </c>
      <c r="C1419" s="20">
        <v>4576.5556999999999</v>
      </c>
      <c r="D1419" s="20">
        <v>2245.3067000000001</v>
      </c>
      <c r="E1419" s="20">
        <v>2300.6799999999998</v>
      </c>
    </row>
    <row r="1420" spans="1:5" ht="14.25" customHeight="1">
      <c r="A1420" s="19">
        <v>43403</v>
      </c>
      <c r="B1420" s="20">
        <v>3879.3015</v>
      </c>
      <c r="C1420" s="20">
        <v>4619.1085000000003</v>
      </c>
      <c r="D1420" s="20">
        <v>2281.2642000000001</v>
      </c>
      <c r="E1420" s="20">
        <v>2318.6999999999998</v>
      </c>
    </row>
    <row r="1421" spans="1:5" ht="14.25" customHeight="1">
      <c r="A1421" s="19">
        <v>43404</v>
      </c>
      <c r="B1421" s="20">
        <v>3933.6909000000001</v>
      </c>
      <c r="C1421" s="20">
        <v>4687.3047999999999</v>
      </c>
      <c r="D1421" s="20">
        <v>2310.1190000000001</v>
      </c>
      <c r="E1421" s="20">
        <v>2353.9299999999998</v>
      </c>
    </row>
    <row r="1422" spans="1:5" ht="14.25" customHeight="1">
      <c r="A1422" s="19">
        <v>43405</v>
      </c>
      <c r="B1422" s="20">
        <v>3962.6408000000001</v>
      </c>
      <c r="C1422" s="20">
        <v>4717.2601999999997</v>
      </c>
      <c r="D1422" s="20">
        <v>2325.3208</v>
      </c>
      <c r="E1422" s="20">
        <v>2362.2199999999998</v>
      </c>
    </row>
    <row r="1423" spans="1:5" ht="14.25" customHeight="1">
      <c r="A1423" s="19">
        <v>43406</v>
      </c>
      <c r="B1423" s="20">
        <v>4103.8471</v>
      </c>
      <c r="C1423" s="20">
        <v>4861.5245999999997</v>
      </c>
      <c r="D1423" s="20">
        <v>2453.877</v>
      </c>
      <c r="E1423" s="20">
        <v>2433.9499999999998</v>
      </c>
    </row>
    <row r="1424" spans="1:5" ht="14.25" customHeight="1">
      <c r="A1424" s="19">
        <v>43409</v>
      </c>
      <c r="B1424" s="20">
        <v>4069.6588000000002</v>
      </c>
      <c r="C1424" s="20">
        <v>4897.7650999999996</v>
      </c>
      <c r="D1424" s="20">
        <v>2445.0920999999998</v>
      </c>
      <c r="E1424" s="20">
        <v>2424.75</v>
      </c>
    </row>
    <row r="1425" spans="1:5" ht="14.25" customHeight="1">
      <c r="A1425" s="19">
        <v>43410</v>
      </c>
      <c r="B1425" s="20">
        <v>4045.1064999999999</v>
      </c>
      <c r="C1425" s="20">
        <v>4902.9924000000001</v>
      </c>
      <c r="D1425" s="20">
        <v>2453.2076000000002</v>
      </c>
      <c r="E1425" s="20">
        <v>2421.79</v>
      </c>
    </row>
    <row r="1426" spans="1:5" ht="14.25" customHeight="1">
      <c r="A1426" s="19">
        <v>43411</v>
      </c>
      <c r="B1426" s="20">
        <v>4018.614</v>
      </c>
      <c r="C1426" s="20">
        <v>4892.05</v>
      </c>
      <c r="D1426" s="20">
        <v>2457.9956999999999</v>
      </c>
      <c r="E1426" s="20">
        <v>2415.8000000000002</v>
      </c>
    </row>
    <row r="1427" spans="1:5" ht="14.25" customHeight="1">
      <c r="A1427" s="19">
        <v>43412</v>
      </c>
      <c r="B1427" s="20">
        <v>4007.2183</v>
      </c>
      <c r="C1427" s="20">
        <v>4870.2597999999998</v>
      </c>
      <c r="D1427" s="20">
        <v>2424.9632000000001</v>
      </c>
      <c r="E1427" s="20">
        <v>2404.79</v>
      </c>
    </row>
    <row r="1428" spans="1:5" ht="14.25" customHeight="1">
      <c r="A1428" s="19">
        <v>43413</v>
      </c>
      <c r="B1428" s="20">
        <v>3950.6799000000001</v>
      </c>
      <c r="C1428" s="20">
        <v>4858.3671000000004</v>
      </c>
      <c r="D1428" s="20">
        <v>2412.0617000000002</v>
      </c>
      <c r="E1428" s="20">
        <v>2381.83</v>
      </c>
    </row>
    <row r="1429" spans="1:5" ht="14.25" customHeight="1">
      <c r="A1429" s="19">
        <v>43416</v>
      </c>
      <c r="B1429" s="20">
        <v>3997.6979000000001</v>
      </c>
      <c r="C1429" s="20">
        <v>5003.3690999999999</v>
      </c>
      <c r="D1429" s="20">
        <v>2493.3951999999999</v>
      </c>
      <c r="E1429" s="20">
        <v>2420.52</v>
      </c>
    </row>
    <row r="1430" spans="1:5" ht="14.25" customHeight="1">
      <c r="A1430" s="19">
        <v>43417</v>
      </c>
      <c r="B1430" s="20">
        <v>4037.9119999999998</v>
      </c>
      <c r="C1430" s="20">
        <v>5102.5367999999999</v>
      </c>
      <c r="D1430" s="20">
        <v>2527.0358999999999</v>
      </c>
      <c r="E1430" s="20">
        <v>2451.09</v>
      </c>
    </row>
    <row r="1431" spans="1:5" ht="14.25" customHeight="1">
      <c r="A1431" s="19">
        <v>43418</v>
      </c>
      <c r="B1431" s="20">
        <v>3997.451</v>
      </c>
      <c r="C1431" s="20">
        <v>5103.3652000000002</v>
      </c>
      <c r="D1431" s="20">
        <v>2501.1977999999999</v>
      </c>
      <c r="E1431" s="20">
        <v>2442.4499999999998</v>
      </c>
    </row>
    <row r="1432" spans="1:5" ht="14.25" customHeight="1">
      <c r="A1432" s="19">
        <v>43419</v>
      </c>
      <c r="B1432" s="20">
        <v>4044.5412999999999</v>
      </c>
      <c r="C1432" s="20">
        <v>5188.4313000000002</v>
      </c>
      <c r="D1432" s="20">
        <v>2544.3485999999998</v>
      </c>
      <c r="E1432" s="20">
        <v>2467.7199999999998</v>
      </c>
    </row>
    <row r="1433" spans="1:5" ht="14.25" customHeight="1">
      <c r="A1433" s="19">
        <v>43420</v>
      </c>
      <c r="B1433" s="20">
        <v>4063.6291000000001</v>
      </c>
      <c r="C1433" s="20">
        <v>5244.7745000000004</v>
      </c>
      <c r="D1433" s="20">
        <v>2536.7053999999998</v>
      </c>
      <c r="E1433" s="20">
        <v>2487.13</v>
      </c>
    </row>
    <row r="1434" spans="1:5" ht="14.25" customHeight="1">
      <c r="A1434" s="19">
        <v>43423</v>
      </c>
      <c r="B1434" s="20">
        <v>4109.6950999999999</v>
      </c>
      <c r="C1434" s="20">
        <v>5264.4858000000004</v>
      </c>
      <c r="D1434" s="20">
        <v>2527.7221</v>
      </c>
      <c r="E1434" s="20">
        <v>2511.73</v>
      </c>
    </row>
    <row r="1435" spans="1:5" ht="14.25" customHeight="1">
      <c r="A1435" s="19">
        <v>43424</v>
      </c>
      <c r="B1435" s="20">
        <v>4014.6487000000002</v>
      </c>
      <c r="C1435" s="20">
        <v>5125.3666999999996</v>
      </c>
      <c r="D1435" s="20">
        <v>2462.3553000000002</v>
      </c>
      <c r="E1435" s="20">
        <v>2448.8000000000002</v>
      </c>
    </row>
    <row r="1436" spans="1:5" ht="14.25" customHeight="1">
      <c r="A1436" s="19">
        <v>43425</v>
      </c>
      <c r="B1436" s="20">
        <v>4024.7330000000002</v>
      </c>
      <c r="C1436" s="20">
        <v>5162.8113000000003</v>
      </c>
      <c r="D1436" s="20">
        <v>2489.5524</v>
      </c>
      <c r="E1436" s="20">
        <v>2461.2399999999998</v>
      </c>
    </row>
    <row r="1437" spans="1:5" ht="14.25" customHeight="1">
      <c r="A1437" s="19">
        <v>43426</v>
      </c>
      <c r="B1437" s="20">
        <v>4009.6837</v>
      </c>
      <c r="C1437" s="20">
        <v>5166.1075000000001</v>
      </c>
      <c r="D1437" s="20">
        <v>2472.2988999999998</v>
      </c>
      <c r="E1437" s="20">
        <v>2464.25</v>
      </c>
    </row>
    <row r="1438" spans="1:5" ht="14.25" customHeight="1">
      <c r="A1438" s="19">
        <v>43427</v>
      </c>
      <c r="B1438" s="20">
        <v>3921.1777999999999</v>
      </c>
      <c r="C1438" s="20">
        <v>4944.5421999999999</v>
      </c>
      <c r="D1438" s="20">
        <v>2398.8323999999998</v>
      </c>
      <c r="E1438" s="20">
        <v>2396.73</v>
      </c>
    </row>
    <row r="1439" spans="1:5" ht="14.25" customHeight="1">
      <c r="A1439" s="19">
        <v>43430</v>
      </c>
      <c r="B1439" s="20">
        <v>3918.3939</v>
      </c>
      <c r="C1439" s="20">
        <v>4935.6102000000001</v>
      </c>
      <c r="D1439" s="20">
        <v>2380.4187999999999</v>
      </c>
      <c r="E1439" s="20">
        <v>2395.2199999999998</v>
      </c>
    </row>
    <row r="1440" spans="1:5" ht="14.25" customHeight="1">
      <c r="A1440" s="19">
        <v>43431</v>
      </c>
      <c r="B1440" s="20">
        <v>3913.4016999999999</v>
      </c>
      <c r="C1440" s="20">
        <v>4975.9925999999996</v>
      </c>
      <c r="D1440" s="20">
        <v>2407.4828000000002</v>
      </c>
      <c r="E1440" s="20">
        <v>2391.1799999999998</v>
      </c>
    </row>
    <row r="1441" spans="1:5" ht="14.25" customHeight="1">
      <c r="A1441" s="19">
        <v>43432</v>
      </c>
      <c r="B1441" s="20">
        <v>3965.4074999999998</v>
      </c>
      <c r="C1441" s="20">
        <v>5036.6336000000001</v>
      </c>
      <c r="D1441" s="20">
        <v>2441.8544000000002</v>
      </c>
      <c r="E1441" s="20">
        <v>2418.09</v>
      </c>
    </row>
    <row r="1442" spans="1:5" ht="14.25" customHeight="1">
      <c r="A1442" s="19">
        <v>43433</v>
      </c>
      <c r="B1442" s="20">
        <v>3913.9167000000002</v>
      </c>
      <c r="C1442" s="20">
        <v>4918.1597000000002</v>
      </c>
      <c r="D1442" s="20">
        <v>2388.1370000000002</v>
      </c>
      <c r="E1442" s="20">
        <v>2379.63</v>
      </c>
    </row>
    <row r="1443" spans="1:5" ht="14.25" customHeight="1">
      <c r="A1443" s="19">
        <v>43434</v>
      </c>
      <c r="B1443" s="20">
        <v>3957.6205</v>
      </c>
      <c r="C1443" s="20">
        <v>4951.0039999999999</v>
      </c>
      <c r="D1443" s="20">
        <v>2418.6786999999999</v>
      </c>
      <c r="E1443" s="20">
        <v>2394.69</v>
      </c>
    </row>
    <row r="1444" spans="1:5" ht="14.25" customHeight="1">
      <c r="A1444" s="19">
        <v>43437</v>
      </c>
      <c r="B1444" s="20">
        <v>4067.7163999999998</v>
      </c>
      <c r="C1444" s="20">
        <v>5115.1535999999996</v>
      </c>
      <c r="D1444" s="20">
        <v>2500.7240999999999</v>
      </c>
      <c r="E1444" s="20">
        <v>2462.63</v>
      </c>
    </row>
    <row r="1445" spans="1:5" ht="14.25" customHeight="1">
      <c r="A1445" s="19">
        <v>43438</v>
      </c>
      <c r="B1445" s="20">
        <v>4076.1480999999999</v>
      </c>
      <c r="C1445" s="20">
        <v>5161.8882999999996</v>
      </c>
      <c r="D1445" s="20">
        <v>2522.7447999999999</v>
      </c>
      <c r="E1445" s="20">
        <v>2471.7600000000002</v>
      </c>
    </row>
    <row r="1446" spans="1:5" ht="14.25" customHeight="1">
      <c r="A1446" s="19">
        <v>43439</v>
      </c>
      <c r="B1446" s="20">
        <v>4056.5569999999998</v>
      </c>
      <c r="C1446" s="20">
        <v>5130.8094000000001</v>
      </c>
      <c r="D1446" s="20">
        <v>2521.8872999999999</v>
      </c>
      <c r="E1446" s="20">
        <v>2455.96</v>
      </c>
    </row>
    <row r="1447" spans="1:5" ht="14.25" customHeight="1">
      <c r="A1447" s="19">
        <v>43440</v>
      </c>
      <c r="B1447" s="20">
        <v>3968.8258999999998</v>
      </c>
      <c r="C1447" s="20">
        <v>5039.1228000000001</v>
      </c>
      <c r="D1447" s="20">
        <v>2447.2564000000002</v>
      </c>
      <c r="E1447" s="20">
        <v>2419.27</v>
      </c>
    </row>
    <row r="1448" spans="1:5" ht="14.25" customHeight="1">
      <c r="A1448" s="19">
        <v>43441</v>
      </c>
      <c r="B1448" s="20">
        <v>3969.0558999999998</v>
      </c>
      <c r="C1448" s="20">
        <v>5040.2620999999999</v>
      </c>
      <c r="D1448" s="20">
        <v>2419.1493999999998</v>
      </c>
      <c r="E1448" s="20">
        <v>2421.85</v>
      </c>
    </row>
    <row r="1449" spans="1:5" ht="14.25" customHeight="1">
      <c r="A1449" s="19">
        <v>43444</v>
      </c>
      <c r="B1449" s="20">
        <v>3923.1453999999999</v>
      </c>
      <c r="C1449" s="20">
        <v>4981.3724000000002</v>
      </c>
      <c r="D1449" s="20">
        <v>2386.9594000000002</v>
      </c>
      <c r="E1449" s="20">
        <v>2393.64</v>
      </c>
    </row>
    <row r="1450" spans="1:5" ht="14.25" customHeight="1">
      <c r="A1450" s="19">
        <v>43445</v>
      </c>
      <c r="B1450" s="20">
        <v>3941.9238999999998</v>
      </c>
      <c r="C1450" s="20">
        <v>5028.0843000000004</v>
      </c>
      <c r="D1450" s="20">
        <v>2411.1397000000002</v>
      </c>
      <c r="E1450" s="20">
        <v>2411.3000000000002</v>
      </c>
    </row>
    <row r="1451" spans="1:5" ht="14.25" customHeight="1">
      <c r="A1451" s="19">
        <v>43446</v>
      </c>
      <c r="B1451" s="20">
        <v>3955.3888000000002</v>
      </c>
      <c r="C1451" s="20">
        <v>5026.3294999999998</v>
      </c>
      <c r="D1451" s="20">
        <v>2406.1080000000002</v>
      </c>
      <c r="E1451" s="20">
        <v>2420.86</v>
      </c>
    </row>
    <row r="1452" spans="1:5" ht="14.25" customHeight="1">
      <c r="A1452" s="19">
        <v>43447</v>
      </c>
      <c r="B1452" s="20">
        <v>4016.6208999999999</v>
      </c>
      <c r="C1452" s="20">
        <v>5074.1500999999998</v>
      </c>
      <c r="D1452" s="20">
        <v>2434.7647000000002</v>
      </c>
      <c r="E1452" s="20">
        <v>2461.4299999999998</v>
      </c>
    </row>
    <row r="1453" spans="1:5" ht="14.25" customHeight="1">
      <c r="A1453" s="19">
        <v>43448</v>
      </c>
      <c r="B1453" s="20">
        <v>3949.5277000000001</v>
      </c>
      <c r="C1453" s="20">
        <v>4944.3824000000004</v>
      </c>
      <c r="D1453" s="20">
        <v>2363.9636</v>
      </c>
      <c r="E1453" s="20">
        <v>2423.13</v>
      </c>
    </row>
    <row r="1454" spans="1:5" ht="14.25" customHeight="1">
      <c r="A1454" s="19">
        <v>43451</v>
      </c>
      <c r="B1454" s="20">
        <v>3943.6464000000001</v>
      </c>
      <c r="C1454" s="20">
        <v>4928.7671</v>
      </c>
      <c r="D1454" s="20">
        <v>2327.6736999999998</v>
      </c>
      <c r="E1454" s="20">
        <v>2419.9299999999998</v>
      </c>
    </row>
    <row r="1455" spans="1:5" ht="14.25" customHeight="1">
      <c r="A1455" s="19">
        <v>43452</v>
      </c>
      <c r="B1455" s="20">
        <v>3902.7651999999998</v>
      </c>
      <c r="C1455" s="20">
        <v>4896.1536999999998</v>
      </c>
      <c r="D1455" s="20">
        <v>2315.6568000000002</v>
      </c>
      <c r="E1455" s="20">
        <v>2397.38</v>
      </c>
    </row>
    <row r="1456" spans="1:5" ht="14.25" customHeight="1">
      <c r="A1456" s="19">
        <v>43453</v>
      </c>
      <c r="B1456" s="20">
        <v>3856.2314999999999</v>
      </c>
      <c r="C1456" s="20">
        <v>4828.8206</v>
      </c>
      <c r="D1456" s="20">
        <v>2261.4074000000001</v>
      </c>
      <c r="E1456" s="20">
        <v>2368.1999999999998</v>
      </c>
    </row>
    <row r="1457" spans="1:5" ht="14.25" customHeight="1">
      <c r="A1457" s="19">
        <v>43454</v>
      </c>
      <c r="B1457" s="20">
        <v>3826.6547</v>
      </c>
      <c r="C1457" s="20">
        <v>4847.1424999999999</v>
      </c>
      <c r="D1457" s="20">
        <v>2270.404</v>
      </c>
      <c r="E1457" s="20">
        <v>2363.65</v>
      </c>
    </row>
    <row r="1458" spans="1:5" ht="14.25" customHeight="1">
      <c r="A1458" s="19">
        <v>43455</v>
      </c>
      <c r="B1458" s="20">
        <v>3779.2219</v>
      </c>
      <c r="C1458" s="20">
        <v>4812.1863999999996</v>
      </c>
      <c r="D1458" s="20">
        <v>2258.5073000000002</v>
      </c>
      <c r="E1458" s="20">
        <v>2339.17</v>
      </c>
    </row>
    <row r="1459" spans="1:5" ht="14.25" customHeight="1">
      <c r="A1459" s="19">
        <v>43458</v>
      </c>
      <c r="B1459" s="20">
        <v>3790.2037</v>
      </c>
      <c r="C1459" s="20">
        <v>4855.3657000000003</v>
      </c>
      <c r="D1459" s="20">
        <v>2292.9589000000001</v>
      </c>
      <c r="E1459" s="20">
        <v>2352.9299999999998</v>
      </c>
    </row>
    <row r="1460" spans="1:5" ht="14.25" customHeight="1">
      <c r="A1460" s="19">
        <v>43459</v>
      </c>
      <c r="B1460" s="20">
        <v>3764.1098999999999</v>
      </c>
      <c r="C1460" s="20">
        <v>4808.8180000000002</v>
      </c>
      <c r="D1460" s="20">
        <v>2290.4141</v>
      </c>
      <c r="E1460" s="20">
        <v>2335.69</v>
      </c>
    </row>
    <row r="1461" spans="1:5" ht="14.25" customHeight="1">
      <c r="A1461" s="19">
        <v>43460</v>
      </c>
      <c r="B1461" s="20">
        <v>3745.0868</v>
      </c>
      <c r="C1461" s="20">
        <v>4787.5690000000004</v>
      </c>
      <c r="D1461" s="20">
        <v>2273.2453999999998</v>
      </c>
      <c r="E1461" s="20">
        <v>2331.65</v>
      </c>
    </row>
    <row r="1462" spans="1:5" ht="14.25" customHeight="1">
      <c r="A1462" s="19">
        <v>43461</v>
      </c>
      <c r="B1462" s="20">
        <v>3730.7067000000002</v>
      </c>
      <c r="C1462" s="20">
        <v>4713.1702999999998</v>
      </c>
      <c r="D1462" s="20">
        <v>2255.2485000000001</v>
      </c>
      <c r="E1462" s="20">
        <v>2315.42</v>
      </c>
    </row>
    <row r="1463" spans="1:5" ht="14.25" customHeight="1">
      <c r="A1463" s="19">
        <v>43462</v>
      </c>
      <c r="B1463" s="20">
        <v>3755.9137000000001</v>
      </c>
      <c r="C1463" s="20">
        <v>4718.8910999999998</v>
      </c>
      <c r="D1463" s="20">
        <v>2275.4151000000002</v>
      </c>
      <c r="E1463" s="20">
        <v>2321.91</v>
      </c>
    </row>
    <row r="1464" spans="1:5" ht="14.25" customHeight="1">
      <c r="A1464" s="19">
        <v>43467</v>
      </c>
      <c r="B1464" s="20">
        <v>3704.6170000000002</v>
      </c>
      <c r="C1464" s="20">
        <v>4695.9907999999996</v>
      </c>
      <c r="D1464" s="20">
        <v>2206.3627000000001</v>
      </c>
      <c r="E1464" s="20">
        <v>2284.41</v>
      </c>
    </row>
    <row r="1465" spans="1:5" ht="14.25" customHeight="1">
      <c r="A1465" s="19">
        <v>43468</v>
      </c>
      <c r="B1465" s="20">
        <v>3698.7620000000002</v>
      </c>
      <c r="C1465" s="20">
        <v>4662.2587999999996</v>
      </c>
      <c r="D1465" s="20">
        <v>2178.3863999999999</v>
      </c>
      <c r="E1465" s="20">
        <v>2267.12</v>
      </c>
    </row>
    <row r="1466" spans="1:5" ht="14.25" customHeight="1">
      <c r="A1466" s="19">
        <v>43469</v>
      </c>
      <c r="B1466" s="20">
        <v>3787.3773999999999</v>
      </c>
      <c r="C1466" s="20">
        <v>4791.1863000000003</v>
      </c>
      <c r="D1466" s="20">
        <v>2237.5218</v>
      </c>
      <c r="E1466" s="20">
        <v>2309.4299999999998</v>
      </c>
    </row>
    <row r="1467" spans="1:5" ht="14.25" customHeight="1">
      <c r="A1467" s="19">
        <v>43472</v>
      </c>
      <c r="B1467" s="20">
        <v>3810.3681000000001</v>
      </c>
      <c r="C1467" s="20">
        <v>4893.7175999999999</v>
      </c>
      <c r="D1467" s="20">
        <v>2269.0088000000001</v>
      </c>
      <c r="E1467" s="20">
        <v>2333.0100000000002</v>
      </c>
    </row>
    <row r="1468" spans="1:5" ht="14.25" customHeight="1">
      <c r="A1468" s="19">
        <v>43473</v>
      </c>
      <c r="B1468" s="20">
        <v>3802.1350000000002</v>
      </c>
      <c r="C1468" s="20">
        <v>4884.0074999999997</v>
      </c>
      <c r="D1468" s="20">
        <v>2266.4187999999999</v>
      </c>
      <c r="E1468" s="20">
        <v>2324.94</v>
      </c>
    </row>
    <row r="1469" spans="1:5" ht="14.25" customHeight="1">
      <c r="A1469" s="19">
        <v>43474</v>
      </c>
      <c r="B1469" s="20">
        <v>3840.5248999999999</v>
      </c>
      <c r="C1469" s="20">
        <v>4894.4453999999996</v>
      </c>
      <c r="D1469" s="20">
        <v>2266.8598999999999</v>
      </c>
      <c r="E1469" s="20">
        <v>2345.48</v>
      </c>
    </row>
    <row r="1470" spans="1:5" ht="14.25" customHeight="1">
      <c r="A1470" s="19">
        <v>43475</v>
      </c>
      <c r="B1470" s="20">
        <v>3833.3022000000001</v>
      </c>
      <c r="C1470" s="20">
        <v>4881.3901999999998</v>
      </c>
      <c r="D1470" s="20">
        <v>2247.6538999999998</v>
      </c>
      <c r="E1470" s="20">
        <v>2341.9899999999998</v>
      </c>
    </row>
    <row r="1471" spans="1:5" ht="14.25" customHeight="1">
      <c r="A1471" s="19">
        <v>43476</v>
      </c>
      <c r="B1471" s="20">
        <v>3860.8625999999999</v>
      </c>
      <c r="C1471" s="20">
        <v>4923.0704999999998</v>
      </c>
      <c r="D1471" s="20">
        <v>2243.6309000000001</v>
      </c>
      <c r="E1471" s="20">
        <v>2350.4</v>
      </c>
    </row>
    <row r="1472" spans="1:5" ht="14.25" customHeight="1">
      <c r="A1472" s="19">
        <v>43479</v>
      </c>
      <c r="B1472" s="20">
        <v>3827.1869000000002</v>
      </c>
      <c r="C1472" s="20">
        <v>4893.8611000000001</v>
      </c>
      <c r="D1472" s="20">
        <v>2212.6174000000001</v>
      </c>
      <c r="E1472" s="20">
        <v>2332.5500000000002</v>
      </c>
    </row>
    <row r="1473" spans="1:5" ht="14.25" customHeight="1">
      <c r="A1473" s="19">
        <v>43480</v>
      </c>
      <c r="B1473" s="20">
        <v>3902.2962000000002</v>
      </c>
      <c r="C1473" s="20">
        <v>4947.0973000000004</v>
      </c>
      <c r="D1473" s="20">
        <v>2260.1174000000001</v>
      </c>
      <c r="E1473" s="20">
        <v>2365.77</v>
      </c>
    </row>
    <row r="1474" spans="1:5" ht="14.25" customHeight="1">
      <c r="A1474" s="19">
        <v>43481</v>
      </c>
      <c r="B1474" s="20">
        <v>3903.1212</v>
      </c>
      <c r="C1474" s="20">
        <v>4939.6732000000002</v>
      </c>
      <c r="D1474" s="20">
        <v>2270.5686000000001</v>
      </c>
      <c r="E1474" s="20">
        <v>2370.11</v>
      </c>
    </row>
    <row r="1475" spans="1:5" ht="14.25" customHeight="1">
      <c r="A1475" s="19">
        <v>43482</v>
      </c>
      <c r="B1475" s="20">
        <v>3881.62</v>
      </c>
      <c r="C1475" s="20">
        <v>4895.2460000000001</v>
      </c>
      <c r="D1475" s="20">
        <v>2247.6610000000001</v>
      </c>
      <c r="E1475" s="20">
        <v>2354.13</v>
      </c>
    </row>
    <row r="1476" spans="1:5" ht="14.25" customHeight="1">
      <c r="A1476" s="19">
        <v>43483</v>
      </c>
      <c r="B1476" s="20">
        <v>3952.4268000000002</v>
      </c>
      <c r="C1476" s="20">
        <v>4928.1858000000002</v>
      </c>
      <c r="D1476" s="20">
        <v>2282.4194000000002</v>
      </c>
      <c r="E1476" s="20">
        <v>2384.96</v>
      </c>
    </row>
    <row r="1477" spans="1:5" ht="14.25" customHeight="1">
      <c r="A1477" s="19">
        <v>43486</v>
      </c>
      <c r="B1477" s="20">
        <v>3974.2118999999998</v>
      </c>
      <c r="C1477" s="20">
        <v>4958.7552999999998</v>
      </c>
      <c r="D1477" s="20">
        <v>2297.4468000000002</v>
      </c>
      <c r="E1477" s="20">
        <v>2400.0700000000002</v>
      </c>
    </row>
    <row r="1478" spans="1:5" ht="14.25" customHeight="1">
      <c r="A1478" s="19">
        <v>43487</v>
      </c>
      <c r="B1478" s="20">
        <v>3921.4169000000002</v>
      </c>
      <c r="C1478" s="20">
        <v>4903.4618</v>
      </c>
      <c r="D1478" s="20">
        <v>2258.6873999999998</v>
      </c>
      <c r="E1478" s="20">
        <v>2374.17</v>
      </c>
    </row>
    <row r="1479" spans="1:5" ht="14.25" customHeight="1">
      <c r="A1479" s="19">
        <v>43488</v>
      </c>
      <c r="B1479" s="20">
        <v>3918.5925999999999</v>
      </c>
      <c r="C1479" s="20">
        <v>4910.3531000000003</v>
      </c>
      <c r="D1479" s="20">
        <v>2261.0781000000002</v>
      </c>
      <c r="E1479" s="20">
        <v>2377.92</v>
      </c>
    </row>
    <row r="1480" spans="1:5" ht="14.25" customHeight="1">
      <c r="A1480" s="19">
        <v>43489</v>
      </c>
      <c r="B1480" s="20">
        <v>3940.7096999999999</v>
      </c>
      <c r="C1480" s="20">
        <v>4938.1289999999999</v>
      </c>
      <c r="D1480" s="20">
        <v>2278.8984999999998</v>
      </c>
      <c r="E1480" s="20">
        <v>2385.48</v>
      </c>
    </row>
    <row r="1481" spans="1:5" ht="14.25" customHeight="1">
      <c r="A1481" s="19">
        <v>43490</v>
      </c>
      <c r="B1481" s="20">
        <v>3972.7564000000002</v>
      </c>
      <c r="C1481" s="20">
        <v>4908.5131000000001</v>
      </c>
      <c r="D1481" s="20">
        <v>2289.3834999999999</v>
      </c>
      <c r="E1481" s="20">
        <v>2399.83</v>
      </c>
    </row>
    <row r="1482" spans="1:5" ht="14.25" customHeight="1">
      <c r="A1482" s="19">
        <v>43493</v>
      </c>
      <c r="B1482" s="20">
        <v>3971.8932</v>
      </c>
      <c r="C1482" s="20">
        <v>4868.5183999999999</v>
      </c>
      <c r="D1482" s="20">
        <v>2287.1257000000001</v>
      </c>
      <c r="E1482" s="20">
        <v>2390.71</v>
      </c>
    </row>
    <row r="1483" spans="1:5" ht="14.25" customHeight="1">
      <c r="A1483" s="19">
        <v>43494</v>
      </c>
      <c r="B1483" s="20">
        <v>3984.6082999999999</v>
      </c>
      <c r="C1483" s="20">
        <v>4782.9295000000002</v>
      </c>
      <c r="D1483" s="20">
        <v>2275.6008000000002</v>
      </c>
      <c r="E1483" s="20">
        <v>2391.9899999999998</v>
      </c>
    </row>
    <row r="1484" spans="1:5" ht="14.25" customHeight="1">
      <c r="A1484" s="19">
        <v>43495</v>
      </c>
      <c r="B1484" s="20">
        <v>3952.8123000000001</v>
      </c>
      <c r="C1484" s="20">
        <v>4711.6489000000001</v>
      </c>
      <c r="D1484" s="20">
        <v>2251.7157000000002</v>
      </c>
      <c r="E1484" s="20">
        <v>2369.0100000000002</v>
      </c>
    </row>
    <row r="1485" spans="1:5" ht="14.25" customHeight="1">
      <c r="A1485" s="19">
        <v>43496</v>
      </c>
      <c r="B1485" s="20">
        <v>3994.1686</v>
      </c>
      <c r="C1485" s="20">
        <v>4639.8530000000001</v>
      </c>
      <c r="D1485" s="20">
        <v>2252.8110999999999</v>
      </c>
      <c r="E1485" s="20">
        <v>2372.8200000000002</v>
      </c>
    </row>
    <row r="1486" spans="1:5" ht="14.25" customHeight="1">
      <c r="A1486" s="19">
        <v>43497</v>
      </c>
      <c r="B1486" s="20">
        <v>4051.2609000000002</v>
      </c>
      <c r="C1486" s="20">
        <v>4775.4026000000003</v>
      </c>
      <c r="D1486" s="20">
        <v>2336.9261999999999</v>
      </c>
      <c r="E1486" s="20">
        <v>2419.17</v>
      </c>
    </row>
    <row r="1487" spans="1:5" ht="14.25" customHeight="1">
      <c r="A1487" s="19">
        <v>43507</v>
      </c>
      <c r="B1487" s="20">
        <v>4124.96</v>
      </c>
      <c r="C1487" s="20">
        <v>4912.6513999999997</v>
      </c>
      <c r="D1487" s="20">
        <v>2413.0632999999998</v>
      </c>
      <c r="E1487" s="20">
        <v>2465.2600000000002</v>
      </c>
    </row>
    <row r="1488" spans="1:5" ht="14.25" customHeight="1">
      <c r="A1488" s="19">
        <v>43508</v>
      </c>
      <c r="B1488" s="20">
        <v>4154.7298000000001</v>
      </c>
      <c r="C1488" s="20">
        <v>4980.7856000000002</v>
      </c>
      <c r="D1488" s="20">
        <v>2442.3440999999998</v>
      </c>
      <c r="E1488" s="20">
        <v>2487.11</v>
      </c>
    </row>
    <row r="1489" spans="1:5" ht="14.25" customHeight="1">
      <c r="A1489" s="19">
        <v>43509</v>
      </c>
      <c r="B1489" s="20">
        <v>4237.9310999999998</v>
      </c>
      <c r="C1489" s="20">
        <v>5070.3008</v>
      </c>
      <c r="D1489" s="20">
        <v>2481.5057000000002</v>
      </c>
      <c r="E1489" s="20">
        <v>2526.4499999999998</v>
      </c>
    </row>
    <row r="1490" spans="1:5" ht="14.25" customHeight="1">
      <c r="A1490" s="19">
        <v>43510</v>
      </c>
      <c r="B1490" s="20">
        <v>4244.3095000000003</v>
      </c>
      <c r="C1490" s="20">
        <v>5091.8380999999999</v>
      </c>
      <c r="D1490" s="20">
        <v>2487.1976</v>
      </c>
      <c r="E1490" s="20">
        <v>2533.7399999999998</v>
      </c>
    </row>
    <row r="1491" spans="1:5" ht="14.25" customHeight="1">
      <c r="A1491" s="19">
        <v>43511</v>
      </c>
      <c r="B1491" s="20">
        <v>4165.1710000000003</v>
      </c>
      <c r="C1491" s="20">
        <v>5084.8824999999997</v>
      </c>
      <c r="D1491" s="20">
        <v>2463.2336</v>
      </c>
      <c r="E1491" s="20">
        <v>2496.86</v>
      </c>
    </row>
    <row r="1492" spans="1:5" ht="14.25" customHeight="1">
      <c r="A1492" s="19">
        <v>43514</v>
      </c>
      <c r="B1492" s="20">
        <v>4298.7078000000001</v>
      </c>
      <c r="C1492" s="20">
        <v>5265.2911999999997</v>
      </c>
      <c r="D1492" s="20">
        <v>2565.2319000000002</v>
      </c>
      <c r="E1492" s="20">
        <v>2571.6</v>
      </c>
    </row>
    <row r="1493" spans="1:5" ht="14.25" customHeight="1">
      <c r="A1493" s="19">
        <v>43515</v>
      </c>
      <c r="B1493" s="20">
        <v>4291.0517</v>
      </c>
      <c r="C1493" s="20">
        <v>5287.5280000000002</v>
      </c>
      <c r="D1493" s="20">
        <v>2540.2945</v>
      </c>
      <c r="E1493" s="20">
        <v>2565.38</v>
      </c>
    </row>
    <row r="1494" spans="1:5" ht="14.25" customHeight="1">
      <c r="A1494" s="19">
        <v>43516</v>
      </c>
      <c r="B1494" s="20">
        <v>4306.4207999999999</v>
      </c>
      <c r="C1494" s="20">
        <v>5291.0308000000005</v>
      </c>
      <c r="D1494" s="20">
        <v>2524.3018999999999</v>
      </c>
      <c r="E1494" s="20">
        <v>2572.4699999999998</v>
      </c>
    </row>
    <row r="1495" spans="1:5" ht="14.25" customHeight="1">
      <c r="A1495" s="19">
        <v>43517</v>
      </c>
      <c r="B1495" s="20">
        <v>4294.9164000000001</v>
      </c>
      <c r="C1495" s="20">
        <v>5270.3851000000004</v>
      </c>
      <c r="D1495" s="20">
        <v>2534.5508</v>
      </c>
      <c r="E1495" s="20">
        <v>2559.9299999999998</v>
      </c>
    </row>
    <row r="1496" spans="1:5" ht="14.25" customHeight="1">
      <c r="A1496" s="19">
        <v>43518</v>
      </c>
      <c r="B1496" s="20">
        <v>4391.4916999999996</v>
      </c>
      <c r="C1496" s="20">
        <v>5389.5321999999996</v>
      </c>
      <c r="D1496" s="20">
        <v>2613.6594</v>
      </c>
      <c r="E1496" s="20">
        <v>2589.89</v>
      </c>
    </row>
    <row r="1497" spans="1:5" ht="14.25" customHeight="1">
      <c r="A1497" s="19">
        <v>43521</v>
      </c>
      <c r="B1497" s="20">
        <v>4653.9071999999996</v>
      </c>
      <c r="C1497" s="20">
        <v>5671.5384999999997</v>
      </c>
      <c r="D1497" s="20">
        <v>2764.3060999999998</v>
      </c>
      <c r="E1497" s="20">
        <v>2716.66</v>
      </c>
    </row>
    <row r="1498" spans="1:5" ht="14.25" customHeight="1">
      <c r="A1498" s="19">
        <v>43522</v>
      </c>
      <c r="B1498" s="20">
        <v>4598.0156999999999</v>
      </c>
      <c r="C1498" s="20">
        <v>5671.0168000000003</v>
      </c>
      <c r="D1498" s="20">
        <v>2790.8458000000001</v>
      </c>
      <c r="E1498" s="20">
        <v>2702.11</v>
      </c>
    </row>
    <row r="1499" spans="1:5" ht="14.25" customHeight="1">
      <c r="A1499" s="19">
        <v>43523</v>
      </c>
      <c r="B1499" s="20">
        <v>4590.1522999999997</v>
      </c>
      <c r="C1499" s="20">
        <v>5656.6544999999996</v>
      </c>
      <c r="D1499" s="20">
        <v>2737.2051000000001</v>
      </c>
      <c r="E1499" s="20">
        <v>2693.89</v>
      </c>
    </row>
    <row r="1500" spans="1:5" ht="14.25" customHeight="1">
      <c r="A1500" s="19">
        <v>43524</v>
      </c>
      <c r="B1500" s="20">
        <v>4578.8942999999999</v>
      </c>
      <c r="C1500" s="20">
        <v>5678.0280000000002</v>
      </c>
      <c r="D1500" s="20">
        <v>2790.5828000000001</v>
      </c>
      <c r="E1500" s="20">
        <v>2705.37</v>
      </c>
    </row>
    <row r="1501" spans="1:5" ht="14.25" customHeight="1">
      <c r="A1501" s="19">
        <v>43525</v>
      </c>
      <c r="B1501" s="20">
        <v>4679.1530000000002</v>
      </c>
      <c r="C1501" s="20">
        <v>5714.2744000000002</v>
      </c>
      <c r="D1501" s="20">
        <v>2854.7248</v>
      </c>
      <c r="E1501" s="20">
        <v>2743.62</v>
      </c>
    </row>
    <row r="1502" spans="1:5" ht="14.25" customHeight="1">
      <c r="A1502" s="19">
        <v>43528</v>
      </c>
      <c r="B1502" s="20">
        <v>4734.5456000000004</v>
      </c>
      <c r="C1502" s="20">
        <v>5839.8993</v>
      </c>
      <c r="D1502" s="20">
        <v>2917.5405000000001</v>
      </c>
      <c r="E1502" s="20">
        <v>2786.08</v>
      </c>
    </row>
    <row r="1503" spans="1:5" ht="14.25" customHeight="1">
      <c r="A1503" s="19">
        <v>43529</v>
      </c>
      <c r="B1503" s="20">
        <v>4761.8854000000001</v>
      </c>
      <c r="C1503" s="20">
        <v>6023.1264000000001</v>
      </c>
      <c r="D1503" s="20">
        <v>2977.5967000000001</v>
      </c>
      <c r="E1503" s="20">
        <v>2831.42</v>
      </c>
    </row>
    <row r="1504" spans="1:5" ht="14.25" customHeight="1">
      <c r="A1504" s="19">
        <v>43530</v>
      </c>
      <c r="B1504" s="20">
        <v>4801.9134000000004</v>
      </c>
      <c r="C1504" s="20">
        <v>6153.7951000000003</v>
      </c>
      <c r="D1504" s="20">
        <v>3002.9830000000002</v>
      </c>
      <c r="E1504" s="20">
        <v>2860.96</v>
      </c>
    </row>
    <row r="1505" spans="1:5" ht="14.25" customHeight="1">
      <c r="A1505" s="19">
        <v>43531</v>
      </c>
      <c r="B1505" s="20">
        <v>4752.9463999999998</v>
      </c>
      <c r="C1505" s="20">
        <v>6260.6633000000002</v>
      </c>
      <c r="D1505" s="20">
        <v>2967.6253999999999</v>
      </c>
      <c r="E1505" s="20">
        <v>2839.03</v>
      </c>
    </row>
    <row r="1506" spans="1:5" ht="14.25" customHeight="1">
      <c r="A1506" s="19">
        <v>43532</v>
      </c>
      <c r="B1506" s="20">
        <v>4564.1803</v>
      </c>
      <c r="C1506" s="20">
        <v>6000.7703000000001</v>
      </c>
      <c r="D1506" s="20">
        <v>2873.6691000000001</v>
      </c>
      <c r="E1506" s="20">
        <v>2724.6</v>
      </c>
    </row>
    <row r="1507" spans="1:5" ht="14.25" customHeight="1">
      <c r="A1507" s="19">
        <v>43535</v>
      </c>
      <c r="B1507" s="20">
        <v>4654.4956000000002</v>
      </c>
      <c r="C1507" s="20">
        <v>6259.8256000000001</v>
      </c>
      <c r="D1507" s="20">
        <v>3022.6583999999998</v>
      </c>
      <c r="E1507" s="20">
        <v>2810.07</v>
      </c>
    </row>
    <row r="1508" spans="1:5" ht="14.25" customHeight="1">
      <c r="A1508" s="19">
        <v>43536</v>
      </c>
      <c r="B1508" s="20">
        <v>4686.1881000000003</v>
      </c>
      <c r="C1508" s="20">
        <v>6398.1342999999997</v>
      </c>
      <c r="D1508" s="20">
        <v>3104.3234000000002</v>
      </c>
      <c r="E1508" s="20">
        <v>2847.55</v>
      </c>
    </row>
    <row r="1509" spans="1:5" ht="14.25" customHeight="1">
      <c r="A1509" s="19">
        <v>43537</v>
      </c>
      <c r="B1509" s="20">
        <v>4647.3072000000002</v>
      </c>
      <c r="C1509" s="20">
        <v>6249.4832999999999</v>
      </c>
      <c r="D1509" s="20">
        <v>3003.4823999999999</v>
      </c>
      <c r="E1509" s="20">
        <v>2810.37</v>
      </c>
    </row>
    <row r="1510" spans="1:5" ht="14.25" customHeight="1">
      <c r="A1510" s="19">
        <v>43538</v>
      </c>
      <c r="B1510" s="20">
        <v>4615.2266</v>
      </c>
      <c r="C1510" s="20">
        <v>6060.2049999999999</v>
      </c>
      <c r="D1510" s="20">
        <v>2940.5482999999999</v>
      </c>
      <c r="E1510" s="20">
        <v>2772.46</v>
      </c>
    </row>
    <row r="1511" spans="1:5" ht="14.25" customHeight="1">
      <c r="A1511" s="19">
        <v>43539</v>
      </c>
      <c r="B1511" s="20">
        <v>4673.2764999999999</v>
      </c>
      <c r="C1511" s="20">
        <v>6154.1162999999997</v>
      </c>
      <c r="D1511" s="20">
        <v>2967.5047</v>
      </c>
      <c r="E1511" s="20">
        <v>2816.71</v>
      </c>
    </row>
    <row r="1512" spans="1:5" ht="14.25" customHeight="1">
      <c r="A1512" s="19">
        <v>43542</v>
      </c>
      <c r="B1512" s="20">
        <v>4806.4777000000004</v>
      </c>
      <c r="C1512" s="20">
        <v>6302.4376000000002</v>
      </c>
      <c r="D1512" s="20">
        <v>3056.335</v>
      </c>
      <c r="E1512" s="20">
        <v>2896.66</v>
      </c>
    </row>
    <row r="1513" spans="1:5" ht="14.25" customHeight="1">
      <c r="A1513" s="19">
        <v>43543</v>
      </c>
      <c r="B1513" s="20">
        <v>4784.2839000000004</v>
      </c>
      <c r="C1513" s="20">
        <v>6329.6709000000001</v>
      </c>
      <c r="D1513" s="20">
        <v>3050.5882999999999</v>
      </c>
      <c r="E1513" s="20">
        <v>2879.81</v>
      </c>
    </row>
    <row r="1514" spans="1:5" ht="14.25" customHeight="1">
      <c r="A1514" s="19">
        <v>43544</v>
      </c>
      <c r="B1514" s="20">
        <v>4786.1270999999997</v>
      </c>
      <c r="C1514" s="20">
        <v>6312.9048000000003</v>
      </c>
      <c r="D1514" s="20">
        <v>3018.6914000000002</v>
      </c>
      <c r="E1514" s="20">
        <v>2871.55</v>
      </c>
    </row>
    <row r="1515" spans="1:5" ht="14.25" customHeight="1">
      <c r="A1515" s="19">
        <v>43545</v>
      </c>
      <c r="B1515" s="20">
        <v>4787.9385000000002</v>
      </c>
      <c r="C1515" s="20">
        <v>6381.5810000000001</v>
      </c>
      <c r="D1515" s="20">
        <v>3037.7755000000002</v>
      </c>
      <c r="E1515" s="20">
        <v>2873.73</v>
      </c>
    </row>
    <row r="1516" spans="1:5" ht="14.25" customHeight="1">
      <c r="A1516" s="19">
        <v>43546</v>
      </c>
      <c r="B1516" s="20">
        <v>4784.0825999999997</v>
      </c>
      <c r="C1516" s="20">
        <v>6407.0484999999999</v>
      </c>
      <c r="D1516" s="20">
        <v>3024.8652999999999</v>
      </c>
      <c r="E1516" s="20">
        <v>2894.25</v>
      </c>
    </row>
    <row r="1517" spans="1:5" ht="14.25" customHeight="1">
      <c r="A1517" s="19">
        <v>43549</v>
      </c>
      <c r="B1517" s="20">
        <v>4670.5564000000004</v>
      </c>
      <c r="C1517" s="20">
        <v>6350.4718000000003</v>
      </c>
      <c r="D1517" s="20">
        <v>2981.6588000000002</v>
      </c>
      <c r="E1517" s="20">
        <v>2836.94</v>
      </c>
    </row>
    <row r="1518" spans="1:5" ht="14.25" customHeight="1">
      <c r="A1518" s="19">
        <v>43550</v>
      </c>
      <c r="B1518" s="20">
        <v>4617.6637000000001</v>
      </c>
      <c r="C1518" s="20">
        <v>6166.1018999999997</v>
      </c>
      <c r="D1518" s="20">
        <v>2906.5871999999999</v>
      </c>
      <c r="E1518" s="20">
        <v>2785.24</v>
      </c>
    </row>
    <row r="1519" spans="1:5" ht="14.25" customHeight="1">
      <c r="A1519" s="19">
        <v>43551</v>
      </c>
      <c r="B1519" s="20">
        <v>4671.2583999999997</v>
      </c>
      <c r="C1519" s="20">
        <v>6206.7597999999998</v>
      </c>
      <c r="D1519" s="20">
        <v>2934.2856999999999</v>
      </c>
      <c r="E1519" s="20">
        <v>2822.87</v>
      </c>
    </row>
    <row r="1520" spans="1:5" ht="14.25" customHeight="1">
      <c r="A1520" s="19">
        <v>43552</v>
      </c>
      <c r="B1520" s="20">
        <v>4652.7505000000001</v>
      </c>
      <c r="C1520" s="20">
        <v>6122.9625999999998</v>
      </c>
      <c r="D1520" s="20">
        <v>2913.4776999999999</v>
      </c>
      <c r="E1520" s="20">
        <v>2800.56</v>
      </c>
    </row>
    <row r="1521" spans="1:5" ht="14.25" customHeight="1">
      <c r="A1521" s="19">
        <v>43553</v>
      </c>
      <c r="B1521" s="20">
        <v>4832.4267</v>
      </c>
      <c r="C1521" s="20">
        <v>6296.9710999999998</v>
      </c>
      <c r="D1521" s="20">
        <v>3040.1242000000002</v>
      </c>
      <c r="E1521" s="20">
        <v>2885.24</v>
      </c>
    </row>
    <row r="1522" spans="1:5" ht="14.25" customHeight="1">
      <c r="A1522" s="19">
        <v>43556</v>
      </c>
      <c r="B1522" s="20">
        <v>4959.2003999999997</v>
      </c>
      <c r="C1522" s="20">
        <v>6538.2749999999996</v>
      </c>
      <c r="D1522" s="20">
        <v>3156.2871</v>
      </c>
      <c r="E1522" s="20">
        <v>2985.18</v>
      </c>
    </row>
    <row r="1523" spans="1:5" ht="14.25" customHeight="1">
      <c r="A1523" s="19">
        <v>43557</v>
      </c>
      <c r="B1523" s="20">
        <v>4955.9022999999997</v>
      </c>
      <c r="C1523" s="20">
        <v>6577.9120999999996</v>
      </c>
      <c r="D1523" s="20">
        <v>3139.4452999999999</v>
      </c>
      <c r="E1523" s="20">
        <v>2986.35</v>
      </c>
    </row>
    <row r="1524" spans="1:5" ht="14.25" customHeight="1">
      <c r="A1524" s="19">
        <v>43558</v>
      </c>
      <c r="B1524" s="20">
        <v>5019.3864999999996</v>
      </c>
      <c r="C1524" s="20">
        <v>6644.3602000000001</v>
      </c>
      <c r="D1524" s="20">
        <v>3153.9185000000002</v>
      </c>
      <c r="E1524" s="20">
        <v>3022.07</v>
      </c>
    </row>
    <row r="1525" spans="1:5" ht="14.25" customHeight="1">
      <c r="A1525" s="19">
        <v>43559</v>
      </c>
      <c r="B1525" s="20">
        <v>5069.527</v>
      </c>
      <c r="C1525" s="20">
        <v>6668.9193999999998</v>
      </c>
      <c r="D1525" s="20">
        <v>3139.8229000000001</v>
      </c>
      <c r="E1525" s="20">
        <v>3055.33</v>
      </c>
    </row>
    <row r="1526" spans="1:5" ht="14.25" customHeight="1">
      <c r="A1526" s="19">
        <v>43563</v>
      </c>
      <c r="B1526" s="20">
        <v>5064.9839000000002</v>
      </c>
      <c r="C1526" s="20">
        <v>6637.1139000000003</v>
      </c>
      <c r="D1526" s="20">
        <v>3072.0306</v>
      </c>
      <c r="E1526" s="20">
        <v>3059.38</v>
      </c>
    </row>
    <row r="1527" spans="1:5" ht="14.25" customHeight="1">
      <c r="A1527" s="19">
        <v>43564</v>
      </c>
      <c r="B1527" s="20">
        <v>5087.7062999999998</v>
      </c>
      <c r="C1527" s="20">
        <v>6653.3661000000002</v>
      </c>
      <c r="D1527" s="20">
        <v>3072.7141000000001</v>
      </c>
      <c r="E1527" s="20">
        <v>3068.23</v>
      </c>
    </row>
    <row r="1528" spans="1:5" ht="14.25" customHeight="1">
      <c r="A1528" s="19">
        <v>43565</v>
      </c>
      <c r="B1528" s="20">
        <v>5100.7106000000003</v>
      </c>
      <c r="C1528" s="20">
        <v>6643.4665999999997</v>
      </c>
      <c r="D1528" s="20">
        <v>3069.7833000000001</v>
      </c>
      <c r="E1528" s="20">
        <v>3064.34</v>
      </c>
    </row>
    <row r="1529" spans="1:5" ht="14.25" customHeight="1">
      <c r="A1529" s="19">
        <v>43566</v>
      </c>
      <c r="B1529" s="20">
        <v>4990.5165999999999</v>
      </c>
      <c r="C1529" s="20">
        <v>6506.2902999999997</v>
      </c>
      <c r="D1529" s="20">
        <v>3000.8987000000002</v>
      </c>
      <c r="E1529" s="20">
        <v>2988.13</v>
      </c>
    </row>
    <row r="1530" spans="1:5" ht="14.25" customHeight="1">
      <c r="A1530" s="19">
        <v>43567</v>
      </c>
      <c r="B1530" s="20">
        <v>4979.3298000000004</v>
      </c>
      <c r="C1530" s="20">
        <v>6500.1692999999996</v>
      </c>
      <c r="D1530" s="20">
        <v>3006.6588999999999</v>
      </c>
      <c r="E1530" s="20">
        <v>2985.22</v>
      </c>
    </row>
    <row r="1531" spans="1:5" ht="14.25" customHeight="1">
      <c r="A1531" s="19">
        <v>43570</v>
      </c>
      <c r="B1531" s="20">
        <v>4962.9854999999998</v>
      </c>
      <c r="C1531" s="20">
        <v>6447.8032000000003</v>
      </c>
      <c r="D1531" s="20">
        <v>2945.1918999999998</v>
      </c>
      <c r="E1531" s="20">
        <v>2967.24</v>
      </c>
    </row>
    <row r="1532" spans="1:5" ht="14.25" customHeight="1">
      <c r="A1532" s="19">
        <v>43571</v>
      </c>
      <c r="B1532" s="20">
        <v>5100.7758999999996</v>
      </c>
      <c r="C1532" s="20">
        <v>6584.3437000000004</v>
      </c>
      <c r="D1532" s="20">
        <v>3004.0590999999999</v>
      </c>
      <c r="E1532" s="20">
        <v>3030.6</v>
      </c>
    </row>
    <row r="1533" spans="1:5" ht="14.25" customHeight="1">
      <c r="A1533" s="19">
        <v>43572</v>
      </c>
      <c r="B1533" s="20">
        <v>5102.5869000000002</v>
      </c>
      <c r="C1533" s="20">
        <v>6642.2091</v>
      </c>
      <c r="D1533" s="20">
        <v>3035.1712000000002</v>
      </c>
      <c r="E1533" s="20">
        <v>3034.28</v>
      </c>
    </row>
    <row r="1534" spans="1:5" ht="14.25" customHeight="1">
      <c r="A1534" s="19">
        <v>43573</v>
      </c>
      <c r="B1534" s="20">
        <v>5084.1278000000002</v>
      </c>
      <c r="C1534" s="20">
        <v>6609.1750000000002</v>
      </c>
      <c r="D1534" s="20">
        <v>3010.2883000000002</v>
      </c>
      <c r="E1534" s="20">
        <v>3016.65</v>
      </c>
    </row>
    <row r="1535" spans="1:5" ht="14.25" customHeight="1">
      <c r="A1535" s="19">
        <v>43574</v>
      </c>
      <c r="B1535" s="20">
        <v>5144.7951000000003</v>
      </c>
      <c r="C1535" s="20">
        <v>6665.4047</v>
      </c>
      <c r="D1535" s="20">
        <v>3031.9567999999999</v>
      </c>
      <c r="E1535" s="20">
        <v>3040.83</v>
      </c>
    </row>
    <row r="1536" spans="1:5" ht="14.25" customHeight="1">
      <c r="A1536" s="19">
        <v>43577</v>
      </c>
      <c r="B1536" s="20">
        <v>5026.3991999999998</v>
      </c>
      <c r="C1536" s="20">
        <v>6598.3272999999999</v>
      </c>
      <c r="D1536" s="20">
        <v>2999.4167000000002</v>
      </c>
      <c r="E1536" s="20">
        <v>2973.96</v>
      </c>
    </row>
    <row r="1537" spans="1:5" ht="14.25" customHeight="1">
      <c r="A1537" s="19">
        <v>43578</v>
      </c>
      <c r="B1537" s="20">
        <v>5018.1513999999997</v>
      </c>
      <c r="C1537" s="20">
        <v>6477.4753000000001</v>
      </c>
      <c r="D1537" s="20">
        <v>2979.4484000000002</v>
      </c>
      <c r="E1537" s="20">
        <v>2950.79</v>
      </c>
    </row>
    <row r="1538" spans="1:5" ht="14.25" customHeight="1">
      <c r="A1538" s="19">
        <v>43579</v>
      </c>
      <c r="B1538" s="20">
        <v>5032.0078000000003</v>
      </c>
      <c r="C1538" s="20">
        <v>6558.1788999999999</v>
      </c>
      <c r="D1538" s="20">
        <v>3034.8234000000002</v>
      </c>
      <c r="E1538" s="20">
        <v>2959.67</v>
      </c>
    </row>
    <row r="1539" spans="1:5" ht="14.25" customHeight="1">
      <c r="A1539" s="19">
        <v>43580</v>
      </c>
      <c r="B1539" s="20">
        <v>4921.7896000000001</v>
      </c>
      <c r="C1539" s="20">
        <v>6288.4501</v>
      </c>
      <c r="D1539" s="20">
        <v>2966.6035000000002</v>
      </c>
      <c r="E1539" s="20">
        <v>2878.87</v>
      </c>
    </row>
    <row r="1540" spans="1:5" ht="14.25" customHeight="1">
      <c r="A1540" s="19">
        <v>43581</v>
      </c>
      <c r="B1540" s="20">
        <v>4856.1860999999999</v>
      </c>
      <c r="C1540" s="20">
        <v>6219.1687000000002</v>
      </c>
      <c r="D1540" s="20">
        <v>2971.2872000000002</v>
      </c>
      <c r="E1540" s="20">
        <v>2835.57</v>
      </c>
    </row>
    <row r="1541" spans="1:5" ht="14.25" customHeight="1">
      <c r="A1541" s="19">
        <v>43584</v>
      </c>
      <c r="B1541" s="20">
        <v>4870.0437000000002</v>
      </c>
      <c r="C1541" s="20">
        <v>5993.7172</v>
      </c>
      <c r="D1541" s="20">
        <v>2925.1527999999998</v>
      </c>
      <c r="E1541" s="20">
        <v>2824.42</v>
      </c>
    </row>
    <row r="1542" spans="1:5" ht="14.25" customHeight="1">
      <c r="A1542" s="19">
        <v>43585</v>
      </c>
      <c r="B1542" s="20">
        <v>4886.1223</v>
      </c>
      <c r="C1542" s="20">
        <v>6057.9287000000004</v>
      </c>
      <c r="D1542" s="20">
        <v>2921.7233000000001</v>
      </c>
      <c r="E1542" s="20">
        <v>2849.15</v>
      </c>
    </row>
    <row r="1543" spans="1:5" ht="14.25" customHeight="1">
      <c r="A1543" s="19">
        <v>43591</v>
      </c>
      <c r="B1543" s="20">
        <v>4600.7290000000003</v>
      </c>
      <c r="C1543" s="20">
        <v>5593.7905000000001</v>
      </c>
      <c r="D1543" s="20">
        <v>2695.2687000000001</v>
      </c>
      <c r="E1543" s="20">
        <v>2677.21</v>
      </c>
    </row>
    <row r="1544" spans="1:5" ht="14.25" customHeight="1">
      <c r="A1544" s="19">
        <v>43592</v>
      </c>
      <c r="B1544" s="20">
        <v>4646.1602999999996</v>
      </c>
      <c r="C1544" s="20">
        <v>5663.8067000000001</v>
      </c>
      <c r="D1544" s="20">
        <v>2736.8195999999998</v>
      </c>
      <c r="E1544" s="20">
        <v>2709.22</v>
      </c>
    </row>
    <row r="1545" spans="1:5" ht="14.25" customHeight="1">
      <c r="A1545" s="19">
        <v>43593</v>
      </c>
      <c r="B1545" s="20">
        <v>4579.7133999999996</v>
      </c>
      <c r="C1545" s="20">
        <v>5643.2515000000003</v>
      </c>
      <c r="D1545" s="20">
        <v>2692.2368999999999</v>
      </c>
      <c r="E1545" s="20">
        <v>2684.68</v>
      </c>
    </row>
    <row r="1546" spans="1:5" ht="14.25" customHeight="1">
      <c r="A1546" s="19">
        <v>43594</v>
      </c>
      <c r="B1546" s="20">
        <v>4495.1728000000003</v>
      </c>
      <c r="C1546" s="20">
        <v>5585.1868999999997</v>
      </c>
      <c r="D1546" s="20">
        <v>2667.7453</v>
      </c>
      <c r="E1546" s="20">
        <v>2643.18</v>
      </c>
    </row>
    <row r="1547" spans="1:5" ht="14.25" customHeight="1">
      <c r="A1547" s="19">
        <v>43595</v>
      </c>
      <c r="B1547" s="20">
        <v>4658.5373</v>
      </c>
      <c r="C1547" s="20">
        <v>5806.9288999999999</v>
      </c>
      <c r="D1547" s="20">
        <v>2796.0762</v>
      </c>
      <c r="E1547" s="20">
        <v>2718.84</v>
      </c>
    </row>
    <row r="1548" spans="1:5" ht="14.25" customHeight="1">
      <c r="A1548" s="19">
        <v>43598</v>
      </c>
      <c r="B1548" s="20">
        <v>4581.4549999999999</v>
      </c>
      <c r="C1548" s="20">
        <v>5764.8074999999999</v>
      </c>
      <c r="D1548" s="20">
        <v>2747.5457000000001</v>
      </c>
      <c r="E1548" s="20">
        <v>2691.83</v>
      </c>
    </row>
    <row r="1549" spans="1:5" ht="14.25" customHeight="1">
      <c r="A1549" s="19">
        <v>43599</v>
      </c>
      <c r="B1549" s="20">
        <v>4552.0145000000002</v>
      </c>
      <c r="C1549" s="20">
        <v>5725.2385000000004</v>
      </c>
      <c r="D1549" s="20">
        <v>2732.3182999999999</v>
      </c>
      <c r="E1549" s="20">
        <v>2672.45</v>
      </c>
    </row>
    <row r="1550" spans="1:5" ht="14.25" customHeight="1">
      <c r="A1550" s="19">
        <v>43600</v>
      </c>
      <c r="B1550" s="20">
        <v>4654.9567999999999</v>
      </c>
      <c r="C1550" s="20">
        <v>5852.2732999999998</v>
      </c>
      <c r="D1550" s="20">
        <v>2796.9187000000002</v>
      </c>
      <c r="E1550" s="20">
        <v>2724.64</v>
      </c>
    </row>
    <row r="1551" spans="1:5" ht="14.25" customHeight="1">
      <c r="A1551" s="19">
        <v>43601</v>
      </c>
      <c r="B1551" s="20">
        <v>4676.0892999999996</v>
      </c>
      <c r="C1551" s="20">
        <v>5896.4368000000004</v>
      </c>
      <c r="D1551" s="20">
        <v>2810.7543000000001</v>
      </c>
      <c r="E1551" s="20">
        <v>2739.36</v>
      </c>
    </row>
    <row r="1552" spans="1:5" ht="14.25" customHeight="1">
      <c r="A1552" s="19">
        <v>43602</v>
      </c>
      <c r="B1552" s="20">
        <v>4557.3361999999997</v>
      </c>
      <c r="C1552" s="20">
        <v>5688.0735999999997</v>
      </c>
      <c r="D1552" s="20">
        <v>2721.1896999999999</v>
      </c>
      <c r="E1552" s="20">
        <v>2672.44</v>
      </c>
    </row>
    <row r="1553" spans="1:5" ht="14.25" customHeight="1">
      <c r="A1553" s="19">
        <v>43605</v>
      </c>
      <c r="B1553" s="20">
        <v>4518.6562000000004</v>
      </c>
      <c r="C1553" s="20">
        <v>5669.7799000000005</v>
      </c>
      <c r="D1553" s="20">
        <v>2697.1369</v>
      </c>
      <c r="E1553" s="20">
        <v>2639.02</v>
      </c>
    </row>
    <row r="1554" spans="1:5" ht="14.25" customHeight="1">
      <c r="A1554" s="19">
        <v>43606</v>
      </c>
      <c r="B1554" s="20">
        <v>4580.3365999999996</v>
      </c>
      <c r="C1554" s="20">
        <v>5782.2988999999998</v>
      </c>
      <c r="D1554" s="20">
        <v>2734.6455000000001</v>
      </c>
      <c r="E1554" s="20">
        <v>2677.49</v>
      </c>
    </row>
    <row r="1555" spans="1:5" ht="14.25" customHeight="1">
      <c r="A1555" s="19">
        <v>43607</v>
      </c>
      <c r="B1555" s="20">
        <v>4558.6238999999996</v>
      </c>
      <c r="C1555" s="20">
        <v>5758.6961000000001</v>
      </c>
      <c r="D1555" s="20">
        <v>2722.6278000000002</v>
      </c>
      <c r="E1555" s="20">
        <v>2660.53</v>
      </c>
    </row>
    <row r="1556" spans="1:5" ht="14.25" customHeight="1">
      <c r="A1556" s="19">
        <v>43608</v>
      </c>
      <c r="B1556" s="20">
        <v>4481.8333000000002</v>
      </c>
      <c r="C1556" s="20">
        <v>5623.6837999999998</v>
      </c>
      <c r="D1556" s="20">
        <v>2648.8314999999998</v>
      </c>
      <c r="E1556" s="20">
        <v>2617.6999999999998</v>
      </c>
    </row>
    <row r="1557" spans="1:5" ht="14.25" customHeight="1">
      <c r="A1557" s="19">
        <v>43609</v>
      </c>
      <c r="B1557" s="20">
        <v>4495.4839000000002</v>
      </c>
      <c r="C1557" s="20">
        <v>5553.0470999999998</v>
      </c>
      <c r="D1557" s="20">
        <v>2637.9537999999998</v>
      </c>
      <c r="E1557" s="20">
        <v>2610.9899999999998</v>
      </c>
    </row>
    <row r="1558" spans="1:5" ht="14.25" customHeight="1">
      <c r="A1558" s="19">
        <v>43612</v>
      </c>
      <c r="B1558" s="20">
        <v>4551.6459999999997</v>
      </c>
      <c r="C1558" s="20">
        <v>5718.3004000000001</v>
      </c>
      <c r="D1558" s="20">
        <v>2722.0603999999998</v>
      </c>
      <c r="E1558" s="20">
        <v>2649.14</v>
      </c>
    </row>
    <row r="1559" spans="1:5" ht="14.25" customHeight="1">
      <c r="A1559" s="19">
        <v>43613</v>
      </c>
      <c r="B1559" s="20">
        <v>4597.0204000000003</v>
      </c>
      <c r="C1559" s="20">
        <v>5719.6064999999999</v>
      </c>
      <c r="D1559" s="20">
        <v>2749.5978</v>
      </c>
      <c r="E1559" s="20">
        <v>2663.31</v>
      </c>
    </row>
    <row r="1560" spans="1:5" ht="14.25" customHeight="1">
      <c r="A1560" s="19">
        <v>43614</v>
      </c>
      <c r="B1560" s="20">
        <v>4587.1679000000004</v>
      </c>
      <c r="C1560" s="20">
        <v>5745.0617000000002</v>
      </c>
      <c r="D1560" s="20">
        <v>2736.8703</v>
      </c>
      <c r="E1560" s="20">
        <v>2661.28</v>
      </c>
    </row>
    <row r="1561" spans="1:5" ht="14.25" customHeight="1">
      <c r="A1561" s="19">
        <v>43615</v>
      </c>
      <c r="B1561" s="20">
        <v>4561.6050999999998</v>
      </c>
      <c r="C1561" s="20">
        <v>5709.3693999999996</v>
      </c>
      <c r="D1561" s="20">
        <v>2723.3238000000001</v>
      </c>
      <c r="E1561" s="20">
        <v>2653.28</v>
      </c>
    </row>
    <row r="1562" spans="1:5" ht="14.25" customHeight="1">
      <c r="A1562" s="19">
        <v>43616</v>
      </c>
      <c r="B1562" s="20">
        <v>4549.7156999999997</v>
      </c>
      <c r="C1562" s="20">
        <v>5703.3420999999998</v>
      </c>
      <c r="D1562" s="20">
        <v>2717.2554</v>
      </c>
      <c r="E1562" s="20">
        <v>2650.96</v>
      </c>
    </row>
    <row r="1563" spans="1:5" ht="14.25" customHeight="1">
      <c r="A1563" s="19">
        <v>43619</v>
      </c>
      <c r="B1563" s="20">
        <v>4554.2437</v>
      </c>
      <c r="C1563" s="20">
        <v>5619.3063000000002</v>
      </c>
      <c r="D1563" s="20">
        <v>2693.4452000000001</v>
      </c>
      <c r="E1563" s="20">
        <v>2632.12</v>
      </c>
    </row>
    <row r="1564" spans="1:5" ht="14.25" customHeight="1">
      <c r="A1564" s="19">
        <v>43620</v>
      </c>
      <c r="B1564" s="20">
        <v>4512.1923999999999</v>
      </c>
      <c r="C1564" s="20">
        <v>5519.7704999999996</v>
      </c>
      <c r="D1564" s="20">
        <v>2670.5722999999998</v>
      </c>
      <c r="E1564" s="20">
        <v>2607.7800000000002</v>
      </c>
    </row>
    <row r="1565" spans="1:5" ht="14.25" customHeight="1">
      <c r="A1565" s="19">
        <v>43621</v>
      </c>
      <c r="B1565" s="20">
        <v>4511.5806000000002</v>
      </c>
      <c r="C1565" s="20">
        <v>5517.2455</v>
      </c>
      <c r="D1565" s="20">
        <v>2652.8627999999999</v>
      </c>
      <c r="E1565" s="20">
        <v>2608.31</v>
      </c>
    </row>
    <row r="1566" spans="1:5" ht="14.25" customHeight="1">
      <c r="A1566" s="19">
        <v>43622</v>
      </c>
      <c r="B1566" s="20">
        <v>4472.5700999999999</v>
      </c>
      <c r="C1566" s="20">
        <v>5382.1311999999998</v>
      </c>
      <c r="D1566" s="20">
        <v>2603.5574999999999</v>
      </c>
      <c r="E1566" s="20">
        <v>2575.12</v>
      </c>
    </row>
    <row r="1567" spans="1:5" ht="14.25" customHeight="1">
      <c r="A1567" s="19">
        <v>43626</v>
      </c>
      <c r="B1567" s="20">
        <v>4530.5190000000002</v>
      </c>
      <c r="C1567" s="20">
        <v>5455.4548999999997</v>
      </c>
      <c r="D1567" s="20">
        <v>2634.8337000000001</v>
      </c>
      <c r="E1567" s="20">
        <v>2609.87</v>
      </c>
    </row>
    <row r="1568" spans="1:5" ht="14.25" customHeight="1">
      <c r="A1568" s="19">
        <v>43627</v>
      </c>
      <c r="B1568" s="20">
        <v>4670.1916000000001</v>
      </c>
      <c r="C1568" s="20">
        <v>5660.3163000000004</v>
      </c>
      <c r="D1568" s="20">
        <v>2739.2469999999998</v>
      </c>
      <c r="E1568" s="20">
        <v>2688.59</v>
      </c>
    </row>
    <row r="1569" spans="1:5" ht="14.25" customHeight="1">
      <c r="A1569" s="19">
        <v>43628</v>
      </c>
      <c r="B1569" s="20">
        <v>4635.2717000000002</v>
      </c>
      <c r="C1569" s="20">
        <v>5635.3104000000003</v>
      </c>
      <c r="D1569" s="20">
        <v>2712.9665</v>
      </c>
      <c r="E1569" s="20">
        <v>2668.53</v>
      </c>
    </row>
    <row r="1570" spans="1:5" ht="14.25" customHeight="1">
      <c r="A1570" s="19">
        <v>43629</v>
      </c>
      <c r="B1570" s="20">
        <v>4628.2983000000004</v>
      </c>
      <c r="C1570" s="20">
        <v>5669.8697000000002</v>
      </c>
      <c r="D1570" s="20">
        <v>2723.1145999999999</v>
      </c>
      <c r="E1570" s="20">
        <v>2662.56</v>
      </c>
    </row>
    <row r="1571" spans="1:5" ht="14.25" customHeight="1">
      <c r="A1571" s="19">
        <v>43630</v>
      </c>
      <c r="B1571" s="20">
        <v>4591.5442999999996</v>
      </c>
      <c r="C1571" s="20">
        <v>5541.2448999999997</v>
      </c>
      <c r="D1571" s="20">
        <v>2686.5484000000001</v>
      </c>
      <c r="E1571" s="20">
        <v>2630.54</v>
      </c>
    </row>
    <row r="1572" spans="1:5" ht="14.25" customHeight="1">
      <c r="A1572" s="19">
        <v>43633</v>
      </c>
      <c r="B1572" s="20">
        <v>4591.8041999999996</v>
      </c>
      <c r="C1572" s="20">
        <v>5528.2007999999996</v>
      </c>
      <c r="D1572" s="20">
        <v>2649.7087000000001</v>
      </c>
      <c r="E1572" s="20">
        <v>2629.47</v>
      </c>
    </row>
    <row r="1573" spans="1:5" ht="14.25" customHeight="1">
      <c r="A1573" s="19">
        <v>43634</v>
      </c>
      <c r="B1573" s="20">
        <v>4608.2083000000002</v>
      </c>
      <c r="C1573" s="20">
        <v>5530.2057000000004</v>
      </c>
      <c r="D1573" s="20">
        <v>2679.7592</v>
      </c>
      <c r="E1573" s="20">
        <v>2631.93</v>
      </c>
    </row>
    <row r="1574" spans="1:5" ht="14.25" customHeight="1">
      <c r="A1574" s="19">
        <v>43635</v>
      </c>
      <c r="B1574" s="20">
        <v>4677.0664999999999</v>
      </c>
      <c r="C1574" s="20">
        <v>5610.4062999999996</v>
      </c>
      <c r="D1574" s="20">
        <v>2709.7890000000002</v>
      </c>
      <c r="E1574" s="20">
        <v>2662.85</v>
      </c>
    </row>
    <row r="1575" spans="1:5" ht="14.25" customHeight="1">
      <c r="A1575" s="19">
        <v>43636</v>
      </c>
      <c r="B1575" s="20">
        <v>4819.0384999999997</v>
      </c>
      <c r="C1575" s="20">
        <v>5700.7020000000002</v>
      </c>
      <c r="D1575" s="20">
        <v>2775.7916</v>
      </c>
      <c r="E1575" s="20">
        <v>2720.9</v>
      </c>
    </row>
    <row r="1576" spans="1:5" ht="14.25" customHeight="1">
      <c r="A1576" s="19">
        <v>43637</v>
      </c>
      <c r="B1576" s="20">
        <v>4826.3531000000003</v>
      </c>
      <c r="C1576" s="20">
        <v>5798.1253999999999</v>
      </c>
      <c r="D1576" s="20">
        <v>2816.6478000000002</v>
      </c>
      <c r="E1576" s="20">
        <v>2740.92</v>
      </c>
    </row>
    <row r="1577" spans="1:5" ht="14.25" customHeight="1">
      <c r="A1577" s="19">
        <v>43640</v>
      </c>
      <c r="B1577" s="20">
        <v>4836.1233000000002</v>
      </c>
      <c r="C1577" s="20">
        <v>5796.3226000000004</v>
      </c>
      <c r="D1577" s="20">
        <v>2806.0953</v>
      </c>
      <c r="E1577" s="20">
        <v>2746.5</v>
      </c>
    </row>
    <row r="1578" spans="1:5" ht="14.25" customHeight="1">
      <c r="A1578" s="19">
        <v>43641</v>
      </c>
      <c r="B1578" s="20">
        <v>4786.3634000000002</v>
      </c>
      <c r="C1578" s="20">
        <v>5740.5186999999996</v>
      </c>
      <c r="D1578" s="20">
        <v>2788.3478</v>
      </c>
      <c r="E1578" s="20">
        <v>2721.68</v>
      </c>
    </row>
    <row r="1579" spans="1:5" ht="14.25" customHeight="1">
      <c r="A1579" s="19">
        <v>43642</v>
      </c>
      <c r="B1579" s="20">
        <v>4779.1166000000003</v>
      </c>
      <c r="C1579" s="20">
        <v>5741.2308000000003</v>
      </c>
      <c r="D1579" s="20">
        <v>2823.2534000000001</v>
      </c>
      <c r="E1579" s="20">
        <v>2721.28</v>
      </c>
    </row>
    <row r="1580" spans="1:5" ht="14.25" customHeight="1">
      <c r="A1580" s="19">
        <v>43643</v>
      </c>
      <c r="B1580" s="20">
        <v>4832.5627999999997</v>
      </c>
      <c r="C1580" s="20">
        <v>5791.6706000000004</v>
      </c>
      <c r="D1580" s="20">
        <v>2870.7811000000002</v>
      </c>
      <c r="E1580" s="20">
        <v>2747.16</v>
      </c>
    </row>
    <row r="1581" spans="1:5" ht="14.25" customHeight="1">
      <c r="A1581" s="19">
        <v>43644</v>
      </c>
      <c r="B1581" s="20">
        <v>4825.3292000000001</v>
      </c>
      <c r="C1581" s="20">
        <v>5712.5397999999996</v>
      </c>
      <c r="D1581" s="20">
        <v>2841.6878000000002</v>
      </c>
      <c r="E1581" s="20">
        <v>2730.49</v>
      </c>
    </row>
    <row r="1582" spans="1:5" ht="14.25" customHeight="1">
      <c r="A1582" s="19">
        <v>43647</v>
      </c>
      <c r="B1582" s="20">
        <v>4964.4633000000003</v>
      </c>
      <c r="C1582" s="20">
        <v>5884.7336999999998</v>
      </c>
      <c r="D1582" s="20">
        <v>2937.6068</v>
      </c>
      <c r="E1582" s="20">
        <v>2798.15</v>
      </c>
    </row>
    <row r="1583" spans="1:5" ht="14.25" customHeight="1">
      <c r="A1583" s="19">
        <v>43648</v>
      </c>
      <c r="B1583" s="20">
        <v>4966.1989999999996</v>
      </c>
      <c r="C1583" s="20">
        <v>5887.1872999999996</v>
      </c>
      <c r="D1583" s="20">
        <v>2957.6610999999998</v>
      </c>
      <c r="E1583" s="20">
        <v>2807.23</v>
      </c>
    </row>
    <row r="1584" spans="1:5" ht="14.25" customHeight="1">
      <c r="A1584" s="19">
        <v>43649</v>
      </c>
      <c r="B1584" s="20">
        <v>4914.1947</v>
      </c>
      <c r="C1584" s="20">
        <v>5828.7987000000003</v>
      </c>
      <c r="D1584" s="20">
        <v>2897.8708999999999</v>
      </c>
      <c r="E1584" s="20">
        <v>2796.28</v>
      </c>
    </row>
    <row r="1585" spans="1:5" ht="14.25" customHeight="1">
      <c r="A1585" s="19">
        <v>43650</v>
      </c>
      <c r="B1585" s="20">
        <v>4889.0037000000002</v>
      </c>
      <c r="C1585" s="20">
        <v>5803.0883000000003</v>
      </c>
      <c r="D1585" s="20">
        <v>2866.7997</v>
      </c>
      <c r="E1585" s="20">
        <v>2790.11</v>
      </c>
    </row>
    <row r="1586" spans="1:5" ht="14.25" customHeight="1">
      <c r="A1586" s="19">
        <v>43651</v>
      </c>
      <c r="B1586" s="20">
        <v>4918.2506000000003</v>
      </c>
      <c r="C1586" s="20">
        <v>5825.6705000000002</v>
      </c>
      <c r="D1586" s="20">
        <v>2906.5390000000002</v>
      </c>
      <c r="E1586" s="20">
        <v>2803.32</v>
      </c>
    </row>
    <row r="1587" spans="1:5" ht="14.25" customHeight="1">
      <c r="A1587" s="19">
        <v>43654</v>
      </c>
      <c r="B1587" s="20">
        <v>4805.3002999999999</v>
      </c>
      <c r="C1587" s="20">
        <v>5632.6279000000004</v>
      </c>
      <c r="D1587" s="20">
        <v>2841.3029999999999</v>
      </c>
      <c r="E1587" s="20">
        <v>2735.08</v>
      </c>
    </row>
    <row r="1588" spans="1:5" ht="14.25" customHeight="1">
      <c r="A1588" s="19">
        <v>43655</v>
      </c>
      <c r="B1588" s="20">
        <v>4796.3028000000004</v>
      </c>
      <c r="C1588" s="20">
        <v>5650.5460999999996</v>
      </c>
      <c r="D1588" s="20">
        <v>2866.83</v>
      </c>
      <c r="E1588" s="20">
        <v>2732.04</v>
      </c>
    </row>
    <row r="1589" spans="1:5" ht="14.25" customHeight="1">
      <c r="A1589" s="19">
        <v>43656</v>
      </c>
      <c r="B1589" s="20">
        <v>4790.1589000000004</v>
      </c>
      <c r="C1589" s="20">
        <v>5602.0843999999997</v>
      </c>
      <c r="D1589" s="20">
        <v>2856.9285</v>
      </c>
      <c r="E1589" s="20">
        <v>2711.46</v>
      </c>
    </row>
    <row r="1590" spans="1:5" ht="14.25" customHeight="1">
      <c r="A1590" s="19">
        <v>43657</v>
      </c>
      <c r="B1590" s="20">
        <v>4792.6347999999998</v>
      </c>
      <c r="C1590" s="20">
        <v>5593.8311999999996</v>
      </c>
      <c r="D1590" s="20">
        <v>2865.1118000000001</v>
      </c>
      <c r="E1590" s="20">
        <v>2719.67</v>
      </c>
    </row>
    <row r="1591" spans="1:5" ht="14.25" customHeight="1">
      <c r="A1591" s="19">
        <v>43658</v>
      </c>
      <c r="B1591" s="20">
        <v>4830.6733999999997</v>
      </c>
      <c r="C1591" s="20">
        <v>5608.9492</v>
      </c>
      <c r="D1591" s="20">
        <v>2872.6750000000002</v>
      </c>
      <c r="E1591" s="20">
        <v>2740.2</v>
      </c>
    </row>
    <row r="1592" spans="1:5" ht="14.25" customHeight="1">
      <c r="A1592" s="19">
        <v>43661</v>
      </c>
      <c r="B1592" s="20">
        <v>4850.3077000000003</v>
      </c>
      <c r="C1592" s="20">
        <v>5668.3162000000002</v>
      </c>
      <c r="D1592" s="20">
        <v>2933.8989999999999</v>
      </c>
      <c r="E1592" s="20">
        <v>2743.05</v>
      </c>
    </row>
    <row r="1593" spans="1:5" ht="14.25" customHeight="1">
      <c r="A1593" s="19">
        <v>43662</v>
      </c>
      <c r="B1593" s="20">
        <v>4828.9008999999996</v>
      </c>
      <c r="C1593" s="20">
        <v>5681.1808000000001</v>
      </c>
      <c r="D1593" s="20">
        <v>2924.9135000000001</v>
      </c>
      <c r="E1593" s="20">
        <v>2742.71</v>
      </c>
    </row>
    <row r="1594" spans="1:5" ht="14.25" customHeight="1">
      <c r="A1594" s="19">
        <v>43663</v>
      </c>
      <c r="B1594" s="20">
        <v>4827.0847000000003</v>
      </c>
      <c r="C1594" s="20">
        <v>5686.5209000000004</v>
      </c>
      <c r="D1594" s="20">
        <v>2927.3838000000001</v>
      </c>
      <c r="E1594" s="20">
        <v>2735.68</v>
      </c>
    </row>
    <row r="1595" spans="1:5" ht="14.25" customHeight="1">
      <c r="A1595" s="19">
        <v>43664</v>
      </c>
      <c r="B1595" s="20">
        <v>4783.3135000000002</v>
      </c>
      <c r="C1595" s="20">
        <v>5585.4526999999998</v>
      </c>
      <c r="D1595" s="20">
        <v>2878.9256</v>
      </c>
      <c r="E1595" s="20">
        <v>2700.64</v>
      </c>
    </row>
    <row r="1596" spans="1:5" ht="14.25" customHeight="1">
      <c r="A1596" s="19">
        <v>43665</v>
      </c>
      <c r="B1596" s="20">
        <v>4835.2763000000004</v>
      </c>
      <c r="C1596" s="20">
        <v>5613.3206</v>
      </c>
      <c r="D1596" s="20">
        <v>2911.3845999999999</v>
      </c>
      <c r="E1596" s="20">
        <v>2719.05</v>
      </c>
    </row>
    <row r="1597" spans="1:5" ht="14.25" customHeight="1">
      <c r="A1597" s="19">
        <v>43668</v>
      </c>
      <c r="B1597" s="20">
        <v>4802.4687999999996</v>
      </c>
      <c r="C1597" s="20">
        <v>5455.6487999999999</v>
      </c>
      <c r="D1597" s="20">
        <v>2869.1586000000002</v>
      </c>
      <c r="E1597" s="20">
        <v>2687.94</v>
      </c>
    </row>
    <row r="1598" spans="1:5" ht="14.25" customHeight="1">
      <c r="A1598" s="19">
        <v>43669</v>
      </c>
      <c r="B1598" s="20">
        <v>4815.4678999999996</v>
      </c>
      <c r="C1598" s="20">
        <v>5517.8</v>
      </c>
      <c r="D1598" s="20">
        <v>2897.8308999999999</v>
      </c>
      <c r="E1598" s="20">
        <v>2706.77</v>
      </c>
    </row>
    <row r="1599" spans="1:5" ht="14.25" customHeight="1">
      <c r="A1599" s="19">
        <v>43670</v>
      </c>
      <c r="B1599" s="20">
        <v>4853.8710000000001</v>
      </c>
      <c r="C1599" s="20">
        <v>5586.3348999999998</v>
      </c>
      <c r="D1599" s="20">
        <v>2923.8197</v>
      </c>
      <c r="E1599" s="20">
        <v>2726.6</v>
      </c>
    </row>
    <row r="1600" spans="1:5" ht="14.25" customHeight="1">
      <c r="A1600" s="19">
        <v>43671</v>
      </c>
      <c r="B1600" s="20">
        <v>4893.9884000000002</v>
      </c>
      <c r="C1600" s="20">
        <v>5603.9094999999998</v>
      </c>
      <c r="D1600" s="20">
        <v>2941.4650999999999</v>
      </c>
      <c r="E1600" s="20">
        <v>2741.13</v>
      </c>
    </row>
    <row r="1601" spans="1:5" ht="14.25" customHeight="1">
      <c r="A1601" s="19">
        <v>43672</v>
      </c>
      <c r="B1601" s="20">
        <v>4904.3410000000003</v>
      </c>
      <c r="C1601" s="20">
        <v>5610.1796999999997</v>
      </c>
      <c r="D1601" s="20">
        <v>2939.9729000000002</v>
      </c>
      <c r="E1601" s="20">
        <v>2748.64</v>
      </c>
    </row>
    <row r="1602" spans="1:5" ht="14.25" customHeight="1">
      <c r="A1602" s="19">
        <v>43675</v>
      </c>
      <c r="B1602" s="20">
        <v>4898.9333999999999</v>
      </c>
      <c r="C1602" s="20">
        <v>5612.9669999999996</v>
      </c>
      <c r="D1602" s="20">
        <v>2939.0209</v>
      </c>
      <c r="E1602" s="20">
        <v>2756.91</v>
      </c>
    </row>
    <row r="1603" spans="1:5" ht="14.25" customHeight="1">
      <c r="A1603" s="19">
        <v>43676</v>
      </c>
      <c r="B1603" s="20">
        <v>4919.7136</v>
      </c>
      <c r="C1603" s="20">
        <v>5635.4853999999996</v>
      </c>
      <c r="D1603" s="20">
        <v>2966.2453999999998</v>
      </c>
      <c r="E1603" s="20">
        <v>2776.04</v>
      </c>
    </row>
    <row r="1604" spans="1:5" ht="14.25" customHeight="1">
      <c r="A1604" s="19">
        <v>43677</v>
      </c>
      <c r="B1604" s="20">
        <v>4876.6971000000003</v>
      </c>
      <c r="C1604" s="20">
        <v>5592.9071999999996</v>
      </c>
      <c r="D1604" s="20">
        <v>2949.2561000000001</v>
      </c>
      <c r="E1604" s="20">
        <v>2758.28</v>
      </c>
    </row>
    <row r="1605" spans="1:5" ht="14.25" customHeight="1">
      <c r="A1605" s="19">
        <v>43678</v>
      </c>
      <c r="B1605" s="20">
        <v>4836.1491999999998</v>
      </c>
      <c r="C1605" s="20">
        <v>5564.0122000000001</v>
      </c>
      <c r="D1605" s="20">
        <v>2951.3613999999998</v>
      </c>
      <c r="E1605" s="20">
        <v>2731.61</v>
      </c>
    </row>
    <row r="1606" spans="1:5" ht="14.25" customHeight="1">
      <c r="A1606" s="19">
        <v>43679</v>
      </c>
      <c r="B1606" s="20">
        <v>4766.0931</v>
      </c>
      <c r="C1606" s="20">
        <v>5475.6399000000001</v>
      </c>
      <c r="D1606" s="20">
        <v>2928.5922</v>
      </c>
      <c r="E1606" s="20">
        <v>2692.82</v>
      </c>
    </row>
    <row r="1607" spans="1:5" ht="14.25" customHeight="1">
      <c r="A1607" s="19">
        <v>43682</v>
      </c>
      <c r="B1607" s="20">
        <v>4675.3339999999998</v>
      </c>
      <c r="C1607" s="20">
        <v>5412.8275000000003</v>
      </c>
      <c r="D1607" s="20">
        <v>2887.3200999999999</v>
      </c>
      <c r="E1607" s="20">
        <v>2646.39</v>
      </c>
    </row>
    <row r="1608" spans="1:5" ht="14.25" customHeight="1">
      <c r="A1608" s="19">
        <v>43683</v>
      </c>
      <c r="B1608" s="20">
        <v>4628.0724</v>
      </c>
      <c r="C1608" s="20">
        <v>5270.1590999999999</v>
      </c>
      <c r="D1608" s="20">
        <v>2857.9490000000001</v>
      </c>
      <c r="E1608" s="20">
        <v>2605.65</v>
      </c>
    </row>
    <row r="1609" spans="1:5" ht="14.25" customHeight="1">
      <c r="A1609" s="19">
        <v>43684</v>
      </c>
      <c r="B1609" s="20">
        <v>4609.1112999999996</v>
      </c>
      <c r="C1609" s="20">
        <v>5254.8696</v>
      </c>
      <c r="D1609" s="20">
        <v>2849.6511999999998</v>
      </c>
      <c r="E1609" s="20">
        <v>2600.31</v>
      </c>
    </row>
    <row r="1610" spans="1:5" ht="14.25" customHeight="1">
      <c r="A1610" s="19">
        <v>43685</v>
      </c>
      <c r="B1610" s="20">
        <v>4671.1269000000002</v>
      </c>
      <c r="C1610" s="20">
        <v>5295.6549999999997</v>
      </c>
      <c r="D1610" s="20">
        <v>2912.4600999999998</v>
      </c>
      <c r="E1610" s="20">
        <v>2619.5700000000002</v>
      </c>
    </row>
    <row r="1611" spans="1:5" ht="14.25" customHeight="1">
      <c r="A1611" s="19">
        <v>43686</v>
      </c>
      <c r="B1611" s="20">
        <v>4625.9953999999998</v>
      </c>
      <c r="C1611" s="20">
        <v>5238.3944000000001</v>
      </c>
      <c r="D1611" s="20">
        <v>2880.3186000000001</v>
      </c>
      <c r="E1611" s="20">
        <v>2600.92</v>
      </c>
    </row>
    <row r="1612" spans="1:5" ht="14.25" customHeight="1">
      <c r="A1612" s="19">
        <v>43689</v>
      </c>
      <c r="B1612" s="20">
        <v>4709.9683999999997</v>
      </c>
      <c r="C1612" s="20">
        <v>5327.058</v>
      </c>
      <c r="D1612" s="20">
        <v>2933.8386999999998</v>
      </c>
      <c r="E1612" s="20">
        <v>2643.96</v>
      </c>
    </row>
    <row r="1613" spans="1:5" ht="14.25" customHeight="1">
      <c r="A1613" s="19">
        <v>43690</v>
      </c>
      <c r="B1613" s="20">
        <v>4667.5006000000003</v>
      </c>
      <c r="C1613" s="20">
        <v>5302.5995999999996</v>
      </c>
      <c r="D1613" s="20">
        <v>2907.6671999999999</v>
      </c>
      <c r="E1613" s="20">
        <v>2633.19</v>
      </c>
    </row>
    <row r="1614" spans="1:5" ht="14.25" customHeight="1">
      <c r="A1614" s="19">
        <v>43691</v>
      </c>
      <c r="B1614" s="20">
        <v>4688.7006000000001</v>
      </c>
      <c r="C1614" s="20">
        <v>5338.7107999999998</v>
      </c>
      <c r="D1614" s="20">
        <v>2939.5470999999998</v>
      </c>
      <c r="E1614" s="20">
        <v>2643.67</v>
      </c>
    </row>
    <row r="1615" spans="1:5" ht="14.25" customHeight="1">
      <c r="A1615" s="19">
        <v>43692</v>
      </c>
      <c r="B1615" s="20">
        <v>4706.2381999999998</v>
      </c>
      <c r="C1615" s="20">
        <v>5364.2453999999998</v>
      </c>
      <c r="D1615" s="20">
        <v>2954.2381</v>
      </c>
      <c r="E1615" s="20">
        <v>2657.41</v>
      </c>
    </row>
    <row r="1616" spans="1:5" ht="14.25" customHeight="1">
      <c r="A1616" s="19">
        <v>43693</v>
      </c>
      <c r="B1616" s="20">
        <v>4727.7389999999996</v>
      </c>
      <c r="C1616" s="20">
        <v>5394.6536999999998</v>
      </c>
      <c r="D1616" s="20">
        <v>2997.6158</v>
      </c>
      <c r="E1616" s="20">
        <v>2666.4</v>
      </c>
    </row>
    <row r="1617" spans="1:5" ht="14.25" customHeight="1">
      <c r="A1617" s="19">
        <v>43696</v>
      </c>
      <c r="B1617" s="20">
        <v>4830.723</v>
      </c>
      <c r="C1617" s="20">
        <v>5566.4032999999999</v>
      </c>
      <c r="D1617" s="20">
        <v>3081.444</v>
      </c>
      <c r="E1617" s="20">
        <v>2729.31</v>
      </c>
    </row>
    <row r="1618" spans="1:5" ht="14.25" customHeight="1">
      <c r="A1618" s="19">
        <v>43697</v>
      </c>
      <c r="B1618" s="20">
        <v>4826.4922999999999</v>
      </c>
      <c r="C1618" s="20">
        <v>5579.5427</v>
      </c>
      <c r="D1618" s="20">
        <v>3065.2957000000001</v>
      </c>
      <c r="E1618" s="20">
        <v>2725.18</v>
      </c>
    </row>
    <row r="1619" spans="1:5" ht="14.25" customHeight="1">
      <c r="A1619" s="19">
        <v>43698</v>
      </c>
      <c r="B1619" s="20">
        <v>4818.9561999999996</v>
      </c>
      <c r="C1619" s="20">
        <v>5581.0024999999996</v>
      </c>
      <c r="D1619" s="20">
        <v>3057.1963000000001</v>
      </c>
      <c r="E1619" s="20">
        <v>2723.97</v>
      </c>
    </row>
    <row r="1620" spans="1:5" ht="14.25" customHeight="1">
      <c r="A1620" s="19">
        <v>43699</v>
      </c>
      <c r="B1620" s="20">
        <v>4834.6243000000004</v>
      </c>
      <c r="C1620" s="20">
        <v>5604.7829000000002</v>
      </c>
      <c r="D1620" s="20">
        <v>3072.1246999999998</v>
      </c>
      <c r="E1620" s="20">
        <v>2738.11</v>
      </c>
    </row>
    <row r="1621" spans="1:5" ht="14.25" customHeight="1">
      <c r="A1621" s="19">
        <v>43700</v>
      </c>
      <c r="B1621" s="20">
        <v>4869.4902000000002</v>
      </c>
      <c r="C1621" s="20">
        <v>5593.0308000000005</v>
      </c>
      <c r="D1621" s="20">
        <v>3092.6100999999999</v>
      </c>
      <c r="E1621" s="20">
        <v>2744.6</v>
      </c>
    </row>
    <row r="1622" spans="1:5" ht="14.25" customHeight="1">
      <c r="A1622" s="19">
        <v>43703</v>
      </c>
      <c r="B1622" s="20">
        <v>4799.7353000000003</v>
      </c>
      <c r="C1622" s="20">
        <v>5561.9732000000004</v>
      </c>
      <c r="D1622" s="20">
        <v>3077.9301</v>
      </c>
      <c r="E1622" s="20">
        <v>2727.68</v>
      </c>
    </row>
    <row r="1623" spans="1:5" ht="14.25" customHeight="1">
      <c r="A1623" s="19">
        <v>43704</v>
      </c>
      <c r="B1623" s="20">
        <v>4865.0771000000004</v>
      </c>
      <c r="C1623" s="20">
        <v>5667.5119000000004</v>
      </c>
      <c r="D1623" s="20">
        <v>3126.7039</v>
      </c>
      <c r="E1623" s="20">
        <v>2767.24</v>
      </c>
    </row>
    <row r="1624" spans="1:5" ht="14.25" customHeight="1">
      <c r="A1624" s="19">
        <v>43705</v>
      </c>
      <c r="B1624" s="20">
        <v>4846.7718000000004</v>
      </c>
      <c r="C1624" s="20">
        <v>5656.2336999999998</v>
      </c>
      <c r="D1624" s="20">
        <v>3121.9216999999999</v>
      </c>
      <c r="E1624" s="20">
        <v>2748.95</v>
      </c>
    </row>
    <row r="1625" spans="1:5" ht="14.25" customHeight="1">
      <c r="A1625" s="19">
        <v>43706</v>
      </c>
      <c r="B1625" s="20">
        <v>4830.9697999999999</v>
      </c>
      <c r="C1625" s="20">
        <v>5661.3690999999999</v>
      </c>
      <c r="D1625" s="20">
        <v>3120.3092000000001</v>
      </c>
      <c r="E1625" s="20">
        <v>2732.83</v>
      </c>
    </row>
    <row r="1626" spans="1:5" ht="14.25" customHeight="1">
      <c r="A1626" s="19">
        <v>43707</v>
      </c>
      <c r="B1626" s="20">
        <v>4842.9506000000001</v>
      </c>
      <c r="C1626" s="20">
        <v>5577.4387999999999</v>
      </c>
      <c r="D1626" s="20">
        <v>3125.7422999999999</v>
      </c>
      <c r="E1626" s="20">
        <v>2704.76</v>
      </c>
    </row>
    <row r="1627" spans="1:5" ht="14.25" customHeight="1">
      <c r="A1627" s="19">
        <v>43710</v>
      </c>
      <c r="B1627" s="20">
        <v>4905.0662000000002</v>
      </c>
      <c r="C1627" s="20">
        <v>5722.2593999999999</v>
      </c>
      <c r="D1627" s="20">
        <v>3219.1439999999998</v>
      </c>
      <c r="E1627" s="20">
        <v>2746.39</v>
      </c>
    </row>
    <row r="1628" spans="1:5" ht="14.25" customHeight="1">
      <c r="A1628" s="19">
        <v>43711</v>
      </c>
      <c r="B1628" s="20">
        <v>4911.8099000000002</v>
      </c>
      <c r="C1628" s="20">
        <v>5764.7950000000001</v>
      </c>
      <c r="D1628" s="20">
        <v>3231.2006000000001</v>
      </c>
      <c r="E1628" s="20">
        <v>2751.91</v>
      </c>
    </row>
    <row r="1629" spans="1:5" ht="14.25" customHeight="1">
      <c r="A1629" s="19">
        <v>43712</v>
      </c>
      <c r="B1629" s="20">
        <v>4956.3152</v>
      </c>
      <c r="C1629" s="20">
        <v>5805.3063000000002</v>
      </c>
      <c r="D1629" s="20">
        <v>3241.0097999999998</v>
      </c>
      <c r="E1629" s="20">
        <v>2776.84</v>
      </c>
    </row>
    <row r="1630" spans="1:5" ht="14.25" customHeight="1">
      <c r="A1630" s="19">
        <v>43713</v>
      </c>
      <c r="B1630" s="20">
        <v>5006.4673000000003</v>
      </c>
      <c r="C1630" s="20">
        <v>5860.0459000000001</v>
      </c>
      <c r="D1630" s="20">
        <v>3266.2678000000001</v>
      </c>
      <c r="E1630" s="20">
        <v>2794.01</v>
      </c>
    </row>
    <row r="1631" spans="1:5" ht="14.25" customHeight="1">
      <c r="A1631" s="19">
        <v>43714</v>
      </c>
      <c r="B1631" s="20">
        <v>5036.0375000000004</v>
      </c>
      <c r="C1631" s="20">
        <v>5884.6724999999997</v>
      </c>
      <c r="D1631" s="20">
        <v>3269.9694</v>
      </c>
      <c r="E1631" s="20">
        <v>2805.18</v>
      </c>
    </row>
    <row r="1632" spans="1:5" ht="14.25" customHeight="1">
      <c r="A1632" s="19">
        <v>43717</v>
      </c>
      <c r="B1632" s="20">
        <v>5067.2101000000002</v>
      </c>
      <c r="C1632" s="20">
        <v>6028.6373999999996</v>
      </c>
      <c r="D1632" s="20">
        <v>3332.4845</v>
      </c>
      <c r="E1632" s="20">
        <v>2834.59</v>
      </c>
    </row>
    <row r="1633" spans="1:5" ht="14.25" customHeight="1">
      <c r="A1633" s="19">
        <v>43718</v>
      </c>
      <c r="B1633" s="20">
        <v>5049.7578999999996</v>
      </c>
      <c r="C1633" s="20">
        <v>6041.9101000000001</v>
      </c>
      <c r="D1633" s="20">
        <v>3321.8771000000002</v>
      </c>
      <c r="E1633" s="20">
        <v>2835.28</v>
      </c>
    </row>
    <row r="1634" spans="1:5" ht="14.25" customHeight="1">
      <c r="A1634" s="19">
        <v>43719</v>
      </c>
      <c r="B1634" s="20">
        <v>5012.5599000000002</v>
      </c>
      <c r="C1634" s="20">
        <v>5990.0767999999998</v>
      </c>
      <c r="D1634" s="20">
        <v>3284.2431000000001</v>
      </c>
      <c r="E1634" s="20">
        <v>2815.9</v>
      </c>
    </row>
    <row r="1635" spans="1:5" ht="14.25" customHeight="1">
      <c r="A1635" s="19">
        <v>43720</v>
      </c>
      <c r="B1635" s="20">
        <v>5066.4849999999997</v>
      </c>
      <c r="C1635" s="20">
        <v>6018.6081000000004</v>
      </c>
      <c r="D1635" s="20">
        <v>3280.5581999999999</v>
      </c>
      <c r="E1635" s="20">
        <v>2831.22</v>
      </c>
    </row>
    <row r="1636" spans="1:5" ht="14.25" customHeight="1">
      <c r="A1636" s="19">
        <v>43724</v>
      </c>
      <c r="B1636" s="20">
        <v>5047.7815000000001</v>
      </c>
      <c r="C1636" s="20">
        <v>6055.5333000000001</v>
      </c>
      <c r="D1636" s="20">
        <v>3280.1455999999998</v>
      </c>
      <c r="E1636" s="20">
        <v>2829.49</v>
      </c>
    </row>
    <row r="1637" spans="1:5" ht="14.25" customHeight="1">
      <c r="A1637" s="19">
        <v>43725</v>
      </c>
      <c r="B1637" s="20">
        <v>4963.5927000000001</v>
      </c>
      <c r="C1637" s="20">
        <v>5910.2444999999998</v>
      </c>
      <c r="D1637" s="20">
        <v>3225.4940000000001</v>
      </c>
      <c r="E1637" s="20">
        <v>2789.13</v>
      </c>
    </row>
    <row r="1638" spans="1:5" ht="14.25" customHeight="1">
      <c r="A1638" s="19">
        <v>43726</v>
      </c>
      <c r="B1638" s="20">
        <v>4987.6540999999997</v>
      </c>
      <c r="C1638" s="20">
        <v>5903.4180999999999</v>
      </c>
      <c r="D1638" s="20">
        <v>3227.5228000000002</v>
      </c>
      <c r="E1638" s="20">
        <v>2806.01</v>
      </c>
    </row>
    <row r="1639" spans="1:5" ht="14.25" customHeight="1">
      <c r="A1639" s="19">
        <v>43727</v>
      </c>
      <c r="B1639" s="20">
        <v>5005.8931000000002</v>
      </c>
      <c r="C1639" s="20">
        <v>5972.8577999999998</v>
      </c>
      <c r="D1639" s="20">
        <v>3279.8946000000001</v>
      </c>
      <c r="E1639" s="20">
        <v>2821.08</v>
      </c>
    </row>
    <row r="1640" spans="1:5" ht="14.25" customHeight="1">
      <c r="A1640" s="19">
        <v>43728</v>
      </c>
      <c r="B1640" s="20">
        <v>5020.2674999999999</v>
      </c>
      <c r="C1640" s="20">
        <v>5979.4357</v>
      </c>
      <c r="D1640" s="20">
        <v>3285.5655999999999</v>
      </c>
      <c r="E1640" s="20">
        <v>2832</v>
      </c>
    </row>
    <row r="1641" spans="1:5" ht="14.25" customHeight="1">
      <c r="A1641" s="19">
        <v>43731</v>
      </c>
      <c r="B1641" s="20">
        <v>4962.8795</v>
      </c>
      <c r="C1641" s="20">
        <v>5919.9663</v>
      </c>
      <c r="D1641" s="20">
        <v>3228.8411999999998</v>
      </c>
      <c r="E1641" s="20">
        <v>2790.49</v>
      </c>
    </row>
    <row r="1642" spans="1:5" ht="14.25" customHeight="1">
      <c r="A1642" s="19">
        <v>43732</v>
      </c>
      <c r="B1642" s="20">
        <v>4976.4368999999997</v>
      </c>
      <c r="C1642" s="20">
        <v>5949.8427000000001</v>
      </c>
      <c r="D1642" s="20">
        <v>3260.3054000000002</v>
      </c>
      <c r="E1642" s="20">
        <v>2791.59</v>
      </c>
    </row>
    <row r="1643" spans="1:5" ht="14.25" customHeight="1">
      <c r="A1643" s="19">
        <v>43733</v>
      </c>
      <c r="B1643" s="20">
        <v>4938.0497999999998</v>
      </c>
      <c r="C1643" s="20">
        <v>5834.5812999999998</v>
      </c>
      <c r="D1643" s="20">
        <v>3230.6302000000001</v>
      </c>
      <c r="E1643" s="20">
        <v>2760.59</v>
      </c>
    </row>
    <row r="1644" spans="1:5" ht="14.25" customHeight="1">
      <c r="A1644" s="19">
        <v>43734</v>
      </c>
      <c r="B1644" s="20">
        <v>4900.0792000000001</v>
      </c>
      <c r="C1644" s="20">
        <v>5643.5604000000003</v>
      </c>
      <c r="D1644" s="20">
        <v>3127.6923000000002</v>
      </c>
      <c r="E1644" s="20">
        <v>2729.57</v>
      </c>
    </row>
    <row r="1645" spans="1:5" ht="14.25" customHeight="1">
      <c r="A1645" s="19">
        <v>43735</v>
      </c>
      <c r="B1645" s="20">
        <v>4914.7681000000002</v>
      </c>
      <c r="C1645" s="20">
        <v>5694.6602000000003</v>
      </c>
      <c r="D1645" s="20">
        <v>3173.7440999999999</v>
      </c>
      <c r="E1645" s="20">
        <v>2736.72</v>
      </c>
    </row>
    <row r="1646" spans="1:5" ht="14.25" customHeight="1">
      <c r="A1646" s="19">
        <v>43738</v>
      </c>
      <c r="B1646" s="20">
        <v>4866.1324000000004</v>
      </c>
      <c r="C1646" s="20">
        <v>5631.2343000000001</v>
      </c>
      <c r="D1646" s="20">
        <v>3149.0596999999998</v>
      </c>
      <c r="E1646" s="20">
        <v>2720.67</v>
      </c>
    </row>
    <row r="1647" spans="1:5" ht="14.25" customHeight="1">
      <c r="A1647" s="19">
        <v>43746</v>
      </c>
      <c r="B1647" s="20">
        <v>4895.6656999999996</v>
      </c>
      <c r="C1647" s="20">
        <v>5636.5928999999996</v>
      </c>
      <c r="D1647" s="20">
        <v>3135.4072999999999</v>
      </c>
      <c r="E1647" s="20">
        <v>2733.86</v>
      </c>
    </row>
    <row r="1648" spans="1:5" ht="14.25" customHeight="1">
      <c r="A1648" s="19">
        <v>43747</v>
      </c>
      <c r="B1648" s="20">
        <v>4902.7586000000001</v>
      </c>
      <c r="C1648" s="20">
        <v>5688.2188999999998</v>
      </c>
      <c r="D1648" s="20">
        <v>3144.6691999999998</v>
      </c>
      <c r="E1648" s="20">
        <v>2747.86</v>
      </c>
    </row>
    <row r="1649" spans="1:5" ht="14.25" customHeight="1">
      <c r="A1649" s="19">
        <v>43748</v>
      </c>
      <c r="B1649" s="20">
        <v>4942.8149999999996</v>
      </c>
      <c r="C1649" s="20">
        <v>5776.2316000000001</v>
      </c>
      <c r="D1649" s="20">
        <v>3253.7238000000002</v>
      </c>
      <c r="E1649" s="20">
        <v>2769.44</v>
      </c>
    </row>
    <row r="1650" spans="1:5" ht="14.25" customHeight="1">
      <c r="A1650" s="19">
        <v>43749</v>
      </c>
      <c r="B1650" s="20">
        <v>4990.5675000000001</v>
      </c>
      <c r="C1650" s="20">
        <v>5780.2446</v>
      </c>
      <c r="D1650" s="20">
        <v>3253.7154999999998</v>
      </c>
      <c r="E1650" s="20">
        <v>2780.74</v>
      </c>
    </row>
    <row r="1651" spans="1:5" ht="14.25" customHeight="1">
      <c r="A1651" s="19">
        <v>43752</v>
      </c>
      <c r="B1651" s="20">
        <v>5043.5330999999996</v>
      </c>
      <c r="C1651" s="20">
        <v>5871.6758</v>
      </c>
      <c r="D1651" s="20">
        <v>3266.0554999999999</v>
      </c>
      <c r="E1651" s="20">
        <v>2816.93</v>
      </c>
    </row>
    <row r="1652" spans="1:5" ht="14.25" customHeight="1">
      <c r="A1652" s="19">
        <v>43753</v>
      </c>
      <c r="B1652" s="20">
        <v>5021.8557000000001</v>
      </c>
      <c r="C1652" s="20">
        <v>5785.4911000000002</v>
      </c>
      <c r="D1652" s="20">
        <v>3251.0637999999999</v>
      </c>
      <c r="E1652" s="20">
        <v>2802.99</v>
      </c>
    </row>
    <row r="1653" spans="1:5" ht="14.25" customHeight="1">
      <c r="A1653" s="19">
        <v>43754</v>
      </c>
      <c r="B1653" s="20">
        <v>5004.5502999999999</v>
      </c>
      <c r="C1653" s="20">
        <v>5761.5141999999996</v>
      </c>
      <c r="D1653" s="20">
        <v>3250.0522999999998</v>
      </c>
      <c r="E1653" s="20">
        <v>2797.29</v>
      </c>
    </row>
    <row r="1654" spans="1:5" ht="14.25" customHeight="1">
      <c r="A1654" s="19">
        <v>43755</v>
      </c>
      <c r="B1654" s="20">
        <v>5007.7860000000001</v>
      </c>
      <c r="C1654" s="20">
        <v>5755.3275000000003</v>
      </c>
      <c r="D1654" s="20">
        <v>3254.779</v>
      </c>
      <c r="E1654" s="20">
        <v>2792.08</v>
      </c>
    </row>
    <row r="1655" spans="1:5" ht="14.25" customHeight="1">
      <c r="A1655" s="19">
        <v>43756</v>
      </c>
      <c r="B1655" s="20">
        <v>4936.5403999999999</v>
      </c>
      <c r="C1655" s="20">
        <v>5683.4998999999998</v>
      </c>
      <c r="D1655" s="20">
        <v>3234.6125000000002</v>
      </c>
      <c r="E1655" s="20">
        <v>2759.01</v>
      </c>
    </row>
    <row r="1656" spans="1:5" ht="14.25" customHeight="1">
      <c r="A1656" s="19">
        <v>43759</v>
      </c>
      <c r="B1656" s="20">
        <v>4951.2244000000001</v>
      </c>
      <c r="C1656" s="20">
        <v>5647.7295999999997</v>
      </c>
      <c r="D1656" s="20">
        <v>3221.384</v>
      </c>
      <c r="E1656" s="20">
        <v>2769.15</v>
      </c>
    </row>
    <row r="1657" spans="1:5" ht="14.25" customHeight="1">
      <c r="A1657" s="19">
        <v>43760</v>
      </c>
      <c r="B1657" s="20">
        <v>4970.4141</v>
      </c>
      <c r="C1657" s="20">
        <v>5717.8622999999998</v>
      </c>
      <c r="D1657" s="20">
        <v>3263.3188</v>
      </c>
      <c r="E1657" s="20">
        <v>2784.58</v>
      </c>
    </row>
    <row r="1658" spans="1:5" ht="14.25" customHeight="1">
      <c r="A1658" s="19">
        <v>43761</v>
      </c>
      <c r="B1658" s="20">
        <v>4938.7788</v>
      </c>
      <c r="C1658" s="20">
        <v>5671.8651</v>
      </c>
      <c r="D1658" s="20">
        <v>3223.2658999999999</v>
      </c>
      <c r="E1658" s="20">
        <v>2764.44</v>
      </c>
    </row>
    <row r="1659" spans="1:5" ht="14.25" customHeight="1">
      <c r="A1659" s="19">
        <v>43762</v>
      </c>
      <c r="B1659" s="20">
        <v>4938.2467999999999</v>
      </c>
      <c r="C1659" s="20">
        <v>5660.8136000000004</v>
      </c>
      <c r="D1659" s="20">
        <v>3225.7534000000001</v>
      </c>
      <c r="E1659" s="20">
        <v>2762.97</v>
      </c>
    </row>
    <row r="1660" spans="1:5" ht="14.25" customHeight="1">
      <c r="A1660" s="19">
        <v>43763</v>
      </c>
      <c r="B1660" s="20">
        <v>4971.8779000000004</v>
      </c>
      <c r="C1660" s="20">
        <v>5704.5546999999997</v>
      </c>
      <c r="D1660" s="20">
        <v>3275.7757999999999</v>
      </c>
      <c r="E1660" s="20">
        <v>2779.4</v>
      </c>
    </row>
    <row r="1661" spans="1:5" ht="14.25" customHeight="1">
      <c r="A1661" s="19">
        <v>43766</v>
      </c>
      <c r="B1661" s="20">
        <v>5009.8900999999996</v>
      </c>
      <c r="C1661" s="20">
        <v>5839.8038999999999</v>
      </c>
      <c r="D1661" s="20">
        <v>3325.7359000000001</v>
      </c>
      <c r="E1661" s="20">
        <v>2788.76</v>
      </c>
    </row>
    <row r="1662" spans="1:5" ht="14.25" customHeight="1">
      <c r="A1662" s="19">
        <v>43767</v>
      </c>
      <c r="B1662" s="20">
        <v>4989.0177999999996</v>
      </c>
      <c r="C1662" s="20">
        <v>5776.3157000000001</v>
      </c>
      <c r="D1662" s="20">
        <v>3302.2597000000001</v>
      </c>
      <c r="E1662" s="20">
        <v>2770.44</v>
      </c>
    </row>
    <row r="1663" spans="1:5" ht="14.25" customHeight="1">
      <c r="A1663" s="19">
        <v>43768</v>
      </c>
      <c r="B1663" s="20">
        <v>4964.7752</v>
      </c>
      <c r="C1663" s="20">
        <v>5718.9074000000001</v>
      </c>
      <c r="D1663" s="20">
        <v>3312.4715999999999</v>
      </c>
      <c r="E1663" s="20">
        <v>2747.77</v>
      </c>
    </row>
    <row r="1664" spans="1:5" ht="14.25" customHeight="1">
      <c r="A1664" s="19">
        <v>43769</v>
      </c>
      <c r="B1664" s="20">
        <v>4959.0675000000001</v>
      </c>
      <c r="C1664" s="20">
        <v>5654.8284999999996</v>
      </c>
      <c r="D1664" s="20">
        <v>3295.6367</v>
      </c>
      <c r="E1664" s="20">
        <v>2739.44</v>
      </c>
    </row>
    <row r="1665" spans="1:5" ht="14.25" customHeight="1">
      <c r="A1665" s="19">
        <v>43770</v>
      </c>
      <c r="B1665" s="20">
        <v>5042.8108000000002</v>
      </c>
      <c r="C1665" s="20">
        <v>5708.7700999999997</v>
      </c>
      <c r="D1665" s="20">
        <v>3326.3915000000002</v>
      </c>
      <c r="E1665" s="20">
        <v>2768.96</v>
      </c>
    </row>
    <row r="1666" spans="1:5" ht="14.25" customHeight="1">
      <c r="A1666" s="19">
        <v>43773</v>
      </c>
      <c r="B1666" s="20">
        <v>5075.6450999999997</v>
      </c>
      <c r="C1666" s="20">
        <v>5744.3882000000003</v>
      </c>
      <c r="D1666" s="20">
        <v>3356.37</v>
      </c>
      <c r="E1666" s="20">
        <v>2783.66</v>
      </c>
    </row>
    <row r="1667" spans="1:5" ht="14.25" customHeight="1">
      <c r="A1667" s="19">
        <v>43774</v>
      </c>
      <c r="B1667" s="20">
        <v>5107.1484</v>
      </c>
      <c r="C1667" s="20">
        <v>5760.5091000000002</v>
      </c>
      <c r="D1667" s="20">
        <v>3394.7154999999998</v>
      </c>
      <c r="E1667" s="20">
        <v>2804.93</v>
      </c>
    </row>
    <row r="1668" spans="1:5" ht="14.25" customHeight="1">
      <c r="A1668" s="19">
        <v>43775</v>
      </c>
      <c r="B1668" s="20">
        <v>5084.2700999999997</v>
      </c>
      <c r="C1668" s="20">
        <v>5709.6823000000004</v>
      </c>
      <c r="D1668" s="20">
        <v>3370.7901999999999</v>
      </c>
      <c r="E1668" s="20">
        <v>2786.52</v>
      </c>
    </row>
    <row r="1669" spans="1:5" ht="14.25" customHeight="1">
      <c r="A1669" s="19">
        <v>43776</v>
      </c>
      <c r="B1669" s="20">
        <v>5093.1926999999996</v>
      </c>
      <c r="C1669" s="20">
        <v>5747.7118</v>
      </c>
      <c r="D1669" s="20">
        <v>3391.3321999999998</v>
      </c>
      <c r="E1669" s="20">
        <v>2801.89</v>
      </c>
    </row>
    <row r="1670" spans="1:5" ht="14.25" customHeight="1">
      <c r="A1670" s="19">
        <v>43777</v>
      </c>
      <c r="B1670" s="20">
        <v>5069.1241</v>
      </c>
      <c r="C1670" s="20">
        <v>5727.9148999999998</v>
      </c>
      <c r="D1670" s="20">
        <v>3382.8346000000001</v>
      </c>
      <c r="E1670" s="20">
        <v>2791.31</v>
      </c>
    </row>
    <row r="1671" spans="1:5" ht="14.25" customHeight="1">
      <c r="A1671" s="19">
        <v>43780</v>
      </c>
      <c r="B1671" s="20">
        <v>4979.7705999999998</v>
      </c>
      <c r="C1671" s="20">
        <v>5579.1606000000002</v>
      </c>
      <c r="D1671" s="20">
        <v>3320.1300999999999</v>
      </c>
      <c r="E1671" s="20">
        <v>2730.85</v>
      </c>
    </row>
    <row r="1672" spans="1:5" ht="14.25" customHeight="1">
      <c r="A1672" s="19">
        <v>43781</v>
      </c>
      <c r="B1672" s="20">
        <v>4980.7563</v>
      </c>
      <c r="C1672" s="20">
        <v>5593.3078999999998</v>
      </c>
      <c r="D1672" s="20">
        <v>3323.8516</v>
      </c>
      <c r="E1672" s="20">
        <v>2731.64</v>
      </c>
    </row>
    <row r="1673" spans="1:5" ht="14.25" customHeight="1">
      <c r="A1673" s="19">
        <v>43782</v>
      </c>
      <c r="B1673" s="20">
        <v>4976.0262000000002</v>
      </c>
      <c r="C1673" s="20">
        <v>5576.9231</v>
      </c>
      <c r="D1673" s="20">
        <v>3372.6949</v>
      </c>
      <c r="E1673" s="20">
        <v>2719.92</v>
      </c>
    </row>
    <row r="1674" spans="1:5" ht="14.25" customHeight="1">
      <c r="A1674" s="19">
        <v>43783</v>
      </c>
      <c r="B1674" s="20">
        <v>4983.5227999999997</v>
      </c>
      <c r="C1674" s="20">
        <v>5614.7573000000002</v>
      </c>
      <c r="D1674" s="20">
        <v>3387.8402000000001</v>
      </c>
      <c r="E1674" s="20">
        <v>2726.48</v>
      </c>
    </row>
    <row r="1675" spans="1:5" ht="14.25" customHeight="1">
      <c r="A1675" s="19">
        <v>43784</v>
      </c>
      <c r="B1675" s="20">
        <v>4946.8176999999996</v>
      </c>
      <c r="C1675" s="20">
        <v>5545.7869000000001</v>
      </c>
      <c r="D1675" s="20">
        <v>3348.8755999999998</v>
      </c>
      <c r="E1675" s="20">
        <v>2696.02</v>
      </c>
    </row>
    <row r="1676" spans="1:5" ht="14.25" customHeight="1">
      <c r="A1676" s="19">
        <v>43787</v>
      </c>
      <c r="B1676" s="20">
        <v>4986.1665999999996</v>
      </c>
      <c r="C1676" s="20">
        <v>5585.3829999999998</v>
      </c>
      <c r="D1676" s="20">
        <v>3360.6880000000001</v>
      </c>
      <c r="E1676" s="20">
        <v>2712.92</v>
      </c>
    </row>
    <row r="1677" spans="1:5" ht="14.25" customHeight="1">
      <c r="A1677" s="19">
        <v>43788</v>
      </c>
      <c r="B1677" s="20">
        <v>5036.4197000000004</v>
      </c>
      <c r="C1677" s="20">
        <v>5689.5667000000003</v>
      </c>
      <c r="D1677" s="20">
        <v>3443.6756</v>
      </c>
      <c r="E1677" s="20">
        <v>2746.73</v>
      </c>
    </row>
    <row r="1678" spans="1:5" ht="14.25" customHeight="1">
      <c r="A1678" s="19">
        <v>43789</v>
      </c>
      <c r="B1678" s="20">
        <v>4986.4323000000004</v>
      </c>
      <c r="C1678" s="20">
        <v>5660.8516</v>
      </c>
      <c r="D1678" s="20">
        <v>3427.7701000000002</v>
      </c>
      <c r="E1678" s="20">
        <v>2731.03</v>
      </c>
    </row>
    <row r="1679" spans="1:5" ht="14.25" customHeight="1">
      <c r="A1679" s="19">
        <v>43790</v>
      </c>
      <c r="B1679" s="20">
        <v>4963.1247999999996</v>
      </c>
      <c r="C1679" s="20">
        <v>5651.3748999999998</v>
      </c>
      <c r="D1679" s="20">
        <v>3405.3445000000002</v>
      </c>
      <c r="E1679" s="20">
        <v>2717.6</v>
      </c>
    </row>
    <row r="1680" spans="1:5" ht="14.25" customHeight="1">
      <c r="A1680" s="19">
        <v>43791</v>
      </c>
      <c r="B1680" s="20">
        <v>4912.5910000000003</v>
      </c>
      <c r="C1680" s="20">
        <v>5576.5110000000004</v>
      </c>
      <c r="D1680" s="20">
        <v>3320.0857000000001</v>
      </c>
      <c r="E1680" s="20">
        <v>2698.82</v>
      </c>
    </row>
    <row r="1681" spans="1:5" ht="14.25" customHeight="1">
      <c r="A1681" s="19">
        <v>43794</v>
      </c>
      <c r="B1681" s="20">
        <v>4948.5886</v>
      </c>
      <c r="C1681" s="20">
        <v>5544.5003999999999</v>
      </c>
      <c r="D1681" s="20">
        <v>3276.2017999999998</v>
      </c>
      <c r="E1681" s="20">
        <v>2714.91</v>
      </c>
    </row>
    <row r="1682" spans="1:5" ht="14.25" customHeight="1">
      <c r="A1682" s="19">
        <v>43795</v>
      </c>
      <c r="B1682" s="20">
        <v>4965.7471999999998</v>
      </c>
      <c r="C1682" s="20">
        <v>5540.5824000000002</v>
      </c>
      <c r="D1682" s="20">
        <v>3328.3964000000001</v>
      </c>
      <c r="E1682" s="20">
        <v>2708.83</v>
      </c>
    </row>
    <row r="1683" spans="1:5" ht="14.25" customHeight="1">
      <c r="A1683" s="19">
        <v>43796</v>
      </c>
      <c r="B1683" s="20">
        <v>4945.2870000000003</v>
      </c>
      <c r="C1683" s="20">
        <v>5538.6868000000004</v>
      </c>
      <c r="D1683" s="20">
        <v>3307.4982</v>
      </c>
      <c r="E1683" s="20">
        <v>2707.6</v>
      </c>
    </row>
    <row r="1684" spans="1:5" ht="14.25" customHeight="1">
      <c r="A1684" s="19">
        <v>43797</v>
      </c>
      <c r="B1684" s="20">
        <v>4928.2961999999998</v>
      </c>
      <c r="C1684" s="20">
        <v>5522.7157999999999</v>
      </c>
      <c r="D1684" s="20">
        <v>3309.5956999999999</v>
      </c>
      <c r="E1684" s="20">
        <v>2695.31</v>
      </c>
    </row>
    <row r="1685" spans="1:5" ht="14.25" customHeight="1">
      <c r="A1685" s="19">
        <v>43798</v>
      </c>
      <c r="B1685" s="20">
        <v>4885.3814000000002</v>
      </c>
      <c r="C1685" s="20">
        <v>5517.8575000000001</v>
      </c>
      <c r="D1685" s="20">
        <v>3275.0225</v>
      </c>
      <c r="E1685" s="20">
        <v>2686.22</v>
      </c>
    </row>
    <row r="1686" spans="1:5" ht="14.25" customHeight="1">
      <c r="A1686" s="19">
        <v>43801</v>
      </c>
      <c r="B1686" s="20">
        <v>4894.8089</v>
      </c>
      <c r="C1686" s="20">
        <v>5529.8788000000004</v>
      </c>
      <c r="D1686" s="20">
        <v>3278.7352000000001</v>
      </c>
      <c r="E1686" s="20">
        <v>2690.96</v>
      </c>
    </row>
    <row r="1687" spans="1:5" ht="14.25" customHeight="1">
      <c r="A1687" s="19">
        <v>43802</v>
      </c>
      <c r="B1687" s="20">
        <v>4913.9850999999999</v>
      </c>
      <c r="C1687" s="20">
        <v>5566.0465000000004</v>
      </c>
      <c r="D1687" s="20">
        <v>3292.1776</v>
      </c>
      <c r="E1687" s="20">
        <v>2697.9</v>
      </c>
    </row>
    <row r="1688" spans="1:5" ht="14.25" customHeight="1">
      <c r="A1688" s="19">
        <v>43803</v>
      </c>
      <c r="B1688" s="20">
        <v>4912.3666999999996</v>
      </c>
      <c r="C1688" s="20">
        <v>5575.0210999999999</v>
      </c>
      <c r="D1688" s="20">
        <v>3289.9232000000002</v>
      </c>
      <c r="E1688" s="20">
        <v>2689.85</v>
      </c>
    </row>
    <row r="1689" spans="1:5" ht="14.25" customHeight="1">
      <c r="A1689" s="19">
        <v>43804</v>
      </c>
      <c r="B1689" s="20">
        <v>4950.0658999999996</v>
      </c>
      <c r="C1689" s="20">
        <v>5637.9168</v>
      </c>
      <c r="D1689" s="20">
        <v>3364.9031</v>
      </c>
      <c r="E1689" s="20">
        <v>2705.39</v>
      </c>
    </row>
    <row r="1690" spans="1:5" ht="14.25" customHeight="1">
      <c r="A1690" s="19">
        <v>43805</v>
      </c>
      <c r="B1690" s="20">
        <v>4979.4413999999997</v>
      </c>
      <c r="C1690" s="20">
        <v>5678.1493</v>
      </c>
      <c r="D1690" s="20">
        <v>3397.7438000000002</v>
      </c>
      <c r="E1690" s="20">
        <v>2719.76</v>
      </c>
    </row>
    <row r="1691" spans="1:5" ht="14.25" customHeight="1">
      <c r="A1691" s="19">
        <v>43808</v>
      </c>
      <c r="B1691" s="20">
        <v>4970.6952000000001</v>
      </c>
      <c r="C1691" s="20">
        <v>5698.4976999999999</v>
      </c>
      <c r="D1691" s="20">
        <v>3371.2503000000002</v>
      </c>
      <c r="E1691" s="20">
        <v>2730.38</v>
      </c>
    </row>
    <row r="1692" spans="1:5" ht="14.25" customHeight="1">
      <c r="A1692" s="19">
        <v>43809</v>
      </c>
      <c r="B1692" s="20">
        <v>4976.9956000000002</v>
      </c>
      <c r="C1692" s="20">
        <v>5733.0263000000004</v>
      </c>
      <c r="D1692" s="20">
        <v>3379.8845999999999</v>
      </c>
      <c r="E1692" s="20">
        <v>2732.34</v>
      </c>
    </row>
    <row r="1693" spans="1:5" ht="14.25" customHeight="1">
      <c r="A1693" s="19">
        <v>43810</v>
      </c>
      <c r="B1693" s="20">
        <v>4980.0132999999996</v>
      </c>
      <c r="C1693" s="20">
        <v>5709.9071999999996</v>
      </c>
      <c r="D1693" s="20">
        <v>3352.8577</v>
      </c>
      <c r="E1693" s="20">
        <v>2729.27</v>
      </c>
    </row>
    <row r="1694" spans="1:5" ht="14.25" customHeight="1">
      <c r="A1694" s="19">
        <v>43811</v>
      </c>
      <c r="B1694" s="20">
        <v>4965.0519000000004</v>
      </c>
      <c r="C1694" s="20">
        <v>5709.4137000000001</v>
      </c>
      <c r="D1694" s="20">
        <v>3353.5439000000001</v>
      </c>
      <c r="E1694" s="20">
        <v>2725.44</v>
      </c>
    </row>
    <row r="1695" spans="1:5" ht="14.25" customHeight="1">
      <c r="A1695" s="19">
        <v>43812</v>
      </c>
      <c r="B1695" s="20">
        <v>5063.8307000000004</v>
      </c>
      <c r="C1695" s="20">
        <v>5786.43</v>
      </c>
      <c r="D1695" s="20">
        <v>3443.0634</v>
      </c>
      <c r="E1695" s="20">
        <v>2767.37</v>
      </c>
    </row>
    <row r="1696" spans="1:5" ht="14.25" customHeight="1">
      <c r="A1696" s="19">
        <v>43815</v>
      </c>
      <c r="B1696" s="20">
        <v>5088.4916000000003</v>
      </c>
      <c r="C1696" s="20">
        <v>5895.1540999999997</v>
      </c>
      <c r="D1696" s="20">
        <v>3479.8827000000001</v>
      </c>
      <c r="E1696" s="20">
        <v>2804.95</v>
      </c>
    </row>
    <row r="1697" spans="1:5" ht="14.25" customHeight="1">
      <c r="A1697" s="19">
        <v>43816</v>
      </c>
      <c r="B1697" s="20">
        <v>5157.7237999999998</v>
      </c>
      <c r="C1697" s="20">
        <v>5969.0237999999999</v>
      </c>
      <c r="D1697" s="20">
        <v>3500.4762000000001</v>
      </c>
      <c r="E1697" s="20">
        <v>2836.96</v>
      </c>
    </row>
    <row r="1698" spans="1:5" ht="14.25" customHeight="1">
      <c r="A1698" s="19">
        <v>43817</v>
      </c>
      <c r="B1698" s="20">
        <v>5146.2988999999998</v>
      </c>
      <c r="C1698" s="20">
        <v>5967.0528000000004</v>
      </c>
      <c r="D1698" s="20">
        <v>3462.1068</v>
      </c>
      <c r="E1698" s="20">
        <v>2830.09</v>
      </c>
    </row>
    <row r="1699" spans="1:5" ht="14.25" customHeight="1">
      <c r="A1699" s="19">
        <v>43818</v>
      </c>
      <c r="B1699" s="20">
        <v>5139.1215000000002</v>
      </c>
      <c r="C1699" s="20">
        <v>5993.2361000000001</v>
      </c>
      <c r="D1699" s="20">
        <v>3447.9436999999998</v>
      </c>
      <c r="E1699" s="20">
        <v>2841.08</v>
      </c>
    </row>
    <row r="1700" spans="1:5" ht="14.25" customHeight="1">
      <c r="A1700" s="19">
        <v>43819</v>
      </c>
      <c r="B1700" s="20">
        <v>5126.4921000000004</v>
      </c>
      <c r="C1700" s="20">
        <v>5921.1686</v>
      </c>
      <c r="D1700" s="20">
        <v>3414.8993999999998</v>
      </c>
      <c r="E1700" s="20">
        <v>2825.32</v>
      </c>
    </row>
    <row r="1701" spans="1:5" ht="14.25" customHeight="1">
      <c r="A1701" s="19">
        <v>43822</v>
      </c>
      <c r="B1701" s="20">
        <v>5062.4863999999998</v>
      </c>
      <c r="C1701" s="20">
        <v>5787.6251000000002</v>
      </c>
      <c r="D1701" s="20">
        <v>3350.2840000000001</v>
      </c>
      <c r="E1701" s="20">
        <v>2790.24</v>
      </c>
    </row>
    <row r="1702" spans="1:5" ht="14.25" customHeight="1">
      <c r="A1702" s="19">
        <v>43823</v>
      </c>
      <c r="B1702" s="20">
        <v>5095.4893000000002</v>
      </c>
      <c r="C1702" s="20">
        <v>5889.5001000000002</v>
      </c>
      <c r="D1702" s="20">
        <v>3393.2125999999998</v>
      </c>
      <c r="E1702" s="20">
        <v>2819.71</v>
      </c>
    </row>
    <row r="1703" spans="1:5" ht="14.25" customHeight="1">
      <c r="A1703" s="19">
        <v>43824</v>
      </c>
      <c r="B1703" s="20">
        <v>5092.8208999999997</v>
      </c>
      <c r="C1703" s="20">
        <v>5924.6767</v>
      </c>
      <c r="D1703" s="20">
        <v>3407.4173000000001</v>
      </c>
      <c r="E1703" s="20">
        <v>2816.56</v>
      </c>
    </row>
    <row r="1704" spans="1:5" ht="14.25" customHeight="1">
      <c r="A1704" s="19">
        <v>43825</v>
      </c>
      <c r="B1704" s="20">
        <v>5137.6391999999996</v>
      </c>
      <c r="C1704" s="20">
        <v>5966.9207999999999</v>
      </c>
      <c r="D1704" s="20">
        <v>3420.4785999999999</v>
      </c>
      <c r="E1704" s="20">
        <v>2837.9</v>
      </c>
    </row>
    <row r="1705" spans="1:5" ht="14.25" customHeight="1">
      <c r="A1705" s="19">
        <v>43826</v>
      </c>
      <c r="B1705" s="20">
        <v>5132.5856000000003</v>
      </c>
      <c r="C1705" s="20">
        <v>5918.7660999999998</v>
      </c>
      <c r="D1705" s="20">
        <v>3365.4629</v>
      </c>
      <c r="E1705" s="20">
        <v>2831.25</v>
      </c>
    </row>
    <row r="1706" spans="1:5" ht="14.25" customHeight="1">
      <c r="A1706" s="19">
        <v>43829</v>
      </c>
      <c r="B1706" s="20">
        <v>5208.6495000000004</v>
      </c>
      <c r="C1706" s="20">
        <v>5952.2839999999997</v>
      </c>
      <c r="D1706" s="20">
        <v>3381.4139</v>
      </c>
      <c r="E1706" s="20">
        <v>2861.12</v>
      </c>
    </row>
    <row r="1707" spans="1:5" ht="14.25" customHeight="1">
      <c r="A1707" s="19">
        <v>43830</v>
      </c>
      <c r="B1707" s="20">
        <v>5227.7258000000002</v>
      </c>
      <c r="C1707" s="20">
        <v>5992.1490999999996</v>
      </c>
      <c r="D1707" s="20">
        <v>3416.0688</v>
      </c>
      <c r="E1707" s="20">
        <v>2874.23</v>
      </c>
    </row>
    <row r="1708" spans="1:5" ht="14.25" customHeight="1">
      <c r="A1708" s="19">
        <v>43832</v>
      </c>
      <c r="B1708" s="20">
        <v>5298.7529999999997</v>
      </c>
      <c r="C1708" s="20">
        <v>6110.0376999999999</v>
      </c>
      <c r="D1708" s="20">
        <v>3454.5718999999999</v>
      </c>
      <c r="E1708" s="20">
        <v>2922.13</v>
      </c>
    </row>
    <row r="1709" spans="1:5" ht="14.25" customHeight="1">
      <c r="A1709" s="19">
        <v>43833</v>
      </c>
      <c r="B1709" s="20">
        <v>5289.4679999999998</v>
      </c>
      <c r="C1709" s="20">
        <v>6141.7753000000002</v>
      </c>
      <c r="D1709" s="20">
        <v>3426.7118</v>
      </c>
      <c r="E1709" s="20">
        <v>2926.24</v>
      </c>
    </row>
    <row r="1710" spans="1:5" ht="14.25" customHeight="1">
      <c r="A1710" s="19">
        <v>43836</v>
      </c>
      <c r="B1710" s="20">
        <v>5269.4718999999996</v>
      </c>
      <c r="C1710" s="20">
        <v>6204.9465</v>
      </c>
      <c r="D1710" s="20">
        <v>3473.9641000000001</v>
      </c>
      <c r="E1710" s="20">
        <v>2925.83</v>
      </c>
    </row>
    <row r="1711" spans="1:5" ht="14.25" customHeight="1">
      <c r="A1711" s="19">
        <v>43837</v>
      </c>
      <c r="B1711" s="20">
        <v>5308.9447</v>
      </c>
      <c r="C1711" s="20">
        <v>6299.2655999999997</v>
      </c>
      <c r="D1711" s="20">
        <v>3551.4023000000002</v>
      </c>
      <c r="E1711" s="20">
        <v>2953.54</v>
      </c>
    </row>
    <row r="1712" spans="1:5" ht="14.25" customHeight="1">
      <c r="A1712" s="19">
        <v>43838</v>
      </c>
      <c r="B1712" s="20">
        <v>5247.8055999999997</v>
      </c>
      <c r="C1712" s="20">
        <v>6213.2785000000003</v>
      </c>
      <c r="D1712" s="20">
        <v>3494.2779999999998</v>
      </c>
      <c r="E1712" s="20">
        <v>2908.27</v>
      </c>
    </row>
    <row r="1713" spans="1:5" ht="14.25" customHeight="1">
      <c r="A1713" s="19">
        <v>43839</v>
      </c>
      <c r="B1713" s="20">
        <v>5314.2308000000003</v>
      </c>
      <c r="C1713" s="20">
        <v>6311.9894999999997</v>
      </c>
      <c r="D1713" s="20">
        <v>3604.0785999999998</v>
      </c>
      <c r="E1713" s="20">
        <v>2951.24</v>
      </c>
    </row>
    <row r="1714" spans="1:5" ht="14.25" customHeight="1">
      <c r="A1714" s="19">
        <v>43840</v>
      </c>
      <c r="B1714" s="20">
        <v>5312.7187999999996</v>
      </c>
      <c r="C1714" s="20">
        <v>6298.7617</v>
      </c>
      <c r="D1714" s="20">
        <v>3611.6206999999999</v>
      </c>
      <c r="E1714" s="20">
        <v>2949.62</v>
      </c>
    </row>
    <row r="1715" spans="1:5" ht="14.25" customHeight="1">
      <c r="A1715" s="19">
        <v>43843</v>
      </c>
      <c r="B1715" s="20">
        <v>5364.7888000000003</v>
      </c>
      <c r="C1715" s="20">
        <v>6379.3053</v>
      </c>
      <c r="D1715" s="20">
        <v>3670.2483000000002</v>
      </c>
      <c r="E1715" s="20">
        <v>2967.53</v>
      </c>
    </row>
    <row r="1716" spans="1:5" ht="14.25" customHeight="1">
      <c r="A1716" s="19">
        <v>43844</v>
      </c>
      <c r="B1716" s="20">
        <v>5346.7929999999997</v>
      </c>
      <c r="C1716" s="20">
        <v>6365.7332999999999</v>
      </c>
      <c r="D1716" s="20">
        <v>3644.5756999999999</v>
      </c>
      <c r="E1716" s="20">
        <v>2970.87</v>
      </c>
    </row>
    <row r="1717" spans="1:5" ht="14.25" customHeight="1">
      <c r="A1717" s="19">
        <v>43845</v>
      </c>
      <c r="B1717" s="20">
        <v>5317.2484000000004</v>
      </c>
      <c r="C1717" s="20">
        <v>6365.0928000000004</v>
      </c>
      <c r="D1717" s="20">
        <v>3664.2914000000001</v>
      </c>
      <c r="E1717" s="20">
        <v>2952.25</v>
      </c>
    </row>
    <row r="1718" spans="1:5" ht="14.25" customHeight="1">
      <c r="A1718" s="19">
        <v>43846</v>
      </c>
      <c r="B1718" s="20">
        <v>5294.6725999999999</v>
      </c>
      <c r="C1718" s="20">
        <v>6352.8371999999999</v>
      </c>
      <c r="D1718" s="20">
        <v>3685.5945999999999</v>
      </c>
      <c r="E1718" s="20">
        <v>2943.57</v>
      </c>
    </row>
    <row r="1719" spans="1:5" ht="14.25" customHeight="1">
      <c r="A1719" s="19">
        <v>43847</v>
      </c>
      <c r="B1719" s="20">
        <v>5302.0864000000001</v>
      </c>
      <c r="C1719" s="20">
        <v>6328.3824999999997</v>
      </c>
      <c r="D1719" s="20">
        <v>3703.5432999999998</v>
      </c>
      <c r="E1719" s="20">
        <v>2929.58</v>
      </c>
    </row>
    <row r="1720" spans="1:5" ht="14.25" customHeight="1">
      <c r="A1720" s="19">
        <v>43850</v>
      </c>
      <c r="B1720" s="20">
        <v>5341.6171999999997</v>
      </c>
      <c r="C1720" s="20">
        <v>6409.5991000000004</v>
      </c>
      <c r="D1720" s="20">
        <v>3821.4769999999999</v>
      </c>
      <c r="E1720" s="20">
        <v>2941.61</v>
      </c>
    </row>
    <row r="1721" spans="1:5" ht="14.25" customHeight="1">
      <c r="A1721" s="19">
        <v>43851</v>
      </c>
      <c r="B1721" s="20">
        <v>5250.3468000000003</v>
      </c>
      <c r="C1721" s="20">
        <v>6352.5432000000001</v>
      </c>
      <c r="D1721" s="20">
        <v>3811.2310000000002</v>
      </c>
      <c r="E1721" s="20">
        <v>2903.28</v>
      </c>
    </row>
    <row r="1722" spans="1:5" ht="14.25" customHeight="1">
      <c r="A1722" s="19">
        <v>43852</v>
      </c>
      <c r="B1722" s="20">
        <v>5272.8353999999999</v>
      </c>
      <c r="C1722" s="20">
        <v>6371.6252999999997</v>
      </c>
      <c r="D1722" s="20">
        <v>3829.9227000000001</v>
      </c>
      <c r="E1722" s="20">
        <v>2903.84</v>
      </c>
    </row>
    <row r="1723" spans="1:5" ht="14.25" customHeight="1">
      <c r="A1723" s="19">
        <v>43853</v>
      </c>
      <c r="B1723" s="20">
        <v>5109.4540999999999</v>
      </c>
      <c r="C1723" s="20">
        <v>6134.2025000000003</v>
      </c>
      <c r="D1723" s="20">
        <v>3691.8186999999998</v>
      </c>
      <c r="E1723" s="20">
        <v>2804.26</v>
      </c>
    </row>
    <row r="1724" spans="1:5" ht="14.25" customHeight="1">
      <c r="A1724" s="19">
        <v>43864</v>
      </c>
      <c r="B1724" s="20">
        <v>4706.7830000000004</v>
      </c>
      <c r="C1724" s="20">
        <v>5597.2632000000003</v>
      </c>
      <c r="D1724" s="20">
        <v>3406.8148000000001</v>
      </c>
      <c r="E1724" s="20">
        <v>2570.0300000000002</v>
      </c>
    </row>
    <row r="1725" spans="1:5" ht="14.25" customHeight="1">
      <c r="A1725" s="19">
        <v>43865</v>
      </c>
      <c r="B1725" s="20">
        <v>4830.9236000000001</v>
      </c>
      <c r="C1725" s="20">
        <v>5610.1124</v>
      </c>
      <c r="D1725" s="20">
        <v>3573.47</v>
      </c>
      <c r="E1725" s="20">
        <v>2619.5100000000002</v>
      </c>
    </row>
    <row r="1726" spans="1:5" ht="14.25" customHeight="1">
      <c r="A1726" s="19">
        <v>43866</v>
      </c>
      <c r="B1726" s="20">
        <v>4885.6558999999997</v>
      </c>
      <c r="C1726" s="20">
        <v>5756.7569999999996</v>
      </c>
      <c r="D1726" s="20">
        <v>3626.9654</v>
      </c>
      <c r="E1726" s="20">
        <v>2665.24</v>
      </c>
    </row>
    <row r="1727" spans="1:5" ht="14.25" customHeight="1">
      <c r="A1727" s="19">
        <v>43867</v>
      </c>
      <c r="B1727" s="20">
        <v>4976.5766000000003</v>
      </c>
      <c r="C1727" s="20">
        <v>5936.8328000000001</v>
      </c>
      <c r="D1727" s="20">
        <v>3751.7161999999998</v>
      </c>
      <c r="E1727" s="20">
        <v>2724.58</v>
      </c>
    </row>
    <row r="1728" spans="1:5" ht="14.25" customHeight="1">
      <c r="A1728" s="19">
        <v>43868</v>
      </c>
      <c r="B1728" s="20">
        <v>4976.6968999999999</v>
      </c>
      <c r="C1728" s="20">
        <v>6009.9763999999996</v>
      </c>
      <c r="D1728" s="20">
        <v>3755.8933999999999</v>
      </c>
      <c r="E1728" s="20">
        <v>2736.45</v>
      </c>
    </row>
    <row r="1729" spans="1:5" ht="14.25" customHeight="1">
      <c r="A1729" s="19">
        <v>43871</v>
      </c>
      <c r="B1729" s="20">
        <v>4997.2882</v>
      </c>
      <c r="C1729" s="20">
        <v>6093.8968000000004</v>
      </c>
      <c r="D1729" s="20">
        <v>3806.4978000000001</v>
      </c>
      <c r="E1729" s="20">
        <v>2768.45</v>
      </c>
    </row>
    <row r="1730" spans="1:5" ht="14.25" customHeight="1">
      <c r="A1730" s="19">
        <v>43872</v>
      </c>
      <c r="B1730" s="20">
        <v>5043.8143</v>
      </c>
      <c r="C1730" s="20">
        <v>6052.6683000000003</v>
      </c>
      <c r="D1730" s="20">
        <v>3814.5850999999998</v>
      </c>
      <c r="E1730" s="20">
        <v>2761.87</v>
      </c>
    </row>
    <row r="1731" spans="1:5" ht="14.25" customHeight="1">
      <c r="A1731" s="19">
        <v>43873</v>
      </c>
      <c r="B1731" s="20">
        <v>5084.6095999999998</v>
      </c>
      <c r="C1731" s="20">
        <v>6193.6709000000001</v>
      </c>
      <c r="D1731" s="20">
        <v>3915.3847000000001</v>
      </c>
      <c r="E1731" s="20">
        <v>2789</v>
      </c>
    </row>
    <row r="1732" spans="1:5" ht="14.25" customHeight="1">
      <c r="A1732" s="19">
        <v>43874</v>
      </c>
      <c r="B1732" s="20">
        <v>5053.3271000000004</v>
      </c>
      <c r="C1732" s="20">
        <v>6143.3777</v>
      </c>
      <c r="D1732" s="20">
        <v>3887.3663999999999</v>
      </c>
      <c r="E1732" s="20">
        <v>2770.53</v>
      </c>
    </row>
    <row r="1733" spans="1:5" ht="14.25" customHeight="1">
      <c r="A1733" s="19">
        <v>43875</v>
      </c>
      <c r="B1733" s="20">
        <v>5088.8230000000003</v>
      </c>
      <c r="C1733" s="20">
        <v>6165.2241999999997</v>
      </c>
      <c r="D1733" s="20">
        <v>3922.7525000000001</v>
      </c>
      <c r="E1733" s="20">
        <v>2790.3</v>
      </c>
    </row>
    <row r="1734" spans="1:5" ht="14.25" customHeight="1">
      <c r="A1734" s="19">
        <v>43878</v>
      </c>
      <c r="B1734" s="20">
        <v>5203.2779</v>
      </c>
      <c r="C1734" s="20">
        <v>6389.8112000000001</v>
      </c>
      <c r="D1734" s="20">
        <v>4088.5198</v>
      </c>
      <c r="E1734" s="20">
        <v>2862.76</v>
      </c>
    </row>
    <row r="1735" spans="1:5" ht="14.25" customHeight="1">
      <c r="A1735" s="19">
        <v>43879</v>
      </c>
      <c r="B1735" s="20">
        <v>5177.8661000000002</v>
      </c>
      <c r="C1735" s="20">
        <v>6535.8850000000002</v>
      </c>
      <c r="D1735" s="20">
        <v>4122.8487999999998</v>
      </c>
      <c r="E1735" s="20">
        <v>2857.08</v>
      </c>
    </row>
    <row r="1736" spans="1:5" ht="14.25" customHeight="1">
      <c r="A1736" s="19">
        <v>43880</v>
      </c>
      <c r="B1736" s="20">
        <v>5169.9540999999999</v>
      </c>
      <c r="C1736" s="20">
        <v>6477.6076999999996</v>
      </c>
      <c r="D1736" s="20">
        <v>4089.5779000000002</v>
      </c>
      <c r="E1736" s="20">
        <v>2839.04</v>
      </c>
    </row>
    <row r="1737" spans="1:5" ht="14.25" customHeight="1">
      <c r="A1737" s="19">
        <v>43881</v>
      </c>
      <c r="B1737" s="20">
        <v>5289.0739999999996</v>
      </c>
      <c r="C1737" s="20">
        <v>6602.8292000000001</v>
      </c>
      <c r="D1737" s="20">
        <v>4169.5748000000003</v>
      </c>
      <c r="E1737" s="20">
        <v>2884.95</v>
      </c>
    </row>
    <row r="1738" spans="1:5" ht="14.25" customHeight="1">
      <c r="A1738" s="19">
        <v>43882</v>
      </c>
      <c r="B1738" s="20">
        <v>5295.2429000000002</v>
      </c>
      <c r="C1738" s="20">
        <v>6720.6854999999996</v>
      </c>
      <c r="D1738" s="20">
        <v>4246.1022999999996</v>
      </c>
      <c r="E1738" s="20">
        <v>2898.12</v>
      </c>
    </row>
    <row r="1739" spans="1:5" ht="14.25" customHeight="1">
      <c r="A1739" s="19">
        <v>43885</v>
      </c>
      <c r="B1739" s="20">
        <v>5273.9935999999998</v>
      </c>
      <c r="C1739" s="20">
        <v>6868.0882000000001</v>
      </c>
      <c r="D1739" s="20">
        <v>4320.7159000000001</v>
      </c>
      <c r="E1739" s="20">
        <v>2899.98</v>
      </c>
    </row>
    <row r="1740" spans="1:5" ht="14.25" customHeight="1">
      <c r="A1740" s="19">
        <v>43886</v>
      </c>
      <c r="B1740" s="20">
        <v>5262.5282999999999</v>
      </c>
      <c r="C1740" s="20">
        <v>6896.86</v>
      </c>
      <c r="D1740" s="20">
        <v>4369.8334000000004</v>
      </c>
      <c r="E1740" s="20">
        <v>2878.57</v>
      </c>
    </row>
    <row r="1741" spans="1:5" ht="14.25" customHeight="1">
      <c r="A1741" s="19">
        <v>43887</v>
      </c>
      <c r="B1741" s="20">
        <v>5197.6516000000001</v>
      </c>
      <c r="C1741" s="20">
        <v>6697.3879999999999</v>
      </c>
      <c r="D1741" s="20">
        <v>4161.384</v>
      </c>
      <c r="E1741" s="20">
        <v>2861.31</v>
      </c>
    </row>
    <row r="1742" spans="1:5" ht="14.25" customHeight="1">
      <c r="A1742" s="19">
        <v>43888</v>
      </c>
      <c r="B1742" s="20">
        <v>5212.7873</v>
      </c>
      <c r="C1742" s="20">
        <v>6708.4256999999998</v>
      </c>
      <c r="D1742" s="20">
        <v>4188.5415000000003</v>
      </c>
      <c r="E1742" s="20">
        <v>2887.33</v>
      </c>
    </row>
    <row r="1743" spans="1:5" ht="14.25" customHeight="1">
      <c r="A1743" s="19">
        <v>43889</v>
      </c>
      <c r="B1743" s="20">
        <v>5027.9705999999996</v>
      </c>
      <c r="C1743" s="20">
        <v>6319.7015000000001</v>
      </c>
      <c r="D1743" s="20">
        <v>3982.7419</v>
      </c>
      <c r="E1743" s="20">
        <v>2782.67</v>
      </c>
    </row>
    <row r="1744" spans="1:5" ht="14.25" customHeight="1">
      <c r="A1744" s="19">
        <v>43892</v>
      </c>
      <c r="B1744" s="20">
        <v>5193.3779000000004</v>
      </c>
      <c r="C1744" s="20">
        <v>6580.6769000000004</v>
      </c>
      <c r="D1744" s="20">
        <v>4107.5770000000002</v>
      </c>
      <c r="E1744" s="20">
        <v>2889.49</v>
      </c>
    </row>
    <row r="1745" spans="1:5" ht="14.25" customHeight="1">
      <c r="A1745" s="19">
        <v>43893</v>
      </c>
      <c r="B1745" s="20">
        <v>5221.0636000000004</v>
      </c>
      <c r="C1745" s="20">
        <v>6669.4615000000003</v>
      </c>
      <c r="D1745" s="20">
        <v>4168.2960000000003</v>
      </c>
      <c r="E1745" s="20">
        <v>2903.81</v>
      </c>
    </row>
    <row r="1746" spans="1:5" ht="14.25" customHeight="1">
      <c r="A1746" s="19">
        <v>43894</v>
      </c>
      <c r="B1746" s="20">
        <v>5251.2960000000003</v>
      </c>
      <c r="C1746" s="20">
        <v>6702.4449999999997</v>
      </c>
      <c r="D1746" s="20">
        <v>4158.3621000000003</v>
      </c>
      <c r="E1746" s="20">
        <v>2946.55</v>
      </c>
    </row>
    <row r="1747" spans="1:5" ht="14.25" customHeight="1">
      <c r="A1747" s="19">
        <v>43895</v>
      </c>
      <c r="B1747" s="20">
        <v>5368.2812999999996</v>
      </c>
      <c r="C1747" s="20">
        <v>6798.5725000000002</v>
      </c>
      <c r="D1747" s="20">
        <v>4231.5316000000003</v>
      </c>
      <c r="E1747" s="20">
        <v>2993.91</v>
      </c>
    </row>
    <row r="1748" spans="1:5" ht="14.25" customHeight="1">
      <c r="A1748" s="19">
        <v>43896</v>
      </c>
      <c r="B1748" s="20">
        <v>5281.2272000000003</v>
      </c>
      <c r="C1748" s="20">
        <v>6778.0164999999997</v>
      </c>
      <c r="D1748" s="20">
        <v>4184.0738000000001</v>
      </c>
      <c r="E1748" s="20">
        <v>2949.16</v>
      </c>
    </row>
    <row r="1749" spans="1:5" ht="14.25" customHeight="1">
      <c r="A1749" s="19">
        <v>43899</v>
      </c>
      <c r="B1749" s="20">
        <v>5100.8163000000004</v>
      </c>
      <c r="C1749" s="20">
        <v>6512.0111999999999</v>
      </c>
      <c r="D1749" s="20">
        <v>3998.5601999999999</v>
      </c>
      <c r="E1749" s="20">
        <v>2838.43</v>
      </c>
    </row>
    <row r="1750" spans="1:5" ht="14.25" customHeight="1">
      <c r="A1750" s="19">
        <v>43900</v>
      </c>
      <c r="B1750" s="20">
        <v>5210.0506999999998</v>
      </c>
      <c r="C1750" s="20">
        <v>6680.7817999999997</v>
      </c>
      <c r="D1750" s="20">
        <v>4090.0239999999999</v>
      </c>
      <c r="E1750" s="20">
        <v>2886.95</v>
      </c>
    </row>
    <row r="1751" spans="1:5" ht="14.25" customHeight="1">
      <c r="A1751" s="19">
        <v>43901</v>
      </c>
      <c r="B1751" s="20">
        <v>5140.7542000000003</v>
      </c>
      <c r="C1751" s="20">
        <v>6590.9009999999998</v>
      </c>
      <c r="D1751" s="20">
        <v>3997.9315000000001</v>
      </c>
      <c r="E1751" s="20">
        <v>2854.13</v>
      </c>
    </row>
    <row r="1752" spans="1:5" ht="14.25" customHeight="1">
      <c r="A1752" s="19">
        <v>43902</v>
      </c>
      <c r="B1752" s="20">
        <v>5041.8323</v>
      </c>
      <c r="C1752" s="20">
        <v>6458.2093999999997</v>
      </c>
      <c r="D1752" s="20">
        <v>3878.4094</v>
      </c>
      <c r="E1752" s="20">
        <v>2801.01</v>
      </c>
    </row>
    <row r="1753" spans="1:5" ht="14.25" customHeight="1">
      <c r="A1753" s="19">
        <v>43903</v>
      </c>
      <c r="B1753" s="20">
        <v>4970.8822</v>
      </c>
      <c r="C1753" s="20">
        <v>6399.8936999999996</v>
      </c>
      <c r="D1753" s="20">
        <v>3845.0326</v>
      </c>
      <c r="E1753" s="20">
        <v>2760.73</v>
      </c>
    </row>
    <row r="1754" spans="1:5" ht="14.25" customHeight="1">
      <c r="A1754" s="19">
        <v>43906</v>
      </c>
      <c r="B1754" s="20">
        <v>4757.1668</v>
      </c>
      <c r="C1754" s="20">
        <v>6090.2148999999999</v>
      </c>
      <c r="D1754" s="20">
        <v>3613.2021</v>
      </c>
      <c r="E1754" s="20">
        <v>2662.94</v>
      </c>
    </row>
    <row r="1755" spans="1:5" ht="14.25" customHeight="1">
      <c r="A1755" s="19">
        <v>43907</v>
      </c>
      <c r="B1755" s="20">
        <v>4733.9955</v>
      </c>
      <c r="C1755" s="20">
        <v>6074.2235000000001</v>
      </c>
      <c r="D1755" s="20">
        <v>3619.192</v>
      </c>
      <c r="E1755" s="20">
        <v>2654.73</v>
      </c>
    </row>
    <row r="1756" spans="1:5" ht="14.25" customHeight="1">
      <c r="A1756" s="19">
        <v>43908</v>
      </c>
      <c r="B1756" s="20">
        <v>4640.2956000000004</v>
      </c>
      <c r="C1756" s="20">
        <v>5980.7776999999996</v>
      </c>
      <c r="D1756" s="20">
        <v>3596.7846</v>
      </c>
      <c r="E1756" s="20">
        <v>2611.98</v>
      </c>
    </row>
    <row r="1757" spans="1:5" ht="14.25" customHeight="1">
      <c r="A1757" s="19">
        <v>43909</v>
      </c>
      <c r="B1757" s="20">
        <v>4580.1089000000002</v>
      </c>
      <c r="C1757" s="20">
        <v>6046.9621999999999</v>
      </c>
      <c r="D1757" s="20">
        <v>3590.3173999999999</v>
      </c>
      <c r="E1757" s="20">
        <v>2605.62</v>
      </c>
    </row>
    <row r="1758" spans="1:5" ht="14.25" customHeight="1">
      <c r="A1758" s="19">
        <v>43910</v>
      </c>
      <c r="B1758" s="20">
        <v>4661.9480000000003</v>
      </c>
      <c r="C1758" s="20">
        <v>6104.3145999999997</v>
      </c>
      <c r="D1758" s="20">
        <v>3620.6190999999999</v>
      </c>
      <c r="E1758" s="20">
        <v>2655.09</v>
      </c>
    </row>
    <row r="1759" spans="1:5" ht="14.25" customHeight="1">
      <c r="A1759" s="19">
        <v>43913</v>
      </c>
      <c r="B1759" s="20">
        <v>4505.0898999999999</v>
      </c>
      <c r="C1759" s="20">
        <v>5830.9886999999999</v>
      </c>
      <c r="D1759" s="20">
        <v>3482.0999000000002</v>
      </c>
      <c r="E1759" s="20">
        <v>2572</v>
      </c>
    </row>
    <row r="1760" spans="1:5" ht="14.25" customHeight="1">
      <c r="A1760" s="19">
        <v>43914</v>
      </c>
      <c r="B1760" s="20">
        <v>4626.0771999999997</v>
      </c>
      <c r="C1760" s="20">
        <v>5939.3764000000001</v>
      </c>
      <c r="D1760" s="20">
        <v>3576.8461000000002</v>
      </c>
      <c r="E1760" s="20">
        <v>2629.48</v>
      </c>
    </row>
    <row r="1761" spans="1:5" ht="14.25" customHeight="1">
      <c r="A1761" s="19">
        <v>43915</v>
      </c>
      <c r="B1761" s="20">
        <v>4750.3756999999996</v>
      </c>
      <c r="C1761" s="20">
        <v>6078.6442999999999</v>
      </c>
      <c r="D1761" s="20">
        <v>3715.6437000000001</v>
      </c>
      <c r="E1761" s="20">
        <v>2688.53</v>
      </c>
    </row>
    <row r="1762" spans="1:5" ht="14.25" customHeight="1">
      <c r="A1762" s="19">
        <v>43916</v>
      </c>
      <c r="B1762" s="20">
        <v>4719.1478999999999</v>
      </c>
      <c r="C1762" s="20">
        <v>6023.5357999999997</v>
      </c>
      <c r="D1762" s="20">
        <v>3724.5189999999998</v>
      </c>
      <c r="E1762" s="20">
        <v>2670.98</v>
      </c>
    </row>
    <row r="1763" spans="1:5" ht="14.25" customHeight="1">
      <c r="A1763" s="19">
        <v>43917</v>
      </c>
      <c r="B1763" s="20">
        <v>4734.4782999999998</v>
      </c>
      <c r="C1763" s="20">
        <v>5978.5150999999996</v>
      </c>
      <c r="D1763" s="20">
        <v>3678.4466000000002</v>
      </c>
      <c r="E1763" s="20">
        <v>2690.5</v>
      </c>
    </row>
    <row r="1764" spans="1:5" ht="14.25" customHeight="1">
      <c r="A1764" s="19">
        <v>43920</v>
      </c>
      <c r="B1764" s="20">
        <v>4688.6022000000003</v>
      </c>
      <c r="C1764" s="20">
        <v>5829.7398999999996</v>
      </c>
      <c r="D1764" s="20">
        <v>3598.0513000000001</v>
      </c>
      <c r="E1764" s="20">
        <v>2665.81</v>
      </c>
    </row>
    <row r="1765" spans="1:5" ht="14.25" customHeight="1">
      <c r="A1765" s="19">
        <v>43921</v>
      </c>
      <c r="B1765" s="20">
        <v>4703.9722000000002</v>
      </c>
      <c r="C1765" s="20">
        <v>5842.3582999999999</v>
      </c>
      <c r="D1765" s="20">
        <v>3650.4342000000001</v>
      </c>
      <c r="E1765" s="20">
        <v>2667.56</v>
      </c>
    </row>
    <row r="1766" spans="1:5" ht="14.25" customHeight="1">
      <c r="A1766" s="19">
        <v>43922</v>
      </c>
      <c r="B1766" s="20">
        <v>4689.8337000000001</v>
      </c>
      <c r="C1766" s="20">
        <v>5816.7057999999997</v>
      </c>
      <c r="D1766" s="20">
        <v>3639.9701</v>
      </c>
      <c r="E1766" s="20">
        <v>2648.26</v>
      </c>
    </row>
    <row r="1767" spans="1:5" ht="14.25" customHeight="1">
      <c r="A1767" s="19">
        <v>43923</v>
      </c>
      <c r="B1767" s="20">
        <v>4765.7753000000002</v>
      </c>
      <c r="C1767" s="20">
        <v>5962.3585000000003</v>
      </c>
      <c r="D1767" s="20">
        <v>3759.3420999999998</v>
      </c>
      <c r="E1767" s="20">
        <v>2680.93</v>
      </c>
    </row>
    <row r="1768" spans="1:5" ht="14.25" customHeight="1">
      <c r="A1768" s="19">
        <v>43924</v>
      </c>
      <c r="B1768" s="20">
        <v>4738.5778</v>
      </c>
      <c r="C1768" s="20">
        <v>5928.4643999999998</v>
      </c>
      <c r="D1768" s="20">
        <v>3770.4775</v>
      </c>
      <c r="E1768" s="20">
        <v>2666.84</v>
      </c>
    </row>
    <row r="1769" spans="1:5" ht="14.25" customHeight="1">
      <c r="A1769" s="19">
        <v>43928</v>
      </c>
      <c r="B1769" s="20">
        <v>4846.7982000000002</v>
      </c>
      <c r="C1769" s="20">
        <v>6130.9021000000002</v>
      </c>
      <c r="D1769" s="20">
        <v>3901.9798999999998</v>
      </c>
      <c r="E1769" s="20">
        <v>2740.86</v>
      </c>
    </row>
    <row r="1770" spans="1:5" ht="14.25" customHeight="1">
      <c r="A1770" s="19">
        <v>43929</v>
      </c>
      <c r="B1770" s="20">
        <v>4824.2401</v>
      </c>
      <c r="C1770" s="20">
        <v>6155.6643000000004</v>
      </c>
      <c r="D1770" s="20">
        <v>3879.3062</v>
      </c>
      <c r="E1770" s="20">
        <v>2738.76</v>
      </c>
    </row>
    <row r="1771" spans="1:5" ht="14.25" customHeight="1">
      <c r="A1771" s="19">
        <v>43930</v>
      </c>
      <c r="B1771" s="20">
        <v>4840.1485000000002</v>
      </c>
      <c r="C1771" s="20">
        <v>6232.2439000000004</v>
      </c>
      <c r="D1771" s="20">
        <v>3954.0686000000001</v>
      </c>
      <c r="E1771" s="20">
        <v>2747.16</v>
      </c>
    </row>
    <row r="1772" spans="1:5" ht="14.25" customHeight="1">
      <c r="A1772" s="19">
        <v>43931</v>
      </c>
      <c r="B1772" s="20">
        <v>4809.9903999999997</v>
      </c>
      <c r="C1772" s="20">
        <v>6068.9007000000001</v>
      </c>
      <c r="D1772" s="20">
        <v>3857.3317000000002</v>
      </c>
      <c r="E1772" s="20">
        <v>2717.68</v>
      </c>
    </row>
    <row r="1773" spans="1:5" ht="14.25" customHeight="1">
      <c r="A1773" s="19">
        <v>43934</v>
      </c>
      <c r="B1773" s="20">
        <v>4789.6723000000002</v>
      </c>
      <c r="C1773" s="20">
        <v>6005.7353999999996</v>
      </c>
      <c r="D1773" s="20">
        <v>3806.9045000000001</v>
      </c>
      <c r="E1773" s="20">
        <v>2724.59</v>
      </c>
    </row>
    <row r="1774" spans="1:5" ht="14.25" customHeight="1">
      <c r="A1774" s="19">
        <v>43935</v>
      </c>
      <c r="B1774" s="20">
        <v>4882.1188000000002</v>
      </c>
      <c r="C1774" s="20">
        <v>6127.5378000000001</v>
      </c>
      <c r="D1774" s="20">
        <v>3921.7496000000001</v>
      </c>
      <c r="E1774" s="20">
        <v>2768.92</v>
      </c>
    </row>
    <row r="1775" spans="1:5" ht="14.25" customHeight="1">
      <c r="A1775" s="19">
        <v>43936</v>
      </c>
      <c r="B1775" s="20">
        <v>4845.9570999999996</v>
      </c>
      <c r="C1775" s="20">
        <v>6090.8795</v>
      </c>
      <c r="D1775" s="20">
        <v>3898.3676</v>
      </c>
      <c r="E1775" s="20">
        <v>2752.36</v>
      </c>
    </row>
    <row r="1776" spans="1:5" ht="14.25" customHeight="1">
      <c r="A1776" s="19">
        <v>43937</v>
      </c>
      <c r="B1776" s="20">
        <v>4852.3612000000003</v>
      </c>
      <c r="C1776" s="20">
        <v>6137.4503999999997</v>
      </c>
      <c r="D1776" s="20">
        <v>3950.3479000000002</v>
      </c>
      <c r="E1776" s="20">
        <v>2761.88</v>
      </c>
    </row>
    <row r="1777" spans="1:5" ht="14.25" customHeight="1">
      <c r="A1777" s="19">
        <v>43938</v>
      </c>
      <c r="B1777" s="20">
        <v>4899.7142000000003</v>
      </c>
      <c r="C1777" s="20">
        <v>6147.4310999999998</v>
      </c>
      <c r="D1777" s="20">
        <v>3974.8766999999998</v>
      </c>
      <c r="E1777" s="20">
        <v>2770.99</v>
      </c>
    </row>
    <row r="1778" spans="1:5" ht="14.25" customHeight="1">
      <c r="A1778" s="19">
        <v>43941</v>
      </c>
      <c r="B1778" s="20">
        <v>4917.5392000000002</v>
      </c>
      <c r="C1778" s="20">
        <v>6248.0315000000001</v>
      </c>
      <c r="D1778" s="20">
        <v>4024.0942</v>
      </c>
      <c r="E1778" s="20">
        <v>2798.72</v>
      </c>
    </row>
    <row r="1779" spans="1:5" ht="14.25" customHeight="1">
      <c r="A1779" s="19">
        <v>43942</v>
      </c>
      <c r="B1779" s="20">
        <v>4859.5928000000004</v>
      </c>
      <c r="C1779" s="20">
        <v>6215.3356999999996</v>
      </c>
      <c r="D1779" s="20">
        <v>3981.7492000000002</v>
      </c>
      <c r="E1779" s="20">
        <v>2783.58</v>
      </c>
    </row>
    <row r="1780" spans="1:5" ht="14.25" customHeight="1">
      <c r="A1780" s="19">
        <v>43943</v>
      </c>
      <c r="B1780" s="20">
        <v>4899.5817999999999</v>
      </c>
      <c r="C1780" s="20">
        <v>6273.7485999999999</v>
      </c>
      <c r="D1780" s="20">
        <v>4035.3312999999998</v>
      </c>
      <c r="E1780" s="20">
        <v>2803.21</v>
      </c>
    </row>
    <row r="1781" spans="1:5" ht="14.25" customHeight="1">
      <c r="A1781" s="19">
        <v>43944</v>
      </c>
      <c r="B1781" s="20">
        <v>4887.2915000000003</v>
      </c>
      <c r="C1781" s="20">
        <v>6233.8248999999996</v>
      </c>
      <c r="D1781" s="20">
        <v>4002.9793</v>
      </c>
      <c r="E1781" s="20">
        <v>2793.51</v>
      </c>
    </row>
    <row r="1782" spans="1:5" ht="14.25" customHeight="1">
      <c r="A1782" s="19">
        <v>43945</v>
      </c>
      <c r="B1782" s="20">
        <v>4845.6986999999999</v>
      </c>
      <c r="C1782" s="20">
        <v>6111.2930999999999</v>
      </c>
      <c r="D1782" s="20">
        <v>3956.9117000000001</v>
      </c>
      <c r="E1782" s="20">
        <v>2759.94</v>
      </c>
    </row>
    <row r="1783" spans="1:5" ht="14.25" customHeight="1">
      <c r="A1783" s="19">
        <v>43948</v>
      </c>
      <c r="B1783" s="20">
        <v>4878.7498999999998</v>
      </c>
      <c r="C1783" s="20">
        <v>6079.2322999999997</v>
      </c>
      <c r="D1783" s="20">
        <v>4020.6558</v>
      </c>
      <c r="E1783" s="20">
        <v>2773.18</v>
      </c>
    </row>
    <row r="1784" spans="1:5" ht="14.25" customHeight="1">
      <c r="A1784" s="19">
        <v>43949</v>
      </c>
      <c r="B1784" s="20">
        <v>4912.4138000000003</v>
      </c>
      <c r="C1784" s="20">
        <v>5988.3774999999996</v>
      </c>
      <c r="D1784" s="20">
        <v>4088.6763000000001</v>
      </c>
      <c r="E1784" s="20">
        <v>2755.01</v>
      </c>
    </row>
    <row r="1785" spans="1:5" ht="14.25" customHeight="1">
      <c r="A1785" s="19">
        <v>43950</v>
      </c>
      <c r="B1785" s="20">
        <v>4935.4267</v>
      </c>
      <c r="C1785" s="20">
        <v>5974.1545999999998</v>
      </c>
      <c r="D1785" s="20">
        <v>4067.2310000000002</v>
      </c>
      <c r="E1785" s="20">
        <v>2769.48</v>
      </c>
    </row>
    <row r="1786" spans="1:5" ht="14.25" customHeight="1">
      <c r="A1786" s="19">
        <v>43951</v>
      </c>
      <c r="B1786" s="20">
        <v>4994.0726000000004</v>
      </c>
      <c r="C1786" s="20">
        <v>6116.3449000000001</v>
      </c>
      <c r="D1786" s="20">
        <v>4119.8230999999996</v>
      </c>
      <c r="E1786" s="20">
        <v>2801.41</v>
      </c>
    </row>
    <row r="1787" spans="1:5" ht="14.25" customHeight="1">
      <c r="A1787" s="19">
        <v>43957</v>
      </c>
      <c r="B1787" s="20">
        <v>5024.2938999999997</v>
      </c>
      <c r="C1787" s="20">
        <v>6250.4087</v>
      </c>
      <c r="D1787" s="20">
        <v>4218.9138999999996</v>
      </c>
      <c r="E1787" s="20">
        <v>2824.79</v>
      </c>
    </row>
    <row r="1788" spans="1:5" ht="14.25" customHeight="1">
      <c r="A1788" s="19">
        <v>43958</v>
      </c>
      <c r="B1788" s="20">
        <v>5010.1529</v>
      </c>
      <c r="C1788" s="20">
        <v>6243.4016000000001</v>
      </c>
      <c r="D1788" s="20">
        <v>4232.0589</v>
      </c>
      <c r="E1788" s="20">
        <v>2829.23</v>
      </c>
    </row>
    <row r="1789" spans="1:5" ht="14.25" customHeight="1">
      <c r="A1789" s="19">
        <v>43959</v>
      </c>
      <c r="B1789" s="20">
        <v>5065.0290999999997</v>
      </c>
      <c r="C1789" s="20">
        <v>6315.7115000000003</v>
      </c>
      <c r="D1789" s="20">
        <v>4259.4023999999999</v>
      </c>
      <c r="E1789" s="20">
        <v>2853.43</v>
      </c>
    </row>
    <row r="1790" spans="1:5" ht="14.25" customHeight="1">
      <c r="A1790" s="19">
        <v>43962</v>
      </c>
      <c r="B1790" s="20">
        <v>5060.7511999999997</v>
      </c>
      <c r="C1790" s="20">
        <v>6304.0628999999999</v>
      </c>
      <c r="D1790" s="20">
        <v>4215.5607</v>
      </c>
      <c r="E1790" s="20">
        <v>2854.1</v>
      </c>
    </row>
    <row r="1791" spans="1:5" ht="14.25" customHeight="1">
      <c r="A1791" s="19">
        <v>43963</v>
      </c>
      <c r="B1791" s="20">
        <v>5060.9393</v>
      </c>
      <c r="C1791" s="20">
        <v>6323.1914999999999</v>
      </c>
      <c r="D1791" s="20">
        <v>4287.6855999999998</v>
      </c>
      <c r="E1791" s="20">
        <v>2844.49</v>
      </c>
    </row>
    <row r="1792" spans="1:5" ht="14.25" customHeight="1">
      <c r="A1792" s="19">
        <v>43964</v>
      </c>
      <c r="B1792" s="20">
        <v>5071.2264999999998</v>
      </c>
      <c r="C1792" s="20">
        <v>6374.8702000000003</v>
      </c>
      <c r="D1792" s="20">
        <v>4350.7992999999997</v>
      </c>
      <c r="E1792" s="20">
        <v>2854.06</v>
      </c>
    </row>
    <row r="1793" spans="1:5" ht="14.25" customHeight="1">
      <c r="A1793" s="19">
        <v>43965</v>
      </c>
      <c r="B1793" s="20">
        <v>5016.2295999999997</v>
      </c>
      <c r="C1793" s="20">
        <v>6317.3406000000004</v>
      </c>
      <c r="D1793" s="20">
        <v>4314.6100999999999</v>
      </c>
      <c r="E1793" s="20">
        <v>2812.02</v>
      </c>
    </row>
    <row r="1794" spans="1:5" ht="14.25" customHeight="1">
      <c r="A1794" s="19">
        <v>43966</v>
      </c>
      <c r="B1794" s="20">
        <v>5001.1504000000004</v>
      </c>
      <c r="C1794" s="20">
        <v>6346.6950999999999</v>
      </c>
      <c r="D1794" s="20">
        <v>4330.3797999999997</v>
      </c>
      <c r="E1794" s="20">
        <v>2809.49</v>
      </c>
    </row>
    <row r="1795" spans="1:5" ht="14.25" customHeight="1">
      <c r="A1795" s="19">
        <v>43969</v>
      </c>
      <c r="B1795" s="20">
        <v>5014.0544</v>
      </c>
      <c r="C1795" s="20">
        <v>6316.0427</v>
      </c>
      <c r="D1795" s="20">
        <v>4316.2422999999999</v>
      </c>
      <c r="E1795" s="20">
        <v>2813.27</v>
      </c>
    </row>
    <row r="1796" spans="1:5" ht="14.25" customHeight="1">
      <c r="A1796" s="19">
        <v>43970</v>
      </c>
      <c r="B1796" s="20">
        <v>5056.8756999999996</v>
      </c>
      <c r="C1796" s="20">
        <v>6399.5168999999996</v>
      </c>
      <c r="D1796" s="20">
        <v>4405.8878000000004</v>
      </c>
      <c r="E1796" s="20">
        <v>2829.4</v>
      </c>
    </row>
    <row r="1797" spans="1:5" ht="14.25" customHeight="1">
      <c r="A1797" s="19">
        <v>43971</v>
      </c>
      <c r="B1797" s="20">
        <v>5030.9692999999997</v>
      </c>
      <c r="C1797" s="20">
        <v>6323.7728999999999</v>
      </c>
      <c r="D1797" s="20">
        <v>4317.9615000000003</v>
      </c>
      <c r="E1797" s="20">
        <v>2805.7</v>
      </c>
    </row>
    <row r="1798" spans="1:5" ht="14.25" customHeight="1">
      <c r="A1798" s="19">
        <v>43972</v>
      </c>
      <c r="B1798" s="20">
        <v>5003.6486999999997</v>
      </c>
      <c r="C1798" s="20">
        <v>6244.4696999999996</v>
      </c>
      <c r="D1798" s="20">
        <v>4285.0187999999998</v>
      </c>
      <c r="E1798" s="20">
        <v>2784.83</v>
      </c>
    </row>
    <row r="1799" spans="1:5" ht="14.25" customHeight="1">
      <c r="A1799" s="19">
        <v>43973</v>
      </c>
      <c r="B1799" s="20">
        <v>4889.5865999999996</v>
      </c>
      <c r="C1799" s="20">
        <v>6130.2085999999999</v>
      </c>
      <c r="D1799" s="20">
        <v>4182.7547999999997</v>
      </c>
      <c r="E1799" s="20">
        <v>2731.67</v>
      </c>
    </row>
    <row r="1800" spans="1:5" ht="14.25" customHeight="1">
      <c r="A1800" s="19">
        <v>43976</v>
      </c>
      <c r="B1800" s="20">
        <v>4896.6885000000002</v>
      </c>
      <c r="C1800" s="20">
        <v>6117.7946000000002</v>
      </c>
      <c r="D1800" s="20">
        <v>4208.4710999999998</v>
      </c>
      <c r="E1800" s="20">
        <v>2745.66</v>
      </c>
    </row>
    <row r="1801" spans="1:5" ht="14.25" customHeight="1">
      <c r="A1801" s="19">
        <v>43977</v>
      </c>
      <c r="B1801" s="20">
        <v>4952.8836000000001</v>
      </c>
      <c r="C1801" s="20">
        <v>6266.0644000000002</v>
      </c>
      <c r="D1801" s="20">
        <v>4338.0410000000002</v>
      </c>
      <c r="E1801" s="20">
        <v>2781.42</v>
      </c>
    </row>
    <row r="1802" spans="1:5" ht="14.25" customHeight="1">
      <c r="A1802" s="19">
        <v>43978</v>
      </c>
      <c r="B1802" s="20">
        <v>4918.3855000000003</v>
      </c>
      <c r="C1802" s="20">
        <v>6227.8543</v>
      </c>
      <c r="D1802" s="20">
        <v>4218.6171000000004</v>
      </c>
      <c r="E1802" s="20">
        <v>2769.69</v>
      </c>
    </row>
    <row r="1803" spans="1:5" ht="14.25" customHeight="1">
      <c r="A1803" s="19">
        <v>43979</v>
      </c>
      <c r="B1803" s="20">
        <v>4933.7605000000003</v>
      </c>
      <c r="C1803" s="20">
        <v>6215.2806</v>
      </c>
      <c r="D1803" s="20">
        <v>4179.7518</v>
      </c>
      <c r="E1803" s="20">
        <v>2773.46</v>
      </c>
    </row>
    <row r="1804" spans="1:5" ht="14.25" customHeight="1">
      <c r="A1804" s="19">
        <v>43980</v>
      </c>
      <c r="B1804" s="20">
        <v>4950.6063999999997</v>
      </c>
      <c r="C1804" s="20">
        <v>6280.0717999999997</v>
      </c>
      <c r="D1804" s="20">
        <v>4284.9946</v>
      </c>
      <c r="E1804" s="20">
        <v>2787.32</v>
      </c>
    </row>
    <row r="1805" spans="1:5" ht="14.25" customHeight="1">
      <c r="A1805" s="19">
        <v>43983</v>
      </c>
      <c r="B1805" s="20">
        <v>5084.2692999999999</v>
      </c>
      <c r="C1805" s="20">
        <v>6472.7821999999996</v>
      </c>
      <c r="D1805" s="20">
        <v>4400.683</v>
      </c>
      <c r="E1805" s="20">
        <v>2854.98</v>
      </c>
    </row>
    <row r="1806" spans="1:5" ht="14.25" customHeight="1">
      <c r="A1806" s="19">
        <v>43984</v>
      </c>
      <c r="B1806" s="20">
        <v>5103.2151000000003</v>
      </c>
      <c r="C1806" s="20">
        <v>6483.67</v>
      </c>
      <c r="D1806" s="20">
        <v>4350.5637999999999</v>
      </c>
      <c r="E1806" s="20">
        <v>2862.4</v>
      </c>
    </row>
    <row r="1807" spans="1:5" ht="14.25" customHeight="1">
      <c r="A1807" s="19">
        <v>43985</v>
      </c>
      <c r="B1807" s="20">
        <v>5104.3873999999996</v>
      </c>
      <c r="C1807" s="20">
        <v>6476.0928999999996</v>
      </c>
      <c r="D1807" s="20">
        <v>4354.3181999999997</v>
      </c>
      <c r="E1807" s="20">
        <v>2853.15</v>
      </c>
    </row>
    <row r="1808" spans="1:5" ht="14.25" customHeight="1">
      <c r="A1808" s="19">
        <v>43986</v>
      </c>
      <c r="B1808" s="20">
        <v>5103.0958000000001</v>
      </c>
      <c r="C1808" s="20">
        <v>6490.2085999999999</v>
      </c>
      <c r="D1808" s="20">
        <v>4382.7028</v>
      </c>
      <c r="E1808" s="20">
        <v>2855.77</v>
      </c>
    </row>
    <row r="1809" spans="1:5" ht="14.25" customHeight="1">
      <c r="A1809" s="19">
        <v>43987</v>
      </c>
      <c r="B1809" s="20">
        <v>5128.4520000000002</v>
      </c>
      <c r="C1809" s="20">
        <v>6501.0163000000002</v>
      </c>
      <c r="D1809" s="20">
        <v>4435.1688000000004</v>
      </c>
      <c r="E1809" s="20">
        <v>2852.32</v>
      </c>
    </row>
    <row r="1810" spans="1:5" ht="14.25" customHeight="1">
      <c r="A1810" s="19">
        <v>43990</v>
      </c>
      <c r="B1810" s="20">
        <v>5155.0889999999999</v>
      </c>
      <c r="C1810" s="20">
        <v>6486.6127999999999</v>
      </c>
      <c r="D1810" s="20">
        <v>4374.0056999999997</v>
      </c>
      <c r="E1810" s="20">
        <v>2865.99</v>
      </c>
    </row>
    <row r="1811" spans="1:5" ht="14.25" customHeight="1">
      <c r="A1811" s="19">
        <v>43991</v>
      </c>
      <c r="B1811" s="20">
        <v>5187.2812000000004</v>
      </c>
      <c r="C1811" s="20">
        <v>6531.4757</v>
      </c>
      <c r="D1811" s="20">
        <v>4450.2089999999998</v>
      </c>
      <c r="E1811" s="20">
        <v>2889.34</v>
      </c>
    </row>
    <row r="1812" spans="1:5" ht="14.25" customHeight="1">
      <c r="A1812" s="19">
        <v>43992</v>
      </c>
      <c r="B1812" s="20">
        <v>5181.6073999999999</v>
      </c>
      <c r="C1812" s="20">
        <v>6539.7</v>
      </c>
      <c r="D1812" s="20">
        <v>4517.0977999999996</v>
      </c>
      <c r="E1812" s="20">
        <v>2900.92</v>
      </c>
    </row>
    <row r="1813" spans="1:5" ht="14.25" customHeight="1">
      <c r="A1813" s="19">
        <v>43993</v>
      </c>
      <c r="B1813" s="20">
        <v>5130.5396000000001</v>
      </c>
      <c r="C1813" s="20">
        <v>6517.0002000000004</v>
      </c>
      <c r="D1813" s="20">
        <v>4497.643</v>
      </c>
      <c r="E1813" s="20">
        <v>2874.95</v>
      </c>
    </row>
    <row r="1814" spans="1:5" ht="14.25" customHeight="1">
      <c r="A1814" s="19">
        <v>43994</v>
      </c>
      <c r="B1814" s="20">
        <v>5140.2974999999997</v>
      </c>
      <c r="C1814" s="20">
        <v>6523.3316999999997</v>
      </c>
      <c r="D1814" s="20">
        <v>4531.5495000000001</v>
      </c>
      <c r="E1814" s="20">
        <v>2879.08</v>
      </c>
    </row>
    <row r="1815" spans="1:5" ht="14.25" customHeight="1">
      <c r="A1815" s="19">
        <v>43997</v>
      </c>
      <c r="B1815" s="20">
        <v>5080.1931000000004</v>
      </c>
      <c r="C1815" s="20">
        <v>6521.3986000000004</v>
      </c>
      <c r="D1815" s="20">
        <v>4547.7295999999997</v>
      </c>
      <c r="E1815" s="20">
        <v>2866.87</v>
      </c>
    </row>
    <row r="1816" spans="1:5" ht="14.25" customHeight="1">
      <c r="A1816" s="19">
        <v>43998</v>
      </c>
      <c r="B1816" s="20">
        <v>5156.9704000000002</v>
      </c>
      <c r="C1816" s="20">
        <v>6654.8890000000001</v>
      </c>
      <c r="D1816" s="20">
        <v>4644.2637999999997</v>
      </c>
      <c r="E1816" s="20">
        <v>2914.28</v>
      </c>
    </row>
    <row r="1817" spans="1:5" ht="14.25" customHeight="1">
      <c r="A1817" s="19">
        <v>43999</v>
      </c>
      <c r="B1817" s="20">
        <v>5161.5911999999998</v>
      </c>
      <c r="C1817" s="20">
        <v>6684.0946999999996</v>
      </c>
      <c r="D1817" s="20">
        <v>4657.2565999999997</v>
      </c>
      <c r="E1817" s="20">
        <v>2923.51</v>
      </c>
    </row>
    <row r="1818" spans="1:5" ht="14.25" customHeight="1">
      <c r="A1818" s="19">
        <v>44000</v>
      </c>
      <c r="B1818" s="20">
        <v>5198.3</v>
      </c>
      <c r="C1818" s="20">
        <v>6655.0312999999996</v>
      </c>
      <c r="D1818" s="20">
        <v>4617.7722999999996</v>
      </c>
      <c r="E1818" s="20">
        <v>2941.54</v>
      </c>
    </row>
    <row r="1819" spans="1:5" ht="14.25" customHeight="1">
      <c r="A1819" s="19">
        <v>44001</v>
      </c>
      <c r="B1819" s="20">
        <v>5270.5250999999998</v>
      </c>
      <c r="C1819" s="20">
        <v>6697.2228999999998</v>
      </c>
      <c r="D1819" s="20">
        <v>4764.0794999999998</v>
      </c>
      <c r="E1819" s="20">
        <v>2949.02</v>
      </c>
    </row>
    <row r="1820" spans="1:5" ht="14.25" customHeight="1">
      <c r="A1820" s="19">
        <v>44004</v>
      </c>
      <c r="B1820" s="20">
        <v>5276.7462999999998</v>
      </c>
      <c r="C1820" s="20">
        <v>6742.1841999999997</v>
      </c>
      <c r="D1820" s="20">
        <v>4786.4017000000003</v>
      </c>
      <c r="E1820" s="20">
        <v>2940.65</v>
      </c>
    </row>
    <row r="1821" spans="1:5" ht="14.25" customHeight="1">
      <c r="A1821" s="19">
        <v>44005</v>
      </c>
      <c r="B1821" s="20">
        <v>5302.5436</v>
      </c>
      <c r="C1821" s="20">
        <v>6755.2218000000003</v>
      </c>
      <c r="D1821" s="20">
        <v>4914.1104999999998</v>
      </c>
      <c r="E1821" s="20">
        <v>2939.1</v>
      </c>
    </row>
    <row r="1822" spans="1:5" ht="14.25" customHeight="1">
      <c r="A1822" s="19">
        <v>44006</v>
      </c>
      <c r="B1822" s="20">
        <v>5332.6826000000001</v>
      </c>
      <c r="C1822" s="20">
        <v>6744.6558000000005</v>
      </c>
      <c r="D1822" s="20">
        <v>4895.1652000000004</v>
      </c>
      <c r="E1822" s="20">
        <v>2961.79</v>
      </c>
    </row>
    <row r="1823" spans="1:5" ht="14.25" customHeight="1">
      <c r="A1823" s="19">
        <v>44011</v>
      </c>
      <c r="B1823" s="20">
        <v>5295.1997000000001</v>
      </c>
      <c r="C1823" s="20">
        <v>6727.7111000000004</v>
      </c>
      <c r="D1823" s="20">
        <v>4919.0866999999998</v>
      </c>
      <c r="E1823" s="20">
        <v>2937.58</v>
      </c>
    </row>
    <row r="1824" spans="1:5" ht="14.25" customHeight="1">
      <c r="A1824" s="19">
        <v>44012</v>
      </c>
      <c r="B1824" s="20">
        <v>5370.2730000000001</v>
      </c>
      <c r="C1824" s="20">
        <v>6846.6297999999997</v>
      </c>
      <c r="D1824" s="20">
        <v>5026.0425999999998</v>
      </c>
      <c r="E1824" s="20">
        <v>2966.11</v>
      </c>
    </row>
    <row r="1825" spans="1:5" ht="14.25" customHeight="1">
      <c r="A1825" s="19">
        <v>44013</v>
      </c>
      <c r="B1825" s="20">
        <v>5478.5617000000002</v>
      </c>
      <c r="C1825" s="20">
        <v>6868.2924999999996</v>
      </c>
      <c r="D1825" s="20">
        <v>4938.9427999999998</v>
      </c>
      <c r="E1825" s="20">
        <v>3036.25</v>
      </c>
    </row>
    <row r="1826" spans="1:5" ht="14.25" customHeight="1">
      <c r="A1826" s="19">
        <v>44014</v>
      </c>
      <c r="B1826" s="20">
        <v>5593.1958000000004</v>
      </c>
      <c r="C1826" s="20">
        <v>6949.9486999999999</v>
      </c>
      <c r="D1826" s="20">
        <v>4871.7001</v>
      </c>
      <c r="E1826" s="20">
        <v>3102.62</v>
      </c>
    </row>
    <row r="1827" spans="1:5" ht="14.25" customHeight="1">
      <c r="A1827" s="19">
        <v>44015</v>
      </c>
      <c r="B1827" s="20">
        <v>5701.9170999999997</v>
      </c>
      <c r="C1827" s="20">
        <v>7021.3864999999996</v>
      </c>
      <c r="D1827" s="20">
        <v>4958.6643000000004</v>
      </c>
      <c r="E1827" s="20">
        <v>3149.07</v>
      </c>
    </row>
    <row r="1828" spans="1:5" ht="14.25" customHeight="1">
      <c r="A1828" s="19">
        <v>44018</v>
      </c>
      <c r="B1828" s="20">
        <v>6025.8779999999997</v>
      </c>
      <c r="C1828" s="20">
        <v>7290.3110999999999</v>
      </c>
      <c r="D1828" s="20">
        <v>5010.6665999999996</v>
      </c>
      <c r="E1828" s="20">
        <v>3328.58</v>
      </c>
    </row>
    <row r="1829" spans="1:5" ht="14.25" customHeight="1">
      <c r="A1829" s="19">
        <v>44019</v>
      </c>
      <c r="B1829" s="20">
        <v>6062.6971000000003</v>
      </c>
      <c r="C1829" s="20">
        <v>7390.6066000000001</v>
      </c>
      <c r="D1829" s="20">
        <v>5214.1392999999998</v>
      </c>
      <c r="E1829" s="20">
        <v>3319.6</v>
      </c>
    </row>
    <row r="1830" spans="1:5" ht="14.25" customHeight="1">
      <c r="A1830" s="19">
        <v>44020</v>
      </c>
      <c r="B1830" s="20">
        <v>6162.39</v>
      </c>
      <c r="C1830" s="20">
        <v>7560.3855999999996</v>
      </c>
      <c r="D1830" s="20">
        <v>5272.0717999999997</v>
      </c>
      <c r="E1830" s="20">
        <v>3369.34</v>
      </c>
    </row>
    <row r="1831" spans="1:5" ht="14.25" customHeight="1">
      <c r="A1831" s="19">
        <v>44021</v>
      </c>
      <c r="B1831" s="20">
        <v>6249.9404999999997</v>
      </c>
      <c r="C1831" s="20">
        <v>7787.9930000000004</v>
      </c>
      <c r="D1831" s="20">
        <v>5505.3212000000003</v>
      </c>
      <c r="E1831" s="20">
        <v>3435.19</v>
      </c>
    </row>
    <row r="1832" spans="1:5" ht="14.25" customHeight="1">
      <c r="A1832" s="19">
        <v>44022</v>
      </c>
      <c r="B1832" s="20">
        <v>6146.6894000000002</v>
      </c>
      <c r="C1832" s="20">
        <v>7755.2128000000002</v>
      </c>
      <c r="D1832" s="20">
        <v>5596.4229999999998</v>
      </c>
      <c r="E1832" s="20">
        <v>3377.1</v>
      </c>
    </row>
    <row r="1833" spans="1:5" ht="14.25" customHeight="1">
      <c r="A1833" s="19">
        <v>44025</v>
      </c>
      <c r="B1833" s="20">
        <v>6279.8950999999997</v>
      </c>
      <c r="C1833" s="20">
        <v>8030.1944999999996</v>
      </c>
      <c r="D1833" s="20">
        <v>5865.8633</v>
      </c>
      <c r="E1833" s="20">
        <v>3462</v>
      </c>
    </row>
    <row r="1834" spans="1:5" ht="14.25" customHeight="1">
      <c r="A1834" s="19">
        <v>44026</v>
      </c>
      <c r="B1834" s="20">
        <v>6223.0929999999998</v>
      </c>
      <c r="C1834" s="20">
        <v>7967.5276999999996</v>
      </c>
      <c r="D1834" s="20">
        <v>5799.8118000000004</v>
      </c>
      <c r="E1834" s="20">
        <v>3448.14</v>
      </c>
    </row>
    <row r="1835" spans="1:5" ht="14.25" customHeight="1">
      <c r="A1835" s="19">
        <v>44027</v>
      </c>
      <c r="B1835" s="20">
        <v>6149.7348000000002</v>
      </c>
      <c r="C1835" s="20">
        <v>7736.4103999999998</v>
      </c>
      <c r="D1835" s="20">
        <v>5759.0641999999998</v>
      </c>
      <c r="E1835" s="20">
        <v>3376.93</v>
      </c>
    </row>
    <row r="1836" spans="1:5" ht="14.25" customHeight="1">
      <c r="A1836" s="19">
        <v>44028</v>
      </c>
      <c r="B1836" s="20">
        <v>5856.2389000000003</v>
      </c>
      <c r="C1836" s="20">
        <v>7332.5973000000004</v>
      </c>
      <c r="D1836" s="20">
        <v>5429.5084999999999</v>
      </c>
      <c r="E1836" s="20">
        <v>3261.12</v>
      </c>
    </row>
    <row r="1837" spans="1:5" ht="14.25" customHeight="1">
      <c r="A1837" s="19">
        <v>44029</v>
      </c>
      <c r="B1837" s="20">
        <v>5897.2349000000004</v>
      </c>
      <c r="C1837" s="20">
        <v>7348.8182999999999</v>
      </c>
      <c r="D1837" s="20">
        <v>5478.7843999999996</v>
      </c>
      <c r="E1837" s="20">
        <v>3280.52</v>
      </c>
    </row>
    <row r="1838" spans="1:5" ht="14.25" customHeight="1">
      <c r="A1838" s="19">
        <v>44032</v>
      </c>
      <c r="B1838" s="20">
        <v>6073.5366999999997</v>
      </c>
      <c r="C1838" s="20">
        <v>7599.9380000000001</v>
      </c>
      <c r="D1838" s="20">
        <v>5504.6153000000004</v>
      </c>
      <c r="E1838" s="20">
        <v>3423.81</v>
      </c>
    </row>
    <row r="1839" spans="1:5" ht="14.25" customHeight="1">
      <c r="A1839" s="19">
        <v>44033</v>
      </c>
      <c r="B1839" s="20">
        <v>6087.5775000000003</v>
      </c>
      <c r="C1839" s="20">
        <v>7659.8980000000001</v>
      </c>
      <c r="D1839" s="20">
        <v>5664.2939999999999</v>
      </c>
      <c r="E1839" s="20">
        <v>3423.79</v>
      </c>
    </row>
    <row r="1840" spans="1:5" ht="14.25" customHeight="1">
      <c r="A1840" s="19">
        <v>44034</v>
      </c>
      <c r="B1840" s="20">
        <v>6118.9418999999998</v>
      </c>
      <c r="C1840" s="20">
        <v>7732.7420000000002</v>
      </c>
      <c r="D1840" s="20">
        <v>5769.9895999999999</v>
      </c>
      <c r="E1840" s="20">
        <v>3425.56</v>
      </c>
    </row>
    <row r="1841" spans="1:5" ht="14.25" customHeight="1">
      <c r="A1841" s="19">
        <v>44035</v>
      </c>
      <c r="B1841" s="20">
        <v>6120.3207000000002</v>
      </c>
      <c r="C1841" s="20">
        <v>7726.7736999999997</v>
      </c>
      <c r="D1841" s="20">
        <v>5905.933</v>
      </c>
      <c r="E1841" s="20">
        <v>3410.05</v>
      </c>
    </row>
    <row r="1842" spans="1:5" ht="14.25" customHeight="1">
      <c r="A1842" s="19">
        <v>44036</v>
      </c>
      <c r="B1842" s="20">
        <v>5851.7102000000004</v>
      </c>
      <c r="C1842" s="20">
        <v>7363.3173999999999</v>
      </c>
      <c r="D1842" s="20">
        <v>5529.9939999999997</v>
      </c>
      <c r="E1842" s="20">
        <v>3291.4</v>
      </c>
    </row>
    <row r="1843" spans="1:5" ht="14.25" customHeight="1">
      <c r="A1843" s="19">
        <v>44039</v>
      </c>
      <c r="B1843" s="20">
        <v>5881.7541000000001</v>
      </c>
      <c r="C1843" s="20">
        <v>7365.4861000000001</v>
      </c>
      <c r="D1843" s="20">
        <v>5565.3112000000001</v>
      </c>
      <c r="E1843" s="20">
        <v>3299.27</v>
      </c>
    </row>
    <row r="1844" spans="1:5" ht="14.25" customHeight="1">
      <c r="A1844" s="19">
        <v>44040</v>
      </c>
      <c r="B1844" s="20">
        <v>5933.4579999999996</v>
      </c>
      <c r="C1844" s="20">
        <v>7443.2776000000003</v>
      </c>
      <c r="D1844" s="20">
        <v>5626.1014999999998</v>
      </c>
      <c r="E1844" s="20">
        <v>3336.42</v>
      </c>
    </row>
    <row r="1845" spans="1:5" ht="14.25" customHeight="1">
      <c r="A1845" s="19">
        <v>44041</v>
      </c>
      <c r="B1845" s="20">
        <v>6077.4884000000002</v>
      </c>
      <c r="C1845" s="20">
        <v>7663.3162000000002</v>
      </c>
      <c r="D1845" s="20">
        <v>5846.2718999999997</v>
      </c>
      <c r="E1845" s="20">
        <v>3395.81</v>
      </c>
    </row>
    <row r="1846" spans="1:5" ht="14.25" customHeight="1">
      <c r="A1846" s="19">
        <v>44042</v>
      </c>
      <c r="B1846" s="20">
        <v>6048.0325000000003</v>
      </c>
      <c r="C1846" s="20">
        <v>7651.2838000000002</v>
      </c>
      <c r="D1846" s="20">
        <v>5828.2052999999996</v>
      </c>
      <c r="E1846" s="20">
        <v>3416.59</v>
      </c>
    </row>
    <row r="1847" spans="1:5" ht="14.25" customHeight="1">
      <c r="A1847" s="19">
        <v>44043</v>
      </c>
      <c r="B1847" s="20">
        <v>6098.7345999999998</v>
      </c>
      <c r="C1847" s="20">
        <v>7751.8077000000003</v>
      </c>
      <c r="D1847" s="20">
        <v>5941.9745000000003</v>
      </c>
      <c r="E1847" s="20">
        <v>3440.9</v>
      </c>
    </row>
    <row r="1848" spans="1:5" ht="14.25" customHeight="1">
      <c r="A1848" s="19">
        <v>44046</v>
      </c>
      <c r="B1848" s="20">
        <v>6197.8001999999997</v>
      </c>
      <c r="C1848" s="20">
        <v>8003.6274000000003</v>
      </c>
      <c r="D1848" s="20">
        <v>6061.1171000000004</v>
      </c>
      <c r="E1848" s="20">
        <v>3514.69</v>
      </c>
    </row>
    <row r="1849" spans="1:5" ht="14.25" customHeight="1">
      <c r="A1849" s="19">
        <v>44047</v>
      </c>
      <c r="B1849" s="20">
        <v>6203.6876000000002</v>
      </c>
      <c r="C1849" s="20">
        <v>7952.4880000000003</v>
      </c>
      <c r="D1849" s="20">
        <v>5964.8424000000005</v>
      </c>
      <c r="E1849" s="20">
        <v>3526.38</v>
      </c>
    </row>
    <row r="1850" spans="1:5" ht="14.25" customHeight="1">
      <c r="A1850" s="19">
        <v>44048</v>
      </c>
      <c r="B1850" s="20">
        <v>6205.8525</v>
      </c>
      <c r="C1850" s="20">
        <v>8062.4147999999996</v>
      </c>
      <c r="D1850" s="20">
        <v>6042.8028999999997</v>
      </c>
      <c r="E1850" s="20">
        <v>3531.29</v>
      </c>
    </row>
    <row r="1851" spans="1:5" ht="14.25" customHeight="1">
      <c r="A1851" s="19">
        <v>44049</v>
      </c>
      <c r="B1851" s="20">
        <v>6187.2992000000004</v>
      </c>
      <c r="C1851" s="20">
        <v>8069.3440000000001</v>
      </c>
      <c r="D1851" s="20">
        <v>5876.4583000000002</v>
      </c>
      <c r="E1851" s="20">
        <v>3530.32</v>
      </c>
    </row>
    <row r="1852" spans="1:5" ht="14.25" customHeight="1">
      <c r="A1852" s="19">
        <v>44050</v>
      </c>
      <c r="B1852" s="20">
        <v>6117.3449000000001</v>
      </c>
      <c r="C1852" s="20">
        <v>7968.6578</v>
      </c>
      <c r="D1852" s="20">
        <v>5767.9439000000002</v>
      </c>
      <c r="E1852" s="20">
        <v>3521.96</v>
      </c>
    </row>
    <row r="1853" spans="1:5" ht="14.25" customHeight="1">
      <c r="A1853" s="19">
        <v>44053</v>
      </c>
      <c r="B1853" s="20">
        <v>6139.3609999999999</v>
      </c>
      <c r="C1853" s="20">
        <v>7989.4003000000002</v>
      </c>
      <c r="D1853" s="20">
        <v>5727.9874</v>
      </c>
      <c r="E1853" s="20">
        <v>3562.84</v>
      </c>
    </row>
    <row r="1854" spans="1:5" ht="14.25" customHeight="1">
      <c r="A1854" s="19">
        <v>44054</v>
      </c>
      <c r="B1854" s="20">
        <v>6083.3761000000004</v>
      </c>
      <c r="C1854" s="20">
        <v>7831.5505000000003</v>
      </c>
      <c r="D1854" s="20">
        <v>5639.3176999999996</v>
      </c>
      <c r="E1854" s="20">
        <v>3506.55</v>
      </c>
    </row>
    <row r="1855" spans="1:5" ht="14.25" customHeight="1">
      <c r="A1855" s="19">
        <v>44055</v>
      </c>
      <c r="B1855" s="20">
        <v>6040.4337999999998</v>
      </c>
      <c r="C1855" s="20">
        <v>7700.2999</v>
      </c>
      <c r="D1855" s="20">
        <v>5469.0685000000003</v>
      </c>
      <c r="E1855" s="20">
        <v>3487.43</v>
      </c>
    </row>
    <row r="1856" spans="1:5" ht="14.25" customHeight="1">
      <c r="A1856" s="19">
        <v>44056</v>
      </c>
      <c r="B1856" s="20">
        <v>6024.9260000000004</v>
      </c>
      <c r="C1856" s="20">
        <v>7723.7312000000002</v>
      </c>
      <c r="D1856" s="20">
        <v>5398.8567000000003</v>
      </c>
      <c r="E1856" s="20">
        <v>3490.16</v>
      </c>
    </row>
    <row r="1857" spans="1:5" ht="14.25" customHeight="1">
      <c r="A1857" s="19">
        <v>44057</v>
      </c>
      <c r="B1857" s="20">
        <v>6118.0258000000003</v>
      </c>
      <c r="C1857" s="20">
        <v>7799.8441999999995</v>
      </c>
      <c r="D1857" s="20">
        <v>5498.3441000000003</v>
      </c>
      <c r="E1857" s="20">
        <v>3531.24</v>
      </c>
    </row>
    <row r="1858" spans="1:5" ht="14.25" customHeight="1">
      <c r="A1858" s="19">
        <v>44060</v>
      </c>
      <c r="B1858" s="20">
        <v>6261.8990000000003</v>
      </c>
      <c r="C1858" s="20">
        <v>7968.9305999999997</v>
      </c>
      <c r="D1858" s="20">
        <v>5520.0308999999997</v>
      </c>
      <c r="E1858" s="20">
        <v>3611.1</v>
      </c>
    </row>
    <row r="1859" spans="1:5" ht="14.25" customHeight="1">
      <c r="A1859" s="19">
        <v>44061</v>
      </c>
      <c r="B1859" s="20">
        <v>6258.9522999999999</v>
      </c>
      <c r="C1859" s="20">
        <v>8045.6736000000001</v>
      </c>
      <c r="D1859" s="20">
        <v>5573.4166999999998</v>
      </c>
      <c r="E1859" s="20">
        <v>3621.58</v>
      </c>
    </row>
    <row r="1860" spans="1:5" ht="14.25" customHeight="1">
      <c r="A1860" s="19">
        <v>44062</v>
      </c>
      <c r="B1860" s="20">
        <v>6165.3144000000002</v>
      </c>
      <c r="C1860" s="20">
        <v>7878.4180999999999</v>
      </c>
      <c r="D1860" s="20">
        <v>5335.3521000000001</v>
      </c>
      <c r="E1860" s="20">
        <v>3596.31</v>
      </c>
    </row>
    <row r="1861" spans="1:5" ht="14.25" customHeight="1">
      <c r="A1861" s="19">
        <v>44063</v>
      </c>
      <c r="B1861" s="20">
        <v>6085.9718000000003</v>
      </c>
      <c r="C1861" s="20">
        <v>7764.6243999999997</v>
      </c>
      <c r="D1861" s="20">
        <v>5290.1472999999996</v>
      </c>
      <c r="E1861" s="20">
        <v>3545.36</v>
      </c>
    </row>
    <row r="1862" spans="1:5" ht="14.25" customHeight="1">
      <c r="A1862" s="19">
        <v>44064</v>
      </c>
      <c r="B1862" s="20">
        <v>6139.2581</v>
      </c>
      <c r="C1862" s="20">
        <v>7811.3265000000001</v>
      </c>
      <c r="D1862" s="20">
        <v>5389.7455</v>
      </c>
      <c r="E1862" s="20">
        <v>3562.49</v>
      </c>
    </row>
    <row r="1863" spans="1:5" ht="14.25" customHeight="1">
      <c r="A1863" s="19">
        <v>44067</v>
      </c>
      <c r="B1863" s="20">
        <v>6187.8323</v>
      </c>
      <c r="C1863" s="20">
        <v>7875.7843000000003</v>
      </c>
      <c r="D1863" s="20">
        <v>5469.0564000000004</v>
      </c>
      <c r="E1863" s="20">
        <v>3563.79</v>
      </c>
    </row>
    <row r="1864" spans="1:5" ht="14.25" customHeight="1">
      <c r="A1864" s="19">
        <v>44068</v>
      </c>
      <c r="B1864" s="20">
        <v>6195.8288000000002</v>
      </c>
      <c r="C1864" s="20">
        <v>7832.3995999999997</v>
      </c>
      <c r="D1864" s="20">
        <v>5483.8418000000001</v>
      </c>
      <c r="E1864" s="20">
        <v>3551.11</v>
      </c>
    </row>
    <row r="1865" spans="1:5" ht="14.25" customHeight="1">
      <c r="A1865" s="19">
        <v>44069</v>
      </c>
      <c r="B1865" s="20">
        <v>6123.2</v>
      </c>
      <c r="C1865" s="20">
        <v>7641.6246000000001</v>
      </c>
      <c r="D1865" s="20">
        <v>5432.4904999999999</v>
      </c>
      <c r="E1865" s="20">
        <v>3499.89</v>
      </c>
    </row>
    <row r="1866" spans="1:5" ht="14.25" customHeight="1">
      <c r="A1866" s="19">
        <v>44070</v>
      </c>
      <c r="B1866" s="20">
        <v>6156.0074000000004</v>
      </c>
      <c r="C1866" s="20">
        <v>7724.1845999999996</v>
      </c>
      <c r="D1866" s="20">
        <v>5539.4665000000005</v>
      </c>
      <c r="E1866" s="20">
        <v>3500.32</v>
      </c>
    </row>
    <row r="1867" spans="1:5" ht="14.25" customHeight="1">
      <c r="A1867" s="19">
        <v>44071</v>
      </c>
      <c r="B1867" s="20">
        <v>6302.9291000000003</v>
      </c>
      <c r="C1867" s="20">
        <v>7823.2635</v>
      </c>
      <c r="D1867" s="20">
        <v>5701.3177999999998</v>
      </c>
      <c r="E1867" s="20">
        <v>3554.13</v>
      </c>
    </row>
    <row r="1868" spans="1:5" ht="14.25" customHeight="1">
      <c r="A1868" s="19">
        <v>44074</v>
      </c>
      <c r="B1868" s="20">
        <v>6266.4331000000002</v>
      </c>
      <c r="C1868" s="20">
        <v>7844.1814000000004</v>
      </c>
      <c r="D1868" s="20">
        <v>5623.4553999999998</v>
      </c>
      <c r="E1868" s="20">
        <v>3545.58</v>
      </c>
    </row>
    <row r="1869" spans="1:5" ht="14.25" customHeight="1">
      <c r="A1869" s="19">
        <v>44075</v>
      </c>
      <c r="B1869" s="20">
        <v>6300.1409999999996</v>
      </c>
      <c r="C1869" s="20">
        <v>7882.0137000000004</v>
      </c>
      <c r="D1869" s="20">
        <v>5678.1022000000003</v>
      </c>
      <c r="E1869" s="20">
        <v>3541.5</v>
      </c>
    </row>
    <row r="1870" spans="1:5" ht="14.25" customHeight="1">
      <c r="A1870" s="19">
        <v>44076</v>
      </c>
      <c r="B1870" s="20">
        <v>6302.4369999999999</v>
      </c>
      <c r="C1870" s="20">
        <v>7896.9300999999996</v>
      </c>
      <c r="D1870" s="20">
        <v>5680.4031999999997</v>
      </c>
      <c r="E1870" s="20">
        <v>3543.88</v>
      </c>
    </row>
    <row r="1871" spans="1:5" ht="14.25" customHeight="1">
      <c r="A1871" s="19">
        <v>44077</v>
      </c>
      <c r="B1871" s="20">
        <v>6267.5779000000002</v>
      </c>
      <c r="C1871" s="20">
        <v>7807.0617000000002</v>
      </c>
      <c r="D1871" s="20">
        <v>5656.3451999999997</v>
      </c>
      <c r="E1871" s="20">
        <v>3530.76</v>
      </c>
    </row>
    <row r="1872" spans="1:5" ht="14.25" customHeight="1">
      <c r="A1872" s="19">
        <v>44078</v>
      </c>
      <c r="B1872" s="20">
        <v>6206.5866999999998</v>
      </c>
      <c r="C1872" s="20">
        <v>7798.6405999999997</v>
      </c>
      <c r="D1872" s="20">
        <v>5604.3397000000004</v>
      </c>
      <c r="E1872" s="20">
        <v>3511.82</v>
      </c>
    </row>
    <row r="1873" spans="1:5" ht="14.25" customHeight="1">
      <c r="A1873" s="19">
        <v>44081</v>
      </c>
      <c r="B1873" s="20">
        <v>6075.3680000000004</v>
      </c>
      <c r="C1873" s="20">
        <v>7663.0066999999999</v>
      </c>
      <c r="D1873" s="20">
        <v>5358.5475999999999</v>
      </c>
      <c r="E1873" s="20">
        <v>3452.81</v>
      </c>
    </row>
    <row r="1874" spans="1:5" ht="14.25" customHeight="1">
      <c r="A1874" s="19">
        <v>44082</v>
      </c>
      <c r="B1874" s="20">
        <v>6107.924</v>
      </c>
      <c r="C1874" s="20">
        <v>7712.8383999999996</v>
      </c>
      <c r="D1874" s="20">
        <v>5346.9912999999997</v>
      </c>
      <c r="E1874" s="20">
        <v>3463.35</v>
      </c>
    </row>
    <row r="1875" spans="1:5" ht="14.25" customHeight="1">
      <c r="A1875" s="19">
        <v>44083</v>
      </c>
      <c r="B1875" s="20">
        <v>5965.0609999999997</v>
      </c>
      <c r="C1875" s="20">
        <v>7467.9976999999999</v>
      </c>
      <c r="D1875" s="20">
        <v>5077.2722000000003</v>
      </c>
      <c r="E1875" s="20">
        <v>3376.36</v>
      </c>
    </row>
    <row r="1876" spans="1:5" ht="14.25" customHeight="1">
      <c r="A1876" s="19">
        <v>44084</v>
      </c>
      <c r="B1876" s="20">
        <v>5961.6634999999997</v>
      </c>
      <c r="C1876" s="20">
        <v>7203.3648000000003</v>
      </c>
      <c r="D1876" s="20">
        <v>5065.8879999999999</v>
      </c>
      <c r="E1876" s="20">
        <v>3345.6</v>
      </c>
    </row>
    <row r="1877" spans="1:5" ht="14.25" customHeight="1">
      <c r="A1877" s="19">
        <v>44085</v>
      </c>
      <c r="B1877" s="20">
        <v>6020.6104999999998</v>
      </c>
      <c r="C1877" s="20">
        <v>7320.8197</v>
      </c>
      <c r="D1877" s="20">
        <v>5163.8507</v>
      </c>
      <c r="E1877" s="20">
        <v>3374.59</v>
      </c>
    </row>
    <row r="1878" spans="1:5" ht="14.25" customHeight="1">
      <c r="A1878" s="19">
        <v>44088</v>
      </c>
      <c r="B1878" s="20">
        <v>6051.5353999999998</v>
      </c>
      <c r="C1878" s="20">
        <v>7436.2439999999997</v>
      </c>
      <c r="D1878" s="20">
        <v>5204.9247999999998</v>
      </c>
      <c r="E1878" s="20">
        <v>3390.74</v>
      </c>
    </row>
    <row r="1879" spans="1:5" ht="14.25" customHeight="1">
      <c r="A1879" s="19">
        <v>44089</v>
      </c>
      <c r="B1879" s="20">
        <v>6100.2385000000004</v>
      </c>
      <c r="C1879" s="20">
        <v>7472.3235999999997</v>
      </c>
      <c r="D1879" s="20">
        <v>5264.5487999999996</v>
      </c>
      <c r="E1879" s="20">
        <v>3419.47</v>
      </c>
    </row>
    <row r="1880" spans="1:5" ht="14.25" customHeight="1">
      <c r="A1880" s="19">
        <v>44090</v>
      </c>
      <c r="B1880" s="20">
        <v>6062.9539000000004</v>
      </c>
      <c r="C1880" s="20">
        <v>7397.7539999999999</v>
      </c>
      <c r="D1880" s="20">
        <v>5184.4961999999996</v>
      </c>
      <c r="E1880" s="20">
        <v>3419.58</v>
      </c>
    </row>
    <row r="1881" spans="1:5" ht="14.25" customHeight="1">
      <c r="A1881" s="19">
        <v>44091</v>
      </c>
      <c r="B1881" s="20">
        <v>6030.8720000000003</v>
      </c>
      <c r="C1881" s="20">
        <v>7411.0456999999997</v>
      </c>
      <c r="D1881" s="20">
        <v>5187.8580000000002</v>
      </c>
      <c r="E1881" s="20">
        <v>3420.99</v>
      </c>
    </row>
    <row r="1882" spans="1:5" ht="14.25" customHeight="1">
      <c r="A1882" s="19">
        <v>44092</v>
      </c>
      <c r="B1882" s="20">
        <v>6166.7469000000001</v>
      </c>
      <c r="C1882" s="20">
        <v>7524.7475000000004</v>
      </c>
      <c r="D1882" s="20">
        <v>5283.9048000000003</v>
      </c>
      <c r="E1882" s="20">
        <v>3480.06</v>
      </c>
    </row>
    <row r="1883" spans="1:5" ht="14.25" customHeight="1">
      <c r="A1883" s="19">
        <v>44095</v>
      </c>
      <c r="B1883" s="20">
        <v>6107.3158999999996</v>
      </c>
      <c r="C1883" s="20">
        <v>7521.9486999999999</v>
      </c>
      <c r="D1883" s="20">
        <v>5214.4898000000003</v>
      </c>
      <c r="E1883" s="20">
        <v>3459.62</v>
      </c>
    </row>
    <row r="1884" spans="1:5" ht="14.25" customHeight="1">
      <c r="A1884" s="19">
        <v>44096</v>
      </c>
      <c r="B1884" s="20">
        <v>6035.1638000000003</v>
      </c>
      <c r="C1884" s="20">
        <v>7401.1049000000003</v>
      </c>
      <c r="D1884" s="20">
        <v>5231.8482000000004</v>
      </c>
      <c r="E1884" s="20">
        <v>3406.62</v>
      </c>
    </row>
    <row r="1885" spans="1:5" ht="14.25" customHeight="1">
      <c r="A1885" s="19">
        <v>44097</v>
      </c>
      <c r="B1885" s="20">
        <v>6056.7313000000004</v>
      </c>
      <c r="C1885" s="20">
        <v>7452.3459000000003</v>
      </c>
      <c r="D1885" s="20">
        <v>5336.7636000000002</v>
      </c>
      <c r="E1885" s="20">
        <v>3407.42</v>
      </c>
    </row>
    <row r="1886" spans="1:5" ht="14.25" customHeight="1">
      <c r="A1886" s="19">
        <v>44098</v>
      </c>
      <c r="B1886" s="20">
        <v>5940.5241999999998</v>
      </c>
      <c r="C1886" s="20">
        <v>7248.6574000000001</v>
      </c>
      <c r="D1886" s="20">
        <v>5225.2737999999999</v>
      </c>
      <c r="E1886" s="20">
        <v>3339.74</v>
      </c>
    </row>
    <row r="1887" spans="1:5" ht="14.25" customHeight="1">
      <c r="A1887" s="19">
        <v>44099</v>
      </c>
      <c r="B1887" s="20">
        <v>5949.7191000000003</v>
      </c>
      <c r="C1887" s="20">
        <v>7204.3918999999996</v>
      </c>
      <c r="D1887" s="20">
        <v>5250.9885999999997</v>
      </c>
      <c r="E1887" s="20">
        <v>3331.77</v>
      </c>
    </row>
    <row r="1888" spans="1:5" ht="14.25" customHeight="1">
      <c r="A1888" s="19">
        <v>44102</v>
      </c>
      <c r="B1888" s="20">
        <v>5965.2605999999996</v>
      </c>
      <c r="C1888" s="20">
        <v>7113.2505000000001</v>
      </c>
      <c r="D1888" s="20">
        <v>5227.1849000000002</v>
      </c>
      <c r="E1888" s="20">
        <v>3329.26</v>
      </c>
    </row>
    <row r="1889" spans="1:5" ht="14.25" customHeight="1">
      <c r="A1889" s="19">
        <v>44103</v>
      </c>
      <c r="B1889" s="20">
        <v>5978.1374999999998</v>
      </c>
      <c r="C1889" s="20">
        <v>7190.0213999999996</v>
      </c>
      <c r="D1889" s="20">
        <v>5294.9454999999998</v>
      </c>
      <c r="E1889" s="20">
        <v>3339.29</v>
      </c>
    </row>
    <row r="1890" spans="1:5" ht="14.25" customHeight="1">
      <c r="A1890" s="19">
        <v>44104</v>
      </c>
      <c r="B1890" s="20">
        <v>5972.4152000000004</v>
      </c>
      <c r="C1890" s="20">
        <v>7185.8155999999999</v>
      </c>
      <c r="D1890" s="20">
        <v>5352.0986000000003</v>
      </c>
      <c r="E1890" s="20">
        <v>3323.06</v>
      </c>
    </row>
    <row r="1891" spans="1:5" ht="14.25" customHeight="1">
      <c r="A1891" s="19">
        <v>44113</v>
      </c>
      <c r="B1891" s="20">
        <v>6094.4647000000004</v>
      </c>
      <c r="C1891" s="20">
        <v>7408.6563999999998</v>
      </c>
      <c r="D1891" s="20">
        <v>5587.8303999999998</v>
      </c>
      <c r="E1891" s="20">
        <v>3395.84</v>
      </c>
    </row>
    <row r="1892" spans="1:5" ht="14.25" customHeight="1">
      <c r="A1892" s="19">
        <v>44116</v>
      </c>
      <c r="B1892" s="20">
        <v>6279.3586999999998</v>
      </c>
      <c r="C1892" s="20">
        <v>7640.9498000000003</v>
      </c>
      <c r="D1892" s="20">
        <v>5794.0272999999997</v>
      </c>
      <c r="E1892" s="20">
        <v>3470.06</v>
      </c>
    </row>
    <row r="1893" spans="1:5" ht="14.25" customHeight="1">
      <c r="A1893" s="19">
        <v>44117</v>
      </c>
      <c r="B1893" s="20">
        <v>6300.2457000000004</v>
      </c>
      <c r="C1893" s="20">
        <v>7660.0577000000003</v>
      </c>
      <c r="D1893" s="20">
        <v>5818.8801000000003</v>
      </c>
      <c r="E1893" s="20">
        <v>3475.55</v>
      </c>
    </row>
    <row r="1894" spans="1:5" ht="14.25" customHeight="1">
      <c r="A1894" s="19">
        <v>44118</v>
      </c>
      <c r="B1894" s="20">
        <v>6258.4556000000002</v>
      </c>
      <c r="C1894" s="20">
        <v>7589.1872999999996</v>
      </c>
      <c r="D1894" s="20">
        <v>5801.7736000000004</v>
      </c>
      <c r="E1894" s="20">
        <v>3450.03</v>
      </c>
    </row>
    <row r="1895" spans="1:5" ht="14.25" customHeight="1">
      <c r="A1895" s="19">
        <v>44119</v>
      </c>
      <c r="B1895" s="20">
        <v>6247.5636999999997</v>
      </c>
      <c r="C1895" s="20">
        <v>7522.1166999999996</v>
      </c>
      <c r="D1895" s="20">
        <v>5743.4103999999998</v>
      </c>
      <c r="E1895" s="20">
        <v>3445</v>
      </c>
    </row>
    <row r="1896" spans="1:5" ht="14.25" customHeight="1">
      <c r="A1896" s="19">
        <v>44120</v>
      </c>
      <c r="B1896" s="20">
        <v>6238.6342000000004</v>
      </c>
      <c r="C1896" s="20">
        <v>7499.9007000000001</v>
      </c>
      <c r="D1896" s="20">
        <v>5729.0576000000001</v>
      </c>
      <c r="E1896" s="20">
        <v>3444.66</v>
      </c>
    </row>
    <row r="1897" spans="1:5" ht="14.25" customHeight="1">
      <c r="A1897" s="19">
        <v>44123</v>
      </c>
      <c r="B1897" s="20">
        <v>6191.5182999999997</v>
      </c>
      <c r="C1897" s="20">
        <v>7447.7996999999996</v>
      </c>
      <c r="D1897" s="20">
        <v>5653.7208000000001</v>
      </c>
      <c r="E1897" s="20">
        <v>3422.96</v>
      </c>
    </row>
    <row r="1898" spans="1:5" ht="14.25" customHeight="1">
      <c r="A1898" s="19">
        <v>44124</v>
      </c>
      <c r="B1898" s="20">
        <v>6240.9664000000002</v>
      </c>
      <c r="C1898" s="20">
        <v>7518.4169000000002</v>
      </c>
      <c r="D1898" s="20">
        <v>5765.1334999999999</v>
      </c>
      <c r="E1898" s="20">
        <v>3435.48</v>
      </c>
    </row>
    <row r="1899" spans="1:5" ht="14.25" customHeight="1">
      <c r="A1899" s="19">
        <v>44125</v>
      </c>
      <c r="B1899" s="20">
        <v>6240.1346999999996</v>
      </c>
      <c r="C1899" s="20">
        <v>7400.8416999999999</v>
      </c>
      <c r="D1899" s="20">
        <v>5687.4041999999999</v>
      </c>
      <c r="E1899" s="20">
        <v>3420.23</v>
      </c>
    </row>
    <row r="1900" spans="1:5" ht="14.25" customHeight="1">
      <c r="A1900" s="19">
        <v>44126</v>
      </c>
      <c r="B1900" s="20">
        <v>6220.8082999999997</v>
      </c>
      <c r="C1900" s="20">
        <v>7353.8359</v>
      </c>
      <c r="D1900" s="20">
        <v>5621.9007000000001</v>
      </c>
      <c r="E1900" s="20">
        <v>3409.88</v>
      </c>
    </row>
    <row r="1901" spans="1:5" ht="14.25" customHeight="1">
      <c r="A1901" s="19">
        <v>44127</v>
      </c>
      <c r="B1901" s="20">
        <v>6143.8775999999998</v>
      </c>
      <c r="C1901" s="20">
        <v>7212.1770999999999</v>
      </c>
      <c r="D1901" s="20">
        <v>5445.5456999999997</v>
      </c>
      <c r="E1901" s="20">
        <v>3381.18</v>
      </c>
    </row>
    <row r="1902" spans="1:5" ht="14.25" customHeight="1">
      <c r="A1902" s="19">
        <v>44130</v>
      </c>
      <c r="B1902" s="20">
        <v>6108.5654999999997</v>
      </c>
      <c r="C1902" s="20">
        <v>7219.9870000000001</v>
      </c>
      <c r="D1902" s="20">
        <v>5478.6208999999999</v>
      </c>
      <c r="E1902" s="20">
        <v>3370.56</v>
      </c>
    </row>
    <row r="1903" spans="1:5" ht="14.25" customHeight="1">
      <c r="A1903" s="19">
        <v>44131</v>
      </c>
      <c r="B1903" s="20">
        <v>6119.4375</v>
      </c>
      <c r="C1903" s="20">
        <v>7256.9274999999998</v>
      </c>
      <c r="D1903" s="20">
        <v>5591.3572000000004</v>
      </c>
      <c r="E1903" s="20">
        <v>3364.92</v>
      </c>
    </row>
    <row r="1904" spans="1:5" ht="14.25" customHeight="1">
      <c r="A1904" s="19">
        <v>44132</v>
      </c>
      <c r="B1904" s="20">
        <v>6168.9119000000001</v>
      </c>
      <c r="C1904" s="20">
        <v>7260.0675000000001</v>
      </c>
      <c r="D1904" s="20">
        <v>5661.1331</v>
      </c>
      <c r="E1904" s="20">
        <v>3363.28</v>
      </c>
    </row>
    <row r="1905" spans="1:5" ht="14.25" customHeight="1">
      <c r="A1905" s="19">
        <v>44133</v>
      </c>
      <c r="B1905" s="20">
        <v>6215.3329000000003</v>
      </c>
      <c r="C1905" s="20">
        <v>7248.4615000000003</v>
      </c>
      <c r="D1905" s="20">
        <v>5768.5690999999997</v>
      </c>
      <c r="E1905" s="20">
        <v>3369.74</v>
      </c>
    </row>
    <row r="1906" spans="1:5" ht="14.25" customHeight="1">
      <c r="A1906" s="19">
        <v>44134</v>
      </c>
      <c r="B1906" s="20">
        <v>6114.2997999999998</v>
      </c>
      <c r="C1906" s="20">
        <v>7070.817</v>
      </c>
      <c r="D1906" s="20">
        <v>5667.1621999999998</v>
      </c>
      <c r="E1906" s="20">
        <v>3307.43</v>
      </c>
    </row>
    <row r="1907" spans="1:5" ht="14.25" customHeight="1">
      <c r="A1907" s="19">
        <v>44137</v>
      </c>
      <c r="B1907" s="20">
        <v>6147.5029000000004</v>
      </c>
      <c r="C1907" s="20">
        <v>7073.6729999999998</v>
      </c>
      <c r="D1907" s="20">
        <v>5838.6477000000004</v>
      </c>
      <c r="E1907" s="20">
        <v>3325.06</v>
      </c>
    </row>
    <row r="1908" spans="1:5" ht="14.25" customHeight="1">
      <c r="A1908" s="19">
        <v>44138</v>
      </c>
      <c r="B1908" s="20">
        <v>6221.3764000000001</v>
      </c>
      <c r="C1908" s="20">
        <v>7218.9597000000003</v>
      </c>
      <c r="D1908" s="20">
        <v>5904.9724999999999</v>
      </c>
      <c r="E1908" s="20">
        <v>3364.42</v>
      </c>
    </row>
    <row r="1909" spans="1:5" ht="14.25" customHeight="1">
      <c r="A1909" s="19">
        <v>44139</v>
      </c>
      <c r="B1909" s="20">
        <v>6268.3804</v>
      </c>
      <c r="C1909" s="20">
        <v>7202.7869000000001</v>
      </c>
      <c r="D1909" s="20">
        <v>5920.8265000000001</v>
      </c>
      <c r="E1909" s="20">
        <v>3378.8</v>
      </c>
    </row>
    <row r="1910" spans="1:5" ht="14.25" customHeight="1">
      <c r="A1910" s="19">
        <v>44140</v>
      </c>
      <c r="B1910" s="20">
        <v>6361.9261999999999</v>
      </c>
      <c r="C1910" s="20">
        <v>7335.5635000000002</v>
      </c>
      <c r="D1910" s="20">
        <v>5997.0802000000003</v>
      </c>
      <c r="E1910" s="20">
        <v>3438.36</v>
      </c>
    </row>
    <row r="1911" spans="1:5" ht="14.25" customHeight="1">
      <c r="A1911" s="19">
        <v>44141</v>
      </c>
      <c r="B1911" s="20">
        <v>6362.7154</v>
      </c>
      <c r="C1911" s="20">
        <v>7263.5785999999998</v>
      </c>
      <c r="D1911" s="20">
        <v>5882.1079</v>
      </c>
      <c r="E1911" s="20">
        <v>3429.47</v>
      </c>
    </row>
    <row r="1912" spans="1:5" ht="14.25" customHeight="1">
      <c r="A1912" s="19">
        <v>44144</v>
      </c>
      <c r="B1912" s="20">
        <v>6487.2646999999997</v>
      </c>
      <c r="C1912" s="20">
        <v>7440.9377999999997</v>
      </c>
      <c r="D1912" s="20">
        <v>6099.8208000000004</v>
      </c>
      <c r="E1912" s="20">
        <v>3471.32</v>
      </c>
    </row>
    <row r="1913" spans="1:5" ht="14.25" customHeight="1">
      <c r="A1913" s="19">
        <v>44145</v>
      </c>
      <c r="B1913" s="20">
        <v>6451.4849999999997</v>
      </c>
      <c r="C1913" s="20">
        <v>7362.2141000000001</v>
      </c>
      <c r="D1913" s="20">
        <v>5963.1504999999997</v>
      </c>
      <c r="E1913" s="20">
        <v>3464.33</v>
      </c>
    </row>
    <row r="1914" spans="1:5" ht="14.25" customHeight="1">
      <c r="A1914" s="19">
        <v>44146</v>
      </c>
      <c r="B1914" s="20">
        <v>6387.701</v>
      </c>
      <c r="C1914" s="20">
        <v>7236.5042000000003</v>
      </c>
      <c r="D1914" s="20">
        <v>5734.3651</v>
      </c>
      <c r="E1914" s="20">
        <v>3480.16</v>
      </c>
    </row>
    <row r="1915" spans="1:5" ht="14.25" customHeight="1">
      <c r="A1915" s="19">
        <v>44147</v>
      </c>
      <c r="B1915" s="20">
        <v>6394.0675000000001</v>
      </c>
      <c r="C1915" s="20">
        <v>7250.2861999999996</v>
      </c>
      <c r="D1915" s="20">
        <v>5785.4306999999999</v>
      </c>
      <c r="E1915" s="20">
        <v>3492.66</v>
      </c>
    </row>
    <row r="1916" spans="1:5" ht="14.25" customHeight="1">
      <c r="A1916" s="19">
        <v>44148</v>
      </c>
      <c r="B1916" s="20">
        <v>6326.8347999999996</v>
      </c>
      <c r="C1916" s="20">
        <v>7261.1124</v>
      </c>
      <c r="D1916" s="20">
        <v>5792.7172</v>
      </c>
      <c r="E1916" s="20">
        <v>3452.9</v>
      </c>
    </row>
    <row r="1917" spans="1:5" ht="14.25" customHeight="1">
      <c r="A1917" s="19">
        <v>44151</v>
      </c>
      <c r="B1917" s="20">
        <v>6388.4772000000003</v>
      </c>
      <c r="C1917" s="20">
        <v>7327.8109000000004</v>
      </c>
      <c r="D1917" s="20">
        <v>5809.1216000000004</v>
      </c>
      <c r="E1917" s="20">
        <v>3522.01</v>
      </c>
    </row>
    <row r="1918" spans="1:5" ht="14.25" customHeight="1">
      <c r="A1918" s="19">
        <v>44152</v>
      </c>
      <c r="B1918" s="20">
        <v>6376.2509</v>
      </c>
      <c r="C1918" s="20">
        <v>7256.0433000000003</v>
      </c>
      <c r="D1918" s="20">
        <v>5679.4439000000002</v>
      </c>
      <c r="E1918" s="20">
        <v>3520.47</v>
      </c>
    </row>
    <row r="1919" spans="1:5" ht="14.25" customHeight="1">
      <c r="A1919" s="19">
        <v>44153</v>
      </c>
      <c r="B1919" s="20">
        <v>6372.1939000000002</v>
      </c>
      <c r="C1919" s="20">
        <v>7256.4791999999998</v>
      </c>
      <c r="D1919" s="20">
        <v>5571.6103000000003</v>
      </c>
      <c r="E1919" s="20">
        <v>3529.79</v>
      </c>
    </row>
    <row r="1920" spans="1:5" ht="14.25" customHeight="1">
      <c r="A1920" s="19">
        <v>44154</v>
      </c>
      <c r="B1920" s="20">
        <v>6419.5033000000003</v>
      </c>
      <c r="C1920" s="20">
        <v>7295.9355999999998</v>
      </c>
      <c r="D1920" s="20">
        <v>5622.6351000000004</v>
      </c>
      <c r="E1920" s="20">
        <v>3531.23</v>
      </c>
    </row>
    <row r="1921" spans="1:5" ht="14.25" customHeight="1">
      <c r="A1921" s="19">
        <v>44155</v>
      </c>
      <c r="B1921" s="20">
        <v>6439.4327999999996</v>
      </c>
      <c r="C1921" s="20">
        <v>7347.6295</v>
      </c>
      <c r="D1921" s="20">
        <v>5678.2752</v>
      </c>
      <c r="E1921" s="20">
        <v>3544.75</v>
      </c>
    </row>
    <row r="1922" spans="1:5" ht="14.25" customHeight="1">
      <c r="A1922" s="19">
        <v>44158</v>
      </c>
      <c r="B1922" s="20">
        <v>6519.8581000000004</v>
      </c>
      <c r="C1922" s="20">
        <v>7392.8670000000002</v>
      </c>
      <c r="D1922" s="20">
        <v>5748.8306000000002</v>
      </c>
      <c r="E1922" s="20">
        <v>3590.22</v>
      </c>
    </row>
    <row r="1923" spans="1:5" ht="14.25" customHeight="1">
      <c r="A1923" s="19">
        <v>44159</v>
      </c>
      <c r="B1923" s="20">
        <v>6479.8118999999997</v>
      </c>
      <c r="C1923" s="20">
        <v>7393.1710999999996</v>
      </c>
      <c r="D1923" s="20">
        <v>5715.2455</v>
      </c>
      <c r="E1923" s="20">
        <v>3569.83</v>
      </c>
    </row>
    <row r="1924" spans="1:5" ht="14.25" customHeight="1">
      <c r="A1924" s="19">
        <v>44160</v>
      </c>
      <c r="B1924" s="20">
        <v>6397.2112999999999</v>
      </c>
      <c r="C1924" s="20">
        <v>7267.0663000000004</v>
      </c>
      <c r="D1924" s="20">
        <v>5579.5829000000003</v>
      </c>
      <c r="E1924" s="20">
        <v>3519.63</v>
      </c>
    </row>
    <row r="1925" spans="1:5" ht="14.25" customHeight="1">
      <c r="A1925" s="19">
        <v>44161</v>
      </c>
      <c r="B1925" s="20">
        <v>6408.7938999999997</v>
      </c>
      <c r="C1925" s="20">
        <v>7214.1918999999998</v>
      </c>
      <c r="D1925" s="20">
        <v>5549.7064</v>
      </c>
      <c r="E1925" s="20">
        <v>3515.31</v>
      </c>
    </row>
    <row r="1926" spans="1:5" ht="14.25" customHeight="1">
      <c r="A1926" s="19">
        <v>44162</v>
      </c>
      <c r="B1926" s="20">
        <v>6489.4853000000003</v>
      </c>
      <c r="C1926" s="20">
        <v>7212.6594999999998</v>
      </c>
      <c r="D1926" s="20">
        <v>5580.5230000000001</v>
      </c>
      <c r="E1926" s="20">
        <v>3539.29</v>
      </c>
    </row>
    <row r="1927" spans="1:5" ht="14.25" customHeight="1">
      <c r="A1927" s="19">
        <v>44165</v>
      </c>
      <c r="B1927" s="20">
        <v>6462.7584999999999</v>
      </c>
      <c r="C1927" s="20">
        <v>7191.5765000000001</v>
      </c>
      <c r="D1927" s="20">
        <v>5617.6433999999999</v>
      </c>
      <c r="E1927" s="20">
        <v>3514.49</v>
      </c>
    </row>
    <row r="1928" spans="1:5" ht="14.25" customHeight="1">
      <c r="A1928" s="19">
        <v>44166</v>
      </c>
      <c r="B1928" s="20">
        <v>6601.9696000000004</v>
      </c>
      <c r="C1928" s="20">
        <v>7290.2583000000004</v>
      </c>
      <c r="D1928" s="20">
        <v>5790.7887000000001</v>
      </c>
      <c r="E1928" s="20">
        <v>3569.19</v>
      </c>
    </row>
    <row r="1929" spans="1:5" ht="14.25" customHeight="1">
      <c r="A1929" s="19">
        <v>44167</v>
      </c>
      <c r="B1929" s="20">
        <v>6602.0300999999999</v>
      </c>
      <c r="C1929" s="20">
        <v>7314.6724000000004</v>
      </c>
      <c r="D1929" s="20">
        <v>5756.4970999999996</v>
      </c>
      <c r="E1929" s="20">
        <v>3573.48</v>
      </c>
    </row>
    <row r="1930" spans="1:5" ht="14.25" customHeight="1">
      <c r="A1930" s="19">
        <v>44168</v>
      </c>
      <c r="B1930" s="20">
        <v>6588.8910999999998</v>
      </c>
      <c r="C1930" s="20">
        <v>7288.7516999999998</v>
      </c>
      <c r="D1930" s="20">
        <v>5833.4629000000004</v>
      </c>
      <c r="E1930" s="20">
        <v>3554.16</v>
      </c>
    </row>
    <row r="1931" spans="1:5" ht="14.25" customHeight="1">
      <c r="A1931" s="19">
        <v>44169</v>
      </c>
      <c r="B1931" s="20">
        <v>6600.4296000000004</v>
      </c>
      <c r="C1931" s="20">
        <v>7326.5282999999999</v>
      </c>
      <c r="D1931" s="20">
        <v>5899.7394999999997</v>
      </c>
      <c r="E1931" s="20">
        <v>3545.2</v>
      </c>
    </row>
    <row r="1932" spans="1:5" ht="14.25" customHeight="1">
      <c r="A1932" s="19">
        <v>44172</v>
      </c>
      <c r="B1932" s="20">
        <v>6543.5169999999998</v>
      </c>
      <c r="C1932" s="20">
        <v>7311.7295000000004</v>
      </c>
      <c r="D1932" s="20">
        <v>5911.3281999999999</v>
      </c>
      <c r="E1932" s="20">
        <v>3508.97</v>
      </c>
    </row>
    <row r="1933" spans="1:5" ht="14.25" customHeight="1">
      <c r="A1933" s="19">
        <v>44173</v>
      </c>
      <c r="B1933" s="20">
        <v>6527.4485999999997</v>
      </c>
      <c r="C1933" s="20">
        <v>7313.2173000000003</v>
      </c>
      <c r="D1933" s="20">
        <v>5969.2687999999998</v>
      </c>
      <c r="E1933" s="20">
        <v>3500.17</v>
      </c>
    </row>
    <row r="1934" spans="1:5" ht="14.25" customHeight="1">
      <c r="A1934" s="19">
        <v>44174</v>
      </c>
      <c r="B1934" s="20">
        <v>6439.9188000000004</v>
      </c>
      <c r="C1934" s="20">
        <v>7170.0284000000001</v>
      </c>
      <c r="D1934" s="20">
        <v>5869.2475999999997</v>
      </c>
      <c r="E1934" s="20">
        <v>3455.84</v>
      </c>
    </row>
    <row r="1935" spans="1:5" ht="14.25" customHeight="1">
      <c r="A1935" s="19">
        <v>44175</v>
      </c>
      <c r="B1935" s="20">
        <v>6437.0866999999998</v>
      </c>
      <c r="C1935" s="20">
        <v>7172.9332000000004</v>
      </c>
      <c r="D1935" s="20">
        <v>5959.8878999999997</v>
      </c>
      <c r="E1935" s="20">
        <v>3466.54</v>
      </c>
    </row>
    <row r="1936" spans="1:5" ht="14.25" customHeight="1">
      <c r="A1936" s="19">
        <v>44176</v>
      </c>
      <c r="B1936" s="20">
        <v>6371.2173000000003</v>
      </c>
      <c r="C1936" s="20">
        <v>7056.7878000000001</v>
      </c>
      <c r="D1936" s="20">
        <v>5919.4457000000002</v>
      </c>
      <c r="E1936" s="20">
        <v>3428.39</v>
      </c>
    </row>
    <row r="1937" spans="1:5" ht="14.25" customHeight="1">
      <c r="A1937" s="19">
        <v>44179</v>
      </c>
      <c r="B1937" s="20">
        <v>6430.1208999999999</v>
      </c>
      <c r="C1937" s="20">
        <v>7142.1188000000002</v>
      </c>
      <c r="D1937" s="20">
        <v>6029.3464999999997</v>
      </c>
      <c r="E1937" s="20">
        <v>3439.96</v>
      </c>
    </row>
    <row r="1938" spans="1:5" ht="14.25" customHeight="1">
      <c r="A1938" s="19">
        <v>44180</v>
      </c>
      <c r="B1938" s="20">
        <v>6443.4960000000001</v>
      </c>
      <c r="C1938" s="20">
        <v>7163.4979000000003</v>
      </c>
      <c r="D1938" s="20">
        <v>6115.4328999999998</v>
      </c>
      <c r="E1938" s="20">
        <v>3434.04</v>
      </c>
    </row>
    <row r="1939" spans="1:5" ht="14.25" customHeight="1">
      <c r="A1939" s="19">
        <v>44181</v>
      </c>
      <c r="B1939" s="20">
        <v>6454.9195</v>
      </c>
      <c r="C1939" s="20">
        <v>7105.7897000000003</v>
      </c>
      <c r="D1939" s="20">
        <v>6115.8615</v>
      </c>
      <c r="E1939" s="20">
        <v>3419.92</v>
      </c>
    </row>
    <row r="1940" spans="1:5" ht="14.25" customHeight="1">
      <c r="A1940" s="19">
        <v>44182</v>
      </c>
      <c r="B1940" s="20">
        <v>6537.8526000000002</v>
      </c>
      <c r="C1940" s="20">
        <v>7164.9710999999998</v>
      </c>
      <c r="D1940" s="20">
        <v>6186.2866999999997</v>
      </c>
      <c r="E1940" s="20">
        <v>3443.54</v>
      </c>
    </row>
    <row r="1941" spans="1:5" ht="14.25" customHeight="1">
      <c r="A1941" s="19">
        <v>44183</v>
      </c>
      <c r="B1941" s="20">
        <v>6515.0360000000001</v>
      </c>
      <c r="C1941" s="20">
        <v>7138.4129999999996</v>
      </c>
      <c r="D1941" s="20">
        <v>6186.2876999999999</v>
      </c>
      <c r="E1941" s="20">
        <v>3424.75</v>
      </c>
    </row>
    <row r="1942" spans="1:5" ht="14.25" customHeight="1">
      <c r="A1942" s="19">
        <v>44186</v>
      </c>
      <c r="B1942" s="20">
        <v>6576.1107000000002</v>
      </c>
      <c r="C1942" s="20">
        <v>7266.7561999999998</v>
      </c>
      <c r="D1942" s="20">
        <v>6437.8094000000001</v>
      </c>
      <c r="E1942" s="20">
        <v>3444.82</v>
      </c>
    </row>
    <row r="1943" spans="1:5" ht="14.25" customHeight="1">
      <c r="A1943" s="19">
        <v>44187</v>
      </c>
      <c r="B1943" s="20">
        <v>6469.1763000000001</v>
      </c>
      <c r="C1943" s="20">
        <v>7112.9645</v>
      </c>
      <c r="D1943" s="20">
        <v>6269.6161000000002</v>
      </c>
      <c r="E1943" s="20">
        <v>3382.12</v>
      </c>
    </row>
    <row r="1944" spans="1:5" ht="14.25" customHeight="1">
      <c r="A1944" s="19">
        <v>44188</v>
      </c>
      <c r="B1944" s="20">
        <v>6524.36</v>
      </c>
      <c r="C1944" s="20">
        <v>7168.6453000000001</v>
      </c>
      <c r="D1944" s="20">
        <v>6388.2959000000001</v>
      </c>
      <c r="E1944" s="20">
        <v>3379.07</v>
      </c>
    </row>
    <row r="1945" spans="1:5" ht="14.25" customHeight="1">
      <c r="A1945" s="19">
        <v>44189</v>
      </c>
      <c r="B1945" s="20">
        <v>6515.098</v>
      </c>
      <c r="C1945" s="20">
        <v>7054.7102000000004</v>
      </c>
      <c r="D1945" s="20">
        <v>6391.3900999999996</v>
      </c>
      <c r="E1945" s="20">
        <v>3337.27</v>
      </c>
    </row>
    <row r="1946" spans="1:5" ht="14.25" customHeight="1">
      <c r="A1946" s="19">
        <v>44190</v>
      </c>
      <c r="B1946" s="20">
        <v>6569.8225000000002</v>
      </c>
      <c r="C1946" s="20">
        <v>7125.2417999999998</v>
      </c>
      <c r="D1946" s="20">
        <v>6460.4686000000002</v>
      </c>
      <c r="E1946" s="20">
        <v>3360</v>
      </c>
    </row>
    <row r="1947" spans="1:5" ht="14.25" customHeight="1">
      <c r="A1947" s="19">
        <v>44193</v>
      </c>
      <c r="B1947" s="20">
        <v>6599.0111999999999</v>
      </c>
      <c r="C1947" s="20">
        <v>7079.8450999999995</v>
      </c>
      <c r="D1947" s="20">
        <v>6470.3050999999996</v>
      </c>
      <c r="E1947" s="20">
        <v>3356.88</v>
      </c>
    </row>
    <row r="1948" spans="1:5" ht="14.25" customHeight="1">
      <c r="A1948" s="19">
        <v>44194</v>
      </c>
      <c r="B1948" s="20">
        <v>6571.0258000000003</v>
      </c>
      <c r="C1948" s="20">
        <v>7034.0073000000002</v>
      </c>
      <c r="D1948" s="20">
        <v>6340.5320000000002</v>
      </c>
      <c r="E1948" s="20">
        <v>3359.46</v>
      </c>
    </row>
    <row r="1949" spans="1:5" ht="14.25" customHeight="1">
      <c r="A1949" s="19">
        <v>44195</v>
      </c>
      <c r="B1949" s="20">
        <v>6663.2460000000001</v>
      </c>
      <c r="C1949" s="20">
        <v>7087.8888999999999</v>
      </c>
      <c r="D1949" s="20">
        <v>6558.0722999999998</v>
      </c>
      <c r="E1949" s="20">
        <v>3364.83</v>
      </c>
    </row>
    <row r="1950" spans="1:5" ht="14.25" customHeight="1">
      <c r="A1950" s="19">
        <v>44196</v>
      </c>
      <c r="B1950" s="20">
        <v>6790.3915999999999</v>
      </c>
      <c r="C1950" s="20">
        <v>7217.7636000000002</v>
      </c>
      <c r="D1950" s="20">
        <v>6765.2457000000004</v>
      </c>
      <c r="E1950" s="20">
        <v>3415.32</v>
      </c>
    </row>
    <row r="1951" spans="1:5" ht="14.25" customHeight="1">
      <c r="A1951" s="19">
        <v>44200</v>
      </c>
      <c r="B1951" s="20">
        <v>6863.9202999999998</v>
      </c>
      <c r="C1951" s="20">
        <v>7383.1445000000003</v>
      </c>
      <c r="D1951" s="20">
        <v>7007.4174999999996</v>
      </c>
      <c r="E1951" s="20">
        <v>3424.2</v>
      </c>
    </row>
    <row r="1952" spans="1:5" ht="14.25" customHeight="1">
      <c r="A1952" s="19">
        <v>44201</v>
      </c>
      <c r="B1952" s="20">
        <v>6995.2471999999998</v>
      </c>
      <c r="C1952" s="20">
        <v>7392.5735000000004</v>
      </c>
      <c r="D1952" s="20">
        <v>7056.1387999999997</v>
      </c>
      <c r="E1952" s="20">
        <v>3443.85</v>
      </c>
    </row>
    <row r="1953" spans="1:5" ht="14.25" customHeight="1">
      <c r="A1953" s="19">
        <v>44202</v>
      </c>
      <c r="B1953" s="20">
        <v>7059.3071</v>
      </c>
      <c r="C1953" s="20">
        <v>7302.9942000000001</v>
      </c>
      <c r="D1953" s="20">
        <v>7154.9804000000004</v>
      </c>
      <c r="E1953" s="20">
        <v>3455.39</v>
      </c>
    </row>
    <row r="1954" spans="1:5" ht="14.25" customHeight="1">
      <c r="A1954" s="19">
        <v>44203</v>
      </c>
      <c r="B1954" s="20">
        <v>7184.3824000000004</v>
      </c>
      <c r="C1954" s="20">
        <v>7185.2790000000005</v>
      </c>
      <c r="D1954" s="20">
        <v>7385.0457999999999</v>
      </c>
      <c r="E1954" s="20">
        <v>3431.29</v>
      </c>
    </row>
    <row r="1955" spans="1:5" ht="14.25" customHeight="1">
      <c r="A1955" s="19">
        <v>44204</v>
      </c>
      <c r="B1955" s="20">
        <v>7160.6333999999997</v>
      </c>
      <c r="C1955" s="20">
        <v>7151.4040999999997</v>
      </c>
      <c r="D1955" s="20">
        <v>7272.6692999999996</v>
      </c>
      <c r="E1955" s="20">
        <v>3441.81</v>
      </c>
    </row>
    <row r="1956" spans="1:5" ht="14.25" customHeight="1">
      <c r="A1956" s="19">
        <v>44207</v>
      </c>
      <c r="B1956" s="20">
        <v>7089.9156999999996</v>
      </c>
      <c r="C1956" s="20">
        <v>7032.5964000000004</v>
      </c>
      <c r="D1956" s="20">
        <v>7145.6496999999999</v>
      </c>
      <c r="E1956" s="20">
        <v>3420.75</v>
      </c>
    </row>
    <row r="1957" spans="1:5" ht="14.25" customHeight="1">
      <c r="A1957" s="19">
        <v>44208</v>
      </c>
      <c r="B1957" s="20">
        <v>7292.1361999999999</v>
      </c>
      <c r="C1957" s="20">
        <v>7129.0081</v>
      </c>
      <c r="D1957" s="20">
        <v>7470.5294000000004</v>
      </c>
      <c r="E1957" s="20">
        <v>3458.32</v>
      </c>
    </row>
    <row r="1958" spans="1:5" ht="14.25" customHeight="1">
      <c r="A1958" s="19">
        <v>44209</v>
      </c>
      <c r="B1958" s="20">
        <v>7268.1850000000004</v>
      </c>
      <c r="C1958" s="20">
        <v>7073.5205999999998</v>
      </c>
      <c r="D1958" s="20">
        <v>7399.0383000000002</v>
      </c>
      <c r="E1958" s="20">
        <v>3449.49</v>
      </c>
    </row>
    <row r="1959" spans="1:5" ht="14.25" customHeight="1">
      <c r="A1959" s="19">
        <v>44210</v>
      </c>
      <c r="B1959" s="20">
        <v>7128.0914000000002</v>
      </c>
      <c r="C1959" s="20">
        <v>7066.1220000000003</v>
      </c>
      <c r="D1959" s="20">
        <v>7272.1751000000004</v>
      </c>
      <c r="E1959" s="20">
        <v>3466.43</v>
      </c>
    </row>
    <row r="1960" spans="1:5" ht="14.25" customHeight="1">
      <c r="A1960" s="19">
        <v>44211</v>
      </c>
      <c r="B1960" s="20">
        <v>7111.9665000000005</v>
      </c>
      <c r="C1960" s="20">
        <v>7089.6157000000003</v>
      </c>
      <c r="D1960" s="20">
        <v>7230.2785999999996</v>
      </c>
      <c r="E1960" s="20">
        <v>3482.14</v>
      </c>
    </row>
    <row r="1961" spans="1:5" ht="14.25" customHeight="1">
      <c r="A1961" s="19">
        <v>44214</v>
      </c>
      <c r="B1961" s="20">
        <v>7190.7199000000001</v>
      </c>
      <c r="C1961" s="20">
        <v>7223.8779000000004</v>
      </c>
      <c r="D1961" s="20">
        <v>7426.3932999999997</v>
      </c>
      <c r="E1961" s="20">
        <v>3524.66</v>
      </c>
    </row>
    <row r="1962" spans="1:5" ht="14.25" customHeight="1">
      <c r="A1962" s="19">
        <v>44215</v>
      </c>
      <c r="B1962" s="20">
        <v>7085.1792999999998</v>
      </c>
      <c r="C1962" s="20">
        <v>7182.5841</v>
      </c>
      <c r="D1962" s="20">
        <v>7258.6257999999998</v>
      </c>
      <c r="E1962" s="20">
        <v>3531.73</v>
      </c>
    </row>
    <row r="1963" spans="1:5" ht="14.25" customHeight="1">
      <c r="A1963" s="19">
        <v>44216</v>
      </c>
      <c r="B1963" s="20">
        <v>7135.88</v>
      </c>
      <c r="C1963" s="20">
        <v>7244.8937999999998</v>
      </c>
      <c r="D1963" s="20">
        <v>7573.6553999999996</v>
      </c>
      <c r="E1963" s="20">
        <v>3530.07</v>
      </c>
    </row>
    <row r="1964" spans="1:5" ht="14.25" customHeight="1">
      <c r="A1964" s="19">
        <v>44217</v>
      </c>
      <c r="B1964" s="20">
        <v>7251.2434000000003</v>
      </c>
      <c r="C1964" s="20">
        <v>7324.8851999999997</v>
      </c>
      <c r="D1964" s="20">
        <v>7831.9092000000001</v>
      </c>
      <c r="E1964" s="20">
        <v>3554.91</v>
      </c>
    </row>
    <row r="1965" spans="1:5" ht="14.25" customHeight="1">
      <c r="A1965" s="19">
        <v>44218</v>
      </c>
      <c r="B1965" s="20">
        <v>7257.5065000000004</v>
      </c>
      <c r="C1965" s="20">
        <v>7299.7</v>
      </c>
      <c r="D1965" s="20">
        <v>8050.5316000000003</v>
      </c>
      <c r="E1965" s="20">
        <v>3537.16</v>
      </c>
    </row>
    <row r="1966" spans="1:5" ht="14.25" customHeight="1">
      <c r="A1966" s="19">
        <v>44221</v>
      </c>
      <c r="B1966" s="20">
        <v>7330.6671999999999</v>
      </c>
      <c r="C1966" s="20">
        <v>7229.4989999999998</v>
      </c>
      <c r="D1966" s="20">
        <v>8095.8469999999998</v>
      </c>
      <c r="E1966" s="20">
        <v>3509.42</v>
      </c>
    </row>
    <row r="1967" spans="1:5" ht="14.25" customHeight="1">
      <c r="A1967" s="19">
        <v>44222</v>
      </c>
      <c r="B1967" s="20">
        <v>7183.4845999999998</v>
      </c>
      <c r="C1967" s="20">
        <v>7095.7365</v>
      </c>
      <c r="D1967" s="20">
        <v>7757.5708999999997</v>
      </c>
      <c r="E1967" s="20">
        <v>3486.27</v>
      </c>
    </row>
    <row r="1968" spans="1:5" ht="14.25" customHeight="1">
      <c r="A1968" s="19">
        <v>44223</v>
      </c>
      <c r="B1968" s="20">
        <v>7203.0762999999997</v>
      </c>
      <c r="C1968" s="20">
        <v>7099.7073</v>
      </c>
      <c r="D1968" s="20">
        <v>7855.4634999999998</v>
      </c>
      <c r="E1968" s="20">
        <v>3512.64</v>
      </c>
    </row>
    <row r="1969" spans="1:5" ht="14.25" customHeight="1">
      <c r="A1969" s="19">
        <v>44224</v>
      </c>
      <c r="B1969" s="20">
        <v>7006.5023000000001</v>
      </c>
      <c r="C1969" s="20">
        <v>6949.1643000000004</v>
      </c>
      <c r="D1969" s="20">
        <v>7536.9508999999998</v>
      </c>
      <c r="E1969" s="20">
        <v>3447.91</v>
      </c>
    </row>
    <row r="1970" spans="1:5" ht="14.25" customHeight="1">
      <c r="A1970" s="19">
        <v>44225</v>
      </c>
      <c r="B1970" s="20">
        <v>6973.6949000000004</v>
      </c>
      <c r="C1970" s="20">
        <v>6845.9894000000004</v>
      </c>
      <c r="D1970" s="20">
        <v>7473.7160999999996</v>
      </c>
      <c r="E1970" s="20">
        <v>3432.22</v>
      </c>
    </row>
    <row r="1971" spans="1:5" ht="14.25" customHeight="1">
      <c r="A1971" s="19">
        <v>44228</v>
      </c>
      <c r="B1971" s="20">
        <v>7059.2819</v>
      </c>
      <c r="C1971" s="20">
        <v>6891.2695000000003</v>
      </c>
      <c r="D1971" s="20">
        <v>7492.4585999999999</v>
      </c>
      <c r="E1971" s="20">
        <v>3490</v>
      </c>
    </row>
    <row r="1972" spans="1:5" ht="14.25" customHeight="1">
      <c r="A1972" s="19">
        <v>44229</v>
      </c>
      <c r="B1972" s="20">
        <v>7168.0096999999996</v>
      </c>
      <c r="C1972" s="20">
        <v>6969.0745999999999</v>
      </c>
      <c r="D1972" s="20">
        <v>7681.6441999999997</v>
      </c>
      <c r="E1972" s="20">
        <v>3527.66</v>
      </c>
    </row>
    <row r="1973" spans="1:5" ht="14.25" customHeight="1">
      <c r="A1973" s="19">
        <v>44230</v>
      </c>
      <c r="B1973" s="20">
        <v>7147.3037999999997</v>
      </c>
      <c r="C1973" s="20">
        <v>6849.5428000000002</v>
      </c>
      <c r="D1973" s="20">
        <v>7641.9341999999997</v>
      </c>
      <c r="E1973" s="20">
        <v>3516.54</v>
      </c>
    </row>
    <row r="1974" spans="1:5" ht="14.25" customHeight="1">
      <c r="A1974" s="19">
        <v>44231</v>
      </c>
      <c r="B1974" s="20">
        <v>7132.6405000000004</v>
      </c>
      <c r="C1974" s="20">
        <v>6697.8959999999997</v>
      </c>
      <c r="D1974" s="20">
        <v>7619.3613999999998</v>
      </c>
      <c r="E1974" s="20">
        <v>3464.27</v>
      </c>
    </row>
    <row r="1975" spans="1:5" ht="14.25" customHeight="1">
      <c r="A1975" s="19">
        <v>44232</v>
      </c>
      <c r="B1975" s="20">
        <v>7144.9755999999998</v>
      </c>
      <c r="C1975" s="20">
        <v>6564.9214000000002</v>
      </c>
      <c r="D1975" s="20">
        <v>7655.4675999999999</v>
      </c>
      <c r="E1975" s="20">
        <v>3454.2</v>
      </c>
    </row>
    <row r="1976" spans="1:5" ht="14.25" customHeight="1">
      <c r="A1976" s="19">
        <v>44235</v>
      </c>
      <c r="B1976" s="20">
        <v>7250.7124000000003</v>
      </c>
      <c r="C1976" s="20">
        <v>6612.1839</v>
      </c>
      <c r="D1976" s="20">
        <v>7844.1088</v>
      </c>
      <c r="E1976" s="20">
        <v>3497.75</v>
      </c>
    </row>
    <row r="1977" spans="1:5" ht="14.25" customHeight="1">
      <c r="A1977" s="19">
        <v>44236</v>
      </c>
      <c r="B1977" s="20">
        <v>7409.2743</v>
      </c>
      <c r="C1977" s="20">
        <v>6791.5757999999996</v>
      </c>
      <c r="D1977" s="20">
        <v>8007.0911999999998</v>
      </c>
      <c r="E1977" s="20">
        <v>3562.45</v>
      </c>
    </row>
    <row r="1978" spans="1:5" ht="14.25" customHeight="1">
      <c r="A1978" s="19">
        <v>44237</v>
      </c>
      <c r="B1978" s="20">
        <v>7567.5501999999997</v>
      </c>
      <c r="C1978" s="20">
        <v>6845.1080000000002</v>
      </c>
      <c r="D1978" s="20">
        <v>8189.4098999999997</v>
      </c>
      <c r="E1978" s="20">
        <v>3588.19</v>
      </c>
    </row>
    <row r="1979" spans="1:5" ht="14.25" customHeight="1">
      <c r="A1979" s="19">
        <v>44245</v>
      </c>
      <c r="B1979" s="20">
        <v>7516.2924999999996</v>
      </c>
      <c r="C1979" s="20">
        <v>6955.1027000000004</v>
      </c>
      <c r="D1979" s="20">
        <v>7894.2057999999997</v>
      </c>
      <c r="E1979" s="20">
        <v>3656.48</v>
      </c>
    </row>
    <row r="1980" spans="1:5" ht="14.25" customHeight="1">
      <c r="A1980" s="19">
        <v>44246</v>
      </c>
      <c r="B1980" s="20">
        <v>7529.9228999999996</v>
      </c>
      <c r="C1980" s="20">
        <v>7088.7312000000002</v>
      </c>
      <c r="D1980" s="20">
        <v>7742.9646000000002</v>
      </c>
      <c r="E1980" s="20">
        <v>3713.79</v>
      </c>
    </row>
    <row r="1981" spans="1:5" ht="14.25" customHeight="1">
      <c r="A1981" s="19">
        <v>44249</v>
      </c>
      <c r="B1981" s="20">
        <v>7293.4134000000004</v>
      </c>
      <c r="C1981" s="20">
        <v>7096.2541000000001</v>
      </c>
      <c r="D1981" s="20">
        <v>7252.1175000000003</v>
      </c>
      <c r="E1981" s="20">
        <v>3723.44</v>
      </c>
    </row>
    <row r="1982" spans="1:5" ht="14.25" customHeight="1">
      <c r="A1982" s="19">
        <v>44250</v>
      </c>
      <c r="B1982" s="20">
        <v>7270.3962000000001</v>
      </c>
      <c r="C1982" s="20">
        <v>7047.8069999999998</v>
      </c>
      <c r="D1982" s="20">
        <v>7178.1750000000002</v>
      </c>
      <c r="E1982" s="20">
        <v>3702.22</v>
      </c>
    </row>
    <row r="1983" spans="1:5" ht="14.25" customHeight="1">
      <c r="A1983" s="19">
        <v>44251</v>
      </c>
      <c r="B1983" s="20">
        <v>7085.2377999999999</v>
      </c>
      <c r="C1983" s="20">
        <v>6991.2017999999998</v>
      </c>
      <c r="D1983" s="20">
        <v>6901.0677999999998</v>
      </c>
      <c r="E1983" s="20">
        <v>3660.88</v>
      </c>
    </row>
    <row r="1984" spans="1:5" ht="14.25" customHeight="1">
      <c r="A1984" s="19">
        <v>44252</v>
      </c>
      <c r="B1984" s="20">
        <v>7126.9215000000004</v>
      </c>
      <c r="C1984" s="20">
        <v>6949.4032999999999</v>
      </c>
      <c r="D1984" s="20">
        <v>6852.2415000000001</v>
      </c>
      <c r="E1984" s="20">
        <v>3707.21</v>
      </c>
    </row>
    <row r="1985" spans="1:5" ht="14.25" customHeight="1">
      <c r="A1985" s="19">
        <v>44253</v>
      </c>
      <c r="B1985" s="20">
        <v>6953.8842000000004</v>
      </c>
      <c r="C1985" s="20">
        <v>6869.1055999999999</v>
      </c>
      <c r="D1985" s="20">
        <v>6683.4038</v>
      </c>
      <c r="E1985" s="20">
        <v>3633.52</v>
      </c>
    </row>
    <row r="1986" spans="1:5" ht="14.25" customHeight="1">
      <c r="A1986" s="19">
        <v>44256</v>
      </c>
      <c r="B1986" s="20">
        <v>7060.7611999999999</v>
      </c>
      <c r="C1986" s="20">
        <v>7053.4485000000004</v>
      </c>
      <c r="D1986" s="20">
        <v>6871.3793999999998</v>
      </c>
      <c r="E1986" s="20">
        <v>3717.48</v>
      </c>
    </row>
    <row r="1987" spans="1:5" ht="14.25" customHeight="1">
      <c r="A1987" s="19">
        <v>44257</v>
      </c>
      <c r="B1987" s="20">
        <v>6970.6530000000002</v>
      </c>
      <c r="C1987" s="20">
        <v>7022.4718999999996</v>
      </c>
      <c r="D1987" s="20">
        <v>6784.5902999999998</v>
      </c>
      <c r="E1987" s="20">
        <v>3694.37</v>
      </c>
    </row>
    <row r="1988" spans="1:5" ht="14.25" customHeight="1">
      <c r="A1988" s="19">
        <v>44258</v>
      </c>
      <c r="B1988" s="20">
        <v>7104.3194000000003</v>
      </c>
      <c r="C1988" s="20">
        <v>7116.9111999999996</v>
      </c>
      <c r="D1988" s="20">
        <v>6863.2956000000004</v>
      </c>
      <c r="E1988" s="20">
        <v>3770.68</v>
      </c>
    </row>
    <row r="1989" spans="1:5" ht="14.25" customHeight="1">
      <c r="A1989" s="19">
        <v>44259</v>
      </c>
      <c r="B1989" s="20">
        <v>6880.8436000000002</v>
      </c>
      <c r="C1989" s="20">
        <v>6988.0061999999998</v>
      </c>
      <c r="D1989" s="20">
        <v>6425.1614</v>
      </c>
      <c r="E1989" s="20">
        <v>3723.26</v>
      </c>
    </row>
    <row r="1990" spans="1:5" ht="14.25" customHeight="1">
      <c r="A1990" s="19">
        <v>44260</v>
      </c>
      <c r="B1990" s="20">
        <v>6857.5065000000004</v>
      </c>
      <c r="C1990" s="20">
        <v>7011.2294000000002</v>
      </c>
      <c r="D1990" s="20">
        <v>6513.3649999999998</v>
      </c>
      <c r="E1990" s="20">
        <v>3701.75</v>
      </c>
    </row>
    <row r="1991" spans="1:5" ht="14.25" customHeight="1">
      <c r="A1991" s="19">
        <v>44263</v>
      </c>
      <c r="B1991" s="20">
        <v>6619.3527999999997</v>
      </c>
      <c r="C1991" s="20">
        <v>6871.5433000000003</v>
      </c>
      <c r="D1991" s="20">
        <v>6139.7528000000002</v>
      </c>
      <c r="E1991" s="20">
        <v>3660.49</v>
      </c>
    </row>
    <row r="1992" spans="1:5" ht="14.25" customHeight="1">
      <c r="A1992" s="19">
        <v>44264</v>
      </c>
      <c r="B1992" s="20">
        <v>6477.4063999999998</v>
      </c>
      <c r="C1992" s="20">
        <v>6652.8684999999996</v>
      </c>
      <c r="D1992" s="20">
        <v>5910.3728000000001</v>
      </c>
      <c r="E1992" s="20">
        <v>3577.62</v>
      </c>
    </row>
    <row r="1993" spans="1:5" ht="14.25" customHeight="1">
      <c r="A1993" s="19">
        <v>44265</v>
      </c>
      <c r="B1993" s="20">
        <v>6519.902</v>
      </c>
      <c r="C1993" s="20">
        <v>6600.7006000000001</v>
      </c>
      <c r="D1993" s="20">
        <v>6090.4134999999997</v>
      </c>
      <c r="E1993" s="20">
        <v>3560.96</v>
      </c>
    </row>
    <row r="1994" spans="1:5" ht="14.25" customHeight="1">
      <c r="A1994" s="19">
        <v>44266</v>
      </c>
      <c r="B1994" s="20">
        <v>6682.2651999999998</v>
      </c>
      <c r="C1994" s="20">
        <v>6754.2754999999997</v>
      </c>
      <c r="D1994" s="20">
        <v>6280.6911</v>
      </c>
      <c r="E1994" s="20">
        <v>3642.32</v>
      </c>
    </row>
    <row r="1995" spans="1:5" ht="14.25" customHeight="1">
      <c r="A1995" s="19">
        <v>44267</v>
      </c>
      <c r="B1995" s="20">
        <v>6705.9323000000004</v>
      </c>
      <c r="C1995" s="20">
        <v>6755.1598999999997</v>
      </c>
      <c r="D1995" s="20">
        <v>6341.9070000000002</v>
      </c>
      <c r="E1995" s="20">
        <v>3683.25</v>
      </c>
    </row>
    <row r="1996" spans="1:5" ht="14.25" customHeight="1">
      <c r="A1996" s="19">
        <v>44270</v>
      </c>
      <c r="B1996" s="20">
        <v>6561.5106999999998</v>
      </c>
      <c r="C1996" s="20">
        <v>6708.7465000000002</v>
      </c>
      <c r="D1996" s="20">
        <v>5995.5967000000001</v>
      </c>
      <c r="E1996" s="20">
        <v>3658.88</v>
      </c>
    </row>
    <row r="1997" spans="1:5" ht="14.25" customHeight="1">
      <c r="A1997" s="19">
        <v>44271</v>
      </c>
      <c r="B1997" s="20">
        <v>6618.6076000000003</v>
      </c>
      <c r="C1997" s="20">
        <v>6769.2610999999997</v>
      </c>
      <c r="D1997" s="20">
        <v>6035.1664000000001</v>
      </c>
      <c r="E1997" s="20">
        <v>3703.76</v>
      </c>
    </row>
    <row r="1998" spans="1:5" ht="14.25" customHeight="1">
      <c r="A1998" s="19">
        <v>44272</v>
      </c>
      <c r="B1998" s="20">
        <v>6646.6172999999999</v>
      </c>
      <c r="C1998" s="20">
        <v>6817.1718000000001</v>
      </c>
      <c r="D1998" s="20">
        <v>6107.8001999999997</v>
      </c>
      <c r="E1998" s="20">
        <v>3686.9</v>
      </c>
    </row>
    <row r="1999" spans="1:5" ht="14.25" customHeight="1">
      <c r="A1999" s="19">
        <v>44273</v>
      </c>
      <c r="B1999" s="20">
        <v>6699.9246000000003</v>
      </c>
      <c r="C1999" s="20">
        <v>6840.3073000000004</v>
      </c>
      <c r="D1999" s="20">
        <v>6268.44</v>
      </c>
      <c r="E1999" s="20">
        <v>3713.95</v>
      </c>
    </row>
    <row r="2000" spans="1:5" ht="14.25" customHeight="1">
      <c r="A2000" s="19">
        <v>44274</v>
      </c>
      <c r="B2000" s="20">
        <v>6524.4348</v>
      </c>
      <c r="C2000" s="20">
        <v>6788.1458000000002</v>
      </c>
      <c r="D2000" s="20">
        <v>6032.9867000000004</v>
      </c>
      <c r="E2000" s="20">
        <v>3647.6</v>
      </c>
    </row>
    <row r="2001" spans="1:5" ht="14.25" customHeight="1">
      <c r="A2001" s="19">
        <v>44277</v>
      </c>
      <c r="B2001" s="20">
        <v>6589.6665000000003</v>
      </c>
      <c r="C2001" s="20">
        <v>6906.2826999999997</v>
      </c>
      <c r="D2001" s="20">
        <v>6102.4309999999996</v>
      </c>
      <c r="E2001" s="20">
        <v>3698.25</v>
      </c>
    </row>
    <row r="2002" spans="1:5" ht="14.25" customHeight="1">
      <c r="A2002" s="19">
        <v>44278</v>
      </c>
      <c r="B2002" s="20">
        <v>6527.2430999999997</v>
      </c>
      <c r="C2002" s="20">
        <v>6829.6148999999996</v>
      </c>
      <c r="D2002" s="20">
        <v>6048.5308000000005</v>
      </c>
      <c r="E2002" s="20">
        <v>3655.48</v>
      </c>
    </row>
    <row r="2003" spans="1:5" ht="14.25" customHeight="1">
      <c r="A2003" s="19">
        <v>44279</v>
      </c>
      <c r="B2003" s="20">
        <v>6422.2695000000003</v>
      </c>
      <c r="C2003" s="20">
        <v>6728.9090999999999</v>
      </c>
      <c r="D2003" s="20">
        <v>5976.9714000000004</v>
      </c>
      <c r="E2003" s="20">
        <v>3585.59</v>
      </c>
    </row>
    <row r="2004" spans="1:5" ht="14.25" customHeight="1">
      <c r="A2004" s="19">
        <v>44280</v>
      </c>
      <c r="B2004" s="20">
        <v>6419.2223999999997</v>
      </c>
      <c r="C2004" s="20">
        <v>6722.8765999999996</v>
      </c>
      <c r="D2004" s="20">
        <v>6019.6986999999999</v>
      </c>
      <c r="E2004" s="20">
        <v>3580.2</v>
      </c>
    </row>
    <row r="2005" spans="1:5" ht="14.25" customHeight="1">
      <c r="A2005" s="19">
        <v>44281</v>
      </c>
      <c r="B2005" s="20">
        <v>6564.6976000000004</v>
      </c>
      <c r="C2005" s="20">
        <v>6843.0159000000003</v>
      </c>
      <c r="D2005" s="20">
        <v>6252.8990000000003</v>
      </c>
      <c r="E2005" s="20">
        <v>3622.23</v>
      </c>
    </row>
    <row r="2006" spans="1:5" ht="14.25" customHeight="1">
      <c r="A2006" s="19">
        <v>44284</v>
      </c>
      <c r="B2006" s="20">
        <v>6576.2781999999997</v>
      </c>
      <c r="C2006" s="20">
        <v>6870.4558999999999</v>
      </c>
      <c r="D2006" s="20">
        <v>6233.7758999999996</v>
      </c>
      <c r="E2006" s="20">
        <v>3641.76</v>
      </c>
    </row>
    <row r="2007" spans="1:5" ht="14.25" customHeight="1">
      <c r="A2007" s="19">
        <v>44285</v>
      </c>
      <c r="B2007" s="20">
        <v>6638.6310000000003</v>
      </c>
      <c r="C2007" s="20">
        <v>6843.2802000000001</v>
      </c>
      <c r="D2007" s="20">
        <v>6372.8510999999999</v>
      </c>
      <c r="E2007" s="20">
        <v>3659.16</v>
      </c>
    </row>
    <row r="2008" spans="1:5" ht="14.25" customHeight="1">
      <c r="A2008" s="19">
        <v>44286</v>
      </c>
      <c r="B2008" s="20">
        <v>6578.2996000000003</v>
      </c>
      <c r="C2008" s="20">
        <v>6834.5096999999996</v>
      </c>
      <c r="D2008" s="20">
        <v>6303.9827999999998</v>
      </c>
      <c r="E2008" s="20">
        <v>3667.12</v>
      </c>
    </row>
    <row r="2009" spans="1:5" ht="14.25" customHeight="1">
      <c r="A2009" s="19">
        <v>44287</v>
      </c>
      <c r="B2009" s="20">
        <v>6659.8788000000004</v>
      </c>
      <c r="C2009" s="20">
        <v>6880.5821999999998</v>
      </c>
      <c r="D2009" s="20">
        <v>6477.1282000000001</v>
      </c>
      <c r="E2009" s="20">
        <v>3685.83</v>
      </c>
    </row>
    <row r="2010" spans="1:5" ht="14.25" customHeight="1">
      <c r="A2010" s="19">
        <v>44288</v>
      </c>
      <c r="B2010" s="20">
        <v>6726.0505999999996</v>
      </c>
      <c r="C2010" s="20">
        <v>6908.2316000000001</v>
      </c>
      <c r="D2010" s="20">
        <v>6592.9858000000004</v>
      </c>
      <c r="E2010" s="20">
        <v>3686.16</v>
      </c>
    </row>
    <row r="2011" spans="1:5" ht="14.25" customHeight="1">
      <c r="A2011" s="19">
        <v>44292</v>
      </c>
      <c r="B2011" s="20">
        <v>6698.4049999999997</v>
      </c>
      <c r="C2011" s="20">
        <v>6973.6463000000003</v>
      </c>
      <c r="D2011" s="20">
        <v>6563.1023999999998</v>
      </c>
      <c r="E2011" s="20">
        <v>3708.4</v>
      </c>
    </row>
    <row r="2012" spans="1:5" ht="14.25" customHeight="1">
      <c r="A2012" s="19">
        <v>44293</v>
      </c>
      <c r="B2012" s="20">
        <v>6650.7127</v>
      </c>
      <c r="C2012" s="20">
        <v>6975.0308999999997</v>
      </c>
      <c r="D2012" s="20">
        <v>6492.4317000000001</v>
      </c>
      <c r="E2012" s="20">
        <v>3721.65</v>
      </c>
    </row>
    <row r="2013" spans="1:5" ht="14.25" customHeight="1">
      <c r="A2013" s="19">
        <v>44294</v>
      </c>
      <c r="B2013" s="20">
        <v>6661.7444999999998</v>
      </c>
      <c r="C2013" s="20">
        <v>6954.808</v>
      </c>
      <c r="D2013" s="20">
        <v>6564.3257999999996</v>
      </c>
      <c r="E2013" s="20">
        <v>3702.65</v>
      </c>
    </row>
    <row r="2014" spans="1:5" ht="14.25" customHeight="1">
      <c r="A2014" s="19">
        <v>44295</v>
      </c>
      <c r="B2014" s="20">
        <v>6561.5733</v>
      </c>
      <c r="C2014" s="20">
        <v>6949.8680999999997</v>
      </c>
      <c r="D2014" s="20">
        <v>6463.1922000000004</v>
      </c>
      <c r="E2014" s="20">
        <v>3693.19</v>
      </c>
    </row>
    <row r="2015" spans="1:5" ht="14.25" customHeight="1">
      <c r="A2015" s="19">
        <v>44298</v>
      </c>
      <c r="B2015" s="20">
        <v>6447.4323999999997</v>
      </c>
      <c r="C2015" s="20">
        <v>6802.0391</v>
      </c>
      <c r="D2015" s="20">
        <v>6251.8176999999996</v>
      </c>
      <c r="E2015" s="20">
        <v>3634.8</v>
      </c>
    </row>
    <row r="2016" spans="1:5" ht="14.25" customHeight="1">
      <c r="A2016" s="19">
        <v>44299</v>
      </c>
      <c r="B2016" s="20">
        <v>6436.8743999999997</v>
      </c>
      <c r="C2016" s="20">
        <v>6767.0772999999999</v>
      </c>
      <c r="D2016" s="20">
        <v>6294.9219999999996</v>
      </c>
      <c r="E2016" s="20">
        <v>3611.9</v>
      </c>
    </row>
    <row r="2017" spans="1:5" ht="14.25" customHeight="1">
      <c r="A2017" s="19">
        <v>44300</v>
      </c>
      <c r="B2017" s="20">
        <v>6490.2809999999999</v>
      </c>
      <c r="C2017" s="20">
        <v>6863.7142999999996</v>
      </c>
      <c r="D2017" s="20">
        <v>6443.6165000000001</v>
      </c>
      <c r="E2017" s="20">
        <v>3636.32</v>
      </c>
    </row>
    <row r="2018" spans="1:5" ht="14.25" customHeight="1">
      <c r="A2018" s="19">
        <v>44301</v>
      </c>
      <c r="B2018" s="20">
        <v>6449.0328</v>
      </c>
      <c r="C2018" s="20">
        <v>6838.2825999999995</v>
      </c>
      <c r="D2018" s="20">
        <v>6416.7758999999996</v>
      </c>
      <c r="E2018" s="20">
        <v>3636.32</v>
      </c>
    </row>
    <row r="2019" spans="1:5" ht="14.25" customHeight="1">
      <c r="A2019" s="19">
        <v>44302</v>
      </c>
      <c r="B2019" s="20">
        <v>6471.4553999999998</v>
      </c>
      <c r="C2019" s="20">
        <v>6916.7649000000001</v>
      </c>
      <c r="D2019" s="20">
        <v>6368.4528</v>
      </c>
      <c r="E2019" s="20">
        <v>3671</v>
      </c>
    </row>
    <row r="2020" spans="1:5" ht="14.25" customHeight="1">
      <c r="A2020" s="19">
        <v>44305</v>
      </c>
      <c r="B2020" s="20">
        <v>6628.9165999999996</v>
      </c>
      <c r="C2020" s="20">
        <v>7034.7631000000001</v>
      </c>
      <c r="D2020" s="20">
        <v>6630.8351000000002</v>
      </c>
      <c r="E2020" s="20">
        <v>3704.1</v>
      </c>
    </row>
    <row r="2021" spans="1:5" ht="14.25" customHeight="1">
      <c r="A2021" s="19">
        <v>44306</v>
      </c>
      <c r="B2021" s="20">
        <v>6624.3666000000003</v>
      </c>
      <c r="C2021" s="20">
        <v>7014.4117999999999</v>
      </c>
      <c r="D2021" s="20">
        <v>6662.3692000000001</v>
      </c>
      <c r="E2021" s="20">
        <v>3702.63</v>
      </c>
    </row>
    <row r="2022" spans="1:5" ht="14.25" customHeight="1">
      <c r="A2022" s="19">
        <v>44307</v>
      </c>
      <c r="B2022" s="20">
        <v>6644.4084000000003</v>
      </c>
      <c r="C2022" s="20">
        <v>7014.7914000000001</v>
      </c>
      <c r="D2022" s="20">
        <v>6725.37</v>
      </c>
      <c r="E2022" s="20">
        <v>3708.5</v>
      </c>
    </row>
    <row r="2023" spans="1:5" ht="14.25" customHeight="1">
      <c r="A2023" s="19">
        <v>44308</v>
      </c>
      <c r="B2023" s="20">
        <v>6637.2272000000003</v>
      </c>
      <c r="C2023" s="20">
        <v>7045.0088999999998</v>
      </c>
      <c r="D2023" s="20">
        <v>6751.1260000000002</v>
      </c>
      <c r="E2023" s="20">
        <v>3715.64</v>
      </c>
    </row>
    <row r="2024" spans="1:5" ht="14.25" customHeight="1">
      <c r="A2024" s="19">
        <v>44309</v>
      </c>
      <c r="B2024" s="20">
        <v>6697.4925999999996</v>
      </c>
      <c r="C2024" s="20">
        <v>7010.6172999999999</v>
      </c>
      <c r="D2024" s="20">
        <v>6982.6745000000001</v>
      </c>
      <c r="E2024" s="20">
        <v>3708.46</v>
      </c>
    </row>
    <row r="2025" spans="1:5" ht="14.25" customHeight="1">
      <c r="A2025" s="19">
        <v>44312</v>
      </c>
      <c r="B2025" s="20">
        <v>6622.2672000000002</v>
      </c>
      <c r="C2025" s="20">
        <v>6986.6027000000004</v>
      </c>
      <c r="D2025" s="20">
        <v>6953.9533000000001</v>
      </c>
      <c r="E2025" s="20">
        <v>3693.57</v>
      </c>
    </row>
    <row r="2026" spans="1:5" ht="14.25" customHeight="1">
      <c r="A2026" s="19">
        <v>44313</v>
      </c>
      <c r="B2026" s="20">
        <v>6639.5913</v>
      </c>
      <c r="C2026" s="20">
        <v>6954.1966000000002</v>
      </c>
      <c r="D2026" s="20">
        <v>7073.4638000000004</v>
      </c>
      <c r="E2026" s="20">
        <v>3686.43</v>
      </c>
    </row>
    <row r="2027" spans="1:5" ht="14.25" customHeight="1">
      <c r="A2027" s="19">
        <v>44314</v>
      </c>
      <c r="B2027" s="20">
        <v>6677.0542999999998</v>
      </c>
      <c r="C2027" s="20">
        <v>6994.0420999999997</v>
      </c>
      <c r="D2027" s="20">
        <v>7257.8723</v>
      </c>
      <c r="E2027" s="20">
        <v>3708.76</v>
      </c>
    </row>
    <row r="2028" spans="1:5" ht="14.25" customHeight="1">
      <c r="A2028" s="19">
        <v>44315</v>
      </c>
      <c r="B2028" s="20">
        <v>6735.6531000000004</v>
      </c>
      <c r="C2028" s="20">
        <v>6960.3095999999996</v>
      </c>
      <c r="D2028" s="20">
        <v>7243.2995000000001</v>
      </c>
      <c r="E2028" s="20">
        <v>3728.37</v>
      </c>
    </row>
    <row r="2029" spans="1:5" ht="14.25" customHeight="1">
      <c r="A2029" s="19">
        <v>44316</v>
      </c>
      <c r="B2029" s="20">
        <v>6682.7493999999997</v>
      </c>
      <c r="C2029" s="20">
        <v>6936.634</v>
      </c>
      <c r="D2029" s="20">
        <v>7378.5982999999997</v>
      </c>
      <c r="E2029" s="20">
        <v>3702.68</v>
      </c>
    </row>
    <row r="2030" spans="1:5" ht="14.25" customHeight="1">
      <c r="A2030" s="19">
        <v>44322</v>
      </c>
      <c r="B2030" s="20">
        <v>6601.4049999999997</v>
      </c>
      <c r="C2030" s="20">
        <v>6954.4180999999999</v>
      </c>
      <c r="D2030" s="20">
        <v>7149.5816000000004</v>
      </c>
      <c r="E2030" s="20">
        <v>3712.28</v>
      </c>
    </row>
    <row r="2031" spans="1:5" ht="14.25" customHeight="1">
      <c r="A2031" s="19">
        <v>44323</v>
      </c>
      <c r="B2031" s="20">
        <v>6516.5931</v>
      </c>
      <c r="C2031" s="20">
        <v>6869.6441000000004</v>
      </c>
      <c r="D2031" s="20">
        <v>6837.2906000000003</v>
      </c>
      <c r="E2031" s="20">
        <v>3683.58</v>
      </c>
    </row>
    <row r="2032" spans="1:5" ht="14.25" customHeight="1">
      <c r="A2032" s="19">
        <v>44326</v>
      </c>
      <c r="B2032" s="20">
        <v>6512.0325999999995</v>
      </c>
      <c r="C2032" s="20">
        <v>6889.6550999999999</v>
      </c>
      <c r="D2032" s="20">
        <v>6860.7046</v>
      </c>
      <c r="E2032" s="20">
        <v>3677.38</v>
      </c>
    </row>
    <row r="2033" spans="1:5" ht="14.25" customHeight="1">
      <c r="A2033" s="19">
        <v>44327</v>
      </c>
      <c r="B2033" s="20">
        <v>6552.0334999999995</v>
      </c>
      <c r="C2033" s="20">
        <v>6895.9557000000004</v>
      </c>
      <c r="D2033" s="20">
        <v>6861.9547000000002</v>
      </c>
      <c r="E2033" s="20">
        <v>3656.12</v>
      </c>
    </row>
    <row r="2034" spans="1:5" ht="14.25" customHeight="1">
      <c r="A2034" s="19">
        <v>44328</v>
      </c>
      <c r="B2034" s="20">
        <v>6580.4793</v>
      </c>
      <c r="C2034" s="20">
        <v>6979.1243000000004</v>
      </c>
      <c r="D2034" s="20">
        <v>6968.8216000000002</v>
      </c>
      <c r="E2034" s="20">
        <v>3681.68</v>
      </c>
    </row>
    <row r="2035" spans="1:5" ht="14.25" customHeight="1">
      <c r="A2035" s="19">
        <v>44329</v>
      </c>
      <c r="B2035" s="20">
        <v>6513.2605000000003</v>
      </c>
      <c r="C2035" s="20">
        <v>6929.9219999999996</v>
      </c>
      <c r="D2035" s="20">
        <v>6925.0465000000004</v>
      </c>
      <c r="E2035" s="20">
        <v>3655.68</v>
      </c>
    </row>
    <row r="2036" spans="1:5" ht="14.25" customHeight="1">
      <c r="A2036" s="19">
        <v>44330</v>
      </c>
      <c r="B2036" s="20">
        <v>6667.3078999999998</v>
      </c>
      <c r="C2036" s="20">
        <v>7026.1262999999999</v>
      </c>
      <c r="D2036" s="20">
        <v>7128.7867999999999</v>
      </c>
      <c r="E2036" s="20">
        <v>3691.38</v>
      </c>
    </row>
    <row r="2037" spans="1:5" ht="14.25" customHeight="1">
      <c r="A2037" s="19">
        <v>44333</v>
      </c>
      <c r="B2037" s="20">
        <v>6765.259</v>
      </c>
      <c r="C2037" s="20">
        <v>7021.0429000000004</v>
      </c>
      <c r="D2037" s="20">
        <v>7372.1484</v>
      </c>
      <c r="E2037" s="20">
        <v>3699.58</v>
      </c>
    </row>
    <row r="2038" spans="1:5" ht="14.25" customHeight="1">
      <c r="A2038" s="19">
        <v>44334</v>
      </c>
      <c r="B2038" s="20">
        <v>6768.6764000000003</v>
      </c>
      <c r="C2038" s="20">
        <v>7054.1630999999998</v>
      </c>
      <c r="D2038" s="20">
        <v>7314.5640999999996</v>
      </c>
      <c r="E2038" s="20">
        <v>3714.74</v>
      </c>
    </row>
    <row r="2039" spans="1:5" ht="14.25" customHeight="1">
      <c r="A2039" s="19">
        <v>44335</v>
      </c>
      <c r="B2039" s="20">
        <v>6749.6707999999999</v>
      </c>
      <c r="C2039" s="20">
        <v>7057.5766999999996</v>
      </c>
      <c r="D2039" s="20">
        <v>7385.2955000000002</v>
      </c>
      <c r="E2039" s="20">
        <v>3687.3</v>
      </c>
    </row>
    <row r="2040" spans="1:5" ht="14.25" customHeight="1">
      <c r="A2040" s="19">
        <v>44336</v>
      </c>
      <c r="B2040" s="20">
        <v>6768.42</v>
      </c>
      <c r="C2040" s="20">
        <v>7051.4101000000001</v>
      </c>
      <c r="D2040" s="20">
        <v>7462.0091000000002</v>
      </c>
      <c r="E2040" s="20">
        <v>3663.71</v>
      </c>
    </row>
    <row r="2041" spans="1:5" ht="14.25" customHeight="1">
      <c r="A2041" s="19">
        <v>44337</v>
      </c>
      <c r="B2041" s="20">
        <v>6701.6144000000004</v>
      </c>
      <c r="C2041" s="20">
        <v>7050.3477000000003</v>
      </c>
      <c r="D2041" s="20">
        <v>7416.7996000000003</v>
      </c>
      <c r="E2041" s="20">
        <v>3657.12</v>
      </c>
    </row>
    <row r="2042" spans="1:5" ht="14.25" customHeight="1">
      <c r="A2042" s="19">
        <v>44340</v>
      </c>
      <c r="B2042" s="20">
        <v>6729.6181999999999</v>
      </c>
      <c r="C2042" s="20">
        <v>7113.0105000000003</v>
      </c>
      <c r="D2042" s="20">
        <v>7430.3298999999997</v>
      </c>
      <c r="E2042" s="20">
        <v>3678</v>
      </c>
    </row>
    <row r="2043" spans="1:5" ht="14.25" customHeight="1">
      <c r="A2043" s="19">
        <v>44341</v>
      </c>
      <c r="B2043" s="20">
        <v>6942.3234000000002</v>
      </c>
      <c r="C2043" s="20">
        <v>7198.6175999999996</v>
      </c>
      <c r="D2043" s="20">
        <v>7658.7305999999999</v>
      </c>
      <c r="E2043" s="20">
        <v>3735.65</v>
      </c>
    </row>
    <row r="2044" spans="1:5" ht="14.25" customHeight="1">
      <c r="A2044" s="19">
        <v>44342</v>
      </c>
      <c r="B2044" s="20">
        <v>6945.1869999999999</v>
      </c>
      <c r="C2044" s="20">
        <v>7231.2109</v>
      </c>
      <c r="D2044" s="20">
        <v>7585.7277000000004</v>
      </c>
      <c r="E2044" s="20">
        <v>3762.22</v>
      </c>
    </row>
    <row r="2045" spans="1:5" ht="14.25" customHeight="1">
      <c r="A2045" s="19">
        <v>44343</v>
      </c>
      <c r="B2045" s="20">
        <v>6968.3973999999998</v>
      </c>
      <c r="C2045" s="20">
        <v>7300.3261000000002</v>
      </c>
      <c r="D2045" s="20">
        <v>7693.5477000000001</v>
      </c>
      <c r="E2045" s="20">
        <v>3775.81</v>
      </c>
    </row>
    <row r="2046" spans="1:5" ht="14.25" customHeight="1">
      <c r="A2046" s="19">
        <v>44344</v>
      </c>
      <c r="B2046" s="20">
        <v>6947.2583999999997</v>
      </c>
      <c r="C2046" s="20">
        <v>7290.6388999999999</v>
      </c>
      <c r="D2046" s="20">
        <v>7678.1436999999996</v>
      </c>
      <c r="E2046" s="20">
        <v>3755.6</v>
      </c>
    </row>
    <row r="2047" spans="1:5" ht="14.25" customHeight="1">
      <c r="A2047" s="19">
        <v>44347</v>
      </c>
      <c r="B2047" s="20">
        <v>6961.7731000000003</v>
      </c>
      <c r="C2047" s="20">
        <v>7424.1180000000004</v>
      </c>
      <c r="D2047" s="20">
        <v>7862.7528000000002</v>
      </c>
      <c r="E2047" s="20">
        <v>3767.33</v>
      </c>
    </row>
    <row r="2048" spans="1:5" ht="14.25" customHeight="1">
      <c r="A2048" s="19">
        <v>44348</v>
      </c>
      <c r="B2048" s="20">
        <v>6975.5007999999998</v>
      </c>
      <c r="C2048" s="20">
        <v>7469.3634000000002</v>
      </c>
      <c r="D2048" s="20">
        <v>7864.9269000000004</v>
      </c>
      <c r="E2048" s="20">
        <v>3766.35</v>
      </c>
    </row>
    <row r="2049" spans="1:5" ht="14.25" customHeight="1">
      <c r="A2049" s="19">
        <v>44349</v>
      </c>
      <c r="B2049" s="20">
        <v>6910.7528000000002</v>
      </c>
      <c r="C2049" s="20">
        <v>7366.8154000000004</v>
      </c>
      <c r="D2049" s="20">
        <v>7677.8810000000003</v>
      </c>
      <c r="E2049" s="20">
        <v>3757.31</v>
      </c>
    </row>
    <row r="2050" spans="1:5" ht="14.25" customHeight="1">
      <c r="A2050" s="19">
        <v>44350</v>
      </c>
      <c r="B2050" s="20">
        <v>6866.6558999999997</v>
      </c>
      <c r="C2050" s="20">
        <v>7361.4291999999996</v>
      </c>
      <c r="D2050" s="20">
        <v>7581.7946000000002</v>
      </c>
      <c r="E2050" s="20">
        <v>3735.62</v>
      </c>
    </row>
    <row r="2051" spans="1:5" ht="14.25" customHeight="1">
      <c r="A2051" s="19">
        <v>44351</v>
      </c>
      <c r="B2051" s="20">
        <v>6905.4059999999999</v>
      </c>
      <c r="C2051" s="20">
        <v>7398.6463999999996</v>
      </c>
      <c r="D2051" s="20">
        <v>7644.9898000000003</v>
      </c>
      <c r="E2051" s="20">
        <v>3738.89</v>
      </c>
    </row>
    <row r="2052" spans="1:5" ht="14.25" customHeight="1">
      <c r="A2052" s="19">
        <v>44354</v>
      </c>
      <c r="B2052" s="20">
        <v>6900.2415000000001</v>
      </c>
      <c r="C2052" s="20">
        <v>7482.8074999999999</v>
      </c>
      <c r="D2052" s="20">
        <v>7634.1480000000001</v>
      </c>
      <c r="E2052" s="20">
        <v>3741.2</v>
      </c>
    </row>
    <row r="2053" spans="1:5" ht="14.25" customHeight="1">
      <c r="A2053" s="19">
        <v>44355</v>
      </c>
      <c r="B2053" s="20">
        <v>6841.1399000000001</v>
      </c>
      <c r="C2053" s="20">
        <v>7427.5205999999998</v>
      </c>
      <c r="D2053" s="20">
        <v>7595.0154000000002</v>
      </c>
      <c r="E2053" s="20">
        <v>3714.69</v>
      </c>
    </row>
    <row r="2054" spans="1:5" ht="14.25" customHeight="1">
      <c r="A2054" s="19">
        <v>44356</v>
      </c>
      <c r="B2054" s="20">
        <v>6848.0169999999998</v>
      </c>
      <c r="C2054" s="20">
        <v>7443.7773999999999</v>
      </c>
      <c r="D2054" s="20">
        <v>7633.5319</v>
      </c>
      <c r="E2054" s="20">
        <v>3712.1</v>
      </c>
    </row>
    <row r="2055" spans="1:5" ht="14.25" customHeight="1">
      <c r="A2055" s="19">
        <v>44357</v>
      </c>
      <c r="B2055" s="20">
        <v>6894.2659999999996</v>
      </c>
      <c r="C2055" s="20">
        <v>7527.8572999999997</v>
      </c>
      <c r="D2055" s="20">
        <v>7850.6661000000004</v>
      </c>
      <c r="E2055" s="20">
        <v>3717.9</v>
      </c>
    </row>
    <row r="2056" spans="1:5" ht="14.25" customHeight="1">
      <c r="A2056" s="19">
        <v>44358</v>
      </c>
      <c r="B2056" s="20">
        <v>6835.5898999999999</v>
      </c>
      <c r="C2056" s="20">
        <v>7480.4196000000002</v>
      </c>
      <c r="D2056" s="20">
        <v>7886.7529999999997</v>
      </c>
      <c r="E2056" s="20">
        <v>3692.8</v>
      </c>
    </row>
    <row r="2057" spans="1:5" ht="14.25" customHeight="1">
      <c r="A2057" s="19">
        <v>44362</v>
      </c>
      <c r="B2057" s="20">
        <v>6759.6507000000001</v>
      </c>
      <c r="C2057" s="20">
        <v>7439.4762000000001</v>
      </c>
      <c r="D2057" s="20">
        <v>7820.8092999999999</v>
      </c>
      <c r="E2057" s="20">
        <v>3634.0801999999999</v>
      </c>
    </row>
    <row r="2058" spans="1:5" ht="14.25" customHeight="1">
      <c r="A2058" s="19">
        <v>44363</v>
      </c>
      <c r="B2058" s="20">
        <v>6648.2242999999999</v>
      </c>
      <c r="C2058" s="20">
        <v>7285.5380999999998</v>
      </c>
      <c r="D2058" s="20">
        <v>7410.5527000000002</v>
      </c>
      <c r="E2058" s="20">
        <v>3614.0558999999998</v>
      </c>
    </row>
    <row r="2059" spans="1:5" ht="14.25" customHeight="1">
      <c r="A2059" s="19">
        <v>44364</v>
      </c>
      <c r="B2059" s="20">
        <v>6680.6116000000002</v>
      </c>
      <c r="C2059" s="20">
        <v>7412.1415999999999</v>
      </c>
      <c r="D2059" s="20">
        <v>7626.9984999999997</v>
      </c>
      <c r="E2059" s="20">
        <v>3607.6446000000001</v>
      </c>
    </row>
    <row r="2060" spans="1:5" ht="14.25" customHeight="1">
      <c r="A2060" s="19">
        <v>44365</v>
      </c>
      <c r="B2060" s="20">
        <v>6683.8004000000001</v>
      </c>
      <c r="C2060" s="20">
        <v>7497.8667999999998</v>
      </c>
      <c r="D2060" s="20">
        <v>7833.7322999999997</v>
      </c>
      <c r="E2060" s="20">
        <v>3601.0996</v>
      </c>
    </row>
    <row r="2061" spans="1:5" ht="14.25" customHeight="1">
      <c r="A2061" s="19">
        <v>44368</v>
      </c>
      <c r="B2061" s="20">
        <v>6668.0973999999997</v>
      </c>
      <c r="C2061" s="20">
        <v>7612.9166999999998</v>
      </c>
      <c r="D2061" s="20">
        <v>7923.1709000000001</v>
      </c>
      <c r="E2061" s="20">
        <v>3590.2377000000001</v>
      </c>
    </row>
    <row r="2062" spans="1:5" ht="14.25" customHeight="1">
      <c r="A2062" s="19">
        <v>44369</v>
      </c>
      <c r="B2062" s="20">
        <v>6710.1453000000001</v>
      </c>
      <c r="C2062" s="20">
        <v>7648.6459999999997</v>
      </c>
      <c r="D2062" s="20">
        <v>7938.2758999999996</v>
      </c>
      <c r="E2062" s="20">
        <v>3604.2586999999999</v>
      </c>
    </row>
    <row r="2063" spans="1:5" ht="14.25" customHeight="1">
      <c r="A2063" s="19">
        <v>44370</v>
      </c>
      <c r="B2063" s="20">
        <v>6743.9179000000004</v>
      </c>
      <c r="C2063" s="20">
        <v>7699.9906000000001</v>
      </c>
      <c r="D2063" s="20">
        <v>8063.7551999999996</v>
      </c>
      <c r="E2063" s="20">
        <v>3619.3816999999999</v>
      </c>
    </row>
    <row r="2064" spans="1:5" ht="14.25" customHeight="1">
      <c r="A2064" s="19">
        <v>44371</v>
      </c>
      <c r="B2064" s="20">
        <v>6756.9170000000004</v>
      </c>
      <c r="C2064" s="20">
        <v>7622.6782000000003</v>
      </c>
      <c r="D2064" s="20">
        <v>7955.6728000000003</v>
      </c>
      <c r="E2064" s="20">
        <v>3641.2975999999999</v>
      </c>
    </row>
    <row r="2065" spans="1:5" ht="14.25" customHeight="1">
      <c r="A2065" s="19">
        <v>44372</v>
      </c>
      <c r="B2065" s="20">
        <v>6871.8495999999996</v>
      </c>
      <c r="C2065" s="20">
        <v>7652.1332000000002</v>
      </c>
      <c r="D2065" s="20">
        <v>8195.0383999999995</v>
      </c>
      <c r="E2065" s="20">
        <v>3680.9497000000001</v>
      </c>
    </row>
    <row r="2066" spans="1:5" ht="14.25" customHeight="1">
      <c r="A2066" s="19">
        <v>44375</v>
      </c>
      <c r="B2066" s="20">
        <v>6887.6341000000002</v>
      </c>
      <c r="C2066" s="20">
        <v>7721.5384000000004</v>
      </c>
      <c r="D2066" s="20">
        <v>8377.4372999999996</v>
      </c>
      <c r="E2066" s="20">
        <v>3679.8552</v>
      </c>
    </row>
    <row r="2067" spans="1:5" ht="14.25" customHeight="1">
      <c r="A2067" s="19">
        <v>44376</v>
      </c>
      <c r="B2067" s="20">
        <v>6811.7455</v>
      </c>
      <c r="C2067" s="20">
        <v>7657.4349000000002</v>
      </c>
      <c r="D2067" s="20">
        <v>8385.2932999999994</v>
      </c>
      <c r="E2067" s="20">
        <v>3660.9888000000001</v>
      </c>
    </row>
    <row r="2068" spans="1:5" ht="14.25" customHeight="1">
      <c r="A2068" s="19">
        <v>44377</v>
      </c>
      <c r="B2068" s="20">
        <v>6859.0578999999998</v>
      </c>
      <c r="C2068" s="20">
        <v>7744.8135000000002</v>
      </c>
      <c r="D2068" s="20">
        <v>8630.0069000000003</v>
      </c>
      <c r="E2068" s="20">
        <v>3667.5646000000002</v>
      </c>
    </row>
    <row r="2069" spans="1:5" ht="14.25" customHeight="1">
      <c r="A2069" s="19">
        <v>44378</v>
      </c>
      <c r="B2069" s="20">
        <v>6867.0032000000001</v>
      </c>
      <c r="C2069" s="20">
        <v>7620.2361000000001</v>
      </c>
      <c r="D2069" s="20">
        <v>8563.3212999999996</v>
      </c>
      <c r="E2069" s="20">
        <v>3663.7269000000001</v>
      </c>
    </row>
    <row r="2070" spans="1:5" ht="14.25" customHeight="1">
      <c r="A2070" s="19">
        <v>44379</v>
      </c>
      <c r="B2070" s="20">
        <v>6672.1099000000004</v>
      </c>
      <c r="C2070" s="20">
        <v>7554.7250000000004</v>
      </c>
      <c r="D2070" s="20">
        <v>8258.2868999999992</v>
      </c>
      <c r="E2070" s="20">
        <v>3623.6314000000002</v>
      </c>
    </row>
    <row r="2071" spans="1:5" ht="14.25" customHeight="1">
      <c r="A2071" s="19">
        <v>44382</v>
      </c>
      <c r="B2071" s="20">
        <v>6678.4004000000004</v>
      </c>
      <c r="C2071" s="20">
        <v>7662.0201999999999</v>
      </c>
      <c r="D2071" s="20">
        <v>8337.9207000000006</v>
      </c>
      <c r="E2071" s="20">
        <v>3621.5648000000001</v>
      </c>
    </row>
    <row r="2072" spans="1:5" ht="14.25" customHeight="1">
      <c r="A2072" s="19">
        <v>44383</v>
      </c>
      <c r="B2072" s="20">
        <v>6679.8284999999996</v>
      </c>
      <c r="C2072" s="20">
        <v>7632.1575000000003</v>
      </c>
      <c r="D2072" s="20">
        <v>8167.8029999999999</v>
      </c>
      <c r="E2072" s="20">
        <v>3640.5749000000001</v>
      </c>
    </row>
    <row r="2073" spans="1:5" ht="14.25" customHeight="1">
      <c r="A2073" s="19">
        <v>44384</v>
      </c>
      <c r="B2073" s="20">
        <v>6757.1579000000002</v>
      </c>
      <c r="C2073" s="20">
        <v>7753.6125000000002</v>
      </c>
      <c r="D2073" s="20">
        <v>8552.0324999999993</v>
      </c>
      <c r="E2073" s="20">
        <v>3643.1972000000001</v>
      </c>
    </row>
    <row r="2074" spans="1:5" ht="14.25" customHeight="1">
      <c r="A2074" s="19">
        <v>44385</v>
      </c>
      <c r="B2074" s="20">
        <v>6690.4929000000002</v>
      </c>
      <c r="C2074" s="20">
        <v>7765.1265000000003</v>
      </c>
      <c r="D2074" s="20">
        <v>8642.9825000000001</v>
      </c>
      <c r="E2074" s="20">
        <v>3594.5769</v>
      </c>
    </row>
    <row r="2075" spans="1:5" ht="14.25" customHeight="1">
      <c r="A2075" s="19">
        <v>44386</v>
      </c>
      <c r="B2075" s="20">
        <v>6671.8103000000001</v>
      </c>
      <c r="C2075" s="20">
        <v>7814.2581</v>
      </c>
      <c r="D2075" s="20">
        <v>8568.6471000000001</v>
      </c>
      <c r="E2075" s="20">
        <v>3605.6543000000001</v>
      </c>
    </row>
    <row r="2076" spans="1:5" ht="14.25" customHeight="1">
      <c r="A2076" s="19">
        <v>44389</v>
      </c>
      <c r="B2076" s="20">
        <v>6757.0273999999999</v>
      </c>
      <c r="C2076" s="20">
        <v>7969.6727000000001</v>
      </c>
      <c r="D2076" s="20">
        <v>8894.8235999999997</v>
      </c>
      <c r="E2076" s="20">
        <v>3623.348</v>
      </c>
    </row>
    <row r="2077" spans="1:5" ht="14.25" customHeight="1">
      <c r="A2077" s="19">
        <v>44390</v>
      </c>
      <c r="B2077" s="20">
        <v>6777.8654999999999</v>
      </c>
      <c r="C2077" s="20">
        <v>8022.2132000000001</v>
      </c>
      <c r="D2077" s="20">
        <v>8742.6776000000009</v>
      </c>
      <c r="E2077" s="20">
        <v>3664.7442000000001</v>
      </c>
    </row>
    <row r="2078" spans="1:5" ht="14.25" customHeight="1">
      <c r="A2078" s="19">
        <v>44391</v>
      </c>
      <c r="B2078" s="20">
        <v>6700.3364000000001</v>
      </c>
      <c r="C2078" s="20">
        <v>7926.6406999999999</v>
      </c>
      <c r="D2078" s="20">
        <v>8689.3453000000009</v>
      </c>
      <c r="E2078" s="20">
        <v>3633.8189000000002</v>
      </c>
    </row>
    <row r="2079" spans="1:5" ht="14.25" customHeight="1">
      <c r="A2079" s="19">
        <v>44392</v>
      </c>
      <c r="B2079" s="20">
        <v>6792.0892999999996</v>
      </c>
      <c r="C2079" s="20">
        <v>7924.9535999999998</v>
      </c>
      <c r="D2079" s="20">
        <v>8844.2690000000002</v>
      </c>
      <c r="E2079" s="20">
        <v>3650.4292</v>
      </c>
    </row>
    <row r="2080" spans="1:5" ht="14.25" customHeight="1">
      <c r="A2080" s="19">
        <v>44393</v>
      </c>
      <c r="B2080" s="20">
        <v>6722.1140999999998</v>
      </c>
      <c r="C2080" s="20">
        <v>7912.4871000000003</v>
      </c>
      <c r="D2080" s="20">
        <v>8517.8438000000006</v>
      </c>
      <c r="E2080" s="20">
        <v>3651.002</v>
      </c>
    </row>
    <row r="2081" spans="1:5" ht="14.25" customHeight="1">
      <c r="A2081" s="19">
        <v>44396</v>
      </c>
      <c r="B2081" s="20">
        <v>6747.1630999999998</v>
      </c>
      <c r="C2081" s="20">
        <v>7887.2959000000001</v>
      </c>
      <c r="D2081" s="20">
        <v>8529.7078000000001</v>
      </c>
      <c r="E2081" s="20">
        <v>3628.6826000000001</v>
      </c>
    </row>
    <row r="2082" spans="1:5" ht="14.25" customHeight="1">
      <c r="A2082" s="19">
        <v>44397</v>
      </c>
      <c r="B2082" s="20">
        <v>6741.7419</v>
      </c>
      <c r="C2082" s="20">
        <v>7940.3326999999999</v>
      </c>
      <c r="D2082" s="20">
        <v>8594.6438999999991</v>
      </c>
      <c r="E2082" s="20">
        <v>3602.9947999999999</v>
      </c>
    </row>
    <row r="2083" spans="1:5" ht="14.25" customHeight="1">
      <c r="A2083" s="19">
        <v>44398</v>
      </c>
      <c r="B2083" s="20">
        <v>6790.9759999999997</v>
      </c>
      <c r="C2083" s="20">
        <v>8100.0078999999996</v>
      </c>
      <c r="D2083" s="20">
        <v>8928.7510999999995</v>
      </c>
      <c r="E2083" s="20">
        <v>3599.3724000000002</v>
      </c>
    </row>
    <row r="2084" spans="1:5" ht="14.25" customHeight="1">
      <c r="A2084" s="19">
        <v>44399</v>
      </c>
      <c r="B2084" s="20">
        <v>6801.8913000000002</v>
      </c>
      <c r="C2084" s="20">
        <v>8152.9355999999998</v>
      </c>
      <c r="D2084" s="20">
        <v>8917.9030000000002</v>
      </c>
      <c r="E2084" s="20">
        <v>3633.0504000000001</v>
      </c>
    </row>
    <row r="2085" spans="1:5" ht="14.25" customHeight="1">
      <c r="A2085" s="19">
        <v>44400</v>
      </c>
      <c r="B2085" s="20">
        <v>6719.8059000000003</v>
      </c>
      <c r="C2085" s="20">
        <v>8080.0901999999996</v>
      </c>
      <c r="D2085" s="20">
        <v>8698.2828000000009</v>
      </c>
      <c r="E2085" s="20">
        <v>3595.6893</v>
      </c>
    </row>
    <row r="2086" spans="1:5" ht="14.25" customHeight="1">
      <c r="A2086" s="19">
        <v>44403</v>
      </c>
      <c r="B2086" s="20">
        <v>6503.3540999999996</v>
      </c>
      <c r="C2086" s="20">
        <v>7978.3882999999996</v>
      </c>
      <c r="D2086" s="20">
        <v>8425.0396000000001</v>
      </c>
      <c r="E2086" s="20">
        <v>3506.5286999999998</v>
      </c>
    </row>
    <row r="2087" spans="1:5" ht="14.25" customHeight="1">
      <c r="A2087" s="19">
        <v>44404</v>
      </c>
      <c r="B2087" s="20">
        <v>6273.9138999999996</v>
      </c>
      <c r="C2087" s="20">
        <v>7768.3522999999996</v>
      </c>
      <c r="D2087" s="20">
        <v>7984.2379000000001</v>
      </c>
      <c r="E2087" s="20">
        <v>3404.0257000000001</v>
      </c>
    </row>
    <row r="2088" spans="1:5" ht="14.25" customHeight="1">
      <c r="A2088" s="19">
        <v>44405</v>
      </c>
      <c r="B2088" s="20">
        <v>6286.7752</v>
      </c>
      <c r="C2088" s="20">
        <v>7606.4786999999997</v>
      </c>
      <c r="D2088" s="20">
        <v>8130.2907999999998</v>
      </c>
      <c r="E2088" s="20">
        <v>3369.9791</v>
      </c>
    </row>
    <row r="2089" spans="1:5" ht="14.25" customHeight="1">
      <c r="A2089" s="19">
        <v>44406</v>
      </c>
      <c r="B2089" s="20">
        <v>6407.1031000000003</v>
      </c>
      <c r="C2089" s="20">
        <v>7893.8164999999999</v>
      </c>
      <c r="D2089" s="20">
        <v>8587.6095000000005</v>
      </c>
      <c r="E2089" s="20">
        <v>3407.9627999999998</v>
      </c>
    </row>
    <row r="2090" spans="1:5" ht="14.25" customHeight="1">
      <c r="A2090" s="19">
        <v>44407</v>
      </c>
      <c r="B2090" s="20">
        <v>6357.6503000000002</v>
      </c>
      <c r="C2090" s="20">
        <v>7954.5445</v>
      </c>
      <c r="D2090" s="20">
        <v>8493.6430999999993</v>
      </c>
      <c r="E2090" s="20">
        <v>3439.8676</v>
      </c>
    </row>
    <row r="2091" spans="1:5" ht="14.25" customHeight="1">
      <c r="A2091" s="19">
        <v>44410</v>
      </c>
      <c r="B2091" s="20">
        <v>6519.6139999999996</v>
      </c>
      <c r="C2091" s="20">
        <v>8107.9102000000003</v>
      </c>
      <c r="D2091" s="20">
        <v>8653.0429999999997</v>
      </c>
      <c r="E2091" s="20">
        <v>3486.8508000000002</v>
      </c>
    </row>
    <row r="2092" spans="1:5" ht="14.25" customHeight="1">
      <c r="A2092" s="19">
        <v>44411</v>
      </c>
      <c r="B2092" s="20">
        <v>6520.5684000000001</v>
      </c>
      <c r="C2092" s="20">
        <v>8005.6916000000001</v>
      </c>
      <c r="D2092" s="20">
        <v>8528.2595000000001</v>
      </c>
      <c r="E2092" s="20">
        <v>3474.4648999999999</v>
      </c>
    </row>
    <row r="2093" spans="1:5" ht="14.25" customHeight="1">
      <c r="A2093" s="19">
        <v>44412</v>
      </c>
      <c r="B2093" s="20">
        <v>6579.5712999999996</v>
      </c>
      <c r="C2093" s="20">
        <v>8191.0776999999998</v>
      </c>
      <c r="D2093" s="20">
        <v>8854.8703000000005</v>
      </c>
      <c r="E2093" s="20">
        <v>3496.0137</v>
      </c>
    </row>
    <row r="2094" spans="1:5" ht="14.25" customHeight="1">
      <c r="A2094" s="19">
        <v>44413</v>
      </c>
      <c r="B2094" s="20">
        <v>6539.8804</v>
      </c>
      <c r="C2094" s="20">
        <v>8157.9755999999998</v>
      </c>
      <c r="D2094" s="20">
        <v>8752.4351999999999</v>
      </c>
      <c r="E2094" s="20">
        <v>3487.0967999999998</v>
      </c>
    </row>
    <row r="2095" spans="1:5" ht="14.25" customHeight="1">
      <c r="A2095" s="19">
        <v>44414</v>
      </c>
      <c r="B2095" s="20">
        <v>6505.2656999999999</v>
      </c>
      <c r="C2095" s="20">
        <v>8195.5987000000005</v>
      </c>
      <c r="D2095" s="20">
        <v>8699.1888999999992</v>
      </c>
      <c r="E2095" s="20">
        <v>3488.3834999999999</v>
      </c>
    </row>
    <row r="2096" spans="1:5" ht="14.25" customHeight="1">
      <c r="A2096" s="19">
        <v>44417</v>
      </c>
      <c r="B2096" s="20">
        <v>6589.9746999999998</v>
      </c>
      <c r="C2096" s="20">
        <v>8222.8824999999997</v>
      </c>
      <c r="D2096" s="20">
        <v>8581.5532999999996</v>
      </c>
      <c r="E2096" s="20">
        <v>3561.06</v>
      </c>
    </row>
    <row r="2097" spans="1:5" ht="14.25" customHeight="1">
      <c r="A2097" s="19">
        <v>44418</v>
      </c>
      <c r="B2097" s="20">
        <v>6666.1785</v>
      </c>
      <c r="C2097" s="20">
        <v>8269.4015999999992</v>
      </c>
      <c r="D2097" s="20">
        <v>8575.0524000000005</v>
      </c>
      <c r="E2097" s="20">
        <v>3585.9454999999998</v>
      </c>
    </row>
    <row r="2098" spans="1:5" ht="14.25" customHeight="1">
      <c r="A2098" s="19">
        <v>44419</v>
      </c>
      <c r="B2098" s="20">
        <v>6629.4385000000002</v>
      </c>
      <c r="C2098" s="20">
        <v>8331.1416000000008</v>
      </c>
      <c r="D2098" s="20">
        <v>8525.9573999999993</v>
      </c>
      <c r="E2098" s="20">
        <v>3628.5722000000001</v>
      </c>
    </row>
    <row r="2099" spans="1:5" ht="14.25" customHeight="1">
      <c r="A2099" s="19">
        <v>44420</v>
      </c>
      <c r="B2099" s="20">
        <v>6573.9944999999998</v>
      </c>
      <c r="C2099" s="20">
        <v>8387.6718000000001</v>
      </c>
      <c r="D2099" s="20">
        <v>8369.4773999999998</v>
      </c>
      <c r="E2099" s="20">
        <v>3628.1131</v>
      </c>
    </row>
    <row r="2100" spans="1:5" ht="14.25" customHeight="1">
      <c r="A2100" s="19">
        <v>44421</v>
      </c>
      <c r="B2100" s="20">
        <v>6538.5217000000002</v>
      </c>
      <c r="C2100" s="20">
        <v>8370.7525000000005</v>
      </c>
      <c r="D2100" s="20">
        <v>8288.0460000000003</v>
      </c>
      <c r="E2100" s="20">
        <v>3653.3679000000002</v>
      </c>
    </row>
    <row r="2101" spans="1:5" ht="14.25" customHeight="1">
      <c r="A2101" s="19">
        <v>44424</v>
      </c>
      <c r="B2101" s="20">
        <v>6533.7165000000005</v>
      </c>
      <c r="C2101" s="20">
        <v>8289.9362999999994</v>
      </c>
      <c r="D2101" s="20">
        <v>8133.9116000000004</v>
      </c>
      <c r="E2101" s="20">
        <v>3666.518</v>
      </c>
    </row>
    <row r="2102" spans="1:5" ht="14.25" customHeight="1">
      <c r="A2102" s="19">
        <v>44425</v>
      </c>
      <c r="B2102" s="20">
        <v>6396.8567000000003</v>
      </c>
      <c r="C2102" s="20">
        <v>8061.9843000000001</v>
      </c>
      <c r="D2102" s="20">
        <v>7966.6360000000004</v>
      </c>
      <c r="E2102" s="20">
        <v>3621.6235999999999</v>
      </c>
    </row>
    <row r="2103" spans="1:5" ht="14.25" customHeight="1">
      <c r="A2103" s="19">
        <v>44426</v>
      </c>
      <c r="B2103" s="20">
        <v>6472.3558999999996</v>
      </c>
      <c r="C2103" s="20">
        <v>8111.8215</v>
      </c>
      <c r="D2103" s="20">
        <v>8044.0050000000001</v>
      </c>
      <c r="E2103" s="20">
        <v>3672.8989999999999</v>
      </c>
    </row>
    <row r="2104" spans="1:5" ht="14.25" customHeight="1">
      <c r="A2104" s="19">
        <v>44427</v>
      </c>
      <c r="B2104" s="20">
        <v>6430.0492999999997</v>
      </c>
      <c r="C2104" s="20">
        <v>8181.1812</v>
      </c>
      <c r="D2104" s="20">
        <v>8137.2956999999997</v>
      </c>
      <c r="E2104" s="20">
        <v>3622.0855000000001</v>
      </c>
    </row>
    <row r="2105" spans="1:5" ht="14.25" customHeight="1">
      <c r="A2105" s="19">
        <v>44428</v>
      </c>
      <c r="B2105" s="20">
        <v>6309.7828</v>
      </c>
      <c r="C2105" s="20">
        <v>8180.0241999999998</v>
      </c>
      <c r="D2105" s="20">
        <v>7936.7120999999997</v>
      </c>
      <c r="E2105" s="20">
        <v>3629.4665</v>
      </c>
    </row>
    <row r="2106" spans="1:5" ht="14.25" customHeight="1">
      <c r="A2106" s="19">
        <v>44431</v>
      </c>
      <c r="B2106" s="20">
        <v>6402.7457000000004</v>
      </c>
      <c r="C2106" s="20">
        <v>8382.8965000000007</v>
      </c>
      <c r="D2106" s="20">
        <v>8162.4336999999996</v>
      </c>
      <c r="E2106" s="20">
        <v>3673.9027000000001</v>
      </c>
    </row>
    <row r="2107" spans="1:5" ht="14.25" customHeight="1">
      <c r="A2107" s="19">
        <v>44432</v>
      </c>
      <c r="B2107" s="20">
        <v>6472.2719999999999</v>
      </c>
      <c r="C2107" s="20">
        <v>8451.4696999999996</v>
      </c>
      <c r="D2107" s="20">
        <v>8319.8065999999999</v>
      </c>
      <c r="E2107" s="20">
        <v>3691.5147999999999</v>
      </c>
    </row>
    <row r="2108" spans="1:5" ht="14.25" customHeight="1">
      <c r="A2108" s="19">
        <v>44433</v>
      </c>
      <c r="B2108" s="20">
        <v>6488.2798000000003</v>
      </c>
      <c r="C2108" s="20">
        <v>8511.2618000000002</v>
      </c>
      <c r="D2108" s="20">
        <v>8379.8348000000005</v>
      </c>
      <c r="E2108" s="20">
        <v>3715.7786999999998</v>
      </c>
    </row>
    <row r="2109" spans="1:5" ht="14.25" customHeight="1">
      <c r="A2109" s="19">
        <v>44434</v>
      </c>
      <c r="B2109" s="20">
        <v>6360.3891000000003</v>
      </c>
      <c r="C2109" s="20">
        <v>8401.6083999999992</v>
      </c>
      <c r="D2109" s="20">
        <v>8158.9335000000001</v>
      </c>
      <c r="E2109" s="20">
        <v>3697.0562</v>
      </c>
    </row>
    <row r="2110" spans="1:5" ht="14.25" customHeight="1">
      <c r="A2110" s="19">
        <v>44435</v>
      </c>
      <c r="B2110" s="20">
        <v>6394.4489000000003</v>
      </c>
      <c r="C2110" s="20">
        <v>8413.2070999999996</v>
      </c>
      <c r="D2110" s="20">
        <v>8174.3693000000003</v>
      </c>
      <c r="E2110" s="20">
        <v>3714.3044</v>
      </c>
    </row>
    <row r="2111" spans="1:5" ht="14.25" customHeight="1">
      <c r="A2111" s="19">
        <v>44438</v>
      </c>
      <c r="B2111" s="20">
        <v>6376.2037</v>
      </c>
      <c r="C2111" s="20">
        <v>8465.4246999999996</v>
      </c>
      <c r="D2111" s="20">
        <v>8159.0466999999999</v>
      </c>
      <c r="E2111" s="20">
        <v>3719.9481000000001</v>
      </c>
    </row>
    <row r="2112" spans="1:5" ht="14.25" customHeight="1">
      <c r="A2112" s="19">
        <v>44439</v>
      </c>
      <c r="B2112" s="20">
        <v>6366.0558000000001</v>
      </c>
      <c r="C2112" s="20">
        <v>8466.1654999999992</v>
      </c>
      <c r="D2112" s="20">
        <v>8011.8508000000002</v>
      </c>
      <c r="E2112" s="20">
        <v>3776.7570999999998</v>
      </c>
    </row>
    <row r="2113" spans="1:5" ht="14.25" customHeight="1">
      <c r="A2113" s="19">
        <v>44440</v>
      </c>
      <c r="B2113" s="20">
        <v>6450.6370999999999</v>
      </c>
      <c r="C2113" s="20">
        <v>8333.0152999999991</v>
      </c>
      <c r="D2113" s="20">
        <v>7917.4141</v>
      </c>
      <c r="E2113" s="20">
        <v>3792.3490000000002</v>
      </c>
    </row>
    <row r="2114" spans="1:5" ht="14.25" customHeight="1">
      <c r="A2114" s="19">
        <v>44441</v>
      </c>
      <c r="B2114" s="20">
        <v>6450.5744000000004</v>
      </c>
      <c r="C2114" s="20">
        <v>8425.0170999999991</v>
      </c>
      <c r="D2114" s="20">
        <v>7824.3014000000003</v>
      </c>
      <c r="E2114" s="20">
        <v>3854.3973000000001</v>
      </c>
    </row>
    <row r="2115" spans="1:5" ht="14.25" customHeight="1">
      <c r="A2115" s="19">
        <v>44442</v>
      </c>
      <c r="B2115" s="20">
        <v>6415.6696000000002</v>
      </c>
      <c r="C2115" s="20">
        <v>8359.2703000000001</v>
      </c>
      <c r="D2115" s="20">
        <v>7681.9657999999999</v>
      </c>
      <c r="E2115" s="20">
        <v>3833.8155000000002</v>
      </c>
    </row>
    <row r="2116" spans="1:5" ht="14.25" customHeight="1">
      <c r="A2116" s="19">
        <v>44445</v>
      </c>
      <c r="B2116" s="20">
        <v>6535.7732999999998</v>
      </c>
      <c r="C2116" s="20">
        <v>8473.5529000000006</v>
      </c>
      <c r="D2116" s="20">
        <v>8023.0330999999996</v>
      </c>
      <c r="E2116" s="20">
        <v>3887.0369000000001</v>
      </c>
    </row>
    <row r="2117" spans="1:5" ht="14.25" customHeight="1">
      <c r="A2117" s="19">
        <v>44446</v>
      </c>
      <c r="B2117" s="20">
        <v>6614.0680000000002</v>
      </c>
      <c r="C2117" s="20">
        <v>8630.4778000000006</v>
      </c>
      <c r="D2117" s="20">
        <v>8160.5730999999996</v>
      </c>
      <c r="E2117" s="20">
        <v>3960.9686000000002</v>
      </c>
    </row>
    <row r="2118" spans="1:5" ht="14.25" customHeight="1">
      <c r="A2118" s="19">
        <v>44447</v>
      </c>
      <c r="B2118" s="20">
        <v>6586.6504000000004</v>
      </c>
      <c r="C2118" s="20">
        <v>8647.8988000000008</v>
      </c>
      <c r="D2118" s="20">
        <v>8048.5906000000004</v>
      </c>
      <c r="E2118" s="20">
        <v>4008.6086</v>
      </c>
    </row>
    <row r="2119" spans="1:5" ht="14.25" customHeight="1">
      <c r="A2119" s="19">
        <v>44448</v>
      </c>
      <c r="B2119" s="20">
        <v>6583.8432000000003</v>
      </c>
      <c r="C2119" s="20">
        <v>8654.4562000000005</v>
      </c>
      <c r="D2119" s="20">
        <v>8090.1152000000002</v>
      </c>
      <c r="E2119" s="20">
        <v>4080.3110000000001</v>
      </c>
    </row>
    <row r="2120" spans="1:5" ht="14.25" customHeight="1">
      <c r="A2120" s="19">
        <v>44449</v>
      </c>
      <c r="B2120" s="20">
        <v>6641.4796999999999</v>
      </c>
      <c r="C2120" s="20">
        <v>8689.9644000000008</v>
      </c>
      <c r="D2120" s="20">
        <v>8132.2806</v>
      </c>
      <c r="E2120" s="20">
        <v>4045.1873000000001</v>
      </c>
    </row>
    <row r="2121" spans="1:5" ht="14.25" customHeight="1">
      <c r="A2121" s="19">
        <v>44452</v>
      </c>
      <c r="B2121" s="20">
        <v>6612.5186999999996</v>
      </c>
      <c r="C2121" s="20">
        <v>8706.4006000000008</v>
      </c>
      <c r="D2121" s="20">
        <v>7980.7115999999996</v>
      </c>
      <c r="E2121" s="20">
        <v>4108.9494999999997</v>
      </c>
    </row>
    <row r="2122" spans="1:5" ht="14.25" customHeight="1">
      <c r="A2122" s="19">
        <v>44453</v>
      </c>
      <c r="B2122" s="20">
        <v>6513.83</v>
      </c>
      <c r="C2122" s="20">
        <v>8672.9424999999992</v>
      </c>
      <c r="D2122" s="20">
        <v>8130.1216000000004</v>
      </c>
      <c r="E2122" s="20">
        <v>4014.9684999999999</v>
      </c>
    </row>
    <row r="2123" spans="1:5" ht="14.25" customHeight="1">
      <c r="A2123" s="19">
        <v>44454</v>
      </c>
      <c r="B2123" s="20">
        <v>6447.8023000000003</v>
      </c>
      <c r="C2123" s="20">
        <v>8733.5635000000002</v>
      </c>
      <c r="D2123" s="20">
        <v>8085.6597000000002</v>
      </c>
      <c r="E2123" s="20">
        <v>4017.1936999999998</v>
      </c>
    </row>
    <row r="2124" spans="1:5" ht="14.25" customHeight="1">
      <c r="A2124" s="19">
        <v>44455</v>
      </c>
      <c r="B2124" s="20">
        <v>6368.8216000000002</v>
      </c>
      <c r="C2124" s="20">
        <v>8495.6813999999995</v>
      </c>
      <c r="D2124" s="20">
        <v>7802.5131000000001</v>
      </c>
      <c r="E2124" s="20">
        <v>3963.0504000000001</v>
      </c>
    </row>
    <row r="2125" spans="1:5" ht="14.25" customHeight="1">
      <c r="A2125" s="19">
        <v>44456</v>
      </c>
      <c r="B2125" s="20">
        <v>6433.8432000000003</v>
      </c>
      <c r="C2125" s="20">
        <v>8468.8534999999993</v>
      </c>
      <c r="D2125" s="20">
        <v>7912.8467000000001</v>
      </c>
      <c r="E2125" s="20">
        <v>3943.3678</v>
      </c>
    </row>
    <row r="2126" spans="1:5" ht="14.25" customHeight="1">
      <c r="A2126" s="19">
        <v>44461</v>
      </c>
      <c r="B2126" s="20">
        <v>6388.6014999999998</v>
      </c>
      <c r="C2126" s="20">
        <v>8511.4006000000008</v>
      </c>
      <c r="D2126" s="20">
        <v>7839.9251999999997</v>
      </c>
      <c r="E2126" s="20">
        <v>3990.7129</v>
      </c>
    </row>
    <row r="2127" spans="1:5" ht="14.25" customHeight="1">
      <c r="A2127" s="19">
        <v>44462</v>
      </c>
      <c r="B2127" s="20">
        <v>6430.2421999999997</v>
      </c>
      <c r="C2127" s="20">
        <v>8552.7484999999997</v>
      </c>
      <c r="D2127" s="20">
        <v>7867.0726999999997</v>
      </c>
      <c r="E2127" s="20">
        <v>4057.6100999999999</v>
      </c>
    </row>
    <row r="2128" spans="1:5" ht="14.25" customHeight="1">
      <c r="A2128" s="19">
        <v>44463</v>
      </c>
      <c r="B2128" s="20">
        <v>6425.2497999999996</v>
      </c>
      <c r="C2128" s="20">
        <v>8431.0203999999994</v>
      </c>
      <c r="D2128" s="20">
        <v>7929.5641999999998</v>
      </c>
      <c r="E2128" s="20">
        <v>3958.9497000000001</v>
      </c>
    </row>
    <row r="2129" spans="1:5" ht="14.25" customHeight="1">
      <c r="A2129" s="19">
        <v>44466</v>
      </c>
      <c r="B2129" s="20">
        <v>6462.2717000000002</v>
      </c>
      <c r="C2129" s="20">
        <v>8181.4517999999998</v>
      </c>
      <c r="D2129" s="20">
        <v>7910.4786000000004</v>
      </c>
      <c r="E2129" s="20">
        <v>3849.3467000000001</v>
      </c>
    </row>
    <row r="2130" spans="1:5" ht="14.25" customHeight="1">
      <c r="A2130" s="19">
        <v>44467</v>
      </c>
      <c r="B2130" s="20">
        <v>6470.8284999999996</v>
      </c>
      <c r="C2130" s="20">
        <v>8182.4542000000001</v>
      </c>
      <c r="D2130" s="20">
        <v>7875.0109000000002</v>
      </c>
      <c r="E2130" s="20">
        <v>3903.9117000000001</v>
      </c>
    </row>
    <row r="2131" spans="1:5" ht="14.25" customHeight="1">
      <c r="A2131" s="19">
        <v>44468</v>
      </c>
      <c r="B2131" s="20">
        <v>6404.7532000000001</v>
      </c>
      <c r="C2131" s="20">
        <v>7887.1572999999999</v>
      </c>
      <c r="D2131" s="20">
        <v>7763.4755999999998</v>
      </c>
      <c r="E2131" s="20">
        <v>3790.7741999999998</v>
      </c>
    </row>
    <row r="2132" spans="1:5" ht="14.25" customHeight="1">
      <c r="A2132" s="19">
        <v>44469</v>
      </c>
      <c r="B2132" s="20">
        <v>6447.7541000000001</v>
      </c>
      <c r="C2132" s="20">
        <v>8113.2371999999996</v>
      </c>
      <c r="D2132" s="20">
        <v>8008.7379000000001</v>
      </c>
      <c r="E2132" s="20">
        <v>3832.3348000000001</v>
      </c>
    </row>
    <row r="2133" spans="1:5" ht="14.25" customHeight="1">
      <c r="A2133" s="19">
        <v>44477</v>
      </c>
      <c r="B2133" s="20">
        <v>6531.9663</v>
      </c>
      <c r="C2133" s="20">
        <v>8135.3748999999998</v>
      </c>
      <c r="D2133" s="20">
        <v>7947.0315000000001</v>
      </c>
      <c r="E2133" s="20">
        <v>3848.2301000000002</v>
      </c>
    </row>
    <row r="2134" spans="1:5" ht="14.25" customHeight="1">
      <c r="A2134" s="19">
        <v>44480</v>
      </c>
      <c r="B2134" s="20">
        <v>6540.2484000000004</v>
      </c>
      <c r="C2134" s="20">
        <v>8090.6477999999997</v>
      </c>
      <c r="D2134" s="20">
        <v>7834.5727999999999</v>
      </c>
      <c r="E2134" s="20">
        <v>3837.3539999999998</v>
      </c>
    </row>
    <row r="2135" spans="1:5" ht="14.25" customHeight="1">
      <c r="A2135" s="19">
        <v>44481</v>
      </c>
      <c r="B2135" s="20">
        <v>6470.8804</v>
      </c>
      <c r="C2135" s="20">
        <v>7897.4206999999997</v>
      </c>
      <c r="D2135" s="20">
        <v>7616.4949999999999</v>
      </c>
      <c r="E2135" s="20">
        <v>3771.9737</v>
      </c>
    </row>
    <row r="2136" spans="1:5" ht="14.25" customHeight="1">
      <c r="A2136" s="19">
        <v>44482</v>
      </c>
      <c r="B2136" s="20">
        <v>6545.4384</v>
      </c>
      <c r="C2136" s="20">
        <v>7986.0518000000002</v>
      </c>
      <c r="D2136" s="20">
        <v>7856.4507000000003</v>
      </c>
      <c r="E2136" s="20">
        <v>3754.4956000000002</v>
      </c>
    </row>
    <row r="2137" spans="1:5" ht="14.25" customHeight="1">
      <c r="A2137" s="19">
        <v>44483</v>
      </c>
      <c r="B2137" s="20">
        <v>6510.3428999999996</v>
      </c>
      <c r="C2137" s="20">
        <v>8043.9985999999999</v>
      </c>
      <c r="D2137" s="20">
        <v>7955.8976000000002</v>
      </c>
      <c r="E2137" s="20">
        <v>3737.2273</v>
      </c>
    </row>
    <row r="2138" spans="1:5" ht="14.25" customHeight="1">
      <c r="A2138" s="19">
        <v>44484</v>
      </c>
      <c r="B2138" s="20">
        <v>6535.8356999999996</v>
      </c>
      <c r="C2138" s="20">
        <v>8052.9368999999997</v>
      </c>
      <c r="D2138" s="20">
        <v>8192.3739000000005</v>
      </c>
      <c r="E2138" s="20">
        <v>3728.2134999999998</v>
      </c>
    </row>
    <row r="2139" spans="1:5" ht="14.25" customHeight="1">
      <c r="A2139" s="19">
        <v>44487</v>
      </c>
      <c r="B2139" s="20">
        <v>6459.86</v>
      </c>
      <c r="C2139" s="20">
        <v>8139.7565999999997</v>
      </c>
      <c r="D2139" s="20">
        <v>8291.4014000000006</v>
      </c>
      <c r="E2139" s="20">
        <v>3752.9187999999999</v>
      </c>
    </row>
    <row r="2140" spans="1:5" ht="14.25" customHeight="1">
      <c r="A2140" s="19">
        <v>44488</v>
      </c>
      <c r="B2140" s="20">
        <v>6523.3987999999999</v>
      </c>
      <c r="C2140" s="20">
        <v>8221.2996000000003</v>
      </c>
      <c r="D2140" s="20">
        <v>8299.4812000000002</v>
      </c>
      <c r="E2140" s="20">
        <v>3791.1817999999998</v>
      </c>
    </row>
    <row r="2141" spans="1:5" ht="14.25" customHeight="1">
      <c r="A2141" s="19">
        <v>44489</v>
      </c>
      <c r="B2141" s="20">
        <v>6506.7830000000004</v>
      </c>
      <c r="C2141" s="20">
        <v>8242.6710000000003</v>
      </c>
      <c r="D2141" s="20">
        <v>8329.4087999999992</v>
      </c>
      <c r="E2141" s="20">
        <v>3770.5848999999998</v>
      </c>
    </row>
    <row r="2142" spans="1:5" ht="14.25" customHeight="1">
      <c r="A2142" s="19">
        <v>44490</v>
      </c>
      <c r="B2142" s="20">
        <v>6530.5312000000004</v>
      </c>
      <c r="C2142" s="20">
        <v>8220.8798000000006</v>
      </c>
      <c r="D2142" s="20">
        <v>8299.7891999999993</v>
      </c>
      <c r="E2142" s="20">
        <v>3794.3038000000001</v>
      </c>
    </row>
    <row r="2143" spans="1:5" ht="14.25" customHeight="1">
      <c r="A2143" s="19">
        <v>44491</v>
      </c>
      <c r="B2143" s="20">
        <v>6573.5361000000003</v>
      </c>
      <c r="C2143" s="20">
        <v>8149.6068999999998</v>
      </c>
      <c r="D2143" s="20">
        <v>8294.1949000000004</v>
      </c>
      <c r="E2143" s="20">
        <v>3757.3733999999999</v>
      </c>
    </row>
    <row r="2144" spans="1:5" ht="14.25" customHeight="1">
      <c r="A2144" s="19">
        <v>44494</v>
      </c>
      <c r="B2144" s="20">
        <v>6602.8473999999997</v>
      </c>
      <c r="C2144" s="20">
        <v>8252.6345999999994</v>
      </c>
      <c r="D2144" s="20">
        <v>8500.2662999999993</v>
      </c>
      <c r="E2144" s="20">
        <v>3764.6673999999998</v>
      </c>
    </row>
    <row r="2145" spans="1:5" ht="14.25" customHeight="1">
      <c r="A2145" s="19">
        <v>44495</v>
      </c>
      <c r="B2145" s="20">
        <v>6581.0676999999996</v>
      </c>
      <c r="C2145" s="20">
        <v>8226.6859000000004</v>
      </c>
      <c r="D2145" s="20">
        <v>8464.0095000000001</v>
      </c>
      <c r="E2145" s="20">
        <v>3744.6133</v>
      </c>
    </row>
    <row r="2146" spans="1:5" ht="14.25" customHeight="1">
      <c r="A2146" s="19">
        <v>44496</v>
      </c>
      <c r="B2146" s="20">
        <v>6494.9652999999998</v>
      </c>
      <c r="C2146" s="20">
        <v>8144.3579</v>
      </c>
      <c r="D2146" s="20">
        <v>8487.7615999999998</v>
      </c>
      <c r="E2146" s="20">
        <v>3717.6444000000001</v>
      </c>
    </row>
    <row r="2147" spans="1:5" ht="14.25" customHeight="1">
      <c r="A2147" s="19">
        <v>44497</v>
      </c>
      <c r="B2147" s="20">
        <v>6449.8462</v>
      </c>
      <c r="C2147" s="20">
        <v>7962.8185000000003</v>
      </c>
      <c r="D2147" s="20">
        <v>8364.4755999999998</v>
      </c>
      <c r="E2147" s="20">
        <v>3641.3577</v>
      </c>
    </row>
    <row r="2148" spans="1:5" ht="14.25" customHeight="1">
      <c r="A2148" s="19">
        <v>44498</v>
      </c>
      <c r="B2148" s="20">
        <v>6509.0285000000003</v>
      </c>
      <c r="C2148" s="20">
        <v>8091.7352000000001</v>
      </c>
      <c r="D2148" s="20">
        <v>8521.9707999999991</v>
      </c>
      <c r="E2148" s="20">
        <v>3663.3038999999999</v>
      </c>
    </row>
    <row r="2149" spans="1:5" ht="14.25" customHeight="1">
      <c r="A2149" s="19">
        <v>44501</v>
      </c>
      <c r="B2149" s="20">
        <v>6485.0477000000001</v>
      </c>
      <c r="C2149" s="20">
        <v>8168.7658000000001</v>
      </c>
      <c r="D2149" s="20">
        <v>8412.9312000000009</v>
      </c>
      <c r="E2149" s="20">
        <v>3690.7730999999999</v>
      </c>
    </row>
    <row r="2150" spans="1:5" ht="14.25" customHeight="1">
      <c r="A2150" s="19">
        <v>44502</v>
      </c>
      <c r="B2150" s="20">
        <v>6417.6346999999996</v>
      </c>
      <c r="C2150" s="20">
        <v>8073.4458000000004</v>
      </c>
      <c r="D2150" s="20">
        <v>8452.6998999999996</v>
      </c>
      <c r="E2150" s="20">
        <v>3611.6437000000001</v>
      </c>
    </row>
    <row r="2151" spans="1:5" ht="14.25" customHeight="1">
      <c r="A2151" s="19">
        <v>44503</v>
      </c>
      <c r="B2151" s="20">
        <v>6392.7937000000002</v>
      </c>
      <c r="C2151" s="20">
        <v>8091.6332000000002</v>
      </c>
      <c r="D2151" s="20">
        <v>8344.7505999999994</v>
      </c>
      <c r="E2151" s="20">
        <v>3645.3501000000001</v>
      </c>
    </row>
    <row r="2152" spans="1:5" ht="14.25" customHeight="1">
      <c r="A2152" s="19">
        <v>44504</v>
      </c>
      <c r="B2152" s="20">
        <v>6455.951</v>
      </c>
      <c r="C2152" s="20">
        <v>8199.5473999999995</v>
      </c>
      <c r="D2152" s="20">
        <v>8439.7320999999993</v>
      </c>
      <c r="E2152" s="20">
        <v>3664.9200999999998</v>
      </c>
    </row>
    <row r="2153" spans="1:5" ht="14.25" customHeight="1">
      <c r="A2153" s="19">
        <v>44505</v>
      </c>
      <c r="B2153" s="20">
        <v>6420.9498999999996</v>
      </c>
      <c r="C2153" s="20">
        <v>8096.4399000000003</v>
      </c>
      <c r="D2153" s="20">
        <v>8375.7724999999991</v>
      </c>
      <c r="E2153" s="20">
        <v>3604.5077000000001</v>
      </c>
    </row>
    <row r="2154" spans="1:5" ht="14.25" customHeight="1">
      <c r="A2154" s="19">
        <v>44508</v>
      </c>
      <c r="B2154" s="20">
        <v>6428.6854000000003</v>
      </c>
      <c r="C2154" s="20">
        <v>8132.9474</v>
      </c>
      <c r="D2154" s="20">
        <v>8597.9259000000002</v>
      </c>
      <c r="E2154" s="20">
        <v>3620.8200999999999</v>
      </c>
    </row>
    <row r="2155" spans="1:5" ht="14.25" customHeight="1">
      <c r="A2155" s="19">
        <v>44509</v>
      </c>
      <c r="B2155" s="20">
        <v>6426.9461000000001</v>
      </c>
      <c r="C2155" s="20">
        <v>8252.4303</v>
      </c>
      <c r="D2155" s="20">
        <v>8692.9025000000001</v>
      </c>
      <c r="E2155" s="20">
        <v>3639.6408999999999</v>
      </c>
    </row>
    <row r="2156" spans="1:5" ht="14.25" customHeight="1">
      <c r="A2156" s="19">
        <v>44510</v>
      </c>
      <c r="B2156" s="20">
        <v>6393.0635000000002</v>
      </c>
      <c r="C2156" s="20">
        <v>8256.0871999999999</v>
      </c>
      <c r="D2156" s="20">
        <v>8601.0789000000004</v>
      </c>
      <c r="E2156" s="20">
        <v>3646.3805000000002</v>
      </c>
    </row>
    <row r="2157" spans="1:5" ht="14.25" customHeight="1">
      <c r="A2157" s="19">
        <v>44511</v>
      </c>
      <c r="B2157" s="20">
        <v>6495.7785999999996</v>
      </c>
      <c r="C2157" s="20">
        <v>8320.1875999999993</v>
      </c>
      <c r="D2157" s="20">
        <v>8716.3012999999992</v>
      </c>
      <c r="E2157" s="20">
        <v>3708.7303000000002</v>
      </c>
    </row>
    <row r="2158" spans="1:5" ht="14.25" customHeight="1">
      <c r="A2158" s="19">
        <v>44512</v>
      </c>
      <c r="B2158" s="20">
        <v>6482.1495999999997</v>
      </c>
      <c r="C2158" s="20">
        <v>8434.2207999999991</v>
      </c>
      <c r="D2158" s="20">
        <v>8723.0154000000002</v>
      </c>
      <c r="E2158" s="20">
        <v>3720.1583000000001</v>
      </c>
    </row>
    <row r="2159" spans="1:5" ht="14.25" customHeight="1">
      <c r="A2159" s="19">
        <v>44515</v>
      </c>
      <c r="B2159" s="20">
        <v>6474.1971000000003</v>
      </c>
      <c r="C2159" s="20">
        <v>8410.9401999999991</v>
      </c>
      <c r="D2159" s="20">
        <v>8527.1075999999994</v>
      </c>
      <c r="E2159" s="20">
        <v>3742.1913</v>
      </c>
    </row>
    <row r="2160" spans="1:5" ht="14.25" customHeight="1">
      <c r="A2160" s="19">
        <v>44516</v>
      </c>
      <c r="B2160" s="20">
        <v>6475.4475000000002</v>
      </c>
      <c r="C2160" s="20">
        <v>8315.2839999999997</v>
      </c>
      <c r="D2160" s="20">
        <v>8391.6275000000005</v>
      </c>
      <c r="E2160" s="20">
        <v>3712.3865999999998</v>
      </c>
    </row>
    <row r="2161" spans="1:5" ht="14.25" customHeight="1">
      <c r="A2161" s="19">
        <v>44517</v>
      </c>
      <c r="B2161" s="20">
        <v>6478.9766</v>
      </c>
      <c r="C2161" s="20">
        <v>8464.1985000000004</v>
      </c>
      <c r="D2161" s="20">
        <v>8515.4433000000008</v>
      </c>
      <c r="E2161" s="20">
        <v>3736.02</v>
      </c>
    </row>
    <row r="2162" spans="1:5" ht="14.25" customHeight="1">
      <c r="A2162" s="19">
        <v>44518</v>
      </c>
      <c r="B2162" s="20">
        <v>6415.2085999999999</v>
      </c>
      <c r="C2162" s="20">
        <v>8452.9176000000007</v>
      </c>
      <c r="D2162" s="20">
        <v>8445.5920999999998</v>
      </c>
      <c r="E2162" s="20">
        <v>3704.8018999999999</v>
      </c>
    </row>
    <row r="2163" spans="1:5" ht="14.25" customHeight="1">
      <c r="A2163" s="19">
        <v>44519</v>
      </c>
      <c r="B2163" s="20">
        <v>6484.8459000000003</v>
      </c>
      <c r="C2163" s="20">
        <v>8550.3955999999998</v>
      </c>
      <c r="D2163" s="20">
        <v>8524.8317000000006</v>
      </c>
      <c r="E2163" s="20">
        <v>3767.9106000000002</v>
      </c>
    </row>
    <row r="2164" spans="1:5" ht="14.25" customHeight="1">
      <c r="A2164" s="19">
        <v>44522</v>
      </c>
      <c r="B2164" s="20">
        <v>6514.4735000000001</v>
      </c>
      <c r="C2164" s="20">
        <v>8707.7446</v>
      </c>
      <c r="D2164" s="20">
        <v>8888.0131000000001</v>
      </c>
      <c r="E2164" s="20">
        <v>3765.8310999999999</v>
      </c>
    </row>
    <row r="2165" spans="1:5" ht="14.25" customHeight="1">
      <c r="A2165" s="19">
        <v>44523</v>
      </c>
      <c r="B2165" s="20">
        <v>6515.7290999999996</v>
      </c>
      <c r="C2165" s="20">
        <v>8701.5712000000003</v>
      </c>
      <c r="D2165" s="20">
        <v>8846.1636999999992</v>
      </c>
      <c r="E2165" s="20">
        <v>3788.9398999999999</v>
      </c>
    </row>
    <row r="2166" spans="1:5" ht="14.25" customHeight="1">
      <c r="A2166" s="19">
        <v>44524</v>
      </c>
      <c r="B2166" s="20">
        <v>6520.1215000000002</v>
      </c>
      <c r="C2166" s="20">
        <v>8698.5197000000007</v>
      </c>
      <c r="D2166" s="20">
        <v>8748.2227999999996</v>
      </c>
      <c r="E2166" s="20">
        <v>3784.8020999999999</v>
      </c>
    </row>
    <row r="2167" spans="1:5" ht="14.25" customHeight="1">
      <c r="A2167" s="19">
        <v>44525</v>
      </c>
      <c r="B2167" s="20">
        <v>6493.3121000000001</v>
      </c>
      <c r="C2167" s="20">
        <v>8684.5794000000005</v>
      </c>
      <c r="D2167" s="20">
        <v>8750.991</v>
      </c>
      <c r="E2167" s="20">
        <v>3770.0781999999999</v>
      </c>
    </row>
    <row r="2168" spans="1:5" ht="14.25" customHeight="1">
      <c r="A2168" s="19">
        <v>44526</v>
      </c>
      <c r="B2168" s="20">
        <v>6445.1535999999996</v>
      </c>
      <c r="C2168" s="20">
        <v>8701.0468999999994</v>
      </c>
      <c r="D2168" s="20">
        <v>8790.6738999999998</v>
      </c>
      <c r="E2168" s="20">
        <v>3764.9069</v>
      </c>
    </row>
    <row r="2169" spans="1:5" ht="14.25" customHeight="1">
      <c r="A2169" s="19">
        <v>44529</v>
      </c>
      <c r="B2169" s="20">
        <v>6433.6116000000002</v>
      </c>
      <c r="C2169" s="20">
        <v>8765.7441999999992</v>
      </c>
      <c r="D2169" s="20">
        <v>8965.1412</v>
      </c>
      <c r="E2169" s="20">
        <v>3757.7408999999998</v>
      </c>
    </row>
    <row r="2170" spans="1:5" ht="14.25" customHeight="1">
      <c r="A2170" s="19">
        <v>44530</v>
      </c>
      <c r="B2170" s="20">
        <v>6407.8887000000004</v>
      </c>
      <c r="C2170" s="20">
        <v>8825.4151999999995</v>
      </c>
      <c r="D2170" s="20">
        <v>8945.7047999999995</v>
      </c>
      <c r="E2170" s="20">
        <v>3773.3730999999998</v>
      </c>
    </row>
    <row r="2171" spans="1:5" ht="14.25" customHeight="1">
      <c r="A2171" s="19">
        <v>44531</v>
      </c>
      <c r="B2171" s="20">
        <v>6423.5700999999999</v>
      </c>
      <c r="C2171" s="20">
        <v>8827.0920000000006</v>
      </c>
      <c r="D2171" s="20">
        <v>8855.2724999999991</v>
      </c>
      <c r="E2171" s="20">
        <v>3811.1035000000002</v>
      </c>
    </row>
    <row r="2172" spans="1:5" ht="14.25" customHeight="1">
      <c r="A2172" s="19">
        <v>44532</v>
      </c>
      <c r="B2172" s="20">
        <v>6439.8973999999998</v>
      </c>
      <c r="C2172" s="20">
        <v>8731.1733999999997</v>
      </c>
      <c r="D2172" s="20">
        <v>8889.0025000000005</v>
      </c>
      <c r="E2172" s="20">
        <v>3812.0138000000002</v>
      </c>
    </row>
    <row r="2173" spans="1:5" ht="14.25" customHeight="1">
      <c r="A2173" s="19">
        <v>44533</v>
      </c>
      <c r="B2173" s="20">
        <v>6499.3802999999998</v>
      </c>
      <c r="C2173" s="20">
        <v>8792.2376999999997</v>
      </c>
      <c r="D2173" s="20">
        <v>8892.7114999999994</v>
      </c>
      <c r="E2173" s="20">
        <v>3848.83</v>
      </c>
    </row>
    <row r="2174" spans="1:5" ht="14.25" customHeight="1">
      <c r="A2174" s="19">
        <v>44536</v>
      </c>
      <c r="B2174" s="20">
        <v>6488.2452999999996</v>
      </c>
      <c r="C2174" s="20">
        <v>8663.8081999999995</v>
      </c>
      <c r="D2174" s="20">
        <v>8685.5462000000007</v>
      </c>
      <c r="E2174" s="20">
        <v>3851.6999000000001</v>
      </c>
    </row>
    <row r="2175" spans="1:5" ht="14.25" customHeight="1">
      <c r="A2175" s="19">
        <v>44537</v>
      </c>
      <c r="B2175" s="20">
        <v>6527.3404</v>
      </c>
      <c r="C2175" s="20">
        <v>8526.4950000000008</v>
      </c>
      <c r="D2175" s="20">
        <v>8506.8292999999994</v>
      </c>
      <c r="E2175" s="20">
        <v>3872.1221</v>
      </c>
    </row>
    <row r="2176" spans="1:5" ht="14.25" customHeight="1">
      <c r="A2176" s="19">
        <v>44538</v>
      </c>
      <c r="B2176" s="20">
        <v>6625.2461999999996</v>
      </c>
      <c r="C2176" s="20">
        <v>8681.1162000000004</v>
      </c>
      <c r="D2176" s="20">
        <v>8671.8634999999995</v>
      </c>
      <c r="E2176" s="20">
        <v>3902.6851000000001</v>
      </c>
    </row>
    <row r="2177" spans="1:5" ht="14.25" customHeight="1">
      <c r="A2177" s="19">
        <v>44539</v>
      </c>
      <c r="B2177" s="20">
        <v>6735.0133999999998</v>
      </c>
      <c r="C2177" s="20">
        <v>8691.3477999999996</v>
      </c>
      <c r="D2177" s="20">
        <v>8704.3240999999998</v>
      </c>
      <c r="E2177" s="20">
        <v>3933.7422999999999</v>
      </c>
    </row>
    <row r="2178" spans="1:5" ht="14.25" customHeight="1">
      <c r="A2178" s="19">
        <v>44540</v>
      </c>
      <c r="B2178" s="20">
        <v>6703.7525999999998</v>
      </c>
      <c r="C2178" s="20">
        <v>8710.3793999999998</v>
      </c>
      <c r="D2178" s="20">
        <v>8770.9992000000002</v>
      </c>
      <c r="E2178" s="20">
        <v>3920.4492</v>
      </c>
    </row>
    <row r="2179" spans="1:5" ht="14.25" customHeight="1">
      <c r="A2179" s="19">
        <v>44543</v>
      </c>
      <c r="B2179" s="20">
        <v>6741.7907999999998</v>
      </c>
      <c r="C2179" s="20">
        <v>8749.5797999999995</v>
      </c>
      <c r="D2179" s="20">
        <v>8803.9526999999998</v>
      </c>
      <c r="E2179" s="20">
        <v>3955.0389</v>
      </c>
    </row>
    <row r="2180" spans="1:5" ht="14.25" customHeight="1">
      <c r="A2180" s="19">
        <v>44544</v>
      </c>
      <c r="B2180" s="20">
        <v>6696.5623999999998</v>
      </c>
      <c r="C2180" s="20">
        <v>8746.2137999999995</v>
      </c>
      <c r="D2180" s="20">
        <v>8770.9380999999994</v>
      </c>
      <c r="E2180" s="20">
        <v>3903.5663</v>
      </c>
    </row>
    <row r="2181" spans="1:5" ht="14.25" customHeight="1">
      <c r="A2181" s="19">
        <v>44545</v>
      </c>
      <c r="B2181" s="20">
        <v>6638.4830000000002</v>
      </c>
      <c r="C2181" s="20">
        <v>8717.4541000000008</v>
      </c>
      <c r="D2181" s="20">
        <v>8718.8353000000006</v>
      </c>
      <c r="E2181" s="20">
        <v>3900.0261999999998</v>
      </c>
    </row>
    <row r="2182" spans="1:5" ht="14.25" customHeight="1">
      <c r="A2182" s="19">
        <v>44546</v>
      </c>
      <c r="B2182" s="20">
        <v>6676.7192999999997</v>
      </c>
      <c r="C2182" s="20">
        <v>8772.6741000000002</v>
      </c>
      <c r="D2182" s="20">
        <v>8775.9145000000008</v>
      </c>
      <c r="E2182" s="20">
        <v>3959.694</v>
      </c>
    </row>
    <row r="2183" spans="1:5" ht="14.25" customHeight="1">
      <c r="A2183" s="19">
        <v>44547</v>
      </c>
      <c r="B2183" s="20">
        <v>6570.6655000000001</v>
      </c>
      <c r="C2183" s="20">
        <v>8650.1139000000003</v>
      </c>
      <c r="D2183" s="20">
        <v>8567.5460999999996</v>
      </c>
      <c r="E2183" s="20">
        <v>3930.4360999999999</v>
      </c>
    </row>
    <row r="2184" spans="1:5" ht="14.25" customHeight="1">
      <c r="A2184" s="19">
        <v>44550</v>
      </c>
      <c r="B2184" s="20">
        <v>6472.0781999999999</v>
      </c>
      <c r="C2184" s="20">
        <v>8494.3474999999999</v>
      </c>
      <c r="D2184" s="20">
        <v>8265.7965000000004</v>
      </c>
      <c r="E2184" s="20">
        <v>3908.6633999999999</v>
      </c>
    </row>
    <row r="2185" spans="1:5" ht="14.25" customHeight="1">
      <c r="A2185" s="19">
        <v>44551</v>
      </c>
      <c r="B2185" s="20">
        <v>6515.93</v>
      </c>
      <c r="C2185" s="20">
        <v>8600.7265000000007</v>
      </c>
      <c r="D2185" s="20">
        <v>8264.3431</v>
      </c>
      <c r="E2185" s="20">
        <v>3986.5610000000001</v>
      </c>
    </row>
    <row r="2186" spans="1:5" ht="14.25" customHeight="1">
      <c r="A2186" s="19">
        <v>44552</v>
      </c>
      <c r="B2186" s="20">
        <v>6517.2151000000003</v>
      </c>
      <c r="C2186" s="20">
        <v>8690.3374000000003</v>
      </c>
      <c r="D2186" s="20">
        <v>8311.9348000000009</v>
      </c>
      <c r="E2186" s="20">
        <v>3978.944</v>
      </c>
    </row>
    <row r="2187" spans="1:5" ht="14.25" customHeight="1">
      <c r="A2187" s="19">
        <v>44553</v>
      </c>
      <c r="B2187" s="20">
        <v>6562.6809999999996</v>
      </c>
      <c r="C2187" s="20">
        <v>8692.3647000000001</v>
      </c>
      <c r="D2187" s="20">
        <v>8322.7499000000007</v>
      </c>
      <c r="E2187" s="20">
        <v>3974.1547</v>
      </c>
    </row>
    <row r="2188" spans="1:5" ht="14.25" customHeight="1">
      <c r="A2188" s="19">
        <v>44554</v>
      </c>
      <c r="B2188" s="20">
        <v>6526.3528999999999</v>
      </c>
      <c r="C2188" s="20">
        <v>8521.3642999999993</v>
      </c>
      <c r="D2188" s="20">
        <v>8049.9677000000001</v>
      </c>
      <c r="E2188" s="20">
        <v>3946.4425999999999</v>
      </c>
    </row>
    <row r="2189" spans="1:5" ht="14.25" customHeight="1">
      <c r="A2189" s="19">
        <v>44557</v>
      </c>
      <c r="B2189" s="20">
        <v>6523.6727000000001</v>
      </c>
      <c r="C2189" s="20">
        <v>8521.1723000000002</v>
      </c>
      <c r="D2189" s="20">
        <v>8027.8468999999996</v>
      </c>
      <c r="E2189" s="20">
        <v>3993.5520999999999</v>
      </c>
    </row>
    <row r="2190" spans="1:5" ht="14.25" customHeight="1">
      <c r="A2190" s="19">
        <v>44558</v>
      </c>
      <c r="B2190" s="20">
        <v>6572.2628999999997</v>
      </c>
      <c r="C2190" s="20">
        <v>8616.6123000000007</v>
      </c>
      <c r="D2190" s="20">
        <v>8178.3375999999998</v>
      </c>
      <c r="E2190" s="20">
        <v>3980.9395</v>
      </c>
    </row>
    <row r="2191" spans="1:5" ht="14.25" customHeight="1">
      <c r="A2191" s="19">
        <v>44559</v>
      </c>
      <c r="B2191" s="20">
        <v>6476.1396000000004</v>
      </c>
      <c r="C2191" s="20">
        <v>8607.7360000000008</v>
      </c>
      <c r="D2191" s="20">
        <v>8066.7601999999997</v>
      </c>
      <c r="E2191" s="20">
        <v>3970.7890000000002</v>
      </c>
    </row>
    <row r="2192" spans="1:5" ht="14.25" customHeight="1">
      <c r="A2192" s="19">
        <v>44560</v>
      </c>
      <c r="B2192" s="20">
        <v>6526.5730000000003</v>
      </c>
      <c r="C2192" s="20">
        <v>8683.5524000000005</v>
      </c>
      <c r="D2192" s="20">
        <v>8164.8815999999997</v>
      </c>
      <c r="E2192" s="20">
        <v>3982.6948000000002</v>
      </c>
    </row>
    <row r="2193" spans="1:5" ht="14.25" customHeight="1">
      <c r="A2193" s="19">
        <v>44561</v>
      </c>
      <c r="B2193" s="20">
        <v>6551.5870000000004</v>
      </c>
      <c r="C2193" s="20">
        <v>8777.5661</v>
      </c>
      <c r="D2193" s="20">
        <v>8191.0209999999997</v>
      </c>
      <c r="E2193" s="20">
        <v>4013.1844999999998</v>
      </c>
    </row>
    <row r="2194" spans="1:5" ht="14.25" customHeight="1">
      <c r="A2194" s="19">
        <v>44565</v>
      </c>
      <c r="B2194" s="20">
        <v>6521.6058000000003</v>
      </c>
      <c r="C2194" s="20">
        <v>8747.6996999999992</v>
      </c>
      <c r="D2194" s="20">
        <v>7923.7181</v>
      </c>
      <c r="E2194" s="20">
        <v>4061.8326999999999</v>
      </c>
    </row>
    <row r="2195" spans="1:5" ht="14.25" customHeight="1">
      <c r="A2195" s="19">
        <v>44566</v>
      </c>
      <c r="B2195" s="20">
        <v>6455.7699000000002</v>
      </c>
      <c r="C2195" s="20">
        <v>8527.0203000000001</v>
      </c>
      <c r="D2195" s="20">
        <v>7642.9993999999997</v>
      </c>
      <c r="E2195" s="20">
        <v>4054.8780000000002</v>
      </c>
    </row>
    <row r="2196" spans="1:5" ht="14.25" customHeight="1">
      <c r="A2196" s="19">
        <v>44567</v>
      </c>
      <c r="B2196" s="20">
        <v>6389.6112999999996</v>
      </c>
      <c r="C2196" s="20">
        <v>8595.8778999999995</v>
      </c>
      <c r="D2196" s="20">
        <v>7573.1472000000003</v>
      </c>
      <c r="E2196" s="20">
        <v>4105.0033999999996</v>
      </c>
    </row>
    <row r="2197" spans="1:5" ht="14.25" customHeight="1">
      <c r="A2197" s="19">
        <v>44568</v>
      </c>
      <c r="B2197" s="20">
        <v>6395.0977000000003</v>
      </c>
      <c r="C2197" s="20">
        <v>8418.5593000000008</v>
      </c>
      <c r="D2197" s="20">
        <v>7464.9346999999998</v>
      </c>
      <c r="E2197" s="20">
        <v>4142.6511</v>
      </c>
    </row>
    <row r="2198" spans="1:5" ht="14.25" customHeight="1">
      <c r="A2198" s="19">
        <v>44571</v>
      </c>
      <c r="B2198" s="20">
        <v>6423.8432000000003</v>
      </c>
      <c r="C2198" s="20">
        <v>8474.9802</v>
      </c>
      <c r="D2198" s="20">
        <v>7412.6229000000003</v>
      </c>
      <c r="E2198" s="20">
        <v>4191.5937000000004</v>
      </c>
    </row>
    <row r="2199" spans="1:5" ht="14.25" customHeight="1">
      <c r="A2199" s="19">
        <v>44572</v>
      </c>
      <c r="B2199" s="20">
        <v>6362.4808000000003</v>
      </c>
      <c r="C2199" s="20">
        <v>8379.1065999999992</v>
      </c>
      <c r="D2199" s="20">
        <v>7322.9054999999998</v>
      </c>
      <c r="E2199" s="20">
        <v>4189.9906000000001</v>
      </c>
    </row>
    <row r="2200" spans="1:5" ht="14.25" customHeight="1">
      <c r="A2200" s="19">
        <v>44573</v>
      </c>
      <c r="B2200" s="20">
        <v>6425.8769000000002</v>
      </c>
      <c r="C2200" s="20">
        <v>8524.6599000000006</v>
      </c>
      <c r="D2200" s="20">
        <v>7579.2139999999999</v>
      </c>
      <c r="E2200" s="20">
        <v>4178.5672999999997</v>
      </c>
    </row>
    <row r="2201" spans="1:5" ht="14.25" customHeight="1">
      <c r="A2201" s="19">
        <v>44574</v>
      </c>
      <c r="B2201" s="20">
        <v>6320.2376999999997</v>
      </c>
      <c r="C2201" s="20">
        <v>8377.0182000000004</v>
      </c>
      <c r="D2201" s="20">
        <v>7438.8242</v>
      </c>
      <c r="E2201" s="20">
        <v>4131.8265000000001</v>
      </c>
    </row>
    <row r="2202" spans="1:5" ht="14.25" customHeight="1">
      <c r="A2202" s="19">
        <v>44575</v>
      </c>
      <c r="B2202" s="20">
        <v>6268.2700999999997</v>
      </c>
      <c r="C2202" s="20">
        <v>8410.5308999999997</v>
      </c>
      <c r="D2202" s="20">
        <v>7549.7370000000001</v>
      </c>
      <c r="E2202" s="20">
        <v>4079.3710999999998</v>
      </c>
    </row>
    <row r="2203" spans="1:5" ht="14.25" customHeight="1">
      <c r="A2203" s="19">
        <v>44578</v>
      </c>
      <c r="B2203" s="20">
        <v>6322.0374000000002</v>
      </c>
      <c r="C2203" s="20">
        <v>8555.9580000000005</v>
      </c>
      <c r="D2203" s="20">
        <v>7680.9997000000003</v>
      </c>
      <c r="E2203" s="20">
        <v>4110.9708000000001</v>
      </c>
    </row>
    <row r="2204" spans="1:5" ht="14.25" customHeight="1">
      <c r="A2204" s="19">
        <v>44579</v>
      </c>
      <c r="B2204" s="20">
        <v>6383.1336000000001</v>
      </c>
      <c r="C2204" s="20">
        <v>8501.7374</v>
      </c>
      <c r="D2204" s="20">
        <v>7653.1244999999999</v>
      </c>
      <c r="E2204" s="20">
        <v>4154.1373000000003</v>
      </c>
    </row>
    <row r="2205" spans="1:5" ht="14.25" customHeight="1">
      <c r="A2205" s="19">
        <v>44580</v>
      </c>
      <c r="B2205" s="20">
        <v>6339.4126999999999</v>
      </c>
      <c r="C2205" s="20">
        <v>8399.3693999999996</v>
      </c>
      <c r="D2205" s="20">
        <v>7445.8710000000001</v>
      </c>
      <c r="E2205" s="20">
        <v>4204.4000999999998</v>
      </c>
    </row>
    <row r="2206" spans="1:5" ht="14.25" customHeight="1">
      <c r="A2206" s="19">
        <v>44581</v>
      </c>
      <c r="B2206" s="20">
        <v>6396.6097</v>
      </c>
      <c r="C2206" s="20">
        <v>8210.2644999999993</v>
      </c>
      <c r="D2206" s="20">
        <v>7409.8006999999998</v>
      </c>
      <c r="E2206" s="20">
        <v>4192.1022999999996</v>
      </c>
    </row>
    <row r="2207" spans="1:5" ht="14.25" customHeight="1">
      <c r="A2207" s="19">
        <v>44582</v>
      </c>
      <c r="B2207" s="20">
        <v>6338.0015000000003</v>
      </c>
      <c r="C2207" s="20">
        <v>8096.451</v>
      </c>
      <c r="D2207" s="20">
        <v>7398.1265000000003</v>
      </c>
      <c r="E2207" s="20">
        <v>4132.7138999999997</v>
      </c>
    </row>
    <row r="2208" spans="1:5" ht="14.25" customHeight="1">
      <c r="A2208" s="19">
        <v>44585</v>
      </c>
      <c r="B2208" s="20">
        <v>6347.8459999999995</v>
      </c>
      <c r="C2208" s="20">
        <v>8136.6198000000004</v>
      </c>
      <c r="D2208" s="20">
        <v>7507.0005000000001</v>
      </c>
      <c r="E2208" s="20">
        <v>4122.7133000000003</v>
      </c>
    </row>
    <row r="2209" spans="1:5" ht="14.25" customHeight="1">
      <c r="A2209" s="19">
        <v>44586</v>
      </c>
      <c r="B2209" s="20">
        <v>6204.2437</v>
      </c>
      <c r="C2209" s="20">
        <v>7816.2837</v>
      </c>
      <c r="D2209" s="20">
        <v>7351.2188999999998</v>
      </c>
      <c r="E2209" s="20">
        <v>3967.3476000000001</v>
      </c>
    </row>
    <row r="2210" spans="1:5" ht="14.25" customHeight="1">
      <c r="A2210" s="19">
        <v>44587</v>
      </c>
      <c r="B2210" s="20">
        <v>6249.1462000000001</v>
      </c>
      <c r="C2210" s="20">
        <v>7857.9084000000003</v>
      </c>
      <c r="D2210" s="20">
        <v>7470.4272000000001</v>
      </c>
      <c r="E2210" s="20">
        <v>3992.4151000000002</v>
      </c>
    </row>
    <row r="2211" spans="1:5" ht="14.25" customHeight="1">
      <c r="A2211" s="19">
        <v>44588</v>
      </c>
      <c r="B2211" s="20">
        <v>6126.5659999999998</v>
      </c>
      <c r="C2211" s="20">
        <v>7626.7861000000003</v>
      </c>
      <c r="D2211" s="20">
        <v>7201.6884</v>
      </c>
      <c r="E2211" s="20">
        <v>3918.3622999999998</v>
      </c>
    </row>
    <row r="2212" spans="1:5" ht="14.25" customHeight="1">
      <c r="A2212" s="19">
        <v>44589</v>
      </c>
      <c r="B2212" s="20">
        <v>6052.1641</v>
      </c>
      <c r="C2212" s="20">
        <v>7640.9227000000001</v>
      </c>
      <c r="D2212" s="20">
        <v>7178.2156999999997</v>
      </c>
      <c r="E2212" s="20">
        <v>3888.4522000000002</v>
      </c>
    </row>
    <row r="2213" spans="1:5" ht="14.25" customHeight="1">
      <c r="A2213" s="19">
        <v>44599</v>
      </c>
      <c r="B2213" s="20">
        <v>6145.4147999999996</v>
      </c>
      <c r="C2213" s="20">
        <v>7738.0201999999999</v>
      </c>
      <c r="D2213" s="20">
        <v>7242.1570000000002</v>
      </c>
      <c r="E2213" s="20">
        <v>3997.3463000000002</v>
      </c>
    </row>
    <row r="2214" spans="1:5" ht="14.25" customHeight="1">
      <c r="A2214" s="19">
        <v>44600</v>
      </c>
      <c r="B2214" s="20">
        <v>6111.8410999999996</v>
      </c>
      <c r="C2214" s="20">
        <v>7758.8375999999998</v>
      </c>
      <c r="D2214" s="20">
        <v>7005.5051999999996</v>
      </c>
      <c r="E2214" s="20">
        <v>4089.2680999999998</v>
      </c>
    </row>
    <row r="2215" spans="1:5" ht="14.25" customHeight="1">
      <c r="A2215" s="19">
        <v>44601</v>
      </c>
      <c r="B2215" s="20">
        <v>6169.2466999999997</v>
      </c>
      <c r="C2215" s="20">
        <v>7902.1792999999998</v>
      </c>
      <c r="D2215" s="20">
        <v>7099.8721999999998</v>
      </c>
      <c r="E2215" s="20">
        <v>4115.7649000000001</v>
      </c>
    </row>
    <row r="2216" spans="1:5" ht="14.25" customHeight="1">
      <c r="A2216" s="19">
        <v>44602</v>
      </c>
      <c r="B2216" s="20">
        <v>6153.07</v>
      </c>
      <c r="C2216" s="20">
        <v>7862.9360999999999</v>
      </c>
      <c r="D2216" s="20">
        <v>6930.6124</v>
      </c>
      <c r="E2216" s="20">
        <v>4170.8343999999997</v>
      </c>
    </row>
    <row r="2217" spans="1:5" ht="14.25" customHeight="1">
      <c r="A2217" s="19">
        <v>44603</v>
      </c>
      <c r="B2217" s="20">
        <v>6102.0574999999999</v>
      </c>
      <c r="C2217" s="20">
        <v>7707.5913</v>
      </c>
      <c r="D2217" s="20">
        <v>6755.3055000000004</v>
      </c>
      <c r="E2217" s="20">
        <v>4159.9528</v>
      </c>
    </row>
    <row r="2218" spans="1:5" ht="14.25" customHeight="1">
      <c r="A2218" s="19">
        <v>44606</v>
      </c>
      <c r="B2218" s="20">
        <v>6036.1387999999997</v>
      </c>
      <c r="C2218" s="20">
        <v>7677.1545999999998</v>
      </c>
      <c r="D2218" s="20">
        <v>6640.9984999999997</v>
      </c>
      <c r="E2218" s="20">
        <v>4077.7534999999998</v>
      </c>
    </row>
    <row r="2219" spans="1:5" ht="14.25" customHeight="1">
      <c r="A2219" s="19">
        <v>44607</v>
      </c>
      <c r="B2219" s="20">
        <v>6100.3431</v>
      </c>
      <c r="C2219" s="20">
        <v>7807.3050999999996</v>
      </c>
      <c r="D2219" s="20">
        <v>6891.4701999999997</v>
      </c>
      <c r="E2219" s="20">
        <v>4059.337</v>
      </c>
    </row>
    <row r="2220" spans="1:5" ht="14.25" customHeight="1">
      <c r="A2220" s="19">
        <v>44608</v>
      </c>
      <c r="B2220" s="20">
        <v>6124.0632999999998</v>
      </c>
      <c r="C2220" s="20">
        <v>7871.1422000000002</v>
      </c>
      <c r="D2220" s="20">
        <v>6897.6289999999999</v>
      </c>
      <c r="E2220" s="20">
        <v>4114.4314000000004</v>
      </c>
    </row>
    <row r="2221" spans="1:5" ht="14.25" customHeight="1">
      <c r="A2221" s="19">
        <v>44609</v>
      </c>
      <c r="B2221" s="20">
        <v>6138.8836000000001</v>
      </c>
      <c r="C2221" s="20">
        <v>7912.2349000000004</v>
      </c>
      <c r="D2221" s="20">
        <v>7010.9156000000003</v>
      </c>
      <c r="E2221" s="20">
        <v>4082.1837999999998</v>
      </c>
    </row>
    <row r="2222" spans="1:5" ht="14.25" customHeight="1">
      <c r="A2222" s="19">
        <v>44610</v>
      </c>
      <c r="B2222" s="20">
        <v>6168.1526000000003</v>
      </c>
      <c r="C2222" s="20">
        <v>7946.4078</v>
      </c>
      <c r="D2222" s="20">
        <v>6926.2181</v>
      </c>
      <c r="E2222" s="20">
        <v>4163.9638999999997</v>
      </c>
    </row>
    <row r="2223" spans="1:5" ht="14.25" customHeight="1">
      <c r="A2223" s="19">
        <v>44613</v>
      </c>
      <c r="B2223" s="20">
        <v>6145.7121999999999</v>
      </c>
      <c r="C2223" s="20">
        <v>8037.1376</v>
      </c>
      <c r="D2223" s="20">
        <v>6861.5438000000004</v>
      </c>
      <c r="E2223" s="20">
        <v>4188.9804000000004</v>
      </c>
    </row>
    <row r="2224" spans="1:5" ht="14.25" customHeight="1">
      <c r="A2224" s="19">
        <v>44614</v>
      </c>
      <c r="B2224" s="20">
        <v>6065.9301999999998</v>
      </c>
      <c r="C2224" s="20">
        <v>7976.4795999999997</v>
      </c>
      <c r="D2224" s="20">
        <v>6814.4372999999996</v>
      </c>
      <c r="E2224" s="20">
        <v>4135.4862999999996</v>
      </c>
    </row>
    <row r="2225" spans="1:5" ht="14.25" customHeight="1">
      <c r="A2225" s="19">
        <v>44615</v>
      </c>
      <c r="B2225" s="20">
        <v>6130.7698</v>
      </c>
      <c r="C2225" s="20">
        <v>8164.0388999999996</v>
      </c>
      <c r="D2225" s="20">
        <v>7074.8936000000003</v>
      </c>
      <c r="E2225" s="20">
        <v>4131.1846999999998</v>
      </c>
    </row>
    <row r="2226" spans="1:5" ht="14.25" customHeight="1">
      <c r="A2226" s="19">
        <v>44616</v>
      </c>
      <c r="B2226" s="20">
        <v>6006.4746999999998</v>
      </c>
      <c r="C2226" s="20">
        <v>7982.9246999999996</v>
      </c>
      <c r="D2226" s="20">
        <v>7006.7268999999997</v>
      </c>
      <c r="E2226" s="20">
        <v>4023.5713000000001</v>
      </c>
    </row>
    <row r="2227" spans="1:5" ht="14.25" customHeight="1">
      <c r="A2227" s="19">
        <v>44617</v>
      </c>
      <c r="B2227" s="20">
        <v>6064.9647000000004</v>
      </c>
      <c r="C2227" s="20">
        <v>8067.125</v>
      </c>
      <c r="D2227" s="20">
        <v>7168.3046999999997</v>
      </c>
      <c r="E2227" s="20">
        <v>4018.2804000000001</v>
      </c>
    </row>
    <row r="2228" spans="1:5" ht="14.25" customHeight="1">
      <c r="A2228" s="19">
        <v>44620</v>
      </c>
      <c r="B2228" s="20">
        <v>6075.8671999999997</v>
      </c>
      <c r="C2228" s="20">
        <v>8130.5418</v>
      </c>
      <c r="D2228" s="20">
        <v>7257.7678999999998</v>
      </c>
      <c r="E2228" s="20">
        <v>4020.2611999999999</v>
      </c>
    </row>
    <row r="2229" spans="1:5" ht="14.25" customHeight="1">
      <c r="A2229" s="19">
        <v>44621</v>
      </c>
      <c r="B2229" s="20">
        <v>6126.3136000000004</v>
      </c>
      <c r="C2229" s="20">
        <v>8141.0749999999998</v>
      </c>
      <c r="D2229" s="20">
        <v>7255.6328999999996</v>
      </c>
      <c r="E2229" s="20">
        <v>4047.9279000000001</v>
      </c>
    </row>
    <row r="2230" spans="1:5" ht="14.25" customHeight="1">
      <c r="A2230" s="19">
        <v>44622</v>
      </c>
      <c r="B2230" s="20">
        <v>6071.8288000000002</v>
      </c>
      <c r="C2230" s="20">
        <v>8124.4908999999998</v>
      </c>
      <c r="D2230" s="20">
        <v>7114.0757999999996</v>
      </c>
      <c r="E2230" s="20">
        <v>4056.1332000000002</v>
      </c>
    </row>
    <row r="2231" spans="1:5" ht="14.25" customHeight="1">
      <c r="A2231" s="19">
        <v>44623</v>
      </c>
      <c r="B2231" s="20">
        <v>6036.0599000000002</v>
      </c>
      <c r="C2231" s="20">
        <v>8045.9282999999996</v>
      </c>
      <c r="D2231" s="20">
        <v>6952.1158999999998</v>
      </c>
      <c r="E2231" s="20">
        <v>4107.0348999999997</v>
      </c>
    </row>
    <row r="2232" spans="1:5" ht="14.25" customHeight="1">
      <c r="A2232" s="19">
        <v>44624</v>
      </c>
      <c r="B2232" s="20">
        <v>5962.8598000000002</v>
      </c>
      <c r="C2232" s="20">
        <v>7935.1980999999996</v>
      </c>
      <c r="D2232" s="20">
        <v>6833.4539999999997</v>
      </c>
      <c r="E2232" s="20">
        <v>4072.6462000000001</v>
      </c>
    </row>
    <row r="2233" spans="1:5" ht="14.25" customHeight="1">
      <c r="A2233" s="19">
        <v>44627</v>
      </c>
      <c r="B2233" s="20">
        <v>5772.3575000000001</v>
      </c>
      <c r="C2233" s="20">
        <v>7764.4408999999996</v>
      </c>
      <c r="D2233" s="20">
        <v>6572.9948999999997</v>
      </c>
      <c r="E2233" s="20">
        <v>4012.1167999999998</v>
      </c>
    </row>
    <row r="2234" spans="1:5" ht="14.25" customHeight="1">
      <c r="A2234" s="19">
        <v>44628</v>
      </c>
      <c r="B2234" s="20">
        <v>5656.4714999999997</v>
      </c>
      <c r="C2234" s="20">
        <v>7529.3824999999997</v>
      </c>
      <c r="D2234" s="20">
        <v>6501.8823000000002</v>
      </c>
      <c r="E2234" s="20">
        <v>3871.4447</v>
      </c>
    </row>
    <row r="2235" spans="1:5" ht="14.25" customHeight="1">
      <c r="A2235" s="19">
        <v>44629</v>
      </c>
      <c r="B2235" s="20">
        <v>5604.6930000000002</v>
      </c>
      <c r="C2235" s="20">
        <v>7447.0002999999997</v>
      </c>
      <c r="D2235" s="20">
        <v>6485.0816999999997</v>
      </c>
      <c r="E2235" s="20">
        <v>3815.6183999999998</v>
      </c>
    </row>
    <row r="2236" spans="1:5" ht="14.25" customHeight="1">
      <c r="A2236" s="19">
        <v>44630</v>
      </c>
      <c r="B2236" s="20">
        <v>5692.8689999999997</v>
      </c>
      <c r="C2236" s="20">
        <v>7618.47</v>
      </c>
      <c r="D2236" s="20">
        <v>6687.4377999999997</v>
      </c>
      <c r="E2236" s="20">
        <v>3881.2404999999999</v>
      </c>
    </row>
    <row r="2237" spans="1:5" ht="14.25" customHeight="1">
      <c r="A2237" s="19">
        <v>44631</v>
      </c>
      <c r="B2237" s="20">
        <v>5711.0160999999998</v>
      </c>
      <c r="C2237" s="20">
        <v>7660.3922000000002</v>
      </c>
      <c r="D2237" s="20">
        <v>6703.2393000000002</v>
      </c>
      <c r="E2237" s="20">
        <v>3898.4434999999999</v>
      </c>
    </row>
    <row r="2238" spans="1:5" ht="14.25" customHeight="1">
      <c r="A2238" s="19">
        <v>44634</v>
      </c>
      <c r="B2238" s="20">
        <v>5536.2798000000003</v>
      </c>
      <c r="C2238" s="20">
        <v>7451.9921000000004</v>
      </c>
      <c r="D2238" s="20">
        <v>6463.2599</v>
      </c>
      <c r="E2238" s="20">
        <v>3798.5223999999998</v>
      </c>
    </row>
    <row r="2239" spans="1:5" ht="14.25" customHeight="1">
      <c r="A2239" s="19">
        <v>44635</v>
      </c>
      <c r="B2239" s="20">
        <v>5283.0604999999996</v>
      </c>
      <c r="C2239" s="20">
        <v>7093.5454</v>
      </c>
      <c r="D2239" s="20">
        <v>6378.2348000000002</v>
      </c>
      <c r="E2239" s="20">
        <v>3552.5619000000002</v>
      </c>
    </row>
    <row r="2240" spans="1:5" ht="14.25" customHeight="1">
      <c r="A2240" s="19">
        <v>44636</v>
      </c>
      <c r="B2240" s="20">
        <v>5511.5119999999997</v>
      </c>
      <c r="C2240" s="20">
        <v>7334.2718000000004</v>
      </c>
      <c r="D2240" s="20">
        <v>6777.4258</v>
      </c>
      <c r="E2240" s="20">
        <v>3632.1163000000001</v>
      </c>
    </row>
    <row r="2241" spans="1:5" ht="14.25" customHeight="1">
      <c r="A2241" s="19">
        <v>44637</v>
      </c>
      <c r="B2241" s="20">
        <v>5619.7435999999998</v>
      </c>
      <c r="C2241" s="20">
        <v>7471.8828000000003</v>
      </c>
      <c r="D2241" s="20">
        <v>6906.1958999999997</v>
      </c>
      <c r="E2241" s="20">
        <v>3727.0158000000001</v>
      </c>
    </row>
    <row r="2242" spans="1:5" ht="14.25" customHeight="1">
      <c r="A2242" s="19">
        <v>44638</v>
      </c>
      <c r="B2242" s="20">
        <v>5657.1486999999997</v>
      </c>
      <c r="C2242" s="20">
        <v>7538.5316000000003</v>
      </c>
      <c r="D2242" s="20">
        <v>6865.4542000000001</v>
      </c>
      <c r="E2242" s="20">
        <v>3821.0823999999998</v>
      </c>
    </row>
    <row r="2243" spans="1:5" ht="14.25" customHeight="1">
      <c r="A2243" s="19">
        <v>44641</v>
      </c>
      <c r="B2243" s="20">
        <v>5647.6592000000001</v>
      </c>
      <c r="C2243" s="20">
        <v>7620.7614999999996</v>
      </c>
      <c r="D2243" s="20">
        <v>6897.7615999999998</v>
      </c>
      <c r="E2243" s="20">
        <v>3827.4288999999999</v>
      </c>
    </row>
    <row r="2244" spans="1:5" ht="14.25" customHeight="1">
      <c r="A2244" s="19">
        <v>44642</v>
      </c>
      <c r="B2244" s="20">
        <v>5643.0828000000001</v>
      </c>
      <c r="C2244" s="20">
        <v>7586.8317999999999</v>
      </c>
      <c r="D2244" s="20">
        <v>6805.3877000000002</v>
      </c>
      <c r="E2244" s="20">
        <v>3881.4052000000001</v>
      </c>
    </row>
    <row r="2245" spans="1:5" ht="14.25" customHeight="1">
      <c r="A2245" s="19">
        <v>44643</v>
      </c>
      <c r="B2245" s="20">
        <v>5671.2264999999998</v>
      </c>
      <c r="C2245" s="20">
        <v>7634.5108</v>
      </c>
      <c r="D2245" s="20">
        <v>6840.5114999999996</v>
      </c>
      <c r="E2245" s="20">
        <v>3898.7599</v>
      </c>
    </row>
    <row r="2246" spans="1:5" ht="14.25" customHeight="1">
      <c r="A2246" s="19">
        <v>44644</v>
      </c>
      <c r="B2246" s="20">
        <v>5637.7929999999997</v>
      </c>
      <c r="C2246" s="20">
        <v>7562.0267000000003</v>
      </c>
      <c r="D2246" s="20">
        <v>6777.8680999999997</v>
      </c>
      <c r="E2246" s="20">
        <v>3876.3168999999998</v>
      </c>
    </row>
    <row r="2247" spans="1:5" ht="14.25" customHeight="1">
      <c r="A2247" s="19">
        <v>44645</v>
      </c>
      <c r="B2247" s="20">
        <v>5536.0364</v>
      </c>
      <c r="C2247" s="20">
        <v>7473.2722000000003</v>
      </c>
      <c r="D2247" s="20">
        <v>6602.7290000000003</v>
      </c>
      <c r="E2247" s="20">
        <v>3860.2937999999999</v>
      </c>
    </row>
    <row r="2248" spans="1:5" ht="14.25" customHeight="1">
      <c r="A2248" s="19">
        <v>44648</v>
      </c>
      <c r="B2248" s="20">
        <v>5501.4138000000003</v>
      </c>
      <c r="C2248" s="20">
        <v>7415.6745000000001</v>
      </c>
      <c r="D2248" s="20">
        <v>6491.0081</v>
      </c>
      <c r="E2248" s="20">
        <v>3891.3672999999999</v>
      </c>
    </row>
    <row r="2249" spans="1:5" ht="14.25" customHeight="1">
      <c r="A2249" s="19">
        <v>44649</v>
      </c>
      <c r="B2249" s="20">
        <v>5482.4207999999999</v>
      </c>
      <c r="C2249" s="20">
        <v>7370.2260999999999</v>
      </c>
      <c r="D2249" s="20">
        <v>6490.6288999999997</v>
      </c>
      <c r="E2249" s="20">
        <v>3867.3218999999999</v>
      </c>
    </row>
    <row r="2250" spans="1:5" ht="14.25" customHeight="1">
      <c r="A2250" s="19">
        <v>44650</v>
      </c>
      <c r="B2250" s="20">
        <v>5641.6139999999996</v>
      </c>
      <c r="C2250" s="20">
        <v>7522.6255000000001</v>
      </c>
      <c r="D2250" s="20">
        <v>6771.1714000000002</v>
      </c>
      <c r="E2250" s="20">
        <v>3954.2471</v>
      </c>
    </row>
    <row r="2251" spans="1:5" ht="14.25" customHeight="1">
      <c r="A2251" s="19">
        <v>44651</v>
      </c>
      <c r="B2251" s="20">
        <v>5599.8370999999997</v>
      </c>
      <c r="C2251" s="20">
        <v>7421.0598</v>
      </c>
      <c r="D2251" s="20">
        <v>6614.1521000000002</v>
      </c>
      <c r="E2251" s="20">
        <v>3996.8674000000001</v>
      </c>
    </row>
    <row r="2252" spans="1:5" ht="14.25" customHeight="1">
      <c r="A2252" s="19">
        <v>44652</v>
      </c>
      <c r="B2252" s="20">
        <v>5670.8678</v>
      </c>
      <c r="C2252" s="20">
        <v>7421.6505999999999</v>
      </c>
      <c r="D2252" s="20">
        <v>6638.7632999999996</v>
      </c>
      <c r="E2252" s="20">
        <v>4046.3307</v>
      </c>
    </row>
    <row r="2253" spans="1:5" ht="14.25" customHeight="1">
      <c r="A2253" s="19">
        <v>44657</v>
      </c>
      <c r="B2253" s="20">
        <v>5654.5529999999999</v>
      </c>
      <c r="C2253" s="20">
        <v>7412.6167999999998</v>
      </c>
      <c r="D2253" s="20">
        <v>6479.0537999999997</v>
      </c>
      <c r="E2253" s="20">
        <v>4138.5086000000001</v>
      </c>
    </row>
    <row r="2254" spans="1:5" ht="14.25" customHeight="1">
      <c r="A2254" s="19">
        <v>44658</v>
      </c>
      <c r="B2254" s="20">
        <v>5581.9570999999996</v>
      </c>
      <c r="C2254" s="20">
        <v>7258.4931999999999</v>
      </c>
      <c r="D2254" s="20">
        <v>6372.4620999999997</v>
      </c>
      <c r="E2254" s="20">
        <v>4058.5183999999999</v>
      </c>
    </row>
    <row r="2255" spans="1:5" ht="14.25" customHeight="1">
      <c r="A2255" s="19">
        <v>44659</v>
      </c>
      <c r="B2255" s="20">
        <v>5612.0078000000003</v>
      </c>
      <c r="C2255" s="20">
        <v>7205.5607</v>
      </c>
      <c r="D2255" s="20">
        <v>6354.8769000000002</v>
      </c>
      <c r="E2255" s="20">
        <v>4110.8563000000004</v>
      </c>
    </row>
    <row r="2256" spans="1:5" ht="14.25" customHeight="1">
      <c r="A2256" s="19">
        <v>44662</v>
      </c>
      <c r="B2256" s="20">
        <v>5438.6421</v>
      </c>
      <c r="C2256" s="20">
        <v>6934.6454000000003</v>
      </c>
      <c r="D2256" s="20">
        <v>6024.2628000000004</v>
      </c>
      <c r="E2256" s="20">
        <v>4018.076</v>
      </c>
    </row>
    <row r="2257" spans="1:5" ht="14.25" customHeight="1">
      <c r="A2257" s="19">
        <v>44663</v>
      </c>
      <c r="B2257" s="20">
        <v>5544.6306999999997</v>
      </c>
      <c r="C2257" s="20">
        <v>7029.2763999999997</v>
      </c>
      <c r="D2257" s="20">
        <v>6146.9294</v>
      </c>
      <c r="E2257" s="20">
        <v>4014.8425000000002</v>
      </c>
    </row>
    <row r="2258" spans="1:5" ht="14.25" customHeight="1">
      <c r="A2258" s="19">
        <v>44664</v>
      </c>
      <c r="B2258" s="20">
        <v>5491.4944999999998</v>
      </c>
      <c r="C2258" s="20">
        <v>6889.0105999999996</v>
      </c>
      <c r="D2258" s="20">
        <v>6017.0772999999999</v>
      </c>
      <c r="E2258" s="20">
        <v>3972.7217000000001</v>
      </c>
    </row>
    <row r="2259" spans="1:5" ht="14.25" customHeight="1">
      <c r="A2259" s="19">
        <v>44665</v>
      </c>
      <c r="B2259" s="20">
        <v>5560.2505000000001</v>
      </c>
      <c r="C2259" s="20">
        <v>6969.5578999999998</v>
      </c>
      <c r="D2259" s="20">
        <v>5988.6197000000002</v>
      </c>
      <c r="E2259" s="20">
        <v>4053.8004000000001</v>
      </c>
    </row>
    <row r="2260" spans="1:5" ht="14.25" customHeight="1">
      <c r="A2260" s="19">
        <v>44666</v>
      </c>
      <c r="B2260" s="20">
        <v>5556.5079999999998</v>
      </c>
      <c r="C2260" s="20">
        <v>6876.8062</v>
      </c>
      <c r="D2260" s="20">
        <v>5940.2966999999999</v>
      </c>
      <c r="E2260" s="20">
        <v>4023.4794000000002</v>
      </c>
    </row>
    <row r="2261" spans="1:5" ht="14.25" customHeight="1">
      <c r="A2261" s="19">
        <v>44669</v>
      </c>
      <c r="B2261" s="20">
        <v>5526.8963000000003</v>
      </c>
      <c r="C2261" s="20">
        <v>6932.6441000000004</v>
      </c>
      <c r="D2261" s="20">
        <v>6011.0406000000003</v>
      </c>
      <c r="E2261" s="20">
        <v>3964.3056000000001</v>
      </c>
    </row>
    <row r="2262" spans="1:5" ht="14.25" customHeight="1">
      <c r="A2262" s="19">
        <v>44670</v>
      </c>
      <c r="B2262" s="20">
        <v>5485.1331</v>
      </c>
      <c r="C2262" s="20">
        <v>6954.3513999999996</v>
      </c>
      <c r="D2262" s="20">
        <v>5954.1170000000002</v>
      </c>
      <c r="E2262" s="20">
        <v>3980.0459000000001</v>
      </c>
    </row>
    <row r="2263" spans="1:5" ht="14.25" customHeight="1">
      <c r="A2263" s="19">
        <v>44671</v>
      </c>
      <c r="B2263" s="20">
        <v>5400.2991000000002</v>
      </c>
      <c r="C2263" s="20">
        <v>6832.1347999999998</v>
      </c>
      <c r="D2263" s="20">
        <v>5713.3661000000002</v>
      </c>
      <c r="E2263" s="20">
        <v>3858.4279999999999</v>
      </c>
    </row>
    <row r="2264" spans="1:5" ht="14.25" customHeight="1">
      <c r="A2264" s="19">
        <v>44672</v>
      </c>
      <c r="B2264" s="20">
        <v>5300.8658999999998</v>
      </c>
      <c r="C2264" s="20">
        <v>6555.3590000000004</v>
      </c>
      <c r="D2264" s="20">
        <v>5598.1178</v>
      </c>
      <c r="E2264" s="20">
        <v>3748.7062000000001</v>
      </c>
    </row>
    <row r="2265" spans="1:5" ht="14.25" customHeight="1">
      <c r="A2265" s="19">
        <v>44673</v>
      </c>
      <c r="B2265" s="20">
        <v>5323.9750999999997</v>
      </c>
      <c r="C2265" s="20">
        <v>6457.4197000000004</v>
      </c>
      <c r="D2265" s="20">
        <v>5520.0959000000003</v>
      </c>
      <c r="E2265" s="20">
        <v>3787.9915000000001</v>
      </c>
    </row>
    <row r="2266" spans="1:5" ht="14.25" customHeight="1">
      <c r="A2266" s="19">
        <v>44676</v>
      </c>
      <c r="B2266" s="20">
        <v>5060.8611000000001</v>
      </c>
      <c r="C2266" s="20">
        <v>5953.0412999999999</v>
      </c>
      <c r="D2266" s="20">
        <v>5204.5382</v>
      </c>
      <c r="E2266" s="20">
        <v>3568.9272000000001</v>
      </c>
    </row>
    <row r="2267" spans="1:5" ht="14.25" customHeight="1">
      <c r="A2267" s="19">
        <v>44677</v>
      </c>
      <c r="B2267" s="20">
        <v>5020.0249999999996</v>
      </c>
      <c r="C2267" s="20">
        <v>5772.4805999999999</v>
      </c>
      <c r="D2267" s="20">
        <v>5107.3716999999997</v>
      </c>
      <c r="E2267" s="20">
        <v>3515.569</v>
      </c>
    </row>
    <row r="2268" spans="1:5" ht="14.25" customHeight="1">
      <c r="A2268" s="19">
        <v>44678</v>
      </c>
      <c r="B2268" s="20">
        <v>5167.8302000000003</v>
      </c>
      <c r="C2268" s="20">
        <v>6073.7681000000002</v>
      </c>
      <c r="D2268" s="20">
        <v>5515.5730000000003</v>
      </c>
      <c r="E2268" s="20">
        <v>3579.8418999999999</v>
      </c>
    </row>
    <row r="2269" spans="1:5" ht="14.25" customHeight="1">
      <c r="A2269" s="19">
        <v>44679</v>
      </c>
      <c r="B2269" s="20">
        <v>5201.7530999999999</v>
      </c>
      <c r="C2269" s="20">
        <v>6022.9085999999998</v>
      </c>
      <c r="D2269" s="20">
        <v>5431.9540999999999</v>
      </c>
      <c r="E2269" s="20">
        <v>3602.0241000000001</v>
      </c>
    </row>
    <row r="2270" spans="1:5" ht="14.25" customHeight="1">
      <c r="A2270" s="19">
        <v>44680</v>
      </c>
      <c r="B2270" s="20">
        <v>5330.2130999999999</v>
      </c>
      <c r="C2270" s="20">
        <v>6287.4979999999996</v>
      </c>
      <c r="D2270" s="20">
        <v>5715.7909</v>
      </c>
      <c r="E2270" s="20">
        <v>3689.6077</v>
      </c>
    </row>
    <row r="2271" spans="1:5" ht="14.25" customHeight="1">
      <c r="A2271" s="19">
        <v>44686</v>
      </c>
      <c r="B2271" s="20">
        <v>5322.4511000000002</v>
      </c>
      <c r="C2271" s="20">
        <v>6400.4477999999999</v>
      </c>
      <c r="D2271" s="20">
        <v>5672.2233999999999</v>
      </c>
      <c r="E2271" s="20">
        <v>3728.7163</v>
      </c>
    </row>
    <row r="2272" spans="1:5" ht="14.25" customHeight="1">
      <c r="A2272" s="19">
        <v>44687</v>
      </c>
      <c r="B2272" s="20">
        <v>5187.8987999999999</v>
      </c>
      <c r="C2272" s="20">
        <v>6322.0271000000002</v>
      </c>
      <c r="D2272" s="20">
        <v>5570.7</v>
      </c>
      <c r="E2272" s="20">
        <v>3635.4027999999998</v>
      </c>
    </row>
    <row r="2273" spans="1:5" ht="14.25" customHeight="1">
      <c r="A2273" s="19">
        <v>44690</v>
      </c>
      <c r="B2273" s="20">
        <v>5146.3630999999996</v>
      </c>
      <c r="C2273" s="20">
        <v>6408.7379000000001</v>
      </c>
      <c r="D2273" s="20">
        <v>5536.6823000000004</v>
      </c>
      <c r="E2273" s="20">
        <v>3644.7044999999998</v>
      </c>
    </row>
    <row r="2274" spans="1:5" ht="14.25" customHeight="1">
      <c r="A2274" s="19">
        <v>44691</v>
      </c>
      <c r="B2274" s="20">
        <v>5203.0501999999997</v>
      </c>
      <c r="C2274" s="20">
        <v>6529.2547999999997</v>
      </c>
      <c r="D2274" s="20">
        <v>5689.7855</v>
      </c>
      <c r="E2274" s="20">
        <v>3663.8247000000001</v>
      </c>
    </row>
    <row r="2275" spans="1:5" ht="14.25" customHeight="1">
      <c r="A2275" s="19">
        <v>44692</v>
      </c>
      <c r="B2275" s="20">
        <v>5278.2501000000002</v>
      </c>
      <c r="C2275" s="20">
        <v>6587.1596</v>
      </c>
      <c r="D2275" s="20">
        <v>5902.7031999999999</v>
      </c>
      <c r="E2275" s="20">
        <v>3655.6102000000001</v>
      </c>
    </row>
    <row r="2276" spans="1:5" ht="14.25" customHeight="1">
      <c r="A2276" s="19">
        <v>44693</v>
      </c>
      <c r="B2276" s="20">
        <v>5254.9584000000004</v>
      </c>
      <c r="C2276" s="20">
        <v>6622.4368000000004</v>
      </c>
      <c r="D2276" s="20">
        <v>5887.9111000000003</v>
      </c>
      <c r="E2276" s="20">
        <v>3637.2892000000002</v>
      </c>
    </row>
    <row r="2277" spans="1:5" ht="14.25" customHeight="1">
      <c r="A2277" s="19">
        <v>44694</v>
      </c>
      <c r="B2277" s="20">
        <v>5294.5958000000001</v>
      </c>
      <c r="C2277" s="20">
        <v>6664.6544999999996</v>
      </c>
      <c r="D2277" s="20">
        <v>5907.4368999999997</v>
      </c>
      <c r="E2277" s="20">
        <v>3721.8806</v>
      </c>
    </row>
    <row r="2278" spans="1:5" ht="14.25" customHeight="1">
      <c r="A2278" s="19">
        <v>44697</v>
      </c>
      <c r="B2278" s="20">
        <v>5252.5275000000001</v>
      </c>
      <c r="C2278" s="20">
        <v>6677.3447999999999</v>
      </c>
      <c r="D2278" s="20">
        <v>5841.8572000000004</v>
      </c>
      <c r="E2278" s="20">
        <v>3757.6352999999999</v>
      </c>
    </row>
    <row r="2279" spans="1:5" ht="14.25" customHeight="1">
      <c r="A2279" s="19">
        <v>44698</v>
      </c>
      <c r="B2279" s="20">
        <v>5318.0497999999998</v>
      </c>
      <c r="C2279" s="20">
        <v>6718.1181999999999</v>
      </c>
      <c r="D2279" s="20">
        <v>5985.5118000000002</v>
      </c>
      <c r="E2279" s="20">
        <v>3748.5981000000002</v>
      </c>
    </row>
    <row r="2280" spans="1:5" ht="14.25" customHeight="1">
      <c r="A2280" s="19">
        <v>44699</v>
      </c>
      <c r="B2280" s="20">
        <v>5299.4818999999998</v>
      </c>
      <c r="C2280" s="20">
        <v>6728.9683999999997</v>
      </c>
      <c r="D2280" s="20">
        <v>6001.3077000000003</v>
      </c>
      <c r="E2280" s="20">
        <v>3726.8561</v>
      </c>
    </row>
    <row r="2281" spans="1:5" ht="14.25" customHeight="1">
      <c r="A2281" s="19">
        <v>44700</v>
      </c>
      <c r="B2281" s="20">
        <v>5310.7013999999999</v>
      </c>
      <c r="C2281" s="20">
        <v>6787.5316000000003</v>
      </c>
      <c r="D2281" s="20">
        <v>6059.6664000000001</v>
      </c>
      <c r="E2281" s="20">
        <v>3733.42</v>
      </c>
    </row>
    <row r="2282" spans="1:5" ht="14.25" customHeight="1">
      <c r="A2282" s="19">
        <v>44701</v>
      </c>
      <c r="B2282" s="20">
        <v>5414.3410999999996</v>
      </c>
      <c r="C2282" s="20">
        <v>6880.4335000000001</v>
      </c>
      <c r="D2282" s="20">
        <v>6130.4395000000004</v>
      </c>
      <c r="E2282" s="20">
        <v>3771.6945000000001</v>
      </c>
    </row>
    <row r="2283" spans="1:5" ht="14.25" customHeight="1">
      <c r="A2283" s="19">
        <v>44704</v>
      </c>
      <c r="B2283" s="20">
        <v>5382.9811</v>
      </c>
      <c r="C2283" s="20">
        <v>6968.8990000000003</v>
      </c>
      <c r="D2283" s="20">
        <v>6143.7528000000002</v>
      </c>
      <c r="E2283" s="20">
        <v>3766.8788</v>
      </c>
    </row>
    <row r="2284" spans="1:5" ht="14.25" customHeight="1">
      <c r="A2284" s="19">
        <v>44705</v>
      </c>
      <c r="B2284" s="20">
        <v>5257.2060000000001</v>
      </c>
      <c r="C2284" s="20">
        <v>6681.6202000000003</v>
      </c>
      <c r="D2284" s="20">
        <v>5904.8391000000001</v>
      </c>
      <c r="E2284" s="20">
        <v>3650.0522000000001</v>
      </c>
    </row>
    <row r="2285" spans="1:5" ht="14.25" customHeight="1">
      <c r="A2285" s="19">
        <v>44706</v>
      </c>
      <c r="B2285" s="20">
        <v>5289.4652999999998</v>
      </c>
      <c r="C2285" s="20">
        <v>6799.8096999999998</v>
      </c>
      <c r="D2285" s="20">
        <v>5904.7574999999997</v>
      </c>
      <c r="E2285" s="20">
        <v>3695.4447</v>
      </c>
    </row>
    <row r="2286" spans="1:5" ht="14.25" customHeight="1">
      <c r="A2286" s="19">
        <v>44707</v>
      </c>
      <c r="B2286" s="20">
        <v>5306.5878000000002</v>
      </c>
      <c r="C2286" s="20">
        <v>6845.1574000000001</v>
      </c>
      <c r="D2286" s="20">
        <v>5907.0527000000002</v>
      </c>
      <c r="E2286" s="20">
        <v>3743.0697</v>
      </c>
    </row>
    <row r="2287" spans="1:5" ht="14.25" customHeight="1">
      <c r="A2287" s="19">
        <v>44708</v>
      </c>
      <c r="B2287" s="20">
        <v>5317.8042999999998</v>
      </c>
      <c r="C2287" s="20">
        <v>6828.0806000000002</v>
      </c>
      <c r="D2287" s="20">
        <v>5888.6386000000002</v>
      </c>
      <c r="E2287" s="20">
        <v>3747.1161999999999</v>
      </c>
    </row>
    <row r="2288" spans="1:5" ht="14.25" customHeight="1">
      <c r="A2288" s="19">
        <v>44711</v>
      </c>
      <c r="B2288" s="20">
        <v>5357.3197</v>
      </c>
      <c r="C2288" s="20">
        <v>6910.0349999999999</v>
      </c>
      <c r="D2288" s="20">
        <v>5962.3251</v>
      </c>
      <c r="E2288" s="20">
        <v>3746.6201000000001</v>
      </c>
    </row>
    <row r="2289" spans="1:5" ht="14.25" customHeight="1">
      <c r="A2289" s="19">
        <v>44712</v>
      </c>
      <c r="B2289" s="20">
        <v>5440.8594000000003</v>
      </c>
      <c r="C2289" s="20">
        <v>6991.6094999999996</v>
      </c>
      <c r="D2289" s="20">
        <v>6072.1995999999999</v>
      </c>
      <c r="E2289" s="20">
        <v>3760.9893000000002</v>
      </c>
    </row>
    <row r="2290" spans="1:5" ht="14.25" customHeight="1">
      <c r="A2290" s="19">
        <v>44713</v>
      </c>
      <c r="B2290" s="20">
        <v>5432.0974999999999</v>
      </c>
      <c r="C2290" s="20">
        <v>7014.5558000000001</v>
      </c>
      <c r="D2290" s="20">
        <v>6110.9841999999999</v>
      </c>
      <c r="E2290" s="20">
        <v>3781.7048</v>
      </c>
    </row>
    <row r="2291" spans="1:5" ht="14.25" customHeight="1">
      <c r="A2291" s="19">
        <v>44714</v>
      </c>
      <c r="B2291" s="20">
        <v>5444.1661999999997</v>
      </c>
      <c r="C2291" s="20">
        <v>7093.8095999999996</v>
      </c>
      <c r="D2291" s="20">
        <v>6264.0273999999999</v>
      </c>
      <c r="E2291" s="20">
        <v>3754.3467000000001</v>
      </c>
    </row>
    <row r="2292" spans="1:5" ht="14.25" customHeight="1">
      <c r="A2292" s="19">
        <v>44718</v>
      </c>
      <c r="B2292" s="20">
        <v>5546.5115999999998</v>
      </c>
      <c r="C2292" s="20">
        <v>7272.7604000000001</v>
      </c>
      <c r="D2292" s="20">
        <v>6555.0681999999997</v>
      </c>
      <c r="E2292" s="20">
        <v>3786.9108000000001</v>
      </c>
    </row>
    <row r="2293" spans="1:5" ht="14.25" customHeight="1">
      <c r="A2293" s="19">
        <v>44719</v>
      </c>
      <c r="B2293" s="20">
        <v>5564.1091999999999</v>
      </c>
      <c r="C2293" s="20">
        <v>7265.5156999999999</v>
      </c>
      <c r="D2293" s="20">
        <v>6525.0852000000004</v>
      </c>
      <c r="E2293" s="20">
        <v>3809.2591000000002</v>
      </c>
    </row>
    <row r="2294" spans="1:5" ht="14.25" customHeight="1">
      <c r="A2294" s="19">
        <v>44720</v>
      </c>
      <c r="B2294" s="20">
        <v>5619.6803</v>
      </c>
      <c r="C2294" s="20">
        <v>7279.7120999999997</v>
      </c>
      <c r="D2294" s="20">
        <v>6546.1948000000002</v>
      </c>
      <c r="E2294" s="20">
        <v>3820.9648999999999</v>
      </c>
    </row>
    <row r="2295" spans="1:5" ht="14.25" customHeight="1">
      <c r="A2295" s="19">
        <v>44721</v>
      </c>
      <c r="B2295" s="20">
        <v>5561.9840000000004</v>
      </c>
      <c r="C2295" s="20">
        <v>7149.5208000000002</v>
      </c>
      <c r="D2295" s="20">
        <v>6367.7631000000001</v>
      </c>
      <c r="E2295" s="20">
        <v>3814.9535000000001</v>
      </c>
    </row>
    <row r="2296" spans="1:5" ht="14.25" customHeight="1">
      <c r="A2296" s="19">
        <v>44722</v>
      </c>
      <c r="B2296" s="20">
        <v>5649.5064000000002</v>
      </c>
      <c r="C2296" s="20">
        <v>7303.5282999999999</v>
      </c>
      <c r="D2296" s="20">
        <v>6523.9186</v>
      </c>
      <c r="E2296" s="20">
        <v>3842.6154999999999</v>
      </c>
    </row>
    <row r="2297" spans="1:5" ht="14.25" customHeight="1">
      <c r="A2297" s="19">
        <v>44725</v>
      </c>
      <c r="B2297" s="20">
        <v>5583.8167999999996</v>
      </c>
      <c r="C2297" s="20">
        <v>7358.0983999999999</v>
      </c>
      <c r="D2297" s="20">
        <v>6547.6683999999996</v>
      </c>
      <c r="E2297" s="20">
        <v>3810.2181</v>
      </c>
    </row>
    <row r="2298" spans="1:5" ht="14.25" customHeight="1">
      <c r="A2298" s="19">
        <v>44726</v>
      </c>
      <c r="B2298" s="20">
        <v>5627.7936</v>
      </c>
      <c r="C2298" s="20">
        <v>7348.0163000000002</v>
      </c>
      <c r="D2298" s="20">
        <v>6542.52</v>
      </c>
      <c r="E2298" s="20">
        <v>3845.2433999999998</v>
      </c>
    </row>
    <row r="2299" spans="1:5" ht="14.25" customHeight="1">
      <c r="A2299" s="19">
        <v>44727</v>
      </c>
      <c r="B2299" s="20">
        <v>5702.4976999999999</v>
      </c>
      <c r="C2299" s="20">
        <v>7336.5349999999999</v>
      </c>
      <c r="D2299" s="20">
        <v>6577.4642000000003</v>
      </c>
      <c r="E2299" s="20">
        <v>3878.0426000000002</v>
      </c>
    </row>
    <row r="2300" spans="1:5" ht="14.25" customHeight="1">
      <c r="A2300" s="19">
        <v>44728</v>
      </c>
      <c r="B2300" s="20">
        <v>5669.7672000000002</v>
      </c>
      <c r="C2300" s="20">
        <v>7387.4845999999998</v>
      </c>
      <c r="D2300" s="20">
        <v>6606.6787999999997</v>
      </c>
      <c r="E2300" s="20">
        <v>3860.4126999999999</v>
      </c>
    </row>
    <row r="2301" spans="1:5" ht="14.25" customHeight="1">
      <c r="A2301" s="19">
        <v>44729</v>
      </c>
      <c r="B2301" s="20">
        <v>5749.6445000000003</v>
      </c>
      <c r="C2301" s="20">
        <v>7475.1288999999997</v>
      </c>
      <c r="D2301" s="20">
        <v>6766.5047000000004</v>
      </c>
      <c r="E2301" s="20">
        <v>3857.7287999999999</v>
      </c>
    </row>
    <row r="2302" spans="1:5" ht="14.25" customHeight="1">
      <c r="A2302" s="19">
        <v>44732</v>
      </c>
      <c r="B2302" s="20">
        <v>5783.0923000000003</v>
      </c>
      <c r="C2302" s="20">
        <v>7557.3801000000003</v>
      </c>
      <c r="D2302" s="20">
        <v>6882.1298999999999</v>
      </c>
      <c r="E2302" s="20">
        <v>3869.5691000000002</v>
      </c>
    </row>
    <row r="2303" spans="1:5" ht="14.25" customHeight="1">
      <c r="A2303" s="19">
        <v>44733</v>
      </c>
      <c r="B2303" s="20">
        <v>5779.8019999999997</v>
      </c>
      <c r="C2303" s="20">
        <v>7481.4982</v>
      </c>
      <c r="D2303" s="20">
        <v>6825.2088999999996</v>
      </c>
      <c r="E2303" s="20">
        <v>3866.6003000000001</v>
      </c>
    </row>
    <row r="2304" spans="1:5" ht="14.25" customHeight="1">
      <c r="A2304" s="19">
        <v>44734</v>
      </c>
      <c r="B2304" s="20">
        <v>5707.6477999999997</v>
      </c>
      <c r="C2304" s="20">
        <v>7385.77</v>
      </c>
      <c r="D2304" s="20">
        <v>6791.0550999999996</v>
      </c>
      <c r="E2304" s="20">
        <v>3806.2779999999998</v>
      </c>
    </row>
    <row r="2305" spans="1:5" ht="14.25" customHeight="1">
      <c r="A2305" s="19">
        <v>44735</v>
      </c>
      <c r="B2305" s="20">
        <v>5806.6274000000003</v>
      </c>
      <c r="C2305" s="20">
        <v>7556.1723000000002</v>
      </c>
      <c r="D2305" s="20">
        <v>7005.4696999999996</v>
      </c>
      <c r="E2305" s="20">
        <v>3849.1048999999998</v>
      </c>
    </row>
    <row r="2306" spans="1:5" ht="14.25" customHeight="1">
      <c r="A2306" s="19">
        <v>44736</v>
      </c>
      <c r="B2306" s="20">
        <v>5876.2641000000003</v>
      </c>
      <c r="C2306" s="20">
        <v>7652.2691000000004</v>
      </c>
      <c r="D2306" s="20">
        <v>7155.3603000000003</v>
      </c>
      <c r="E2306" s="20">
        <v>3871.1552999999999</v>
      </c>
    </row>
    <row r="2307" spans="1:5" ht="14.25" customHeight="1">
      <c r="A2307" s="19">
        <v>44739</v>
      </c>
      <c r="B2307" s="20">
        <v>5942.8561</v>
      </c>
      <c r="C2307" s="20">
        <v>7731.2305999999999</v>
      </c>
      <c r="D2307" s="20">
        <v>7223.9103999999998</v>
      </c>
      <c r="E2307" s="20">
        <v>3894.7235999999998</v>
      </c>
    </row>
    <row r="2308" spans="1:5" ht="14.25" customHeight="1">
      <c r="A2308" s="19">
        <v>44740</v>
      </c>
      <c r="B2308" s="20">
        <v>6005.5492999999997</v>
      </c>
      <c r="C2308" s="20">
        <v>7816.6561000000002</v>
      </c>
      <c r="D2308" s="20">
        <v>7284.4215000000004</v>
      </c>
      <c r="E2308" s="20">
        <v>3921.5030000000002</v>
      </c>
    </row>
    <row r="2309" spans="1:5" ht="14.25" customHeight="1">
      <c r="A2309" s="19">
        <v>44741</v>
      </c>
      <c r="B2309" s="20">
        <v>5916.5159000000003</v>
      </c>
      <c r="C2309" s="20">
        <v>7619.7987999999996</v>
      </c>
      <c r="D2309" s="20">
        <v>7049.0465999999997</v>
      </c>
      <c r="E2309" s="20">
        <v>3905.4288999999999</v>
      </c>
    </row>
    <row r="2310" spans="1:5" ht="14.25" customHeight="1">
      <c r="A2310" s="19">
        <v>44742</v>
      </c>
      <c r="B2310" s="20">
        <v>6008.2456000000002</v>
      </c>
      <c r="C2310" s="20">
        <v>7725.8122000000003</v>
      </c>
      <c r="D2310" s="20">
        <v>7162.7682000000004</v>
      </c>
      <c r="E2310" s="20">
        <v>3931.998</v>
      </c>
    </row>
    <row r="2311" spans="1:5" ht="14.25" customHeight="1">
      <c r="A2311" s="19">
        <v>44743</v>
      </c>
      <c r="B2311" s="20">
        <v>5983.7398999999996</v>
      </c>
      <c r="C2311" s="20">
        <v>7725.0541000000003</v>
      </c>
      <c r="D2311" s="20">
        <v>7131.8548000000001</v>
      </c>
      <c r="E2311" s="20">
        <v>3934.9771000000001</v>
      </c>
    </row>
    <row r="2312" spans="1:5" ht="14.25" customHeight="1">
      <c r="A2312" s="19">
        <v>44746</v>
      </c>
      <c r="B2312" s="20">
        <v>6023.0757000000003</v>
      </c>
      <c r="C2312" s="20">
        <v>7815.7058999999999</v>
      </c>
      <c r="D2312" s="20">
        <v>7294.4535999999998</v>
      </c>
      <c r="E2312" s="20">
        <v>3947.8382000000001</v>
      </c>
    </row>
    <row r="2313" spans="1:5" ht="14.25" customHeight="1">
      <c r="A2313" s="19">
        <v>44747</v>
      </c>
      <c r="B2313" s="20">
        <v>6014.5829999999996</v>
      </c>
      <c r="C2313" s="20">
        <v>7771.66</v>
      </c>
      <c r="D2313" s="20">
        <v>7304.9449000000004</v>
      </c>
      <c r="E2313" s="20">
        <v>3945.5596999999998</v>
      </c>
    </row>
    <row r="2314" spans="1:5" ht="14.25" customHeight="1">
      <c r="A2314" s="19">
        <v>44748</v>
      </c>
      <c r="B2314" s="20">
        <v>5927.9444000000003</v>
      </c>
      <c r="C2314" s="20">
        <v>7682.0788000000002</v>
      </c>
      <c r="D2314" s="20">
        <v>7259.7915999999996</v>
      </c>
      <c r="E2314" s="20">
        <v>3863.1804000000002</v>
      </c>
    </row>
    <row r="2315" spans="1:5" ht="14.25" customHeight="1">
      <c r="A2315" s="19">
        <v>44749</v>
      </c>
      <c r="B2315" s="20">
        <v>5955.8351000000002</v>
      </c>
      <c r="C2315" s="20">
        <v>7779.9787999999999</v>
      </c>
      <c r="D2315" s="20">
        <v>7342.2569000000003</v>
      </c>
      <c r="E2315" s="20">
        <v>3864.174</v>
      </c>
    </row>
    <row r="2316" spans="1:5" ht="14.25" customHeight="1">
      <c r="A2316" s="19">
        <v>44750</v>
      </c>
      <c r="B2316" s="20">
        <v>5940.2226000000001</v>
      </c>
      <c r="C2316" s="20">
        <v>7736.0761000000002</v>
      </c>
      <c r="D2316" s="20">
        <v>7183.3878999999997</v>
      </c>
      <c r="E2316" s="20">
        <v>3857.4641000000001</v>
      </c>
    </row>
    <row r="2317" spans="1:5" ht="14.25" customHeight="1">
      <c r="A2317" s="19">
        <v>44753</v>
      </c>
      <c r="B2317" s="20">
        <v>5844.1644999999999</v>
      </c>
      <c r="C2317" s="20">
        <v>7618.1543000000001</v>
      </c>
      <c r="D2317" s="20">
        <v>7073.5853999999999</v>
      </c>
      <c r="E2317" s="20">
        <v>3825.4816000000001</v>
      </c>
    </row>
    <row r="2318" spans="1:5" ht="14.25" customHeight="1">
      <c r="A2318" s="19">
        <v>44754</v>
      </c>
      <c r="B2318" s="20">
        <v>5796.1057000000001</v>
      </c>
      <c r="C2318" s="20">
        <v>7492.5473000000002</v>
      </c>
      <c r="D2318" s="20">
        <v>6919.3283000000001</v>
      </c>
      <c r="E2318" s="20">
        <v>3816.3123999999998</v>
      </c>
    </row>
    <row r="2319" spans="1:5" ht="14.25" customHeight="1">
      <c r="A2319" s="19">
        <v>44755</v>
      </c>
      <c r="B2319" s="20">
        <v>5807.5653000000002</v>
      </c>
      <c r="C2319" s="20">
        <v>7554.09</v>
      </c>
      <c r="D2319" s="20">
        <v>6979.3402999999998</v>
      </c>
      <c r="E2319" s="20">
        <v>3815.3753999999999</v>
      </c>
    </row>
    <row r="2320" spans="1:5" ht="14.25" customHeight="1">
      <c r="A2320" s="19">
        <v>44756</v>
      </c>
      <c r="B2320" s="20">
        <v>5809.3541999999998</v>
      </c>
      <c r="C2320" s="20">
        <v>7649.6558000000005</v>
      </c>
      <c r="D2320" s="20">
        <v>7141.84</v>
      </c>
      <c r="E2320" s="20">
        <v>3789.8449999999998</v>
      </c>
    </row>
    <row r="2321" spans="1:5" ht="14.25" customHeight="1">
      <c r="A2321" s="19">
        <v>44757</v>
      </c>
      <c r="B2321" s="20">
        <v>5724.2196999999996</v>
      </c>
      <c r="C2321" s="20">
        <v>7575.2927</v>
      </c>
      <c r="D2321" s="20">
        <v>7034.7377999999999</v>
      </c>
      <c r="E2321" s="20">
        <v>3703.0616</v>
      </c>
    </row>
    <row r="2322" spans="1:5" ht="14.25" customHeight="1">
      <c r="A2322" s="19">
        <v>44760</v>
      </c>
      <c r="B2322" s="20">
        <v>5783.6746000000003</v>
      </c>
      <c r="C2322" s="20">
        <v>7687.5487999999996</v>
      </c>
      <c r="D2322" s="20">
        <v>7087.2187000000004</v>
      </c>
      <c r="E2322" s="20">
        <v>3785.1592000000001</v>
      </c>
    </row>
    <row r="2323" spans="1:5" ht="14.25" customHeight="1">
      <c r="A2323" s="19">
        <v>44761</v>
      </c>
      <c r="B2323" s="20">
        <v>5752.5889999999999</v>
      </c>
      <c r="C2323" s="20">
        <v>7749.1112000000003</v>
      </c>
      <c r="D2323" s="20">
        <v>7010.6471000000001</v>
      </c>
      <c r="E2323" s="20">
        <v>3802.0859</v>
      </c>
    </row>
    <row r="2324" spans="1:5" ht="14.25" customHeight="1">
      <c r="A2324" s="19">
        <v>44762</v>
      </c>
      <c r="B2324" s="20">
        <v>5772.1202999999996</v>
      </c>
      <c r="C2324" s="20">
        <v>7860.8325999999997</v>
      </c>
      <c r="D2324" s="20">
        <v>7065.2349999999997</v>
      </c>
      <c r="E2324" s="20">
        <v>3824.2946000000002</v>
      </c>
    </row>
    <row r="2325" spans="1:5" ht="14.25" customHeight="1">
      <c r="A2325" s="19">
        <v>44763</v>
      </c>
      <c r="B2325" s="20">
        <v>5711.8491000000004</v>
      </c>
      <c r="C2325" s="20">
        <v>7822.4758000000002</v>
      </c>
      <c r="D2325" s="20">
        <v>7053.4852000000001</v>
      </c>
      <c r="E2325" s="20">
        <v>3788.1904</v>
      </c>
    </row>
    <row r="2326" spans="1:5" ht="14.25" customHeight="1">
      <c r="A2326" s="19">
        <v>44764</v>
      </c>
      <c r="B2326" s="20">
        <v>5715.4270999999999</v>
      </c>
      <c r="C2326" s="20">
        <v>7777.7983000000004</v>
      </c>
      <c r="D2326" s="20">
        <v>7015.9723999999997</v>
      </c>
      <c r="E2326" s="20">
        <v>3774.8107</v>
      </c>
    </row>
    <row r="2327" spans="1:5" ht="14.25" customHeight="1">
      <c r="A2327" s="19">
        <v>44767</v>
      </c>
      <c r="B2327" s="20">
        <v>5681.2857000000004</v>
      </c>
      <c r="C2327" s="20">
        <v>7683.1818999999996</v>
      </c>
      <c r="D2327" s="20">
        <v>6922.2956000000004</v>
      </c>
      <c r="E2327" s="20">
        <v>3768.6610000000001</v>
      </c>
    </row>
    <row r="2328" spans="1:5" ht="14.25" customHeight="1">
      <c r="A2328" s="19">
        <v>44768</v>
      </c>
      <c r="B2328" s="20">
        <v>5726.7379000000001</v>
      </c>
      <c r="C2328" s="20">
        <v>7771.3964999999998</v>
      </c>
      <c r="D2328" s="20">
        <v>6983.5020999999997</v>
      </c>
      <c r="E2328" s="20">
        <v>3806.1522</v>
      </c>
    </row>
    <row r="2329" spans="1:5" ht="14.25" customHeight="1">
      <c r="A2329" s="19">
        <v>44769</v>
      </c>
      <c r="B2329" s="20">
        <v>5698.4948999999997</v>
      </c>
      <c r="C2329" s="20">
        <v>7851.1541999999999</v>
      </c>
      <c r="D2329" s="20">
        <v>6999.9447</v>
      </c>
      <c r="E2329" s="20">
        <v>3811.6257000000001</v>
      </c>
    </row>
    <row r="2330" spans="1:5" ht="14.25" customHeight="1">
      <c r="A2330" s="19">
        <v>44770</v>
      </c>
      <c r="B2330" s="20">
        <v>5700.5349999999999</v>
      </c>
      <c r="C2330" s="20">
        <v>7908.0776999999998</v>
      </c>
      <c r="D2330" s="20">
        <v>6966.6075000000001</v>
      </c>
      <c r="E2330" s="20">
        <v>3829.8067000000001</v>
      </c>
    </row>
    <row r="2331" spans="1:5" ht="14.25" customHeight="1">
      <c r="A2331" s="19">
        <v>44771</v>
      </c>
      <c r="B2331" s="20">
        <v>5627.2578000000003</v>
      </c>
      <c r="C2331" s="20">
        <v>7872.3356999999996</v>
      </c>
      <c r="D2331" s="20">
        <v>6901.2151000000003</v>
      </c>
      <c r="E2331" s="20">
        <v>3794.8505</v>
      </c>
    </row>
    <row r="2332" spans="1:5" ht="14.25" customHeight="1">
      <c r="A2332" s="19">
        <v>44774</v>
      </c>
      <c r="B2332" s="20">
        <v>5652.3254999999999</v>
      </c>
      <c r="C2332" s="20">
        <v>7942.4147000000003</v>
      </c>
      <c r="D2332" s="20">
        <v>7027.9147000000003</v>
      </c>
      <c r="E2332" s="20">
        <v>3790.2123000000001</v>
      </c>
    </row>
    <row r="2333" spans="1:5" ht="14.25" customHeight="1">
      <c r="A2333" s="19">
        <v>44775</v>
      </c>
      <c r="B2333" s="20">
        <v>5542.1387000000004</v>
      </c>
      <c r="C2333" s="20">
        <v>7696.3343000000004</v>
      </c>
      <c r="D2333" s="20">
        <v>6899.5445</v>
      </c>
      <c r="E2333" s="20">
        <v>3668.2332000000001</v>
      </c>
    </row>
    <row r="2334" spans="1:5" ht="14.25" customHeight="1">
      <c r="A2334" s="19">
        <v>44776</v>
      </c>
      <c r="B2334" s="20">
        <v>5488.4710999999998</v>
      </c>
      <c r="C2334" s="20">
        <v>7650.7016999999996</v>
      </c>
      <c r="D2334" s="20">
        <v>6806.7721000000001</v>
      </c>
      <c r="E2334" s="20">
        <v>3636.2265000000002</v>
      </c>
    </row>
    <row r="2335" spans="1:5" ht="14.25" customHeight="1">
      <c r="A2335" s="19">
        <v>44777</v>
      </c>
      <c r="B2335" s="20">
        <v>5535.1610000000001</v>
      </c>
      <c r="C2335" s="20">
        <v>7699.0510999999997</v>
      </c>
      <c r="D2335" s="20">
        <v>6848.4224999999997</v>
      </c>
      <c r="E2335" s="20">
        <v>3670.1511999999998</v>
      </c>
    </row>
    <row r="2336" spans="1:5" ht="14.25" customHeight="1">
      <c r="A2336" s="19">
        <v>44778</v>
      </c>
      <c r="B2336" s="20">
        <v>5614.4207999999999</v>
      </c>
      <c r="C2336" s="20">
        <v>7842.9786999999997</v>
      </c>
      <c r="D2336" s="20">
        <v>6965.4777000000004</v>
      </c>
      <c r="E2336" s="20">
        <v>3711.2815000000001</v>
      </c>
    </row>
    <row r="2337" spans="1:5" ht="14.25" customHeight="1">
      <c r="A2337" s="19">
        <v>44781</v>
      </c>
      <c r="B2337" s="20">
        <v>5603.1041999999998</v>
      </c>
      <c r="C2337" s="20">
        <v>7938.2253000000001</v>
      </c>
      <c r="D2337" s="20">
        <v>6986.0635000000002</v>
      </c>
      <c r="E2337" s="20">
        <v>3733.8829999999998</v>
      </c>
    </row>
    <row r="2338" spans="1:5" ht="14.25" customHeight="1">
      <c r="A2338" s="19">
        <v>44782</v>
      </c>
      <c r="B2338" s="20">
        <v>5614.2022999999999</v>
      </c>
      <c r="C2338" s="20">
        <v>7973.0495000000001</v>
      </c>
      <c r="D2338" s="20">
        <v>7042.7694000000001</v>
      </c>
      <c r="E2338" s="20">
        <v>3751.123</v>
      </c>
    </row>
    <row r="2339" spans="1:5" ht="14.25" customHeight="1">
      <c r="A2339" s="19">
        <v>44783</v>
      </c>
      <c r="B2339" s="20">
        <v>5551.6620999999996</v>
      </c>
      <c r="C2339" s="20">
        <v>7978.4351999999999</v>
      </c>
      <c r="D2339" s="20">
        <v>6972.1171000000004</v>
      </c>
      <c r="E2339" s="20">
        <v>3741.1795000000002</v>
      </c>
    </row>
    <row r="2340" spans="1:5" ht="14.25" customHeight="1">
      <c r="A2340" s="19">
        <v>44784</v>
      </c>
      <c r="B2340" s="20">
        <v>5664.8711999999996</v>
      </c>
      <c r="C2340" s="20">
        <v>8069.8059000000003</v>
      </c>
      <c r="D2340" s="20">
        <v>7107.0639000000001</v>
      </c>
      <c r="E2340" s="20">
        <v>3810.8946999999998</v>
      </c>
    </row>
    <row r="2341" spans="1:5" ht="14.25" customHeight="1">
      <c r="A2341" s="19">
        <v>44785</v>
      </c>
      <c r="B2341" s="20">
        <v>5662.2731999999996</v>
      </c>
      <c r="C2341" s="20">
        <v>7997.3851999999997</v>
      </c>
      <c r="D2341" s="20">
        <v>7003.9120999999996</v>
      </c>
      <c r="E2341" s="20">
        <v>3832.2755999999999</v>
      </c>
    </row>
    <row r="2342" spans="1:5" ht="14.25" customHeight="1">
      <c r="A2342" s="19">
        <v>44788</v>
      </c>
      <c r="B2342" s="20">
        <v>5655.0787</v>
      </c>
      <c r="C2342" s="20">
        <v>8057.8825999999999</v>
      </c>
      <c r="D2342" s="20">
        <v>7080.9114</v>
      </c>
      <c r="E2342" s="20">
        <v>3836.4976999999999</v>
      </c>
    </row>
    <row r="2343" spans="1:5" ht="14.25" customHeight="1">
      <c r="A2343" s="19">
        <v>44789</v>
      </c>
      <c r="B2343" s="20">
        <v>5644.5481</v>
      </c>
      <c r="C2343" s="20">
        <v>8103.3921</v>
      </c>
      <c r="D2343" s="20">
        <v>7125.61</v>
      </c>
      <c r="E2343" s="20">
        <v>3841.5306999999998</v>
      </c>
    </row>
    <row r="2344" spans="1:5" ht="14.25" customHeight="1">
      <c r="A2344" s="19">
        <v>44790</v>
      </c>
      <c r="B2344" s="20">
        <v>5697.4041999999999</v>
      </c>
      <c r="C2344" s="20">
        <v>8108.3887999999997</v>
      </c>
      <c r="D2344" s="20">
        <v>7160.1710999999996</v>
      </c>
      <c r="E2344" s="20">
        <v>3850.6772999999998</v>
      </c>
    </row>
    <row r="2345" spans="1:5" ht="14.25" customHeight="1">
      <c r="A2345" s="19">
        <v>44791</v>
      </c>
      <c r="B2345" s="20">
        <v>5647.8438999999998</v>
      </c>
      <c r="C2345" s="20">
        <v>8133.9880000000003</v>
      </c>
      <c r="D2345" s="20">
        <v>7205.5306</v>
      </c>
      <c r="E2345" s="20">
        <v>3819.9315999999999</v>
      </c>
    </row>
    <row r="2346" spans="1:5" ht="14.25" customHeight="1">
      <c r="A2346" s="19">
        <v>44792</v>
      </c>
      <c r="B2346" s="20">
        <v>5609.1944000000003</v>
      </c>
      <c r="C2346" s="20">
        <v>8004.9036999999998</v>
      </c>
      <c r="D2346" s="20">
        <v>7075.6597000000002</v>
      </c>
      <c r="E2346" s="20">
        <v>3818.1325000000002</v>
      </c>
    </row>
    <row r="2347" spans="1:5" ht="14.25" customHeight="1">
      <c r="A2347" s="19">
        <v>44795</v>
      </c>
      <c r="B2347" s="20">
        <v>5650.1683000000003</v>
      </c>
      <c r="C2347" s="20">
        <v>8064.8446000000004</v>
      </c>
      <c r="D2347" s="20">
        <v>7155.5070999999998</v>
      </c>
      <c r="E2347" s="20">
        <v>3864.1405</v>
      </c>
    </row>
    <row r="2348" spans="1:5" ht="14.25" customHeight="1">
      <c r="A2348" s="19">
        <v>44796</v>
      </c>
      <c r="B2348" s="20">
        <v>5623.7106000000003</v>
      </c>
      <c r="C2348" s="20">
        <v>8084.4966000000004</v>
      </c>
      <c r="D2348" s="20">
        <v>7177.6575999999995</v>
      </c>
      <c r="E2348" s="20">
        <v>3867.2982000000002</v>
      </c>
    </row>
    <row r="2349" spans="1:5" ht="14.25" customHeight="1">
      <c r="A2349" s="19">
        <v>44797</v>
      </c>
      <c r="B2349" s="20">
        <v>5517.4363000000003</v>
      </c>
      <c r="C2349" s="20">
        <v>7789.4778999999999</v>
      </c>
      <c r="D2349" s="20">
        <v>6942.6629000000003</v>
      </c>
      <c r="E2349" s="20">
        <v>3791.4214000000002</v>
      </c>
    </row>
    <row r="2350" spans="1:5" ht="14.25" customHeight="1">
      <c r="A2350" s="19">
        <v>44798</v>
      </c>
      <c r="B2350" s="20">
        <v>5565.1103000000003</v>
      </c>
      <c r="C2350" s="20">
        <v>7764.1550999999999</v>
      </c>
      <c r="D2350" s="20">
        <v>6902.6635999999999</v>
      </c>
      <c r="E2350" s="20">
        <v>3837.8899000000001</v>
      </c>
    </row>
    <row r="2351" spans="1:5" ht="14.25" customHeight="1">
      <c r="A2351" s="19">
        <v>44799</v>
      </c>
      <c r="B2351" s="20">
        <v>5555.9187000000002</v>
      </c>
      <c r="C2351" s="20">
        <v>7724.2299000000003</v>
      </c>
      <c r="D2351" s="20">
        <v>6805.6918999999998</v>
      </c>
      <c r="E2351" s="20">
        <v>3813.9884000000002</v>
      </c>
    </row>
    <row r="2352" spans="1:5" ht="14.25" customHeight="1">
      <c r="A2352" s="19">
        <v>44802</v>
      </c>
      <c r="B2352" s="20">
        <v>5531.5378000000001</v>
      </c>
      <c r="C2352" s="20">
        <v>7769.7873</v>
      </c>
      <c r="D2352" s="20">
        <v>6797.5172000000002</v>
      </c>
      <c r="E2352" s="20">
        <v>3821.8042999999998</v>
      </c>
    </row>
    <row r="2353" spans="1:5" ht="14.25" customHeight="1">
      <c r="A2353" s="19">
        <v>44803</v>
      </c>
      <c r="B2353" s="20">
        <v>5512.9708000000001</v>
      </c>
      <c r="C2353" s="20">
        <v>7721.2340000000004</v>
      </c>
      <c r="D2353" s="20">
        <v>6800.1904000000004</v>
      </c>
      <c r="E2353" s="20">
        <v>3799.34</v>
      </c>
    </row>
    <row r="2354" spans="1:5" ht="14.25" customHeight="1">
      <c r="A2354" s="19">
        <v>44804</v>
      </c>
      <c r="B2354" s="20">
        <v>5517.0915000000005</v>
      </c>
      <c r="C2354" s="20">
        <v>7471.1400999999996</v>
      </c>
      <c r="D2354" s="20">
        <v>6656.5294999999996</v>
      </c>
      <c r="E2354" s="20">
        <v>3754.9778999999999</v>
      </c>
    </row>
    <row r="2355" spans="1:5" ht="14.25" customHeight="1">
      <c r="A2355" s="19">
        <v>44805</v>
      </c>
      <c r="B2355" s="20">
        <v>5469.6139000000003</v>
      </c>
      <c r="C2355" s="20">
        <v>7433.9071000000004</v>
      </c>
      <c r="D2355" s="20">
        <v>6562.2906999999996</v>
      </c>
      <c r="E2355" s="20">
        <v>3768.7864</v>
      </c>
    </row>
    <row r="2356" spans="1:5" ht="14.25" customHeight="1">
      <c r="A2356" s="19">
        <v>44806</v>
      </c>
      <c r="B2356" s="20">
        <v>5442.3905999999997</v>
      </c>
      <c r="C2356" s="20">
        <v>7500.0418</v>
      </c>
      <c r="D2356" s="20">
        <v>6554.0664999999999</v>
      </c>
      <c r="E2356" s="20">
        <v>3767.9812000000002</v>
      </c>
    </row>
    <row r="2357" spans="1:5" ht="14.25" customHeight="1">
      <c r="A2357" s="19">
        <v>44809</v>
      </c>
      <c r="B2357" s="20">
        <v>5431.3172000000004</v>
      </c>
      <c r="C2357" s="20">
        <v>7515.8296</v>
      </c>
      <c r="D2357" s="20">
        <v>6605.7563</v>
      </c>
      <c r="E2357" s="20">
        <v>3804.9632000000001</v>
      </c>
    </row>
    <row r="2358" spans="1:5" ht="14.25" customHeight="1">
      <c r="A2358" s="19">
        <v>44810</v>
      </c>
      <c r="B2358" s="20">
        <v>5481.4147999999996</v>
      </c>
      <c r="C2358" s="20">
        <v>7658.1028999999999</v>
      </c>
      <c r="D2358" s="20">
        <v>6687.8514999999998</v>
      </c>
      <c r="E2358" s="20">
        <v>3845.7188000000001</v>
      </c>
    </row>
    <row r="2359" spans="1:5" ht="14.25" customHeight="1">
      <c r="A2359" s="19">
        <v>44811</v>
      </c>
      <c r="B2359" s="20">
        <v>5485.0708000000004</v>
      </c>
      <c r="C2359" s="20">
        <v>7706.6581999999999</v>
      </c>
      <c r="D2359" s="20">
        <v>6790.5162</v>
      </c>
      <c r="E2359" s="20">
        <v>3825.9627999999998</v>
      </c>
    </row>
    <row r="2360" spans="1:5" ht="14.25" customHeight="1">
      <c r="A2360" s="19">
        <v>44812</v>
      </c>
      <c r="B2360" s="20">
        <v>5461.8582999999999</v>
      </c>
      <c r="C2360" s="20">
        <v>7633.1499000000003</v>
      </c>
      <c r="D2360" s="20">
        <v>6718.9930999999997</v>
      </c>
      <c r="E2360" s="20">
        <v>3809.9825000000001</v>
      </c>
    </row>
    <row r="2361" spans="1:5" ht="14.25" customHeight="1">
      <c r="A2361" s="19">
        <v>44813</v>
      </c>
      <c r="B2361" s="20">
        <v>5537.7506999999996</v>
      </c>
      <c r="C2361" s="20">
        <v>7651.3879999999999</v>
      </c>
      <c r="D2361" s="20">
        <v>6739.1698999999999</v>
      </c>
      <c r="E2361" s="20">
        <v>3863.5792999999999</v>
      </c>
    </row>
    <row r="2362" spans="1:5" ht="14.25" customHeight="1">
      <c r="A2362" s="19">
        <v>44817</v>
      </c>
      <c r="B2362" s="20">
        <v>5561.1894000000002</v>
      </c>
      <c r="C2362" s="20">
        <v>7640.8725000000004</v>
      </c>
      <c r="D2362" s="20">
        <v>6751.1985000000004</v>
      </c>
      <c r="E2362" s="20">
        <v>3844.5021999999999</v>
      </c>
    </row>
    <row r="2363" spans="1:5" ht="14.25" customHeight="1">
      <c r="A2363" s="19">
        <v>44818</v>
      </c>
      <c r="B2363" s="20">
        <v>5499.2950000000001</v>
      </c>
      <c r="C2363" s="20">
        <v>7558.4004000000004</v>
      </c>
      <c r="D2363" s="20">
        <v>6639.9359000000004</v>
      </c>
      <c r="E2363" s="20">
        <v>3815.2613999999999</v>
      </c>
    </row>
    <row r="2364" spans="1:5" ht="14.25" customHeight="1">
      <c r="A2364" s="19">
        <v>44819</v>
      </c>
      <c r="B2364" s="20">
        <v>5447.8636999999999</v>
      </c>
      <c r="C2364" s="20">
        <v>7325.5807999999997</v>
      </c>
      <c r="D2364" s="20">
        <v>6338.5735000000004</v>
      </c>
      <c r="E2364" s="20">
        <v>3779.4566</v>
      </c>
    </row>
    <row r="2365" spans="1:5" ht="14.25" customHeight="1">
      <c r="A2365" s="19">
        <v>44820</v>
      </c>
      <c r="B2365" s="20">
        <v>5320.1112999999996</v>
      </c>
      <c r="C2365" s="20">
        <v>7172.915</v>
      </c>
      <c r="D2365" s="20">
        <v>6238.2166999999999</v>
      </c>
      <c r="E2365" s="20">
        <v>3667.1586000000002</v>
      </c>
    </row>
    <row r="2366" spans="1:5" ht="14.25" customHeight="1">
      <c r="A2366" s="19">
        <v>44823</v>
      </c>
      <c r="B2366" s="20">
        <v>5314.3945000000003</v>
      </c>
      <c r="C2366" s="20">
        <v>7082.7807000000003</v>
      </c>
      <c r="D2366" s="20">
        <v>6182.7734</v>
      </c>
      <c r="E2366" s="20">
        <v>3654.8766000000001</v>
      </c>
    </row>
    <row r="2367" spans="1:5" ht="14.25" customHeight="1">
      <c r="A2367" s="19">
        <v>44824</v>
      </c>
      <c r="B2367" s="20">
        <v>5321.4993999999997</v>
      </c>
      <c r="C2367" s="20">
        <v>7173.8968000000004</v>
      </c>
      <c r="D2367" s="20">
        <v>6249.3028999999997</v>
      </c>
      <c r="E2367" s="20">
        <v>3659.9814000000001</v>
      </c>
    </row>
    <row r="2368" spans="1:5" ht="14.25" customHeight="1">
      <c r="A2368" s="19">
        <v>44825</v>
      </c>
      <c r="B2368" s="20">
        <v>5282.1225999999997</v>
      </c>
      <c r="C2368" s="20">
        <v>7172.3838999999998</v>
      </c>
      <c r="D2368" s="20">
        <v>6146.1931999999997</v>
      </c>
      <c r="E2368" s="20">
        <v>3674.3283000000001</v>
      </c>
    </row>
    <row r="2369" spans="1:5" ht="14.25" customHeight="1">
      <c r="A2369" s="19">
        <v>44826</v>
      </c>
      <c r="B2369" s="20">
        <v>5235.6779999999999</v>
      </c>
      <c r="C2369" s="20">
        <v>7179.8251</v>
      </c>
      <c r="D2369" s="20">
        <v>6151.4736999999996</v>
      </c>
      <c r="E2369" s="20">
        <v>3661.4449</v>
      </c>
    </row>
    <row r="2370" spans="1:5" ht="14.25" customHeight="1">
      <c r="A2370" s="19">
        <v>44827</v>
      </c>
      <c r="B2370" s="20">
        <v>5217.6507000000001</v>
      </c>
      <c r="C2370" s="20">
        <v>7043.2300999999998</v>
      </c>
      <c r="D2370" s="20">
        <v>6078.1175000000003</v>
      </c>
      <c r="E2370" s="20">
        <v>3624.1795000000002</v>
      </c>
    </row>
    <row r="2371" spans="1:5" ht="14.25" customHeight="1">
      <c r="A2371" s="19">
        <v>44830</v>
      </c>
      <c r="B2371" s="20">
        <v>5191.6100999999999</v>
      </c>
      <c r="C2371" s="20">
        <v>6954.5865999999996</v>
      </c>
      <c r="D2371" s="20">
        <v>6172.1638999999996</v>
      </c>
      <c r="E2371" s="20">
        <v>3547.5083</v>
      </c>
    </row>
    <row r="2372" spans="1:5" ht="14.25" customHeight="1">
      <c r="A2372" s="19">
        <v>44831</v>
      </c>
      <c r="B2372" s="20">
        <v>5266.8692000000001</v>
      </c>
      <c r="C2372" s="20">
        <v>7094.2880999999998</v>
      </c>
      <c r="D2372" s="20">
        <v>6244.5743000000002</v>
      </c>
      <c r="E2372" s="20">
        <v>3610.4845</v>
      </c>
    </row>
    <row r="2373" spans="1:5" ht="14.25" customHeight="1">
      <c r="A2373" s="19">
        <v>44832</v>
      </c>
      <c r="B2373" s="20">
        <v>5181.4735000000001</v>
      </c>
      <c r="C2373" s="20">
        <v>6874.4052000000001</v>
      </c>
      <c r="D2373" s="20">
        <v>6065.9507000000003</v>
      </c>
      <c r="E2373" s="20">
        <v>3557.1392000000001</v>
      </c>
    </row>
    <row r="2374" spans="1:5" ht="14.25" customHeight="1">
      <c r="A2374" s="19">
        <v>44833</v>
      </c>
      <c r="B2374" s="20">
        <v>5179.3536999999997</v>
      </c>
      <c r="C2374" s="20">
        <v>6894.2538999999997</v>
      </c>
      <c r="D2374" s="20">
        <v>6124.6778000000004</v>
      </c>
      <c r="E2374" s="20">
        <v>3549.6210000000001</v>
      </c>
    </row>
    <row r="2375" spans="1:5" ht="14.25" customHeight="1">
      <c r="A2375" s="19">
        <v>44834</v>
      </c>
      <c r="B2375" s="20">
        <v>5149.2313000000004</v>
      </c>
      <c r="C2375" s="20">
        <v>6779.8122000000003</v>
      </c>
      <c r="D2375" s="20">
        <v>5960.9583000000002</v>
      </c>
      <c r="E2375" s="20">
        <v>3548.4146000000001</v>
      </c>
    </row>
    <row r="2376" spans="1:5" ht="14.25" customHeight="1">
      <c r="A2376" s="19">
        <v>44844</v>
      </c>
      <c r="B2376" s="20">
        <v>5035.6216000000004</v>
      </c>
      <c r="C2376" s="20">
        <v>6624.4396999999999</v>
      </c>
      <c r="D2376" s="20">
        <v>5817.2560999999996</v>
      </c>
      <c r="E2376" s="20">
        <v>3520.3301000000001</v>
      </c>
    </row>
    <row r="2377" spans="1:5" ht="14.25" customHeight="1">
      <c r="A2377" s="19">
        <v>44845</v>
      </c>
      <c r="B2377" s="20">
        <v>5044.7568000000001</v>
      </c>
      <c r="C2377" s="20">
        <v>6661.2105000000001</v>
      </c>
      <c r="D2377" s="20">
        <v>5874.0565999999999</v>
      </c>
      <c r="E2377" s="20">
        <v>3517.2584999999999</v>
      </c>
    </row>
    <row r="2378" spans="1:5" ht="14.25" customHeight="1">
      <c r="A2378" s="19">
        <v>44846</v>
      </c>
      <c r="B2378" s="20">
        <v>5121.3814000000002</v>
      </c>
      <c r="C2378" s="20">
        <v>6854.8507</v>
      </c>
      <c r="D2378" s="20">
        <v>6051.1063000000004</v>
      </c>
      <c r="E2378" s="20">
        <v>3567.1959000000002</v>
      </c>
    </row>
    <row r="2379" spans="1:5" ht="14.25" customHeight="1">
      <c r="A2379" s="19">
        <v>44847</v>
      </c>
      <c r="B2379" s="20">
        <v>5079.1659</v>
      </c>
      <c r="C2379" s="20">
        <v>6920.7896000000001</v>
      </c>
      <c r="D2379" s="20">
        <v>6061.0729000000001</v>
      </c>
      <c r="E2379" s="20">
        <v>3550.0109000000002</v>
      </c>
    </row>
    <row r="2380" spans="1:5" ht="14.25" customHeight="1">
      <c r="A2380" s="19">
        <v>44848</v>
      </c>
      <c r="B2380" s="20">
        <v>5200.7039999999997</v>
      </c>
      <c r="C2380" s="20">
        <v>7091.5172000000002</v>
      </c>
      <c r="D2380" s="20">
        <v>6185.2282999999998</v>
      </c>
      <c r="E2380" s="20">
        <v>3626.3294000000001</v>
      </c>
    </row>
    <row r="2381" spans="1:5" ht="14.25" customHeight="1">
      <c r="A2381" s="19">
        <v>44851</v>
      </c>
      <c r="B2381" s="20">
        <v>5206.0396000000001</v>
      </c>
      <c r="C2381" s="20">
        <v>7164.5679</v>
      </c>
      <c r="D2381" s="20">
        <v>6175.3670000000002</v>
      </c>
      <c r="E2381" s="20">
        <v>3644.8962999999999</v>
      </c>
    </row>
    <row r="2382" spans="1:5" ht="14.25" customHeight="1">
      <c r="A2382" s="19">
        <v>44852</v>
      </c>
      <c r="B2382" s="20">
        <v>5195.0153</v>
      </c>
      <c r="C2382" s="20">
        <v>7204.4758000000002</v>
      </c>
      <c r="D2382" s="20">
        <v>6205.4026999999996</v>
      </c>
      <c r="E2382" s="20">
        <v>3645.0954000000002</v>
      </c>
    </row>
    <row r="2383" spans="1:5" ht="14.25" customHeight="1">
      <c r="A2383" s="19">
        <v>44853</v>
      </c>
      <c r="B2383" s="20">
        <v>5111.4606000000003</v>
      </c>
      <c r="C2383" s="20">
        <v>7152.2096000000001</v>
      </c>
      <c r="D2383" s="20">
        <v>6161.7040999999999</v>
      </c>
      <c r="E2383" s="20">
        <v>3598.8562999999999</v>
      </c>
    </row>
    <row r="2384" spans="1:5" ht="14.25" customHeight="1">
      <c r="A2384" s="19">
        <v>44854</v>
      </c>
      <c r="B2384" s="20">
        <v>5085.0506999999998</v>
      </c>
      <c r="C2384" s="20">
        <v>7117.4048000000003</v>
      </c>
      <c r="D2384" s="20">
        <v>6074.2681000000002</v>
      </c>
      <c r="E2384" s="20">
        <v>3579.0329999999999</v>
      </c>
    </row>
    <row r="2385" spans="1:5" ht="14.25" customHeight="1">
      <c r="A2385" s="19">
        <v>44855</v>
      </c>
      <c r="B2385" s="20">
        <v>5068.8945000000003</v>
      </c>
      <c r="C2385" s="20">
        <v>7120.3064000000004</v>
      </c>
      <c r="D2385" s="20">
        <v>6047.6178</v>
      </c>
      <c r="E2385" s="20">
        <v>3580.3631</v>
      </c>
    </row>
    <row r="2386" spans="1:5" ht="14.25" customHeight="1">
      <c r="A2386" s="19">
        <v>44858</v>
      </c>
      <c r="B2386" s="20">
        <v>4920.5752000000002</v>
      </c>
      <c r="C2386" s="20">
        <v>7060.6489000000001</v>
      </c>
      <c r="D2386" s="20">
        <v>5971.6952000000001</v>
      </c>
      <c r="E2386" s="20">
        <v>3514.9949999999999</v>
      </c>
    </row>
    <row r="2387" spans="1:5" ht="14.25" customHeight="1">
      <c r="A2387" s="19">
        <v>44859</v>
      </c>
      <c r="B2387" s="20">
        <v>4912.5591000000004</v>
      </c>
      <c r="C2387" s="20">
        <v>7035.5721000000003</v>
      </c>
      <c r="D2387" s="20">
        <v>5934.2882</v>
      </c>
      <c r="E2387" s="20">
        <v>3486.4733000000001</v>
      </c>
    </row>
    <row r="2388" spans="1:5" ht="14.25" customHeight="1">
      <c r="A2388" s="19">
        <v>44860</v>
      </c>
      <c r="B2388" s="20">
        <v>4952.4404000000004</v>
      </c>
      <c r="C2388" s="20">
        <v>7186.3306000000002</v>
      </c>
      <c r="D2388" s="20">
        <v>6007.1962999999996</v>
      </c>
      <c r="E2388" s="20">
        <v>3512.7867000000001</v>
      </c>
    </row>
    <row r="2389" spans="1:5" ht="14.25" customHeight="1">
      <c r="A2389" s="19">
        <v>44861</v>
      </c>
      <c r="B2389" s="20">
        <v>4917.5572000000002</v>
      </c>
      <c r="C2389" s="20">
        <v>7153.0299000000005</v>
      </c>
      <c r="D2389" s="20">
        <v>5922.8768</v>
      </c>
      <c r="E2389" s="20">
        <v>3523.7246</v>
      </c>
    </row>
    <row r="2390" spans="1:5" ht="14.25" customHeight="1">
      <c r="A2390" s="19">
        <v>44862</v>
      </c>
      <c r="B2390" s="20">
        <v>4795.9228999999996</v>
      </c>
      <c r="C2390" s="20">
        <v>6907.6311999999998</v>
      </c>
      <c r="D2390" s="20">
        <v>5697.3962000000001</v>
      </c>
      <c r="E2390" s="20">
        <v>3417.8897000000002</v>
      </c>
    </row>
    <row r="2391" spans="1:5" ht="14.25" customHeight="1">
      <c r="A2391" s="19">
        <v>44865</v>
      </c>
      <c r="B2391" s="20">
        <v>4751.8326999999999</v>
      </c>
      <c r="C2391" s="20">
        <v>6965.9565000000002</v>
      </c>
      <c r="D2391" s="20">
        <v>5709.7794000000004</v>
      </c>
      <c r="E2391" s="20">
        <v>3416.8483000000001</v>
      </c>
    </row>
    <row r="2392" spans="1:5" ht="14.25" customHeight="1">
      <c r="A2392" s="19">
        <v>44866</v>
      </c>
      <c r="B2392" s="20">
        <v>4921.7564000000002</v>
      </c>
      <c r="C2392" s="20">
        <v>7128.9110000000001</v>
      </c>
      <c r="D2392" s="20">
        <v>5852.0886</v>
      </c>
      <c r="E2392" s="20">
        <v>3488.4178999999999</v>
      </c>
    </row>
    <row r="2393" spans="1:5" ht="14.25" customHeight="1">
      <c r="A2393" s="19">
        <v>44867</v>
      </c>
      <c r="B2393" s="20">
        <v>4980.8468999999996</v>
      </c>
      <c r="C2393" s="20">
        <v>7222.6647000000003</v>
      </c>
      <c r="D2393" s="20">
        <v>5951.2386999999999</v>
      </c>
      <c r="E2393" s="20">
        <v>3518.6161999999999</v>
      </c>
    </row>
    <row r="2394" spans="1:5" ht="14.25" customHeight="1">
      <c r="A2394" s="19">
        <v>44868</v>
      </c>
      <c r="B2394" s="20">
        <v>4940.3419999999996</v>
      </c>
      <c r="C2394" s="20">
        <v>7269.5216</v>
      </c>
      <c r="D2394" s="20">
        <v>5991.6196</v>
      </c>
      <c r="E2394" s="20">
        <v>3493.2586000000001</v>
      </c>
    </row>
    <row r="2395" spans="1:5" ht="14.25" customHeight="1">
      <c r="A2395" s="19">
        <v>44869</v>
      </c>
      <c r="B2395" s="20">
        <v>5101.88</v>
      </c>
      <c r="C2395" s="20">
        <v>7427.6054999999997</v>
      </c>
      <c r="D2395" s="20">
        <v>6190.4009999999998</v>
      </c>
      <c r="E2395" s="20">
        <v>3569.0457000000001</v>
      </c>
    </row>
    <row r="2396" spans="1:5" ht="14.25" customHeight="1">
      <c r="A2396" s="19">
        <v>44872</v>
      </c>
      <c r="B2396" s="20">
        <v>5112.8801999999996</v>
      </c>
      <c r="C2396" s="20">
        <v>7432.0255999999999</v>
      </c>
      <c r="D2396" s="20">
        <v>6199.2452999999996</v>
      </c>
      <c r="E2396" s="20">
        <v>3595.3939999999998</v>
      </c>
    </row>
    <row r="2397" spans="1:5" ht="14.25" customHeight="1">
      <c r="A2397" s="19">
        <v>44873</v>
      </c>
      <c r="B2397" s="20">
        <v>5077.7064</v>
      </c>
      <c r="C2397" s="20">
        <v>7411.3453</v>
      </c>
      <c r="D2397" s="20">
        <v>6150.3590000000004</v>
      </c>
      <c r="E2397" s="20">
        <v>3594.2572</v>
      </c>
    </row>
    <row r="2398" spans="1:5" ht="14.25" customHeight="1">
      <c r="A2398" s="19">
        <v>44874</v>
      </c>
      <c r="B2398" s="20">
        <v>5030.6048000000001</v>
      </c>
      <c r="C2398" s="20">
        <v>7390.3694999999998</v>
      </c>
      <c r="D2398" s="20">
        <v>6058.6549999999997</v>
      </c>
      <c r="E2398" s="20">
        <v>3594.8368</v>
      </c>
    </row>
    <row r="2399" spans="1:5" ht="14.25" customHeight="1">
      <c r="A2399" s="19">
        <v>44875</v>
      </c>
      <c r="B2399" s="20">
        <v>4991.8935000000001</v>
      </c>
      <c r="C2399" s="20">
        <v>7309.8909999999996</v>
      </c>
      <c r="D2399" s="20">
        <v>5933.4916999999996</v>
      </c>
      <c r="E2399" s="20">
        <v>3591.7997</v>
      </c>
    </row>
    <row r="2400" spans="1:5" ht="14.25" customHeight="1">
      <c r="A2400" s="19">
        <v>44876</v>
      </c>
      <c r="B2400" s="20">
        <v>5131.0582000000004</v>
      </c>
      <c r="C2400" s="20">
        <v>7354.3905000000004</v>
      </c>
      <c r="D2400" s="20">
        <v>6041.8607000000002</v>
      </c>
      <c r="E2400" s="20">
        <v>3659.0796</v>
      </c>
    </row>
    <row r="2401" spans="1:5" ht="14.25" customHeight="1">
      <c r="A2401" s="19">
        <v>44879</v>
      </c>
      <c r="B2401" s="20">
        <v>5138.6135999999997</v>
      </c>
      <c r="C2401" s="20">
        <v>7306.0406999999996</v>
      </c>
      <c r="D2401" s="20">
        <v>5897.5459000000001</v>
      </c>
      <c r="E2401" s="20">
        <v>3695.1660000000002</v>
      </c>
    </row>
    <row r="2402" spans="1:5" ht="14.25" customHeight="1">
      <c r="A2402" s="19">
        <v>44880</v>
      </c>
      <c r="B2402" s="20">
        <v>5236.0700999999999</v>
      </c>
      <c r="C2402" s="20">
        <v>7475.2475000000004</v>
      </c>
      <c r="D2402" s="20">
        <v>6036.3328000000001</v>
      </c>
      <c r="E2402" s="20">
        <v>3741.2325000000001</v>
      </c>
    </row>
    <row r="2403" spans="1:5" ht="14.25" customHeight="1">
      <c r="A2403" s="19">
        <v>44881</v>
      </c>
      <c r="B2403" s="20">
        <v>5193.2945</v>
      </c>
      <c r="C2403" s="20">
        <v>7419.3735999999999</v>
      </c>
      <c r="D2403" s="20">
        <v>5935.0703000000003</v>
      </c>
      <c r="E2403" s="20">
        <v>3718.2973999999999</v>
      </c>
    </row>
    <row r="2404" spans="1:5" ht="14.25" customHeight="1">
      <c r="A2404" s="19">
        <v>44882</v>
      </c>
      <c r="B2404" s="20">
        <v>5171.9953999999998</v>
      </c>
      <c r="C2404" s="20">
        <v>7433.17</v>
      </c>
      <c r="D2404" s="20">
        <v>5866.2296999999999</v>
      </c>
      <c r="E2404" s="20">
        <v>3725.4766</v>
      </c>
    </row>
    <row r="2405" spans="1:5" ht="14.25" customHeight="1">
      <c r="A2405" s="19">
        <v>44883</v>
      </c>
      <c r="B2405" s="20">
        <v>5148.9236000000001</v>
      </c>
      <c r="C2405" s="20">
        <v>7371.0622000000003</v>
      </c>
      <c r="D2405" s="20">
        <v>5867.68</v>
      </c>
      <c r="E2405" s="20">
        <v>3710.0958999999998</v>
      </c>
    </row>
    <row r="2406" spans="1:5" ht="14.25" customHeight="1">
      <c r="A2406" s="19">
        <v>44886</v>
      </c>
      <c r="B2406" s="20">
        <v>5104.9839000000002</v>
      </c>
      <c r="C2406" s="20">
        <v>7405.2970999999998</v>
      </c>
      <c r="D2406" s="20">
        <v>5875.0258999999996</v>
      </c>
      <c r="E2406" s="20">
        <v>3711.2894000000001</v>
      </c>
    </row>
    <row r="2407" spans="1:5" ht="14.25" customHeight="1">
      <c r="A2407" s="19">
        <v>44887</v>
      </c>
      <c r="B2407" s="20">
        <v>5105.5877</v>
      </c>
      <c r="C2407" s="20">
        <v>7287.8495999999996</v>
      </c>
      <c r="D2407" s="20">
        <v>5767.45</v>
      </c>
      <c r="E2407" s="20">
        <v>3696.8917000000001</v>
      </c>
    </row>
    <row r="2408" spans="1:5" ht="14.25" customHeight="1">
      <c r="A2408" s="19">
        <v>44888</v>
      </c>
      <c r="B2408" s="20">
        <v>5110.9795999999997</v>
      </c>
      <c r="C2408" s="20">
        <v>7271.0276999999996</v>
      </c>
      <c r="D2408" s="20">
        <v>5810.8971000000001</v>
      </c>
      <c r="E2408" s="20">
        <v>3677.7892999999999</v>
      </c>
    </row>
    <row r="2409" spans="1:5" ht="14.25" customHeight="1">
      <c r="A2409" s="19">
        <v>44889</v>
      </c>
      <c r="B2409" s="20">
        <v>5088.3329000000003</v>
      </c>
      <c r="C2409" s="20">
        <v>7291.9111000000003</v>
      </c>
      <c r="D2409" s="20">
        <v>5816.9251999999997</v>
      </c>
      <c r="E2409" s="20">
        <v>3702.8912999999998</v>
      </c>
    </row>
    <row r="2410" spans="1:5" ht="14.25" customHeight="1">
      <c r="A2410" s="19">
        <v>44890</v>
      </c>
      <c r="B2410" s="20">
        <v>5114.0240000000003</v>
      </c>
      <c r="C2410" s="20">
        <v>7209.22</v>
      </c>
      <c r="D2410" s="20">
        <v>5731.9132</v>
      </c>
      <c r="E2410" s="20">
        <v>3719.6869999999999</v>
      </c>
    </row>
    <row r="2411" spans="1:5" ht="14.25" customHeight="1">
      <c r="A2411" s="19">
        <v>44893</v>
      </c>
      <c r="B2411" s="20">
        <v>5056.5600000000004</v>
      </c>
      <c r="C2411" s="20">
        <v>7187.6881999999996</v>
      </c>
      <c r="D2411" s="20">
        <v>5710.8729000000003</v>
      </c>
      <c r="E2411" s="20">
        <v>3701.5455000000002</v>
      </c>
    </row>
    <row r="2412" spans="1:5" ht="14.25" customHeight="1">
      <c r="A2412" s="19">
        <v>44894</v>
      </c>
      <c r="B2412" s="20">
        <v>5212.5677999999998</v>
      </c>
      <c r="C2412" s="20">
        <v>7300.1751000000004</v>
      </c>
      <c r="D2412" s="20">
        <v>5754.4269999999997</v>
      </c>
      <c r="E2412" s="20">
        <v>3823.7759000000001</v>
      </c>
    </row>
    <row r="2413" spans="1:5" ht="14.25" customHeight="1">
      <c r="A2413" s="19">
        <v>44895</v>
      </c>
      <c r="B2413" s="20">
        <v>5218.8173999999999</v>
      </c>
      <c r="C2413" s="20">
        <v>7295.7295000000004</v>
      </c>
      <c r="D2413" s="20">
        <v>5800.0087000000003</v>
      </c>
      <c r="E2413" s="20">
        <v>3811.2633000000001</v>
      </c>
    </row>
    <row r="2414" spans="1:5" ht="14.25" customHeight="1">
      <c r="A2414" s="19">
        <v>44896</v>
      </c>
      <c r="B2414" s="20">
        <v>5275.3423000000003</v>
      </c>
      <c r="C2414" s="20">
        <v>7371.3640999999998</v>
      </c>
      <c r="D2414" s="20">
        <v>5882.5733</v>
      </c>
      <c r="E2414" s="20">
        <v>3814.288</v>
      </c>
    </row>
    <row r="2415" spans="1:5" ht="14.25" customHeight="1">
      <c r="A2415" s="19">
        <v>44897</v>
      </c>
      <c r="B2415" s="20">
        <v>5243.0778</v>
      </c>
      <c r="C2415" s="20">
        <v>7395.8469999999998</v>
      </c>
      <c r="D2415" s="20">
        <v>5899.0410000000002</v>
      </c>
      <c r="E2415" s="20">
        <v>3806.1212999999998</v>
      </c>
    </row>
    <row r="2416" spans="1:5" ht="14.25" customHeight="1">
      <c r="A2416" s="19">
        <v>44900</v>
      </c>
      <c r="B2416" s="20">
        <v>5345.9198999999999</v>
      </c>
      <c r="C2416" s="20">
        <v>7433.2942999999996</v>
      </c>
      <c r="D2416" s="20">
        <v>5865.3657000000003</v>
      </c>
      <c r="E2416" s="20">
        <v>3861.5756000000001</v>
      </c>
    </row>
    <row r="2417" spans="1:5" ht="14.25" customHeight="1">
      <c r="A2417" s="19">
        <v>44901</v>
      </c>
      <c r="B2417" s="20">
        <v>5374.8586999999998</v>
      </c>
      <c r="C2417" s="20">
        <v>7421.3217999999997</v>
      </c>
      <c r="D2417" s="20">
        <v>5915.6863999999996</v>
      </c>
      <c r="E2417" s="20">
        <v>3833.4670000000001</v>
      </c>
    </row>
    <row r="2418" spans="1:5" ht="14.25" customHeight="1">
      <c r="A2418" s="19">
        <v>44902</v>
      </c>
      <c r="B2418" s="20">
        <v>5361.6428999999998</v>
      </c>
      <c r="C2418" s="20">
        <v>7423.2425000000003</v>
      </c>
      <c r="D2418" s="20">
        <v>5991.4966999999997</v>
      </c>
      <c r="E2418" s="20">
        <v>3827.7465999999999</v>
      </c>
    </row>
    <row r="2419" spans="1:5" ht="14.25" customHeight="1">
      <c r="A2419" s="19">
        <v>44903</v>
      </c>
      <c r="B2419" s="20">
        <v>5362.6437999999998</v>
      </c>
      <c r="C2419" s="20">
        <v>7375.7012000000004</v>
      </c>
      <c r="D2419" s="20">
        <v>5990.4359999999997</v>
      </c>
      <c r="E2419" s="20">
        <v>3839.9418999999998</v>
      </c>
    </row>
    <row r="2420" spans="1:5" ht="14.25" customHeight="1">
      <c r="A2420" s="19">
        <v>44904</v>
      </c>
      <c r="B2420" s="20">
        <v>5415.5559000000003</v>
      </c>
      <c r="C2420" s="20">
        <v>7395.6629000000003</v>
      </c>
      <c r="D2420" s="20">
        <v>6020.9456</v>
      </c>
      <c r="E2420" s="20">
        <v>3863.4859999999999</v>
      </c>
    </row>
    <row r="2421" spans="1:5" ht="14.25" customHeight="1">
      <c r="A2421" s="19">
        <v>44907</v>
      </c>
      <c r="B2421" s="20">
        <v>5354.8738000000003</v>
      </c>
      <c r="C2421" s="20">
        <v>7368.3166000000001</v>
      </c>
      <c r="D2421" s="20">
        <v>5992.6437999999998</v>
      </c>
      <c r="E2421" s="20">
        <v>3795.6986000000002</v>
      </c>
    </row>
    <row r="2422" spans="1:5" ht="14.25" customHeight="1">
      <c r="A2422" s="19">
        <v>44908</v>
      </c>
      <c r="B2422" s="20">
        <v>5344.3603000000003</v>
      </c>
      <c r="C2422" s="20">
        <v>7299.6711999999998</v>
      </c>
      <c r="D2422" s="20">
        <v>5881.0599000000002</v>
      </c>
      <c r="E2422" s="20">
        <v>3812.5567000000001</v>
      </c>
    </row>
    <row r="2423" spans="1:5" ht="14.25" customHeight="1">
      <c r="A2423" s="19">
        <v>44909</v>
      </c>
      <c r="B2423" s="20">
        <v>5360.4377000000004</v>
      </c>
      <c r="C2423" s="20">
        <v>7273.4898000000003</v>
      </c>
      <c r="D2423" s="20">
        <v>5850.9198999999999</v>
      </c>
      <c r="E2423" s="20">
        <v>3787.4027000000001</v>
      </c>
    </row>
    <row r="2424" spans="1:5" ht="14.25" customHeight="1">
      <c r="A2424" s="19">
        <v>44910</v>
      </c>
      <c r="B2424" s="20">
        <v>5356.5109000000002</v>
      </c>
      <c r="C2424" s="20">
        <v>7303.9919</v>
      </c>
      <c r="D2424" s="20">
        <v>5950.8738999999996</v>
      </c>
      <c r="E2424" s="20">
        <v>3758.2029000000002</v>
      </c>
    </row>
    <row r="2425" spans="1:5" ht="14.25" customHeight="1">
      <c r="A2425" s="19">
        <v>44911</v>
      </c>
      <c r="B2425" s="20">
        <v>5359.5448999999999</v>
      </c>
      <c r="C2425" s="20">
        <v>7217.6440000000002</v>
      </c>
      <c r="D2425" s="20">
        <v>5860.6436999999996</v>
      </c>
      <c r="E2425" s="20">
        <v>3778.1273000000001</v>
      </c>
    </row>
    <row r="2426" spans="1:5" ht="14.25" customHeight="1">
      <c r="A2426" s="19">
        <v>44914</v>
      </c>
      <c r="B2426" s="20">
        <v>5276.8572000000004</v>
      </c>
      <c r="C2426" s="20">
        <v>7075.1983</v>
      </c>
      <c r="D2426" s="20">
        <v>5834.8059000000003</v>
      </c>
      <c r="E2426" s="20">
        <v>3698.6241</v>
      </c>
    </row>
    <row r="2427" spans="1:5" ht="14.25" customHeight="1">
      <c r="A2427" s="19">
        <v>44915</v>
      </c>
      <c r="B2427" s="20">
        <v>5189.8361999999997</v>
      </c>
      <c r="C2427" s="20">
        <v>7020.7438000000002</v>
      </c>
      <c r="D2427" s="20">
        <v>5751.1962000000003</v>
      </c>
      <c r="E2427" s="20">
        <v>3657.2465000000002</v>
      </c>
    </row>
    <row r="2428" spans="1:5" ht="14.25" customHeight="1">
      <c r="A2428" s="19">
        <v>44916</v>
      </c>
      <c r="B2428" s="20">
        <v>5191.8978999999999</v>
      </c>
      <c r="C2428" s="20">
        <v>6962.6796999999997</v>
      </c>
      <c r="D2428" s="20">
        <v>5723.1031000000003</v>
      </c>
      <c r="E2428" s="20">
        <v>3653.5128</v>
      </c>
    </row>
    <row r="2429" spans="1:5" ht="14.25" customHeight="1">
      <c r="A2429" s="19">
        <v>44917</v>
      </c>
      <c r="B2429" s="20">
        <v>5199.3384999999998</v>
      </c>
      <c r="C2429" s="20">
        <v>6849.5250999999998</v>
      </c>
      <c r="D2429" s="20">
        <v>5660.2768999999998</v>
      </c>
      <c r="E2429" s="20">
        <v>3607.9942999999998</v>
      </c>
    </row>
    <row r="2430" spans="1:5" ht="14.25" customHeight="1">
      <c r="A2430" s="19">
        <v>44918</v>
      </c>
      <c r="B2430" s="20">
        <v>5188.7539999999999</v>
      </c>
      <c r="C2430" s="20">
        <v>6820.5384999999997</v>
      </c>
      <c r="D2430" s="20">
        <v>5620.1854000000003</v>
      </c>
      <c r="E2430" s="20">
        <v>3607.9791</v>
      </c>
    </row>
    <row r="2431" spans="1:5" ht="14.25" customHeight="1">
      <c r="A2431" s="19">
        <v>44921</v>
      </c>
      <c r="B2431" s="20">
        <v>5209.8019999999997</v>
      </c>
      <c r="C2431" s="20">
        <v>6947.6103000000003</v>
      </c>
      <c r="D2431" s="20">
        <v>5791.9000999999998</v>
      </c>
      <c r="E2431" s="20">
        <v>3614.4229999999998</v>
      </c>
    </row>
    <row r="2432" spans="1:5" ht="14.25" customHeight="1">
      <c r="A2432" s="19">
        <v>44922</v>
      </c>
      <c r="B2432" s="20">
        <v>5273.9709999999995</v>
      </c>
      <c r="C2432" s="20">
        <v>7003.0796</v>
      </c>
      <c r="D2432" s="20">
        <v>5863.2254000000003</v>
      </c>
      <c r="E2432" s="20">
        <v>3649.2669000000001</v>
      </c>
    </row>
    <row r="2433" spans="1:5" ht="14.25" customHeight="1">
      <c r="A2433" s="19">
        <v>44923</v>
      </c>
      <c r="B2433" s="20">
        <v>5251.4666999999999</v>
      </c>
      <c r="C2433" s="20">
        <v>6939.7956999999997</v>
      </c>
      <c r="D2433" s="20">
        <v>5822.3127000000004</v>
      </c>
      <c r="E2433" s="20">
        <v>3627.3407000000002</v>
      </c>
    </row>
    <row r="2434" spans="1:5" ht="14.25" customHeight="1">
      <c r="A2434" s="19">
        <v>44924</v>
      </c>
      <c r="B2434" s="20">
        <v>5231.7107999999998</v>
      </c>
      <c r="C2434" s="20">
        <v>6932.4483</v>
      </c>
      <c r="D2434" s="20">
        <v>5856.8420999999998</v>
      </c>
      <c r="E2434" s="20">
        <v>3577.4672</v>
      </c>
    </row>
    <row r="2435" spans="1:5" ht="14.25" customHeight="1">
      <c r="A2435" s="19">
        <v>44925</v>
      </c>
      <c r="B2435" s="20">
        <v>5251.9678000000004</v>
      </c>
      <c r="C2435" s="20">
        <v>6954.3595999999998</v>
      </c>
      <c r="D2435" s="20">
        <v>5856.98</v>
      </c>
      <c r="E2435" s="20">
        <v>3609.3033</v>
      </c>
    </row>
    <row r="2436" spans="1:5" ht="14.25" customHeight="1">
      <c r="A2436" s="19">
        <v>44929</v>
      </c>
      <c r="B2436" s="20">
        <v>5274.0322999999999</v>
      </c>
      <c r="C2436" s="20">
        <v>7111.6562999999996</v>
      </c>
      <c r="D2436" s="20">
        <v>5893.5198</v>
      </c>
      <c r="E2436" s="20">
        <v>3635.3622</v>
      </c>
    </row>
    <row r="2437" spans="1:5" ht="14.25" customHeight="1">
      <c r="A2437" s="19">
        <v>44930</v>
      </c>
      <c r="B2437" s="20">
        <v>5280.8806000000004</v>
      </c>
      <c r="C2437" s="20">
        <v>7108.9721</v>
      </c>
      <c r="D2437" s="20">
        <v>5800.4304000000002</v>
      </c>
      <c r="E2437" s="20">
        <v>3661.0592999999999</v>
      </c>
    </row>
    <row r="2438" spans="1:5" ht="14.25" customHeight="1">
      <c r="A2438" s="19">
        <v>44931</v>
      </c>
      <c r="B2438" s="20">
        <v>5383.4753000000001</v>
      </c>
      <c r="C2438" s="20">
        <v>7180.0388999999996</v>
      </c>
      <c r="D2438" s="20">
        <v>5921.2573000000002</v>
      </c>
      <c r="E2438" s="20">
        <v>3671.8359999999998</v>
      </c>
    </row>
    <row r="2439" spans="1:5" ht="14.25" customHeight="1">
      <c r="A2439" s="19">
        <v>44932</v>
      </c>
      <c r="B2439" s="20">
        <v>5400.1749</v>
      </c>
      <c r="C2439" s="20">
        <v>7196.4808999999996</v>
      </c>
      <c r="D2439" s="20">
        <v>6008.2293</v>
      </c>
      <c r="E2439" s="20">
        <v>3662.3208</v>
      </c>
    </row>
    <row r="2440" spans="1:5" ht="14.25" customHeight="1">
      <c r="A2440" s="19">
        <v>44935</v>
      </c>
      <c r="B2440" s="20">
        <v>5443.8968000000004</v>
      </c>
      <c r="C2440" s="20">
        <v>7235.7043000000003</v>
      </c>
      <c r="D2440" s="20">
        <v>6033.7966999999999</v>
      </c>
      <c r="E2440" s="20">
        <v>3669.3366000000001</v>
      </c>
    </row>
    <row r="2441" spans="1:5" ht="14.25" customHeight="1">
      <c r="A2441" s="19">
        <v>44936</v>
      </c>
      <c r="B2441" s="20">
        <v>5449.8032999999996</v>
      </c>
      <c r="C2441" s="20">
        <v>7240.6324999999997</v>
      </c>
      <c r="D2441" s="20">
        <v>6105.2696999999998</v>
      </c>
      <c r="E2441" s="20">
        <v>3645.3959</v>
      </c>
    </row>
    <row r="2442" spans="1:5" ht="14.25" customHeight="1">
      <c r="A2442" s="19">
        <v>44937</v>
      </c>
      <c r="B2442" s="20">
        <v>5440.1046999999999</v>
      </c>
      <c r="C2442" s="20">
        <v>7181.6288999999997</v>
      </c>
      <c r="D2442" s="20">
        <v>6037.0945000000002</v>
      </c>
      <c r="E2442" s="20">
        <v>3669.3824</v>
      </c>
    </row>
    <row r="2443" spans="1:5" ht="14.25" customHeight="1">
      <c r="A2443" s="19">
        <v>44938</v>
      </c>
      <c r="B2443" s="20">
        <v>5450.7384000000002</v>
      </c>
      <c r="C2443" s="20">
        <v>7184.5796</v>
      </c>
      <c r="D2443" s="20">
        <v>6056.5865999999996</v>
      </c>
      <c r="E2443" s="20">
        <v>3660.6837</v>
      </c>
    </row>
    <row r="2444" spans="1:5" ht="14.25" customHeight="1">
      <c r="A2444" s="19">
        <v>44939</v>
      </c>
      <c r="B2444" s="20">
        <v>5527.3985000000002</v>
      </c>
      <c r="C2444" s="20">
        <v>7215.5151999999998</v>
      </c>
      <c r="D2444" s="20">
        <v>6109.2419</v>
      </c>
      <c r="E2444" s="20">
        <v>3689.1028999999999</v>
      </c>
    </row>
    <row r="2445" spans="1:5" ht="14.25" customHeight="1">
      <c r="A2445" s="19">
        <v>44942</v>
      </c>
      <c r="B2445" s="20">
        <v>5613.6621999999998</v>
      </c>
      <c r="C2445" s="20">
        <v>7297.7995000000001</v>
      </c>
      <c r="D2445" s="20">
        <v>6179.9041999999999</v>
      </c>
      <c r="E2445" s="20">
        <v>3711.1878999999999</v>
      </c>
    </row>
    <row r="2446" spans="1:5" ht="14.25" customHeight="1">
      <c r="A2446" s="19">
        <v>44943</v>
      </c>
      <c r="B2446" s="20">
        <v>5612.6827000000003</v>
      </c>
      <c r="C2446" s="20">
        <v>7304.0977000000003</v>
      </c>
      <c r="D2446" s="20">
        <v>6205.4697999999999</v>
      </c>
      <c r="E2446" s="20">
        <v>3696.5349999999999</v>
      </c>
    </row>
    <row r="2447" spans="1:5" ht="14.25" customHeight="1">
      <c r="A2447" s="19">
        <v>44944</v>
      </c>
      <c r="B2447" s="20">
        <v>5603.2840999999999</v>
      </c>
      <c r="C2447" s="20">
        <v>7321.2692999999999</v>
      </c>
      <c r="D2447" s="20">
        <v>6198.4994999999999</v>
      </c>
      <c r="E2447" s="20">
        <v>3703.9841000000001</v>
      </c>
    </row>
    <row r="2448" spans="1:5" ht="14.25" customHeight="1">
      <c r="A2448" s="19">
        <v>44945</v>
      </c>
      <c r="B2448" s="20">
        <v>5638.1404000000002</v>
      </c>
      <c r="C2448" s="20">
        <v>7391.1000999999997</v>
      </c>
      <c r="D2448" s="20">
        <v>6224.0290999999997</v>
      </c>
      <c r="E2448" s="20">
        <v>3721.6037000000001</v>
      </c>
    </row>
    <row r="2449" spans="1:5" ht="14.25" customHeight="1">
      <c r="A2449" s="19">
        <v>44946</v>
      </c>
      <c r="B2449" s="20">
        <v>5672.7601000000004</v>
      </c>
      <c r="C2449" s="20">
        <v>7458.4777999999997</v>
      </c>
      <c r="D2449" s="20">
        <v>6288.6605</v>
      </c>
      <c r="E2449" s="20">
        <v>3769.9045999999998</v>
      </c>
    </row>
    <row r="2450" spans="1:5" ht="14.25" customHeight="1">
      <c r="A2450" s="19">
        <v>44956</v>
      </c>
      <c r="B2450" s="20">
        <v>5699.6459999999997</v>
      </c>
      <c r="C2450" s="20">
        <v>7513.3924999999999</v>
      </c>
      <c r="D2450" s="20">
        <v>6360.5541999999996</v>
      </c>
      <c r="E2450" s="20">
        <v>3759.7224000000001</v>
      </c>
    </row>
    <row r="2451" spans="1:5" ht="14.25" customHeight="1">
      <c r="A2451" s="19">
        <v>44957</v>
      </c>
      <c r="B2451" s="20">
        <v>5639.2937000000002</v>
      </c>
      <c r="C2451" s="20">
        <v>7534.2313000000004</v>
      </c>
      <c r="D2451" s="20">
        <v>6317.9588999999996</v>
      </c>
      <c r="E2451" s="20">
        <v>3786.5108</v>
      </c>
    </row>
    <row r="2452" spans="1:5" ht="14.25" customHeight="1">
      <c r="A2452" s="19">
        <v>44958</v>
      </c>
      <c r="B2452" s="20">
        <v>5692.3042999999998</v>
      </c>
      <c r="C2452" s="20">
        <v>7657.6135999999997</v>
      </c>
      <c r="D2452" s="20">
        <v>6365.3296</v>
      </c>
      <c r="E2452" s="20">
        <v>3808.1235000000001</v>
      </c>
    </row>
    <row r="2453" spans="1:5" ht="14.25" customHeight="1">
      <c r="A2453" s="19">
        <v>44959</v>
      </c>
      <c r="B2453" s="20">
        <v>5672.2479999999996</v>
      </c>
      <c r="C2453" s="20">
        <v>7675.8869000000004</v>
      </c>
      <c r="D2453" s="20">
        <v>6332.1572999999999</v>
      </c>
      <c r="E2453" s="20">
        <v>3824.2734</v>
      </c>
    </row>
    <row r="2454" spans="1:5" ht="14.25" customHeight="1">
      <c r="A2454" s="19">
        <v>44960</v>
      </c>
      <c r="B2454" s="20">
        <v>5618.6378000000004</v>
      </c>
      <c r="C2454" s="20">
        <v>7666.8643000000002</v>
      </c>
      <c r="D2454" s="20">
        <v>6279.0070999999998</v>
      </c>
      <c r="E2454" s="20">
        <v>3791.2855</v>
      </c>
    </row>
    <row r="2455" spans="1:5" ht="14.25" customHeight="1">
      <c r="A2455" s="19">
        <v>44963</v>
      </c>
      <c r="B2455" s="20">
        <v>5544.3572999999997</v>
      </c>
      <c r="C2455" s="20">
        <v>7629.5954000000002</v>
      </c>
      <c r="D2455" s="20">
        <v>6220.5994000000001</v>
      </c>
      <c r="E2455" s="20">
        <v>3773.46</v>
      </c>
    </row>
    <row r="2456" spans="1:5" ht="14.25" customHeight="1">
      <c r="A2456" s="19">
        <v>44964</v>
      </c>
      <c r="B2456" s="20">
        <v>5554.3360000000002</v>
      </c>
      <c r="C2456" s="20">
        <v>7666.0286999999998</v>
      </c>
      <c r="D2456" s="20">
        <v>6184.3441000000003</v>
      </c>
      <c r="E2456" s="20">
        <v>3798.547</v>
      </c>
    </row>
    <row r="2457" spans="1:5" ht="14.25" customHeight="1">
      <c r="A2457" s="19">
        <v>44965</v>
      </c>
      <c r="B2457" s="20">
        <v>5529.7914000000001</v>
      </c>
      <c r="C2457" s="20">
        <v>7614.4408999999996</v>
      </c>
      <c r="D2457" s="20">
        <v>6159.8878000000004</v>
      </c>
      <c r="E2457" s="20">
        <v>3777.7910999999999</v>
      </c>
    </row>
    <row r="2458" spans="1:5" ht="14.25" customHeight="1">
      <c r="A2458" s="19">
        <v>44966</v>
      </c>
      <c r="B2458" s="20">
        <v>5604.0195999999996</v>
      </c>
      <c r="C2458" s="20">
        <v>7748.9084000000003</v>
      </c>
      <c r="D2458" s="20">
        <v>6275.7213000000002</v>
      </c>
      <c r="E2458" s="20">
        <v>3807.7424000000001</v>
      </c>
    </row>
    <row r="2459" spans="1:5" ht="14.25" customHeight="1">
      <c r="A2459" s="19">
        <v>44967</v>
      </c>
      <c r="B2459" s="20">
        <v>5570.7188999999998</v>
      </c>
      <c r="C2459" s="20">
        <v>7722.5726000000004</v>
      </c>
      <c r="D2459" s="20">
        <v>6205.4681</v>
      </c>
      <c r="E2459" s="20">
        <v>3814.9247999999998</v>
      </c>
    </row>
    <row r="2460" spans="1:5" ht="14.25" customHeight="1">
      <c r="A2460" s="19">
        <v>44970</v>
      </c>
      <c r="B2460" s="20">
        <v>5621.2723999999998</v>
      </c>
      <c r="C2460" s="20">
        <v>7807.5793999999996</v>
      </c>
      <c r="D2460" s="20">
        <v>6285.1212999999998</v>
      </c>
      <c r="E2460" s="20">
        <v>3841.0958000000001</v>
      </c>
    </row>
    <row r="2461" spans="1:5" ht="14.25" customHeight="1">
      <c r="A2461" s="19">
        <v>44971</v>
      </c>
      <c r="B2461" s="20">
        <v>5623.6007</v>
      </c>
      <c r="C2461" s="20">
        <v>7817.8450000000003</v>
      </c>
      <c r="D2461" s="20">
        <v>6267.8894</v>
      </c>
      <c r="E2461" s="20">
        <v>3861.9180000000001</v>
      </c>
    </row>
    <row r="2462" spans="1:5" ht="14.25" customHeight="1">
      <c r="A2462" s="19">
        <v>44972</v>
      </c>
      <c r="B2462" s="20">
        <v>5594.2965000000004</v>
      </c>
      <c r="C2462" s="20">
        <v>7820.2317999999996</v>
      </c>
      <c r="D2462" s="20">
        <v>6230.9556000000002</v>
      </c>
      <c r="E2462" s="20">
        <v>3836.9996000000001</v>
      </c>
    </row>
    <row r="2463" spans="1:5" ht="14.25" customHeight="1">
      <c r="A2463" s="19">
        <v>44973</v>
      </c>
      <c r="B2463" s="20">
        <v>5553.3240999999998</v>
      </c>
      <c r="C2463" s="20">
        <v>7667.0054</v>
      </c>
      <c r="D2463" s="20">
        <v>6153.7302</v>
      </c>
      <c r="E2463" s="20">
        <v>3798.7375999999999</v>
      </c>
    </row>
    <row r="2464" spans="1:5" ht="14.25" customHeight="1">
      <c r="A2464" s="19">
        <v>44974</v>
      </c>
      <c r="B2464" s="20">
        <v>5473.3095999999996</v>
      </c>
      <c r="C2464" s="20">
        <v>7604.2808999999997</v>
      </c>
      <c r="D2464" s="20">
        <v>6004.2284</v>
      </c>
      <c r="E2464" s="20">
        <v>3812.3384999999998</v>
      </c>
    </row>
    <row r="2465" spans="1:5" ht="14.25" customHeight="1">
      <c r="A2465" s="19">
        <v>44977</v>
      </c>
      <c r="B2465" s="20">
        <v>5607.5916999999999</v>
      </c>
      <c r="C2465" s="20">
        <v>7704.8216000000002</v>
      </c>
      <c r="D2465" s="20">
        <v>6060.5321999999996</v>
      </c>
      <c r="E2465" s="20">
        <v>3895.1437000000001</v>
      </c>
    </row>
    <row r="2466" spans="1:5" ht="14.25" customHeight="1">
      <c r="A2466" s="19">
        <v>44978</v>
      </c>
      <c r="B2466" s="20">
        <v>5622.3301000000001</v>
      </c>
      <c r="C2466" s="20">
        <v>7739.2686000000003</v>
      </c>
      <c r="D2466" s="20">
        <v>6032.5802999999996</v>
      </c>
      <c r="E2466" s="20">
        <v>3941.8490999999999</v>
      </c>
    </row>
    <row r="2467" spans="1:5" ht="14.25" customHeight="1">
      <c r="A2467" s="19">
        <v>44979</v>
      </c>
      <c r="B2467" s="20">
        <v>5571.5883000000003</v>
      </c>
      <c r="C2467" s="20">
        <v>7748.0753999999997</v>
      </c>
      <c r="D2467" s="20">
        <v>6001.3477000000003</v>
      </c>
      <c r="E2467" s="20">
        <v>3945.6369</v>
      </c>
    </row>
    <row r="2468" spans="1:5" ht="14.25" customHeight="1">
      <c r="A2468" s="19">
        <v>44980</v>
      </c>
      <c r="B2468" s="20">
        <v>5567.1057000000001</v>
      </c>
      <c r="C2468" s="20">
        <v>7713.0428000000002</v>
      </c>
      <c r="D2468" s="20">
        <v>6036.7024000000001</v>
      </c>
      <c r="E2468" s="20">
        <v>3944.2674000000002</v>
      </c>
    </row>
    <row r="2469" spans="1:5" ht="14.25" customHeight="1">
      <c r="A2469" s="19">
        <v>44981</v>
      </c>
      <c r="B2469" s="20">
        <v>5509.3126000000002</v>
      </c>
      <c r="C2469" s="20">
        <v>7688.7276000000002</v>
      </c>
      <c r="D2469" s="20">
        <v>5987.9907999999996</v>
      </c>
      <c r="E2469" s="20">
        <v>3936.2604999999999</v>
      </c>
    </row>
    <row r="2470" spans="1:5" ht="14.25" customHeight="1">
      <c r="A2470" s="19">
        <v>44984</v>
      </c>
      <c r="B2470" s="20">
        <v>5487.2401</v>
      </c>
      <c r="C2470" s="20">
        <v>7632.7870999999996</v>
      </c>
      <c r="D2470" s="20">
        <v>5967.7458999999999</v>
      </c>
      <c r="E2470" s="20">
        <v>3929.3708999999999</v>
      </c>
    </row>
    <row r="2471" spans="1:5" ht="14.25" customHeight="1">
      <c r="A2471" s="19">
        <v>44985</v>
      </c>
      <c r="B2471" s="20">
        <v>5521.9971999999998</v>
      </c>
      <c r="C2471" s="20">
        <v>7700.6287000000002</v>
      </c>
      <c r="D2471" s="20">
        <v>5999.5841</v>
      </c>
      <c r="E2471" s="20">
        <v>3944.1118000000001</v>
      </c>
    </row>
    <row r="2472" spans="1:5" ht="14.25" customHeight="1">
      <c r="A2472" s="19">
        <v>44986</v>
      </c>
      <c r="B2472" s="20">
        <v>5599.9976999999999</v>
      </c>
      <c r="C2472" s="20">
        <v>7752.8818000000001</v>
      </c>
      <c r="D2472" s="20">
        <v>5995.3931000000002</v>
      </c>
      <c r="E2472" s="20">
        <v>3966.4142000000002</v>
      </c>
    </row>
    <row r="2473" spans="1:5" ht="14.25" customHeight="1">
      <c r="A2473" s="19">
        <v>44987</v>
      </c>
      <c r="B2473" s="20">
        <v>5587.5087000000003</v>
      </c>
      <c r="C2473" s="20">
        <v>7719.1535999999996</v>
      </c>
      <c r="D2473" s="20">
        <v>5935.8055000000004</v>
      </c>
      <c r="E2473" s="20">
        <v>3973.9765000000002</v>
      </c>
    </row>
    <row r="2474" spans="1:5" ht="14.25" customHeight="1">
      <c r="A2474" s="19">
        <v>44988</v>
      </c>
      <c r="B2474" s="20">
        <v>5604.8959000000004</v>
      </c>
      <c r="C2474" s="20">
        <v>7714.3195999999998</v>
      </c>
      <c r="D2474" s="20">
        <v>5943.0844999999999</v>
      </c>
      <c r="E2474" s="20">
        <v>3988.0043999999998</v>
      </c>
    </row>
    <row r="2475" spans="1:5" ht="14.25" customHeight="1">
      <c r="A2475" s="19">
        <v>44991</v>
      </c>
      <c r="B2475" s="20">
        <v>5575.6660000000002</v>
      </c>
      <c r="C2475" s="20">
        <v>7746.5416999999998</v>
      </c>
      <c r="D2475" s="20">
        <v>6017.6824999999999</v>
      </c>
      <c r="E2475" s="20">
        <v>3963.299</v>
      </c>
    </row>
    <row r="2476" spans="1:5" ht="14.25" customHeight="1">
      <c r="A2476" s="19">
        <v>44992</v>
      </c>
      <c r="B2476" s="20">
        <v>5494.0349999999999</v>
      </c>
      <c r="C2476" s="20">
        <v>7589.6623</v>
      </c>
      <c r="D2476" s="20">
        <v>5912.9714999999997</v>
      </c>
      <c r="E2476" s="20">
        <v>3918.7710000000002</v>
      </c>
    </row>
    <row r="2477" spans="1:5" ht="14.25" customHeight="1">
      <c r="A2477" s="19">
        <v>44993</v>
      </c>
      <c r="B2477" s="20">
        <v>5474.0281000000004</v>
      </c>
      <c r="C2477" s="20">
        <v>7629.6424999999999</v>
      </c>
      <c r="D2477" s="20">
        <v>5894.8382000000001</v>
      </c>
      <c r="E2477" s="20">
        <v>3917.268</v>
      </c>
    </row>
    <row r="2478" spans="1:5" ht="14.25" customHeight="1">
      <c r="A2478" s="19">
        <v>44994</v>
      </c>
      <c r="B2478" s="20">
        <v>5454.6819999999998</v>
      </c>
      <c r="C2478" s="20">
        <v>7631.1935000000003</v>
      </c>
      <c r="D2478" s="20">
        <v>5880.9214000000002</v>
      </c>
      <c r="E2478" s="20">
        <v>3908.0173</v>
      </c>
    </row>
    <row r="2479" spans="1:5" ht="14.25" customHeight="1">
      <c r="A2479" s="19">
        <v>44995</v>
      </c>
      <c r="B2479" s="20">
        <v>5383.1507000000001</v>
      </c>
      <c r="C2479" s="20">
        <v>7526.5727999999999</v>
      </c>
      <c r="D2479" s="20">
        <v>5868.8046999999997</v>
      </c>
      <c r="E2479" s="20">
        <v>3835.2338</v>
      </c>
    </row>
    <row r="2480" spans="1:5" ht="14.25" customHeight="1">
      <c r="A2480" s="19">
        <v>44998</v>
      </c>
      <c r="B2480" s="20">
        <v>5439.5325000000003</v>
      </c>
      <c r="C2480" s="20">
        <v>7564.5718999999999</v>
      </c>
      <c r="D2480" s="20">
        <v>5835.9881999999998</v>
      </c>
      <c r="E2480" s="20">
        <v>3869.9949999999999</v>
      </c>
    </row>
    <row r="2481" spans="1:5" ht="14.25" customHeight="1">
      <c r="A2481" s="19">
        <v>44999</v>
      </c>
      <c r="B2481" s="20">
        <v>5406.9790000000003</v>
      </c>
      <c r="C2481" s="20">
        <v>7495.0754999999999</v>
      </c>
      <c r="D2481" s="20">
        <v>5785.1697000000004</v>
      </c>
      <c r="E2481" s="20">
        <v>3822.627</v>
      </c>
    </row>
    <row r="2482" spans="1:5" ht="14.25" customHeight="1">
      <c r="A2482" s="19">
        <v>45000</v>
      </c>
      <c r="B2482" s="20">
        <v>5409.973</v>
      </c>
      <c r="C2482" s="20">
        <v>7532.3023000000003</v>
      </c>
      <c r="D2482" s="20">
        <v>5751.2187000000004</v>
      </c>
      <c r="E2482" s="20">
        <v>3878.4621000000002</v>
      </c>
    </row>
    <row r="2483" spans="1:5" ht="14.25" customHeight="1">
      <c r="A2483" s="19">
        <v>45001</v>
      </c>
      <c r="B2483" s="20">
        <v>5345.1773000000003</v>
      </c>
      <c r="C2483" s="20">
        <v>7406.4318000000003</v>
      </c>
      <c r="D2483" s="20">
        <v>5653.7489999999998</v>
      </c>
      <c r="E2483" s="20">
        <v>3824.4739</v>
      </c>
    </row>
    <row r="2484" spans="1:5" ht="14.25" customHeight="1">
      <c r="A2484" s="19">
        <v>45002</v>
      </c>
      <c r="B2484" s="20">
        <v>5371.8666000000003</v>
      </c>
      <c r="C2484" s="20">
        <v>7458.0068000000001</v>
      </c>
      <c r="D2484" s="20">
        <v>5566.2789000000002</v>
      </c>
      <c r="E2484" s="20">
        <v>3855.2019</v>
      </c>
    </row>
    <row r="2485" spans="1:5" ht="14.25" customHeight="1">
      <c r="A2485" s="19">
        <v>45005</v>
      </c>
      <c r="B2485" s="20">
        <v>5345.0774000000001</v>
      </c>
      <c r="C2485" s="20">
        <v>7441.4965000000002</v>
      </c>
      <c r="D2485" s="20">
        <v>5562.7719999999999</v>
      </c>
      <c r="E2485" s="20">
        <v>3839.7624999999998</v>
      </c>
    </row>
    <row r="2486" spans="1:5" ht="14.25" customHeight="1">
      <c r="A2486" s="19">
        <v>45006</v>
      </c>
      <c r="B2486" s="20">
        <v>5403.8344999999999</v>
      </c>
      <c r="C2486" s="20">
        <v>7538.8536999999997</v>
      </c>
      <c r="D2486" s="20">
        <v>5695.1993000000002</v>
      </c>
      <c r="E2486" s="20">
        <v>3861.2946000000002</v>
      </c>
    </row>
    <row r="2487" spans="1:5" ht="14.25" customHeight="1">
      <c r="A2487" s="19">
        <v>45007</v>
      </c>
      <c r="B2487" s="20">
        <v>5426.9898000000003</v>
      </c>
      <c r="C2487" s="20">
        <v>7573.1025</v>
      </c>
      <c r="D2487" s="20">
        <v>5699.2349999999997</v>
      </c>
      <c r="E2487" s="20">
        <v>3906.5174999999999</v>
      </c>
    </row>
    <row r="2488" spans="1:5" ht="14.25" customHeight="1">
      <c r="A2488" s="19">
        <v>45008</v>
      </c>
      <c r="B2488" s="20">
        <v>5480.7880999999998</v>
      </c>
      <c r="C2488" s="20">
        <v>7604.6647999999996</v>
      </c>
      <c r="D2488" s="20">
        <v>5710.2048999999997</v>
      </c>
      <c r="E2488" s="20">
        <v>3915.5641999999998</v>
      </c>
    </row>
    <row r="2489" spans="1:5" ht="14.25" customHeight="1">
      <c r="A2489" s="19">
        <v>45009</v>
      </c>
      <c r="B2489" s="20">
        <v>5464.4453999999996</v>
      </c>
      <c r="C2489" s="20">
        <v>7603.6878999999999</v>
      </c>
      <c r="D2489" s="20">
        <v>5701.0335999999998</v>
      </c>
      <c r="E2489" s="20">
        <v>3887.4911000000002</v>
      </c>
    </row>
    <row r="2490" spans="1:5" ht="14.25" customHeight="1">
      <c r="A2490" s="19">
        <v>45012</v>
      </c>
      <c r="B2490" s="20">
        <v>5444.6768000000002</v>
      </c>
      <c r="C2490" s="20">
        <v>7624.4321</v>
      </c>
      <c r="D2490" s="20">
        <v>5775.74</v>
      </c>
      <c r="E2490" s="20">
        <v>3875.4094</v>
      </c>
    </row>
    <row r="2491" spans="1:5" ht="14.25" customHeight="1">
      <c r="A2491" s="19">
        <v>45013</v>
      </c>
      <c r="B2491" s="20">
        <v>5427.0874999999996</v>
      </c>
      <c r="C2491" s="20">
        <v>7556.5586000000003</v>
      </c>
      <c r="D2491" s="20">
        <v>5759.8729000000003</v>
      </c>
      <c r="E2491" s="20">
        <v>3858.1950999999999</v>
      </c>
    </row>
    <row r="2492" spans="1:5" ht="14.25" customHeight="1">
      <c r="A2492" s="19">
        <v>45014</v>
      </c>
      <c r="B2492" s="20">
        <v>5436.0832</v>
      </c>
      <c r="C2492" s="20">
        <v>7535.4102999999996</v>
      </c>
      <c r="D2492" s="20">
        <v>5762.9766</v>
      </c>
      <c r="E2492" s="20">
        <v>3835.2494000000002</v>
      </c>
    </row>
    <row r="2493" spans="1:5" ht="14.25" customHeight="1">
      <c r="A2493" s="19">
        <v>45015</v>
      </c>
      <c r="B2493" s="20">
        <v>5480.2064</v>
      </c>
      <c r="C2493" s="20">
        <v>7536.9198999999999</v>
      </c>
      <c r="D2493" s="20">
        <v>5794.86</v>
      </c>
      <c r="E2493" s="20">
        <v>3865.6779999999999</v>
      </c>
    </row>
    <row r="2494" spans="1:5" ht="14.25" customHeight="1">
      <c r="A2494" s="19">
        <v>45016</v>
      </c>
      <c r="B2494" s="20">
        <v>5497.0329000000002</v>
      </c>
      <c r="C2494" s="20">
        <v>7612.3855999999996</v>
      </c>
      <c r="D2494" s="20">
        <v>5823.1926999999996</v>
      </c>
      <c r="E2494" s="20">
        <v>3878.3748000000001</v>
      </c>
    </row>
    <row r="2495" spans="1:5" ht="14.25" customHeight="1">
      <c r="A2495" s="19">
        <v>45019</v>
      </c>
      <c r="B2495" s="20">
        <v>5550.8262000000004</v>
      </c>
      <c r="C2495" s="20">
        <v>7708.0375000000004</v>
      </c>
      <c r="D2495" s="20">
        <v>5840.2507999999998</v>
      </c>
      <c r="E2495" s="20">
        <v>3909.4214999999999</v>
      </c>
    </row>
    <row r="2496" spans="1:5" ht="14.25" customHeight="1">
      <c r="A2496" s="19">
        <v>45020</v>
      </c>
      <c r="B2496" s="20">
        <v>5567.8395</v>
      </c>
      <c r="C2496" s="20">
        <v>7698.2479000000003</v>
      </c>
      <c r="D2496" s="20">
        <v>5784.1930000000002</v>
      </c>
      <c r="E2496" s="20">
        <v>3907.4506000000001</v>
      </c>
    </row>
    <row r="2497" spans="1:5" ht="14.25" customHeight="1">
      <c r="A2497" s="19">
        <v>45022</v>
      </c>
      <c r="B2497" s="20">
        <v>5559.0663999999997</v>
      </c>
      <c r="C2497" s="20">
        <v>7731.5600999999997</v>
      </c>
      <c r="D2497" s="20">
        <v>5794.7107999999998</v>
      </c>
      <c r="E2497" s="20">
        <v>3885.5753</v>
      </c>
    </row>
    <row r="2498" spans="1:5" ht="14.25" customHeight="1">
      <c r="A2498" s="19">
        <v>45023</v>
      </c>
      <c r="B2498" s="20">
        <v>5595.2163</v>
      </c>
      <c r="C2498" s="20">
        <v>7797.8410000000003</v>
      </c>
      <c r="D2498" s="20">
        <v>5848.7984999999999</v>
      </c>
      <c r="E2498" s="20">
        <v>3903.3951999999999</v>
      </c>
    </row>
    <row r="2499" spans="1:5" ht="14.25" customHeight="1">
      <c r="A2499" s="19">
        <v>45026</v>
      </c>
      <c r="B2499" s="20">
        <v>5570.1553999999996</v>
      </c>
      <c r="C2499" s="20">
        <v>7715.5568000000003</v>
      </c>
      <c r="D2499" s="20">
        <v>5900.6514999999999</v>
      </c>
      <c r="E2499" s="20">
        <v>3879.9384</v>
      </c>
    </row>
    <row r="2500" spans="1:5" ht="14.25" customHeight="1">
      <c r="A2500" s="19">
        <v>45027</v>
      </c>
      <c r="B2500" s="20">
        <v>5563.8266000000003</v>
      </c>
      <c r="C2500" s="20">
        <v>7732.87</v>
      </c>
      <c r="D2500" s="20">
        <v>5876.6337000000003</v>
      </c>
      <c r="E2500" s="20">
        <v>3896.5194000000001</v>
      </c>
    </row>
    <row r="2501" spans="1:5" ht="14.25" customHeight="1">
      <c r="A2501" s="19">
        <v>45028</v>
      </c>
      <c r="B2501" s="20">
        <v>5559.9452000000001</v>
      </c>
      <c r="C2501" s="20">
        <v>7773.74</v>
      </c>
      <c r="D2501" s="20">
        <v>5825.4177</v>
      </c>
      <c r="E2501" s="20">
        <v>3930.5353</v>
      </c>
    </row>
    <row r="2502" spans="1:5" ht="14.25" customHeight="1">
      <c r="A2502" s="19">
        <v>45029</v>
      </c>
      <c r="B2502" s="20">
        <v>5521.6981999999998</v>
      </c>
      <c r="C2502" s="20">
        <v>7713.7312000000002</v>
      </c>
      <c r="D2502" s="20">
        <v>5795.5316000000003</v>
      </c>
      <c r="E2502" s="20">
        <v>3940.9065999999998</v>
      </c>
    </row>
    <row r="2503" spans="1:5" ht="14.25" customHeight="1">
      <c r="A2503" s="19">
        <v>45030</v>
      </c>
      <c r="B2503" s="20">
        <v>5552.9371000000001</v>
      </c>
      <c r="C2503" s="20">
        <v>7772.7572</v>
      </c>
      <c r="D2503" s="20">
        <v>5876.9179000000004</v>
      </c>
      <c r="E2503" s="20">
        <v>3947.0349999999999</v>
      </c>
    </row>
    <row r="2504" spans="1:5" ht="14.25" customHeight="1">
      <c r="A2504" s="19">
        <v>45033</v>
      </c>
      <c r="B2504" s="20">
        <v>5630.8095999999996</v>
      </c>
      <c r="C2504" s="20">
        <v>7764.8028000000004</v>
      </c>
      <c r="D2504" s="20">
        <v>5885.0814</v>
      </c>
      <c r="E2504" s="20">
        <v>3999.7869000000001</v>
      </c>
    </row>
    <row r="2505" spans="1:5" ht="14.25" customHeight="1">
      <c r="A2505" s="19">
        <v>45034</v>
      </c>
      <c r="B2505" s="20">
        <v>5648.1885000000002</v>
      </c>
      <c r="C2505" s="20">
        <v>7747.4174999999996</v>
      </c>
      <c r="D2505" s="20">
        <v>5894.3626000000004</v>
      </c>
      <c r="E2505" s="20">
        <v>4032.9294</v>
      </c>
    </row>
    <row r="2506" spans="1:5" ht="14.25" customHeight="1">
      <c r="A2506" s="19">
        <v>45035</v>
      </c>
      <c r="B2506" s="20">
        <v>5597.3347999999996</v>
      </c>
      <c r="C2506" s="20">
        <v>7712.5441000000001</v>
      </c>
      <c r="D2506" s="20">
        <v>5870.5333000000001</v>
      </c>
      <c r="E2506" s="20">
        <v>4016.7471999999998</v>
      </c>
    </row>
    <row r="2507" spans="1:5" ht="14.25" customHeight="1">
      <c r="A2507" s="19">
        <v>45036</v>
      </c>
      <c r="B2507" s="20">
        <v>5581.8726999999999</v>
      </c>
      <c r="C2507" s="20">
        <v>7710.9988000000003</v>
      </c>
      <c r="D2507" s="20">
        <v>5786.4371000000001</v>
      </c>
      <c r="E2507" s="20">
        <v>4027.1089999999999</v>
      </c>
    </row>
    <row r="2508" spans="1:5" ht="14.25" customHeight="1">
      <c r="A2508" s="19">
        <v>45037</v>
      </c>
      <c r="B2508" s="20">
        <v>5472.9754999999996</v>
      </c>
      <c r="C2508" s="20">
        <v>7500.7051000000001</v>
      </c>
      <c r="D2508" s="20">
        <v>5713.8676999999998</v>
      </c>
      <c r="E2508" s="20">
        <v>3971.5394999999999</v>
      </c>
    </row>
    <row r="2509" spans="1:5" ht="14.25" customHeight="1">
      <c r="A2509" s="19">
        <v>45040</v>
      </c>
      <c r="B2509" s="20">
        <v>5405.2187000000004</v>
      </c>
      <c r="C2509" s="20">
        <v>7447.3873000000003</v>
      </c>
      <c r="D2509" s="20">
        <v>5616.6111000000001</v>
      </c>
      <c r="E2509" s="20">
        <v>3949.8323999999998</v>
      </c>
    </row>
    <row r="2510" spans="1:5" ht="14.25" customHeight="1">
      <c r="A2510" s="19">
        <v>45041</v>
      </c>
      <c r="B2510" s="20">
        <v>5378.1686</v>
      </c>
      <c r="C2510" s="20">
        <v>7312.5965999999999</v>
      </c>
      <c r="D2510" s="20">
        <v>5546.6831000000002</v>
      </c>
      <c r="E2510" s="20">
        <v>3937.8316</v>
      </c>
    </row>
    <row r="2511" spans="1:5" ht="14.25" customHeight="1">
      <c r="A2511" s="19">
        <v>45042</v>
      </c>
      <c r="B2511" s="20">
        <v>5374.8495999999996</v>
      </c>
      <c r="C2511" s="20">
        <v>7336.4615000000003</v>
      </c>
      <c r="D2511" s="20">
        <v>5687.2739000000001</v>
      </c>
      <c r="E2511" s="20">
        <v>3957.9413</v>
      </c>
    </row>
    <row r="2512" spans="1:5" ht="14.25" customHeight="1">
      <c r="A2512" s="19">
        <v>45043</v>
      </c>
      <c r="B2512" s="20">
        <v>5414.7659000000003</v>
      </c>
      <c r="C2512" s="20">
        <v>7347.0385999999999</v>
      </c>
      <c r="D2512" s="20">
        <v>5737.1962000000003</v>
      </c>
      <c r="E2512" s="20">
        <v>3961.3294999999998</v>
      </c>
    </row>
    <row r="2513" spans="1:5" ht="14.25" customHeight="1">
      <c r="A2513" s="19">
        <v>45044</v>
      </c>
      <c r="B2513" s="20">
        <v>5470.0686999999998</v>
      </c>
      <c r="C2513" s="20">
        <v>7447.0843999999997</v>
      </c>
      <c r="D2513" s="20">
        <v>5733.0861999999997</v>
      </c>
      <c r="E2513" s="20">
        <v>4004.9468000000002</v>
      </c>
    </row>
    <row r="2514" spans="1:5" ht="14.25" customHeight="1">
      <c r="A2514" s="19">
        <v>45050</v>
      </c>
      <c r="B2514" s="20">
        <v>5471.6454000000003</v>
      </c>
      <c r="C2514" s="20">
        <v>7459.2263999999996</v>
      </c>
      <c r="D2514" s="20">
        <v>5668.6156000000001</v>
      </c>
      <c r="E2514" s="20">
        <v>4052.7013999999999</v>
      </c>
    </row>
    <row r="2515" spans="1:5" ht="14.25" customHeight="1">
      <c r="A2515" s="19">
        <v>45051</v>
      </c>
      <c r="B2515" s="20">
        <v>5453.4940999999999</v>
      </c>
      <c r="C2515" s="20">
        <v>7370.6661999999997</v>
      </c>
      <c r="D2515" s="20">
        <v>5586.4737999999998</v>
      </c>
      <c r="E2515" s="20">
        <v>4076.3528999999999</v>
      </c>
    </row>
    <row r="2516" spans="1:5" ht="14.25" customHeight="1">
      <c r="A2516" s="19">
        <v>45054</v>
      </c>
      <c r="B2516" s="20">
        <v>5515.6538</v>
      </c>
      <c r="C2516" s="20">
        <v>7424.9291000000003</v>
      </c>
      <c r="D2516" s="20">
        <v>5580.9116999999997</v>
      </c>
      <c r="E2516" s="20">
        <v>4150.5352000000003</v>
      </c>
    </row>
    <row r="2517" spans="1:5" ht="14.25" customHeight="1">
      <c r="A2517" s="19">
        <v>45055</v>
      </c>
      <c r="B2517" s="20">
        <v>5468.4903000000004</v>
      </c>
      <c r="C2517" s="20">
        <v>7324.5337</v>
      </c>
      <c r="D2517" s="20">
        <v>5498.8710000000001</v>
      </c>
      <c r="E2517" s="20">
        <v>4138.7691999999997</v>
      </c>
    </row>
    <row r="2518" spans="1:5" ht="14.25" customHeight="1">
      <c r="A2518" s="19">
        <v>45056</v>
      </c>
      <c r="B2518" s="20">
        <v>5426.4375</v>
      </c>
      <c r="C2518" s="20">
        <v>7343.1131999999998</v>
      </c>
      <c r="D2518" s="20">
        <v>5557.4192999999996</v>
      </c>
      <c r="E2518" s="20">
        <v>4091.5985999999998</v>
      </c>
    </row>
    <row r="2519" spans="1:5" ht="14.25" customHeight="1">
      <c r="A2519" s="19">
        <v>45057</v>
      </c>
      <c r="B2519" s="20">
        <v>5418.0165999999999</v>
      </c>
      <c r="C2519" s="20">
        <v>7337.9831999999997</v>
      </c>
      <c r="D2519" s="20">
        <v>5590.3383000000003</v>
      </c>
      <c r="E2519" s="20">
        <v>4077.2784999999999</v>
      </c>
    </row>
    <row r="2520" spans="1:5" ht="14.25" customHeight="1">
      <c r="A2520" s="19">
        <v>45058</v>
      </c>
      <c r="B2520" s="20">
        <v>5346.6198999999997</v>
      </c>
      <c r="C2520" s="20">
        <v>7242.9004999999997</v>
      </c>
      <c r="D2520" s="20">
        <v>5549.3020999999999</v>
      </c>
      <c r="E2520" s="20">
        <v>4028.4600999999998</v>
      </c>
    </row>
    <row r="2521" spans="1:5" ht="14.25" customHeight="1">
      <c r="A2521" s="19">
        <v>45061</v>
      </c>
      <c r="B2521" s="20">
        <v>5429.8117000000002</v>
      </c>
      <c r="C2521" s="20">
        <v>7298.6529</v>
      </c>
      <c r="D2521" s="20">
        <v>5688.2906000000003</v>
      </c>
      <c r="E2521" s="20">
        <v>4028.1309999999999</v>
      </c>
    </row>
    <row r="2522" spans="1:5" ht="14.25" customHeight="1">
      <c r="A2522" s="19">
        <v>45062</v>
      </c>
      <c r="B2522" s="20">
        <v>5402.5057999999999</v>
      </c>
      <c r="C2522" s="20">
        <v>7222.3829999999998</v>
      </c>
      <c r="D2522" s="20">
        <v>5707.8797999999997</v>
      </c>
      <c r="E2522" s="20">
        <v>3994.4816000000001</v>
      </c>
    </row>
    <row r="2523" spans="1:5" ht="14.25" customHeight="1">
      <c r="A2523" s="19">
        <v>45063</v>
      </c>
      <c r="B2523" s="20">
        <v>5378.0586000000003</v>
      </c>
      <c r="C2523" s="20">
        <v>7265.6607000000004</v>
      </c>
      <c r="D2523" s="20">
        <v>5709.1292000000003</v>
      </c>
      <c r="E2523" s="20">
        <v>4001.0951</v>
      </c>
    </row>
    <row r="2524" spans="1:5" ht="14.25" customHeight="1">
      <c r="A2524" s="19">
        <v>45064</v>
      </c>
      <c r="B2524" s="20">
        <v>5373.1319999999996</v>
      </c>
      <c r="C2524" s="20">
        <v>7300.6480000000001</v>
      </c>
      <c r="D2524" s="20">
        <v>5673.3626000000004</v>
      </c>
      <c r="E2524" s="20">
        <v>4015.7325000000001</v>
      </c>
    </row>
    <row r="2525" spans="1:5" ht="14.25" customHeight="1">
      <c r="A2525" s="19">
        <v>45065</v>
      </c>
      <c r="B2525" s="20">
        <v>5358.7626</v>
      </c>
      <c r="C2525" s="20">
        <v>7322.8711000000003</v>
      </c>
      <c r="D2525" s="20">
        <v>5693.5940000000001</v>
      </c>
      <c r="E2525" s="20">
        <v>3976.7847999999999</v>
      </c>
    </row>
    <row r="2526" spans="1:5" ht="14.25" customHeight="1">
      <c r="A2526" s="19">
        <v>45068</v>
      </c>
      <c r="B2526" s="20">
        <v>5392.4931999999999</v>
      </c>
      <c r="C2526" s="20">
        <v>7317.1454000000003</v>
      </c>
      <c r="D2526" s="20">
        <v>5687.0664999999999</v>
      </c>
      <c r="E2526" s="20">
        <v>3967.2374</v>
      </c>
    </row>
    <row r="2527" spans="1:5" ht="14.25" customHeight="1">
      <c r="A2527" s="19">
        <v>45069</v>
      </c>
      <c r="B2527" s="20">
        <v>5316.3131000000003</v>
      </c>
      <c r="C2527" s="20">
        <v>7243.8969999999999</v>
      </c>
      <c r="D2527" s="20">
        <v>5627.8107</v>
      </c>
      <c r="E2527" s="20">
        <v>3931.1361000000002</v>
      </c>
    </row>
    <row r="2528" spans="1:5" ht="14.25" customHeight="1">
      <c r="A2528" s="19">
        <v>45070</v>
      </c>
      <c r="B2528" s="20">
        <v>5242.8725999999997</v>
      </c>
      <c r="C2528" s="20">
        <v>7228.1749</v>
      </c>
      <c r="D2528" s="20">
        <v>5631.4845999999998</v>
      </c>
      <c r="E2528" s="20">
        <v>3884.8795</v>
      </c>
    </row>
    <row r="2529" spans="1:5" ht="14.25" customHeight="1">
      <c r="A2529" s="19">
        <v>45071</v>
      </c>
      <c r="B2529" s="20">
        <v>5231.6436000000003</v>
      </c>
      <c r="C2529" s="20">
        <v>7215.6571000000004</v>
      </c>
      <c r="D2529" s="20">
        <v>5646.7740999999996</v>
      </c>
      <c r="E2529" s="20">
        <v>3854.1203999999998</v>
      </c>
    </row>
    <row r="2530" spans="1:5" ht="14.25" customHeight="1">
      <c r="A2530" s="19">
        <v>45072</v>
      </c>
      <c r="B2530" s="20">
        <v>5233.5448999999999</v>
      </c>
      <c r="C2530" s="20">
        <v>7267.8564999999999</v>
      </c>
      <c r="D2530" s="20">
        <v>5586.5183999999999</v>
      </c>
      <c r="E2530" s="20">
        <v>3873.9522000000002</v>
      </c>
    </row>
    <row r="2531" spans="1:5" ht="14.25" customHeight="1">
      <c r="A2531" s="19">
        <v>45075</v>
      </c>
      <c r="B2531" s="20">
        <v>5211.2834000000003</v>
      </c>
      <c r="C2531" s="20">
        <v>7254.8177999999998</v>
      </c>
      <c r="D2531" s="20">
        <v>5528.6368000000002</v>
      </c>
      <c r="E2531" s="20">
        <v>3880.8953000000001</v>
      </c>
    </row>
    <row r="2532" spans="1:5" ht="14.25" customHeight="1">
      <c r="A2532" s="19">
        <v>45076</v>
      </c>
      <c r="B2532" s="20">
        <v>5216.6379999999999</v>
      </c>
      <c r="C2532" s="20">
        <v>7291.2075000000004</v>
      </c>
      <c r="D2532" s="20">
        <v>5550.8269</v>
      </c>
      <c r="E2532" s="20">
        <v>3907.8036999999999</v>
      </c>
    </row>
    <row r="2533" spans="1:5" ht="14.25" customHeight="1">
      <c r="A2533" s="19">
        <v>45077</v>
      </c>
      <c r="B2533" s="20">
        <v>5166.1176999999998</v>
      </c>
      <c r="C2533" s="20">
        <v>7289.5789000000004</v>
      </c>
      <c r="D2533" s="20">
        <v>5490.8091000000004</v>
      </c>
      <c r="E2533" s="20">
        <v>3880.1221999999998</v>
      </c>
    </row>
    <row r="2534" spans="1:5" ht="14.25" customHeight="1">
      <c r="A2534" s="19">
        <v>45078</v>
      </c>
      <c r="B2534" s="20">
        <v>5181.3009000000002</v>
      </c>
      <c r="C2534" s="20">
        <v>7306.25</v>
      </c>
      <c r="D2534" s="20">
        <v>5492.7822999999999</v>
      </c>
      <c r="E2534" s="20">
        <v>3871.6111999999998</v>
      </c>
    </row>
    <row r="2535" spans="1:5" ht="14.25" customHeight="1">
      <c r="A2535" s="19">
        <v>45079</v>
      </c>
      <c r="B2535" s="20">
        <v>5256.7746999999999</v>
      </c>
      <c r="C2535" s="20">
        <v>7365.4377999999997</v>
      </c>
      <c r="D2535" s="20">
        <v>5546.5291999999999</v>
      </c>
      <c r="E2535" s="20">
        <v>3919.8443000000002</v>
      </c>
    </row>
    <row r="2536" spans="1:5" ht="14.25" customHeight="1">
      <c r="A2536" s="19">
        <v>45082</v>
      </c>
      <c r="B2536" s="20">
        <v>5232.8899000000001</v>
      </c>
      <c r="C2536" s="20">
        <v>7373.567</v>
      </c>
      <c r="D2536" s="20">
        <v>5469.4075999999995</v>
      </c>
      <c r="E2536" s="20">
        <v>3932.7138</v>
      </c>
    </row>
    <row r="2537" spans="1:5" ht="14.25" customHeight="1">
      <c r="A2537" s="19">
        <v>45083</v>
      </c>
      <c r="B2537" s="20">
        <v>5184.0227999999997</v>
      </c>
      <c r="C2537" s="20">
        <v>7215.5544</v>
      </c>
      <c r="D2537" s="20">
        <v>5378.4718999999996</v>
      </c>
      <c r="E2537" s="20">
        <v>3889.63</v>
      </c>
    </row>
    <row r="2538" spans="1:5" ht="14.25" customHeight="1">
      <c r="A2538" s="19">
        <v>45084</v>
      </c>
      <c r="B2538" s="20">
        <v>5159.8590000000004</v>
      </c>
      <c r="C2538" s="20">
        <v>7216.7511000000004</v>
      </c>
      <c r="D2538" s="20">
        <v>5269.0802000000003</v>
      </c>
      <c r="E2538" s="20">
        <v>3903.4920000000002</v>
      </c>
    </row>
    <row r="2539" spans="1:5" ht="14.25" customHeight="1">
      <c r="A2539" s="19">
        <v>45085</v>
      </c>
      <c r="B2539" s="20">
        <v>5202.2638999999999</v>
      </c>
      <c r="C2539" s="20">
        <v>7167.4764999999998</v>
      </c>
      <c r="D2539" s="20">
        <v>5261.3706000000002</v>
      </c>
      <c r="E2539" s="20">
        <v>3919.1538999999998</v>
      </c>
    </row>
    <row r="2540" spans="1:5" ht="14.25" customHeight="1">
      <c r="A2540" s="19">
        <v>45086</v>
      </c>
      <c r="B2540" s="20">
        <v>5226.7178000000004</v>
      </c>
      <c r="C2540" s="20">
        <v>7228.3038999999999</v>
      </c>
      <c r="D2540" s="20">
        <v>5308.0468000000001</v>
      </c>
      <c r="E2540" s="20">
        <v>3921.4801000000002</v>
      </c>
    </row>
    <row r="2541" spans="1:5" ht="14.25" customHeight="1">
      <c r="A2541" s="19">
        <v>45089</v>
      </c>
      <c r="B2541" s="20">
        <v>5237.7498999999998</v>
      </c>
      <c r="C2541" s="20">
        <v>7267.7833000000001</v>
      </c>
      <c r="D2541" s="20">
        <v>5328.0535</v>
      </c>
      <c r="E2541" s="20">
        <v>3926.2194</v>
      </c>
    </row>
    <row r="2542" spans="1:5" ht="14.25" customHeight="1">
      <c r="A2542" s="19">
        <v>45090</v>
      </c>
      <c r="B2542" s="20">
        <v>5267.8131000000003</v>
      </c>
      <c r="C2542" s="20">
        <v>7296.7521999999999</v>
      </c>
      <c r="D2542" s="20">
        <v>5371.4209000000001</v>
      </c>
      <c r="E2542" s="20">
        <v>3904.2849999999999</v>
      </c>
    </row>
    <row r="2543" spans="1:5" ht="14.25" customHeight="1">
      <c r="A2543" s="19">
        <v>45091</v>
      </c>
      <c r="B2543" s="20">
        <v>5273.5315000000001</v>
      </c>
      <c r="C2543" s="20">
        <v>7323.6206000000002</v>
      </c>
      <c r="D2543" s="20">
        <v>5417.6614</v>
      </c>
      <c r="E2543" s="20">
        <v>3899.2588000000001</v>
      </c>
    </row>
    <row r="2544" spans="1:5" ht="14.25" customHeight="1">
      <c r="A2544" s="19">
        <v>45092</v>
      </c>
      <c r="B2544" s="20">
        <v>5359.1507000000001</v>
      </c>
      <c r="C2544" s="20">
        <v>7365.5056000000004</v>
      </c>
      <c r="D2544" s="20">
        <v>5544.6243000000004</v>
      </c>
      <c r="E2544" s="20">
        <v>3924.8197</v>
      </c>
    </row>
    <row r="2545" spans="1:5" ht="14.25" customHeight="1">
      <c r="A2545" s="19">
        <v>45093</v>
      </c>
      <c r="B2545" s="20">
        <v>5411.9501</v>
      </c>
      <c r="C2545" s="20">
        <v>7429.2750999999998</v>
      </c>
      <c r="D2545" s="20">
        <v>5691.7573000000002</v>
      </c>
      <c r="E2545" s="20">
        <v>3936.8292000000001</v>
      </c>
    </row>
    <row r="2546" spans="1:5" ht="14.25" customHeight="1">
      <c r="A2546" s="19">
        <v>45096</v>
      </c>
      <c r="B2546" s="20">
        <v>5373.2829000000002</v>
      </c>
      <c r="C2546" s="20">
        <v>7458.0137000000004</v>
      </c>
      <c r="D2546" s="20">
        <v>5760.2915999999996</v>
      </c>
      <c r="E2546" s="20">
        <v>3910.7087000000001</v>
      </c>
    </row>
    <row r="2547" spans="1:5" ht="14.25" customHeight="1">
      <c r="A2547" s="19">
        <v>45097</v>
      </c>
      <c r="B2547" s="20">
        <v>5365.5771999999997</v>
      </c>
      <c r="C2547" s="20">
        <v>7460.0860000000002</v>
      </c>
      <c r="D2547" s="20">
        <v>5805.4962999999998</v>
      </c>
      <c r="E2547" s="20">
        <v>3887.3861000000002</v>
      </c>
    </row>
    <row r="2548" spans="1:5" ht="14.25" customHeight="1">
      <c r="A2548" s="19">
        <v>45098</v>
      </c>
      <c r="B2548" s="20">
        <v>5287.7358000000004</v>
      </c>
      <c r="C2548" s="20">
        <v>7300.9017999999996</v>
      </c>
      <c r="D2548" s="20">
        <v>5596.2183999999997</v>
      </c>
      <c r="E2548" s="20">
        <v>3863.3755000000001</v>
      </c>
    </row>
    <row r="2549" spans="1:5" ht="14.25" customHeight="1">
      <c r="A2549" s="19">
        <v>45103</v>
      </c>
      <c r="B2549" s="20">
        <v>5215.2874000000002</v>
      </c>
      <c r="C2549" s="20">
        <v>7159.4465</v>
      </c>
      <c r="D2549" s="20">
        <v>5469.1045000000004</v>
      </c>
      <c r="E2549" s="20">
        <v>3816.1509999999998</v>
      </c>
    </row>
    <row r="2550" spans="1:5" ht="14.25" customHeight="1">
      <c r="A2550" s="19">
        <v>45104</v>
      </c>
      <c r="B2550" s="20">
        <v>5266.6719999999996</v>
      </c>
      <c r="C2550" s="20">
        <v>7256.1936999999998</v>
      </c>
      <c r="D2550" s="20">
        <v>5484.9871999999996</v>
      </c>
      <c r="E2550" s="20">
        <v>3879.3879999999999</v>
      </c>
    </row>
    <row r="2551" spans="1:5" ht="14.25" customHeight="1">
      <c r="A2551" s="19">
        <v>45105</v>
      </c>
      <c r="B2551" s="20">
        <v>5264.9723000000004</v>
      </c>
      <c r="C2551" s="20">
        <v>7222.6754000000001</v>
      </c>
      <c r="D2551" s="20">
        <v>5439.7551000000003</v>
      </c>
      <c r="E2551" s="20">
        <v>3902.3195000000001</v>
      </c>
    </row>
    <row r="2552" spans="1:5" ht="14.25" customHeight="1">
      <c r="A2552" s="19">
        <v>45106</v>
      </c>
      <c r="B2552" s="20">
        <v>5240.6587</v>
      </c>
      <c r="C2552" s="20">
        <v>7273.1849000000002</v>
      </c>
      <c r="D2552" s="20">
        <v>5482.5267000000003</v>
      </c>
      <c r="E2552" s="20">
        <v>3910.1803</v>
      </c>
    </row>
    <row r="2553" spans="1:5" ht="14.25" customHeight="1">
      <c r="A2553" s="19">
        <v>45107</v>
      </c>
      <c r="B2553" s="20">
        <v>5275.9483</v>
      </c>
      <c r="C2553" s="20">
        <v>7365.8773000000001</v>
      </c>
      <c r="D2553" s="20">
        <v>5548.2763000000004</v>
      </c>
      <c r="E2553" s="20">
        <v>3954.8863999999999</v>
      </c>
    </row>
    <row r="2554" spans="1:5" ht="14.25" customHeight="1">
      <c r="A2554" s="19">
        <v>45110</v>
      </c>
      <c r="B2554" s="20">
        <v>5345.9937</v>
      </c>
      <c r="C2554" s="20">
        <v>7378.2345999999998</v>
      </c>
      <c r="D2554" s="20">
        <v>5535.2945</v>
      </c>
      <c r="E2554" s="20">
        <v>3981.7712000000001</v>
      </c>
    </row>
    <row r="2555" spans="1:5" ht="14.25" customHeight="1">
      <c r="A2555" s="19">
        <v>45111</v>
      </c>
      <c r="B2555" s="20">
        <v>5354.4134000000004</v>
      </c>
      <c r="C2555" s="20">
        <v>7407.9013000000004</v>
      </c>
      <c r="D2555" s="20">
        <v>5506.4111999999996</v>
      </c>
      <c r="E2555" s="20">
        <v>3973.3186000000001</v>
      </c>
    </row>
    <row r="2556" spans="1:5" ht="14.25" customHeight="1">
      <c r="A2556" s="19">
        <v>45112</v>
      </c>
      <c r="B2556" s="20">
        <v>5315.3125</v>
      </c>
      <c r="C2556" s="20">
        <v>7348.0497999999998</v>
      </c>
      <c r="D2556" s="20">
        <v>5414.1693999999998</v>
      </c>
      <c r="E2556" s="20">
        <v>3963.3883999999998</v>
      </c>
    </row>
    <row r="2557" spans="1:5" ht="14.25" customHeight="1">
      <c r="A2557" s="19">
        <v>45113</v>
      </c>
      <c r="B2557" s="20">
        <v>5281.0427</v>
      </c>
      <c r="C2557" s="20">
        <v>7330.2</v>
      </c>
      <c r="D2557" s="20">
        <v>5394.8486999999996</v>
      </c>
      <c r="E2557" s="20">
        <v>3942.1523000000002</v>
      </c>
    </row>
    <row r="2558" spans="1:5" ht="14.25" customHeight="1">
      <c r="A2558" s="19">
        <v>45114</v>
      </c>
      <c r="B2558" s="20">
        <v>5258.5136000000002</v>
      </c>
      <c r="C2558" s="20">
        <v>7280.7554</v>
      </c>
      <c r="D2558" s="20">
        <v>5333.2196000000004</v>
      </c>
      <c r="E2558" s="20">
        <v>3947.1419000000001</v>
      </c>
    </row>
    <row r="2559" spans="1:5" ht="14.25" customHeight="1">
      <c r="A2559" s="19">
        <v>45117</v>
      </c>
      <c r="B2559" s="20">
        <v>5284.1562000000004</v>
      </c>
      <c r="C2559" s="20">
        <v>7288.0973000000004</v>
      </c>
      <c r="D2559" s="20">
        <v>5374.4128000000001</v>
      </c>
      <c r="E2559" s="20">
        <v>3960.5981000000002</v>
      </c>
    </row>
    <row r="2560" spans="1:5" ht="14.25" customHeight="1">
      <c r="A2560" s="19">
        <v>45118</v>
      </c>
      <c r="B2560" s="20">
        <v>5319.2169999999996</v>
      </c>
      <c r="C2560" s="20">
        <v>7348.0250999999998</v>
      </c>
      <c r="D2560" s="20">
        <v>5391.2952999999998</v>
      </c>
      <c r="E2560" s="20">
        <v>3966.4575</v>
      </c>
    </row>
    <row r="2561" spans="1:5" ht="14.25" customHeight="1">
      <c r="A2561" s="19">
        <v>45119</v>
      </c>
      <c r="B2561" s="20">
        <v>5289.8960999999999</v>
      </c>
      <c r="C2561" s="20">
        <v>7241.1625000000004</v>
      </c>
      <c r="D2561" s="20">
        <v>5284.2143999999998</v>
      </c>
      <c r="E2561" s="20">
        <v>3947.6487999999999</v>
      </c>
    </row>
    <row r="2562" spans="1:5" ht="14.25" customHeight="1">
      <c r="A2562" s="19">
        <v>45120</v>
      </c>
      <c r="B2562" s="20">
        <v>5374.8680000000004</v>
      </c>
      <c r="C2562" s="20">
        <v>7314.4472999999998</v>
      </c>
      <c r="D2562" s="20">
        <v>5394.7938999999997</v>
      </c>
      <c r="E2562" s="20">
        <v>3980.4434000000001</v>
      </c>
    </row>
    <row r="2563" spans="1:5" ht="14.25" customHeight="1">
      <c r="A2563" s="19">
        <v>45121</v>
      </c>
      <c r="B2563" s="20">
        <v>5377.8579</v>
      </c>
      <c r="C2563" s="20">
        <v>7311.4461000000001</v>
      </c>
      <c r="D2563" s="20">
        <v>5390.4906000000001</v>
      </c>
      <c r="E2563" s="20">
        <v>3982.8310000000001</v>
      </c>
    </row>
    <row r="2564" spans="1:5" ht="14.25" customHeight="1">
      <c r="A2564" s="19">
        <v>45124</v>
      </c>
      <c r="B2564" s="20">
        <v>5341.1255000000001</v>
      </c>
      <c r="C2564" s="20">
        <v>7280.7335999999996</v>
      </c>
      <c r="D2564" s="20">
        <v>5363.4251000000004</v>
      </c>
      <c r="E2564" s="20">
        <v>3966.2148999999999</v>
      </c>
    </row>
    <row r="2565" spans="1:5" ht="14.25" customHeight="1">
      <c r="A2565" s="19">
        <v>45125</v>
      </c>
      <c r="B2565" s="20">
        <v>5327.6576999999997</v>
      </c>
      <c r="C2565" s="20">
        <v>7273.6594999999998</v>
      </c>
      <c r="D2565" s="20">
        <v>5309.3266000000003</v>
      </c>
      <c r="E2565" s="20">
        <v>3965.3434999999999</v>
      </c>
    </row>
    <row r="2566" spans="1:5" ht="14.25" customHeight="1">
      <c r="A2566" s="19">
        <v>45126</v>
      </c>
      <c r="B2566" s="20">
        <v>5323.4515000000001</v>
      </c>
      <c r="C2566" s="20">
        <v>7253.9704000000002</v>
      </c>
      <c r="D2566" s="20">
        <v>5248.3873000000003</v>
      </c>
      <c r="E2566" s="20">
        <v>3973.5360999999998</v>
      </c>
    </row>
    <row r="2567" spans="1:5" ht="14.25" customHeight="1">
      <c r="A2567" s="19">
        <v>45127</v>
      </c>
      <c r="B2567" s="20">
        <v>5286.3607000000002</v>
      </c>
      <c r="C2567" s="20">
        <v>7161.9246999999996</v>
      </c>
      <c r="D2567" s="20">
        <v>5137.1872999999996</v>
      </c>
      <c r="E2567" s="20">
        <v>3955.0783999999999</v>
      </c>
    </row>
    <row r="2568" spans="1:5" ht="14.25" customHeight="1">
      <c r="A2568" s="19">
        <v>45128</v>
      </c>
      <c r="B2568" s="20">
        <v>5287.9895999999999</v>
      </c>
      <c r="C2568" s="20">
        <v>7153.9952000000003</v>
      </c>
      <c r="D2568" s="20">
        <v>5130.9492</v>
      </c>
      <c r="E2568" s="20">
        <v>3952.1017000000002</v>
      </c>
    </row>
    <row r="2569" spans="1:5" ht="14.25" customHeight="1">
      <c r="A2569" s="19">
        <v>45131</v>
      </c>
      <c r="B2569" s="20">
        <v>5264.9602999999997</v>
      </c>
      <c r="C2569" s="20">
        <v>7145.6845000000003</v>
      </c>
      <c r="D2569" s="20">
        <v>5102.8293999999996</v>
      </c>
      <c r="E2569" s="20">
        <v>3948.0097999999998</v>
      </c>
    </row>
    <row r="2570" spans="1:5" ht="14.25" customHeight="1">
      <c r="A2570" s="19">
        <v>45132</v>
      </c>
      <c r="B2570" s="20">
        <v>5417.3702000000003</v>
      </c>
      <c r="C2570" s="20">
        <v>7262.4453999999996</v>
      </c>
      <c r="D2570" s="20">
        <v>5195.9615999999996</v>
      </c>
      <c r="E2570" s="20">
        <v>4027.1345000000001</v>
      </c>
    </row>
    <row r="2571" spans="1:5" ht="14.25" customHeight="1">
      <c r="A2571" s="19">
        <v>45133</v>
      </c>
      <c r="B2571" s="20">
        <v>5406.9444000000003</v>
      </c>
      <c r="C2571" s="20">
        <v>7217.3585000000003</v>
      </c>
      <c r="D2571" s="20">
        <v>5146.0982000000004</v>
      </c>
      <c r="E2571" s="20">
        <v>4038.7015000000001</v>
      </c>
    </row>
    <row r="2572" spans="1:5" ht="14.25" customHeight="1">
      <c r="A2572" s="19">
        <v>45134</v>
      </c>
      <c r="B2572" s="20">
        <v>5400.5357999999997</v>
      </c>
      <c r="C2572" s="20">
        <v>7161.8148000000001</v>
      </c>
      <c r="D2572" s="20">
        <v>5106.5285000000003</v>
      </c>
      <c r="E2572" s="20">
        <v>4014.3006999999998</v>
      </c>
    </row>
    <row r="2573" spans="1:5" ht="14.25" customHeight="1">
      <c r="A2573" s="19">
        <v>45135</v>
      </c>
      <c r="B2573" s="20">
        <v>5528.0652</v>
      </c>
      <c r="C2573" s="20">
        <v>7226.8370999999997</v>
      </c>
      <c r="D2573" s="20">
        <v>5147.6256999999996</v>
      </c>
      <c r="E2573" s="20">
        <v>4073.6291999999999</v>
      </c>
    </row>
    <row r="2574" spans="1:5" ht="14.25" customHeight="1">
      <c r="A2574" s="19">
        <v>45138</v>
      </c>
      <c r="B2574" s="20">
        <v>5558.3946999999998</v>
      </c>
      <c r="C2574" s="20">
        <v>7283.3599000000004</v>
      </c>
      <c r="D2574" s="20">
        <v>5189.6617999999999</v>
      </c>
      <c r="E2574" s="20">
        <v>4093.1370000000002</v>
      </c>
    </row>
    <row r="2575" spans="1:5" ht="14.25" customHeight="1">
      <c r="A2575" s="19">
        <v>45139</v>
      </c>
      <c r="B2575" s="20">
        <v>5535.3828000000003</v>
      </c>
      <c r="C2575" s="20">
        <v>7273.9299000000001</v>
      </c>
      <c r="D2575" s="20">
        <v>5157.0753999999997</v>
      </c>
      <c r="E2575" s="20">
        <v>4077.6365999999998</v>
      </c>
    </row>
    <row r="2576" spans="1:5" ht="14.25" customHeight="1">
      <c r="A2576" s="19">
        <v>45140</v>
      </c>
      <c r="B2576" s="20">
        <v>5496.8289000000004</v>
      </c>
      <c r="C2576" s="20">
        <v>7261.3265000000001</v>
      </c>
      <c r="D2576" s="20">
        <v>5141.0933000000005</v>
      </c>
      <c r="E2576" s="20">
        <v>4052.0264999999999</v>
      </c>
    </row>
    <row r="2577" spans="1:5" ht="14.25" customHeight="1">
      <c r="A2577" s="19">
        <v>45141</v>
      </c>
      <c r="B2577" s="20">
        <v>5545.4139999999998</v>
      </c>
      <c r="C2577" s="20">
        <v>7265.3092999999999</v>
      </c>
      <c r="D2577" s="20">
        <v>5152.6319000000003</v>
      </c>
      <c r="E2577" s="20">
        <v>4073.8018999999999</v>
      </c>
    </row>
    <row r="2578" spans="1:5" ht="14.25" customHeight="1">
      <c r="A2578" s="19">
        <v>45142</v>
      </c>
      <c r="B2578" s="20">
        <v>5567.2349999999997</v>
      </c>
      <c r="C2578" s="20">
        <v>7305.3017</v>
      </c>
      <c r="D2578" s="20">
        <v>5267.5751</v>
      </c>
      <c r="E2578" s="20">
        <v>4061.0374000000002</v>
      </c>
    </row>
    <row r="2579" spans="1:5" ht="14.25" customHeight="1">
      <c r="A2579" s="19">
        <v>45145</v>
      </c>
      <c r="B2579" s="20">
        <v>5525.1045999999997</v>
      </c>
      <c r="C2579" s="20">
        <v>7270.2753000000002</v>
      </c>
      <c r="D2579" s="20">
        <v>5241.1196</v>
      </c>
      <c r="E2579" s="20">
        <v>4021.4884000000002</v>
      </c>
    </row>
    <row r="2580" spans="1:5" ht="14.25" customHeight="1">
      <c r="A2580" s="19">
        <v>45146</v>
      </c>
      <c r="B2580" s="20">
        <v>5510.7151000000003</v>
      </c>
      <c r="C2580" s="20">
        <v>7233.9766</v>
      </c>
      <c r="D2580" s="20">
        <v>5203.3419999999996</v>
      </c>
      <c r="E2580" s="20">
        <v>4027.27</v>
      </c>
    </row>
    <row r="2581" spans="1:5" ht="14.25" customHeight="1">
      <c r="A2581" s="19">
        <v>45147</v>
      </c>
      <c r="B2581" s="20">
        <v>5495.2815000000001</v>
      </c>
      <c r="C2581" s="20">
        <v>7177.6733000000004</v>
      </c>
      <c r="D2581" s="20">
        <v>5160.7001</v>
      </c>
      <c r="E2581" s="20">
        <v>4007.9103</v>
      </c>
    </row>
    <row r="2582" spans="1:5" ht="14.25" customHeight="1">
      <c r="A2582" s="19">
        <v>45148</v>
      </c>
      <c r="B2582" s="20">
        <v>5507.1486999999997</v>
      </c>
      <c r="C2582" s="20">
        <v>7184.7844999999998</v>
      </c>
      <c r="D2582" s="20">
        <v>5173.1976000000004</v>
      </c>
      <c r="E2582" s="20">
        <v>4027.7051999999999</v>
      </c>
    </row>
    <row r="2583" spans="1:5" ht="14.25" customHeight="1">
      <c r="A2583" s="19">
        <v>45149</v>
      </c>
      <c r="B2583" s="20">
        <v>5382.3863000000001</v>
      </c>
      <c r="C2583" s="20">
        <v>7048.2952999999998</v>
      </c>
      <c r="D2583" s="20">
        <v>5067.9777000000004</v>
      </c>
      <c r="E2583" s="20">
        <v>3970.9639999999999</v>
      </c>
    </row>
    <row r="2584" spans="1:5" ht="14.25" customHeight="1">
      <c r="A2584" s="19">
        <v>45152</v>
      </c>
      <c r="B2584" s="20">
        <v>5343.1100999999999</v>
      </c>
      <c r="C2584" s="20">
        <v>7064.9206999999997</v>
      </c>
      <c r="D2584" s="20">
        <v>5081.8928999999998</v>
      </c>
      <c r="E2584" s="20">
        <v>3968.1104999999998</v>
      </c>
    </row>
    <row r="2585" spans="1:5" ht="14.25" customHeight="1">
      <c r="A2585" s="19">
        <v>45153</v>
      </c>
      <c r="B2585" s="20">
        <v>5330.1256000000003</v>
      </c>
      <c r="C2585" s="20">
        <v>7000.4427999999998</v>
      </c>
      <c r="D2585" s="20">
        <v>5015.6298999999999</v>
      </c>
      <c r="E2585" s="20">
        <v>3971.95</v>
      </c>
    </row>
    <row r="2586" spans="1:5" ht="14.25" customHeight="1">
      <c r="A2586" s="19">
        <v>45154</v>
      </c>
      <c r="B2586" s="20">
        <v>5291.0465000000004</v>
      </c>
      <c r="C2586" s="20">
        <v>6916.6481000000003</v>
      </c>
      <c r="D2586" s="20">
        <v>4961.2037</v>
      </c>
      <c r="E2586" s="20">
        <v>3963.8968</v>
      </c>
    </row>
    <row r="2587" spans="1:5" ht="14.25" customHeight="1">
      <c r="A2587" s="19">
        <v>45155</v>
      </c>
      <c r="B2587" s="20">
        <v>5308.7376000000004</v>
      </c>
      <c r="C2587" s="20">
        <v>6985.1621999999998</v>
      </c>
      <c r="D2587" s="20">
        <v>4996.0364</v>
      </c>
      <c r="E2587" s="20">
        <v>3967.3733000000002</v>
      </c>
    </row>
    <row r="2588" spans="1:5" ht="14.25" customHeight="1">
      <c r="A2588" s="19">
        <v>45156</v>
      </c>
      <c r="B2588" s="20">
        <v>5243.6998000000003</v>
      </c>
      <c r="C2588" s="20">
        <v>6839.5374000000002</v>
      </c>
      <c r="D2588" s="20">
        <v>4907.2175999999999</v>
      </c>
      <c r="E2588" s="20">
        <v>3926.5545999999999</v>
      </c>
    </row>
    <row r="2589" spans="1:5" ht="14.25" customHeight="1">
      <c r="A2589" s="19">
        <v>45159</v>
      </c>
      <c r="B2589" s="20">
        <v>5168.2764999999999</v>
      </c>
      <c r="C2589" s="20">
        <v>6772.57</v>
      </c>
      <c r="D2589" s="20">
        <v>4828.2141000000001</v>
      </c>
      <c r="E2589" s="20">
        <v>3885.0639999999999</v>
      </c>
    </row>
    <row r="2590" spans="1:5" ht="14.25" customHeight="1">
      <c r="A2590" s="19">
        <v>45160</v>
      </c>
      <c r="B2590" s="20">
        <v>5208.2250999999997</v>
      </c>
      <c r="C2590" s="20">
        <v>6819.5859</v>
      </c>
      <c r="D2590" s="20">
        <v>4884.4252999999999</v>
      </c>
      <c r="E2590" s="20">
        <v>3895.7577000000001</v>
      </c>
    </row>
    <row r="2591" spans="1:5" ht="14.25" customHeight="1">
      <c r="A2591" s="19">
        <v>45161</v>
      </c>
      <c r="B2591" s="20">
        <v>5122.8680999999997</v>
      </c>
      <c r="C2591" s="20">
        <v>6679.3202000000001</v>
      </c>
      <c r="D2591" s="20">
        <v>4750.4556000000002</v>
      </c>
      <c r="E2591" s="20">
        <v>3865.3485999999998</v>
      </c>
    </row>
    <row r="2592" spans="1:5" ht="14.25" customHeight="1">
      <c r="A2592" s="19">
        <v>45162</v>
      </c>
      <c r="B2592" s="20">
        <v>5160.1787000000004</v>
      </c>
      <c r="C2592" s="20">
        <v>6695.4472999999998</v>
      </c>
      <c r="D2592" s="20">
        <v>4840.4301999999998</v>
      </c>
      <c r="E2592" s="20">
        <v>3856.7818000000002</v>
      </c>
    </row>
    <row r="2593" spans="1:5" ht="14.25" customHeight="1">
      <c r="A2593" s="19">
        <v>45163</v>
      </c>
      <c r="B2593" s="20">
        <v>5144.1057000000001</v>
      </c>
      <c r="C2593" s="20">
        <v>6573.6484</v>
      </c>
      <c r="D2593" s="20">
        <v>4728.4924000000001</v>
      </c>
      <c r="E2593" s="20">
        <v>3844.3276999999998</v>
      </c>
    </row>
    <row r="2594" spans="1:5" ht="14.25" customHeight="1">
      <c r="A2594" s="19">
        <v>45166</v>
      </c>
      <c r="B2594" s="20">
        <v>5205.2753000000002</v>
      </c>
      <c r="C2594" s="20">
        <v>6621.9273999999996</v>
      </c>
      <c r="D2594" s="20">
        <v>4779.5671000000002</v>
      </c>
      <c r="E2594" s="20">
        <v>3910.0327000000002</v>
      </c>
    </row>
    <row r="2595" spans="1:5" ht="14.25" customHeight="1">
      <c r="A2595" s="19">
        <v>45167</v>
      </c>
      <c r="B2595" s="20">
        <v>5257.4000999999998</v>
      </c>
      <c r="C2595" s="20">
        <v>6830.5982999999997</v>
      </c>
      <c r="D2595" s="20">
        <v>4925.1584999999995</v>
      </c>
      <c r="E2595" s="20">
        <v>3969.8033</v>
      </c>
    </row>
    <row r="2596" spans="1:5" ht="14.25" customHeight="1">
      <c r="A2596" s="19">
        <v>45168</v>
      </c>
      <c r="B2596" s="20">
        <v>5255.1849000000002</v>
      </c>
      <c r="C2596" s="20">
        <v>6865.1134000000002</v>
      </c>
      <c r="D2596" s="20">
        <v>4946.6437999999998</v>
      </c>
      <c r="E2596" s="20">
        <v>3952.9290999999998</v>
      </c>
    </row>
    <row r="2597" spans="1:5" ht="14.25" customHeight="1">
      <c r="A2597" s="19">
        <v>45169</v>
      </c>
      <c r="B2597" s="20">
        <v>5223.5541000000003</v>
      </c>
      <c r="C2597" s="20">
        <v>6826.05</v>
      </c>
      <c r="D2597" s="20">
        <v>4910.4489000000003</v>
      </c>
      <c r="E2597" s="20">
        <v>3919.7037999999998</v>
      </c>
    </row>
    <row r="2598" spans="1:5" ht="14.25" customHeight="1">
      <c r="A2598" s="19">
        <v>45170</v>
      </c>
      <c r="B2598" s="20">
        <v>5260.5028000000002</v>
      </c>
      <c r="C2598" s="20">
        <v>6829.2977000000001</v>
      </c>
      <c r="D2598" s="20">
        <v>4884.6338999999998</v>
      </c>
      <c r="E2598" s="20">
        <v>3967.6862999999998</v>
      </c>
    </row>
    <row r="2599" spans="1:5" ht="14.25" customHeight="1">
      <c r="A2599" s="19">
        <v>45173</v>
      </c>
      <c r="B2599" s="20">
        <v>5340.2263999999996</v>
      </c>
      <c r="C2599" s="20">
        <v>6931.6866</v>
      </c>
      <c r="D2599" s="20">
        <v>4907.9088000000002</v>
      </c>
      <c r="E2599" s="20">
        <v>4016.1828</v>
      </c>
    </row>
    <row r="2600" spans="1:5" ht="14.25" customHeight="1">
      <c r="A2600" s="19">
        <v>45174</v>
      </c>
      <c r="B2600" s="20">
        <v>5300.4976999999999</v>
      </c>
      <c r="C2600" s="20">
        <v>6896.8868000000002</v>
      </c>
      <c r="D2600" s="20">
        <v>4864.2271000000001</v>
      </c>
      <c r="E2600" s="20">
        <v>3987.5767999999998</v>
      </c>
    </row>
    <row r="2601" spans="1:5" ht="14.25" customHeight="1">
      <c r="A2601" s="19">
        <v>45175</v>
      </c>
      <c r="B2601" s="20">
        <v>5288.9970000000003</v>
      </c>
      <c r="C2601" s="20">
        <v>6927.9075000000003</v>
      </c>
      <c r="D2601" s="20">
        <v>4829.6818999999996</v>
      </c>
      <c r="E2601" s="20">
        <v>3992.9384</v>
      </c>
    </row>
    <row r="2602" spans="1:5" ht="14.25" customHeight="1">
      <c r="A2602" s="19">
        <v>45176</v>
      </c>
      <c r="B2602" s="20">
        <v>5214.6941999999999</v>
      </c>
      <c r="C2602" s="20">
        <v>6802.7839000000004</v>
      </c>
      <c r="D2602" s="20">
        <v>4719.0823</v>
      </c>
      <c r="E2602" s="20">
        <v>3951.3643999999999</v>
      </c>
    </row>
    <row r="2603" spans="1:5" ht="14.25" customHeight="1">
      <c r="A2603" s="19">
        <v>45177</v>
      </c>
      <c r="B2603" s="20">
        <v>5189.0511999999999</v>
      </c>
      <c r="C2603" s="20">
        <v>6824.0293000000001</v>
      </c>
      <c r="D2603" s="20">
        <v>4664.6179000000002</v>
      </c>
      <c r="E2603" s="20">
        <v>3938.5128</v>
      </c>
    </row>
    <row r="2604" spans="1:5" ht="14.25" customHeight="1">
      <c r="A2604" s="19">
        <v>45180</v>
      </c>
      <c r="B2604" s="20">
        <v>5227.4889999999996</v>
      </c>
      <c r="C2604" s="20">
        <v>6913.6616999999997</v>
      </c>
      <c r="D2604" s="20">
        <v>4702.8939</v>
      </c>
      <c r="E2604" s="20">
        <v>3973.1042000000002</v>
      </c>
    </row>
    <row r="2605" spans="1:5" ht="14.25" customHeight="1">
      <c r="A2605" s="19">
        <v>45181</v>
      </c>
      <c r="B2605" s="20">
        <v>5217.8705</v>
      </c>
      <c r="C2605" s="20">
        <v>6915.8563999999997</v>
      </c>
      <c r="D2605" s="20">
        <v>4674.0897000000004</v>
      </c>
      <c r="E2605" s="20">
        <v>3979.1318000000001</v>
      </c>
    </row>
    <row r="2606" spans="1:5" ht="14.25" customHeight="1">
      <c r="A2606" s="19">
        <v>45182</v>
      </c>
      <c r="B2606" s="20">
        <v>5184.6346999999996</v>
      </c>
      <c r="C2606" s="20">
        <v>6824.7613000000001</v>
      </c>
      <c r="D2606" s="20">
        <v>4613.7305999999999</v>
      </c>
      <c r="E2606" s="20">
        <v>3975.6844999999998</v>
      </c>
    </row>
    <row r="2607" spans="1:5" ht="14.25" customHeight="1">
      <c r="A2607" s="19">
        <v>45183</v>
      </c>
      <c r="B2607" s="20">
        <v>5180.2731000000003</v>
      </c>
      <c r="C2607" s="20">
        <v>6786.2672000000002</v>
      </c>
      <c r="D2607" s="20">
        <v>4573.6338999999998</v>
      </c>
      <c r="E2607" s="20">
        <v>4007.6084000000001</v>
      </c>
    </row>
    <row r="2608" spans="1:5" ht="14.25" customHeight="1">
      <c r="A2608" s="19">
        <v>45184</v>
      </c>
      <c r="B2608" s="20">
        <v>5146.7043999999996</v>
      </c>
      <c r="C2608" s="20">
        <v>6797.8410999999996</v>
      </c>
      <c r="D2608" s="20">
        <v>4545.6944999999996</v>
      </c>
      <c r="E2608" s="20">
        <v>4011.3978000000002</v>
      </c>
    </row>
    <row r="2609" spans="1:5" ht="14.25" customHeight="1">
      <c r="A2609" s="19">
        <v>45187</v>
      </c>
      <c r="B2609" s="20">
        <v>5173.0113000000001</v>
      </c>
      <c r="C2609" s="20">
        <v>6803.3271000000004</v>
      </c>
      <c r="D2609" s="20">
        <v>4533.0852000000004</v>
      </c>
      <c r="E2609" s="20">
        <v>4021.6190000000001</v>
      </c>
    </row>
    <row r="2610" spans="1:5" ht="14.25" customHeight="1">
      <c r="A2610" s="19">
        <v>45188</v>
      </c>
      <c r="B2610" s="20">
        <v>5163.0073000000002</v>
      </c>
      <c r="C2610" s="20">
        <v>6744.1414999999997</v>
      </c>
      <c r="D2610" s="20">
        <v>4497.6356999999998</v>
      </c>
      <c r="E2610" s="20">
        <v>4026.2419</v>
      </c>
    </row>
    <row r="2611" spans="1:5" ht="14.25" customHeight="1">
      <c r="A2611" s="19">
        <v>45189</v>
      </c>
      <c r="B2611" s="20">
        <v>5143.1206000000002</v>
      </c>
      <c r="C2611" s="20">
        <v>6690.1409000000003</v>
      </c>
      <c r="D2611" s="20">
        <v>4459.8441000000003</v>
      </c>
      <c r="E2611" s="20">
        <v>4025.2615999999998</v>
      </c>
    </row>
    <row r="2612" spans="1:5" ht="14.25" customHeight="1">
      <c r="A2612" s="19">
        <v>45190</v>
      </c>
      <c r="B2612" s="20">
        <v>5097.0128000000004</v>
      </c>
      <c r="C2612" s="20">
        <v>6642.1737000000003</v>
      </c>
      <c r="D2612" s="20">
        <v>4429.2411000000002</v>
      </c>
      <c r="E2612" s="20">
        <v>3992.8406</v>
      </c>
    </row>
    <row r="2613" spans="1:5" ht="14.25" customHeight="1">
      <c r="A2613" s="19">
        <v>45191</v>
      </c>
      <c r="B2613" s="20">
        <v>5189.2918</v>
      </c>
      <c r="C2613" s="20">
        <v>6771.1500999999998</v>
      </c>
      <c r="D2613" s="20">
        <v>4561.5232999999998</v>
      </c>
      <c r="E2613" s="20">
        <v>4020.2159999999999</v>
      </c>
    </row>
    <row r="2614" spans="1:5" ht="14.25" customHeight="1">
      <c r="A2614" s="19">
        <v>45194</v>
      </c>
      <c r="B2614" s="20">
        <v>5155.5254000000004</v>
      </c>
      <c r="C2614" s="20">
        <v>6740.3590999999997</v>
      </c>
      <c r="D2614" s="20">
        <v>4548.6641</v>
      </c>
      <c r="E2614" s="20">
        <v>4013.0374999999999</v>
      </c>
    </row>
    <row r="2615" spans="1:5" ht="14.25" customHeight="1">
      <c r="A2615" s="19">
        <v>45195</v>
      </c>
      <c r="B2615" s="20">
        <v>5125.4169000000002</v>
      </c>
      <c r="C2615" s="20">
        <v>6705.5749999999998</v>
      </c>
      <c r="D2615" s="20">
        <v>4552.0479999999998</v>
      </c>
      <c r="E2615" s="20">
        <v>3995.0837999999999</v>
      </c>
    </row>
    <row r="2616" spans="1:5" ht="14.25" customHeight="1">
      <c r="A2616" s="19">
        <v>45196</v>
      </c>
      <c r="B2616" s="20">
        <v>5136.1310000000003</v>
      </c>
      <c r="C2616" s="20">
        <v>6748.2372999999998</v>
      </c>
      <c r="D2616" s="20">
        <v>4580.0879999999997</v>
      </c>
      <c r="E2616" s="20">
        <v>4006.9299000000001</v>
      </c>
    </row>
    <row r="2617" spans="1:5" ht="14.25" customHeight="1">
      <c r="A2617" s="19">
        <v>45197</v>
      </c>
      <c r="B2617" s="20">
        <v>5121.0906000000004</v>
      </c>
      <c r="C2617" s="20">
        <v>6798.8180000000002</v>
      </c>
      <c r="D2617" s="20">
        <v>4591.1486000000004</v>
      </c>
      <c r="E2617" s="20">
        <v>4024.0562</v>
      </c>
    </row>
    <row r="2618" spans="1:5" ht="14.25" customHeight="1">
      <c r="A2618" s="19">
        <v>45208</v>
      </c>
      <c r="B2618" s="20">
        <v>5114.4421000000002</v>
      </c>
      <c r="C2618" s="20">
        <v>6777.6175999999996</v>
      </c>
      <c r="D2618" s="20">
        <v>4562.6863999999996</v>
      </c>
      <c r="E2618" s="20">
        <v>4001.0785000000001</v>
      </c>
    </row>
    <row r="2619" spans="1:5" ht="14.25" customHeight="1">
      <c r="A2619" s="19">
        <v>45209</v>
      </c>
      <c r="B2619" s="20">
        <v>5076.1310999999996</v>
      </c>
      <c r="C2619" s="20">
        <v>6759.1819999999998</v>
      </c>
      <c r="D2619" s="20">
        <v>4537.0115999999998</v>
      </c>
      <c r="E2619" s="20">
        <v>3945.3328000000001</v>
      </c>
    </row>
    <row r="2620" spans="1:5" ht="14.25" customHeight="1">
      <c r="A2620" s="19">
        <v>45210</v>
      </c>
      <c r="B2620" s="20">
        <v>5090.5977000000003</v>
      </c>
      <c r="C2620" s="20">
        <v>6776.9871000000003</v>
      </c>
      <c r="D2620" s="20">
        <v>4566.2911999999997</v>
      </c>
      <c r="E2620" s="20">
        <v>3941.1781999999998</v>
      </c>
    </row>
    <row r="2621" spans="1:5" ht="14.25" customHeight="1">
      <c r="A2621" s="19">
        <v>45211</v>
      </c>
      <c r="B2621" s="20">
        <v>5138.9926999999998</v>
      </c>
      <c r="C2621" s="20">
        <v>6827.6854000000003</v>
      </c>
      <c r="D2621" s="20">
        <v>4559.3694999999998</v>
      </c>
      <c r="E2621" s="20">
        <v>3965.1734000000001</v>
      </c>
    </row>
    <row r="2622" spans="1:5" ht="14.25" customHeight="1">
      <c r="A2622" s="19">
        <v>45212</v>
      </c>
      <c r="B2622" s="20">
        <v>5084.9323000000004</v>
      </c>
      <c r="C2622" s="20">
        <v>6802.4571999999998</v>
      </c>
      <c r="D2622" s="20">
        <v>4489.6638999999996</v>
      </c>
      <c r="E2622" s="20">
        <v>3954.5976999999998</v>
      </c>
    </row>
    <row r="2623" spans="1:5" ht="14.25" customHeight="1">
      <c r="A2623" s="19">
        <v>45215</v>
      </c>
      <c r="B2623" s="20">
        <v>5034.1079</v>
      </c>
      <c r="C2623" s="20">
        <v>6738.2689</v>
      </c>
      <c r="D2623" s="20">
        <v>4413.9075999999995</v>
      </c>
      <c r="E2623" s="20">
        <v>3945.2683999999999</v>
      </c>
    </row>
    <row r="2624" spans="1:5" ht="14.25" customHeight="1">
      <c r="A2624" s="19">
        <v>45216</v>
      </c>
      <c r="B2624" s="20">
        <v>5051.8820999999998</v>
      </c>
      <c r="C2624" s="20">
        <v>6723.8329000000003</v>
      </c>
      <c r="D2624" s="20">
        <v>4421.4036999999998</v>
      </c>
      <c r="E2624" s="20">
        <v>3944.0790999999999</v>
      </c>
    </row>
    <row r="2625" spans="1:5" ht="14.25" customHeight="1">
      <c r="A2625" s="19">
        <v>45217</v>
      </c>
      <c r="B2625" s="20">
        <v>5011.8999000000003</v>
      </c>
      <c r="C2625" s="20">
        <v>6608.2204000000002</v>
      </c>
      <c r="D2625" s="20">
        <v>4358.2022999999999</v>
      </c>
      <c r="E2625" s="20">
        <v>3890.6405</v>
      </c>
    </row>
    <row r="2626" spans="1:5" ht="14.25" customHeight="1">
      <c r="A2626" s="19">
        <v>45218</v>
      </c>
      <c r="B2626" s="20">
        <v>4904.9701999999997</v>
      </c>
      <c r="C2626" s="20">
        <v>6535.3867</v>
      </c>
      <c r="D2626" s="20">
        <v>4299.9620000000004</v>
      </c>
      <c r="E2626" s="20">
        <v>3830.8492999999999</v>
      </c>
    </row>
    <row r="2627" spans="1:5" ht="14.25" customHeight="1">
      <c r="A2627" s="19">
        <v>45219</v>
      </c>
      <c r="B2627" s="20">
        <v>4873.1052</v>
      </c>
      <c r="C2627" s="20">
        <v>6458.9138999999996</v>
      </c>
      <c r="D2627" s="20">
        <v>4244.53</v>
      </c>
      <c r="E2627" s="20">
        <v>3822.2451000000001</v>
      </c>
    </row>
    <row r="2628" spans="1:5" ht="14.25" customHeight="1">
      <c r="A2628" s="19">
        <v>45222</v>
      </c>
      <c r="B2628" s="20">
        <v>4822.7354999999998</v>
      </c>
      <c r="C2628" s="20">
        <v>6306.5843000000004</v>
      </c>
      <c r="D2628" s="20">
        <v>4167.8171000000002</v>
      </c>
      <c r="E2628" s="20">
        <v>3737.3335999999999</v>
      </c>
    </row>
    <row r="2629" spans="1:5" ht="14.25" customHeight="1">
      <c r="A2629" s="19">
        <v>45223</v>
      </c>
      <c r="B2629" s="20">
        <v>4840.7497000000003</v>
      </c>
      <c r="C2629" s="20">
        <v>6397.3962000000001</v>
      </c>
      <c r="D2629" s="20">
        <v>4202.4372999999996</v>
      </c>
      <c r="E2629" s="20">
        <v>3777.8053</v>
      </c>
    </row>
    <row r="2630" spans="1:5" ht="14.25" customHeight="1">
      <c r="A2630" s="19">
        <v>45224</v>
      </c>
      <c r="B2630" s="20">
        <v>4867.6260000000002</v>
      </c>
      <c r="C2630" s="20">
        <v>6464.0423000000001</v>
      </c>
      <c r="D2630" s="20">
        <v>4147.6169</v>
      </c>
      <c r="E2630" s="20">
        <v>3812.8537000000001</v>
      </c>
    </row>
    <row r="2631" spans="1:5" ht="14.25" customHeight="1">
      <c r="A2631" s="19">
        <v>45225</v>
      </c>
      <c r="B2631" s="20">
        <v>4881.0812999999998</v>
      </c>
      <c r="C2631" s="20">
        <v>6500.7735000000002</v>
      </c>
      <c r="D2631" s="20">
        <v>4170.1391000000003</v>
      </c>
      <c r="E2631" s="20">
        <v>3809.8501999999999</v>
      </c>
    </row>
    <row r="2632" spans="1:5" ht="14.25" customHeight="1">
      <c r="A2632" s="19">
        <v>45226</v>
      </c>
      <c r="B2632" s="20">
        <v>4948.4273000000003</v>
      </c>
      <c r="C2632" s="20">
        <v>6618.4507999999996</v>
      </c>
      <c r="D2632" s="20">
        <v>4253.0945000000002</v>
      </c>
      <c r="E2632" s="20">
        <v>3867.6550000000002</v>
      </c>
    </row>
    <row r="2633" spans="1:5" ht="14.25" customHeight="1">
      <c r="A2633" s="19">
        <v>45229</v>
      </c>
      <c r="B2633" s="20">
        <v>4978.1351000000004</v>
      </c>
      <c r="C2633" s="20">
        <v>6718.9924000000001</v>
      </c>
      <c r="D2633" s="20">
        <v>4363.0167000000001</v>
      </c>
      <c r="E2633" s="20">
        <v>3866.7828</v>
      </c>
    </row>
    <row r="2634" spans="1:5" ht="14.25" customHeight="1">
      <c r="A2634" s="19">
        <v>45230</v>
      </c>
      <c r="B2634" s="20">
        <v>4962.4853999999996</v>
      </c>
      <c r="C2634" s="20">
        <v>6677.4703</v>
      </c>
      <c r="D2634" s="20">
        <v>4323.7548999999999</v>
      </c>
      <c r="E2634" s="20">
        <v>3870.9142000000002</v>
      </c>
    </row>
    <row r="2635" spans="1:5" ht="14.25" customHeight="1">
      <c r="A2635" s="19">
        <v>45231</v>
      </c>
      <c r="B2635" s="20">
        <v>4960.4313000000002</v>
      </c>
      <c r="C2635" s="20">
        <v>6665.2509</v>
      </c>
      <c r="D2635" s="20">
        <v>4285.9543000000003</v>
      </c>
      <c r="E2635" s="20">
        <v>3858.5342999999998</v>
      </c>
    </row>
    <row r="2636" spans="1:5" ht="14.25" customHeight="1">
      <c r="A2636" s="19">
        <v>45232</v>
      </c>
      <c r="B2636" s="20">
        <v>4937.0420999999997</v>
      </c>
      <c r="C2636" s="20">
        <v>6583.3998000000001</v>
      </c>
      <c r="D2636" s="20">
        <v>4245.9376000000002</v>
      </c>
      <c r="E2636" s="20">
        <v>3840.8714</v>
      </c>
    </row>
    <row r="2637" spans="1:5" ht="14.25" customHeight="1">
      <c r="A2637" s="19">
        <v>45233</v>
      </c>
      <c r="B2637" s="20">
        <v>4978.6415999999999</v>
      </c>
      <c r="C2637" s="20">
        <v>6681.7497999999996</v>
      </c>
      <c r="D2637" s="20">
        <v>4325.0394999999999</v>
      </c>
      <c r="E2637" s="20">
        <v>3853.8969000000002</v>
      </c>
    </row>
    <row r="2638" spans="1:5" ht="14.25" customHeight="1">
      <c r="A2638" s="19">
        <v>45236</v>
      </c>
      <c r="B2638" s="20">
        <v>5045.9728999999998</v>
      </c>
      <c r="C2638" s="20">
        <v>6819.7912999999999</v>
      </c>
      <c r="D2638" s="20">
        <v>4467.4472999999998</v>
      </c>
      <c r="E2638" s="20">
        <v>3878.2365</v>
      </c>
    </row>
    <row r="2639" spans="1:5" ht="14.25" customHeight="1">
      <c r="A2639" s="19">
        <v>45237</v>
      </c>
      <c r="B2639" s="20">
        <v>5028.1244999999999</v>
      </c>
      <c r="C2639" s="20">
        <v>6842.3734000000004</v>
      </c>
      <c r="D2639" s="20">
        <v>4493.5124999999998</v>
      </c>
      <c r="E2639" s="20">
        <v>3875.0542999999998</v>
      </c>
    </row>
    <row r="2640" spans="1:5" ht="14.25" customHeight="1">
      <c r="A2640" s="19">
        <v>45238</v>
      </c>
      <c r="B2640" s="20">
        <v>5016.1786000000002</v>
      </c>
      <c r="C2640" s="20">
        <v>6867.1854999999996</v>
      </c>
      <c r="D2640" s="20">
        <v>4485.2038000000002</v>
      </c>
      <c r="E2640" s="20">
        <v>3882.4911000000002</v>
      </c>
    </row>
    <row r="2641" spans="1:5" ht="14.25" customHeight="1">
      <c r="A2641" s="19">
        <v>45239</v>
      </c>
      <c r="B2641" s="20">
        <v>5018.6151</v>
      </c>
      <c r="C2641" s="20">
        <v>6824.4038</v>
      </c>
      <c r="D2641" s="20">
        <v>4489.7775000000001</v>
      </c>
      <c r="E2641" s="20">
        <v>3901.9439000000002</v>
      </c>
    </row>
    <row r="2642" spans="1:5" ht="14.25" customHeight="1">
      <c r="A2642" s="19">
        <v>45240</v>
      </c>
      <c r="B2642" s="20">
        <v>4982.03</v>
      </c>
      <c r="C2642" s="20">
        <v>6810.8297000000002</v>
      </c>
      <c r="D2642" s="20">
        <v>4451.1202000000003</v>
      </c>
      <c r="E2642" s="20">
        <v>3904.5801999999999</v>
      </c>
    </row>
    <row r="2643" spans="1:5" ht="14.25" customHeight="1">
      <c r="A2643" s="19">
        <v>45243</v>
      </c>
      <c r="B2643" s="20">
        <v>4972.2017999999998</v>
      </c>
      <c r="C2643" s="20">
        <v>6873.7821999999996</v>
      </c>
      <c r="D2643" s="20">
        <v>4472.6659</v>
      </c>
      <c r="E2643" s="20">
        <v>3917.0585999999998</v>
      </c>
    </row>
    <row r="2644" spans="1:5" ht="14.25" customHeight="1">
      <c r="A2644" s="19">
        <v>45244</v>
      </c>
      <c r="B2644" s="20">
        <v>4975.8748999999998</v>
      </c>
      <c r="C2644" s="20">
        <v>6915.5586999999996</v>
      </c>
      <c r="D2644" s="20">
        <v>4470.1383999999998</v>
      </c>
      <c r="E2644" s="20">
        <v>3912.0034999999998</v>
      </c>
    </row>
    <row r="2645" spans="1:5" ht="14.25" customHeight="1">
      <c r="A2645" s="19">
        <v>45245</v>
      </c>
      <c r="B2645" s="20">
        <v>5010.8626000000004</v>
      </c>
      <c r="C2645" s="20">
        <v>6943.8477000000003</v>
      </c>
      <c r="D2645" s="20">
        <v>4494.7407999999996</v>
      </c>
      <c r="E2645" s="20">
        <v>3946.3416999999999</v>
      </c>
    </row>
    <row r="2646" spans="1:5" ht="14.25" customHeight="1">
      <c r="A2646" s="19">
        <v>45246</v>
      </c>
      <c r="B2646" s="20">
        <v>4962.5524999999998</v>
      </c>
      <c r="C2646" s="20">
        <v>6874.3594000000003</v>
      </c>
      <c r="D2646" s="20">
        <v>4414.3954999999996</v>
      </c>
      <c r="E2646" s="20">
        <v>3930.6691999999998</v>
      </c>
    </row>
    <row r="2647" spans="1:5" ht="14.25" customHeight="1">
      <c r="A2647" s="19">
        <v>45247</v>
      </c>
      <c r="B2647" s="20">
        <v>4956.5852000000004</v>
      </c>
      <c r="C2647" s="20">
        <v>6934.8936000000003</v>
      </c>
      <c r="D2647" s="20">
        <v>4449.3540999999996</v>
      </c>
      <c r="E2647" s="20">
        <v>3953.8236000000002</v>
      </c>
    </row>
    <row r="2648" spans="1:5" ht="14.25" customHeight="1">
      <c r="A2648" s="19">
        <v>45250</v>
      </c>
      <c r="B2648" s="20">
        <v>4968.0523999999996</v>
      </c>
      <c r="C2648" s="20">
        <v>6995.3553000000002</v>
      </c>
      <c r="D2648" s="20">
        <v>4460.3662999999997</v>
      </c>
      <c r="E2648" s="20">
        <v>3961.0524</v>
      </c>
    </row>
    <row r="2649" spans="1:5" ht="14.25" customHeight="1">
      <c r="A2649" s="19">
        <v>45251</v>
      </c>
      <c r="B2649" s="20">
        <v>4974.6427000000003</v>
      </c>
      <c r="C2649" s="20">
        <v>6949.3213999999998</v>
      </c>
      <c r="D2649" s="20">
        <v>4437.9040999999997</v>
      </c>
      <c r="E2649" s="20">
        <v>3971.7656000000002</v>
      </c>
    </row>
    <row r="2650" spans="1:5" ht="14.25" customHeight="1">
      <c r="A2650" s="19">
        <v>45252</v>
      </c>
      <c r="B2650" s="20">
        <v>4924.3104999999996</v>
      </c>
      <c r="C2650" s="20">
        <v>6860.7734</v>
      </c>
      <c r="D2650" s="20">
        <v>4346.4148999999998</v>
      </c>
      <c r="E2650" s="20">
        <v>3951.8953000000001</v>
      </c>
    </row>
    <row r="2651" spans="1:5" ht="14.25" customHeight="1">
      <c r="A2651" s="19">
        <v>45253</v>
      </c>
      <c r="B2651" s="20">
        <v>4948.0735999999997</v>
      </c>
      <c r="C2651" s="20">
        <v>6933.0375999999997</v>
      </c>
      <c r="D2651" s="20">
        <v>4381.6179000000002</v>
      </c>
      <c r="E2651" s="20">
        <v>4006.9863</v>
      </c>
    </row>
    <row r="2652" spans="1:5" ht="14.25" customHeight="1">
      <c r="A2652" s="19">
        <v>45254</v>
      </c>
      <c r="B2652" s="20">
        <v>4915.4084999999995</v>
      </c>
      <c r="C2652" s="20">
        <v>6841.2443999999996</v>
      </c>
      <c r="D2652" s="20">
        <v>4310.9427999999998</v>
      </c>
      <c r="E2652" s="20">
        <v>4017.7946999999999</v>
      </c>
    </row>
    <row r="2653" spans="1:5" ht="14.25" customHeight="1">
      <c r="A2653" s="19">
        <v>45257</v>
      </c>
      <c r="B2653" s="20">
        <v>4879.2323999999999</v>
      </c>
      <c r="C2653" s="20">
        <v>6837.2735000000002</v>
      </c>
      <c r="D2653" s="20">
        <v>4315.1832999999997</v>
      </c>
      <c r="E2653" s="20">
        <v>4005.5097999999998</v>
      </c>
    </row>
    <row r="2654" spans="1:5" ht="14.25" customHeight="1">
      <c r="A2654" s="19">
        <v>45258</v>
      </c>
      <c r="B2654" s="20">
        <v>4888.3752999999997</v>
      </c>
      <c r="C2654" s="20">
        <v>6873.0411000000004</v>
      </c>
      <c r="D2654" s="20">
        <v>4326.3478999999998</v>
      </c>
      <c r="E2654" s="20">
        <v>4019.3901999999998</v>
      </c>
    </row>
    <row r="2655" spans="1:5" ht="14.25" customHeight="1">
      <c r="A2655" s="19">
        <v>45259</v>
      </c>
      <c r="B2655" s="20">
        <v>4846.6652999999997</v>
      </c>
      <c r="C2655" s="20">
        <v>6839.5496000000003</v>
      </c>
      <c r="D2655" s="20">
        <v>4307.9703</v>
      </c>
      <c r="E2655" s="20">
        <v>4002.6208000000001</v>
      </c>
    </row>
    <row r="2656" spans="1:5" ht="14.25" customHeight="1">
      <c r="A2656" s="19">
        <v>45260</v>
      </c>
      <c r="B2656" s="20">
        <v>4857.6352999999999</v>
      </c>
      <c r="C2656" s="20">
        <v>6803.0325999999995</v>
      </c>
      <c r="D2656" s="20">
        <v>4323.0972000000002</v>
      </c>
      <c r="E2656" s="20">
        <v>4006.4499000000001</v>
      </c>
    </row>
    <row r="2657" spans="1:5" ht="14.25" customHeight="1">
      <c r="A2657" s="19">
        <v>45261</v>
      </c>
      <c r="B2657" s="20">
        <v>4839.1264000000001</v>
      </c>
      <c r="C2657" s="20">
        <v>6858.4187000000002</v>
      </c>
      <c r="D2657" s="20">
        <v>4383.6862000000001</v>
      </c>
      <c r="E2657" s="20">
        <v>4030.1694000000002</v>
      </c>
    </row>
    <row r="2658" spans="1:5" ht="14.25" customHeight="1">
      <c r="A2658" s="19">
        <v>45264</v>
      </c>
      <c r="B2658" s="20">
        <v>4807.5267000000003</v>
      </c>
      <c r="C2658" s="20">
        <v>6840.8996999999999</v>
      </c>
      <c r="D2658" s="20">
        <v>4362.8634000000002</v>
      </c>
      <c r="E2658" s="20">
        <v>4026.6952999999999</v>
      </c>
    </row>
    <row r="2659" spans="1:5" ht="14.25" customHeight="1">
      <c r="A2659" s="19">
        <v>45265</v>
      </c>
      <c r="B2659" s="20">
        <v>4715.9916999999996</v>
      </c>
      <c r="C2659" s="20">
        <v>6704.6361999999999</v>
      </c>
      <c r="D2659" s="20">
        <v>4269.9438</v>
      </c>
      <c r="E2659" s="20">
        <v>3968.4787000000001</v>
      </c>
    </row>
    <row r="2660" spans="1:5" ht="14.25" customHeight="1">
      <c r="A2660" s="19">
        <v>45266</v>
      </c>
      <c r="B2660" s="20">
        <v>4723.4121999999998</v>
      </c>
      <c r="C2660" s="20">
        <v>6739.5469999999996</v>
      </c>
      <c r="D2660" s="20">
        <v>4269.9660000000003</v>
      </c>
      <c r="E2660" s="20">
        <v>3982.6424999999999</v>
      </c>
    </row>
    <row r="2661" spans="1:5" ht="14.25" customHeight="1">
      <c r="A2661" s="19">
        <v>45267</v>
      </c>
      <c r="B2661" s="20">
        <v>4711.8584000000001</v>
      </c>
      <c r="C2661" s="20">
        <v>6736.2380000000003</v>
      </c>
      <c r="D2661" s="20">
        <v>4277.6913000000004</v>
      </c>
      <c r="E2661" s="20">
        <v>3943.6637999999998</v>
      </c>
    </row>
    <row r="2662" spans="1:5" ht="14.25" customHeight="1">
      <c r="A2662" s="19">
        <v>45268</v>
      </c>
      <c r="B2662" s="20">
        <v>4723.6545999999998</v>
      </c>
      <c r="C2662" s="20">
        <v>6716.4494999999997</v>
      </c>
      <c r="D2662" s="20">
        <v>4384.8062</v>
      </c>
      <c r="E2662" s="20">
        <v>3919.7557000000002</v>
      </c>
    </row>
    <row r="2663" spans="1:5" ht="14.25" customHeight="1">
      <c r="A2663" s="19">
        <v>45271</v>
      </c>
      <c r="B2663" s="20">
        <v>4751.4354000000003</v>
      </c>
      <c r="C2663" s="20">
        <v>6797.0132999999996</v>
      </c>
      <c r="D2663" s="20">
        <v>4450.0721999999996</v>
      </c>
      <c r="E2663" s="20">
        <v>3980.9086000000002</v>
      </c>
    </row>
    <row r="2664" spans="1:5" ht="14.25" customHeight="1">
      <c r="A2664" s="19">
        <v>45272</v>
      </c>
      <c r="B2664" s="20">
        <v>4761.6459999999997</v>
      </c>
      <c r="C2664" s="20">
        <v>6801.3882999999996</v>
      </c>
      <c r="D2664" s="20">
        <v>4445.2569000000003</v>
      </c>
      <c r="E2664" s="20">
        <v>4011.4578999999999</v>
      </c>
    </row>
    <row r="2665" spans="1:5" ht="14.25" customHeight="1">
      <c r="A2665" s="19">
        <v>45273</v>
      </c>
      <c r="B2665" s="20">
        <v>4682.1675999999998</v>
      </c>
      <c r="C2665" s="20">
        <v>6734.8882999999996</v>
      </c>
      <c r="D2665" s="20">
        <v>4400.7082</v>
      </c>
      <c r="E2665" s="20">
        <v>3976.3152</v>
      </c>
    </row>
    <row r="2666" spans="1:5" ht="14.25" customHeight="1">
      <c r="A2666" s="19">
        <v>45274</v>
      </c>
      <c r="B2666" s="20">
        <v>4657.6547</v>
      </c>
      <c r="C2666" s="20">
        <v>6703.9067999999997</v>
      </c>
      <c r="D2666" s="20">
        <v>4363.0438000000004</v>
      </c>
      <c r="E2666" s="20">
        <v>3969.5956000000001</v>
      </c>
    </row>
    <row r="2667" spans="1:5" ht="14.25" customHeight="1">
      <c r="A2667" s="19">
        <v>45275</v>
      </c>
      <c r="B2667" s="20">
        <v>4643.1868000000004</v>
      </c>
      <c r="C2667" s="20">
        <v>6658.8603000000003</v>
      </c>
      <c r="D2667" s="20">
        <v>4295.8184000000001</v>
      </c>
      <c r="E2667" s="20">
        <v>3947.9569000000001</v>
      </c>
    </row>
    <row r="2668" spans="1:5" ht="14.25" customHeight="1">
      <c r="A2668" s="19">
        <v>45278</v>
      </c>
      <c r="B2668" s="20">
        <v>4626.2538999999997</v>
      </c>
      <c r="C2668" s="20">
        <v>6553.0239000000001</v>
      </c>
      <c r="D2668" s="20">
        <v>4269.8041999999996</v>
      </c>
      <c r="E2668" s="20">
        <v>3921.4070999999999</v>
      </c>
    </row>
    <row r="2669" spans="1:5" ht="14.25" customHeight="1">
      <c r="A2669" s="19">
        <v>45279</v>
      </c>
      <c r="B2669" s="20">
        <v>4632.7506000000003</v>
      </c>
      <c r="C2669" s="20">
        <v>6560.3374999999996</v>
      </c>
      <c r="D2669" s="20">
        <v>4280.6333000000004</v>
      </c>
      <c r="E2669" s="20">
        <v>3917.1404000000002</v>
      </c>
    </row>
    <row r="2670" spans="1:5" ht="14.25" customHeight="1">
      <c r="A2670" s="19">
        <v>45280</v>
      </c>
      <c r="B2670" s="20">
        <v>4586.1230999999998</v>
      </c>
      <c r="C2670" s="20">
        <v>6445.9593000000004</v>
      </c>
      <c r="D2670" s="20">
        <v>4217.2961999999998</v>
      </c>
      <c r="E2670" s="20">
        <v>3889.5727999999999</v>
      </c>
    </row>
    <row r="2671" spans="1:5" ht="14.25" customHeight="1">
      <c r="A2671" s="19">
        <v>45281</v>
      </c>
      <c r="B2671" s="20">
        <v>4632.5303000000004</v>
      </c>
      <c r="C2671" s="20">
        <v>6488.0272000000004</v>
      </c>
      <c r="D2671" s="20">
        <v>4261.5285999999996</v>
      </c>
      <c r="E2671" s="20">
        <v>3919.7654000000002</v>
      </c>
    </row>
    <row r="2672" spans="1:5" ht="14.25" customHeight="1">
      <c r="A2672" s="19">
        <v>45282</v>
      </c>
      <c r="B2672" s="20">
        <v>4641.3733000000002</v>
      </c>
      <c r="C2672" s="20">
        <v>6415.3315000000002</v>
      </c>
      <c r="D2672" s="20">
        <v>4204.7574000000004</v>
      </c>
      <c r="E2672" s="20">
        <v>3903.9313000000002</v>
      </c>
    </row>
    <row r="2673" spans="1:5" ht="14.25" customHeight="1">
      <c r="A2673" s="19">
        <v>45285</v>
      </c>
      <c r="B2673" s="20">
        <v>4655.8177999999998</v>
      </c>
      <c r="C2673" s="20">
        <v>6417.3640999999998</v>
      </c>
      <c r="D2673" s="20">
        <v>4226.7228999999998</v>
      </c>
      <c r="E2673" s="20">
        <v>3907.6212999999998</v>
      </c>
    </row>
    <row r="2674" spans="1:5" ht="14.25" customHeight="1">
      <c r="A2674" s="19">
        <v>45286</v>
      </c>
      <c r="B2674" s="20">
        <v>4624.3001999999997</v>
      </c>
      <c r="C2674" s="20">
        <v>6323.2277999999997</v>
      </c>
      <c r="D2674" s="20">
        <v>4165.2334000000001</v>
      </c>
      <c r="E2674" s="20">
        <v>3869.4254999999998</v>
      </c>
    </row>
    <row r="2675" spans="1:5" ht="14.25" customHeight="1">
      <c r="A2675" s="19">
        <v>45287</v>
      </c>
      <c r="B2675" s="20">
        <v>4640.3882000000003</v>
      </c>
      <c r="C2675" s="20">
        <v>6373.0972000000002</v>
      </c>
      <c r="D2675" s="20">
        <v>4205.8459999999995</v>
      </c>
      <c r="E2675" s="20">
        <v>3908.6597999999999</v>
      </c>
    </row>
    <row r="2676" spans="1:5" ht="14.25" customHeight="1">
      <c r="A2676" s="19">
        <v>45288</v>
      </c>
      <c r="B2676" s="20">
        <v>4749.1296000000002</v>
      </c>
      <c r="C2676" s="20">
        <v>6495.4609</v>
      </c>
      <c r="D2676" s="20">
        <v>4289.4772999999996</v>
      </c>
      <c r="E2676" s="20">
        <v>3929.866</v>
      </c>
    </row>
    <row r="2677" spans="1:5" ht="14.25" customHeight="1">
      <c r="A2677" s="19">
        <v>45289</v>
      </c>
      <c r="B2677" s="20">
        <v>4772.1754000000001</v>
      </c>
      <c r="C2677" s="20">
        <v>6586.8789999999999</v>
      </c>
      <c r="D2677" s="20">
        <v>4354.1926999999996</v>
      </c>
      <c r="E2677" s="20">
        <v>3968.7498999999998</v>
      </c>
    </row>
    <row r="2678" spans="1:5" ht="14.25" customHeight="1">
      <c r="A2678" s="19">
        <v>45293</v>
      </c>
      <c r="B2678" s="20">
        <v>4709.924</v>
      </c>
      <c r="C2678" s="20">
        <v>6550.5329000000002</v>
      </c>
      <c r="D2678" s="20">
        <v>4277.7941000000001</v>
      </c>
      <c r="E2678" s="20">
        <v>4001.0828000000001</v>
      </c>
    </row>
    <row r="2679" spans="1:5" ht="14.25" customHeight="1">
      <c r="A2679" s="19">
        <v>45294</v>
      </c>
      <c r="B2679" s="20">
        <v>4698.7205000000004</v>
      </c>
      <c r="C2679" s="20">
        <v>6516.1770999999999</v>
      </c>
      <c r="D2679" s="20">
        <v>4202.3863000000001</v>
      </c>
      <c r="E2679" s="20">
        <v>4009.0353</v>
      </c>
    </row>
    <row r="2680" spans="1:5" ht="14.25" customHeight="1">
      <c r="A2680" s="19">
        <v>45295</v>
      </c>
      <c r="B2680" s="20">
        <v>4655.2629999999999</v>
      </c>
      <c r="C2680" s="20">
        <v>6470.2740000000003</v>
      </c>
      <c r="D2680" s="20">
        <v>4148.7183999999997</v>
      </c>
      <c r="E2680" s="20">
        <v>4014.8833</v>
      </c>
    </row>
    <row r="2681" spans="1:5" ht="14.25" customHeight="1">
      <c r="A2681" s="19">
        <v>45296</v>
      </c>
      <c r="B2681" s="20">
        <v>4630.3103000000001</v>
      </c>
      <c r="C2681" s="20">
        <v>6350.3271000000004</v>
      </c>
      <c r="D2681" s="20">
        <v>4064.4005999999999</v>
      </c>
      <c r="E2681" s="20">
        <v>4001.4773</v>
      </c>
    </row>
    <row r="2682" spans="1:5" ht="14.25" customHeight="1">
      <c r="A2682" s="19">
        <v>45299</v>
      </c>
      <c r="B2682" s="20">
        <v>4570.4272000000001</v>
      </c>
      <c r="C2682" s="20">
        <v>6202.4075999999995</v>
      </c>
      <c r="D2682" s="20">
        <v>3994.1459</v>
      </c>
      <c r="E2682" s="20">
        <v>3950.6300999999999</v>
      </c>
    </row>
    <row r="2683" spans="1:5" ht="14.25" customHeight="1">
      <c r="A2683" s="19">
        <v>45300</v>
      </c>
      <c r="B2683" s="20">
        <v>4579.3883999999998</v>
      </c>
      <c r="C2683" s="20">
        <v>6213.2929000000004</v>
      </c>
      <c r="D2683" s="20">
        <v>4014.1518000000001</v>
      </c>
      <c r="E2683" s="20">
        <v>3981.6372999999999</v>
      </c>
    </row>
    <row r="2684" spans="1:5" ht="14.25" customHeight="1">
      <c r="A2684" s="19">
        <v>45301</v>
      </c>
      <c r="B2684" s="20">
        <v>4558.0104000000001</v>
      </c>
      <c r="C2684" s="20">
        <v>6167.1572999999999</v>
      </c>
      <c r="D2684" s="20">
        <v>3960.4978000000001</v>
      </c>
      <c r="E2684" s="20">
        <v>3962.8231000000001</v>
      </c>
    </row>
    <row r="2685" spans="1:5" ht="14.25" customHeight="1">
      <c r="A2685" s="19">
        <v>45302</v>
      </c>
      <c r="B2685" s="20">
        <v>4583.8005999999996</v>
      </c>
      <c r="C2685" s="20">
        <v>6277.9749000000002</v>
      </c>
      <c r="D2685" s="20">
        <v>4014.5309999999999</v>
      </c>
      <c r="E2685" s="20">
        <v>3962.4991</v>
      </c>
    </row>
    <row r="2686" spans="1:5" ht="14.25" customHeight="1">
      <c r="A2686" s="19">
        <v>45303</v>
      </c>
      <c r="B2686" s="20">
        <v>4567.7987000000003</v>
      </c>
      <c r="C2686" s="20">
        <v>6237.0002000000004</v>
      </c>
      <c r="D2686" s="20">
        <v>3968.5931999999998</v>
      </c>
      <c r="E2686" s="20">
        <v>3975.4131000000002</v>
      </c>
    </row>
    <row r="2687" spans="1:5" ht="14.25" customHeight="1">
      <c r="A2687" s="19">
        <v>45306</v>
      </c>
      <c r="B2687" s="20">
        <v>4563.2824000000001</v>
      </c>
      <c r="C2687" s="20">
        <v>6220.0870999999997</v>
      </c>
      <c r="D2687" s="20">
        <v>3961.9598999999998</v>
      </c>
      <c r="E2687" s="20">
        <v>4008.1675</v>
      </c>
    </row>
    <row r="2688" spans="1:5" ht="14.25" customHeight="1">
      <c r="A2688" s="19">
        <v>45307</v>
      </c>
      <c r="B2688" s="20">
        <v>4591.0393000000004</v>
      </c>
      <c r="C2688" s="20">
        <v>6197.8198000000002</v>
      </c>
      <c r="D2688" s="20">
        <v>3954.4985000000001</v>
      </c>
      <c r="E2688" s="20">
        <v>4015.6822999999999</v>
      </c>
    </row>
    <row r="2689" spans="1:5" ht="14.25" customHeight="1">
      <c r="A2689" s="19">
        <v>45308</v>
      </c>
      <c r="B2689" s="20">
        <v>4491.1840000000002</v>
      </c>
      <c r="C2689" s="20">
        <v>6029.5986000000003</v>
      </c>
      <c r="D2689" s="20">
        <v>3858.8063000000002</v>
      </c>
      <c r="E2689" s="20">
        <v>3968.1464000000001</v>
      </c>
    </row>
    <row r="2690" spans="1:5" ht="14.25" customHeight="1">
      <c r="A2690" s="19">
        <v>45309</v>
      </c>
      <c r="B2690" s="20">
        <v>4554.6718000000001</v>
      </c>
      <c r="C2690" s="20">
        <v>6012.0352999999996</v>
      </c>
      <c r="D2690" s="20">
        <v>3946.2629999999999</v>
      </c>
      <c r="E2690" s="20">
        <v>3943.154</v>
      </c>
    </row>
    <row r="2691" spans="1:5" ht="14.25" customHeight="1">
      <c r="A2691" s="19">
        <v>45310</v>
      </c>
      <c r="B2691" s="20">
        <v>4547.7839000000004</v>
      </c>
      <c r="C2691" s="20">
        <v>5937.8110999999999</v>
      </c>
      <c r="D2691" s="20">
        <v>3918.3072999999999</v>
      </c>
      <c r="E2691" s="20">
        <v>3917.5808999999999</v>
      </c>
    </row>
    <row r="2692" spans="1:5" ht="14.25" customHeight="1">
      <c r="A2692" s="19">
        <v>45313</v>
      </c>
      <c r="B2692" s="20">
        <v>4477.0245000000004</v>
      </c>
      <c r="C2692" s="20">
        <v>5595.2671</v>
      </c>
      <c r="D2692" s="20">
        <v>3789.6653999999999</v>
      </c>
      <c r="E2692" s="20">
        <v>3758.672</v>
      </c>
    </row>
    <row r="2693" spans="1:5" ht="14.25" customHeight="1">
      <c r="A2693" s="19">
        <v>45314</v>
      </c>
      <c r="B2693" s="20">
        <v>4495.1490999999996</v>
      </c>
      <c r="C2693" s="20">
        <v>5683.4314000000004</v>
      </c>
      <c r="D2693" s="20">
        <v>3852.6408000000001</v>
      </c>
      <c r="E2693" s="20">
        <v>3795.2876000000001</v>
      </c>
    </row>
    <row r="2694" spans="1:5" ht="14.25" customHeight="1">
      <c r="A2694" s="19">
        <v>45315</v>
      </c>
      <c r="B2694" s="20">
        <v>4557.9823999999999</v>
      </c>
      <c r="C2694" s="20">
        <v>5754.7884999999997</v>
      </c>
      <c r="D2694" s="20">
        <v>3880.0005000000001</v>
      </c>
      <c r="E2694" s="20">
        <v>3862.3544000000002</v>
      </c>
    </row>
    <row r="2695" spans="1:5" ht="14.25" customHeight="1">
      <c r="A2695" s="19">
        <v>45316</v>
      </c>
      <c r="B2695" s="20">
        <v>4649.5146000000004</v>
      </c>
      <c r="C2695" s="20">
        <v>5948.1144999999997</v>
      </c>
      <c r="D2695" s="20">
        <v>3938.9883</v>
      </c>
      <c r="E2695" s="20">
        <v>3978.5997000000002</v>
      </c>
    </row>
    <row r="2696" spans="1:5" ht="14.25" customHeight="1">
      <c r="A2696" s="19">
        <v>45317</v>
      </c>
      <c r="B2696" s="20">
        <v>4636.8611000000001</v>
      </c>
      <c r="C2696" s="20">
        <v>5896.165</v>
      </c>
      <c r="D2696" s="20">
        <v>3869.9315999999999</v>
      </c>
      <c r="E2696" s="20">
        <v>3995.2655</v>
      </c>
    </row>
    <row r="2697" spans="1:5" ht="14.25" customHeight="1">
      <c r="A2697" s="19">
        <v>45320</v>
      </c>
      <c r="B2697" s="20">
        <v>4595.3289000000004</v>
      </c>
      <c r="C2697" s="20">
        <v>5741.1817000000001</v>
      </c>
      <c r="D2697" s="20">
        <v>3704.8717999999999</v>
      </c>
      <c r="E2697" s="20">
        <v>3976.9717999999998</v>
      </c>
    </row>
    <row r="2698" spans="1:5" ht="14.25" customHeight="1">
      <c r="A2698" s="19">
        <v>45321</v>
      </c>
      <c r="B2698" s="20">
        <v>4513.3774000000003</v>
      </c>
      <c r="C2698" s="20">
        <v>5577.1707999999999</v>
      </c>
      <c r="D2698" s="20">
        <v>3616.5590999999999</v>
      </c>
      <c r="E2698" s="20">
        <v>3896.5084999999999</v>
      </c>
    </row>
    <row r="2699" spans="1:5" ht="14.25" customHeight="1">
      <c r="A2699" s="19">
        <v>45322</v>
      </c>
      <c r="B2699" s="20">
        <v>4472.0871999999999</v>
      </c>
      <c r="C2699" s="20">
        <v>5353.8386</v>
      </c>
      <c r="D2699" s="20">
        <v>3564.8825999999999</v>
      </c>
      <c r="E2699" s="20">
        <v>3841.5790000000002</v>
      </c>
    </row>
    <row r="2700" spans="1:5" ht="14.25" customHeight="1">
      <c r="A2700" s="19">
        <v>45323</v>
      </c>
      <c r="B2700" s="20">
        <v>4475.3684999999996</v>
      </c>
      <c r="C2700" s="20">
        <v>5315.1388999999999</v>
      </c>
      <c r="D2700" s="20">
        <v>3631.7575999999999</v>
      </c>
      <c r="E2700" s="20">
        <v>3817.5900999999999</v>
      </c>
    </row>
    <row r="2701" spans="1:5" ht="14.25" customHeight="1">
      <c r="A2701" s="19">
        <v>45324</v>
      </c>
      <c r="B2701" s="20">
        <v>4422.4002</v>
      </c>
      <c r="C2701" s="20">
        <v>5118.4696000000004</v>
      </c>
      <c r="D2701" s="20">
        <v>3548.2012</v>
      </c>
      <c r="E2701" s="20">
        <v>3768.0758000000001</v>
      </c>
    </row>
    <row r="2702" spans="1:5" ht="14.25" customHeight="1">
      <c r="A2702" s="19">
        <v>45327</v>
      </c>
      <c r="B2702" s="20">
        <v>4451.3217999999997</v>
      </c>
      <c r="C2702" s="20">
        <v>4803.3955999999998</v>
      </c>
      <c r="D2702" s="20">
        <v>3565.4229999999998</v>
      </c>
      <c r="E2702" s="20">
        <v>3727.5144</v>
      </c>
    </row>
    <row r="2703" spans="1:5" ht="14.25" customHeight="1">
      <c r="A2703" s="19">
        <v>45328</v>
      </c>
      <c r="B2703" s="20">
        <v>4606.0828000000001</v>
      </c>
      <c r="C2703" s="20">
        <v>5138.3577999999998</v>
      </c>
      <c r="D2703" s="20">
        <v>3838.9684000000002</v>
      </c>
      <c r="E2703" s="20">
        <v>3873.5059999999999</v>
      </c>
    </row>
    <row r="2704" spans="1:5" ht="14.25" customHeight="1">
      <c r="A2704" s="19">
        <v>45329</v>
      </c>
      <c r="B2704" s="20">
        <v>4650.5039999999999</v>
      </c>
      <c r="C2704" s="20">
        <v>5368.1754000000001</v>
      </c>
      <c r="D2704" s="20">
        <v>3926.0529000000001</v>
      </c>
      <c r="E2704" s="20">
        <v>3982.7775000000001</v>
      </c>
    </row>
    <row r="2705" spans="1:5" ht="14.25" customHeight="1">
      <c r="A2705" s="19">
        <v>45330</v>
      </c>
      <c r="B2705" s="20">
        <v>4680.1283999999996</v>
      </c>
      <c r="C2705" s="20">
        <v>5587.3937999999998</v>
      </c>
      <c r="D2705" s="20">
        <v>3967.4335000000001</v>
      </c>
      <c r="E2705" s="20">
        <v>4032.4847</v>
      </c>
    </row>
    <row r="2706" spans="1:5" ht="14.25" customHeight="1">
      <c r="A2706" s="19">
        <v>45341</v>
      </c>
      <c r="B2706" s="20">
        <v>4734.2021999999997</v>
      </c>
      <c r="C2706" s="20">
        <v>5628.2174999999997</v>
      </c>
      <c r="D2706" s="20">
        <v>4115.8266000000003</v>
      </c>
      <c r="E2706" s="20">
        <v>4092.5167999999999</v>
      </c>
    </row>
    <row r="2707" spans="1:5" ht="14.25" customHeight="1">
      <c r="A2707" s="19">
        <v>45342</v>
      </c>
      <c r="B2707" s="20">
        <v>4744.0027</v>
      </c>
      <c r="C2707" s="20">
        <v>5646.5983999999999</v>
      </c>
      <c r="D2707" s="20">
        <v>4127.2184999999999</v>
      </c>
      <c r="E2707" s="20">
        <v>4125.0916999999999</v>
      </c>
    </row>
    <row r="2708" spans="1:5" ht="14.25" customHeight="1">
      <c r="A2708" s="19">
        <v>45343</v>
      </c>
      <c r="B2708" s="20">
        <v>4808.0057999999999</v>
      </c>
      <c r="C2708" s="20">
        <v>5677.3379999999997</v>
      </c>
      <c r="D2708" s="20">
        <v>4091.2283000000002</v>
      </c>
      <c r="E2708" s="20">
        <v>4141.1145999999999</v>
      </c>
    </row>
    <row r="2709" spans="1:5" ht="14.25" customHeight="1">
      <c r="A2709" s="19">
        <v>45344</v>
      </c>
      <c r="B2709" s="20">
        <v>4849.4579999999996</v>
      </c>
      <c r="C2709" s="20">
        <v>5764.6800999999996</v>
      </c>
      <c r="D2709" s="20">
        <v>4120.3362999999999</v>
      </c>
      <c r="E2709" s="20">
        <v>4193.5313999999998</v>
      </c>
    </row>
    <row r="2710" spans="1:5" ht="14.25" customHeight="1">
      <c r="A2710" s="19">
        <v>45345</v>
      </c>
      <c r="B2710" s="20">
        <v>4853.7236000000003</v>
      </c>
      <c r="C2710" s="20">
        <v>5848.0397999999996</v>
      </c>
      <c r="D2710" s="20">
        <v>4107.3419000000004</v>
      </c>
      <c r="E2710" s="20">
        <v>4194.2098999999998</v>
      </c>
    </row>
    <row r="2711" spans="1:5" ht="14.25" customHeight="1">
      <c r="A2711" s="19">
        <v>45348</v>
      </c>
      <c r="B2711" s="20">
        <v>4803.12</v>
      </c>
      <c r="C2711" s="20">
        <v>5881.3065999999999</v>
      </c>
      <c r="D2711" s="20">
        <v>4112.0039999999999</v>
      </c>
      <c r="E2711" s="20">
        <v>4158.1977999999999</v>
      </c>
    </row>
    <row r="2712" spans="1:5" ht="14.25" customHeight="1">
      <c r="A2712" s="19">
        <v>45349</v>
      </c>
      <c r="B2712" s="20">
        <v>4860.7416999999996</v>
      </c>
      <c r="C2712" s="20">
        <v>6036.4561999999996</v>
      </c>
      <c r="D2712" s="20">
        <v>4262.7548999999999</v>
      </c>
      <c r="E2712" s="20">
        <v>4204.3514999999998</v>
      </c>
    </row>
    <row r="2713" spans="1:5" ht="14.25" customHeight="1">
      <c r="A2713" s="19">
        <v>45350</v>
      </c>
      <c r="B2713" s="20">
        <v>4798.8100999999997</v>
      </c>
      <c r="C2713" s="20">
        <v>5765.6541999999999</v>
      </c>
      <c r="D2713" s="20">
        <v>4106.1566999999995</v>
      </c>
      <c r="E2713" s="20">
        <v>4125.1495000000004</v>
      </c>
    </row>
    <row r="2714" spans="1:5" ht="14.25" customHeight="1">
      <c r="A2714" s="19">
        <v>45351</v>
      </c>
      <c r="B2714" s="20">
        <v>4890.3600999999999</v>
      </c>
      <c r="C2714" s="20">
        <v>5981.1403</v>
      </c>
      <c r="D2714" s="20">
        <v>4264.5762000000004</v>
      </c>
      <c r="E2714" s="20">
        <v>4205.6090000000004</v>
      </c>
    </row>
    <row r="2715" spans="1:5" ht="14.25" customHeight="1">
      <c r="A2715" s="19">
        <v>45352</v>
      </c>
      <c r="B2715" s="20">
        <v>4920.5711000000001</v>
      </c>
      <c r="C2715" s="20">
        <v>6045.3029999999999</v>
      </c>
      <c r="D2715" s="20">
        <v>4326.3661000000002</v>
      </c>
      <c r="E2715" s="20">
        <v>4217.6545999999998</v>
      </c>
    </row>
    <row r="2716" spans="1:5" ht="14.25" customHeight="1">
      <c r="A2716" s="19">
        <v>45355</v>
      </c>
      <c r="B2716" s="20">
        <v>4924.8338000000003</v>
      </c>
      <c r="C2716" s="20">
        <v>6074.8428000000004</v>
      </c>
      <c r="D2716" s="20">
        <v>4397.1301000000003</v>
      </c>
      <c r="E2716" s="20">
        <v>4258.0977000000003</v>
      </c>
    </row>
    <row r="2717" spans="1:5" ht="14.25" customHeight="1">
      <c r="A2717" s="19">
        <v>45356</v>
      </c>
      <c r="B2717" s="20">
        <v>4959.1124</v>
      </c>
      <c r="C2717" s="20">
        <v>6015.3023999999996</v>
      </c>
      <c r="D2717" s="20">
        <v>4403.4561000000003</v>
      </c>
      <c r="E2717" s="20">
        <v>4263.1764999999996</v>
      </c>
    </row>
    <row r="2718" spans="1:5" ht="14.25" customHeight="1">
      <c r="A2718" s="19">
        <v>45357</v>
      </c>
      <c r="B2718" s="20">
        <v>4938.9920000000002</v>
      </c>
      <c r="C2718" s="20">
        <v>6022.3829999999998</v>
      </c>
      <c r="D2718" s="20">
        <v>4393.2685000000001</v>
      </c>
      <c r="E2718" s="20">
        <v>4271.0592999999999</v>
      </c>
    </row>
    <row r="2719" spans="1:5" ht="14.25" customHeight="1">
      <c r="A2719" s="19">
        <v>45358</v>
      </c>
      <c r="B2719" s="20">
        <v>4909.3270000000002</v>
      </c>
      <c r="C2719" s="20">
        <v>5934.8894</v>
      </c>
      <c r="D2719" s="20">
        <v>4292.308</v>
      </c>
      <c r="E2719" s="20">
        <v>4285.3915999999999</v>
      </c>
    </row>
    <row r="2720" spans="1:5" ht="14.25" customHeight="1">
      <c r="A2720" s="19">
        <v>45359</v>
      </c>
      <c r="B2720" s="20">
        <v>4930.4547000000002</v>
      </c>
      <c r="C2720" s="20">
        <v>6009.9757</v>
      </c>
      <c r="D2720" s="20">
        <v>4387.777</v>
      </c>
      <c r="E2720" s="20">
        <v>4316.3453</v>
      </c>
    </row>
    <row r="2721" spans="1:5" ht="14.25" customHeight="1">
      <c r="A2721" s="19">
        <v>45362</v>
      </c>
      <c r="B2721" s="20">
        <v>4992.1441999999997</v>
      </c>
      <c r="C2721" s="20">
        <v>6117.7154</v>
      </c>
      <c r="D2721" s="20">
        <v>4493.3190000000004</v>
      </c>
      <c r="E2721" s="20">
        <v>4324.5995000000003</v>
      </c>
    </row>
    <row r="2722" spans="1:5" ht="14.25" customHeight="1">
      <c r="A2722" s="19">
        <v>45363</v>
      </c>
      <c r="B2722" s="20">
        <v>5003.5914000000002</v>
      </c>
      <c r="C2722" s="20">
        <v>6150.9636</v>
      </c>
      <c r="D2722" s="20">
        <v>4485.0321000000004</v>
      </c>
      <c r="E2722" s="20">
        <v>4282.9549999999999</v>
      </c>
    </row>
    <row r="2723" spans="1:5" ht="14.25" customHeight="1">
      <c r="A2723" s="19">
        <v>45364</v>
      </c>
      <c r="B2723" s="20">
        <v>4968.6351999999997</v>
      </c>
      <c r="C2723" s="20">
        <v>6179.4206000000004</v>
      </c>
      <c r="D2723" s="20">
        <v>4481.0315000000001</v>
      </c>
      <c r="E2723" s="20">
        <v>4265.768</v>
      </c>
    </row>
    <row r="2724" spans="1:5" ht="14.25" customHeight="1">
      <c r="A2724" s="19">
        <v>45365</v>
      </c>
      <c r="B2724" s="20">
        <v>4954.5344999999998</v>
      </c>
      <c r="C2724" s="20">
        <v>6140.098</v>
      </c>
      <c r="D2724" s="20">
        <v>4463.7196999999996</v>
      </c>
      <c r="E2724" s="20">
        <v>4273.8109999999997</v>
      </c>
    </row>
    <row r="2725" spans="1:5" ht="14.25" customHeight="1">
      <c r="A2725" s="19">
        <v>45366</v>
      </c>
      <c r="B2725" s="20">
        <v>4965.3416999999999</v>
      </c>
      <c r="C2725" s="20">
        <v>6217.3136999999997</v>
      </c>
      <c r="D2725" s="20">
        <v>4515.8617999999997</v>
      </c>
      <c r="E2725" s="20">
        <v>4287.3877000000002</v>
      </c>
    </row>
    <row r="2726" spans="1:5" ht="14.25" customHeight="1">
      <c r="A2726" s="19">
        <v>45369</v>
      </c>
      <c r="B2726" s="20">
        <v>5011.9840000000004</v>
      </c>
      <c r="C2726" s="20">
        <v>6320.7945</v>
      </c>
      <c r="D2726" s="20">
        <v>4595.2411000000002</v>
      </c>
      <c r="E2726" s="20">
        <v>4305.6971000000003</v>
      </c>
    </row>
    <row r="2727" spans="1:5" ht="14.25" customHeight="1">
      <c r="A2727" s="19">
        <v>45370</v>
      </c>
      <c r="B2727" s="20">
        <v>4975.9639999999999</v>
      </c>
      <c r="C2727" s="20">
        <v>6275.4296000000004</v>
      </c>
      <c r="D2727" s="20">
        <v>4547.7644</v>
      </c>
      <c r="E2727" s="20">
        <v>4266.1040000000003</v>
      </c>
    </row>
    <row r="2728" spans="1:5" ht="14.25" customHeight="1">
      <c r="A2728" s="19">
        <v>45371</v>
      </c>
      <c r="B2728" s="20">
        <v>4986.7479999999996</v>
      </c>
      <c r="C2728" s="20">
        <v>6333.2640000000001</v>
      </c>
      <c r="D2728" s="20">
        <v>4526.9987000000001</v>
      </c>
      <c r="E2728" s="20">
        <v>4276.6099999999997</v>
      </c>
    </row>
    <row r="2729" spans="1:5" ht="14.25" customHeight="1">
      <c r="A2729" s="19">
        <v>45372</v>
      </c>
      <c r="B2729" s="20">
        <v>4980.7763000000004</v>
      </c>
      <c r="C2729" s="20">
        <v>6332.2852999999996</v>
      </c>
      <c r="D2729" s="20">
        <v>4502.6710000000003</v>
      </c>
      <c r="E2729" s="20">
        <v>4267.5569999999998</v>
      </c>
    </row>
    <row r="2730" spans="1:5" ht="14.25" customHeight="1">
      <c r="A2730" s="19">
        <v>45373</v>
      </c>
      <c r="B2730" s="20">
        <v>4930.5832</v>
      </c>
      <c r="C2730" s="20">
        <v>6262.4583000000002</v>
      </c>
      <c r="D2730" s="20">
        <v>4474.1678000000002</v>
      </c>
      <c r="E2730" s="20">
        <v>4236.9979000000003</v>
      </c>
    </row>
    <row r="2731" spans="1:5" ht="14.25" customHeight="1">
      <c r="A2731" s="19">
        <v>45376</v>
      </c>
      <c r="B2731" s="20">
        <v>4903.8248000000003</v>
      </c>
      <c r="C2731" s="20">
        <v>6117.1706000000004</v>
      </c>
      <c r="D2731" s="20">
        <v>4393.3180000000002</v>
      </c>
      <c r="E2731" s="20">
        <v>4229.3608000000004</v>
      </c>
    </row>
    <row r="2732" spans="1:5" ht="14.25" customHeight="1">
      <c r="A2732" s="19">
        <v>45377</v>
      </c>
      <c r="B2732" s="20">
        <v>4928.8369000000002</v>
      </c>
      <c r="C2732" s="20">
        <v>6096.6761999999999</v>
      </c>
      <c r="D2732" s="20">
        <v>4353.1801999999998</v>
      </c>
      <c r="E2732" s="20">
        <v>4234.9975000000004</v>
      </c>
    </row>
    <row r="2733" spans="1:5" ht="14.25" customHeight="1">
      <c r="A2733" s="19">
        <v>45378</v>
      </c>
      <c r="B2733" s="20">
        <v>4871.8672999999999</v>
      </c>
      <c r="C2733" s="20">
        <v>5893.5361999999996</v>
      </c>
      <c r="D2733" s="20">
        <v>4224.7757000000001</v>
      </c>
      <c r="E2733" s="20">
        <v>4190.8887999999997</v>
      </c>
    </row>
    <row r="2734" spans="1:5" ht="14.25" customHeight="1">
      <c r="A2734" s="19">
        <v>45379</v>
      </c>
      <c r="B2734" s="20">
        <v>4897.1504999999997</v>
      </c>
      <c r="C2734" s="20">
        <v>6023.3603000000003</v>
      </c>
      <c r="D2734" s="20">
        <v>4275.1409000000003</v>
      </c>
      <c r="E2734" s="20">
        <v>4227.3149999999996</v>
      </c>
    </row>
    <row r="2735" spans="1:5" ht="14.25" customHeight="1">
      <c r="A2735" s="19">
        <v>45380</v>
      </c>
      <c r="B2735" s="20">
        <v>4920.2572</v>
      </c>
      <c r="C2735" s="20">
        <v>6089.4152000000004</v>
      </c>
      <c r="D2735" s="20">
        <v>4306.7012999999997</v>
      </c>
      <c r="E2735" s="20">
        <v>4289.5545000000002</v>
      </c>
    </row>
    <row r="2736" spans="1:5" ht="14.25" customHeight="1">
      <c r="A2736" s="19">
        <v>45383</v>
      </c>
      <c r="B2736" s="20">
        <v>5001.1545999999998</v>
      </c>
      <c r="C2736" s="20">
        <v>6221.2422999999999</v>
      </c>
      <c r="D2736" s="20">
        <v>4435.5472</v>
      </c>
      <c r="E2736" s="20">
        <v>4334.4501</v>
      </c>
    </row>
    <row r="2737" spans="1:5" ht="14.25" customHeight="1">
      <c r="A2737" s="19">
        <v>45384</v>
      </c>
      <c r="B2737" s="20">
        <v>4980.3320000000003</v>
      </c>
      <c r="C2737" s="20">
        <v>6189.9030000000002</v>
      </c>
      <c r="D2737" s="20">
        <v>4388.0646999999999</v>
      </c>
      <c r="E2737" s="20">
        <v>4345.8936000000003</v>
      </c>
    </row>
    <row r="2738" spans="1:5" ht="14.25" customHeight="1">
      <c r="A2738" s="19">
        <v>45385</v>
      </c>
      <c r="B2738" s="20">
        <v>4962.4273999999996</v>
      </c>
      <c r="C2738" s="20">
        <v>6156.1886999999997</v>
      </c>
      <c r="D2738" s="20">
        <v>4317.4736999999996</v>
      </c>
      <c r="E2738" s="20">
        <v>4380.6306999999997</v>
      </c>
    </row>
    <row r="2739" spans="1:5" ht="14.25" customHeight="1">
      <c r="A2739" s="19">
        <v>45390</v>
      </c>
      <c r="B2739" s="20">
        <v>4918.7596999999996</v>
      </c>
      <c r="C2739" s="20">
        <v>6043.1446999999998</v>
      </c>
      <c r="D2739" s="20">
        <v>4280.8100999999997</v>
      </c>
      <c r="E2739" s="20">
        <v>4346.4805999999999</v>
      </c>
    </row>
    <row r="2740" spans="1:5" ht="14.25" customHeight="1">
      <c r="A2740" s="19">
        <v>45391</v>
      </c>
      <c r="B2740" s="20">
        <v>4914.6975000000002</v>
      </c>
      <c r="C2740" s="20">
        <v>6120.3594999999996</v>
      </c>
      <c r="D2740" s="20">
        <v>4290.4357</v>
      </c>
      <c r="E2740" s="20">
        <v>4358.7264999999998</v>
      </c>
    </row>
    <row r="2741" spans="1:5" ht="14.25" customHeight="1">
      <c r="A2741" s="19">
        <v>45392</v>
      </c>
      <c r="B2741" s="20">
        <v>4874.6697999999997</v>
      </c>
      <c r="C2741" s="20">
        <v>6006.3671000000004</v>
      </c>
      <c r="D2741" s="20">
        <v>4184.1241</v>
      </c>
      <c r="E2741" s="20">
        <v>4345.3419999999996</v>
      </c>
    </row>
    <row r="2742" spans="1:5" ht="14.25" customHeight="1">
      <c r="A2742" s="19">
        <v>45393</v>
      </c>
      <c r="B2742" s="20">
        <v>4874.0245000000004</v>
      </c>
      <c r="C2742" s="20">
        <v>6020.7628999999997</v>
      </c>
      <c r="D2742" s="20">
        <v>4172.3954999999996</v>
      </c>
      <c r="E2742" s="20">
        <v>4386.1215000000002</v>
      </c>
    </row>
    <row r="2743" spans="1:5" ht="14.25" customHeight="1">
      <c r="A2743" s="19">
        <v>45394</v>
      </c>
      <c r="B2743" s="20">
        <v>4834.5150000000003</v>
      </c>
      <c r="C2743" s="20">
        <v>5974.7155000000002</v>
      </c>
      <c r="D2743" s="20">
        <v>4206.0986999999996</v>
      </c>
      <c r="E2743" s="20">
        <v>4387.1566000000003</v>
      </c>
    </row>
    <row r="2744" spans="1:5" ht="14.25" customHeight="1">
      <c r="A2744" s="19">
        <v>45397</v>
      </c>
      <c r="B2744" s="20">
        <v>4936.3797999999997</v>
      </c>
      <c r="C2744" s="20">
        <v>5917.3521000000001</v>
      </c>
      <c r="D2744" s="20">
        <v>4249.076</v>
      </c>
      <c r="E2744" s="20">
        <v>4454.4285</v>
      </c>
    </row>
    <row r="2745" spans="1:5" ht="14.25" customHeight="1">
      <c r="A2745" s="19">
        <v>45398</v>
      </c>
      <c r="B2745" s="20">
        <v>4883.5798000000004</v>
      </c>
      <c r="C2745" s="20">
        <v>5670.1929</v>
      </c>
      <c r="D2745" s="20">
        <v>4162.7793000000001</v>
      </c>
      <c r="E2745" s="20">
        <v>4398.4251000000004</v>
      </c>
    </row>
    <row r="2746" spans="1:5" ht="14.25" customHeight="1">
      <c r="A2746" s="19">
        <v>45399</v>
      </c>
      <c r="B2746" s="20">
        <v>4959.0891000000001</v>
      </c>
      <c r="C2746" s="20">
        <v>5917.2902999999997</v>
      </c>
      <c r="D2746" s="20">
        <v>4284.4255999999996</v>
      </c>
      <c r="E2746" s="20">
        <v>4502.6071000000002</v>
      </c>
    </row>
    <row r="2747" spans="1:5" ht="14.25" customHeight="1">
      <c r="A2747" s="19">
        <v>45400</v>
      </c>
      <c r="B2747" s="20">
        <v>4965.6040999999996</v>
      </c>
      <c r="C2747" s="20">
        <v>5916.4652999999998</v>
      </c>
      <c r="D2747" s="20">
        <v>4258.5956999999999</v>
      </c>
      <c r="E2747" s="20">
        <v>4523.0649999999996</v>
      </c>
    </row>
    <row r="2748" spans="1:5" ht="14.25" customHeight="1">
      <c r="A2748" s="19">
        <v>45401</v>
      </c>
      <c r="B2748" s="20">
        <v>4926.6558999999997</v>
      </c>
      <c r="C2748" s="20">
        <v>5891.6045999999997</v>
      </c>
      <c r="D2748" s="20">
        <v>4191.3820999999998</v>
      </c>
      <c r="E2748" s="20">
        <v>4541.5289000000002</v>
      </c>
    </row>
    <row r="2749" spans="1:5" ht="14.25" customHeight="1">
      <c r="A2749" s="19">
        <v>45404</v>
      </c>
      <c r="B2749" s="20">
        <v>4912.5249999999996</v>
      </c>
      <c r="C2749" s="20">
        <v>5871.1949999999997</v>
      </c>
      <c r="D2749" s="20">
        <v>4136.4798000000001</v>
      </c>
      <c r="E2749" s="20">
        <v>4480.9440000000004</v>
      </c>
    </row>
    <row r="2750" spans="1:5" ht="14.25" customHeight="1">
      <c r="A2750" s="19">
        <v>45405</v>
      </c>
      <c r="B2750" s="20">
        <v>4878.5558000000001</v>
      </c>
      <c r="C2750" s="20">
        <v>5840.2457000000004</v>
      </c>
      <c r="D2750" s="20">
        <v>4152.8773000000001</v>
      </c>
      <c r="E2750" s="20">
        <v>4404.7798000000003</v>
      </c>
    </row>
    <row r="2751" spans="1:5" ht="14.25" customHeight="1">
      <c r="A2751" s="19">
        <v>45406</v>
      </c>
      <c r="B2751" s="20">
        <v>4899.9791999999998</v>
      </c>
      <c r="C2751" s="20">
        <v>5938.0055000000002</v>
      </c>
      <c r="D2751" s="20">
        <v>4232.9857000000002</v>
      </c>
      <c r="E2751" s="20">
        <v>4433.1992</v>
      </c>
    </row>
    <row r="2752" spans="1:5" ht="14.25" customHeight="1">
      <c r="A2752" s="19">
        <v>45407</v>
      </c>
      <c r="B2752" s="20">
        <v>4912.0277999999998</v>
      </c>
      <c r="C2752" s="20">
        <v>5947.5895</v>
      </c>
      <c r="D2752" s="20">
        <v>4211.6337999999996</v>
      </c>
      <c r="E2752" s="20">
        <v>4441.0147999999999</v>
      </c>
    </row>
    <row r="2753" spans="1:5" ht="14.25" customHeight="1">
      <c r="A2753" s="19">
        <v>45408</v>
      </c>
      <c r="B2753" s="20">
        <v>4987.3481000000002</v>
      </c>
      <c r="C2753" s="20">
        <v>6062.9159</v>
      </c>
      <c r="D2753" s="20">
        <v>4381.5272000000004</v>
      </c>
      <c r="E2753" s="20">
        <v>4446.1224000000002</v>
      </c>
    </row>
    <row r="2754" spans="1:5" ht="14.25" customHeight="1">
      <c r="A2754" s="19">
        <v>45411</v>
      </c>
      <c r="B2754" s="20">
        <v>5042.7406000000001</v>
      </c>
      <c r="C2754" s="20">
        <v>6207.8674000000001</v>
      </c>
      <c r="D2754" s="20">
        <v>4513.1491999999998</v>
      </c>
      <c r="E2754" s="20">
        <v>4479.3476000000001</v>
      </c>
    </row>
    <row r="2755" spans="1:5" ht="14.25" customHeight="1">
      <c r="A2755" s="19">
        <v>45412</v>
      </c>
      <c r="B2755" s="20">
        <v>5019.1862000000001</v>
      </c>
      <c r="C2755" s="20">
        <v>6155.7659999999996</v>
      </c>
      <c r="D2755" s="20">
        <v>4466.7363999999998</v>
      </c>
      <c r="E2755" s="20">
        <v>4488.3715000000002</v>
      </c>
    </row>
    <row r="2756" spans="1:5" ht="14.25" customHeight="1">
      <c r="A2756" s="19">
        <v>45418</v>
      </c>
      <c r="B2756" s="20">
        <v>5093.6615000000002</v>
      </c>
      <c r="C2756" s="20">
        <v>6278.7344000000003</v>
      </c>
      <c r="D2756" s="20">
        <v>4541.3073000000004</v>
      </c>
      <c r="E2756" s="20">
        <v>4566.4242000000004</v>
      </c>
    </row>
    <row r="2757" spans="1:5" ht="14.25" customHeight="1">
      <c r="A2757" s="19">
        <v>45419</v>
      </c>
      <c r="B2757" s="20">
        <v>5095.2362000000003</v>
      </c>
      <c r="C2757" s="20">
        <v>6299.5654000000004</v>
      </c>
      <c r="D2757" s="20">
        <v>4512.7642999999998</v>
      </c>
      <c r="E2757" s="20">
        <v>4581.0154000000002</v>
      </c>
    </row>
    <row r="2758" spans="1:5" ht="14.25" customHeight="1">
      <c r="A2758" s="19">
        <v>45420</v>
      </c>
      <c r="B2758" s="20">
        <v>5055.1713</v>
      </c>
      <c r="C2758" s="20">
        <v>6200.6504999999997</v>
      </c>
      <c r="D2758" s="20">
        <v>4445.4222</v>
      </c>
      <c r="E2758" s="20">
        <v>4543.2934999999998</v>
      </c>
    </row>
    <row r="2759" spans="1:5" ht="14.25" customHeight="1">
      <c r="A2759" s="19">
        <v>45421</v>
      </c>
      <c r="B2759" s="20">
        <v>5102.9875000000002</v>
      </c>
      <c r="C2759" s="20">
        <v>6302.4525999999996</v>
      </c>
      <c r="D2759" s="20">
        <v>4476.0996999999998</v>
      </c>
      <c r="E2759" s="20">
        <v>4609.9703</v>
      </c>
    </row>
    <row r="2760" spans="1:5" ht="14.25" customHeight="1">
      <c r="A2760" s="19">
        <v>45422</v>
      </c>
      <c r="B2760" s="20">
        <v>5106.0447999999997</v>
      </c>
      <c r="C2760" s="20">
        <v>6244.2048000000004</v>
      </c>
      <c r="D2760" s="20">
        <v>4439.3053</v>
      </c>
      <c r="E2760" s="20">
        <v>4627.29</v>
      </c>
    </row>
    <row r="2761" spans="1:5" ht="14.25" customHeight="1">
      <c r="A2761" s="19">
        <v>45425</v>
      </c>
      <c r="B2761" s="20">
        <v>5103.8352999999997</v>
      </c>
      <c r="C2761" s="20">
        <v>6184.6106</v>
      </c>
      <c r="D2761" s="20">
        <v>4400.9937</v>
      </c>
      <c r="E2761" s="20">
        <v>4673.22</v>
      </c>
    </row>
    <row r="2762" spans="1:5" ht="14.25" customHeight="1">
      <c r="A2762" s="19">
        <v>45426</v>
      </c>
      <c r="B2762" s="20">
        <v>5093.7671</v>
      </c>
      <c r="C2762" s="20">
        <v>6220.4040000000005</v>
      </c>
      <c r="D2762" s="20">
        <v>4380.4772000000003</v>
      </c>
      <c r="E2762" s="20">
        <v>4668.6027000000004</v>
      </c>
    </row>
    <row r="2763" spans="1:5" ht="14.25" customHeight="1">
      <c r="A2763" s="19">
        <v>45427</v>
      </c>
      <c r="B2763" s="20">
        <v>5054.7191000000003</v>
      </c>
      <c r="C2763" s="20">
        <v>6159.5712000000003</v>
      </c>
      <c r="D2763" s="20">
        <v>4363.8805000000002</v>
      </c>
      <c r="E2763" s="20">
        <v>4659.3284000000003</v>
      </c>
    </row>
    <row r="2764" spans="1:5" ht="14.25" customHeight="1">
      <c r="A2764" s="19">
        <v>45428</v>
      </c>
      <c r="B2764" s="20">
        <v>5074.6812</v>
      </c>
      <c r="C2764" s="20">
        <v>6151.7195000000002</v>
      </c>
      <c r="D2764" s="20">
        <v>4381.9296000000004</v>
      </c>
      <c r="E2764" s="20">
        <v>4647.1081999999997</v>
      </c>
    </row>
    <row r="2765" spans="1:5" ht="14.25" customHeight="1">
      <c r="A2765" s="19">
        <v>45429</v>
      </c>
      <c r="B2765" s="20">
        <v>5127.6878999999999</v>
      </c>
      <c r="C2765" s="20">
        <v>6235.7776999999996</v>
      </c>
      <c r="D2765" s="20">
        <v>4393.0929999999998</v>
      </c>
      <c r="E2765" s="20">
        <v>4672.7322999999997</v>
      </c>
    </row>
    <row r="2766" spans="1:5" ht="14.25" customHeight="1">
      <c r="A2766" s="19">
        <v>45432</v>
      </c>
      <c r="B2766" s="20">
        <v>5145.8018000000002</v>
      </c>
      <c r="C2766" s="20">
        <v>6273.6481999999996</v>
      </c>
      <c r="D2766" s="20">
        <v>4429.0492999999997</v>
      </c>
      <c r="E2766" s="20">
        <v>4696.5959999999995</v>
      </c>
    </row>
    <row r="2767" spans="1:5" ht="14.25" customHeight="1">
      <c r="A2767" s="19">
        <v>45433</v>
      </c>
      <c r="B2767" s="20">
        <v>5126.5838000000003</v>
      </c>
      <c r="C2767" s="20">
        <v>6207.1562999999996</v>
      </c>
      <c r="D2767" s="20">
        <v>4399.3964999999998</v>
      </c>
      <c r="E2767" s="20">
        <v>4684.0276000000003</v>
      </c>
    </row>
    <row r="2768" spans="1:5" ht="14.25" customHeight="1">
      <c r="A2768" s="19">
        <v>45434</v>
      </c>
      <c r="B2768" s="20">
        <v>5138.7987999999996</v>
      </c>
      <c r="C2768" s="20">
        <v>6212.1031000000003</v>
      </c>
      <c r="D2768" s="20">
        <v>4403.3221999999996</v>
      </c>
      <c r="E2768" s="20">
        <v>4661.4179999999997</v>
      </c>
    </row>
    <row r="2769" spans="1:5" ht="14.25" customHeight="1">
      <c r="A2769" s="19">
        <v>45435</v>
      </c>
      <c r="B2769" s="20">
        <v>5079.3630000000003</v>
      </c>
      <c r="C2769" s="20">
        <v>6071.4348</v>
      </c>
      <c r="D2769" s="20">
        <v>4362.4258</v>
      </c>
      <c r="E2769" s="20">
        <v>4604.1306999999997</v>
      </c>
    </row>
    <row r="2770" spans="1:5" ht="14.25" customHeight="1">
      <c r="A2770" s="19">
        <v>45436</v>
      </c>
      <c r="B2770" s="20">
        <v>5023.9034000000001</v>
      </c>
      <c r="C2770" s="20">
        <v>6002.8995999999997</v>
      </c>
      <c r="D2770" s="20">
        <v>4262.7030000000004</v>
      </c>
      <c r="E2770" s="20">
        <v>4579.38</v>
      </c>
    </row>
    <row r="2771" spans="1:5" ht="14.25" customHeight="1">
      <c r="A2771" s="19">
        <v>45439</v>
      </c>
      <c r="B2771" s="20">
        <v>5072.0711000000001</v>
      </c>
      <c r="C2771" s="20">
        <v>6064.4638000000004</v>
      </c>
      <c r="D2771" s="20">
        <v>4315.6234999999997</v>
      </c>
      <c r="E2771" s="20">
        <v>4650.7950000000001</v>
      </c>
    </row>
    <row r="2772" spans="1:5" ht="14.25" customHeight="1">
      <c r="A2772" s="19">
        <v>45440</v>
      </c>
      <c r="B2772" s="20">
        <v>5035.4547000000002</v>
      </c>
      <c r="C2772" s="20">
        <v>6002.2367999999997</v>
      </c>
      <c r="D2772" s="20">
        <v>4243.8607000000002</v>
      </c>
      <c r="E2772" s="20">
        <v>4610.2848000000004</v>
      </c>
    </row>
    <row r="2773" spans="1:5" ht="14.25" customHeight="1">
      <c r="A2773" s="19">
        <v>45441</v>
      </c>
      <c r="B2773" s="20">
        <v>5042.2610000000004</v>
      </c>
      <c r="C2773" s="20">
        <v>6007.5339999999997</v>
      </c>
      <c r="D2773" s="20">
        <v>4252.6289999999999</v>
      </c>
      <c r="E2773" s="20">
        <v>4625.5237999999999</v>
      </c>
    </row>
    <row r="2774" spans="1:5" ht="14.25" customHeight="1">
      <c r="A2774" s="19">
        <v>45442</v>
      </c>
      <c r="B2774" s="20">
        <v>5016.3091000000004</v>
      </c>
      <c r="C2774" s="20">
        <v>5991.5965999999999</v>
      </c>
      <c r="D2774" s="20">
        <v>4256.3833000000004</v>
      </c>
      <c r="E2774" s="20">
        <v>4588.6810999999998</v>
      </c>
    </row>
    <row r="2775" spans="1:5" ht="14.25" customHeight="1">
      <c r="A2775" s="19">
        <v>45443</v>
      </c>
      <c r="B2775" s="20">
        <v>4996.3308999999999</v>
      </c>
      <c r="C2775" s="20">
        <v>6017.6758</v>
      </c>
      <c r="D2775" s="20">
        <v>4234.3014999999996</v>
      </c>
      <c r="E2775" s="20">
        <v>4583.7748000000001</v>
      </c>
    </row>
    <row r="2776" spans="1:5" ht="14.25" customHeight="1">
      <c r="A2776" s="19">
        <v>45446</v>
      </c>
      <c r="B2776" s="20">
        <v>5008.9263000000001</v>
      </c>
      <c r="C2776" s="20">
        <v>5939.7609000000002</v>
      </c>
      <c r="D2776" s="20">
        <v>4294.4137000000001</v>
      </c>
      <c r="E2776" s="20">
        <v>4557.7347</v>
      </c>
    </row>
    <row r="2777" spans="1:5" ht="14.25" customHeight="1">
      <c r="A2777" s="19">
        <v>45447</v>
      </c>
      <c r="B2777" s="20">
        <v>5047.0456000000004</v>
      </c>
      <c r="C2777" s="20">
        <v>5973.2870999999996</v>
      </c>
      <c r="D2777" s="20">
        <v>4344.4319999999998</v>
      </c>
      <c r="E2777" s="20">
        <v>4619.7537000000002</v>
      </c>
    </row>
    <row r="2778" spans="1:5" ht="14.25" customHeight="1">
      <c r="A2778" s="19">
        <v>45448</v>
      </c>
      <c r="B2778" s="20">
        <v>5020.1124</v>
      </c>
      <c r="C2778" s="20">
        <v>5896.6441000000004</v>
      </c>
      <c r="D2778" s="20">
        <v>4312.1466</v>
      </c>
      <c r="E2778" s="20">
        <v>4538.6985999999997</v>
      </c>
    </row>
    <row r="2779" spans="1:5" ht="14.25" customHeight="1">
      <c r="A2779" s="19">
        <v>45449</v>
      </c>
      <c r="B2779" s="20">
        <v>5017.8284000000003</v>
      </c>
      <c r="C2779" s="20">
        <v>5772.8211000000001</v>
      </c>
      <c r="D2779" s="20">
        <v>4310.9634999999998</v>
      </c>
      <c r="E2779" s="20">
        <v>4533.0950999999995</v>
      </c>
    </row>
    <row r="2780" spans="1:5" ht="14.25" customHeight="1">
      <c r="A2780" s="19">
        <v>45450</v>
      </c>
      <c r="B2780" s="20">
        <v>4995.5657000000001</v>
      </c>
      <c r="C2780" s="20">
        <v>5802.3796000000002</v>
      </c>
      <c r="D2780" s="20">
        <v>4210.9355999999998</v>
      </c>
      <c r="E2780" s="20">
        <v>4548.7061000000003</v>
      </c>
    </row>
    <row r="2781" spans="1:5" ht="14.25" customHeight="1">
      <c r="A2781" s="19">
        <v>45454</v>
      </c>
      <c r="B2781" s="20">
        <v>4952.9400999999998</v>
      </c>
      <c r="C2781" s="20">
        <v>5854.2911999999997</v>
      </c>
      <c r="D2781" s="20">
        <v>4255.4603999999999</v>
      </c>
      <c r="E2781" s="20">
        <v>4503.4345999999996</v>
      </c>
    </row>
    <row r="2782" spans="1:5" ht="14.25" customHeight="1">
      <c r="A2782" s="19">
        <v>45455</v>
      </c>
      <c r="B2782" s="20">
        <v>4955.1859000000004</v>
      </c>
      <c r="C2782" s="20">
        <v>5874.6808000000001</v>
      </c>
      <c r="D2782" s="20">
        <v>4239.3182999999999</v>
      </c>
      <c r="E2782" s="20">
        <v>4539.3361999999997</v>
      </c>
    </row>
    <row r="2783" spans="1:5" ht="14.25" customHeight="1">
      <c r="A2783" s="19">
        <v>45456</v>
      </c>
      <c r="B2783" s="20">
        <v>4932.5938999999998</v>
      </c>
      <c r="C2783" s="20">
        <v>5835.098</v>
      </c>
      <c r="D2783" s="20">
        <v>4276.4832999999999</v>
      </c>
      <c r="E2783" s="20">
        <v>4493.6036000000004</v>
      </c>
    </row>
    <row r="2784" spans="1:5" ht="14.25" customHeight="1">
      <c r="A2784" s="19">
        <v>45457</v>
      </c>
      <c r="B2784" s="20">
        <v>4961.2821999999996</v>
      </c>
      <c r="C2784" s="20">
        <v>5838.9835000000003</v>
      </c>
      <c r="D2784" s="20">
        <v>4362.6446999999998</v>
      </c>
      <c r="E2784" s="20">
        <v>4510.9494000000004</v>
      </c>
    </row>
    <row r="2785" spans="1:5" ht="14.25" customHeight="1">
      <c r="A2785" s="19">
        <v>45460</v>
      </c>
      <c r="B2785" s="20">
        <v>4954.1756999999998</v>
      </c>
      <c r="C2785" s="20">
        <v>5843.7757000000001</v>
      </c>
      <c r="D2785" s="20">
        <v>4407.5290999999997</v>
      </c>
      <c r="E2785" s="20">
        <v>4476.8909999999996</v>
      </c>
    </row>
    <row r="2786" spans="1:5" ht="14.25" customHeight="1">
      <c r="A2786" s="19">
        <v>45461</v>
      </c>
      <c r="B2786" s="20">
        <v>4967.5216</v>
      </c>
      <c r="C2786" s="20">
        <v>5893.5974999999999</v>
      </c>
      <c r="D2786" s="20">
        <v>4436.7722999999996</v>
      </c>
      <c r="E2786" s="20">
        <v>4488.0150999999996</v>
      </c>
    </row>
    <row r="2787" spans="1:5" ht="14.25" customHeight="1">
      <c r="A2787" s="19">
        <v>45462</v>
      </c>
      <c r="B2787" s="20">
        <v>4951.5236999999997</v>
      </c>
      <c r="C2787" s="20">
        <v>5819.2407000000003</v>
      </c>
      <c r="D2787" s="20">
        <v>4395.0057999999999</v>
      </c>
      <c r="E2787" s="20">
        <v>4449.9862000000003</v>
      </c>
    </row>
    <row r="2788" spans="1:5" ht="14.25" customHeight="1">
      <c r="A2788" s="19">
        <v>45463</v>
      </c>
      <c r="B2788" s="20">
        <v>4916.8841000000002</v>
      </c>
      <c r="C2788" s="20">
        <v>5705.5920999999998</v>
      </c>
      <c r="D2788" s="20">
        <v>4346.7398000000003</v>
      </c>
      <c r="E2788" s="20">
        <v>4394.8775999999998</v>
      </c>
    </row>
    <row r="2789" spans="1:5" ht="14.25" customHeight="1">
      <c r="A2789" s="19">
        <v>45464</v>
      </c>
      <c r="B2789" s="20">
        <v>4907.3</v>
      </c>
      <c r="C2789" s="20">
        <v>5706.8741</v>
      </c>
      <c r="D2789" s="20">
        <v>4331.5528999999997</v>
      </c>
      <c r="E2789" s="20">
        <v>4396.4434000000001</v>
      </c>
    </row>
    <row r="2790" spans="1:5" ht="14.25" customHeight="1">
      <c r="A2790" s="19">
        <v>45467</v>
      </c>
      <c r="B2790" s="20">
        <v>4881.7308000000003</v>
      </c>
      <c r="C2790" s="20">
        <v>5518.5418</v>
      </c>
      <c r="D2790" s="20">
        <v>4267.2965999999997</v>
      </c>
      <c r="E2790" s="20">
        <v>4323.7069000000001</v>
      </c>
    </row>
    <row r="2791" spans="1:5" ht="14.25" customHeight="1">
      <c r="A2791" s="19">
        <v>45468</v>
      </c>
      <c r="B2791" s="20">
        <v>4855.1824999999999</v>
      </c>
      <c r="C2791" s="20">
        <v>5473.8544000000002</v>
      </c>
      <c r="D2791" s="20">
        <v>4173.4723000000004</v>
      </c>
      <c r="E2791" s="20">
        <v>4341.8081000000002</v>
      </c>
    </row>
    <row r="2792" spans="1:5" ht="14.25" customHeight="1">
      <c r="A2792" s="19">
        <v>45469</v>
      </c>
      <c r="B2792" s="20">
        <v>4889.7442000000001</v>
      </c>
      <c r="C2792" s="20">
        <v>5632.1441999999997</v>
      </c>
      <c r="D2792" s="20">
        <v>4254.1368000000002</v>
      </c>
      <c r="E2792" s="20">
        <v>4372.3972000000003</v>
      </c>
    </row>
    <row r="2793" spans="1:5" ht="14.25" customHeight="1">
      <c r="A2793" s="19">
        <v>45470</v>
      </c>
      <c r="B2793" s="20">
        <v>4856.0897000000004</v>
      </c>
      <c r="C2793" s="20">
        <v>5496.2752</v>
      </c>
      <c r="D2793" s="20">
        <v>4183.4170999999997</v>
      </c>
      <c r="E2793" s="20">
        <v>4309.0793000000003</v>
      </c>
    </row>
    <row r="2794" spans="1:5" ht="14.25" customHeight="1">
      <c r="A2794" s="19">
        <v>45471</v>
      </c>
      <c r="B2794" s="20">
        <v>4870.4692999999997</v>
      </c>
      <c r="C2794" s="20">
        <v>5533.6911</v>
      </c>
      <c r="D2794" s="20">
        <v>4181.9795000000004</v>
      </c>
      <c r="E2794" s="20">
        <v>4335.9858999999997</v>
      </c>
    </row>
    <row r="2795" spans="1:5" ht="14.25" customHeight="1">
      <c r="A2795" s="19">
        <v>45474</v>
      </c>
      <c r="B2795" s="20">
        <v>4893.8233</v>
      </c>
      <c r="C2795" s="20">
        <v>5584.0631000000003</v>
      </c>
      <c r="D2795" s="20">
        <v>4224.2372999999998</v>
      </c>
      <c r="E2795" s="20">
        <v>4431.0369000000001</v>
      </c>
    </row>
    <row r="2796" spans="1:5" ht="14.25" customHeight="1">
      <c r="A2796" s="19">
        <v>45475</v>
      </c>
      <c r="B2796" s="20">
        <v>4884.8226000000004</v>
      </c>
      <c r="C2796" s="20">
        <v>5545.0447000000004</v>
      </c>
      <c r="D2796" s="20">
        <v>4186.4587000000001</v>
      </c>
      <c r="E2796" s="20">
        <v>4371.2821999999996</v>
      </c>
    </row>
    <row r="2797" spans="1:5" ht="14.25" customHeight="1">
      <c r="A2797" s="19">
        <v>45476</v>
      </c>
      <c r="B2797" s="20">
        <v>4873.7132000000001</v>
      </c>
      <c r="C2797" s="20">
        <v>5502.4538000000002</v>
      </c>
      <c r="D2797" s="20">
        <v>4144.6325999999999</v>
      </c>
      <c r="E2797" s="20">
        <v>4331.7415000000001</v>
      </c>
    </row>
    <row r="2798" spans="1:5" ht="14.25" customHeight="1">
      <c r="A2798" s="19">
        <v>45477</v>
      </c>
      <c r="B2798" s="20">
        <v>4849.4017999999996</v>
      </c>
      <c r="C2798" s="20">
        <v>5384.6331</v>
      </c>
      <c r="D2798" s="20">
        <v>4132.5559000000003</v>
      </c>
      <c r="E2798" s="20">
        <v>4282.6118999999999</v>
      </c>
    </row>
    <row r="2799" spans="1:5" ht="14.25" customHeight="1">
      <c r="A2799" s="19">
        <v>45478</v>
      </c>
      <c r="B2799" s="20">
        <v>4829.9130999999998</v>
      </c>
      <c r="C2799" s="20">
        <v>5441.5246999999999</v>
      </c>
      <c r="D2799" s="20">
        <v>4142.2893000000004</v>
      </c>
      <c r="E2799" s="20">
        <v>4295.0352999999996</v>
      </c>
    </row>
    <row r="2800" spans="1:5" ht="14.25" customHeight="1">
      <c r="A2800" s="19">
        <v>45481</v>
      </c>
      <c r="B2800" s="20">
        <v>4791.5451000000003</v>
      </c>
      <c r="C2800" s="20">
        <v>5309.8305</v>
      </c>
      <c r="D2800" s="20">
        <v>4111.2330000000002</v>
      </c>
      <c r="E2800" s="20">
        <v>4242.1908999999996</v>
      </c>
    </row>
    <row r="2801" spans="1:5" ht="14.25" customHeight="1">
      <c r="A2801" s="19">
        <v>45482</v>
      </c>
      <c r="B2801" s="20">
        <v>4850.1012000000001</v>
      </c>
      <c r="C2801" s="20">
        <v>5426.8567999999996</v>
      </c>
      <c r="D2801" s="20">
        <v>4212.0793999999996</v>
      </c>
      <c r="E2801" s="20">
        <v>4287.7461000000003</v>
      </c>
    </row>
    <row r="2802" spans="1:5" ht="14.25" customHeight="1">
      <c r="A2802" s="19">
        <v>45483</v>
      </c>
      <c r="B2802" s="20">
        <v>4840.2507999999998</v>
      </c>
      <c r="C2802" s="20">
        <v>5405.8977999999997</v>
      </c>
      <c r="D2802" s="20">
        <v>4237.0992999999999</v>
      </c>
      <c r="E2802" s="20">
        <v>4244.0312000000004</v>
      </c>
    </row>
    <row r="2803" spans="1:5" ht="14.25" customHeight="1">
      <c r="A2803" s="19">
        <v>45484</v>
      </c>
      <c r="B2803" s="20">
        <v>4905.5909000000001</v>
      </c>
      <c r="C2803" s="20">
        <v>5538.3392000000003</v>
      </c>
      <c r="D2803" s="20">
        <v>4265.9467999999997</v>
      </c>
      <c r="E2803" s="20">
        <v>4300.6151</v>
      </c>
    </row>
    <row r="2804" spans="1:5" ht="14.25" customHeight="1">
      <c r="A2804" s="19">
        <v>45485</v>
      </c>
      <c r="B2804" s="20">
        <v>4918.7155000000002</v>
      </c>
      <c r="C2804" s="20">
        <v>5521.7731000000003</v>
      </c>
      <c r="D2804" s="20">
        <v>4240.0675000000001</v>
      </c>
      <c r="E2804" s="20">
        <v>4284.6863000000003</v>
      </c>
    </row>
    <row r="2805" spans="1:5" ht="14.25" customHeight="1">
      <c r="A2805" s="19">
        <v>45488</v>
      </c>
      <c r="B2805" s="20">
        <v>4925.2290000000003</v>
      </c>
      <c r="C2805" s="20">
        <v>5465.5119999999997</v>
      </c>
      <c r="D2805" s="20">
        <v>4222.2245999999996</v>
      </c>
      <c r="E2805" s="20">
        <v>4279.0248000000001</v>
      </c>
    </row>
    <row r="2806" spans="1:5" ht="14.25" customHeight="1">
      <c r="A2806" s="19">
        <v>45489</v>
      </c>
      <c r="B2806" s="20">
        <v>4961.9688999999998</v>
      </c>
      <c r="C2806" s="20">
        <v>5476.7857999999997</v>
      </c>
      <c r="D2806" s="20">
        <v>4269.9964</v>
      </c>
      <c r="E2806" s="20">
        <v>4249.6139999999996</v>
      </c>
    </row>
    <row r="2807" spans="1:5" ht="14.25" customHeight="1">
      <c r="A2807" s="19">
        <v>45490</v>
      </c>
      <c r="B2807" s="20">
        <v>4968.2559000000001</v>
      </c>
      <c r="C2807" s="20">
        <v>5431.2205999999996</v>
      </c>
      <c r="D2807" s="20">
        <v>4222.6072999999997</v>
      </c>
      <c r="E2807" s="20">
        <v>4213.8838999999998</v>
      </c>
    </row>
    <row r="2808" spans="1:5" ht="14.25" customHeight="1">
      <c r="A2808" s="19">
        <v>45491</v>
      </c>
      <c r="B2808" s="20">
        <v>4997.0987999999998</v>
      </c>
      <c r="C2808" s="20">
        <v>5450.87</v>
      </c>
      <c r="D2808" s="20">
        <v>4250.2213000000002</v>
      </c>
      <c r="E2808" s="20">
        <v>4239.7546000000002</v>
      </c>
    </row>
    <row r="2809" spans="1:5" ht="14.25" customHeight="1">
      <c r="A2809" s="19">
        <v>45492</v>
      </c>
      <c r="B2809" s="20">
        <v>5026.6050999999998</v>
      </c>
      <c r="C2809" s="20">
        <v>5463.0896000000002</v>
      </c>
      <c r="D2809" s="20">
        <v>4237.2979999999998</v>
      </c>
      <c r="E2809" s="20">
        <v>4215.6423000000004</v>
      </c>
    </row>
    <row r="2810" spans="1:5" ht="14.25" customHeight="1">
      <c r="A2810" s="19">
        <v>45495</v>
      </c>
      <c r="B2810" s="20">
        <v>4992.5137000000004</v>
      </c>
      <c r="C2810" s="20">
        <v>5469.6797999999999</v>
      </c>
      <c r="D2810" s="20">
        <v>4231.8604999999998</v>
      </c>
      <c r="E2810" s="20">
        <v>4195.9583000000002</v>
      </c>
    </row>
    <row r="2811" spans="1:5" ht="14.25" customHeight="1">
      <c r="A2811" s="19">
        <v>45496</v>
      </c>
      <c r="B2811" s="20">
        <v>4886.8814000000002</v>
      </c>
      <c r="C2811" s="20">
        <v>5320.2114000000001</v>
      </c>
      <c r="D2811" s="20">
        <v>4100.6616000000004</v>
      </c>
      <c r="E2811" s="20">
        <v>4104.0304999999998</v>
      </c>
    </row>
    <row r="2812" spans="1:5" ht="14.25" customHeight="1">
      <c r="A2812" s="19">
        <v>45497</v>
      </c>
      <c r="B2812" s="20">
        <v>4857.5191999999997</v>
      </c>
      <c r="C2812" s="20">
        <v>5248.2754999999997</v>
      </c>
      <c r="D2812" s="20">
        <v>4047.1696000000002</v>
      </c>
      <c r="E2812" s="20">
        <v>4064.4166</v>
      </c>
    </row>
    <row r="2813" spans="1:5" ht="14.25" customHeight="1">
      <c r="A2813" s="19">
        <v>45498</v>
      </c>
      <c r="B2813" s="20">
        <v>4831.0343000000003</v>
      </c>
      <c r="C2813" s="20">
        <v>5250.6989000000003</v>
      </c>
      <c r="D2813" s="20">
        <v>3961.3278</v>
      </c>
      <c r="E2813" s="20">
        <v>4068.4991</v>
      </c>
    </row>
    <row r="2814" spans="1:5" ht="14.25" customHeight="1">
      <c r="A2814" s="19">
        <v>45499</v>
      </c>
      <c r="B2814" s="20">
        <v>4851.2241999999997</v>
      </c>
      <c r="C2814" s="20">
        <v>5329.8977000000004</v>
      </c>
      <c r="D2814" s="20">
        <v>4001.8917000000001</v>
      </c>
      <c r="E2814" s="20">
        <v>4105.0693000000001</v>
      </c>
    </row>
    <row r="2815" spans="1:5" ht="14.25" customHeight="1">
      <c r="A2815" s="19">
        <v>45502</v>
      </c>
      <c r="B2815" s="20">
        <v>4825.6017000000002</v>
      </c>
      <c r="C2815" s="20">
        <v>5311.2691000000004</v>
      </c>
      <c r="D2815" s="20">
        <v>3980.9490999999998</v>
      </c>
      <c r="E2815" s="20">
        <v>4080.6545000000001</v>
      </c>
    </row>
    <row r="2816" spans="1:5" ht="14.25" customHeight="1">
      <c r="A2816" s="19">
        <v>45503</v>
      </c>
      <c r="B2816" s="20">
        <v>4796.3140000000003</v>
      </c>
      <c r="C2816" s="20">
        <v>5330.4745999999996</v>
      </c>
      <c r="D2816" s="20">
        <v>3954.0576999999998</v>
      </c>
      <c r="E2816" s="20">
        <v>4067.8406</v>
      </c>
    </row>
    <row r="2817" spans="1:5" ht="14.25" customHeight="1">
      <c r="A2817" s="19">
        <v>45504</v>
      </c>
      <c r="B2817" s="20">
        <v>4899.8242</v>
      </c>
      <c r="C2817" s="20">
        <v>5542.2429000000002</v>
      </c>
      <c r="D2817" s="20">
        <v>4063.5075000000002</v>
      </c>
      <c r="E2817" s="20">
        <v>4186.9008999999996</v>
      </c>
    </row>
    <row r="2818" spans="1:5" ht="14.25" customHeight="1">
      <c r="A2818" s="19">
        <v>45505</v>
      </c>
      <c r="B2818" s="20">
        <v>4867.6076999999996</v>
      </c>
      <c r="C2818" s="20">
        <v>5530.1175000000003</v>
      </c>
      <c r="D2818" s="20">
        <v>4032.1772000000001</v>
      </c>
      <c r="E2818" s="20">
        <v>4155.2069000000001</v>
      </c>
    </row>
    <row r="2819" spans="1:5" ht="14.25" customHeight="1">
      <c r="A2819" s="19">
        <v>45506</v>
      </c>
      <c r="B2819" s="20">
        <v>4817.9606000000003</v>
      </c>
      <c r="C2819" s="20">
        <v>5452.6688000000004</v>
      </c>
      <c r="D2819" s="20">
        <v>3918.0038</v>
      </c>
      <c r="E2819" s="20">
        <v>4127.4111999999996</v>
      </c>
    </row>
    <row r="2820" spans="1:5" ht="14.25" customHeight="1">
      <c r="A2820" s="19">
        <v>45509</v>
      </c>
      <c r="B2820" s="20">
        <v>4759.5207</v>
      </c>
      <c r="C2820" s="20">
        <v>5304.0635000000002</v>
      </c>
      <c r="D2820" s="20">
        <v>3795.84</v>
      </c>
      <c r="E2820" s="20">
        <v>4062.3914</v>
      </c>
    </row>
    <row r="2821" spans="1:5" ht="14.25" customHeight="1">
      <c r="A2821" s="19">
        <v>45510</v>
      </c>
      <c r="B2821" s="20">
        <v>4759.1388999999999</v>
      </c>
      <c r="C2821" s="20">
        <v>5384.8852999999999</v>
      </c>
      <c r="D2821" s="20">
        <v>3859.4758000000002</v>
      </c>
      <c r="E2821" s="20">
        <v>4077.5387000000001</v>
      </c>
    </row>
    <row r="2822" spans="1:5" ht="14.25" customHeight="1">
      <c r="A2822" s="19">
        <v>45511</v>
      </c>
      <c r="B2822" s="20">
        <v>4757.0178999999998</v>
      </c>
      <c r="C2822" s="20">
        <v>5377.5033000000003</v>
      </c>
      <c r="D2822" s="20">
        <v>3852.2168000000001</v>
      </c>
      <c r="E2822" s="20">
        <v>4091.3249999999998</v>
      </c>
    </row>
    <row r="2823" spans="1:5" ht="14.25" customHeight="1">
      <c r="A2823" s="19">
        <v>45512</v>
      </c>
      <c r="B2823" s="20">
        <v>4759.6898000000001</v>
      </c>
      <c r="C2823" s="20">
        <v>5373.3325000000004</v>
      </c>
      <c r="D2823" s="20">
        <v>3830.3006</v>
      </c>
      <c r="E2823" s="20">
        <v>4123.4742999999999</v>
      </c>
    </row>
    <row r="2824" spans="1:5" ht="14.25" customHeight="1">
      <c r="A2824" s="19">
        <v>45513</v>
      </c>
      <c r="B2824" s="20">
        <v>4745.0034999999998</v>
      </c>
      <c r="C2824" s="20">
        <v>5331.8085000000001</v>
      </c>
      <c r="D2824" s="20">
        <v>3824.2909</v>
      </c>
      <c r="E2824" s="20">
        <v>4103.9062999999996</v>
      </c>
    </row>
    <row r="2825" spans="1:5" ht="14.25" customHeight="1">
      <c r="A2825" s="19">
        <v>45516</v>
      </c>
      <c r="B2825" s="20">
        <v>4736.7956999999997</v>
      </c>
      <c r="C2825" s="20">
        <v>5299.6495000000004</v>
      </c>
      <c r="D2825" s="20">
        <v>3821.3321999999998</v>
      </c>
      <c r="E2825" s="20">
        <v>4103.3684000000003</v>
      </c>
    </row>
    <row r="2826" spans="1:5" ht="14.25" customHeight="1">
      <c r="A2826" s="19">
        <v>45517</v>
      </c>
      <c r="B2826" s="20">
        <v>4748.9715999999999</v>
      </c>
      <c r="C2826" s="20">
        <v>5326.6004999999996</v>
      </c>
      <c r="D2826" s="20">
        <v>3849.4209000000001</v>
      </c>
      <c r="E2826" s="20">
        <v>4110.3968999999997</v>
      </c>
    </row>
    <row r="2827" spans="1:5" ht="14.25" customHeight="1">
      <c r="A2827" s="19">
        <v>45518</v>
      </c>
      <c r="B2827" s="20">
        <v>4714.1359000000002</v>
      </c>
      <c r="C2827" s="20">
        <v>5272.1477000000004</v>
      </c>
      <c r="D2827" s="20">
        <v>3796.6532999999999</v>
      </c>
      <c r="E2827" s="20">
        <v>4072.5365999999999</v>
      </c>
    </row>
    <row r="2828" spans="1:5" ht="14.25" customHeight="1">
      <c r="A2828" s="19">
        <v>45519</v>
      </c>
      <c r="B2828" s="20">
        <v>4761.4939000000004</v>
      </c>
      <c r="C2828" s="20">
        <v>5320.5207</v>
      </c>
      <c r="D2828" s="20">
        <v>3806.7147</v>
      </c>
      <c r="E2828" s="20">
        <v>4094.6817000000001</v>
      </c>
    </row>
    <row r="2829" spans="1:5" ht="14.25" customHeight="1">
      <c r="A2829" s="19">
        <v>45520</v>
      </c>
      <c r="B2829" s="20">
        <v>4768.6587</v>
      </c>
      <c r="C2829" s="20">
        <v>5280.1773999999996</v>
      </c>
      <c r="D2829" s="20">
        <v>3839.5335</v>
      </c>
      <c r="E2829" s="20">
        <v>4080.4569000000001</v>
      </c>
    </row>
    <row r="2830" spans="1:5" ht="14.25" customHeight="1">
      <c r="A2830" s="19">
        <v>45523</v>
      </c>
      <c r="B2830" s="20">
        <v>4784.8801999999996</v>
      </c>
      <c r="C2830" s="20">
        <v>5289.2624999999998</v>
      </c>
      <c r="D2830" s="20">
        <v>3843.1534000000001</v>
      </c>
      <c r="E2830" s="20">
        <v>4108.8315000000002</v>
      </c>
    </row>
    <row r="2831" spans="1:5" ht="14.25" customHeight="1">
      <c r="A2831" s="19">
        <v>45524</v>
      </c>
      <c r="B2831" s="20">
        <v>4750.7218000000003</v>
      </c>
      <c r="C2831" s="20">
        <v>5193.6441000000004</v>
      </c>
      <c r="D2831" s="20">
        <v>3799.9863</v>
      </c>
      <c r="E2831" s="20">
        <v>4050.5189</v>
      </c>
    </row>
    <row r="2832" spans="1:5" ht="14.25" customHeight="1">
      <c r="A2832" s="19">
        <v>45525</v>
      </c>
      <c r="B2832" s="20">
        <v>4735.1486999999997</v>
      </c>
      <c r="C2832" s="20">
        <v>5158.8285999999998</v>
      </c>
      <c r="D2832" s="20">
        <v>3781.4911000000002</v>
      </c>
      <c r="E2832" s="20">
        <v>4019.0079999999998</v>
      </c>
    </row>
    <row r="2833" spans="1:5" ht="14.25" customHeight="1">
      <c r="A2833" s="19">
        <v>45526</v>
      </c>
      <c r="B2833" s="20">
        <v>4723.1226999999999</v>
      </c>
      <c r="C2833" s="20">
        <v>5095.2160999999996</v>
      </c>
      <c r="D2833" s="20">
        <v>3765.8045999999999</v>
      </c>
      <c r="E2833" s="20">
        <v>4003.4913999999999</v>
      </c>
    </row>
    <row r="2834" spans="1:5" ht="14.25" customHeight="1">
      <c r="A2834" s="19">
        <v>45527</v>
      </c>
      <c r="B2834" s="20">
        <v>4744.3456999999999</v>
      </c>
      <c r="C2834" s="20">
        <v>5099.2528000000002</v>
      </c>
      <c r="D2834" s="20">
        <v>3762.9146000000001</v>
      </c>
      <c r="E2834" s="20">
        <v>4007.5592999999999</v>
      </c>
    </row>
    <row r="2835" spans="1:5" ht="14.25" customHeight="1">
      <c r="A2835" s="19">
        <v>45530</v>
      </c>
      <c r="B2835" s="20">
        <v>4741.3885</v>
      </c>
      <c r="C2835" s="20">
        <v>5119.1594999999998</v>
      </c>
      <c r="D2835" s="20">
        <v>3730.5634</v>
      </c>
      <c r="E2835" s="20">
        <v>3998.3863999999999</v>
      </c>
    </row>
    <row r="2836" spans="1:5" ht="14.25" customHeight="1">
      <c r="A2836" s="19">
        <v>45531</v>
      </c>
      <c r="B2836" s="20">
        <v>4714.4465</v>
      </c>
      <c r="C2836" s="20">
        <v>5059.1259</v>
      </c>
      <c r="D2836" s="20">
        <v>3707.4859999999999</v>
      </c>
      <c r="E2836" s="20">
        <v>3974.9448000000002</v>
      </c>
    </row>
    <row r="2837" spans="1:5" ht="14.25" customHeight="1">
      <c r="A2837" s="19">
        <v>45532</v>
      </c>
      <c r="B2837" s="20">
        <v>4690.4808999999996</v>
      </c>
      <c r="C2837" s="20">
        <v>5071.4570000000003</v>
      </c>
      <c r="D2837" s="20">
        <v>3700.1122</v>
      </c>
      <c r="E2837" s="20">
        <v>3961.0812000000001</v>
      </c>
    </row>
    <row r="2838" spans="1:5" ht="14.25" customHeight="1">
      <c r="A2838" s="19">
        <v>45533</v>
      </c>
      <c r="B2838" s="20">
        <v>4677.9009999999998</v>
      </c>
      <c r="C2838" s="20">
        <v>5153.3356999999996</v>
      </c>
      <c r="D2838" s="20">
        <v>3689.4902999999999</v>
      </c>
      <c r="E2838" s="20">
        <v>3983.4450999999999</v>
      </c>
    </row>
    <row r="2839" spans="1:5" ht="14.25" customHeight="1">
      <c r="A2839" s="19">
        <v>45534</v>
      </c>
      <c r="B2839" s="20">
        <v>4740.3425999999999</v>
      </c>
      <c r="C2839" s="20">
        <v>5251.8993</v>
      </c>
      <c r="D2839" s="20">
        <v>3792.9158000000002</v>
      </c>
      <c r="E2839" s="20">
        <v>4018.7876999999999</v>
      </c>
    </row>
    <row r="2840" spans="1:5" ht="14.25" customHeight="1">
      <c r="A2840" s="19">
        <v>45537</v>
      </c>
      <c r="B2840" s="20">
        <v>4660.4058000000005</v>
      </c>
      <c r="C2840" s="20">
        <v>5142.1616999999997</v>
      </c>
      <c r="D2840" s="20">
        <v>3679.1554000000001</v>
      </c>
      <c r="E2840" s="20">
        <v>3980.5176999999999</v>
      </c>
    </row>
    <row r="2841" spans="1:5" ht="14.25" customHeight="1">
      <c r="A2841" s="19">
        <v>45538</v>
      </c>
      <c r="B2841" s="20">
        <v>4672.4202999999998</v>
      </c>
      <c r="C2841" s="20">
        <v>5187.4087</v>
      </c>
      <c r="D2841" s="20">
        <v>3713.5109000000002</v>
      </c>
      <c r="E2841" s="20">
        <v>4000.0810999999999</v>
      </c>
    </row>
    <row r="2842" spans="1:5" ht="14.25" customHeight="1">
      <c r="A2842" s="19">
        <v>45539</v>
      </c>
      <c r="B2842" s="20">
        <v>4642.1596</v>
      </c>
      <c r="C2842" s="20">
        <v>5162.8723</v>
      </c>
      <c r="D2842" s="20">
        <v>3690.8355000000001</v>
      </c>
      <c r="E2842" s="20">
        <v>3983.6842000000001</v>
      </c>
    </row>
    <row r="2843" spans="1:5" ht="14.25" customHeight="1">
      <c r="A2843" s="19">
        <v>45540</v>
      </c>
      <c r="B2843" s="20">
        <v>4650.4733999999999</v>
      </c>
      <c r="C2843" s="20">
        <v>5203.7893000000004</v>
      </c>
      <c r="D2843" s="20">
        <v>3709.8337999999999</v>
      </c>
      <c r="E2843" s="20">
        <v>4002.6131</v>
      </c>
    </row>
    <row r="2844" spans="1:5" ht="14.25" customHeight="1">
      <c r="A2844" s="19">
        <v>45541</v>
      </c>
      <c r="B2844" s="20">
        <v>4612.7699000000002</v>
      </c>
      <c r="C2844" s="20">
        <v>5114.9444999999996</v>
      </c>
      <c r="D2844" s="20">
        <v>3637.4829</v>
      </c>
      <c r="E2844" s="20">
        <v>3958.1478999999999</v>
      </c>
    </row>
    <row r="2845" spans="1:5" ht="14.25" customHeight="1">
      <c r="A2845" s="19">
        <v>45544</v>
      </c>
      <c r="B2845" s="20">
        <v>4558.6729999999998</v>
      </c>
      <c r="C2845" s="20">
        <v>5078.0946000000004</v>
      </c>
      <c r="D2845" s="20">
        <v>3657.3642</v>
      </c>
      <c r="E2845" s="20">
        <v>3908.8272000000002</v>
      </c>
    </row>
    <row r="2846" spans="1:5" ht="14.25" customHeight="1">
      <c r="A2846" s="19">
        <v>45545</v>
      </c>
      <c r="B2846" s="20">
        <v>4562.6759000000002</v>
      </c>
      <c r="C2846" s="20">
        <v>5091.8486000000003</v>
      </c>
      <c r="D2846" s="20">
        <v>3691.7664</v>
      </c>
      <c r="E2846" s="20">
        <v>3897.8580000000002</v>
      </c>
    </row>
    <row r="2847" spans="1:5" ht="14.25" customHeight="1">
      <c r="A2847" s="19">
        <v>45546</v>
      </c>
      <c r="B2847" s="20">
        <v>4549.8563999999997</v>
      </c>
      <c r="C2847" s="20">
        <v>5090.2844999999998</v>
      </c>
      <c r="D2847" s="20">
        <v>3714.4058</v>
      </c>
      <c r="E2847" s="20">
        <v>3875.0115000000001</v>
      </c>
    </row>
    <row r="2848" spans="1:5" ht="14.25" customHeight="1">
      <c r="A2848" s="19">
        <v>45547</v>
      </c>
      <c r="B2848" s="20">
        <v>4530.3564999999999</v>
      </c>
      <c r="C2848" s="20">
        <v>5070.8366999999998</v>
      </c>
      <c r="D2848" s="20">
        <v>3696.3134</v>
      </c>
      <c r="E2848" s="20">
        <v>3865.9081999999999</v>
      </c>
    </row>
    <row r="2849" spans="1:5" ht="14.25" customHeight="1">
      <c r="A2849" s="19">
        <v>45548</v>
      </c>
      <c r="B2849" s="20">
        <v>4512.0744000000004</v>
      </c>
      <c r="C2849" s="20">
        <v>5007.9712</v>
      </c>
      <c r="D2849" s="20">
        <v>3712.2891</v>
      </c>
      <c r="E2849" s="20">
        <v>3839.0145000000002</v>
      </c>
    </row>
    <row r="2850" spans="1:5" ht="14.25" customHeight="1">
      <c r="A2850" s="19">
        <v>45553</v>
      </c>
      <c r="B2850" s="20">
        <v>4528.8747000000003</v>
      </c>
      <c r="C2850" s="20">
        <v>4992.0771999999997</v>
      </c>
      <c r="D2850" s="20">
        <v>3685.7853</v>
      </c>
      <c r="E2850" s="20">
        <v>3883.4558999999999</v>
      </c>
    </row>
    <row r="2851" spans="1:5" ht="14.25" customHeight="1">
      <c r="A2851" s="19">
        <v>45554</v>
      </c>
      <c r="B2851" s="20">
        <v>4565.3162000000002</v>
      </c>
      <c r="C2851" s="20">
        <v>5086.5677999999998</v>
      </c>
      <c r="D2851" s="20">
        <v>3672.0891000000001</v>
      </c>
      <c r="E2851" s="20">
        <v>3930.2941000000001</v>
      </c>
    </row>
    <row r="2852" spans="1:5" ht="14.25" customHeight="1">
      <c r="A2852" s="19">
        <v>45555</v>
      </c>
      <c r="B2852" s="20">
        <v>4572.7667000000001</v>
      </c>
      <c r="C2852" s="20">
        <v>5065.5553</v>
      </c>
      <c r="D2852" s="20">
        <v>3651.5778</v>
      </c>
      <c r="E2852" s="20">
        <v>3930.8602000000001</v>
      </c>
    </row>
    <row r="2853" spans="1:5" ht="14.25" customHeight="1">
      <c r="A2853" s="19">
        <v>45558</v>
      </c>
      <c r="B2853" s="20">
        <v>4589.5006999999996</v>
      </c>
      <c r="C2853" s="20">
        <v>5072.1602000000003</v>
      </c>
      <c r="D2853" s="20">
        <v>3626.6305000000002</v>
      </c>
      <c r="E2853" s="20">
        <v>3949.0572999999999</v>
      </c>
    </row>
    <row r="2854" spans="1:5" ht="14.25" customHeight="1">
      <c r="A2854" s="19">
        <v>45559</v>
      </c>
      <c r="B2854" s="20">
        <v>4788.3110999999999</v>
      </c>
      <c r="C2854" s="20">
        <v>5269.2097999999996</v>
      </c>
      <c r="D2854" s="20">
        <v>3824.2201</v>
      </c>
      <c r="E2854" s="20">
        <v>4102.5137999999997</v>
      </c>
    </row>
    <row r="2855" spans="1:5" ht="14.25" customHeight="1">
      <c r="A2855" s="19">
        <v>45560</v>
      </c>
      <c r="B2855" s="20">
        <v>4859.4757</v>
      </c>
      <c r="C2855" s="20">
        <v>5319.1445000000003</v>
      </c>
      <c r="D2855" s="20">
        <v>3853.5457000000001</v>
      </c>
      <c r="E2855" s="20">
        <v>4137.9224999999997</v>
      </c>
    </row>
    <row r="2856" spans="1:5" ht="14.25" customHeight="1">
      <c r="A2856" s="19">
        <v>45561</v>
      </c>
      <c r="B2856" s="20">
        <v>5065.6450999999997</v>
      </c>
      <c r="C2856" s="20">
        <v>5532.5753999999997</v>
      </c>
      <c r="D2856" s="20">
        <v>3990.5356000000002</v>
      </c>
      <c r="E2856" s="20">
        <v>4300.0983999999999</v>
      </c>
    </row>
    <row r="2857" spans="1:5" ht="14.25" customHeight="1">
      <c r="A2857" s="19">
        <v>45562</v>
      </c>
      <c r="B2857" s="20">
        <v>5291.9202999999998</v>
      </c>
      <c r="C2857" s="20">
        <v>5830.8888999999999</v>
      </c>
      <c r="D2857" s="20">
        <v>4269.9615000000003</v>
      </c>
      <c r="E2857" s="20">
        <v>4434.4288999999999</v>
      </c>
    </row>
    <row r="2858" spans="1:5" ht="14.25" customHeight="1">
      <c r="A2858" s="19">
        <v>45565</v>
      </c>
      <c r="B2858" s="20">
        <v>5741.0312000000004</v>
      </c>
      <c r="C2858" s="20">
        <v>6481.0339999999997</v>
      </c>
      <c r="D2858" s="20">
        <v>4899.4984000000004</v>
      </c>
      <c r="E2858" s="20">
        <v>4772.1607999999997</v>
      </c>
    </row>
    <row r="2859" spans="1:5" ht="14.25" customHeight="1">
      <c r="A2859" s="19">
        <v>45573</v>
      </c>
      <c r="B2859" s="20">
        <v>6081.4498999999996</v>
      </c>
      <c r="C2859" s="20">
        <v>7040.9224000000004</v>
      </c>
      <c r="D2859" s="20">
        <v>5713.5510999999997</v>
      </c>
      <c r="E2859" s="20">
        <v>4896.5528999999997</v>
      </c>
    </row>
    <row r="2860" spans="1:5" ht="14.25" customHeight="1">
      <c r="A2860" s="19">
        <v>45574</v>
      </c>
      <c r="B2860" s="20">
        <v>5652.7030999999997</v>
      </c>
      <c r="C2860" s="20">
        <v>6502.1417000000001</v>
      </c>
      <c r="D2860" s="20">
        <v>5148.9557999999997</v>
      </c>
      <c r="E2860" s="20">
        <v>4521.9222</v>
      </c>
    </row>
    <row r="2861" spans="1:5" ht="14.25" customHeight="1">
      <c r="A2861" s="19">
        <v>45575</v>
      </c>
      <c r="B2861" s="20">
        <v>5714.2197999999999</v>
      </c>
      <c r="C2861" s="20">
        <v>6419.6732000000002</v>
      </c>
      <c r="D2861" s="20">
        <v>5085.3401999999996</v>
      </c>
      <c r="E2861" s="20">
        <v>4607.0290000000005</v>
      </c>
    </row>
    <row r="2862" spans="1:5" ht="14.25" customHeight="1">
      <c r="A2862" s="19">
        <v>45576</v>
      </c>
      <c r="B2862" s="20">
        <v>5556.2664999999997</v>
      </c>
      <c r="C2862" s="20">
        <v>6150.7772999999997</v>
      </c>
      <c r="D2862" s="20">
        <v>4894.5340999999999</v>
      </c>
      <c r="E2862" s="20">
        <v>4500.0068000000001</v>
      </c>
    </row>
    <row r="2863" spans="1:5" ht="14.25" customHeight="1">
      <c r="A2863" s="19">
        <v>45579</v>
      </c>
      <c r="B2863" s="20">
        <v>5662.2918</v>
      </c>
      <c r="C2863" s="20">
        <v>6376.8207000000002</v>
      </c>
      <c r="D2863" s="20">
        <v>5056.8352999999997</v>
      </c>
      <c r="E2863" s="20">
        <v>4600.3158999999996</v>
      </c>
    </row>
    <row r="2864" spans="1:5" ht="14.25" customHeight="1">
      <c r="A2864" s="19">
        <v>45580</v>
      </c>
      <c r="B2864" s="20">
        <v>5511.7449999999999</v>
      </c>
      <c r="C2864" s="20">
        <v>6253.6781000000001</v>
      </c>
      <c r="D2864" s="20">
        <v>4899.5627999999997</v>
      </c>
      <c r="E2864" s="20">
        <v>4486.7788</v>
      </c>
    </row>
    <row r="2865" spans="1:5" ht="14.25" customHeight="1">
      <c r="A2865" s="19">
        <v>45581</v>
      </c>
      <c r="B2865" s="20">
        <v>5476.9346999999998</v>
      </c>
      <c r="C2865" s="20">
        <v>6273.2938000000004</v>
      </c>
      <c r="D2865" s="20">
        <v>4760.7353999999996</v>
      </c>
      <c r="E2865" s="20">
        <v>4524.8095999999996</v>
      </c>
    </row>
    <row r="2866" spans="1:5" ht="14.25" customHeight="1">
      <c r="A2866" s="19">
        <v>45582</v>
      </c>
      <c r="B2866" s="20">
        <v>5414.9448000000002</v>
      </c>
      <c r="C2866" s="20">
        <v>6252.1751000000004</v>
      </c>
      <c r="D2866" s="20">
        <v>4763.2181</v>
      </c>
      <c r="E2866" s="20">
        <v>4453.4537</v>
      </c>
    </row>
    <row r="2867" spans="1:5" ht="14.25" customHeight="1">
      <c r="A2867" s="19">
        <v>45583</v>
      </c>
      <c r="B2867" s="20">
        <v>5614.7775000000001</v>
      </c>
      <c r="C2867" s="20">
        <v>6529.1958000000004</v>
      </c>
      <c r="D2867" s="20">
        <v>5137.6487999999999</v>
      </c>
      <c r="E2867" s="20">
        <v>4538.3312999999998</v>
      </c>
    </row>
    <row r="2868" spans="1:5" ht="14.25" customHeight="1">
      <c r="A2868" s="19">
        <v>45586</v>
      </c>
      <c r="B2868" s="20">
        <v>5629.2184999999999</v>
      </c>
      <c r="C2868" s="20">
        <v>6655.6081000000004</v>
      </c>
      <c r="D2868" s="20">
        <v>5204.9115000000002</v>
      </c>
      <c r="E2868" s="20">
        <v>4541.2532000000001</v>
      </c>
    </row>
    <row r="2869" spans="1:5" ht="14.25" customHeight="1">
      <c r="A2869" s="19">
        <v>45587</v>
      </c>
      <c r="B2869" s="20">
        <v>5661.6133</v>
      </c>
      <c r="C2869" s="20">
        <v>6687.7728999999999</v>
      </c>
      <c r="D2869" s="20">
        <v>5229.2434999999996</v>
      </c>
      <c r="E2869" s="20">
        <v>4598.5649000000003</v>
      </c>
    </row>
    <row r="2870" spans="1:5" ht="14.25" customHeight="1">
      <c r="A2870" s="19">
        <v>45588</v>
      </c>
      <c r="B2870" s="20">
        <v>5683.9856</v>
      </c>
      <c r="C2870" s="20">
        <v>6704.8302000000003</v>
      </c>
      <c r="D2870" s="20">
        <v>5130.8966</v>
      </c>
      <c r="E2870" s="20">
        <v>4603.3409000000001</v>
      </c>
    </row>
    <row r="2871" spans="1:5" ht="14.25" customHeight="1">
      <c r="A2871" s="19">
        <v>45589</v>
      </c>
      <c r="B2871" s="20">
        <v>5620.8179</v>
      </c>
      <c r="C2871" s="20">
        <v>6657.2704000000003</v>
      </c>
      <c r="D2871" s="20">
        <v>5115.6112999999996</v>
      </c>
      <c r="E2871" s="20">
        <v>4577.3038999999999</v>
      </c>
    </row>
    <row r="2872" spans="1:5" ht="14.25" customHeight="1">
      <c r="A2872" s="19">
        <v>45590</v>
      </c>
      <c r="B2872" s="20">
        <v>5660.7384000000002</v>
      </c>
      <c r="C2872" s="20">
        <v>6786.2665999999999</v>
      </c>
      <c r="D2872" s="20">
        <v>5185.7160000000003</v>
      </c>
      <c r="E2872" s="20">
        <v>4601.0042000000003</v>
      </c>
    </row>
    <row r="2873" spans="1:5" ht="14.25" customHeight="1">
      <c r="A2873" s="19">
        <v>45593</v>
      </c>
      <c r="B2873" s="20">
        <v>5671.8068000000003</v>
      </c>
      <c r="C2873" s="20">
        <v>6908.0196999999998</v>
      </c>
      <c r="D2873" s="20">
        <v>5145.2473</v>
      </c>
      <c r="E2873" s="20">
        <v>4640.8711000000003</v>
      </c>
    </row>
    <row r="2874" spans="1:5" ht="14.25" customHeight="1">
      <c r="A2874" s="19">
        <v>45594</v>
      </c>
      <c r="B2874" s="20">
        <v>5615.28</v>
      </c>
      <c r="C2874" s="20">
        <v>6796.6715999999997</v>
      </c>
      <c r="D2874" s="20">
        <v>5035.7384000000002</v>
      </c>
      <c r="E2874" s="20">
        <v>4571.1697000000004</v>
      </c>
    </row>
    <row r="2875" spans="1:5" ht="14.25" customHeight="1">
      <c r="A2875" s="19">
        <v>45595</v>
      </c>
      <c r="B2875" s="20">
        <v>5565.3987999999999</v>
      </c>
      <c r="C2875" s="20">
        <v>6837.1103999999996</v>
      </c>
      <c r="D2875" s="20">
        <v>5017.9003000000002</v>
      </c>
      <c r="E2875" s="20">
        <v>4533.1337999999996</v>
      </c>
    </row>
    <row r="2876" spans="1:5" ht="14.25" customHeight="1">
      <c r="A2876" s="19">
        <v>45596</v>
      </c>
      <c r="B2876" s="20">
        <v>5567.9901</v>
      </c>
      <c r="C2876" s="20">
        <v>6948.107</v>
      </c>
      <c r="D2876" s="20">
        <v>5003.6076999999996</v>
      </c>
      <c r="E2876" s="20">
        <v>4534.2520999999997</v>
      </c>
    </row>
    <row r="2877" spans="1:5" ht="14.25" customHeight="1">
      <c r="A2877" s="19">
        <v>45597</v>
      </c>
      <c r="B2877" s="20">
        <v>5567.0364</v>
      </c>
      <c r="C2877" s="20">
        <v>6736.5263000000004</v>
      </c>
      <c r="D2877" s="20">
        <v>4861.4768999999997</v>
      </c>
      <c r="E2877" s="20">
        <v>4545.0639000000001</v>
      </c>
    </row>
    <row r="2878" spans="1:5" ht="14.25" customHeight="1">
      <c r="A2878" s="19">
        <v>45600</v>
      </c>
      <c r="B2878" s="20">
        <v>5645.3774999999996</v>
      </c>
      <c r="C2878" s="20">
        <v>6876.1437999999998</v>
      </c>
      <c r="D2878" s="20">
        <v>4966.4534000000003</v>
      </c>
      <c r="E2878" s="20">
        <v>4604.7307000000001</v>
      </c>
    </row>
    <row r="2879" spans="1:5" ht="14.25" customHeight="1">
      <c r="A2879" s="19">
        <v>45601</v>
      </c>
      <c r="B2879" s="20">
        <v>5788.2170999999998</v>
      </c>
      <c r="C2879" s="20">
        <v>7118.6022000000003</v>
      </c>
      <c r="D2879" s="20">
        <v>5126.1414999999997</v>
      </c>
      <c r="E2879" s="20">
        <v>4676.1008000000002</v>
      </c>
    </row>
    <row r="2880" spans="1:5" ht="14.25" customHeight="1">
      <c r="A2880" s="19">
        <v>45602</v>
      </c>
      <c r="B2880" s="20">
        <v>5759.5463</v>
      </c>
      <c r="C2880" s="20">
        <v>7148.8769000000002</v>
      </c>
      <c r="D2880" s="20">
        <v>5061.7290999999996</v>
      </c>
      <c r="E2880" s="20">
        <v>4684.2066999999997</v>
      </c>
    </row>
    <row r="2881" spans="1:5" ht="14.25" customHeight="1">
      <c r="A2881" s="19">
        <v>45603</v>
      </c>
      <c r="B2881" s="20">
        <v>5934.5765000000001</v>
      </c>
      <c r="C2881" s="20">
        <v>7274.7646000000004</v>
      </c>
      <c r="D2881" s="20">
        <v>5168.1926999999996</v>
      </c>
      <c r="E2881" s="20">
        <v>4784.2529999999997</v>
      </c>
    </row>
    <row r="2882" spans="1:5" ht="14.25" customHeight="1">
      <c r="A2882" s="19">
        <v>45604</v>
      </c>
      <c r="B2882" s="20">
        <v>5875.0469999999996</v>
      </c>
      <c r="C2882" s="20">
        <v>7297.3226999999997</v>
      </c>
      <c r="D2882" s="20">
        <v>5160.2857000000004</v>
      </c>
      <c r="E2882" s="20">
        <v>4728.5735999999997</v>
      </c>
    </row>
    <row r="2883" spans="1:5" ht="14.25" customHeight="1">
      <c r="A2883" s="19">
        <v>45607</v>
      </c>
      <c r="B2883" s="20">
        <v>5913.9344000000001</v>
      </c>
      <c r="C2883" s="20">
        <v>7474.442</v>
      </c>
      <c r="D2883" s="20">
        <v>5264.5497999999998</v>
      </c>
      <c r="E2883" s="20">
        <v>4732.8864999999996</v>
      </c>
    </row>
    <row r="2884" spans="1:5" ht="14.25" customHeight="1">
      <c r="A2884" s="19">
        <v>45608</v>
      </c>
      <c r="B2884" s="20">
        <v>5848.9587000000001</v>
      </c>
      <c r="C2884" s="20">
        <v>7375.5812999999998</v>
      </c>
      <c r="D2884" s="20">
        <v>5250.4862999999996</v>
      </c>
      <c r="E2884" s="20">
        <v>4703.2271000000001</v>
      </c>
    </row>
    <row r="2885" spans="1:5" ht="14.25" customHeight="1">
      <c r="A2885" s="19">
        <v>45609</v>
      </c>
      <c r="B2885" s="20">
        <v>5885.8284999999996</v>
      </c>
      <c r="C2885" s="20">
        <v>7355.6940000000004</v>
      </c>
      <c r="D2885" s="20">
        <v>5336.1211000000003</v>
      </c>
      <c r="E2885" s="20">
        <v>4715.7610000000004</v>
      </c>
    </row>
    <row r="2886" spans="1:5" ht="14.25" customHeight="1">
      <c r="A2886" s="19">
        <v>45610</v>
      </c>
      <c r="B2886" s="20">
        <v>5783.7849999999999</v>
      </c>
      <c r="C2886" s="20">
        <v>7125.9830000000002</v>
      </c>
      <c r="D2886" s="20">
        <v>5142.7515000000003</v>
      </c>
      <c r="E2886" s="20">
        <v>4646.7300999999998</v>
      </c>
    </row>
    <row r="2887" spans="1:5" ht="14.25" customHeight="1">
      <c r="A2887" s="19">
        <v>45611</v>
      </c>
      <c r="B2887" s="20">
        <v>5682.5550999999996</v>
      </c>
      <c r="C2887" s="20">
        <v>6959.3608999999997</v>
      </c>
      <c r="D2887" s="20">
        <v>4944.6774999999998</v>
      </c>
      <c r="E2887" s="20">
        <v>4610.4994999999999</v>
      </c>
    </row>
    <row r="2888" spans="1:5" ht="14.25" customHeight="1">
      <c r="A2888" s="19">
        <v>45614</v>
      </c>
      <c r="B2888" s="20">
        <v>5656.3598000000002</v>
      </c>
      <c r="C2888" s="20">
        <v>6787.9057000000003</v>
      </c>
      <c r="D2888" s="20">
        <v>4782.7699000000002</v>
      </c>
      <c r="E2888" s="20">
        <v>4613.2471999999998</v>
      </c>
    </row>
    <row r="2889" spans="1:5" ht="14.25" customHeight="1">
      <c r="A2889" s="19">
        <v>45615</v>
      </c>
      <c r="B2889" s="20">
        <v>5694.3190999999997</v>
      </c>
      <c r="C2889" s="20">
        <v>6964.8328000000001</v>
      </c>
      <c r="D2889" s="20">
        <v>4915.8334999999997</v>
      </c>
      <c r="E2889" s="20">
        <v>4681.1984000000002</v>
      </c>
    </row>
    <row r="2890" spans="1:5" ht="14.25" customHeight="1">
      <c r="A2890" s="19">
        <v>45616</v>
      </c>
      <c r="B2890" s="20">
        <v>5707.0361999999996</v>
      </c>
      <c r="C2890" s="20">
        <v>7101.7577000000001</v>
      </c>
      <c r="D2890" s="20">
        <v>4955.6864999999998</v>
      </c>
      <c r="E2890" s="20">
        <v>4718.5002000000004</v>
      </c>
    </row>
    <row r="2891" spans="1:5" ht="14.25" customHeight="1">
      <c r="A2891" s="19">
        <v>45617</v>
      </c>
      <c r="B2891" s="20">
        <v>5712.2728999999999</v>
      </c>
      <c r="C2891" s="20">
        <v>7114.7120000000004</v>
      </c>
      <c r="D2891" s="20">
        <v>4908.3555999999999</v>
      </c>
      <c r="E2891" s="20">
        <v>4724.1907000000001</v>
      </c>
    </row>
    <row r="2892" spans="1:5" ht="14.25" customHeight="1">
      <c r="A2892" s="19">
        <v>45618</v>
      </c>
      <c r="B2892" s="20">
        <v>5535.2915999999996</v>
      </c>
      <c r="C2892" s="20">
        <v>6851.6153999999997</v>
      </c>
      <c r="D2892" s="20">
        <v>4726.2120000000004</v>
      </c>
      <c r="E2892" s="20">
        <v>4596.1661999999997</v>
      </c>
    </row>
    <row r="2893" spans="1:5" ht="14.25" customHeight="1">
      <c r="A2893" s="19">
        <v>45621</v>
      </c>
      <c r="B2893" s="20">
        <v>5510.4565000000002</v>
      </c>
      <c r="C2893" s="20">
        <v>6876.3423000000003</v>
      </c>
      <c r="D2893" s="20">
        <v>4676.1205</v>
      </c>
      <c r="E2893" s="20">
        <v>4619.9901</v>
      </c>
    </row>
    <row r="2894" spans="1:5" ht="14.25" customHeight="1">
      <c r="A2894" s="19">
        <v>45622</v>
      </c>
      <c r="B2894" s="20">
        <v>5499.1349</v>
      </c>
      <c r="C2894" s="20">
        <v>6796.4294</v>
      </c>
      <c r="D2894" s="20">
        <v>4659.7242999999999</v>
      </c>
      <c r="E2894" s="20">
        <v>4593.3883999999998</v>
      </c>
    </row>
    <row r="2895" spans="1:5" ht="14.25" customHeight="1">
      <c r="A2895" s="19">
        <v>45623</v>
      </c>
      <c r="B2895" s="20">
        <v>5594.8782000000001</v>
      </c>
      <c r="C2895" s="20">
        <v>6952.1992</v>
      </c>
      <c r="D2895" s="20">
        <v>4752.8091000000004</v>
      </c>
      <c r="E2895" s="20">
        <v>4647.6709000000001</v>
      </c>
    </row>
    <row r="2896" spans="1:5" ht="14.25" customHeight="1">
      <c r="A2896" s="19">
        <v>45624</v>
      </c>
      <c r="B2896" s="20">
        <v>5546.4008000000003</v>
      </c>
      <c r="C2896" s="20">
        <v>6915.2545</v>
      </c>
      <c r="D2896" s="20">
        <v>4668.7867999999999</v>
      </c>
      <c r="E2896" s="20">
        <v>4606.9030000000002</v>
      </c>
    </row>
    <row r="2897" spans="1:5" ht="14.25" customHeight="1">
      <c r="A2897" s="19">
        <v>45625</v>
      </c>
      <c r="B2897" s="20">
        <v>5609.7790000000005</v>
      </c>
      <c r="C2897" s="20">
        <v>7032.3643000000002</v>
      </c>
      <c r="D2897" s="20">
        <v>4753.0319</v>
      </c>
      <c r="E2897" s="20">
        <v>4652.8534</v>
      </c>
    </row>
    <row r="2898" spans="1:5" ht="14.25" customHeight="1">
      <c r="A2898" s="19">
        <v>45628</v>
      </c>
      <c r="B2898" s="20">
        <v>5654.3037000000004</v>
      </c>
      <c r="C2898" s="20">
        <v>7173.8311000000003</v>
      </c>
      <c r="D2898" s="20">
        <v>4857.0429000000004</v>
      </c>
      <c r="E2898" s="20">
        <v>4687.549</v>
      </c>
    </row>
    <row r="2899" spans="1:5" ht="14.25" customHeight="1">
      <c r="A2899" s="19">
        <v>45629</v>
      </c>
      <c r="B2899" s="20">
        <v>5660.4043000000001</v>
      </c>
      <c r="C2899" s="20">
        <v>7162.0954000000002</v>
      </c>
      <c r="D2899" s="20">
        <v>4825.5691999999999</v>
      </c>
      <c r="E2899" s="20">
        <v>4697.0353999999998</v>
      </c>
    </row>
    <row r="2900" spans="1:5" ht="14.25" customHeight="1">
      <c r="A2900" s="19">
        <v>45630</v>
      </c>
      <c r="B2900" s="20">
        <v>5629.8464000000004</v>
      </c>
      <c r="C2900" s="20">
        <v>7050.3667999999998</v>
      </c>
      <c r="D2900" s="20">
        <v>4763.1278000000002</v>
      </c>
      <c r="E2900" s="20">
        <v>4680.6292000000003</v>
      </c>
    </row>
    <row r="2901" spans="1:5" ht="14.25" customHeight="1">
      <c r="A2901" s="19">
        <v>45631</v>
      </c>
      <c r="B2901" s="20">
        <v>5617.0003999999999</v>
      </c>
      <c r="C2901" s="20">
        <v>7142.3507</v>
      </c>
      <c r="D2901" s="20">
        <v>4794.0654000000004</v>
      </c>
      <c r="E2901" s="20">
        <v>4673.8581000000004</v>
      </c>
    </row>
    <row r="2902" spans="1:5" ht="14.25" customHeight="1">
      <c r="A2902" s="19">
        <v>45632</v>
      </c>
      <c r="B2902" s="20">
        <v>5690.8401999999996</v>
      </c>
      <c r="C2902" s="20">
        <v>7215.1493</v>
      </c>
      <c r="D2902" s="20">
        <v>4876.6773000000003</v>
      </c>
      <c r="E2902" s="20">
        <v>4728.4441999999999</v>
      </c>
    </row>
    <row r="2903" spans="1:5" ht="14.25" customHeight="1">
      <c r="A2903" s="19">
        <v>45635</v>
      </c>
      <c r="B2903" s="20">
        <v>5681.4303</v>
      </c>
      <c r="C2903" s="20">
        <v>7162.4823999999999</v>
      </c>
      <c r="D2903" s="20">
        <v>4813.7856000000002</v>
      </c>
      <c r="E2903" s="20">
        <v>4713.0778</v>
      </c>
    </row>
    <row r="2904" spans="1:5" ht="14.25" customHeight="1">
      <c r="A2904" s="19">
        <v>45636</v>
      </c>
      <c r="B2904" s="20">
        <v>5723.1118999999999</v>
      </c>
      <c r="C2904" s="20">
        <v>7229.2740000000003</v>
      </c>
      <c r="D2904" s="20">
        <v>4829.9701999999997</v>
      </c>
      <c r="E2904" s="20">
        <v>4730.7397000000001</v>
      </c>
    </row>
    <row r="2905" spans="1:5" ht="14.25" customHeight="1">
      <c r="A2905" s="19">
        <v>45637</v>
      </c>
      <c r="B2905" s="20">
        <v>5713.6569</v>
      </c>
      <c r="C2905" s="20">
        <v>7326.2633999999998</v>
      </c>
      <c r="D2905" s="20">
        <v>4892.0316999999995</v>
      </c>
      <c r="E2905" s="20">
        <v>4778.4616999999998</v>
      </c>
    </row>
    <row r="2906" spans="1:5" ht="14.25" customHeight="1">
      <c r="A2906" s="19">
        <v>45638</v>
      </c>
      <c r="B2906" s="20">
        <v>5770.5356000000002</v>
      </c>
      <c r="C2906" s="20">
        <v>7375.2466000000004</v>
      </c>
      <c r="D2906" s="20">
        <v>4984.8585000000003</v>
      </c>
      <c r="E2906" s="20">
        <v>4821.3924999999999</v>
      </c>
    </row>
    <row r="2907" spans="1:5" ht="14.25" customHeight="1">
      <c r="A2907" s="19">
        <v>45639</v>
      </c>
      <c r="B2907" s="20">
        <v>5634.1738999999998</v>
      </c>
      <c r="C2907" s="20">
        <v>7221.6571000000004</v>
      </c>
      <c r="D2907" s="20">
        <v>4891.2853999999998</v>
      </c>
      <c r="E2907" s="20">
        <v>4718.9189999999999</v>
      </c>
    </row>
    <row r="2908" spans="1:5" ht="14.25" customHeight="1">
      <c r="A2908" s="19">
        <v>45642</v>
      </c>
      <c r="B2908" s="20">
        <v>5603.6062000000002</v>
      </c>
      <c r="C2908" s="20">
        <v>7133.6196</v>
      </c>
      <c r="D2908" s="20">
        <v>4822.5721000000003</v>
      </c>
      <c r="E2908" s="20">
        <v>4723.0545000000002</v>
      </c>
    </row>
    <row r="2909" spans="1:5" ht="14.25" customHeight="1">
      <c r="A2909" s="19">
        <v>45643</v>
      </c>
      <c r="B2909" s="20">
        <v>5618.2056000000002</v>
      </c>
      <c r="C2909" s="20">
        <v>6981.8310000000001</v>
      </c>
      <c r="D2909" s="20">
        <v>4821.1211000000003</v>
      </c>
      <c r="E2909" s="20">
        <v>4702.0173000000004</v>
      </c>
    </row>
    <row r="2910" spans="1:5" ht="14.25" customHeight="1">
      <c r="A2910" s="19">
        <v>45644</v>
      </c>
      <c r="B2910" s="20">
        <v>5646.8387000000002</v>
      </c>
      <c r="C2910" s="20">
        <v>7040.9646000000002</v>
      </c>
      <c r="D2910" s="20">
        <v>4815.8428999999996</v>
      </c>
      <c r="E2910" s="20">
        <v>4721.2730000000001</v>
      </c>
    </row>
    <row r="2911" spans="1:5" ht="14.25" customHeight="1">
      <c r="A2911" s="19">
        <v>45645</v>
      </c>
      <c r="B2911" s="20">
        <v>5651.9576999999999</v>
      </c>
      <c r="C2911" s="20">
        <v>7053.8617999999997</v>
      </c>
      <c r="D2911" s="20">
        <v>4868.1652000000004</v>
      </c>
      <c r="E2911" s="20">
        <v>4701.2506000000003</v>
      </c>
    </row>
    <row r="2912" spans="1:5" ht="14.25" customHeight="1">
      <c r="A2912" s="19">
        <v>45646</v>
      </c>
      <c r="B2912" s="20">
        <v>5631.3257000000003</v>
      </c>
      <c r="C2912" s="20">
        <v>7127.4377000000004</v>
      </c>
      <c r="D2912" s="20">
        <v>4886.8197</v>
      </c>
      <c r="E2912" s="20">
        <v>4683.6620000000003</v>
      </c>
    </row>
    <row r="2913" spans="1:5" ht="14.25" customHeight="1">
      <c r="A2913" s="19">
        <v>45649</v>
      </c>
      <c r="B2913" s="20">
        <v>5639.6810999999998</v>
      </c>
      <c r="C2913" s="20">
        <v>6928.1388999999999</v>
      </c>
      <c r="D2913" s="20">
        <v>4830.7782999999999</v>
      </c>
      <c r="E2913" s="20">
        <v>4672.1476000000002</v>
      </c>
    </row>
    <row r="2914" spans="1:5" ht="14.25" customHeight="1">
      <c r="A2914" s="19">
        <v>45650</v>
      </c>
      <c r="B2914" s="20">
        <v>5711.5344999999998</v>
      </c>
      <c r="C2914" s="20">
        <v>7005.4805999999999</v>
      </c>
      <c r="D2914" s="20">
        <v>4872.1103999999996</v>
      </c>
      <c r="E2914" s="20">
        <v>4734.2460000000001</v>
      </c>
    </row>
    <row r="2915" spans="1:5" ht="14.25" customHeight="1">
      <c r="A2915" s="19">
        <v>45651</v>
      </c>
      <c r="B2915" s="20">
        <v>5714.3827000000001</v>
      </c>
      <c r="C2915" s="20">
        <v>6926.3190999999997</v>
      </c>
      <c r="D2915" s="20">
        <v>4845.3702000000003</v>
      </c>
      <c r="E2915" s="20">
        <v>4733.6256000000003</v>
      </c>
    </row>
    <row r="2916" spans="1:5" ht="14.25" customHeight="1">
      <c r="A2916" s="19">
        <v>45652</v>
      </c>
      <c r="B2916" s="20">
        <v>5717.0748000000003</v>
      </c>
      <c r="C2916" s="20">
        <v>7001.1710000000003</v>
      </c>
      <c r="D2916" s="20">
        <v>4931.9402</v>
      </c>
      <c r="E2916" s="20">
        <v>4739.4048000000003</v>
      </c>
    </row>
    <row r="2917" spans="1:5" ht="14.25" customHeight="1">
      <c r="A2917" s="19">
        <v>45653</v>
      </c>
      <c r="B2917" s="20">
        <v>5708.0618999999997</v>
      </c>
      <c r="C2917" s="20">
        <v>7013.8145999999997</v>
      </c>
      <c r="D2917" s="20">
        <v>4905.6733999999997</v>
      </c>
      <c r="E2917" s="20">
        <v>4743.6247999999996</v>
      </c>
    </row>
    <row r="2918" spans="1:5" ht="14.25" customHeight="1">
      <c r="A2918" s="19">
        <v>45656</v>
      </c>
      <c r="B2918" s="20">
        <v>5734.5784000000003</v>
      </c>
      <c r="C2918" s="20">
        <v>6984.6783999999998</v>
      </c>
      <c r="D2918" s="20">
        <v>4872.7834999999995</v>
      </c>
      <c r="E2918" s="20">
        <v>4757.5999000000002</v>
      </c>
    </row>
    <row r="2919" spans="1:5" ht="14.25" customHeight="1">
      <c r="A2919" s="19">
        <v>45657</v>
      </c>
      <c r="B2919" s="20">
        <v>5642.5968999999996</v>
      </c>
      <c r="C2919" s="20">
        <v>6770.7821000000004</v>
      </c>
      <c r="D2919" s="20">
        <v>4709.2123000000001</v>
      </c>
      <c r="E2919" s="20">
        <v>4714.1514999999999</v>
      </c>
    </row>
    <row r="2920" spans="1:5" ht="14.25" customHeight="1">
      <c r="A2920" s="19">
        <v>45659</v>
      </c>
      <c r="B2920" s="20">
        <v>5478.3833000000004</v>
      </c>
      <c r="C2920" s="20">
        <v>6588.2326000000003</v>
      </c>
      <c r="D2920" s="20">
        <v>4549.9549999999999</v>
      </c>
      <c r="E2920" s="20">
        <v>4631.9522999999999</v>
      </c>
    </row>
    <row r="2921" spans="1:5" ht="14.25" customHeight="1">
      <c r="A2921" s="19">
        <v>45660</v>
      </c>
      <c r="B2921" s="20">
        <v>5413.5237999999999</v>
      </c>
      <c r="C2921" s="20">
        <v>6392.8955999999998</v>
      </c>
      <c r="D2921" s="20">
        <v>4475.4300999999996</v>
      </c>
      <c r="E2921" s="20">
        <v>4583.8026</v>
      </c>
    </row>
    <row r="2922" spans="1:5" ht="14.25" customHeight="1">
      <c r="A2922" s="19">
        <v>45663</v>
      </c>
      <c r="B2922" s="20">
        <v>5404.64</v>
      </c>
      <c r="C2922" s="20">
        <v>6373.3770999999997</v>
      </c>
      <c r="D2922" s="20">
        <v>4480.8870999999999</v>
      </c>
      <c r="E2922" s="20">
        <v>4580.7487000000001</v>
      </c>
    </row>
    <row r="2923" spans="1:5" ht="14.25" customHeight="1">
      <c r="A2923" s="19">
        <v>45664</v>
      </c>
      <c r="B2923" s="20">
        <v>5444.9053999999996</v>
      </c>
      <c r="C2923" s="20">
        <v>6468.8892999999998</v>
      </c>
      <c r="D2923" s="20">
        <v>4575.6932999999999</v>
      </c>
      <c r="E2923" s="20">
        <v>4579.4574000000002</v>
      </c>
    </row>
    <row r="2924" spans="1:5" ht="14.25" customHeight="1">
      <c r="A2924" s="19">
        <v>45665</v>
      </c>
      <c r="B2924" s="20">
        <v>5436.5664999999999</v>
      </c>
      <c r="C2924" s="20">
        <v>6434.6414999999997</v>
      </c>
      <c r="D2924" s="20">
        <v>4528.2865000000002</v>
      </c>
      <c r="E2924" s="20">
        <v>4579.1086999999998</v>
      </c>
    </row>
    <row r="2925" spans="1:5" ht="14.25" customHeight="1">
      <c r="A2925" s="19">
        <v>45666</v>
      </c>
      <c r="B2925" s="20">
        <v>5423.1688000000004</v>
      </c>
      <c r="C2925" s="20">
        <v>6447.1432999999997</v>
      </c>
      <c r="D2925" s="20">
        <v>4531.7139999999999</v>
      </c>
      <c r="E2925" s="20">
        <v>4533.0555000000004</v>
      </c>
    </row>
    <row r="2926" spans="1:5" ht="14.25" customHeight="1">
      <c r="A2926" s="19">
        <v>45667</v>
      </c>
      <c r="B2926" s="20">
        <v>5356.8127999999997</v>
      </c>
      <c r="C2926" s="20">
        <v>6302.0538999999999</v>
      </c>
      <c r="D2926" s="20">
        <v>4420.4791999999998</v>
      </c>
      <c r="E2926" s="20">
        <v>4473.5002999999997</v>
      </c>
    </row>
    <row r="2927" spans="1:5" ht="14.25" customHeight="1">
      <c r="A2927" s="19">
        <v>45670</v>
      </c>
      <c r="B2927" s="20">
        <v>5342.5074000000004</v>
      </c>
      <c r="C2927" s="20">
        <v>6318.6019999999999</v>
      </c>
      <c r="D2927" s="20">
        <v>4416.3329000000003</v>
      </c>
      <c r="E2927" s="20">
        <v>4448.7440999999999</v>
      </c>
    </row>
    <row r="2928" spans="1:5" ht="14.25" customHeight="1">
      <c r="A2928" s="19">
        <v>45671</v>
      </c>
      <c r="B2928" s="20">
        <v>5483.1939000000002</v>
      </c>
      <c r="C2928" s="20">
        <v>6604.5366999999997</v>
      </c>
      <c r="D2928" s="20">
        <v>4621.2511000000004</v>
      </c>
      <c r="E2928" s="20">
        <v>4550.4591</v>
      </c>
    </row>
    <row r="2929" spans="1:5" ht="14.25" customHeight="1">
      <c r="A2929" s="19">
        <v>45672</v>
      </c>
      <c r="B2929" s="20">
        <v>5448.0123999999996</v>
      </c>
      <c r="C2929" s="20">
        <v>6564.5645999999997</v>
      </c>
      <c r="D2929" s="20">
        <v>4530.7879999999996</v>
      </c>
      <c r="E2929" s="20">
        <v>4535.3706000000002</v>
      </c>
    </row>
    <row r="2930" spans="1:5" ht="14.25" customHeight="1">
      <c r="A2930" s="19">
        <v>45673</v>
      </c>
      <c r="B2930" s="20">
        <v>5454.2664000000004</v>
      </c>
      <c r="C2930" s="20">
        <v>6593.8298000000004</v>
      </c>
      <c r="D2930" s="20">
        <v>4608.9841999999999</v>
      </c>
      <c r="E2930" s="20">
        <v>4577.1436000000003</v>
      </c>
    </row>
    <row r="2931" spans="1:5" ht="14.25" customHeight="1">
      <c r="A2931" s="19">
        <v>45674</v>
      </c>
      <c r="B2931" s="20">
        <v>5471.5482000000002</v>
      </c>
      <c r="C2931" s="20">
        <v>6639.5973999999997</v>
      </c>
      <c r="D2931" s="20">
        <v>4652.1918999999998</v>
      </c>
      <c r="E2931" s="20">
        <v>4605.2759999999998</v>
      </c>
    </row>
    <row r="2932" spans="1:5" ht="14.25" customHeight="1">
      <c r="A2932" s="19">
        <v>45677</v>
      </c>
      <c r="B2932" s="20">
        <v>5496.9929000000002</v>
      </c>
      <c r="C2932" s="20">
        <v>6682.3176000000003</v>
      </c>
      <c r="D2932" s="20">
        <v>4754.6418999999996</v>
      </c>
      <c r="E2932" s="20">
        <v>4610.5285000000003</v>
      </c>
    </row>
    <row r="2933" spans="1:5" ht="14.25" customHeight="1">
      <c r="A2933" s="19">
        <v>45678</v>
      </c>
      <c r="B2933" s="20">
        <v>5501.2478000000001</v>
      </c>
      <c r="C2933" s="20">
        <v>6715.1805000000004</v>
      </c>
      <c r="D2933" s="20">
        <v>4810.9089000000004</v>
      </c>
      <c r="E2933" s="20">
        <v>4592.5779000000002</v>
      </c>
    </row>
    <row r="2934" spans="1:5" ht="14.25" customHeight="1">
      <c r="A2934" s="19">
        <v>45679</v>
      </c>
      <c r="B2934" s="20">
        <v>5451.0478000000003</v>
      </c>
      <c r="C2934" s="20">
        <v>6656.4880000000003</v>
      </c>
      <c r="D2934" s="20">
        <v>4848.5333000000001</v>
      </c>
      <c r="E2934" s="20">
        <v>4564.6641</v>
      </c>
    </row>
    <row r="2935" spans="1:5" ht="14.25" customHeight="1">
      <c r="A2935" s="19">
        <v>45680</v>
      </c>
      <c r="B2935" s="20">
        <v>5462.7763999999997</v>
      </c>
      <c r="C2935" s="20">
        <v>6626.2250999999997</v>
      </c>
      <c r="D2935" s="20">
        <v>4790.7062999999998</v>
      </c>
      <c r="E2935" s="20">
        <v>4573.2085999999999</v>
      </c>
    </row>
    <row r="2936" spans="1:5" ht="14.25" customHeight="1">
      <c r="A2936" s="19">
        <v>45681</v>
      </c>
      <c r="B2936" s="20">
        <v>5508.0325999999995</v>
      </c>
      <c r="C2936" s="20">
        <v>6750.5185000000001</v>
      </c>
      <c r="D2936" s="20">
        <v>4868.3125</v>
      </c>
      <c r="E2936" s="20">
        <v>4608.1207999999997</v>
      </c>
    </row>
    <row r="2937" spans="1:5" ht="14.25" customHeight="1">
      <c r="A2937" s="19">
        <v>45684</v>
      </c>
      <c r="B2937" s="20">
        <v>5485.7345999999998</v>
      </c>
      <c r="C2937" s="20">
        <v>6645.8621999999996</v>
      </c>
      <c r="D2937" s="20">
        <v>4697.4522999999999</v>
      </c>
      <c r="E2937" s="20">
        <v>4652.1824999999999</v>
      </c>
    </row>
    <row r="2938" spans="1:5" ht="14.25" customHeight="1">
      <c r="A2938" s="19">
        <v>45693</v>
      </c>
      <c r="B2938" s="20">
        <v>5454.1238999999996</v>
      </c>
      <c r="C2938" s="20">
        <v>6686.0688</v>
      </c>
      <c r="D2938" s="20">
        <v>4554.3620000000001</v>
      </c>
      <c r="E2938" s="20">
        <v>4549.7714999999998</v>
      </c>
    </row>
    <row r="2939" spans="1:5" ht="14.25" customHeight="1">
      <c r="A2939" s="19">
        <v>45694</v>
      </c>
      <c r="B2939" s="20">
        <v>5522.7431999999999</v>
      </c>
      <c r="C2939" s="20">
        <v>6868.4097000000002</v>
      </c>
      <c r="D2939" s="20">
        <v>4687.8705</v>
      </c>
      <c r="E2939" s="20">
        <v>4563.2034999999996</v>
      </c>
    </row>
    <row r="2940" spans="1:5" ht="14.25" customHeight="1">
      <c r="A2940" s="19">
        <v>45695</v>
      </c>
      <c r="B2940" s="20">
        <v>5594.4160000000002</v>
      </c>
      <c r="C2940" s="20">
        <v>6973.2470000000003</v>
      </c>
      <c r="D2940" s="20">
        <v>4810.0469000000003</v>
      </c>
      <c r="E2940" s="20">
        <v>4592.3028000000004</v>
      </c>
    </row>
    <row r="2941" spans="1:5" ht="14.25" customHeight="1">
      <c r="A2941" s="19">
        <v>45698</v>
      </c>
      <c r="B2941" s="20">
        <v>5606.4291999999996</v>
      </c>
      <c r="C2941" s="20">
        <v>7060.2044999999998</v>
      </c>
      <c r="D2941" s="20">
        <v>4833.5254000000004</v>
      </c>
      <c r="E2941" s="20">
        <v>4577.4133000000002</v>
      </c>
    </row>
    <row r="2942" spans="1:5" ht="14.25" customHeight="1">
      <c r="A2942" s="19">
        <v>45699</v>
      </c>
      <c r="B2942" s="20">
        <v>5580.6659</v>
      </c>
      <c r="C2942" s="20">
        <v>7037.0717999999997</v>
      </c>
      <c r="D2942" s="20">
        <v>4788.6320999999998</v>
      </c>
      <c r="E2942" s="20">
        <v>4596.2493999999997</v>
      </c>
    </row>
    <row r="2943" spans="1:5" ht="14.25" customHeight="1">
      <c r="A2943" s="19">
        <v>45700</v>
      </c>
      <c r="B2943" s="20">
        <v>5633.4476000000004</v>
      </c>
      <c r="C2943" s="20">
        <v>7144.4287999999997</v>
      </c>
      <c r="D2943" s="20">
        <v>4860.7241999999997</v>
      </c>
      <c r="E2943" s="20">
        <v>4607.5838999999996</v>
      </c>
    </row>
    <row r="2944" spans="1:5" ht="14.25" customHeight="1">
      <c r="A2944" s="19">
        <v>45701</v>
      </c>
      <c r="B2944" s="20">
        <v>5612.2898999999998</v>
      </c>
      <c r="C2944" s="20">
        <v>7062.4488000000001</v>
      </c>
      <c r="D2944" s="20">
        <v>4781.1554999999998</v>
      </c>
      <c r="E2944" s="20">
        <v>4590.0904</v>
      </c>
    </row>
    <row r="2945" spans="1:5" ht="14.25" customHeight="1">
      <c r="A2945" s="19">
        <v>45702</v>
      </c>
      <c r="B2945" s="20">
        <v>5660.9645</v>
      </c>
      <c r="C2945" s="20">
        <v>7103.7633999999998</v>
      </c>
      <c r="D2945" s="20">
        <v>4808.1468999999997</v>
      </c>
      <c r="E2945" s="20">
        <v>4584.4539000000004</v>
      </c>
    </row>
    <row r="2946" spans="1:5" ht="14.25" customHeight="1">
      <c r="A2946" s="19">
        <v>45705</v>
      </c>
      <c r="B2946" s="20">
        <v>5673.0218999999997</v>
      </c>
      <c r="C2946" s="20">
        <v>7140.9727999999996</v>
      </c>
      <c r="D2946" s="20">
        <v>4912.9633999999996</v>
      </c>
      <c r="E2946" s="20">
        <v>4553.0825000000004</v>
      </c>
    </row>
    <row r="2947" spans="1:5" ht="14.25" customHeight="1">
      <c r="A2947" s="19">
        <v>45706</v>
      </c>
      <c r="B2947" s="20">
        <v>5623.2743</v>
      </c>
      <c r="C2947" s="20">
        <v>6982.4692999999997</v>
      </c>
      <c r="D2947" s="20">
        <v>4825.1620000000003</v>
      </c>
      <c r="E2947" s="20">
        <v>4524.5221000000001</v>
      </c>
    </row>
    <row r="2948" spans="1:5" ht="14.25" customHeight="1">
      <c r="A2948" s="19">
        <v>45707</v>
      </c>
      <c r="B2948" s="20">
        <v>5662.6197000000002</v>
      </c>
      <c r="C2948" s="20">
        <v>7148.8887999999997</v>
      </c>
      <c r="D2948" s="20">
        <v>4914.2398999999996</v>
      </c>
      <c r="E2948" s="20">
        <v>4546.4960000000001</v>
      </c>
    </row>
    <row r="2949" spans="1:5" ht="14.25" customHeight="1">
      <c r="A2949" s="19">
        <v>45708</v>
      </c>
      <c r="B2949" s="20">
        <v>5646.4312</v>
      </c>
      <c r="C2949" s="20">
        <v>7201.0996999999998</v>
      </c>
      <c r="D2949" s="20">
        <v>4914.3026</v>
      </c>
      <c r="E2949" s="20">
        <v>4539.5308000000005</v>
      </c>
    </row>
    <row r="2950" spans="1:5" ht="14.25" customHeight="1">
      <c r="A2950" s="19">
        <v>45709</v>
      </c>
      <c r="B2950" s="20">
        <v>5717.6394</v>
      </c>
      <c r="C2950" s="20">
        <v>7331.6223</v>
      </c>
      <c r="D2950" s="20">
        <v>5046.3959000000004</v>
      </c>
      <c r="E2950" s="20">
        <v>4536.0245000000004</v>
      </c>
    </row>
    <row r="2951" spans="1:5" ht="14.25" customHeight="1">
      <c r="A2951" s="19">
        <v>45712</v>
      </c>
      <c r="B2951" s="20">
        <v>5705.0972000000002</v>
      </c>
      <c r="C2951" s="20">
        <v>7348.4422999999997</v>
      </c>
      <c r="D2951" s="20">
        <v>5002.5599000000002</v>
      </c>
      <c r="E2951" s="20">
        <v>4546.6545999999998</v>
      </c>
    </row>
    <row r="2952" spans="1:5" ht="14.25" customHeight="1">
      <c r="A2952" s="19">
        <v>45713</v>
      </c>
      <c r="B2952" s="20">
        <v>5641.7669999999998</v>
      </c>
      <c r="C2952" s="20">
        <v>7315.9346999999998</v>
      </c>
      <c r="D2952" s="20">
        <v>4923.2030000000004</v>
      </c>
      <c r="E2952" s="20">
        <v>4502.4414999999999</v>
      </c>
    </row>
    <row r="2953" spans="1:5" ht="14.25" customHeight="1">
      <c r="A2953" s="19">
        <v>45714</v>
      </c>
      <c r="B2953" s="20">
        <v>5691.0482000000002</v>
      </c>
      <c r="C2953" s="20">
        <v>7417.0861000000004</v>
      </c>
      <c r="D2953" s="20">
        <v>4966.3193000000001</v>
      </c>
      <c r="E2953" s="20">
        <v>4557.9540999999999</v>
      </c>
    </row>
    <row r="2954" spans="1:5" ht="14.25" customHeight="1">
      <c r="A2954" s="19">
        <v>45715</v>
      </c>
      <c r="B2954" s="20">
        <v>5702.7963</v>
      </c>
      <c r="C2954" s="20">
        <v>7388.8068999999996</v>
      </c>
      <c r="D2954" s="20">
        <v>4900.3065999999999</v>
      </c>
      <c r="E2954" s="20">
        <v>4567.7704000000003</v>
      </c>
    </row>
    <row r="2955" spans="1:5" ht="14.25" customHeight="1">
      <c r="A2955" s="19">
        <v>45716</v>
      </c>
      <c r="B2955" s="20">
        <v>5590.6017000000002</v>
      </c>
      <c r="C2955" s="20">
        <v>7128.348</v>
      </c>
      <c r="D2955" s="20">
        <v>4676.3157000000001</v>
      </c>
      <c r="E2955" s="20">
        <v>4513.6823000000004</v>
      </c>
    </row>
    <row r="2956" spans="1:5" ht="14.25" customHeight="1">
      <c r="A2956" s="19">
        <v>45719</v>
      </c>
      <c r="B2956" s="20">
        <v>5588.3383000000003</v>
      </c>
      <c r="C2956" s="20">
        <v>7132.0441000000001</v>
      </c>
      <c r="D2956" s="20">
        <v>4725.3288000000002</v>
      </c>
      <c r="E2956" s="20">
        <v>4537.0191999999997</v>
      </c>
    </row>
    <row r="2957" spans="1:5" ht="14.25" customHeight="1">
      <c r="A2957" s="19">
        <v>45720</v>
      </c>
      <c r="B2957" s="20">
        <v>5583.6633000000002</v>
      </c>
      <c r="C2957" s="20">
        <v>7227.4892</v>
      </c>
      <c r="D2957" s="20">
        <v>4736.4539000000004</v>
      </c>
      <c r="E2957" s="20">
        <v>4547.7722000000003</v>
      </c>
    </row>
    <row r="2958" spans="1:5" ht="14.25" customHeight="1">
      <c r="A2958" s="19">
        <v>45721</v>
      </c>
      <c r="B2958" s="20">
        <v>5608.5974999999999</v>
      </c>
      <c r="C2958" s="20">
        <v>7273.6547</v>
      </c>
      <c r="D2958" s="20">
        <v>4771.5933999999997</v>
      </c>
      <c r="E2958" s="20">
        <v>4559.0095000000001</v>
      </c>
    </row>
    <row r="2959" spans="1:5" ht="14.25" customHeight="1">
      <c r="A2959" s="19">
        <v>45722</v>
      </c>
      <c r="B2959" s="20">
        <v>5685.7242999999999</v>
      </c>
      <c r="C2959" s="20">
        <v>7429.1256999999996</v>
      </c>
      <c r="D2959" s="20">
        <v>4844.8464999999997</v>
      </c>
      <c r="E2959" s="20">
        <v>4586.0171</v>
      </c>
    </row>
    <row r="2960" spans="1:5" ht="14.25" customHeight="1">
      <c r="A2960" s="19">
        <v>45723</v>
      </c>
      <c r="B2960" s="20">
        <v>5668.1585999999998</v>
      </c>
      <c r="C2960" s="20">
        <v>7398.1965</v>
      </c>
      <c r="D2960" s="20">
        <v>4785.7704999999996</v>
      </c>
      <c r="E2960" s="20">
        <v>4600.7536</v>
      </c>
    </row>
    <row r="2961" spans="1:5" ht="14.25" customHeight="1">
      <c r="A2961" s="19">
        <v>45726</v>
      </c>
      <c r="B2961" s="20">
        <v>5646.2957999999999</v>
      </c>
      <c r="C2961" s="20">
        <v>7413.2118</v>
      </c>
      <c r="D2961" s="20">
        <v>4784.4174000000003</v>
      </c>
      <c r="E2961" s="20">
        <v>4620.625</v>
      </c>
    </row>
    <row r="2962" spans="1:5" ht="14.25" customHeight="1">
      <c r="A2962" s="19">
        <v>45727</v>
      </c>
      <c r="B2962" s="20">
        <v>5664.4241000000002</v>
      </c>
      <c r="C2962" s="20">
        <v>7448.1931000000004</v>
      </c>
      <c r="D2962" s="20">
        <v>4784.5160999999998</v>
      </c>
      <c r="E2962" s="20">
        <v>4645.5703000000003</v>
      </c>
    </row>
    <row r="2963" spans="1:5" ht="14.25" customHeight="1">
      <c r="A2963" s="19">
        <v>45728</v>
      </c>
      <c r="B2963" s="20">
        <v>5644.0391</v>
      </c>
      <c r="C2963" s="20">
        <v>7465.5114000000003</v>
      </c>
      <c r="D2963" s="20">
        <v>4769.4853000000003</v>
      </c>
      <c r="E2963" s="20">
        <v>4640.9758000000002</v>
      </c>
    </row>
    <row r="2964" spans="1:5" ht="14.25" customHeight="1">
      <c r="A2964" s="19">
        <v>45729</v>
      </c>
      <c r="B2964" s="20">
        <v>5621.5445</v>
      </c>
      <c r="C2964" s="20">
        <v>7351.7834999999995</v>
      </c>
      <c r="D2964" s="20">
        <v>4707.0356000000002</v>
      </c>
      <c r="E2964" s="20">
        <v>4657.9552000000003</v>
      </c>
    </row>
    <row r="2965" spans="1:5" ht="14.25" customHeight="1">
      <c r="A2965" s="19">
        <v>45730</v>
      </c>
      <c r="B2965" s="20">
        <v>5758.0416999999998</v>
      </c>
      <c r="C2965" s="20">
        <v>7470.3786</v>
      </c>
      <c r="D2965" s="20">
        <v>4834.8406000000004</v>
      </c>
      <c r="E2965" s="20">
        <v>4714.8343000000004</v>
      </c>
    </row>
    <row r="2966" spans="1:5" ht="14.25" customHeight="1">
      <c r="A2966" s="19">
        <v>45733</v>
      </c>
      <c r="B2966" s="20">
        <v>5744.0020000000004</v>
      </c>
      <c r="C2966" s="20">
        <v>7491.3058000000001</v>
      </c>
      <c r="D2966" s="20">
        <v>4848.0959999999995</v>
      </c>
      <c r="E2966" s="20">
        <v>4714.5923000000003</v>
      </c>
    </row>
    <row r="2967" spans="1:5" ht="14.25" customHeight="1">
      <c r="A2967" s="19">
        <v>45734</v>
      </c>
      <c r="B2967" s="20">
        <v>5759.7177000000001</v>
      </c>
      <c r="C2967" s="20">
        <v>7516.7264999999998</v>
      </c>
      <c r="D2967" s="20">
        <v>4873.6378999999997</v>
      </c>
      <c r="E2967" s="20">
        <v>4714.9967999999999</v>
      </c>
    </row>
    <row r="2968" spans="1:5" ht="14.25" customHeight="1">
      <c r="A2968" s="19">
        <v>45735</v>
      </c>
      <c r="B2968" s="20">
        <v>5763.2317000000003</v>
      </c>
      <c r="C2968" s="20">
        <v>7463.0111999999999</v>
      </c>
      <c r="D2968" s="20">
        <v>4829.3895000000002</v>
      </c>
      <c r="E2968" s="20">
        <v>4708.0469000000003</v>
      </c>
    </row>
    <row r="2969" spans="1:5" ht="14.25" customHeight="1">
      <c r="A2969" s="19">
        <v>45736</v>
      </c>
      <c r="B2969" s="20">
        <v>5712.6781000000001</v>
      </c>
      <c r="C2969" s="20">
        <v>7429.3442999999997</v>
      </c>
      <c r="D2969" s="20">
        <v>4799.9393</v>
      </c>
      <c r="E2969" s="20">
        <v>4684.6394</v>
      </c>
    </row>
    <row r="2970" spans="1:5" ht="14.25" customHeight="1">
      <c r="A2970" s="19">
        <v>45737</v>
      </c>
      <c r="B2970" s="20">
        <v>5626.0230000000001</v>
      </c>
      <c r="C2970" s="20">
        <v>7282.1783999999998</v>
      </c>
      <c r="D2970" s="20">
        <v>4677.1831000000002</v>
      </c>
      <c r="E2970" s="20">
        <v>4668.3059000000003</v>
      </c>
    </row>
    <row r="2971" spans="1:5" ht="14.25" customHeight="1">
      <c r="A2971" s="19">
        <v>45740</v>
      </c>
      <c r="B2971" s="20">
        <v>5654.9861000000001</v>
      </c>
      <c r="C2971" s="20">
        <v>7230.7137000000002</v>
      </c>
      <c r="D2971" s="20">
        <v>4709.5704999999998</v>
      </c>
      <c r="E2971" s="20">
        <v>4700.1437999999998</v>
      </c>
    </row>
    <row r="2972" spans="1:5" ht="14.25" customHeight="1">
      <c r="A2972" s="19">
        <v>45741</v>
      </c>
      <c r="B2972" s="20">
        <v>5651.3163000000004</v>
      </c>
      <c r="C2972" s="20">
        <v>7174.3522999999996</v>
      </c>
      <c r="D2972" s="20">
        <v>4629.3334000000004</v>
      </c>
      <c r="E2972" s="20">
        <v>4727.0532000000003</v>
      </c>
    </row>
    <row r="2973" spans="1:5" ht="14.25" customHeight="1">
      <c r="A2973" s="19">
        <v>45742</v>
      </c>
      <c r="B2973" s="20">
        <v>5632.7217000000001</v>
      </c>
      <c r="C2973" s="20">
        <v>7201.7996999999996</v>
      </c>
      <c r="D2973" s="20">
        <v>4641.1670000000004</v>
      </c>
      <c r="E2973" s="20">
        <v>4707.7322999999997</v>
      </c>
    </row>
    <row r="2974" spans="1:5" ht="14.25" customHeight="1">
      <c r="A2974" s="19">
        <v>45743</v>
      </c>
      <c r="B2974" s="20">
        <v>5651.4838</v>
      </c>
      <c r="C2974" s="20">
        <v>7194.8181000000004</v>
      </c>
      <c r="D2974" s="20">
        <v>4643.3757999999998</v>
      </c>
      <c r="E2974" s="20">
        <v>4712.9404000000004</v>
      </c>
    </row>
    <row r="2975" spans="1:5" ht="14.25" customHeight="1">
      <c r="A2975" s="19">
        <v>45744</v>
      </c>
      <c r="B2975" s="20">
        <v>5626.8752999999997</v>
      </c>
      <c r="C2975" s="20">
        <v>7126.1016</v>
      </c>
      <c r="D2975" s="20">
        <v>4608.8194000000003</v>
      </c>
      <c r="E2975" s="20">
        <v>4670.4863999999998</v>
      </c>
    </row>
    <row r="2976" spans="1:5" ht="14.25" customHeight="1">
      <c r="A2976" s="19">
        <v>45747</v>
      </c>
      <c r="B2976" s="20">
        <v>5586.8339999999998</v>
      </c>
      <c r="C2976" s="20">
        <v>7078.7262000000001</v>
      </c>
      <c r="D2976" s="20">
        <v>4593.4674999999997</v>
      </c>
      <c r="E2976" s="20">
        <v>4628.6881000000003</v>
      </c>
    </row>
    <row r="2977" spans="1:5" ht="14.25" customHeight="1">
      <c r="A2977" s="19">
        <v>45748</v>
      </c>
      <c r="B2977" s="20">
        <v>5587.8689000000004</v>
      </c>
      <c r="C2977" s="20">
        <v>7116.0546000000004</v>
      </c>
      <c r="D2977" s="20">
        <v>4549.4561000000003</v>
      </c>
      <c r="E2977" s="20">
        <v>4664.2170999999998</v>
      </c>
    </row>
    <row r="2978" spans="1:5" ht="14.25" customHeight="1">
      <c r="A2978" s="19">
        <v>45749</v>
      </c>
      <c r="B2978" s="20">
        <v>5583.1282000000001</v>
      </c>
      <c r="C2978" s="20">
        <v>7136.2556999999997</v>
      </c>
      <c r="D2978" s="20">
        <v>4583.5621000000001</v>
      </c>
      <c r="E2978" s="20">
        <v>4672.7572</v>
      </c>
    </row>
    <row r="2979" spans="1:5" ht="14.25" customHeight="1">
      <c r="A2979" s="19">
        <v>45750</v>
      </c>
      <c r="B2979" s="20">
        <v>5550.2386999999999</v>
      </c>
      <c r="C2979" s="20">
        <v>7052.1333999999997</v>
      </c>
      <c r="D2979" s="20">
        <v>4438.3065999999999</v>
      </c>
      <c r="E2979" s="20">
        <v>4619.5650999999998</v>
      </c>
    </row>
    <row r="2980" spans="1:5" ht="14.25" customHeight="1">
      <c r="A2980" s="19">
        <v>45754</v>
      </c>
      <c r="B2980" s="20">
        <v>5159.1958000000004</v>
      </c>
      <c r="C2980" s="20">
        <v>6248.5960999999998</v>
      </c>
      <c r="D2980" s="20">
        <v>3852.3809999999999</v>
      </c>
      <c r="E2980" s="20">
        <v>4248.9712</v>
      </c>
    </row>
    <row r="2981" spans="1:5" ht="14.25" customHeight="1">
      <c r="A2981" s="19">
        <v>45755</v>
      </c>
      <c r="B2981" s="20">
        <v>5247.3303999999998</v>
      </c>
      <c r="C2981" s="20">
        <v>6286.7669999999998</v>
      </c>
      <c r="D2981" s="20">
        <v>3879.0138000000002</v>
      </c>
      <c r="E2981" s="20">
        <v>4304.4821000000002</v>
      </c>
    </row>
    <row r="2982" spans="1:5" ht="14.25" customHeight="1">
      <c r="A2982" s="19">
        <v>45756</v>
      </c>
      <c r="B2982" s="20">
        <v>5299.1248999999998</v>
      </c>
      <c r="C2982" s="20">
        <v>6425.8158999999996</v>
      </c>
      <c r="D2982" s="20">
        <v>3927.3872999999999</v>
      </c>
      <c r="E2982" s="20">
        <v>4324.4087</v>
      </c>
    </row>
    <row r="2983" spans="1:5" ht="14.25" customHeight="1">
      <c r="A2983" s="19">
        <v>45757</v>
      </c>
      <c r="B2983" s="20">
        <v>5368.5775999999996</v>
      </c>
      <c r="C2983" s="20">
        <v>6576.1691000000001</v>
      </c>
      <c r="D2983" s="20">
        <v>4067.0981999999999</v>
      </c>
      <c r="E2983" s="20">
        <v>4403.6099999999997</v>
      </c>
    </row>
    <row r="2984" spans="1:5" ht="14.25" customHeight="1">
      <c r="A2984" s="19">
        <v>45758</v>
      </c>
      <c r="B2984" s="20">
        <v>5390.7147000000004</v>
      </c>
      <c r="C2984" s="20">
        <v>6664.5077000000001</v>
      </c>
      <c r="D2984" s="20">
        <v>4175.9875000000002</v>
      </c>
      <c r="E2984" s="20">
        <v>4389.6233000000002</v>
      </c>
    </row>
    <row r="2985" spans="1:5" ht="14.25" customHeight="1">
      <c r="A2985" s="19">
        <v>45761</v>
      </c>
      <c r="B2985" s="20">
        <v>5403.1124</v>
      </c>
      <c r="C2985" s="20">
        <v>6751.3522999999996</v>
      </c>
      <c r="D2985" s="20">
        <v>4195.3388999999997</v>
      </c>
      <c r="E2985" s="20">
        <v>4422.5101000000004</v>
      </c>
    </row>
    <row r="2986" spans="1:5" ht="14.25" customHeight="1">
      <c r="A2986" s="19">
        <v>45762</v>
      </c>
      <c r="B2986" s="20">
        <v>5406.1201000000001</v>
      </c>
      <c r="C2986" s="20">
        <v>6723.5015999999996</v>
      </c>
      <c r="D2986" s="20">
        <v>4212.0032000000001</v>
      </c>
      <c r="E2986" s="20">
        <v>4440.0272999999997</v>
      </c>
    </row>
    <row r="2987" spans="1:5" ht="14.25" customHeight="1">
      <c r="A2987" s="19">
        <v>45763</v>
      </c>
      <c r="B2987" s="20">
        <v>5423.5288</v>
      </c>
      <c r="C2987" s="20">
        <v>6634.1315999999997</v>
      </c>
      <c r="D2987" s="20">
        <v>4136.0861000000004</v>
      </c>
      <c r="E2987" s="20">
        <v>4423.6439</v>
      </c>
    </row>
    <row r="2988" spans="1:5" ht="14.25" customHeight="1">
      <c r="A2988" s="19">
        <v>45764</v>
      </c>
      <c r="B2988" s="20">
        <v>5422.76</v>
      </c>
      <c r="C2988" s="20">
        <v>6638.9246000000003</v>
      </c>
      <c r="D2988" s="20">
        <v>4125.2862999999998</v>
      </c>
      <c r="E2988" s="20">
        <v>4429.8275999999996</v>
      </c>
    </row>
    <row r="2989" spans="1:5" ht="14.25" customHeight="1">
      <c r="A2989" s="19">
        <v>45765</v>
      </c>
      <c r="B2989" s="20">
        <v>5424.6243999999997</v>
      </c>
      <c r="C2989" s="20">
        <v>6630.0706</v>
      </c>
      <c r="D2989" s="20">
        <v>4148.8028000000004</v>
      </c>
      <c r="E2989" s="20">
        <v>4430.6064999999999</v>
      </c>
    </row>
    <row r="2990" spans="1:5" ht="14.25" customHeight="1">
      <c r="A2990" s="19">
        <v>45768</v>
      </c>
      <c r="B2990" s="20">
        <v>5442.3937999999998</v>
      </c>
      <c r="C2990" s="20">
        <v>6767.5798000000004</v>
      </c>
      <c r="D2990" s="20">
        <v>4254.74</v>
      </c>
      <c r="E2990" s="20">
        <v>4450.8434999999999</v>
      </c>
    </row>
    <row r="2991" spans="1:5" ht="14.25" customHeight="1">
      <c r="A2991" s="19">
        <v>45769</v>
      </c>
      <c r="B2991" s="20">
        <v>5444.3437999999996</v>
      </c>
      <c r="C2991" s="20">
        <v>6763.9672</v>
      </c>
      <c r="D2991" s="20">
        <v>4200.7534999999998</v>
      </c>
      <c r="E2991" s="20">
        <v>4456.1277</v>
      </c>
    </row>
    <row r="2992" spans="1:5" ht="14.25" customHeight="1">
      <c r="A2992" s="19">
        <v>45770</v>
      </c>
      <c r="B2992" s="20">
        <v>5448.5598</v>
      </c>
      <c r="C2992" s="20">
        <v>6804.1683000000003</v>
      </c>
      <c r="D2992" s="20">
        <v>4295.7365</v>
      </c>
      <c r="E2992" s="20">
        <v>4478.9398000000001</v>
      </c>
    </row>
    <row r="2993" spans="1:5" ht="14.25" customHeight="1">
      <c r="A2993" s="19">
        <v>45771</v>
      </c>
      <c r="B2993" s="20">
        <v>5444.9268000000002</v>
      </c>
      <c r="C2993" s="20">
        <v>6731.3200999999999</v>
      </c>
      <c r="D2993" s="20">
        <v>4234.6808000000001</v>
      </c>
      <c r="E2993" s="20">
        <v>4489.6986999999999</v>
      </c>
    </row>
    <row r="2994" spans="1:5" ht="14.25" customHeight="1">
      <c r="A2994" s="19">
        <v>45772</v>
      </c>
      <c r="B2994" s="20">
        <v>5449.4132</v>
      </c>
      <c r="C2994" s="20">
        <v>6753.0123999999996</v>
      </c>
      <c r="D2994" s="20">
        <v>4263.2121999999999</v>
      </c>
      <c r="E2994" s="20">
        <v>4486.4078</v>
      </c>
    </row>
    <row r="2995" spans="1:5" ht="14.25" customHeight="1">
      <c r="A2995" s="19">
        <v>45775</v>
      </c>
      <c r="B2995" s="20">
        <v>5441.6787999999997</v>
      </c>
      <c r="C2995" s="20">
        <v>6682.3261000000002</v>
      </c>
      <c r="D2995" s="20">
        <v>4233.6956</v>
      </c>
      <c r="E2995" s="20">
        <v>4449.1468999999997</v>
      </c>
    </row>
    <row r="2996" spans="1:5" ht="14.25" customHeight="1">
      <c r="A2996" s="19">
        <v>45776</v>
      </c>
      <c r="B2996" s="20">
        <v>5432.2829000000002</v>
      </c>
      <c r="C2996" s="20">
        <v>6712.8321999999998</v>
      </c>
      <c r="D2996" s="20">
        <v>4226.4295000000002</v>
      </c>
      <c r="E2996" s="20">
        <v>4452.6171000000004</v>
      </c>
    </row>
    <row r="2997" spans="1:5" ht="14.25" customHeight="1">
      <c r="A2997" s="19">
        <v>45777</v>
      </c>
      <c r="B2997" s="20">
        <v>5427.0397999999996</v>
      </c>
      <c r="C2997" s="20">
        <v>6767.0487999999996</v>
      </c>
      <c r="D2997" s="20">
        <v>4297.6328000000003</v>
      </c>
      <c r="E2997" s="20">
        <v>4425.1163999999999</v>
      </c>
    </row>
    <row r="2998" spans="1:5" ht="14.25" customHeight="1">
      <c r="A2998" s="19">
        <v>45783</v>
      </c>
      <c r="B2998" s="20">
        <v>5481.7035999999998</v>
      </c>
      <c r="C2998" s="20">
        <v>6940.9610000000002</v>
      </c>
      <c r="D2998" s="20">
        <v>4395.7735000000002</v>
      </c>
      <c r="E2998" s="20">
        <v>4458.5376999999999</v>
      </c>
    </row>
    <row r="2999" spans="1:5" ht="14.25" customHeight="1">
      <c r="A2999" s="19">
        <v>45784</v>
      </c>
      <c r="B2999" s="20">
        <v>5514.9296999999997</v>
      </c>
      <c r="C2999" s="20">
        <v>6950.9413000000004</v>
      </c>
      <c r="D2999" s="20">
        <v>4394.5393000000004</v>
      </c>
      <c r="E2999" s="20">
        <v>4486.7361000000001</v>
      </c>
    </row>
    <row r="3000" spans="1:5" ht="14.25" customHeight="1">
      <c r="A3000" s="19">
        <v>45785</v>
      </c>
      <c r="B3000" s="20">
        <v>5545.5429999999997</v>
      </c>
      <c r="C3000" s="20">
        <v>7004.8077000000003</v>
      </c>
      <c r="D3000" s="20">
        <v>4440.3005000000003</v>
      </c>
      <c r="E3000" s="20">
        <v>4504.8643000000002</v>
      </c>
    </row>
    <row r="3001" spans="1:5" ht="14.25" customHeight="1">
      <c r="A3001" s="19">
        <v>45786</v>
      </c>
      <c r="B3001" s="20">
        <v>5537.1581999999999</v>
      </c>
      <c r="C3001" s="20">
        <v>6918.8612999999996</v>
      </c>
      <c r="D3001" s="20">
        <v>4383.6458000000002</v>
      </c>
      <c r="E3001" s="20">
        <v>4508.2362000000003</v>
      </c>
    </row>
    <row r="3002" spans="1:5" ht="14.25" customHeight="1">
      <c r="A3002" s="19">
        <v>45789</v>
      </c>
      <c r="B3002" s="20">
        <v>5601.3685999999998</v>
      </c>
      <c r="C3002" s="20">
        <v>7016.1810999999998</v>
      </c>
      <c r="D3002" s="20">
        <v>4504.1992</v>
      </c>
      <c r="E3002" s="20">
        <v>4541.8253999999997</v>
      </c>
    </row>
    <row r="3003" spans="1:5" ht="14.25" customHeight="1">
      <c r="A3003" s="19">
        <v>45790</v>
      </c>
      <c r="B3003" s="20">
        <v>5609.9962999999998</v>
      </c>
      <c r="C3003" s="20">
        <v>6997.9940999999999</v>
      </c>
      <c r="D3003" s="20">
        <v>4478.1850999999997</v>
      </c>
      <c r="E3003" s="20">
        <v>4567.7002000000002</v>
      </c>
    </row>
    <row r="3004" spans="1:5" ht="14.25" customHeight="1">
      <c r="A3004" s="19">
        <v>45791</v>
      </c>
      <c r="B3004" s="20">
        <v>5678.1549000000005</v>
      </c>
      <c r="C3004" s="20">
        <v>7009.1691000000001</v>
      </c>
      <c r="D3004" s="20">
        <v>4508.6426000000001</v>
      </c>
      <c r="E3004" s="20">
        <v>4591.6460999999999</v>
      </c>
    </row>
    <row r="3005" spans="1:5" ht="14.25" customHeight="1">
      <c r="A3005" s="19">
        <v>45792</v>
      </c>
      <c r="B3005" s="20">
        <v>5627.5163000000002</v>
      </c>
      <c r="C3005" s="20">
        <v>6892.2972</v>
      </c>
      <c r="D3005" s="20">
        <v>4402.7664000000004</v>
      </c>
      <c r="E3005" s="20">
        <v>4561.4697999999999</v>
      </c>
    </row>
    <row r="3006" spans="1:5" ht="14.25" customHeight="1">
      <c r="A3006" s="19">
        <v>45793</v>
      </c>
      <c r="B3006" s="20">
        <v>5601.4701999999997</v>
      </c>
      <c r="C3006" s="20">
        <v>6906.0982999999997</v>
      </c>
      <c r="D3006" s="20">
        <v>4403.0859</v>
      </c>
      <c r="E3006" s="20">
        <v>4557.6549000000005</v>
      </c>
    </row>
    <row r="3007" spans="1:5" ht="14.25" customHeight="1">
      <c r="A3007" s="19">
        <v>45796</v>
      </c>
      <c r="B3007" s="20">
        <v>5584.4404999999997</v>
      </c>
      <c r="C3007" s="20">
        <v>6937.5567000000001</v>
      </c>
      <c r="D3007" s="20">
        <v>4381.8280000000004</v>
      </c>
      <c r="E3007" s="20">
        <v>4563.5195000000003</v>
      </c>
    </row>
    <row r="3008" spans="1:5" ht="14.25" customHeight="1">
      <c r="A3008" s="19">
        <v>45797</v>
      </c>
      <c r="B3008" s="20">
        <v>5615.6023999999998</v>
      </c>
      <c r="C3008" s="20">
        <v>6996.0547999999999</v>
      </c>
      <c r="D3008" s="20">
        <v>4428.6692999999996</v>
      </c>
      <c r="E3008" s="20">
        <v>4586.6487999999999</v>
      </c>
    </row>
    <row r="3009" spans="1:5" ht="14.25" customHeight="1">
      <c r="A3009" s="19">
        <v>45798</v>
      </c>
      <c r="B3009" s="20">
        <v>5643.3612999999996</v>
      </c>
      <c r="C3009" s="20">
        <v>6981.13</v>
      </c>
      <c r="D3009" s="20">
        <v>4444.0279</v>
      </c>
      <c r="E3009" s="20">
        <v>4619.8879999999999</v>
      </c>
    </row>
    <row r="3010" spans="1:5" ht="14.25" customHeight="1">
      <c r="A3010" s="19">
        <v>45799</v>
      </c>
      <c r="B3010" s="20">
        <v>5639.9267</v>
      </c>
      <c r="C3010" s="20">
        <v>6907.6669000000002</v>
      </c>
      <c r="D3010" s="20">
        <v>4385.9063999999998</v>
      </c>
      <c r="E3010" s="20">
        <v>4603.5177000000003</v>
      </c>
    </row>
    <row r="3011" spans="1:5" ht="14.25" customHeight="1">
      <c r="A3011" s="19">
        <v>45800</v>
      </c>
      <c r="B3011" s="20">
        <v>5594.9834000000001</v>
      </c>
      <c r="C3011" s="20">
        <v>6821.7646999999997</v>
      </c>
      <c r="D3011" s="20">
        <v>4321.1611999999996</v>
      </c>
      <c r="E3011" s="20">
        <v>4582.5536000000002</v>
      </c>
    </row>
    <row r="3012" spans="1:5" ht="14.25" customHeight="1">
      <c r="A3012" s="19">
        <v>45803</v>
      </c>
      <c r="B3012" s="20">
        <v>5563.4223000000002</v>
      </c>
      <c r="C3012" s="20">
        <v>6867.5901000000003</v>
      </c>
      <c r="D3012" s="20">
        <v>4316.4933000000001</v>
      </c>
      <c r="E3012" s="20">
        <v>4564.7911999999997</v>
      </c>
    </row>
    <row r="3013" spans="1:5" ht="14.25" customHeight="1">
      <c r="A3013" s="19">
        <v>45804</v>
      </c>
      <c r="B3013" s="20">
        <v>5533.6630999999998</v>
      </c>
      <c r="C3013" s="20">
        <v>6845.8459999999995</v>
      </c>
      <c r="D3013" s="20">
        <v>4269.2475999999997</v>
      </c>
      <c r="E3013" s="20">
        <v>4548.66</v>
      </c>
    </row>
    <row r="3014" spans="1:5" ht="14.25" customHeight="1">
      <c r="A3014" s="19">
        <v>45805</v>
      </c>
      <c r="B3014" s="20">
        <v>5529.5325000000003</v>
      </c>
      <c r="C3014" s="20">
        <v>6820.5645999999997</v>
      </c>
      <c r="D3014" s="20">
        <v>4281.34</v>
      </c>
      <c r="E3014" s="20">
        <v>4570.6893</v>
      </c>
    </row>
    <row r="3015" spans="1:5" ht="14.25" customHeight="1">
      <c r="A3015" s="19">
        <v>45806</v>
      </c>
      <c r="B3015" s="20">
        <v>5562.3258999999998</v>
      </c>
      <c r="C3015" s="20">
        <v>6943.1337000000003</v>
      </c>
      <c r="D3015" s="20">
        <v>4342.0679</v>
      </c>
      <c r="E3015" s="20">
        <v>4594.3948</v>
      </c>
    </row>
    <row r="3016" spans="1:5" ht="14.25" customHeight="1">
      <c r="A3016" s="19"/>
      <c r="B3016" s="20"/>
      <c r="C3016" s="20"/>
      <c r="D3016" s="20"/>
      <c r="E3016" s="20"/>
    </row>
    <row r="3017" spans="1:5" ht="14.25" customHeight="1">
      <c r="A3017" s="19"/>
      <c r="B3017" s="20"/>
      <c r="C3017" s="20"/>
      <c r="D3017" s="20"/>
      <c r="E3017" s="20"/>
    </row>
    <row r="3018" spans="1:5" ht="14.25" customHeight="1">
      <c r="A3018" s="19"/>
      <c r="B3018" s="20"/>
      <c r="C3018" s="20"/>
      <c r="D3018" s="20"/>
      <c r="E3018" s="20"/>
    </row>
    <row r="3019" spans="1:5" ht="14.25" customHeight="1">
      <c r="A3019" s="19"/>
      <c r="B3019" s="20"/>
      <c r="C3019" s="20"/>
      <c r="D3019" s="20"/>
      <c r="E3019" s="20"/>
    </row>
    <row r="3020" spans="1:5" ht="14.25" customHeight="1">
      <c r="A3020" s="19"/>
      <c r="B3020" s="20"/>
      <c r="C3020" s="20"/>
      <c r="D3020" s="20"/>
      <c r="E3020" s="20"/>
    </row>
    <row r="3021" spans="1:5" ht="14.25" customHeight="1">
      <c r="A3021" s="19"/>
      <c r="B3021" s="20"/>
      <c r="C3021" s="20"/>
      <c r="D3021" s="20"/>
      <c r="E3021" s="20"/>
    </row>
    <row r="3022" spans="1:5" ht="14.25" customHeight="1">
      <c r="A3022" s="19"/>
      <c r="B3022" s="20"/>
      <c r="C3022" s="20"/>
      <c r="D3022" s="20"/>
      <c r="E3022" s="20"/>
    </row>
    <row r="3023" spans="1:5" ht="14.25" customHeight="1">
      <c r="A3023" s="19"/>
      <c r="B3023" s="20"/>
      <c r="C3023" s="20"/>
      <c r="D3023" s="20"/>
      <c r="E3023" s="20"/>
    </row>
    <row r="3024" spans="1:5" ht="14.25" customHeight="1">
      <c r="A3024" s="19"/>
      <c r="B3024" s="20"/>
      <c r="C3024" s="20"/>
      <c r="D3024" s="20"/>
      <c r="E3024" s="20"/>
    </row>
    <row r="3025" spans="1:5" ht="14.25" customHeight="1">
      <c r="A3025" s="19"/>
      <c r="B3025" s="20"/>
      <c r="C3025" s="20"/>
      <c r="D3025" s="20"/>
      <c r="E3025" s="20"/>
    </row>
    <row r="3026" spans="1:5" ht="14.25" customHeight="1">
      <c r="A3026" s="19"/>
      <c r="B3026" s="20"/>
      <c r="C3026" s="20"/>
      <c r="D3026" s="20"/>
      <c r="E3026" s="20"/>
    </row>
    <row r="3027" spans="1:5" ht="14.25" customHeight="1">
      <c r="A3027" s="19"/>
      <c r="B3027" s="20"/>
      <c r="C3027" s="20"/>
      <c r="D3027" s="20"/>
      <c r="E3027" s="20"/>
    </row>
    <row r="3028" spans="1:5" ht="14.25" customHeight="1">
      <c r="A3028" s="19"/>
      <c r="B3028" s="20"/>
      <c r="C3028" s="20"/>
      <c r="D3028" s="20"/>
      <c r="E3028" s="20"/>
    </row>
    <row r="3029" spans="1:5" ht="14.25" customHeight="1">
      <c r="A3029" s="19"/>
      <c r="B3029" s="20"/>
      <c r="C3029" s="20"/>
      <c r="D3029" s="20"/>
      <c r="E3029" s="20"/>
    </row>
    <row r="3030" spans="1:5" ht="14.25" customHeight="1">
      <c r="A3030" s="19"/>
      <c r="B3030" s="20"/>
      <c r="C3030" s="20"/>
      <c r="D3030" s="20"/>
      <c r="E3030" s="20"/>
    </row>
    <row r="3031" spans="1:5" ht="14.25" customHeight="1">
      <c r="A3031" s="19"/>
      <c r="B3031" s="20"/>
      <c r="C3031" s="20"/>
      <c r="D3031" s="20"/>
      <c r="E3031" s="20"/>
    </row>
    <row r="3032" spans="1:5" ht="14.25" customHeight="1">
      <c r="A3032" s="19"/>
      <c r="B3032" s="20"/>
      <c r="C3032" s="20"/>
      <c r="D3032" s="20"/>
      <c r="E3032" s="20"/>
    </row>
    <row r="3033" spans="1:5" ht="14.25" customHeight="1">
      <c r="A3033" s="19"/>
      <c r="B3033" s="20"/>
      <c r="C3033" s="20"/>
      <c r="D3033" s="20"/>
      <c r="E3033" s="20"/>
    </row>
    <row r="3034" spans="1:5" ht="14.25" customHeight="1">
      <c r="A3034" s="19"/>
      <c r="B3034" s="20"/>
      <c r="C3034" s="20"/>
      <c r="D3034" s="20"/>
      <c r="E3034" s="20"/>
    </row>
    <row r="3035" spans="1:5" ht="14.25" customHeight="1">
      <c r="A3035" s="19"/>
      <c r="B3035" s="20"/>
      <c r="C3035" s="20"/>
      <c r="D3035" s="20"/>
      <c r="E3035" s="20"/>
    </row>
    <row r="3036" spans="1:5" ht="14.25" customHeight="1">
      <c r="A3036" s="19"/>
      <c r="B3036" s="20"/>
      <c r="C3036" s="20"/>
      <c r="D3036" s="20"/>
      <c r="E3036" s="20"/>
    </row>
    <row r="3037" spans="1:5" ht="14.25" customHeight="1">
      <c r="A3037" s="19"/>
      <c r="B3037" s="20"/>
      <c r="C3037" s="20"/>
      <c r="D3037" s="20"/>
      <c r="E3037" s="20"/>
    </row>
    <row r="3038" spans="1:5" ht="14.25" customHeight="1">
      <c r="A3038" s="19"/>
      <c r="B3038" s="20"/>
      <c r="C3038" s="20"/>
      <c r="D3038" s="20"/>
      <c r="E3038" s="20"/>
    </row>
    <row r="3039" spans="1:5" ht="14.25" customHeight="1">
      <c r="A3039" s="19"/>
      <c r="B3039" s="20"/>
      <c r="C3039" s="20"/>
      <c r="D3039" s="20"/>
      <c r="E3039" s="20"/>
    </row>
    <row r="3040" spans="1:5" ht="14.25" customHeight="1">
      <c r="A3040" s="19"/>
      <c r="B3040" s="20"/>
      <c r="C3040" s="20"/>
      <c r="D3040" s="20"/>
      <c r="E3040" s="20"/>
    </row>
    <row r="3041" spans="1:5" ht="14.25" customHeight="1">
      <c r="A3041" s="19"/>
      <c r="B3041" s="20"/>
      <c r="C3041" s="20"/>
      <c r="D3041" s="20"/>
      <c r="E3041" s="20"/>
    </row>
    <row r="3042" spans="1:5" ht="14.25" customHeight="1">
      <c r="A3042" s="19"/>
      <c r="B3042" s="20"/>
      <c r="C3042" s="20"/>
      <c r="D3042" s="20"/>
      <c r="E3042" s="20"/>
    </row>
    <row r="3043" spans="1:5" ht="14.25" customHeight="1">
      <c r="A3043" s="19"/>
      <c r="B3043" s="20"/>
      <c r="C3043" s="20"/>
      <c r="D3043" s="20"/>
      <c r="E3043" s="20"/>
    </row>
    <row r="3044" spans="1:5" ht="14.25" customHeight="1">
      <c r="A3044" s="19"/>
      <c r="B3044" s="20"/>
      <c r="C3044" s="20"/>
      <c r="D3044" s="20"/>
      <c r="E3044" s="20"/>
    </row>
    <row r="3045" spans="1:5" ht="14.25" customHeight="1">
      <c r="A3045" s="19"/>
      <c r="B3045" s="20"/>
      <c r="C3045" s="20"/>
      <c r="D3045" s="20"/>
      <c r="E3045" s="20"/>
    </row>
    <row r="3046" spans="1:5" ht="14.25" customHeight="1">
      <c r="A3046" s="19"/>
      <c r="B3046" s="20"/>
      <c r="C3046" s="20"/>
      <c r="D3046" s="20"/>
      <c r="E3046" s="20"/>
    </row>
    <row r="3047" spans="1:5" ht="14.25" customHeight="1">
      <c r="A3047" s="19"/>
      <c r="B3047" s="20"/>
      <c r="C3047" s="20"/>
      <c r="D3047" s="20"/>
      <c r="E3047" s="20"/>
    </row>
    <row r="3048" spans="1:5" ht="14.25" customHeight="1">
      <c r="A3048" s="19"/>
      <c r="B3048" s="20"/>
      <c r="C3048" s="20"/>
      <c r="D3048" s="20"/>
      <c r="E3048" s="20"/>
    </row>
    <row r="3049" spans="1:5" ht="14.25" customHeight="1">
      <c r="A3049" s="19"/>
      <c r="B3049" s="20"/>
      <c r="C3049" s="20"/>
      <c r="D3049" s="20"/>
      <c r="E3049" s="20"/>
    </row>
    <row r="3050" spans="1:5" ht="14.25" customHeight="1">
      <c r="A3050" s="19"/>
      <c r="B3050" s="20"/>
      <c r="C3050" s="20"/>
      <c r="D3050" s="20"/>
      <c r="E3050" s="20"/>
    </row>
    <row r="3051" spans="1:5" ht="14.25" customHeight="1">
      <c r="A3051" s="19"/>
      <c r="B3051" s="20"/>
      <c r="C3051" s="20"/>
      <c r="D3051" s="20"/>
      <c r="E3051" s="20"/>
    </row>
    <row r="3052" spans="1:5" ht="14.25" customHeight="1">
      <c r="A3052" s="19"/>
      <c r="B3052" s="20"/>
      <c r="C3052" s="20"/>
      <c r="D3052" s="20"/>
      <c r="E3052" s="20"/>
    </row>
    <row r="3053" spans="1:5" ht="14.25" customHeight="1">
      <c r="A3053" s="19"/>
      <c r="B3053" s="20"/>
      <c r="C3053" s="20"/>
      <c r="D3053" s="20"/>
      <c r="E3053" s="20"/>
    </row>
    <row r="3054" spans="1:5" ht="14.25" customHeight="1">
      <c r="A3054" s="19"/>
      <c r="B3054" s="20"/>
      <c r="C3054" s="20"/>
      <c r="D3054" s="20"/>
      <c r="E3054" s="20"/>
    </row>
    <row r="3055" spans="1:5" ht="14.25" customHeight="1">
      <c r="A3055" s="19"/>
      <c r="B3055" s="20"/>
      <c r="C3055" s="20"/>
      <c r="D3055" s="20"/>
      <c r="E3055" s="20"/>
    </row>
    <row r="3056" spans="1:5" ht="14.25" customHeight="1">
      <c r="A3056" s="19"/>
      <c r="B3056" s="20"/>
      <c r="C3056" s="20"/>
      <c r="D3056" s="20"/>
      <c r="E3056" s="20"/>
    </row>
    <row r="3057" spans="1:5" ht="14.25" customHeight="1">
      <c r="A3057" s="19"/>
      <c r="B3057" s="20"/>
      <c r="C3057" s="20"/>
      <c r="D3057" s="20"/>
      <c r="E3057" s="20"/>
    </row>
    <row r="3058" spans="1:5" ht="14.25" customHeight="1">
      <c r="A3058" s="19"/>
      <c r="B3058" s="20"/>
      <c r="C3058" s="20"/>
      <c r="D3058" s="20"/>
      <c r="E3058" s="20"/>
    </row>
    <row r="3059" spans="1:5" ht="14.25" customHeight="1">
      <c r="A3059" s="19"/>
      <c r="B3059" s="20"/>
      <c r="C3059" s="20"/>
      <c r="D3059" s="20"/>
      <c r="E3059" s="20"/>
    </row>
    <row r="3060" spans="1:5" ht="14.25" customHeight="1">
      <c r="A3060" s="19"/>
      <c r="B3060" s="20"/>
      <c r="C3060" s="20"/>
      <c r="D3060" s="20"/>
      <c r="E3060" s="20"/>
    </row>
    <row r="3061" spans="1:5" ht="14.25" customHeight="1">
      <c r="A3061" s="19"/>
      <c r="B3061" s="20"/>
      <c r="C3061" s="20"/>
      <c r="D3061" s="20"/>
      <c r="E3061" s="20"/>
    </row>
    <row r="3062" spans="1:5" ht="14.25" customHeight="1">
      <c r="A3062" s="19"/>
      <c r="B3062" s="20"/>
      <c r="C3062" s="20"/>
      <c r="D3062" s="20"/>
      <c r="E3062" s="20"/>
    </row>
    <row r="3063" spans="1:5" ht="14.25" customHeight="1">
      <c r="A3063" s="19"/>
      <c r="B3063" s="20"/>
      <c r="C3063" s="20"/>
      <c r="D3063" s="20"/>
      <c r="E3063" s="20"/>
    </row>
    <row r="3064" spans="1:5" ht="14.25" customHeight="1">
      <c r="A3064" s="19"/>
      <c r="B3064" s="20"/>
      <c r="C3064" s="20"/>
      <c r="D3064" s="20"/>
      <c r="E3064" s="20"/>
    </row>
    <row r="3065" spans="1:5" ht="14.25" customHeight="1">
      <c r="A3065" s="19"/>
      <c r="B3065" s="20"/>
      <c r="C3065" s="20"/>
      <c r="D3065" s="20"/>
      <c r="E3065" s="20"/>
    </row>
    <row r="3066" spans="1:5" ht="14.25" customHeight="1">
      <c r="A3066" s="19"/>
      <c r="B3066" s="20"/>
      <c r="C3066" s="20"/>
      <c r="D3066" s="20"/>
      <c r="E3066" s="20"/>
    </row>
    <row r="3067" spans="1:5" ht="14.25" customHeight="1">
      <c r="A3067" s="19"/>
      <c r="B3067" s="20"/>
      <c r="C3067" s="20"/>
      <c r="D3067" s="20"/>
      <c r="E3067" s="20"/>
    </row>
    <row r="3068" spans="1:5" ht="14.25" customHeight="1">
      <c r="A3068" s="19"/>
      <c r="B3068" s="20"/>
      <c r="C3068" s="20"/>
      <c r="D3068" s="20"/>
      <c r="E3068" s="20"/>
    </row>
    <row r="3069" spans="1:5" ht="14.25" customHeight="1">
      <c r="A3069" s="19"/>
      <c r="B3069" s="20"/>
      <c r="C3069" s="20"/>
      <c r="D3069" s="20"/>
      <c r="E3069" s="20"/>
    </row>
    <row r="3070" spans="1:5" ht="14.25" customHeight="1">
      <c r="A3070" s="19"/>
      <c r="B3070" s="20"/>
      <c r="C3070" s="20"/>
      <c r="D3070" s="20"/>
      <c r="E3070" s="20"/>
    </row>
    <row r="3071" spans="1:5" ht="14.25" customHeight="1">
      <c r="A3071" s="19"/>
      <c r="B3071" s="20"/>
      <c r="C3071" s="20"/>
      <c r="D3071" s="20"/>
      <c r="E3071" s="20"/>
    </row>
    <row r="3072" spans="1:5" ht="14.25" customHeight="1">
      <c r="A3072" s="19"/>
      <c r="B3072" s="20"/>
      <c r="C3072" s="20"/>
      <c r="D3072" s="20"/>
      <c r="E3072" s="20"/>
    </row>
    <row r="3073" spans="1:5" ht="14.25" customHeight="1">
      <c r="A3073" s="19"/>
      <c r="B3073" s="20"/>
      <c r="C3073" s="20"/>
      <c r="D3073" s="20"/>
      <c r="E3073" s="20"/>
    </row>
    <row r="3074" spans="1:5" ht="14.25" customHeight="1">
      <c r="A3074" s="19"/>
      <c r="B3074" s="20"/>
      <c r="C3074" s="20"/>
      <c r="D3074" s="20"/>
      <c r="E3074" s="20"/>
    </row>
    <row r="3075" spans="1:5" ht="14.25" customHeight="1">
      <c r="A3075" s="19"/>
      <c r="B3075" s="20"/>
      <c r="C3075" s="20"/>
      <c r="D3075" s="20"/>
      <c r="E3075" s="20"/>
    </row>
    <row r="3076" spans="1:5" ht="14.25" customHeight="1">
      <c r="A3076" s="19"/>
      <c r="B3076" s="20"/>
      <c r="C3076" s="20"/>
      <c r="D3076" s="20"/>
      <c r="E3076" s="20"/>
    </row>
    <row r="3077" spans="1:5" ht="14.25" customHeight="1">
      <c r="A3077" s="19"/>
      <c r="B3077" s="20"/>
      <c r="C3077" s="20"/>
      <c r="D3077" s="20"/>
      <c r="E3077" s="20"/>
    </row>
    <row r="3078" spans="1:5" ht="14.25" customHeight="1">
      <c r="A3078" s="19"/>
      <c r="B3078" s="20"/>
      <c r="C3078" s="20"/>
      <c r="D3078" s="20"/>
      <c r="E3078" s="20"/>
    </row>
    <row r="3079" spans="1:5" ht="14.25" customHeight="1">
      <c r="A3079" s="19"/>
      <c r="B3079" s="20"/>
      <c r="C3079" s="20"/>
      <c r="D3079" s="20"/>
      <c r="E3079" s="20"/>
    </row>
    <row r="3080" spans="1:5" ht="14.25" customHeight="1">
      <c r="A3080" s="19"/>
      <c r="B3080" s="20"/>
      <c r="C3080" s="20"/>
      <c r="D3080" s="20"/>
      <c r="E3080" s="20"/>
    </row>
    <row r="3081" spans="1:5" ht="14.25" customHeight="1">
      <c r="A3081" s="19"/>
      <c r="B3081" s="20"/>
      <c r="C3081" s="20"/>
      <c r="D3081" s="20"/>
      <c r="E3081" s="20"/>
    </row>
    <row r="3082" spans="1:5" ht="14.25" customHeight="1">
      <c r="A3082" s="19"/>
      <c r="B3082" s="20"/>
      <c r="C3082" s="20"/>
      <c r="D3082" s="20"/>
      <c r="E3082" s="20"/>
    </row>
    <row r="3083" spans="1:5" ht="14.25" customHeight="1">
      <c r="A3083" s="19"/>
      <c r="B3083" s="20"/>
      <c r="C3083" s="20"/>
      <c r="D3083" s="20"/>
      <c r="E3083" s="20"/>
    </row>
    <row r="3084" spans="1:5" ht="14.25" customHeight="1">
      <c r="A3084" s="19"/>
      <c r="B3084" s="20"/>
      <c r="C3084" s="20"/>
      <c r="D3084" s="20"/>
      <c r="E3084" s="20"/>
    </row>
    <row r="3085" spans="1:5" ht="14.25" customHeight="1">
      <c r="A3085" s="19"/>
      <c r="B3085" s="20"/>
      <c r="C3085" s="20"/>
      <c r="D3085" s="20"/>
      <c r="E3085" s="20"/>
    </row>
    <row r="3086" spans="1:5" ht="14.25" customHeight="1">
      <c r="A3086" s="19"/>
      <c r="B3086" s="20"/>
      <c r="C3086" s="20"/>
      <c r="D3086" s="20"/>
      <c r="E3086" s="20"/>
    </row>
    <row r="3087" spans="1:5" ht="14.25" customHeight="1">
      <c r="A3087" s="19"/>
      <c r="B3087" s="20"/>
      <c r="C3087" s="20"/>
      <c r="D3087" s="20"/>
      <c r="E3087" s="20"/>
    </row>
    <row r="3088" spans="1:5" ht="14.25" customHeight="1">
      <c r="A3088" s="19"/>
      <c r="B3088" s="20"/>
      <c r="C3088" s="20"/>
      <c r="D3088" s="20"/>
      <c r="E3088" s="20"/>
    </row>
    <row r="3089" spans="1:5" ht="14.25" customHeight="1">
      <c r="A3089" s="19"/>
      <c r="B3089" s="20"/>
      <c r="C3089" s="20"/>
      <c r="D3089" s="20"/>
      <c r="E3089" s="20"/>
    </row>
    <row r="3090" spans="1:5" ht="14.25" customHeight="1">
      <c r="A3090" s="19"/>
      <c r="B3090" s="20"/>
      <c r="C3090" s="20"/>
      <c r="D3090" s="20"/>
      <c r="E3090" s="20"/>
    </row>
    <row r="3091" spans="1:5" ht="14.25" customHeight="1">
      <c r="A3091" s="19"/>
      <c r="B3091" s="20"/>
      <c r="C3091" s="20"/>
      <c r="D3091" s="20"/>
      <c r="E3091" s="20"/>
    </row>
    <row r="3092" spans="1:5" ht="14.25" customHeight="1">
      <c r="A3092" s="19"/>
      <c r="B3092" s="20"/>
      <c r="C3092" s="20"/>
      <c r="D3092" s="20"/>
      <c r="E3092" s="20"/>
    </row>
    <row r="3093" spans="1:5" ht="14.25" customHeight="1">
      <c r="A3093" s="19"/>
      <c r="B3093" s="20"/>
      <c r="C3093" s="20"/>
      <c r="D3093" s="20"/>
      <c r="E3093" s="20"/>
    </row>
    <row r="3094" spans="1:5" ht="14.25" customHeight="1">
      <c r="A3094" s="19"/>
      <c r="B3094" s="20"/>
      <c r="C3094" s="20"/>
      <c r="D3094" s="20"/>
      <c r="E3094" s="20"/>
    </row>
    <row r="3095" spans="1:5" ht="14.25" customHeight="1">
      <c r="A3095" s="19"/>
      <c r="B3095" s="20"/>
      <c r="C3095" s="20"/>
      <c r="D3095" s="20"/>
      <c r="E3095" s="20"/>
    </row>
    <row r="3096" spans="1:5" ht="14.25" customHeight="1">
      <c r="A3096" s="19"/>
      <c r="B3096" s="20"/>
      <c r="C3096" s="20"/>
      <c r="D3096" s="20"/>
      <c r="E3096" s="20"/>
    </row>
    <row r="3097" spans="1:5" ht="14.25" customHeight="1">
      <c r="A3097" s="19"/>
      <c r="B3097" s="20"/>
      <c r="C3097" s="20"/>
      <c r="D3097" s="20"/>
      <c r="E3097" s="20"/>
    </row>
    <row r="3098" spans="1:5" ht="14.25" customHeight="1">
      <c r="A3098" s="19"/>
      <c r="B3098" s="20"/>
      <c r="C3098" s="20"/>
      <c r="D3098" s="20"/>
      <c r="E3098" s="20"/>
    </row>
    <row r="3099" spans="1:5" ht="14.25" customHeight="1">
      <c r="A3099" s="19"/>
      <c r="B3099" s="20"/>
      <c r="C3099" s="20"/>
      <c r="D3099" s="20"/>
      <c r="E3099" s="20"/>
    </row>
    <row r="3100" spans="1:5" ht="14.25" customHeight="1">
      <c r="A3100" s="19"/>
      <c r="B3100" s="20"/>
      <c r="C3100" s="20"/>
      <c r="D3100" s="20"/>
      <c r="E3100" s="20"/>
    </row>
    <row r="3101" spans="1:5" ht="14.25" customHeight="1">
      <c r="A3101" s="19"/>
      <c r="B3101" s="20"/>
      <c r="C3101" s="20"/>
      <c r="D3101" s="20"/>
      <c r="E3101" s="20"/>
    </row>
    <row r="3102" spans="1:5" ht="14.25" customHeight="1">
      <c r="A3102" s="19"/>
      <c r="B3102" s="20"/>
      <c r="C3102" s="20"/>
      <c r="D3102" s="20"/>
      <c r="E3102" s="20"/>
    </row>
    <row r="3103" spans="1:5" ht="14.25" customHeight="1">
      <c r="A3103" s="19"/>
      <c r="B3103" s="20"/>
      <c r="C3103" s="20"/>
      <c r="D3103" s="20"/>
      <c r="E3103" s="20"/>
    </row>
    <row r="3104" spans="1:5" ht="14.25" customHeight="1">
      <c r="A3104" s="19"/>
      <c r="B3104" s="20"/>
      <c r="C3104" s="20"/>
      <c r="D3104" s="20"/>
      <c r="E3104" s="20"/>
    </row>
    <row r="3105" spans="1:5" ht="14.25" customHeight="1">
      <c r="A3105" s="19"/>
      <c r="B3105" s="20"/>
      <c r="C3105" s="20"/>
      <c r="D3105" s="20"/>
      <c r="E3105" s="20"/>
    </row>
    <row r="3106" spans="1:5" ht="14.25" customHeight="1">
      <c r="A3106" s="19"/>
      <c r="B3106" s="20"/>
      <c r="C3106" s="20"/>
      <c r="D3106" s="20"/>
      <c r="E3106" s="20"/>
    </row>
    <row r="3107" spans="1:5" ht="14.25" customHeight="1">
      <c r="A3107" s="19"/>
      <c r="B3107" s="20"/>
      <c r="C3107" s="20"/>
      <c r="D3107" s="20"/>
      <c r="E3107" s="20"/>
    </row>
    <row r="3108" spans="1:5" ht="14.25" customHeight="1">
      <c r="A3108" s="19"/>
      <c r="B3108" s="20"/>
      <c r="C3108" s="20"/>
      <c r="D3108" s="20"/>
      <c r="E3108" s="20"/>
    </row>
    <row r="3109" spans="1:5" ht="14.25" customHeight="1">
      <c r="A3109" s="19"/>
      <c r="B3109" s="20"/>
      <c r="C3109" s="20"/>
      <c r="D3109" s="20"/>
      <c r="E3109" s="20"/>
    </row>
    <row r="3110" spans="1:5" ht="14.25" customHeight="1">
      <c r="A3110" s="19"/>
      <c r="B3110" s="20"/>
      <c r="C3110" s="20"/>
      <c r="D3110" s="20"/>
      <c r="E3110" s="20"/>
    </row>
    <row r="3111" spans="1:5" ht="14.25" customHeight="1">
      <c r="A3111" s="19"/>
      <c r="B3111" s="20"/>
      <c r="C3111" s="20"/>
      <c r="D3111" s="20"/>
      <c r="E3111" s="20"/>
    </row>
    <row r="3112" spans="1:5" ht="14.25" customHeight="1">
      <c r="A3112" s="19"/>
      <c r="B3112" s="20"/>
      <c r="C3112" s="20"/>
      <c r="D3112" s="20"/>
      <c r="E3112" s="20"/>
    </row>
    <row r="3113" spans="1:5" ht="14.25" customHeight="1">
      <c r="A3113" s="19"/>
      <c r="B3113" s="20"/>
      <c r="C3113" s="20"/>
      <c r="D3113" s="20"/>
      <c r="E3113" s="20"/>
    </row>
    <row r="3114" spans="1:5" ht="14.25" customHeight="1">
      <c r="A3114" s="19"/>
      <c r="B3114" s="20"/>
      <c r="C3114" s="20"/>
      <c r="D3114" s="20"/>
      <c r="E3114" s="20"/>
    </row>
    <row r="3115" spans="1:5" ht="14.25" customHeight="1">
      <c r="A3115" s="19"/>
      <c r="B3115" s="20"/>
      <c r="C3115" s="20"/>
      <c r="D3115" s="20"/>
      <c r="E3115" s="20"/>
    </row>
    <row r="3116" spans="1:5" ht="14.25" customHeight="1">
      <c r="A3116" s="19"/>
      <c r="B3116" s="20"/>
      <c r="C3116" s="20"/>
      <c r="D3116" s="20"/>
      <c r="E3116" s="20"/>
    </row>
    <row r="3117" spans="1:5" ht="14.25" customHeight="1">
      <c r="A3117" s="19"/>
      <c r="B3117" s="20"/>
      <c r="C3117" s="20"/>
      <c r="D3117" s="20"/>
      <c r="E3117" s="20"/>
    </row>
    <row r="3118" spans="1:5" ht="14.25" customHeight="1">
      <c r="A3118" s="19"/>
      <c r="B3118" s="20"/>
      <c r="C3118" s="20"/>
      <c r="D3118" s="20"/>
      <c r="E3118" s="20"/>
    </row>
    <row r="3119" spans="1:5" ht="14.25" customHeight="1">
      <c r="A3119" s="19"/>
      <c r="B3119" s="20"/>
      <c r="C3119" s="20"/>
      <c r="D3119" s="20"/>
      <c r="E3119" s="20"/>
    </row>
    <row r="3120" spans="1:5" ht="14.25" customHeight="1">
      <c r="A3120" s="19"/>
      <c r="B3120" s="20"/>
      <c r="C3120" s="20"/>
      <c r="D3120" s="20"/>
      <c r="E3120" s="20"/>
    </row>
    <row r="3121" spans="1:5" ht="14.25" customHeight="1">
      <c r="A3121" s="19"/>
      <c r="B3121" s="20"/>
      <c r="C3121" s="20"/>
      <c r="D3121" s="20"/>
      <c r="E3121" s="20"/>
    </row>
    <row r="3122" spans="1:5" ht="14.25" customHeight="1">
      <c r="A3122" s="19"/>
      <c r="B3122" s="20"/>
      <c r="C3122" s="20"/>
      <c r="D3122" s="20"/>
      <c r="E3122" s="20"/>
    </row>
    <row r="3123" spans="1:5" ht="14.25" customHeight="1">
      <c r="A3123" s="19"/>
      <c r="B3123" s="20"/>
      <c r="C3123" s="20"/>
      <c r="D3123" s="20"/>
      <c r="E3123" s="20"/>
    </row>
    <row r="3124" spans="1:5" ht="14.25" customHeight="1">
      <c r="A3124" s="19"/>
      <c r="B3124" s="20"/>
      <c r="C3124" s="20"/>
      <c r="D3124" s="20"/>
      <c r="E3124" s="20"/>
    </row>
    <row r="3125" spans="1:5" ht="14.25" customHeight="1">
      <c r="A3125" s="19"/>
      <c r="B3125" s="20"/>
      <c r="C3125" s="20"/>
      <c r="D3125" s="20"/>
      <c r="E3125" s="20"/>
    </row>
    <row r="3126" spans="1:5" ht="14.25" customHeight="1">
      <c r="A3126" s="19"/>
      <c r="B3126" s="20"/>
      <c r="C3126" s="20"/>
      <c r="D3126" s="20"/>
      <c r="E3126" s="20"/>
    </row>
    <row r="3127" spans="1:5" ht="14.25" customHeight="1">
      <c r="A3127" s="19"/>
      <c r="B3127" s="20"/>
      <c r="C3127" s="20"/>
      <c r="D3127" s="20"/>
      <c r="E3127" s="20"/>
    </row>
    <row r="3128" spans="1:5" ht="14.25" customHeight="1">
      <c r="A3128" s="19"/>
      <c r="B3128" s="20"/>
      <c r="C3128" s="20"/>
      <c r="D3128" s="20"/>
      <c r="E3128" s="20"/>
    </row>
    <row r="3129" spans="1:5" ht="14.25" customHeight="1">
      <c r="A3129" s="19"/>
      <c r="B3129" s="20"/>
      <c r="C3129" s="20"/>
      <c r="D3129" s="20"/>
      <c r="E3129" s="20"/>
    </row>
    <row r="3130" spans="1:5" ht="14.25" customHeight="1">
      <c r="A3130" s="19"/>
      <c r="B3130" s="20"/>
      <c r="C3130" s="20"/>
      <c r="D3130" s="20"/>
      <c r="E3130" s="20"/>
    </row>
    <row r="3131" spans="1:5" ht="14.25" customHeight="1">
      <c r="A3131" s="19"/>
      <c r="B3131" s="20"/>
      <c r="C3131" s="20"/>
      <c r="D3131" s="20"/>
      <c r="E3131" s="20"/>
    </row>
    <row r="3132" spans="1:5" ht="14.25" customHeight="1">
      <c r="A3132" s="19"/>
      <c r="B3132" s="20"/>
      <c r="C3132" s="20"/>
      <c r="D3132" s="20"/>
      <c r="E3132" s="20"/>
    </row>
    <row r="3133" spans="1:5" ht="14.25" customHeight="1">
      <c r="A3133" s="19"/>
      <c r="B3133" s="20"/>
      <c r="C3133" s="20"/>
      <c r="D3133" s="20"/>
      <c r="E3133" s="20"/>
    </row>
    <row r="3134" spans="1:5" ht="14.25" customHeight="1">
      <c r="A3134" s="19"/>
      <c r="B3134" s="20"/>
      <c r="C3134" s="20"/>
      <c r="D3134" s="20"/>
      <c r="E3134" s="20"/>
    </row>
    <row r="3135" spans="1:5" ht="14.25" customHeight="1">
      <c r="A3135" s="19"/>
      <c r="B3135" s="20"/>
      <c r="C3135" s="20"/>
      <c r="D3135" s="20"/>
      <c r="E3135" s="20"/>
    </row>
    <row r="3136" spans="1:5" ht="14.25" customHeight="1">
      <c r="A3136" s="19"/>
      <c r="B3136" s="20"/>
      <c r="C3136" s="20"/>
      <c r="D3136" s="20"/>
      <c r="E3136" s="20"/>
    </row>
    <row r="3137" spans="1:5" ht="14.25" customHeight="1">
      <c r="A3137" s="19"/>
      <c r="B3137" s="20"/>
      <c r="C3137" s="20"/>
      <c r="D3137" s="20"/>
      <c r="E3137" s="20"/>
    </row>
    <row r="3138" spans="1:5" ht="14.25" customHeight="1">
      <c r="A3138" s="19"/>
      <c r="B3138" s="20"/>
      <c r="C3138" s="20"/>
      <c r="D3138" s="20"/>
      <c r="E3138" s="20"/>
    </row>
    <row r="3139" spans="1:5" ht="14.25" customHeight="1">
      <c r="A3139" s="19"/>
      <c r="B3139" s="20"/>
      <c r="C3139" s="20"/>
      <c r="D3139" s="20"/>
      <c r="E3139" s="20"/>
    </row>
    <row r="3140" spans="1:5" ht="14.25" customHeight="1">
      <c r="A3140" s="19"/>
      <c r="B3140" s="20"/>
      <c r="C3140" s="20"/>
      <c r="D3140" s="20"/>
      <c r="E3140" s="20"/>
    </row>
    <row r="3141" spans="1:5" ht="14.25" customHeight="1">
      <c r="A3141" s="19"/>
      <c r="B3141" s="20"/>
      <c r="C3141" s="20"/>
      <c r="D3141" s="20"/>
      <c r="E3141" s="20"/>
    </row>
    <row r="3142" spans="1:5" ht="14.25" customHeight="1">
      <c r="A3142" s="19"/>
      <c r="B3142" s="20"/>
      <c r="C3142" s="20"/>
      <c r="D3142" s="20"/>
      <c r="E3142" s="20"/>
    </row>
    <row r="3143" spans="1:5" ht="14.25" customHeight="1">
      <c r="A3143" s="19"/>
      <c r="B3143" s="20"/>
      <c r="C3143" s="20"/>
      <c r="D3143" s="20"/>
      <c r="E3143" s="20"/>
    </row>
    <row r="3144" spans="1:5" ht="14.25" customHeight="1">
      <c r="A3144" s="19"/>
      <c r="B3144" s="20"/>
      <c r="C3144" s="20"/>
      <c r="D3144" s="20"/>
      <c r="E3144" s="20"/>
    </row>
    <row r="3145" spans="1:5" ht="14.25" customHeight="1">
      <c r="A3145" s="19"/>
      <c r="B3145" s="20"/>
      <c r="C3145" s="20"/>
      <c r="D3145" s="20"/>
      <c r="E3145" s="20"/>
    </row>
    <row r="3146" spans="1:5" ht="14.25" customHeight="1">
      <c r="A3146" s="19"/>
      <c r="B3146" s="20"/>
      <c r="C3146" s="20"/>
      <c r="D3146" s="20"/>
      <c r="E3146" s="20"/>
    </row>
    <row r="3147" spans="1:5" ht="14.25" customHeight="1">
      <c r="A3147" s="19"/>
      <c r="B3147" s="20"/>
      <c r="C3147" s="20"/>
      <c r="D3147" s="20"/>
      <c r="E3147" s="20"/>
    </row>
    <row r="3148" spans="1:5" ht="14.25" customHeight="1">
      <c r="A3148" s="19"/>
      <c r="B3148" s="20"/>
      <c r="C3148" s="20"/>
      <c r="D3148" s="20"/>
      <c r="E3148" s="20"/>
    </row>
    <row r="3149" spans="1:5" ht="14.25" customHeight="1">
      <c r="A3149" s="19"/>
      <c r="B3149" s="20"/>
      <c r="C3149" s="20"/>
      <c r="D3149" s="20"/>
      <c r="E3149" s="20"/>
    </row>
    <row r="3150" spans="1:5" ht="14.25" customHeight="1">
      <c r="A3150" s="19"/>
      <c r="B3150" s="20"/>
      <c r="C3150" s="20"/>
      <c r="D3150" s="20"/>
      <c r="E3150" s="20"/>
    </row>
    <row r="3151" spans="1:5" ht="14.25" customHeight="1">
      <c r="A3151" s="19"/>
      <c r="B3151" s="20"/>
      <c r="C3151" s="20"/>
      <c r="D3151" s="20"/>
      <c r="E3151" s="20"/>
    </row>
    <row r="3152" spans="1:5" ht="14.25" customHeight="1">
      <c r="A3152" s="19"/>
      <c r="B3152" s="20"/>
      <c r="C3152" s="20"/>
      <c r="D3152" s="20"/>
      <c r="E3152" s="20"/>
    </row>
    <row r="3153" spans="1:5" ht="14.25" customHeight="1">
      <c r="A3153" s="19"/>
      <c r="B3153" s="20"/>
      <c r="C3153" s="20"/>
      <c r="D3153" s="20"/>
      <c r="E3153" s="20"/>
    </row>
    <row r="3154" spans="1:5" ht="14.25" customHeight="1">
      <c r="A3154" s="19"/>
      <c r="B3154" s="20"/>
      <c r="C3154" s="20"/>
      <c r="D3154" s="20"/>
      <c r="E3154" s="20"/>
    </row>
    <row r="3155" spans="1:5" ht="14.25" customHeight="1">
      <c r="A3155" s="19"/>
      <c r="B3155" s="20"/>
      <c r="C3155" s="20"/>
      <c r="D3155" s="20"/>
      <c r="E3155" s="20"/>
    </row>
    <row r="3156" spans="1:5" ht="14.25" customHeight="1">
      <c r="A3156" s="19"/>
      <c r="B3156" s="20"/>
      <c r="C3156" s="20"/>
      <c r="D3156" s="20"/>
      <c r="E3156" s="20"/>
    </row>
    <row r="3157" spans="1:5" ht="14.25" customHeight="1">
      <c r="A3157" s="19"/>
      <c r="B3157" s="20"/>
      <c r="C3157" s="20"/>
      <c r="D3157" s="20"/>
      <c r="E3157" s="20"/>
    </row>
    <row r="3158" spans="1:5" ht="14.25" customHeight="1">
      <c r="A3158" s="19"/>
      <c r="B3158" s="20"/>
      <c r="C3158" s="20"/>
      <c r="D3158" s="20"/>
      <c r="E3158" s="20"/>
    </row>
    <row r="3159" spans="1:5" ht="14.25" customHeight="1">
      <c r="A3159" s="19"/>
      <c r="B3159" s="20"/>
      <c r="C3159" s="20"/>
      <c r="D3159" s="20"/>
      <c r="E3159" s="20"/>
    </row>
    <row r="3160" spans="1:5" ht="14.25" customHeight="1">
      <c r="A3160" s="19"/>
      <c r="B3160" s="20"/>
      <c r="C3160" s="20"/>
      <c r="D3160" s="20"/>
      <c r="E3160" s="20"/>
    </row>
    <row r="3161" spans="1:5" ht="14.25" customHeight="1">
      <c r="A3161" s="19"/>
      <c r="B3161" s="20"/>
      <c r="C3161" s="20"/>
      <c r="D3161" s="20"/>
      <c r="E3161" s="20"/>
    </row>
    <row r="3162" spans="1:5" ht="14.25" customHeight="1">
      <c r="A3162" s="19"/>
      <c r="B3162" s="20"/>
      <c r="C3162" s="20"/>
      <c r="D3162" s="20"/>
      <c r="E3162" s="20"/>
    </row>
    <row r="3163" spans="1:5" ht="14.25" customHeight="1">
      <c r="A3163" s="19"/>
      <c r="B3163" s="20"/>
      <c r="C3163" s="20"/>
      <c r="D3163" s="20"/>
      <c r="E3163" s="20"/>
    </row>
    <row r="3164" spans="1:5" ht="14.25" customHeight="1">
      <c r="A3164" s="19"/>
      <c r="B3164" s="20"/>
      <c r="C3164" s="20"/>
      <c r="D3164" s="20"/>
      <c r="E3164" s="20"/>
    </row>
    <row r="3165" spans="1:5" ht="14.25" customHeight="1">
      <c r="A3165" s="19"/>
      <c r="B3165" s="20"/>
      <c r="C3165" s="20"/>
      <c r="D3165" s="20"/>
      <c r="E3165" s="20"/>
    </row>
    <row r="3166" spans="1:5" ht="14.25" customHeight="1">
      <c r="A3166" s="19"/>
      <c r="B3166" s="20"/>
      <c r="C3166" s="20"/>
      <c r="D3166" s="20"/>
      <c r="E3166" s="20"/>
    </row>
    <row r="3167" spans="1:5" ht="14.25" customHeight="1">
      <c r="A3167" s="19"/>
      <c r="B3167" s="20"/>
      <c r="C3167" s="20"/>
      <c r="D3167" s="20"/>
      <c r="E3167" s="20"/>
    </row>
    <row r="3168" spans="1:5" ht="14.25" customHeight="1">
      <c r="A3168" s="19"/>
      <c r="B3168" s="20"/>
      <c r="C3168" s="20"/>
      <c r="D3168" s="20"/>
      <c r="E3168" s="20"/>
    </row>
    <row r="3169" spans="1:5" ht="14.25" customHeight="1">
      <c r="A3169" s="19"/>
      <c r="B3169" s="20"/>
      <c r="C3169" s="20"/>
      <c r="D3169" s="20"/>
      <c r="E3169" s="20"/>
    </row>
    <row r="3170" spans="1:5" ht="14.25" customHeight="1">
      <c r="A3170" s="19"/>
      <c r="B3170" s="20"/>
      <c r="C3170" s="20"/>
      <c r="D3170" s="20"/>
      <c r="E3170" s="20"/>
    </row>
    <row r="3171" spans="1:5" ht="14.25" customHeight="1">
      <c r="A3171" s="19"/>
      <c r="B3171" s="20"/>
      <c r="C3171" s="20"/>
      <c r="D3171" s="20"/>
      <c r="E3171" s="20"/>
    </row>
    <row r="3172" spans="1:5" ht="14.25" customHeight="1">
      <c r="A3172" s="19"/>
      <c r="B3172" s="20"/>
      <c r="C3172" s="20"/>
      <c r="D3172" s="20"/>
      <c r="E3172" s="20"/>
    </row>
    <row r="3173" spans="1:5" ht="14.25" customHeight="1">
      <c r="A3173" s="19"/>
      <c r="B3173" s="20"/>
      <c r="C3173" s="20"/>
      <c r="D3173" s="20"/>
      <c r="E3173" s="20"/>
    </row>
    <row r="3174" spans="1:5" ht="14.25" customHeight="1">
      <c r="A3174" s="19"/>
      <c r="B3174" s="20"/>
      <c r="C3174" s="20"/>
      <c r="D3174" s="20"/>
      <c r="E3174" s="20"/>
    </row>
    <row r="3175" spans="1:5" ht="14.25" customHeight="1">
      <c r="A3175" s="19"/>
      <c r="B3175" s="20"/>
      <c r="C3175" s="20"/>
      <c r="D3175" s="20"/>
      <c r="E3175" s="20"/>
    </row>
    <row r="3176" spans="1:5" ht="14.25" customHeight="1">
      <c r="A3176" s="19"/>
      <c r="B3176" s="20"/>
      <c r="C3176" s="20"/>
      <c r="D3176" s="20"/>
      <c r="E3176" s="20"/>
    </row>
    <row r="3177" spans="1:5" ht="14.25" customHeight="1">
      <c r="A3177" s="19"/>
      <c r="B3177" s="20"/>
      <c r="C3177" s="20"/>
      <c r="D3177" s="20"/>
      <c r="E3177" s="20"/>
    </row>
    <row r="3178" spans="1:5" ht="14.25" customHeight="1">
      <c r="A3178" s="19"/>
      <c r="B3178" s="20"/>
      <c r="C3178" s="20"/>
      <c r="D3178" s="20"/>
      <c r="E3178" s="20"/>
    </row>
    <row r="3179" spans="1:5" ht="14.25" customHeight="1">
      <c r="A3179" s="19"/>
      <c r="B3179" s="20"/>
      <c r="C3179" s="20"/>
      <c r="D3179" s="20"/>
      <c r="E3179" s="20"/>
    </row>
    <row r="3180" spans="1:5" ht="14.25" customHeight="1">
      <c r="A3180" s="19"/>
      <c r="B3180" s="20"/>
      <c r="C3180" s="20"/>
      <c r="D3180" s="20"/>
      <c r="E3180" s="20"/>
    </row>
    <row r="3181" spans="1:5" ht="14.25" customHeight="1">
      <c r="A3181" s="19"/>
      <c r="B3181" s="20"/>
      <c r="C3181" s="20"/>
      <c r="D3181" s="20"/>
      <c r="E3181" s="20"/>
    </row>
    <row r="3182" spans="1:5" ht="14.25" customHeight="1">
      <c r="A3182" s="19"/>
      <c r="B3182" s="20"/>
      <c r="C3182" s="20"/>
      <c r="D3182" s="20"/>
      <c r="E3182" s="20"/>
    </row>
    <row r="3183" spans="1:5" ht="14.25" customHeight="1">
      <c r="A3183" s="19"/>
      <c r="B3183" s="20"/>
      <c r="C3183" s="20"/>
      <c r="D3183" s="20"/>
      <c r="E3183" s="20"/>
    </row>
    <row r="3184" spans="1:5" ht="14.25" customHeight="1">
      <c r="A3184" s="19"/>
      <c r="B3184" s="20"/>
      <c r="C3184" s="20"/>
      <c r="D3184" s="20"/>
      <c r="E3184" s="20"/>
    </row>
    <row r="3185" spans="1:5" ht="14.25" customHeight="1">
      <c r="A3185" s="19"/>
      <c r="B3185" s="20"/>
      <c r="C3185" s="20"/>
      <c r="D3185" s="20"/>
      <c r="E3185" s="20"/>
    </row>
    <row r="3186" spans="1:5" ht="14.25" customHeight="1">
      <c r="A3186" s="19"/>
      <c r="B3186" s="20"/>
      <c r="C3186" s="20"/>
      <c r="D3186" s="20"/>
      <c r="E3186" s="20"/>
    </row>
    <row r="3187" spans="1:5" ht="14.25" customHeight="1">
      <c r="A3187" s="19"/>
      <c r="B3187" s="20"/>
      <c r="C3187" s="20"/>
      <c r="D3187" s="20"/>
      <c r="E3187" s="20"/>
    </row>
    <row r="3188" spans="1:5" ht="14.25" customHeight="1">
      <c r="A3188" s="19"/>
      <c r="B3188" s="20"/>
      <c r="C3188" s="20"/>
      <c r="D3188" s="20"/>
      <c r="E3188" s="20"/>
    </row>
    <row r="3189" spans="1:5" ht="14.25" customHeight="1">
      <c r="A3189" s="19"/>
      <c r="B3189" s="20"/>
      <c r="C3189" s="20"/>
      <c r="D3189" s="20"/>
      <c r="E3189" s="20"/>
    </row>
    <row r="3190" spans="1:5" ht="14.25" customHeight="1">
      <c r="A3190" s="19"/>
      <c r="B3190" s="20"/>
      <c r="C3190" s="20"/>
      <c r="D3190" s="20"/>
      <c r="E3190" s="20"/>
    </row>
    <row r="3191" spans="1:5" ht="14.25" customHeight="1">
      <c r="A3191" s="19"/>
      <c r="B3191" s="20"/>
      <c r="C3191" s="20"/>
      <c r="D3191" s="20"/>
      <c r="E3191" s="20"/>
    </row>
    <row r="3192" spans="1:5" ht="14.25" customHeight="1">
      <c r="A3192" s="19"/>
      <c r="B3192" s="20"/>
      <c r="C3192" s="20"/>
      <c r="D3192" s="20"/>
      <c r="E3192" s="20"/>
    </row>
    <row r="3193" spans="1:5" ht="14.25" customHeight="1">
      <c r="A3193" s="19"/>
      <c r="B3193" s="20"/>
      <c r="C3193" s="20"/>
      <c r="D3193" s="20"/>
      <c r="E3193" s="20"/>
    </row>
    <row r="3194" spans="1:5" ht="14.25" customHeight="1">
      <c r="A3194" s="19"/>
      <c r="B3194" s="20"/>
      <c r="C3194" s="20"/>
      <c r="D3194" s="20"/>
      <c r="E3194" s="20"/>
    </row>
    <row r="3195" spans="1:5" ht="14.25" customHeight="1">
      <c r="A3195" s="19"/>
      <c r="B3195" s="20"/>
      <c r="C3195" s="20"/>
      <c r="D3195" s="20"/>
      <c r="E3195" s="20"/>
    </row>
    <row r="3196" spans="1:5" ht="14.25" customHeight="1">
      <c r="A3196" s="19"/>
      <c r="B3196" s="20"/>
      <c r="C3196" s="20"/>
      <c r="D3196" s="20"/>
      <c r="E3196" s="20"/>
    </row>
    <row r="3197" spans="1:5" ht="14.25" customHeight="1">
      <c r="A3197" s="19"/>
      <c r="B3197" s="20"/>
      <c r="C3197" s="20"/>
      <c r="D3197" s="20"/>
      <c r="E3197" s="20"/>
    </row>
    <row r="3198" spans="1:5" ht="14.25" customHeight="1">
      <c r="A3198" s="19"/>
      <c r="B3198" s="20"/>
      <c r="C3198" s="20"/>
      <c r="D3198" s="20"/>
      <c r="E3198" s="20"/>
    </row>
    <row r="3199" spans="1:5" ht="14.25" customHeight="1">
      <c r="A3199" s="19"/>
      <c r="B3199" s="20"/>
      <c r="C3199" s="20"/>
      <c r="D3199" s="20"/>
      <c r="E3199" s="20"/>
    </row>
    <row r="3200" spans="1:5" ht="14.25" customHeight="1">
      <c r="A3200" s="19"/>
      <c r="B3200" s="20"/>
      <c r="C3200" s="20"/>
      <c r="D3200" s="20"/>
      <c r="E3200" s="20"/>
    </row>
    <row r="3201" spans="1:5" ht="14.25" customHeight="1">
      <c r="A3201" s="19"/>
      <c r="B3201" s="20"/>
      <c r="C3201" s="20"/>
      <c r="D3201" s="20"/>
      <c r="E3201" s="20"/>
    </row>
    <row r="3202" spans="1:5" ht="14.25" customHeight="1">
      <c r="A3202" s="19"/>
      <c r="B3202" s="20"/>
      <c r="C3202" s="20"/>
      <c r="D3202" s="20"/>
      <c r="E3202" s="20"/>
    </row>
    <row r="3203" spans="1:5" ht="14.25" customHeight="1">
      <c r="A3203" s="19"/>
      <c r="B3203" s="20"/>
      <c r="C3203" s="20"/>
      <c r="D3203" s="20"/>
      <c r="E3203" s="20"/>
    </row>
    <row r="3204" spans="1:5" ht="14.25" customHeight="1">
      <c r="A3204" s="19"/>
      <c r="B3204" s="20"/>
      <c r="C3204" s="20"/>
      <c r="D3204" s="20"/>
      <c r="E3204" s="20"/>
    </row>
    <row r="3205" spans="1:5" ht="14.25" customHeight="1">
      <c r="A3205" s="19"/>
      <c r="B3205" s="20"/>
      <c r="C3205" s="20"/>
      <c r="D3205" s="20"/>
      <c r="E3205" s="20"/>
    </row>
    <row r="3206" spans="1:5" ht="14.25" customHeight="1">
      <c r="A3206" s="19"/>
      <c r="B3206" s="20"/>
      <c r="C3206" s="20"/>
      <c r="D3206" s="20"/>
      <c r="E3206" s="20"/>
    </row>
    <row r="3207" spans="1:5" ht="14.25" customHeight="1">
      <c r="A3207" s="19"/>
      <c r="B3207" s="20"/>
      <c r="C3207" s="20"/>
      <c r="D3207" s="20"/>
      <c r="E3207" s="20"/>
    </row>
    <row r="3208" spans="1:5" ht="14.25" customHeight="1">
      <c r="A3208" s="19"/>
      <c r="B3208" s="20"/>
      <c r="C3208" s="20"/>
      <c r="D3208" s="20"/>
      <c r="E3208" s="20"/>
    </row>
    <row r="3209" spans="1:5" ht="14.25" customHeight="1">
      <c r="A3209" s="19"/>
      <c r="B3209" s="20"/>
      <c r="C3209" s="20"/>
      <c r="D3209" s="20"/>
      <c r="E3209" s="20"/>
    </row>
    <row r="3210" spans="1:5" ht="14.25" customHeight="1">
      <c r="A3210" s="19"/>
      <c r="B3210" s="20"/>
      <c r="C3210" s="20"/>
      <c r="D3210" s="20"/>
      <c r="E3210" s="20"/>
    </row>
    <row r="3211" spans="1:5" ht="14.25" customHeight="1">
      <c r="A3211" s="19"/>
      <c r="B3211" s="20"/>
      <c r="C3211" s="20"/>
      <c r="D3211" s="20"/>
      <c r="E3211" s="20"/>
    </row>
    <row r="3212" spans="1:5" ht="14.25" customHeight="1">
      <c r="A3212" s="19"/>
      <c r="B3212" s="20"/>
      <c r="C3212" s="20"/>
      <c r="D3212" s="20"/>
      <c r="E3212" s="20"/>
    </row>
    <row r="3213" spans="1:5" ht="14.25" customHeight="1">
      <c r="A3213" s="19"/>
      <c r="B3213" s="20"/>
      <c r="C3213" s="20"/>
      <c r="D3213" s="20"/>
      <c r="E3213" s="20"/>
    </row>
    <row r="3214" spans="1:5" ht="14.25" customHeight="1">
      <c r="A3214" s="19"/>
      <c r="B3214" s="20"/>
      <c r="C3214" s="20"/>
      <c r="D3214" s="20"/>
      <c r="E3214" s="20"/>
    </row>
    <row r="3215" spans="1:5" ht="14.25" customHeight="1">
      <c r="A3215" s="19"/>
      <c r="B3215" s="20"/>
      <c r="C3215" s="20"/>
      <c r="D3215" s="20"/>
      <c r="E3215" s="20"/>
    </row>
    <row r="3216" spans="1:5" ht="14.25" customHeight="1">
      <c r="A3216" s="19"/>
      <c r="B3216" s="20"/>
      <c r="C3216" s="20"/>
      <c r="D3216" s="20"/>
      <c r="E3216" s="20"/>
    </row>
    <row r="3217" spans="1:5" ht="14.25" customHeight="1">
      <c r="A3217" s="19"/>
      <c r="B3217" s="20"/>
      <c r="C3217" s="20"/>
      <c r="D3217" s="20"/>
      <c r="E3217" s="20"/>
    </row>
    <row r="3218" spans="1:5" ht="14.25" customHeight="1">
      <c r="A3218" s="19"/>
      <c r="B3218" s="20"/>
      <c r="C3218" s="20"/>
      <c r="D3218" s="20"/>
      <c r="E3218" s="20"/>
    </row>
    <row r="3219" spans="1:5" ht="14.25" customHeight="1">
      <c r="A3219" s="19"/>
      <c r="B3219" s="20"/>
      <c r="C3219" s="20"/>
      <c r="D3219" s="20"/>
      <c r="E3219" s="20"/>
    </row>
    <row r="3220" spans="1:5" ht="14.25" customHeight="1">
      <c r="A3220" s="19"/>
      <c r="B3220" s="20"/>
      <c r="C3220" s="20"/>
      <c r="D3220" s="20"/>
      <c r="E3220" s="20"/>
    </row>
    <row r="3221" spans="1:5" ht="14.25" customHeight="1">
      <c r="A3221" s="19"/>
      <c r="B3221" s="20"/>
      <c r="C3221" s="20"/>
      <c r="D3221" s="20"/>
      <c r="E3221" s="20"/>
    </row>
    <row r="3222" spans="1:5" ht="14.25" customHeight="1">
      <c r="A3222" s="19"/>
      <c r="B3222" s="20"/>
      <c r="C3222" s="20"/>
      <c r="D3222" s="20"/>
      <c r="E3222" s="20"/>
    </row>
    <row r="3223" spans="1:5" ht="14.25" customHeight="1">
      <c r="A3223" s="19"/>
      <c r="B3223" s="20"/>
      <c r="C3223" s="20"/>
      <c r="D3223" s="20"/>
      <c r="E3223" s="20"/>
    </row>
    <row r="3224" spans="1:5" ht="14.25" customHeight="1">
      <c r="A3224" s="19"/>
      <c r="B3224" s="20"/>
      <c r="C3224" s="20"/>
      <c r="D3224" s="20"/>
      <c r="E3224" s="20"/>
    </row>
    <row r="3225" spans="1:5" ht="14.25" customHeight="1">
      <c r="A3225" s="19"/>
      <c r="B3225" s="20"/>
      <c r="C3225" s="20"/>
      <c r="D3225" s="20"/>
      <c r="E3225" s="20"/>
    </row>
    <row r="3226" spans="1:5" ht="14.25" customHeight="1">
      <c r="A3226" s="19"/>
      <c r="B3226" s="20"/>
      <c r="C3226" s="20"/>
      <c r="D3226" s="20"/>
      <c r="E3226" s="20"/>
    </row>
    <row r="3227" spans="1:5" ht="14.25" customHeight="1">
      <c r="A3227" s="19"/>
      <c r="B3227" s="20"/>
      <c r="C3227" s="20"/>
      <c r="D3227" s="20"/>
      <c r="E3227" s="20"/>
    </row>
    <row r="3228" spans="1:5" ht="14.25" customHeight="1">
      <c r="A3228" s="19"/>
      <c r="B3228" s="20"/>
      <c r="C3228" s="20"/>
      <c r="D3228" s="20"/>
      <c r="E3228" s="20"/>
    </row>
    <row r="3229" spans="1:5" ht="14.25" customHeight="1">
      <c r="A3229" s="19"/>
      <c r="B3229" s="20"/>
      <c r="C3229" s="20"/>
      <c r="D3229" s="20"/>
      <c r="E3229" s="20"/>
    </row>
    <row r="3230" spans="1:5" ht="14.25" customHeight="1">
      <c r="A3230" s="19"/>
      <c r="B3230" s="20"/>
      <c r="C3230" s="20"/>
      <c r="D3230" s="20"/>
      <c r="E3230" s="20"/>
    </row>
    <row r="3231" spans="1:5" ht="14.25" customHeight="1">
      <c r="A3231" s="19"/>
      <c r="B3231" s="20"/>
      <c r="C3231" s="20"/>
      <c r="D3231" s="20"/>
      <c r="E3231" s="20"/>
    </row>
    <row r="3232" spans="1:5" ht="14.25" customHeight="1">
      <c r="A3232" s="19"/>
      <c r="B3232" s="20"/>
      <c r="C3232" s="20"/>
      <c r="D3232" s="20"/>
      <c r="E3232" s="20"/>
    </row>
    <row r="3233" spans="1:5" ht="14.25" customHeight="1">
      <c r="A3233" s="19"/>
      <c r="B3233" s="20"/>
      <c r="C3233" s="20"/>
      <c r="D3233" s="20"/>
      <c r="E3233" s="20"/>
    </row>
    <row r="3234" spans="1:5" ht="14.25" customHeight="1">
      <c r="A3234" s="19"/>
      <c r="B3234" s="20"/>
      <c r="C3234" s="20"/>
      <c r="D3234" s="20"/>
      <c r="E3234" s="20"/>
    </row>
    <row r="3235" spans="1:5" ht="14.25" customHeight="1">
      <c r="A3235" s="19"/>
      <c r="B3235" s="20"/>
      <c r="C3235" s="20"/>
      <c r="D3235" s="20"/>
      <c r="E3235" s="20"/>
    </row>
    <row r="3236" spans="1:5" ht="14.25" customHeight="1">
      <c r="A3236" s="19"/>
      <c r="B3236" s="20"/>
      <c r="C3236" s="20"/>
      <c r="D3236" s="20"/>
      <c r="E3236" s="20"/>
    </row>
    <row r="3237" spans="1:5" ht="14.25" customHeight="1">
      <c r="A3237" s="19"/>
      <c r="B3237" s="20"/>
      <c r="C3237" s="20"/>
      <c r="D3237" s="20"/>
      <c r="E3237" s="20"/>
    </row>
    <row r="3238" spans="1:5" ht="14.25" customHeight="1">
      <c r="A3238" s="19"/>
      <c r="B3238" s="20"/>
      <c r="C3238" s="20"/>
      <c r="D3238" s="20"/>
      <c r="E3238" s="20"/>
    </row>
    <row r="3239" spans="1:5" ht="14.25" customHeight="1">
      <c r="A3239" s="19"/>
      <c r="B3239" s="20"/>
      <c r="C3239" s="20"/>
      <c r="D3239" s="20"/>
      <c r="E3239" s="20"/>
    </row>
    <row r="3240" spans="1:5" ht="14.25" customHeight="1">
      <c r="A3240" s="19"/>
      <c r="B3240" s="20"/>
      <c r="C3240" s="20"/>
      <c r="D3240" s="20"/>
      <c r="E3240" s="20"/>
    </row>
    <row r="3241" spans="1:5" ht="14.25" customHeight="1">
      <c r="A3241" s="19"/>
      <c r="B3241" s="20"/>
      <c r="C3241" s="20"/>
      <c r="D3241" s="20"/>
      <c r="E3241" s="20"/>
    </row>
    <row r="3242" spans="1:5" ht="14.25" customHeight="1">
      <c r="A3242" s="19"/>
      <c r="B3242" s="20"/>
      <c r="C3242" s="20"/>
      <c r="D3242" s="20"/>
      <c r="E3242" s="20"/>
    </row>
    <row r="3243" spans="1:5" ht="14.25" customHeight="1">
      <c r="A3243" s="19"/>
      <c r="B3243" s="20"/>
      <c r="C3243" s="20"/>
      <c r="D3243" s="20"/>
      <c r="E3243" s="20"/>
    </row>
    <row r="3244" spans="1:5" ht="14.25" customHeight="1">
      <c r="A3244" s="19"/>
      <c r="B3244" s="20"/>
      <c r="C3244" s="20"/>
      <c r="D3244" s="20"/>
      <c r="E3244" s="20"/>
    </row>
    <row r="3245" spans="1:5" ht="14.25" customHeight="1">
      <c r="A3245" s="19"/>
      <c r="B3245" s="20"/>
      <c r="C3245" s="20"/>
      <c r="D3245" s="20"/>
      <c r="E3245" s="20"/>
    </row>
    <row r="3246" spans="1:5" ht="14.25" customHeight="1">
      <c r="A3246" s="19"/>
      <c r="B3246" s="20"/>
      <c r="C3246" s="20"/>
      <c r="D3246" s="20"/>
      <c r="E3246" s="20"/>
    </row>
    <row r="3247" spans="1:5" ht="14.25" customHeight="1">
      <c r="A3247" s="19"/>
      <c r="B3247" s="20"/>
      <c r="C3247" s="20"/>
      <c r="D3247" s="20"/>
      <c r="E3247" s="20"/>
    </row>
    <row r="3248" spans="1:5" ht="14.25" customHeight="1">
      <c r="A3248" s="19"/>
      <c r="B3248" s="20"/>
      <c r="C3248" s="20"/>
      <c r="D3248" s="20"/>
      <c r="E3248" s="20"/>
    </row>
    <row r="3249" spans="1:5" ht="14.25" customHeight="1">
      <c r="A3249" s="19"/>
      <c r="B3249" s="20"/>
      <c r="C3249" s="20"/>
      <c r="D3249" s="20"/>
      <c r="E3249" s="20"/>
    </row>
    <row r="3250" spans="1:5" ht="14.25" customHeight="1">
      <c r="A3250" s="19"/>
      <c r="B3250" s="20"/>
      <c r="C3250" s="20"/>
      <c r="D3250" s="20"/>
      <c r="E3250" s="20"/>
    </row>
    <row r="3251" spans="1:5" ht="14.25" customHeight="1">
      <c r="A3251" s="19"/>
      <c r="B3251" s="20"/>
      <c r="C3251" s="20"/>
      <c r="D3251" s="20"/>
      <c r="E3251" s="20"/>
    </row>
    <row r="3252" spans="1:5" ht="14.25" customHeight="1">
      <c r="A3252" s="19"/>
      <c r="B3252" s="20"/>
      <c r="C3252" s="20"/>
      <c r="D3252" s="20"/>
      <c r="E3252" s="20"/>
    </row>
    <row r="3253" spans="1:5" ht="14.25" customHeight="1">
      <c r="A3253" s="19"/>
      <c r="B3253" s="20"/>
      <c r="C3253" s="20"/>
      <c r="D3253" s="20"/>
      <c r="E3253" s="20"/>
    </row>
    <row r="3254" spans="1:5" ht="14.25" customHeight="1">
      <c r="A3254" s="19"/>
      <c r="B3254" s="20"/>
      <c r="C3254" s="20"/>
      <c r="D3254" s="20"/>
      <c r="E3254" s="20"/>
    </row>
    <row r="3255" spans="1:5" ht="14.25" customHeight="1">
      <c r="A3255" s="19"/>
      <c r="B3255" s="20"/>
      <c r="C3255" s="20"/>
      <c r="D3255" s="20"/>
      <c r="E3255" s="20"/>
    </row>
    <row r="3256" spans="1:5" ht="14.25" customHeight="1">
      <c r="A3256" s="19"/>
      <c r="B3256" s="20"/>
      <c r="C3256" s="20"/>
      <c r="D3256" s="20"/>
      <c r="E3256" s="20"/>
    </row>
    <row r="3257" spans="1:5" ht="14.25" customHeight="1">
      <c r="A3257" s="19"/>
      <c r="B3257" s="20"/>
      <c r="C3257" s="20"/>
      <c r="D3257" s="20"/>
      <c r="E3257" s="20"/>
    </row>
    <row r="3258" spans="1:5" ht="14.25" customHeight="1">
      <c r="A3258" s="19"/>
      <c r="B3258" s="20"/>
      <c r="C3258" s="20"/>
      <c r="D3258" s="20"/>
      <c r="E3258" s="20"/>
    </row>
    <row r="3259" spans="1:5" ht="14.25" customHeight="1">
      <c r="A3259" s="19"/>
      <c r="B3259" s="20"/>
      <c r="C3259" s="20"/>
      <c r="D3259" s="20"/>
      <c r="E3259" s="20"/>
    </row>
    <row r="3260" spans="1:5" ht="14.25" customHeight="1">
      <c r="A3260" s="19"/>
      <c r="B3260" s="20"/>
      <c r="C3260" s="20"/>
      <c r="D3260" s="20"/>
      <c r="E3260" s="20"/>
    </row>
    <row r="3261" spans="1:5" ht="14.25" customHeight="1">
      <c r="A3261" s="19"/>
      <c r="B3261" s="20"/>
      <c r="C3261" s="20"/>
      <c r="D3261" s="20"/>
      <c r="E3261" s="20"/>
    </row>
    <row r="3262" spans="1:5" ht="14.25" customHeight="1">
      <c r="A3262" s="19"/>
      <c r="B3262" s="20"/>
      <c r="C3262" s="20"/>
      <c r="D3262" s="20"/>
      <c r="E3262" s="20"/>
    </row>
    <row r="3263" spans="1:5" ht="14.25" customHeight="1">
      <c r="A3263" s="19"/>
      <c r="B3263" s="20"/>
      <c r="C3263" s="20"/>
      <c r="D3263" s="20"/>
      <c r="E3263" s="20"/>
    </row>
    <row r="3264" spans="1:5" ht="14.25" customHeight="1">
      <c r="A3264" s="19"/>
      <c r="B3264" s="20"/>
      <c r="C3264" s="20"/>
      <c r="D3264" s="20"/>
      <c r="E3264" s="20"/>
    </row>
    <row r="3265" spans="1:5" ht="14.25" customHeight="1">
      <c r="A3265" s="19"/>
      <c r="B3265" s="20"/>
      <c r="C3265" s="20"/>
      <c r="D3265" s="20"/>
      <c r="E3265" s="20"/>
    </row>
    <row r="3266" spans="1:5" ht="14.25" customHeight="1">
      <c r="A3266" s="19"/>
      <c r="B3266" s="20"/>
      <c r="C3266" s="20"/>
      <c r="D3266" s="20"/>
      <c r="E3266" s="20"/>
    </row>
    <row r="3267" spans="1:5" ht="14.25" customHeight="1">
      <c r="A3267" s="19"/>
      <c r="B3267" s="20"/>
      <c r="C3267" s="20"/>
      <c r="D3267" s="20"/>
      <c r="E3267" s="20"/>
    </row>
    <row r="3268" spans="1:5" ht="14.25" customHeight="1">
      <c r="A3268" s="19"/>
      <c r="B3268" s="20"/>
      <c r="C3268" s="20"/>
      <c r="D3268" s="20"/>
      <c r="E3268" s="20"/>
    </row>
    <row r="3269" spans="1:5" ht="14.25" customHeight="1">
      <c r="A3269" s="19"/>
      <c r="B3269" s="20"/>
      <c r="C3269" s="20"/>
      <c r="D3269" s="20"/>
      <c r="E3269" s="20"/>
    </row>
    <row r="3270" spans="1:5" ht="14.25" customHeight="1">
      <c r="A3270" s="19"/>
      <c r="B3270" s="20"/>
      <c r="C3270" s="20"/>
      <c r="D3270" s="20"/>
      <c r="E3270" s="20"/>
    </row>
    <row r="3271" spans="1:5" ht="14.25" customHeight="1">
      <c r="A3271" s="19"/>
      <c r="B3271" s="20"/>
      <c r="C3271" s="20"/>
      <c r="D3271" s="20"/>
      <c r="E3271" s="20"/>
    </row>
    <row r="3272" spans="1:5" ht="14.25" customHeight="1">
      <c r="A3272" s="19"/>
      <c r="B3272" s="20"/>
      <c r="C3272" s="20"/>
      <c r="D3272" s="20"/>
      <c r="E3272" s="20"/>
    </row>
    <row r="3273" spans="1:5" ht="14.25" customHeight="1">
      <c r="A3273" s="19"/>
      <c r="B3273" s="20"/>
      <c r="C3273" s="20"/>
      <c r="D3273" s="20"/>
      <c r="E3273" s="20"/>
    </row>
    <row r="3274" spans="1:5" ht="14.25" customHeight="1">
      <c r="A3274" s="19"/>
      <c r="B3274" s="20"/>
      <c r="C3274" s="20"/>
      <c r="D3274" s="20"/>
      <c r="E3274" s="20"/>
    </row>
    <row r="3275" spans="1:5" ht="14.25" customHeight="1">
      <c r="A3275" s="19"/>
      <c r="B3275" s="20"/>
      <c r="C3275" s="20"/>
      <c r="D3275" s="20"/>
      <c r="E3275" s="20"/>
    </row>
    <row r="3276" spans="1:5" ht="14.25" customHeight="1">
      <c r="A3276" s="19"/>
      <c r="B3276" s="20"/>
      <c r="C3276" s="20"/>
      <c r="D3276" s="20"/>
      <c r="E3276" s="20"/>
    </row>
    <row r="3277" spans="1:5" ht="14.25" customHeight="1">
      <c r="A3277" s="19"/>
      <c r="B3277" s="20"/>
      <c r="C3277" s="20"/>
      <c r="D3277" s="20"/>
      <c r="E3277" s="20"/>
    </row>
    <row r="3278" spans="1:5" ht="14.25" customHeight="1">
      <c r="A3278" s="19"/>
      <c r="B3278" s="20"/>
      <c r="C3278" s="20"/>
      <c r="D3278" s="20"/>
      <c r="E3278" s="20"/>
    </row>
    <row r="3279" spans="1:5" ht="14.25" customHeight="1">
      <c r="A3279" s="19"/>
      <c r="B3279" s="20"/>
      <c r="C3279" s="20"/>
      <c r="D3279" s="20"/>
      <c r="E3279" s="20"/>
    </row>
    <row r="3280" spans="1:5" ht="14.25" customHeight="1">
      <c r="A3280" s="19"/>
      <c r="B3280" s="20"/>
      <c r="C3280" s="20"/>
      <c r="D3280" s="20"/>
      <c r="E3280" s="20"/>
    </row>
    <row r="3281" spans="1:5" ht="14.25" customHeight="1">
      <c r="A3281" s="19"/>
      <c r="B3281" s="20"/>
      <c r="C3281" s="20"/>
      <c r="D3281" s="20"/>
      <c r="E3281" s="20"/>
    </row>
    <row r="3282" spans="1:5" ht="14.25" customHeight="1">
      <c r="A3282" s="19"/>
      <c r="B3282" s="20"/>
      <c r="C3282" s="20"/>
      <c r="D3282" s="20"/>
      <c r="E3282" s="20"/>
    </row>
    <row r="3283" spans="1:5" ht="14.25" customHeight="1">
      <c r="A3283" s="19"/>
      <c r="B3283" s="20"/>
      <c r="C3283" s="20"/>
      <c r="D3283" s="20"/>
      <c r="E3283" s="20"/>
    </row>
    <row r="3284" spans="1:5" ht="14.25" customHeight="1">
      <c r="A3284" s="19"/>
      <c r="B3284" s="20"/>
      <c r="C3284" s="20"/>
      <c r="D3284" s="20"/>
      <c r="E3284" s="20"/>
    </row>
    <row r="3285" spans="1:5" ht="14.25" customHeight="1">
      <c r="A3285" s="19"/>
      <c r="B3285" s="20"/>
      <c r="C3285" s="20"/>
      <c r="D3285" s="20"/>
      <c r="E3285" s="20"/>
    </row>
    <row r="3286" spans="1:5" ht="14.25" customHeight="1">
      <c r="A3286" s="19"/>
      <c r="B3286" s="20"/>
      <c r="C3286" s="20"/>
      <c r="D3286" s="20"/>
      <c r="E3286" s="20"/>
    </row>
    <row r="3287" spans="1:5" ht="14.25" customHeight="1">
      <c r="A3287" s="19"/>
      <c r="B3287" s="20"/>
      <c r="C3287" s="20"/>
      <c r="D3287" s="20"/>
      <c r="E3287" s="20"/>
    </row>
    <row r="3288" spans="1:5" ht="14.25" customHeight="1">
      <c r="A3288" s="19"/>
      <c r="B3288" s="20"/>
      <c r="C3288" s="20"/>
      <c r="D3288" s="20"/>
      <c r="E3288" s="20"/>
    </row>
    <row r="3289" spans="1:5" ht="14.25" customHeight="1">
      <c r="A3289" s="19"/>
      <c r="B3289" s="20"/>
      <c r="C3289" s="20"/>
      <c r="D3289" s="20"/>
      <c r="E3289" s="20"/>
    </row>
    <row r="3290" spans="1:5" ht="14.25" customHeight="1">
      <c r="A3290" s="19"/>
      <c r="B3290" s="20"/>
      <c r="C3290" s="20"/>
      <c r="D3290" s="20"/>
      <c r="E3290" s="20"/>
    </row>
    <row r="3291" spans="1:5" ht="14.25" customHeight="1">
      <c r="A3291" s="19"/>
      <c r="B3291" s="20"/>
      <c r="C3291" s="20"/>
      <c r="D3291" s="20"/>
      <c r="E3291" s="20"/>
    </row>
    <row r="3292" spans="1:5" ht="14.25" customHeight="1">
      <c r="A3292" s="19"/>
      <c r="B3292" s="20"/>
      <c r="C3292" s="20"/>
      <c r="D3292" s="20"/>
      <c r="E3292" s="20"/>
    </row>
    <row r="3293" spans="1:5" ht="14.25" customHeight="1">
      <c r="A3293" s="19"/>
      <c r="B3293" s="20"/>
      <c r="C3293" s="20"/>
      <c r="D3293" s="20"/>
      <c r="E3293" s="20"/>
    </row>
    <row r="3294" spans="1:5" ht="14.25" customHeight="1">
      <c r="A3294" s="19"/>
      <c r="B3294" s="20"/>
      <c r="C3294" s="20"/>
      <c r="D3294" s="20"/>
      <c r="E3294" s="20"/>
    </row>
    <row r="3295" spans="1:5" ht="14.25" customHeight="1">
      <c r="A3295" s="19"/>
      <c r="B3295" s="20"/>
      <c r="C3295" s="20"/>
      <c r="D3295" s="20"/>
      <c r="E3295" s="20"/>
    </row>
    <row r="3296" spans="1:5" ht="14.25" customHeight="1">
      <c r="A3296" s="19"/>
      <c r="B3296" s="20"/>
      <c r="C3296" s="20"/>
      <c r="D3296" s="20"/>
      <c r="E3296" s="20"/>
    </row>
    <row r="3297" spans="1:5" ht="14.25" customHeight="1">
      <c r="A3297" s="19"/>
      <c r="B3297" s="20"/>
      <c r="C3297" s="20"/>
      <c r="D3297" s="20"/>
      <c r="E3297" s="20"/>
    </row>
    <row r="3298" spans="1:5" ht="14.25" customHeight="1">
      <c r="A3298" s="19"/>
      <c r="B3298" s="20"/>
      <c r="C3298" s="20"/>
      <c r="D3298" s="20"/>
      <c r="E3298" s="20"/>
    </row>
    <row r="3299" spans="1:5" ht="14.25" customHeight="1">
      <c r="A3299" s="19"/>
      <c r="B3299" s="20"/>
      <c r="C3299" s="20"/>
      <c r="D3299" s="20"/>
      <c r="E3299" s="20"/>
    </row>
    <row r="3300" spans="1:5" ht="14.25" customHeight="1">
      <c r="A3300" s="19"/>
      <c r="B3300" s="20"/>
      <c r="C3300" s="20"/>
      <c r="D3300" s="20"/>
      <c r="E3300" s="20"/>
    </row>
    <row r="3301" spans="1:5" ht="14.25" customHeight="1">
      <c r="A3301" s="19"/>
      <c r="B3301" s="20"/>
      <c r="C3301" s="20"/>
      <c r="D3301" s="20"/>
      <c r="E3301" s="20"/>
    </row>
    <row r="3302" spans="1:5" ht="14.25" customHeight="1">
      <c r="A3302" s="19"/>
      <c r="B3302" s="20"/>
      <c r="C3302" s="20"/>
      <c r="D3302" s="20"/>
      <c r="E3302" s="20"/>
    </row>
    <row r="3303" spans="1:5" ht="14.25" customHeight="1">
      <c r="A3303" s="19"/>
      <c r="B3303" s="20"/>
      <c r="C3303" s="20"/>
      <c r="D3303" s="20"/>
      <c r="E3303" s="20"/>
    </row>
    <row r="3304" spans="1:5" ht="14.25" customHeight="1">
      <c r="A3304" s="19"/>
      <c r="B3304" s="20"/>
      <c r="C3304" s="20"/>
      <c r="D3304" s="20"/>
      <c r="E3304" s="20"/>
    </row>
    <row r="3305" spans="1:5" ht="14.25" customHeight="1">
      <c r="A3305" s="19"/>
      <c r="B3305" s="20"/>
      <c r="C3305" s="20"/>
      <c r="D3305" s="20"/>
      <c r="E3305" s="20"/>
    </row>
    <row r="3306" spans="1:5" ht="14.25" customHeight="1">
      <c r="A3306" s="19"/>
      <c r="B3306" s="20"/>
      <c r="C3306" s="20"/>
      <c r="D3306" s="20"/>
      <c r="E3306" s="20"/>
    </row>
    <row r="3307" spans="1:5" ht="14.25" customHeight="1">
      <c r="A3307" s="19"/>
      <c r="B3307" s="20"/>
      <c r="C3307" s="20"/>
      <c r="D3307" s="20"/>
      <c r="E3307" s="20"/>
    </row>
    <row r="3308" spans="1:5" ht="14.25" customHeight="1">
      <c r="A3308" s="19"/>
      <c r="B3308" s="20"/>
      <c r="C3308" s="20"/>
      <c r="D3308" s="20"/>
      <c r="E3308" s="20"/>
    </row>
    <row r="3309" spans="1:5" ht="14.25" customHeight="1">
      <c r="A3309" s="19"/>
      <c r="B3309" s="20"/>
      <c r="C3309" s="20"/>
      <c r="D3309" s="20"/>
      <c r="E3309" s="20"/>
    </row>
    <row r="3310" spans="1:5" ht="14.25" customHeight="1">
      <c r="A3310" s="19"/>
      <c r="B3310" s="20"/>
      <c r="C3310" s="20"/>
      <c r="D3310" s="20"/>
      <c r="E3310" s="20"/>
    </row>
    <row r="3311" spans="1:5" ht="14.25" customHeight="1">
      <c r="A3311" s="19"/>
      <c r="B3311" s="20"/>
      <c r="C3311" s="20"/>
      <c r="D3311" s="20"/>
      <c r="E3311" s="20"/>
    </row>
    <row r="3312" spans="1:5" ht="14.25" customHeight="1">
      <c r="A3312" s="19"/>
      <c r="B3312" s="20"/>
      <c r="C3312" s="20"/>
      <c r="D3312" s="20"/>
      <c r="E3312" s="20"/>
    </row>
    <row r="3313" spans="1:5" ht="14.25" customHeight="1">
      <c r="A3313" s="19"/>
      <c r="B3313" s="20"/>
      <c r="C3313" s="20"/>
      <c r="D3313" s="20"/>
      <c r="E3313" s="20"/>
    </row>
    <row r="3314" spans="1:5" ht="14.25" customHeight="1">
      <c r="A3314" s="19"/>
      <c r="B3314" s="20"/>
      <c r="C3314" s="20"/>
      <c r="D3314" s="20"/>
      <c r="E3314" s="20"/>
    </row>
    <row r="3315" spans="1:5" ht="14.25" customHeight="1">
      <c r="A3315" s="19"/>
      <c r="B3315" s="20"/>
      <c r="C3315" s="20"/>
      <c r="D3315" s="20"/>
      <c r="E3315" s="20"/>
    </row>
    <row r="3316" spans="1:5" ht="14.25" customHeight="1">
      <c r="A3316" s="19"/>
      <c r="B3316" s="20"/>
      <c r="C3316" s="20"/>
      <c r="D3316" s="20"/>
      <c r="E3316" s="20"/>
    </row>
    <row r="3317" spans="1:5" ht="14.25" customHeight="1">
      <c r="A3317" s="19"/>
      <c r="B3317" s="20"/>
      <c r="C3317" s="20"/>
      <c r="D3317" s="20"/>
      <c r="E3317" s="20"/>
    </row>
    <row r="3318" spans="1:5" ht="14.25" customHeight="1">
      <c r="A3318" s="19"/>
      <c r="B3318" s="20"/>
      <c r="C3318" s="20"/>
      <c r="D3318" s="20"/>
      <c r="E3318" s="20"/>
    </row>
    <row r="3319" spans="1:5" ht="14.25" customHeight="1">
      <c r="A3319" s="19"/>
      <c r="B3319" s="20"/>
      <c r="C3319" s="20"/>
      <c r="D3319" s="20"/>
      <c r="E3319" s="20"/>
    </row>
    <row r="3320" spans="1:5" ht="14.25" customHeight="1">
      <c r="A3320" s="19"/>
      <c r="B3320" s="20"/>
      <c r="C3320" s="20"/>
      <c r="D3320" s="20"/>
      <c r="E3320" s="20"/>
    </row>
    <row r="3321" spans="1:5" ht="14.25" customHeight="1">
      <c r="A3321" s="19"/>
      <c r="B3321" s="20"/>
      <c r="C3321" s="20"/>
      <c r="D3321" s="20"/>
      <c r="E3321" s="20"/>
    </row>
    <row r="3322" spans="1:5" ht="14.25" customHeight="1">
      <c r="A3322" s="19"/>
      <c r="B3322" s="20"/>
      <c r="C3322" s="20"/>
      <c r="D3322" s="20"/>
      <c r="E3322" s="20"/>
    </row>
    <row r="3323" spans="1:5" ht="14.25" customHeight="1">
      <c r="A3323" s="19"/>
      <c r="B3323" s="20"/>
      <c r="C3323" s="20"/>
      <c r="D3323" s="20"/>
      <c r="E3323" s="20"/>
    </row>
    <row r="3324" spans="1:5" ht="14.25" customHeight="1">
      <c r="A3324" s="19"/>
      <c r="B3324" s="20"/>
      <c r="C3324" s="20"/>
      <c r="D3324" s="20"/>
      <c r="E3324" s="20"/>
    </row>
    <row r="3325" spans="1:5" ht="14.25" customHeight="1">
      <c r="A3325" s="19"/>
      <c r="B3325" s="20"/>
      <c r="C3325" s="20"/>
      <c r="D3325" s="20"/>
      <c r="E3325" s="20"/>
    </row>
    <row r="3326" spans="1:5" ht="14.25" customHeight="1">
      <c r="A3326" s="19"/>
      <c r="B3326" s="20"/>
      <c r="C3326" s="20"/>
      <c r="D3326" s="20"/>
      <c r="E3326" s="20"/>
    </row>
    <row r="3327" spans="1:5" ht="14.25" customHeight="1">
      <c r="A3327" s="19"/>
      <c r="B3327" s="20"/>
      <c r="C3327" s="20"/>
      <c r="D3327" s="20"/>
      <c r="E3327" s="20"/>
    </row>
    <row r="3328" spans="1:5" ht="14.25" customHeight="1">
      <c r="A3328" s="19"/>
      <c r="B3328" s="20"/>
      <c r="C3328" s="20"/>
      <c r="D3328" s="20"/>
      <c r="E3328" s="20"/>
    </row>
    <row r="3329" spans="1:5" ht="14.25" customHeight="1">
      <c r="A3329" s="19"/>
      <c r="B3329" s="20"/>
      <c r="C3329" s="20"/>
      <c r="D3329" s="20"/>
      <c r="E3329" s="20"/>
    </row>
    <row r="3330" spans="1:5" ht="14.25" customHeight="1">
      <c r="A3330" s="19"/>
      <c r="B3330" s="20"/>
      <c r="C3330" s="20"/>
      <c r="D3330" s="20"/>
      <c r="E3330" s="20"/>
    </row>
    <row r="3331" spans="1:5" ht="14.25" customHeight="1">
      <c r="A3331" s="19"/>
      <c r="B3331" s="20"/>
      <c r="C3331" s="20"/>
      <c r="D3331" s="20"/>
      <c r="E3331" s="20"/>
    </row>
    <row r="3332" spans="1:5" ht="14.25" customHeight="1">
      <c r="A3332" s="19"/>
      <c r="B3332" s="20"/>
      <c r="C3332" s="20"/>
      <c r="D3332" s="20"/>
      <c r="E3332" s="20"/>
    </row>
    <row r="3333" spans="1:5" ht="14.25" customHeight="1">
      <c r="A3333" s="19"/>
      <c r="B3333" s="20"/>
      <c r="C3333" s="20"/>
      <c r="D3333" s="20"/>
      <c r="E3333" s="20"/>
    </row>
    <row r="3334" spans="1:5" ht="14.25" customHeight="1">
      <c r="A3334" s="19"/>
      <c r="B3334" s="20"/>
      <c r="C3334" s="20"/>
      <c r="D3334" s="20"/>
      <c r="E3334" s="20"/>
    </row>
    <row r="3335" spans="1:5" ht="14.25" customHeight="1">
      <c r="A3335" s="19"/>
      <c r="B3335" s="20"/>
      <c r="C3335" s="20"/>
      <c r="D3335" s="20"/>
      <c r="E3335" s="20"/>
    </row>
    <row r="3336" spans="1:5" ht="14.25" customHeight="1">
      <c r="A3336" s="19"/>
      <c r="B3336" s="20"/>
      <c r="C3336" s="20"/>
      <c r="D3336" s="20"/>
      <c r="E3336" s="20"/>
    </row>
    <row r="3337" spans="1:5" ht="14.25" customHeight="1">
      <c r="A3337" s="19"/>
      <c r="B3337" s="20"/>
      <c r="C3337" s="20"/>
      <c r="D3337" s="20"/>
      <c r="E3337" s="20"/>
    </row>
    <row r="3338" spans="1:5" ht="14.25" customHeight="1">
      <c r="A3338" s="19"/>
      <c r="B3338" s="20"/>
      <c r="C3338" s="20"/>
      <c r="D3338" s="20"/>
      <c r="E3338" s="20"/>
    </row>
    <row r="3339" spans="1:5" ht="14.25" customHeight="1">
      <c r="A3339" s="19"/>
      <c r="B3339" s="20"/>
      <c r="C3339" s="20"/>
      <c r="D3339" s="20"/>
      <c r="E3339" s="20"/>
    </row>
    <row r="3340" spans="1:5" ht="14.25" customHeight="1">
      <c r="A3340" s="19"/>
      <c r="B3340" s="20"/>
      <c r="C3340" s="20"/>
      <c r="D3340" s="20"/>
      <c r="E3340" s="20"/>
    </row>
    <row r="3341" spans="1:5" ht="14.25" customHeight="1">
      <c r="A3341" s="19"/>
      <c r="B3341" s="20"/>
      <c r="C3341" s="20"/>
      <c r="D3341" s="20"/>
      <c r="E3341" s="20"/>
    </row>
    <row r="3342" spans="1:5" ht="14.25" customHeight="1">
      <c r="A3342" s="19"/>
      <c r="B3342" s="20"/>
      <c r="C3342" s="20"/>
      <c r="D3342" s="20"/>
      <c r="E3342" s="20"/>
    </row>
    <row r="3343" spans="1:5" ht="14.25" customHeight="1">
      <c r="A3343" s="19"/>
      <c r="B3343" s="20"/>
      <c r="C3343" s="20"/>
      <c r="D3343" s="20"/>
      <c r="E3343" s="20"/>
    </row>
    <row r="3344" spans="1:5" ht="14.25" customHeight="1">
      <c r="A3344" s="19"/>
      <c r="B3344" s="20"/>
      <c r="C3344" s="20"/>
      <c r="D3344" s="20"/>
      <c r="E3344" s="20"/>
    </row>
    <row r="3345" spans="1:5" ht="14.25" customHeight="1">
      <c r="A3345" s="19"/>
      <c r="B3345" s="20"/>
      <c r="C3345" s="20"/>
      <c r="D3345" s="20"/>
      <c r="E3345" s="20"/>
    </row>
    <row r="3346" spans="1:5" ht="14.25" customHeight="1">
      <c r="A3346" s="19"/>
      <c r="B3346" s="20"/>
      <c r="C3346" s="20"/>
      <c r="D3346" s="20"/>
      <c r="E3346" s="20"/>
    </row>
    <row r="3347" spans="1:5" ht="14.25" customHeight="1">
      <c r="A3347" s="19"/>
      <c r="B3347" s="20"/>
      <c r="C3347" s="20"/>
      <c r="D3347" s="20"/>
      <c r="E3347" s="20"/>
    </row>
    <row r="3348" spans="1:5" ht="14.25" customHeight="1">
      <c r="A3348" s="19"/>
      <c r="B3348" s="20"/>
      <c r="C3348" s="20"/>
      <c r="D3348" s="20"/>
      <c r="E3348" s="20"/>
    </row>
    <row r="3349" spans="1:5" ht="14.25" customHeight="1">
      <c r="A3349" s="19"/>
      <c r="B3349" s="20"/>
      <c r="C3349" s="20"/>
      <c r="D3349" s="20"/>
      <c r="E3349" s="20"/>
    </row>
    <row r="3350" spans="1:5" ht="14.25" customHeight="1">
      <c r="A3350" s="19"/>
      <c r="B3350" s="20"/>
      <c r="C3350" s="20"/>
      <c r="D3350" s="20"/>
      <c r="E3350" s="20"/>
    </row>
    <row r="3351" spans="1:5" ht="14.25" customHeight="1">
      <c r="A3351" s="19"/>
      <c r="B3351" s="20"/>
      <c r="C3351" s="20"/>
      <c r="D3351" s="20"/>
      <c r="E3351" s="20"/>
    </row>
    <row r="3352" spans="1:5" ht="14.25" customHeight="1">
      <c r="A3352" s="19"/>
      <c r="B3352" s="20"/>
      <c r="C3352" s="20"/>
      <c r="D3352" s="20"/>
      <c r="E3352" s="20"/>
    </row>
    <row r="3353" spans="1:5" ht="14.25" customHeight="1">
      <c r="A3353" s="19"/>
      <c r="B3353" s="20"/>
      <c r="C3353" s="20"/>
      <c r="D3353" s="20"/>
      <c r="E3353" s="20"/>
    </row>
    <row r="3354" spans="1:5" ht="14.25" customHeight="1">
      <c r="A3354" s="19"/>
      <c r="B3354" s="20"/>
      <c r="C3354" s="20"/>
      <c r="D3354" s="20"/>
      <c r="E3354" s="20"/>
    </row>
    <row r="3355" spans="1:5" ht="14.25" customHeight="1">
      <c r="A3355" s="19"/>
      <c r="B3355" s="20"/>
      <c r="C3355" s="20"/>
      <c r="D3355" s="20"/>
      <c r="E3355" s="20"/>
    </row>
    <row r="3356" spans="1:5" ht="14.25" customHeight="1">
      <c r="A3356" s="19"/>
      <c r="B3356" s="20"/>
      <c r="C3356" s="20"/>
      <c r="D3356" s="20"/>
      <c r="E3356" s="20"/>
    </row>
    <row r="3357" spans="1:5" ht="14.25" customHeight="1">
      <c r="A3357" s="19"/>
      <c r="B3357" s="20"/>
      <c r="C3357" s="20"/>
      <c r="D3357" s="20"/>
      <c r="E3357" s="20"/>
    </row>
    <row r="3358" spans="1:5" ht="14.25" customHeight="1">
      <c r="A3358" s="19"/>
      <c r="B3358" s="20"/>
      <c r="C3358" s="20"/>
      <c r="D3358" s="20"/>
      <c r="E3358" s="20"/>
    </row>
    <row r="3359" spans="1:5" ht="14.25" customHeight="1">
      <c r="A3359" s="19"/>
      <c r="B3359" s="20"/>
      <c r="C3359" s="20"/>
      <c r="D3359" s="20"/>
      <c r="E3359" s="20"/>
    </row>
    <row r="3360" spans="1:5" ht="14.25" customHeight="1">
      <c r="A3360" s="19"/>
      <c r="B3360" s="20"/>
      <c r="C3360" s="20"/>
      <c r="D3360" s="20"/>
      <c r="E3360" s="20"/>
    </row>
    <row r="3361" spans="1:5" ht="14.25" customHeight="1">
      <c r="A3361" s="19"/>
      <c r="B3361" s="20"/>
      <c r="C3361" s="20"/>
      <c r="D3361" s="20"/>
      <c r="E3361" s="20"/>
    </row>
    <row r="3362" spans="1:5" ht="14.25" customHeight="1">
      <c r="A3362" s="19"/>
      <c r="B3362" s="20"/>
      <c r="C3362" s="20"/>
      <c r="D3362" s="20"/>
      <c r="E3362" s="20"/>
    </row>
    <row r="3363" spans="1:5" ht="14.25" customHeight="1">
      <c r="A3363" s="19"/>
      <c r="B3363" s="20"/>
      <c r="C3363" s="20"/>
      <c r="D3363" s="20"/>
      <c r="E3363" s="20"/>
    </row>
    <row r="3364" spans="1:5" ht="14.25" customHeight="1">
      <c r="A3364" s="19"/>
      <c r="B3364" s="20"/>
      <c r="C3364" s="20"/>
      <c r="D3364" s="20"/>
      <c r="E3364" s="20"/>
    </row>
    <row r="3365" spans="1:5" ht="14.25" customHeight="1">
      <c r="A3365" s="19"/>
      <c r="B3365" s="20"/>
      <c r="C3365" s="20"/>
      <c r="D3365" s="20"/>
      <c r="E3365" s="20"/>
    </row>
    <row r="3366" spans="1:5" ht="14.25" customHeight="1">
      <c r="A3366" s="19"/>
      <c r="B3366" s="20"/>
      <c r="C3366" s="20"/>
      <c r="D3366" s="20"/>
      <c r="E3366" s="20"/>
    </row>
    <row r="3367" spans="1:5" ht="14.25" customHeight="1">
      <c r="A3367" s="19"/>
      <c r="B3367" s="20"/>
      <c r="C3367" s="20"/>
      <c r="D3367" s="20"/>
      <c r="E3367" s="20"/>
    </row>
    <row r="3368" spans="1:5" ht="14.25" customHeight="1">
      <c r="A3368" s="19"/>
      <c r="B3368" s="20"/>
      <c r="C3368" s="20"/>
      <c r="D3368" s="20"/>
      <c r="E3368" s="20"/>
    </row>
    <row r="3369" spans="1:5" ht="14.25" customHeight="1">
      <c r="A3369" s="19"/>
      <c r="B3369" s="20"/>
      <c r="C3369" s="20"/>
      <c r="D3369" s="20"/>
      <c r="E3369" s="20"/>
    </row>
    <row r="3370" spans="1:5" ht="14.25" customHeight="1">
      <c r="A3370" s="19"/>
      <c r="B3370" s="20"/>
      <c r="C3370" s="20"/>
      <c r="D3370" s="20"/>
      <c r="E3370" s="20"/>
    </row>
    <row r="3371" spans="1:5" ht="14.25" customHeight="1">
      <c r="A3371" s="19"/>
      <c r="B3371" s="20"/>
      <c r="C3371" s="20"/>
      <c r="D3371" s="20"/>
      <c r="E3371" s="20"/>
    </row>
    <row r="3372" spans="1:5" ht="14.25" customHeight="1">
      <c r="A3372" s="19"/>
      <c r="B3372" s="20"/>
      <c r="C3372" s="20"/>
      <c r="D3372" s="20"/>
      <c r="E3372" s="20"/>
    </row>
    <row r="3373" spans="1:5" ht="14.25" customHeight="1">
      <c r="A3373" s="19"/>
      <c r="B3373" s="20"/>
      <c r="C3373" s="20"/>
      <c r="D3373" s="20"/>
      <c r="E3373" s="20"/>
    </row>
    <row r="3374" spans="1:5" ht="14.25" customHeight="1">
      <c r="A3374" s="19"/>
      <c r="B3374" s="20"/>
      <c r="C3374" s="20"/>
      <c r="D3374" s="20"/>
      <c r="E3374" s="20"/>
    </row>
    <row r="3375" spans="1:5" ht="14.25" customHeight="1">
      <c r="A3375" s="19"/>
      <c r="B3375" s="20"/>
      <c r="C3375" s="20"/>
      <c r="D3375" s="20"/>
      <c r="E3375" s="20"/>
    </row>
    <row r="3376" spans="1:5" ht="14.25" customHeight="1">
      <c r="A3376" s="19"/>
      <c r="B3376" s="20"/>
      <c r="C3376" s="20"/>
      <c r="D3376" s="20"/>
      <c r="E3376" s="20"/>
    </row>
    <row r="3377" spans="1:5" ht="14.25" customHeight="1">
      <c r="A3377" s="19"/>
      <c r="B3377" s="20"/>
      <c r="C3377" s="20"/>
      <c r="D3377" s="20"/>
      <c r="E3377" s="20"/>
    </row>
    <row r="3378" spans="1:5" ht="14.25" customHeight="1">
      <c r="A3378" s="19"/>
      <c r="B3378" s="20"/>
      <c r="C3378" s="20"/>
      <c r="D3378" s="20"/>
      <c r="E3378" s="20"/>
    </row>
    <row r="3379" spans="1:5" ht="14.25" customHeight="1">
      <c r="A3379" s="19"/>
      <c r="B3379" s="20"/>
      <c r="C3379" s="20"/>
      <c r="D3379" s="20"/>
      <c r="E3379" s="20"/>
    </row>
    <row r="3380" spans="1:5" ht="14.25" customHeight="1">
      <c r="A3380" s="19"/>
      <c r="B3380" s="20"/>
      <c r="C3380" s="20"/>
      <c r="D3380" s="20"/>
      <c r="E3380" s="20"/>
    </row>
    <row r="3381" spans="1:5" ht="14.25" customHeight="1">
      <c r="A3381" s="19"/>
      <c r="B3381" s="20"/>
      <c r="C3381" s="20"/>
      <c r="D3381" s="20"/>
      <c r="E3381" s="20"/>
    </row>
    <row r="3382" spans="1:5" ht="14.25" customHeight="1">
      <c r="A3382" s="19"/>
      <c r="B3382" s="20"/>
      <c r="C3382" s="20"/>
      <c r="D3382" s="20"/>
      <c r="E3382" s="20"/>
    </row>
    <row r="3383" spans="1:5" ht="14.25" customHeight="1">
      <c r="A3383" s="19"/>
      <c r="B3383" s="20"/>
      <c r="C3383" s="20"/>
      <c r="D3383" s="20"/>
      <c r="E3383" s="20"/>
    </row>
    <row r="3384" spans="1:5" ht="14.25" customHeight="1">
      <c r="A3384" s="19"/>
      <c r="B3384" s="20"/>
      <c r="C3384" s="20"/>
      <c r="D3384" s="20"/>
      <c r="E3384" s="20"/>
    </row>
    <row r="3385" spans="1:5" ht="14.25" customHeight="1">
      <c r="A3385" s="19"/>
      <c r="B3385" s="20"/>
      <c r="C3385" s="20"/>
      <c r="D3385" s="20"/>
      <c r="E3385" s="20"/>
    </row>
    <row r="3386" spans="1:5" ht="14.25" customHeight="1">
      <c r="A3386" s="19"/>
      <c r="B3386" s="20"/>
      <c r="C3386" s="20"/>
      <c r="D3386" s="20"/>
      <c r="E3386" s="20"/>
    </row>
    <row r="3387" spans="1:5" ht="14.25" customHeight="1">
      <c r="A3387" s="19"/>
      <c r="B3387" s="20"/>
      <c r="C3387" s="20"/>
      <c r="D3387" s="20"/>
      <c r="E3387" s="20"/>
    </row>
    <row r="3388" spans="1:5" ht="14.25" customHeight="1">
      <c r="A3388" s="19"/>
      <c r="B3388" s="20"/>
      <c r="C3388" s="20"/>
      <c r="D3388" s="20"/>
      <c r="E3388" s="20"/>
    </row>
    <row r="3389" spans="1:5" ht="14.25" customHeight="1">
      <c r="A3389" s="19"/>
      <c r="B3389" s="20"/>
      <c r="C3389" s="20"/>
      <c r="D3389" s="20"/>
      <c r="E3389" s="20"/>
    </row>
    <row r="3390" spans="1:5" ht="14.25" customHeight="1">
      <c r="A3390" s="19"/>
      <c r="B3390" s="20"/>
      <c r="C3390" s="20"/>
      <c r="D3390" s="20"/>
      <c r="E3390" s="20"/>
    </row>
    <row r="3391" spans="1:5" ht="14.25" customHeight="1">
      <c r="A3391" s="19"/>
      <c r="B3391" s="20"/>
      <c r="C3391" s="20"/>
      <c r="D3391" s="20"/>
      <c r="E3391" s="20"/>
    </row>
    <row r="3392" spans="1:5" ht="14.25" customHeight="1">
      <c r="A3392" s="19"/>
      <c r="B3392" s="20"/>
      <c r="C3392" s="20"/>
      <c r="D3392" s="20"/>
      <c r="E3392" s="20"/>
    </row>
    <row r="3393" spans="1:5" ht="14.25" customHeight="1">
      <c r="A3393" s="19"/>
      <c r="B3393" s="20"/>
      <c r="C3393" s="20"/>
      <c r="D3393" s="20"/>
      <c r="E3393" s="20"/>
    </row>
    <row r="3394" spans="1:5" ht="14.25" customHeight="1">
      <c r="A3394" s="19"/>
      <c r="B3394" s="20"/>
      <c r="C3394" s="20"/>
      <c r="D3394" s="20"/>
      <c r="E3394" s="20"/>
    </row>
    <row r="3395" spans="1:5" ht="14.25" customHeight="1">
      <c r="A3395" s="19"/>
      <c r="B3395" s="20"/>
      <c r="C3395" s="20"/>
      <c r="D3395" s="20"/>
      <c r="E3395" s="20"/>
    </row>
    <row r="3396" spans="1:5" ht="14.25" customHeight="1">
      <c r="A3396" s="19"/>
      <c r="B3396" s="20"/>
      <c r="C3396" s="20"/>
      <c r="D3396" s="20"/>
      <c r="E3396" s="20"/>
    </row>
    <row r="3397" spans="1:5" ht="14.25" customHeight="1">
      <c r="A3397" s="19"/>
      <c r="B3397" s="20"/>
      <c r="C3397" s="20"/>
      <c r="D3397" s="20"/>
      <c r="E3397" s="20"/>
    </row>
    <row r="3398" spans="1:5" ht="14.25" customHeight="1">
      <c r="A3398" s="19"/>
      <c r="B3398" s="20"/>
      <c r="C3398" s="20"/>
      <c r="D3398" s="20"/>
      <c r="E3398" s="20"/>
    </row>
    <row r="3399" spans="1:5" ht="14.25" customHeight="1">
      <c r="A3399" s="19"/>
      <c r="B3399" s="20"/>
      <c r="C3399" s="20"/>
      <c r="D3399" s="20"/>
      <c r="E3399" s="20"/>
    </row>
    <row r="3400" spans="1:5" ht="14.25" customHeight="1">
      <c r="A3400" s="19"/>
      <c r="B3400" s="20"/>
      <c r="C3400" s="20"/>
      <c r="D3400" s="20"/>
      <c r="E3400" s="20"/>
    </row>
    <row r="3401" spans="1:5" ht="14.25" customHeight="1">
      <c r="A3401" s="19"/>
      <c r="B3401" s="20"/>
      <c r="C3401" s="20"/>
      <c r="D3401" s="20"/>
      <c r="E3401" s="20"/>
    </row>
    <row r="3402" spans="1:5" ht="14.25" customHeight="1">
      <c r="A3402" s="19"/>
      <c r="B3402" s="20"/>
      <c r="C3402" s="20"/>
      <c r="D3402" s="20"/>
      <c r="E3402" s="20"/>
    </row>
    <row r="3403" spans="1:5" ht="14.25" customHeight="1">
      <c r="A3403" s="19"/>
      <c r="B3403" s="20"/>
      <c r="C3403" s="20"/>
      <c r="D3403" s="20"/>
      <c r="E3403" s="20"/>
    </row>
    <row r="3404" spans="1:5" ht="14.25" customHeight="1">
      <c r="A3404" s="19"/>
      <c r="B3404" s="20"/>
      <c r="C3404" s="20"/>
      <c r="D3404" s="20"/>
      <c r="E3404" s="20"/>
    </row>
    <row r="3405" spans="1:5" ht="14.25" customHeight="1">
      <c r="A3405" s="19"/>
      <c r="B3405" s="20"/>
      <c r="C3405" s="20"/>
      <c r="D3405" s="20"/>
      <c r="E3405" s="20"/>
    </row>
    <row r="3406" spans="1:5" ht="14.25" customHeight="1">
      <c r="A3406" s="19"/>
      <c r="B3406" s="20"/>
      <c r="C3406" s="20"/>
      <c r="D3406" s="20"/>
      <c r="E3406" s="20"/>
    </row>
    <row r="3407" spans="1:5" ht="14.25" customHeight="1">
      <c r="A3407" s="19"/>
      <c r="B3407" s="20"/>
      <c r="C3407" s="20"/>
      <c r="D3407" s="20"/>
      <c r="E3407" s="20"/>
    </row>
    <row r="3408" spans="1:5" ht="14.25" customHeight="1">
      <c r="A3408" s="19"/>
      <c r="B3408" s="20"/>
      <c r="C3408" s="20"/>
      <c r="D3408" s="20"/>
      <c r="E3408" s="20"/>
    </row>
    <row r="3409" spans="1:5" ht="14.25" customHeight="1">
      <c r="A3409" s="19"/>
      <c r="B3409" s="20"/>
      <c r="C3409" s="20"/>
      <c r="D3409" s="20"/>
      <c r="E3409" s="20"/>
    </row>
    <row r="3410" spans="1:5" ht="14.25" customHeight="1">
      <c r="A3410" s="19"/>
      <c r="B3410" s="20"/>
      <c r="C3410" s="20"/>
      <c r="D3410" s="20"/>
      <c r="E3410" s="20"/>
    </row>
    <row r="3411" spans="1:5" ht="14.25" customHeight="1">
      <c r="A3411" s="19"/>
      <c r="B3411" s="20"/>
      <c r="C3411" s="20"/>
      <c r="D3411" s="20"/>
      <c r="E3411" s="20"/>
    </row>
    <row r="3412" spans="1:5" ht="14.25" customHeight="1">
      <c r="A3412" s="19"/>
      <c r="B3412" s="20"/>
      <c r="C3412" s="20"/>
      <c r="D3412" s="20"/>
      <c r="E3412" s="20"/>
    </row>
    <row r="3413" spans="1:5" ht="14.25" customHeight="1">
      <c r="A3413" s="19"/>
      <c r="B3413" s="20"/>
      <c r="C3413" s="20"/>
      <c r="D3413" s="20"/>
      <c r="E3413" s="20"/>
    </row>
    <row r="3414" spans="1:5" ht="14.25" customHeight="1">
      <c r="A3414" s="19"/>
      <c r="B3414" s="20"/>
      <c r="C3414" s="20"/>
      <c r="D3414" s="20"/>
      <c r="E3414" s="20"/>
    </row>
    <row r="3415" spans="1:5" ht="14.25" customHeight="1">
      <c r="A3415" s="19"/>
      <c r="B3415" s="20"/>
      <c r="C3415" s="20"/>
      <c r="D3415" s="20"/>
      <c r="E3415" s="20"/>
    </row>
    <row r="3416" spans="1:5" ht="14.25" customHeight="1">
      <c r="A3416" s="19"/>
      <c r="B3416" s="20"/>
      <c r="C3416" s="20"/>
      <c r="D3416" s="20"/>
      <c r="E3416" s="20"/>
    </row>
    <row r="3417" spans="1:5" ht="14.25" customHeight="1">
      <c r="A3417" s="19"/>
      <c r="B3417" s="20"/>
      <c r="C3417" s="20"/>
      <c r="D3417" s="20"/>
      <c r="E3417" s="20"/>
    </row>
    <row r="3418" spans="1:5" ht="14.25" customHeight="1">
      <c r="A3418" s="19"/>
      <c r="B3418" s="20"/>
      <c r="C3418" s="20"/>
      <c r="D3418" s="20"/>
      <c r="E3418" s="20"/>
    </row>
    <row r="3419" spans="1:5" ht="14.25" customHeight="1">
      <c r="A3419" s="19"/>
      <c r="B3419" s="20"/>
      <c r="C3419" s="20"/>
      <c r="D3419" s="20"/>
      <c r="E3419" s="20"/>
    </row>
    <row r="3420" spans="1:5" ht="14.25" customHeight="1">
      <c r="A3420" s="19"/>
      <c r="B3420" s="20"/>
      <c r="C3420" s="20"/>
      <c r="D3420" s="20"/>
      <c r="E3420" s="20"/>
    </row>
    <row r="3421" spans="1:5" ht="14.25" customHeight="1">
      <c r="A3421" s="19"/>
      <c r="B3421" s="20"/>
      <c r="C3421" s="20"/>
      <c r="D3421" s="20"/>
      <c r="E3421" s="20"/>
    </row>
    <row r="3422" spans="1:5" ht="14.25" customHeight="1">
      <c r="A3422" s="19"/>
      <c r="B3422" s="20"/>
      <c r="C3422" s="20"/>
      <c r="D3422" s="20"/>
      <c r="E3422" s="20"/>
    </row>
    <row r="3423" spans="1:5" ht="14.25" customHeight="1">
      <c r="A3423" s="19"/>
      <c r="B3423" s="20"/>
      <c r="C3423" s="20"/>
      <c r="D3423" s="20"/>
      <c r="E3423" s="20"/>
    </row>
    <row r="3424" spans="1:5" ht="14.25" customHeight="1">
      <c r="A3424" s="19"/>
      <c r="B3424" s="20"/>
      <c r="C3424" s="20"/>
      <c r="D3424" s="20"/>
      <c r="E3424" s="20"/>
    </row>
    <row r="3425" spans="1:5" ht="14.25" customHeight="1">
      <c r="A3425" s="19"/>
      <c r="B3425" s="20"/>
      <c r="C3425" s="20"/>
      <c r="D3425" s="20"/>
      <c r="E3425" s="20"/>
    </row>
    <row r="3426" spans="1:5" ht="14.25" customHeight="1">
      <c r="A3426" s="19"/>
      <c r="B3426" s="20"/>
      <c r="C3426" s="20"/>
      <c r="D3426" s="20"/>
      <c r="E3426" s="20"/>
    </row>
    <row r="3427" spans="1:5" ht="14.25" customHeight="1">
      <c r="A3427" s="19"/>
      <c r="B3427" s="20"/>
      <c r="C3427" s="20"/>
      <c r="D3427" s="20"/>
      <c r="E3427" s="20"/>
    </row>
    <row r="3428" spans="1:5" ht="14.25" customHeight="1">
      <c r="A3428" s="19"/>
      <c r="B3428" s="20"/>
      <c r="C3428" s="20"/>
      <c r="D3428" s="20"/>
      <c r="E3428" s="20"/>
    </row>
    <row r="3429" spans="1:5" ht="14.25" customHeight="1">
      <c r="A3429" s="19"/>
      <c r="B3429" s="20"/>
      <c r="C3429" s="20"/>
      <c r="D3429" s="20"/>
      <c r="E3429" s="20"/>
    </row>
    <row r="3430" spans="1:5" ht="14.25" customHeight="1">
      <c r="A3430" s="19"/>
      <c r="B3430" s="20"/>
      <c r="C3430" s="20"/>
      <c r="D3430" s="20"/>
      <c r="E3430" s="20"/>
    </row>
    <row r="3431" spans="1:5" ht="14.25" customHeight="1">
      <c r="A3431" s="19"/>
      <c r="B3431" s="20"/>
      <c r="C3431" s="20"/>
      <c r="D3431" s="20"/>
      <c r="E3431" s="20"/>
    </row>
    <row r="3432" spans="1:5" ht="14.25" customHeight="1">
      <c r="A3432" s="19"/>
      <c r="B3432" s="20"/>
      <c r="C3432" s="20"/>
      <c r="D3432" s="20"/>
      <c r="E3432" s="20"/>
    </row>
    <row r="3433" spans="1:5" ht="14.25" customHeight="1">
      <c r="A3433" s="19"/>
      <c r="B3433" s="20"/>
      <c r="C3433" s="20"/>
      <c r="D3433" s="20"/>
      <c r="E3433" s="20"/>
    </row>
    <row r="3434" spans="1:5" ht="14.25" customHeight="1">
      <c r="A3434" s="19"/>
      <c r="B3434" s="20"/>
      <c r="C3434" s="20"/>
      <c r="D3434" s="20"/>
      <c r="E3434" s="20"/>
    </row>
    <row r="3435" spans="1:5" ht="14.25" customHeight="1">
      <c r="A3435" s="19"/>
      <c r="B3435" s="20"/>
      <c r="C3435" s="20"/>
      <c r="D3435" s="20"/>
      <c r="E3435" s="20"/>
    </row>
    <row r="3436" spans="1:5" ht="14.25" customHeight="1">
      <c r="A3436" s="19"/>
      <c r="B3436" s="20"/>
      <c r="C3436" s="20"/>
      <c r="D3436" s="20"/>
      <c r="E3436" s="20"/>
    </row>
    <row r="3437" spans="1:5" ht="14.25" customHeight="1">
      <c r="A3437" s="19"/>
      <c r="B3437" s="20"/>
      <c r="C3437" s="20"/>
      <c r="D3437" s="20"/>
      <c r="E3437" s="20"/>
    </row>
    <row r="3438" spans="1:5" ht="14.25" customHeight="1">
      <c r="A3438" s="19"/>
      <c r="B3438" s="20"/>
      <c r="C3438" s="20"/>
      <c r="D3438" s="20"/>
      <c r="E3438" s="20"/>
    </row>
    <row r="3439" spans="1:5" ht="14.25" customHeight="1">
      <c r="A3439" s="19"/>
      <c r="B3439" s="20"/>
      <c r="C3439" s="20"/>
      <c r="D3439" s="20"/>
      <c r="E3439" s="20"/>
    </row>
    <row r="3440" spans="1:5" ht="14.25" customHeight="1">
      <c r="A3440" s="19"/>
      <c r="B3440" s="20"/>
      <c r="C3440" s="20"/>
      <c r="D3440" s="20"/>
      <c r="E3440" s="20"/>
    </row>
    <row r="3441" spans="1:5" ht="14.25" customHeight="1">
      <c r="A3441" s="19"/>
      <c r="B3441" s="20"/>
      <c r="C3441" s="20"/>
      <c r="D3441" s="20"/>
      <c r="E3441" s="20"/>
    </row>
    <row r="3442" spans="1:5" ht="14.25" customHeight="1">
      <c r="A3442" s="19"/>
      <c r="B3442" s="20"/>
      <c r="C3442" s="20"/>
      <c r="D3442" s="20"/>
      <c r="E3442" s="20"/>
    </row>
    <row r="3443" spans="1:5" ht="14.25" customHeight="1">
      <c r="A3443" s="19"/>
      <c r="B3443" s="20"/>
      <c r="C3443" s="20"/>
      <c r="D3443" s="20"/>
      <c r="E3443" s="20"/>
    </row>
    <row r="3444" spans="1:5" ht="14.25" customHeight="1">
      <c r="A3444" s="19"/>
      <c r="B3444" s="20"/>
      <c r="C3444" s="20"/>
      <c r="D3444" s="20"/>
      <c r="E3444" s="20"/>
    </row>
    <row r="3445" spans="1:5" ht="14.25" customHeight="1">
      <c r="A3445" s="19"/>
      <c r="B3445" s="20"/>
      <c r="C3445" s="20"/>
      <c r="D3445" s="20"/>
      <c r="E3445" s="20"/>
    </row>
    <row r="3446" spans="1:5" ht="14.25" customHeight="1">
      <c r="A3446" s="19"/>
      <c r="B3446" s="20"/>
      <c r="C3446" s="20"/>
      <c r="D3446" s="20"/>
      <c r="E3446" s="20"/>
    </row>
    <row r="3447" spans="1:5" ht="14.25" customHeight="1">
      <c r="A3447" s="19"/>
      <c r="B3447" s="20"/>
      <c r="C3447" s="20"/>
      <c r="D3447" s="20"/>
      <c r="E3447" s="20"/>
    </row>
    <row r="3448" spans="1:5" ht="14.25" customHeight="1">
      <c r="A3448" s="19"/>
      <c r="B3448" s="20"/>
      <c r="C3448" s="20"/>
      <c r="D3448" s="20"/>
      <c r="E3448" s="20"/>
    </row>
    <row r="3449" spans="1:5" ht="14.25" customHeight="1">
      <c r="A3449" s="19"/>
      <c r="B3449" s="20"/>
      <c r="C3449" s="20"/>
      <c r="D3449" s="20"/>
      <c r="E3449" s="20"/>
    </row>
    <row r="3450" spans="1:5" ht="14.25" customHeight="1">
      <c r="A3450" s="19"/>
      <c r="B3450" s="20"/>
      <c r="C3450" s="20"/>
      <c r="D3450" s="20"/>
      <c r="E3450" s="20"/>
    </row>
    <row r="3451" spans="1:5" ht="14.25" customHeight="1">
      <c r="A3451" s="19"/>
      <c r="B3451" s="20"/>
      <c r="C3451" s="20"/>
      <c r="D3451" s="20"/>
      <c r="E3451" s="20"/>
    </row>
    <row r="3452" spans="1:5" ht="14.25" customHeight="1">
      <c r="A3452" s="19"/>
      <c r="B3452" s="20"/>
      <c r="C3452" s="20"/>
      <c r="D3452" s="20"/>
      <c r="E3452" s="20"/>
    </row>
    <row r="3453" spans="1:5" ht="14.25" customHeight="1">
      <c r="A3453" s="19"/>
      <c r="B3453" s="20"/>
      <c r="C3453" s="20"/>
      <c r="D3453" s="20"/>
      <c r="E3453" s="20"/>
    </row>
    <row r="3454" spans="1:5" ht="14.25" customHeight="1">
      <c r="A3454" s="19"/>
      <c r="B3454" s="20"/>
      <c r="C3454" s="20"/>
      <c r="D3454" s="20"/>
      <c r="E3454" s="20"/>
    </row>
    <row r="3455" spans="1:5" ht="14.25" customHeight="1">
      <c r="A3455" s="19"/>
      <c r="B3455" s="20"/>
      <c r="C3455" s="20"/>
      <c r="D3455" s="20"/>
      <c r="E3455" s="20"/>
    </row>
    <row r="3456" spans="1:5" ht="14.25" customHeight="1">
      <c r="A3456" s="19"/>
      <c r="B3456" s="20"/>
      <c r="C3456" s="20"/>
      <c r="D3456" s="20"/>
      <c r="E3456" s="20"/>
    </row>
    <row r="3457" spans="1:5" ht="14.25" customHeight="1">
      <c r="A3457" s="19"/>
      <c r="B3457" s="20"/>
      <c r="C3457" s="20"/>
      <c r="D3457" s="20"/>
      <c r="E3457" s="20"/>
    </row>
    <row r="3458" spans="1:5" ht="14.25" customHeight="1">
      <c r="A3458" s="19"/>
      <c r="B3458" s="20"/>
      <c r="C3458" s="20"/>
      <c r="D3458" s="20"/>
      <c r="E3458" s="20"/>
    </row>
    <row r="3459" spans="1:5" ht="14.25" customHeight="1">
      <c r="A3459" s="19"/>
      <c r="B3459" s="20"/>
      <c r="C3459" s="20"/>
      <c r="D3459" s="20"/>
      <c r="E3459" s="20"/>
    </row>
    <row r="3460" spans="1:5" ht="14.25" customHeight="1">
      <c r="A3460" s="19"/>
      <c r="B3460" s="20"/>
      <c r="C3460" s="20"/>
      <c r="D3460" s="20"/>
      <c r="E3460" s="20"/>
    </row>
    <row r="3461" spans="1:5" ht="14.25" customHeight="1">
      <c r="A3461" s="19"/>
      <c r="B3461" s="20"/>
      <c r="C3461" s="20"/>
      <c r="D3461" s="20"/>
      <c r="E3461" s="20"/>
    </row>
    <row r="3462" spans="1:5" ht="14.25" customHeight="1">
      <c r="A3462" s="19"/>
      <c r="B3462" s="20"/>
      <c r="C3462" s="20"/>
      <c r="D3462" s="20"/>
      <c r="E3462" s="20"/>
    </row>
    <row r="3463" spans="1:5" ht="14.25" customHeight="1">
      <c r="A3463" s="19"/>
      <c r="B3463" s="20"/>
      <c r="C3463" s="20"/>
      <c r="D3463" s="20"/>
      <c r="E3463" s="20"/>
    </row>
    <row r="3464" spans="1:5" ht="14.25" customHeight="1">
      <c r="A3464" s="19"/>
      <c r="B3464" s="20"/>
      <c r="C3464" s="20"/>
      <c r="D3464" s="20"/>
      <c r="E3464" s="20"/>
    </row>
    <row r="3465" spans="1:5" ht="14.25" customHeight="1">
      <c r="A3465" s="19"/>
      <c r="B3465" s="20"/>
      <c r="C3465" s="20"/>
      <c r="D3465" s="20"/>
      <c r="E3465" s="20"/>
    </row>
    <row r="3466" spans="1:5" ht="14.25" customHeight="1">
      <c r="A3466" s="19"/>
      <c r="B3466" s="20"/>
      <c r="C3466" s="20"/>
      <c r="D3466" s="20"/>
      <c r="E3466" s="20"/>
    </row>
    <row r="3467" spans="1:5" ht="14.25" customHeight="1">
      <c r="A3467" s="19"/>
      <c r="B3467" s="20"/>
      <c r="C3467" s="20"/>
      <c r="D3467" s="20"/>
      <c r="E3467" s="20"/>
    </row>
    <row r="3468" spans="1:5" ht="14.25" customHeight="1">
      <c r="A3468" s="19"/>
      <c r="B3468" s="20"/>
      <c r="C3468" s="20"/>
      <c r="D3468" s="20"/>
      <c r="E3468" s="20"/>
    </row>
    <row r="3469" spans="1:5" ht="14.25" customHeight="1">
      <c r="A3469" s="19"/>
      <c r="B3469" s="20"/>
      <c r="C3469" s="20"/>
      <c r="D3469" s="20"/>
      <c r="E3469" s="20"/>
    </row>
    <row r="3470" spans="1:5" ht="14.25" customHeight="1">
      <c r="A3470" s="19"/>
      <c r="B3470" s="20"/>
      <c r="C3470" s="20"/>
      <c r="D3470" s="20"/>
      <c r="E3470" s="20"/>
    </row>
    <row r="3471" spans="1:5" ht="14.25" customHeight="1">
      <c r="A3471" s="19"/>
      <c r="B3471" s="20"/>
      <c r="C3471" s="20"/>
      <c r="D3471" s="20"/>
      <c r="E3471" s="20"/>
    </row>
    <row r="3472" spans="1:5" ht="14.25" customHeight="1">
      <c r="A3472" s="19"/>
      <c r="B3472" s="20"/>
      <c r="C3472" s="20"/>
      <c r="D3472" s="20"/>
      <c r="E3472" s="20"/>
    </row>
    <row r="3473" spans="1:5" ht="14.25" customHeight="1">
      <c r="A3473" s="19"/>
      <c r="B3473" s="20"/>
      <c r="C3473" s="20"/>
      <c r="D3473" s="20"/>
      <c r="E3473" s="20"/>
    </row>
    <row r="3474" spans="1:5" ht="14.25" customHeight="1">
      <c r="A3474" s="19"/>
      <c r="B3474" s="20"/>
      <c r="C3474" s="20"/>
      <c r="D3474" s="20"/>
      <c r="E3474" s="20"/>
    </row>
    <row r="3475" spans="1:5" ht="14.25" customHeight="1">
      <c r="A3475" s="19"/>
      <c r="B3475" s="20"/>
      <c r="C3475" s="20"/>
      <c r="D3475" s="20"/>
      <c r="E3475" s="20"/>
    </row>
    <row r="3476" spans="1:5" ht="14.25" customHeight="1">
      <c r="A3476" s="19"/>
      <c r="B3476" s="20"/>
      <c r="C3476" s="20"/>
      <c r="D3476" s="20"/>
      <c r="E3476" s="20"/>
    </row>
    <row r="3477" spans="1:5" ht="14.25" customHeight="1">
      <c r="A3477" s="19"/>
      <c r="B3477" s="20"/>
      <c r="C3477" s="20"/>
      <c r="D3477" s="20"/>
      <c r="E3477" s="20"/>
    </row>
    <row r="3478" spans="1:5" ht="14.25" customHeight="1">
      <c r="A3478" s="19"/>
      <c r="B3478" s="20"/>
      <c r="C3478" s="20"/>
      <c r="D3478" s="20"/>
      <c r="E3478" s="20"/>
    </row>
    <row r="3479" spans="1:5" ht="14.25" customHeight="1">
      <c r="A3479" s="19"/>
      <c r="B3479" s="20"/>
      <c r="C3479" s="20"/>
      <c r="D3479" s="20"/>
      <c r="E3479" s="20"/>
    </row>
    <row r="3480" spans="1:5" ht="14.25" customHeight="1">
      <c r="A3480" s="19"/>
      <c r="B3480" s="20"/>
      <c r="C3480" s="20"/>
      <c r="D3480" s="20"/>
      <c r="E3480" s="20"/>
    </row>
    <row r="3481" spans="1:5" ht="14.25" customHeight="1">
      <c r="A3481" s="19"/>
      <c r="B3481" s="20"/>
      <c r="C3481" s="20"/>
      <c r="D3481" s="20"/>
      <c r="E3481" s="20"/>
    </row>
    <row r="3482" spans="1:5" ht="14.25" customHeight="1">
      <c r="A3482" s="19"/>
      <c r="B3482" s="20"/>
      <c r="C3482" s="20"/>
      <c r="D3482" s="20"/>
      <c r="E3482" s="20"/>
    </row>
    <row r="3483" spans="1:5" ht="14.25" customHeight="1">
      <c r="A3483" s="19"/>
      <c r="B3483" s="20"/>
      <c r="C3483" s="20"/>
      <c r="D3483" s="20"/>
      <c r="E3483" s="20"/>
    </row>
    <row r="3484" spans="1:5" ht="14.25" customHeight="1">
      <c r="A3484" s="19"/>
      <c r="B3484" s="20"/>
      <c r="C3484" s="20"/>
      <c r="D3484" s="20"/>
      <c r="E3484" s="20"/>
    </row>
    <row r="3485" spans="1:5" ht="14.25" customHeight="1">
      <c r="A3485" s="19"/>
      <c r="B3485" s="20"/>
      <c r="C3485" s="20"/>
      <c r="D3485" s="20"/>
      <c r="E3485" s="20"/>
    </row>
    <row r="3486" spans="1:5" ht="14.25" customHeight="1">
      <c r="A3486" s="19"/>
      <c r="B3486" s="20"/>
      <c r="C3486" s="20"/>
      <c r="D3486" s="20"/>
      <c r="E3486" s="20"/>
    </row>
    <row r="3487" spans="1:5" ht="14.25" customHeight="1">
      <c r="A3487" s="19"/>
      <c r="B3487" s="20"/>
      <c r="C3487" s="20"/>
      <c r="D3487" s="20"/>
      <c r="E3487" s="20"/>
    </row>
    <row r="3488" spans="1:5" ht="14.25" customHeight="1">
      <c r="A3488" s="19"/>
      <c r="B3488" s="20"/>
      <c r="C3488" s="20"/>
      <c r="D3488" s="20"/>
      <c r="E3488" s="20"/>
    </row>
    <row r="3489" spans="1:5" ht="14.25" customHeight="1">
      <c r="A3489" s="19"/>
      <c r="B3489" s="20"/>
      <c r="C3489" s="20"/>
      <c r="D3489" s="20"/>
      <c r="E3489" s="20"/>
    </row>
    <row r="3490" spans="1:5" ht="14.25" customHeight="1">
      <c r="A3490" s="19"/>
      <c r="B3490" s="20"/>
      <c r="C3490" s="20"/>
      <c r="D3490" s="20"/>
      <c r="E3490" s="20"/>
    </row>
    <row r="3491" spans="1:5" ht="14.25" customHeight="1">
      <c r="A3491" s="19"/>
      <c r="B3491" s="20"/>
      <c r="C3491" s="20"/>
      <c r="D3491" s="20"/>
      <c r="E3491" s="20"/>
    </row>
    <row r="3492" spans="1:5" ht="14.25" customHeight="1">
      <c r="A3492" s="19"/>
      <c r="B3492" s="20"/>
      <c r="C3492" s="20"/>
      <c r="D3492" s="20"/>
      <c r="E3492" s="20"/>
    </row>
    <row r="3493" spans="1:5" ht="14.25" customHeight="1">
      <c r="A3493" s="19"/>
      <c r="B3493" s="20"/>
      <c r="C3493" s="20"/>
      <c r="D3493" s="20"/>
      <c r="E3493" s="20"/>
    </row>
    <row r="3494" spans="1:5" ht="14.25" customHeight="1">
      <c r="A3494" s="19"/>
      <c r="B3494" s="20"/>
      <c r="C3494" s="20"/>
      <c r="D3494" s="20"/>
      <c r="E3494" s="20"/>
    </row>
    <row r="3495" spans="1:5" ht="14.25" customHeight="1">
      <c r="A3495" s="19"/>
      <c r="B3495" s="20"/>
      <c r="C3495" s="20"/>
      <c r="D3495" s="20"/>
      <c r="E3495" s="20"/>
    </row>
    <row r="3496" spans="1:5" ht="14.25" customHeight="1">
      <c r="A3496" s="19"/>
      <c r="B3496" s="20"/>
      <c r="C3496" s="20"/>
      <c r="D3496" s="20"/>
      <c r="E3496" s="20"/>
    </row>
    <row r="3497" spans="1:5" ht="14.25" customHeight="1">
      <c r="A3497" s="19"/>
      <c r="B3497" s="20"/>
      <c r="C3497" s="20"/>
      <c r="D3497" s="20"/>
      <c r="E3497" s="20"/>
    </row>
    <row r="3498" spans="1:5" ht="14.25" customHeight="1">
      <c r="A3498" s="19"/>
      <c r="B3498" s="20"/>
      <c r="C3498" s="20"/>
      <c r="D3498" s="20"/>
      <c r="E3498" s="20"/>
    </row>
    <row r="3499" spans="1:5" ht="14.25" customHeight="1">
      <c r="A3499" s="19"/>
      <c r="B3499" s="20"/>
      <c r="C3499" s="20"/>
      <c r="D3499" s="20"/>
      <c r="E3499" s="20"/>
    </row>
    <row r="3500" spans="1:5" ht="14.25" customHeight="1">
      <c r="A3500" s="19"/>
      <c r="B3500" s="20"/>
      <c r="C3500" s="20"/>
      <c r="D3500" s="20"/>
      <c r="E3500" s="20"/>
    </row>
    <row r="3501" spans="1:5" ht="14.25" customHeight="1">
      <c r="A3501" s="19"/>
      <c r="B3501" s="20"/>
      <c r="C3501" s="20"/>
      <c r="D3501" s="20"/>
      <c r="E3501" s="20"/>
    </row>
    <row r="3502" spans="1:5" ht="14.25" customHeight="1">
      <c r="A3502" s="19"/>
      <c r="B3502" s="20"/>
      <c r="C3502" s="20"/>
      <c r="D3502" s="20"/>
      <c r="E3502" s="20"/>
    </row>
    <row r="3503" spans="1:5" ht="14.25" customHeight="1">
      <c r="A3503" s="19"/>
      <c r="B3503" s="20"/>
      <c r="C3503" s="20"/>
      <c r="D3503" s="20"/>
      <c r="E3503" s="20"/>
    </row>
    <row r="3504" spans="1:5" ht="14.25" customHeight="1">
      <c r="A3504" s="19"/>
      <c r="B3504" s="20"/>
      <c r="C3504" s="20"/>
      <c r="D3504" s="20"/>
      <c r="E3504" s="20"/>
    </row>
    <row r="3505" spans="1:5" ht="14.25" customHeight="1">
      <c r="A3505" s="19"/>
      <c r="B3505" s="20"/>
      <c r="C3505" s="20"/>
      <c r="D3505" s="20"/>
      <c r="E3505" s="20"/>
    </row>
    <row r="3506" spans="1:5" ht="14.25" customHeight="1">
      <c r="A3506" s="19"/>
      <c r="B3506" s="20"/>
      <c r="C3506" s="20"/>
      <c r="D3506" s="20"/>
      <c r="E3506" s="20"/>
    </row>
    <row r="3507" spans="1:5" ht="14.25" customHeight="1">
      <c r="A3507" s="19"/>
      <c r="B3507" s="20"/>
      <c r="C3507" s="20"/>
      <c r="D3507" s="20"/>
      <c r="E3507" s="20"/>
    </row>
    <row r="3508" spans="1:5" ht="14.25" customHeight="1">
      <c r="A3508" s="19"/>
      <c r="B3508" s="20"/>
      <c r="C3508" s="20"/>
      <c r="D3508" s="20"/>
      <c r="E3508" s="20"/>
    </row>
    <row r="3509" spans="1:5" ht="14.25" customHeight="1">
      <c r="A3509" s="19"/>
      <c r="B3509" s="20"/>
      <c r="C3509" s="20"/>
      <c r="D3509" s="20"/>
      <c r="E3509" s="20"/>
    </row>
    <row r="3510" spans="1:5" ht="14.25" customHeight="1">
      <c r="A3510" s="19"/>
      <c r="B3510" s="20"/>
      <c r="C3510" s="20"/>
      <c r="D3510" s="20"/>
      <c r="E3510" s="20"/>
    </row>
    <row r="3511" spans="1:5" ht="14.25" customHeight="1">
      <c r="A3511" s="19"/>
      <c r="B3511" s="20"/>
      <c r="C3511" s="20"/>
      <c r="D3511" s="20"/>
      <c r="E3511" s="20"/>
    </row>
    <row r="3512" spans="1:5" ht="14.25" customHeight="1">
      <c r="A3512" s="19"/>
      <c r="B3512" s="20"/>
      <c r="C3512" s="20"/>
      <c r="D3512" s="20"/>
      <c r="E3512" s="20"/>
    </row>
    <row r="3513" spans="1:5" ht="14.25" customHeight="1">
      <c r="A3513" s="19"/>
      <c r="B3513" s="20"/>
      <c r="C3513" s="20"/>
      <c r="D3513" s="20"/>
      <c r="E3513" s="20"/>
    </row>
    <row r="3514" spans="1:5" ht="14.25" customHeight="1">
      <c r="A3514" s="19"/>
      <c r="B3514" s="20"/>
      <c r="C3514" s="20"/>
      <c r="D3514" s="20"/>
      <c r="E3514" s="20"/>
    </row>
    <row r="3515" spans="1:5" ht="14.25" customHeight="1">
      <c r="A3515" s="19"/>
      <c r="B3515" s="20"/>
      <c r="C3515" s="20"/>
      <c r="D3515" s="20"/>
      <c r="E3515" s="20"/>
    </row>
    <row r="3516" spans="1:5" ht="14.25" customHeight="1">
      <c r="A3516" s="19"/>
      <c r="B3516" s="20"/>
      <c r="C3516" s="20"/>
      <c r="D3516" s="20"/>
      <c r="E3516" s="20"/>
    </row>
    <row r="3517" spans="1:5" ht="14.25" customHeight="1">
      <c r="A3517" s="19"/>
      <c r="B3517" s="20"/>
      <c r="C3517" s="20"/>
      <c r="D3517" s="20"/>
      <c r="E3517" s="20"/>
    </row>
    <row r="3518" spans="1:5" ht="14.25" customHeight="1">
      <c r="A3518" s="19"/>
      <c r="B3518" s="20"/>
      <c r="C3518" s="20"/>
      <c r="D3518" s="20"/>
      <c r="E3518" s="20"/>
    </row>
    <row r="3519" spans="1:5" ht="14.25" customHeight="1">
      <c r="A3519" s="19"/>
      <c r="B3519" s="20"/>
      <c r="C3519" s="20"/>
      <c r="D3519" s="20"/>
      <c r="E3519" s="20"/>
    </row>
    <row r="3520" spans="1:5" ht="14.25" customHeight="1">
      <c r="A3520" s="19"/>
      <c r="B3520" s="20"/>
      <c r="C3520" s="20"/>
      <c r="D3520" s="20"/>
      <c r="E3520" s="20"/>
    </row>
    <row r="3521" spans="1:5" ht="14.25" customHeight="1">
      <c r="A3521" s="19"/>
      <c r="B3521" s="20"/>
      <c r="C3521" s="20"/>
      <c r="D3521" s="20"/>
      <c r="E3521" s="20"/>
    </row>
    <row r="3522" spans="1:5" ht="14.25" customHeight="1">
      <c r="A3522" s="19"/>
      <c r="B3522" s="20"/>
      <c r="C3522" s="20"/>
      <c r="D3522" s="20"/>
      <c r="E3522" s="20"/>
    </row>
    <row r="3523" spans="1:5" ht="14.25" customHeight="1">
      <c r="A3523" s="19"/>
      <c r="B3523" s="20"/>
      <c r="C3523" s="20"/>
      <c r="D3523" s="20"/>
      <c r="E3523" s="20"/>
    </row>
    <row r="3524" spans="1:5" ht="14.25" customHeight="1">
      <c r="A3524" s="19"/>
      <c r="B3524" s="20"/>
      <c r="C3524" s="20"/>
      <c r="D3524" s="20"/>
      <c r="E3524" s="20"/>
    </row>
    <row r="3525" spans="1:5" ht="14.25" customHeight="1">
      <c r="A3525" s="19"/>
      <c r="B3525" s="20"/>
      <c r="C3525" s="20"/>
      <c r="D3525" s="20"/>
      <c r="E3525" s="20"/>
    </row>
    <row r="3526" spans="1:5" ht="14.25" customHeight="1">
      <c r="A3526" s="19"/>
      <c r="B3526" s="20"/>
      <c r="C3526" s="20"/>
      <c r="D3526" s="20"/>
      <c r="E3526" s="20"/>
    </row>
    <row r="3527" spans="1:5" ht="14.25" customHeight="1">
      <c r="A3527" s="19"/>
      <c r="B3527" s="20"/>
      <c r="C3527" s="20"/>
      <c r="D3527" s="20"/>
      <c r="E3527" s="20"/>
    </row>
    <row r="3528" spans="1:5" ht="14.25" customHeight="1">
      <c r="A3528" s="19"/>
      <c r="B3528" s="20"/>
      <c r="C3528" s="20"/>
      <c r="D3528" s="20"/>
      <c r="E3528" s="20"/>
    </row>
    <row r="3529" spans="1:5" ht="14.25" customHeight="1">
      <c r="A3529" s="19"/>
      <c r="B3529" s="20"/>
      <c r="C3529" s="20"/>
      <c r="D3529" s="20"/>
      <c r="E3529" s="20"/>
    </row>
    <row r="3530" spans="1:5" ht="14.25" customHeight="1">
      <c r="A3530" s="19"/>
      <c r="B3530" s="20"/>
      <c r="C3530" s="20"/>
      <c r="D3530" s="20"/>
      <c r="E3530" s="20"/>
    </row>
    <row r="3531" spans="1:5" ht="14.25" customHeight="1">
      <c r="A3531" s="19"/>
      <c r="B3531" s="20"/>
      <c r="C3531" s="20"/>
      <c r="D3531" s="20"/>
      <c r="E3531" s="20"/>
    </row>
    <row r="3532" spans="1:5" ht="14.25" customHeight="1">
      <c r="A3532" s="19"/>
      <c r="B3532" s="20"/>
      <c r="C3532" s="20"/>
      <c r="D3532" s="20"/>
      <c r="E3532" s="20"/>
    </row>
    <row r="3533" spans="1:5" ht="14.25" customHeight="1">
      <c r="A3533" s="19"/>
      <c r="B3533" s="20"/>
      <c r="C3533" s="20"/>
      <c r="D3533" s="20"/>
      <c r="E3533" s="20"/>
    </row>
    <row r="3534" spans="1:5" ht="14.25" customHeight="1">
      <c r="A3534" s="19"/>
      <c r="B3534" s="20"/>
      <c r="C3534" s="20"/>
      <c r="D3534" s="20"/>
      <c r="E3534" s="20"/>
    </row>
    <row r="3535" spans="1:5" ht="14.25" customHeight="1">
      <c r="A3535" s="19"/>
      <c r="B3535" s="20"/>
      <c r="C3535" s="20"/>
      <c r="D3535" s="20"/>
      <c r="E3535" s="20"/>
    </row>
    <row r="3536" spans="1:5" ht="14.25" customHeight="1">
      <c r="A3536" s="19"/>
      <c r="B3536" s="20"/>
      <c r="C3536" s="20"/>
      <c r="D3536" s="20"/>
      <c r="E3536" s="20"/>
    </row>
    <row r="3537" spans="1:5" ht="14.25" customHeight="1">
      <c r="A3537" s="19"/>
      <c r="B3537" s="20"/>
      <c r="C3537" s="20"/>
      <c r="D3537" s="20"/>
      <c r="E3537" s="20"/>
    </row>
    <row r="3538" spans="1:5" ht="14.25" customHeight="1">
      <c r="A3538" s="19"/>
      <c r="B3538" s="20"/>
      <c r="C3538" s="20"/>
      <c r="D3538" s="20"/>
      <c r="E3538" s="20"/>
    </row>
    <row r="3539" spans="1:5" ht="14.25" customHeight="1">
      <c r="A3539" s="19"/>
      <c r="B3539" s="20"/>
      <c r="C3539" s="20"/>
      <c r="D3539" s="20"/>
      <c r="E3539" s="20"/>
    </row>
    <row r="3540" spans="1:5" ht="14.25" customHeight="1">
      <c r="A3540" s="19"/>
      <c r="B3540" s="20"/>
      <c r="C3540" s="20"/>
      <c r="D3540" s="20"/>
      <c r="E3540" s="20"/>
    </row>
    <row r="3541" spans="1:5" ht="14.25" customHeight="1">
      <c r="A3541" s="19"/>
      <c r="B3541" s="20"/>
      <c r="C3541" s="20"/>
      <c r="D3541" s="20"/>
      <c r="E3541" s="20"/>
    </row>
    <row r="3542" spans="1:5" ht="14.25" customHeight="1">
      <c r="A3542" s="19"/>
      <c r="B3542" s="20"/>
      <c r="C3542" s="20"/>
      <c r="D3542" s="20"/>
      <c r="E3542" s="20"/>
    </row>
    <row r="3543" spans="1:5" ht="14.25" customHeight="1">
      <c r="A3543" s="19"/>
      <c r="B3543" s="20"/>
      <c r="C3543" s="20"/>
      <c r="D3543" s="20"/>
      <c r="E3543" s="20"/>
    </row>
    <row r="3544" spans="1:5" ht="14.25" customHeight="1">
      <c r="A3544" s="19"/>
      <c r="B3544" s="20"/>
      <c r="C3544" s="20"/>
      <c r="D3544" s="20"/>
      <c r="E3544" s="20"/>
    </row>
    <row r="3545" spans="1:5" ht="14.25" customHeight="1">
      <c r="A3545" s="19"/>
      <c r="B3545" s="20"/>
      <c r="C3545" s="20"/>
      <c r="D3545" s="20"/>
      <c r="E3545" s="20"/>
    </row>
    <row r="3546" spans="1:5" ht="14.25" customHeight="1">
      <c r="A3546" s="19"/>
      <c r="B3546" s="20"/>
      <c r="C3546" s="20"/>
      <c r="D3546" s="20"/>
      <c r="E3546" s="20"/>
    </row>
    <row r="3547" spans="1:5" ht="14.25" customHeight="1">
      <c r="A3547" s="19"/>
      <c r="B3547" s="20"/>
      <c r="C3547" s="20"/>
      <c r="D3547" s="20"/>
      <c r="E3547" s="20"/>
    </row>
    <row r="3548" spans="1:5" ht="14.25" customHeight="1">
      <c r="A3548" s="19"/>
      <c r="B3548" s="20"/>
      <c r="C3548" s="20"/>
      <c r="D3548" s="20"/>
      <c r="E3548" s="20"/>
    </row>
    <row r="3549" spans="1:5" ht="14.25" customHeight="1">
      <c r="A3549" s="19"/>
      <c r="B3549" s="20"/>
      <c r="C3549" s="20"/>
      <c r="D3549" s="20"/>
      <c r="E3549" s="20"/>
    </row>
    <row r="3550" spans="1:5" ht="14.25" customHeight="1">
      <c r="A3550" s="19"/>
      <c r="B3550" s="20"/>
      <c r="C3550" s="20"/>
      <c r="D3550" s="20"/>
      <c r="E3550" s="20"/>
    </row>
    <row r="3551" spans="1:5" ht="14.25" customHeight="1">
      <c r="A3551" s="19"/>
      <c r="B3551" s="20"/>
      <c r="C3551" s="20"/>
      <c r="D3551" s="20"/>
      <c r="E3551" s="20"/>
    </row>
    <row r="3552" spans="1:5" ht="14.25" customHeight="1">
      <c r="A3552" s="19"/>
      <c r="B3552" s="20"/>
      <c r="C3552" s="20"/>
      <c r="D3552" s="20"/>
      <c r="E3552" s="20"/>
    </row>
    <row r="3553" spans="1:5" ht="14.25" customHeight="1">
      <c r="A3553" s="19"/>
      <c r="B3553" s="20"/>
      <c r="C3553" s="20"/>
      <c r="D3553" s="20"/>
      <c r="E3553" s="20"/>
    </row>
    <row r="3554" spans="1:5" ht="14.25" customHeight="1">
      <c r="A3554" s="19"/>
      <c r="B3554" s="20"/>
      <c r="C3554" s="20"/>
      <c r="D3554" s="20"/>
      <c r="E3554" s="20"/>
    </row>
    <row r="3555" spans="1:5" ht="14.25" customHeight="1">
      <c r="A3555" s="19"/>
      <c r="B3555" s="20"/>
      <c r="C3555" s="20"/>
      <c r="D3555" s="20"/>
      <c r="E3555" s="20"/>
    </row>
    <row r="3556" spans="1:5" ht="14.25" customHeight="1">
      <c r="A3556" s="19"/>
      <c r="B3556" s="20"/>
      <c r="C3556" s="20"/>
      <c r="D3556" s="20"/>
      <c r="E3556" s="20"/>
    </row>
    <row r="3557" spans="1:5" ht="14.25" customHeight="1">
      <c r="A3557" s="19"/>
      <c r="B3557" s="20"/>
      <c r="C3557" s="20"/>
      <c r="D3557" s="20"/>
      <c r="E3557" s="20"/>
    </row>
    <row r="3558" spans="1:5" ht="14.25" customHeight="1">
      <c r="A3558" s="19"/>
      <c r="B3558" s="20"/>
      <c r="C3558" s="20"/>
      <c r="D3558" s="20"/>
      <c r="E3558" s="20"/>
    </row>
    <row r="3559" spans="1:5" ht="14.25" customHeight="1">
      <c r="A3559" s="19"/>
      <c r="B3559" s="20"/>
      <c r="C3559" s="20"/>
      <c r="D3559" s="20"/>
      <c r="E3559" s="20"/>
    </row>
    <row r="3560" spans="1:5" ht="14.25" customHeight="1">
      <c r="A3560" s="19"/>
      <c r="B3560" s="20"/>
      <c r="C3560" s="20"/>
      <c r="D3560" s="20"/>
      <c r="E3560" s="20"/>
    </row>
    <row r="3561" spans="1:5" ht="14.25" customHeight="1">
      <c r="A3561" s="19"/>
      <c r="B3561" s="20"/>
      <c r="C3561" s="20"/>
      <c r="D3561" s="20"/>
      <c r="E3561" s="20"/>
    </row>
    <row r="3562" spans="1:5" ht="14.25" customHeight="1">
      <c r="A3562" s="19"/>
      <c r="B3562" s="20"/>
      <c r="C3562" s="20"/>
      <c r="D3562" s="20"/>
      <c r="E3562" s="20"/>
    </row>
    <row r="3563" spans="1:5" ht="14.25" customHeight="1">
      <c r="A3563" s="19"/>
      <c r="B3563" s="20"/>
      <c r="C3563" s="20"/>
      <c r="D3563" s="20"/>
      <c r="E3563" s="20"/>
    </row>
    <row r="3564" spans="1:5" ht="14.25" customHeight="1">
      <c r="A3564" s="19"/>
      <c r="B3564" s="20"/>
      <c r="C3564" s="20"/>
      <c r="D3564" s="20"/>
      <c r="E3564" s="20"/>
    </row>
    <row r="3565" spans="1:5" ht="14.25" customHeight="1">
      <c r="A3565" s="19"/>
      <c r="B3565" s="20"/>
      <c r="C3565" s="20"/>
      <c r="D3565" s="20"/>
      <c r="E3565" s="20"/>
    </row>
    <row r="3566" spans="1:5" ht="14.25" customHeight="1">
      <c r="A3566" s="19"/>
      <c r="B3566" s="20"/>
      <c r="C3566" s="20"/>
      <c r="D3566" s="20"/>
      <c r="E3566" s="20"/>
    </row>
    <row r="3567" spans="1:5" ht="14.25" customHeight="1">
      <c r="A3567" s="19"/>
      <c r="B3567" s="20"/>
      <c r="C3567" s="20"/>
      <c r="D3567" s="20"/>
      <c r="E3567" s="20"/>
    </row>
    <row r="3568" spans="1:5" ht="14.25" customHeight="1">
      <c r="A3568" s="19"/>
      <c r="B3568" s="20"/>
      <c r="C3568" s="20"/>
      <c r="D3568" s="20"/>
      <c r="E3568" s="20"/>
    </row>
    <row r="3569" spans="1:5" ht="14.25" customHeight="1">
      <c r="A3569" s="19"/>
      <c r="B3569" s="20"/>
      <c r="C3569" s="20"/>
      <c r="D3569" s="20"/>
      <c r="E3569" s="20"/>
    </row>
    <row r="3570" spans="1:5" ht="14.25" customHeight="1">
      <c r="A3570" s="19"/>
      <c r="B3570" s="20"/>
      <c r="C3570" s="20"/>
      <c r="D3570" s="20"/>
      <c r="E3570" s="20"/>
    </row>
    <row r="3571" spans="1:5" ht="14.25" customHeight="1">
      <c r="A3571" s="19"/>
      <c r="B3571" s="20"/>
      <c r="C3571" s="20"/>
      <c r="D3571" s="20"/>
      <c r="E3571" s="20"/>
    </row>
    <row r="3572" spans="1:5" ht="14.25" customHeight="1">
      <c r="A3572" s="19"/>
      <c r="B3572" s="20"/>
      <c r="C3572" s="20"/>
      <c r="D3572" s="20"/>
      <c r="E3572" s="20"/>
    </row>
    <row r="3573" spans="1:5" ht="14.25" customHeight="1">
      <c r="A3573" s="19"/>
      <c r="B3573" s="20"/>
      <c r="C3573" s="20"/>
      <c r="D3573" s="20"/>
      <c r="E3573" s="20"/>
    </row>
    <row r="3574" spans="1:5" ht="14.25" customHeight="1">
      <c r="A3574" s="19"/>
      <c r="B3574" s="20"/>
      <c r="C3574" s="20"/>
      <c r="D3574" s="20"/>
      <c r="E3574" s="20"/>
    </row>
    <row r="3575" spans="1:5" ht="14.25" customHeight="1">
      <c r="A3575" s="19"/>
      <c r="B3575" s="20"/>
      <c r="C3575" s="20"/>
      <c r="D3575" s="20"/>
      <c r="E3575" s="20"/>
    </row>
    <row r="3576" spans="1:5" ht="14.25" customHeight="1">
      <c r="A3576" s="19"/>
      <c r="B3576" s="20"/>
      <c r="C3576" s="20"/>
      <c r="D3576" s="20"/>
      <c r="E3576" s="20"/>
    </row>
    <row r="3577" spans="1:5" ht="14.25" customHeight="1">
      <c r="A3577" s="19"/>
      <c r="B3577" s="20"/>
      <c r="C3577" s="20"/>
      <c r="D3577" s="20"/>
      <c r="E3577" s="20"/>
    </row>
    <row r="3578" spans="1:5" ht="14.25" customHeight="1">
      <c r="A3578" s="19"/>
      <c r="B3578" s="20"/>
      <c r="C3578" s="20"/>
      <c r="D3578" s="20"/>
      <c r="E3578" s="20"/>
    </row>
    <row r="3579" spans="1:5" ht="14.25" customHeight="1">
      <c r="A3579" s="19"/>
      <c r="B3579" s="20"/>
      <c r="C3579" s="20"/>
      <c r="D3579" s="20"/>
      <c r="E3579" s="20"/>
    </row>
    <row r="3580" spans="1:5" ht="14.25" customHeight="1">
      <c r="A3580" s="19"/>
      <c r="B3580" s="20"/>
      <c r="C3580" s="20"/>
      <c r="D3580" s="20"/>
      <c r="E3580" s="20"/>
    </row>
    <row r="3581" spans="1:5" ht="14.25" customHeight="1">
      <c r="A3581" s="19"/>
      <c r="B3581" s="20"/>
      <c r="C3581" s="20"/>
      <c r="D3581" s="20"/>
      <c r="E3581" s="20"/>
    </row>
    <row r="3582" spans="1:5" ht="14.25" customHeight="1">
      <c r="A3582" s="19"/>
      <c r="B3582" s="20"/>
      <c r="C3582" s="20"/>
      <c r="D3582" s="20"/>
      <c r="E3582" s="20"/>
    </row>
    <row r="3583" spans="1:5" ht="14.25" customHeight="1">
      <c r="A3583" s="19"/>
      <c r="B3583" s="20"/>
      <c r="C3583" s="20"/>
      <c r="D3583" s="20"/>
      <c r="E3583" s="20"/>
    </row>
    <row r="3584" spans="1:5" ht="14.25" customHeight="1">
      <c r="A3584" s="19"/>
      <c r="B3584" s="20"/>
      <c r="C3584" s="20"/>
      <c r="D3584" s="20"/>
      <c r="E3584" s="20"/>
    </row>
    <row r="3585" spans="1:5" ht="14.25" customHeight="1">
      <c r="A3585" s="19"/>
      <c r="B3585" s="20"/>
      <c r="C3585" s="20"/>
      <c r="D3585" s="20"/>
      <c r="E3585" s="20"/>
    </row>
    <row r="3586" spans="1:5" ht="14.25" customHeight="1">
      <c r="A3586" s="19"/>
      <c r="B3586" s="20"/>
      <c r="C3586" s="20"/>
      <c r="D3586" s="20"/>
      <c r="E3586" s="20"/>
    </row>
    <row r="3587" spans="1:5" ht="14.25" customHeight="1">
      <c r="A3587" s="19"/>
      <c r="B3587" s="20"/>
      <c r="C3587" s="20"/>
      <c r="D3587" s="20"/>
      <c r="E3587" s="20"/>
    </row>
    <row r="3588" spans="1:5" ht="14.25" customHeight="1">
      <c r="A3588" s="19"/>
      <c r="B3588" s="20"/>
      <c r="C3588" s="20"/>
      <c r="D3588" s="20"/>
      <c r="E3588" s="20"/>
    </row>
    <row r="3589" spans="1:5" ht="14.25" customHeight="1">
      <c r="A3589" s="19"/>
      <c r="B3589" s="20"/>
      <c r="C3589" s="20"/>
      <c r="D3589" s="20"/>
      <c r="E3589" s="20"/>
    </row>
    <row r="3590" spans="1:5" ht="14.25" customHeight="1">
      <c r="A3590" s="19"/>
      <c r="B3590" s="20"/>
      <c r="C3590" s="20"/>
      <c r="D3590" s="20"/>
      <c r="E3590" s="20"/>
    </row>
    <row r="3591" spans="1:5" ht="14.25" customHeight="1">
      <c r="A3591" s="19"/>
      <c r="B3591" s="20"/>
      <c r="C3591" s="20"/>
      <c r="D3591" s="20"/>
      <c r="E3591" s="20"/>
    </row>
    <row r="3592" spans="1:5" ht="14.25" customHeight="1">
      <c r="A3592" s="19"/>
      <c r="B3592" s="20"/>
      <c r="C3592" s="20"/>
      <c r="D3592" s="20"/>
      <c r="E3592" s="20"/>
    </row>
    <row r="3593" spans="1:5" ht="14.25" customHeight="1">
      <c r="A3593" s="19"/>
      <c r="B3593" s="20"/>
      <c r="C3593" s="20"/>
      <c r="D3593" s="20"/>
      <c r="E3593" s="20"/>
    </row>
    <row r="3594" spans="1:5" ht="14.25" customHeight="1">
      <c r="A3594" s="19"/>
      <c r="B3594" s="20"/>
      <c r="C3594" s="20"/>
      <c r="D3594" s="20"/>
      <c r="E3594" s="20"/>
    </row>
    <row r="3595" spans="1:5" ht="14.25" customHeight="1">
      <c r="A3595" s="19"/>
      <c r="B3595" s="20"/>
      <c r="C3595" s="20"/>
      <c r="D3595" s="20"/>
      <c r="E3595" s="20"/>
    </row>
    <row r="3596" spans="1:5" ht="14.25" customHeight="1">
      <c r="A3596" s="19"/>
      <c r="B3596" s="20"/>
      <c r="C3596" s="20"/>
      <c r="D3596" s="20"/>
      <c r="E3596" s="20"/>
    </row>
    <row r="3597" spans="1:5" ht="14.25" customHeight="1">
      <c r="A3597" s="19"/>
      <c r="B3597" s="20"/>
      <c r="C3597" s="20"/>
      <c r="D3597" s="20"/>
      <c r="E3597" s="20"/>
    </row>
    <row r="3598" spans="1:5" ht="14.25" customHeight="1">
      <c r="A3598" s="19"/>
      <c r="B3598" s="20"/>
      <c r="C3598" s="20"/>
      <c r="D3598" s="20"/>
      <c r="E3598" s="20"/>
    </row>
    <row r="3599" spans="1:5" ht="14.25" customHeight="1">
      <c r="A3599" s="19"/>
      <c r="B3599" s="20"/>
      <c r="C3599" s="20"/>
      <c r="D3599" s="20"/>
      <c r="E3599" s="20"/>
    </row>
    <row r="3600" spans="1:5" ht="14.25" customHeight="1">
      <c r="A3600" s="19"/>
      <c r="B3600" s="20"/>
      <c r="C3600" s="20"/>
      <c r="D3600" s="20"/>
      <c r="E3600" s="20"/>
    </row>
    <row r="3601" spans="1:5" ht="14.25" customHeight="1">
      <c r="A3601" s="19"/>
      <c r="B3601" s="20"/>
      <c r="C3601" s="20"/>
      <c r="D3601" s="20"/>
      <c r="E3601" s="20"/>
    </row>
    <row r="3602" spans="1:5" ht="14.25" customHeight="1">
      <c r="A3602" s="19"/>
      <c r="B3602" s="20"/>
      <c r="C3602" s="20"/>
      <c r="D3602" s="20"/>
      <c r="E3602" s="20"/>
    </row>
    <row r="3603" spans="1:5" ht="14.25" customHeight="1">
      <c r="A3603" s="19"/>
      <c r="B3603" s="20"/>
      <c r="C3603" s="20"/>
      <c r="D3603" s="20"/>
      <c r="E3603" s="20"/>
    </row>
    <row r="3604" spans="1:5" ht="14.25" customHeight="1">
      <c r="A3604" s="19"/>
      <c r="B3604" s="20"/>
      <c r="C3604" s="20"/>
      <c r="D3604" s="20"/>
      <c r="E3604" s="20"/>
    </row>
    <row r="3605" spans="1:5" ht="14.25" customHeight="1">
      <c r="A3605" s="19"/>
      <c r="B3605" s="20"/>
      <c r="C3605" s="20"/>
      <c r="D3605" s="20"/>
      <c r="E3605" s="20"/>
    </row>
    <row r="3606" spans="1:5" ht="14.25" customHeight="1">
      <c r="A3606" s="19"/>
      <c r="B3606" s="20"/>
      <c r="C3606" s="20"/>
      <c r="D3606" s="20"/>
      <c r="E3606" s="20"/>
    </row>
    <row r="3607" spans="1:5" ht="14.25" customHeight="1">
      <c r="A3607" s="19"/>
      <c r="B3607" s="20"/>
      <c r="C3607" s="20"/>
      <c r="D3607" s="20"/>
      <c r="E3607" s="20"/>
    </row>
    <row r="3608" spans="1:5" ht="14.25" customHeight="1">
      <c r="A3608" s="19"/>
      <c r="B3608" s="20"/>
      <c r="C3608" s="20"/>
      <c r="D3608" s="20"/>
      <c r="E3608" s="20"/>
    </row>
    <row r="3609" spans="1:5" ht="14.25" customHeight="1">
      <c r="A3609" s="19"/>
      <c r="B3609" s="20"/>
      <c r="C3609" s="20"/>
      <c r="D3609" s="20"/>
      <c r="E3609" s="20"/>
    </row>
    <row r="3610" spans="1:5" ht="14.25" customHeight="1">
      <c r="A3610" s="19"/>
      <c r="B3610" s="20"/>
      <c r="C3610" s="20"/>
      <c r="D3610" s="20"/>
      <c r="E3610" s="20"/>
    </row>
    <row r="3611" spans="1:5" ht="14.25" customHeight="1">
      <c r="A3611" s="19"/>
      <c r="B3611" s="20"/>
      <c r="C3611" s="20"/>
      <c r="D3611" s="20"/>
      <c r="E3611" s="20"/>
    </row>
    <row r="3612" spans="1:5" ht="14.25" customHeight="1">
      <c r="A3612" s="19"/>
      <c r="B3612" s="20"/>
      <c r="C3612" s="20"/>
      <c r="D3612" s="20"/>
      <c r="E3612" s="20"/>
    </row>
    <row r="3613" spans="1:5" ht="14.25" customHeight="1">
      <c r="A3613" s="19"/>
      <c r="B3613" s="20"/>
      <c r="C3613" s="20"/>
      <c r="D3613" s="20"/>
      <c r="E3613" s="20"/>
    </row>
    <row r="3614" spans="1:5" ht="14.25" customHeight="1">
      <c r="A3614" s="19"/>
      <c r="B3614" s="20"/>
      <c r="C3614" s="20"/>
      <c r="D3614" s="20"/>
      <c r="E3614" s="20"/>
    </row>
    <row r="3615" spans="1:5" ht="14.25" customHeight="1">
      <c r="A3615" s="19"/>
      <c r="B3615" s="20"/>
      <c r="C3615" s="20"/>
      <c r="D3615" s="20"/>
      <c r="E3615" s="20"/>
    </row>
    <row r="3616" spans="1:5" ht="14.25" customHeight="1">
      <c r="A3616" s="19"/>
      <c r="B3616" s="20"/>
      <c r="C3616" s="20"/>
      <c r="D3616" s="20"/>
      <c r="E3616" s="20"/>
    </row>
    <row r="3617" spans="1:5" ht="14.25" customHeight="1">
      <c r="A3617" s="19"/>
      <c r="B3617" s="20"/>
      <c r="C3617" s="20"/>
      <c r="D3617" s="20"/>
      <c r="E3617" s="20"/>
    </row>
    <row r="3618" spans="1:5" ht="14.25" customHeight="1">
      <c r="A3618" s="19"/>
      <c r="B3618" s="20"/>
      <c r="C3618" s="20"/>
      <c r="D3618" s="20"/>
      <c r="E3618" s="20"/>
    </row>
    <row r="3619" spans="1:5" ht="14.25" customHeight="1">
      <c r="A3619" s="19"/>
      <c r="B3619" s="20"/>
      <c r="C3619" s="20"/>
      <c r="D3619" s="20"/>
      <c r="E3619" s="20"/>
    </row>
    <row r="3620" spans="1:5" ht="14.25" customHeight="1">
      <c r="A3620" s="19"/>
      <c r="B3620" s="20"/>
      <c r="C3620" s="20"/>
      <c r="D3620" s="20"/>
      <c r="E3620" s="20"/>
    </row>
    <row r="3621" spans="1:5" ht="14.25" customHeight="1">
      <c r="A3621" s="19"/>
      <c r="B3621" s="20"/>
      <c r="C3621" s="20"/>
      <c r="D3621" s="20"/>
      <c r="E3621" s="20"/>
    </row>
    <row r="3622" spans="1:5" ht="14.25" customHeight="1">
      <c r="A3622" s="19"/>
      <c r="B3622" s="20"/>
      <c r="C3622" s="20"/>
      <c r="D3622" s="20"/>
      <c r="E3622" s="20"/>
    </row>
    <row r="3623" spans="1:5" ht="14.25" customHeight="1">
      <c r="A3623" s="19"/>
      <c r="B3623" s="20"/>
      <c r="C3623" s="20"/>
      <c r="D3623" s="20"/>
      <c r="E3623" s="20"/>
    </row>
    <row r="3624" spans="1:5" ht="14.25" customHeight="1">
      <c r="A3624" s="19"/>
      <c r="B3624" s="20"/>
      <c r="C3624" s="20"/>
      <c r="D3624" s="20"/>
      <c r="E3624" s="20"/>
    </row>
    <row r="3625" spans="1:5" ht="14.25" customHeight="1">
      <c r="A3625" s="19"/>
      <c r="B3625" s="20"/>
      <c r="C3625" s="20"/>
      <c r="D3625" s="20"/>
      <c r="E3625" s="20"/>
    </row>
    <row r="3626" spans="1:5" ht="14.25" customHeight="1">
      <c r="A3626" s="19"/>
      <c r="B3626" s="20"/>
      <c r="C3626" s="20"/>
      <c r="D3626" s="20"/>
      <c r="E3626" s="20"/>
    </row>
    <row r="3627" spans="1:5" ht="14.25" customHeight="1">
      <c r="A3627" s="19"/>
      <c r="B3627" s="20"/>
      <c r="C3627" s="20"/>
      <c r="D3627" s="20"/>
      <c r="E3627" s="20"/>
    </row>
    <row r="3628" spans="1:5" ht="14.25" customHeight="1">
      <c r="A3628" s="19"/>
      <c r="B3628" s="20"/>
      <c r="C3628" s="20"/>
      <c r="D3628" s="20"/>
      <c r="E3628" s="20"/>
    </row>
    <row r="3629" spans="1:5" ht="14.25" customHeight="1">
      <c r="A3629" s="19"/>
      <c r="B3629" s="20"/>
      <c r="C3629" s="20"/>
      <c r="D3629" s="20"/>
      <c r="E3629" s="20"/>
    </row>
    <row r="3630" spans="1:5" ht="14.25" customHeight="1">
      <c r="A3630" s="19"/>
      <c r="B3630" s="20"/>
      <c r="C3630" s="20"/>
      <c r="D3630" s="20"/>
      <c r="E3630" s="20"/>
    </row>
    <row r="3631" spans="1:5" ht="14.25" customHeight="1">
      <c r="A3631" s="19"/>
      <c r="B3631" s="20"/>
      <c r="C3631" s="20"/>
      <c r="D3631" s="20"/>
      <c r="E3631" s="20"/>
    </row>
    <row r="3632" spans="1:5" ht="14.25" customHeight="1">
      <c r="A3632" s="19"/>
      <c r="B3632" s="20"/>
      <c r="C3632" s="20"/>
      <c r="D3632" s="20"/>
      <c r="E3632" s="20"/>
    </row>
    <row r="3633" spans="1:5" ht="14.25" customHeight="1">
      <c r="A3633" s="19"/>
      <c r="B3633" s="20"/>
      <c r="C3633" s="20"/>
      <c r="D3633" s="20"/>
      <c r="E3633" s="20"/>
    </row>
    <row r="3634" spans="1:5" ht="14.25" customHeight="1">
      <c r="A3634" s="19"/>
      <c r="B3634" s="20"/>
      <c r="C3634" s="20"/>
      <c r="D3634" s="20"/>
      <c r="E3634" s="20"/>
    </row>
    <row r="3635" spans="1:5" ht="14.25" customHeight="1">
      <c r="A3635" s="19"/>
      <c r="B3635" s="20"/>
      <c r="C3635" s="20"/>
      <c r="D3635" s="20"/>
      <c r="E3635" s="20"/>
    </row>
    <row r="3636" spans="1:5" ht="14.25" customHeight="1">
      <c r="A3636" s="19"/>
      <c r="B3636" s="20"/>
      <c r="C3636" s="20"/>
      <c r="D3636" s="20"/>
      <c r="E3636" s="20"/>
    </row>
    <row r="3637" spans="1:5" ht="14.25" customHeight="1">
      <c r="A3637" s="19"/>
      <c r="B3637" s="20"/>
      <c r="C3637" s="20"/>
      <c r="D3637" s="20"/>
      <c r="E3637" s="20"/>
    </row>
    <row r="3638" spans="1:5" ht="14.25" customHeight="1">
      <c r="A3638" s="19"/>
      <c r="B3638" s="20"/>
      <c r="C3638" s="20"/>
      <c r="D3638" s="20"/>
      <c r="E3638" s="20"/>
    </row>
    <row r="3639" spans="1:5" ht="14.25" customHeight="1">
      <c r="A3639" s="19"/>
      <c r="B3639" s="20"/>
      <c r="C3639" s="20"/>
      <c r="D3639" s="20"/>
      <c r="E3639" s="20"/>
    </row>
    <row r="3640" spans="1:5" ht="14.25" customHeight="1">
      <c r="A3640" s="19"/>
      <c r="B3640" s="20"/>
      <c r="C3640" s="20"/>
      <c r="D3640" s="20"/>
      <c r="E3640" s="20"/>
    </row>
    <row r="3641" spans="1:5" ht="14.25" customHeight="1">
      <c r="A3641" s="19"/>
      <c r="B3641" s="20"/>
      <c r="C3641" s="20"/>
      <c r="D3641" s="20"/>
      <c r="E3641" s="20"/>
    </row>
    <row r="3642" spans="1:5" ht="14.25" customHeight="1">
      <c r="A3642" s="19"/>
      <c r="B3642" s="20"/>
      <c r="C3642" s="20"/>
      <c r="D3642" s="20"/>
      <c r="E3642" s="20"/>
    </row>
    <row r="3643" spans="1:5" ht="14.25" customHeight="1">
      <c r="A3643" s="19"/>
      <c r="B3643" s="20"/>
      <c r="C3643" s="20"/>
      <c r="D3643" s="20"/>
      <c r="E3643" s="20"/>
    </row>
    <row r="3644" spans="1:5" ht="14.25" customHeight="1">
      <c r="A3644" s="19"/>
      <c r="B3644" s="20"/>
      <c r="C3644" s="20"/>
      <c r="D3644" s="20"/>
      <c r="E3644" s="20"/>
    </row>
    <row r="3645" spans="1:5" ht="14.25" customHeight="1">
      <c r="A3645" s="19"/>
      <c r="B3645" s="20"/>
      <c r="C3645" s="20"/>
      <c r="D3645" s="20"/>
      <c r="E3645" s="20"/>
    </row>
    <row r="3646" spans="1:5" ht="14.25" customHeight="1">
      <c r="A3646" s="19"/>
      <c r="B3646" s="20"/>
      <c r="C3646" s="20"/>
      <c r="D3646" s="20"/>
      <c r="E3646" s="20"/>
    </row>
    <row r="3647" spans="1:5" ht="14.25" customHeight="1">
      <c r="A3647" s="19"/>
      <c r="B3647" s="20"/>
      <c r="C3647" s="20"/>
      <c r="D3647" s="20"/>
      <c r="E3647" s="20"/>
    </row>
    <row r="3648" spans="1:5" ht="14.25" customHeight="1">
      <c r="A3648" s="19"/>
      <c r="B3648" s="20"/>
      <c r="C3648" s="20"/>
      <c r="D3648" s="20"/>
      <c r="E3648" s="20"/>
    </row>
    <row r="3649" spans="1:5" ht="14.25" customHeight="1">
      <c r="A3649" s="19"/>
      <c r="B3649" s="20"/>
      <c r="C3649" s="20"/>
      <c r="D3649" s="20"/>
      <c r="E3649" s="20"/>
    </row>
    <row r="3650" spans="1:5" ht="14.25" customHeight="1">
      <c r="A3650" s="19"/>
      <c r="B3650" s="20"/>
      <c r="C3650" s="20"/>
      <c r="D3650" s="20"/>
      <c r="E3650" s="20"/>
    </row>
    <row r="3651" spans="1:5" ht="14.25" customHeight="1">
      <c r="A3651" s="19"/>
      <c r="B3651" s="20"/>
      <c r="C3651" s="20"/>
      <c r="D3651" s="20"/>
      <c r="E3651" s="20"/>
    </row>
    <row r="3652" spans="1:5" ht="14.25" customHeight="1">
      <c r="A3652" s="19"/>
      <c r="B3652" s="20"/>
      <c r="C3652" s="20"/>
      <c r="D3652" s="20"/>
      <c r="E3652" s="20"/>
    </row>
    <row r="3653" spans="1:5" ht="14.25" customHeight="1">
      <c r="A3653" s="19"/>
      <c r="B3653" s="20"/>
      <c r="C3653" s="20"/>
      <c r="D3653" s="20"/>
      <c r="E3653" s="20"/>
    </row>
    <row r="3654" spans="1:5" ht="14.25" customHeight="1">
      <c r="A3654" s="19"/>
      <c r="B3654" s="20"/>
      <c r="C3654" s="20"/>
      <c r="D3654" s="20"/>
      <c r="E3654" s="20"/>
    </row>
    <row r="3655" spans="1:5" ht="14.25" customHeight="1">
      <c r="A3655" s="19"/>
      <c r="B3655" s="20"/>
      <c r="C3655" s="20"/>
      <c r="D3655" s="20"/>
      <c r="E3655" s="20"/>
    </row>
    <row r="3656" spans="1:5" ht="14.25" customHeight="1">
      <c r="A3656" s="19"/>
      <c r="B3656" s="20"/>
      <c r="C3656" s="20"/>
      <c r="D3656" s="20"/>
      <c r="E3656" s="20"/>
    </row>
    <row r="3657" spans="1:5" ht="14.25" customHeight="1">
      <c r="A3657" s="19"/>
      <c r="B3657" s="20"/>
      <c r="C3657" s="20"/>
      <c r="D3657" s="20"/>
      <c r="E3657" s="20"/>
    </row>
    <row r="3658" spans="1:5" ht="14.25" customHeight="1">
      <c r="A3658" s="19"/>
      <c r="B3658" s="20"/>
      <c r="C3658" s="20"/>
      <c r="D3658" s="20"/>
      <c r="E3658" s="20"/>
    </row>
    <row r="3659" spans="1:5" ht="14.25" customHeight="1">
      <c r="A3659" s="19"/>
      <c r="B3659" s="20"/>
      <c r="C3659" s="20"/>
      <c r="D3659" s="20"/>
      <c r="E3659" s="20"/>
    </row>
    <row r="3660" spans="1:5" ht="14.25" customHeight="1">
      <c r="A3660" s="19"/>
      <c r="B3660" s="20"/>
      <c r="C3660" s="20"/>
      <c r="D3660" s="20"/>
      <c r="E3660" s="20"/>
    </row>
    <row r="3661" spans="1:5" ht="14.25" customHeight="1">
      <c r="A3661" s="19"/>
      <c r="B3661" s="20"/>
      <c r="C3661" s="20"/>
      <c r="D3661" s="20"/>
      <c r="E3661" s="20"/>
    </row>
    <row r="3662" spans="1:5" ht="14.25" customHeight="1">
      <c r="A3662" s="19"/>
      <c r="B3662" s="20"/>
      <c r="C3662" s="20"/>
      <c r="D3662" s="20"/>
      <c r="E3662" s="20"/>
    </row>
    <row r="3663" spans="1:5" ht="14.25" customHeight="1">
      <c r="A3663" s="19"/>
      <c r="B3663" s="20"/>
      <c r="C3663" s="20"/>
      <c r="D3663" s="20"/>
      <c r="E3663" s="20"/>
    </row>
    <row r="3664" spans="1:5" ht="14.25" customHeight="1">
      <c r="A3664" s="19"/>
      <c r="B3664" s="20"/>
      <c r="C3664" s="20"/>
      <c r="D3664" s="20"/>
      <c r="E3664" s="20"/>
    </row>
    <row r="3665" spans="1:5" ht="14.25" customHeight="1">
      <c r="A3665" s="19"/>
      <c r="B3665" s="20"/>
      <c r="C3665" s="20"/>
      <c r="D3665" s="20"/>
      <c r="E3665" s="20"/>
    </row>
    <row r="3666" spans="1:5" ht="14.25" customHeight="1">
      <c r="A3666" s="19"/>
      <c r="B3666" s="20"/>
      <c r="C3666" s="20"/>
      <c r="D3666" s="20"/>
      <c r="E3666" s="20"/>
    </row>
    <row r="3667" spans="1:5" ht="14.25" customHeight="1">
      <c r="A3667" s="19"/>
      <c r="B3667" s="20"/>
      <c r="C3667" s="20"/>
      <c r="D3667" s="20"/>
      <c r="E3667" s="20"/>
    </row>
    <row r="3668" spans="1:5" ht="14.25" customHeight="1">
      <c r="A3668" s="19"/>
      <c r="B3668" s="20"/>
      <c r="C3668" s="20"/>
      <c r="D3668" s="20"/>
      <c r="E3668" s="20"/>
    </row>
    <row r="3669" spans="1:5" ht="14.25" customHeight="1">
      <c r="A3669" s="19"/>
      <c r="B3669" s="20"/>
      <c r="C3669" s="20"/>
      <c r="D3669" s="20"/>
      <c r="E3669" s="20"/>
    </row>
    <row r="3670" spans="1:5" ht="14.25" customHeight="1">
      <c r="A3670" s="19"/>
      <c r="B3670" s="20"/>
      <c r="C3670" s="20"/>
      <c r="D3670" s="20"/>
      <c r="E3670" s="20"/>
    </row>
    <row r="3671" spans="1:5" ht="14.25" customHeight="1">
      <c r="A3671" s="19"/>
      <c r="B3671" s="20"/>
      <c r="C3671" s="20"/>
      <c r="D3671" s="20"/>
      <c r="E3671" s="20"/>
    </row>
    <row r="3672" spans="1:5" ht="14.25" customHeight="1">
      <c r="A3672" s="19"/>
      <c r="B3672" s="20"/>
      <c r="C3672" s="20"/>
      <c r="D3672" s="20"/>
      <c r="E3672" s="20"/>
    </row>
    <row r="3673" spans="1:5" ht="14.25" customHeight="1">
      <c r="A3673" s="19"/>
      <c r="B3673" s="20"/>
      <c r="C3673" s="20"/>
      <c r="D3673" s="20"/>
      <c r="E3673" s="20"/>
    </row>
    <row r="3674" spans="1:5" ht="14.25" customHeight="1">
      <c r="A3674" s="19"/>
      <c r="B3674" s="20"/>
      <c r="C3674" s="20"/>
      <c r="D3674" s="20"/>
      <c r="E3674" s="20"/>
    </row>
    <row r="3675" spans="1:5" ht="14.25" customHeight="1">
      <c r="A3675" s="19"/>
      <c r="B3675" s="20"/>
      <c r="C3675" s="20"/>
      <c r="D3675" s="20"/>
      <c r="E3675" s="20"/>
    </row>
    <row r="3676" spans="1:5" ht="14.25" customHeight="1">
      <c r="A3676" s="19"/>
      <c r="B3676" s="20"/>
      <c r="C3676" s="20"/>
      <c r="D3676" s="20"/>
      <c r="E3676" s="20"/>
    </row>
    <row r="3677" spans="1:5" ht="14.25" customHeight="1">
      <c r="A3677" s="19"/>
      <c r="B3677" s="20"/>
      <c r="C3677" s="20"/>
      <c r="D3677" s="20"/>
      <c r="E3677" s="20"/>
    </row>
    <row r="3678" spans="1:5" ht="14.25" customHeight="1">
      <c r="A3678" s="19"/>
      <c r="B3678" s="20"/>
      <c r="C3678" s="20"/>
      <c r="D3678" s="20"/>
      <c r="E3678" s="20"/>
    </row>
    <row r="3679" spans="1:5" ht="14.25" customHeight="1">
      <c r="A3679" s="19"/>
      <c r="B3679" s="20"/>
      <c r="C3679" s="20"/>
      <c r="D3679" s="20"/>
      <c r="E3679" s="20"/>
    </row>
    <row r="3680" spans="1:5" ht="14.25" customHeight="1">
      <c r="A3680" s="19"/>
      <c r="B3680" s="20"/>
      <c r="C3680" s="20"/>
      <c r="D3680" s="20"/>
      <c r="E3680" s="20"/>
    </row>
    <row r="3681" spans="1:5" ht="14.25" customHeight="1">
      <c r="A3681" s="19"/>
      <c r="B3681" s="20"/>
      <c r="C3681" s="20"/>
      <c r="D3681" s="20"/>
      <c r="E3681" s="20"/>
    </row>
    <row r="3682" spans="1:5" ht="14.25" customHeight="1">
      <c r="A3682" s="19"/>
      <c r="B3682" s="20"/>
      <c r="C3682" s="20"/>
      <c r="D3682" s="20"/>
      <c r="E3682" s="20"/>
    </row>
    <row r="3683" spans="1:5" ht="14.25" customHeight="1">
      <c r="A3683" s="19"/>
      <c r="B3683" s="20"/>
      <c r="C3683" s="20"/>
      <c r="D3683" s="20"/>
      <c r="E3683" s="20"/>
    </row>
    <row r="3684" spans="1:5" ht="14.25" customHeight="1">
      <c r="A3684" s="19"/>
      <c r="B3684" s="20"/>
      <c r="C3684" s="20"/>
      <c r="D3684" s="20"/>
      <c r="E3684" s="20"/>
    </row>
    <row r="3685" spans="1:5" ht="14.25" customHeight="1">
      <c r="A3685" s="19"/>
      <c r="B3685" s="20"/>
      <c r="C3685" s="20"/>
      <c r="D3685" s="20"/>
      <c r="E3685" s="20"/>
    </row>
    <row r="3686" spans="1:5" ht="14.25" customHeight="1">
      <c r="A3686" s="19"/>
      <c r="B3686" s="20"/>
      <c r="C3686" s="20"/>
      <c r="D3686" s="20"/>
      <c r="E3686" s="20"/>
    </row>
    <row r="3687" spans="1:5" ht="14.25" customHeight="1">
      <c r="A3687" s="19"/>
      <c r="B3687" s="20"/>
      <c r="C3687" s="20"/>
      <c r="D3687" s="20"/>
      <c r="E3687" s="20"/>
    </row>
    <row r="3688" spans="1:5" ht="14.25" customHeight="1">
      <c r="A3688" s="19"/>
      <c r="B3688" s="20"/>
      <c r="C3688" s="20"/>
      <c r="D3688" s="20"/>
      <c r="E3688" s="20"/>
    </row>
    <row r="3689" spans="1:5" ht="14.25" customHeight="1">
      <c r="A3689" s="19"/>
      <c r="B3689" s="20"/>
      <c r="C3689" s="20"/>
      <c r="D3689" s="20"/>
      <c r="E3689" s="20"/>
    </row>
    <row r="3690" spans="1:5" ht="14.25" customHeight="1">
      <c r="A3690" s="19"/>
      <c r="B3690" s="20"/>
      <c r="C3690" s="20"/>
      <c r="D3690" s="20"/>
      <c r="E3690" s="20"/>
    </row>
    <row r="3691" spans="1:5" ht="14.25" customHeight="1">
      <c r="A3691" s="19"/>
      <c r="B3691" s="20"/>
      <c r="C3691" s="20"/>
      <c r="D3691" s="20"/>
      <c r="E3691" s="20"/>
    </row>
    <row r="3692" spans="1:5" ht="14.25" customHeight="1">
      <c r="A3692" s="19"/>
      <c r="B3692" s="20"/>
      <c r="C3692" s="20"/>
      <c r="D3692" s="20"/>
      <c r="E3692" s="20"/>
    </row>
    <row r="3693" spans="1:5" ht="14.25" customHeight="1">
      <c r="A3693" s="19"/>
      <c r="B3693" s="20"/>
      <c r="C3693" s="20"/>
      <c r="D3693" s="20"/>
      <c r="E3693" s="20"/>
    </row>
    <row r="3694" spans="1:5" ht="14.25" customHeight="1">
      <c r="A3694" s="19"/>
      <c r="B3694" s="20"/>
      <c r="C3694" s="20"/>
      <c r="D3694" s="20"/>
      <c r="E3694" s="20"/>
    </row>
    <row r="3695" spans="1:5" ht="14.25" customHeight="1">
      <c r="A3695" s="19"/>
      <c r="B3695" s="20"/>
      <c r="C3695" s="20"/>
      <c r="D3695" s="20"/>
      <c r="E3695" s="20"/>
    </row>
    <row r="3696" spans="1:5" ht="14.25" customHeight="1">
      <c r="A3696" s="19"/>
      <c r="B3696" s="20"/>
      <c r="C3696" s="20"/>
      <c r="D3696" s="20"/>
      <c r="E3696" s="20"/>
    </row>
    <row r="3697" spans="1:5" ht="14.25" customHeight="1">
      <c r="A3697" s="19"/>
      <c r="B3697" s="20"/>
      <c r="C3697" s="20"/>
      <c r="D3697" s="20"/>
      <c r="E3697" s="20"/>
    </row>
    <row r="3698" spans="1:5" ht="14.25" customHeight="1">
      <c r="A3698" s="19"/>
      <c r="B3698" s="20"/>
      <c r="C3698" s="20"/>
      <c r="D3698" s="20"/>
      <c r="E3698" s="20"/>
    </row>
    <row r="3699" spans="1:5" ht="14.25" customHeight="1">
      <c r="A3699" s="19"/>
      <c r="B3699" s="20"/>
      <c r="C3699" s="20"/>
      <c r="D3699" s="20"/>
      <c r="E3699" s="20"/>
    </row>
    <row r="3700" spans="1:5" ht="14.25" customHeight="1">
      <c r="A3700" s="19"/>
      <c r="B3700" s="20"/>
      <c r="C3700" s="20"/>
      <c r="D3700" s="20"/>
      <c r="E3700" s="20"/>
    </row>
    <row r="3701" spans="1:5" ht="14.25" customHeight="1">
      <c r="A3701" s="19"/>
      <c r="B3701" s="20"/>
      <c r="C3701" s="20"/>
      <c r="D3701" s="20"/>
      <c r="E3701" s="20"/>
    </row>
    <row r="3702" spans="1:5" ht="14.25" customHeight="1">
      <c r="A3702" s="19"/>
      <c r="B3702" s="20"/>
      <c r="C3702" s="20"/>
      <c r="D3702" s="20"/>
      <c r="E3702" s="20"/>
    </row>
    <row r="3703" spans="1:5" ht="14.25" customHeight="1">
      <c r="A3703" s="19"/>
      <c r="B3703" s="20"/>
      <c r="C3703" s="20"/>
      <c r="D3703" s="20"/>
      <c r="E3703" s="20"/>
    </row>
    <row r="3704" spans="1:5" ht="14.25" customHeight="1">
      <c r="A3704" s="19"/>
      <c r="B3704" s="20"/>
      <c r="C3704" s="20"/>
      <c r="D3704" s="20"/>
      <c r="E3704" s="20"/>
    </row>
    <row r="3705" spans="1:5" ht="14.25" customHeight="1">
      <c r="A3705" s="19"/>
      <c r="B3705" s="20"/>
      <c r="C3705" s="20"/>
      <c r="D3705" s="20"/>
      <c r="E3705" s="20"/>
    </row>
    <row r="3706" spans="1:5" ht="14.25" customHeight="1">
      <c r="A3706" s="19"/>
      <c r="B3706" s="20"/>
      <c r="C3706" s="20"/>
      <c r="D3706" s="20"/>
      <c r="E3706" s="20"/>
    </row>
    <row r="3707" spans="1:5" ht="14.25" customHeight="1">
      <c r="A3707" s="19"/>
      <c r="B3707" s="20"/>
      <c r="C3707" s="20"/>
      <c r="D3707" s="20"/>
      <c r="E3707" s="20"/>
    </row>
    <row r="3708" spans="1:5" ht="14.25" customHeight="1">
      <c r="A3708" s="19"/>
      <c r="B3708" s="20"/>
      <c r="C3708" s="20"/>
      <c r="D3708" s="20"/>
      <c r="E3708" s="20"/>
    </row>
    <row r="3709" spans="1:5" ht="14.25" customHeight="1">
      <c r="A3709" s="19"/>
      <c r="B3709" s="20"/>
      <c r="C3709" s="20"/>
      <c r="D3709" s="20"/>
      <c r="E3709" s="20"/>
    </row>
    <row r="3710" spans="1:5" ht="14.25" customHeight="1">
      <c r="A3710" s="19"/>
      <c r="B3710" s="20"/>
      <c r="C3710" s="20"/>
      <c r="D3710" s="20"/>
      <c r="E3710" s="20"/>
    </row>
    <row r="3711" spans="1:5" ht="14.25" customHeight="1">
      <c r="A3711" s="19"/>
      <c r="B3711" s="20"/>
      <c r="C3711" s="20"/>
      <c r="D3711" s="20"/>
      <c r="E3711" s="20"/>
    </row>
    <row r="3712" spans="1:5" ht="14.25" customHeight="1">
      <c r="A3712" s="19"/>
      <c r="B3712" s="20"/>
      <c r="C3712" s="20"/>
      <c r="D3712" s="20"/>
      <c r="E3712" s="20"/>
    </row>
    <row r="3713" spans="1:5" ht="14.25" customHeight="1">
      <c r="A3713" s="19"/>
      <c r="B3713" s="20"/>
      <c r="C3713" s="20"/>
      <c r="D3713" s="20"/>
      <c r="E3713" s="20"/>
    </row>
    <row r="3714" spans="1:5" ht="14.25" customHeight="1">
      <c r="A3714" s="19"/>
      <c r="B3714" s="20"/>
      <c r="C3714" s="20"/>
      <c r="D3714" s="20"/>
      <c r="E3714" s="20"/>
    </row>
    <row r="3715" spans="1:5" ht="14.25" customHeight="1">
      <c r="A3715" s="19"/>
      <c r="B3715" s="20"/>
      <c r="C3715" s="20"/>
      <c r="D3715" s="20"/>
      <c r="E3715" s="20"/>
    </row>
    <row r="3716" spans="1:5" ht="14.25" customHeight="1">
      <c r="A3716" s="19"/>
      <c r="B3716" s="20"/>
      <c r="C3716" s="20"/>
      <c r="D3716" s="20"/>
      <c r="E3716" s="20"/>
    </row>
    <row r="3717" spans="1:5" ht="14.25" customHeight="1">
      <c r="A3717" s="19"/>
      <c r="B3717" s="20"/>
      <c r="C3717" s="20"/>
      <c r="D3717" s="20"/>
      <c r="E3717" s="20"/>
    </row>
    <row r="3718" spans="1:5" ht="14.25" customHeight="1">
      <c r="A3718" s="19"/>
      <c r="B3718" s="20"/>
      <c r="C3718" s="20"/>
      <c r="D3718" s="20"/>
      <c r="E3718" s="20"/>
    </row>
    <row r="3719" spans="1:5" ht="14.25" customHeight="1">
      <c r="A3719" s="19"/>
      <c r="B3719" s="20"/>
      <c r="C3719" s="20"/>
      <c r="D3719" s="20"/>
      <c r="E3719" s="20"/>
    </row>
    <row r="3720" spans="1:5" ht="14.25" customHeight="1">
      <c r="A3720" s="19"/>
      <c r="B3720" s="20"/>
      <c r="C3720" s="20"/>
      <c r="D3720" s="20"/>
      <c r="E3720" s="20"/>
    </row>
    <row r="3721" spans="1:5" ht="14.25" customHeight="1">
      <c r="A3721" s="19"/>
      <c r="B3721" s="20"/>
      <c r="C3721" s="20"/>
      <c r="D3721" s="20"/>
      <c r="E3721" s="20"/>
    </row>
    <row r="3722" spans="1:5" ht="14.25" customHeight="1">
      <c r="A3722" s="19"/>
      <c r="B3722" s="20"/>
      <c r="C3722" s="20"/>
      <c r="D3722" s="20"/>
      <c r="E3722" s="20"/>
    </row>
    <row r="3723" spans="1:5" ht="14.25" customHeight="1">
      <c r="A3723" s="19"/>
      <c r="B3723" s="20"/>
      <c r="C3723" s="20"/>
      <c r="D3723" s="20"/>
      <c r="E3723" s="20"/>
    </row>
    <row r="3724" spans="1:5" ht="14.25" customHeight="1">
      <c r="A3724" s="19"/>
      <c r="B3724" s="20"/>
      <c r="C3724" s="20"/>
      <c r="D3724" s="20"/>
      <c r="E3724" s="20"/>
    </row>
    <row r="3725" spans="1:5" ht="14.25" customHeight="1">
      <c r="A3725" s="19"/>
      <c r="B3725" s="20"/>
      <c r="C3725" s="20"/>
      <c r="D3725" s="20"/>
      <c r="E3725" s="20"/>
    </row>
    <row r="3726" spans="1:5" ht="14.25" customHeight="1">
      <c r="A3726" s="19"/>
      <c r="B3726" s="20"/>
      <c r="C3726" s="20"/>
      <c r="D3726" s="20"/>
      <c r="E3726" s="20"/>
    </row>
    <row r="3727" spans="1:5" ht="14.25" customHeight="1">
      <c r="A3727" s="19"/>
      <c r="B3727" s="20"/>
      <c r="C3727" s="20"/>
      <c r="D3727" s="20"/>
      <c r="E3727" s="20"/>
    </row>
    <row r="3728" spans="1:5" ht="14.25" customHeight="1">
      <c r="A3728" s="19"/>
      <c r="B3728" s="20"/>
      <c r="C3728" s="20"/>
      <c r="D3728" s="20"/>
      <c r="E3728" s="20"/>
    </row>
    <row r="3729" spans="1:5" ht="14.25" customHeight="1">
      <c r="A3729" s="19"/>
      <c r="B3729" s="20"/>
      <c r="C3729" s="20"/>
      <c r="D3729" s="20"/>
      <c r="E3729" s="20"/>
    </row>
    <row r="3730" spans="1:5" ht="14.25" customHeight="1">
      <c r="A3730" s="19"/>
      <c r="B3730" s="20"/>
      <c r="C3730" s="20"/>
      <c r="D3730" s="20"/>
      <c r="E3730" s="20"/>
    </row>
    <row r="3731" spans="1:5" ht="14.25" customHeight="1">
      <c r="A3731" s="19"/>
      <c r="B3731" s="20"/>
      <c r="C3731" s="20"/>
      <c r="D3731" s="20"/>
      <c r="E3731" s="20"/>
    </row>
    <row r="3732" spans="1:5" ht="14.25" customHeight="1">
      <c r="A3732" s="19"/>
      <c r="B3732" s="20"/>
      <c r="C3732" s="20"/>
      <c r="D3732" s="20"/>
      <c r="E3732" s="20"/>
    </row>
    <row r="3733" spans="1:5" ht="14.25" customHeight="1">
      <c r="A3733" s="19"/>
      <c r="B3733" s="20"/>
      <c r="C3733" s="20"/>
      <c r="D3733" s="20"/>
      <c r="E3733" s="20"/>
    </row>
    <row r="3734" spans="1:5" ht="14.25" customHeight="1">
      <c r="A3734" s="19"/>
      <c r="B3734" s="20"/>
      <c r="C3734" s="20"/>
      <c r="D3734" s="20"/>
      <c r="E3734" s="20"/>
    </row>
    <row r="3735" spans="1:5" ht="14.25" customHeight="1">
      <c r="A3735" s="19"/>
      <c r="B3735" s="20"/>
      <c r="C3735" s="20"/>
      <c r="D3735" s="20"/>
      <c r="E3735" s="20"/>
    </row>
    <row r="3736" spans="1:5" ht="14.25" customHeight="1">
      <c r="A3736" s="19"/>
      <c r="B3736" s="20"/>
      <c r="C3736" s="20"/>
      <c r="D3736" s="20"/>
      <c r="E3736" s="20"/>
    </row>
    <row r="3737" spans="1:5" ht="14.25" customHeight="1">
      <c r="A3737" s="19"/>
      <c r="B3737" s="20"/>
      <c r="C3737" s="20"/>
      <c r="D3737" s="20"/>
      <c r="E3737" s="20"/>
    </row>
    <row r="3738" spans="1:5" ht="14.25" customHeight="1">
      <c r="A3738" s="19"/>
      <c r="B3738" s="20"/>
      <c r="C3738" s="20"/>
      <c r="D3738" s="20"/>
      <c r="E3738" s="20"/>
    </row>
    <row r="3739" spans="1:5" ht="14.25" customHeight="1">
      <c r="A3739" s="19"/>
      <c r="B3739" s="20"/>
      <c r="C3739" s="20"/>
      <c r="D3739" s="20"/>
      <c r="E3739" s="20"/>
    </row>
    <row r="3740" spans="1:5" ht="14.25" customHeight="1">
      <c r="A3740" s="19"/>
      <c r="B3740" s="20"/>
      <c r="C3740" s="20"/>
      <c r="D3740" s="20"/>
      <c r="E3740" s="20"/>
    </row>
    <row r="3741" spans="1:5" ht="14.25" customHeight="1">
      <c r="A3741" s="19"/>
      <c r="B3741" s="20"/>
      <c r="C3741" s="20"/>
      <c r="D3741" s="20"/>
      <c r="E3741" s="20"/>
    </row>
  </sheetData>
  <phoneticPr fontId="2"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95202-37C0-4F45-A9CE-29E401465818}">
  <sheetPr>
    <tabColor theme="4" tint="-0.249977111117893"/>
  </sheetPr>
  <dimension ref="A2:AN269"/>
  <sheetViews>
    <sheetView workbookViewId="0">
      <pane xSplit="1" ySplit="4" topLeftCell="V5" activePane="bottomRight" state="frozen"/>
      <selection pane="topRight" activeCell="B1" sqref="B1"/>
      <selection pane="bottomLeft" activeCell="A5" sqref="A5"/>
      <selection pane="bottomRight" activeCell="AN4" sqref="AN4"/>
    </sheetView>
  </sheetViews>
  <sheetFormatPr defaultRowHeight="15.5"/>
  <cols>
    <col min="1" max="1" width="12.08203125" style="9" customWidth="1"/>
    <col min="2" max="2" width="21.1640625" style="2" bestFit="1" customWidth="1"/>
    <col min="3" max="3" width="24.4140625" style="2" customWidth="1"/>
    <col min="4" max="4" width="27.75" style="2" customWidth="1"/>
    <col min="5" max="5" width="16" style="2" bestFit="1" customWidth="1"/>
    <col min="6" max="6" width="24.83203125" style="2" customWidth="1"/>
    <col min="7" max="7" width="18.1640625" style="2" customWidth="1"/>
    <col min="8" max="15" width="8.6640625" style="2"/>
    <col min="16" max="16" width="15.1640625" style="2" bestFit="1" customWidth="1"/>
    <col min="17" max="18" width="16.1640625" style="2" customWidth="1"/>
    <col min="19" max="19" width="14.9140625" style="2" customWidth="1"/>
    <col min="20" max="20" width="16.08203125" style="2" customWidth="1"/>
    <col min="21" max="21" width="16.33203125" style="2" customWidth="1"/>
    <col min="22" max="22" width="16.6640625" style="2" customWidth="1"/>
    <col min="23" max="23" width="13.4140625" style="2" customWidth="1"/>
    <col min="24" max="24" width="12" style="2" customWidth="1"/>
    <col min="25" max="25" width="8.6640625" style="2"/>
    <col min="26" max="26" width="10.6640625" style="2" customWidth="1"/>
    <col min="27" max="27" width="11.6640625" style="2" customWidth="1"/>
    <col min="28" max="28" width="8.6640625" style="2"/>
    <col min="29" max="31" width="16.33203125" style="2" customWidth="1"/>
    <col min="32" max="34" width="9.75" style="2" customWidth="1"/>
    <col min="35" max="35" width="10.58203125" style="2" bestFit="1" customWidth="1"/>
    <col min="36" max="37" width="8.6640625" style="2"/>
    <col min="38" max="38" width="10.4140625" style="2" bestFit="1" customWidth="1"/>
    <col min="39" max="39" width="10.25" style="2" bestFit="1" customWidth="1"/>
    <col min="40" max="40" width="15.1640625" style="2" bestFit="1" customWidth="1"/>
    <col min="41" max="16384" width="8.6640625" style="2"/>
  </cols>
  <sheetData>
    <row r="2" spans="1:40" ht="46.5" customHeight="1">
      <c r="B2" s="2" t="s">
        <v>93</v>
      </c>
      <c r="C2" s="2" t="s">
        <v>88</v>
      </c>
      <c r="D2" s="2" t="s">
        <v>94</v>
      </c>
      <c r="E2" s="2" t="s">
        <v>103</v>
      </c>
      <c r="F2" s="2" t="s">
        <v>104</v>
      </c>
      <c r="G2" s="2" t="s">
        <v>92</v>
      </c>
      <c r="H2" s="2" t="s">
        <v>83</v>
      </c>
      <c r="I2" s="2" t="s">
        <v>84</v>
      </c>
      <c r="J2" s="2" t="s">
        <v>85</v>
      </c>
      <c r="K2" s="2" t="s">
        <v>113</v>
      </c>
      <c r="L2" s="2" t="s">
        <v>267</v>
      </c>
      <c r="M2" s="2" t="s">
        <v>114</v>
      </c>
      <c r="N2" s="2" t="s">
        <v>115</v>
      </c>
      <c r="O2" s="2" t="s">
        <v>268</v>
      </c>
      <c r="P2" s="2" t="s">
        <v>116</v>
      </c>
      <c r="Q2" s="2" t="s">
        <v>178</v>
      </c>
      <c r="R2" s="2" t="s">
        <v>270</v>
      </c>
      <c r="S2" s="2" t="s">
        <v>180</v>
      </c>
      <c r="T2" s="2" t="s">
        <v>182</v>
      </c>
      <c r="U2" s="2" t="s">
        <v>183</v>
      </c>
      <c r="V2" s="2" t="s">
        <v>184</v>
      </c>
      <c r="W2" s="2" t="s">
        <v>189</v>
      </c>
      <c r="X2" s="2" t="s">
        <v>191</v>
      </c>
      <c r="Y2" s="2" t="s">
        <v>194</v>
      </c>
      <c r="Z2" s="2" t="s">
        <v>199</v>
      </c>
      <c r="AA2" s="2" t="s">
        <v>198</v>
      </c>
      <c r="AB2" s="2" t="s">
        <v>200</v>
      </c>
      <c r="AC2" s="2" t="s">
        <v>201</v>
      </c>
      <c r="AD2" s="2" t="s">
        <v>203</v>
      </c>
      <c r="AE2" s="2" t="s">
        <v>206</v>
      </c>
      <c r="AF2" s="2" t="s">
        <v>202</v>
      </c>
      <c r="AG2" s="2" t="s">
        <v>205</v>
      </c>
      <c r="AH2" s="2" t="s">
        <v>204</v>
      </c>
      <c r="AI2" s="2" t="s">
        <v>207</v>
      </c>
      <c r="AJ2" s="2" t="s">
        <v>208</v>
      </c>
      <c r="AK2" s="2" t="s">
        <v>209</v>
      </c>
      <c r="AL2" s="2" t="s">
        <v>310</v>
      </c>
      <c r="AN2" s="2" t="s">
        <v>313</v>
      </c>
    </row>
    <row r="3" spans="1:40" ht="46.5" customHeight="1">
      <c r="B3" s="2" t="s">
        <v>87</v>
      </c>
      <c r="C3" s="2" t="s">
        <v>87</v>
      </c>
      <c r="D3" s="2" t="s">
        <v>87</v>
      </c>
      <c r="E3" s="2" t="s">
        <v>87</v>
      </c>
      <c r="F3" s="2" t="s">
        <v>87</v>
      </c>
      <c r="G3" s="2" t="s">
        <v>87</v>
      </c>
      <c r="H3" s="2" t="s">
        <v>87</v>
      </c>
      <c r="I3" s="2" t="s">
        <v>87</v>
      </c>
      <c r="J3" s="2" t="s">
        <v>87</v>
      </c>
      <c r="K3" s="2" t="s">
        <v>111</v>
      </c>
      <c r="L3" s="2" t="s">
        <v>111</v>
      </c>
      <c r="M3" s="2" t="s">
        <v>111</v>
      </c>
      <c r="N3" s="2" t="s">
        <v>111</v>
      </c>
      <c r="O3" s="2" t="s">
        <v>111</v>
      </c>
      <c r="P3" s="2" t="s">
        <v>111</v>
      </c>
      <c r="Q3" s="2" t="s">
        <v>111</v>
      </c>
      <c r="R3" s="2" t="s">
        <v>111</v>
      </c>
      <c r="S3" s="2" t="s">
        <v>111</v>
      </c>
      <c r="T3" s="2" t="s">
        <v>181</v>
      </c>
      <c r="U3" s="2" t="s">
        <v>181</v>
      </c>
      <c r="V3" s="2" t="s">
        <v>181</v>
      </c>
      <c r="W3" s="2" t="s">
        <v>181</v>
      </c>
      <c r="X3" s="2" t="s">
        <v>181</v>
      </c>
      <c r="Y3" s="2" t="s">
        <v>181</v>
      </c>
      <c r="Z3" s="2" t="s">
        <v>181</v>
      </c>
      <c r="AA3" s="2" t="s">
        <v>181</v>
      </c>
      <c r="AB3" s="2" t="s">
        <v>181</v>
      </c>
      <c r="AC3" s="2" t="s">
        <v>210</v>
      </c>
      <c r="AD3" s="2" t="s">
        <v>210</v>
      </c>
      <c r="AE3" s="2" t="s">
        <v>210</v>
      </c>
      <c r="AF3" s="2" t="s">
        <v>210</v>
      </c>
      <c r="AG3" s="2" t="s">
        <v>210</v>
      </c>
      <c r="AH3" s="2" t="s">
        <v>210</v>
      </c>
      <c r="AI3" s="2" t="s">
        <v>210</v>
      </c>
      <c r="AJ3" s="2" t="s">
        <v>210</v>
      </c>
      <c r="AK3" s="2" t="s">
        <v>210</v>
      </c>
      <c r="AL3" s="2" t="s">
        <v>210</v>
      </c>
      <c r="AM3" s="2" t="s">
        <v>210</v>
      </c>
      <c r="AN3" s="2" t="s">
        <v>210</v>
      </c>
    </row>
    <row r="4" spans="1:40" ht="49" customHeight="1">
      <c r="A4" s="9" t="s">
        <v>257</v>
      </c>
      <c r="B4" s="14" t="s">
        <v>89</v>
      </c>
      <c r="C4" s="14" t="s">
        <v>90</v>
      </c>
      <c r="D4" s="14" t="s">
        <v>91</v>
      </c>
      <c r="E4" s="2" t="s">
        <v>105</v>
      </c>
      <c r="F4" s="14" t="s">
        <v>106</v>
      </c>
      <c r="G4" s="14" t="s">
        <v>107</v>
      </c>
      <c r="H4" s="14" t="s">
        <v>108</v>
      </c>
      <c r="I4" s="14" t="s">
        <v>110</v>
      </c>
      <c r="J4" s="14" t="s">
        <v>109</v>
      </c>
      <c r="K4" s="14" t="s">
        <v>113</v>
      </c>
      <c r="L4" s="14" t="s">
        <v>266</v>
      </c>
      <c r="M4" s="14" t="s">
        <v>114</v>
      </c>
      <c r="N4" s="14" t="s">
        <v>188</v>
      </c>
      <c r="O4" s="14" t="s">
        <v>288</v>
      </c>
      <c r="P4" s="14" t="s">
        <v>112</v>
      </c>
      <c r="Q4" s="14" t="s">
        <v>177</v>
      </c>
      <c r="R4" s="14" t="s">
        <v>269</v>
      </c>
      <c r="S4" s="14" t="s">
        <v>179</v>
      </c>
      <c r="T4" s="14" t="s">
        <v>185</v>
      </c>
      <c r="U4" s="14" t="s">
        <v>186</v>
      </c>
      <c r="V4" s="14" t="s">
        <v>187</v>
      </c>
      <c r="W4" s="2" t="s">
        <v>190</v>
      </c>
      <c r="X4" s="14" t="s">
        <v>192</v>
      </c>
      <c r="Y4" s="14" t="s">
        <v>193</v>
      </c>
      <c r="Z4" s="2" t="s">
        <v>195</v>
      </c>
      <c r="AA4" s="14" t="s">
        <v>196</v>
      </c>
      <c r="AB4" s="14" t="s">
        <v>197</v>
      </c>
      <c r="AC4" s="2" t="s">
        <v>211</v>
      </c>
      <c r="AD4" s="2" t="s">
        <v>212</v>
      </c>
      <c r="AE4" s="2" t="s">
        <v>213</v>
      </c>
      <c r="AF4" s="14" t="s">
        <v>214</v>
      </c>
      <c r="AG4" s="14" t="s">
        <v>262</v>
      </c>
      <c r="AH4" s="14" t="s">
        <v>215</v>
      </c>
      <c r="AI4" s="14" t="s">
        <v>216</v>
      </c>
      <c r="AJ4" s="14" t="s">
        <v>217</v>
      </c>
      <c r="AK4" s="14" t="s">
        <v>218</v>
      </c>
      <c r="AL4" s="2" t="s">
        <v>311</v>
      </c>
      <c r="AM4" s="2" t="s">
        <v>315</v>
      </c>
      <c r="AN4" s="14" t="s">
        <v>314</v>
      </c>
    </row>
    <row r="5" spans="1:40" ht="39" customHeight="1">
      <c r="A5" s="9">
        <f>MonthMacro!A5</f>
        <v>45777</v>
      </c>
      <c r="B5" s="10">
        <f>IF(MONTH($A5)=1,"",IF(MonthMacro!D5="","",IF(MONTH($A5)&lt;&gt;2,MonthMacro!D5,MonthMacro!E5)))</f>
        <v>4.7</v>
      </c>
      <c r="C5" s="10">
        <f>IF(MonthMacro!E5="","",MonthMacro!E5)</f>
        <v>3.1</v>
      </c>
      <c r="D5" s="10">
        <f>IF(MONTH($A5)=1,"",IF(AND(MonthMacro!F5&lt;&gt;"",MONTH($A5)&lt;&gt;2),MonthMacro!F5,MonthMacro!G5))</f>
        <v>6.1</v>
      </c>
      <c r="E5" s="12">
        <f>IF(MONTH(A5)=1,"",MonthMacro!H5-MonthMacro!H6)</f>
        <v>43850</v>
      </c>
      <c r="F5" s="10">
        <f>IF(MONTH(A5)=1,"",(E5/E17-1)*100)</f>
        <v>1.1324061901796689</v>
      </c>
      <c r="G5" s="10">
        <f>IF(MonthMacro!I5="","",MonthMacro!I5)</f>
        <v>4</v>
      </c>
      <c r="H5" s="10">
        <f>IF(MonthMacro!J5="","",MonthMacro!J5)</f>
        <v>49</v>
      </c>
      <c r="I5" s="10">
        <f>IF(MonthMacro!K5="","",MonthMacro!K5)</f>
        <v>49.2</v>
      </c>
      <c r="J5" s="10">
        <f>IF(MonthMacro!L5="","",MonthMacro!L5)</f>
        <v>50.4</v>
      </c>
      <c r="K5" s="10">
        <f>IF(MonthMacro!M5="","",MonthMacro!M5)</f>
        <v>-0.1</v>
      </c>
      <c r="L5" s="10">
        <f>IF(MonthMacro!AH5="","",MonthMacro!AH5)</f>
        <v>0.5</v>
      </c>
      <c r="M5" s="10">
        <f>IF(MonthMacro!N5="","",MonthMacro!N5)</f>
        <v>-2.7</v>
      </c>
      <c r="N5" s="10">
        <f>IF(MonthMacro!O5="","",MonthMacro!O5)</f>
        <v>2.6</v>
      </c>
      <c r="O5" s="10">
        <f>L5-M5</f>
        <v>3.2</v>
      </c>
      <c r="P5" s="11">
        <f>IF(MONTH(A5)=1,"",IF(MONTH(A5)=2,MonthMacro!S5,MonthMacro!Q5))</f>
        <v>5.0999999999999996</v>
      </c>
      <c r="Q5" s="10">
        <f>IF(MonthMacro!T5="","",MonthMacro!T5)</f>
        <v>33.607534072999997</v>
      </c>
      <c r="R5" s="10">
        <f>IF(MonthMacro!AG5="","",MonthMacro!AG5)</f>
        <v>8.1</v>
      </c>
      <c r="S5" s="10" t="str">
        <f>IF(MonthMacro!U5="","",MonthMacro!U5)</f>
        <v/>
      </c>
      <c r="T5" s="10">
        <f>IF(MonthMacro!V5="","",MonthMacro!V5)</f>
        <v>1.5</v>
      </c>
      <c r="U5" s="10">
        <f>IF(MonthMacro!W5="","",MonthMacro!W5)</f>
        <v>8</v>
      </c>
      <c r="V5" s="10">
        <f>IF(MonthMacro!X5="","",MonthMacro!X5)</f>
        <v>6.5</v>
      </c>
      <c r="W5" s="12">
        <f>IF(MonthMacro!Y5="","",AVERAGE(MonthMacro!Y5:Y16))</f>
        <v>29887.25</v>
      </c>
      <c r="X5" s="10">
        <f>(IF(W5="","",W5/W17)-1)*100</f>
        <v>10.187810880311643</v>
      </c>
      <c r="Y5" s="13">
        <f>IF(MonthMacro!Z5="","",MonthMacro!Z5)</f>
        <v>7.1</v>
      </c>
      <c r="Z5" s="2">
        <f>IF(MonthMacro!AB5="","",AVERAGE(MonthMacro!AB5:AB16))</f>
        <v>9584.75</v>
      </c>
      <c r="AA5" s="10">
        <f>(IF(Z5="","",Z5/Z17)-1)*100</f>
        <v>-25.133275618535556</v>
      </c>
      <c r="AB5" s="2">
        <f>IF(MonthMacro!AA5="","",MonthMacro!AA5)</f>
        <v>7.2</v>
      </c>
      <c r="AC5" s="2">
        <f>IF(MonthMacro!AD5="","",IF(MONTH(CLEAN_MACRO!$A5)=2,MonthMacro!AD5,MonthMacro!AD5-MonthMacro!AD6))</f>
        <v>4839.380000000001</v>
      </c>
      <c r="AD5" s="2">
        <f>IF(MonthMacro!AE5="","",IF(MONTH(CLEAN_MACRO!$A5)=2,MonthMacro!AE5,MonthMacro!AE5-MonthMacro!AE6))</f>
        <v>2587.58</v>
      </c>
      <c r="AE5" s="2">
        <f>IF(MonthMacro!AF5="","",IF(MONTH(CLEAN_MACRO!$A5)=2,MonthMacro!AF5,MonthMacro!AF5-MonthMacro!AF6))</f>
        <v>6392.3900000000031</v>
      </c>
      <c r="AF5" s="10">
        <f>IF(AC5="","",(AC5/AC17-1)*100)</f>
        <v>-22.282801582165135</v>
      </c>
      <c r="AG5" s="10">
        <f t="shared" ref="AG5:AH5" si="0">IF(AD5="","",(AD5/AD17-1)*100)</f>
        <v>-28.156504307700004</v>
      </c>
      <c r="AH5" s="10">
        <f t="shared" si="0"/>
        <v>-2.9148080816364663</v>
      </c>
      <c r="AI5" s="10">
        <f>IF(MonthMacro!AD5="","",(MonthMacro!AD5/MonthMacro!AD17-1)*100)</f>
        <v>-24.134220171818221</v>
      </c>
      <c r="AJ5" s="10">
        <f>IF(MonthMacro!AE5="","",(MonthMacro!AE5/MonthMacro!AE17-1)*100)</f>
        <v>-17.033043943004213</v>
      </c>
      <c r="AK5" s="10">
        <f>IF(MonthMacro!AF5="","",(MonthMacro!AF5/MonthMacro!AF17-1)*100)</f>
        <v>-3.3847443442873937</v>
      </c>
      <c r="AL5" s="10">
        <f>IF(MonthMacro!AI5="","",MonthMacro!AI5)</f>
        <v>16.600000000000001</v>
      </c>
      <c r="AM5" s="11">
        <f ca="1">IF(YEAR(A5)=2012,SUM(MonthMacro!AM5:AM16)/MONTH(A5),IF(MonthMacro!AM5="","",SUM(MonthMacro!AM5:AM16)/12))</f>
        <v>8367.3333333333339</v>
      </c>
      <c r="AN5" s="10">
        <f ca="1">(IF(AM5="","",AM5/AM17)-1)*100</f>
        <v>10.76814456076869</v>
      </c>
    </row>
    <row r="6" spans="1:40">
      <c r="A6" s="9">
        <f>MonthMacro!A6</f>
        <v>45747</v>
      </c>
      <c r="B6" s="10">
        <f>IF(MONTH($A6)=1,"",IF(MonthMacro!D6="","",IF(MONTH($A6)&lt;&gt;2,MonthMacro!D6,MonthMacro!E6)))</f>
        <v>4.8</v>
      </c>
      <c r="C6" s="10">
        <f>IF(MonthMacro!E6="","",MonthMacro!E6)</f>
        <v>2.5</v>
      </c>
      <c r="D6" s="10">
        <f>IF(MONTH($A6)=1,"",IF(AND(MonthMacro!F6&lt;&gt;"",MONTH($A6)&lt;&gt;2),MonthMacro!F6,MonthMacro!G6))</f>
        <v>7.7</v>
      </c>
      <c r="E6" s="12">
        <f>IF(MONTH(A6)=1,"",MonthMacro!H6-MonthMacro!H7)</f>
        <v>50555</v>
      </c>
      <c r="F6" s="10">
        <f t="shared" ref="F6:F69" si="1">IF(MONTH(A6)=1,"",(E6/E18-1)*100)</f>
        <v>2.7645085882711751</v>
      </c>
      <c r="G6" s="10">
        <f>IF(MonthMacro!I6="","",MonthMacro!I6)</f>
        <v>4.2</v>
      </c>
      <c r="H6" s="10">
        <f>IF(MonthMacro!J6="","",MonthMacro!J6)</f>
        <v>50.5</v>
      </c>
      <c r="I6" s="10">
        <f>IF(MonthMacro!K6="","",MonthMacro!K6)</f>
        <v>51.8</v>
      </c>
      <c r="J6" s="10">
        <f>IF(MonthMacro!L6="","",MonthMacro!L6)</f>
        <v>50.8</v>
      </c>
      <c r="K6" s="10">
        <f>IF(MonthMacro!M6="","",MonthMacro!M6)</f>
        <v>-0.1</v>
      </c>
      <c r="L6" s="10">
        <f>IF(MonthMacro!AH6="","",MonthMacro!AH6)</f>
        <v>0.5</v>
      </c>
      <c r="M6" s="10">
        <f>IF(MonthMacro!N6="","",MonthMacro!N6)</f>
        <v>-2.5</v>
      </c>
      <c r="N6" s="10">
        <f>IF(MonthMacro!O6="","",MonthMacro!O6)</f>
        <v>2.4</v>
      </c>
      <c r="O6" s="10">
        <f t="shared" ref="O6:O69" si="2">L6-M6</f>
        <v>3</v>
      </c>
      <c r="P6" s="11">
        <f>IF(MONTH(A6)=1,"",IF(MONTH(A6)=2,MonthMacro!S6,MonthMacro!Q6))</f>
        <v>5.9</v>
      </c>
      <c r="Q6" s="10">
        <f>IF(MonthMacro!T6="","",MonthMacro!T6)</f>
        <v>75.651712169999996</v>
      </c>
      <c r="R6" s="10">
        <f>IF(MonthMacro!AG6="","",MonthMacro!AG6)</f>
        <v>12.3</v>
      </c>
      <c r="S6" s="10">
        <f>IF(MonthMacro!U6="","",MonthMacro!U6)</f>
        <v>87.5</v>
      </c>
      <c r="T6" s="10">
        <f>IF(MonthMacro!V6="","",MonthMacro!V6)</f>
        <v>1.6</v>
      </c>
      <c r="U6" s="10">
        <f>IF(MonthMacro!W6="","",MonthMacro!W6)</f>
        <v>7</v>
      </c>
      <c r="V6" s="10">
        <f>IF(MonthMacro!X6="","",MonthMacro!X6)</f>
        <v>5.4</v>
      </c>
      <c r="W6" s="12">
        <f>IF(MonthMacro!Y6="","",AVERAGE(MonthMacro!Y6:Y17))</f>
        <v>28866.5</v>
      </c>
      <c r="X6" s="10">
        <f t="shared" ref="X6:X69" si="3">(IF(W6="","",W6/W18)-1)*100</f>
        <v>2.3652901647192248</v>
      </c>
      <c r="Y6" s="13">
        <f>IF(MonthMacro!Z6="","",MonthMacro!Z6)</f>
        <v>7.2</v>
      </c>
      <c r="Z6" s="2">
        <f>IF(MonthMacro!AB6="","",AVERAGE(MonthMacro!AB6:AB17))</f>
        <v>9681.8333333333339</v>
      </c>
      <c r="AA6" s="10">
        <f t="shared" ref="AA6:AA69" si="4">(IF(Z6="","",Z6/Z18)-1)*100</f>
        <v>-25.860836715419754</v>
      </c>
      <c r="AB6" s="2">
        <f>IF(MonthMacro!AA6="","",MonthMacro!AA6)</f>
        <v>7.4</v>
      </c>
      <c r="AC6" s="2">
        <f>IF(MonthMacro!AD6="","",IF(MONTH(CLEAN_MACRO!$A6)=2,MonthMacro!AD6,MonthMacro!AD6-MonthMacro!AD7))</f>
        <v>6382.5199999999995</v>
      </c>
      <c r="AD6" s="2">
        <f>IF(MonthMacro!AE6="","",IF(MONTH(CLEAN_MACRO!$A6)=2,MonthMacro!AE6,MonthMacro!AE6-MonthMacro!AE7))</f>
        <v>4296.0600000000013</v>
      </c>
      <c r="AE6" s="2">
        <f>IF(MonthMacro!AF6="","",IF(MONTH(CLEAN_MACRO!$A6)=2,MonthMacro!AF6,MonthMacro!AF6-MonthMacro!AF7))</f>
        <v>11123.429999999998</v>
      </c>
      <c r="AF6" s="10">
        <f t="shared" ref="AF6:AF69" si="5">IF(AC6="","",(AC6/AC18-1)*100)</f>
        <v>-18.734179793936246</v>
      </c>
      <c r="AG6" s="10">
        <f t="shared" ref="AG6:AG69" si="6">IF(AD6="","",(AD6/AD18-1)*100)</f>
        <v>-11.676216439589693</v>
      </c>
      <c r="AH6" s="10">
        <f t="shared" ref="AH6:AH69" si="7">IF(AE6="","",(AE6/AE18-1)*100)</f>
        <v>-1.5509790090338038</v>
      </c>
      <c r="AI6" s="10">
        <f>IF(MonthMacro!AD6="","",(MonthMacro!AD6/MonthMacro!AD18-1)*100)</f>
        <v>-24.801276643510729</v>
      </c>
      <c r="AJ6" s="10">
        <f>IF(MonthMacro!AE6="","",(MonthMacro!AE6/MonthMacro!AE18-1)*100)</f>
        <v>-14.407434471594794</v>
      </c>
      <c r="AK6" s="10">
        <f>IF(MonthMacro!AF6="","",(MonthMacro!AF6/MonthMacro!AF18-1)*100)</f>
        <v>-3.5212482348098817</v>
      </c>
      <c r="AL6" s="10">
        <f>IF(MonthMacro!AI6="","",MonthMacro!AI6)</f>
        <v>10</v>
      </c>
      <c r="AM6" s="11">
        <f>IF(YEAR(A6)=2012,SUM(MonthMacro!AM6:AM17)/MONTH(A6),IF(MonthMacro!AM6="","",SUM(MonthMacro!AM6:AM17)/12))</f>
        <v>8211.3333333333339</v>
      </c>
      <c r="AN6" s="10">
        <f t="shared" ref="AN6:AN69" si="8">(IF(AM6="","",AM6/AM18)-1)*100</f>
        <v>5.8104697986577136</v>
      </c>
    </row>
    <row r="7" spans="1:40">
      <c r="A7" s="9">
        <f>MonthMacro!A7</f>
        <v>45716</v>
      </c>
      <c r="B7" s="10">
        <f>IF(MONTH($A7)=1,"",IF(MonthMacro!D7="","",IF(MONTH($A7)&lt;&gt;2,MonthMacro!D7,MonthMacro!E7)))</f>
        <v>1.3</v>
      </c>
      <c r="C7" s="10">
        <f>IF(MonthMacro!E7="","",MonthMacro!E7)</f>
        <v>1.3</v>
      </c>
      <c r="D7" s="10">
        <f>IF(MONTH($A7)=1,"",IF(AND(MonthMacro!F7&lt;&gt;"",MONTH($A7)&lt;&gt;2),MonthMacro!F7,MonthMacro!G7))</f>
        <v>5.9</v>
      </c>
      <c r="E7" s="12">
        <f>IF(MONTH(A7)=1,"",MonthMacro!H7-MonthMacro!H8)</f>
        <v>52619</v>
      </c>
      <c r="F7" s="10">
        <f t="shared" si="1"/>
        <v>3.4849646980156246</v>
      </c>
      <c r="G7" s="10">
        <f>IF(MonthMacro!I7="","",MonthMacro!I7)</f>
        <v>4.0999999999999996</v>
      </c>
      <c r="H7" s="10">
        <f>IF(MonthMacro!J7="","",MonthMacro!J7)</f>
        <v>50.2</v>
      </c>
      <c r="I7" s="10">
        <f>IF(MonthMacro!K7="","",MonthMacro!K7)</f>
        <v>51.1</v>
      </c>
      <c r="J7" s="10">
        <f>IF(MonthMacro!L7="","",MonthMacro!L7)</f>
        <v>50.4</v>
      </c>
      <c r="K7" s="10">
        <f>IF(MonthMacro!M7="","",MonthMacro!M7)</f>
        <v>-0.7</v>
      </c>
      <c r="L7" s="10">
        <f>IF(MonthMacro!AH7="","",MonthMacro!AH7)</f>
        <v>-0.1</v>
      </c>
      <c r="M7" s="10">
        <f>IF(MonthMacro!N7="","",MonthMacro!N7)</f>
        <v>-2.2000000000000002</v>
      </c>
      <c r="N7" s="10">
        <f>IF(MonthMacro!O7="","",MonthMacro!O7)</f>
        <v>1.5000000000000002</v>
      </c>
      <c r="O7" s="10">
        <f t="shared" si="2"/>
        <v>2.1</v>
      </c>
      <c r="P7" s="11">
        <f>IF(MONTH(A7)=1,"",IF(MONTH(A7)=2,MonthMacro!S7,MonthMacro!Q7))</f>
        <v>4</v>
      </c>
      <c r="Q7" s="10">
        <f>IF(MonthMacro!T7="","",MonthMacro!T7)</f>
        <v>-22.750149565000001</v>
      </c>
      <c r="R7" s="10">
        <f>IF(MonthMacro!AG7="","",MonthMacro!AG7)</f>
        <v>-3</v>
      </c>
      <c r="S7" s="10">
        <f>IF(MonthMacro!U7="","",MonthMacro!U7)</f>
        <v>88.4</v>
      </c>
      <c r="T7" s="10">
        <f>IF(MonthMacro!V7="","",MonthMacro!V7)</f>
        <v>0.1</v>
      </c>
      <c r="U7" s="10">
        <f>IF(MonthMacro!W7="","",MonthMacro!W7)</f>
        <v>7</v>
      </c>
      <c r="V7" s="10">
        <f>IF(MonthMacro!X7="","",MonthMacro!X7)</f>
        <v>6.9</v>
      </c>
      <c r="W7" s="12">
        <f>IF(MonthMacro!Y7="","",AVERAGE(MonthMacro!Y7:Y18))</f>
        <v>27981</v>
      </c>
      <c r="X7" s="10">
        <f t="shared" si="3"/>
        <v>-2.3708588475427894</v>
      </c>
      <c r="Y7" s="13">
        <f>IF(MonthMacro!Z7="","",MonthMacro!Z7)</f>
        <v>7.1</v>
      </c>
      <c r="Z7" s="2">
        <f>IF(MonthMacro!AB7="","",AVERAGE(MonthMacro!AB7:AB18))</f>
        <v>9654.25</v>
      </c>
      <c r="AA7" s="10">
        <f t="shared" si="4"/>
        <v>-29.030262190639554</v>
      </c>
      <c r="AB7" s="2">
        <f>IF(MonthMacro!AA7="","",MonthMacro!AA7)</f>
        <v>7.3</v>
      </c>
      <c r="AC7" s="2">
        <f>IF(MonthMacro!AD7="","",IF(MONTH(CLEAN_MACRO!$A7)=2,MonthMacro!AD7,MonthMacro!AD7-MonthMacro!AD8))</f>
        <v>6613.94</v>
      </c>
      <c r="AD7" s="2">
        <f>IF(MonthMacro!AE7="","",IF(MONTH(CLEAN_MACRO!$A7)=2,MonthMacro!AE7,MonthMacro!AE7-MonthMacro!AE8))</f>
        <v>8764.2099999999991</v>
      </c>
      <c r="AE7" s="2">
        <f>IF(MonthMacro!AF7="","",IF(MONTH(CLEAN_MACRO!$A7)=2,MonthMacro!AF7,MonthMacro!AF7-MonthMacro!AF8))</f>
        <v>10745.92</v>
      </c>
      <c r="AF7" s="10">
        <f t="shared" si="5"/>
        <v>-29.854893551130889</v>
      </c>
      <c r="AG7" s="10">
        <f t="shared" si="6"/>
        <v>-15.685457725409012</v>
      </c>
      <c r="AH7" s="10">
        <f t="shared" si="7"/>
        <v>-5.4793532508976339</v>
      </c>
      <c r="AI7" s="10">
        <f>IF(MonthMacro!AD7="","",(MonthMacro!AD7/MonthMacro!AD19-1)*100)</f>
        <v>-29.854893551130889</v>
      </c>
      <c r="AJ7" s="10">
        <f>IF(MonthMacro!AE7="","",(MonthMacro!AE7/MonthMacro!AE19-1)*100)</f>
        <v>-15.685457725409012</v>
      </c>
      <c r="AK7" s="10">
        <f>IF(MonthMacro!AF7="","",(MonthMacro!AF7/MonthMacro!AF19-1)*100)</f>
        <v>-5.4793532508976339</v>
      </c>
      <c r="AL7" s="10">
        <f>IF(MonthMacro!AI7="","",MonthMacro!AI7)</f>
        <v>-0.6</v>
      </c>
      <c r="AM7" s="11">
        <f>IF(YEAR(A7)=2012,SUM(MonthMacro!AM7:AM18)/MONTH(A7),IF(MonthMacro!AM7="","",SUM(MonthMacro!AM7:AM18)/12))</f>
        <v>8061.5</v>
      </c>
      <c r="AN7" s="10">
        <f t="shared" si="8"/>
        <v>1.6956636005256209</v>
      </c>
    </row>
    <row r="8" spans="1:40">
      <c r="A8" s="9">
        <f>MonthMacro!A8</f>
        <v>45688</v>
      </c>
      <c r="B8" s="10" t="str">
        <f>IF(MONTH($A8)=1,"",IF(MonthMacro!D8="","",IF(MONTH($A8)&lt;&gt;2,MonthMacro!D8,MonthMacro!E8)))</f>
        <v/>
      </c>
      <c r="C8" s="10" t="str">
        <f>IF(MonthMacro!E8="","",MonthMacro!E8)</f>
        <v/>
      </c>
      <c r="D8" s="10" t="str">
        <f>IF(MONTH($A8)=1,"",IF(AND(MonthMacro!F8&lt;&gt;"",MONTH($A8)&lt;&gt;2),MonthMacro!F8,MonthMacro!G8))</f>
        <v/>
      </c>
      <c r="E8" s="12" t="str">
        <f>IF(MONTH(A8)=1,"",MonthMacro!H8-MonthMacro!H9)</f>
        <v/>
      </c>
      <c r="F8" s="10" t="str">
        <f t="shared" si="1"/>
        <v/>
      </c>
      <c r="G8" s="10" t="str">
        <f>IF(MonthMacro!I8="","",MonthMacro!I8)</f>
        <v/>
      </c>
      <c r="H8" s="10">
        <f>IF(MonthMacro!J8="","",MonthMacro!J8)</f>
        <v>49.1</v>
      </c>
      <c r="I8" s="10">
        <f>IF(MonthMacro!K8="","",MonthMacro!K8)</f>
        <v>49.2</v>
      </c>
      <c r="J8" s="10">
        <f>IF(MonthMacro!L8="","",MonthMacro!L8)</f>
        <v>50.2</v>
      </c>
      <c r="K8" s="10">
        <f>IF(MonthMacro!M8="","",MonthMacro!M8)</f>
        <v>0.5</v>
      </c>
      <c r="L8" s="10">
        <f>IF(MonthMacro!AH8="","",MonthMacro!AH8)</f>
        <v>0.6</v>
      </c>
      <c r="M8" s="10">
        <f>IF(MonthMacro!N8="","",MonthMacro!N8)</f>
        <v>-2.2999999999999998</v>
      </c>
      <c r="N8" s="10">
        <f>IF(MonthMacro!O8="","",MonthMacro!O8)</f>
        <v>2.8</v>
      </c>
      <c r="O8" s="10">
        <f t="shared" si="2"/>
        <v>2.9</v>
      </c>
      <c r="P8" s="11" t="str">
        <f>IF(MONTH(A8)=1,"",IF(MONTH(A8)=2,MonthMacro!S8,MonthMacro!Q8))</f>
        <v/>
      </c>
      <c r="Q8" s="10">
        <f>IF(MonthMacro!T8="","",MonthMacro!T8)</f>
        <v>65.578920721000003</v>
      </c>
      <c r="R8" s="10">
        <f>IF(MonthMacro!AG8="","",MonthMacro!AG8)</f>
        <v>6</v>
      </c>
      <c r="S8" s="10">
        <f>IF(MonthMacro!U8="","",MonthMacro!U8)</f>
        <v>87.5</v>
      </c>
      <c r="T8" s="10">
        <f>IF(MonthMacro!V8="","",MonthMacro!V8)</f>
        <v>0.4</v>
      </c>
      <c r="U8" s="10">
        <f>IF(MonthMacro!W8="","",MonthMacro!W8)</f>
        <v>7</v>
      </c>
      <c r="V8" s="10">
        <f>IF(MonthMacro!X8="","",MonthMacro!X8)</f>
        <v>6.6</v>
      </c>
      <c r="W8" s="12">
        <f>IF(MonthMacro!Y8="","",AVERAGE(MonthMacro!Y8:Y19))</f>
        <v>27366.666666666668</v>
      </c>
      <c r="X8" s="10">
        <f t="shared" si="3"/>
        <v>-8.923752762932736</v>
      </c>
      <c r="Y8" s="13">
        <f>IF(MonthMacro!Z8="","",MonthMacro!Z8)</f>
        <v>7.2</v>
      </c>
      <c r="Z8" s="2">
        <f>IF(MonthMacro!AB8="","",AVERAGE(MonthMacro!AB8:AB19))</f>
        <v>10288.583333333334</v>
      </c>
      <c r="AA8" s="10">
        <f t="shared" si="4"/>
        <v>-24.413956079612586</v>
      </c>
      <c r="AB8" s="2">
        <f>IF(MonthMacro!AA8="","",MonthMacro!AA8)</f>
        <v>7.5</v>
      </c>
      <c r="AC8" s="2" t="str">
        <f>IF(MonthMacro!AD8="","",IF(MONTH(CLEAN_MACRO!$A8)=2,MonthMacro!AD8,MonthMacro!AD8-MonthMacro!AD9))</f>
        <v/>
      </c>
      <c r="AD8" s="2" t="str">
        <f>IF(MonthMacro!AE8="","",IF(MONTH(CLEAN_MACRO!$A8)=2,MonthMacro!AE8,MonthMacro!AE8-MonthMacro!AE9))</f>
        <v/>
      </c>
      <c r="AE8" s="2" t="str">
        <f>IF(MonthMacro!AF8="","",IF(MONTH(CLEAN_MACRO!$A8)=2,MonthMacro!AF8,MonthMacro!AF8-MonthMacro!AF9))</f>
        <v/>
      </c>
      <c r="AF8" s="10" t="str">
        <f t="shared" si="5"/>
        <v/>
      </c>
      <c r="AG8" s="10" t="str">
        <f t="shared" si="6"/>
        <v/>
      </c>
      <c r="AH8" s="10" t="str">
        <f t="shared" si="7"/>
        <v/>
      </c>
      <c r="AI8" s="10" t="str">
        <f>IF(MonthMacro!AD8="","",(MonthMacro!AD8/MonthMacro!AD20-1)*100)</f>
        <v/>
      </c>
      <c r="AJ8" s="10" t="str">
        <f>IF(MonthMacro!AE8="","",(MonthMacro!AE8/MonthMacro!AE20-1)*100)</f>
        <v/>
      </c>
      <c r="AK8" s="10" t="str">
        <f>IF(MonthMacro!AF8="","",(MonthMacro!AF8/MonthMacro!AF20-1)*100)</f>
        <v/>
      </c>
      <c r="AL8" s="10" t="str">
        <f>IF(MonthMacro!AI8="","",MonthMacro!AI8)</f>
        <v/>
      </c>
      <c r="AM8" s="11">
        <f>IF(YEAR(A8)=2012,SUM(MonthMacro!AM8:AM19)/MONTH(A8),IF(MonthMacro!AM8="","",SUM(MonthMacro!AM8:AM19)/12))</f>
        <v>8066.583333333333</v>
      </c>
      <c r="AN8" s="10">
        <f t="shared" si="8"/>
        <v>0.32231987397395301</v>
      </c>
    </row>
    <row r="9" spans="1:40">
      <c r="A9" s="9">
        <f>MonthMacro!A9</f>
        <v>45657</v>
      </c>
      <c r="B9" s="10">
        <f>IF(MONTH($A9)=1,"",IF(MonthMacro!D9="","",IF(MONTH($A9)&lt;&gt;2,MonthMacro!D9,MonthMacro!E9)))</f>
        <v>3.2729398010000001</v>
      </c>
      <c r="C9" s="10">
        <f>IF(MonthMacro!E9="","",MonthMacro!E9)</f>
        <v>6.8</v>
      </c>
      <c r="D9" s="10">
        <f>IF(MONTH($A9)=1,"",IF(AND(MonthMacro!F9&lt;&gt;"",MONTH($A9)&lt;&gt;2),MonthMacro!F9,MonthMacro!G9))</f>
        <v>6.2</v>
      </c>
      <c r="E9" s="12">
        <f>IF(MONTH(A9)=1,"",MonthMacro!H9-MonthMacro!H10)</f>
        <v>48535</v>
      </c>
      <c r="F9" s="10">
        <f t="shared" si="1"/>
        <v>14.951920799583164</v>
      </c>
      <c r="G9" s="10">
        <f>IF(MonthMacro!I9="","",MonthMacro!I9)</f>
        <v>3.2</v>
      </c>
      <c r="H9" s="10">
        <f>IF(MonthMacro!J9="","",MonthMacro!J9)</f>
        <v>50.1</v>
      </c>
      <c r="I9" s="10">
        <f>IF(MonthMacro!K9="","",MonthMacro!K9)</f>
        <v>51</v>
      </c>
      <c r="J9" s="10">
        <f>IF(MonthMacro!L9="","",MonthMacro!L9)</f>
        <v>52.2</v>
      </c>
      <c r="K9" s="10">
        <f>IF(MonthMacro!M9="","",MonthMacro!M9)</f>
        <v>0.1</v>
      </c>
      <c r="L9" s="10">
        <f>IF(MonthMacro!AH9="","",MonthMacro!AH9)</f>
        <v>0.4</v>
      </c>
      <c r="M9" s="10">
        <f>IF(MonthMacro!N9="","",MonthMacro!N9)</f>
        <v>-2.2999999999999998</v>
      </c>
      <c r="N9" s="10">
        <f>IF(MonthMacro!O9="","",MonthMacro!O9)</f>
        <v>2.4</v>
      </c>
      <c r="O9" s="10">
        <f t="shared" si="2"/>
        <v>2.6999999999999997</v>
      </c>
      <c r="P9" s="11">
        <f>IF(MONTH(A9)=1,"",IF(MONTH(A9)=2,MonthMacro!S9,MonthMacro!Q9))</f>
        <v>3.7</v>
      </c>
      <c r="Q9" s="10">
        <f>IF(MonthMacro!T9="","",MonthMacro!T9)</f>
        <v>40.566419179999997</v>
      </c>
      <c r="R9" s="10">
        <f>IF(MonthMacro!AG9="","",MonthMacro!AG9)</f>
        <v>10.696004376601</v>
      </c>
      <c r="S9" s="10">
        <f>IF(MonthMacro!U9="","",MonthMacro!U9)</f>
        <v>86.4</v>
      </c>
      <c r="T9" s="10">
        <f>IF(MonthMacro!V9="","",MonthMacro!V9)</f>
        <v>1.2</v>
      </c>
      <c r="U9" s="10">
        <f>IF(MonthMacro!W9="","",MonthMacro!W9)</f>
        <v>7.3</v>
      </c>
      <c r="V9" s="10">
        <f>IF(MonthMacro!X9="","",MonthMacro!X9)</f>
        <v>6.1</v>
      </c>
      <c r="W9" s="12">
        <f>IF(MonthMacro!Y9="","",AVERAGE(MonthMacro!Y9:Y20))</f>
        <v>26882.333333333332</v>
      </c>
      <c r="X9" s="10">
        <f t="shared" si="3"/>
        <v>-9.3342027380627908</v>
      </c>
      <c r="Y9" s="13">
        <f>IF(MonthMacro!Z9="","",MonthMacro!Z9)</f>
        <v>7.2</v>
      </c>
      <c r="Z9" s="2">
        <f>IF(MonthMacro!AB9="","",AVERAGE(MonthMacro!AB9:AB20))</f>
        <v>10275</v>
      </c>
      <c r="AA9" s="10">
        <f t="shared" si="4"/>
        <v>-23.511166253101745</v>
      </c>
      <c r="AB9" s="2">
        <f>IF(MonthMacro!AA9="","",MonthMacro!AA9)</f>
        <v>7.6</v>
      </c>
      <c r="AC9" s="2">
        <f>IF(MonthMacro!AD9="","",IF(MONTH(CLEAN_MACRO!$A9)=2,MonthMacro!AD9,MonthMacro!AD9-MonthMacro!AD10))</f>
        <v>6584.3999999999942</v>
      </c>
      <c r="AD9" s="2">
        <f>IF(MonthMacro!AE9="","",IF(MONTH(CLEAN_MACRO!$A9)=2,MonthMacro!AE9,MonthMacro!AE9-MonthMacro!AE10))</f>
        <v>25591.500000000007</v>
      </c>
      <c r="AE9" s="2">
        <f>IF(MonthMacro!AF9="","",IF(MONTH(CLEAN_MACRO!$A9)=2,MonthMacro!AF9,MonthMacro!AF9-MonthMacro!AF10))</f>
        <v>11267.059999999998</v>
      </c>
      <c r="AF9" s="10">
        <f t="shared" si="5"/>
        <v>-16.862271729207702</v>
      </c>
      <c r="AG9" s="10">
        <f t="shared" si="6"/>
        <v>-26.023448527449911</v>
      </c>
      <c r="AH9" s="10">
        <f t="shared" si="7"/>
        <v>0.36191380519010607</v>
      </c>
      <c r="AI9" s="10">
        <f>IF(MonthMacro!AD9="","",(MonthMacro!AD9/MonthMacro!AD21-1)*100)</f>
        <v>-22.524320441522061</v>
      </c>
      <c r="AJ9" s="10">
        <f>IF(MonthMacro!AE9="","",(MonthMacro!AE9/MonthMacro!AE21-1)*100)</f>
        <v>-26.132019594296718</v>
      </c>
      <c r="AK9" s="10">
        <f>IF(MonthMacro!AF9="","",(MonthMacro!AF9/MonthMacro!AF21-1)*100)</f>
        <v>-12.842987443341459</v>
      </c>
      <c r="AL9" s="10">
        <f>IF(MonthMacro!AI9="","",MonthMacro!AI9)</f>
        <v>0.4</v>
      </c>
      <c r="AM9" s="11">
        <f>IF(YEAR(A9)=2012,SUM(MonthMacro!AM9:AM20)/MONTH(A9),IF(MonthMacro!AM9="","",SUM(MonthMacro!AM9:AM20)/12))</f>
        <v>8066.583333333333</v>
      </c>
      <c r="AN9" s="10">
        <f t="shared" si="8"/>
        <v>0.32231987397395301</v>
      </c>
    </row>
    <row r="10" spans="1:40">
      <c r="A10" s="9">
        <f>MonthMacro!A10</f>
        <v>45626</v>
      </c>
      <c r="B10" s="10">
        <f>IF(MONTH($A10)=1,"",IF(MonthMacro!D10="","",IF(MONTH($A10)&lt;&gt;2,MonthMacro!D10,MonthMacro!E10)))</f>
        <v>2.8</v>
      </c>
      <c r="C10" s="10">
        <f>IF(MonthMacro!E10="","",MonthMacro!E10)</f>
        <v>7.1</v>
      </c>
      <c r="D10" s="10">
        <f>IF(MONTH($A10)=1,"",IF(AND(MonthMacro!F10&lt;&gt;"",MONTH($A10)&lt;&gt;2),MonthMacro!F10,MonthMacro!G10))</f>
        <v>5.4</v>
      </c>
      <c r="E10" s="12">
        <f>IF(MONTH(A10)=1,"",MonthMacro!H10-MonthMacro!H11)</f>
        <v>42617</v>
      </c>
      <c r="F10" s="10">
        <f t="shared" si="1"/>
        <v>2.927182707402487</v>
      </c>
      <c r="G10" s="10">
        <f>IF(MonthMacro!I10="","",MonthMacro!I10)</f>
        <v>3.3</v>
      </c>
      <c r="H10" s="10">
        <f>IF(MonthMacro!J10="","",MonthMacro!J10)</f>
        <v>50.3</v>
      </c>
      <c r="I10" s="10">
        <f>IF(MonthMacro!K10="","",MonthMacro!K10)</f>
        <v>50.8</v>
      </c>
      <c r="J10" s="10">
        <f>IF(MonthMacro!L10="","",MonthMacro!L10)</f>
        <v>50</v>
      </c>
      <c r="K10" s="10">
        <f>IF(MonthMacro!M10="","",MonthMacro!M10)</f>
        <v>0.2</v>
      </c>
      <c r="L10" s="10">
        <f>IF(MonthMacro!AH10="","",MonthMacro!AH10)</f>
        <v>0.3</v>
      </c>
      <c r="M10" s="10">
        <f>IF(MonthMacro!N10="","",MonthMacro!N10)</f>
        <v>-2.5</v>
      </c>
      <c r="N10" s="10">
        <f>IF(MonthMacro!O10="","",MonthMacro!O10)</f>
        <v>2.7</v>
      </c>
      <c r="O10" s="10">
        <f t="shared" si="2"/>
        <v>2.8</v>
      </c>
      <c r="P10" s="11">
        <f>IF(MONTH(A10)=1,"",IF(MONTH(A10)=2,MonthMacro!S10,MonthMacro!Q10))</f>
        <v>3</v>
      </c>
      <c r="Q10" s="10">
        <f>IF(MonthMacro!T10="","",MonthMacro!T10)</f>
        <v>40.471075468999999</v>
      </c>
      <c r="R10" s="10">
        <f>IF(MonthMacro!AG10="","",MonthMacro!AG10)</f>
        <v>6.5858183505516799</v>
      </c>
      <c r="S10" s="10">
        <f>IF(MonthMacro!U10="","",MonthMacro!U10)</f>
        <v>86.2</v>
      </c>
      <c r="T10" s="10">
        <f>IF(MonthMacro!V10="","",MonthMacro!V10)</f>
        <v>-0.7</v>
      </c>
      <c r="U10" s="10">
        <f>IF(MonthMacro!W10="","",MonthMacro!W10)</f>
        <v>7.1</v>
      </c>
      <c r="V10" s="10">
        <f>IF(MonthMacro!X10="","",MonthMacro!X10)</f>
        <v>7.8</v>
      </c>
      <c r="W10" s="12">
        <f>IF(MonthMacro!Y10="","",AVERAGE(MonthMacro!Y10:Y21))</f>
        <v>26114.75</v>
      </c>
      <c r="X10" s="10">
        <f t="shared" si="3"/>
        <v>-10.344857182092838</v>
      </c>
      <c r="Y10" s="13">
        <f>IF(MonthMacro!Z10="","",MonthMacro!Z10)</f>
        <v>7.4</v>
      </c>
      <c r="Z10" s="2">
        <f>IF(MonthMacro!AB10="","",AVERAGE(MonthMacro!AB10:AB21))</f>
        <v>10831.166666666666</v>
      </c>
      <c r="AA10" s="10">
        <f t="shared" si="4"/>
        <v>-21.276067376938968</v>
      </c>
      <c r="AB10" s="2">
        <f>IF(MonthMacro!AA10="","",MonthMacro!AA10)</f>
        <v>7.7</v>
      </c>
      <c r="AC10" s="2">
        <f>IF(MonthMacro!AD10="","",IF(MONTH(CLEAN_MACRO!$A10)=2,MonthMacro!AD10,MonthMacro!AD10-MonthMacro!AD11))</f>
        <v>6081.510000000002</v>
      </c>
      <c r="AD10" s="2">
        <f>IF(MonthMacro!AE10="","",IF(MONTH(CLEAN_MACRO!$A10)=2,MonthMacro!AE10,MonthMacro!AE10-MonthMacro!AE11))</f>
        <v>6156.5599999999977</v>
      </c>
      <c r="AE10" s="2">
        <f>IF(MonthMacro!AF10="","",IF(MONTH(CLEAN_MACRO!$A10)=2,MonthMacro!AF10,MonthMacro!AF10-MonthMacro!AF11))</f>
        <v>8187.7899999999936</v>
      </c>
      <c r="AF10" s="10">
        <f t="shared" si="5"/>
        <v>-26.54347232656843</v>
      </c>
      <c r="AG10" s="10">
        <f t="shared" si="6"/>
        <v>-38.961225661317179</v>
      </c>
      <c r="AH10" s="10">
        <f t="shared" si="7"/>
        <v>3.2486062719964348</v>
      </c>
      <c r="AI10" s="10">
        <f>IF(MonthMacro!AD10="","",(MonthMacro!AD10/MonthMacro!AD22-1)*100)</f>
        <v>-23.037068155451578</v>
      </c>
      <c r="AJ10" s="10">
        <f>IF(MonthMacro!AE10="","",(MonthMacro!AE10/MonthMacro!AE22-1)*100)</f>
        <v>-26.189592964240237</v>
      </c>
      <c r="AK10" s="10">
        <f>IF(MonthMacro!AF10="","",(MonthMacro!AF10/MonthMacro!AF22-1)*100)</f>
        <v>-14.317923292419144</v>
      </c>
      <c r="AL10" s="10">
        <f>IF(MonthMacro!AI10="","",MonthMacro!AI10)</f>
        <v>-3.3</v>
      </c>
      <c r="AM10" s="11">
        <f>IF(YEAR(A10)=2012,SUM(MonthMacro!AM10:AM21)/MONTH(A10),IF(MonthMacro!AM10="","",SUM(MonthMacro!AM10:AM21)/12))</f>
        <v>7818.166666666667</v>
      </c>
      <c r="AN10" s="10">
        <f t="shared" si="8"/>
        <v>-5.3291836756397259E-3</v>
      </c>
    </row>
    <row r="11" spans="1:40">
      <c r="A11" s="9">
        <f>MonthMacro!A11</f>
        <v>45596</v>
      </c>
      <c r="B11" s="10">
        <f>IF(MONTH($A11)=1,"",IF(MonthMacro!D11="","",IF(MONTH($A11)&lt;&gt;2,MonthMacro!D11,MonthMacro!E11)))</f>
        <v>4.3</v>
      </c>
      <c r="C11" s="10">
        <f>IF(MonthMacro!E11="","",MonthMacro!E11)</f>
        <v>7.6</v>
      </c>
      <c r="D11" s="10">
        <f>IF(MONTH($A11)=1,"",IF(AND(MonthMacro!F11&lt;&gt;"",MONTH($A11)&lt;&gt;2),MonthMacro!F11,MonthMacro!G11))</f>
        <v>5.3</v>
      </c>
      <c r="E11" s="12">
        <f>IF(MONTH(A11)=1,"",MonthMacro!H11-MonthMacro!H12)</f>
        <v>44244</v>
      </c>
      <c r="F11" s="10">
        <f t="shared" si="1"/>
        <v>-0.29296434849236386</v>
      </c>
      <c r="G11" s="10">
        <f>IF(MonthMacro!I11="","",MonthMacro!I11)</f>
        <v>3.4</v>
      </c>
      <c r="H11" s="10">
        <f>IF(MonthMacro!J11="","",MonthMacro!J11)</f>
        <v>50.1</v>
      </c>
      <c r="I11" s="10">
        <f>IF(MonthMacro!K11="","",MonthMacro!K11)</f>
        <v>50</v>
      </c>
      <c r="J11" s="10">
        <f>IF(MonthMacro!L11="","",MonthMacro!L11)</f>
        <v>50.2</v>
      </c>
      <c r="K11" s="10">
        <f>IF(MonthMacro!M11="","",MonthMacro!M11)</f>
        <v>0.3</v>
      </c>
      <c r="L11" s="10">
        <f>IF(MonthMacro!AH11="","",MonthMacro!AH11)</f>
        <v>0.2</v>
      </c>
      <c r="M11" s="10">
        <f>IF(MonthMacro!N11="","",MonthMacro!N11)</f>
        <v>-2.9</v>
      </c>
      <c r="N11" s="10">
        <f>IF(MonthMacro!O11="","",MonthMacro!O11)</f>
        <v>3.1999999999999997</v>
      </c>
      <c r="O11" s="10">
        <f t="shared" si="2"/>
        <v>3.1</v>
      </c>
      <c r="P11" s="11">
        <f>IF(MONTH(A11)=1,"",IF(MONTH(A11)=2,MonthMacro!S11,MonthMacro!Q11))</f>
        <v>4.8</v>
      </c>
      <c r="Q11" s="10">
        <f>IF(MonthMacro!T11="","",MonthMacro!T11)</f>
        <v>71.048992523999999</v>
      </c>
      <c r="R11" s="10">
        <f>IF(MonthMacro!AG11="","",MonthMacro!AG11)</f>
        <v>12.6486580289484</v>
      </c>
      <c r="S11" s="10">
        <f>IF(MonthMacro!U11="","",MonthMacro!U11)</f>
        <v>86.9</v>
      </c>
      <c r="T11" s="10">
        <f>IF(MonthMacro!V11="","",MonthMacro!V11)</f>
        <v>-2.2999999999999998</v>
      </c>
      <c r="U11" s="10">
        <f>IF(MonthMacro!W11="","",MonthMacro!W11)</f>
        <v>7.5</v>
      </c>
      <c r="V11" s="10">
        <f>IF(MonthMacro!X11="","",MonthMacro!X11)</f>
        <v>9.8000000000000007</v>
      </c>
      <c r="W11" s="12">
        <f>IF(MonthMacro!Y11="","",AVERAGE(MonthMacro!Y11:Y22))</f>
        <v>26220.25</v>
      </c>
      <c r="X11" s="10">
        <f t="shared" si="3"/>
        <v>-8.7512579063218752</v>
      </c>
      <c r="Y11" s="13">
        <f>IF(MonthMacro!Z11="","",MonthMacro!Z11)</f>
        <v>7.7</v>
      </c>
      <c r="Z11" s="2">
        <f>IF(MonthMacro!AB11="","",AVERAGE(MonthMacro!AB11:AB22))</f>
        <v>10972.083333333334</v>
      </c>
      <c r="AA11" s="10">
        <f t="shared" si="4"/>
        <v>-21.52521158660149</v>
      </c>
      <c r="AB11" s="2">
        <f>IF(MonthMacro!AA11="","",MonthMacro!AA11)</f>
        <v>8</v>
      </c>
      <c r="AC11" s="2">
        <f>IF(MonthMacro!AD11="","",IF(MONTH(CLEAN_MACRO!$A11)=2,MonthMacro!AD11,MonthMacro!AD11-MonthMacro!AD12))</f>
        <v>5175.93</v>
      </c>
      <c r="AD11" s="2">
        <f>IF(MonthMacro!AE11="","",IF(MONTH(CLEAN_MACRO!$A11)=2,MonthMacro!AE11,MonthMacro!AE11-MonthMacro!AE12))</f>
        <v>5179.1500000000015</v>
      </c>
      <c r="AE11" s="2">
        <f>IF(MonthMacro!AF11="","",IF(MONTH(CLEAN_MACRO!$A11)=2,MonthMacro!AF11,MonthMacro!AF11-MonthMacro!AF12))</f>
        <v>7646.1600000000035</v>
      </c>
      <c r="AF11" s="10">
        <f t="shared" si="5"/>
        <v>-26.61575825973781</v>
      </c>
      <c r="AG11" s="10">
        <f t="shared" si="6"/>
        <v>-19.654270502382843</v>
      </c>
      <c r="AH11" s="10">
        <f t="shared" si="7"/>
        <v>-1.6296509765424405</v>
      </c>
      <c r="AI11" s="10">
        <f>IF(MonthMacro!AD11="","",(MonthMacro!AD11/MonthMacro!AD23-1)*100)</f>
        <v>-22.670422826946346</v>
      </c>
      <c r="AJ11" s="10">
        <f>IF(MonthMacro!AE11="","",(MonthMacro!AE11/MonthMacro!AE23-1)*100)</f>
        <v>-23.853836151882724</v>
      </c>
      <c r="AK11" s="10">
        <f>IF(MonthMacro!AF11="","",(MonthMacro!AF11/MonthMacro!AF23-1)*100)</f>
        <v>-15.822651772214158</v>
      </c>
      <c r="AL11" s="10">
        <f>IF(MonthMacro!AI11="","",MonthMacro!AI11)</f>
        <v>-4.8</v>
      </c>
      <c r="AM11" s="11">
        <f>IF(YEAR(A11)=2012,SUM(MonthMacro!AM11:AM22)/MONTH(A11),IF(MonthMacro!AM11="","",SUM(MonthMacro!AM11:AM22)/12))</f>
        <v>7756.416666666667</v>
      </c>
      <c r="AN11" s="10">
        <f t="shared" si="8"/>
        <v>-0.91023293446322873</v>
      </c>
    </row>
    <row r="12" spans="1:40">
      <c r="A12" s="9">
        <f>MonthMacro!A12</f>
        <v>45565</v>
      </c>
      <c r="B12" s="10">
        <f>IF(MONTH($A12)=1,"",IF(MonthMacro!D12="","",IF(MONTH($A12)&lt;&gt;2,MonthMacro!D12,MonthMacro!E12)))</f>
        <v>8.5</v>
      </c>
      <c r="C12" s="10">
        <f>IF(MonthMacro!E12="","",MonthMacro!E12)</f>
        <v>7.9</v>
      </c>
      <c r="D12" s="10">
        <f>IF(MONTH($A12)=1,"",IF(AND(MonthMacro!F12&lt;&gt;"",MONTH($A12)&lt;&gt;2),MonthMacro!F12,MonthMacro!G12))</f>
        <v>5.4</v>
      </c>
      <c r="E12" s="12">
        <f>IF(MONTH(A12)=1,"",MonthMacro!H12-MonthMacro!H13)</f>
        <v>49593</v>
      </c>
      <c r="F12" s="10">
        <f t="shared" si="1"/>
        <v>3.3338195153459926</v>
      </c>
      <c r="G12" s="10">
        <f>IF(MonthMacro!I12="","",MonthMacro!I12)</f>
        <v>3.4</v>
      </c>
      <c r="H12" s="10">
        <f>IF(MonthMacro!J12="","",MonthMacro!J12)</f>
        <v>49.8</v>
      </c>
      <c r="I12" s="10">
        <f>IF(MonthMacro!K12="","",MonthMacro!K12)</f>
        <v>49.9</v>
      </c>
      <c r="J12" s="10">
        <f>IF(MonthMacro!L12="","",MonthMacro!L12)</f>
        <v>50</v>
      </c>
      <c r="K12" s="10">
        <f>IF(MonthMacro!M12="","",MonthMacro!M12)</f>
        <v>0.4</v>
      </c>
      <c r="L12" s="10">
        <f>IF(MonthMacro!AH12="","",MonthMacro!AH12)</f>
        <v>0.1</v>
      </c>
      <c r="M12" s="10">
        <f>IF(MonthMacro!N12="","",MonthMacro!N12)</f>
        <v>-2.8</v>
      </c>
      <c r="N12" s="10">
        <f>IF(MonthMacro!O12="","",MonthMacro!O12)</f>
        <v>3.1999999999999997</v>
      </c>
      <c r="O12" s="10">
        <f t="shared" si="2"/>
        <v>2.9</v>
      </c>
      <c r="P12" s="11">
        <f>IF(MONTH(A12)=1,"",IF(MONTH(A12)=2,MonthMacro!S12,MonthMacro!Q12))</f>
        <v>3.2</v>
      </c>
      <c r="Q12" s="10">
        <f>IF(MonthMacro!T12="","",MonthMacro!T12)</f>
        <v>8.7690367499999997</v>
      </c>
      <c r="R12" s="10">
        <f>IF(MonthMacro!AG12="","",MonthMacro!AG12)</f>
        <v>2.3450020237582399</v>
      </c>
      <c r="S12" s="10">
        <f>IF(MonthMacro!U12="","",MonthMacro!U12)</f>
        <v>85.7</v>
      </c>
      <c r="T12" s="10">
        <f>IF(MonthMacro!V12="","",MonthMacro!V12)</f>
        <v>-3.3</v>
      </c>
      <c r="U12" s="10">
        <f>IF(MonthMacro!W12="","",MonthMacro!W12)</f>
        <v>6.8</v>
      </c>
      <c r="V12" s="10">
        <f>IF(MonthMacro!X12="","",MonthMacro!X12)</f>
        <v>10.1</v>
      </c>
      <c r="W12" s="12">
        <f>IF(MonthMacro!Y12="","",AVERAGE(MonthMacro!Y12:Y23))</f>
        <v>26580.333333333332</v>
      </c>
      <c r="X12" s="10">
        <f t="shared" si="3"/>
        <v>-4.9321633801473581</v>
      </c>
      <c r="Y12" s="13">
        <f>IF(MonthMacro!Z12="","",MonthMacro!Z12)</f>
        <v>7.8</v>
      </c>
      <c r="Z12" s="2">
        <f>IF(MonthMacro!AB12="","",AVERAGE(MonthMacro!AB12:AB23))</f>
        <v>11116.666666666666</v>
      </c>
      <c r="AA12" s="10">
        <f t="shared" si="4"/>
        <v>-20.68965517241379</v>
      </c>
      <c r="AB12" s="2">
        <f>IF(MonthMacro!AA12="","",MonthMacro!AA12)</f>
        <v>8.1</v>
      </c>
      <c r="AC12" s="2">
        <f>IF(MonthMacro!AD12="","",IF(MONTH(CLEAN_MACRO!$A12)=2,MonthMacro!AD12,MonthMacro!AD12-MonthMacro!AD13))</f>
        <v>6586.1100000000006</v>
      </c>
      <c r="AD12" s="2">
        <f>IF(MonthMacro!AE12="","",IF(MONTH(CLEAN_MACRO!$A12)=2,MonthMacro!AE12,MonthMacro!AE12-MonthMacro!AE13))</f>
        <v>3422.4400000000023</v>
      </c>
      <c r="AE12" s="2">
        <f>IF(MonthMacro!AF12="","",IF(MONTH(CLEAN_MACRO!$A12)=2,MonthMacro!AF12,MonthMacro!AF12-MonthMacro!AF13))</f>
        <v>9682.11</v>
      </c>
      <c r="AF12" s="10">
        <f t="shared" si="5"/>
        <v>-19.996525871326099</v>
      </c>
      <c r="AG12" s="10">
        <f t="shared" si="6"/>
        <v>-31.255599076026876</v>
      </c>
      <c r="AH12" s="10">
        <f t="shared" si="7"/>
        <v>-10.822236897732351</v>
      </c>
      <c r="AI12" s="10">
        <f>IF(MonthMacro!AD12="","",(MonthMacro!AD12/MonthMacro!AD24-1)*100)</f>
        <v>-22.284595251389248</v>
      </c>
      <c r="AJ12" s="10">
        <f>IF(MonthMacro!AE12="","",(MonthMacro!AE12/MonthMacro!AE24-1)*100)</f>
        <v>-24.409650581474484</v>
      </c>
      <c r="AK12" s="10">
        <f>IF(MonthMacro!AF12="","",(MonthMacro!AF12/MonthMacro!AF24-1)*100)</f>
        <v>-17.123505009273554</v>
      </c>
      <c r="AL12" s="10">
        <f>IF(MonthMacro!AI12="","",MonthMacro!AI12)</f>
        <v>-9.6999999999999993</v>
      </c>
      <c r="AM12" s="11">
        <f>IF(YEAR(A12)=2012,SUM(MonthMacro!AM12:AM23)/MONTH(A12),IF(MonthMacro!AM12="","",SUM(MonthMacro!AM12:AM23)/12))</f>
        <v>7518.75</v>
      </c>
      <c r="AN12" s="10">
        <f t="shared" si="8"/>
        <v>-2.715029705745986</v>
      </c>
    </row>
    <row r="13" spans="1:40">
      <c r="A13" s="9">
        <f>MonthMacro!A13</f>
        <v>45535</v>
      </c>
      <c r="B13" s="10">
        <f>IF(MONTH($A13)=1,"",IF(MonthMacro!D13="","",IF(MONTH($A13)&lt;&gt;2,MonthMacro!D13,MonthMacro!E13)))</f>
        <v>8.9</v>
      </c>
      <c r="C13" s="10">
        <f>IF(MonthMacro!E13="","",MonthMacro!E13)</f>
        <v>7.9</v>
      </c>
      <c r="D13" s="10">
        <f>IF(MONTH($A13)=1,"",IF(AND(MonthMacro!F13&lt;&gt;"",MONTH($A13)&lt;&gt;2),MonthMacro!F13,MonthMacro!G13))</f>
        <v>4.5</v>
      </c>
      <c r="E13" s="12">
        <f>IF(MONTH(A13)=1,"",MonthMacro!H13-MonthMacro!H14)</f>
        <v>41774</v>
      </c>
      <c r="F13" s="10">
        <f t="shared" si="1"/>
        <v>1.5312074664592723</v>
      </c>
      <c r="G13" s="10">
        <f>IF(MonthMacro!I13="","",MonthMacro!I13)</f>
        <v>3.4</v>
      </c>
      <c r="H13" s="10">
        <f>IF(MonthMacro!J13="","",MonthMacro!J13)</f>
        <v>49.1</v>
      </c>
      <c r="I13" s="10">
        <f>IF(MonthMacro!K13="","",MonthMacro!K13)</f>
        <v>48.9</v>
      </c>
      <c r="J13" s="10">
        <f>IF(MonthMacro!L13="","",MonthMacro!L13)</f>
        <v>50.3</v>
      </c>
      <c r="K13" s="10">
        <f>IF(MonthMacro!M13="","",MonthMacro!M13)</f>
        <v>0.6</v>
      </c>
      <c r="L13" s="10">
        <f>IF(MonthMacro!AH13="","",MonthMacro!AH13)</f>
        <v>0.3</v>
      </c>
      <c r="M13" s="10">
        <f>IF(MonthMacro!N13="","",MonthMacro!N13)</f>
        <v>-1.8</v>
      </c>
      <c r="N13" s="10">
        <f>IF(MonthMacro!O13="","",MonthMacro!O13)</f>
        <v>2.4</v>
      </c>
      <c r="O13" s="10">
        <f t="shared" si="2"/>
        <v>2.1</v>
      </c>
      <c r="P13" s="11">
        <f>IF(MONTH(A13)=1,"",IF(MONTH(A13)=2,MonthMacro!S13,MonthMacro!Q13))</f>
        <v>2.1</v>
      </c>
      <c r="Q13" s="10">
        <f>IF(MonthMacro!T13="","",MonthMacro!T13)</f>
        <v>36.096371431999998</v>
      </c>
      <c r="R13" s="10">
        <f>IF(MonthMacro!AG13="","",MonthMacro!AG13)</f>
        <v>8.6021452746063307</v>
      </c>
      <c r="S13" s="10">
        <f>IF(MonthMacro!U13="","",MonthMacro!U13)</f>
        <v>85.8</v>
      </c>
      <c r="T13" s="10">
        <f>IF(MonthMacro!V13="","",MonthMacro!V13)</f>
        <v>-3</v>
      </c>
      <c r="U13" s="10">
        <f>IF(MonthMacro!W13="","",MonthMacro!W13)</f>
        <v>6.3</v>
      </c>
      <c r="V13" s="10">
        <f>IF(MonthMacro!X13="","",MonthMacro!X13)</f>
        <v>9.3000000000000007</v>
      </c>
      <c r="W13" s="12">
        <f>IF(MonthMacro!Y13="","",AVERAGE(MonthMacro!Y13:Y24))</f>
        <v>26887.916666666668</v>
      </c>
      <c r="X13" s="10">
        <f t="shared" si="3"/>
        <v>-2.1062084909753476</v>
      </c>
      <c r="Y13" s="13">
        <f>IF(MonthMacro!Z13="","",MonthMacro!Z13)</f>
        <v>8.1</v>
      </c>
      <c r="Z13" s="2">
        <f>IF(MonthMacro!AB13="","",AVERAGE(MonthMacro!AB13:AB24))</f>
        <v>11626.166666666666</v>
      </c>
      <c r="AA13" s="10">
        <f t="shared" si="4"/>
        <v>-16.523664213486512</v>
      </c>
      <c r="AB13" s="2">
        <f>IF(MonthMacro!AA13="","",MonthMacro!AA13)</f>
        <v>8.5</v>
      </c>
      <c r="AC13" s="2">
        <f>IF(MonthMacro!AD13="","",IF(MONTH(CLEAN_MACRO!$A13)=2,MonthMacro!AD13,MonthMacro!AD13-MonthMacro!AD14))</f>
        <v>5732</v>
      </c>
      <c r="AD13" s="2">
        <f>IF(MonthMacro!AE13="","",IF(MONTH(CLEAN_MACRO!$A13)=2,MonthMacro!AE13,MonthMacro!AE13-MonthMacro!AE14))</f>
        <v>3377.0399999999972</v>
      </c>
      <c r="AE13" s="2">
        <f>IF(MonthMacro!AF13="","",IF(MONTH(CLEAN_MACRO!$A13)=2,MonthMacro!AF13,MonthMacro!AF13-MonthMacro!AF14))</f>
        <v>6452.9499999999971</v>
      </c>
      <c r="AF13" s="10">
        <f t="shared" si="5"/>
        <v>-17.191802392943067</v>
      </c>
      <c r="AG13" s="10">
        <f t="shared" si="6"/>
        <v>-36.533734260477402</v>
      </c>
      <c r="AH13" s="10">
        <f t="shared" si="7"/>
        <v>-12.629726161865795</v>
      </c>
      <c r="AI13" s="10">
        <f>IF(MonthMacro!AD13="","",(MonthMacro!AD13/MonthMacro!AD25-1)*100)</f>
        <v>-22.579409692706953</v>
      </c>
      <c r="AJ13" s="10">
        <f>IF(MonthMacro!AE13="","",(MonthMacro!AE13/MonthMacro!AE25-1)*100)</f>
        <v>-23.630195491803185</v>
      </c>
      <c r="AK13" s="10">
        <f>IF(MonthMacro!AF13="","",(MonthMacro!AF13/MonthMacro!AF25-1)*100)</f>
        <v>-18.048653240587853</v>
      </c>
      <c r="AL13" s="10">
        <f>IF(MonthMacro!AI13="","",MonthMacro!AI13)</f>
        <v>-16.899999999999999</v>
      </c>
      <c r="AM13" s="11">
        <f>IF(YEAR(A13)=2012,SUM(MonthMacro!AM13:AM24)/MONTH(A13),IF(MonthMacro!AM13="","",SUM(MonthMacro!AM13:AM24)/12))</f>
        <v>7258.5</v>
      </c>
      <c r="AN13" s="10">
        <f t="shared" si="8"/>
        <v>-3.9086546417342327</v>
      </c>
    </row>
    <row r="14" spans="1:40">
      <c r="A14" s="9">
        <f>MonthMacro!A14</f>
        <v>45504</v>
      </c>
      <c r="B14" s="10">
        <f>IF(MONTH($A14)=1,"",IF(MonthMacro!D14="","",IF(MONTH($A14)&lt;&gt;2,MonthMacro!D14,MonthMacro!E14)))</f>
        <v>5.7</v>
      </c>
      <c r="C14" s="10">
        <f>IF(MonthMacro!E14="","",MonthMacro!E14)</f>
        <v>7.7</v>
      </c>
      <c r="D14" s="10">
        <f>IF(MONTH($A14)=1,"",IF(AND(MonthMacro!F14&lt;&gt;"",MONTH($A14)&lt;&gt;2),MonthMacro!F14,MonthMacro!G14))</f>
        <v>5.0999999999999996</v>
      </c>
      <c r="E14" s="12">
        <f>IF(MONTH(A14)=1,"",MonthMacro!H14-MonthMacro!H15)</f>
        <v>42220</v>
      </c>
      <c r="F14" s="10">
        <f t="shared" si="1"/>
        <v>-1.3205562697206963</v>
      </c>
      <c r="G14" s="10">
        <f>IF(MonthMacro!I14="","",MonthMacro!I14)</f>
        <v>3.6</v>
      </c>
      <c r="H14" s="10">
        <f>IF(MonthMacro!J14="","",MonthMacro!J14)</f>
        <v>49.4</v>
      </c>
      <c r="I14" s="10">
        <f>IF(MonthMacro!K14="","",MonthMacro!K14)</f>
        <v>49.3</v>
      </c>
      <c r="J14" s="10">
        <f>IF(MonthMacro!L14="","",MonthMacro!L14)</f>
        <v>50.2</v>
      </c>
      <c r="K14" s="10">
        <f>IF(MonthMacro!M14="","",MonthMacro!M14)</f>
        <v>0.5</v>
      </c>
      <c r="L14" s="10">
        <f>IF(MonthMacro!AH14="","",MonthMacro!AH14)</f>
        <v>0.4</v>
      </c>
      <c r="M14" s="10">
        <f>IF(MonthMacro!N14="","",MonthMacro!N14)</f>
        <v>-0.8</v>
      </c>
      <c r="N14" s="10">
        <f>IF(MonthMacro!O14="","",MonthMacro!O14)</f>
        <v>1.3</v>
      </c>
      <c r="O14" s="10">
        <f t="shared" si="2"/>
        <v>1.2000000000000002</v>
      </c>
      <c r="P14" s="11">
        <f>IF(MONTH(A14)=1,"",IF(MONTH(A14)=2,MonthMacro!S14,MonthMacro!Q14))</f>
        <v>2.7</v>
      </c>
      <c r="Q14" s="10">
        <f>IF(MonthMacro!T14="","",MonthMacro!T14)</f>
        <v>7.5755045750000001</v>
      </c>
      <c r="R14" s="10">
        <f>IF(MonthMacro!AG14="","",MonthMacro!AG14)</f>
        <v>6.9283681029131801</v>
      </c>
      <c r="S14" s="10">
        <f>IF(MonthMacro!U14="","",MonthMacro!U14)</f>
        <v>86</v>
      </c>
      <c r="T14" s="10">
        <f>IF(MonthMacro!V14="","",MonthMacro!V14)</f>
        <v>-2.6</v>
      </c>
      <c r="U14" s="10">
        <f>IF(MonthMacro!W14="","",MonthMacro!W14)</f>
        <v>6.3</v>
      </c>
      <c r="V14" s="10">
        <f>IF(MonthMacro!X14="","",MonthMacro!X14)</f>
        <v>8.9</v>
      </c>
      <c r="W14" s="12">
        <f>IF(MonthMacro!Y14="","",AVERAGE(MonthMacro!Y14:Y25))</f>
        <v>26967.583333333332</v>
      </c>
      <c r="X14" s="10">
        <f t="shared" si="3"/>
        <v>0.17985945577809748</v>
      </c>
      <c r="Y14" s="13">
        <f>IF(MonthMacro!Z14="","",MonthMacro!Z14)</f>
        <v>8.3000000000000007</v>
      </c>
      <c r="Z14" s="2">
        <f>IF(MonthMacro!AB14="","",AVERAGE(MonthMacro!AB14:AB25))</f>
        <v>11788.333333333334</v>
      </c>
      <c r="AA14" s="10">
        <f t="shared" si="4"/>
        <v>-16.342884177533335</v>
      </c>
      <c r="AB14" s="2">
        <f>IF(MonthMacro!AA14="","",MonthMacro!AA14)</f>
        <v>8.6999999999999993</v>
      </c>
      <c r="AC14" s="2">
        <f>IF(MonthMacro!AD14="","",IF(MONTH(CLEAN_MACRO!$A14)=2,MonthMacro!AD14,MonthMacro!AD14-MonthMacro!AD15))</f>
        <v>5710.3600000000006</v>
      </c>
      <c r="AD14" s="2">
        <f>IF(MonthMacro!AE14="","",IF(MONTH(CLEAN_MACRO!$A14)=2,MonthMacro!AE14,MonthMacro!AE14-MonthMacro!AE15))</f>
        <v>3497.630000000001</v>
      </c>
      <c r="AE14" s="2">
        <f>IF(MonthMacro!AF14="","",IF(MONTH(CLEAN_MACRO!$A14)=2,MonthMacro!AF14,MonthMacro!AF14-MonthMacro!AF15))</f>
        <v>6232.7000000000044</v>
      </c>
      <c r="AF14" s="10">
        <f t="shared" si="5"/>
        <v>-19.454525707337922</v>
      </c>
      <c r="AG14" s="10">
        <f t="shared" si="6"/>
        <v>-22.29768156896197</v>
      </c>
      <c r="AH14" s="10">
        <f t="shared" si="7"/>
        <v>-11.569702687939253</v>
      </c>
      <c r="AI14" s="10">
        <f>IF(MonthMacro!AD14="","",(MonthMacro!AD14/MonthMacro!AD26-1)*100)</f>
        <v>-23.234029810190115</v>
      </c>
      <c r="AJ14" s="10">
        <f>IF(MonthMacro!AE14="","",(MonthMacro!AE14/MonthMacro!AE26-1)*100)</f>
        <v>-21.842420530798879</v>
      </c>
      <c r="AK14" s="10">
        <f>IF(MonthMacro!AF14="","",(MonthMacro!AF14/MonthMacro!AF26-1)*100)</f>
        <v>-18.649932011645522</v>
      </c>
      <c r="AL14" s="10">
        <f>IF(MonthMacro!AI14="","",MonthMacro!AI14)</f>
        <v>-17.2</v>
      </c>
      <c r="AM14" s="11">
        <f>IF(YEAR(A14)=2012,SUM(MonthMacro!AM14:AM25)/MONTH(A14),IF(MonthMacro!AM14="","",SUM(MonthMacro!AM14:AM25)/12))</f>
        <v>7348.583333333333</v>
      </c>
      <c r="AN14" s="10">
        <f t="shared" si="8"/>
        <v>-4.0936626534851639</v>
      </c>
    </row>
    <row r="15" spans="1:40">
      <c r="A15" s="9">
        <f>MonthMacro!A15</f>
        <v>45473</v>
      </c>
      <c r="B15" s="10">
        <f>IF(MONTH($A15)=1,"",IF(MonthMacro!D15="","",IF(MONTH($A15)&lt;&gt;2,MonthMacro!D15,MonthMacro!E15)))</f>
        <v>5.8</v>
      </c>
      <c r="C15" s="10">
        <f>IF(MonthMacro!E15="","",MonthMacro!E15)</f>
        <v>8.1</v>
      </c>
      <c r="D15" s="10">
        <f>IF(MONTH($A15)=1,"",IF(AND(MonthMacro!F15&lt;&gt;"",MONTH($A15)&lt;&gt;2),MonthMacro!F15,MonthMacro!G15))</f>
        <v>5.3</v>
      </c>
      <c r="E15" s="12">
        <f>IF(MONTH(A15)=1,"",MonthMacro!H15-MonthMacro!H16)</f>
        <v>57385</v>
      </c>
      <c r="F15" s="10">
        <f t="shared" si="1"/>
        <v>5.6852922759585978</v>
      </c>
      <c r="G15" s="10">
        <f>IF(MonthMacro!I15="","",MonthMacro!I15)</f>
        <v>3.9</v>
      </c>
      <c r="H15" s="10">
        <f>IF(MonthMacro!J15="","",MonthMacro!J15)</f>
        <v>49.5</v>
      </c>
      <c r="I15" s="10">
        <f>IF(MonthMacro!K15="","",MonthMacro!K15)</f>
        <v>49.5</v>
      </c>
      <c r="J15" s="10">
        <f>IF(MonthMacro!L15="","",MonthMacro!L15)</f>
        <v>50.5</v>
      </c>
      <c r="K15" s="10">
        <f>IF(MonthMacro!M15="","",MonthMacro!M15)</f>
        <v>0.2</v>
      </c>
      <c r="L15" s="10">
        <f>IF(MonthMacro!AH15="","",MonthMacro!AH15)</f>
        <v>0.6</v>
      </c>
      <c r="M15" s="10">
        <f>IF(MonthMacro!N15="","",MonthMacro!N15)</f>
        <v>-0.8</v>
      </c>
      <c r="N15" s="10">
        <f>IF(MonthMacro!O15="","",MonthMacro!O15)</f>
        <v>1</v>
      </c>
      <c r="O15" s="10">
        <f t="shared" si="2"/>
        <v>1.4</v>
      </c>
      <c r="P15" s="11">
        <f>IF(MONTH(A15)=1,"",IF(MONTH(A15)=2,MonthMacro!S15,MonthMacro!Q15))</f>
        <v>2</v>
      </c>
      <c r="Q15" s="10">
        <f>IF(MonthMacro!T15="","",MonthMacro!T15)</f>
        <v>42.262819729999997</v>
      </c>
      <c r="R15" s="10">
        <f>IF(MonthMacro!AG15="","",MonthMacro!AG15)</f>
        <v>8.4499013771487093</v>
      </c>
      <c r="S15" s="10">
        <f>IF(MonthMacro!U15="","",MonthMacro!U15)</f>
        <v>86.2</v>
      </c>
      <c r="T15" s="10">
        <f>IF(MonthMacro!V15="","",MonthMacro!V15)</f>
        <v>-1.7</v>
      </c>
      <c r="U15" s="10">
        <f>IF(MonthMacro!W15="","",MonthMacro!W15)</f>
        <v>6.2</v>
      </c>
      <c r="V15" s="10">
        <f>IF(MonthMacro!X15="","",MonthMacro!X15)</f>
        <v>7.9</v>
      </c>
      <c r="W15" s="12">
        <f>IF(MonthMacro!Y15="","",AVERAGE(MonthMacro!Y15:Y26))</f>
        <v>26772.5</v>
      </c>
      <c r="X15" s="10">
        <f t="shared" si="3"/>
        <v>-1.284072158771421</v>
      </c>
      <c r="Y15" s="13">
        <f>IF(MonthMacro!Z15="","",MonthMacro!Z15)</f>
        <v>8.3000000000000007</v>
      </c>
      <c r="Z15" s="2">
        <f>IF(MonthMacro!AB15="","",AVERAGE(MonthMacro!AB15:AB26))</f>
        <v>11841.666666666666</v>
      </c>
      <c r="AA15" s="10">
        <f t="shared" si="4"/>
        <v>-17.38372093023257</v>
      </c>
      <c r="AB15" s="2">
        <f>IF(MonthMacro!AA15="","",MonthMacro!AA15)</f>
        <v>8.8000000000000007</v>
      </c>
      <c r="AC15" s="2">
        <f>IF(MonthMacro!AD15="","",IF(MONTH(CLEAN_MACRO!$A15)=2,MonthMacro!AD15,MonthMacro!AD15-MonthMacro!AD16))</f>
        <v>7933</v>
      </c>
      <c r="AD15" s="2">
        <f>IF(MonthMacro!AE15="","",IF(MONTH(CLEAN_MACRO!$A15)=2,MonthMacro!AE15,MonthMacro!AE15-MonthMacro!AE16))</f>
        <v>4273.8600000000006</v>
      </c>
      <c r="AE15" s="2">
        <f>IF(MonthMacro!AF15="","",IF(MONTH(CLEAN_MACRO!$A15)=2,MonthMacro!AF15,MonthMacro!AF15-MonthMacro!AF16))</f>
        <v>11274.18</v>
      </c>
      <c r="AF15" s="10">
        <f t="shared" si="5"/>
        <v>-21.894460542081763</v>
      </c>
      <c r="AG15" s="10">
        <f t="shared" si="6"/>
        <v>-29.681384042054315</v>
      </c>
      <c r="AH15" s="10">
        <f t="shared" si="7"/>
        <v>-13.771089377890588</v>
      </c>
      <c r="AI15" s="10">
        <f>IF(MonthMacro!AD15="","",(MonthMacro!AD15/MonthMacro!AD27-1)*100)</f>
        <v>-23.771228661073184</v>
      </c>
      <c r="AJ15" s="10">
        <f>IF(MonthMacro!AE15="","",(MonthMacro!AE15/MonthMacro!AE27-1)*100)</f>
        <v>-21.781976715891215</v>
      </c>
      <c r="AK15" s="10">
        <f>IF(MonthMacro!AF15="","",(MonthMacro!AF15/MonthMacro!AF27-1)*100)</f>
        <v>-19.488422360048073</v>
      </c>
      <c r="AL15" s="10">
        <f>IF(MonthMacro!AI15="","",MonthMacro!AI15)</f>
        <v>-18.2</v>
      </c>
      <c r="AM15" s="11">
        <f>IF(YEAR(A15)=2012,SUM(MonthMacro!AM15:AM26)/MONTH(A15),IF(MonthMacro!AM15="","",SUM(MonthMacro!AM15:AM26)/12))</f>
        <v>7395.166666666667</v>
      </c>
      <c r="AN15" s="10">
        <f t="shared" si="8"/>
        <v>-6.3171674091590413</v>
      </c>
    </row>
    <row r="16" spans="1:40">
      <c r="A16" s="9">
        <f>MonthMacro!A16</f>
        <v>45443</v>
      </c>
      <c r="B16" s="10">
        <f>IF(MONTH($A16)=1,"",IF(MonthMacro!D16="","",IF(MONTH($A16)&lt;&gt;2,MonthMacro!D16,MonthMacro!E16)))</f>
        <v>7.2</v>
      </c>
      <c r="C16" s="10">
        <f>IF(MonthMacro!E16="","",MonthMacro!E16)</f>
        <v>8.6</v>
      </c>
      <c r="D16" s="10">
        <f>IF(MONTH($A16)=1,"",IF(AND(MonthMacro!F16&lt;&gt;"",MONTH($A16)&lt;&gt;2),MonthMacro!F16,MonthMacro!G16))</f>
        <v>5.6</v>
      </c>
      <c r="E16" s="12">
        <f>IF(MONTH(A16)=1,"",MonthMacro!H16-MonthMacro!H17)</f>
        <v>44605</v>
      </c>
      <c r="F16" s="10">
        <f t="shared" si="1"/>
        <v>7.9161928725231645</v>
      </c>
      <c r="G16" s="10">
        <f>IF(MonthMacro!I16="","",MonthMacro!I16)</f>
        <v>4</v>
      </c>
      <c r="H16" s="10">
        <f>IF(MonthMacro!J16="","",MonthMacro!J16)</f>
        <v>49.5</v>
      </c>
      <c r="I16" s="10">
        <f>IF(MonthMacro!K16="","",MonthMacro!K16)</f>
        <v>49.6</v>
      </c>
      <c r="J16" s="10">
        <f>IF(MonthMacro!L16="","",MonthMacro!L16)</f>
        <v>51.1</v>
      </c>
      <c r="K16" s="10">
        <f>IF(MonthMacro!M16="","",MonthMacro!M16)</f>
        <v>0.3</v>
      </c>
      <c r="L16" s="10">
        <f>IF(MonthMacro!AH16="","",MonthMacro!AH16)</f>
        <v>0.6</v>
      </c>
      <c r="M16" s="10">
        <f>IF(MonthMacro!N16="","",MonthMacro!N16)</f>
        <v>-1.4</v>
      </c>
      <c r="N16" s="10">
        <f>IF(MonthMacro!O16="","",MonthMacro!O16)</f>
        <v>1.7</v>
      </c>
      <c r="O16" s="10">
        <f t="shared" si="2"/>
        <v>2</v>
      </c>
      <c r="P16" s="11">
        <f>IF(MONTH(A16)=1,"",IF(MONTH(A16)=2,MonthMacro!S16,MonthMacro!Q16))</f>
        <v>3.7</v>
      </c>
      <c r="Q16" s="10">
        <f>IF(MonthMacro!T16="","",MonthMacro!T16)</f>
        <v>24.886711199000001</v>
      </c>
      <c r="R16" s="10">
        <f>IF(MonthMacro!AG16="","",MonthMacro!AG16)</f>
        <v>7.4149940135746197</v>
      </c>
      <c r="S16" s="10">
        <f>IF(MonthMacro!U16="","",MonthMacro!U16)</f>
        <v>86.4</v>
      </c>
      <c r="T16" s="10">
        <f>IF(MonthMacro!V16="","",MonthMacro!V16)</f>
        <v>-0.8</v>
      </c>
      <c r="U16" s="10">
        <f>IF(MonthMacro!W16="","",MonthMacro!W16)</f>
        <v>7</v>
      </c>
      <c r="V16" s="10">
        <f>IF(MonthMacro!X16="","",MonthMacro!X16)</f>
        <v>7.8</v>
      </c>
      <c r="W16" s="12">
        <f>IF(MonthMacro!Y16="","",AVERAGE(MonthMacro!Y16:Y27))</f>
        <v>27545.833333333332</v>
      </c>
      <c r="X16" s="10">
        <f t="shared" si="3"/>
        <v>-1.360747217331626</v>
      </c>
      <c r="Y16" s="13">
        <f>IF(MonthMacro!Z16="","",MonthMacro!Z16)</f>
        <v>8.9</v>
      </c>
      <c r="Z16" s="2">
        <f>IF(MonthMacro!AB16="","",AVERAGE(MonthMacro!AB16:AB27))</f>
        <v>12480.083333333334</v>
      </c>
      <c r="AA16" s="10">
        <f t="shared" si="4"/>
        <v>-11.957456735044969</v>
      </c>
      <c r="AB16" s="2">
        <f>IF(MonthMacro!AA16="","",MonthMacro!AA16)</f>
        <v>9.3000000000000007</v>
      </c>
      <c r="AC16" s="2">
        <f>IF(MonthMacro!AD16="","",IF(MONTH(CLEAN_MACRO!$A16)=2,MonthMacro!AD16,MonthMacro!AD16-MonthMacro!AD17))</f>
        <v>6579.7999999999993</v>
      </c>
      <c r="AD16" s="2">
        <f>IF(MonthMacro!AE16="","",IF(MONTH(CLEAN_MACRO!$A16)=2,MonthMacro!AE16,MonthMacro!AE16-MonthMacro!AE17))</f>
        <v>3384.6899999999987</v>
      </c>
      <c r="AE16" s="2">
        <f>IF(MonthMacro!AF16="","",IF(MONTH(CLEAN_MACRO!$A16)=2,MonthMacro!AF16,MonthMacro!AF16-MonthMacro!AF17))</f>
        <v>7390.2199999999975</v>
      </c>
      <c r="AF16" s="10">
        <f t="shared" si="5"/>
        <v>-22.615897388854034</v>
      </c>
      <c r="AG16" s="10">
        <f t="shared" si="6"/>
        <v>-18.406404659336651</v>
      </c>
      <c r="AH16" s="10">
        <f t="shared" si="7"/>
        <v>-16.059717360241908</v>
      </c>
      <c r="AI16" s="10">
        <f>IF(MonthMacro!AD16="","",(MonthMacro!AD16/MonthMacro!AD28-1)*100)</f>
        <v>-24.25110258031108</v>
      </c>
      <c r="AJ16" s="10">
        <f>IF(MonthMacro!AE16="","",(MonthMacro!AE16/MonthMacro!AE28-1)*100)</f>
        <v>-20.056558695549054</v>
      </c>
      <c r="AK16" s="10">
        <f>IF(MonthMacro!AF16="","",(MonthMacro!AF16/MonthMacro!AF28-1)*100)</f>
        <v>-21.098079005581617</v>
      </c>
      <c r="AL16" s="10">
        <f>IF(MonthMacro!AI16="","",MonthMacro!AI16)</f>
        <v>-19.899999999999999</v>
      </c>
      <c r="AM16" s="11">
        <f>IF(YEAR(A16)=2012,SUM(MonthMacro!AM16:AM27)/MONTH(A16),IF(MonthMacro!AM16="","",SUM(MonthMacro!AM16:AM27)/12))</f>
        <v>7479</v>
      </c>
      <c r="AN16" s="10">
        <f t="shared" si="8"/>
        <v>-11.289908075516465</v>
      </c>
    </row>
    <row r="17" spans="1:40">
      <c r="A17" s="9">
        <f>MonthMacro!A17</f>
        <v>45412</v>
      </c>
      <c r="B17" s="10">
        <f>IF(MONTH($A17)=1,"",IF(MonthMacro!D17="","",IF(MONTH($A17)&lt;&gt;2,MonthMacro!D17,MonthMacro!E17)))</f>
        <v>7</v>
      </c>
      <c r="C17" s="10">
        <f>IF(MonthMacro!E17="","",MonthMacro!E17)</f>
        <v>9</v>
      </c>
      <c r="D17" s="10">
        <f>IF(MONTH($A17)=1,"",IF(AND(MonthMacro!F17&lt;&gt;"",MONTH($A17)&lt;&gt;2),MonthMacro!F17,MonthMacro!G17))</f>
        <v>6.7</v>
      </c>
      <c r="E17" s="12">
        <f>IF(MONTH(A17)=1,"",MonthMacro!H17-MonthMacro!H18)</f>
        <v>43359</v>
      </c>
      <c r="F17" s="10">
        <f t="shared" si="1"/>
        <v>7.8582089552238887</v>
      </c>
      <c r="G17" s="10">
        <f>IF(MonthMacro!I17="","",MonthMacro!I17)</f>
        <v>4.2</v>
      </c>
      <c r="H17" s="10">
        <f>IF(MonthMacro!J17="","",MonthMacro!J17)</f>
        <v>50.4</v>
      </c>
      <c r="I17" s="10">
        <f>IF(MonthMacro!K17="","",MonthMacro!K17)</f>
        <v>51.1</v>
      </c>
      <c r="J17" s="10">
        <f>IF(MonthMacro!L17="","",MonthMacro!L17)</f>
        <v>51.2</v>
      </c>
      <c r="K17" s="10">
        <f>IF(MonthMacro!M17="","",MonthMacro!M17)</f>
        <v>0.3</v>
      </c>
      <c r="L17" s="10">
        <f>IF(MonthMacro!AH17="","",MonthMacro!AH17)</f>
        <v>0.7</v>
      </c>
      <c r="M17" s="10">
        <f>IF(MonthMacro!N17="","",MonthMacro!N17)</f>
        <v>-2.5</v>
      </c>
      <c r="N17" s="10">
        <f>IF(MonthMacro!O17="","",MonthMacro!O17)</f>
        <v>2.8</v>
      </c>
      <c r="O17" s="10">
        <f t="shared" si="2"/>
        <v>3.2</v>
      </c>
      <c r="P17" s="11">
        <f>IF(MONTH(A17)=1,"",IF(MONTH(A17)=2,MonthMacro!S17,MonthMacro!Q17))</f>
        <v>2.2999999999999998</v>
      </c>
      <c r="Q17" s="10">
        <f>IF(MonthMacro!T17="","",MonthMacro!T17)</f>
        <v>-15.357031086999999</v>
      </c>
      <c r="R17" s="10">
        <f>IF(MonthMacro!AG17="","",MonthMacro!AG17)</f>
        <v>1.33149843140476</v>
      </c>
      <c r="S17" s="10">
        <f>IF(MonthMacro!U17="","",MonthMacro!U17)</f>
        <v>88.2</v>
      </c>
      <c r="T17" s="10">
        <f>IF(MonthMacro!V17="","",MonthMacro!V17)</f>
        <v>0.6</v>
      </c>
      <c r="U17" s="10">
        <f>IF(MonthMacro!W17="","",MonthMacro!W17)</f>
        <v>7.2</v>
      </c>
      <c r="V17" s="10">
        <f>IF(MonthMacro!X17="","",MonthMacro!X17)</f>
        <v>6.6000000000000005</v>
      </c>
      <c r="W17" s="12">
        <f>IF(MonthMacro!Y17="","",AVERAGE(MonthMacro!Y17:Y28))</f>
        <v>27123.916666666668</v>
      </c>
      <c r="X17" s="10">
        <f t="shared" si="3"/>
        <v>-6.4598450993634371</v>
      </c>
      <c r="Y17" s="13">
        <f>IF(MonthMacro!Z17="","",MonthMacro!Z17)</f>
        <v>9.1</v>
      </c>
      <c r="Z17" s="2">
        <f>IF(MonthMacro!AB17="","",AVERAGE(MonthMacro!AB17:AB28))</f>
        <v>12802.416666666666</v>
      </c>
      <c r="AA17" s="10">
        <f t="shared" si="4"/>
        <v>-8.1807245563981894</v>
      </c>
      <c r="AB17" s="2">
        <f>IF(MonthMacro!AA17="","",MonthMacro!AA17)</f>
        <v>9.6</v>
      </c>
      <c r="AC17" s="2">
        <f>IF(MonthMacro!AD17="","",IF(MONTH(CLEAN_MACRO!$A17)=2,MonthMacro!AD17,MonthMacro!AD17-MonthMacro!AD18))</f>
        <v>6226.91</v>
      </c>
      <c r="AD17" s="2">
        <f>IF(MonthMacro!AE17="","",IF(MONTH(CLEAN_MACRO!$A17)=2,MonthMacro!AE17,MonthMacro!AE17-MonthMacro!AE18))</f>
        <v>3601.6900000000005</v>
      </c>
      <c r="AE17" s="2">
        <f>IF(MonthMacro!AF17="","",IF(MONTH(CLEAN_MACRO!$A17)=2,MonthMacro!AF17,MonthMacro!AF17-MonthMacro!AF18))</f>
        <v>6584.3100000000013</v>
      </c>
      <c r="AF17" s="10">
        <f t="shared" si="5"/>
        <v>-12.282216712683825</v>
      </c>
      <c r="AG17" s="10">
        <f t="shared" si="6"/>
        <v>-15.366069729134013</v>
      </c>
      <c r="AH17" s="10">
        <f t="shared" si="7"/>
        <v>-14.379730901818299</v>
      </c>
      <c r="AI17" s="10">
        <f>IF(MonthMacro!AD17="","",(MonthMacro!AD17/MonthMacro!AD29-1)*100)</f>
        <v>-24.696452108347387</v>
      </c>
      <c r="AJ17" s="10">
        <f>IF(MonthMacro!AE17="","",(MonthMacro!AE17/MonthMacro!AE29-1)*100)</f>
        <v>-20.345658135302671</v>
      </c>
      <c r="AK17" s="10">
        <f>IF(MonthMacro!AF17="","",(MonthMacro!AF17/MonthMacro!AF29-1)*100)</f>
        <v>-22.276700392471337</v>
      </c>
      <c r="AL17" s="10">
        <f>IF(MonthMacro!AI17="","",MonthMacro!AI17)</f>
        <v>-21.2</v>
      </c>
      <c r="AM17" s="11">
        <f>IF(YEAR(A17)=2012,SUM(MonthMacro!AM17:AM28)/MONTH(A17),IF(MonthMacro!AM17="","",SUM(MonthMacro!AM17:AM28)/12))</f>
        <v>7553.916666666667</v>
      </c>
      <c r="AN17" s="10">
        <f t="shared" si="8"/>
        <v>-11.222650970560011</v>
      </c>
    </row>
    <row r="18" spans="1:40">
      <c r="A18" s="9">
        <f>MonthMacro!A18</f>
        <v>45382</v>
      </c>
      <c r="B18" s="10">
        <f>IF(MONTH($A18)=1,"",IF(MonthMacro!D18="","",IF(MONTH($A18)&lt;&gt;2,MonthMacro!D18,MonthMacro!E18)))</f>
        <v>7.4</v>
      </c>
      <c r="C18" s="10">
        <f>IF(MonthMacro!E18="","",MonthMacro!E18)</f>
        <v>9.8000000000000007</v>
      </c>
      <c r="D18" s="10">
        <f>IF(MONTH($A18)=1,"",IF(AND(MonthMacro!F18&lt;&gt;"",MONTH($A18)&lt;&gt;2),MonthMacro!F18,MonthMacro!G18))</f>
        <v>4.5</v>
      </c>
      <c r="E18" s="12">
        <f>IF(MONTH(A18)=1,"",MonthMacro!H18-MonthMacro!H19)</f>
        <v>49195</v>
      </c>
      <c r="F18" s="10">
        <f t="shared" si="1"/>
        <v>-8.3977283306954646</v>
      </c>
      <c r="G18" s="10">
        <f>IF(MonthMacro!I18="","",MonthMacro!I18)</f>
        <v>4.5</v>
      </c>
      <c r="H18" s="10">
        <f>IF(MonthMacro!J18="","",MonthMacro!J18)</f>
        <v>50.8</v>
      </c>
      <c r="I18" s="10">
        <f>IF(MonthMacro!K18="","",MonthMacro!K18)</f>
        <v>53</v>
      </c>
      <c r="J18" s="10">
        <f>IF(MonthMacro!L18="","",MonthMacro!L18)</f>
        <v>53</v>
      </c>
      <c r="K18" s="10">
        <f>IF(MonthMacro!M18="","",MonthMacro!M18)</f>
        <v>0.1</v>
      </c>
      <c r="L18" s="10">
        <f>IF(MonthMacro!AH18="","",MonthMacro!AH18)</f>
        <v>0.6</v>
      </c>
      <c r="M18" s="10">
        <f>IF(MonthMacro!N18="","",MonthMacro!N18)</f>
        <v>-2.8</v>
      </c>
      <c r="N18" s="10">
        <f>IF(MonthMacro!O18="","",MonthMacro!O18)</f>
        <v>2.9</v>
      </c>
      <c r="O18" s="10">
        <f t="shared" si="2"/>
        <v>3.4</v>
      </c>
      <c r="P18" s="11">
        <f>IF(MONTH(A18)=1,"",IF(MONTH(A18)=2,MonthMacro!S18,MonthMacro!Q18))</f>
        <v>3.1</v>
      </c>
      <c r="Q18" s="10">
        <f>IF(MonthMacro!T18="","",MonthMacro!T18)</f>
        <v>-24.346196803000002</v>
      </c>
      <c r="R18" s="10">
        <f>IF(MonthMacro!AG18="","",MonthMacro!AG18)</f>
        <v>-7.6839150646335597</v>
      </c>
      <c r="S18" s="10">
        <f>IF(MonthMacro!U18="","",MonthMacro!U18)</f>
        <v>89.4</v>
      </c>
      <c r="T18" s="10">
        <f>IF(MonthMacro!V18="","",MonthMacro!V18)</f>
        <v>2.2999999999999998</v>
      </c>
      <c r="U18" s="10">
        <f>IF(MonthMacro!W18="","",MonthMacro!W18)</f>
        <v>8.3000000000000007</v>
      </c>
      <c r="V18" s="10">
        <f>IF(MonthMacro!X18="","",MonthMacro!X18)</f>
        <v>6.0000000000000009</v>
      </c>
      <c r="W18" s="12">
        <f>IF(MonthMacro!Y18="","",AVERAGE(MonthMacro!Y18:Y29))</f>
        <v>28199.5</v>
      </c>
      <c r="X18" s="10">
        <f t="shared" si="3"/>
        <v>-1.9270061992273435</v>
      </c>
      <c r="Y18" s="13">
        <f>IF(MonthMacro!Z18="","",MonthMacro!Z18)</f>
        <v>9.1999999999999993</v>
      </c>
      <c r="Z18" s="2">
        <f>IF(MonthMacro!AB18="","",AVERAGE(MonthMacro!AB18:AB29))</f>
        <v>13059</v>
      </c>
      <c r="AA18" s="10">
        <f t="shared" si="4"/>
        <v>-4.5290053733962115</v>
      </c>
      <c r="AB18" s="2">
        <f>IF(MonthMacro!AA18="","",MonthMacro!AA18)</f>
        <v>9.6</v>
      </c>
      <c r="AC18" s="2">
        <f>IF(MonthMacro!AD18="","",IF(MONTH(CLEAN_MACRO!$A18)=2,MonthMacro!AD18,MonthMacro!AD18-MonthMacro!AD19))</f>
        <v>7853.8799999999992</v>
      </c>
      <c r="AD18" s="2">
        <f>IF(MonthMacro!AE18="","",IF(MONTH(CLEAN_MACRO!$A18)=2,MonthMacro!AE18,MonthMacro!AE18-MonthMacro!AE19))</f>
        <v>4863.99</v>
      </c>
      <c r="AE18" s="2">
        <f>IF(MonthMacro!AF18="","",IF(MONTH(CLEAN_MACRO!$A18)=2,MonthMacro!AF18,MonthMacro!AF18-MonthMacro!AF19))</f>
        <v>11298.669999999998</v>
      </c>
      <c r="AF18" s="10">
        <f t="shared" si="5"/>
        <v>-25.583290379309322</v>
      </c>
      <c r="AG18" s="10">
        <f t="shared" si="6"/>
        <v>-22.105618848429121</v>
      </c>
      <c r="AH18" s="10">
        <f t="shared" si="7"/>
        <v>-23.724118842360397</v>
      </c>
      <c r="AI18" s="10">
        <f>IF(MonthMacro!AD18="","",(MonthMacro!AD18/MonthMacro!AD30-1)*100)</f>
        <v>-28.349933564527397</v>
      </c>
      <c r="AJ18" s="10">
        <f>IF(MonthMacro!AE18="","",(MonthMacro!AE18/MonthMacro!AE30-1)*100)</f>
        <v>-21.436743259747125</v>
      </c>
      <c r="AK18" s="10">
        <f>IF(MonthMacro!AF18="","",(MonthMacro!AF18/MonthMacro!AF30-1)*100)</f>
        <v>-24.304659026626162</v>
      </c>
      <c r="AL18" s="10">
        <f>IF(MonthMacro!AI18="","",MonthMacro!AI18)</f>
        <v>-16.2</v>
      </c>
      <c r="AM18" s="11">
        <f>IF(YEAR(A18)=2012,SUM(MonthMacro!AM18:AM29)/MONTH(A18),IF(MonthMacro!AM18="","",SUM(MonthMacro!AM18:AM29)/12))</f>
        <v>7760.416666666667</v>
      </c>
      <c r="AN18" s="10">
        <f t="shared" si="8"/>
        <v>-8.0891424285192475</v>
      </c>
    </row>
    <row r="19" spans="1:40">
      <c r="A19" s="9">
        <f>MonthMacro!A19</f>
        <v>45351</v>
      </c>
      <c r="B19" s="10" t="str">
        <f>IF(MONTH($A19)=1,"",IF(MonthMacro!D19="","",IF(MONTH($A19)&lt;&gt;2,MonthMacro!D19,MonthMacro!E19)))</f>
        <v/>
      </c>
      <c r="C19" s="10">
        <f>IF(MonthMacro!E19="","",MonthMacro!E19)</f>
        <v>11</v>
      </c>
      <c r="D19" s="10">
        <f>IF(MONTH($A19)=1,"",IF(AND(MonthMacro!F19&lt;&gt;"",MONTH($A19)&lt;&gt;2),MonthMacro!F19,MonthMacro!G19))</f>
        <v>7</v>
      </c>
      <c r="E19" s="12">
        <f>IF(MONTH(A19)=1,"",MonthMacro!H19-MonthMacro!H20)</f>
        <v>50847</v>
      </c>
      <c r="F19" s="10">
        <f t="shared" si="1"/>
        <v>-5.0954700711126062</v>
      </c>
      <c r="G19" s="10">
        <f>IF(MonthMacro!I19="","",MonthMacro!I19)</f>
        <v>4.2</v>
      </c>
      <c r="H19" s="10">
        <f>IF(MonthMacro!J19="","",MonthMacro!J19)</f>
        <v>49.1</v>
      </c>
      <c r="I19" s="10">
        <f>IF(MonthMacro!K19="","",MonthMacro!K19)</f>
        <v>49</v>
      </c>
      <c r="J19" s="10">
        <f>IF(MonthMacro!L19="","",MonthMacro!L19)</f>
        <v>51.4</v>
      </c>
      <c r="K19" s="10">
        <f>IF(MonthMacro!M19="","",MonthMacro!M19)</f>
        <v>0.7</v>
      </c>
      <c r="L19" s="10">
        <f>IF(MonthMacro!AH19="","",MonthMacro!AH19)</f>
        <v>1.2</v>
      </c>
      <c r="M19" s="10">
        <f>IF(MonthMacro!N19="","",MonthMacro!N19)</f>
        <v>-2.7</v>
      </c>
      <c r="N19" s="10">
        <f>IF(MonthMacro!O19="","",MonthMacro!O19)</f>
        <v>3.4000000000000004</v>
      </c>
      <c r="O19" s="10">
        <f t="shared" si="2"/>
        <v>3.9000000000000004</v>
      </c>
      <c r="P19" s="11">
        <f>IF(MONTH(A19)=1,"",IF(MONTH(A19)=2,MonthMacro!S19,MonthMacro!Q19))</f>
        <v>5.5</v>
      </c>
      <c r="Q19" s="10">
        <f>IF(MonthMacro!T19="","",MonthMacro!T19)</f>
        <v>240.24623657399999</v>
      </c>
      <c r="R19" s="10">
        <f>IF(MonthMacro!AG19="","",MonthMacro!AG19)</f>
        <v>6.2507754037836696</v>
      </c>
      <c r="S19" s="10">
        <f>IF(MonthMacro!U19="","",MonthMacro!U19)</f>
        <v>89.1</v>
      </c>
      <c r="T19" s="10">
        <f>IF(MonthMacro!V19="","",MonthMacro!V19)</f>
        <v>2.6</v>
      </c>
      <c r="U19" s="10">
        <f>IF(MonthMacro!W19="","",MonthMacro!W19)</f>
        <v>8.6999999999999993</v>
      </c>
      <c r="V19" s="10">
        <f>IF(MonthMacro!X19="","",MonthMacro!X19)</f>
        <v>6.1</v>
      </c>
      <c r="W19" s="12">
        <f>IF(MonthMacro!Y19="","",AVERAGE(MonthMacro!Y19:Y30))</f>
        <v>28660.5</v>
      </c>
      <c r="X19" s="10">
        <f t="shared" si="3"/>
        <v>1.8312849195093239</v>
      </c>
      <c r="Y19" s="13">
        <f>IF(MonthMacro!Z19="","",MonthMacro!Z19)</f>
        <v>9.6999999999999993</v>
      </c>
      <c r="Z19" s="2">
        <f>IF(MonthMacro!AB19="","",AVERAGE(MonthMacro!AB19:AB30))</f>
        <v>13603.333333333334</v>
      </c>
      <c r="AA19" s="10">
        <f t="shared" si="4"/>
        <v>5.8096799911846908</v>
      </c>
      <c r="AB19" s="2">
        <f>IF(MonthMacro!AA19="","",MonthMacro!AA19)</f>
        <v>10.1</v>
      </c>
      <c r="AC19" s="2">
        <f>IF(MonthMacro!AD19="","",IF(MONTH(CLEAN_MACRO!$A19)=2,MonthMacro!AD19,MonthMacro!AD19-MonthMacro!AD20))</f>
        <v>9428.94</v>
      </c>
      <c r="AD19" s="2">
        <f>IF(MonthMacro!AE19="","",IF(MONTH(CLEAN_MACRO!$A19)=2,MonthMacro!AE19,MonthMacro!AE19-MonthMacro!AE20))</f>
        <v>10394.66</v>
      </c>
      <c r="AE19" s="2">
        <f>IF(MonthMacro!AF19="","",IF(MONTH(CLEAN_MACRO!$A19)=2,MonthMacro!AF19,MonthMacro!AF19-MonthMacro!AF20))</f>
        <v>11368.86</v>
      </c>
      <c r="AF19" s="10">
        <f t="shared" si="5"/>
        <v>-30.502099544269534</v>
      </c>
      <c r="AG19" s="10">
        <f t="shared" si="6"/>
        <v>-21.1197940776064</v>
      </c>
      <c r="AH19" s="10">
        <f t="shared" si="7"/>
        <v>-24.872925372897615</v>
      </c>
      <c r="AI19" s="10">
        <f>IF(MonthMacro!AD19="","",(MonthMacro!AD19/MonthMacro!AD31-1)*100)</f>
        <v>-30.502099544269534</v>
      </c>
      <c r="AJ19" s="10">
        <f>IF(MonthMacro!AE19="","",(MonthMacro!AE19/MonthMacro!AE31-1)*100)</f>
        <v>-21.1197940776064</v>
      </c>
      <c r="AK19" s="10">
        <f>IF(MonthMacro!AF19="","",(MonthMacro!AF19/MonthMacro!AF31-1)*100)</f>
        <v>-24.872925372897615</v>
      </c>
      <c r="AL19" s="10">
        <f>IF(MonthMacro!AI19="","",MonthMacro!AI19)</f>
        <v>-11.1</v>
      </c>
      <c r="AM19" s="11">
        <f>IF(YEAR(A19)=2012,SUM(MonthMacro!AM19:AM30)/MONTH(A19),IF(MonthMacro!AM19="","",SUM(MonthMacro!AM19:AM30)/12))</f>
        <v>7927.083333333333</v>
      </c>
      <c r="AN19" s="10">
        <f t="shared" si="8"/>
        <v>-8.0580309678916056</v>
      </c>
    </row>
    <row r="20" spans="1:40">
      <c r="A20" s="9">
        <f>MonthMacro!A20</f>
        <v>45322</v>
      </c>
      <c r="B20" s="10" t="str">
        <f>IF(MONTH($A20)=1,"",IF(MonthMacro!D20="","",IF(MONTH($A20)&lt;&gt;2,MonthMacro!D20,MonthMacro!E20)))</f>
        <v/>
      </c>
      <c r="C20" s="10" t="str">
        <f>IF(MonthMacro!E20="","",MonthMacro!E20)</f>
        <v/>
      </c>
      <c r="D20" s="10" t="str">
        <f>IF(MONTH($A20)=1,"",IF(AND(MonthMacro!F20&lt;&gt;"",MONTH($A20)&lt;&gt;2),MonthMacro!F20,MonthMacro!G20))</f>
        <v/>
      </c>
      <c r="E20" s="12" t="str">
        <f>IF(MONTH(A20)=1,"",MonthMacro!H20-MonthMacro!H21)</f>
        <v/>
      </c>
      <c r="F20" s="10" t="str">
        <f t="shared" si="1"/>
        <v/>
      </c>
      <c r="G20" s="10" t="str">
        <f>IF(MonthMacro!I20="","",MonthMacro!I20)</f>
        <v/>
      </c>
      <c r="H20" s="10">
        <f>IF(MonthMacro!J20="","",MonthMacro!J20)</f>
        <v>49.2</v>
      </c>
      <c r="I20" s="10">
        <f>IF(MonthMacro!K20="","",MonthMacro!K20)</f>
        <v>49</v>
      </c>
      <c r="J20" s="10">
        <f>IF(MonthMacro!L20="","",MonthMacro!L20)</f>
        <v>50.7</v>
      </c>
      <c r="K20" s="10">
        <f>IF(MonthMacro!M20="","",MonthMacro!M20)</f>
        <v>-0.8</v>
      </c>
      <c r="L20" s="10">
        <f>IF(MonthMacro!AH20="","",MonthMacro!AH20)</f>
        <v>0.4</v>
      </c>
      <c r="M20" s="10">
        <f>IF(MonthMacro!N20="","",MonthMacro!N20)</f>
        <v>-2.5</v>
      </c>
      <c r="N20" s="10">
        <f>IF(MonthMacro!O20="","",MonthMacro!O20)</f>
        <v>1.7</v>
      </c>
      <c r="O20" s="10">
        <f t="shared" si="2"/>
        <v>2.9</v>
      </c>
      <c r="P20" s="11" t="str">
        <f>IF(MONTH(A20)=1,"",IF(MONTH(A20)=2,MonthMacro!S20,MonthMacro!Q20))</f>
        <v/>
      </c>
      <c r="Q20" s="10">
        <f>IF(MonthMacro!T20="","",MonthMacro!T20)</f>
        <v>-8.9021236760000004</v>
      </c>
      <c r="R20" s="10">
        <f>IF(MonthMacro!AG20="","",MonthMacro!AG20)</f>
        <v>7.6906016905057903</v>
      </c>
      <c r="S20" s="10">
        <f>IF(MonthMacro!U20="","",MonthMacro!U20)</f>
        <v>88.9</v>
      </c>
      <c r="T20" s="10">
        <f>IF(MonthMacro!V20="","",MonthMacro!V20)</f>
        <v>3.3</v>
      </c>
      <c r="U20" s="10">
        <f>IF(MonthMacro!W20="","",MonthMacro!W20)</f>
        <v>8.6999999999999993</v>
      </c>
      <c r="V20" s="10">
        <f>IF(MonthMacro!X20="","",MonthMacro!X20)</f>
        <v>5.3999999999999995</v>
      </c>
      <c r="W20" s="12">
        <f>IF(MonthMacro!Y20="","",AVERAGE(MonthMacro!Y20:Y31))</f>
        <v>30048.083333333332</v>
      </c>
      <c r="X20" s="10">
        <f t="shared" si="3"/>
        <v>13.281767886371698</v>
      </c>
      <c r="Y20" s="13">
        <f>IF(MonthMacro!Z20="","",MonthMacro!Z20)</f>
        <v>10.1</v>
      </c>
      <c r="Z20" s="2">
        <f>IF(MonthMacro!AB20="","",AVERAGE(MonthMacro!AB20:AB31))</f>
        <v>13611.75</v>
      </c>
      <c r="AA20" s="10">
        <f t="shared" si="4"/>
        <v>11.18666911719659</v>
      </c>
      <c r="AB20" s="2">
        <f>IF(MonthMacro!AA20="","",MonthMacro!AA20)</f>
        <v>10.4</v>
      </c>
      <c r="AC20" s="2" t="str">
        <f>IF(MonthMacro!AD20="","",IF(MONTH(CLEAN_MACRO!$A20)=2,MonthMacro!AD20,MonthMacro!AD20-MonthMacro!AD21))</f>
        <v/>
      </c>
      <c r="AD20" s="2" t="str">
        <f>IF(MonthMacro!AE20="","",IF(MONTH(CLEAN_MACRO!$A20)=2,MonthMacro!AE20,MonthMacro!AE20-MonthMacro!AE21))</f>
        <v/>
      </c>
      <c r="AE20" s="2" t="str">
        <f>IF(MonthMacro!AF20="","",IF(MONTH(CLEAN_MACRO!$A20)=2,MonthMacro!AF20,MonthMacro!AF20-MonthMacro!AF21))</f>
        <v/>
      </c>
      <c r="AF20" s="10" t="str">
        <f t="shared" si="5"/>
        <v/>
      </c>
      <c r="AG20" s="10" t="str">
        <f t="shared" si="6"/>
        <v/>
      </c>
      <c r="AH20" s="10" t="str">
        <f t="shared" si="7"/>
        <v/>
      </c>
      <c r="AI20" s="10" t="str">
        <f>IF(MonthMacro!AD20="","",(MonthMacro!AD20/MonthMacro!AD32-1)*100)</f>
        <v/>
      </c>
      <c r="AJ20" s="10" t="str">
        <f>IF(MonthMacro!AE20="","",(MonthMacro!AE20/MonthMacro!AE32-1)*100)</f>
        <v/>
      </c>
      <c r="AK20" s="10" t="str">
        <f>IF(MonthMacro!AF20="","",(MonthMacro!AF20/MonthMacro!AF32-1)*100)</f>
        <v/>
      </c>
      <c r="AL20" s="10" t="str">
        <f>IF(MonthMacro!AI20="","",MonthMacro!AI20)</f>
        <v/>
      </c>
      <c r="AM20" s="11">
        <f>IF(YEAR(A20)=2012,SUM(MonthMacro!AM20:AM31)/MONTH(A20),IF(MonthMacro!AM20="","",SUM(MonthMacro!AM20:AM31)/12))</f>
        <v>8040.666666666667</v>
      </c>
      <c r="AN20" s="10">
        <f t="shared" si="8"/>
        <v>-8.1407858033682672</v>
      </c>
    </row>
    <row r="21" spans="1:40">
      <c r="A21" s="9">
        <f>MonthMacro!A21</f>
        <v>45291</v>
      </c>
      <c r="B21" s="10">
        <f>IF(MONTH($A21)=1,"",IF(MonthMacro!D21="","",IF(MONTH($A21)&lt;&gt;2,MonthMacro!D21,MonthMacro!E21)))</f>
        <v>9.904933196</v>
      </c>
      <c r="C21" s="10">
        <f>IF(MonthMacro!E21="","",MonthMacro!E21)</f>
        <v>6.7</v>
      </c>
      <c r="D21" s="10">
        <f>IF(MONTH($A21)=1,"",IF(AND(MonthMacro!F21&lt;&gt;"",MONTH($A21)&lt;&gt;2),MonthMacro!F21,MonthMacro!G21))</f>
        <v>6.8</v>
      </c>
      <c r="E21" s="12">
        <f>IF(MONTH(A21)=1,"",MonthMacro!H21-MonthMacro!H22)</f>
        <v>42222</v>
      </c>
      <c r="F21" s="10">
        <f t="shared" si="1"/>
        <v>-18.951914771091271</v>
      </c>
      <c r="G21" s="10">
        <f>IF(MonthMacro!I21="","",MonthMacro!I21)</f>
        <v>3</v>
      </c>
      <c r="H21" s="10">
        <f>IF(MonthMacro!J21="","",MonthMacro!J21)</f>
        <v>49</v>
      </c>
      <c r="I21" s="10">
        <f>IF(MonthMacro!K21="","",MonthMacro!K21)</f>
        <v>48.7</v>
      </c>
      <c r="J21" s="10">
        <f>IF(MonthMacro!L21="","",MonthMacro!L21)</f>
        <v>50.4</v>
      </c>
      <c r="K21" s="10">
        <f>IF(MonthMacro!M21="","",MonthMacro!M21)</f>
        <v>-0.3</v>
      </c>
      <c r="L21" s="10">
        <f>IF(MonthMacro!AH21="","",MonthMacro!AH21)</f>
        <v>0.6</v>
      </c>
      <c r="M21" s="10">
        <f>IF(MonthMacro!N21="","",MonthMacro!N21)</f>
        <v>-2.7</v>
      </c>
      <c r="N21" s="10">
        <f>IF(MonthMacro!O21="","",MonthMacro!O21)</f>
        <v>2.4000000000000004</v>
      </c>
      <c r="O21" s="10">
        <f t="shared" si="2"/>
        <v>3.3000000000000003</v>
      </c>
      <c r="P21" s="11">
        <f>IF(MONTH(A21)=1,"",IF(MONTH(A21)=2,MonthMacro!S21,MonthMacro!Q21))</f>
        <v>7.4</v>
      </c>
      <c r="Q21" s="10">
        <f>IF(MonthMacro!T21="","",MonthMacro!T21)</f>
        <v>8.2892289438408309</v>
      </c>
      <c r="R21" s="10">
        <f>IF(MonthMacro!AG21="","",MonthMacro!AG21)</f>
        <v>2.14760683581726</v>
      </c>
      <c r="S21" s="10">
        <f>IF(MonthMacro!U21="","",MonthMacro!U21)</f>
        <v>87.6</v>
      </c>
      <c r="T21" s="10">
        <f>IF(MonthMacro!V21="","",MonthMacro!V21)</f>
        <v>1.3</v>
      </c>
      <c r="U21" s="10">
        <f>IF(MonthMacro!W21="","",MonthMacro!W21)</f>
        <v>9.6999999999999993</v>
      </c>
      <c r="V21" s="10">
        <f>IF(MonthMacro!X21="","",MonthMacro!X21)</f>
        <v>8.3999999999999986</v>
      </c>
      <c r="W21" s="12">
        <f>IF(MonthMacro!Y21="","",AVERAGE(MonthMacro!Y21:Y32))</f>
        <v>29649.916666666668</v>
      </c>
      <c r="X21" s="10">
        <f t="shared" si="3"/>
        <v>11.151063404393579</v>
      </c>
      <c r="Y21" s="13">
        <f>IF(MonthMacro!Z21="","",MonthMacro!Z21)</f>
        <v>10.4</v>
      </c>
      <c r="Z21" s="2">
        <f>IF(MonthMacro!AB21="","",AVERAGE(MonthMacro!AB21:AB32))</f>
        <v>13433.333333333334</v>
      </c>
      <c r="AA21" s="10">
        <f t="shared" si="4"/>
        <v>16.727009413468497</v>
      </c>
      <c r="AB21" s="2">
        <f>IF(MonthMacro!AA21="","",MonthMacro!AA21)</f>
        <v>10.6</v>
      </c>
      <c r="AC21" s="2">
        <f>IF(MonthMacro!AD21="","",IF(MONTH(CLEAN_MACRO!$A21)=2,MonthMacro!AD21,MonthMacro!AD21-MonthMacro!AD22))</f>
        <v>7919.8699999999953</v>
      </c>
      <c r="AD21" s="2">
        <f>IF(MonthMacro!AE21="","",IF(MONTH(CLEAN_MACRO!$A21)=2,MonthMacro!AE21,MonthMacro!AE21-MonthMacro!AE22))</f>
        <v>34594.07</v>
      </c>
      <c r="AE21" s="2">
        <f>IF(MonthMacro!AF21="","",IF(MONTH(CLEAN_MACRO!$A21)=2,MonthMacro!AF21,MonthMacro!AF21-MonthMacro!AF22))</f>
        <v>11226.429999999993</v>
      </c>
      <c r="AF21" s="10">
        <f t="shared" si="5"/>
        <v>-11.5595369306414</v>
      </c>
      <c r="AG21" s="10">
        <f t="shared" si="6"/>
        <v>13.373370388091788</v>
      </c>
      <c r="AH21" s="10">
        <f t="shared" si="7"/>
        <v>-23.037113666387764</v>
      </c>
      <c r="AI21" s="10">
        <f>IF(MonthMacro!AD21="","",(MonthMacro!AD21/MonthMacro!AD33-1)*100)</f>
        <v>-20.907332767932751</v>
      </c>
      <c r="AJ21" s="10">
        <f>IF(MonthMacro!AE21="","",(MonthMacro!AE21/MonthMacro!AE33-1)*100)</f>
        <v>15.783483654213493</v>
      </c>
      <c r="AK21" s="10">
        <f>IF(MonthMacro!AF21="","",(MonthMacro!AF21/MonthMacro!AF33-1)*100)</f>
        <v>-17.743155044259339</v>
      </c>
      <c r="AL21" s="10">
        <f>IF(MonthMacro!AI21="","",MonthMacro!AI21)</f>
        <v>-8.1999999999999993</v>
      </c>
      <c r="AM21" s="11">
        <f>IF(YEAR(A21)=2012,SUM(MonthMacro!AM21:AM32)/MONTH(A21),IF(MonthMacro!AM21="","",SUM(MonthMacro!AM21:AM32)/12))</f>
        <v>8040.666666666667</v>
      </c>
      <c r="AN21" s="10">
        <f t="shared" si="8"/>
        <v>-8.1407858033682672</v>
      </c>
    </row>
    <row r="22" spans="1:40">
      <c r="A22" s="9">
        <f>MonthMacro!A22</f>
        <v>45260</v>
      </c>
      <c r="B22" s="10">
        <f>IF(MONTH($A22)=1,"",IF(MonthMacro!D22="","",IF(MONTH($A22)&lt;&gt;2,MonthMacro!D22,MonthMacro!E22)))</f>
        <v>11.6</v>
      </c>
      <c r="C22" s="10">
        <f>IF(MonthMacro!E22="","",MonthMacro!E22)</f>
        <v>6.3</v>
      </c>
      <c r="D22" s="10">
        <f>IF(MONTH($A22)=1,"",IF(AND(MonthMacro!F22&lt;&gt;"",MONTH($A22)&lt;&gt;2),MonthMacro!F22,MonthMacro!G22))</f>
        <v>6.6</v>
      </c>
      <c r="E22" s="12">
        <f>IF(MONTH(A22)=1,"",MonthMacro!H22-MonthMacro!H23)</f>
        <v>41405</v>
      </c>
      <c r="F22" s="10">
        <f t="shared" si="1"/>
        <v>-14.776469619627864</v>
      </c>
      <c r="G22" s="10">
        <f>IF(MonthMacro!I22="","",MonthMacro!I22)</f>
        <v>2.9</v>
      </c>
      <c r="H22" s="10">
        <f>IF(MonthMacro!J22="","",MonthMacro!J22)</f>
        <v>49.4</v>
      </c>
      <c r="I22" s="10">
        <f>IF(MonthMacro!K22="","",MonthMacro!K22)</f>
        <v>49.4</v>
      </c>
      <c r="J22" s="10">
        <f>IF(MonthMacro!L22="","",MonthMacro!L22)</f>
        <v>50.2</v>
      </c>
      <c r="K22" s="10">
        <f>IF(MonthMacro!M22="","",MonthMacro!M22)</f>
        <v>-0.5</v>
      </c>
      <c r="L22" s="10">
        <f>IF(MonthMacro!AH22="","",MonthMacro!AH22)</f>
        <v>0.6</v>
      </c>
      <c r="M22" s="10">
        <f>IF(MonthMacro!N22="","",MonthMacro!N22)</f>
        <v>-3</v>
      </c>
      <c r="N22" s="10">
        <f>IF(MonthMacro!O22="","",MonthMacro!O22)</f>
        <v>2.5</v>
      </c>
      <c r="O22" s="10">
        <f t="shared" si="2"/>
        <v>3.6</v>
      </c>
      <c r="P22" s="11">
        <f>IF(MONTH(A22)=1,"",IF(MONTH(A22)=2,MonthMacro!S22,MonthMacro!Q22))</f>
        <v>10.1</v>
      </c>
      <c r="Q22" s="10">
        <f>IF(MonthMacro!T22="","",MonthMacro!T22)</f>
        <v>4.9869029779957001</v>
      </c>
      <c r="R22" s="10">
        <f>IF(MonthMacro!AG22="","",MonthMacro!AG22)</f>
        <v>0.69279937883885201</v>
      </c>
      <c r="S22" s="10">
        <f>IF(MonthMacro!U22="","",MonthMacro!U22)</f>
        <v>87</v>
      </c>
      <c r="T22" s="10">
        <f>IF(MonthMacro!V22="","",MonthMacro!V22)</f>
        <v>1.3</v>
      </c>
      <c r="U22" s="10">
        <f>IF(MonthMacro!W22="","",MonthMacro!W22)</f>
        <v>10</v>
      </c>
      <c r="V22" s="10">
        <f>IF(MonthMacro!X22="","",MonthMacro!X22)</f>
        <v>8.6999999999999993</v>
      </c>
      <c r="W22" s="12">
        <f>IF(MonthMacro!Y22="","",AVERAGE(MonthMacro!Y22:Y33))</f>
        <v>29128</v>
      </c>
      <c r="X22" s="10">
        <f t="shared" si="3"/>
        <v>5.721052201765775</v>
      </c>
      <c r="Y22" s="13">
        <f>IF(MonthMacro!Z22="","",MonthMacro!Z22)</f>
        <v>10.7</v>
      </c>
      <c r="Z22" s="2">
        <f>IF(MonthMacro!AB22="","",AVERAGE(MonthMacro!AB22:AB33))</f>
        <v>13758.416666666666</v>
      </c>
      <c r="AA22" s="10">
        <f t="shared" si="4"/>
        <v>25.958222710488577</v>
      </c>
      <c r="AB22" s="2">
        <f>IF(MonthMacro!AA22="","",MonthMacro!AA22)</f>
        <v>10.8</v>
      </c>
      <c r="AC22" s="2">
        <f>IF(MonthMacro!AD22="","",IF(MONTH(CLEAN_MACRO!$A22)=2,MonthMacro!AD22,MonthMacro!AD22-MonthMacro!AD23))</f>
        <v>8279.0599999999977</v>
      </c>
      <c r="AD22" s="2">
        <f>IF(MonthMacro!AE22="","",IF(MONTH(CLEAN_MACRO!$A22)=2,MonthMacro!AE22,MonthMacro!AE22-MonthMacro!AE23))</f>
        <v>10086.309999999998</v>
      </c>
      <c r="AE22" s="2">
        <f>IF(MonthMacro!AF22="","",IF(MONTH(CLEAN_MACRO!$A22)=2,MonthMacro!AF22,MonthMacro!AF22-MonthMacro!AF23))</f>
        <v>7930.1700000000128</v>
      </c>
      <c r="AF22" s="10">
        <f t="shared" si="5"/>
        <v>4.6613731664799207</v>
      </c>
      <c r="AG22" s="10">
        <f t="shared" si="6"/>
        <v>10.302332397224912</v>
      </c>
      <c r="AH22" s="10">
        <f t="shared" si="7"/>
        <v>-21.25573068249853</v>
      </c>
      <c r="AI22" s="10">
        <f>IF(MonthMacro!AD22="","",(MonthMacro!AD22/MonthMacro!AD34-1)*100)</f>
        <v>-21.657205225309863</v>
      </c>
      <c r="AJ22" s="10">
        <f>IF(MonthMacro!AE22="","",(MonthMacro!AE22/MonthMacro!AE34-1)*100)</f>
        <v>17.103575340493649</v>
      </c>
      <c r="AK22" s="10">
        <f>IF(MonthMacro!AF22="","",(MonthMacro!AF22/MonthMacro!AF34-1)*100)</f>
        <v>-17.106273249469194</v>
      </c>
      <c r="AL22" s="10">
        <f>IF(MonthMacro!AI22="","",MonthMacro!AI22)</f>
        <v>-12.2</v>
      </c>
      <c r="AM22" s="11">
        <f>IF(YEAR(A22)=2012,SUM(MonthMacro!AM22:AM33)/MONTH(A22),IF(MonthMacro!AM22="","",SUM(MonthMacro!AM22:AM33)/12))</f>
        <v>7818.583333333333</v>
      </c>
      <c r="AN22" s="10">
        <f t="shared" si="8"/>
        <v>-17.558103773999388</v>
      </c>
    </row>
    <row r="23" spans="1:40">
      <c r="A23" s="9">
        <f>MonthMacro!A23</f>
        <v>45230</v>
      </c>
      <c r="B23" s="10">
        <f>IF(MONTH($A23)=1,"",IF(MonthMacro!D23="","",IF(MONTH($A23)&lt;&gt;2,MonthMacro!D23,MonthMacro!E23)))</f>
        <v>8.4</v>
      </c>
      <c r="C23" s="10">
        <f>IF(MonthMacro!E23="","",MonthMacro!E23)</f>
        <v>5.8</v>
      </c>
      <c r="D23" s="10">
        <f>IF(MONTH($A23)=1,"",IF(AND(MonthMacro!F23&lt;&gt;"",MONTH($A23)&lt;&gt;2),MonthMacro!F23,MonthMacro!G23))</f>
        <v>4.5999999999999996</v>
      </c>
      <c r="E23" s="12">
        <f>IF(MONTH(A23)=1,"",MonthMacro!H23-MonthMacro!H24)</f>
        <v>44374</v>
      </c>
      <c r="F23" s="10">
        <f t="shared" si="1"/>
        <v>-11.335344775910638</v>
      </c>
      <c r="G23" s="10">
        <f>IF(MonthMacro!I23="","",MonthMacro!I23)</f>
        <v>2.9</v>
      </c>
      <c r="H23" s="10">
        <f>IF(MonthMacro!J23="","",MonthMacro!J23)</f>
        <v>49.5</v>
      </c>
      <c r="I23" s="10">
        <f>IF(MonthMacro!K23="","",MonthMacro!K23)</f>
        <v>49.5</v>
      </c>
      <c r="J23" s="10">
        <f>IF(MonthMacro!L23="","",MonthMacro!L23)</f>
        <v>50.6</v>
      </c>
      <c r="K23" s="10">
        <f>IF(MonthMacro!M23="","",MonthMacro!M23)</f>
        <v>-0.2</v>
      </c>
      <c r="L23" s="10">
        <f>IF(MonthMacro!AH23="","",MonthMacro!AH23)</f>
        <v>0.6</v>
      </c>
      <c r="M23" s="10">
        <f>IF(MonthMacro!N23="","",MonthMacro!N23)</f>
        <v>-2.6</v>
      </c>
      <c r="N23" s="10">
        <f>IF(MonthMacro!O23="","",MonthMacro!O23)</f>
        <v>2.4</v>
      </c>
      <c r="O23" s="10">
        <f t="shared" si="2"/>
        <v>3.2</v>
      </c>
      <c r="P23" s="11">
        <f>IF(MONTH(A23)=1,"",IF(MONTH(A23)=2,MonthMacro!S23,MonthMacro!Q23))</f>
        <v>7.6</v>
      </c>
      <c r="Q23" s="10">
        <f>IF(MonthMacro!T23="","",MonthMacro!T23)</f>
        <v>-31.6315513901652</v>
      </c>
      <c r="R23" s="10">
        <f>IF(MonthMacro!AG23="","",MonthMacro!AG23)</f>
        <v>-6.6125944643549301</v>
      </c>
      <c r="S23" s="10">
        <f>IF(MonthMacro!U23="","",MonthMacro!U23)</f>
        <v>87.9</v>
      </c>
      <c r="T23" s="10">
        <f>IF(MonthMacro!V23="","",MonthMacro!V23)</f>
        <v>1.9</v>
      </c>
      <c r="U23" s="10">
        <f>IF(MonthMacro!W23="","",MonthMacro!W23)</f>
        <v>10.3</v>
      </c>
      <c r="V23" s="10">
        <f>IF(MonthMacro!X23="","",MonthMacro!X23)</f>
        <v>8.4</v>
      </c>
      <c r="W23" s="12">
        <f>IF(MonthMacro!Y23="","",AVERAGE(MonthMacro!Y23:Y34))</f>
        <v>28734.916666666668</v>
      </c>
      <c r="X23" s="10">
        <f t="shared" si="3"/>
        <v>2.3909706117285934</v>
      </c>
      <c r="Y23" s="13">
        <f>IF(MonthMacro!Z23="","",MonthMacro!Z23)</f>
        <v>10.7</v>
      </c>
      <c r="Z23" s="2">
        <f>IF(MonthMacro!AB23="","",AVERAGE(MonthMacro!AB23:AB34))</f>
        <v>13981.666666666666</v>
      </c>
      <c r="AA23" s="10">
        <f t="shared" si="4"/>
        <v>28.229036104062864</v>
      </c>
      <c r="AB23" s="2">
        <f>IF(MonthMacro!AA23="","",MonthMacro!AA23)</f>
        <v>10.9</v>
      </c>
      <c r="AC23" s="2">
        <f>IF(MonthMacro!AD23="","",IF(MONTH(CLEAN_MACRO!$A23)=2,MonthMacro!AD23,MonthMacro!AD23-MonthMacro!AD24))</f>
        <v>7053.1900000000023</v>
      </c>
      <c r="AD23" s="2">
        <f>IF(MonthMacro!AE23="","",IF(MONTH(CLEAN_MACRO!$A23)=2,MonthMacro!AE23,MonthMacro!AE23-MonthMacro!AE24))</f>
        <v>6446.0800000000017</v>
      </c>
      <c r="AE23" s="2">
        <f>IF(MonthMacro!AF23="","",IF(MONTH(CLEAN_MACRO!$A23)=2,MonthMacro!AF23,MonthMacro!AF23-MonthMacro!AF24))</f>
        <v>7772.8299999999872</v>
      </c>
      <c r="AF23" s="10">
        <f t="shared" si="5"/>
        <v>-21.232571514721808</v>
      </c>
      <c r="AG23" s="10">
        <f t="shared" si="6"/>
        <v>13.375345829207429</v>
      </c>
      <c r="AH23" s="10">
        <f t="shared" si="7"/>
        <v>-20.34051510775743</v>
      </c>
      <c r="AI23" s="10">
        <f>IF(MonthMacro!AD23="","",(MonthMacro!AD23/MonthMacro!AD35-1)*100)</f>
        <v>-23.664390029821149</v>
      </c>
      <c r="AJ23" s="10">
        <f>IF(MonthMacro!AE23="","",(MonthMacro!AE23/MonthMacro!AE35-1)*100)</f>
        <v>18.439187038732019</v>
      </c>
      <c r="AK23" s="10">
        <f>IF(MonthMacro!AF23="","",(MonthMacro!AF23/MonthMacro!AF35-1)*100)</f>
        <v>-16.730409053700555</v>
      </c>
      <c r="AL23" s="10">
        <f>IF(MonthMacro!AI23="","",MonthMacro!AI23)</f>
        <v>-13.6</v>
      </c>
      <c r="AM23" s="11">
        <f>IF(YEAR(A23)=2012,SUM(MonthMacro!AM23:AM34)/MONTH(A23),IF(MonthMacro!AM23="","",SUM(MonthMacro!AM23:AM34)/12))</f>
        <v>7827.666666666667</v>
      </c>
      <c r="AN23" s="10">
        <f t="shared" si="8"/>
        <v>-19.304485279589013</v>
      </c>
    </row>
    <row r="24" spans="1:40">
      <c r="A24" s="9">
        <f>MonthMacro!A24</f>
        <v>45199</v>
      </c>
      <c r="B24" s="10">
        <f>IF(MONTH($A24)=1,"",IF(MonthMacro!D24="","",IF(MONTH($A24)&lt;&gt;2,MonthMacro!D24,MonthMacro!E24)))</f>
        <v>9.9</v>
      </c>
      <c r="C24" s="10">
        <f>IF(MonthMacro!E24="","",MonthMacro!E24)</f>
        <v>5.6</v>
      </c>
      <c r="D24" s="10">
        <f>IF(MONTH($A24)=1,"",IF(AND(MonthMacro!F24&lt;&gt;"",MONTH($A24)&lt;&gt;2),MonthMacro!F24,MonthMacro!G24))</f>
        <v>4.5</v>
      </c>
      <c r="E24" s="12">
        <f>IF(MONTH(A24)=1,"",MonthMacro!H24-MonthMacro!H25)</f>
        <v>47993</v>
      </c>
      <c r="F24" s="10">
        <f t="shared" si="1"/>
        <v>-11.624866497256292</v>
      </c>
      <c r="G24" s="10">
        <f>IF(MonthMacro!I24="","",MonthMacro!I24)</f>
        <v>3.1</v>
      </c>
      <c r="H24" s="10">
        <f>IF(MonthMacro!J24="","",MonthMacro!J24)</f>
        <v>50.2</v>
      </c>
      <c r="I24" s="10">
        <f>IF(MonthMacro!K24="","",MonthMacro!K24)</f>
        <v>50.5</v>
      </c>
      <c r="J24" s="10">
        <f>IF(MonthMacro!L24="","",MonthMacro!L24)</f>
        <v>51.7</v>
      </c>
      <c r="K24" s="10">
        <f>IF(MonthMacro!M24="","",MonthMacro!M24)</f>
        <v>0</v>
      </c>
      <c r="L24" s="10">
        <f>IF(MonthMacro!AH24="","",MonthMacro!AH24)</f>
        <v>0.8</v>
      </c>
      <c r="M24" s="10">
        <f>IF(MonthMacro!N24="","",MonthMacro!N24)</f>
        <v>-2.5</v>
      </c>
      <c r="N24" s="10">
        <f>IF(MonthMacro!O24="","",MonthMacro!O24)</f>
        <v>2.5</v>
      </c>
      <c r="O24" s="10">
        <f t="shared" si="2"/>
        <v>3.3</v>
      </c>
      <c r="P24" s="11">
        <f>IF(MONTH(A24)=1,"",IF(MONTH(A24)=2,MonthMacro!S24,MonthMacro!Q24))</f>
        <v>5.5</v>
      </c>
      <c r="Q24" s="10">
        <f>IF(MonthMacro!T24="","",MonthMacro!T24)</f>
        <v>-8.5587405505977596</v>
      </c>
      <c r="R24" s="10">
        <f>IF(MonthMacro!AG24="","",MonthMacro!AG24)</f>
        <v>-6.8469141368171504</v>
      </c>
      <c r="S24" s="10">
        <f>IF(MonthMacro!U24="","",MonthMacro!U24)</f>
        <v>87.2</v>
      </c>
      <c r="T24" s="10">
        <f>IF(MonthMacro!V24="","",MonthMacro!V24)</f>
        <v>2.1</v>
      </c>
      <c r="U24" s="10">
        <f>IF(MonthMacro!W24="","",MonthMacro!W24)</f>
        <v>10.3</v>
      </c>
      <c r="V24" s="10">
        <f>IF(MonthMacro!X24="","",MonthMacro!X24)</f>
        <v>8.2000000000000011</v>
      </c>
      <c r="W24" s="12">
        <f>IF(MonthMacro!Y24="","",AVERAGE(MonthMacro!Y24:Y35))</f>
        <v>27959.333333333332</v>
      </c>
      <c r="X24" s="10">
        <f t="shared" si="3"/>
        <v>-2.4132585243550997</v>
      </c>
      <c r="Y24" s="13">
        <f>IF(MonthMacro!Z24="","",MonthMacro!Z24)</f>
        <v>10.7</v>
      </c>
      <c r="Z24" s="2">
        <f>IF(MonthMacro!AB24="","",AVERAGE(MonthMacro!AB24:AB35))</f>
        <v>14016.666666666666</v>
      </c>
      <c r="AA24" s="10">
        <f t="shared" si="4"/>
        <v>27.135298563869981</v>
      </c>
      <c r="AB24" s="2">
        <f>IF(MonthMacro!AA24="","",MonthMacro!AA24)</f>
        <v>10.9</v>
      </c>
      <c r="AC24" s="2">
        <f>IF(MonthMacro!AD24="","",IF(MONTH(CLEAN_MACRO!$A24)=2,MonthMacro!AD24,MonthMacro!AD24-MonthMacro!AD25))</f>
        <v>8232.2800000000061</v>
      </c>
      <c r="AD24" s="2">
        <f>IF(MonthMacro!AE24="","",IF(MONTH(CLEAN_MACRO!$A24)=2,MonthMacro!AE24,MonthMacro!AE24-MonthMacro!AE25))</f>
        <v>4978.5</v>
      </c>
      <c r="AE24" s="2">
        <f>IF(MonthMacro!AF24="","",IF(MONTH(CLEAN_MACRO!$A24)=2,MonthMacro!AF24,MonthMacro!AF24-MonthMacro!AF25))</f>
        <v>10857.090000000011</v>
      </c>
      <c r="AF24" s="10">
        <f t="shared" si="5"/>
        <v>-15.178616506429776</v>
      </c>
      <c r="AG24" s="10">
        <f t="shared" si="6"/>
        <v>23.910170415373422</v>
      </c>
      <c r="AH24" s="10">
        <f t="shared" si="7"/>
        <v>-19.763260347105781</v>
      </c>
      <c r="AI24" s="10">
        <f>IF(MonthMacro!AD24="","",(MonthMacro!AD24/MonthMacro!AD36-1)*100)</f>
        <v>-23.894169779731932</v>
      </c>
      <c r="AJ24" s="10">
        <f>IF(MonthMacro!AE24="","",(MonthMacro!AE24/MonthMacro!AE36-1)*100)</f>
        <v>19.143486247329598</v>
      </c>
      <c r="AK24" s="10">
        <f>IF(MonthMacro!AF24="","",(MonthMacro!AF24/MonthMacro!AF36-1)*100)</f>
        <v>-16.383088356221919</v>
      </c>
      <c r="AL24" s="10">
        <f>IF(MonthMacro!AI24="","",MonthMacro!AI24)</f>
        <v>-16</v>
      </c>
      <c r="AM24" s="11">
        <f>IF(YEAR(A24)=2012,SUM(MonthMacro!AM24:AM35)/MONTH(A24),IF(MonthMacro!AM24="","",SUM(MonthMacro!AM24:AM35)/12))</f>
        <v>7728.583333333333</v>
      </c>
      <c r="AN24" s="10">
        <f t="shared" si="8"/>
        <v>-21.334905340299926</v>
      </c>
    </row>
    <row r="25" spans="1:40">
      <c r="A25" s="9">
        <f>MonthMacro!A25</f>
        <v>45169</v>
      </c>
      <c r="B25" s="10">
        <f>IF(MONTH($A25)=1,"",IF(MonthMacro!D25="","",IF(MONTH($A25)&lt;&gt;2,MonthMacro!D25,MonthMacro!E25)))</f>
        <v>3.9</v>
      </c>
      <c r="C25" s="10">
        <f>IF(MonthMacro!E25="","",MonthMacro!E25)</f>
        <v>5</v>
      </c>
      <c r="D25" s="10">
        <f>IF(MONTH($A25)=1,"",IF(AND(MonthMacro!F25&lt;&gt;"",MONTH($A25)&lt;&gt;2),MonthMacro!F25,MonthMacro!G25))</f>
        <v>4.5</v>
      </c>
      <c r="E25" s="12">
        <f>IF(MONTH(A25)=1,"",MonthMacro!H25-MonthMacro!H26)</f>
        <v>41144</v>
      </c>
      <c r="F25" s="10">
        <f t="shared" si="1"/>
        <v>-13.00376369095445</v>
      </c>
      <c r="G25" s="10">
        <f>IF(MonthMacro!I25="","",MonthMacro!I25)</f>
        <v>3.2</v>
      </c>
      <c r="H25" s="10">
        <f>IF(MonthMacro!J25="","",MonthMacro!J25)</f>
        <v>49.7</v>
      </c>
      <c r="I25" s="10">
        <f>IF(MonthMacro!K25="","",MonthMacro!K25)</f>
        <v>50.2</v>
      </c>
      <c r="J25" s="10">
        <f>IF(MonthMacro!L25="","",MonthMacro!L25)</f>
        <v>51</v>
      </c>
      <c r="K25" s="10">
        <f>IF(MonthMacro!M25="","",MonthMacro!M25)</f>
        <v>0.1</v>
      </c>
      <c r="L25" s="10">
        <f>IF(MonthMacro!AH25="","",MonthMacro!AH25)</f>
        <v>0.8</v>
      </c>
      <c r="M25" s="10">
        <f>IF(MonthMacro!N25="","",MonthMacro!N25)</f>
        <v>-3</v>
      </c>
      <c r="N25" s="10">
        <f>IF(MonthMacro!O25="","",MonthMacro!O25)</f>
        <v>3.1</v>
      </c>
      <c r="O25" s="10">
        <f t="shared" si="2"/>
        <v>3.8</v>
      </c>
      <c r="P25" s="11">
        <f>IF(MONTH(A25)=1,"",IF(MONTH(A25)=2,MonthMacro!S25,MonthMacro!Q25))</f>
        <v>4.5999999999999996</v>
      </c>
      <c r="Q25" s="10">
        <f>IF(MonthMacro!T25="","",MonthMacro!T25)</f>
        <v>-12.696502446028999</v>
      </c>
      <c r="R25" s="10">
        <f>IF(MonthMacro!AG25="","",MonthMacro!AG25)</f>
        <v>-8.5531072233356191</v>
      </c>
      <c r="S25" s="10">
        <f>IF(MonthMacro!U25="","",MonthMacro!U25)</f>
        <v>86.5</v>
      </c>
      <c r="T25" s="10">
        <f>IF(MonthMacro!V25="","",MonthMacro!V25)</f>
        <v>2.2000000000000002</v>
      </c>
      <c r="U25" s="10">
        <f>IF(MonthMacro!W25="","",MonthMacro!W25)</f>
        <v>10.6</v>
      </c>
      <c r="V25" s="10">
        <f>IF(MonthMacro!X25="","",MonthMacro!X25)</f>
        <v>8.3999999999999986</v>
      </c>
      <c r="W25" s="12">
        <f>IF(MonthMacro!Y25="","",AVERAGE(MonthMacro!Y25:Y36))</f>
        <v>27466.416666666668</v>
      </c>
      <c r="X25" s="10">
        <f t="shared" si="3"/>
        <v>-2.3196334582009537</v>
      </c>
      <c r="Y25" s="13">
        <f>IF(MonthMacro!Z25="","",MonthMacro!Z25)</f>
        <v>10.9</v>
      </c>
      <c r="Z25" s="2">
        <f>IF(MonthMacro!AB25="","",AVERAGE(MonthMacro!AB25:AB36))</f>
        <v>13927.5</v>
      </c>
      <c r="AA25" s="10">
        <f t="shared" si="4"/>
        <v>31.628482094336508</v>
      </c>
      <c r="AB25" s="2">
        <f>IF(MonthMacro!AA25="","",MonthMacro!AA25)</f>
        <v>11.1</v>
      </c>
      <c r="AC25" s="2">
        <f>IF(MonthMacro!AD25="","",IF(MONTH(CLEAN_MACRO!$A25)=2,MonthMacro!AD25,MonthMacro!AD25-MonthMacro!AD26))</f>
        <v>6922.0199999999968</v>
      </c>
      <c r="AD25" s="2">
        <f>IF(MonthMacro!AE25="","",IF(MONTH(CLEAN_MACRO!$A25)=2,MonthMacro!AE25,MonthMacro!AE25-MonthMacro!AE26))</f>
        <v>5321</v>
      </c>
      <c r="AE25" s="2">
        <f>IF(MonthMacro!AF25="","",IF(MONTH(CLEAN_MACRO!$A25)=2,MonthMacro!AF25,MonthMacro!AF25-MonthMacro!AF26))</f>
        <v>7385.75</v>
      </c>
      <c r="AF25" s="10">
        <f t="shared" si="5"/>
        <v>-23.04651325670627</v>
      </c>
      <c r="AG25" s="10">
        <f t="shared" si="6"/>
        <v>10.085403598205843</v>
      </c>
      <c r="AH25" s="10">
        <f t="shared" si="7"/>
        <v>-23.955693889170838</v>
      </c>
      <c r="AI25" s="10">
        <f>IF(MonthMacro!AD25="","",(MonthMacro!AD25/MonthMacro!AD37-1)*100)</f>
        <v>-24.888601620726945</v>
      </c>
      <c r="AJ25" s="10">
        <f>IF(MonthMacro!AE25="","",(MonthMacro!AE25/MonthMacro!AE37-1)*100)</f>
        <v>18.623922103331569</v>
      </c>
      <c r="AK25" s="10">
        <f>IF(MonthMacro!AF25="","",(MonthMacro!AF25/MonthMacro!AF37-1)*100)</f>
        <v>-15.862688075148135</v>
      </c>
      <c r="AL25" s="10">
        <f>IF(MonthMacro!AI25="","",MonthMacro!AI25)</f>
        <v>-20.5</v>
      </c>
      <c r="AM25" s="11">
        <f>IF(YEAR(A25)=2012,SUM(MonthMacro!AM25:AM36)/MONTH(A25),IF(MonthMacro!AM25="","",SUM(MonthMacro!AM25:AM36)/12))</f>
        <v>7553.75</v>
      </c>
      <c r="AN25" s="10">
        <f t="shared" si="8"/>
        <v>-26.264713299114149</v>
      </c>
    </row>
    <row r="26" spans="1:40">
      <c r="A26" s="9">
        <f>MonthMacro!A26</f>
        <v>45138</v>
      </c>
      <c r="B26" s="10">
        <f>IF(MONTH($A26)=1,"",IF(MonthMacro!D26="","",IF(MONTH($A26)&lt;&gt;2,MonthMacro!D26,MonthMacro!E26)))</f>
        <v>6.5</v>
      </c>
      <c r="C26" s="10">
        <f>IF(MonthMacro!E26="","",MonthMacro!E26)</f>
        <v>5.2</v>
      </c>
      <c r="D26" s="10">
        <f>IF(MONTH($A26)=1,"",IF(AND(MonthMacro!F26&lt;&gt;"",MONTH($A26)&lt;&gt;2),MonthMacro!F26,MonthMacro!G26))</f>
        <v>3.7</v>
      </c>
      <c r="E26" s="12">
        <f>IF(MONTH(A26)=1,"",MonthMacro!H26-MonthMacro!H27)</f>
        <v>42785</v>
      </c>
      <c r="F26" s="10">
        <f t="shared" si="1"/>
        <v>-11.568351866396597</v>
      </c>
      <c r="G26" s="10">
        <f>IF(MonthMacro!I26="","",MonthMacro!I26)</f>
        <v>3.4</v>
      </c>
      <c r="H26" s="10">
        <f>IF(MonthMacro!J26="","",MonthMacro!J26)</f>
        <v>49.3</v>
      </c>
      <c r="I26" s="10">
        <f>IF(MonthMacro!K26="","",MonthMacro!K26)</f>
        <v>49.5</v>
      </c>
      <c r="J26" s="10">
        <f>IF(MonthMacro!L26="","",MonthMacro!L26)</f>
        <v>51.5</v>
      </c>
      <c r="K26" s="10">
        <f>IF(MonthMacro!M26="","",MonthMacro!M26)</f>
        <v>-0.3</v>
      </c>
      <c r="L26" s="10">
        <f>IF(MonthMacro!AH26="","",MonthMacro!AH26)</f>
        <v>0.8</v>
      </c>
      <c r="M26" s="10">
        <f>IF(MonthMacro!N26="","",MonthMacro!N26)</f>
        <v>-4.4000000000000004</v>
      </c>
      <c r="N26" s="10">
        <f>IF(MonthMacro!O26="","",MonthMacro!O26)</f>
        <v>4.1000000000000005</v>
      </c>
      <c r="O26" s="10">
        <f t="shared" si="2"/>
        <v>5.2</v>
      </c>
      <c r="P26" s="11">
        <f>IF(MONTH(A26)=1,"",IF(MONTH(A26)=2,MonthMacro!S26,MonthMacro!Q26))</f>
        <v>2.5</v>
      </c>
      <c r="Q26" s="10">
        <f>IF(MonthMacro!T26="","",MonthMacro!T26)</f>
        <v>-19.181205472225599</v>
      </c>
      <c r="R26" s="10">
        <f>IF(MonthMacro!AG26="","",MonthMacro!AG26)</f>
        <v>-14.2563839237812</v>
      </c>
      <c r="S26" s="10">
        <f>IF(MonthMacro!U26="","",MonthMacro!U26)</f>
        <v>86.4</v>
      </c>
      <c r="T26" s="10">
        <f>IF(MonthMacro!V26="","",MonthMacro!V26)</f>
        <v>2.2999999999999998</v>
      </c>
      <c r="U26" s="10">
        <f>IF(MonthMacro!W26="","",MonthMacro!W26)</f>
        <v>10.7</v>
      </c>
      <c r="V26" s="10">
        <f>IF(MonthMacro!X26="","",MonthMacro!X26)</f>
        <v>8.3999999999999986</v>
      </c>
      <c r="W26" s="12">
        <f>IF(MonthMacro!Y26="","",AVERAGE(MonthMacro!Y26:Y37))</f>
        <v>26919.166666666668</v>
      </c>
      <c r="X26" s="10">
        <f t="shared" si="3"/>
        <v>-5.7135768596488612</v>
      </c>
      <c r="Y26" s="13">
        <f>IF(MonthMacro!Z26="","",MonthMacro!Z26)</f>
        <v>11</v>
      </c>
      <c r="Z26" s="2">
        <f>IF(MonthMacro!AB26="","",AVERAGE(MonthMacro!AB26:AB37))</f>
        <v>14091.25</v>
      </c>
      <c r="AA26" s="10">
        <f t="shared" si="4"/>
        <v>33.741715045003716</v>
      </c>
      <c r="AB26" s="2">
        <f>IF(MonthMacro!AA26="","",MonthMacro!AA26)</f>
        <v>11.1</v>
      </c>
      <c r="AC26" s="2">
        <f>IF(MonthMacro!AD26="","",IF(MONTH(CLEAN_MACRO!$A26)=2,MonthMacro!AD26,MonthMacro!AD26-MonthMacro!AD27))</f>
        <v>7089.6100000000006</v>
      </c>
      <c r="AD26" s="2">
        <f>IF(MonthMacro!AE26="","",IF(MONTH(CLEAN_MACRO!$A26)=2,MonthMacro!AE26,MonthMacro!AE26-MonthMacro!AE27))</f>
        <v>4501.32</v>
      </c>
      <c r="AE26" s="2">
        <f>IF(MonthMacro!AF26="","",IF(MONTH(CLEAN_MACRO!$A26)=2,MonthMacro!AF26,MonthMacro!AF26-MonthMacro!AF27))</f>
        <v>7048.1499999999942</v>
      </c>
      <c r="AF26" s="10">
        <f t="shared" si="5"/>
        <v>-26.481418685946334</v>
      </c>
      <c r="AG26" s="10">
        <f t="shared" si="6"/>
        <v>32.710660616835227</v>
      </c>
      <c r="AH26" s="10">
        <f t="shared" si="7"/>
        <v>-23.844372674887993</v>
      </c>
      <c r="AI26" s="10">
        <f>IF(MonthMacro!AD26="","",(MonthMacro!AD26/MonthMacro!AD38-1)*100)</f>
        <v>-25.106432822957093</v>
      </c>
      <c r="AJ26" s="10">
        <f>IF(MonthMacro!AE26="","",(MonthMacro!AE26/MonthMacro!AE38-1)*100)</f>
        <v>19.912531746036688</v>
      </c>
      <c r="AK26" s="10">
        <f>IF(MonthMacro!AF26="","",(MonthMacro!AF26/MonthMacro!AF38-1)*100)</f>
        <v>-14.857254543703302</v>
      </c>
      <c r="AL26" s="10">
        <f>IF(MonthMacro!AI26="","",MonthMacro!AI26)</f>
        <v>-21.3</v>
      </c>
      <c r="AM26" s="11">
        <f>IF(YEAR(A26)=2012,SUM(MonthMacro!AM26:AM37)/MONTH(A26),IF(MonthMacro!AM26="","",SUM(MonthMacro!AM26:AM37)/12))</f>
        <v>7662.25</v>
      </c>
      <c r="AN26" s="10">
        <f t="shared" si="8"/>
        <v>-25.657942610425209</v>
      </c>
    </row>
    <row r="27" spans="1:40">
      <c r="A27" s="9">
        <f>MonthMacro!A27</f>
        <v>45107</v>
      </c>
      <c r="B27" s="10">
        <f>IF(MONTH($A27)=1,"",IF(MonthMacro!D27="","",IF(MONTH($A27)&lt;&gt;2,MonthMacro!D27,MonthMacro!E27)))</f>
        <v>3.9</v>
      </c>
      <c r="C27" s="10">
        <f>IF(MonthMacro!E27="","",MonthMacro!E27)</f>
        <v>5</v>
      </c>
      <c r="D27" s="10">
        <f>IF(MONTH($A27)=1,"",IF(AND(MonthMacro!F27&lt;&gt;"",MONTH($A27)&lt;&gt;2),MonthMacro!F27,MonthMacro!G27))</f>
        <v>4.4000000000000004</v>
      </c>
      <c r="E27" s="12">
        <f>IF(MONTH(A27)=1,"",MonthMacro!H27-MonthMacro!H28)</f>
        <v>54298</v>
      </c>
      <c r="F27" s="10">
        <f t="shared" si="1"/>
        <v>-17.059236855772465</v>
      </c>
      <c r="G27" s="10">
        <f>IF(MonthMacro!I27="","",MonthMacro!I27)</f>
        <v>3.8</v>
      </c>
      <c r="H27" s="10">
        <f>IF(MonthMacro!J27="","",MonthMacro!J27)</f>
        <v>49</v>
      </c>
      <c r="I27" s="10">
        <f>IF(MonthMacro!K27="","",MonthMacro!K27)</f>
        <v>48.6</v>
      </c>
      <c r="J27" s="10">
        <f>IF(MonthMacro!L27="","",MonthMacro!L27)</f>
        <v>53.2</v>
      </c>
      <c r="K27" s="10">
        <f>IF(MonthMacro!M27="","",MonthMacro!M27)</f>
        <v>0</v>
      </c>
      <c r="L27" s="10">
        <f>IF(MonthMacro!AH27="","",MonthMacro!AH27)</f>
        <v>0.4</v>
      </c>
      <c r="M27" s="10">
        <f>IF(MonthMacro!N27="","",MonthMacro!N27)</f>
        <v>-5.4</v>
      </c>
      <c r="N27" s="10">
        <f>IF(MonthMacro!O27="","",MonthMacro!O27)</f>
        <v>5.4</v>
      </c>
      <c r="O27" s="10">
        <f t="shared" si="2"/>
        <v>5.8000000000000007</v>
      </c>
      <c r="P27" s="11">
        <f>IF(MONTH(A27)=1,"",IF(MONTH(A27)=2,MonthMacro!S27,MonthMacro!Q27))</f>
        <v>3.1</v>
      </c>
      <c r="Q27" s="10">
        <f>IF(MonthMacro!T27="","",MonthMacro!T27)</f>
        <v>-25.452181152811399</v>
      </c>
      <c r="R27" s="10">
        <f>IF(MonthMacro!AG27="","",MonthMacro!AG27)</f>
        <v>-12.377598968478599</v>
      </c>
      <c r="S27" s="10">
        <f>IF(MonthMacro!U27="","",MonthMacro!U27)</f>
        <v>86.4</v>
      </c>
      <c r="T27" s="10">
        <f>IF(MonthMacro!V27="","",MonthMacro!V27)</f>
        <v>3.1</v>
      </c>
      <c r="U27" s="10">
        <f>IF(MonthMacro!W27="","",MonthMacro!W27)</f>
        <v>11.3</v>
      </c>
      <c r="V27" s="10">
        <f>IF(MonthMacro!X27="","",MonthMacro!X27)</f>
        <v>8.2000000000000011</v>
      </c>
      <c r="W27" s="12">
        <f>IF(MonthMacro!Y27="","",AVERAGE(MonthMacro!Y27:Y38))</f>
        <v>27120.75</v>
      </c>
      <c r="X27" s="10">
        <f t="shared" si="3"/>
        <v>-5.8230990936765759</v>
      </c>
      <c r="Y27" s="13">
        <f>IF(MonthMacro!Z27="","",MonthMacro!Z27)</f>
        <v>11.2</v>
      </c>
      <c r="Z27" s="2">
        <f>IF(MonthMacro!AB27="","",AVERAGE(MonthMacro!AB27:AB38))</f>
        <v>14333.333333333334</v>
      </c>
      <c r="AA27" s="10">
        <f t="shared" si="4"/>
        <v>31.901840490797561</v>
      </c>
      <c r="AB27" s="2">
        <f>IF(MonthMacro!AA27="","",MonthMacro!AA27)</f>
        <v>11.3</v>
      </c>
      <c r="AC27" s="2">
        <f>IF(MonthMacro!AD27="","",IF(MONTH(CLEAN_MACRO!$A27)=2,MonthMacro!AD27,MonthMacro!AD27-MonthMacro!AD28))</f>
        <v>10156.769999999997</v>
      </c>
      <c r="AD27" s="2">
        <f>IF(MonthMacro!AE27="","",IF(MONTH(CLEAN_MACRO!$A27)=2,MonthMacro!AE27,MonthMacro!AE27-MonthMacro!AE28))</f>
        <v>6077.8499999999985</v>
      </c>
      <c r="AE27" s="2">
        <f>IF(MonthMacro!AF27="","",IF(MONTH(CLEAN_MACRO!$A27)=2,MonthMacro!AF27,MonthMacro!AF27-MonthMacro!AF28))</f>
        <v>13074.71</v>
      </c>
      <c r="AF27" s="10">
        <f t="shared" si="5"/>
        <v>-31.351839085121082</v>
      </c>
      <c r="AG27" s="10">
        <f t="shared" si="6"/>
        <v>15.237600465663848</v>
      </c>
      <c r="AH27" s="10">
        <f t="shared" si="7"/>
        <v>-28.100332917964909</v>
      </c>
      <c r="AI27" s="10">
        <f>IF(MonthMacro!AD27="","",(MonthMacro!AD27/MonthMacro!AD39-1)*100)</f>
        <v>-24.906813811443453</v>
      </c>
      <c r="AJ27" s="10">
        <f>IF(MonthMacro!AE27="","",(MonthMacro!AE27/MonthMacro!AE39-1)*100)</f>
        <v>18.396628834056948</v>
      </c>
      <c r="AK27" s="10">
        <f>IF(MonthMacro!AF27="","",(MonthMacro!AF27/MonthMacro!AF39-1)*100)</f>
        <v>-13.650471598466918</v>
      </c>
      <c r="AL27" s="10">
        <f>IF(MonthMacro!AI27="","",MonthMacro!AI27)</f>
        <v>-19.5</v>
      </c>
      <c r="AM27" s="11">
        <f>IF(YEAR(A27)=2012,SUM(MonthMacro!AM27:AM38)/MONTH(A27),IF(MonthMacro!AM27="","",SUM(MonthMacro!AM27:AM38)/12))</f>
        <v>7893.833333333333</v>
      </c>
      <c r="AN27" s="10">
        <f t="shared" si="8"/>
        <v>-22.684644830597701</v>
      </c>
    </row>
    <row r="28" spans="1:40">
      <c r="A28" s="9">
        <f>MonthMacro!A28</f>
        <v>45077</v>
      </c>
      <c r="B28" s="10">
        <f>IF(MONTH($A28)=1,"",IF(MonthMacro!D28="","",IF(MONTH($A28)&lt;&gt;2,MonthMacro!D28,MonthMacro!E28)))</f>
        <v>7.4</v>
      </c>
      <c r="C28" s="10">
        <f>IF(MonthMacro!E28="","",MonthMacro!E28)</f>
        <v>5.2</v>
      </c>
      <c r="D28" s="10">
        <f>IF(MONTH($A28)=1,"",IF(AND(MonthMacro!F28&lt;&gt;"",MONTH($A28)&lt;&gt;2),MonthMacro!F28,MonthMacro!G28))</f>
        <v>3.5</v>
      </c>
      <c r="E28" s="12">
        <f>IF(MONTH(A28)=1,"",MonthMacro!H28-MonthMacro!H29)</f>
        <v>41333</v>
      </c>
      <c r="F28" s="10">
        <f t="shared" si="1"/>
        <v>-21.150324303700874</v>
      </c>
      <c r="G28" s="10">
        <f>IF(MonthMacro!I28="","",MonthMacro!I28)</f>
        <v>4</v>
      </c>
      <c r="H28" s="10">
        <f>IF(MonthMacro!J28="","",MonthMacro!J28)</f>
        <v>48.8</v>
      </c>
      <c r="I28" s="10">
        <f>IF(MonthMacro!K28="","",MonthMacro!K28)</f>
        <v>48.3</v>
      </c>
      <c r="J28" s="10">
        <f>IF(MonthMacro!L28="","",MonthMacro!L28)</f>
        <v>54.5</v>
      </c>
      <c r="K28" s="10">
        <f>IF(MonthMacro!M28="","",MonthMacro!M28)</f>
        <v>0.2</v>
      </c>
      <c r="L28" s="10">
        <f>IF(MonthMacro!AH28="","",MonthMacro!AH28)</f>
        <v>0.6</v>
      </c>
      <c r="M28" s="10">
        <f>IF(MonthMacro!N28="","",MonthMacro!N28)</f>
        <v>-4.5999999999999996</v>
      </c>
      <c r="N28" s="10">
        <f>IF(MonthMacro!O28="","",MonthMacro!O28)</f>
        <v>4.8</v>
      </c>
      <c r="O28" s="10">
        <f t="shared" si="2"/>
        <v>5.1999999999999993</v>
      </c>
      <c r="P28" s="11">
        <f>IF(MONTH(A28)=1,"",IF(MONTH(A28)=2,MonthMacro!S28,MonthMacro!Q28))</f>
        <v>12.7</v>
      </c>
      <c r="Q28" s="10">
        <f>IF(MonthMacro!T28="","",MonthMacro!T28)</f>
        <v>-14.3991875118886</v>
      </c>
      <c r="R28" s="10">
        <f>IF(MonthMacro!AG28="","",MonthMacro!AG28)</f>
        <v>-7.5617362663685901</v>
      </c>
      <c r="S28" s="10">
        <f>IF(MonthMacro!U28="","",MonthMacro!U28)</f>
        <v>88.2</v>
      </c>
      <c r="T28" s="10">
        <f>IF(MonthMacro!V28="","",MonthMacro!V28)</f>
        <v>4.7</v>
      </c>
      <c r="U28" s="10">
        <f>IF(MonthMacro!W28="","",MonthMacro!W28)</f>
        <v>11.6</v>
      </c>
      <c r="V28" s="10">
        <f>IF(MonthMacro!X28="","",MonthMacro!X28)</f>
        <v>6.8999999999999995</v>
      </c>
      <c r="W28" s="12">
        <f>IF(MonthMacro!Y28="","",AVERAGE(MonthMacro!Y28:Y39))</f>
        <v>27925.833333333332</v>
      </c>
      <c r="X28" s="10">
        <f t="shared" si="3"/>
        <v>1.344873783882683</v>
      </c>
      <c r="Y28" s="13">
        <f>IF(MonthMacro!Z28="","",MonthMacro!Z28)</f>
        <v>11.3</v>
      </c>
      <c r="Z28" s="2">
        <f>IF(MonthMacro!AB28="","",AVERAGE(MonthMacro!AB28:AB39))</f>
        <v>14175.06</v>
      </c>
      <c r="AA28" s="10">
        <f t="shared" si="4"/>
        <v>35.798896496930219</v>
      </c>
      <c r="AB28" s="2">
        <f>IF(MonthMacro!AA28="","",MonthMacro!AA28)</f>
        <v>11.4</v>
      </c>
      <c r="AC28" s="2">
        <f>IF(MonthMacro!AD28="","",IF(MONTH(CLEAN_MACRO!$A28)=2,MonthMacro!AD28,MonthMacro!AD28-MonthMacro!AD29))</f>
        <v>8502.7800000000025</v>
      </c>
      <c r="AD28" s="2">
        <f>IF(MonthMacro!AE28="","",IF(MONTH(CLEAN_MACRO!$A28)=2,MonthMacro!AE28,MonthMacro!AE28-MonthMacro!AE29))</f>
        <v>4148.2299999999996</v>
      </c>
      <c r="AE28" s="2">
        <f>IF(MonthMacro!AF28="","",IF(MONTH(CLEAN_MACRO!$A28)=2,MonthMacro!AF28,MonthMacro!AF28-MonthMacro!AF29))</f>
        <v>8804.14</v>
      </c>
      <c r="AF28" s="10">
        <f t="shared" si="5"/>
        <v>-28.482319039520331</v>
      </c>
      <c r="AG28" s="10">
        <f t="shared" si="6"/>
        <v>24.513888471998023</v>
      </c>
      <c r="AH28" s="10">
        <f t="shared" si="7"/>
        <v>-19.745164868922505</v>
      </c>
      <c r="AI28" s="10">
        <f>IF(MonthMacro!AD28="","",(MonthMacro!AD28/MonthMacro!AD40-1)*100)</f>
        <v>-23.059819977775653</v>
      </c>
      <c r="AJ28" s="10">
        <f>IF(MonthMacro!AE28="","",(MonthMacro!AE28/MonthMacro!AE40-1)*100)</f>
        <v>19.109821245120195</v>
      </c>
      <c r="AK28" s="10">
        <f>IF(MonthMacro!AF28="","",(MonthMacro!AF28/MonthMacro!AF40-1)*100)</f>
        <v>-8.4716342934086484</v>
      </c>
      <c r="AL28" s="10">
        <f>IF(MonthMacro!AI28="","",MonthMacro!AI28)</f>
        <v>-10.3</v>
      </c>
      <c r="AM28" s="11">
        <f>IF(YEAR(A28)=2012,SUM(MonthMacro!AM28:AM39)/MONTH(A28),IF(MonthMacro!AM28="","",SUM(MonthMacro!AM28:AM39)/12))</f>
        <v>8430.8333333333339</v>
      </c>
      <c r="AN28" s="10">
        <f t="shared" si="8"/>
        <v>-15.023182367961297</v>
      </c>
    </row>
    <row r="29" spans="1:40">
      <c r="A29" s="9">
        <f>MonthMacro!A29</f>
        <v>45046</v>
      </c>
      <c r="B29" s="10">
        <f>IF(MONTH($A29)=1,"",IF(MonthMacro!D29="","",IF(MONTH($A29)&lt;&gt;2,MonthMacro!D29,MonthMacro!E29)))</f>
        <v>8.3000000000000007</v>
      </c>
      <c r="C29" s="10">
        <f>IF(MonthMacro!E29="","",MonthMacro!E29)</f>
        <v>4.7</v>
      </c>
      <c r="D29" s="10">
        <f>IF(MONTH($A29)=1,"",IF(AND(MonthMacro!F29&lt;&gt;"",MONTH($A29)&lt;&gt;2),MonthMacro!F29,MonthMacro!G29))</f>
        <v>5.6</v>
      </c>
      <c r="E29" s="12">
        <f>IF(MONTH(A29)=1,"",MonthMacro!H29-MonthMacro!H30)</f>
        <v>40200</v>
      </c>
      <c r="F29" s="10">
        <f t="shared" si="1"/>
        <v>-17.406311637080861</v>
      </c>
      <c r="G29" s="10">
        <f>IF(MonthMacro!I29="","",MonthMacro!I29)</f>
        <v>4.7</v>
      </c>
      <c r="H29" s="10">
        <f>IF(MonthMacro!J29="","",MonthMacro!J29)</f>
        <v>49.2</v>
      </c>
      <c r="I29" s="10">
        <f>IF(MonthMacro!K29="","",MonthMacro!K29)</f>
        <v>48.8</v>
      </c>
      <c r="J29" s="10">
        <f>IF(MonthMacro!L29="","",MonthMacro!L29)</f>
        <v>56.4</v>
      </c>
      <c r="K29" s="10">
        <f>IF(MonthMacro!M29="","",MonthMacro!M29)</f>
        <v>0.1</v>
      </c>
      <c r="L29" s="10">
        <f>IF(MonthMacro!AH29="","",MonthMacro!AH29)</f>
        <v>0.7</v>
      </c>
      <c r="M29" s="10">
        <f>IF(MonthMacro!N29="","",MonthMacro!N29)</f>
        <v>-3.6</v>
      </c>
      <c r="N29" s="10">
        <f>IF(MonthMacro!O29="","",MonthMacro!O29)</f>
        <v>3.7</v>
      </c>
      <c r="O29" s="10">
        <f t="shared" si="2"/>
        <v>4.3</v>
      </c>
      <c r="P29" s="11">
        <f>IF(MONTH(A29)=1,"",IF(MONTH(A29)=2,MonthMacro!S29,MonthMacro!Q29))</f>
        <v>18.399999999999999</v>
      </c>
      <c r="Q29" s="10">
        <f>IF(MonthMacro!T29="","",MonthMacro!T29)</f>
        <v>83.722853171536698</v>
      </c>
      <c r="R29" s="10">
        <f>IF(MonthMacro!AG29="","",MonthMacro!AG29)</f>
        <v>7.1057104611595996</v>
      </c>
      <c r="S29" s="10">
        <f>IF(MonthMacro!U29="","",MonthMacro!U29)</f>
        <v>87.1</v>
      </c>
      <c r="T29" s="10">
        <f>IF(MonthMacro!V29="","",MonthMacro!V29)</f>
        <v>5.3</v>
      </c>
      <c r="U29" s="10">
        <f>IF(MonthMacro!W29="","",MonthMacro!W29)</f>
        <v>12.4</v>
      </c>
      <c r="V29" s="10">
        <f>IF(MonthMacro!X29="","",MonthMacro!X29)</f>
        <v>7.1000000000000005</v>
      </c>
      <c r="W29" s="12">
        <f>IF(MonthMacro!Y29="","",AVERAGE(MonthMacro!Y29:Y40))</f>
        <v>28997.083333333332</v>
      </c>
      <c r="X29" s="10">
        <f t="shared" si="3"/>
        <v>8.1409081020604734</v>
      </c>
      <c r="Y29" s="13">
        <f>IF(MonthMacro!Z29="","",MonthMacro!Z29)</f>
        <v>11.7</v>
      </c>
      <c r="Z29" s="2">
        <f>IF(MonthMacro!AB29="","",AVERAGE(MonthMacro!AB29:AB40))</f>
        <v>13943.06</v>
      </c>
      <c r="AA29" s="10">
        <f t="shared" si="4"/>
        <v>29.087187868590814</v>
      </c>
      <c r="AB29" s="2">
        <f>IF(MonthMacro!AA29="","",MonthMacro!AA29)</f>
        <v>11.8</v>
      </c>
      <c r="AC29" s="2">
        <f>IF(MonthMacro!AD29="","",IF(MONTH(CLEAN_MACRO!$A29)=2,MonthMacro!AD29,MonthMacro!AD29-MonthMacro!AD30))</f>
        <v>7098.7999999999993</v>
      </c>
      <c r="AD29" s="2">
        <f>IF(MonthMacro!AE29="","",IF(MONTH(CLEAN_MACRO!$A29)=2,MonthMacro!AE29,MonthMacro!AE29-MonthMacro!AE30))</f>
        <v>4255.6100000000006</v>
      </c>
      <c r="AE29" s="2">
        <f>IF(MonthMacro!AF29="","",IF(MONTH(CLEAN_MACRO!$A29)=2,MonthMacro!AF29,MonthMacro!AF29-MonthMacro!AF30))</f>
        <v>7690.130000000001</v>
      </c>
      <c r="AF29" s="10">
        <f t="shared" si="5"/>
        <v>-28.305232986783736</v>
      </c>
      <c r="AG29" s="10">
        <f t="shared" si="6"/>
        <v>37.241881959874966</v>
      </c>
      <c r="AH29" s="10">
        <f t="shared" si="7"/>
        <v>-11.832578744558431</v>
      </c>
      <c r="AI29" s="10">
        <f>IF(MonthMacro!AD29="","",(MonthMacro!AD29/MonthMacro!AD41-1)*100)</f>
        <v>-21.437524487902447</v>
      </c>
      <c r="AJ29" s="10">
        <f>IF(MonthMacro!AE29="","",(MonthMacro!AE29/MonthMacro!AE41-1)*100)</f>
        <v>18.210978898715211</v>
      </c>
      <c r="AK29" s="10">
        <f>IF(MonthMacro!AF29="","",(MonthMacro!AF29/MonthMacro!AF41-1)*100)</f>
        <v>-5.3617782069319215</v>
      </c>
      <c r="AL29" s="10">
        <f>IF(MonthMacro!AI29="","",MonthMacro!AI29)</f>
        <v>-9.6</v>
      </c>
      <c r="AM29" s="11">
        <f>IF(YEAR(A29)=2012,SUM(MonthMacro!AM29:AM40)/MONTH(A29),IF(MonthMacro!AM29="","",SUM(MonthMacro!AM29:AM40)/12))</f>
        <v>8508.8333333333339</v>
      </c>
      <c r="AN29" s="10">
        <f t="shared" si="8"/>
        <v>-13.416661013499764</v>
      </c>
    </row>
    <row r="30" spans="1:40">
      <c r="A30" s="9">
        <f>MonthMacro!A30</f>
        <v>45016</v>
      </c>
      <c r="B30" s="10">
        <f>IF(MONTH($A30)=1,"",IF(MonthMacro!D30="","",IF(MONTH($A30)&lt;&gt;2,MonthMacro!D30,MonthMacro!E30)))</f>
        <v>5.9</v>
      </c>
      <c r="C30" s="10">
        <f>IF(MonthMacro!E30="","",MonthMacro!E30)</f>
        <v>3.6</v>
      </c>
      <c r="D30" s="10">
        <f>IF(MONTH($A30)=1,"",IF(AND(MonthMacro!F30&lt;&gt;"",MONTH($A30)&lt;&gt;2),MonthMacro!F30,MonthMacro!G30))</f>
        <v>3.9</v>
      </c>
      <c r="E30" s="12">
        <f>IF(MONTH(A30)=1,"",MonthMacro!H30-MonthMacro!H31)</f>
        <v>53705</v>
      </c>
      <c r="F30" s="10">
        <f t="shared" si="1"/>
        <v>-0.7466410393834666</v>
      </c>
      <c r="G30" s="10">
        <f>IF(MonthMacro!I30="","",MonthMacro!I30)</f>
        <v>5.0999999999999996</v>
      </c>
      <c r="H30" s="10">
        <f>IF(MonthMacro!J30="","",MonthMacro!J30)</f>
        <v>51.9</v>
      </c>
      <c r="I30" s="10">
        <f>IF(MonthMacro!K30="","",MonthMacro!K30)</f>
        <v>53.6</v>
      </c>
      <c r="J30" s="10">
        <f>IF(MonthMacro!L30="","",MonthMacro!L30)</f>
        <v>58.2</v>
      </c>
      <c r="K30" s="10">
        <f>IF(MonthMacro!M30="","",MonthMacro!M30)</f>
        <v>0.7</v>
      </c>
      <c r="L30" s="10">
        <f>IF(MonthMacro!AH30="","",MonthMacro!AH30)</f>
        <v>0.7</v>
      </c>
      <c r="M30" s="10">
        <f>IF(MonthMacro!N30="","",MonthMacro!N30)</f>
        <v>-2.5</v>
      </c>
      <c r="N30" s="10">
        <f>IF(MonthMacro!O30="","",MonthMacro!O30)</f>
        <v>3.2</v>
      </c>
      <c r="O30" s="10">
        <f t="shared" si="2"/>
        <v>3.2</v>
      </c>
      <c r="P30" s="11">
        <f>IF(MONTH(A30)=1,"",IF(MONTH(A30)=2,MonthMacro!S30,MonthMacro!Q30))</f>
        <v>10.6</v>
      </c>
      <c r="Q30" s="10">
        <f>IF(MonthMacro!T30="","",MonthMacro!T30)</f>
        <v>79.856512984419297</v>
      </c>
      <c r="R30" s="10">
        <f>IF(MonthMacro!AG30="","",MonthMacro!AG30)</f>
        <v>10.8398135246709</v>
      </c>
      <c r="S30" s="10">
        <f>IF(MonthMacro!U30="","",MonthMacro!U30)</f>
        <v>94.9</v>
      </c>
      <c r="T30" s="10">
        <f>IF(MonthMacro!V30="","",MonthMacro!V30)</f>
        <v>5.0999999999999996</v>
      </c>
      <c r="U30" s="10">
        <f>IF(MonthMacro!W30="","",MonthMacro!W30)</f>
        <v>12.7</v>
      </c>
      <c r="V30" s="10">
        <f>IF(MonthMacro!X30="","",MonthMacro!X30)</f>
        <v>7.6</v>
      </c>
      <c r="W30" s="12">
        <f>IF(MonthMacro!Y30="","",AVERAGE(MonthMacro!Y30:Y41))</f>
        <v>28753.583333333332</v>
      </c>
      <c r="X30" s="10">
        <f t="shared" si="3"/>
        <v>4.2385042279306173</v>
      </c>
      <c r="Y30" s="13">
        <f>IF(MonthMacro!Z30="","",MonthMacro!Z30)</f>
        <v>11.7</v>
      </c>
      <c r="Z30" s="2">
        <f>IF(MonthMacro!AB30="","",AVERAGE(MonthMacro!AB30:AB41))</f>
        <v>13678.5</v>
      </c>
      <c r="AA30" s="10">
        <f t="shared" si="4"/>
        <v>18.25792507204611</v>
      </c>
      <c r="AB30" s="2">
        <f>IF(MonthMacro!AA30="","",MonthMacro!AA30)</f>
        <v>11.8</v>
      </c>
      <c r="AC30" s="2">
        <f>IF(MonthMacro!AD30="","",IF(MONTH(CLEAN_MACRO!$A30)=2,MonthMacro!AD30,MonthMacro!AD30-MonthMacro!AD31))</f>
        <v>10553.920000000002</v>
      </c>
      <c r="AD30" s="2">
        <f>IF(MonthMacro!AE30="","",IF(MONTH(CLEAN_MACRO!$A30)=2,MonthMacro!AE30,MonthMacro!AE30-MonthMacro!AE31))</f>
        <v>6244.3399999999983</v>
      </c>
      <c r="AE30" s="2">
        <f>IF(MonthMacro!AF30="","",IF(MONTH(CLEAN_MACRO!$A30)=2,MonthMacro!AF30,MonthMacro!AF30-MonthMacro!AF31))</f>
        <v>14812.900000000001</v>
      </c>
      <c r="AF30" s="10">
        <f t="shared" si="5"/>
        <v>-29.029477131434977</v>
      </c>
      <c r="AG30" s="10">
        <f t="shared" si="6"/>
        <v>32.023460162546598</v>
      </c>
      <c r="AH30" s="10">
        <f t="shared" si="7"/>
        <v>-3.4571980695219606</v>
      </c>
      <c r="AI30" s="10">
        <f>IF(MonthMacro!AD30="","",(MonthMacro!AD30/MonthMacro!AD42-1)*100)</f>
        <v>-19.158517829355514</v>
      </c>
      <c r="AJ30" s="10">
        <f>IF(MonthMacro!AE30="","",(MonthMacro!AE30/MonthMacro!AE42-1)*100)</f>
        <v>14.72522409439283</v>
      </c>
      <c r="AK30" s="10">
        <f>IF(MonthMacro!AF30="","",(MonthMacro!AF30/MonthMacro!AF42-1)*100)</f>
        <v>-3.5438427415354412</v>
      </c>
      <c r="AL30" s="10">
        <f>IF(MonthMacro!AI30="","",MonthMacro!AI30)</f>
        <v>-15.2</v>
      </c>
      <c r="AM30" s="11">
        <f>IF(YEAR(A30)=2012,SUM(MonthMacro!AM30:AM41)/MONTH(A30),IF(MonthMacro!AM30="","",SUM(MonthMacro!AM30:AM41)/12))</f>
        <v>8443.4166666666661</v>
      </c>
      <c r="AN30" s="10">
        <f t="shared" si="8"/>
        <v>-14.017430562038037</v>
      </c>
    </row>
    <row r="31" spans="1:40">
      <c r="A31" s="9">
        <f>MonthMacro!A31</f>
        <v>44985</v>
      </c>
      <c r="B31" s="10">
        <f>IF(MONTH($A31)=1,"",IF(MonthMacro!D31="","",IF(MONTH($A31)&lt;&gt;2,MonthMacro!D31,MonthMacro!E31)))</f>
        <v>2.2999999999999998</v>
      </c>
      <c r="C31" s="10">
        <f>IF(MonthMacro!E31="","",MonthMacro!E31)</f>
        <v>2.2999999999999998</v>
      </c>
      <c r="D31" s="10">
        <f>IF(MONTH($A31)=1,"",IF(AND(MonthMacro!F31&lt;&gt;"",MONTH($A31)&lt;&gt;2),MonthMacro!F31,MonthMacro!G31))</f>
        <v>2.4</v>
      </c>
      <c r="E31" s="12">
        <f>IF(MONTH(A31)=1,"",MonthMacro!H31-MonthMacro!H32)</f>
        <v>53577</v>
      </c>
      <c r="F31" s="10">
        <f t="shared" si="1"/>
        <v>5.543407600023631</v>
      </c>
      <c r="G31" s="10">
        <f>IF(MonthMacro!I31="","",MonthMacro!I31)</f>
        <v>5.5</v>
      </c>
      <c r="H31" s="10">
        <f>IF(MonthMacro!J31="","",MonthMacro!J31)</f>
        <v>52.6</v>
      </c>
      <c r="I31" s="10">
        <f>IF(MonthMacro!K31="","",MonthMacro!K31)</f>
        <v>54.1</v>
      </c>
      <c r="J31" s="10">
        <f>IF(MonthMacro!L31="","",MonthMacro!L31)</f>
        <v>56.3</v>
      </c>
      <c r="K31" s="10">
        <f>IF(MonthMacro!M31="","",MonthMacro!M31)</f>
        <v>1</v>
      </c>
      <c r="L31" s="10">
        <f>IF(MonthMacro!AH31="","",MonthMacro!AH31)</f>
        <v>0.6</v>
      </c>
      <c r="M31" s="10">
        <f>IF(MonthMacro!N31="","",MonthMacro!N31)</f>
        <v>-1.4</v>
      </c>
      <c r="N31" s="10">
        <f>IF(MonthMacro!O31="","",MonthMacro!O31)</f>
        <v>2.4</v>
      </c>
      <c r="O31" s="10">
        <f t="shared" si="2"/>
        <v>2</v>
      </c>
      <c r="P31" s="11">
        <f>IF(MONTH(A31)=1,"",IF(MONTH(A31)=2,MonthMacro!S31,MonthMacro!Q31))</f>
        <v>3.5</v>
      </c>
      <c r="Q31" s="10">
        <f>IF(MonthMacro!T31="","",MonthMacro!T31)</f>
        <v>-54.080301110376404</v>
      </c>
      <c r="R31" s="10">
        <f>IF(MonthMacro!AG31="","",MonthMacro!AG31)</f>
        <v>-2.86554487330657</v>
      </c>
      <c r="S31" s="10">
        <f>IF(MonthMacro!U31="","",MonthMacro!U31)</f>
        <v>94.7</v>
      </c>
      <c r="T31" s="10">
        <f>IF(MonthMacro!V31="","",MonthMacro!V31)</f>
        <v>5.8</v>
      </c>
      <c r="U31" s="10">
        <f>IF(MonthMacro!W31="","",MonthMacro!W31)</f>
        <v>12.9</v>
      </c>
      <c r="V31" s="10">
        <f>IF(MonthMacro!X31="","",MonthMacro!X31)</f>
        <v>7.1000000000000005</v>
      </c>
      <c r="W31" s="12">
        <f>IF(MonthMacro!Y31="","",AVERAGE(MonthMacro!Y31:Y42))</f>
        <v>28145.083333333332</v>
      </c>
      <c r="X31" s="10">
        <f t="shared" si="3"/>
        <v>6.1377706545991506</v>
      </c>
      <c r="Y31" s="13">
        <f>IF(MonthMacro!Z31="","",MonthMacro!Z31)</f>
        <v>11.5</v>
      </c>
      <c r="Z31" s="2">
        <f>IF(MonthMacro!AB31="","",AVERAGE(MonthMacro!AB31:AB42))</f>
        <v>12856.416666666666</v>
      </c>
      <c r="AA31" s="10">
        <f t="shared" si="4"/>
        <v>9.2953894981439014</v>
      </c>
      <c r="AB31" s="2">
        <f>IF(MonthMacro!AA31="","",MonthMacro!AA31)</f>
        <v>11.6</v>
      </c>
      <c r="AC31" s="2">
        <f>IF(MonthMacro!AD31="","",IF(MONTH(CLEAN_MACRO!$A31)=2,MonthMacro!AD31,MonthMacro!AD31-MonthMacro!AD32))</f>
        <v>13567.23</v>
      </c>
      <c r="AD31" s="2">
        <f>IF(MonthMacro!AE31="","",IF(MONTH(CLEAN_MACRO!$A31)=2,MonthMacro!AE31,MonthMacro!AE31-MonthMacro!AE32))</f>
        <v>13177.78</v>
      </c>
      <c r="AE31" s="2">
        <f>IF(MonthMacro!AF31="","",IF(MONTH(CLEAN_MACRO!$A31)=2,MonthMacro!AF31,MonthMacro!AF31-MonthMacro!AF32))</f>
        <v>15132.84</v>
      </c>
      <c r="AF31" s="10">
        <f t="shared" si="5"/>
        <v>-9.3508005083271293</v>
      </c>
      <c r="AG31" s="10">
        <f t="shared" si="6"/>
        <v>8.0187515420676156</v>
      </c>
      <c r="AH31" s="10">
        <f t="shared" si="7"/>
        <v>-3.6285050701762356</v>
      </c>
      <c r="AI31" s="10">
        <f>IF(MonthMacro!AD31="","",(MonthMacro!AD31/MonthMacro!AD43-1)*100)</f>
        <v>-9.3508005083271293</v>
      </c>
      <c r="AJ31" s="10">
        <f>IF(MonthMacro!AE31="","",(MonthMacro!AE31/MonthMacro!AE43-1)*100)</f>
        <v>8.0187515420676156</v>
      </c>
      <c r="AK31" s="10">
        <f>IF(MonthMacro!AF31="","",(MonthMacro!AF31/MonthMacro!AF43-1)*100)</f>
        <v>-3.6285050701762356</v>
      </c>
      <c r="AL31" s="10">
        <f>IF(MonthMacro!AI31="","",MonthMacro!AI31)</f>
        <v>-11.3</v>
      </c>
      <c r="AM31" s="11">
        <f>IF(YEAR(A31)=2012,SUM(MonthMacro!AM31:AM42)/MONTH(A31),IF(MonthMacro!AM31="","",SUM(MonthMacro!AM31:AM42)/12))</f>
        <v>8621.8333333333339</v>
      </c>
      <c r="AN31" s="10">
        <f t="shared" si="8"/>
        <v>-8.7861903586416101</v>
      </c>
    </row>
    <row r="32" spans="1:40">
      <c r="A32" s="9">
        <f>MonthMacro!A32</f>
        <v>44957</v>
      </c>
      <c r="B32" s="10" t="str">
        <f>IF(MONTH($A32)=1,"",IF(MonthMacro!D32="","",IF(MONTH($A32)&lt;&gt;2,MonthMacro!D32,MonthMacro!E32)))</f>
        <v/>
      </c>
      <c r="C32" s="10">
        <f>IF(MonthMacro!E32="","",MonthMacro!E32)</f>
        <v>-4.8119469029999999</v>
      </c>
      <c r="D32" s="10" t="str">
        <f>IF(MONTH($A32)=1,"",IF(AND(MonthMacro!F32&lt;&gt;"",MONTH($A32)&lt;&gt;2),MonthMacro!F32,MonthMacro!G32))</f>
        <v/>
      </c>
      <c r="E32" s="12" t="str">
        <f>IF(MONTH(A32)=1,"",MonthMacro!H32-MonthMacro!H33)</f>
        <v/>
      </c>
      <c r="F32" s="10" t="str">
        <f t="shared" si="1"/>
        <v/>
      </c>
      <c r="G32" s="10" t="str">
        <f>IF(MonthMacro!I32="","",MonthMacro!I32)</f>
        <v/>
      </c>
      <c r="H32" s="10">
        <f>IF(MonthMacro!J32="","",MonthMacro!J32)</f>
        <v>50.1</v>
      </c>
      <c r="I32" s="10">
        <f>IF(MonthMacro!K32="","",MonthMacro!K32)</f>
        <v>50.9</v>
      </c>
      <c r="J32" s="10">
        <f>IF(MonthMacro!L32="","",MonthMacro!L32)</f>
        <v>54.4</v>
      </c>
      <c r="K32" s="10">
        <f>IF(MonthMacro!M32="","",MonthMacro!M32)</f>
        <v>2.1</v>
      </c>
      <c r="L32" s="10">
        <f>IF(MonthMacro!AH32="","",MonthMacro!AH32)</f>
        <v>1</v>
      </c>
      <c r="M32" s="10">
        <f>IF(MonthMacro!N32="","",MonthMacro!N32)</f>
        <v>-0.8</v>
      </c>
      <c r="N32" s="10">
        <f>IF(MonthMacro!O32="","",MonthMacro!O32)</f>
        <v>2.9000000000000004</v>
      </c>
      <c r="O32" s="10">
        <f t="shared" si="2"/>
        <v>1.8</v>
      </c>
      <c r="P32" s="11" t="str">
        <f>IF(MONTH(A32)=1,"",IF(MONTH(A32)=2,MonthMacro!S32,MonthMacro!Q32))</f>
        <v/>
      </c>
      <c r="Q32" s="10">
        <f>IF(MonthMacro!T32="","",MonthMacro!T32)</f>
        <v>15.832852885122399</v>
      </c>
      <c r="R32" s="10">
        <f>IF(MonthMacro!AG32="","",MonthMacro!AG32)</f>
        <v>-12.023288784899901</v>
      </c>
      <c r="S32" s="10">
        <f>IF(MonthMacro!U32="","",MonthMacro!U32)</f>
        <v>91.2</v>
      </c>
      <c r="T32" s="10">
        <f>IF(MonthMacro!V32="","",MonthMacro!V32)</f>
        <v>6.7</v>
      </c>
      <c r="U32" s="10">
        <f>IF(MonthMacro!W32="","",MonthMacro!W32)</f>
        <v>12.6</v>
      </c>
      <c r="V32" s="10">
        <f>IF(MonthMacro!X32="","",MonthMacro!X32)</f>
        <v>5.8999999999999995</v>
      </c>
      <c r="W32" s="12">
        <f>IF(MonthMacro!Y32="","",AVERAGE(MonthMacro!Y32:Y43))</f>
        <v>26525.083333333332</v>
      </c>
      <c r="X32" s="10">
        <f t="shared" si="3"/>
        <v>-1.5410646399594219</v>
      </c>
      <c r="Y32" s="13">
        <f>IF(MonthMacro!Z32="","",MonthMacro!Z32)</f>
        <v>11.1</v>
      </c>
      <c r="Z32" s="2">
        <f>IF(MonthMacro!AB32="","",AVERAGE(MonthMacro!AB32:AB43))</f>
        <v>12242.25</v>
      </c>
      <c r="AA32" s="10">
        <f t="shared" si="4"/>
        <v>-3.1442021150346777</v>
      </c>
      <c r="AB32" s="2">
        <f>IF(MonthMacro!AA32="","",MonthMacro!AA32)</f>
        <v>11.3</v>
      </c>
      <c r="AC32" s="2" t="str">
        <f>IF(MonthMacro!AD32="","",IF(MONTH(CLEAN_MACRO!$A32)=2,MonthMacro!AD32,MonthMacro!AD32-MonthMacro!AD33))</f>
        <v/>
      </c>
      <c r="AD32" s="2" t="str">
        <f>IF(MonthMacro!AE32="","",IF(MONTH(CLEAN_MACRO!$A32)=2,MonthMacro!AE32,MonthMacro!AE32-MonthMacro!AE33))</f>
        <v/>
      </c>
      <c r="AE32" s="2" t="str">
        <f>IF(MonthMacro!AF32="","",IF(MONTH(CLEAN_MACRO!$A32)=2,MonthMacro!AF32,MonthMacro!AF32-MonthMacro!AF33))</f>
        <v/>
      </c>
      <c r="AF32" s="10" t="str">
        <f t="shared" si="5"/>
        <v/>
      </c>
      <c r="AG32" s="10" t="str">
        <f t="shared" si="6"/>
        <v/>
      </c>
      <c r="AH32" s="10" t="str">
        <f t="shared" si="7"/>
        <v/>
      </c>
      <c r="AI32" s="10" t="str">
        <f>IF(MonthMacro!AD32="","",(MonthMacro!AD32/MonthMacro!AD44-1)*100)</f>
        <v/>
      </c>
      <c r="AJ32" s="10" t="str">
        <f>IF(MonthMacro!AE32="","",(MonthMacro!AE32/MonthMacro!AE44-1)*100)</f>
        <v/>
      </c>
      <c r="AK32" s="10" t="str">
        <f>IF(MonthMacro!AF32="","",(MonthMacro!AF32/MonthMacro!AF44-1)*100)</f>
        <v/>
      </c>
      <c r="AL32" s="10" t="str">
        <f>IF(MonthMacro!AI32="","",MonthMacro!AI32)</f>
        <v/>
      </c>
      <c r="AM32" s="11">
        <f>IF(YEAR(A32)=2012,SUM(MonthMacro!AM32:AM43)/MONTH(A32),IF(MonthMacro!AM32="","",SUM(MonthMacro!AM32:AM43)/12))</f>
        <v>8753.25</v>
      </c>
      <c r="AN32" s="10">
        <f t="shared" si="8"/>
        <v>-4.9076588810429094</v>
      </c>
    </row>
    <row r="33" spans="1:40">
      <c r="A33" s="9">
        <f>MonthMacro!A33</f>
        <v>44926</v>
      </c>
      <c r="B33" s="10">
        <f>IF(MONTH($A33)=1,"",IF(MonthMacro!D33="","",IF(MONTH($A33)&lt;&gt;2,MonthMacro!D33,MonthMacro!E33)))</f>
        <v>-4.5844569750000002</v>
      </c>
      <c r="C33" s="10">
        <f>IF(MonthMacro!E33="","",MonthMacro!E33)</f>
        <v>3.6</v>
      </c>
      <c r="D33" s="10">
        <f>IF(MONTH($A33)=1,"",IF(AND(MonthMacro!F33&lt;&gt;"",MONTH($A33)&lt;&gt;2),MonthMacro!F33,MonthMacro!G33))</f>
        <v>1.3</v>
      </c>
      <c r="E33" s="12">
        <f>IF(MONTH(A33)=1,"",MonthMacro!H33-MonthMacro!H34)</f>
        <v>52095</v>
      </c>
      <c r="F33" s="10">
        <f t="shared" si="1"/>
        <v>3.2299613593579801</v>
      </c>
      <c r="G33" s="10">
        <f>IF(MonthMacro!I33="","",MonthMacro!I33)</f>
        <v>5.0999999999999996</v>
      </c>
      <c r="H33" s="10">
        <f>IF(MonthMacro!J33="","",MonthMacro!J33)</f>
        <v>47</v>
      </c>
      <c r="I33" s="10">
        <f>IF(MonthMacro!K33="","",MonthMacro!K33)</f>
        <v>43.9</v>
      </c>
      <c r="J33" s="10">
        <f>IF(MonthMacro!L33="","",MonthMacro!L33)</f>
        <v>41.6</v>
      </c>
      <c r="K33" s="10">
        <f>IF(MonthMacro!M33="","",MonthMacro!M33)</f>
        <v>1.8</v>
      </c>
      <c r="L33" s="10">
        <f>IF(MonthMacro!AH33="","",MonthMacro!AH33)</f>
        <v>0.7</v>
      </c>
      <c r="M33" s="10">
        <f>IF(MonthMacro!N33="","",MonthMacro!N33)</f>
        <v>-0.7</v>
      </c>
      <c r="N33" s="10">
        <f>IF(MonthMacro!O33="","",MonthMacro!O33)</f>
        <v>2.5</v>
      </c>
      <c r="O33" s="10">
        <f t="shared" si="2"/>
        <v>1.4</v>
      </c>
      <c r="P33" s="11">
        <f>IF(MONTH(A33)=1,"",IF(MONTH(A33)=2,MonthMacro!S33,MonthMacro!Q33))</f>
        <v>-1.8</v>
      </c>
      <c r="Q33" s="10">
        <f>IF(MonthMacro!T33="","",MonthMacro!T33)</f>
        <v>-25.9643317750071</v>
      </c>
      <c r="R33" s="10">
        <f>IF(MonthMacro!AG33="","",MonthMacro!AG33)</f>
        <v>-12.589647878407501</v>
      </c>
      <c r="S33" s="10">
        <f>IF(MonthMacro!U33="","",MonthMacro!U33)</f>
        <v>88.3</v>
      </c>
      <c r="T33" s="10">
        <f>IF(MonthMacro!V33="","",MonthMacro!V33)</f>
        <v>3.7</v>
      </c>
      <c r="U33" s="10">
        <f>IF(MonthMacro!W33="","",MonthMacro!W33)</f>
        <v>11.8</v>
      </c>
      <c r="V33" s="10">
        <f>IF(MonthMacro!X33="","",MonthMacro!X33)</f>
        <v>8.1000000000000014</v>
      </c>
      <c r="W33" s="12">
        <f>IF(MonthMacro!Y33="","",AVERAGE(MonthMacro!Y33:Y44))</f>
        <v>26675.333333333332</v>
      </c>
      <c r="X33" s="10">
        <f t="shared" si="3"/>
        <v>2.1365121502961104</v>
      </c>
      <c r="Y33" s="13">
        <f>IF(MonthMacro!Z33="","",MonthMacro!Z33)</f>
        <v>10.9</v>
      </c>
      <c r="Z33" s="2">
        <f>IF(MonthMacro!AB33="","",AVERAGE(MonthMacro!AB33:AB44))</f>
        <v>11508.333333333334</v>
      </c>
      <c r="AA33" s="10">
        <f t="shared" si="4"/>
        <v>-9.7975179621162649</v>
      </c>
      <c r="AB33" s="2">
        <f>IF(MonthMacro!AA33="","",MonthMacro!AA33)</f>
        <v>11.1</v>
      </c>
      <c r="AC33" s="2">
        <f>IF(MonthMacro!AD33="","",IF(MONTH(CLEAN_MACRO!$A33)=2,MonthMacro!AD33,MonthMacro!AD33-MonthMacro!AD34))</f>
        <v>8955.0300000000134</v>
      </c>
      <c r="AD33" s="2">
        <f>IF(MonthMacro!AE33="","",IF(MONTH(CLEAN_MACRO!$A33)=2,MonthMacro!AE33,MonthMacro!AE33-MonthMacro!AE34))</f>
        <v>30513.4</v>
      </c>
      <c r="AE33" s="2">
        <f>IF(MonthMacro!AF33="","",IF(MONTH(CLEAN_MACRO!$A33)=2,MonthMacro!AF33,MonthMacro!AF33-MonthMacro!AF34))</f>
        <v>14586.810000000012</v>
      </c>
      <c r="AF33" s="10">
        <f t="shared" si="5"/>
        <v>-44.29399484433462</v>
      </c>
      <c r="AG33" s="10">
        <f t="shared" si="6"/>
        <v>-6.5671875784643845</v>
      </c>
      <c r="AH33" s="10">
        <f t="shared" si="7"/>
        <v>-31.525939459260442</v>
      </c>
      <c r="AI33" s="10">
        <f>IF(MonthMacro!AD33="","",(MonthMacro!AD33/MonthMacro!AD45-1)*100)</f>
        <v>-39.371507737372035</v>
      </c>
      <c r="AJ33" s="10">
        <f>IF(MonthMacro!AE33="","",(MonthMacro!AE33/MonthMacro!AE45-1)*100)</f>
        <v>-14.978236290519643</v>
      </c>
      <c r="AK33" s="10">
        <f>IF(MonthMacro!AF33="","",(MonthMacro!AF33/MonthMacro!AF45-1)*100)</f>
        <v>-24.296768366604628</v>
      </c>
      <c r="AL33" s="10">
        <f>IF(MonthMacro!AI33="","",MonthMacro!AI33)</f>
        <v>-4.7</v>
      </c>
      <c r="AM33" s="11">
        <f>IF(YEAR(A33)=2012,SUM(MonthMacro!AM33:AM44)/MONTH(A33),IF(MonthMacro!AM33="","",SUM(MonthMacro!AM33:AM44)/12))</f>
        <v>8753.25</v>
      </c>
      <c r="AN33" s="10">
        <f t="shared" si="8"/>
        <v>-4.9076588810429094</v>
      </c>
    </row>
    <row r="34" spans="1:40">
      <c r="A34" s="9">
        <f>MonthMacro!A34</f>
        <v>44895</v>
      </c>
      <c r="B34" s="10">
        <f>IF(MONTH($A34)=1,"",IF(MonthMacro!D34="","",IF(MONTH($A34)&lt;&gt;2,MonthMacro!D34,MonthMacro!E34)))</f>
        <v>0.4</v>
      </c>
      <c r="C34" s="10">
        <f>IF(MonthMacro!E34="","",MonthMacro!E34)</f>
        <v>3.5</v>
      </c>
      <c r="D34" s="10">
        <f>IF(MONTH($A34)=1,"",IF(AND(MonthMacro!F34&lt;&gt;"",MONTH($A34)&lt;&gt;2),MonthMacro!F34,MonthMacro!G34))</f>
        <v>2.2000000000000002</v>
      </c>
      <c r="E34" s="12">
        <f>IF(MONTH(A34)=1,"",MonthMacro!H34-MonthMacro!H35)</f>
        <v>48584</v>
      </c>
      <c r="F34" s="10">
        <f t="shared" si="1"/>
        <v>0.67344951200811742</v>
      </c>
      <c r="G34" s="10">
        <f>IF(MonthMacro!I34="","",MonthMacro!I34)</f>
        <v>5.3</v>
      </c>
      <c r="H34" s="10">
        <f>IF(MonthMacro!J34="","",MonthMacro!J34)</f>
        <v>48</v>
      </c>
      <c r="I34" s="10">
        <f>IF(MonthMacro!K34="","",MonthMacro!K34)</f>
        <v>46.4</v>
      </c>
      <c r="J34" s="10">
        <f>IF(MonthMacro!L34="","",MonthMacro!L34)</f>
        <v>46.7</v>
      </c>
      <c r="K34" s="10">
        <f>IF(MonthMacro!M34="","",MonthMacro!M34)</f>
        <v>1.6</v>
      </c>
      <c r="L34" s="10">
        <f>IF(MonthMacro!AH34="","",MonthMacro!AH34)</f>
        <v>0.6</v>
      </c>
      <c r="M34" s="10">
        <f>IF(MonthMacro!N34="","",MonthMacro!N34)</f>
        <v>-1.3</v>
      </c>
      <c r="N34" s="10">
        <f>IF(MonthMacro!O34="","",MonthMacro!O34)</f>
        <v>2.9000000000000004</v>
      </c>
      <c r="O34" s="10">
        <f t="shared" si="2"/>
        <v>1.9</v>
      </c>
      <c r="P34" s="11">
        <f>IF(MONTH(A34)=1,"",IF(MONTH(A34)=2,MonthMacro!S34,MonthMacro!Q34))</f>
        <v>-5.9</v>
      </c>
      <c r="Q34" s="10">
        <f>IF(MonthMacro!T34="","",MonthMacro!T34)</f>
        <v>-7.6903467268457604</v>
      </c>
      <c r="R34" s="10">
        <f>IF(MonthMacro!AG34="","",MonthMacro!AG34)</f>
        <v>-10.3806145703286</v>
      </c>
      <c r="S34" s="10">
        <f>IF(MonthMacro!U34="","",MonthMacro!U34)</f>
        <v>85.5</v>
      </c>
      <c r="T34" s="10">
        <f>IF(MonthMacro!V34="","",MonthMacro!V34)</f>
        <v>4.5999999999999996</v>
      </c>
      <c r="U34" s="10">
        <f>IF(MonthMacro!W34="","",MonthMacro!W34)</f>
        <v>12.4</v>
      </c>
      <c r="V34" s="10">
        <f>IF(MonthMacro!X34="","",MonthMacro!X34)</f>
        <v>7.8000000000000007</v>
      </c>
      <c r="W34" s="12">
        <f>IF(MonthMacro!Y34="","",AVERAGE(MonthMacro!Y34:Y45))</f>
        <v>27551.75</v>
      </c>
      <c r="X34" s="10">
        <f t="shared" si="3"/>
        <v>7.9388450689511059</v>
      </c>
      <c r="Y34" s="13">
        <f>IF(MonthMacro!Z34="","",MonthMacro!Z34)</f>
        <v>10.8</v>
      </c>
      <c r="Z34" s="2">
        <f>IF(MonthMacro!AB34="","",AVERAGE(MonthMacro!AB34:AB45))</f>
        <v>10923</v>
      </c>
      <c r="AA34" s="10">
        <f t="shared" si="4"/>
        <v>-15.999000262751451</v>
      </c>
      <c r="AB34" s="2">
        <f>IF(MonthMacro!AA34="","",MonthMacro!AA34)</f>
        <v>11</v>
      </c>
      <c r="AC34" s="2">
        <f>IF(MonthMacro!AD34="","",IF(MONTH(CLEAN_MACRO!$A34)=2,MonthMacro!AD34,MonthMacro!AD34-MonthMacro!AD35))</f>
        <v>7910.3299999999872</v>
      </c>
      <c r="AD34" s="2">
        <f>IF(MonthMacro!AE34="","",IF(MONTH(CLEAN_MACRO!$A34)=2,MonthMacro!AE34,MonthMacro!AE34-MonthMacro!AE35))</f>
        <v>9144.239999999998</v>
      </c>
      <c r="AE34" s="2">
        <f>IF(MonthMacro!AF34="","",IF(MONTH(CLEAN_MACRO!$A34)=2,MonthMacro!AF34,MonthMacro!AF34-MonthMacro!AF35))</f>
        <v>10070.790000000008</v>
      </c>
      <c r="AF34" s="10">
        <f t="shared" si="5"/>
        <v>-50.816437940519663</v>
      </c>
      <c r="AG34" s="10">
        <f t="shared" si="6"/>
        <v>-20.231970229091612</v>
      </c>
      <c r="AH34" s="10">
        <f t="shared" si="7"/>
        <v>-33.261917479234647</v>
      </c>
      <c r="AI34" s="10">
        <f>IF(MonthMacro!AD34="","",(MonthMacro!AD34/MonthMacro!AD46-1)*100)</f>
        <v>-38.938668095252197</v>
      </c>
      <c r="AJ34" s="10">
        <f>IF(MonthMacro!AE34="","",(MonthMacro!AE34/MonthMacro!AE46-1)*100)</f>
        <v>-18.973491218378857</v>
      </c>
      <c r="AK34" s="10">
        <f>IF(MonthMacro!AF34="","",(MonthMacro!AF34/MonthMacro!AF46-1)*100)</f>
        <v>-23.322886070278692</v>
      </c>
      <c r="AL34" s="10">
        <f>IF(MonthMacro!AI34="","",MonthMacro!AI34)</f>
        <v>3.7</v>
      </c>
      <c r="AM34" s="11">
        <f>IF(YEAR(A34)=2012,SUM(MonthMacro!AM34:AM45)/MONTH(A34),IF(MonthMacro!AM34="","",SUM(MonthMacro!AM34:AM45)/12))</f>
        <v>9483.75</v>
      </c>
      <c r="AN34" s="10">
        <f t="shared" si="8"/>
        <v>3.0758362090046898</v>
      </c>
    </row>
    <row r="35" spans="1:40">
      <c r="A35" s="9">
        <f>MonthMacro!A35</f>
        <v>44865</v>
      </c>
      <c r="B35" s="10">
        <f>IF(MONTH($A35)=1,"",IF(MonthMacro!D35="","",IF(MONTH($A35)&lt;&gt;2,MonthMacro!D35,MonthMacro!E35)))</f>
        <v>2.2000000000000002</v>
      </c>
      <c r="C35" s="10">
        <f>IF(MonthMacro!E35="","",MonthMacro!E35)</f>
        <v>3.8</v>
      </c>
      <c r="D35" s="10">
        <f>IF(MONTH($A35)=1,"",IF(AND(MonthMacro!F35&lt;&gt;"",MONTH($A35)&lt;&gt;2),MonthMacro!F35,MonthMacro!G35))</f>
        <v>5</v>
      </c>
      <c r="E35" s="12">
        <f>IF(MONTH(A35)=1,"",MonthMacro!H35-MonthMacro!H36)</f>
        <v>50047</v>
      </c>
      <c r="F35" s="10">
        <f t="shared" si="1"/>
        <v>4.2732727727310627</v>
      </c>
      <c r="G35" s="10">
        <f>IF(MonthMacro!I35="","",MonthMacro!I35)</f>
        <v>5.8</v>
      </c>
      <c r="H35" s="10">
        <f>IF(MonthMacro!J35="","",MonthMacro!J35)</f>
        <v>49.2</v>
      </c>
      <c r="I35" s="10">
        <f>IF(MonthMacro!K35="","",MonthMacro!K35)</f>
        <v>48.1</v>
      </c>
      <c r="J35" s="10">
        <f>IF(MonthMacro!L35="","",MonthMacro!L35)</f>
        <v>48.7</v>
      </c>
      <c r="K35" s="10">
        <f>IF(MonthMacro!M35="","",MonthMacro!M35)</f>
        <v>2.1</v>
      </c>
      <c r="L35" s="10">
        <f>IF(MonthMacro!AH35="","",MonthMacro!AH35)</f>
        <v>0.6</v>
      </c>
      <c r="M35" s="10">
        <f>IF(MonthMacro!N35="","",MonthMacro!N35)</f>
        <v>-1.3</v>
      </c>
      <c r="N35" s="10">
        <f>IF(MonthMacro!O35="","",MonthMacro!O35)</f>
        <v>3.4000000000000004</v>
      </c>
      <c r="O35" s="10">
        <f t="shared" si="2"/>
        <v>1.9</v>
      </c>
      <c r="P35" s="11">
        <f>IF(MONTH(A35)=1,"",IF(MONTH(A35)=2,MonthMacro!S35,MonthMacro!Q35))</f>
        <v>-0.5</v>
      </c>
      <c r="Q35" s="10">
        <f>IF(MonthMacro!T35="","",MonthMacro!T35)</f>
        <v>-3.19658938346458</v>
      </c>
      <c r="R35" s="10">
        <f>IF(MonthMacro!AG35="","",MonthMacro!AG35)</f>
        <v>-1.84076786359668</v>
      </c>
      <c r="S35" s="10">
        <f>IF(MonthMacro!U35="","",MonthMacro!U35)</f>
        <v>86.8</v>
      </c>
      <c r="T35" s="10">
        <f>IF(MonthMacro!V35="","",MonthMacro!V35)</f>
        <v>5.8</v>
      </c>
      <c r="U35" s="10">
        <f>IF(MonthMacro!W35="","",MonthMacro!W35)</f>
        <v>11.8</v>
      </c>
      <c r="V35" s="10">
        <f>IF(MonthMacro!X35="","",MonthMacro!X35)</f>
        <v>6.0000000000000009</v>
      </c>
      <c r="W35" s="12">
        <f>IF(MonthMacro!Y35="","",AVERAGE(MonthMacro!Y35:Y46))</f>
        <v>28063.916666666668</v>
      </c>
      <c r="X35" s="10">
        <f t="shared" si="3"/>
        <v>11.632015805035856</v>
      </c>
      <c r="Y35" s="13">
        <f>IF(MonthMacro!Z35="","",MonthMacro!Z35)</f>
        <v>10.9</v>
      </c>
      <c r="Z35" s="2">
        <f>IF(MonthMacro!AB35="","",AVERAGE(MonthMacro!AB35:AB46))</f>
        <v>10903.666666666666</v>
      </c>
      <c r="AA35" s="10">
        <f t="shared" si="4"/>
        <v>-17.050317296293251</v>
      </c>
      <c r="AB35" s="2">
        <f>IF(MonthMacro!AA35="","",MonthMacro!AA35)</f>
        <v>11.1</v>
      </c>
      <c r="AC35" s="2">
        <f>IF(MonthMacro!AD35="","",IF(MONTH(CLEAN_MACRO!$A35)=2,MonthMacro!AD35,MonthMacro!AD35-MonthMacro!AD36))</f>
        <v>8954.4500000000116</v>
      </c>
      <c r="AD35" s="2">
        <f>IF(MonthMacro!AE35="","",IF(MONTH(CLEAN_MACRO!$A35)=2,MonthMacro!AE35,MonthMacro!AE35-MonthMacro!AE36))</f>
        <v>5685.6100000000006</v>
      </c>
      <c r="AE35" s="2">
        <f>IF(MonthMacro!AF35="","",IF(MONTH(CLEAN_MACRO!$A35)=2,MonthMacro!AF35,MonthMacro!AF35-MonthMacro!AF36))</f>
        <v>9757.5699999999924</v>
      </c>
      <c r="AF35" s="10">
        <f t="shared" si="5"/>
        <v>-35.078150262530869</v>
      </c>
      <c r="AG35" s="10">
        <f t="shared" si="6"/>
        <v>-9.4306290749852533</v>
      </c>
      <c r="AH35" s="10">
        <f t="shared" si="7"/>
        <v>-23.222726067418755</v>
      </c>
      <c r="AI35" s="10">
        <f>IF(MonthMacro!AD35="","",(MonthMacro!AD35/MonthMacro!AD47-1)*100)</f>
        <v>-37.792945445276594</v>
      </c>
      <c r="AJ35" s="10">
        <f>IF(MonthMacro!AE35="","",(MonthMacro!AE35/MonthMacro!AE47-1)*100)</f>
        <v>-18.721674950794444</v>
      </c>
      <c r="AK35" s="10">
        <f>IF(MonthMacro!AF35="","",(MonthMacro!AF35/MonthMacro!AF47-1)*100)</f>
        <v>-22.274372100082562</v>
      </c>
      <c r="AL35" s="10">
        <f>IF(MonthMacro!AI35="","",MonthMacro!AI35)</f>
        <v>7.7</v>
      </c>
      <c r="AM35" s="11">
        <f>IF(YEAR(A35)=2012,SUM(MonthMacro!AM35:AM46)/MONTH(A35),IF(MonthMacro!AM35="","",SUM(MonthMacro!AM35:AM46)/12))</f>
        <v>9700.25</v>
      </c>
      <c r="AN35" s="10">
        <f t="shared" si="8"/>
        <v>8.2305138957331714</v>
      </c>
    </row>
    <row r="36" spans="1:40">
      <c r="A36" s="9">
        <f>MonthMacro!A36</f>
        <v>44834</v>
      </c>
      <c r="B36" s="10">
        <f>IF(MONTH($A36)=1,"",IF(MonthMacro!D36="","",IF(MONTH($A36)&lt;&gt;2,MonthMacro!D36,MonthMacro!E36)))</f>
        <v>0.9</v>
      </c>
      <c r="C36" s="10">
        <f>IF(MonthMacro!E36="","",MonthMacro!E36)</f>
        <v>4</v>
      </c>
      <c r="D36" s="10">
        <f>IF(MONTH($A36)=1,"",IF(AND(MonthMacro!F36&lt;&gt;"",MONTH($A36)&lt;&gt;2),MonthMacro!F36,MonthMacro!G36))</f>
        <v>6.3</v>
      </c>
      <c r="E36" s="12">
        <f>IF(MONTH(A36)=1,"",MonthMacro!H36-MonthMacro!H37)</f>
        <v>54306</v>
      </c>
      <c r="F36" s="10">
        <f t="shared" si="1"/>
        <v>6.6622147150096289</v>
      </c>
      <c r="G36" s="10">
        <f>IF(MonthMacro!I36="","",MonthMacro!I36)</f>
        <v>5.9</v>
      </c>
      <c r="H36" s="10">
        <f>IF(MonthMacro!J36="","",MonthMacro!J36)</f>
        <v>50.1</v>
      </c>
      <c r="I36" s="10">
        <f>IF(MonthMacro!K36="","",MonthMacro!K36)</f>
        <v>49.8</v>
      </c>
      <c r="J36" s="10">
        <f>IF(MonthMacro!L36="","",MonthMacro!L36)</f>
        <v>50.6</v>
      </c>
      <c r="K36" s="10">
        <f>IF(MonthMacro!M36="","",MonthMacro!M36)</f>
        <v>2.8</v>
      </c>
      <c r="L36" s="10">
        <f>IF(MonthMacro!AH36="","",MonthMacro!AH36)</f>
        <v>0.6</v>
      </c>
      <c r="M36" s="10">
        <f>IF(MonthMacro!N36="","",MonthMacro!N36)</f>
        <v>0.94799999999999995</v>
      </c>
      <c r="N36" s="10">
        <f>IF(MonthMacro!O36="","",MonthMacro!O36)</f>
        <v>1.8519999999999999</v>
      </c>
      <c r="O36" s="10">
        <f t="shared" si="2"/>
        <v>-0.34799999999999998</v>
      </c>
      <c r="P36" s="11">
        <f>IF(MONTH(A36)=1,"",IF(MONTH(A36)=2,MonthMacro!S36,MonthMacro!Q36))</f>
        <v>2.5</v>
      </c>
      <c r="Q36" s="10">
        <f>IF(MonthMacro!T36="","",MonthMacro!T36)</f>
        <v>21.6386291378527</v>
      </c>
      <c r="R36" s="10">
        <f>IF(MonthMacro!AG36="","",MonthMacro!AG36)</f>
        <v>4.4450033077517102</v>
      </c>
      <c r="S36" s="10">
        <f>IF(MonthMacro!U36="","",MonthMacro!U36)</f>
        <v>87.2</v>
      </c>
      <c r="T36" s="10">
        <f>IF(MonthMacro!V36="","",MonthMacro!V36)</f>
        <v>6.4</v>
      </c>
      <c r="U36" s="10">
        <f>IF(MonthMacro!W36="","",MonthMacro!W36)</f>
        <v>12.1</v>
      </c>
      <c r="V36" s="10">
        <f>IF(MonthMacro!X36="","",MonthMacro!X36)</f>
        <v>5.6999999999999993</v>
      </c>
      <c r="W36" s="12">
        <f>IF(MonthMacro!Y36="","",AVERAGE(MonthMacro!Y36:Y47))</f>
        <v>28650.75</v>
      </c>
      <c r="X36" s="10">
        <f t="shared" si="3"/>
        <v>14.821543671454673</v>
      </c>
      <c r="Y36" s="13">
        <f>IF(MonthMacro!Z36="","",MonthMacro!Z36)</f>
        <v>11.1</v>
      </c>
      <c r="Z36" s="2">
        <f>IF(MonthMacro!AB36="","",AVERAGE(MonthMacro!AB36:AB47))</f>
        <v>11025</v>
      </c>
      <c r="AA36" s="10">
        <f t="shared" si="4"/>
        <v>-17.053291536050153</v>
      </c>
      <c r="AB36" s="2">
        <f>IF(MonthMacro!AA36="","",MonthMacro!AA36)</f>
        <v>11.2</v>
      </c>
      <c r="AC36" s="2">
        <f>IF(MonthMacro!AD36="","",IF(MONTH(CLEAN_MACRO!$A36)=2,MonthMacro!AD36,MonthMacro!AD36-MonthMacro!AD37))</f>
        <v>9705.429999999993</v>
      </c>
      <c r="AD36" s="2">
        <f>IF(MonthMacro!AE36="","",IF(MONTH(CLEAN_MACRO!$A36)=2,MonthMacro!AE36,MonthMacro!AE36-MonthMacro!AE37))</f>
        <v>4017.8300000000017</v>
      </c>
      <c r="AE36" s="2">
        <f>IF(MonthMacro!AF36="","",IF(MONTH(CLEAN_MACRO!$A36)=2,MonthMacro!AF36,MonthMacro!AF36-MonthMacro!AF37))</f>
        <v>13531.320000000007</v>
      </c>
      <c r="AF36" s="10">
        <f t="shared" si="5"/>
        <v>-44.354416561410183</v>
      </c>
      <c r="AG36" s="10">
        <f t="shared" si="6"/>
        <v>-5.987083791562398</v>
      </c>
      <c r="AH36" s="10">
        <f t="shared" si="7"/>
        <v>-16.157474733517653</v>
      </c>
      <c r="AI36" s="10">
        <f>IF(MonthMacro!AD36="","",(MonthMacro!AD36/MonthMacro!AD48-1)*100)</f>
        <v>-38.037769350124449</v>
      </c>
      <c r="AJ36" s="10">
        <f>IF(MonthMacro!AE36="","",(MonthMacro!AE36/MonthMacro!AE48-1)*100)</f>
        <v>-19.865033476990511</v>
      </c>
      <c r="AK36" s="10">
        <f>IF(MonthMacro!AF36="","",(MonthMacro!AF36/MonthMacro!AF48-1)*100)</f>
        <v>-22.181896080909812</v>
      </c>
      <c r="AL36" s="10">
        <f>IF(MonthMacro!AI36="","",MonthMacro!AI36)</f>
        <v>10.6</v>
      </c>
      <c r="AM36" s="11">
        <f>IF(YEAR(A36)=2012,SUM(MonthMacro!AM36:AM47)/MONTH(A36),IF(MonthMacro!AM36="","",SUM(MonthMacro!AM36:AM47)/12))</f>
        <v>9824.6666666666661</v>
      </c>
      <c r="AN36" s="10">
        <f t="shared" si="8"/>
        <v>9.0488655388343719</v>
      </c>
    </row>
    <row r="37" spans="1:40">
      <c r="A37" s="9">
        <f>MonthMacro!A37</f>
        <v>44804</v>
      </c>
      <c r="B37" s="10">
        <f>IF(MONTH($A37)=1,"",IF(MonthMacro!D37="","",IF(MONTH($A37)&lt;&gt;2,MonthMacro!D37,MonthMacro!E37)))</f>
        <v>10.7</v>
      </c>
      <c r="C37" s="10">
        <f>IF(MonthMacro!E37="","",MonthMacro!E37)</f>
        <v>4.4000000000000004</v>
      </c>
      <c r="D37" s="10">
        <f>IF(MONTH($A37)=1,"",IF(AND(MonthMacro!F37&lt;&gt;"",MONTH($A37)&lt;&gt;2),MonthMacro!F37,MonthMacro!G37))</f>
        <v>4.2</v>
      </c>
      <c r="E37" s="12">
        <f>IF(MONTH(A37)=1,"",MonthMacro!H37-MonthMacro!H38)</f>
        <v>47294</v>
      </c>
      <c r="F37" s="10">
        <f t="shared" si="1"/>
        <v>6.566020730058586</v>
      </c>
      <c r="G37" s="10">
        <f>IF(MonthMacro!I37="","",MonthMacro!I37)</f>
        <v>5.8</v>
      </c>
      <c r="H37" s="10">
        <f>IF(MonthMacro!J37="","",MonthMacro!J37)</f>
        <v>49.4</v>
      </c>
      <c r="I37" s="10">
        <f>IF(MonthMacro!K37="","",MonthMacro!K37)</f>
        <v>49.2</v>
      </c>
      <c r="J37" s="10">
        <f>IF(MonthMacro!L37="","",MonthMacro!L37)</f>
        <v>52.6</v>
      </c>
      <c r="K37" s="10">
        <f>IF(MonthMacro!M37="","",MonthMacro!M37)</f>
        <v>2.5</v>
      </c>
      <c r="L37" s="10">
        <f>IF(MonthMacro!AH37="","",MonthMacro!AH37)</f>
        <v>0.8</v>
      </c>
      <c r="M37" s="10">
        <f>IF(MonthMacro!N37="","",MonthMacro!N37)</f>
        <v>2.2999999999999998</v>
      </c>
      <c r="N37" s="10">
        <f>IF(MonthMacro!O37="","",MonthMacro!O37)</f>
        <v>0.20000000000000018</v>
      </c>
      <c r="O37" s="10">
        <f t="shared" si="2"/>
        <v>-1.4999999999999998</v>
      </c>
      <c r="P37" s="11">
        <f>IF(MONTH(A37)=1,"",IF(MONTH(A37)=2,MonthMacro!S37,MonthMacro!Q37))</f>
        <v>5.4</v>
      </c>
      <c r="Q37" s="10">
        <f>IF(MonthMacro!T37="","",MonthMacro!T37)</f>
        <v>31.737948076686799</v>
      </c>
      <c r="R37" s="10">
        <f>IF(MonthMacro!AG37="","",MonthMacro!AG37)</f>
        <v>5.8720408601810696</v>
      </c>
      <c r="S37" s="10">
        <f>IF(MonthMacro!U37="","",MonthMacro!U37)</f>
        <v>87</v>
      </c>
      <c r="T37" s="10">
        <f>IF(MonthMacro!V37="","",MonthMacro!V37)</f>
        <v>6.1</v>
      </c>
      <c r="U37" s="10">
        <f>IF(MonthMacro!W37="","",MonthMacro!W37)</f>
        <v>12.2</v>
      </c>
      <c r="V37" s="10">
        <f>IF(MonthMacro!X37="","",MonthMacro!X37)</f>
        <v>6.1</v>
      </c>
      <c r="W37" s="12">
        <f>IF(MonthMacro!Y37="","",AVERAGE(MonthMacro!Y37:Y48))</f>
        <v>28118.666666666668</v>
      </c>
      <c r="X37" s="10">
        <f t="shared" si="3"/>
        <v>10.596009124996719</v>
      </c>
      <c r="Y37" s="13">
        <f>IF(MonthMacro!Z37="","",MonthMacro!Z37)</f>
        <v>10.8</v>
      </c>
      <c r="Z37" s="2">
        <f>IF(MonthMacro!AB37="","",AVERAGE(MonthMacro!AB37:AB48))</f>
        <v>10580.916666666666</v>
      </c>
      <c r="AA37" s="10">
        <f t="shared" si="4"/>
        <v>-23.013818234734153</v>
      </c>
      <c r="AB37" s="2">
        <f>IF(MonthMacro!AA37="","",MonthMacro!AA37)</f>
        <v>10.9</v>
      </c>
      <c r="AC37" s="2">
        <f>IF(MonthMacro!AD37="","",IF(MONTH(CLEAN_MACRO!$A37)=2,MonthMacro!AD37,MonthMacro!AD37-MonthMacro!AD38))</f>
        <v>8995.070000000007</v>
      </c>
      <c r="AD37" s="2">
        <f>IF(MonthMacro!AE37="","",IF(MONTH(CLEAN_MACRO!$A37)=2,MonthMacro!AE37,MonthMacro!AE37-MonthMacro!AE38))</f>
        <v>4833.5200000000004</v>
      </c>
      <c r="AE37" s="2">
        <f>IF(MonthMacro!AF37="","",IF(MONTH(CLEAN_MACRO!$A37)=2,MonthMacro!AF37,MonthMacro!AF37-MonthMacro!AF38))</f>
        <v>9712.429999999993</v>
      </c>
      <c r="AF37" s="10">
        <f t="shared" si="5"/>
        <v>-45.661633182934821</v>
      </c>
      <c r="AG37" s="10">
        <f t="shared" si="6"/>
        <v>-2.4851211491515923</v>
      </c>
      <c r="AH37" s="10">
        <f t="shared" si="7"/>
        <v>-22.576991110937595</v>
      </c>
      <c r="AI37" s="10">
        <f>IF(MonthMacro!AD37="","",(MonthMacro!AD37/MonthMacro!AD49-1)*100)</f>
        <v>-37.22470533293658</v>
      </c>
      <c r="AJ37" s="10">
        <f>IF(MonthMacro!AE37="","",(MonthMacro!AE37/MonthMacro!AE49-1)*100)</f>
        <v>-21.134000656839746</v>
      </c>
      <c r="AK37" s="10">
        <f>IF(MonthMacro!AF37="","",(MonthMacro!AF37/MonthMacro!AF49-1)*100)</f>
        <v>-23.033332834177568</v>
      </c>
      <c r="AL37" s="10">
        <f>IF(MonthMacro!AI37="","",MonthMacro!AI37)</f>
        <v>21.5</v>
      </c>
      <c r="AM37" s="11">
        <f>IF(YEAR(A37)=2012,SUM(MonthMacro!AM37:AM48)/MONTH(A37),IF(MonthMacro!AM37="","",SUM(MonthMacro!AM37:AM48)/12))</f>
        <v>10244.416666666666</v>
      </c>
      <c r="AN37" s="10">
        <f t="shared" si="8"/>
        <v>11.230444892825787</v>
      </c>
    </row>
    <row r="38" spans="1:40">
      <c r="A38" s="9">
        <f>MonthMacro!A38</f>
        <v>44773</v>
      </c>
      <c r="B38" s="10">
        <f>IF(MONTH($A38)=1,"",IF(MonthMacro!D38="","",IF(MONTH($A38)&lt;&gt;2,MonthMacro!D38,MonthMacro!E38)))</f>
        <v>6.3</v>
      </c>
      <c r="C38" s="10">
        <f>IF(MonthMacro!E38="","",MonthMacro!E38)</f>
        <v>3.4</v>
      </c>
      <c r="D38" s="10">
        <f>IF(MONTH($A38)=1,"",IF(AND(MonthMacro!F38&lt;&gt;"",MONTH($A38)&lt;&gt;2),MonthMacro!F38,MonthMacro!G38))</f>
        <v>3.8</v>
      </c>
      <c r="E38" s="12">
        <f>IF(MONTH(A38)=1,"",MonthMacro!H38-MonthMacro!H39)</f>
        <v>48382</v>
      </c>
      <c r="F38" s="10">
        <f t="shared" si="1"/>
        <v>3.750562906096544</v>
      </c>
      <c r="G38" s="10">
        <f>IF(MonthMacro!I38="","",MonthMacro!I38)</f>
        <v>5.7</v>
      </c>
      <c r="H38" s="10">
        <f>IF(MonthMacro!J38="","",MonthMacro!J38)</f>
        <v>49</v>
      </c>
      <c r="I38" s="10">
        <f>IF(MonthMacro!K38="","",MonthMacro!K38)</f>
        <v>48.5</v>
      </c>
      <c r="J38" s="10">
        <f>IF(MonthMacro!L38="","",MonthMacro!L38)</f>
        <v>53.8</v>
      </c>
      <c r="K38" s="10">
        <f>IF(MonthMacro!M38="","",MonthMacro!M38)</f>
        <v>2.7</v>
      </c>
      <c r="L38" s="10">
        <f>IF(MonthMacro!AH38="","",MonthMacro!AH38)</f>
        <v>0.8</v>
      </c>
      <c r="M38" s="10">
        <f>IF(MonthMacro!N38="","",MonthMacro!N38)</f>
        <v>4.2</v>
      </c>
      <c r="N38" s="10">
        <f>IF(MonthMacro!O38="","",MonthMacro!O38)</f>
        <v>-1.5</v>
      </c>
      <c r="O38" s="10">
        <f t="shared" si="2"/>
        <v>-3.4000000000000004</v>
      </c>
      <c r="P38" s="11">
        <f>IF(MONTH(A38)=1,"",IF(MONTH(A38)=2,MonthMacro!S38,MonthMacro!Q38))</f>
        <v>2.7</v>
      </c>
      <c r="Q38" s="10">
        <f>IF(MonthMacro!T38="","",MonthMacro!T38)</f>
        <v>79.140560045761802</v>
      </c>
      <c r="R38" s="10">
        <f>IF(MonthMacro!AG38="","",MonthMacro!AG38)</f>
        <v>16.419611910891199</v>
      </c>
      <c r="S38" s="10">
        <f>IF(MonthMacro!U38="","",MonthMacro!U38)</f>
        <v>87.9</v>
      </c>
      <c r="T38" s="10">
        <f>IF(MonthMacro!V38="","",MonthMacro!V38)</f>
        <v>6.7</v>
      </c>
      <c r="U38" s="10">
        <f>IF(MonthMacro!W38="","",MonthMacro!W38)</f>
        <v>12</v>
      </c>
      <c r="V38" s="10">
        <f>IF(MonthMacro!X38="","",MonthMacro!X38)</f>
        <v>5.3</v>
      </c>
      <c r="W38" s="12">
        <f>IF(MonthMacro!Y38="","",AVERAGE(MonthMacro!Y38:Y49))</f>
        <v>28550.416666666668</v>
      </c>
      <c r="X38" s="10">
        <f t="shared" si="3"/>
        <v>10.142546679697562</v>
      </c>
      <c r="Y38" s="13">
        <f>IF(MonthMacro!Z38="","",MonthMacro!Z38)</f>
        <v>10.9</v>
      </c>
      <c r="Z38" s="2">
        <f>IF(MonthMacro!AB38="","",AVERAGE(MonthMacro!AB38:AB49))</f>
        <v>10536.166666666666</v>
      </c>
      <c r="AA38" s="10">
        <f t="shared" si="4"/>
        <v>-24.865102569588061</v>
      </c>
      <c r="AB38" s="2">
        <f>IF(MonthMacro!AA38="","",MonthMacro!AA38)</f>
        <v>11</v>
      </c>
      <c r="AC38" s="2">
        <f>IF(MonthMacro!AD38="","",IF(MONTH(CLEAN_MACRO!$A38)=2,MonthMacro!AD38,MonthMacro!AD38-MonthMacro!AD39))</f>
        <v>9643.2899999999936</v>
      </c>
      <c r="AD38" s="2">
        <f>IF(MonthMacro!AE38="","",IF(MONTH(CLEAN_MACRO!$A38)=2,MonthMacro!AE38,MonthMacro!AE38-MonthMacro!AE39))</f>
        <v>3391.8299999999981</v>
      </c>
      <c r="AE38" s="2">
        <f>IF(MonthMacro!AF38="","",IF(MONTH(CLEAN_MACRO!$A38)=2,MonthMacro!AF38,MonthMacro!AF38-MonthMacro!AF39))</f>
        <v>9254.9300000000076</v>
      </c>
      <c r="AF38" s="10">
        <f t="shared" si="5"/>
        <v>-45.394517418812029</v>
      </c>
      <c r="AG38" s="10">
        <f t="shared" si="6"/>
        <v>-36.017814800771916</v>
      </c>
      <c r="AH38" s="10">
        <f t="shared" si="7"/>
        <v>-28.878422295534357</v>
      </c>
      <c r="AI38" s="10">
        <f>IF(MonthMacro!AD38="","",(MonthMacro!AD38/MonthMacro!AD50-1)*100)</f>
        <v>-36.050553740714349</v>
      </c>
      <c r="AJ38" s="10">
        <f>IF(MonthMacro!AE38="","",(MonthMacro!AE38/MonthMacro!AE50-1)*100)</f>
        <v>-23.346349227243625</v>
      </c>
      <c r="AK38" s="10">
        <f>IF(MonthMacro!AF38="","",(MonthMacro!AF38/MonthMacro!AF50-1)*100)</f>
        <v>-23.089650990307941</v>
      </c>
      <c r="AL38" s="10">
        <f>IF(MonthMacro!AI38="","",MonthMacro!AI38)</f>
        <v>27.4</v>
      </c>
      <c r="AM38" s="11">
        <f>IF(YEAR(A38)=2012,SUM(MonthMacro!AM38:AM49)/MONTH(A38),IF(MonthMacro!AM38="","",SUM(MonthMacro!AM38:AM49)/12))</f>
        <v>10306.75</v>
      </c>
      <c r="AN38" s="10">
        <f t="shared" si="8"/>
        <v>11.244929348168275</v>
      </c>
    </row>
    <row r="39" spans="1:40">
      <c r="A39" s="9">
        <f>MonthMacro!A39</f>
        <v>44742</v>
      </c>
      <c r="B39" s="10">
        <f>IF(MONTH($A39)=1,"",IF(MonthMacro!D39="","",IF(MONTH($A39)&lt;&gt;2,MonthMacro!D39,MonthMacro!E39)))</f>
        <v>4.7</v>
      </c>
      <c r="C39" s="10">
        <f>IF(MonthMacro!E39="","",MonthMacro!E39)</f>
        <v>2.9</v>
      </c>
      <c r="D39" s="10">
        <f>IF(MONTH($A39)=1,"",IF(AND(MonthMacro!F39&lt;&gt;"",MONTH($A39)&lt;&gt;2),MonthMacro!F39,MonthMacro!G39))</f>
        <v>3.9</v>
      </c>
      <c r="E39" s="12">
        <f>IF(MONTH(A39)=1,"",MonthMacro!H39-MonthMacro!H40)</f>
        <v>65466</v>
      </c>
      <c r="F39" s="10">
        <f t="shared" si="1"/>
        <v>5.6192827065485673</v>
      </c>
      <c r="G39" s="10">
        <f>IF(MonthMacro!I39="","",MonthMacro!I39)</f>
        <v>6.1</v>
      </c>
      <c r="H39" s="10">
        <f>IF(MonthMacro!J39="","",MonthMacro!J39)</f>
        <v>50.2</v>
      </c>
      <c r="I39" s="10">
        <f>IF(MonthMacro!K39="","",MonthMacro!K39)</f>
        <v>50.4</v>
      </c>
      <c r="J39" s="10">
        <f>IF(MonthMacro!L39="","",MonthMacro!L39)</f>
        <v>54.7</v>
      </c>
      <c r="K39" s="10">
        <f>IF(MonthMacro!M39="","",MonthMacro!M39)</f>
        <v>2.5</v>
      </c>
      <c r="L39" s="10">
        <f>IF(MonthMacro!AH39="","",MonthMacro!AH39)</f>
        <v>1</v>
      </c>
      <c r="M39" s="10">
        <f>IF(MonthMacro!N39="","",MonthMacro!N39)</f>
        <v>6.1</v>
      </c>
      <c r="N39" s="10">
        <f>IF(MonthMacro!O39="","",MonthMacro!O39)</f>
        <v>-3.5999999999999996</v>
      </c>
      <c r="O39" s="10">
        <f t="shared" si="2"/>
        <v>-5.0999999999999996</v>
      </c>
      <c r="P39" s="11">
        <f>IF(MONTH(A39)=1,"",IF(MONTH(A39)=2,MonthMacro!S39,MonthMacro!Q39))</f>
        <v>3.1</v>
      </c>
      <c r="Q39" s="10">
        <f>IF(MonthMacro!T39="","",MonthMacro!T39)</f>
        <v>88.731768409512199</v>
      </c>
      <c r="R39" s="10">
        <f>IF(MonthMacro!AG39="","",MonthMacro!AG39)</f>
        <v>15.3770040806321</v>
      </c>
      <c r="S39" s="10">
        <f>IF(MonthMacro!U39="","",MonthMacro!U39)</f>
        <v>88.9</v>
      </c>
      <c r="T39" s="10">
        <f>IF(MonthMacro!V39="","",MonthMacro!V39)</f>
        <v>5.8</v>
      </c>
      <c r="U39" s="10">
        <f>IF(MonthMacro!W39="","",MonthMacro!W39)</f>
        <v>11.4</v>
      </c>
      <c r="V39" s="10">
        <f>IF(MonthMacro!X39="","",MonthMacro!X39)</f>
        <v>5.6000000000000005</v>
      </c>
      <c r="W39" s="12">
        <f>IF(MonthMacro!Y39="","",AVERAGE(MonthMacro!Y39:Y50))</f>
        <v>28797.666666666668</v>
      </c>
      <c r="X39" s="10">
        <f t="shared" si="3"/>
        <v>8.9335249911736589</v>
      </c>
      <c r="Y39" s="13">
        <f>IF(MonthMacro!Z39="","",MonthMacro!Z39)</f>
        <v>11.1</v>
      </c>
      <c r="Z39" s="2">
        <f>IF(MonthMacro!AB39="","",AVERAGE(MonthMacro!AB39:AB50))</f>
        <v>10866.666666666666</v>
      </c>
      <c r="AA39" s="10">
        <f t="shared" si="4"/>
        <v>-23.920653442240379</v>
      </c>
      <c r="AB39" s="2">
        <f>IF(MonthMacro!AA39="","",MonthMacro!AA39)</f>
        <v>11.2</v>
      </c>
      <c r="AC39" s="2">
        <f>IF(MonthMacro!AD39="","",IF(MONTH(CLEAN_MACRO!$A39)=2,MonthMacro!AD39,MonthMacro!AD39-MonthMacro!AD40))</f>
        <v>14795.400000000001</v>
      </c>
      <c r="AD39" s="2">
        <f>IF(MonthMacro!AE39="","",IF(MONTH(CLEAN_MACRO!$A39)=2,MonthMacro!AE39,MonthMacro!AE39-MonthMacro!AE40))</f>
        <v>5274.1900000000023</v>
      </c>
      <c r="AE39" s="2">
        <f>IF(MonthMacro!AF39="","",IF(MONTH(CLEAN_MACRO!$A39)=2,MonthMacro!AF39,MonthMacro!AF39-MonthMacro!AF40))</f>
        <v>18184.659999999996</v>
      </c>
      <c r="AF39" s="10">
        <f t="shared" si="5"/>
        <v>-45.079423882213653</v>
      </c>
      <c r="AG39" s="10">
        <f t="shared" si="6"/>
        <v>-40.728449656396961</v>
      </c>
      <c r="AH39" s="10">
        <f t="shared" si="7"/>
        <v>-18.278646936931164</v>
      </c>
      <c r="AI39" s="10">
        <f>IF(MonthMacro!AD39="","",(MonthMacro!AD39/MonthMacro!AD51-1)*100)</f>
        <v>-34.421405267378255</v>
      </c>
      <c r="AJ39" s="10">
        <f>IF(MonthMacro!AE39="","",(MonthMacro!AE39/MonthMacro!AE51-1)*100)</f>
        <v>-21.505006436220022</v>
      </c>
      <c r="AK39" s="10">
        <f>IF(MonthMacro!AF39="","",(MonthMacro!AF39/MonthMacro!AF51-1)*100)</f>
        <v>-22.239783562653059</v>
      </c>
      <c r="AL39" s="10">
        <f>IF(MonthMacro!AI39="","",MonthMacro!AI39)</f>
        <v>29.5</v>
      </c>
      <c r="AM39" s="11">
        <f>IF(YEAR(A39)=2012,SUM(MonthMacro!AM39:AM50)/MONTH(A39),IF(MonthMacro!AM39="","",SUM(MonthMacro!AM39:AM50)/12))</f>
        <v>10209.916666666666</v>
      </c>
      <c r="AN39" s="10">
        <f t="shared" si="8"/>
        <v>9.9525258236186289</v>
      </c>
    </row>
    <row r="40" spans="1:40">
      <c r="A40" s="9">
        <f>MonthMacro!A40</f>
        <v>44712</v>
      </c>
      <c r="B40" s="10">
        <f>IF(MONTH($A40)=1,"",IF(MonthMacro!D40="","",IF(MONTH($A40)&lt;&gt;2,MonthMacro!D40,MonthMacro!E40)))</f>
        <v>-1.3</v>
      </c>
      <c r="C40" s="10">
        <f>IF(MonthMacro!E40="","",MonthMacro!E40)</f>
        <v>2.5</v>
      </c>
      <c r="D40" s="10">
        <f>IF(MONTH($A40)=1,"",IF(AND(MonthMacro!F40&lt;&gt;"",MONTH($A40)&lt;&gt;2),MonthMacro!F40,MonthMacro!G40))</f>
        <v>0.7</v>
      </c>
      <c r="E40" s="12">
        <f>IF(MONTH(A40)=1,"",MonthMacro!H40-MonthMacro!H41)</f>
        <v>52420</v>
      </c>
      <c r="F40" s="10">
        <f t="shared" si="1"/>
        <v>4.6035958733262827</v>
      </c>
      <c r="G40" s="10">
        <f>IF(MonthMacro!I40="","",MonthMacro!I40)</f>
        <v>6.2</v>
      </c>
      <c r="H40" s="10">
        <f>IF(MonthMacro!J40="","",MonthMacro!J40)</f>
        <v>49.6</v>
      </c>
      <c r="I40" s="10">
        <f>IF(MonthMacro!K40="","",MonthMacro!K40)</f>
        <v>48.2</v>
      </c>
      <c r="J40" s="10">
        <f>IF(MonthMacro!L40="","",MonthMacro!L40)</f>
        <v>47.8</v>
      </c>
      <c r="K40" s="10">
        <f>IF(MonthMacro!M40="","",MonthMacro!M40)</f>
        <v>2.1</v>
      </c>
      <c r="L40" s="10">
        <f>IF(MonthMacro!AH40="","",MonthMacro!AH40)</f>
        <v>0.9</v>
      </c>
      <c r="M40" s="10">
        <f>IF(MonthMacro!N40="","",MonthMacro!N40)</f>
        <v>6.4</v>
      </c>
      <c r="N40" s="10">
        <f>IF(MonthMacro!O40="","",MonthMacro!O40)</f>
        <v>-4.3000000000000007</v>
      </c>
      <c r="O40" s="10">
        <f t="shared" si="2"/>
        <v>-5.5</v>
      </c>
      <c r="P40" s="11">
        <f>IF(MONTH(A40)=1,"",IF(MONTH(A40)=2,MonthMacro!S40,MonthMacro!Q40))</f>
        <v>-6.7</v>
      </c>
      <c r="Q40" s="10">
        <f>IF(MonthMacro!T40="","",MonthMacro!T40)</f>
        <v>77.682776759960205</v>
      </c>
      <c r="R40" s="10">
        <f>IF(MonthMacro!AG40="","",MonthMacro!AG40)</f>
        <v>15.450145003343099</v>
      </c>
      <c r="S40" s="10">
        <f>IF(MonthMacro!U40="","",MonthMacro!U40)</f>
        <v>86.8</v>
      </c>
      <c r="T40" s="10">
        <f>IF(MonthMacro!V40="","",MonthMacro!V40)</f>
        <v>4.5999999999999996</v>
      </c>
      <c r="U40" s="10">
        <f>IF(MonthMacro!W40="","",MonthMacro!W40)</f>
        <v>11.1</v>
      </c>
      <c r="V40" s="10">
        <f>IF(MonthMacro!X40="","",MonthMacro!X40)</f>
        <v>6.5</v>
      </c>
      <c r="W40" s="12">
        <f>IF(MonthMacro!Y40="","",AVERAGE(MonthMacro!Y40:Y51))</f>
        <v>27555.25</v>
      </c>
      <c r="X40" s="10">
        <f t="shared" si="3"/>
        <v>5.007049946649067</v>
      </c>
      <c r="Y40" s="13">
        <f>IF(MonthMacro!Z40="","",MonthMacro!Z40)</f>
        <v>10.9</v>
      </c>
      <c r="Z40" s="2">
        <f>IF(MonthMacro!AB40="","",AVERAGE(MonthMacro!AB40:AB51))</f>
        <v>10438.273333333333</v>
      </c>
      <c r="AA40" s="10">
        <f t="shared" si="4"/>
        <v>-26.994020072971438</v>
      </c>
      <c r="AB40" s="2">
        <f>IF(MonthMacro!AA40="","",MonthMacro!AA40)</f>
        <v>11</v>
      </c>
      <c r="AC40" s="2">
        <f>IF(MonthMacro!AD40="","",IF(MONTH(CLEAN_MACRO!$A40)=2,MonthMacro!AD40,MonthMacro!AD40-MonthMacro!AD41))</f>
        <v>11889.059999999998</v>
      </c>
      <c r="AD40" s="2">
        <f>IF(MonthMacro!AE40="","",IF(MONTH(CLEAN_MACRO!$A40)=2,MonthMacro!AE40,MonthMacro!AE40-MonthMacro!AE41))</f>
        <v>3331.5399999999972</v>
      </c>
      <c r="AE40" s="2">
        <f>IF(MonthMacro!AF40="","",IF(MONTH(CLEAN_MACRO!$A40)=2,MonthMacro!AF40,MonthMacro!AF40-MonthMacro!AF41))</f>
        <v>10970.229999999996</v>
      </c>
      <c r="AF40" s="10">
        <f t="shared" si="5"/>
        <v>-41.84618003380919</v>
      </c>
      <c r="AG40" s="10">
        <f t="shared" si="6"/>
        <v>-31.268348335214192</v>
      </c>
      <c r="AH40" s="10">
        <f t="shared" si="7"/>
        <v>-31.770048114479678</v>
      </c>
      <c r="AI40" s="10">
        <f>IF(MonthMacro!AD40="","",(MonthMacro!AD40/MonthMacro!AD52-1)*100)</f>
        <v>-30.559561826963787</v>
      </c>
      <c r="AJ40" s="10">
        <f>IF(MonthMacro!AE40="","",(MonthMacro!AE40/MonthMacro!AE52-1)*100)</f>
        <v>-15.303402242493391</v>
      </c>
      <c r="AK40" s="10">
        <f>IF(MonthMacro!AF40="","",(MonthMacro!AF40/MonthMacro!AF52-1)*100)</f>
        <v>-23.567576915405873</v>
      </c>
      <c r="AL40" s="10">
        <f>IF(MonthMacro!AI40="","",MonthMacro!AI40)</f>
        <v>29.4</v>
      </c>
      <c r="AM40" s="11">
        <f>IF(YEAR(A40)=2012,SUM(MonthMacro!AM40:AM51)/MONTH(A40),IF(MonthMacro!AM40="","",SUM(MonthMacro!AM40:AM51)/12))</f>
        <v>9921.3333333333339</v>
      </c>
      <c r="AN40" s="10">
        <f t="shared" si="8"/>
        <v>5.4647567921904283</v>
      </c>
    </row>
    <row r="41" spans="1:40">
      <c r="A41" s="9">
        <f>MonthMacro!A41</f>
        <v>44681</v>
      </c>
      <c r="B41" s="10">
        <f>IF(MONTH($A41)=1,"",IF(MonthMacro!D41="","",IF(MONTH($A41)&lt;&gt;2,MonthMacro!D41,MonthMacro!E41)))</f>
        <v>-1.3</v>
      </c>
      <c r="C41" s="10">
        <f>IF(MonthMacro!E41="","",MonthMacro!E41)</f>
        <v>3.4</v>
      </c>
      <c r="D41" s="10">
        <f>IF(MONTH($A41)=1,"",IF(AND(MonthMacro!F41&lt;&gt;"",MONTH($A41)&lt;&gt;2),MonthMacro!F41,MonthMacro!G41))</f>
        <v>-2.9</v>
      </c>
      <c r="E41" s="12">
        <f>IF(MONTH(A41)=1,"",MonthMacro!H41-MonthMacro!H42)</f>
        <v>48672</v>
      </c>
      <c r="F41" s="10">
        <f t="shared" si="1"/>
        <v>1.8029700899393486</v>
      </c>
      <c r="G41" s="10">
        <f>IF(MonthMacro!I41="","",MonthMacro!I41)</f>
        <v>6.8</v>
      </c>
      <c r="H41" s="10">
        <f>IF(MonthMacro!J41="","",MonthMacro!J41)</f>
        <v>47.4</v>
      </c>
      <c r="I41" s="10">
        <f>IF(MonthMacro!K41="","",MonthMacro!K41)</f>
        <v>42.6</v>
      </c>
      <c r="J41" s="10">
        <f>IF(MonthMacro!L41="","",MonthMacro!L41)</f>
        <v>41.9</v>
      </c>
      <c r="K41" s="10">
        <f>IF(MonthMacro!M41="","",MonthMacro!M41)</f>
        <v>2.1</v>
      </c>
      <c r="L41" s="10">
        <f>IF(MonthMacro!AH41="","",MonthMacro!AH41)</f>
        <v>0.9</v>
      </c>
      <c r="M41" s="10">
        <f>IF(MonthMacro!N41="","",MonthMacro!N41)</f>
        <v>8</v>
      </c>
      <c r="N41" s="10">
        <f>IF(MonthMacro!O41="","",MonthMacro!O41)</f>
        <v>-5.9</v>
      </c>
      <c r="O41" s="10">
        <f t="shared" si="2"/>
        <v>-7.1</v>
      </c>
      <c r="P41" s="11">
        <f>IF(MONTH(A41)=1,"",IF(MONTH(A41)=2,MonthMacro!S41,MonthMacro!Q41))</f>
        <v>-11.1</v>
      </c>
      <c r="Q41" s="10">
        <f>IF(MonthMacro!T41="","",MonthMacro!T41)</f>
        <v>14.3773842117354</v>
      </c>
      <c r="R41" s="10">
        <f>IF(MonthMacro!AG41="","",MonthMacro!AG41)</f>
        <v>2.2326920841036002</v>
      </c>
      <c r="S41" s="10">
        <f>IF(MonthMacro!U41="","",MonthMacro!U41)</f>
        <v>86.7</v>
      </c>
      <c r="T41" s="10">
        <f>IF(MonthMacro!V41="","",MonthMacro!V41)</f>
        <v>5.0999999999999996</v>
      </c>
      <c r="U41" s="10">
        <f>IF(MonthMacro!W41="","",MonthMacro!W41)</f>
        <v>10.5</v>
      </c>
      <c r="V41" s="10">
        <f>IF(MonthMacro!X41="","",MonthMacro!X41)</f>
        <v>5.4</v>
      </c>
      <c r="W41" s="12">
        <f>IF(MonthMacro!Y41="","",AVERAGE(MonthMacro!Y41:Y52))</f>
        <v>26814.166666666668</v>
      </c>
      <c r="X41" s="10">
        <f t="shared" si="3"/>
        <v>-1.6715560444933386</v>
      </c>
      <c r="Y41" s="13">
        <f>IF(MonthMacro!Z41="","",MonthMacro!Z41)</f>
        <v>10.7</v>
      </c>
      <c r="Z41" s="2">
        <f>IF(MonthMacro!AB41="","",AVERAGE(MonthMacro!AB41:AB52))</f>
        <v>10801.273333333333</v>
      </c>
      <c r="AA41" s="10">
        <f t="shared" si="4"/>
        <v>-24.018078751604765</v>
      </c>
      <c r="AB41" s="2">
        <f>IF(MonthMacro!AA41="","",MonthMacro!AA41)</f>
        <v>10.9</v>
      </c>
      <c r="AC41" s="2">
        <f>IF(MonthMacro!AD41="","",IF(MONTH(CLEAN_MACRO!$A41)=2,MonthMacro!AD41,MonthMacro!AD41-MonthMacro!AD42))</f>
        <v>9901.4200000000019</v>
      </c>
      <c r="AD41" s="2">
        <f>IF(MonthMacro!AE41="","",IF(MONTH(CLEAN_MACRO!$A41)=2,MonthMacro!AE41,MonthMacro!AE41-MonthMacro!AE42))</f>
        <v>3100.8100000000013</v>
      </c>
      <c r="AE41" s="2">
        <f>IF(MonthMacro!AF41="","",IF(MONTH(CLEAN_MACRO!$A41)=2,MonthMacro!AF41,MonthMacro!AF41-MonthMacro!AF42))</f>
        <v>8722.1900000000023</v>
      </c>
      <c r="AF41" s="10">
        <f t="shared" si="5"/>
        <v>-44.192230756267179</v>
      </c>
      <c r="AG41" s="10">
        <f t="shared" si="6"/>
        <v>-14.18960803196847</v>
      </c>
      <c r="AH41" s="10">
        <f t="shared" si="7"/>
        <v>-38.996919138757626</v>
      </c>
      <c r="AI41" s="10">
        <f>IF(MonthMacro!AD41="","",(MonthMacro!AD41/MonthMacro!AD53-1)*100)</f>
        <v>-26.278931926896711</v>
      </c>
      <c r="AJ41" s="10">
        <f>IF(MonthMacro!AE41="","",(MonthMacro!AE41/MonthMacro!AE53-1)*100)</f>
        <v>-11.899705834746687</v>
      </c>
      <c r="AK41" s="10">
        <f>IF(MonthMacro!AF41="","",(MonthMacro!AF41/MonthMacro!AF53-1)*100)</f>
        <v>-20.945929828048904</v>
      </c>
      <c r="AL41" s="10">
        <f>IF(MonthMacro!AI41="","",MonthMacro!AI41)</f>
        <v>32.299999999999997</v>
      </c>
      <c r="AM41" s="11">
        <f>IF(YEAR(A41)=2012,SUM(MonthMacro!AM41:AM52)/MONTH(A41),IF(MonthMacro!AM41="","",SUM(MonthMacro!AM41:AM52)/12))</f>
        <v>9827.3333333333339</v>
      </c>
      <c r="AN41" s="10">
        <f t="shared" si="8"/>
        <v>4.5145966641260582</v>
      </c>
    </row>
    <row r="42" spans="1:40">
      <c r="A42" s="9">
        <f>MonthMacro!A42</f>
        <v>44651</v>
      </c>
      <c r="B42" s="10">
        <f>IF(MONTH($A42)=1,"",IF(MonthMacro!D42="","",IF(MONTH($A42)&lt;&gt;2,MonthMacro!D42,MonthMacro!E42)))</f>
        <v>3.5</v>
      </c>
      <c r="C42" s="10">
        <f>IF(MonthMacro!E42="","",MonthMacro!E42)</f>
        <v>5</v>
      </c>
      <c r="D42" s="10">
        <f>IF(MONTH($A42)=1,"",IF(AND(MonthMacro!F42&lt;&gt;"",MONTH($A42)&lt;&gt;2),MonthMacro!F42,MonthMacro!G42))</f>
        <v>5</v>
      </c>
      <c r="E42" s="12">
        <f>IF(MONTH(A42)=1,"",MonthMacro!H42-MonthMacro!H43)</f>
        <v>54109</v>
      </c>
      <c r="F42" s="10">
        <f t="shared" si="1"/>
        <v>6.6019149690689227</v>
      </c>
      <c r="G42" s="10">
        <f>IF(MonthMacro!I42="","",MonthMacro!I42)</f>
        <v>9.3000000000000007</v>
      </c>
      <c r="H42" s="10">
        <f>IF(MonthMacro!J42="","",MonthMacro!J42)</f>
        <v>49.5</v>
      </c>
      <c r="I42" s="10">
        <f>IF(MonthMacro!K42="","",MonthMacro!K42)</f>
        <v>48.8</v>
      </c>
      <c r="J42" s="10">
        <f>IF(MonthMacro!L42="","",MonthMacro!L42)</f>
        <v>48.4</v>
      </c>
      <c r="K42" s="10">
        <f>IF(MonthMacro!M42="","",MonthMacro!M42)</f>
        <v>1.5</v>
      </c>
      <c r="L42" s="10">
        <f>IF(MonthMacro!AH42="","",MonthMacro!AH42)</f>
        <v>1.1000000000000001</v>
      </c>
      <c r="M42" s="10">
        <f>IF(MonthMacro!N42="","",MonthMacro!N42)</f>
        <v>8.3000000000000007</v>
      </c>
      <c r="N42" s="10">
        <f>IF(MonthMacro!O42="","",MonthMacro!O42)</f>
        <v>-6.8000000000000007</v>
      </c>
      <c r="O42" s="10">
        <f t="shared" si="2"/>
        <v>-7.2000000000000011</v>
      </c>
      <c r="P42" s="11">
        <f>IF(MONTH(A42)=1,"",IF(MONTH(A42)=2,MonthMacro!S42,MonthMacro!Q42))</f>
        <v>-3.53</v>
      </c>
      <c r="Q42" s="10">
        <f>IF(MonthMacro!T42="","",MonthMacro!T42)</f>
        <v>270.96964791134502</v>
      </c>
      <c r="R42" s="10">
        <f>IF(MonthMacro!AG42="","",MonthMacro!AG42)</f>
        <v>13.438937756742</v>
      </c>
      <c r="S42" s="10">
        <f>IF(MonthMacro!U42="","",MonthMacro!U42)</f>
        <v>113.2</v>
      </c>
      <c r="T42" s="10">
        <f>IF(MonthMacro!V42="","",MonthMacro!V42)</f>
        <v>4.7</v>
      </c>
      <c r="U42" s="10">
        <f>IF(MonthMacro!W42="","",MonthMacro!W42)</f>
        <v>9.6999999999999993</v>
      </c>
      <c r="V42" s="10">
        <f>IF(MonthMacro!X42="","",MonthMacro!X42)</f>
        <v>4.9999999999999991</v>
      </c>
      <c r="W42" s="12">
        <f>IF(MonthMacro!Y42="","",AVERAGE(MonthMacro!Y42:Y53))</f>
        <v>27584.416666666668</v>
      </c>
      <c r="X42" s="10">
        <f t="shared" si="3"/>
        <v>-2.5563958468870718</v>
      </c>
      <c r="Y42" s="13">
        <f>IF(MonthMacro!Z42="","",MonthMacro!Z42)</f>
        <v>11.3</v>
      </c>
      <c r="Z42" s="2">
        <f>IF(MonthMacro!AB42="","",AVERAGE(MonthMacro!AB42:AB53))</f>
        <v>11566.666666666666</v>
      </c>
      <c r="AA42" s="10">
        <f t="shared" si="4"/>
        <v>-17.869822485207109</v>
      </c>
      <c r="AB42" s="2">
        <f>IF(MonthMacro!AA42="","",MonthMacro!AA42)</f>
        <v>11.4</v>
      </c>
      <c r="AC42" s="2">
        <f>IF(MonthMacro!AD42="","",IF(MONTH(CLEAN_MACRO!$A42)=2,MonthMacro!AD42,MonthMacro!AD42-MonthMacro!AD43))</f>
        <v>14870.85</v>
      </c>
      <c r="AD42" s="2">
        <f>IF(MonthMacro!AE42="","",IF(MONTH(CLEAN_MACRO!$A42)=2,MonthMacro!AE42,MonthMacro!AE42-MonthMacro!AE43))</f>
        <v>4729.7199999999993</v>
      </c>
      <c r="AE42" s="2">
        <f>IF(MonthMacro!AF42="","",IF(MONTH(CLEAN_MACRO!$A42)=2,MonthMacro!AF42,MonthMacro!AF42-MonthMacro!AF43))</f>
        <v>15343.349999999999</v>
      </c>
      <c r="AF42" s="10">
        <f t="shared" si="5"/>
        <v>-22.246360898481619</v>
      </c>
      <c r="AG42" s="10">
        <f t="shared" si="6"/>
        <v>-15.495293005704857</v>
      </c>
      <c r="AH42" s="10">
        <f t="shared" si="7"/>
        <v>-17.70315346941711</v>
      </c>
      <c r="AI42" s="10">
        <f>IF(MonthMacro!AD42="","",(MonthMacro!AD42/MonthMacro!AD54-1)*100)</f>
        <v>-17.490336685420882</v>
      </c>
      <c r="AJ42" s="10">
        <f>IF(MonthMacro!AE42="","",(MonthMacro!AE42/MonthMacro!AE54-1)*100)</f>
        <v>-11.466973050879714</v>
      </c>
      <c r="AK42" s="10">
        <f>IF(MonthMacro!AF42="","",(MonthMacro!AF42/MonthMacro!AF54-1)*100)</f>
        <v>-13.778107342867585</v>
      </c>
      <c r="AL42" s="10">
        <f>IF(MonthMacro!AI42="","",MonthMacro!AI42)</f>
        <v>42.9</v>
      </c>
      <c r="AM42" s="11">
        <f>IF(YEAR(A42)=2012,SUM(MonthMacro!AM42:AM53)/MONTH(A42),IF(MonthMacro!AM42="","",SUM(MonthMacro!AM42:AM53)/12))</f>
        <v>9819.9166666666661</v>
      </c>
      <c r="AN42" s="10">
        <f t="shared" si="8"/>
        <v>4.3894617483434262</v>
      </c>
    </row>
    <row r="43" spans="1:40">
      <c r="A43" s="9">
        <f>MonthMacro!A43</f>
        <v>44620</v>
      </c>
      <c r="B43" s="10">
        <f>IF(MONTH($A43)=1,"",IF(MonthMacro!D43="","",IF(MONTH($A43)&lt;&gt;2,MonthMacro!D43,MonthMacro!E43)))</f>
        <v>5.8</v>
      </c>
      <c r="C43" s="10">
        <f>IF(MonthMacro!E43="","",MonthMacro!E43)</f>
        <v>5.8</v>
      </c>
      <c r="D43" s="10">
        <f>IF(MONTH($A43)=1,"",IF(AND(MonthMacro!F43&lt;&gt;"",MONTH($A43)&lt;&gt;2),MonthMacro!F43,MonthMacro!G43))</f>
        <v>7.5</v>
      </c>
      <c r="E43" s="12">
        <f>IF(MONTH(A43)=1,"",MonthMacro!H43-MonthMacro!H44)</f>
        <v>50763</v>
      </c>
      <c r="F43" s="10">
        <f t="shared" si="1"/>
        <v>12.218144840392608</v>
      </c>
      <c r="G43" s="10">
        <f>IF(MonthMacro!I43="","",MonthMacro!I43)</f>
        <v>12.2</v>
      </c>
      <c r="H43" s="10">
        <f>IF(MonthMacro!J43="","",MonthMacro!J43)</f>
        <v>50.2</v>
      </c>
      <c r="I43" s="10">
        <f>IF(MonthMacro!K43="","",MonthMacro!K43)</f>
        <v>50.7</v>
      </c>
      <c r="J43" s="10">
        <f>IF(MonthMacro!L43="","",MonthMacro!L43)</f>
        <v>51.6</v>
      </c>
      <c r="K43" s="10">
        <f>IF(MonthMacro!M43="","",MonthMacro!M43)</f>
        <v>0.9</v>
      </c>
      <c r="L43" s="10">
        <f>IF(MonthMacro!AH43="","",MonthMacro!AH43)</f>
        <v>1.1000000000000001</v>
      </c>
      <c r="M43" s="10">
        <f>IF(MonthMacro!N43="","",MonthMacro!N43)</f>
        <v>8.8000000000000007</v>
      </c>
      <c r="N43" s="10">
        <f>IF(MonthMacro!O43="","",MonthMacro!O43)</f>
        <v>-7.9</v>
      </c>
      <c r="O43" s="10">
        <f t="shared" si="2"/>
        <v>-7.7000000000000011</v>
      </c>
      <c r="P43" s="11">
        <f>IF(MONTH(A43)=1,"",IF(MONTH(A43)=2,MonthMacro!S43,MonthMacro!Q43))</f>
        <v>6.7</v>
      </c>
      <c r="Q43" s="10">
        <f>IF(MonthMacro!T43="","",MonthMacro!T43)</f>
        <v>-25.227023356902901</v>
      </c>
      <c r="R43" s="10">
        <f>IF(MonthMacro!AG43="","",MonthMacro!AG43)</f>
        <v>5.0937983345198701</v>
      </c>
      <c r="S43" s="10">
        <f>IF(MonthMacro!U43="","",MonthMacro!U43)</f>
        <v>120.5</v>
      </c>
      <c r="T43" s="10">
        <f>IF(MonthMacro!V43="","",MonthMacro!V43)</f>
        <v>4.7</v>
      </c>
      <c r="U43" s="10">
        <f>IF(MonthMacro!W43="","",MonthMacro!W43)</f>
        <v>9.1999999999999993</v>
      </c>
      <c r="V43" s="10">
        <f>IF(MonthMacro!X43="","",MonthMacro!X43)</f>
        <v>4.4999999999999991</v>
      </c>
      <c r="W43" s="12">
        <f>IF(MonthMacro!Y43="","",AVERAGE(MonthMacro!Y43:Y54))</f>
        <v>26517.5</v>
      </c>
      <c r="X43" s="10">
        <f t="shared" si="3"/>
        <v>-11.058129037126896</v>
      </c>
      <c r="Y43" s="13">
        <f>IF(MonthMacro!Z43="","",MonthMacro!Z43)</f>
        <v>11.2</v>
      </c>
      <c r="Z43" s="2">
        <f>IF(MonthMacro!AB43="","",AVERAGE(MonthMacro!AB43:AB54))</f>
        <v>11763</v>
      </c>
      <c r="AA43" s="10">
        <f t="shared" si="4"/>
        <v>-13.846266525066831</v>
      </c>
      <c r="AB43" s="2">
        <f>IF(MonthMacro!AA43="","",MonthMacro!AA43)</f>
        <v>11.4</v>
      </c>
      <c r="AC43" s="2">
        <f>IF(MonthMacro!AD43="","",IF(MONTH(CLEAN_MACRO!$A43)=2,MonthMacro!AD43,MonthMacro!AD43-MonthMacro!AD44))</f>
        <v>14966.74</v>
      </c>
      <c r="AD43" s="2">
        <f>IF(MonthMacro!AE43="","",IF(MONTH(CLEAN_MACRO!$A43)=2,MonthMacro!AE43,MonthMacro!AE43-MonthMacro!AE44))</f>
        <v>12199.53</v>
      </c>
      <c r="AE43" s="2">
        <f>IF(MonthMacro!AF43="","",IF(MONTH(CLEAN_MACRO!$A43)=2,MonthMacro!AF43,MonthMacro!AF43-MonthMacro!AF44))</f>
        <v>15702.61</v>
      </c>
      <c r="AF43" s="10">
        <f t="shared" si="5"/>
        <v>-12.151243122297783</v>
      </c>
      <c r="AG43" s="10">
        <f t="shared" si="6"/>
        <v>-9.7999478002538947</v>
      </c>
      <c r="AH43" s="10">
        <f t="shared" si="7"/>
        <v>-9.5635351670262381</v>
      </c>
      <c r="AI43" s="10">
        <f>IF(MonthMacro!AD43="","",(MonthMacro!AD43/MonthMacro!AD55-1)*100)</f>
        <v>-12.151243122297783</v>
      </c>
      <c r="AJ43" s="10">
        <f>IF(MonthMacro!AE43="","",(MonthMacro!AE43/MonthMacro!AE55-1)*100)</f>
        <v>-9.7999478002538947</v>
      </c>
      <c r="AK43" s="10">
        <f>IF(MonthMacro!AF43="","",(MonthMacro!AF43/MonthMacro!AF55-1)*100)</f>
        <v>-9.5635351670262381</v>
      </c>
      <c r="AL43" s="10">
        <f>IF(MonthMacro!AI43="","",MonthMacro!AI43)</f>
        <v>27.1</v>
      </c>
      <c r="AM43" s="11">
        <f>IF(YEAR(A43)=2012,SUM(MonthMacro!AM43:AM54)/MONTH(A43),IF(MonthMacro!AM43="","",SUM(MonthMacro!AM43:AM54)/12))</f>
        <v>9452.3333333333339</v>
      </c>
      <c r="AN43" s="10">
        <f t="shared" si="8"/>
        <v>-1.2341108231517239E-2</v>
      </c>
    </row>
    <row r="44" spans="1:40">
      <c r="A44" s="9">
        <f>MonthMacro!A44</f>
        <v>44592</v>
      </c>
      <c r="B44" s="10" t="str">
        <f>IF(MONTH($A44)=1,"",IF(MonthMacro!D44="","",IF(MONTH($A44)&lt;&gt;2,MonthMacro!D44,MonthMacro!E44)))</f>
        <v/>
      </c>
      <c r="C44" s="10">
        <f>IF(MonthMacro!E44="","",MonthMacro!E44)</f>
        <v>-1.26</v>
      </c>
      <c r="D44" s="10" t="str">
        <f>IF(MONTH($A44)=1,"",IF(AND(MonthMacro!F44&lt;&gt;"",MONTH($A44)&lt;&gt;2),MonthMacro!F44,MonthMacro!G44))</f>
        <v/>
      </c>
      <c r="E44" s="12" t="str">
        <f>IF(MONTH(A44)=1,"",MonthMacro!H44-MonthMacro!H45)</f>
        <v/>
      </c>
      <c r="F44" s="10" t="str">
        <f t="shared" si="1"/>
        <v/>
      </c>
      <c r="G44" s="10" t="str">
        <f>IF(MonthMacro!I44="","",MonthMacro!I44)</f>
        <v/>
      </c>
      <c r="H44" s="10">
        <f>IF(MonthMacro!J44="","",MonthMacro!J44)</f>
        <v>50.1</v>
      </c>
      <c r="I44" s="10">
        <f>IF(MonthMacro!K44="","",MonthMacro!K44)</f>
        <v>49.3</v>
      </c>
      <c r="J44" s="10">
        <f>IF(MonthMacro!L44="","",MonthMacro!L44)</f>
        <v>51.1</v>
      </c>
      <c r="K44" s="10">
        <f>IF(MonthMacro!M44="","",MonthMacro!M44)</f>
        <v>0.9</v>
      </c>
      <c r="L44" s="10">
        <f>IF(MonthMacro!AH44="","",MonthMacro!AH44)</f>
        <v>1.2</v>
      </c>
      <c r="M44" s="10">
        <f>IF(MonthMacro!N44="","",MonthMacro!N44)</f>
        <v>9.1</v>
      </c>
      <c r="N44" s="10">
        <f>IF(MonthMacro!O44="","",MonthMacro!O44)</f>
        <v>-8.1999999999999993</v>
      </c>
      <c r="O44" s="10">
        <f t="shared" si="2"/>
        <v>-7.8999999999999995</v>
      </c>
      <c r="P44" s="11" t="str">
        <f>IF(MONTH(A44)=1,"",IF(MONTH(A44)=2,MonthMacro!S44,MonthMacro!Q44))</f>
        <v/>
      </c>
      <c r="Q44" s="10">
        <f>IF(MonthMacro!T44="","",MonthMacro!T44)</f>
        <v>29.147301953538602</v>
      </c>
      <c r="R44" s="10">
        <f>IF(MonthMacro!AG44="","",MonthMacro!AG44)</f>
        <v>22.740650110207302</v>
      </c>
      <c r="S44" s="10">
        <f>IF(MonthMacro!U44="","",MonthMacro!U44)</f>
        <v>121.5</v>
      </c>
      <c r="T44" s="10">
        <f>IF(MonthMacro!V44="","",MonthMacro!V44)</f>
        <v>-1.9</v>
      </c>
      <c r="U44" s="10">
        <f>IF(MonthMacro!W44="","",MonthMacro!W44)</f>
        <v>9.8000000000000007</v>
      </c>
      <c r="V44" s="10">
        <f>IF(MonthMacro!X44="","",MonthMacro!X44)</f>
        <v>11.700000000000001</v>
      </c>
      <c r="W44" s="12">
        <f>IF(MonthMacro!Y44="","",AVERAGE(MonthMacro!Y44:Y55))</f>
        <v>26940.25</v>
      </c>
      <c r="X44" s="10">
        <f t="shared" si="3"/>
        <v>-7.4395806073863202</v>
      </c>
      <c r="Y44" s="13">
        <f>IF(MonthMacro!Z44="","",MonthMacro!Z44)</f>
        <v>11.6</v>
      </c>
      <c r="Z44" s="2">
        <f>IF(MonthMacro!AB44="","",AVERAGE(MonthMacro!AB44:AB55))</f>
        <v>12639.666666666666</v>
      </c>
      <c r="AA44" s="10">
        <f t="shared" si="4"/>
        <v>-1.0316005141690066</v>
      </c>
      <c r="AB44" s="2">
        <f>IF(MonthMacro!AA44="","",MonthMacro!AA44)</f>
        <v>11.5</v>
      </c>
      <c r="AC44" s="2" t="str">
        <f>IF(MonthMacro!AD44="","",IF(MONTH(CLEAN_MACRO!$A44)=2,MonthMacro!AD44,MonthMacro!AD44-MonthMacro!AD45))</f>
        <v/>
      </c>
      <c r="AD44" s="2" t="str">
        <f>IF(MonthMacro!AE44="","",IF(MONTH(CLEAN_MACRO!$A44)=2,MonthMacro!AE44,MonthMacro!AE44-MonthMacro!AE45))</f>
        <v/>
      </c>
      <c r="AE44" s="2" t="str">
        <f>IF(MonthMacro!AF44="","",IF(MONTH(CLEAN_MACRO!$A44)=2,MonthMacro!AF44,MonthMacro!AF44-MonthMacro!AF45))</f>
        <v/>
      </c>
      <c r="AF44" s="10" t="str">
        <f t="shared" si="5"/>
        <v/>
      </c>
      <c r="AG44" s="10" t="str">
        <f t="shared" si="6"/>
        <v/>
      </c>
      <c r="AH44" s="10" t="str">
        <f t="shared" si="7"/>
        <v/>
      </c>
      <c r="AI44" s="10" t="str">
        <f>IF(MonthMacro!AD44="","",(MonthMacro!AD44/MonthMacro!AD56-1)*100)</f>
        <v/>
      </c>
      <c r="AJ44" s="10" t="str">
        <f>IF(MonthMacro!AE44="","",(MonthMacro!AE44/MonthMacro!AE56-1)*100)</f>
        <v/>
      </c>
      <c r="AK44" s="10" t="str">
        <f>IF(MonthMacro!AF44="","",(MonthMacro!AF44/MonthMacro!AF56-1)*100)</f>
        <v/>
      </c>
      <c r="AL44" s="10" t="str">
        <f>IF(MonthMacro!AI44="","",MonthMacro!AI44)</f>
        <v/>
      </c>
      <c r="AM44" s="11">
        <f>IF(YEAR(A44)=2012,SUM(MonthMacro!AM44:AM55)/MONTH(A44),IF(MonthMacro!AM44="","",SUM(MonthMacro!AM44:AM55)/12))</f>
        <v>9205</v>
      </c>
      <c r="AN44" s="10">
        <f t="shared" si="8"/>
        <v>-4.1844488393879438</v>
      </c>
    </row>
    <row r="45" spans="1:40">
      <c r="A45" s="9">
        <f>MonthMacro!A45</f>
        <v>44561</v>
      </c>
      <c r="B45" s="10">
        <f>IF(MONTH($A45)=1,"",IF(MonthMacro!D45="","",IF(MONTH($A45)&lt;&gt;2,MonthMacro!D45,MonthMacro!E45)))</f>
        <v>-2.16</v>
      </c>
      <c r="C45" s="10">
        <f>IF(MonthMacro!E45="","",MonthMacro!E45)</f>
        <v>10.3</v>
      </c>
      <c r="D45" s="10">
        <f>IF(MONTH($A45)=1,"",IF(AND(MonthMacro!F45&lt;&gt;"",MONTH($A45)&lt;&gt;2),MonthMacro!F45,MonthMacro!G45))</f>
        <v>4.3</v>
      </c>
      <c r="E45" s="12">
        <f>IF(MONTH(A45)=1,"",MonthMacro!H45-MonthMacro!H46)</f>
        <v>50465</v>
      </c>
      <c r="F45" s="10">
        <f t="shared" si="1"/>
        <v>160.84147413035615</v>
      </c>
      <c r="G45" s="10">
        <f>IF(MonthMacro!I45="","",MonthMacro!I45)</f>
        <v>4.9000000000000004</v>
      </c>
      <c r="H45" s="10">
        <f>IF(MonthMacro!J45="","",MonthMacro!J45)</f>
        <v>50.3</v>
      </c>
      <c r="I45" s="10">
        <f>IF(MonthMacro!K45="","",MonthMacro!K45)</f>
        <v>49.7</v>
      </c>
      <c r="J45" s="10">
        <f>IF(MonthMacro!L45="","",MonthMacro!L45)</f>
        <v>52.7</v>
      </c>
      <c r="K45" s="10">
        <f>IF(MonthMacro!M45="","",MonthMacro!M45)</f>
        <v>1.5</v>
      </c>
      <c r="L45" s="10">
        <f>IF(MonthMacro!AH45="","",MonthMacro!AH45)</f>
        <v>1.2</v>
      </c>
      <c r="M45" s="10">
        <f>IF(MonthMacro!N45="","",MonthMacro!N45)</f>
        <v>10.3</v>
      </c>
      <c r="N45" s="10">
        <f>IF(MonthMacro!O45="","",MonthMacro!O45)</f>
        <v>-8.8000000000000007</v>
      </c>
      <c r="O45" s="10">
        <f t="shared" si="2"/>
        <v>-9.1000000000000014</v>
      </c>
      <c r="P45" s="11">
        <f>IF(MONTH(A45)=1,"",IF(MONTH(A45)=2,MonthMacro!S45,MonthMacro!Q45))</f>
        <v>1.7</v>
      </c>
      <c r="Q45" s="10">
        <f>IF(MonthMacro!T45="","",MonthMacro!T45)</f>
        <v>22.982700000000001</v>
      </c>
      <c r="R45" s="10">
        <f>IF(MonthMacro!AG45="","",MonthMacro!AG45)</f>
        <v>20.581205029718699</v>
      </c>
      <c r="S45" s="10">
        <f>IF(MonthMacro!U45="","",MonthMacro!U45)</f>
        <v>119.8</v>
      </c>
      <c r="T45" s="10">
        <f>IF(MonthMacro!V45="","",MonthMacro!V45)</f>
        <v>3.5</v>
      </c>
      <c r="U45" s="10">
        <f>IF(MonthMacro!W45="","",MonthMacro!W45)</f>
        <v>9</v>
      </c>
      <c r="V45" s="10">
        <f>IF(MonthMacro!X45="","",MonthMacro!X45)</f>
        <v>5.5</v>
      </c>
      <c r="W45" s="12">
        <f>IF(MonthMacro!Y45="","",AVERAGE(MonthMacro!Y45:Y56))</f>
        <v>26117.333333333332</v>
      </c>
      <c r="X45" s="10">
        <f t="shared" si="3"/>
        <v>-9.9190039032185808</v>
      </c>
      <c r="Y45" s="13">
        <f>IF(MonthMacro!Z45="","",MonthMacro!Z45)</f>
        <v>11.6</v>
      </c>
      <c r="Z45" s="2">
        <f>IF(MonthMacro!AB45="","",AVERAGE(MonthMacro!AB45:AB56))</f>
        <v>12758.333333333334</v>
      </c>
      <c r="AA45" s="10">
        <f t="shared" si="4"/>
        <v>3.7966101694915322</v>
      </c>
      <c r="AB45" s="2">
        <f>IF(MonthMacro!AA45="","",MonthMacro!AA45)</f>
        <v>11.6</v>
      </c>
      <c r="AC45" s="2">
        <f>IF(MonthMacro!AD45="","",IF(MONTH(CLEAN_MACRO!$A45)=2,MonthMacro!AD45,MonthMacro!AD45-MonthMacro!AD46))</f>
        <v>16075.51999999999</v>
      </c>
      <c r="AD45" s="2">
        <f>IF(MonthMacro!AE45="","",IF(MONTH(CLEAN_MACRO!$A45)=2,MonthMacro!AE45,MonthMacro!AE45-MonthMacro!AE46))</f>
        <v>32658.119999999995</v>
      </c>
      <c r="AE45" s="2">
        <f>IF(MonthMacro!AF45="","",IF(MONTH(CLEAN_MACRO!$A45)=2,MonthMacro!AF45,MonthMacro!AF45-MonthMacro!AF46))</f>
        <v>21302.679999999993</v>
      </c>
      <c r="AF45" s="10">
        <f t="shared" si="5"/>
        <v>-31.149549049487657</v>
      </c>
      <c r="AG45" s="10">
        <f t="shared" si="6"/>
        <v>1.9114330552191472</v>
      </c>
      <c r="AH45" s="10">
        <f t="shared" si="7"/>
        <v>-15.638864127148311</v>
      </c>
      <c r="AI45" s="10">
        <f>IF(MonthMacro!AD45="","",(MonthMacro!AD45/MonthMacro!AD57-1)*100)</f>
        <v>-11.378926097051723</v>
      </c>
      <c r="AJ45" s="10">
        <f>IF(MonthMacro!AE45="","",(MonthMacro!AE45/MonthMacro!AE57-1)*100)</f>
        <v>11.17507980586776</v>
      </c>
      <c r="AK45" s="10">
        <f>IF(MonthMacro!AF45="","",(MonthMacro!AF45/MonthMacro!AF57-1)*100)</f>
        <v>1.9008812841800005</v>
      </c>
      <c r="AL45" s="10">
        <f>IF(MonthMacro!AI45="","",MonthMacro!AI45)</f>
        <v>-4.2</v>
      </c>
      <c r="AM45" s="11">
        <f>IF(YEAR(A45)=2012,SUM(MonthMacro!AM45:AM56)/MONTH(A45),IF(MonthMacro!AM45="","",SUM(MonthMacro!AM45:AM56)/12))</f>
        <v>9205</v>
      </c>
      <c r="AN45" s="10">
        <f t="shared" si="8"/>
        <v>-4.1844488393879438</v>
      </c>
    </row>
    <row r="46" spans="1:40">
      <c r="A46" s="9">
        <f>MonthMacro!A46</f>
        <v>44530</v>
      </c>
      <c r="B46" s="10">
        <f>IF(MONTH($A46)=1,"",IF(MonthMacro!D46="","",IF(MONTH($A46)&lt;&gt;2,MonthMacro!D46,MonthMacro!E46)))</f>
        <v>3.1</v>
      </c>
      <c r="C46" s="10">
        <f>IF(MonthMacro!E46="","",MonthMacro!E46)</f>
        <v>11.4</v>
      </c>
      <c r="D46" s="10">
        <f>IF(MONTH($A46)=1,"",IF(AND(MonthMacro!F46&lt;&gt;"",MONTH($A46)&lt;&gt;2),MonthMacro!F46,MonthMacro!G46))</f>
        <v>3.8</v>
      </c>
      <c r="E46" s="12">
        <f>IF(MONTH(A46)=1,"",MonthMacro!H46-MonthMacro!H47)</f>
        <v>48259</v>
      </c>
      <c r="F46" s="10">
        <f t="shared" si="1"/>
        <v>196.64986476518317</v>
      </c>
      <c r="G46" s="10">
        <f>IF(MonthMacro!I46="","",MonthMacro!I46)</f>
        <v>5.2</v>
      </c>
      <c r="H46" s="10">
        <f>IF(MonthMacro!J46="","",MonthMacro!J46)</f>
        <v>50.1</v>
      </c>
      <c r="I46" s="10">
        <f>IF(MonthMacro!K46="","",MonthMacro!K46)</f>
        <v>49.4</v>
      </c>
      <c r="J46" s="10">
        <f>IF(MonthMacro!L46="","",MonthMacro!L46)</f>
        <v>52.3</v>
      </c>
      <c r="K46" s="10">
        <f>IF(MonthMacro!M46="","",MonthMacro!M46)</f>
        <v>2.2999999999999998</v>
      </c>
      <c r="L46" s="10">
        <f>IF(MonthMacro!AH46="","",MonthMacro!AH46)</f>
        <v>1.2</v>
      </c>
      <c r="M46" s="10">
        <f>IF(MonthMacro!N46="","",MonthMacro!N46)</f>
        <v>12.9</v>
      </c>
      <c r="N46" s="10">
        <f>IF(MonthMacro!O46="","",MonthMacro!O46)</f>
        <v>-10.600000000000001</v>
      </c>
      <c r="O46" s="10">
        <f t="shared" si="2"/>
        <v>-11.700000000000001</v>
      </c>
      <c r="P46" s="11">
        <f>IF(MONTH(A46)=1,"",IF(MONTH(A46)=2,MonthMacro!S46,MonthMacro!Q46))</f>
        <v>3.9</v>
      </c>
      <c r="Q46" s="10">
        <f>IF(MonthMacro!T46="","",MonthMacro!T46)</f>
        <v>-4.0185000000000004</v>
      </c>
      <c r="R46" s="10">
        <f>IF(MonthMacro!AG46="","",MonthMacro!AG46)</f>
        <v>21.4921381351854</v>
      </c>
      <c r="S46" s="10">
        <f>IF(MonthMacro!U46="","",MonthMacro!U46)</f>
        <v>119.5</v>
      </c>
      <c r="T46" s="10">
        <f>IF(MonthMacro!V46="","",MonthMacro!V46)</f>
        <v>3</v>
      </c>
      <c r="U46" s="10">
        <f>IF(MonthMacro!W46="","",MonthMacro!W46)</f>
        <v>8.5</v>
      </c>
      <c r="V46" s="10">
        <f>IF(MonthMacro!X46="","",MonthMacro!X46)</f>
        <v>5.5</v>
      </c>
      <c r="W46" s="12">
        <f>IF(MonthMacro!Y46="","",AVERAGE(MonthMacro!Y46:Y57))</f>
        <v>25525.333333333332</v>
      </c>
      <c r="X46" s="10">
        <f t="shared" si="3"/>
        <v>-13.340029140909026</v>
      </c>
      <c r="Y46" s="13">
        <f>IF(MonthMacro!Z46="","",MonthMacro!Z46)</f>
        <v>11.8</v>
      </c>
      <c r="Z46" s="2">
        <f>IF(MonthMacro!AB46="","",AVERAGE(MonthMacro!AB46:AB57))</f>
        <v>13003.416666666666</v>
      </c>
      <c r="AA46" s="10">
        <f t="shared" si="4"/>
        <v>6.5781025886209932</v>
      </c>
      <c r="AB46" s="2">
        <f>IF(MonthMacro!AA46="","",MonthMacro!AA46)</f>
        <v>11.7</v>
      </c>
      <c r="AC46" s="2">
        <f>IF(MonthMacro!AD46="","",IF(MONTH(CLEAN_MACRO!$A46)=2,MonthMacro!AD46,MonthMacro!AD46-MonthMacro!AD47))</f>
        <v>16083.279999999999</v>
      </c>
      <c r="AD46" s="2">
        <f>IF(MonthMacro!AE46="","",IF(MONTH(CLEAN_MACRO!$A46)=2,MonthMacro!AE46,MonthMacro!AE46-MonthMacro!AE47))</f>
        <v>11463.540000000008</v>
      </c>
      <c r="AE46" s="2">
        <f>IF(MonthMacro!AF46="","",IF(MONTH(CLEAN_MACRO!$A46)=2,MonthMacro!AF46,MonthMacro!AF46-MonthMacro!AF47))</f>
        <v>15090.020000000019</v>
      </c>
      <c r="AF46" s="10">
        <f t="shared" si="5"/>
        <v>-21.029742834346045</v>
      </c>
      <c r="AG46" s="10">
        <f t="shared" si="6"/>
        <v>15.409683567051481</v>
      </c>
      <c r="AH46" s="10">
        <f t="shared" si="7"/>
        <v>-13.971147021347562</v>
      </c>
      <c r="AI46" s="10">
        <f>IF(MonthMacro!AD46="","",(MonthMacro!AD46/MonthMacro!AD58-1)*100)</f>
        <v>-9.0833080413340372</v>
      </c>
      <c r="AJ46" s="10">
        <f>IF(MonthMacro!AE46="","",(MonthMacro!AE46/MonthMacro!AE58-1)*100)</f>
        <v>16.191908963331713</v>
      </c>
      <c r="AK46" s="10">
        <f>IF(MonthMacro!AF46="","",(MonthMacro!AF46/MonthMacro!AF58-1)*100)</f>
        <v>4.8372768952981149</v>
      </c>
      <c r="AL46" s="10">
        <f>IF(MonthMacro!AI46="","",MonthMacro!AI46)</f>
        <v>-5.2</v>
      </c>
      <c r="AM46" s="11">
        <f>IF(YEAR(A46)=2012,SUM(MonthMacro!AM46:AM57)/MONTH(A46),IF(MonthMacro!AM46="","",SUM(MonthMacro!AM46:AM57)/12))</f>
        <v>9200.75</v>
      </c>
      <c r="AN46" s="10">
        <f t="shared" si="8"/>
        <v>2.2921202575624244</v>
      </c>
    </row>
    <row r="47" spans="1:40">
      <c r="A47" s="9">
        <f>MonthMacro!A47</f>
        <v>44500</v>
      </c>
      <c r="B47" s="10">
        <f>IF(MONTH($A47)=1,"",IF(MonthMacro!D47="","",IF(MONTH($A47)&lt;&gt;2,MonthMacro!D47,MonthMacro!E47)))</f>
        <v>6.1</v>
      </c>
      <c r="C47" s="10">
        <f>IF(MonthMacro!E47="","",MonthMacro!E47)</f>
        <v>12.2</v>
      </c>
      <c r="D47" s="10">
        <f>IF(MONTH($A47)=1,"",IF(AND(MonthMacro!F47&lt;&gt;"",MONTH($A47)&lt;&gt;2),MonthMacro!F47,MonthMacro!G47))</f>
        <v>3.5</v>
      </c>
      <c r="E47" s="12">
        <f>IF(MONTH(A47)=1,"",MonthMacro!H47-MonthMacro!H48)</f>
        <v>47996</v>
      </c>
      <c r="F47" s="10">
        <f t="shared" si="1"/>
        <v>2.6388948291347747</v>
      </c>
      <c r="G47" s="10">
        <f>IF(MonthMacro!I47="","",MonthMacro!I47)</f>
        <v>6.1</v>
      </c>
      <c r="H47" s="10">
        <f>IF(MonthMacro!J47="","",MonthMacro!J47)</f>
        <v>49.2</v>
      </c>
      <c r="I47" s="10">
        <f>IF(MonthMacro!K47="","",MonthMacro!K47)</f>
        <v>48.8</v>
      </c>
      <c r="J47" s="10">
        <f>IF(MonthMacro!L47="","",MonthMacro!L47)</f>
        <v>52.4</v>
      </c>
      <c r="K47" s="10">
        <f>IF(MonthMacro!M47="","",MonthMacro!M47)</f>
        <v>1.5</v>
      </c>
      <c r="L47" s="10">
        <f>IF(MonthMacro!AH47="","",MonthMacro!AH47)</f>
        <v>1.3</v>
      </c>
      <c r="M47" s="10">
        <f>IF(MonthMacro!N47="","",MonthMacro!N47)</f>
        <v>13.5</v>
      </c>
      <c r="N47" s="10">
        <f>IF(MonthMacro!O47="","",MonthMacro!O47)</f>
        <v>-12</v>
      </c>
      <c r="O47" s="10">
        <f t="shared" si="2"/>
        <v>-12.2</v>
      </c>
      <c r="P47" s="11">
        <f>IF(MONTH(A47)=1,"",IF(MONTH(A47)=2,MonthMacro!S47,MonthMacro!Q47))</f>
        <v>4.9000000000000004</v>
      </c>
      <c r="Q47" s="10">
        <f>IF(MonthMacro!T47="","",MonthMacro!T47)</f>
        <v>47.249200000000002</v>
      </c>
      <c r="R47" s="10">
        <f>IF(MonthMacro!AG47="","",MonthMacro!AG47)</f>
        <v>26.6223819112566</v>
      </c>
      <c r="S47" s="10">
        <f>IF(MonthMacro!U47="","",MonthMacro!U47)</f>
        <v>120.2</v>
      </c>
      <c r="T47" s="10">
        <f>IF(MonthMacro!V47="","",MonthMacro!V47)</f>
        <v>2.8</v>
      </c>
      <c r="U47" s="10">
        <f>IF(MonthMacro!W47="","",MonthMacro!W47)</f>
        <v>8.6999999999999993</v>
      </c>
      <c r="V47" s="10">
        <f>IF(MonthMacro!X47="","",MonthMacro!X47)</f>
        <v>5.8999999999999995</v>
      </c>
      <c r="W47" s="12">
        <f>IF(MonthMacro!Y47="","",AVERAGE(MonthMacro!Y47:Y58))</f>
        <v>25139.666666666668</v>
      </c>
      <c r="X47" s="10">
        <f t="shared" si="3"/>
        <v>-14.305578168089305</v>
      </c>
      <c r="Y47" s="13">
        <f>IF(MonthMacro!Z47="","",MonthMacro!Z47)</f>
        <v>12</v>
      </c>
      <c r="Z47" s="2">
        <f>IF(MonthMacro!AB47="","",AVERAGE(MonthMacro!AB47:AB58))</f>
        <v>13144.916666666666</v>
      </c>
      <c r="AA47" s="10">
        <f t="shared" si="4"/>
        <v>9.2609909329565134</v>
      </c>
      <c r="AB47" s="2">
        <f>IF(MonthMacro!AA47="","",MonthMacro!AA47)</f>
        <v>11.9</v>
      </c>
      <c r="AC47" s="2">
        <f>IF(MonthMacro!AD47="","",IF(MONTH(CLEAN_MACRO!$A47)=2,MonthMacro!AD47,MonthMacro!AD47-MonthMacro!AD48))</f>
        <v>13792.660000000003</v>
      </c>
      <c r="AD47" s="2">
        <f>IF(MonthMacro!AE47="","",IF(MONTH(CLEAN_MACRO!$A47)=2,MonthMacro!AE47,MonthMacro!AE47-MonthMacro!AE48))</f>
        <v>6277.6299999999974</v>
      </c>
      <c r="AE47" s="2">
        <f>IF(MonthMacro!AF47="","",IF(MONTH(CLEAN_MACRO!$A47)=2,MonthMacro!AF47,MonthMacro!AF47-MonthMacro!AF48))</f>
        <v>12708.929999999993</v>
      </c>
      <c r="AF47" s="10">
        <f t="shared" si="5"/>
        <v>-33.137583973954399</v>
      </c>
      <c r="AG47" s="10">
        <f t="shared" si="6"/>
        <v>-20.551715933496517</v>
      </c>
      <c r="AH47" s="10">
        <f t="shared" si="7"/>
        <v>-21.652005748058233</v>
      </c>
      <c r="AI47" s="10">
        <f>IF(MonthMacro!AD47="","",(MonthMacro!AD47/MonthMacro!AD59-1)*100)</f>
        <v>-7.7369921671515351</v>
      </c>
      <c r="AJ47" s="10">
        <f>IF(MonthMacro!AE47="","",(MonthMacro!AE47/MonthMacro!AE59-1)*100)</f>
        <v>16.349703785946822</v>
      </c>
      <c r="AK47" s="10">
        <f>IF(MonthMacro!AF47="","",(MonthMacro!AF47/MonthMacro!AF59-1)*100)</f>
        <v>7.312350611956453</v>
      </c>
      <c r="AL47" s="10">
        <f>IF(MonthMacro!AI47="","",MonthMacro!AI47)</f>
        <v>-9.1999999999999993</v>
      </c>
      <c r="AM47" s="11">
        <f>IF(YEAR(A47)=2012,SUM(MonthMacro!AM47:AM58)/MONTH(A47),IF(MonthMacro!AM47="","",SUM(MonthMacro!AM47:AM58)/12))</f>
        <v>8962.5833333333339</v>
      </c>
      <c r="AN47" s="10">
        <f t="shared" si="8"/>
        <v>2.1144278606965328</v>
      </c>
    </row>
    <row r="48" spans="1:40">
      <c r="A48" s="9">
        <f>MonthMacro!A48</f>
        <v>44469</v>
      </c>
      <c r="B48" s="10">
        <f>IF(MONTH($A48)=1,"",IF(MonthMacro!D48="","",IF(MONTH($A48)&lt;&gt;2,MonthMacro!D48,MonthMacro!E48)))</f>
        <v>6.8</v>
      </c>
      <c r="C48" s="10">
        <f>IF(MonthMacro!E48="","",MonthMacro!E48)</f>
        <v>12.9</v>
      </c>
      <c r="D48" s="10">
        <f>IF(MONTH($A48)=1,"",IF(AND(MonthMacro!F48&lt;&gt;"",MONTH($A48)&lt;&gt;2),MonthMacro!F48,MonthMacro!G48))</f>
        <v>3.1</v>
      </c>
      <c r="E48" s="12">
        <f>IF(MONTH(A48)=1,"",MonthMacro!H48-MonthMacro!H49)</f>
        <v>50914</v>
      </c>
      <c r="F48" s="10">
        <f t="shared" si="1"/>
        <v>-11.754714364947304</v>
      </c>
      <c r="G48" s="10">
        <f>IF(MonthMacro!I48="","",MonthMacro!I48)</f>
        <v>7.3</v>
      </c>
      <c r="H48" s="10">
        <f>IF(MonthMacro!J48="","",MonthMacro!J48)</f>
        <v>49.6</v>
      </c>
      <c r="I48" s="10">
        <f>IF(MonthMacro!K48="","",MonthMacro!K48)</f>
        <v>49.3</v>
      </c>
      <c r="J48" s="10">
        <f>IF(MonthMacro!L48="","",MonthMacro!L48)</f>
        <v>53.2</v>
      </c>
      <c r="K48" s="10">
        <f>IF(MonthMacro!M48="","",MonthMacro!M48)</f>
        <v>0.7</v>
      </c>
      <c r="L48" s="10">
        <f>IF(MonthMacro!AH48="","",MonthMacro!AH48)</f>
        <v>1.2</v>
      </c>
      <c r="M48" s="10">
        <f>IF(MonthMacro!N48="","",MonthMacro!N48)</f>
        <v>10.7</v>
      </c>
      <c r="N48" s="10">
        <f>IF(MonthMacro!O48="","",MonthMacro!O48)</f>
        <v>-10</v>
      </c>
      <c r="O48" s="10">
        <f t="shared" si="2"/>
        <v>-9.5</v>
      </c>
      <c r="P48" s="11">
        <f>IF(MONTH(A48)=1,"",IF(MONTH(A48)=2,MonthMacro!S48,MonthMacro!Q48))</f>
        <v>4.4000000000000004</v>
      </c>
      <c r="Q48" s="10">
        <f>IF(MonthMacro!T48="","",MonthMacro!T48)</f>
        <v>91.084599999999995</v>
      </c>
      <c r="R48" s="10">
        <f>IF(MonthMacro!AG48="","",MonthMacro!AG48)</f>
        <v>27.695849266618101</v>
      </c>
      <c r="S48" s="10">
        <f>IF(MonthMacro!U48="","",MonthMacro!U48)</f>
        <v>121.2</v>
      </c>
      <c r="T48" s="10">
        <f>IF(MonthMacro!V48="","",MonthMacro!V48)</f>
        <v>3.7</v>
      </c>
      <c r="U48" s="10">
        <f>IF(MonthMacro!W48="","",MonthMacro!W48)</f>
        <v>8.3000000000000007</v>
      </c>
      <c r="V48" s="10">
        <f>IF(MonthMacro!X48="","",MonthMacro!X48)</f>
        <v>4.6000000000000005</v>
      </c>
      <c r="W48" s="12">
        <f>IF(MonthMacro!Y48="","",AVERAGE(MonthMacro!Y48:Y59))</f>
        <v>24952.416666666668</v>
      </c>
      <c r="X48" s="10">
        <f t="shared" si="3"/>
        <v>-13.656449907192513</v>
      </c>
      <c r="Y48" s="13">
        <f>IF(MonthMacro!Z48="","",MonthMacro!Z48)</f>
        <v>12</v>
      </c>
      <c r="Z48" s="2">
        <f>IF(MonthMacro!AB48="","",AVERAGE(MonthMacro!AB48:AB59))</f>
        <v>13291.666666666666</v>
      </c>
      <c r="AA48" s="10">
        <f t="shared" si="4"/>
        <v>12.323943661971825</v>
      </c>
      <c r="AB48" s="2">
        <f>IF(MonthMacro!AA48="","",MonthMacro!AA48)</f>
        <v>11.9</v>
      </c>
      <c r="AC48" s="2">
        <f>IF(MonthMacro!AD48="","",IF(MONTH(CLEAN_MACRO!$A48)=2,MonthMacro!AD48,MonthMacro!AD48-MonthMacro!AD49))</f>
        <v>17441.510000000009</v>
      </c>
      <c r="AD48" s="2">
        <f>IF(MonthMacro!AE48="","",IF(MONTH(CLEAN_MACRO!$A48)=2,MonthMacro!AE48,MonthMacro!AE48-MonthMacro!AE49))</f>
        <v>4273.7000000000044</v>
      </c>
      <c r="AE48" s="2">
        <f>IF(MonthMacro!AF48="","",IF(MONTH(CLEAN_MACRO!$A48)=2,MonthMacro!AF48,MonthMacro!AF48-MonthMacro!AF49))</f>
        <v>16138.970000000001</v>
      </c>
      <c r="AF48" s="10">
        <f t="shared" si="5"/>
        <v>-13.540497614638136</v>
      </c>
      <c r="AG48" s="10">
        <f t="shared" si="6"/>
        <v>1.0159027305047585</v>
      </c>
      <c r="AH48" s="10">
        <f t="shared" si="7"/>
        <v>-13.169348868439402</v>
      </c>
      <c r="AI48" s="10">
        <f>IF(MonthMacro!AD48="","",(MonthMacro!AD48/MonthMacro!AD60-1)*100)</f>
        <v>-4.4639952526703723</v>
      </c>
      <c r="AJ48" s="10">
        <f>IF(MonthMacro!AE48="","",(MonthMacro!AE48/MonthMacro!AE60-1)*100)</f>
        <v>23.403171884600702</v>
      </c>
      <c r="AK48" s="10">
        <f>IF(MonthMacro!AF48="","",(MonthMacro!AF48/MonthMacro!AF60-1)*100)</f>
        <v>11.325538231937472</v>
      </c>
      <c r="AL48" s="10">
        <f>IF(MonthMacro!AI48="","",MonthMacro!AI48)</f>
        <v>-9.4</v>
      </c>
      <c r="AM48" s="11">
        <f>IF(YEAR(A48)=2012,SUM(MonthMacro!AM48:AM59)/MONTH(A48),IF(MonthMacro!AM48="","",SUM(MonthMacro!AM48:AM59)/12))</f>
        <v>9009.4166666666661</v>
      </c>
      <c r="AN48" s="10">
        <f t="shared" si="8"/>
        <v>3.1671660591255035</v>
      </c>
    </row>
    <row r="49" spans="1:40">
      <c r="A49" s="9">
        <f>MonthMacro!A49</f>
        <v>44439</v>
      </c>
      <c r="B49" s="10">
        <f>IF(MONTH($A49)=1,"",IF(MonthMacro!D49="","",IF(MONTH($A49)&lt;&gt;2,MonthMacro!D49,MonthMacro!E49)))</f>
        <v>3.6</v>
      </c>
      <c r="C49" s="10">
        <f>IF(MonthMacro!E49="","",MonthMacro!E49)</f>
        <v>13.8</v>
      </c>
      <c r="D49" s="10">
        <f>IF(MONTH($A49)=1,"",IF(AND(MonthMacro!F49&lt;&gt;"",MONTH($A49)&lt;&gt;2),MonthMacro!F49,MonthMacro!G49))</f>
        <v>5.3</v>
      </c>
      <c r="E49" s="12">
        <f>IF(MONTH(A49)=1,"",MonthMacro!H49-MonthMacro!H50)</f>
        <v>44380</v>
      </c>
      <c r="F49" s="10">
        <f t="shared" si="1"/>
        <v>-10.560257960499797</v>
      </c>
      <c r="G49" s="10">
        <f>IF(MonthMacro!I49="","",MonthMacro!I49)</f>
        <v>8.9</v>
      </c>
      <c r="H49" s="10">
        <f>IF(MonthMacro!J49="","",MonthMacro!J49)</f>
        <v>50.1</v>
      </c>
      <c r="I49" s="10">
        <f>IF(MonthMacro!K49="","",MonthMacro!K49)</f>
        <v>49.6</v>
      </c>
      <c r="J49" s="10">
        <f>IF(MonthMacro!L49="","",MonthMacro!L49)</f>
        <v>47.5</v>
      </c>
      <c r="K49" s="10">
        <f>IF(MonthMacro!M49="","",MonthMacro!M49)</f>
        <v>0.8</v>
      </c>
      <c r="L49" s="10">
        <f>IF(MonthMacro!AH49="","",MonthMacro!AH49)</f>
        <v>1.2</v>
      </c>
      <c r="M49" s="10">
        <f>IF(MonthMacro!N49="","",MonthMacro!N49)</f>
        <v>9.5</v>
      </c>
      <c r="N49" s="10">
        <f>IF(MonthMacro!O49="","",MonthMacro!O49)</f>
        <v>-8.6999999999999993</v>
      </c>
      <c r="O49" s="10">
        <f t="shared" si="2"/>
        <v>-8.3000000000000007</v>
      </c>
      <c r="P49" s="11">
        <f>IF(MONTH(A49)=1,"",IF(MONTH(A49)=2,MonthMacro!S49,MonthMacro!Q49))</f>
        <v>2.5</v>
      </c>
      <c r="Q49" s="10">
        <f>IF(MonthMacro!T49="","",MonthMacro!T49)</f>
        <v>2.355</v>
      </c>
      <c r="R49" s="10">
        <f>IF(MonthMacro!AG49="","",MonthMacro!AG49)</f>
        <v>25.0875780828211</v>
      </c>
      <c r="S49" s="10">
        <f>IF(MonthMacro!U49="","",MonthMacro!U49)</f>
        <v>117.5</v>
      </c>
      <c r="T49" s="10">
        <f>IF(MonthMacro!V49="","",MonthMacro!V49)</f>
        <v>4.2</v>
      </c>
      <c r="U49" s="10">
        <f>IF(MonthMacro!W49="","",MonthMacro!W49)</f>
        <v>8.1999999999999993</v>
      </c>
      <c r="V49" s="10">
        <f>IF(MonthMacro!X49="","",MonthMacro!X49)</f>
        <v>3.9999999999999991</v>
      </c>
      <c r="W49" s="12">
        <f>IF(MonthMacro!Y49="","",AVERAGE(MonthMacro!Y49:Y60))</f>
        <v>25424.666666666668</v>
      </c>
      <c r="X49" s="10">
        <f t="shared" si="3"/>
        <v>-9.5307206901650172</v>
      </c>
      <c r="Y49" s="13">
        <f>IF(MonthMacro!Z49="","",MonthMacro!Z49)</f>
        <v>12.2</v>
      </c>
      <c r="Z49" s="2">
        <f>IF(MonthMacro!AB49="","",AVERAGE(MonthMacro!AB49:AB60))</f>
        <v>13743.916666666666</v>
      </c>
      <c r="AA49" s="10">
        <f t="shared" si="4"/>
        <v>21.683217990526636</v>
      </c>
      <c r="AB49" s="2">
        <f>IF(MonthMacro!AA49="","",MonthMacro!AA49)</f>
        <v>12.1</v>
      </c>
      <c r="AC49" s="2">
        <f>IF(MonthMacro!AD49="","",IF(MONTH(CLEAN_MACRO!$A49)=2,MonthMacro!AD49,MonthMacro!AD49-MonthMacro!AD50))</f>
        <v>16553.809999999983</v>
      </c>
      <c r="AD49" s="2">
        <f>IF(MonthMacro!AE49="","",IF(MONTH(CLEAN_MACRO!$A49)=2,MonthMacro!AE49,MonthMacro!AE49-MonthMacro!AE50))</f>
        <v>4956.6999999999971</v>
      </c>
      <c r="AE49" s="2">
        <f>IF(MonthMacro!AF49="","",IF(MONTH(CLEAN_MACRO!$A49)=2,MonthMacro!AF49,MonthMacro!AF49-MonthMacro!AF50))</f>
        <v>12544.630000000005</v>
      </c>
      <c r="AF49" s="10">
        <f t="shared" si="5"/>
        <v>-16.754033859983931</v>
      </c>
      <c r="AG49" s="10">
        <f t="shared" si="6"/>
        <v>28.442863176879342</v>
      </c>
      <c r="AH49" s="10">
        <f t="shared" si="7"/>
        <v>-15.550479683384012</v>
      </c>
      <c r="AI49" s="10">
        <f>IF(MonthMacro!AD49="","",(MonthMacro!AD49/MonthMacro!AD61-1)*100)</f>
        <v>-3.1553572919251538</v>
      </c>
      <c r="AJ49" s="10">
        <f>IF(MonthMacro!AE49="","",(MonthMacro!AE49/MonthMacro!AE61-1)*100)</f>
        <v>25.95560248230273</v>
      </c>
      <c r="AK49" s="10">
        <f>IF(MonthMacro!AF49="","",(MonthMacro!AF49/MonthMacro!AF61-1)*100)</f>
        <v>15.94832562411186</v>
      </c>
      <c r="AL49" s="10">
        <f>IF(MonthMacro!AI49="","",MonthMacro!AI49)</f>
        <v>-7.6</v>
      </c>
      <c r="AM49" s="11">
        <f>IF(YEAR(A49)=2012,SUM(MonthMacro!AM49:AM60)/MONTH(A49),IF(MonthMacro!AM49="","",SUM(MonthMacro!AM49:AM60)/12))</f>
        <v>9210.0833333333339</v>
      </c>
      <c r="AN49" s="10">
        <f t="shared" si="8"/>
        <v>11.081963917784821</v>
      </c>
    </row>
    <row r="50" spans="1:40">
      <c r="A50" s="9">
        <f>MonthMacro!A50</f>
        <v>44408</v>
      </c>
      <c r="B50" s="10">
        <f>IF(MONTH($A50)=1,"",IF(MonthMacro!D50="","",IF(MONTH($A50)&lt;&gt;2,MonthMacro!D50,MonthMacro!E50)))</f>
        <v>12.8</v>
      </c>
      <c r="C50" s="10">
        <f>IF(MonthMacro!E50="","",MonthMacro!E50)</f>
        <v>15.6</v>
      </c>
      <c r="D50" s="10">
        <f>IF(MONTH($A50)=1,"",IF(AND(MonthMacro!F50&lt;&gt;"",MONTH($A50)&lt;&gt;2),MonthMacro!F50,MonthMacro!G50))</f>
        <v>6.4</v>
      </c>
      <c r="E50" s="12">
        <f>IF(MONTH(A50)=1,"",MonthMacro!H50-MonthMacro!H51)</f>
        <v>46633</v>
      </c>
      <c r="F50" s="10">
        <f t="shared" si="1"/>
        <v>-2.0541471508685016</v>
      </c>
      <c r="G50" s="10">
        <f>IF(MonthMacro!I50="","",MonthMacro!I50)</f>
        <v>10.3</v>
      </c>
      <c r="H50" s="10">
        <f>IF(MonthMacro!J50="","",MonthMacro!J50)</f>
        <v>50.4</v>
      </c>
      <c r="I50" s="10">
        <f>IF(MonthMacro!K50="","",MonthMacro!K50)</f>
        <v>50.9</v>
      </c>
      <c r="J50" s="10">
        <f>IF(MonthMacro!L50="","",MonthMacro!L50)</f>
        <v>53.3</v>
      </c>
      <c r="K50" s="10">
        <f>IF(MonthMacro!M50="","",MonthMacro!M50)</f>
        <v>1</v>
      </c>
      <c r="L50" s="10">
        <f>IF(MonthMacro!AH50="","",MonthMacro!AH50)</f>
        <v>1.3</v>
      </c>
      <c r="M50" s="10">
        <f>IF(MonthMacro!N50="","",MonthMacro!N50)</f>
        <v>9</v>
      </c>
      <c r="N50" s="10">
        <f>IF(MonthMacro!O50="","",MonthMacro!O50)</f>
        <v>-8</v>
      </c>
      <c r="O50" s="10">
        <f t="shared" si="2"/>
        <v>-7.7</v>
      </c>
      <c r="P50" s="11">
        <f>IF(MONTH(A50)=1,"",IF(MONTH(A50)=2,MonthMacro!S50,MonthMacro!Q50))</f>
        <v>8.5</v>
      </c>
      <c r="Q50" s="10">
        <f>IF(MonthMacro!T50="","",MonthMacro!T50)</f>
        <v>-9.0690000000000008</v>
      </c>
      <c r="R50" s="10">
        <f>IF(MonthMacro!AG50="","",MonthMacro!AG50)</f>
        <v>18.7634780285149</v>
      </c>
      <c r="S50" s="10">
        <f>IF(MonthMacro!U50="","",MonthMacro!U50)</f>
        <v>117.8</v>
      </c>
      <c r="T50" s="10">
        <f>IF(MonthMacro!V50="","",MonthMacro!V50)</f>
        <v>4.9000000000000004</v>
      </c>
      <c r="U50" s="10">
        <f>IF(MonthMacro!W50="","",MonthMacro!W50)</f>
        <v>8.3000000000000007</v>
      </c>
      <c r="V50" s="10">
        <f>IF(MonthMacro!X50="","",MonthMacro!X50)</f>
        <v>3.4000000000000004</v>
      </c>
      <c r="W50" s="12">
        <f>IF(MonthMacro!Y50="","",AVERAGE(MonthMacro!Y50:Y61))</f>
        <v>25921.333333333332</v>
      </c>
      <c r="X50" s="10">
        <f t="shared" si="3"/>
        <v>-3.7990653358075943</v>
      </c>
      <c r="Y50" s="13">
        <f>IF(MonthMacro!Z50="","",MonthMacro!Z50)</f>
        <v>12.4</v>
      </c>
      <c r="Z50" s="2">
        <f>IF(MonthMacro!AB50="","",AVERAGE(MonthMacro!AB50:AB61))</f>
        <v>14023</v>
      </c>
      <c r="AA50" s="10">
        <f t="shared" si="4"/>
        <v>27.927626577466945</v>
      </c>
      <c r="AB50" s="2">
        <f>IF(MonthMacro!AA50="","",MonthMacro!AA50)</f>
        <v>12.3</v>
      </c>
      <c r="AC50" s="2">
        <f>IF(MonthMacro!AD50="","",IF(MONTH(CLEAN_MACRO!$A50)=2,MonthMacro!AD50,MonthMacro!AD50-MonthMacro!AD51))</f>
        <v>17659.930000000008</v>
      </c>
      <c r="AD50" s="2">
        <f>IF(MonthMacro!AE50="","",IF(MONTH(CLEAN_MACRO!$A50)=2,MonthMacro!AE50,MonthMacro!AE50-MonthMacro!AE51))</f>
        <v>5301.2099999999991</v>
      </c>
      <c r="AE50" s="2">
        <f>IF(MonthMacro!AF50="","",IF(MONTH(CLEAN_MACRO!$A50)=2,MonthMacro!AF50,MonthMacro!AF50-MonthMacro!AF51))</f>
        <v>13012.829999999987</v>
      </c>
      <c r="AF50" s="10">
        <f t="shared" si="5"/>
        <v>-21.494360329867213</v>
      </c>
      <c r="AG50" s="10">
        <f t="shared" si="6"/>
        <v>25.662779121035339</v>
      </c>
      <c r="AH50" s="10">
        <f t="shared" si="7"/>
        <v>-8.5386373604130821</v>
      </c>
      <c r="AI50" s="10">
        <f>IF(MonthMacro!AD50="","",(MonthMacro!AD50/MonthMacro!AD62-1)*100)</f>
        <v>-0.90248779612424057</v>
      </c>
      <c r="AJ50" s="10">
        <f>IF(MonthMacro!AE50="","",(MonthMacro!AE50/MonthMacro!AE62-1)*100)</f>
        <v>25.666911590659502</v>
      </c>
      <c r="AK50" s="10">
        <f>IF(MonthMacro!AF50="","",(MonthMacro!AF50/MonthMacro!AF62-1)*100)</f>
        <v>21.543138841697651</v>
      </c>
      <c r="AL50" s="10">
        <f>IF(MonthMacro!AI50="","",MonthMacro!AI50)</f>
        <v>-7.9</v>
      </c>
      <c r="AM50" s="11">
        <f>IF(YEAR(A50)=2012,SUM(MonthMacro!AM50:AM61)/MONTH(A50),IF(MonthMacro!AM50="","",SUM(MonthMacro!AM50:AM61)/12))</f>
        <v>9264.9166666666661</v>
      </c>
      <c r="AN50" s="10">
        <f t="shared" si="8"/>
        <v>14.214830186353279</v>
      </c>
    </row>
    <row r="51" spans="1:40">
      <c r="A51" s="9">
        <f>MonthMacro!A51</f>
        <v>44377</v>
      </c>
      <c r="B51" s="10">
        <f>IF(MONTH($A51)=1,"",IF(MonthMacro!D51="","",IF(MONTH($A51)&lt;&gt;2,MonthMacro!D51,MonthMacro!E51)))</f>
        <v>9.8000000000000007</v>
      </c>
      <c r="C51" s="10">
        <f>IF(MonthMacro!E51="","",MonthMacro!E51)</f>
        <v>16.2</v>
      </c>
      <c r="D51" s="10">
        <f>IF(MONTH($A51)=1,"",IF(AND(MonthMacro!F51&lt;&gt;"",MONTH($A51)&lt;&gt;2),MonthMacro!F51,MonthMacro!G51))</f>
        <v>8.3000000000000007</v>
      </c>
      <c r="E51" s="12">
        <f>IF(MONTH(A51)=1,"",MonthMacro!H51-MonthMacro!H52)</f>
        <v>61983</v>
      </c>
      <c r="F51" s="10">
        <f t="shared" si="1"/>
        <v>-24.786127728767493</v>
      </c>
      <c r="G51" s="10">
        <f>IF(MonthMacro!I51="","",MonthMacro!I51)</f>
        <v>12.6</v>
      </c>
      <c r="H51" s="10">
        <f>IF(MonthMacro!J51="","",MonthMacro!J51)</f>
        <v>50.9</v>
      </c>
      <c r="I51" s="10">
        <f>IF(MonthMacro!K51="","",MonthMacro!K51)</f>
        <v>51.5</v>
      </c>
      <c r="J51" s="10">
        <f>IF(MonthMacro!L51="","",MonthMacro!L51)</f>
        <v>53.5</v>
      </c>
      <c r="K51" s="10">
        <f>IF(MonthMacro!M51="","",MonthMacro!M51)</f>
        <v>1.1000000000000001</v>
      </c>
      <c r="L51" s="10">
        <f>IF(MonthMacro!AH51="","",MonthMacro!AH51)</f>
        <v>0.9</v>
      </c>
      <c r="M51" s="10">
        <f>IF(MonthMacro!N51="","",MonthMacro!N51)</f>
        <v>8.8000000000000007</v>
      </c>
      <c r="N51" s="10">
        <f>IF(MonthMacro!O51="","",MonthMacro!O51)</f>
        <v>-7.7000000000000011</v>
      </c>
      <c r="O51" s="10">
        <f t="shared" si="2"/>
        <v>-7.9</v>
      </c>
      <c r="P51" s="11">
        <f>IF(MONTH(A51)=1,"",IF(MONTH(A51)=2,MonthMacro!S51,MonthMacro!Q51))</f>
        <v>12.1</v>
      </c>
      <c r="Q51" s="10">
        <f>IF(MonthMacro!T51="","",MonthMacro!T51)</f>
        <v>10.6518</v>
      </c>
      <c r="R51" s="10">
        <f>IF(MonthMacro!AG51="","",MonthMacro!AG51)</f>
        <v>31.693024037285301</v>
      </c>
      <c r="S51" s="10">
        <f>IF(MonthMacro!U51="","",MonthMacro!U51)</f>
        <v>122.8</v>
      </c>
      <c r="T51" s="10">
        <f>IF(MonthMacro!V51="","",MonthMacro!V51)</f>
        <v>5.5</v>
      </c>
      <c r="U51" s="10">
        <f>IF(MonthMacro!W51="","",MonthMacro!W51)</f>
        <v>8.6</v>
      </c>
      <c r="V51" s="10">
        <f>IF(MonthMacro!X51="","",MonthMacro!X51)</f>
        <v>3.0999999999999996</v>
      </c>
      <c r="W51" s="12">
        <f>IF(MonthMacro!Y51="","",AVERAGE(MonthMacro!Y51:Y62))</f>
        <v>26436</v>
      </c>
      <c r="X51" s="10">
        <f t="shared" si="3"/>
        <v>-0.64268928907577072</v>
      </c>
      <c r="Y51" s="13">
        <f>IF(MonthMacro!Z51="","",MonthMacro!Z51)</f>
        <v>12.6</v>
      </c>
      <c r="Z51" s="2">
        <f>IF(MonthMacro!AB51="","",AVERAGE(MonthMacro!AB51:AB62))</f>
        <v>14283.333333333334</v>
      </c>
      <c r="AA51" s="10">
        <f t="shared" si="4"/>
        <v>34.326018808777434</v>
      </c>
      <c r="AB51" s="2">
        <f>IF(MonthMacro!AA51="","",MonthMacro!AA51)</f>
        <v>12.3</v>
      </c>
      <c r="AC51" s="2">
        <f>IF(MonthMacro!AD51="","",IF(MONTH(CLEAN_MACRO!$A51)=2,MonthMacro!AD51,MonthMacro!AD51-MonthMacro!AD52))</f>
        <v>26939.62999999999</v>
      </c>
      <c r="AD51" s="2">
        <f>IF(MonthMacro!AE51="","",IF(MONTH(CLEAN_MACRO!$A51)=2,MonthMacro!AE51,MonthMacro!AE51-MonthMacro!AE52))</f>
        <v>8898.3500000000022</v>
      </c>
      <c r="AE51" s="2">
        <f>IF(MonthMacro!AF51="","",IF(MONTH(CLEAN_MACRO!$A51)=2,MonthMacro!AF51,MonthMacro!AF51-MonthMacro!AF52))</f>
        <v>22252.03</v>
      </c>
      <c r="AF51" s="10">
        <f t="shared" si="5"/>
        <v>-3.7994730681247812</v>
      </c>
      <c r="AG51" s="10">
        <f t="shared" si="6"/>
        <v>66.551868066460869</v>
      </c>
      <c r="AH51" s="10">
        <f t="shared" si="7"/>
        <v>7.494042474871665</v>
      </c>
      <c r="AI51" s="10">
        <f>IF(MonthMacro!AD51="","",(MonthMacro!AD51/MonthMacro!AD63-1)*100)</f>
        <v>3.846675544716982</v>
      </c>
      <c r="AJ51" s="10">
        <f>IF(MonthMacro!AE51="","",(MonthMacro!AE51/MonthMacro!AE63-1)*100)</f>
        <v>25.667512119438605</v>
      </c>
      <c r="AK51" s="10">
        <f>IF(MonthMacro!AF51="","",(MonthMacro!AF51/MonthMacro!AF63-1)*100)</f>
        <v>27.709870715789165</v>
      </c>
      <c r="AL51" s="10">
        <f>IF(MonthMacro!AI51="","",MonthMacro!AI51)</f>
        <v>-8.6</v>
      </c>
      <c r="AM51" s="11">
        <f>IF(YEAR(A51)=2012,SUM(MonthMacro!AM51:AM62)/MONTH(A51),IF(MonthMacro!AM51="","",SUM(MonthMacro!AM51:AM62)/12))</f>
        <v>9285.75</v>
      </c>
      <c r="AN51" s="10">
        <f t="shared" si="8"/>
        <v>15.401106070962523</v>
      </c>
    </row>
    <row r="52" spans="1:40">
      <c r="A52" s="9">
        <f>MonthMacro!A52</f>
        <v>44347</v>
      </c>
      <c r="B52" s="10">
        <f>IF(MONTH($A52)=1,"",IF(MonthMacro!D52="","",IF(MONTH($A52)&lt;&gt;2,MonthMacro!D52,MonthMacro!E52)))</f>
        <v>12.5</v>
      </c>
      <c r="C52" s="10">
        <f>IF(MonthMacro!E52="","",MonthMacro!E52)</f>
        <v>17.7</v>
      </c>
      <c r="D52" s="10">
        <f>IF(MONTH($A52)=1,"",IF(AND(MonthMacro!F52&lt;&gt;"",MONTH($A52)&lt;&gt;2),MonthMacro!F52,MonthMacro!G52))</f>
        <v>8.8000000000000007</v>
      </c>
      <c r="E52" s="12">
        <f>IF(MONTH(A52)=1,"",MonthMacro!H52-MonthMacro!H53)</f>
        <v>50113</v>
      </c>
      <c r="F52" s="10">
        <f t="shared" si="1"/>
        <v>-19.652076318742985</v>
      </c>
      <c r="G52" s="10">
        <f>IF(MonthMacro!I52="","",MonthMacro!I52)</f>
        <v>15.4</v>
      </c>
      <c r="H52" s="10">
        <f>IF(MonthMacro!J52="","",MonthMacro!J52)</f>
        <v>51</v>
      </c>
      <c r="I52" s="10">
        <f>IF(MonthMacro!K52="","",MonthMacro!K52)</f>
        <v>51.3</v>
      </c>
      <c r="J52" s="10">
        <f>IF(MonthMacro!L52="","",MonthMacro!L52)</f>
        <v>55.2</v>
      </c>
      <c r="K52" s="10">
        <f>IF(MonthMacro!M52="","",MonthMacro!M52)</f>
        <v>1.3</v>
      </c>
      <c r="L52" s="10">
        <f>IF(MonthMacro!AH52="","",MonthMacro!AH52)</f>
        <v>0.9</v>
      </c>
      <c r="M52" s="10">
        <f>IF(MonthMacro!N52="","",MonthMacro!N52)</f>
        <v>9</v>
      </c>
      <c r="N52" s="10">
        <f>IF(MonthMacro!O52="","",MonthMacro!O52)</f>
        <v>-7.7</v>
      </c>
      <c r="O52" s="10">
        <f t="shared" si="2"/>
        <v>-8.1</v>
      </c>
      <c r="P52" s="11">
        <f>IF(MONTH(A52)=1,"",IF(MONTH(A52)=2,MonthMacro!S52,MonthMacro!Q52))</f>
        <v>12.4</v>
      </c>
      <c r="Q52" s="10">
        <f>IF(MonthMacro!T52="","",MonthMacro!T52)</f>
        <v>-30.481200000000001</v>
      </c>
      <c r="R52" s="10">
        <f>IF(MonthMacro!AG52="","",MonthMacro!AG52)</f>
        <v>27.516056484983501</v>
      </c>
      <c r="S52" s="10">
        <f>IF(MonthMacro!U52="","",MonthMacro!U52)</f>
        <v>121.8</v>
      </c>
      <c r="T52" s="10">
        <f>IF(MonthMacro!V52="","",MonthMacro!V52)</f>
        <v>6.1</v>
      </c>
      <c r="U52" s="10">
        <f>IF(MonthMacro!W52="","",MonthMacro!W52)</f>
        <v>8.3000000000000007</v>
      </c>
      <c r="V52" s="10">
        <f>IF(MonthMacro!X52="","",MonthMacro!X52)</f>
        <v>2.2000000000000011</v>
      </c>
      <c r="W52" s="12">
        <f>IF(MonthMacro!Y52="","",AVERAGE(MonthMacro!Y52:Y63))</f>
        <v>26241.333333333332</v>
      </c>
      <c r="X52" s="10">
        <f t="shared" si="3"/>
        <v>1.3027962111527902</v>
      </c>
      <c r="Y52" s="13">
        <f>IF(MonthMacro!Z52="","",MonthMacro!Z52)</f>
        <v>12.5</v>
      </c>
      <c r="Z52" s="2">
        <f>IF(MonthMacro!AB52="","",AVERAGE(MonthMacro!AB52:AB63))</f>
        <v>14297.833333333334</v>
      </c>
      <c r="AA52" s="10">
        <f t="shared" si="4"/>
        <v>40.044403088626602</v>
      </c>
      <c r="AB52" s="2">
        <f>IF(MonthMacro!AA52="","",MonthMacro!AA52)</f>
        <v>12.2</v>
      </c>
      <c r="AC52" s="2">
        <f>IF(MonthMacro!AD52="","",IF(MONTH(CLEAN_MACRO!$A52)=2,MonthMacro!AD52,MonthMacro!AD52-MonthMacro!AD53))</f>
        <v>20444.160000000003</v>
      </c>
      <c r="AD52" s="2">
        <f>IF(MonthMacro!AE52="","",IF(MONTH(CLEAN_MACRO!$A52)=2,MonthMacro!AE52,MonthMacro!AE52-MonthMacro!AE53))</f>
        <v>4847.1699999999983</v>
      </c>
      <c r="AE52" s="2">
        <f>IF(MonthMacro!AF52="","",IF(MONTH(CLEAN_MACRO!$A52)=2,MonthMacro!AF52,MonthMacro!AF52-MonthMacro!AF53))</f>
        <v>16078.320000000007</v>
      </c>
      <c r="AF52" s="10">
        <f t="shared" si="5"/>
        <v>-6.0694622927711217</v>
      </c>
      <c r="AG52" s="10">
        <f t="shared" si="6"/>
        <v>10.136171431038331</v>
      </c>
      <c r="AH52" s="10">
        <f t="shared" si="7"/>
        <v>9.1506742184016119</v>
      </c>
      <c r="AI52" s="10">
        <f>IF(MonthMacro!AD52="","",(MonthMacro!AD52/MonthMacro!AD64-1)*100)</f>
        <v>6.9260828089645843</v>
      </c>
      <c r="AJ52" s="10">
        <f>IF(MonthMacro!AE52="","",(MonthMacro!AE52/MonthMacro!AE64-1)*100)</f>
        <v>16.445941929622521</v>
      </c>
      <c r="AK52" s="10">
        <f>IF(MonthMacro!AF52="","",(MonthMacro!AF52/MonthMacro!AF64-1)*100)</f>
        <v>36.302406198225711</v>
      </c>
      <c r="AL52" s="10">
        <f>IF(MonthMacro!AI52="","",MonthMacro!AI52)</f>
        <v>-7.6</v>
      </c>
      <c r="AM52" s="11">
        <f>IF(YEAR(A52)=2012,SUM(MonthMacro!AM52:AM63)/MONTH(A52),IF(MonthMacro!AM52="","",SUM(MonthMacro!AM52:AM63)/12))</f>
        <v>9407.25</v>
      </c>
      <c r="AN52" s="10">
        <f t="shared" si="8"/>
        <v>22.109965710082523</v>
      </c>
    </row>
    <row r="53" spans="1:40">
      <c r="A53" s="9">
        <f>MonthMacro!A53</f>
        <v>44316</v>
      </c>
      <c r="B53" s="10">
        <f>IF(MONTH($A53)=1,"",IF(MonthMacro!D53="","",IF(MONTH($A53)&lt;&gt;2,MonthMacro!D53,MonthMacro!E53)))</f>
        <v>13.2</v>
      </c>
      <c r="C53" s="10">
        <f>IF(MonthMacro!E53="","",MonthMacro!E53)</f>
        <v>19.100000000000001</v>
      </c>
      <c r="D53" s="10">
        <f>IF(MONTH($A53)=1,"",IF(AND(MonthMacro!F53&lt;&gt;"",MONTH($A53)&lt;&gt;2),MonthMacro!F53,MonthMacro!G53))</f>
        <v>9.8000000000000007</v>
      </c>
      <c r="E53" s="12">
        <f>IF(MONTH(A53)=1,"",MonthMacro!H53-MonthMacro!H54)</f>
        <v>47810</v>
      </c>
      <c r="F53" s="10">
        <f t="shared" si="1"/>
        <v>-9.2427722621917674</v>
      </c>
      <c r="G53" s="10">
        <f>IF(MonthMacro!I53="","",MonthMacro!I53)</f>
        <v>19.899999999999999</v>
      </c>
      <c r="H53" s="10">
        <f>IF(MonthMacro!J53="","",MonthMacro!J53)</f>
        <v>51.1</v>
      </c>
      <c r="I53" s="10">
        <f>IF(MonthMacro!K53="","",MonthMacro!K53)</f>
        <v>52</v>
      </c>
      <c r="J53" s="10">
        <f>IF(MonthMacro!L53="","",MonthMacro!L53)</f>
        <v>54.9</v>
      </c>
      <c r="K53" s="10">
        <f>IF(MonthMacro!M53="","",MonthMacro!M53)</f>
        <v>0.9</v>
      </c>
      <c r="L53" s="10">
        <f>IF(MonthMacro!AH53="","",MonthMacro!AH53)</f>
        <v>0.7</v>
      </c>
      <c r="M53" s="10">
        <f>IF(MonthMacro!N53="","",MonthMacro!N53)</f>
        <v>6.8</v>
      </c>
      <c r="N53" s="10">
        <f>IF(MonthMacro!O53="","",MonthMacro!O53)</f>
        <v>-5.8999999999999995</v>
      </c>
      <c r="O53" s="10">
        <f t="shared" si="2"/>
        <v>-6.1</v>
      </c>
      <c r="P53" s="11">
        <f>IF(MONTH(A53)=1,"",IF(MONTH(A53)=2,MonthMacro!S53,MonthMacro!Q53))</f>
        <v>17.7</v>
      </c>
      <c r="Q53" s="10">
        <f>IF(MonthMacro!T53="","",MonthMacro!T53)</f>
        <v>-9.9339999999999993</v>
      </c>
      <c r="R53" s="10">
        <f>IF(MonthMacro!AG53="","",MonthMacro!AG53)</f>
        <v>31.886439057526498</v>
      </c>
      <c r="S53" s="10">
        <f>IF(MonthMacro!U53="","",MonthMacro!U53)</f>
        <v>121.5</v>
      </c>
      <c r="T53" s="10">
        <f>IF(MonthMacro!V53="","",MonthMacro!V53)</f>
        <v>6.2</v>
      </c>
      <c r="U53" s="10">
        <f>IF(MonthMacro!W53="","",MonthMacro!W53)</f>
        <v>8.1</v>
      </c>
      <c r="V53" s="10">
        <f>IF(MonthMacro!X53="","",MonthMacro!X53)</f>
        <v>1.8999999999999995</v>
      </c>
      <c r="W53" s="12">
        <f>IF(MonthMacro!Y53="","",AVERAGE(MonthMacro!Y53:Y64))</f>
        <v>27270</v>
      </c>
      <c r="X53" s="10">
        <f t="shared" si="3"/>
        <v>10.515211175673556</v>
      </c>
      <c r="Y53" s="13">
        <f>IF(MonthMacro!Z53="","",MonthMacro!Z53)</f>
        <v>12.7</v>
      </c>
      <c r="Z53" s="2">
        <f>IF(MonthMacro!AB53="","",AVERAGE(MonthMacro!AB53:AB64))</f>
        <v>14215.583333333334</v>
      </c>
      <c r="AA53" s="10">
        <f t="shared" si="4"/>
        <v>42.454988809833985</v>
      </c>
      <c r="AB53" s="2">
        <f>IF(MonthMacro!AA53="","",MonthMacro!AA53)</f>
        <v>12.3</v>
      </c>
      <c r="AC53" s="2">
        <f>IF(MonthMacro!AD53="","",IF(MONTH(CLEAN_MACRO!$A53)=2,MonthMacro!AD53,MonthMacro!AD53-MonthMacro!AD54))</f>
        <v>17742.010000000002</v>
      </c>
      <c r="AD53" s="2">
        <f>IF(MonthMacro!AE53="","",IF(MONTH(CLEAN_MACRO!$A53)=2,MonthMacro!AE53,MonthMacro!AE53-MonthMacro!AE54))</f>
        <v>3613.5600000000013</v>
      </c>
      <c r="AE53" s="2">
        <f>IF(MonthMacro!AF53="","",IF(MONTH(CLEAN_MACRO!$A53)=2,MonthMacro!AF53,MonthMacro!AF53-MonthMacro!AF54))</f>
        <v>14297.949999999997</v>
      </c>
      <c r="AF53" s="10">
        <f t="shared" si="5"/>
        <v>-9.3158930171436829</v>
      </c>
      <c r="AG53" s="10">
        <f t="shared" si="6"/>
        <v>-3.0915780779008695</v>
      </c>
      <c r="AH53" s="10">
        <f t="shared" si="7"/>
        <v>19.206603825496483</v>
      </c>
      <c r="AI53" s="10">
        <f>IF(MonthMacro!AD53="","",(MonthMacro!AD53/MonthMacro!AD65-1)*100)</f>
        <v>12.847468640891059</v>
      </c>
      <c r="AJ53" s="10">
        <f>IF(MonthMacro!AE53="","",(MonthMacro!AE53/MonthMacro!AE65-1)*100)</f>
        <v>17.885829394821663</v>
      </c>
      <c r="AK53" s="10">
        <f>IF(MonthMacro!AF53="","",(MonthMacro!AF53/MonthMacro!AF65-1)*100)</f>
        <v>48.075300727822246</v>
      </c>
      <c r="AL53" s="10">
        <f>IF(MonthMacro!AI53="","",MonthMacro!AI53)</f>
        <v>-9.6</v>
      </c>
      <c r="AM53" s="11">
        <f>IF(YEAR(A53)=2012,SUM(MonthMacro!AM53:AM64)/MONTH(A53),IF(MonthMacro!AM53="","",SUM(MonthMacro!AM53:AM64)/12))</f>
        <v>9402.8333333333339</v>
      </c>
      <c r="AN53" s="10">
        <f t="shared" si="8"/>
        <v>23.033475084505504</v>
      </c>
    </row>
    <row r="54" spans="1:40">
      <c r="A54" s="9">
        <f>MonthMacro!A54</f>
        <v>44286</v>
      </c>
      <c r="B54" s="10">
        <f>IF(MONTH($A54)=1,"",IF(MonthMacro!D54="","",IF(MONTH($A54)&lt;&gt;2,MonthMacro!D54,MonthMacro!E54)))</f>
        <v>19.399999999999999</v>
      </c>
      <c r="C54" s="10">
        <f>IF(MonthMacro!E54="","",MonthMacro!E54)</f>
        <v>21.2</v>
      </c>
      <c r="D54" s="10">
        <f>IF(MONTH($A54)=1,"",IF(AND(MonthMacro!F54&lt;&gt;"",MONTH($A54)&lt;&gt;2),MonthMacro!F54,MonthMacro!G54))</f>
        <v>14.1</v>
      </c>
      <c r="E54" s="12">
        <f>IF(MONTH(A54)=1,"",MonthMacro!H54-MonthMacro!H55)</f>
        <v>50758</v>
      </c>
      <c r="F54" s="10">
        <f t="shared" si="1"/>
        <v>-0.12592971547754628</v>
      </c>
      <c r="G54" s="10">
        <f>IF(MonthMacro!I54="","",MonthMacro!I54)</f>
        <v>25.6</v>
      </c>
      <c r="H54" s="10">
        <f>IF(MonthMacro!J54="","",MonthMacro!J54)</f>
        <v>51.9</v>
      </c>
      <c r="I54" s="10">
        <f>IF(MonthMacro!K54="","",MonthMacro!K54)</f>
        <v>53.6</v>
      </c>
      <c r="J54" s="10">
        <f>IF(MonthMacro!L54="","",MonthMacro!L54)</f>
        <v>56.3</v>
      </c>
      <c r="K54" s="10">
        <f>IF(MonthMacro!M54="","",MonthMacro!M54)</f>
        <v>0.4</v>
      </c>
      <c r="L54" s="10">
        <f>IF(MonthMacro!AH54="","",MonthMacro!AH54)</f>
        <v>0.3</v>
      </c>
      <c r="M54" s="10">
        <f>IF(MonthMacro!N54="","",MonthMacro!N54)</f>
        <v>4.4000000000000004</v>
      </c>
      <c r="N54" s="10">
        <f>IF(MonthMacro!O54="","",MonthMacro!O54)</f>
        <v>-4</v>
      </c>
      <c r="O54" s="10">
        <f t="shared" si="2"/>
        <v>-4.1000000000000005</v>
      </c>
      <c r="P54" s="11">
        <f>IF(MONTH(A54)=1,"",IF(MONTH(A54)=2,MonthMacro!S54,MonthMacro!Q54))</f>
        <v>34.200000000000003</v>
      </c>
      <c r="Q54" s="10">
        <f>IF(MonthMacro!T54="","",MonthMacro!T54)</f>
        <v>-42.152000000000001</v>
      </c>
      <c r="R54" s="10">
        <f>IF(MonthMacro!AG54="","",MonthMacro!AG54)</f>
        <v>30.324780239234901</v>
      </c>
      <c r="S54" s="10">
        <f>IF(MonthMacro!U54="","",MonthMacro!U54)</f>
        <v>122.2</v>
      </c>
      <c r="T54" s="10">
        <f>IF(MonthMacro!V54="","",MonthMacro!V54)</f>
        <v>7.1</v>
      </c>
      <c r="U54" s="10">
        <f>IF(MonthMacro!W54="","",MonthMacro!W54)</f>
        <v>9.4</v>
      </c>
      <c r="V54" s="10">
        <f>IF(MonthMacro!X54="","",MonthMacro!X54)</f>
        <v>2.3000000000000007</v>
      </c>
      <c r="W54" s="12">
        <f>IF(MonthMacro!Y54="","",AVERAGE(MonthMacro!Y54:Y65))</f>
        <v>28308.083333333332</v>
      </c>
      <c r="X54" s="10">
        <f t="shared" si="3"/>
        <v>20.551165984112309</v>
      </c>
      <c r="Y54" s="13">
        <f>IF(MonthMacro!Z54="","",MonthMacro!Z54)</f>
        <v>13</v>
      </c>
      <c r="Z54" s="2">
        <f>IF(MonthMacro!AB54="","",AVERAGE(MonthMacro!AB54:AB65))</f>
        <v>14083.333333333334</v>
      </c>
      <c r="AA54" s="10">
        <f t="shared" si="4"/>
        <v>44.691780821917803</v>
      </c>
      <c r="AB54" s="2">
        <f>IF(MonthMacro!AA54="","",MonthMacro!AA54)</f>
        <v>12.6</v>
      </c>
      <c r="AC54" s="2">
        <f>IF(MonthMacro!AD54="","",IF(MONTH(CLEAN_MACRO!$A54)=2,MonthMacro!AD54,MonthMacro!AD54-MonthMacro!AD55))</f>
        <v>19125.600000000002</v>
      </c>
      <c r="AD54" s="2">
        <f>IF(MonthMacro!AE54="","",IF(MONTH(CLEAN_MACRO!$A54)=2,MonthMacro!AE54,MonthMacro!AE54-MonthMacro!AE55))</f>
        <v>5596.99</v>
      </c>
      <c r="AE54" s="2">
        <f>IF(MonthMacro!AF54="","",IF(MONTH(CLEAN_MACRO!$A54)=2,MonthMacro!AF54,MonthMacro!AF54-MonthMacro!AF55))</f>
        <v>18643.910000000003</v>
      </c>
      <c r="AF54" s="10">
        <f t="shared" si="5"/>
        <v>7.2461346341156974</v>
      </c>
      <c r="AG54" s="10">
        <f t="shared" si="6"/>
        <v>-5.4829127594073768</v>
      </c>
      <c r="AH54" s="10">
        <f t="shared" si="7"/>
        <v>38.068571030787155</v>
      </c>
      <c r="AI54" s="10">
        <f>IF(MonthMacro!AD54="","",(MonthMacro!AD54/MonthMacro!AD66-1)*100)</f>
        <v>28.222362238897357</v>
      </c>
      <c r="AJ54" s="10">
        <f>IF(MonthMacro!AE54="","",(MonthMacro!AE54/MonthMacro!AE66-1)*100)</f>
        <v>22.91381295232242</v>
      </c>
      <c r="AK54" s="10">
        <f>IF(MonthMacro!AF54="","",(MonthMacro!AF54/MonthMacro!AF66-1)*100)</f>
        <v>63.829855967153094</v>
      </c>
      <c r="AL54" s="10">
        <f>IF(MonthMacro!AI54="","",MonthMacro!AI54)</f>
        <v>-12.3</v>
      </c>
      <c r="AM54" s="11">
        <f>IF(YEAR(A54)=2012,SUM(MonthMacro!AM54:AM65)/MONTH(A54),IF(MonthMacro!AM54="","",SUM(MonthMacro!AM54:AM65)/12))</f>
        <v>9407</v>
      </c>
      <c r="AN54" s="10">
        <f t="shared" si="8"/>
        <v>26.524619195462851</v>
      </c>
    </row>
    <row r="55" spans="1:40">
      <c r="A55" s="9">
        <f>MonthMacro!A55</f>
        <v>44255</v>
      </c>
      <c r="B55" s="10">
        <f>IF(MONTH($A55)=1,"",IF(MonthMacro!D55="","",IF(MONTH($A55)&lt;&gt;2,MonthMacro!D55,MonthMacro!E55)))</f>
        <v>22.2</v>
      </c>
      <c r="C55" s="10">
        <f>IF(MonthMacro!E55="","",MonthMacro!E55)</f>
        <v>22.2</v>
      </c>
      <c r="D55" s="10">
        <f>IF(MONTH($A55)=1,"",IF(AND(MonthMacro!F55&lt;&gt;"",MONTH($A55)&lt;&gt;2),MonthMacro!F55,MonthMacro!G55))</f>
        <v>35.1</v>
      </c>
      <c r="E55" s="12">
        <f>IF(MONTH(A55)=1,"",MonthMacro!H55-MonthMacro!H56)</f>
        <v>45236</v>
      </c>
      <c r="F55" s="10">
        <f t="shared" si="1"/>
        <v>35.75008252558294</v>
      </c>
      <c r="G55" s="10">
        <f>IF(MonthMacro!I55="","",MonthMacro!I55)</f>
        <v>35</v>
      </c>
      <c r="H55" s="10">
        <f>IF(MonthMacro!J55="","",MonthMacro!J55)</f>
        <v>50.6</v>
      </c>
      <c r="I55" s="10">
        <f>IF(MonthMacro!K55="","",MonthMacro!K55)</f>
        <v>51.5</v>
      </c>
      <c r="J55" s="10">
        <f>IF(MonthMacro!L55="","",MonthMacro!L55)</f>
        <v>51.4</v>
      </c>
      <c r="K55" s="10">
        <f>IF(MonthMacro!M55="","",MonthMacro!M55)</f>
        <v>-0.2</v>
      </c>
      <c r="L55" s="10">
        <f>IF(MonthMacro!AH55="","",MonthMacro!AH55)</f>
        <v>0</v>
      </c>
      <c r="M55" s="10">
        <f>IF(MonthMacro!N55="","",MonthMacro!N55)</f>
        <v>1.7</v>
      </c>
      <c r="N55" s="10">
        <f>IF(MonthMacro!O55="","",MonthMacro!O55)</f>
        <v>-1.9</v>
      </c>
      <c r="O55" s="10">
        <f t="shared" si="2"/>
        <v>-1.7</v>
      </c>
      <c r="P55" s="11">
        <f>IF(MONTH(A55)=1,"",IF(MONTH(A55)=2,MonthMacro!S55,MonthMacro!Q55))</f>
        <v>33.799999999999997</v>
      </c>
      <c r="Q55" s="10">
        <f>IF(MonthMacro!T55="","",MonthMacro!T55)</f>
        <v>156.4701</v>
      </c>
      <c r="R55" s="10">
        <f>IF(MonthMacro!AG55="","",MonthMacro!AG55)</f>
        <v>154.275765115025</v>
      </c>
      <c r="S55" s="10">
        <f>IF(MonthMacro!U55="","",MonthMacro!U55)</f>
        <v>127</v>
      </c>
      <c r="T55" s="10">
        <f>IF(MonthMacro!V55="","",MonthMacro!V55)</f>
        <v>7.4</v>
      </c>
      <c r="U55" s="10">
        <f>IF(MonthMacro!W55="","",MonthMacro!W55)</f>
        <v>10.1</v>
      </c>
      <c r="V55" s="10">
        <f>IF(MonthMacro!X55="","",MonthMacro!X55)</f>
        <v>2.6999999999999993</v>
      </c>
      <c r="W55" s="12">
        <f>IF(MonthMacro!Y55="","",AVERAGE(MonthMacro!Y55:Y66))</f>
        <v>29814.416666666668</v>
      </c>
      <c r="X55" s="10">
        <f t="shared" si="3"/>
        <v>37.843092087873423</v>
      </c>
      <c r="Y55" s="13">
        <f>IF(MonthMacro!Z55="","",MonthMacro!Z55)</f>
        <v>13.5</v>
      </c>
      <c r="Z55" s="2">
        <f>IF(MonthMacro!AB55="","",AVERAGE(MonthMacro!AB55:AB66))</f>
        <v>13653.5</v>
      </c>
      <c r="AA55" s="10">
        <f t="shared" si="4"/>
        <v>44.230921591239223</v>
      </c>
      <c r="AB55" s="2">
        <f>IF(MonthMacro!AA55="","",MonthMacro!AA55)</f>
        <v>12.9</v>
      </c>
      <c r="AC55" s="2">
        <f>IF(MonthMacro!AD55="","",IF(MONTH(CLEAN_MACRO!$A55)=2,MonthMacro!AD55,MonthMacro!AD55-MonthMacro!AD56))</f>
        <v>17036.939999999999</v>
      </c>
      <c r="AD55" s="2">
        <f>IF(MonthMacro!AE55="","",IF(MONTH(CLEAN_MACRO!$A55)=2,MonthMacro!AE55,MonthMacro!AE55-MonthMacro!AE56))</f>
        <v>13524.97</v>
      </c>
      <c r="AE55" s="2">
        <f>IF(MonthMacro!AF55="","",IF(MONTH(CLEAN_MACRO!$A55)=2,MonthMacro!AF55,MonthMacro!AF55-MonthMacro!AF56))</f>
        <v>17363.14</v>
      </c>
      <c r="AF55" s="10">
        <f t="shared" si="5"/>
        <v>64.29666660880531</v>
      </c>
      <c r="AG55" s="10">
        <f t="shared" si="6"/>
        <v>40.3654595383341</v>
      </c>
      <c r="AH55" s="10">
        <f t="shared" si="7"/>
        <v>104.87601696765169</v>
      </c>
      <c r="AI55" s="10">
        <f>IF(MonthMacro!AD55="","",(MonthMacro!AD55/MonthMacro!AD67-1)*100)</f>
        <v>64.29666660880531</v>
      </c>
      <c r="AJ55" s="10">
        <f>IF(MonthMacro!AE55="","",(MonthMacro!AE55/MonthMacro!AE67-1)*100)</f>
        <v>40.3654595383341</v>
      </c>
      <c r="AK55" s="10">
        <f>IF(MonthMacro!AF55="","",(MonthMacro!AF55/MonthMacro!AF67-1)*100)</f>
        <v>104.87601696765169</v>
      </c>
      <c r="AL55" s="10">
        <f>IF(MonthMacro!AI55="","",MonthMacro!AI55)</f>
        <v>-14.4</v>
      </c>
      <c r="AM55" s="11">
        <f>IF(YEAR(A55)=2012,SUM(MonthMacro!AM55:AM66)/MONTH(A55),IF(MonthMacro!AM55="","",SUM(MonthMacro!AM55:AM66)/12))</f>
        <v>9453.5</v>
      </c>
      <c r="AN55" s="10">
        <f t="shared" si="8"/>
        <v>30.756817815071823</v>
      </c>
    </row>
    <row r="56" spans="1:40">
      <c r="A56" s="9">
        <f>MonthMacro!A56</f>
        <v>44227</v>
      </c>
      <c r="B56" s="10" t="str">
        <f>IF(MONTH($A56)=1,"",IF(MonthMacro!D56="","",IF(MONTH($A56)&lt;&gt;2,MonthMacro!D56,MonthMacro!E56)))</f>
        <v/>
      </c>
      <c r="C56" s="10">
        <f>IF(MonthMacro!E56="","",MonthMacro!E56)</f>
        <v>26.167097330000001</v>
      </c>
      <c r="D56" s="10" t="str">
        <f>IF(MONTH($A56)=1,"",IF(AND(MonthMacro!F56&lt;&gt;"",MONTH($A56)&lt;&gt;2),MonthMacro!F56,MonthMacro!G56))</f>
        <v/>
      </c>
      <c r="E56" s="12" t="str">
        <f>IF(MONTH(A56)=1,"",MonthMacro!H56-MonthMacro!H57)</f>
        <v/>
      </c>
      <c r="F56" s="10" t="str">
        <f t="shared" si="1"/>
        <v/>
      </c>
      <c r="G56" s="10" t="str">
        <f>IF(MonthMacro!I56="","",MonthMacro!I56)</f>
        <v/>
      </c>
      <c r="H56" s="10">
        <f>IF(MonthMacro!J56="","",MonthMacro!J56)</f>
        <v>51.3</v>
      </c>
      <c r="I56" s="10">
        <f>IF(MonthMacro!K56="","",MonthMacro!K56)</f>
        <v>52.3</v>
      </c>
      <c r="J56" s="10">
        <f>IF(MonthMacro!L56="","",MonthMacro!L56)</f>
        <v>52.4</v>
      </c>
      <c r="K56" s="10">
        <f>IF(MonthMacro!M56="","",MonthMacro!M56)</f>
        <v>-0.3</v>
      </c>
      <c r="L56" s="10">
        <f>IF(MonthMacro!AH56="","",MonthMacro!AH56)</f>
        <v>-0.3</v>
      </c>
      <c r="M56" s="10">
        <f>IF(MonthMacro!N56="","",MonthMacro!N56)</f>
        <v>0.3</v>
      </c>
      <c r="N56" s="10">
        <f>IF(MonthMacro!O56="","",MonthMacro!O56)</f>
        <v>-0.6</v>
      </c>
      <c r="O56" s="10">
        <f t="shared" si="2"/>
        <v>-0.6</v>
      </c>
      <c r="P56" s="11" t="str">
        <f>IF(MONTH(A56)=1,"",IF(MONTH(A56)=2,MonthMacro!S56,MonthMacro!Q56))</f>
        <v/>
      </c>
      <c r="Q56" s="10">
        <f>IF(MonthMacro!T56="","",MonthMacro!T56)</f>
        <v>12.3293</v>
      </c>
      <c r="R56" s="10">
        <f>IF(MonthMacro!AG56="","",MonthMacro!AG56)</f>
        <v>24.479055797725501</v>
      </c>
      <c r="S56" s="10">
        <f>IF(MonthMacro!U56="","",MonthMacro!U56)</f>
        <v>122.8</v>
      </c>
      <c r="T56" s="10">
        <f>IF(MonthMacro!V56="","",MonthMacro!V56)</f>
        <v>14.7</v>
      </c>
      <c r="U56" s="10">
        <f>IF(MonthMacro!W56="","",MonthMacro!W56)</f>
        <v>9.4</v>
      </c>
      <c r="V56" s="10">
        <f>IF(MonthMacro!X56="","",MonthMacro!X56)</f>
        <v>-5.2999999999999989</v>
      </c>
      <c r="W56" s="12">
        <f>IF(MonthMacro!Y56="","",AVERAGE(MonthMacro!Y56:Y67))</f>
        <v>29105.583333333332</v>
      </c>
      <c r="X56" s="10">
        <f t="shared" si="3"/>
        <v>34.086414144708165</v>
      </c>
      <c r="Y56" s="13">
        <f>IF(MonthMacro!Z56="","",MonthMacro!Z56)</f>
        <v>13.1</v>
      </c>
      <c r="Z56" s="2">
        <f>IF(MonthMacro!AB56="","",AVERAGE(MonthMacro!AB56:AB67))</f>
        <v>12771.416666666666</v>
      </c>
      <c r="AA56" s="10">
        <f t="shared" si="4"/>
        <v>31.639209084193688</v>
      </c>
      <c r="AB56" s="2">
        <f>IF(MonthMacro!AA56="","",MonthMacro!AA56)</f>
        <v>12.7</v>
      </c>
      <c r="AC56" s="2" t="str">
        <f>IF(MonthMacro!AD56="","",IF(MONTH(CLEAN_MACRO!$A56)=2,MonthMacro!AD56,MonthMacro!AD56-MonthMacro!AD57))</f>
        <v/>
      </c>
      <c r="AD56" s="2" t="str">
        <f>IF(MonthMacro!AE56="","",IF(MONTH(CLEAN_MACRO!$A56)=2,MonthMacro!AE56,MonthMacro!AE56-MonthMacro!AE57))</f>
        <v/>
      </c>
      <c r="AE56" s="2" t="str">
        <f>IF(MonthMacro!AF56="","",IF(MONTH(CLEAN_MACRO!$A56)=2,MonthMacro!AF56,MonthMacro!AF56-MonthMacro!AF57))</f>
        <v/>
      </c>
      <c r="AF56" s="10" t="str">
        <f t="shared" si="5"/>
        <v/>
      </c>
      <c r="AG56" s="10" t="str">
        <f t="shared" si="6"/>
        <v/>
      </c>
      <c r="AH56" s="10" t="str">
        <f t="shared" si="7"/>
        <v/>
      </c>
      <c r="AI56" s="10" t="str">
        <f>IF(MonthMacro!AD56="","",(MonthMacro!AD56/MonthMacro!AD68-1)*100)</f>
        <v/>
      </c>
      <c r="AJ56" s="10" t="str">
        <f>IF(MonthMacro!AE56="","",(MonthMacro!AE56/MonthMacro!AE68-1)*100)</f>
        <v/>
      </c>
      <c r="AK56" s="10" t="str">
        <f>IF(MonthMacro!AF56="","",(MonthMacro!AF56/MonthMacro!AF68-1)*100)</f>
        <v/>
      </c>
      <c r="AL56" s="10" t="str">
        <f>IF(MonthMacro!AI56="","",MonthMacro!AI56)</f>
        <v/>
      </c>
      <c r="AM56" s="11">
        <f>IF(YEAR(A56)=2012,SUM(MonthMacro!AM56:AM67)/MONTH(A56),IF(MonthMacro!AM56="","",SUM(MonthMacro!AM56:AM67)/12))</f>
        <v>9607</v>
      </c>
      <c r="AN56" s="10">
        <f t="shared" si="8"/>
        <v>30.630467298191544</v>
      </c>
    </row>
    <row r="57" spans="1:40">
      <c r="A57" s="9">
        <f>MonthMacro!A57</f>
        <v>44196</v>
      </c>
      <c r="B57" s="10">
        <f>IF(MONTH($A57)=1,"",IF(MonthMacro!D57="","",IF(MONTH($A57)&lt;&gt;2,MonthMacro!D57,MonthMacro!E57)))</f>
        <v>17.254960000000001</v>
      </c>
      <c r="C57" s="10">
        <f>IF(MonthMacro!E57="","",MonthMacro!E57)</f>
        <v>3.1</v>
      </c>
      <c r="D57" s="10">
        <f>IF(MONTH($A57)=1,"",IF(AND(MonthMacro!F57&lt;&gt;"",MONTH($A57)&lt;&gt;2),MonthMacro!F57,MonthMacro!G57))</f>
        <v>7.3</v>
      </c>
      <c r="E57" s="12">
        <f>IF(MONTH(A57)=1,"",MonthMacro!H57-MonthMacro!H58)</f>
        <v>19347</v>
      </c>
      <c r="F57" s="10">
        <f t="shared" si="1"/>
        <v>8.935810810810807</v>
      </c>
      <c r="G57" s="10">
        <f>IF(MonthMacro!I57="","",MonthMacro!I57)</f>
        <v>2.9</v>
      </c>
      <c r="H57" s="10">
        <f>IF(MonthMacro!J57="","",MonthMacro!J57)</f>
        <v>51.9</v>
      </c>
      <c r="I57" s="10">
        <f>IF(MonthMacro!K57="","",MonthMacro!K57)</f>
        <v>53.6</v>
      </c>
      <c r="J57" s="10">
        <f>IF(MonthMacro!L57="","",MonthMacro!L57)</f>
        <v>55.7</v>
      </c>
      <c r="K57" s="10">
        <f>IF(MonthMacro!M57="","",MonthMacro!M57)</f>
        <v>0.2</v>
      </c>
      <c r="L57" s="10">
        <f>IF(MonthMacro!AH57="","",MonthMacro!AH57)</f>
        <v>0.4</v>
      </c>
      <c r="M57" s="10">
        <f>IF(MonthMacro!N57="","",MonthMacro!N57)</f>
        <v>-0.4</v>
      </c>
      <c r="N57" s="10">
        <f>IF(MonthMacro!O57="","",MonthMacro!O57)</f>
        <v>0.60000000000000009</v>
      </c>
      <c r="O57" s="10">
        <f t="shared" si="2"/>
        <v>0.8</v>
      </c>
      <c r="P57" s="11">
        <f>IF(MONTH(A57)=1,"",IF(MONTH(A57)=2,MonthMacro!S57,MonthMacro!Q57))</f>
        <v>4.5999999999999996</v>
      </c>
      <c r="Q57" s="10">
        <f>IF(MonthMacro!T57="","",MonthMacro!T57)</f>
        <v>60.408992336390803</v>
      </c>
      <c r="R57" s="10">
        <f>IF(MonthMacro!AG57="","",MonthMacro!AG57)</f>
        <v>18.0396549000099</v>
      </c>
      <c r="S57" s="10">
        <f>IF(MonthMacro!U57="","",MonthMacro!U57)</f>
        <v>122.1</v>
      </c>
      <c r="T57" s="10">
        <f>IF(MonthMacro!V57="","",MonthMacro!V57)</f>
        <v>8.6</v>
      </c>
      <c r="U57" s="10">
        <f>IF(MonthMacro!W57="","",MonthMacro!W57)</f>
        <v>10.1</v>
      </c>
      <c r="V57" s="10">
        <f>IF(MonthMacro!X57="","",MonthMacro!X57)</f>
        <v>1.5</v>
      </c>
      <c r="W57" s="12">
        <f>IF(MonthMacro!Y57="","",AVERAGE(MonthMacro!Y57:Y68))</f>
        <v>28993.166666666668</v>
      </c>
      <c r="X57" s="10">
        <f t="shared" si="3"/>
        <v>35.516295573970737</v>
      </c>
      <c r="Y57" s="13">
        <f>IF(MonthMacro!Z57="","",MonthMacro!Z57)</f>
        <v>13.2</v>
      </c>
      <c r="Z57" s="2">
        <f>IF(MonthMacro!AB57="","",AVERAGE(MonthMacro!AB57:AB68))</f>
        <v>12291.666666666666</v>
      </c>
      <c r="AA57" s="10">
        <f t="shared" si="4"/>
        <v>30.185348631950571</v>
      </c>
      <c r="AB57" s="2">
        <f>IF(MonthMacro!AA57="","",MonthMacro!AA57)</f>
        <v>12.8</v>
      </c>
      <c r="AC57" s="2">
        <f>IF(MonthMacro!AD57="","",IF(MONTH(CLEAN_MACRO!$A57)=2,MonthMacro!AD57,MonthMacro!AD57-MonthMacro!AD58))</f>
        <v>23348.459999999992</v>
      </c>
      <c r="AD57" s="2">
        <f>IF(MonthMacro!AE57="","",IF(MONTH(CLEAN_MACRO!$A57)=2,MonthMacro!AE57,MonthMacro!AE57-MonthMacro!AE58))</f>
        <v>32045.589999999997</v>
      </c>
      <c r="AE57" s="2">
        <f>IF(MonthMacro!AF57="","",IF(MONTH(CLEAN_MACRO!$A57)=2,MonthMacro!AF57,MonthMacro!AF57-MonthMacro!AF58))</f>
        <v>25251.76999999999</v>
      </c>
      <c r="AF57" s="10">
        <f t="shared" si="5"/>
        <v>6.3267931591158844</v>
      </c>
      <c r="AG57" s="10">
        <f t="shared" si="6"/>
        <v>-0.15407365125578165</v>
      </c>
      <c r="AH57" s="10">
        <f t="shared" si="7"/>
        <v>11.472816886175385</v>
      </c>
      <c r="AI57" s="10">
        <f>IF(MonthMacro!AD57="","",(MonthMacro!AD57/MonthMacro!AD69-1)*100)</f>
        <v>-1.1976258529581507</v>
      </c>
      <c r="AJ57" s="10">
        <f>IF(MonthMacro!AE57="","",(MonthMacro!AE57/MonthMacro!AE69-1)*100)</f>
        <v>-4.9231026438707026</v>
      </c>
      <c r="AK57" s="10">
        <f>IF(MonthMacro!AF57="","",(MonthMacro!AF57/MonthMacro!AF69-1)*100)</f>
        <v>2.6395466439400384</v>
      </c>
      <c r="AL57" s="10">
        <f>IF(MonthMacro!AI57="","",MonthMacro!AI57)</f>
        <v>30.2</v>
      </c>
      <c r="AM57" s="11">
        <f>IF(YEAR(A57)=2012,SUM(MonthMacro!AM57:AM68)/MONTH(A57),IF(MonthMacro!AM57="","",SUM(MonthMacro!AM57:AM68)/12))</f>
        <v>9607</v>
      </c>
      <c r="AN57" s="10">
        <f t="shared" si="8"/>
        <v>30.630467298191544</v>
      </c>
    </row>
    <row r="58" spans="1:40">
      <c r="A58" s="9">
        <f>MonthMacro!A58</f>
        <v>44165</v>
      </c>
      <c r="B58" s="10">
        <f>IF(MONTH($A58)=1,"",IF(MonthMacro!D58="","",IF(MONTH($A58)&lt;&gt;2,MonthMacro!D58,MonthMacro!E58)))</f>
        <v>9.4</v>
      </c>
      <c r="C58" s="10">
        <f>IF(MonthMacro!E58="","",MonthMacro!E58)</f>
        <v>2.5</v>
      </c>
      <c r="D58" s="10">
        <f>IF(MONTH($A58)=1,"",IF(AND(MonthMacro!F58&lt;&gt;"",MONTH($A58)&lt;&gt;2),MonthMacro!F58,MonthMacro!G58))</f>
        <v>7</v>
      </c>
      <c r="E58" s="12">
        <f>IF(MONTH(A58)=1,"",MonthMacro!H58-MonthMacro!H59)</f>
        <v>16268</v>
      </c>
      <c r="F58" s="10">
        <f t="shared" si="1"/>
        <v>-28.767843068569931</v>
      </c>
      <c r="G58" s="10">
        <f>IF(MonthMacro!I58="","",MonthMacro!I58)</f>
        <v>2.6</v>
      </c>
      <c r="H58" s="10">
        <f>IF(MonthMacro!J58="","",MonthMacro!J58)</f>
        <v>52.1</v>
      </c>
      <c r="I58" s="10">
        <f>IF(MonthMacro!K58="","",MonthMacro!K58)</f>
        <v>53.9</v>
      </c>
      <c r="J58" s="10">
        <f>IF(MonthMacro!L58="","",MonthMacro!L58)</f>
        <v>56.4</v>
      </c>
      <c r="K58" s="10">
        <f>IF(MonthMacro!M58="","",MonthMacro!M58)</f>
        <v>-0.5</v>
      </c>
      <c r="L58" s="10">
        <f>IF(MonthMacro!AH58="","",MonthMacro!AH58)</f>
        <v>0.5</v>
      </c>
      <c r="M58" s="10">
        <f>IF(MonthMacro!N58="","",MonthMacro!N58)</f>
        <v>-1.5</v>
      </c>
      <c r="N58" s="10">
        <f>IF(MonthMacro!O58="","",MonthMacro!O58)</f>
        <v>1</v>
      </c>
      <c r="O58" s="10">
        <f t="shared" si="2"/>
        <v>2</v>
      </c>
      <c r="P58" s="11">
        <f>IF(MONTH(A58)=1,"",IF(MONTH(A58)=2,MonthMacro!S58,MonthMacro!Q58))</f>
        <v>5</v>
      </c>
      <c r="Q58" s="10">
        <f>IF(MonthMacro!T58="","",MonthMacro!T58)</f>
        <v>99.723055737854295</v>
      </c>
      <c r="R58" s="10">
        <f>IF(MonthMacro!AG58="","",MonthMacro!AG58)</f>
        <v>20.5334879450145</v>
      </c>
      <c r="S58" s="10">
        <f>IF(MonthMacro!U58="","",MonthMacro!U58)</f>
        <v>124</v>
      </c>
      <c r="T58" s="10">
        <f>IF(MonthMacro!V58="","",MonthMacro!V58)</f>
        <v>10</v>
      </c>
      <c r="U58" s="10">
        <f>IF(MonthMacro!W58="","",MonthMacro!W58)</f>
        <v>10.7</v>
      </c>
      <c r="V58" s="10">
        <f>IF(MonthMacro!X58="","",MonthMacro!X58)</f>
        <v>0.69999999999999929</v>
      </c>
      <c r="W58" s="12">
        <f>IF(MonthMacro!Y58="","",AVERAGE(MonthMacro!Y58:Y69))</f>
        <v>29454.583333333332</v>
      </c>
      <c r="X58" s="10">
        <f t="shared" si="3"/>
        <v>39.137243134821297</v>
      </c>
      <c r="Y58" s="13">
        <f>IF(MonthMacro!Z58="","",MonthMacro!Z58)</f>
        <v>13.3</v>
      </c>
      <c r="Z58" s="2">
        <f>IF(MonthMacro!AB58="","",AVERAGE(MonthMacro!AB58:AB69))</f>
        <v>12200.833333333334</v>
      </c>
      <c r="AA58" s="10">
        <f t="shared" si="4"/>
        <v>33.643076866904622</v>
      </c>
      <c r="AB58" s="2">
        <f>IF(MonthMacro!AA58="","",MonthMacro!AA58)</f>
        <v>12.8</v>
      </c>
      <c r="AC58" s="2">
        <f>IF(MonthMacro!AD58="","",IF(MONTH(CLEAN_MACRO!$A58)=2,MonthMacro!AD58,MonthMacro!AD58-MonthMacro!AD59))</f>
        <v>20366.25</v>
      </c>
      <c r="AD58" s="2">
        <f>IF(MonthMacro!AE58="","",IF(MONTH(CLEAN_MACRO!$A58)=2,MonthMacro!AE58,MonthMacro!AE58-MonthMacro!AE59))</f>
        <v>9932.9099999999962</v>
      </c>
      <c r="AE58" s="2">
        <f>IF(MonthMacro!AF58="","",IF(MONTH(CLEAN_MACRO!$A58)=2,MonthMacro!AF58,MonthMacro!AF58-MonthMacro!AF59))</f>
        <v>17540.650000000023</v>
      </c>
      <c r="AF58" s="10">
        <f t="shared" si="5"/>
        <v>4.1218792832929063</v>
      </c>
      <c r="AG58" s="10">
        <f t="shared" si="6"/>
        <v>3.0882116373561752</v>
      </c>
      <c r="AH58" s="10">
        <f t="shared" si="7"/>
        <v>12.049757447455644</v>
      </c>
      <c r="AI58" s="10">
        <f>IF(MonthMacro!AD58="","",(MonthMacro!AD58/MonthMacro!AD70-1)*100)</f>
        <v>-2.0028613837129838</v>
      </c>
      <c r="AJ58" s="10">
        <f>IF(MonthMacro!AE58="","",(MonthMacro!AE58/MonthMacro!AE70-1)*100)</f>
        <v>-7.3204494092000916</v>
      </c>
      <c r="AK58" s="10">
        <f>IF(MonthMacro!AF58="","",(MonthMacro!AF58/MonthMacro!AF70-1)*100)</f>
        <v>1.2957454355803533</v>
      </c>
      <c r="AL58" s="10">
        <f>IF(MonthMacro!AI58="","",MonthMacro!AI58)</f>
        <v>26.7</v>
      </c>
      <c r="AM58" s="11">
        <f>IF(YEAR(A58)=2012,SUM(MonthMacro!AM58:AM69)/MONTH(A58),IF(MonthMacro!AM58="","",SUM(MonthMacro!AM58:AM69)/12))</f>
        <v>8994.5833333333339</v>
      </c>
      <c r="AN58" s="10">
        <f t="shared" si="8"/>
        <v>20.344973686557854</v>
      </c>
    </row>
    <row r="59" spans="1:40">
      <c r="A59" s="9">
        <f>MonthMacro!A59</f>
        <v>44135</v>
      </c>
      <c r="B59" s="10">
        <f>IF(MONTH($A59)=1,"",IF(MonthMacro!D59="","",IF(MONTH($A59)&lt;&gt;2,MonthMacro!D59,MonthMacro!E59)))</f>
        <v>6.6</v>
      </c>
      <c r="C59" s="10">
        <f>IF(MonthMacro!E59="","",MonthMacro!E59)</f>
        <v>1.8</v>
      </c>
      <c r="D59" s="10">
        <f>IF(MONTH($A59)=1,"",IF(AND(MonthMacro!F59&lt;&gt;"",MONTH($A59)&lt;&gt;2),MonthMacro!F59,MonthMacro!G59))</f>
        <v>6.9</v>
      </c>
      <c r="E59" s="12">
        <f>IF(MONTH(A59)=1,"",MonthMacro!H59-MonthMacro!H60)</f>
        <v>46762</v>
      </c>
      <c r="F59" s="10">
        <f t="shared" si="1"/>
        <v>-5.8660117561800451</v>
      </c>
      <c r="G59" s="10">
        <f>IF(MonthMacro!I59="","",MonthMacro!I59)</f>
        <v>1.8</v>
      </c>
      <c r="H59" s="10">
        <f>IF(MonthMacro!J59="","",MonthMacro!J59)</f>
        <v>51.4</v>
      </c>
      <c r="I59" s="10">
        <f>IF(MonthMacro!K59="","",MonthMacro!K59)</f>
        <v>52.8</v>
      </c>
      <c r="J59" s="10">
        <f>IF(MonthMacro!L59="","",MonthMacro!L59)</f>
        <v>56.2</v>
      </c>
      <c r="K59" s="10">
        <f>IF(MonthMacro!M59="","",MonthMacro!M59)</f>
        <v>0.5</v>
      </c>
      <c r="L59" s="10">
        <f>IF(MonthMacro!AH59="","",MonthMacro!AH59)</f>
        <v>0.5</v>
      </c>
      <c r="M59" s="10">
        <f>IF(MonthMacro!N59="","",MonthMacro!N59)</f>
        <v>-2.1</v>
      </c>
      <c r="N59" s="10">
        <f>IF(MonthMacro!O59="","",MonthMacro!O59)</f>
        <v>2.6</v>
      </c>
      <c r="O59" s="10">
        <f t="shared" si="2"/>
        <v>2.6</v>
      </c>
      <c r="P59" s="11">
        <f>IF(MONTH(A59)=1,"",IF(MONTH(A59)=2,MonthMacro!S59,MonthMacro!Q59))</f>
        <v>4.3</v>
      </c>
      <c r="Q59" s="10">
        <f>IF(MonthMacro!T59="","",MonthMacro!T59)</f>
        <v>35.4864224754959</v>
      </c>
      <c r="R59" s="10">
        <f>IF(MonthMacro!AG59="","",MonthMacro!AG59)</f>
        <v>10.917221013918899</v>
      </c>
      <c r="S59" s="10">
        <f>IF(MonthMacro!U59="","",MonthMacro!U59)</f>
        <v>121.7</v>
      </c>
      <c r="T59" s="10">
        <f>IF(MonthMacro!V59="","",MonthMacro!V59)</f>
        <v>9.1</v>
      </c>
      <c r="U59" s="10">
        <f>IF(MonthMacro!W59="","",MonthMacro!W59)</f>
        <v>10.5</v>
      </c>
      <c r="V59" s="10">
        <f>IF(MonthMacro!X59="","",MonthMacro!X59)</f>
        <v>1.4000000000000004</v>
      </c>
      <c r="W59" s="12">
        <f>IF(MonthMacro!Y59="","",AVERAGE(MonthMacro!Y59:Y70))</f>
        <v>29336.409686009709</v>
      </c>
      <c r="X59" s="10">
        <f t="shared" si="3"/>
        <v>40.688934791983058</v>
      </c>
      <c r="Y59" s="13">
        <f>IF(MonthMacro!Z59="","",MonthMacro!Z59)</f>
        <v>13.3</v>
      </c>
      <c r="Z59" s="2">
        <f>IF(MonthMacro!AB59="","",AVERAGE(MonthMacro!AB59:AB70))</f>
        <v>12030.75</v>
      </c>
      <c r="AA59" s="10">
        <f t="shared" si="4"/>
        <v>33.250572251347577</v>
      </c>
      <c r="AB59" s="2">
        <f>IF(MonthMacro!AA59="","",MonthMacro!AA59)</f>
        <v>12.9</v>
      </c>
      <c r="AC59" s="2">
        <f>IF(MonthMacro!AD59="","",IF(MONTH(CLEAN_MACRO!$A59)=2,MonthMacro!AD59,MonthMacro!AD59-MonthMacro!AD60))</f>
        <v>20628.420000000013</v>
      </c>
      <c r="AD59" s="2">
        <f>IF(MonthMacro!AE59="","",IF(MONTH(CLEAN_MACRO!$A59)=2,MonthMacro!AE59,MonthMacro!AE59-MonthMacro!AE60))</f>
        <v>7901.5300000000061</v>
      </c>
      <c r="AE59" s="2">
        <f>IF(MonthMacro!AF59="","",IF(MONTH(CLEAN_MACRO!$A59)=2,MonthMacro!AF59,MonthMacro!AF59-MonthMacro!AF60))</f>
        <v>16221.12999999999</v>
      </c>
      <c r="AF59" s="10">
        <f t="shared" si="5"/>
        <v>3.5162595200351143</v>
      </c>
      <c r="AG59" s="10">
        <f t="shared" si="6"/>
        <v>5.8780413943180676</v>
      </c>
      <c r="AH59" s="10">
        <f t="shared" si="7"/>
        <v>15.271156148847176</v>
      </c>
      <c r="AI59" s="10">
        <f>IF(MonthMacro!AD59="","",(MonthMacro!AD59/MonthMacro!AD71-1)*100)</f>
        <v>-2.6482157780868487</v>
      </c>
      <c r="AJ59" s="10">
        <f>IF(MonthMacro!AE59="","",(MonthMacro!AE59/MonthMacro!AE71-1)*100)</f>
        <v>-9.1704583227727667</v>
      </c>
      <c r="AK59" s="10">
        <f>IF(MonthMacro!AF59="","",(MonthMacro!AF59/MonthMacro!AF71-1)*100)</f>
        <v>3.2360060001201951E-2</v>
      </c>
      <c r="AL59" s="10">
        <f>IF(MonthMacro!AI59="","",MonthMacro!AI59)</f>
        <v>25.6</v>
      </c>
      <c r="AM59" s="11">
        <f>IF(YEAR(A59)=2012,SUM(MonthMacro!AM59:AM70)/MONTH(A59),IF(MonthMacro!AM59="","",SUM(MonthMacro!AM59:AM70)/12))</f>
        <v>8777</v>
      </c>
      <c r="AN59" s="10">
        <f t="shared" si="8"/>
        <v>16.548816518939024</v>
      </c>
    </row>
    <row r="60" spans="1:40">
      <c r="A60" s="9">
        <f>MonthMacro!A60</f>
        <v>44104</v>
      </c>
      <c r="B60" s="10">
        <f>IF(MONTH($A60)=1,"",IF(MonthMacro!D60="","",IF(MONTH($A60)&lt;&gt;2,MonthMacro!D60,MonthMacro!E60)))</f>
        <v>7.2</v>
      </c>
      <c r="C60" s="10">
        <f>IF(MonthMacro!E60="","",MonthMacro!E60)</f>
        <v>1.3</v>
      </c>
      <c r="D60" s="10">
        <f>IF(MONTH($A60)=1,"",IF(AND(MonthMacro!F60&lt;&gt;"",MONTH($A60)&lt;&gt;2),MonthMacro!F60,MonthMacro!G60))</f>
        <v>6.9</v>
      </c>
      <c r="E60" s="12">
        <f>IF(MONTH(A60)=1,"",MonthMacro!H60-MonthMacro!H61)</f>
        <v>57696</v>
      </c>
      <c r="F60" s="10">
        <f t="shared" si="1"/>
        <v>-4.7543581616481756</v>
      </c>
      <c r="G60" s="10">
        <f>IF(MonthMacro!I60="","",MonthMacro!I60)</f>
        <v>0.8</v>
      </c>
      <c r="H60" s="10">
        <f>IF(MonthMacro!J60="","",MonthMacro!J60)</f>
        <v>51.5</v>
      </c>
      <c r="I60" s="10">
        <f>IF(MonthMacro!K60="","",MonthMacro!K60)</f>
        <v>52.8</v>
      </c>
      <c r="J60" s="10">
        <f>IF(MonthMacro!L60="","",MonthMacro!L60)</f>
        <v>55.9</v>
      </c>
      <c r="K60" s="10">
        <f>IF(MonthMacro!M60="","",MonthMacro!M60)</f>
        <v>1.72</v>
      </c>
      <c r="L60" s="10">
        <f>IF(MonthMacro!AH60="","",MonthMacro!AH60)</f>
        <v>0.5</v>
      </c>
      <c r="M60" s="10">
        <f>IF(MonthMacro!N60="","",MonthMacro!N60)</f>
        <v>-2.1</v>
      </c>
      <c r="N60" s="10">
        <f>IF(MonthMacro!O60="","",MonthMacro!O60)</f>
        <v>3.8200000000000003</v>
      </c>
      <c r="O60" s="10">
        <f t="shared" si="2"/>
        <v>2.6</v>
      </c>
      <c r="P60" s="11">
        <f>IF(MONTH(A60)=1,"",IF(MONTH(A60)=2,MonthMacro!S60,MonthMacro!Q60))</f>
        <v>3.3</v>
      </c>
      <c r="Q60" s="10">
        <f>IF(MonthMacro!T60="","",MonthMacro!T60)</f>
        <v>-9.5564960101429293</v>
      </c>
      <c r="R60" s="10">
        <f>IF(MonthMacro!AG60="","",MonthMacro!AG60)</f>
        <v>9.3476691163673404</v>
      </c>
      <c r="S60" s="10">
        <f>IF(MonthMacro!U60="","",MonthMacro!U60)</f>
        <v>120.5</v>
      </c>
      <c r="T60" s="10">
        <f>IF(MonthMacro!V60="","",MonthMacro!V60)</f>
        <v>8.1</v>
      </c>
      <c r="U60" s="10">
        <f>IF(MonthMacro!W60="","",MonthMacro!W60)</f>
        <v>10.9</v>
      </c>
      <c r="V60" s="10">
        <f>IF(MonthMacro!X60="","",MonthMacro!X60)</f>
        <v>2.8000000000000007</v>
      </c>
      <c r="W60" s="12">
        <f>IF(MonthMacro!Y60="","",AVERAGE(MonthMacro!Y60:Y71))</f>
        <v>28898.993196186904</v>
      </c>
      <c r="X60" s="10">
        <f t="shared" si="3"/>
        <v>38.117725305147388</v>
      </c>
      <c r="Y60" s="13">
        <f>IF(MonthMacro!Z60="","",MonthMacro!Z60)</f>
        <v>13.2</v>
      </c>
      <c r="Z60" s="2">
        <f>IF(MonthMacro!AB60="","",AVERAGE(MonthMacro!AB60:AB71))</f>
        <v>11833.333333333334</v>
      </c>
      <c r="AA60" s="10">
        <f t="shared" si="4"/>
        <v>31.847725162488395</v>
      </c>
      <c r="AB60" s="2">
        <f>IF(MonthMacro!AA60="","",MonthMacro!AA60)</f>
        <v>13</v>
      </c>
      <c r="AC60" s="2">
        <f>IF(MonthMacro!AD60="","",IF(MONTH(CLEAN_MACRO!$A60)=2,MonthMacro!AD60,MonthMacro!AD60-MonthMacro!AD61))</f>
        <v>20173.040000000008</v>
      </c>
      <c r="AD60" s="2">
        <f>IF(MonthMacro!AE60="","",IF(MONTH(CLEAN_MACRO!$A60)=2,MonthMacro!AE60,MonthMacro!AE60-MonthMacro!AE61))</f>
        <v>4230.7199999999939</v>
      </c>
      <c r="AE60" s="2">
        <f>IF(MonthMacro!AF60="","",IF(MONTH(CLEAN_MACRO!$A60)=2,MonthMacro!AF60,MonthMacro!AF60-MonthMacro!AF61))</f>
        <v>18586.72</v>
      </c>
      <c r="AF60" s="10">
        <f t="shared" si="5"/>
        <v>-1.9471517922933224</v>
      </c>
      <c r="AG60" s="10">
        <f t="shared" si="6"/>
        <v>-17.658393035436049</v>
      </c>
      <c r="AH60" s="10">
        <f t="shared" si="7"/>
        <v>7.2518879144049198</v>
      </c>
      <c r="AI60" s="10">
        <f>IF(MonthMacro!AD60="","",(MonthMacro!AD60/MonthMacro!AD72-1)*100)</f>
        <v>-3.3895489204993523</v>
      </c>
      <c r="AJ60" s="10">
        <f>IF(MonthMacro!AE60="","",(MonthMacro!AE60/MonthMacro!AE72-1)*100)</f>
        <v>-11.572789415995633</v>
      </c>
      <c r="AK60" s="10">
        <f>IF(MonthMacro!AF60="","",(MonthMacro!AF60/MonthMacro!AF72-1)*100)</f>
        <v>-1.7669793376374088</v>
      </c>
      <c r="AL60" s="10">
        <f>IF(MonthMacro!AI60="","",MonthMacro!AI60)</f>
        <v>27.6</v>
      </c>
      <c r="AM60" s="11">
        <f>IF(YEAR(A60)=2012,SUM(MonthMacro!AM60:AM71)/MONTH(A60),IF(MonthMacro!AM60="","",SUM(MonthMacro!AM60:AM71)/12))</f>
        <v>8732.8333333333339</v>
      </c>
      <c r="AN60" s="10">
        <f t="shared" si="8"/>
        <v>16.884536450432776</v>
      </c>
    </row>
    <row r="61" spans="1:40">
      <c r="A61" s="9">
        <f>MonthMacro!A61</f>
        <v>44074</v>
      </c>
      <c r="B61" s="10">
        <f>IF(MONTH($A61)=1,"",IF(MonthMacro!D61="","",IF(MONTH($A61)&lt;&gt;2,MonthMacro!D61,MonthMacro!E61)))</f>
        <v>7.7</v>
      </c>
      <c r="C61" s="10">
        <f>IF(MonthMacro!E61="","",MonthMacro!E61)</f>
        <v>0.5</v>
      </c>
      <c r="D61" s="10">
        <f>IF(MONTH($A61)=1,"",IF(AND(MonthMacro!F61&lt;&gt;"",MONTH($A61)&lt;&gt;2),MonthMacro!F61,MonthMacro!G61))</f>
        <v>5.6</v>
      </c>
      <c r="E61" s="12">
        <f>IF(MONTH(A61)=1,"",MonthMacro!H61-MonthMacro!H62)</f>
        <v>49620</v>
      </c>
      <c r="F61" s="10">
        <f t="shared" si="1"/>
        <v>-4.089995361063858</v>
      </c>
      <c r="G61" s="10">
        <f>IF(MonthMacro!I61="","",MonthMacro!I61)</f>
        <v>-0.3</v>
      </c>
      <c r="H61" s="10">
        <f>IF(MonthMacro!J61="","",MonthMacro!J61)</f>
        <v>51</v>
      </c>
      <c r="I61" s="10">
        <f>IF(MonthMacro!K61="","",MonthMacro!K61)</f>
        <v>52</v>
      </c>
      <c r="J61" s="10">
        <f>IF(MonthMacro!L61="","",MonthMacro!L61)</f>
        <v>55.2</v>
      </c>
      <c r="K61" s="10">
        <f>IF(MonthMacro!M61="","",MonthMacro!M61)</f>
        <v>2.38</v>
      </c>
      <c r="L61" s="10">
        <f>IF(MonthMacro!AH61="","",MonthMacro!AH61)</f>
        <v>0.5</v>
      </c>
      <c r="M61" s="10">
        <f>IF(MonthMacro!N61="","",MonthMacro!N61)</f>
        <v>-2</v>
      </c>
      <c r="N61" s="10">
        <f>IF(MonthMacro!O61="","",MonthMacro!O61)</f>
        <v>4.38</v>
      </c>
      <c r="O61" s="10">
        <f t="shared" si="2"/>
        <v>2.5</v>
      </c>
      <c r="P61" s="11">
        <f>IF(MONTH(A61)=1,"",IF(MONTH(A61)=2,MonthMacro!S61,MonthMacro!Q61))</f>
        <v>0.5</v>
      </c>
      <c r="Q61" s="10">
        <f>IF(MonthMacro!T61="","",MonthMacro!T61)</f>
        <v>64.478332393343706</v>
      </c>
      <c r="R61" s="10">
        <f>IF(MonthMacro!AG61="","",MonthMacro!AG61)</f>
        <v>9.0749250878546199</v>
      </c>
      <c r="S61" s="10">
        <f>IF(MonthMacro!U61="","",MonthMacro!U61)</f>
        <v>116.4</v>
      </c>
      <c r="T61" s="10">
        <f>IF(MonthMacro!V61="","",MonthMacro!V61)</f>
        <v>8</v>
      </c>
      <c r="U61" s="10">
        <f>IF(MonthMacro!W61="","",MonthMacro!W61)</f>
        <v>10.4</v>
      </c>
      <c r="V61" s="10">
        <f>IF(MonthMacro!X61="","",MonthMacro!X61)</f>
        <v>2.4000000000000004</v>
      </c>
      <c r="W61" s="12">
        <f>IF(MonthMacro!Y61="","",AVERAGE(MonthMacro!Y61:Y72))</f>
        <v>28103.094067538055</v>
      </c>
      <c r="X61" s="10">
        <f t="shared" si="3"/>
        <v>35.436358770358886</v>
      </c>
      <c r="Y61" s="13">
        <f>IF(MonthMacro!Z61="","",MonthMacro!Z61)</f>
        <v>13.3</v>
      </c>
      <c r="Z61" s="2">
        <f>IF(MonthMacro!AB61="","",AVERAGE(MonthMacro!AB61:AB72))</f>
        <v>11294.833333333334</v>
      </c>
      <c r="AA61" s="10">
        <f t="shared" si="4"/>
        <v>28.802896539927204</v>
      </c>
      <c r="AB61" s="2">
        <f>IF(MonthMacro!AA61="","",MonthMacro!AA61)</f>
        <v>13</v>
      </c>
      <c r="AC61" s="2">
        <f>IF(MonthMacro!AD61="","",IF(MONTH(CLEAN_MACRO!$A61)=2,MonthMacro!AD61,MonthMacro!AD61-MonthMacro!AD62))</f>
        <v>19885.419999999998</v>
      </c>
      <c r="AD61" s="2">
        <f>IF(MonthMacro!AE61="","",IF(MONTH(CLEAN_MACRO!$A61)=2,MonthMacro!AE61,MonthMacro!AE61-MonthMacro!AE62))</f>
        <v>3859.0699999999997</v>
      </c>
      <c r="AE61" s="2">
        <f>IF(MonthMacro!AF61="","",IF(MONTH(CLEAN_MACRO!$A61)=2,MonthMacro!AF61,MonthMacro!AF61-MonthMacro!AF62))</f>
        <v>14854.589999999997</v>
      </c>
      <c r="AF61" s="10">
        <f t="shared" si="5"/>
        <v>2.4114199840450379</v>
      </c>
      <c r="AG61" s="10">
        <f t="shared" si="6"/>
        <v>-9.8246999663513019</v>
      </c>
      <c r="AH61" s="10">
        <f t="shared" si="7"/>
        <v>13.69193266312816</v>
      </c>
      <c r="AI61" s="10">
        <f>IF(MonthMacro!AD61="","",(MonthMacro!AD61/MonthMacro!AD73-1)*100)</f>
        <v>-3.5940189234610842</v>
      </c>
      <c r="AJ61" s="10">
        <f>IF(MonthMacro!AE61="","",(MonthMacro!AE61/MonthMacro!AE73-1)*100)</f>
        <v>-10.821342904047471</v>
      </c>
      <c r="AK61" s="10">
        <f>IF(MonthMacro!AF61="","",(MonthMacro!AF61/MonthMacro!AF73-1)*100)</f>
        <v>-3.3015783433756996</v>
      </c>
      <c r="AL61" s="10">
        <f>IF(MonthMacro!AI61="","",MonthMacro!AI61)</f>
        <v>22</v>
      </c>
      <c r="AM61" s="11">
        <f>IF(YEAR(A61)=2012,SUM(MonthMacro!AM61:AM72)/MONTH(A61),IF(MonthMacro!AM61="","",SUM(MonthMacro!AM61:AM72)/12))</f>
        <v>8291.25</v>
      </c>
      <c r="AN61" s="10">
        <f t="shared" si="8"/>
        <v>10.987785152546149</v>
      </c>
    </row>
    <row r="62" spans="1:40">
      <c r="A62" s="9">
        <f>MonthMacro!A62</f>
        <v>44043</v>
      </c>
      <c r="B62" s="10">
        <f>IF(MONTH($A62)=1,"",IF(MonthMacro!D62="","",IF(MONTH($A62)&lt;&gt;2,MonthMacro!D62,MonthMacro!E62)))</f>
        <v>2.2999999999999998</v>
      </c>
      <c r="C62" s="10">
        <f>IF(MonthMacro!E62="","",MonthMacro!E62)</f>
        <v>-0.7</v>
      </c>
      <c r="D62" s="10">
        <f>IF(MONTH($A62)=1,"",IF(AND(MonthMacro!F62&lt;&gt;"",MONTH($A62)&lt;&gt;2),MonthMacro!F62,MonthMacro!G62))</f>
        <v>4.8</v>
      </c>
      <c r="E62" s="12">
        <f>IF(MONTH(A62)=1,"",MonthMacro!H62-MonthMacro!H63)</f>
        <v>47611</v>
      </c>
      <c r="F62" s="10">
        <f t="shared" si="1"/>
        <v>-4.3802217223650413</v>
      </c>
      <c r="G62" s="10">
        <f>IF(MonthMacro!I62="","",MonthMacro!I62)</f>
        <v>-1.6</v>
      </c>
      <c r="H62" s="10">
        <f>IF(MonthMacro!J62="","",MonthMacro!J62)</f>
        <v>51.1</v>
      </c>
      <c r="I62" s="10">
        <f>IF(MonthMacro!K62="","",MonthMacro!K62)</f>
        <v>51.7</v>
      </c>
      <c r="J62" s="10">
        <f>IF(MonthMacro!L62="","",MonthMacro!L62)</f>
        <v>54.2</v>
      </c>
      <c r="K62" s="10">
        <f>IF(MonthMacro!M62="","",MonthMacro!M62)</f>
        <v>2.7</v>
      </c>
      <c r="L62" s="10">
        <f>IF(MonthMacro!AH62="","",MonthMacro!AH62)</f>
        <v>0.5</v>
      </c>
      <c r="M62" s="10">
        <f>IF(MonthMacro!N62="","",MonthMacro!N62)</f>
        <v>-2.4</v>
      </c>
      <c r="N62" s="10">
        <f>IF(MonthMacro!O62="","",MonthMacro!O62)</f>
        <v>5.0999999999999996</v>
      </c>
      <c r="O62" s="10">
        <f t="shared" si="2"/>
        <v>2.9</v>
      </c>
      <c r="P62" s="11">
        <f>IF(MONTH(A62)=1,"",IF(MONTH(A62)=2,MonthMacro!S62,MonthMacro!Q62))</f>
        <v>-1.1000000000000001</v>
      </c>
      <c r="Q62" s="10">
        <f>IF(MonthMacro!T62="","",MonthMacro!T62)</f>
        <v>37.020584842957703</v>
      </c>
      <c r="R62" s="10">
        <f>IF(MonthMacro!AG62="","",MonthMacro!AG62)</f>
        <v>6.7937765106923402</v>
      </c>
      <c r="S62" s="10">
        <f>IF(MonthMacro!U62="","",MonthMacro!U62)</f>
        <v>117.2</v>
      </c>
      <c r="T62" s="10">
        <f>IF(MonthMacro!V62="","",MonthMacro!V62)</f>
        <v>6.9</v>
      </c>
      <c r="U62" s="10">
        <f>IF(MonthMacro!W62="","",MonthMacro!W62)</f>
        <v>10.7</v>
      </c>
      <c r="V62" s="10">
        <f>IF(MonthMacro!X62="","",MonthMacro!X62)</f>
        <v>3.7999999999999989</v>
      </c>
      <c r="W62" s="12">
        <f>IF(MonthMacro!Y62="","",AVERAGE(MonthMacro!Y62:Y73))</f>
        <v>26944.991151922441</v>
      </c>
      <c r="X62" s="10">
        <f t="shared" si="3"/>
        <v>28.757617687127212</v>
      </c>
      <c r="Y62" s="13">
        <f>IF(MonthMacro!Z62="","",MonthMacro!Z62)</f>
        <v>13.3</v>
      </c>
      <c r="Z62" s="2">
        <f>IF(MonthMacro!AB62="","",AVERAGE(MonthMacro!AB62:AB73))</f>
        <v>10961.666666666666</v>
      </c>
      <c r="AA62" s="10">
        <f t="shared" si="4"/>
        <v>26.184720463527867</v>
      </c>
      <c r="AB62" s="2">
        <f>IF(MonthMacro!AA62="","",MonthMacro!AA62)</f>
        <v>13</v>
      </c>
      <c r="AC62" s="2">
        <f>IF(MonthMacro!AD62="","",IF(MONTH(CLEAN_MACRO!$A62)=2,MonthMacro!AD62,MonthMacro!AD62-MonthMacro!AD63))</f>
        <v>22495.11</v>
      </c>
      <c r="AD62" s="2">
        <f>IF(MonthMacro!AE62="","",IF(MONTH(CLEAN_MACRO!$A62)=2,MonthMacro!AE62,MonthMacro!AE62-MonthMacro!AE63))</f>
        <v>4218.6000000000022</v>
      </c>
      <c r="AE62" s="2">
        <f>IF(MonthMacro!AF62="","",IF(MONTH(CLEAN_MACRO!$A62)=2,MonthMacro!AF62,MonthMacro!AF62-MonthMacro!AF63))</f>
        <v>14227.680000000008</v>
      </c>
      <c r="AF62" s="10">
        <f t="shared" si="5"/>
        <v>11.321810753352256</v>
      </c>
      <c r="AG62" s="10">
        <f t="shared" si="6"/>
        <v>-13.993533103091094</v>
      </c>
      <c r="AH62" s="10">
        <f t="shared" si="7"/>
        <v>9.4662591980500643</v>
      </c>
      <c r="AI62" s="10">
        <f>IF(MonthMacro!AD62="","",(MonthMacro!AD62/MonthMacro!AD74-1)*100)</f>
        <v>-4.5215767490948693</v>
      </c>
      <c r="AJ62" s="10">
        <f>IF(MonthMacro!AE62="","",(MonthMacro!AE62/MonthMacro!AE74-1)*100)</f>
        <v>-10.935595989901081</v>
      </c>
      <c r="AK62" s="10">
        <f>IF(MonthMacro!AF62="","",(MonthMacro!AF62/MonthMacro!AF74-1)*100)</f>
        <v>-5.8024117479366311</v>
      </c>
      <c r="AL62" s="10">
        <f>IF(MonthMacro!AI62="","",MonthMacro!AI62)</f>
        <v>21.1</v>
      </c>
      <c r="AM62" s="11">
        <f>IF(YEAR(A62)=2012,SUM(MonthMacro!AM62:AM73)/MONTH(A62),IF(MonthMacro!AM62="","",SUM(MonthMacro!AM62:AM73)/12))</f>
        <v>8111.833333333333</v>
      </c>
      <c r="AN62" s="10">
        <f t="shared" si="8"/>
        <v>10.237593712486692</v>
      </c>
    </row>
    <row r="63" spans="1:40">
      <c r="A63" s="9">
        <f>MonthMacro!A63</f>
        <v>44012</v>
      </c>
      <c r="B63" s="10">
        <f>IF(MONTH($A63)=1,"",IF(MonthMacro!D63="","",IF(MONTH($A63)&lt;&gt;2,MonthMacro!D63,MonthMacro!E63)))</f>
        <v>6.1</v>
      </c>
      <c r="C63" s="10">
        <f>IF(MonthMacro!E63="","",MonthMacro!E63)</f>
        <v>-1.3</v>
      </c>
      <c r="D63" s="10">
        <f>IF(MONTH($A63)=1,"",IF(AND(MonthMacro!F63&lt;&gt;"",MONTH($A63)&lt;&gt;2),MonthMacro!F63,MonthMacro!G63))</f>
        <v>4.8</v>
      </c>
      <c r="E63" s="12">
        <f>IF(MONTH(A63)=1,"",MonthMacro!H63-MonthMacro!H64)</f>
        <v>82409</v>
      </c>
      <c r="F63" s="10">
        <f t="shared" si="1"/>
        <v>1.0595376785823785</v>
      </c>
      <c r="G63" s="10">
        <f>IF(MonthMacro!I63="","",MonthMacro!I63)</f>
        <v>-3.1</v>
      </c>
      <c r="H63" s="10">
        <f>IF(MonthMacro!J63="","",MonthMacro!J63)</f>
        <v>50.9</v>
      </c>
      <c r="I63" s="10">
        <f>IF(MonthMacro!K63="","",MonthMacro!K63)</f>
        <v>51.4</v>
      </c>
      <c r="J63" s="10">
        <f>IF(MonthMacro!L63="","",MonthMacro!L63)</f>
        <v>54.4</v>
      </c>
      <c r="K63" s="10">
        <f>IF(MonthMacro!M63="","",MonthMacro!M63)</f>
        <v>2.48</v>
      </c>
      <c r="L63" s="10">
        <f>IF(MonthMacro!AH63="","",MonthMacro!AH63)</f>
        <v>0.9</v>
      </c>
      <c r="M63" s="10">
        <f>IF(MonthMacro!N63="","",MonthMacro!N63)</f>
        <v>-3</v>
      </c>
      <c r="N63" s="10">
        <f>IF(MonthMacro!O63="","",MonthMacro!O63)</f>
        <v>5.48</v>
      </c>
      <c r="O63" s="10">
        <f t="shared" si="2"/>
        <v>3.9</v>
      </c>
      <c r="P63" s="11">
        <f>IF(MONTH(A63)=1,"",IF(MONTH(A63)=2,MonthMacro!S63,MonthMacro!Q63))</f>
        <v>-1.8</v>
      </c>
      <c r="Q63" s="10">
        <f>IF(MonthMacro!T63="","",MonthMacro!T63)</f>
        <v>-10.0090975245017</v>
      </c>
      <c r="R63" s="10">
        <f>IF(MonthMacro!AG63="","",MonthMacro!AG63)</f>
        <v>0.179315202987339</v>
      </c>
      <c r="S63" s="10">
        <f>IF(MonthMacro!U63="","",MonthMacro!U63)</f>
        <v>112.6</v>
      </c>
      <c r="T63" s="10">
        <f>IF(MonthMacro!V63="","",MonthMacro!V63)</f>
        <v>6.5</v>
      </c>
      <c r="U63" s="10">
        <f>IF(MonthMacro!W63="","",MonthMacro!W63)</f>
        <v>11.1</v>
      </c>
      <c r="V63" s="10">
        <f>IF(MonthMacro!X63="","",MonthMacro!X63)</f>
        <v>4.5999999999999996</v>
      </c>
      <c r="W63" s="12">
        <f>IF(MonthMacro!Y63="","",AVERAGE(MonthMacro!Y63:Y74))</f>
        <v>26607.000341338135</v>
      </c>
      <c r="X63" s="10">
        <f t="shared" si="3"/>
        <v>24.412802960644122</v>
      </c>
      <c r="Y63" s="13">
        <f>IF(MonthMacro!Z63="","",MonthMacro!Z63)</f>
        <v>13.3</v>
      </c>
      <c r="Z63" s="2">
        <f>IF(MonthMacro!AB63="","",AVERAGE(MonthMacro!AB63:AB74))</f>
        <v>10633.333333333334</v>
      </c>
      <c r="AA63" s="10">
        <f t="shared" si="4"/>
        <v>20.83333333333335</v>
      </c>
      <c r="AB63" s="2">
        <f>IF(MonthMacro!AA63="","",MonthMacro!AA63)</f>
        <v>13.2</v>
      </c>
      <c r="AC63" s="2">
        <f>IF(MonthMacro!AD63="","",IF(MONTH(CLEAN_MACRO!$A63)=2,MonthMacro!AD63,MonthMacro!AD63-MonthMacro!AD64))</f>
        <v>28003.619999999995</v>
      </c>
      <c r="AD63" s="2">
        <f>IF(MonthMacro!AE63="","",IF(MONTH(CLEAN_MACRO!$A63)=2,MonthMacro!AE63,MonthMacro!AE63-MonthMacro!AE64))</f>
        <v>5342.6900000000023</v>
      </c>
      <c r="AE63" s="2">
        <f>IF(MonthMacro!AF63="","",IF(MONTH(CLEAN_MACRO!$A63)=2,MonthMacro!AF63,MonthMacro!AF63-MonthMacro!AF64))</f>
        <v>20700.709999999992</v>
      </c>
      <c r="AF63" s="10">
        <f t="shared" si="5"/>
        <v>8.8573131190701879</v>
      </c>
      <c r="AG63" s="10">
        <f t="shared" si="6"/>
        <v>-6.577872901464743</v>
      </c>
      <c r="AH63" s="10">
        <f t="shared" si="7"/>
        <v>2.1372598746567162</v>
      </c>
      <c r="AI63" s="10">
        <f>IF(MonthMacro!AD63="","",(MonthMacro!AD63/MonthMacro!AD75-1)*100)</f>
        <v>-7.5559433069910975</v>
      </c>
      <c r="AJ63" s="10">
        <f>IF(MonthMacro!AE63="","",(MonthMacro!AE63/MonthMacro!AE75-1)*100)</f>
        <v>-10.473028088461733</v>
      </c>
      <c r="AK63" s="10">
        <f>IF(MonthMacro!AF63="","",(MonthMacro!AF63/MonthMacro!AF75-1)*100)</f>
        <v>-8.4210072125848754</v>
      </c>
      <c r="AL63" s="10">
        <f>IF(MonthMacro!AI63="","",MonthMacro!AI63)</f>
        <v>22.9</v>
      </c>
      <c r="AM63" s="11">
        <f>IF(YEAR(A63)=2012,SUM(MonthMacro!AM63:AM74)/MONTH(A63),IF(MonthMacro!AM63="","",SUM(MonthMacro!AM63:AM74)/12))</f>
        <v>8046.5</v>
      </c>
      <c r="AN63" s="10">
        <f t="shared" si="8"/>
        <v>11.722031309660185</v>
      </c>
    </row>
    <row r="64" spans="1:40">
      <c r="A64" s="9">
        <f>MonthMacro!A64</f>
        <v>43982</v>
      </c>
      <c r="B64" s="10">
        <f>IF(MONTH($A64)=1,"",IF(MonthMacro!D64="","",IF(MONTH($A64)&lt;&gt;2,MonthMacro!D64,MonthMacro!E64)))</f>
        <v>4.5999999999999996</v>
      </c>
      <c r="C64" s="10">
        <f>IF(MonthMacro!E64="","",MonthMacro!E64)</f>
        <v>-2.8</v>
      </c>
      <c r="D64" s="10">
        <f>IF(MONTH($A64)=1,"",IF(AND(MonthMacro!F64&lt;&gt;"",MONTH($A64)&lt;&gt;2),MonthMacro!F64,MonthMacro!G64))</f>
        <v>4.4000000000000004</v>
      </c>
      <c r="E64" s="12">
        <f>IF(MONTH(A64)=1,"",MonthMacro!H64-MonthMacro!H65)</f>
        <v>62370</v>
      </c>
      <c r="F64" s="10">
        <f t="shared" si="1"/>
        <v>0.90926740874968104</v>
      </c>
      <c r="G64" s="10">
        <f>IF(MonthMacro!I64="","",MonthMacro!I64)</f>
        <v>-6.3</v>
      </c>
      <c r="H64" s="10">
        <f>IF(MonthMacro!J64="","",MonthMacro!J64)</f>
        <v>50.6</v>
      </c>
      <c r="I64" s="10">
        <f>IF(MonthMacro!K64="","",MonthMacro!K64)</f>
        <v>50.9</v>
      </c>
      <c r="J64" s="10">
        <f>IF(MonthMacro!L64="","",MonthMacro!L64)</f>
        <v>53.6</v>
      </c>
      <c r="K64" s="10">
        <f>IF(MonthMacro!M64="","",MonthMacro!M64)</f>
        <v>2.44</v>
      </c>
      <c r="L64" s="10">
        <f>IF(MonthMacro!AH64="","",MonthMacro!AH64)</f>
        <v>1.1000000000000001</v>
      </c>
      <c r="M64" s="10">
        <f>IF(MonthMacro!N64="","",MonthMacro!N64)</f>
        <v>-3.7</v>
      </c>
      <c r="N64" s="10">
        <f>IF(MonthMacro!O64="","",MonthMacro!O64)</f>
        <v>6.1400000000000006</v>
      </c>
      <c r="O64" s="10">
        <f t="shared" si="2"/>
        <v>4.8000000000000007</v>
      </c>
      <c r="P64" s="11">
        <f>IF(MONTH(A64)=1,"",IF(MONTH(A64)=2,MonthMacro!S64,MonthMacro!Q64))</f>
        <v>-2.8</v>
      </c>
      <c r="Q64" s="10">
        <f>IF(MonthMacro!T64="","",MonthMacro!T64)</f>
        <v>49.757835855516902</v>
      </c>
      <c r="R64" s="10">
        <f>IF(MonthMacro!AG64="","",MonthMacro!AG64)</f>
        <v>-3.5010797827122802</v>
      </c>
      <c r="S64" s="10">
        <f>IF(MonthMacro!U64="","",MonthMacro!U64)</f>
        <v>115.8</v>
      </c>
      <c r="T64" s="10">
        <f>IF(MonthMacro!V64="","",MonthMacro!V64)</f>
        <v>6.8</v>
      </c>
      <c r="U64" s="10">
        <f>IF(MonthMacro!W64="","",MonthMacro!W64)</f>
        <v>11.1</v>
      </c>
      <c r="V64" s="10">
        <f>IF(MonthMacro!X64="","",MonthMacro!X64)</f>
        <v>4.3</v>
      </c>
      <c r="W64" s="12">
        <f>IF(MonthMacro!Y64="","",AVERAGE(MonthMacro!Y64:Y75))</f>
        <v>25903.858841799996</v>
      </c>
      <c r="X64" s="10">
        <f t="shared" si="3"/>
        <v>23.960483704559564</v>
      </c>
      <c r="Y64" s="13">
        <f>IF(MonthMacro!Z64="","",MonthMacro!Z64)</f>
        <v>13.3</v>
      </c>
      <c r="Z64" s="2">
        <f>IF(MonthMacro!AB64="","",AVERAGE(MonthMacro!AB64:AB75))</f>
        <v>10209.5</v>
      </c>
      <c r="AA64" s="10">
        <f t="shared" si="4"/>
        <v>15.990683935469207</v>
      </c>
      <c r="AB64" s="2">
        <f>IF(MonthMacro!AA64="","",MonthMacro!AA64)</f>
        <v>13.2</v>
      </c>
      <c r="AC64" s="2">
        <f>IF(MonthMacro!AD64="","",IF(MONTH(CLEAN_MACRO!$A64)=2,MonthMacro!AD64,MonthMacro!AD64-MonthMacro!AD65))</f>
        <v>21765.189999999995</v>
      </c>
      <c r="AD64" s="2">
        <f>IF(MonthMacro!AE64="","",IF(MONTH(CLEAN_MACRO!$A64)=2,MonthMacro!AE64,MonthMacro!AE64-MonthMacro!AE65))</f>
        <v>4401.07</v>
      </c>
      <c r="AE64" s="2">
        <f>IF(MonthMacro!AF64="","",IF(MONTH(CLEAN_MACRO!$A64)=2,MonthMacro!AF64,MonthMacro!AF64-MonthMacro!AF65))</f>
        <v>14730.39</v>
      </c>
      <c r="AF64" s="10">
        <f t="shared" si="5"/>
        <v>2.5151675435997278</v>
      </c>
      <c r="AG64" s="10">
        <f t="shared" si="6"/>
        <v>6.2298302908299741</v>
      </c>
      <c r="AH64" s="10">
        <f t="shared" si="7"/>
        <v>9.6614951684706796</v>
      </c>
      <c r="AI64" s="10">
        <f>IF(MonthMacro!AD64="","",(MonthMacro!AD64/MonthMacro!AD76-1)*100)</f>
        <v>-12.848165529903232</v>
      </c>
      <c r="AJ64" s="10">
        <f>IF(MonthMacro!AE64="","",(MonthMacro!AE64/MonthMacro!AE76-1)*100)</f>
        <v>-11.307115389655864</v>
      </c>
      <c r="AK64" s="10">
        <f>IF(MonthMacro!AF64="","",(MonthMacro!AF64/MonthMacro!AF76-1)*100)</f>
        <v>-12.275431143565019</v>
      </c>
      <c r="AL64" s="10">
        <f>IF(MonthMacro!AI64="","",MonthMacro!AI64)</f>
        <v>15.4</v>
      </c>
      <c r="AM64" s="11">
        <f>IF(YEAR(A64)=2012,SUM(MonthMacro!AM64:AM75)/MONTH(A64),IF(MonthMacro!AM64="","",SUM(MonthMacro!AM64:AM75)/12))</f>
        <v>7703.916666666667</v>
      </c>
      <c r="AN64" s="10">
        <f t="shared" si="8"/>
        <v>9.8898094547529514</v>
      </c>
    </row>
    <row r="65" spans="1:40">
      <c r="A65" s="9">
        <f>MonthMacro!A65</f>
        <v>43951</v>
      </c>
      <c r="B65" s="10">
        <f>IF(MONTH($A65)=1,"",IF(MonthMacro!D65="","",IF(MONTH($A65)&lt;&gt;2,MonthMacro!D65,MonthMacro!E65)))</f>
        <v>0.7</v>
      </c>
      <c r="C65" s="10">
        <f>IF(MonthMacro!E65="","",MonthMacro!E65)</f>
        <v>-4.7</v>
      </c>
      <c r="D65" s="10">
        <f>IF(MONTH($A65)=1,"",IF(AND(MonthMacro!F65&lt;&gt;"",MONTH($A65)&lt;&gt;2),MonthMacro!F65,MonthMacro!G65))</f>
        <v>3.9</v>
      </c>
      <c r="E65" s="12">
        <f>IF(MONTH(A65)=1,"",MonthMacro!H65-MonthMacro!H66)</f>
        <v>52679</v>
      </c>
      <c r="F65" s="10">
        <f t="shared" si="1"/>
        <v>-2.221768505456978</v>
      </c>
      <c r="G65" s="10">
        <f>IF(MonthMacro!I65="","",MonthMacro!I65)</f>
        <v>-10.3</v>
      </c>
      <c r="H65" s="10">
        <f>IF(MonthMacro!J65="","",MonthMacro!J65)</f>
        <v>50.8</v>
      </c>
      <c r="I65" s="10">
        <f>IF(MonthMacro!K65="","",MonthMacro!K65)</f>
        <v>50.2</v>
      </c>
      <c r="J65" s="10">
        <f>IF(MonthMacro!L65="","",MonthMacro!L65)</f>
        <v>53.2</v>
      </c>
      <c r="K65" s="10">
        <f>IF(MonthMacro!M65="","",MonthMacro!M65)</f>
        <v>3.3</v>
      </c>
      <c r="L65" s="10">
        <f>IF(MonthMacro!AH65="","",MonthMacro!AH65)</f>
        <v>1.1000000000000001</v>
      </c>
      <c r="M65" s="10">
        <f>IF(MonthMacro!N65="","",MonthMacro!N65)</f>
        <v>-3.1</v>
      </c>
      <c r="N65" s="10">
        <f>IF(MonthMacro!O65="","",MonthMacro!O65)</f>
        <v>6.4</v>
      </c>
      <c r="O65" s="10">
        <f t="shared" si="2"/>
        <v>4.2</v>
      </c>
      <c r="P65" s="11">
        <f>IF(MONTH(A65)=1,"",IF(MONTH(A65)=2,MonthMacro!S65,MonthMacro!Q65))</f>
        <v>-7.5</v>
      </c>
      <c r="Q65" s="10">
        <f>IF(MonthMacro!T65="","",MonthMacro!T65)</f>
        <v>243.698053320621</v>
      </c>
      <c r="R65" s="10">
        <f>IF(MonthMacro!AG65="","",MonthMacro!AG65)</f>
        <v>3.0354775281173101</v>
      </c>
      <c r="S65" s="10">
        <f>IF(MonthMacro!U65="","",MonthMacro!U65)</f>
        <v>116.4</v>
      </c>
      <c r="T65" s="10">
        <f>IF(MonthMacro!V65="","",MonthMacro!V65)</f>
        <v>5.5</v>
      </c>
      <c r="U65" s="10">
        <f>IF(MonthMacro!W65="","",MonthMacro!W65)</f>
        <v>11.1</v>
      </c>
      <c r="V65" s="10">
        <f>IF(MonthMacro!X65="","",MonthMacro!X65)</f>
        <v>5.6</v>
      </c>
      <c r="W65" s="12">
        <f>IF(MonthMacro!Y65="","",AVERAGE(MonthMacro!Y65:Y76))</f>
        <v>24675.336281674347</v>
      </c>
      <c r="X65" s="10">
        <f t="shared" si="3"/>
        <v>20.921810938683862</v>
      </c>
      <c r="Y65" s="13">
        <f>IF(MonthMacro!Z65="","",MonthMacro!Z65)</f>
        <v>13.1</v>
      </c>
      <c r="Z65" s="2">
        <f>IF(MonthMacro!AB65="","",AVERAGE(MonthMacro!AB65:AB76))</f>
        <v>9979</v>
      </c>
      <c r="AA65" s="10">
        <f t="shared" si="4"/>
        <v>12.569446402887841</v>
      </c>
      <c r="AB65" s="2">
        <f>IF(MonthMacro!AA65="","",MonthMacro!AA65)</f>
        <v>13.1</v>
      </c>
      <c r="AC65" s="2">
        <f>IF(MonthMacro!AD65="","",IF(MONTH(CLEAN_MACRO!$A65)=2,MonthMacro!AD65,MonthMacro!AD65-MonthMacro!AD66))</f>
        <v>19564.63</v>
      </c>
      <c r="AD65" s="2">
        <f>IF(MonthMacro!AE65="","",IF(MONTH(CLEAN_MACRO!$A65)=2,MonthMacro!AE65,MonthMacro!AE65-MonthMacro!AE66))</f>
        <v>3728.84</v>
      </c>
      <c r="AE65" s="2">
        <f>IF(MonthMacro!AF65="","",IF(MONTH(CLEAN_MACRO!$A65)=2,MonthMacro!AF65,MonthMacro!AF65-MonthMacro!AF66))</f>
        <v>11994.260000000002</v>
      </c>
      <c r="AF65" s="10">
        <f t="shared" si="5"/>
        <v>-1.3079155423929789</v>
      </c>
      <c r="AG65" s="10">
        <f t="shared" si="6"/>
        <v>-8.8267511687498796</v>
      </c>
      <c r="AH65" s="10">
        <f t="shared" si="7"/>
        <v>-2.1396792398488351</v>
      </c>
      <c r="AI65" s="10">
        <f>IF(MonthMacro!AD65="","",(MonthMacro!AD65/MonthMacro!AD77-1)*100)</f>
        <v>-18.418939362628372</v>
      </c>
      <c r="AJ65" s="10">
        <f>IF(MonthMacro!AE65="","",(MonthMacro!AE65/MonthMacro!AE77-1)*100)</f>
        <v>-14.527079280958599</v>
      </c>
      <c r="AK65" s="10">
        <f>IF(MonthMacro!AF65="","",(MonthMacro!AF65/MonthMacro!AF77-1)*100)</f>
        <v>-19.277137347943285</v>
      </c>
      <c r="AL65" s="10">
        <f>IF(MonthMacro!AI65="","",MonthMacro!AI65)</f>
        <v>15.7</v>
      </c>
      <c r="AM65" s="11">
        <f>IF(YEAR(A65)=2012,SUM(MonthMacro!AM65:AM76)/MONTH(A65),IF(MonthMacro!AM65="","",SUM(MonthMacro!AM65:AM76)/12))</f>
        <v>7642.5</v>
      </c>
      <c r="AN65" s="10">
        <f t="shared" si="8"/>
        <v>9.8257589365906348</v>
      </c>
    </row>
    <row r="66" spans="1:40">
      <c r="A66" s="9">
        <f>MonthMacro!A66</f>
        <v>43921</v>
      </c>
      <c r="B66" s="10">
        <f>IF(MONTH($A66)=1,"",IF(MonthMacro!D66="","",IF(MONTH($A66)&lt;&gt;2,MonthMacro!D66,MonthMacro!E66)))</f>
        <v>-4.2</v>
      </c>
      <c r="C66" s="10">
        <f>IF(MonthMacro!E66="","",MonthMacro!E66)</f>
        <v>-6.5</v>
      </c>
      <c r="D66" s="10">
        <f>IF(MONTH($A66)=1,"",IF(AND(MonthMacro!F66&lt;&gt;"",MONTH($A66)&lt;&gt;2),MonthMacro!F66,MonthMacro!G66))</f>
        <v>-1.1000000000000001</v>
      </c>
      <c r="E66" s="12">
        <f>IF(MONTH(A66)=1,"",MonthMacro!H66-MonthMacro!H67)</f>
        <v>50822</v>
      </c>
      <c r="F66" s="10">
        <f t="shared" si="1"/>
        <v>-10.872996387359269</v>
      </c>
      <c r="G66" s="10">
        <f>IF(MonthMacro!I66="","",MonthMacro!I66)</f>
        <v>-16.100000000000001</v>
      </c>
      <c r="H66" s="10">
        <f>IF(MonthMacro!J66="","",MonthMacro!J66)</f>
        <v>52</v>
      </c>
      <c r="I66" s="10">
        <f>IF(MonthMacro!K66="","",MonthMacro!K66)</f>
        <v>52</v>
      </c>
      <c r="J66" s="10">
        <f>IF(MonthMacro!L66="","",MonthMacro!L66)</f>
        <v>52.3</v>
      </c>
      <c r="K66" s="10">
        <f>IF(MonthMacro!M66="","",MonthMacro!M66)</f>
        <v>4.2699999999999996</v>
      </c>
      <c r="L66" s="10">
        <f>IF(MonthMacro!AH66="","",MonthMacro!AH66)</f>
        <v>1.2</v>
      </c>
      <c r="M66" s="10">
        <f>IF(MonthMacro!N66="","",MonthMacro!N66)</f>
        <v>-1.5</v>
      </c>
      <c r="N66" s="10">
        <f>IF(MonthMacro!O66="","",MonthMacro!O66)</f>
        <v>5.77</v>
      </c>
      <c r="O66" s="10">
        <f t="shared" si="2"/>
        <v>2.7</v>
      </c>
      <c r="P66" s="11">
        <f>IF(MONTH(A66)=1,"",IF(MONTH(A66)=2,MonthMacro!S66,MonthMacro!Q66))</f>
        <v>-15.8</v>
      </c>
      <c r="Q66" s="10">
        <f>IF(MonthMacro!T66="","",MonthMacro!T66)</f>
        <v>-36.338090085713702</v>
      </c>
      <c r="R66" s="10">
        <f>IF(MonthMacro!AG66="","",MonthMacro!AG66)</f>
        <v>-6.8920603952269301</v>
      </c>
      <c r="S66" s="10">
        <f>IF(MonthMacro!U66="","",MonthMacro!U66)</f>
        <v>122.2</v>
      </c>
      <c r="T66" s="10">
        <f>IF(MonthMacro!V66="","",MonthMacro!V66)</f>
        <v>5</v>
      </c>
      <c r="U66" s="10">
        <f>IF(MonthMacro!W66="","",MonthMacro!W66)</f>
        <v>10.1</v>
      </c>
      <c r="V66" s="10">
        <f>IF(MonthMacro!X66="","",MonthMacro!X66)</f>
        <v>5.0999999999999996</v>
      </c>
      <c r="W66" s="12">
        <f>IF(MonthMacro!Y66="","",AVERAGE(MonthMacro!Y66:Y77))</f>
        <v>23482.214462416825</v>
      </c>
      <c r="X66" s="10">
        <f t="shared" si="3"/>
        <v>12.532005553234683</v>
      </c>
      <c r="Y66" s="13">
        <f>IF(MonthMacro!Z66="","",MonthMacro!Z66)</f>
        <v>12.7</v>
      </c>
      <c r="Z66" s="2">
        <f>IF(MonthMacro!AB66="","",AVERAGE(MonthMacro!AB66:AB77))</f>
        <v>9733.3333333333339</v>
      </c>
      <c r="AA66" s="10">
        <f t="shared" si="4"/>
        <v>8.5501858736059653</v>
      </c>
      <c r="AB66" s="2">
        <f>IF(MonthMacro!AA66="","",MonthMacro!AA66)</f>
        <v>12.7</v>
      </c>
      <c r="AC66" s="2">
        <f>IF(MonthMacro!AD66="","",IF(MONTH(CLEAN_MACRO!$A66)=2,MonthMacro!AD66,MonthMacro!AD66-MonthMacro!AD67))</f>
        <v>17833.370000000003</v>
      </c>
      <c r="AD66" s="2">
        <f>IF(MonthMacro!AE66="","",IF(MONTH(CLEAN_MACRO!$A66)=2,MonthMacro!AE66,MonthMacro!AE66-MonthMacro!AE67))</f>
        <v>5921.6699999999983</v>
      </c>
      <c r="AE66" s="2">
        <f>IF(MonthMacro!AF66="","",IF(MONTH(CLEAN_MACRO!$A66)=2,MonthMacro!AF66,MonthMacro!AF66-MonthMacro!AF67))</f>
        <v>13503.369999999999</v>
      </c>
      <c r="AF66" s="10">
        <f t="shared" si="5"/>
        <v>-10.450999640967829</v>
      </c>
      <c r="AG66" s="10">
        <f t="shared" si="6"/>
        <v>-0.88143775117882628</v>
      </c>
      <c r="AH66" s="10">
        <f t="shared" si="7"/>
        <v>-14.137786541309449</v>
      </c>
      <c r="AI66" s="10">
        <f>IF(MonthMacro!AD66="","",(MonthMacro!AD66/MonthMacro!AD78-1)*100)</f>
        <v>-27.177554060415044</v>
      </c>
      <c r="AJ66" s="10">
        <f>IF(MonthMacro!AE66="","",(MonthMacro!AE66/MonthMacro!AE78-1)*100)</f>
        <v>-15.789032098468725</v>
      </c>
      <c r="AK66" s="10">
        <f>IF(MonthMacro!AF66="","",(MonthMacro!AF66/MonthMacro!AF78-1)*100)</f>
        <v>-26.318803148888293</v>
      </c>
      <c r="AL66" s="10">
        <f>IF(MonthMacro!AI66="","",MonthMacro!AI66)</f>
        <v>5.2</v>
      </c>
      <c r="AM66" s="11">
        <f>IF(YEAR(A66)=2012,SUM(MonthMacro!AM66:AM77)/MONTH(A66),IF(MonthMacro!AM66="","",SUM(MonthMacro!AM66:AM77)/12))</f>
        <v>7434.916666666667</v>
      </c>
      <c r="AN66" s="10">
        <f t="shared" si="8"/>
        <v>6.0804946198204757</v>
      </c>
    </row>
    <row r="67" spans="1:40">
      <c r="A67" s="9">
        <f>MonthMacro!A67</f>
        <v>43890</v>
      </c>
      <c r="B67" s="10">
        <f>IF(MONTH($A67)=1,"",IF(MonthMacro!D67="","",IF(MONTH($A67)&lt;&gt;2,MonthMacro!D67,MonthMacro!E67)))</f>
        <v>-7.8</v>
      </c>
      <c r="C67" s="10">
        <f>IF(MonthMacro!E67="","",MonthMacro!E67)</f>
        <v>-7.8</v>
      </c>
      <c r="D67" s="10">
        <f>IF(MONTH($A67)=1,"",IF(AND(MonthMacro!F67&lt;&gt;"",MONTH($A67)&lt;&gt;2),MonthMacro!F67,MonthMacro!G67))</f>
        <v>-13.5</v>
      </c>
      <c r="E67" s="12">
        <f>IF(MONTH(A67)=1,"",MonthMacro!H67-MonthMacro!H68)</f>
        <v>33323</v>
      </c>
      <c r="F67" s="10">
        <f t="shared" si="1"/>
        <v>-25.69956966710517</v>
      </c>
      <c r="G67" s="10">
        <f>IF(MonthMacro!I67="","",MonthMacro!I67)</f>
        <v>-24.5</v>
      </c>
      <c r="H67" s="10">
        <f>IF(MonthMacro!J67="","",MonthMacro!J67)</f>
        <v>35.700000000000003</v>
      </c>
      <c r="I67" s="10">
        <f>IF(MonthMacro!K67="","",MonthMacro!K67)</f>
        <v>29.3</v>
      </c>
      <c r="J67" s="10">
        <f>IF(MonthMacro!L67="","",MonthMacro!L67)</f>
        <v>29.6</v>
      </c>
      <c r="K67" s="10">
        <f>IF(MonthMacro!M67="","",MonthMacro!M67)</f>
        <v>5.17</v>
      </c>
      <c r="L67" s="10">
        <f>IF(MonthMacro!AH67="","",MonthMacro!AH67)</f>
        <v>1</v>
      </c>
      <c r="M67" s="10">
        <f>IF(MonthMacro!N67="","",MonthMacro!N67)</f>
        <v>-0.4</v>
      </c>
      <c r="N67" s="10">
        <f>IF(MonthMacro!O67="","",MonthMacro!O67)</f>
        <v>5.57</v>
      </c>
      <c r="O67" s="10">
        <f t="shared" si="2"/>
        <v>1.4</v>
      </c>
      <c r="P67" s="11">
        <f>IF(MONTH(A67)=1,"",IF(MONTH(A67)=2,MonthMacro!S67,MonthMacro!Q67))</f>
        <v>-20.5</v>
      </c>
      <c r="Q67" s="10">
        <f>IF(MonthMacro!T67="","",MonthMacro!T67)</f>
        <v>-2194.9442434959501</v>
      </c>
      <c r="R67" s="10">
        <f>IF(MonthMacro!AG67="","",MonthMacro!AG67)</f>
        <v>-40.605052242096903</v>
      </c>
      <c r="S67" s="10">
        <f>IF(MonthMacro!U67="","",MonthMacro!U67)</f>
        <v>118.9</v>
      </c>
      <c r="T67" s="10">
        <f>IF(MonthMacro!V67="","",MonthMacro!V67)</f>
        <v>4.8</v>
      </c>
      <c r="U67" s="10">
        <f>IF(MonthMacro!W67="","",MonthMacro!W67)</f>
        <v>8.8000000000000007</v>
      </c>
      <c r="V67" s="10">
        <f>IF(MonthMacro!X67="","",MonthMacro!X67)</f>
        <v>4.0000000000000009</v>
      </c>
      <c r="W67" s="12">
        <f>IF(MonthMacro!Y67="","",AVERAGE(MonthMacro!Y67:Y78))</f>
        <v>21629.242506878989</v>
      </c>
      <c r="X67" s="10">
        <f t="shared" si="3"/>
        <v>9.1032042184822526</v>
      </c>
      <c r="Y67" s="13">
        <f>IF(MonthMacro!Z67="","",MonthMacro!Z67)</f>
        <v>12.1</v>
      </c>
      <c r="Z67" s="2">
        <f>IF(MonthMacro!AB67="","",AVERAGE(MonthMacro!AB67:AB78))</f>
        <v>9466.4166666666661</v>
      </c>
      <c r="AA67" s="10">
        <f t="shared" si="4"/>
        <v>8.3868443901647716</v>
      </c>
      <c r="AB67" s="2">
        <f>IF(MonthMacro!AA67="","",MonthMacro!AA67)</f>
        <v>12.1</v>
      </c>
      <c r="AC67" s="2">
        <f>IF(MonthMacro!AD67="","",IF(MONTH(CLEAN_MACRO!$A67)=2,MonthMacro!AD67,MonthMacro!AD67-MonthMacro!AD68))</f>
        <v>10369.620000000001</v>
      </c>
      <c r="AD67" s="2">
        <f>IF(MonthMacro!AE67="","",IF(MONTH(CLEAN_MACRO!$A67)=2,MonthMacro!AE67,MonthMacro!AE67-MonthMacro!AE68))</f>
        <v>9635.5400000000009</v>
      </c>
      <c r="AE67" s="2">
        <f>IF(MonthMacro!AF67="","",IF(MONTH(CLEAN_MACRO!$A67)=2,MonthMacro!AF67,MonthMacro!AF67-MonthMacro!AF68))</f>
        <v>8474.9500000000007</v>
      </c>
      <c r="AF67" s="10">
        <f t="shared" si="5"/>
        <v>-44.882846509313914</v>
      </c>
      <c r="AG67" s="10">
        <f t="shared" si="6"/>
        <v>-22.91419995263908</v>
      </c>
      <c r="AH67" s="10">
        <f t="shared" si="7"/>
        <v>-39.903135337519444</v>
      </c>
      <c r="AI67" s="10">
        <f>IF(MonthMacro!AD67="","",(MonthMacro!AD67/MonthMacro!AD79-1)*100)</f>
        <v>-44.882846509313914</v>
      </c>
      <c r="AJ67" s="10">
        <f>IF(MonthMacro!AE67="","",(MonthMacro!AE67/MonthMacro!AE79-1)*100)</f>
        <v>-22.91419995263908</v>
      </c>
      <c r="AK67" s="10">
        <f>IF(MonthMacro!AF67="","",(MonthMacro!AF67/MonthMacro!AF79-1)*100)</f>
        <v>-39.903135337519444</v>
      </c>
      <c r="AL67" s="10">
        <f>IF(MonthMacro!AI67="","",MonthMacro!AI67)</f>
        <v>-10.5</v>
      </c>
      <c r="AM67" s="11">
        <f>IF(YEAR(A67)=2012,SUM(MonthMacro!AM67:AM78)/MONTH(A67),IF(MonthMacro!AM67="","",SUM(MonthMacro!AM67:AM78)/12))</f>
        <v>7229.833333333333</v>
      </c>
      <c r="AN67" s="10">
        <f t="shared" si="8"/>
        <v>2.1210979801308927</v>
      </c>
    </row>
    <row r="68" spans="1:40">
      <c r="A68" s="9">
        <f>MonthMacro!A68</f>
        <v>43861</v>
      </c>
      <c r="B68" s="10" t="str">
        <f>IF(MONTH($A68)=1,"",IF(MonthMacro!D68="","",IF(MONTH($A68)&lt;&gt;2,MonthMacro!D68,MonthMacro!E68)))</f>
        <v/>
      </c>
      <c r="C68" s="10">
        <f>IF(MonthMacro!E68="","",MonthMacro!E68)</f>
        <v>-5.95</v>
      </c>
      <c r="D68" s="10" t="str">
        <f>IF(MONTH($A68)=1,"",IF(AND(MonthMacro!F68&lt;&gt;"",MONTH($A68)&lt;&gt;2),MonthMacro!F68,MonthMacro!G68))</f>
        <v/>
      </c>
      <c r="E68" s="12" t="str">
        <f>IF(MONTH(A68)=1,"",MonthMacro!H68-MonthMacro!H69)</f>
        <v/>
      </c>
      <c r="F68" s="10" t="str">
        <f t="shared" si="1"/>
        <v/>
      </c>
      <c r="G68" s="10" t="str">
        <f>IF(MonthMacro!I68="","",MonthMacro!I68)</f>
        <v/>
      </c>
      <c r="H68" s="10">
        <f>IF(MonthMacro!J68="","",MonthMacro!J68)</f>
        <v>50</v>
      </c>
      <c r="I68" s="10">
        <f>IF(MonthMacro!K68="","",MonthMacro!K68)</f>
        <v>51.4</v>
      </c>
      <c r="J68" s="10">
        <f>IF(MonthMacro!L68="","",MonthMacro!L68)</f>
        <v>54.1</v>
      </c>
      <c r="K68" s="10">
        <f>IF(MonthMacro!M68="","",MonthMacro!M68)</f>
        <v>5.38</v>
      </c>
      <c r="L68" s="10">
        <f>IF(MonthMacro!AH68="","",MonthMacro!AH68)</f>
        <v>1.5</v>
      </c>
      <c r="M68" s="10">
        <f>IF(MonthMacro!N68="","",MonthMacro!N68)</f>
        <v>0.1</v>
      </c>
      <c r="N68" s="10">
        <f>IF(MonthMacro!O68="","",MonthMacro!O68)</f>
        <v>5.28</v>
      </c>
      <c r="O68" s="10">
        <f t="shared" si="2"/>
        <v>1.4</v>
      </c>
      <c r="P68" s="11" t="str">
        <f>IF(MONTH(A68)=1,"",IF(MONTH(A68)=2,MonthMacro!S68,MonthMacro!Q68))</f>
        <v/>
      </c>
      <c r="Q68" s="10">
        <f>IF(MonthMacro!T68="","",MonthMacro!T68)</f>
        <v>42.590357135568297</v>
      </c>
      <c r="R68" s="10">
        <f>IF(MonthMacro!AG68="","",MonthMacro!AG68)</f>
        <v>-2.9451038614974498</v>
      </c>
      <c r="S68" s="10">
        <f>IF(MonthMacro!U68="","",MonthMacro!U68)</f>
        <v>126.4</v>
      </c>
      <c r="T68" s="10">
        <f>IF(MonthMacro!V68="","",MonthMacro!V68)</f>
        <v>0</v>
      </c>
      <c r="U68" s="10">
        <f>IF(MonthMacro!W68="","",MonthMacro!W68)</f>
        <v>8.4</v>
      </c>
      <c r="V68" s="10">
        <f>IF(MonthMacro!X68="","",MonthMacro!X68)</f>
        <v>8.4</v>
      </c>
      <c r="W68" s="12">
        <f>IF(MonthMacro!Y68="","",AVERAGE(MonthMacro!Y68:Y79))</f>
        <v>21706.586397278199</v>
      </c>
      <c r="X68" s="10">
        <f t="shared" si="3"/>
        <v>8.4000891242793649</v>
      </c>
      <c r="Y68" s="13">
        <f>IF(MonthMacro!Z68="","",MonthMacro!Z68)</f>
        <v>12.2</v>
      </c>
      <c r="Z68" s="2">
        <f>IF(MonthMacro!AB68="","",AVERAGE(MonthMacro!AB68:AB79))</f>
        <v>9701.8333333333339</v>
      </c>
      <c r="AA68" s="10">
        <f t="shared" si="4"/>
        <v>8.5428728591540271</v>
      </c>
      <c r="AB68" s="2">
        <f>IF(MonthMacro!AA68="","",MonthMacro!AA68)</f>
        <v>12.1</v>
      </c>
      <c r="AC68" s="2" t="str">
        <f>IF(MonthMacro!AD68="","",IF(MONTH(CLEAN_MACRO!$A68)=2,MonthMacro!AD68,MonthMacro!AD68-MonthMacro!AD69))</f>
        <v/>
      </c>
      <c r="AD68" s="2" t="str">
        <f>IF(MonthMacro!AE68="","",IF(MONTH(CLEAN_MACRO!$A68)=2,MonthMacro!AE68,MonthMacro!AE68-MonthMacro!AE69))</f>
        <v/>
      </c>
      <c r="AE68" s="2" t="str">
        <f>IF(MonthMacro!AF68="","",IF(MONTH(CLEAN_MACRO!$A68)=2,MonthMacro!AF68,MonthMacro!AF68-MonthMacro!AF69))</f>
        <v/>
      </c>
      <c r="AF68" s="10" t="str">
        <f t="shared" si="5"/>
        <v/>
      </c>
      <c r="AG68" s="10" t="str">
        <f t="shared" si="6"/>
        <v/>
      </c>
      <c r="AH68" s="10" t="str">
        <f t="shared" si="7"/>
        <v/>
      </c>
      <c r="AI68" s="10" t="str">
        <f>IF(MonthMacro!AD68="","",(MonthMacro!AD68/MonthMacro!AD80-1)*100)</f>
        <v/>
      </c>
      <c r="AJ68" s="10" t="str">
        <f>IF(MonthMacro!AE68="","",(MonthMacro!AE68/MonthMacro!AE80-1)*100)</f>
        <v/>
      </c>
      <c r="AK68" s="10" t="str">
        <f>IF(MonthMacro!AF68="","",(MonthMacro!AF68/MonthMacro!AF80-1)*100)</f>
        <v/>
      </c>
      <c r="AL68" s="10" t="str">
        <f>IF(MonthMacro!AI68="","",MonthMacro!AI68)</f>
        <v/>
      </c>
      <c r="AM68" s="11">
        <f>IF(YEAR(A68)=2012,SUM(MonthMacro!AM68:AM79)/MONTH(A68),IF(MonthMacro!AM68="","",SUM(MonthMacro!AM68:AM79)/12))</f>
        <v>7354.333333333333</v>
      </c>
      <c r="AN68" s="10">
        <f t="shared" si="8"/>
        <v>13.913234288074561</v>
      </c>
    </row>
    <row r="69" spans="1:40">
      <c r="A69" s="9">
        <f>MonthMacro!A69</f>
        <v>43830</v>
      </c>
      <c r="B69" s="10">
        <f>IF(MONTH($A69)=1,"",IF(MonthMacro!D69="","",IF(MONTH($A69)&lt;&gt;2,MonthMacro!D69,MonthMacro!E69)))</f>
        <v>13.78</v>
      </c>
      <c r="C69" s="10">
        <f>IF(MonthMacro!E69="","",MonthMacro!E69)</f>
        <v>4.5</v>
      </c>
      <c r="D69" s="10">
        <f>IF(MONTH($A69)=1,"",IF(AND(MonthMacro!F69&lt;&gt;"",MONTH($A69)&lt;&gt;2),MonthMacro!F69,MonthMacro!G69))</f>
        <v>6.9</v>
      </c>
      <c r="E69" s="12">
        <f>IF(MONTH(A69)=1,"",MonthMacro!H69-MonthMacro!H70)</f>
        <v>17760</v>
      </c>
      <c r="F69" s="10">
        <f t="shared" si="1"/>
        <v>-32.648185369183516</v>
      </c>
      <c r="G69" s="10">
        <f>IF(MonthMacro!I69="","",MonthMacro!I69)</f>
        <v>5.4</v>
      </c>
      <c r="H69" s="10">
        <f>IF(MonthMacro!J69="","",MonthMacro!J69)</f>
        <v>50.2</v>
      </c>
      <c r="I69" s="10">
        <f>IF(MonthMacro!K69="","",MonthMacro!K69)</f>
        <v>51.2</v>
      </c>
      <c r="J69" s="10">
        <f>IF(MonthMacro!L69="","",MonthMacro!L69)</f>
        <v>53.5</v>
      </c>
      <c r="K69" s="10">
        <f>IF(MonthMacro!M69="","",MonthMacro!M69)</f>
        <v>4.46</v>
      </c>
      <c r="L69" s="10">
        <f>IF(MonthMacro!AH69="","",MonthMacro!AH69)</f>
        <v>1.4</v>
      </c>
      <c r="M69" s="10">
        <f>IF(MonthMacro!N69="","",MonthMacro!N69)</f>
        <v>-0.5</v>
      </c>
      <c r="N69" s="10">
        <f>IF(MonthMacro!O69="","",MonthMacro!O69)</f>
        <v>4.96</v>
      </c>
      <c r="O69" s="10">
        <f t="shared" si="2"/>
        <v>1.9</v>
      </c>
      <c r="P69" s="11">
        <f>IF(MONTH(A69)=1,"",IF(MONTH(A69)=2,MonthMacro!S69,MonthMacro!Q69))</f>
        <v>8</v>
      </c>
      <c r="Q69" s="10">
        <f>IF(MonthMacro!T69="","",MonthMacro!T69)</f>
        <v>-16.817369450704199</v>
      </c>
      <c r="R69" s="10">
        <f>IF(MonthMacro!AG69="","",MonthMacro!AG69)</f>
        <v>8.0543731962870702</v>
      </c>
      <c r="S69" s="10">
        <f>IF(MonthMacro!U69="","",MonthMacro!U69)</f>
        <v>126.6</v>
      </c>
      <c r="T69" s="10">
        <f>IF(MonthMacro!V69="","",MonthMacro!V69)</f>
        <v>4.4000000000000004</v>
      </c>
      <c r="U69" s="10">
        <f>IF(MonthMacro!W69="","",MonthMacro!W69)</f>
        <v>8.6999999999999993</v>
      </c>
      <c r="V69" s="10">
        <f>IF(MonthMacro!X69="","",MonthMacro!X69)</f>
        <v>4.2999999999999989</v>
      </c>
      <c r="W69" s="12">
        <f>IF(MonthMacro!Y69="","",AVERAGE(MonthMacro!Y69:Y80))</f>
        <v>21394.598003043055</v>
      </c>
      <c r="X69" s="10">
        <f t="shared" si="3"/>
        <v>14.145007085768579</v>
      </c>
      <c r="Y69" s="13">
        <f>IF(MonthMacro!Z69="","",MonthMacro!Z69)</f>
        <v>12.536281498105399</v>
      </c>
      <c r="Z69" s="2">
        <f>IF(MonthMacro!AB69="","",AVERAGE(MonthMacro!AB69:AB80))</f>
        <v>9441.6666666666661</v>
      </c>
      <c r="AA69" s="10">
        <f t="shared" si="4"/>
        <v>7.3933649289099623</v>
      </c>
      <c r="AB69" s="2">
        <f>IF(MonthMacro!AA69="","",MonthMacro!AA69)</f>
        <v>12.3</v>
      </c>
      <c r="AC69" s="2">
        <f>IF(MonthMacro!AD69="","",IF(MONTH(CLEAN_MACRO!$A69)=2,MonthMacro!AD69,MonthMacro!AD69-MonthMacro!AD70))</f>
        <v>21959.149999999994</v>
      </c>
      <c r="AD69" s="2">
        <f>IF(MonthMacro!AE69="","",IF(MONTH(CLEAN_MACRO!$A69)=2,MonthMacro!AE69,MonthMacro!AE69-MonthMacro!AE70))</f>
        <v>32095.040000000001</v>
      </c>
      <c r="AE69" s="2">
        <f>IF(MonthMacro!AF69="","",IF(MONTH(CLEAN_MACRO!$A69)=2,MonthMacro!AF69,MonthMacro!AF69-MonthMacro!AF70))</f>
        <v>22652.850000000006</v>
      </c>
      <c r="AF69" s="10">
        <f t="shared" si="5"/>
        <v>7.3940958348452712</v>
      </c>
      <c r="AG69" s="10">
        <f t="shared" si="6"/>
        <v>20.231494506144941</v>
      </c>
      <c r="AH69" s="10">
        <f t="shared" si="7"/>
        <v>-1.7248268253563515</v>
      </c>
      <c r="AI69" s="10">
        <f>IF(MonthMacro!AD69="","",(MonthMacro!AD69/MonthMacro!AD81-1)*100)</f>
        <v>8.5084731529237345</v>
      </c>
      <c r="AJ69" s="10">
        <f>IF(MonthMacro!AE69="","",(MonthMacro!AE69/MonthMacro!AE81-1)*100)</f>
        <v>2.5562984372760278</v>
      </c>
      <c r="AK69" s="10">
        <f>IF(MonthMacro!AF69="","",(MonthMacro!AF69/MonthMacro!AF81-1)*100)</f>
        <v>-5.6211796775795797E-2</v>
      </c>
      <c r="AL69" s="10">
        <f>IF(MonthMacro!AI69="","",MonthMacro!AI69)</f>
        <v>13.9</v>
      </c>
      <c r="AM69" s="11">
        <f>IF(YEAR(A69)=2012,SUM(MonthMacro!AM69:AM80)/MONTH(A69),IF(MonthMacro!AM69="","",SUM(MonthMacro!AM69:AM80)/12))</f>
        <v>7354.333333333333</v>
      </c>
      <c r="AN69" s="10">
        <f t="shared" si="8"/>
        <v>13.913234288074561</v>
      </c>
    </row>
    <row r="70" spans="1:40">
      <c r="A70" s="9">
        <f>MonthMacro!A70</f>
        <v>43799</v>
      </c>
      <c r="B70" s="10">
        <f>IF(MONTH($A70)=1,"",IF(MonthMacro!D70="","",IF(MONTH($A70)&lt;&gt;2,MonthMacro!D70,MonthMacro!E70)))</f>
        <v>4.7</v>
      </c>
      <c r="C70" s="10">
        <f>IF(MonthMacro!E70="","",MonthMacro!E70)</f>
        <v>4.5</v>
      </c>
      <c r="D70" s="10">
        <f>IF(MONTH($A70)=1,"",IF(AND(MonthMacro!F70&lt;&gt;"",MONTH($A70)&lt;&gt;2),MonthMacro!F70,MonthMacro!G70))</f>
        <v>6.2</v>
      </c>
      <c r="E70" s="12">
        <f>IF(MONTH(A70)=1,"",MonthMacro!H70-MonthMacro!H71)</f>
        <v>22838</v>
      </c>
      <c r="F70" s="10">
        <f t="shared" ref="F70:F133" si="9">IF(MONTH(A70)=1,"",(E70/E82-1)*100)</f>
        <v>-62.985413290113442</v>
      </c>
      <c r="G70" s="10">
        <f>IF(MonthMacro!I70="","",MonthMacro!I70)</f>
        <v>5.2</v>
      </c>
      <c r="H70" s="10">
        <f>IF(MonthMacro!J70="","",MonthMacro!J70)</f>
        <v>50.2</v>
      </c>
      <c r="I70" s="10">
        <f>IF(MonthMacro!K70="","",MonthMacro!K70)</f>
        <v>51.3</v>
      </c>
      <c r="J70" s="10">
        <f>IF(MonthMacro!L70="","",MonthMacro!L70)</f>
        <v>54.4</v>
      </c>
      <c r="K70" s="10">
        <f>IF(MonthMacro!M70="","",MonthMacro!M70)</f>
        <v>4.49</v>
      </c>
      <c r="L70" s="10">
        <f>IF(MonthMacro!AH70="","",MonthMacro!AH70)</f>
        <v>1.4</v>
      </c>
      <c r="M70" s="10">
        <f>IF(MonthMacro!N70="","",MonthMacro!N70)</f>
        <v>-1.4</v>
      </c>
      <c r="N70" s="10">
        <f>IF(MonthMacro!O70="","",MonthMacro!O70)</f>
        <v>5.8900000000000006</v>
      </c>
      <c r="O70" s="10">
        <f t="shared" ref="O70:O133" si="10">L70-M70</f>
        <v>2.8</v>
      </c>
      <c r="P70" s="11">
        <f>IF(MONTH(A70)=1,"",IF(MONTH(A70)=2,MonthMacro!S70,MonthMacro!Q70))</f>
        <v>8</v>
      </c>
      <c r="Q70" s="10">
        <f>IF(MonthMacro!T70="","",MonthMacro!T70)</f>
        <v>-11.1878660957022</v>
      </c>
      <c r="R70" s="10">
        <f>IF(MonthMacro!AG70="","",MonthMacro!AG70)</f>
        <v>-1.27140050291136</v>
      </c>
      <c r="S70" s="10">
        <f>IF(MonthMacro!U70="","",MonthMacro!U70)</f>
        <v>124.6</v>
      </c>
      <c r="T70" s="10">
        <f>IF(MonthMacro!V70="","",MonthMacro!V70)</f>
        <v>3.5</v>
      </c>
      <c r="U70" s="10">
        <f>IF(MonthMacro!W70="","",MonthMacro!W70)</f>
        <v>8.1999999999999993</v>
      </c>
      <c r="V70" s="10">
        <f>IF(MonthMacro!X70="","",MonthMacro!X70)</f>
        <v>4.6999999999999993</v>
      </c>
      <c r="W70" s="12">
        <f>IF(MonthMacro!Y70="","",AVERAGE(MonthMacro!Y70:Y81))</f>
        <v>21169.445843333557</v>
      </c>
      <c r="X70" s="10">
        <f t="shared" ref="X70:X133" si="11">(IF(W70="","",W70/W82)-1)*100</f>
        <v>13.553790694961322</v>
      </c>
      <c r="Y70" s="13">
        <f>IF(MonthMacro!Z70="","",MonthMacro!Z70)</f>
        <v>12.511998968687999</v>
      </c>
      <c r="Z70" s="2">
        <f>IF(MonthMacro!AB70="","",AVERAGE(MonthMacro!AB70:AB81))</f>
        <v>9129.4166666666661</v>
      </c>
      <c r="AA70" s="10">
        <f t="shared" ref="AA70:AA133" si="12">(IF(Z70="","",Z70/Z82)-1)*100</f>
        <v>3.7276549007726034</v>
      </c>
      <c r="AB70" s="2">
        <f>IF(MonthMacro!AA70="","",MonthMacro!AA70)</f>
        <v>12.4</v>
      </c>
      <c r="AC70" s="2">
        <f>IF(MonthMacro!AD70="","",IF(MONTH(CLEAN_MACRO!$A70)=2,MonthMacro!AD70,MonthMacro!AD70-MonthMacro!AD71))</f>
        <v>19560.00999999998</v>
      </c>
      <c r="AD70" s="2">
        <f>IF(MonthMacro!AE70="","",IF(MONTH(CLEAN_MACRO!$A70)=2,MonthMacro!AE70,MonthMacro!AE70-MonthMacro!AE71))</f>
        <v>9635.3499999999985</v>
      </c>
      <c r="AE70" s="2">
        <f>IF(MonthMacro!AF70="","",IF(MONTH(CLEAN_MACRO!$A70)=2,MonthMacro!AF70,MonthMacro!AF70-MonthMacro!AF71))</f>
        <v>15654.339999999997</v>
      </c>
      <c r="AF70" s="10">
        <f t="shared" ref="AF70:AF133" si="13">IF(AC70="","",(AC70/AC82-1)*100)</f>
        <v>-2.8821060868461479</v>
      </c>
      <c r="AG70" s="10">
        <f t="shared" ref="AG70:AG133" si="14">IF(AD70="","",(AD70/AD82-1)*100)</f>
        <v>1.8112982661536048</v>
      </c>
      <c r="AH70" s="10">
        <f t="shared" ref="AH70:AH133" si="15">IF(AE70="","",(AE70/AE82-1)*100)</f>
        <v>1.0799970039543139</v>
      </c>
      <c r="AI70" s="10">
        <f>IF(MonthMacro!AD70="","",(MonthMacro!AD70/MonthMacro!AD82-1)*100)</f>
        <v>8.6291011179624899</v>
      </c>
      <c r="AJ70" s="10">
        <f>IF(MonthMacro!AE70="","",(MonthMacro!AE70/MonthMacro!AE82-1)*100)</f>
        <v>-4.5011094036204069</v>
      </c>
      <c r="AK70" s="10">
        <f>IF(MonthMacro!AF70="","",(MonthMacro!AF70/MonthMacro!AF82-1)*100)</f>
        <v>0.20261240735692798</v>
      </c>
      <c r="AL70" s="10">
        <f>IF(MonthMacro!AI70="","",MonthMacro!AI70)</f>
        <v>19.899999999999999</v>
      </c>
      <c r="AM70" s="11">
        <f>IF(YEAR(A70)=2012,SUM(MonthMacro!AM70:AM81)/MONTH(A70),IF(MonthMacro!AM70="","",SUM(MonthMacro!AM70:AM81)/12))</f>
        <v>7474</v>
      </c>
      <c r="AN70" s="10">
        <f t="shared" ref="AN70:AN133" si="16">(IF(AM70="","",AM70/AM82)-1)*100</f>
        <v>18.708721030270148</v>
      </c>
    </row>
    <row r="71" spans="1:40">
      <c r="A71" s="9">
        <f>MonthMacro!A71</f>
        <v>43769</v>
      </c>
      <c r="B71" s="10">
        <f>IF(MONTH($A71)=1,"",IF(MonthMacro!D71="","",IF(MONTH($A71)&lt;&gt;2,MonthMacro!D71,MonthMacro!E71)))</f>
        <v>5</v>
      </c>
      <c r="C71" s="10">
        <f>IF(MonthMacro!E71="","",MonthMacro!E71)</f>
        <v>4.4000000000000004</v>
      </c>
      <c r="D71" s="10">
        <f>IF(MONTH($A71)=1,"",IF(AND(MonthMacro!F71&lt;&gt;"",MONTH($A71)&lt;&gt;2),MonthMacro!F71,MonthMacro!G71))</f>
        <v>4.7</v>
      </c>
      <c r="E71" s="12">
        <f>IF(MONTH(A71)=1,"",MonthMacro!H71-MonthMacro!H72)</f>
        <v>49676</v>
      </c>
      <c r="F71" s="10">
        <f t="shared" si="9"/>
        <v>-22.532553606237816</v>
      </c>
      <c r="G71" s="10">
        <f>IF(MonthMacro!I71="","",MonthMacro!I71)</f>
        <v>5.2</v>
      </c>
      <c r="H71" s="10">
        <f>IF(MonthMacro!J71="","",MonthMacro!J71)</f>
        <v>49.3</v>
      </c>
      <c r="I71" s="10">
        <f>IF(MonthMacro!K71="","",MonthMacro!K71)</f>
        <v>49.6</v>
      </c>
      <c r="J71" s="10">
        <f>IF(MonthMacro!L71="","",MonthMacro!L71)</f>
        <v>52.8</v>
      </c>
      <c r="K71" s="10">
        <f>IF(MonthMacro!M71="","",MonthMacro!M71)</f>
        <v>3.76</v>
      </c>
      <c r="L71" s="10">
        <f>IF(MonthMacro!AH71="","",MonthMacro!AH71)</f>
        <v>1.5</v>
      </c>
      <c r="M71" s="10">
        <f>IF(MonthMacro!N71="","",MonthMacro!N71)</f>
        <v>-1.6</v>
      </c>
      <c r="N71" s="10">
        <f>IF(MonthMacro!O71="","",MonthMacro!O71)</f>
        <v>5.3599999999999994</v>
      </c>
      <c r="O71" s="10">
        <f t="shared" si="10"/>
        <v>3.1</v>
      </c>
      <c r="P71" s="11">
        <f>IF(MONTH(A71)=1,"",IF(MONTH(A71)=2,MonthMacro!S71,MonthMacro!Q71))</f>
        <v>7.2</v>
      </c>
      <c r="Q71" s="10">
        <f>IF(MonthMacro!T71="","",MonthMacro!T71)</f>
        <v>28.307090061866901</v>
      </c>
      <c r="R71" s="10">
        <f>IF(MonthMacro!AG71="","",MonthMacro!AG71)</f>
        <v>-0.82902253549327998</v>
      </c>
      <c r="S71" s="10">
        <f>IF(MonthMacro!U71="","",MonthMacro!U71)</f>
        <v>124.3</v>
      </c>
      <c r="T71" s="10">
        <f>IF(MonthMacro!V71="","",MonthMacro!V71)</f>
        <v>3.3</v>
      </c>
      <c r="U71" s="10">
        <f>IF(MonthMacro!W71="","",MonthMacro!W71)</f>
        <v>8.4</v>
      </c>
      <c r="V71" s="10">
        <f>IF(MonthMacro!X71="","",MonthMacro!X71)</f>
        <v>5.1000000000000005</v>
      </c>
      <c r="W71" s="12">
        <f>IF(MonthMacro!Y71="","",AVERAGE(MonthMacro!Y71:Y82))</f>
        <v>20851.966595230344</v>
      </c>
      <c r="X71" s="10">
        <f t="shared" si="11"/>
        <v>8.5377005759399882</v>
      </c>
      <c r="Y71" s="13">
        <f>IF(MonthMacro!Z71="","",MonthMacro!Z71)</f>
        <v>12.5277255793838</v>
      </c>
      <c r="Z71" s="2">
        <f>IF(MonthMacro!AB71="","",AVERAGE(MonthMacro!AB71:AB82))</f>
        <v>9028.6666666666661</v>
      </c>
      <c r="AA71" s="10">
        <f t="shared" si="12"/>
        <v>1.8433396313320749</v>
      </c>
      <c r="AB71" s="2">
        <f>IF(MonthMacro!AA71="","",MonthMacro!AA71)</f>
        <v>12.4</v>
      </c>
      <c r="AC71" s="2">
        <f>IF(MonthMacro!AD71="","",IF(MONTH(CLEAN_MACRO!$A71)=2,MonthMacro!AD71,MonthMacro!AD71-MonthMacro!AD72))</f>
        <v>19927.710000000021</v>
      </c>
      <c r="AD71" s="2">
        <f>IF(MonthMacro!AE71="","",IF(MONTH(CLEAN_MACRO!$A71)=2,MonthMacro!AE71,MonthMacro!AE71-MonthMacro!AE72))</f>
        <v>7462.8600000000006</v>
      </c>
      <c r="AE71" s="2">
        <f>IF(MonthMacro!AF71="","",IF(MONTH(CLEAN_MACRO!$A71)=2,MonthMacro!AF71,MonthMacro!AF71-MonthMacro!AF72))</f>
        <v>14072.149999999994</v>
      </c>
      <c r="AF71" s="10">
        <f t="shared" si="13"/>
        <v>23.228639821214681</v>
      </c>
      <c r="AG71" s="10">
        <f t="shared" si="14"/>
        <v>19.220538970655209</v>
      </c>
      <c r="AH71" s="10">
        <f t="shared" si="15"/>
        <v>1.9419620865714471</v>
      </c>
      <c r="AI71" s="10">
        <f>IF(MonthMacro!AD71="","",(MonthMacro!AD71/MonthMacro!AD83-1)*100)</f>
        <v>10.002942151610593</v>
      </c>
      <c r="AJ71" s="10">
        <f>IF(MonthMacro!AE71="","",(MonthMacro!AE71/MonthMacro!AE83-1)*100)</f>
        <v>-5.5420276865287939</v>
      </c>
      <c r="AK71" s="10">
        <f>IF(MonthMacro!AF71="","",(MonthMacro!AF71/MonthMacro!AF83-1)*100)</f>
        <v>0.10053573232839952</v>
      </c>
      <c r="AL71" s="10">
        <f>IF(MonthMacro!AI71="","",MonthMacro!AI71)</f>
        <v>24</v>
      </c>
      <c r="AM71" s="11">
        <f>IF(YEAR(A71)=2012,SUM(MonthMacro!AM71:AM82)/MONTH(A71),IF(MonthMacro!AM71="","",SUM(MonthMacro!AM71:AM82)/12))</f>
        <v>7530.75</v>
      </c>
      <c r="AN71" s="10">
        <f t="shared" si="16"/>
        <v>22.977791083773337</v>
      </c>
    </row>
    <row r="72" spans="1:40">
      <c r="A72" s="9">
        <f>MonthMacro!A72</f>
        <v>43738</v>
      </c>
      <c r="B72" s="10">
        <f>IF(MONTH($A72)=1,"",IF(MonthMacro!D72="","",IF(MONTH($A72)&lt;&gt;2,MonthMacro!D72,MonthMacro!E72)))</f>
        <v>4.4000000000000004</v>
      </c>
      <c r="C72" s="10">
        <f>IF(MonthMacro!E72="","",MonthMacro!E72)</f>
        <v>4.4000000000000004</v>
      </c>
      <c r="D72" s="10">
        <f>IF(MONTH($A72)=1,"",IF(AND(MonthMacro!F72&lt;&gt;"",MONTH($A72)&lt;&gt;2),MonthMacro!F72,MonthMacro!G72))</f>
        <v>5.8</v>
      </c>
      <c r="E72" s="12">
        <f>IF(MONTH(A72)=1,"",MonthMacro!H72-MonthMacro!H73)</f>
        <v>60576</v>
      </c>
      <c r="F72" s="10">
        <f t="shared" si="9"/>
        <v>-11.288149493292721</v>
      </c>
      <c r="G72" s="10">
        <f>IF(MonthMacro!I72="","",MonthMacro!I72)</f>
        <v>5.4</v>
      </c>
      <c r="H72" s="10">
        <f>IF(MonthMacro!J72="","",MonthMacro!J72)</f>
        <v>49.8</v>
      </c>
      <c r="I72" s="10">
        <f>IF(MonthMacro!K72="","",MonthMacro!K72)</f>
        <v>50.5</v>
      </c>
      <c r="J72" s="10">
        <f>IF(MonthMacro!L72="","",MonthMacro!L72)</f>
        <v>53.7</v>
      </c>
      <c r="K72" s="10">
        <f>IF(MonthMacro!M72="","",MonthMacro!M72)</f>
        <v>3.02</v>
      </c>
      <c r="L72" s="10">
        <f>IF(MonthMacro!AH72="","",MonthMacro!AH72)</f>
        <v>1.5</v>
      </c>
      <c r="M72" s="10">
        <f>IF(MonthMacro!N72="","",MonthMacro!N72)</f>
        <v>-1.2</v>
      </c>
      <c r="N72" s="10">
        <f>IF(MonthMacro!O72="","",MonthMacro!O72)</f>
        <v>4.22</v>
      </c>
      <c r="O72" s="10">
        <f t="shared" si="10"/>
        <v>2.7</v>
      </c>
      <c r="P72" s="11">
        <f>IF(MONTH(A72)=1,"",IF(MONTH(A72)=2,MonthMacro!S72,MonthMacro!Q72))</f>
        <v>7.8</v>
      </c>
      <c r="Q72" s="10">
        <f>IF(MonthMacro!T72="","",MonthMacro!T72)</f>
        <v>29.1291417242177</v>
      </c>
      <c r="R72" s="10">
        <f>IF(MonthMacro!AG72="","",MonthMacro!AG72)</f>
        <v>-3.1868630866289802</v>
      </c>
      <c r="S72" s="10">
        <f>IF(MonthMacro!U72="","",MonthMacro!U72)</f>
        <v>124.1</v>
      </c>
      <c r="T72" s="10">
        <f>IF(MonthMacro!V72="","",MonthMacro!V72)</f>
        <v>3.4</v>
      </c>
      <c r="U72" s="10">
        <f>IF(MonthMacro!W72="","",MonthMacro!W72)</f>
        <v>8.4</v>
      </c>
      <c r="V72" s="10">
        <f>IF(MonthMacro!X72="","",MonthMacro!X72)</f>
        <v>5</v>
      </c>
      <c r="W72" s="12">
        <f>IF(MonthMacro!Y72="","",AVERAGE(MonthMacro!Y72:Y83))</f>
        <v>20923.450000598797</v>
      </c>
      <c r="X72" s="10">
        <f t="shared" si="11"/>
        <v>6.002315567664307</v>
      </c>
      <c r="Y72" s="13">
        <f>IF(MonthMacro!Z72="","",MonthMacro!Z72)</f>
        <v>12.722414332214299</v>
      </c>
      <c r="Z72" s="2">
        <f>IF(MonthMacro!AB72="","",AVERAGE(MonthMacro!AB72:AB83))</f>
        <v>8975</v>
      </c>
      <c r="AA72" s="10">
        <f t="shared" si="12"/>
        <v>0.37278657968313755</v>
      </c>
      <c r="AB72" s="2">
        <f>IF(MonthMacro!AA72="","",MonthMacro!AA72)</f>
        <v>12.5</v>
      </c>
      <c r="AC72" s="2">
        <f>IF(MonthMacro!AD72="","",IF(MONTH(CLEAN_MACRO!$A72)=2,MonthMacro!AD72,MonthMacro!AD72-MonthMacro!AD73))</f>
        <v>20573.639999999985</v>
      </c>
      <c r="AD72" s="2">
        <f>IF(MonthMacro!AE72="","",IF(MONTH(CLEAN_MACRO!$A72)=2,MonthMacro!AE72,MonthMacro!AE72-MonthMacro!AE73))</f>
        <v>5138.010000000002</v>
      </c>
      <c r="AE72" s="2">
        <f>IF(MonthMacro!AF72="","",IF(MONTH(CLEAN_MACRO!$A72)=2,MonthMacro!AF72,MonthMacro!AF72-MonthMacro!AF73))</f>
        <v>17329.97</v>
      </c>
      <c r="AF72" s="10">
        <f t="shared" si="13"/>
        <v>6.6568098718632784</v>
      </c>
      <c r="AG72" s="10">
        <f t="shared" si="14"/>
        <v>4.8111444750886578</v>
      </c>
      <c r="AH72" s="10">
        <f t="shared" si="15"/>
        <v>2.9142051541518166</v>
      </c>
      <c r="AI72" s="10">
        <f>IF(MonthMacro!AD72="","",(MonthMacro!AD72/MonthMacro!AD84-1)*100)</f>
        <v>8.6012295494535707</v>
      </c>
      <c r="AJ72" s="10">
        <f>IF(MonthMacro!AE72="","",(MonthMacro!AE72/MonthMacro!AE84-1)*100)</f>
        <v>-8.573518396467195</v>
      </c>
      <c r="AK72" s="10">
        <f>IF(MonthMacro!AF72="","",(MonthMacro!AF72/MonthMacro!AF84-1)*100)</f>
        <v>-0.11251100783261636</v>
      </c>
      <c r="AL72" s="10">
        <f>IF(MonthMacro!AI72="","",MonthMacro!AI72)</f>
        <v>25.5</v>
      </c>
      <c r="AM72" s="11">
        <f>IF(YEAR(A72)=2012,SUM(MonthMacro!AM72:AM83)/MONTH(A72),IF(MonthMacro!AM72="","",SUM(MonthMacro!AM72:AM83)/12))</f>
        <v>7471.333333333333</v>
      </c>
      <c r="AN72" s="10">
        <f t="shared" si="16"/>
        <v>26.605945068135274</v>
      </c>
    </row>
    <row r="73" spans="1:40">
      <c r="A73" s="9">
        <f>MonthMacro!A73</f>
        <v>43708</v>
      </c>
      <c r="B73" s="10">
        <f>IF(MONTH($A73)=1,"",IF(MonthMacro!D73="","",IF(MONTH($A73)&lt;&gt;2,MonthMacro!D73,MonthMacro!E73)))</f>
        <v>3.6</v>
      </c>
      <c r="C73" s="10">
        <f>IF(MonthMacro!E73="","",MonthMacro!E73)</f>
        <v>4.4000000000000004</v>
      </c>
      <c r="D73" s="10">
        <f>IF(MONTH($A73)=1,"",IF(AND(MonthMacro!F73&lt;&gt;"",MONTH($A73)&lt;&gt;2),MonthMacro!F73,MonthMacro!G73))</f>
        <v>4.4000000000000004</v>
      </c>
      <c r="E73" s="12">
        <f>IF(MONTH(A73)=1,"",MonthMacro!H73-MonthMacro!H74)</f>
        <v>51736</v>
      </c>
      <c r="F73" s="10">
        <f t="shared" si="9"/>
        <v>-12.843665768194068</v>
      </c>
      <c r="G73" s="10">
        <f>IF(MonthMacro!I73="","",MonthMacro!I73)</f>
        <v>5.5</v>
      </c>
      <c r="H73" s="10">
        <f>IF(MonthMacro!J73="","",MonthMacro!J73)</f>
        <v>49.5</v>
      </c>
      <c r="I73" s="10">
        <f>IF(MonthMacro!K73="","",MonthMacro!K73)</f>
        <v>49.7</v>
      </c>
      <c r="J73" s="10">
        <f>IF(MonthMacro!L73="","",MonthMacro!L73)</f>
        <v>53.8</v>
      </c>
      <c r="K73" s="10">
        <f>IF(MonthMacro!M73="","",MonthMacro!M73)</f>
        <v>2.84</v>
      </c>
      <c r="L73" s="10">
        <f>IF(MonthMacro!AH73="","",MonthMacro!AH73)</f>
        <v>1.5</v>
      </c>
      <c r="M73" s="10">
        <f>IF(MonthMacro!N73="","",MonthMacro!N73)</f>
        <v>-0.8</v>
      </c>
      <c r="N73" s="10">
        <f>IF(MonthMacro!O73="","",MonthMacro!O73)</f>
        <v>3.6399999999999997</v>
      </c>
      <c r="O73" s="10">
        <f t="shared" si="10"/>
        <v>2.2999999999999998</v>
      </c>
      <c r="P73" s="11">
        <f>IF(MONTH(A73)=1,"",IF(MONTH(A73)=2,MonthMacro!S73,MonthMacro!Q73))</f>
        <v>7.5</v>
      </c>
      <c r="Q73" s="10">
        <f>IF(MonthMacro!T73="","",MonthMacro!T73)</f>
        <v>32.015552671407399</v>
      </c>
      <c r="R73" s="10">
        <f>IF(MonthMacro!AG73="","",MonthMacro!AG73)</f>
        <v>-0.95677472032597299</v>
      </c>
      <c r="S73" s="10">
        <f>IF(MonthMacro!U73="","",MonthMacro!U73)</f>
        <v>122.4</v>
      </c>
      <c r="T73" s="10">
        <f>IF(MonthMacro!V73="","",MonthMacro!V73)</f>
        <v>3.4</v>
      </c>
      <c r="U73" s="10">
        <f>IF(MonthMacro!W73="","",MonthMacro!W73)</f>
        <v>8.1999999999999993</v>
      </c>
      <c r="V73" s="10">
        <f>IF(MonthMacro!X73="","",MonthMacro!X73)</f>
        <v>4.7999999999999989</v>
      </c>
      <c r="W73" s="12">
        <f>IF(MonthMacro!Y73="","",AVERAGE(MonthMacro!Y73:Y84))</f>
        <v>20750.036639118945</v>
      </c>
      <c r="X73" s="10">
        <f t="shared" si="11"/>
        <v>4.0791479717626089</v>
      </c>
      <c r="Y73" s="13">
        <f>IF(MonthMacro!Z73="","",MonthMacro!Z73)</f>
        <v>12.6114377083495</v>
      </c>
      <c r="Z73" s="2">
        <f>IF(MonthMacro!AB73="","",AVERAGE(MonthMacro!AB73:AB84))</f>
        <v>8769.0833333333339</v>
      </c>
      <c r="AA73" s="10">
        <f t="shared" si="12"/>
        <v>-3.4649468836577824</v>
      </c>
      <c r="AB73" s="2">
        <f>IF(MonthMacro!AA73="","",MonthMacro!AA73)</f>
        <v>12.4</v>
      </c>
      <c r="AC73" s="2">
        <f>IF(MonthMacro!AD73="","",IF(MONTH(CLEAN_MACRO!$A73)=2,MonthMacro!AD73,MonthMacro!AD73-MonthMacro!AD74))</f>
        <v>19417.190000000002</v>
      </c>
      <c r="AD73" s="2">
        <f>IF(MonthMacro!AE73="","",IF(MONTH(CLEAN_MACRO!$A73)=2,MonthMacro!AE73,MonthMacro!AE73-MonthMacro!AE74))</f>
        <v>4279.5199999999968</v>
      </c>
      <c r="AE73" s="2">
        <f>IF(MonthMacro!AF73="","",IF(MONTH(CLEAN_MACRO!$A73)=2,MonthMacro!AF73,MonthMacro!AF73-MonthMacro!AF74))</f>
        <v>13065.649999999994</v>
      </c>
      <c r="AF73" s="10">
        <f t="shared" si="13"/>
        <v>4.8867442753637969</v>
      </c>
      <c r="AG73" s="10">
        <f t="shared" si="14"/>
        <v>2.7925231669411632</v>
      </c>
      <c r="AH73" s="10">
        <f t="shared" si="15"/>
        <v>4.6591637295738009</v>
      </c>
      <c r="AI73" s="10">
        <f>IF(MonthMacro!AD73="","",(MonthMacro!AD73/MonthMacro!AD85-1)*100)</f>
        <v>8.8826169986979906</v>
      </c>
      <c r="AJ73" s="10">
        <f>IF(MonthMacro!AE73="","",(MonthMacro!AE73/MonthMacro!AE85-1)*100)</f>
        <v>-9.9928098543930695</v>
      </c>
      <c r="AK73" s="10">
        <f>IF(MonthMacro!AF73="","",(MonthMacro!AF73/MonthMacro!AF85-1)*100)</f>
        <v>-0.60988432817723481</v>
      </c>
      <c r="AL73" s="10">
        <f>IF(MonthMacro!AI73="","",MonthMacro!AI73)</f>
        <v>31.2</v>
      </c>
      <c r="AM73" s="11">
        <f>IF(YEAR(A73)=2012,SUM(MonthMacro!AM73:AM84)/MONTH(A73),IF(MonthMacro!AM73="","",SUM(MonthMacro!AM73:AM84)/12))</f>
        <v>7470.416666666667</v>
      </c>
      <c r="AN73" s="10">
        <f t="shared" si="16"/>
        <v>31.976444608023556</v>
      </c>
    </row>
    <row r="74" spans="1:40">
      <c r="A74" s="9">
        <f>MonthMacro!A74</f>
        <v>43677</v>
      </c>
      <c r="B74" s="10">
        <f>IF(MONTH($A74)=1,"",IF(MonthMacro!D74="","",IF(MONTH($A74)&lt;&gt;2,MonthMacro!D74,MonthMacro!E74)))</f>
        <v>2.7</v>
      </c>
      <c r="C74" s="10">
        <f>IF(MonthMacro!E74="","",MonthMacro!E74)</f>
        <v>4.5999999999999996</v>
      </c>
      <c r="D74" s="10">
        <f>IF(MONTH($A74)=1,"",IF(AND(MonthMacro!F74&lt;&gt;"",MONTH($A74)&lt;&gt;2),MonthMacro!F74,MonthMacro!G74))</f>
        <v>4.8</v>
      </c>
      <c r="E74" s="12">
        <f>IF(MONTH(A74)=1,"",MonthMacro!H74-MonthMacro!H75)</f>
        <v>49792</v>
      </c>
      <c r="F74" s="10">
        <f t="shared" si="9"/>
        <v>-14.85927293868199</v>
      </c>
      <c r="G74" s="10">
        <f>IF(MonthMacro!I74="","",MonthMacro!I74)</f>
        <v>5.7</v>
      </c>
      <c r="H74" s="10">
        <f>IF(MonthMacro!J74="","",MonthMacro!J74)</f>
        <v>49.7</v>
      </c>
      <c r="I74" s="10">
        <f>IF(MonthMacro!K74="","",MonthMacro!K74)</f>
        <v>49.8</v>
      </c>
      <c r="J74" s="10">
        <f>IF(MonthMacro!L74="","",MonthMacro!L74)</f>
        <v>53.7</v>
      </c>
      <c r="K74" s="10">
        <f>IF(MonthMacro!M74="","",MonthMacro!M74)</f>
        <v>2.78</v>
      </c>
      <c r="L74" s="10">
        <f>IF(MonthMacro!AH74="","",MonthMacro!AH74)</f>
        <v>1.6</v>
      </c>
      <c r="M74" s="10">
        <f>IF(MonthMacro!N74="","",MonthMacro!N74)</f>
        <v>-0.3</v>
      </c>
      <c r="N74" s="10">
        <f>IF(MonthMacro!O74="","",MonthMacro!O74)</f>
        <v>3.0799999999999996</v>
      </c>
      <c r="O74" s="10">
        <f t="shared" si="10"/>
        <v>1.9000000000000001</v>
      </c>
      <c r="P74" s="11">
        <f>IF(MONTH(A74)=1,"",IF(MONTH(A74)=2,MonthMacro!S74,MonthMacro!Q74))</f>
        <v>7.6</v>
      </c>
      <c r="Q74" s="10">
        <f>IF(MonthMacro!T74="","",MonthMacro!T74)</f>
        <v>60.122691494470303</v>
      </c>
      <c r="R74" s="10">
        <f>IF(MonthMacro!AG74="","",MonthMacro!AG74)</f>
        <v>3.4371709052578598</v>
      </c>
      <c r="S74" s="10">
        <f>IF(MonthMacro!U74="","",MonthMacro!U74)</f>
        <v>124.4</v>
      </c>
      <c r="T74" s="10">
        <f>IF(MonthMacro!V74="","",MonthMacro!V74)</f>
        <v>3.1</v>
      </c>
      <c r="U74" s="10">
        <f>IF(MonthMacro!W74="","",MonthMacro!W74)</f>
        <v>8.1</v>
      </c>
      <c r="V74" s="10">
        <f>IF(MonthMacro!X74="","",MonthMacro!X74)</f>
        <v>5</v>
      </c>
      <c r="W74" s="12">
        <f>IF(MonthMacro!Y74="","",AVERAGE(MonthMacro!Y74:Y85))</f>
        <v>20926.910295433587</v>
      </c>
      <c r="X74" s="10">
        <f t="shared" si="11"/>
        <v>6.5666552718883997</v>
      </c>
      <c r="Y74" s="13">
        <f>IF(MonthMacro!Z74="","",MonthMacro!Z74)</f>
        <v>12.7471784184531</v>
      </c>
      <c r="Z74" s="2">
        <f>IF(MonthMacro!AB74="","",AVERAGE(MonthMacro!AB74:AB85))</f>
        <v>8687</v>
      </c>
      <c r="AA74" s="10">
        <f t="shared" si="12"/>
        <v>-4.6039807824296508</v>
      </c>
      <c r="AB74" s="2">
        <f>IF(MonthMacro!AA74="","",MonthMacro!AA74)</f>
        <v>12.6</v>
      </c>
      <c r="AC74" s="2">
        <f>IF(MonthMacro!AD74="","",IF(MONTH(CLEAN_MACRO!$A74)=2,MonthMacro!AD74,MonthMacro!AD74-MonthMacro!AD75))</f>
        <v>20207.28</v>
      </c>
      <c r="AD74" s="2">
        <f>IF(MonthMacro!AE74="","",IF(MONTH(CLEAN_MACRO!$A74)=2,MonthMacro!AE74,MonthMacro!AE74-MonthMacro!AE75))</f>
        <v>4904.9799999999996</v>
      </c>
      <c r="AE74" s="2">
        <f>IF(MonthMacro!AF74="","",IF(MONTH(CLEAN_MACRO!$A74)=2,MonthMacro!AF74,MonthMacro!AF74-MonthMacro!AF75))</f>
        <v>12997.320000000007</v>
      </c>
      <c r="AF74" s="10">
        <f t="shared" si="13"/>
        <v>6.5558884666859107</v>
      </c>
      <c r="AG74" s="10">
        <f t="shared" si="14"/>
        <v>-0.62502152626816576</v>
      </c>
      <c r="AH74" s="10">
        <f t="shared" si="15"/>
        <v>1.175985209691599</v>
      </c>
      <c r="AI74" s="10">
        <f>IF(MonthMacro!AD74="","",(MonthMacro!AD74/MonthMacro!AD86-1)*100)</f>
        <v>9.5270961247639221</v>
      </c>
      <c r="AJ74" s="10">
        <f>IF(MonthMacro!AE74="","",(MonthMacro!AE74/MonthMacro!AE86-1)*100)</f>
        <v>-11.258150155895352</v>
      </c>
      <c r="AK74" s="10">
        <f>IF(MonthMacro!AF74="","",(MonthMacro!AF74/MonthMacro!AF86-1)*100)</f>
        <v>-1.3408448738425394</v>
      </c>
      <c r="AL74" s="10">
        <f>IF(MonthMacro!AI74="","",MonthMacro!AI74)</f>
        <v>33.5</v>
      </c>
      <c r="AM74" s="11">
        <f>IF(YEAR(A74)=2012,SUM(MonthMacro!AM74:AM85)/MONTH(A74),IF(MonthMacro!AM74="","",SUM(MonthMacro!AM74:AM85)/12))</f>
        <v>7358.5</v>
      </c>
      <c r="AN74" s="10">
        <f t="shared" si="16"/>
        <v>33.209630702389582</v>
      </c>
    </row>
    <row r="75" spans="1:40">
      <c r="A75" s="9">
        <f>MonthMacro!A75</f>
        <v>43646</v>
      </c>
      <c r="B75" s="10">
        <f>IF(MONTH($A75)=1,"",IF(MonthMacro!D75="","",IF(MONTH($A75)&lt;&gt;2,MonthMacro!D75,MonthMacro!E75)))</f>
        <v>5.5</v>
      </c>
      <c r="C75" s="10">
        <f>IF(MonthMacro!E75="","",MonthMacro!E75)</f>
        <v>5</v>
      </c>
      <c r="D75" s="10">
        <f>IF(MONTH($A75)=1,"",IF(AND(MonthMacro!F75&lt;&gt;"",MONTH($A75)&lt;&gt;2),MonthMacro!F75,MonthMacro!G75))</f>
        <v>6.3</v>
      </c>
      <c r="E75" s="12">
        <f>IF(MONTH(A75)=1,"",MonthMacro!H75-MonthMacro!H76)</f>
        <v>81545</v>
      </c>
      <c r="F75" s="10">
        <f t="shared" si="9"/>
        <v>0.33467449214377165</v>
      </c>
      <c r="G75" s="10">
        <f>IF(MonthMacro!I75="","",MonthMacro!I75)</f>
        <v>5.8</v>
      </c>
      <c r="H75" s="10">
        <f>IF(MonthMacro!J75="","",MonthMacro!J75)</f>
        <v>49.4</v>
      </c>
      <c r="I75" s="10">
        <f>IF(MonthMacro!K75="","",MonthMacro!K75)</f>
        <v>49.6</v>
      </c>
      <c r="J75" s="10">
        <f>IF(MonthMacro!L75="","",MonthMacro!L75)</f>
        <v>54.2</v>
      </c>
      <c r="K75" s="10">
        <f>IF(MonthMacro!M75="","",MonthMacro!M75)</f>
        <v>2.68</v>
      </c>
      <c r="L75" s="10">
        <f>IF(MonthMacro!AH75="","",MonthMacro!AH75)</f>
        <v>1.6</v>
      </c>
      <c r="M75" s="10">
        <f>IF(MonthMacro!N75="","",MonthMacro!N75)</f>
        <v>0</v>
      </c>
      <c r="N75" s="10">
        <f>IF(MonthMacro!O75="","",MonthMacro!O75)</f>
        <v>2.68</v>
      </c>
      <c r="O75" s="10">
        <f t="shared" si="10"/>
        <v>1.6</v>
      </c>
      <c r="P75" s="11">
        <f>IF(MONTH(A75)=1,"",IF(MONTH(A75)=2,MonthMacro!S75,MonthMacro!Q75))</f>
        <v>9.8000000000000007</v>
      </c>
      <c r="Q75" s="10">
        <f>IF(MonthMacro!T75="","",MonthMacro!T75)</f>
        <v>21.373512506722701</v>
      </c>
      <c r="R75" s="10">
        <f>IF(MonthMacro!AG75="","",MonthMacro!AG75)</f>
        <v>-1.4519240115772101</v>
      </c>
      <c r="S75" s="10">
        <f>IF(MonthMacro!U75="","",MonthMacro!U75)</f>
        <v>125.9</v>
      </c>
      <c r="T75" s="10">
        <f>IF(MonthMacro!V75="","",MonthMacro!V75)</f>
        <v>4.4000000000000004</v>
      </c>
      <c r="U75" s="10">
        <f>IF(MonthMacro!W75="","",MonthMacro!W75)</f>
        <v>8.5</v>
      </c>
      <c r="V75" s="10">
        <f>IF(MonthMacro!X75="","",MonthMacro!X75)</f>
        <v>4.0999999999999996</v>
      </c>
      <c r="W75" s="12">
        <f>IF(MonthMacro!Y75="","",AVERAGE(MonthMacro!Y75:Y86))</f>
        <v>21386.062935785481</v>
      </c>
      <c r="X75" s="10">
        <f t="shared" si="11"/>
        <v>7.6232057692858124</v>
      </c>
      <c r="Y75" s="13">
        <f>IF(MonthMacro!Z75="","",MonthMacro!Z75)</f>
        <v>13.249172783399599</v>
      </c>
      <c r="Z75" s="2">
        <f>IF(MonthMacro!AB75="","",AVERAGE(MonthMacro!AB75:AB86))</f>
        <v>8800</v>
      </c>
      <c r="AA75" s="10">
        <f t="shared" si="12"/>
        <v>-2.8518859245630246</v>
      </c>
      <c r="AB75" s="2">
        <f>IF(MonthMacro!AA75="","",MonthMacro!AA75)</f>
        <v>13</v>
      </c>
      <c r="AC75" s="2">
        <f>IF(MonthMacro!AD75="","",IF(MONTH(CLEAN_MACRO!$A75)=2,MonthMacro!AD75,MonthMacro!AD75-MonthMacro!AD76))</f>
        <v>25725.070000000007</v>
      </c>
      <c r="AD75" s="2">
        <f>IF(MonthMacro!AE75="","",IF(MONTH(CLEAN_MACRO!$A75)=2,MonthMacro!AE75,MonthMacro!AE75-MonthMacro!AE76))</f>
        <v>5718.869999999999</v>
      </c>
      <c r="AE75" s="2">
        <f>IF(MonthMacro!AF75="","",IF(MONTH(CLEAN_MACRO!$A75)=2,MonthMacro!AF75,MonthMacro!AF75-MonthMacro!AF76))</f>
        <v>20267.539999999994</v>
      </c>
      <c r="AF75" s="10">
        <f t="shared" si="13"/>
        <v>8.8833780716880195</v>
      </c>
      <c r="AG75" s="10">
        <f t="shared" si="14"/>
        <v>-13.964047317088591</v>
      </c>
      <c r="AH75" s="10">
        <f t="shared" si="15"/>
        <v>-2.2506304803805111</v>
      </c>
      <c r="AI75" s="10">
        <f>IF(MonthMacro!AD75="","",(MonthMacro!AD75/MonthMacro!AD87-1)*100)</f>
        <v>10.115157498805004</v>
      </c>
      <c r="AJ75" s="10">
        <f>IF(MonthMacro!AE75="","",(MonthMacro!AE75/MonthMacro!AE87-1)*100)</f>
        <v>-12.671619421586088</v>
      </c>
      <c r="AK75" s="10">
        <f>IF(MonthMacro!AF75="","",(MonthMacro!AF75/MonthMacro!AF87-1)*100)</f>
        <v>-1.7599588713365644</v>
      </c>
      <c r="AL75" s="10">
        <f>IF(MonthMacro!AI75="","",MonthMacro!AI75)</f>
        <v>32.799999999999997</v>
      </c>
      <c r="AM75" s="11">
        <f>IF(YEAR(A75)=2012,SUM(MonthMacro!AM75:AM86)/MONTH(A75),IF(MonthMacro!AM75="","",SUM(MonthMacro!AM75:AM86)/12))</f>
        <v>7202.25</v>
      </c>
      <c r="AN75" s="10">
        <f t="shared" si="16"/>
        <v>31.569973663779336</v>
      </c>
    </row>
    <row r="76" spans="1:40">
      <c r="A76" s="9">
        <f>MonthMacro!A76</f>
        <v>43616</v>
      </c>
      <c r="B76" s="10">
        <f>IF(MONTH($A76)=1,"",IF(MonthMacro!D76="","",IF(MONTH($A76)&lt;&gt;2,MonthMacro!D76,MonthMacro!E76)))</f>
        <v>2.2999999999999998</v>
      </c>
      <c r="C76" s="10">
        <f>IF(MonthMacro!E76="","",MonthMacro!E76)</f>
        <v>4.9000000000000004</v>
      </c>
      <c r="D76" s="10">
        <f>IF(MONTH($A76)=1,"",IF(AND(MonthMacro!F76&lt;&gt;"",MONTH($A76)&lt;&gt;2),MonthMacro!F76,MonthMacro!G76))</f>
        <v>5</v>
      </c>
      <c r="E76" s="12">
        <f>IF(MONTH(A76)=1,"",MonthMacro!H76-MonthMacro!H77)</f>
        <v>61808</v>
      </c>
      <c r="F76" s="10">
        <f t="shared" si="9"/>
        <v>0.19940017832535961</v>
      </c>
      <c r="G76" s="10">
        <f>IF(MonthMacro!I76="","",MonthMacro!I76)</f>
        <v>5.6</v>
      </c>
      <c r="H76" s="10">
        <f>IF(MonthMacro!J76="","",MonthMacro!J76)</f>
        <v>49.4</v>
      </c>
      <c r="I76" s="10">
        <f>IF(MonthMacro!K76="","",MonthMacro!K76)</f>
        <v>49.8</v>
      </c>
      <c r="J76" s="10">
        <f>IF(MonthMacro!L76="","",MonthMacro!L76)</f>
        <v>54.3</v>
      </c>
      <c r="K76" s="10">
        <f>IF(MonthMacro!M76="","",MonthMacro!M76)</f>
        <v>2.74</v>
      </c>
      <c r="L76" s="10">
        <f>IF(MonthMacro!AH76="","",MonthMacro!AH76)</f>
        <v>1.6</v>
      </c>
      <c r="M76" s="10">
        <f>IF(MonthMacro!N76="","",MonthMacro!N76)</f>
        <v>0.6</v>
      </c>
      <c r="N76" s="10">
        <f>IF(MonthMacro!O76="","",MonthMacro!O76)</f>
        <v>2.14</v>
      </c>
      <c r="O76" s="10">
        <f t="shared" si="10"/>
        <v>1</v>
      </c>
      <c r="P76" s="11">
        <f>IF(MONTH(A76)=1,"",IF(MONTH(A76)=2,MonthMacro!S76,MonthMacro!Q76))</f>
        <v>8.6</v>
      </c>
      <c r="Q76" s="10">
        <f>IF(MonthMacro!T76="","",MonthMacro!T76)</f>
        <v>75.718578654708494</v>
      </c>
      <c r="R76" s="10">
        <f>IF(MonthMacro!AG76="","",MonthMacro!AG76)</f>
        <v>1.09917107357556</v>
      </c>
      <c r="S76" s="10">
        <f>IF(MonthMacro!U76="","",MonthMacro!U76)</f>
        <v>123.4</v>
      </c>
      <c r="T76" s="10">
        <f>IF(MonthMacro!V76="","",MonthMacro!V76)</f>
        <v>3.4</v>
      </c>
      <c r="U76" s="10">
        <f>IF(MonthMacro!W76="","",MonthMacro!W76)</f>
        <v>8.5</v>
      </c>
      <c r="V76" s="10">
        <f>IF(MonthMacro!X76="","",MonthMacro!X76)</f>
        <v>5.0999999999999996</v>
      </c>
      <c r="W76" s="12">
        <f>IF(MonthMacro!Y76="","",AVERAGE(MonthMacro!Y76:Y87))</f>
        <v>20896.868153191299</v>
      </c>
      <c r="X76" s="10">
        <f t="shared" si="11"/>
        <v>2.7850479919085958</v>
      </c>
      <c r="Y76" s="13">
        <f>IF(MonthMacro!Z76="","",MonthMacro!Z76)</f>
        <v>13.429552959456901</v>
      </c>
      <c r="Z76" s="2">
        <f>IF(MonthMacro!AB76="","",AVERAGE(MonthMacro!AB76:AB87))</f>
        <v>8802</v>
      </c>
      <c r="AA76" s="10">
        <f t="shared" si="12"/>
        <v>-4.5646752683508591</v>
      </c>
      <c r="AB76" s="2">
        <f>IF(MonthMacro!AA76="","",MonthMacro!AA76)</f>
        <v>13.4</v>
      </c>
      <c r="AC76" s="2">
        <f>IF(MonthMacro!AD76="","",IF(MONTH(CLEAN_MACRO!$A76)=2,MonthMacro!AD76,MonthMacro!AD76-MonthMacro!AD77))</f>
        <v>21231.190000000002</v>
      </c>
      <c r="AD76" s="2">
        <f>IF(MonthMacro!AE76="","",IF(MONTH(CLEAN_MACRO!$A76)=2,MonthMacro!AE76,MonthMacro!AE76-MonthMacro!AE77))</f>
        <v>4142.9700000000012</v>
      </c>
      <c r="AE76" s="2">
        <f>IF(MonthMacro!AF76="","",IF(MONTH(CLEAN_MACRO!$A76)=2,MonthMacro!AF76,MonthMacro!AF76-MonthMacro!AF77))</f>
        <v>13432.600000000006</v>
      </c>
      <c r="AF76" s="10">
        <f t="shared" si="13"/>
        <v>4.0167926507411966</v>
      </c>
      <c r="AG76" s="10">
        <f t="shared" si="14"/>
        <v>-22.31518549422935</v>
      </c>
      <c r="AH76" s="10">
        <f t="shared" si="15"/>
        <v>-5.5175377698435835</v>
      </c>
      <c r="AI76" s="10">
        <f>IF(MonthMacro!AD76="","",(MonthMacro!AD76/MonthMacro!AD88-1)*100)</f>
        <v>10.518290951393228</v>
      </c>
      <c r="AJ76" s="10">
        <f>IF(MonthMacro!AE76="","",(MonthMacro!AE76/MonthMacro!AE88-1)*100)</f>
        <v>-12.389802052107701</v>
      </c>
      <c r="AK76" s="10">
        <f>IF(MonthMacro!AF76="","",(MonthMacro!AF76/MonthMacro!AF88-1)*100)</f>
        <v>-1.5796035709847334</v>
      </c>
      <c r="AL76" s="10">
        <f>IF(MonthMacro!AI76="","",MonthMacro!AI76)</f>
        <v>32.200000000000003</v>
      </c>
      <c r="AM76" s="11">
        <f>IF(YEAR(A76)=2012,SUM(MonthMacro!AM76:AM87)/MONTH(A76),IF(MonthMacro!AM76="","",SUM(MonthMacro!AM76:AM87)/12))</f>
        <v>7010.583333333333</v>
      </c>
      <c r="AN76" s="10">
        <f t="shared" si="16"/>
        <v>30.054416720774203</v>
      </c>
    </row>
    <row r="77" spans="1:40">
      <c r="A77" s="9">
        <f>MonthMacro!A77</f>
        <v>43585</v>
      </c>
      <c r="B77" s="10">
        <f>IF(MONTH($A77)=1,"",IF(MonthMacro!D77="","",IF(MONTH($A77)&lt;&gt;2,MonthMacro!D77,MonthMacro!E77)))</f>
        <v>5.8</v>
      </c>
      <c r="C77" s="10">
        <f>IF(MonthMacro!E77="","",MonthMacro!E77)</f>
        <v>5.6</v>
      </c>
      <c r="D77" s="10">
        <f>IF(MONTH($A77)=1,"",IF(AND(MonthMacro!F77&lt;&gt;"",MONTH($A77)&lt;&gt;2),MonthMacro!F77,MonthMacro!G77))</f>
        <v>5.4</v>
      </c>
      <c r="E77" s="12">
        <f>IF(MONTH(A77)=1,"",MonthMacro!H77-MonthMacro!H78)</f>
        <v>53876</v>
      </c>
      <c r="F77" s="10">
        <f t="shared" si="9"/>
        <v>0.52430264017164774</v>
      </c>
      <c r="G77" s="10">
        <f>IF(MonthMacro!I77="","",MonthMacro!I77)</f>
        <v>6.1</v>
      </c>
      <c r="H77" s="10">
        <f>IF(MonthMacro!J77="","",MonthMacro!J77)</f>
        <v>50.1</v>
      </c>
      <c r="I77" s="10">
        <f>IF(MonthMacro!K77="","",MonthMacro!K77)</f>
        <v>51.4</v>
      </c>
      <c r="J77" s="10">
        <f>IF(MonthMacro!L77="","",MonthMacro!L77)</f>
        <v>54.3</v>
      </c>
      <c r="K77" s="10">
        <f>IF(MonthMacro!M77="","",MonthMacro!M77)</f>
        <v>2.54</v>
      </c>
      <c r="L77" s="10">
        <f>IF(MonthMacro!AH77="","",MonthMacro!AH77)</f>
        <v>1.7</v>
      </c>
      <c r="M77" s="10">
        <f>IF(MonthMacro!N77="","",MonthMacro!N77)</f>
        <v>0.9</v>
      </c>
      <c r="N77" s="10">
        <f>IF(MonthMacro!O77="","",MonthMacro!O77)</f>
        <v>1.6400000000000001</v>
      </c>
      <c r="O77" s="10">
        <f t="shared" si="10"/>
        <v>0.79999999999999993</v>
      </c>
      <c r="P77" s="11">
        <f>IF(MONTH(A77)=1,"",IF(MONTH(A77)=2,MonthMacro!S77,MonthMacro!Q77))</f>
        <v>7.2</v>
      </c>
      <c r="Q77" s="10">
        <f>IF(MonthMacro!T77="","",MonthMacro!T77)</f>
        <v>-50.129989056718898</v>
      </c>
      <c r="R77" s="10">
        <f>IF(MonthMacro!AG77="","",MonthMacro!AG77)</f>
        <v>-2.67909491997426</v>
      </c>
      <c r="S77" s="10">
        <f>IF(MonthMacro!U77="","",MonthMacro!U77)</f>
        <v>125.3</v>
      </c>
      <c r="T77" s="10">
        <f>IF(MonthMacro!V77="","",MonthMacro!V77)</f>
        <v>2.9</v>
      </c>
      <c r="U77" s="10">
        <f>IF(MonthMacro!W77="","",MonthMacro!W77)</f>
        <v>8.5</v>
      </c>
      <c r="V77" s="10">
        <f>IF(MonthMacro!X77="","",MonthMacro!X77)</f>
        <v>5.6</v>
      </c>
      <c r="W77" s="12">
        <f>IF(MonthMacro!Y77="","",AVERAGE(MonthMacro!Y77:Y88))</f>
        <v>20406.026084232672</v>
      </c>
      <c r="X77" s="10">
        <f t="shared" si="11"/>
        <v>-2.2644924254319299</v>
      </c>
      <c r="Y77" s="13">
        <f>IF(MonthMacro!Z77="","",MonthMacro!Z77)</f>
        <v>13.515273418525201</v>
      </c>
      <c r="Z77" s="2">
        <f>IF(MonthMacro!AB77="","",AVERAGE(MonthMacro!AB77:AB88))</f>
        <v>8864.75</v>
      </c>
      <c r="AA77" s="10">
        <f t="shared" si="12"/>
        <v>-4.5466781522558453</v>
      </c>
      <c r="AB77" s="2">
        <f>IF(MonthMacro!AA77="","",MonthMacro!AA77)</f>
        <v>13.5</v>
      </c>
      <c r="AC77" s="2">
        <f>IF(MonthMacro!AD77="","",IF(MONTH(CLEAN_MACRO!$A77)=2,MonthMacro!AD77,MonthMacro!AD77-MonthMacro!AD78))</f>
        <v>19823.909999999996</v>
      </c>
      <c r="AD77" s="2">
        <f>IF(MonthMacro!AE77="","",IF(MONTH(CLEAN_MACRO!$A77)=2,MonthMacro!AE77,MonthMacro!AE77-MonthMacro!AE78))</f>
        <v>4089.84</v>
      </c>
      <c r="AE77" s="2">
        <f>IF(MonthMacro!AF77="","",IF(MONTH(CLEAN_MACRO!$A77)=2,MonthMacro!AF77,MonthMacro!AF77-MonthMacro!AF78))</f>
        <v>12256.509999999998</v>
      </c>
      <c r="AF77" s="10">
        <f t="shared" si="13"/>
        <v>15.49655763464024</v>
      </c>
      <c r="AG77" s="10">
        <f t="shared" si="14"/>
        <v>-7.9236073745044378</v>
      </c>
      <c r="AH77" s="10">
        <f t="shared" si="15"/>
        <v>1.2628411571376175</v>
      </c>
      <c r="AI77" s="10">
        <f>IF(MonthMacro!AD77="","",(MonthMacro!AD77/MonthMacro!AD89-1)*100)</f>
        <v>13.081183637468685</v>
      </c>
      <c r="AJ77" s="10">
        <f>IF(MonthMacro!AE77="","",(MonthMacro!AE77/MonthMacro!AE89-1)*100)</f>
        <v>-10.285188541247114</v>
      </c>
      <c r="AK77" s="10">
        <f>IF(MonthMacro!AF77="","",(MonthMacro!AF77/MonthMacro!AF89-1)*100)</f>
        <v>-0.25267787351459514</v>
      </c>
      <c r="AL77" s="10">
        <f>IF(MonthMacro!AI77="","",MonthMacro!AI77)</f>
        <v>37.6</v>
      </c>
      <c r="AM77" s="11">
        <f>IF(YEAR(A77)=2012,SUM(MonthMacro!AM77:AM88)/MONTH(A77),IF(MonthMacro!AM77="","",SUM(MonthMacro!AM77:AM88)/12))</f>
        <v>6958.75</v>
      </c>
      <c r="AN77" s="10">
        <f t="shared" si="16"/>
        <v>31.844448654793478</v>
      </c>
    </row>
    <row r="78" spans="1:40">
      <c r="A78" s="9">
        <f>MonthMacro!A78</f>
        <v>43555</v>
      </c>
      <c r="B78" s="10">
        <f>IF(MONTH($A78)=1,"",IF(MonthMacro!D78="","",IF(MONTH($A78)&lt;&gt;2,MonthMacro!D78,MonthMacro!E78)))</f>
        <v>7.5</v>
      </c>
      <c r="C78" s="10">
        <f>IF(MonthMacro!E78="","",MonthMacro!E78)</f>
        <v>5.5</v>
      </c>
      <c r="D78" s="10">
        <f>IF(MONTH($A78)=1,"",IF(AND(MonthMacro!F78&lt;&gt;"",MONTH($A78)&lt;&gt;2),MonthMacro!F78,MonthMacro!G78))</f>
        <v>8.5</v>
      </c>
      <c r="E78" s="12">
        <f>IF(MONTH(A78)=1,"",MonthMacro!H78-MonthMacro!H79)</f>
        <v>57022</v>
      </c>
      <c r="F78" s="10">
        <f t="shared" si="9"/>
        <v>1.5765003473644734</v>
      </c>
      <c r="G78" s="10">
        <f>IF(MonthMacro!I78="","",MonthMacro!I78)</f>
        <v>6.3</v>
      </c>
      <c r="H78" s="10">
        <f>IF(MonthMacro!J78="","",MonthMacro!J78)</f>
        <v>50.5</v>
      </c>
      <c r="I78" s="10">
        <f>IF(MonthMacro!K78="","",MonthMacro!K78)</f>
        <v>51.6</v>
      </c>
      <c r="J78" s="10">
        <f>IF(MonthMacro!L78="","",MonthMacro!L78)</f>
        <v>54.8</v>
      </c>
      <c r="K78" s="10">
        <f>IF(MonthMacro!M78="","",MonthMacro!M78)</f>
        <v>2.2799999999999998</v>
      </c>
      <c r="L78" s="10">
        <f>IF(MonthMacro!AH78="","",MonthMacro!AH78)</f>
        <v>1.8</v>
      </c>
      <c r="M78" s="10">
        <f>IF(MonthMacro!N78="","",MonthMacro!N78)</f>
        <v>0.4</v>
      </c>
      <c r="N78" s="10">
        <f>IF(MonthMacro!O78="","",MonthMacro!O78)</f>
        <v>1.88</v>
      </c>
      <c r="O78" s="10">
        <f t="shared" si="10"/>
        <v>1.4</v>
      </c>
      <c r="P78" s="11">
        <f>IF(MONTH(A78)=1,"",IF(MONTH(A78)=2,MonthMacro!S78,MonthMacro!Q78))</f>
        <v>8.6999999999999993</v>
      </c>
      <c r="Q78" s="10">
        <f>IF(MonthMacro!T78="","",MonthMacro!T78)</f>
        <v>-641.369443717639</v>
      </c>
      <c r="R78" s="10">
        <f>IF(MonthMacro!AG78="","",MonthMacro!AG78)</f>
        <v>13.9933499654974</v>
      </c>
      <c r="S78" s="10">
        <f>IF(MonthMacro!U78="","",MonthMacro!U78)</f>
        <v>124.1</v>
      </c>
      <c r="T78" s="10">
        <f>IF(MonthMacro!V78="","",MonthMacro!V78)</f>
        <v>4.5999999999999996</v>
      </c>
      <c r="U78" s="10">
        <f>IF(MonthMacro!W78="","",MonthMacro!W78)</f>
        <v>8.6</v>
      </c>
      <c r="V78" s="10">
        <f>IF(MonthMacro!X78="","",MonthMacro!X78)</f>
        <v>4</v>
      </c>
      <c r="W78" s="12">
        <f>IF(MonthMacro!Y78="","",AVERAGE(MonthMacro!Y78:Y89))</f>
        <v>20867.142949219247</v>
      </c>
      <c r="X78" s="10">
        <f t="shared" si="11"/>
        <v>1.0263078765702982</v>
      </c>
      <c r="Y78" s="13">
        <f>IF(MonthMacro!Z78="","",MonthMacro!Z78)</f>
        <v>13.817178012178999</v>
      </c>
      <c r="Z78" s="2">
        <f>IF(MonthMacro!AB78="","",AVERAGE(MonthMacro!AB78:AB89))</f>
        <v>8966.6666666666661</v>
      </c>
      <c r="AA78" s="10">
        <f t="shared" si="12"/>
        <v>-4.694419840566888</v>
      </c>
      <c r="AB78" s="2">
        <f>IF(MonthMacro!AA78="","",MonthMacro!AA78)</f>
        <v>13.7</v>
      </c>
      <c r="AC78" s="2">
        <f>IF(MonthMacro!AD78="","",IF(MONTH(CLEAN_MACRO!$A78)=2,MonthMacro!AD78,MonthMacro!AD78-MonthMacro!AD79))</f>
        <v>19914.650000000001</v>
      </c>
      <c r="AD78" s="2">
        <f>IF(MonthMacro!AE78="","",IF(MONTH(CLEAN_MACRO!$A78)=2,MonthMacro!AE78,MonthMacro!AE78-MonthMacro!AE79))</f>
        <v>5974.33</v>
      </c>
      <c r="AE78" s="2">
        <f>IF(MonthMacro!AF78="","",IF(MONTH(CLEAN_MACRO!$A78)=2,MonthMacro!AF78,MonthMacro!AF78-MonthMacro!AF79))</f>
        <v>15726.789999999999</v>
      </c>
      <c r="AF78" s="10">
        <f t="shared" si="13"/>
        <v>18.057025242653999</v>
      </c>
      <c r="AG78" s="10">
        <f t="shared" si="14"/>
        <v>-8.4334930370996819</v>
      </c>
      <c r="AH78" s="10">
        <f t="shared" si="15"/>
        <v>1.7535857182047199</v>
      </c>
      <c r="AI78" s="10">
        <f>IF(MonthMacro!AD78="","",(MonthMacro!AD78/MonthMacro!AD90-1)*100)</f>
        <v>11.883503548754648</v>
      </c>
      <c r="AJ78" s="10">
        <f>IF(MonthMacro!AE78="","",(MonthMacro!AE78/MonthMacro!AE90-1)*100)</f>
        <v>-10.791716041477727</v>
      </c>
      <c r="AK78" s="10">
        <f>IF(MonthMacro!AF78="","",(MonthMacro!AF78/MonthMacro!AF90-1)*100)</f>
        <v>-0.86232568032864609</v>
      </c>
      <c r="AL78" s="10">
        <f>IF(MonthMacro!AI78="","",MonthMacro!AI78)</f>
        <v>55.5</v>
      </c>
      <c r="AM78" s="11">
        <f>IF(YEAR(A78)=2012,SUM(MonthMacro!AM78:AM89)/MONTH(A78),IF(MonthMacro!AM78="","",SUM(MonthMacro!AM78:AM89)/12))</f>
        <v>7008.75</v>
      </c>
      <c r="AN78" s="10">
        <f t="shared" si="16"/>
        <v>35.572319744668505</v>
      </c>
    </row>
    <row r="79" spans="1:40">
      <c r="A79" s="9">
        <f>MonthMacro!A79</f>
        <v>43524</v>
      </c>
      <c r="B79" s="10">
        <f>IF(MONTH($A79)=1,"",IF(MonthMacro!D79="","",IF(MONTH($A79)&lt;&gt;2,MonthMacro!D79,MonthMacro!E79)))</f>
        <v>4.5</v>
      </c>
      <c r="C79" s="10">
        <f>IF(MonthMacro!E79="","",MonthMacro!E79)</f>
        <v>4.5</v>
      </c>
      <c r="D79" s="10">
        <f>IF(MONTH($A79)=1,"",IF(AND(MonthMacro!F79&lt;&gt;"",MONTH($A79)&lt;&gt;2),MonthMacro!F79,MonthMacro!G79))</f>
        <v>5.3</v>
      </c>
      <c r="E79" s="12">
        <f>IF(MONTH(A79)=1,"",MonthMacro!H79-MonthMacro!H80)</f>
        <v>44849</v>
      </c>
      <c r="F79" s="10">
        <f t="shared" si="9"/>
        <v>0.49970869000135476</v>
      </c>
      <c r="G79" s="10">
        <f>IF(MonthMacro!I79="","",MonthMacro!I79)</f>
        <v>6.1</v>
      </c>
      <c r="H79" s="10">
        <f>IF(MonthMacro!J79="","",MonthMacro!J79)</f>
        <v>49.2</v>
      </c>
      <c r="I79" s="10">
        <f>IF(MonthMacro!K79="","",MonthMacro!K79)</f>
        <v>50.6</v>
      </c>
      <c r="J79" s="10">
        <f>IF(MonthMacro!L79="","",MonthMacro!L79)</f>
        <v>54.3</v>
      </c>
      <c r="K79" s="10">
        <f>IF(MonthMacro!M79="","",MonthMacro!M79)</f>
        <v>1.49</v>
      </c>
      <c r="L79" s="10">
        <f>IF(MonthMacro!AH79="","",MonthMacro!AH79)</f>
        <v>1.8</v>
      </c>
      <c r="M79" s="10">
        <f>IF(MonthMacro!N79="","",MonthMacro!N79)</f>
        <v>0.1</v>
      </c>
      <c r="N79" s="10">
        <f>IF(MonthMacro!O79="","",MonthMacro!O79)</f>
        <v>1.39</v>
      </c>
      <c r="O79" s="10">
        <f t="shared" si="10"/>
        <v>1.7</v>
      </c>
      <c r="P79" s="11">
        <f>IF(MONTH(A79)=1,"",IF(MONTH(A79)=2,MonthMacro!S79,MonthMacro!Q79))</f>
        <v>8.1999999999999993</v>
      </c>
      <c r="Q79" s="10">
        <f>IF(MonthMacro!T79="","",MonthMacro!T79)</f>
        <v>-90.811280238479696</v>
      </c>
      <c r="R79" s="10">
        <f>IF(MonthMacro!AG79="","",MonthMacro!AG79)</f>
        <v>-20.6502705791297</v>
      </c>
      <c r="S79" s="10">
        <f>IF(MonthMacro!U79="","",MonthMacro!U79)</f>
        <v>126</v>
      </c>
      <c r="T79" s="10">
        <f>IF(MonthMacro!V79="","",MonthMacro!V79)</f>
        <v>2</v>
      </c>
      <c r="U79" s="10">
        <f>IF(MonthMacro!W79="","",MonthMacro!W79)</f>
        <v>8</v>
      </c>
      <c r="V79" s="10">
        <f>IF(MonthMacro!X79="","",MonthMacro!X79)</f>
        <v>6</v>
      </c>
      <c r="W79" s="12">
        <f>IF(MonthMacro!Y79="","",AVERAGE(MonthMacro!Y79:Y90))</f>
        <v>19824.571296334998</v>
      </c>
      <c r="X79" s="10">
        <f t="shared" si="11"/>
        <v>-7.1601036779585625</v>
      </c>
      <c r="Y79" s="13">
        <f>IF(MonthMacro!Z79="","",MonthMacro!Z79)</f>
        <v>13.280898460302</v>
      </c>
      <c r="Z79" s="2">
        <f>IF(MonthMacro!AB79="","",AVERAGE(MonthMacro!AB79:AB90))</f>
        <v>8733.9166666666661</v>
      </c>
      <c r="AA79" s="10">
        <f t="shared" si="12"/>
        <v>-8.4655021834061159</v>
      </c>
      <c r="AB79" s="2">
        <f>IF(MonthMacro!AA79="","",MonthMacro!AA79)</f>
        <v>13.4</v>
      </c>
      <c r="AC79" s="2">
        <f>IF(MonthMacro!AD79="","",IF(MONTH(CLEAN_MACRO!$A79)=2,MonthMacro!AD79,MonthMacro!AD79-MonthMacro!AD80))</f>
        <v>18813.78</v>
      </c>
      <c r="AD79" s="2">
        <f>IF(MonthMacro!AE79="","",IF(MONTH(CLEAN_MACRO!$A79)=2,MonthMacro!AE79,MonthMacro!AE79-MonthMacro!AE80))</f>
        <v>12499.76</v>
      </c>
      <c r="AE79" s="2">
        <f>IF(MonthMacro!AF79="","",IF(MONTH(CLEAN_MACRO!$A79)=2,MonthMacro!AF79,MonthMacro!AF79-MonthMacro!AF80))</f>
        <v>14102.15</v>
      </c>
      <c r="AF79" s="10">
        <f t="shared" si="13"/>
        <v>6.0152854483951135</v>
      </c>
      <c r="AG79" s="10">
        <f t="shared" si="14"/>
        <v>-11.87646111632813</v>
      </c>
      <c r="AH79" s="10">
        <f t="shared" si="15"/>
        <v>-3.6253881732893012</v>
      </c>
      <c r="AI79" s="10">
        <f>IF(MonthMacro!AD79="","",(MonthMacro!AD79/MonthMacro!AD91-1)*100)</f>
        <v>6.0152854483951135</v>
      </c>
      <c r="AJ79" s="10">
        <f>IF(MonthMacro!AE79="","",(MonthMacro!AE79/MonthMacro!AE91-1)*100)</f>
        <v>-11.87646111632813</v>
      </c>
      <c r="AK79" s="10">
        <f>IF(MonthMacro!AF79="","",(MonthMacro!AF79/MonthMacro!AF91-1)*100)</f>
        <v>-3.6253881732893012</v>
      </c>
      <c r="AL79" s="10">
        <f>IF(MonthMacro!AI79="","",MonthMacro!AI79)</f>
        <v>110</v>
      </c>
      <c r="AM79" s="11">
        <f>IF(YEAR(A79)=2012,SUM(MonthMacro!AM79:AM90)/MONTH(A79),IF(MonthMacro!AM79="","",SUM(MonthMacro!AM79:AM90)/12))</f>
        <v>7079.666666666667</v>
      </c>
      <c r="AN79" s="10">
        <f t="shared" si="16"/>
        <v>40.119740726690978</v>
      </c>
    </row>
    <row r="80" spans="1:40">
      <c r="A80" s="9">
        <f>MonthMacro!A80</f>
        <v>43496</v>
      </c>
      <c r="B80" s="10" t="str">
        <f>IF(MONTH($A80)=1,"",IF(MonthMacro!D80="","",IF(MONTH($A80)&lt;&gt;2,MonthMacro!D80,MonthMacro!E80)))</f>
        <v/>
      </c>
      <c r="C80" s="10">
        <f>IF(MonthMacro!E80="","",MonthMacro!E80)</f>
        <v>2.95</v>
      </c>
      <c r="D80" s="10" t="str">
        <f>IF(MONTH($A80)=1,"",IF(AND(MonthMacro!F80&lt;&gt;"",MONTH($A80)&lt;&gt;2),MonthMacro!F80,MonthMacro!G80))</f>
        <v/>
      </c>
      <c r="E80" s="12" t="str">
        <f>IF(MONTH(A80)=1,"",MonthMacro!H80-MonthMacro!H81)</f>
        <v/>
      </c>
      <c r="F80" s="10" t="str">
        <f t="shared" si="9"/>
        <v/>
      </c>
      <c r="G80" s="10" t="str">
        <f>IF(MonthMacro!I80="","",MonthMacro!I80)</f>
        <v/>
      </c>
      <c r="H80" s="10">
        <f>IF(MonthMacro!J80="","",MonthMacro!J80)</f>
        <v>49.5</v>
      </c>
      <c r="I80" s="10">
        <f>IF(MonthMacro!K80="","",MonthMacro!K80)</f>
        <v>49.6</v>
      </c>
      <c r="J80" s="10">
        <f>IF(MonthMacro!L80="","",MonthMacro!L80)</f>
        <v>54.7</v>
      </c>
      <c r="K80" s="10">
        <f>IF(MonthMacro!M80="","",MonthMacro!M80)</f>
        <v>1.74</v>
      </c>
      <c r="L80" s="10">
        <f>IF(MonthMacro!AH80="","",MonthMacro!AH80)</f>
        <v>1.9</v>
      </c>
      <c r="M80" s="10">
        <f>IF(MonthMacro!N80="","",MonthMacro!N80)</f>
        <v>0.1</v>
      </c>
      <c r="N80" s="10">
        <f>IF(MonthMacro!O80="","",MonthMacro!O80)</f>
        <v>1.64</v>
      </c>
      <c r="O80" s="10">
        <f t="shared" si="10"/>
        <v>1.7999999999999998</v>
      </c>
      <c r="P80" s="11" t="str">
        <f>IF(MONTH(A80)=1,"",IF(MONTH(A80)=2,MonthMacro!S80,MonthMacro!Q80))</f>
        <v/>
      </c>
      <c r="Q80" s="10">
        <f>IF(MonthMacro!T80="","",MonthMacro!T80)</f>
        <v>109.282479829685</v>
      </c>
      <c r="R80" s="10">
        <f>IF(MonthMacro!AG80="","",MonthMacro!AG80)</f>
        <v>9.2942429806135305</v>
      </c>
      <c r="S80" s="10">
        <f>IF(MonthMacro!U80="","",MonthMacro!U80)</f>
        <v>123.7</v>
      </c>
      <c r="T80" s="10">
        <f>IF(MonthMacro!V80="","",MonthMacro!V80)</f>
        <v>0.4</v>
      </c>
      <c r="U80" s="10">
        <f>IF(MonthMacro!W80="","",MonthMacro!W80)</f>
        <v>8.4</v>
      </c>
      <c r="V80" s="10">
        <f>IF(MonthMacro!X80="","",MonthMacro!X80)</f>
        <v>8</v>
      </c>
      <c r="W80" s="12">
        <f>IF(MonthMacro!Y80="","",AVERAGE(MonthMacro!Y80:Y91))</f>
        <v>20024.509733005722</v>
      </c>
      <c r="X80" s="10">
        <f t="shared" si="11"/>
        <v>-5.853032462446162</v>
      </c>
      <c r="Y80" s="13">
        <f>IF(MonthMacro!Z80="","",MonthMacro!Z80)</f>
        <v>13.6024592456452</v>
      </c>
      <c r="Z80" s="2">
        <f>IF(MonthMacro!AB80="","",AVERAGE(MonthMacro!AB80:AB91))</f>
        <v>8938.25</v>
      </c>
      <c r="AA80" s="10">
        <f t="shared" si="12"/>
        <v>-6.3379236270597383</v>
      </c>
      <c r="AB80" s="2">
        <f>IF(MonthMacro!AA80="","",MonthMacro!AA80)</f>
        <v>13.4</v>
      </c>
      <c r="AC80" s="2" t="str">
        <f>IF(MonthMacro!AD80="","",IF(MONTH(CLEAN_MACRO!$A80)=2,MonthMacro!AD80,MonthMacro!AD80-MonthMacro!AD81))</f>
        <v/>
      </c>
      <c r="AD80" s="2" t="str">
        <f>IF(MonthMacro!AE80="","",IF(MONTH(CLEAN_MACRO!$A80)=2,MonthMacro!AE80,MonthMacro!AE80-MonthMacro!AE81))</f>
        <v/>
      </c>
      <c r="AE80" s="2" t="str">
        <f>IF(MonthMacro!AF80="","",IF(MONTH(CLEAN_MACRO!$A80)=2,MonthMacro!AF80,MonthMacro!AF80-MonthMacro!AF81))</f>
        <v/>
      </c>
      <c r="AF80" s="10" t="str">
        <f t="shared" si="13"/>
        <v/>
      </c>
      <c r="AG80" s="10" t="str">
        <f t="shared" si="14"/>
        <v/>
      </c>
      <c r="AH80" s="10" t="str">
        <f t="shared" si="15"/>
        <v/>
      </c>
      <c r="AI80" s="10" t="str">
        <f>IF(MonthMacro!AD80="","",(MonthMacro!AD80/MonthMacro!AD92-1)*100)</f>
        <v/>
      </c>
      <c r="AJ80" s="10" t="str">
        <f>IF(MonthMacro!AE80="","",(MonthMacro!AE80/MonthMacro!AE92-1)*100)</f>
        <v/>
      </c>
      <c r="AK80" s="10" t="str">
        <f>IF(MonthMacro!AF80="","",(MonthMacro!AF80/MonthMacro!AF92-1)*100)</f>
        <v/>
      </c>
      <c r="AL80" s="10" t="str">
        <f>IF(MonthMacro!AI80="","",MonthMacro!AI80)</f>
        <v/>
      </c>
      <c r="AM80" s="11">
        <f>IF(YEAR(A80)=2012,SUM(MonthMacro!AM80:AM91)/MONTH(A80),IF(MonthMacro!AM80="","",SUM(MonthMacro!AM80:AM91)/12))</f>
        <v>6456.083333333333</v>
      </c>
      <c r="AN80" s="10">
        <f t="shared" si="16"/>
        <v>33.537300055157182</v>
      </c>
    </row>
    <row r="81" spans="1:40">
      <c r="A81" s="9">
        <f>MonthMacro!A81</f>
        <v>43465</v>
      </c>
      <c r="B81" s="10">
        <f>IF(MONTH($A81)=1,"",IF(MonthMacro!D81="","",IF(MONTH($A81)&lt;&gt;2,MonthMacro!D81,MonthMacro!E81)))</f>
        <v>-0.7</v>
      </c>
      <c r="C81" s="10">
        <f>IF(MonthMacro!E81="","",MonthMacro!E81)</f>
        <v>8.5</v>
      </c>
      <c r="D81" s="10">
        <f>IF(MONTH($A81)=1,"",IF(AND(MonthMacro!F81&lt;&gt;"",MONTH($A81)&lt;&gt;2),MonthMacro!F81,MonthMacro!G81))</f>
        <v>5.7</v>
      </c>
      <c r="E81" s="12">
        <f>IF(MONTH(A81)=1,"",MonthMacro!H81-MonthMacro!H82)</f>
        <v>26369</v>
      </c>
      <c r="F81" s="10">
        <f t="shared" si="9"/>
        <v>-53.433800290356579</v>
      </c>
      <c r="G81" s="10">
        <f>IF(MonthMacro!I81="","",MonthMacro!I81)</f>
        <v>5.9</v>
      </c>
      <c r="H81" s="10">
        <f>IF(MonthMacro!J81="","",MonthMacro!J81)</f>
        <v>49.4</v>
      </c>
      <c r="I81" s="10">
        <f>IF(MonthMacro!K81="","",MonthMacro!K81)</f>
        <v>49.7</v>
      </c>
      <c r="J81" s="10">
        <f>IF(MonthMacro!L81="","",MonthMacro!L81)</f>
        <v>53.8</v>
      </c>
      <c r="K81" s="10">
        <f>IF(MonthMacro!M81="","",MonthMacro!M81)</f>
        <v>1.86</v>
      </c>
      <c r="L81" s="10">
        <f>IF(MonthMacro!AH81="","",MonthMacro!AH81)</f>
        <v>1.8</v>
      </c>
      <c r="M81" s="10">
        <f>IF(MonthMacro!N81="","",MonthMacro!N81)</f>
        <v>0.9</v>
      </c>
      <c r="N81" s="10">
        <f>IF(MonthMacro!O81="","",MonthMacro!O81)</f>
        <v>0.96000000000000008</v>
      </c>
      <c r="O81" s="10">
        <f t="shared" si="10"/>
        <v>0.9</v>
      </c>
      <c r="P81" s="11">
        <f>IF(MONTH(A81)=1,"",IF(MONTH(A81)=2,MonthMacro!S81,MonthMacro!Q81))</f>
        <v>8.16</v>
      </c>
      <c r="Q81" s="10">
        <f>IF(MonthMacro!T81="","",MonthMacro!T81)</f>
        <v>5.4781801299907196</v>
      </c>
      <c r="R81" s="10">
        <f>IF(MonthMacro!AG81="","",MonthMacro!AG81)</f>
        <v>-4.6099091666918603</v>
      </c>
      <c r="S81" s="10">
        <f>IF(MonthMacro!U81="","",MonthMacro!U81)</f>
        <v>123</v>
      </c>
      <c r="T81" s="10">
        <f>IF(MonthMacro!V81="","",MonthMacro!V81)</f>
        <v>1.5</v>
      </c>
      <c r="U81" s="10">
        <f>IF(MonthMacro!W81="","",MonthMacro!W81)</f>
        <v>8.1</v>
      </c>
      <c r="V81" s="10">
        <f>IF(MonthMacro!X81="","",MonthMacro!X81)</f>
        <v>6.6</v>
      </c>
      <c r="W81" s="12">
        <f>IF(MonthMacro!Y81="","",AVERAGE(MonthMacro!Y81:Y92))</f>
        <v>18743.34984005665</v>
      </c>
      <c r="X81" s="10">
        <f t="shared" si="11"/>
        <v>-14.000239622621546</v>
      </c>
      <c r="Y81" s="13">
        <f>IF(MonthMacro!Z81="","",MonthMacro!Z81)</f>
        <v>13.154688111237</v>
      </c>
      <c r="Z81" s="2">
        <f>IF(MonthMacro!AB81="","",AVERAGE(MonthMacro!AB81:AB92))</f>
        <v>8791.6666666666661</v>
      </c>
      <c r="AA81" s="10">
        <f t="shared" si="12"/>
        <v>-9.6746575342465881</v>
      </c>
      <c r="AB81" s="2">
        <f>IF(MonthMacro!AA81="","",MonthMacro!AA81)</f>
        <v>13.5</v>
      </c>
      <c r="AC81" s="2">
        <f>IF(MonthMacro!AD81="","",IF(MONTH(CLEAN_MACRO!$A81)=2,MonthMacro!AD81,MonthMacro!AD81-MonthMacro!AD82))</f>
        <v>20447.260000000009</v>
      </c>
      <c r="AD81" s="2">
        <f>IF(MonthMacro!AE81="","",IF(MONTH(CLEAN_MACRO!$A81)=2,MonthMacro!AE81,MonthMacro!AE81-MonthMacro!AE82))</f>
        <v>26694.369999999995</v>
      </c>
      <c r="AE81" s="2">
        <f>IF(MonthMacro!AF81="","",IF(MONTH(CLEAN_MACRO!$A81)=2,MonthMacro!AF81,MonthMacro!AF81-MonthMacro!AF82))</f>
        <v>23050.429999999993</v>
      </c>
      <c r="AF81" s="10">
        <f t="shared" si="13"/>
        <v>20.454288393837651</v>
      </c>
      <c r="AG81" s="10">
        <f t="shared" si="14"/>
        <v>5.7562971942918706</v>
      </c>
      <c r="AH81" s="10">
        <f t="shared" si="15"/>
        <v>0.92353160095446363</v>
      </c>
      <c r="AI81" s="10">
        <f>IF(MonthMacro!AD81="","",(MonthMacro!AD81/MonthMacro!AD93-1)*100)</f>
        <v>17.177370508330171</v>
      </c>
      <c r="AJ81" s="10">
        <f>IF(MonthMacro!AE81="","",(MonthMacro!AE81/MonthMacro!AE93-1)*100)</f>
        <v>-7.8200618191144988</v>
      </c>
      <c r="AK81" s="10">
        <f>IF(MonthMacro!AF81="","",(MonthMacro!AF81/MonthMacro!AF93-1)*100)</f>
        <v>1.3261135170737459</v>
      </c>
      <c r="AL81" s="10">
        <f>IF(MonthMacro!AI81="","",MonthMacro!AI81)</f>
        <v>32.9</v>
      </c>
      <c r="AM81" s="11">
        <f>IF(YEAR(A81)=2012,SUM(MonthMacro!AM81:AM92)/MONTH(A81),IF(MonthMacro!AM81="","",SUM(MonthMacro!AM81:AM92)/12))</f>
        <v>6456.083333333333</v>
      </c>
      <c r="AN81" s="10">
        <f t="shared" si="16"/>
        <v>33.537300055157182</v>
      </c>
    </row>
    <row r="82" spans="1:40">
      <c r="A82" s="9">
        <f>MonthMacro!A82</f>
        <v>43434</v>
      </c>
      <c r="B82" s="10">
        <f>IF(MONTH($A82)=1,"",IF(MonthMacro!D82="","",IF(MONTH($A82)&lt;&gt;2,MonthMacro!D82,MonthMacro!E82)))</f>
        <v>6.3</v>
      </c>
      <c r="C82" s="10">
        <f>IF(MonthMacro!E82="","",MonthMacro!E82)</f>
        <v>8.5</v>
      </c>
      <c r="D82" s="10">
        <f>IF(MONTH($A82)=1,"",IF(AND(MonthMacro!F82&lt;&gt;"",MONTH($A82)&lt;&gt;2),MonthMacro!F82,MonthMacro!G82))</f>
        <v>5.4</v>
      </c>
      <c r="E82" s="12">
        <f>IF(MONTH(A82)=1,"",MonthMacro!H82-MonthMacro!H83)</f>
        <v>61700</v>
      </c>
      <c r="F82" s="10">
        <f t="shared" si="9"/>
        <v>7.7935053801536869</v>
      </c>
      <c r="G82" s="10">
        <f>IF(MonthMacro!I82="","",MonthMacro!I82)</f>
        <v>5.9</v>
      </c>
      <c r="H82" s="10">
        <f>IF(MonthMacro!J82="","",MonthMacro!J82)</f>
        <v>50</v>
      </c>
      <c r="I82" s="10">
        <f>IF(MonthMacro!K82="","",MonthMacro!K82)</f>
        <v>50.4</v>
      </c>
      <c r="J82" s="10">
        <f>IF(MonthMacro!L82="","",MonthMacro!L82)</f>
        <v>53.4</v>
      </c>
      <c r="K82" s="10">
        <f>IF(MonthMacro!M82="","",MonthMacro!M82)</f>
        <v>2.1800000000000002</v>
      </c>
      <c r="L82" s="10">
        <f>IF(MonthMacro!AH82="","",MonthMacro!AH82)</f>
        <v>1.8</v>
      </c>
      <c r="M82" s="10">
        <f>IF(MonthMacro!N82="","",MonthMacro!N82)</f>
        <v>2.7</v>
      </c>
      <c r="N82" s="10">
        <f>IF(MonthMacro!O82="","",MonthMacro!O82)</f>
        <v>-0.52</v>
      </c>
      <c r="O82" s="10">
        <f t="shared" si="10"/>
        <v>-0.90000000000000013</v>
      </c>
      <c r="P82" s="11">
        <f>IF(MONTH(A82)=1,"",IF(MONTH(A82)=2,MonthMacro!S82,MonthMacro!Q82))</f>
        <v>8.1</v>
      </c>
      <c r="Q82" s="10">
        <f>IF(MonthMacro!T82="","",MonthMacro!T82)</f>
        <v>8.91421434704551</v>
      </c>
      <c r="R82" s="10">
        <f>IF(MonthMacro!AG82="","",MonthMacro!AG82)</f>
        <v>3.9172716700874299</v>
      </c>
      <c r="S82" s="10">
        <f>IF(MonthMacro!U82="","",MonthMacro!U82)</f>
        <v>122.1</v>
      </c>
      <c r="T82" s="10">
        <f>IF(MonthMacro!V82="","",MonthMacro!V82)</f>
        <v>1.5</v>
      </c>
      <c r="U82" s="10">
        <f>IF(MonthMacro!W82="","",MonthMacro!W82)</f>
        <v>8</v>
      </c>
      <c r="V82" s="10">
        <f>IF(MonthMacro!X82="","",MonthMacro!X82)</f>
        <v>6.5</v>
      </c>
      <c r="W82" s="12">
        <f>IF(MonthMacro!Y82="","",AVERAGE(MonthMacro!Y82:Y93))</f>
        <v>18642.658878910417</v>
      </c>
      <c r="X82" s="10">
        <f t="shared" si="11"/>
        <v>-13.900705601810925</v>
      </c>
      <c r="Y82" s="13">
        <f>IF(MonthMacro!Z82="","",MonthMacro!Z82)</f>
        <v>12.9222726841341</v>
      </c>
      <c r="Z82" s="2">
        <f>IF(MonthMacro!AB82="","",AVERAGE(MonthMacro!AB82:AB93))</f>
        <v>8801.3333333333339</v>
      </c>
      <c r="AA82" s="10">
        <f t="shared" si="12"/>
        <v>-13.99348534201954</v>
      </c>
      <c r="AB82" s="2">
        <f>IF(MonthMacro!AA82="","",MonthMacro!AA82)</f>
        <v>13.1</v>
      </c>
      <c r="AC82" s="2">
        <f>IF(MonthMacro!AD82="","",IF(MONTH(CLEAN_MACRO!$A82)=2,MonthMacro!AD82,MonthMacro!AD82-MonthMacro!AD83))</f>
        <v>20140.48000000001</v>
      </c>
      <c r="AD82" s="2">
        <f>IF(MonthMacro!AE82="","",IF(MONTH(CLEAN_MACRO!$A82)=2,MonthMacro!AE82,MonthMacro!AE82-MonthMacro!AE83))</f>
        <v>9463.9300000000076</v>
      </c>
      <c r="AE82" s="2">
        <f>IF(MonthMacro!AF82="","",IF(MONTH(CLEAN_MACRO!$A82)=2,MonthMacro!AF82,MonthMacro!AF82-MonthMacro!AF83))</f>
        <v>15487.079999999987</v>
      </c>
      <c r="AF82" s="10">
        <f t="shared" si="13"/>
        <v>21.683126323891887</v>
      </c>
      <c r="AG82" s="10">
        <f t="shared" si="14"/>
        <v>-10.992473240644586</v>
      </c>
      <c r="AH82" s="10">
        <f t="shared" si="15"/>
        <v>-5.0712192036249215</v>
      </c>
      <c r="AI82" s="10">
        <f>IF(MonthMacro!AD82="","",(MonthMacro!AD82/MonthMacro!AD94-1)*100)</f>
        <v>16.833317200508535</v>
      </c>
      <c r="AJ82" s="10">
        <f>IF(MonthMacro!AE82="","",(MonthMacro!AE82/MonthMacro!AE94-1)*100)</f>
        <v>-12.314602621207593</v>
      </c>
      <c r="AK82" s="10">
        <f>IF(MonthMacro!AF82="","",(MonthMacro!AF82/MonthMacro!AF94-1)*100)</f>
        <v>1.3888471942640646</v>
      </c>
      <c r="AL82" s="10">
        <f>IF(MonthMacro!AI82="","",MonthMacro!AI82)</f>
        <v>39.9</v>
      </c>
      <c r="AM82" s="11">
        <f>IF(YEAR(A82)=2012,SUM(MonthMacro!AM82:AM93)/MONTH(A82),IF(MonthMacro!AM82="","",SUM(MonthMacro!AM82:AM93)/12))</f>
        <v>6296.083333333333</v>
      </c>
      <c r="AN82" s="10">
        <f t="shared" si="16"/>
        <v>39.796465908039579</v>
      </c>
    </row>
    <row r="83" spans="1:40">
      <c r="A83" s="9">
        <f>MonthMacro!A83</f>
        <v>43404</v>
      </c>
      <c r="B83" s="10">
        <f>IF(MONTH($A83)=1,"",IF(MonthMacro!D83="","",IF(MONTH($A83)&lt;&gt;2,MonthMacro!D83,MonthMacro!E83)))</f>
        <v>6.7</v>
      </c>
      <c r="C83" s="10">
        <f>IF(MonthMacro!E83="","",MonthMacro!E83)</f>
        <v>8.6999999999999993</v>
      </c>
      <c r="D83" s="10">
        <f>IF(MONTH($A83)=1,"",IF(AND(MonthMacro!F83&lt;&gt;"",MONTH($A83)&lt;&gt;2),MonthMacro!F83,MonthMacro!G83))</f>
        <v>5.9</v>
      </c>
      <c r="E83" s="12">
        <f>IF(MONTH(A83)=1,"",MonthMacro!H83-MonthMacro!H84)</f>
        <v>64125</v>
      </c>
      <c r="F83" s="10">
        <f t="shared" si="9"/>
        <v>8.0640649277550871</v>
      </c>
      <c r="G83" s="10">
        <f>IF(MonthMacro!I83="","",MonthMacro!I83)</f>
        <v>5.7</v>
      </c>
      <c r="H83" s="10">
        <f>IF(MonthMacro!J83="","",MonthMacro!J83)</f>
        <v>50.2</v>
      </c>
      <c r="I83" s="10">
        <f>IF(MonthMacro!K83="","",MonthMacro!K83)</f>
        <v>50.8</v>
      </c>
      <c r="J83" s="10">
        <f>IF(MonthMacro!L83="","",MonthMacro!L83)</f>
        <v>53.9</v>
      </c>
      <c r="K83" s="10">
        <f>IF(MonthMacro!M83="","",MonthMacro!M83)</f>
        <v>2.54</v>
      </c>
      <c r="L83" s="10">
        <f>IF(MonthMacro!AH83="","",MonthMacro!AH83)</f>
        <v>1.8</v>
      </c>
      <c r="M83" s="10">
        <f>IF(MonthMacro!N83="","",MonthMacro!N83)</f>
        <v>3.3</v>
      </c>
      <c r="N83" s="10">
        <f>IF(MonthMacro!O83="","",MonthMacro!O83)</f>
        <v>-0.75999999999999979</v>
      </c>
      <c r="O83" s="10">
        <f t="shared" si="10"/>
        <v>-1.4999999999999998</v>
      </c>
      <c r="P83" s="11">
        <f>IF(MONTH(A83)=1,"",IF(MONTH(A83)=2,MonthMacro!S83,MonthMacro!Q83))</f>
        <v>8.6</v>
      </c>
      <c r="Q83" s="10">
        <f>IF(MonthMacro!T83="","",MonthMacro!T83)</f>
        <v>-10.637144638066101</v>
      </c>
      <c r="R83" s="10">
        <f>IF(MonthMacro!AG83="","",MonthMacro!AG83)</f>
        <v>14.292480694826599</v>
      </c>
      <c r="S83" s="10">
        <f>IF(MonthMacro!U83="","",MonthMacro!U83)</f>
        <v>119.1</v>
      </c>
      <c r="T83" s="10">
        <f>IF(MonthMacro!V83="","",MonthMacro!V83)</f>
        <v>2.7</v>
      </c>
      <c r="U83" s="10">
        <f>IF(MonthMacro!W83="","",MonthMacro!W83)</f>
        <v>8</v>
      </c>
      <c r="V83" s="10">
        <f>IF(MonthMacro!X83="","",MonthMacro!X83)</f>
        <v>5.3</v>
      </c>
      <c r="W83" s="12">
        <f>IF(MonthMacro!Y83="","",AVERAGE(MonthMacro!Y83:Y94))</f>
        <v>19211.726878847006</v>
      </c>
      <c r="X83" s="10">
        <f t="shared" si="11"/>
        <v>-9.6635197327702098</v>
      </c>
      <c r="Y83" s="13">
        <f>IF(MonthMacro!Z83="","",MonthMacro!Z83)</f>
        <v>12.973670849965099</v>
      </c>
      <c r="Z83" s="2">
        <f>IF(MonthMacro!AB83="","",AVERAGE(MonthMacro!AB83:AB94))</f>
        <v>8865.25</v>
      </c>
      <c r="AA83" s="10">
        <f t="shared" si="12"/>
        <v>-12.841541247122246</v>
      </c>
      <c r="AB83" s="2">
        <f>IF(MonthMacro!AA83="","",MonthMacro!AA83)</f>
        <v>13.1</v>
      </c>
      <c r="AC83" s="2">
        <f>IF(MonthMacro!AD83="","",IF(MONTH(CLEAN_MACRO!$A83)=2,MonthMacro!AD83,MonthMacro!AD83-MonthMacro!AD84))</f>
        <v>16171.329999999987</v>
      </c>
      <c r="AD83" s="2">
        <f>IF(MonthMacro!AE83="","",IF(MONTH(CLEAN_MACRO!$A83)=2,MonthMacro!AE83,MonthMacro!AE83-MonthMacro!AE84))</f>
        <v>6259.7099999999991</v>
      </c>
      <c r="AE83" s="2">
        <f>IF(MonthMacro!AF83="","",IF(MONTH(CLEAN_MACRO!$A83)=2,MonthMacro!AF83,MonthMacro!AF83-MonthMacro!AF84))</f>
        <v>13804.080000000002</v>
      </c>
      <c r="AF83" s="10">
        <f t="shared" si="13"/>
        <v>14.736422376941549</v>
      </c>
      <c r="AG83" s="10">
        <f t="shared" si="14"/>
        <v>-20.947786498620292</v>
      </c>
      <c r="AH83" s="10">
        <f t="shared" si="15"/>
        <v>-3.1138973619675103</v>
      </c>
      <c r="AI83" s="10">
        <f>IF(MonthMacro!AD83="","",(MonthMacro!AD83/MonthMacro!AD95-1)*100)</f>
        <v>16.280201894794665</v>
      </c>
      <c r="AJ83" s="10">
        <f>IF(MonthMacro!AE83="","",(MonthMacro!AE83/MonthMacro!AE95-1)*100)</f>
        <v>-12.528858927017927</v>
      </c>
      <c r="AK83" s="10">
        <f>IF(MonthMacro!AF83="","",(MonthMacro!AF83/MonthMacro!AF95-1)*100)</f>
        <v>2.1979764137580515</v>
      </c>
      <c r="AL83" s="10">
        <f>IF(MonthMacro!AI83="","",MonthMacro!AI83)</f>
        <v>40.4</v>
      </c>
      <c r="AM83" s="11">
        <f>IF(YEAR(A83)=2012,SUM(MonthMacro!AM83:AM94)/MONTH(A83),IF(MonthMacro!AM83="","",SUM(MonthMacro!AM83:AM94)/12))</f>
        <v>6123.666666666667</v>
      </c>
      <c r="AN83" s="10">
        <f t="shared" si="16"/>
        <v>38.884898884898874</v>
      </c>
    </row>
    <row r="84" spans="1:40">
      <c r="A84" s="9">
        <f>MonthMacro!A84</f>
        <v>43373</v>
      </c>
      <c r="B84" s="10">
        <f>IF(MONTH($A84)=1,"",IF(MonthMacro!D84="","",IF(MONTH($A84)&lt;&gt;2,MonthMacro!D84,MonthMacro!E84)))</f>
        <v>8</v>
      </c>
      <c r="C84" s="10">
        <f>IF(MonthMacro!E84="","",MonthMacro!E84)</f>
        <v>8.9</v>
      </c>
      <c r="D84" s="10">
        <f>IF(MONTH($A84)=1,"",IF(AND(MonthMacro!F84&lt;&gt;"",MONTH($A84)&lt;&gt;2),MonthMacro!F84,MonthMacro!G84))</f>
        <v>5.8</v>
      </c>
      <c r="E84" s="12">
        <f>IF(MONTH(A84)=1,"",MonthMacro!H84-MonthMacro!H85)</f>
        <v>68284</v>
      </c>
      <c r="F84" s="10">
        <f t="shared" si="9"/>
        <v>6.1496501137528803</v>
      </c>
      <c r="G84" s="10">
        <f>IF(MonthMacro!I84="","",MonthMacro!I84)</f>
        <v>5.4</v>
      </c>
      <c r="H84" s="10">
        <f>IF(MonthMacro!J84="","",MonthMacro!J84)</f>
        <v>50.8</v>
      </c>
      <c r="I84" s="10">
        <f>IF(MonthMacro!K84="","",MonthMacro!K84)</f>
        <v>52</v>
      </c>
      <c r="J84" s="10">
        <f>IF(MonthMacro!L84="","",MonthMacro!L84)</f>
        <v>54.9</v>
      </c>
      <c r="K84" s="10">
        <f>IF(MonthMacro!M84="","",MonthMacro!M84)</f>
        <v>2.4700000000000002</v>
      </c>
      <c r="L84" s="10">
        <f>IF(MonthMacro!AH84="","",MonthMacro!AH84)</f>
        <v>1.7</v>
      </c>
      <c r="M84" s="10">
        <f>IF(MonthMacro!N84="","",MonthMacro!N84)</f>
        <v>3.6</v>
      </c>
      <c r="N84" s="10">
        <f>IF(MonthMacro!O84="","",MonthMacro!O84)</f>
        <v>-1.1299999999999999</v>
      </c>
      <c r="O84" s="10">
        <f t="shared" si="10"/>
        <v>-1.9000000000000001</v>
      </c>
      <c r="P84" s="11">
        <f>IF(MONTH(A84)=1,"",IF(MONTH(A84)=2,MonthMacro!S84,MonthMacro!Q84))</f>
        <v>9.1999999999999993</v>
      </c>
      <c r="Q84" s="10">
        <f>IF(MonthMacro!T84="","",MonthMacro!T84)</f>
        <v>10.545733489187599</v>
      </c>
      <c r="R84" s="10">
        <f>IF(MonthMacro!AG84="","",MonthMacro!AG84)</f>
        <v>13.8695792749464</v>
      </c>
      <c r="S84" s="10">
        <f>IF(MonthMacro!U84="","",MonthMacro!U84)</f>
        <v>118.5</v>
      </c>
      <c r="T84" s="10">
        <f>IF(MonthMacro!V84="","",MonthMacro!V84)</f>
        <v>4</v>
      </c>
      <c r="U84" s="10">
        <f>IF(MonthMacro!W84="","",MonthMacro!W84)</f>
        <v>8.3000000000000007</v>
      </c>
      <c r="V84" s="10">
        <f>IF(MonthMacro!X84="","",MonthMacro!X84)</f>
        <v>4.3000000000000007</v>
      </c>
      <c r="W84" s="12">
        <f>IF(MonthMacro!Y84="","",AVERAGE(MonthMacro!Y84:Y95))</f>
        <v>19738.672583282165</v>
      </c>
      <c r="X84" s="10">
        <f t="shared" si="11"/>
        <v>-4.5694563212733801</v>
      </c>
      <c r="Y84" s="13">
        <f>IF(MonthMacro!Z84="","",MonthMacro!Z84)</f>
        <v>13.0040878635598</v>
      </c>
      <c r="Z84" s="2">
        <f>IF(MonthMacro!AB84="","",AVERAGE(MonthMacro!AB84:AB95))</f>
        <v>8941.6666666666661</v>
      </c>
      <c r="AA84" s="10">
        <f t="shared" si="12"/>
        <v>-11.759868421052644</v>
      </c>
      <c r="AB84" s="2">
        <f>IF(MonthMacro!AA84="","",MonthMacro!AA84)</f>
        <v>13.2</v>
      </c>
      <c r="AC84" s="2">
        <f>IF(MonthMacro!AD84="","",IF(MONTH(CLEAN_MACRO!$A84)=2,MonthMacro!AD84,MonthMacro!AD84-MonthMacro!AD85))</f>
        <v>19289.570000000007</v>
      </c>
      <c r="AD84" s="2">
        <f>IF(MonthMacro!AE84="","",IF(MONTH(CLEAN_MACRO!$A84)=2,MonthMacro!AE84,MonthMacro!AE84-MonthMacro!AE85))</f>
        <v>4902.1599999999962</v>
      </c>
      <c r="AE84" s="2">
        <f>IF(MonthMacro!AF84="","",IF(MONTH(CLEAN_MACRO!$A84)=2,MonthMacro!AF84,MonthMacro!AF84-MonthMacro!AF85))</f>
        <v>16839.240000000005</v>
      </c>
      <c r="AF84" s="10">
        <f t="shared" si="13"/>
        <v>20.285111376892996</v>
      </c>
      <c r="AG84" s="10">
        <f t="shared" si="14"/>
        <v>-9.1777164740168722</v>
      </c>
      <c r="AH84" s="10">
        <f t="shared" si="15"/>
        <v>-3.5947499132656713</v>
      </c>
      <c r="AI84" s="10">
        <f>IF(MonthMacro!AD84="","",(MonthMacro!AD84/MonthMacro!AD96-1)*100)</f>
        <v>16.446256103627221</v>
      </c>
      <c r="AJ84" s="10">
        <f>IF(MonthMacro!AE84="","",(MonthMacro!AE84/MonthMacro!AE96-1)*100)</f>
        <v>-11.373365228136191</v>
      </c>
      <c r="AK84" s="10">
        <f>IF(MonthMacro!AF84="","",(MonthMacro!AF84/MonthMacro!AF96-1)*100)</f>
        <v>2.8503744973542799</v>
      </c>
      <c r="AL84" s="10">
        <f>IF(MonthMacro!AI84="","",MonthMacro!AI84)</f>
        <v>36.6</v>
      </c>
      <c r="AM84" s="11">
        <f>IF(YEAR(A84)=2012,SUM(MonthMacro!AM84:AM95)/MONTH(A84),IF(MonthMacro!AM84="","",SUM(MonthMacro!AM84:AM95)/12))</f>
        <v>5901.25</v>
      </c>
      <c r="AN84" s="10">
        <f t="shared" si="16"/>
        <v>35.505166475315718</v>
      </c>
    </row>
    <row r="85" spans="1:40">
      <c r="A85" s="9">
        <f>MonthMacro!A85</f>
        <v>43343</v>
      </c>
      <c r="B85" s="10">
        <f>IF(MONTH($A85)=1,"",IF(MonthMacro!D85="","",IF(MONTH($A85)&lt;&gt;2,MonthMacro!D85,MonthMacro!E85)))</f>
        <v>8.8000000000000007</v>
      </c>
      <c r="C85" s="10">
        <f>IF(MonthMacro!E85="","",MonthMacro!E85)</f>
        <v>9</v>
      </c>
      <c r="D85" s="10">
        <f>IF(MONTH($A85)=1,"",IF(AND(MonthMacro!F85&lt;&gt;"",MONTH($A85)&lt;&gt;2),MonthMacro!F85,MonthMacro!G85))</f>
        <v>6.1</v>
      </c>
      <c r="E85" s="12">
        <f>IF(MONTH(A85)=1,"",MonthMacro!H85-MonthMacro!H86)</f>
        <v>59360</v>
      </c>
      <c r="F85" s="10">
        <f t="shared" si="9"/>
        <v>4.6163737314206976</v>
      </c>
      <c r="G85" s="10">
        <f>IF(MonthMacro!I85="","",MonthMacro!I85)</f>
        <v>5.3</v>
      </c>
      <c r="H85" s="10">
        <f>IF(MonthMacro!J85="","",MonthMacro!J85)</f>
        <v>51.3</v>
      </c>
      <c r="I85" s="10">
        <f>IF(MonthMacro!K85="","",MonthMacro!K85)</f>
        <v>52.2</v>
      </c>
      <c r="J85" s="10">
        <f>IF(MonthMacro!L85="","",MonthMacro!L85)</f>
        <v>54.2</v>
      </c>
      <c r="K85" s="10">
        <f>IF(MonthMacro!M85="","",MonthMacro!M85)</f>
        <v>2.2999999999999998</v>
      </c>
      <c r="L85" s="10">
        <f>IF(MonthMacro!AH85="","",MonthMacro!AH85)</f>
        <v>2</v>
      </c>
      <c r="M85" s="10">
        <f>IF(MonthMacro!N85="","",MonthMacro!N85)</f>
        <v>4.0999999999999996</v>
      </c>
      <c r="N85" s="10">
        <f>IF(MonthMacro!O85="","",MonthMacro!O85)</f>
        <v>-1.7999999999999998</v>
      </c>
      <c r="O85" s="10">
        <f t="shared" si="10"/>
        <v>-2.0999999999999996</v>
      </c>
      <c r="P85" s="11">
        <f>IF(MONTH(A85)=1,"",IF(MONTH(A85)=2,MonthMacro!S85,MonthMacro!Q85))</f>
        <v>9</v>
      </c>
      <c r="Q85" s="10">
        <f>IF(MonthMacro!T85="","",MonthMacro!T85)</f>
        <v>-34.333017030415</v>
      </c>
      <c r="R85" s="10">
        <f>IF(MonthMacro!AG85="","",MonthMacro!AG85)</f>
        <v>9.5464116378766199</v>
      </c>
      <c r="S85" s="10">
        <f>IF(MonthMacro!U85="","",MonthMacro!U85)</f>
        <v>118.6</v>
      </c>
      <c r="T85" s="10">
        <f>IF(MonthMacro!V85="","",MonthMacro!V85)</f>
        <v>3.9</v>
      </c>
      <c r="U85" s="10">
        <f>IF(MonthMacro!W85="","",MonthMacro!W85)</f>
        <v>8.1999999999999993</v>
      </c>
      <c r="V85" s="10">
        <f>IF(MonthMacro!X85="","",MonthMacro!X85)</f>
        <v>4.2999999999999989</v>
      </c>
      <c r="W85" s="12">
        <f>IF(MonthMacro!Y85="","",AVERAGE(MonthMacro!Y85:Y96))</f>
        <v>19936.785651577946</v>
      </c>
      <c r="X85" s="10">
        <f t="shared" si="11"/>
        <v>-0.26723437101123793</v>
      </c>
      <c r="Y85" s="13">
        <f>IF(MonthMacro!Z85="","",MonthMacro!Z85)</f>
        <v>12.9252155458439</v>
      </c>
      <c r="Z85" s="2">
        <f>IF(MonthMacro!AB85="","",AVERAGE(MonthMacro!AB85:AB96))</f>
        <v>9083.8333333333339</v>
      </c>
      <c r="AA85" s="10">
        <f t="shared" si="12"/>
        <v>-10.644960325267228</v>
      </c>
      <c r="AB85" s="2">
        <f>IF(MonthMacro!AA85="","",MonthMacro!AA85)</f>
        <v>13.2</v>
      </c>
      <c r="AC85" s="2">
        <f>IF(MonthMacro!AD85="","",IF(MONTH(CLEAN_MACRO!$A85)=2,MonthMacro!AD85,MonthMacro!AD85-MonthMacro!AD86))</f>
        <v>18512.53</v>
      </c>
      <c r="AD85" s="2">
        <f>IF(MonthMacro!AE85="","",IF(MONTH(CLEAN_MACRO!$A85)=2,MonthMacro!AE85,MonthMacro!AE85-MonthMacro!AE86))</f>
        <v>4163.260000000002</v>
      </c>
      <c r="AE85" s="2">
        <f>IF(MonthMacro!AF85="","",IF(MONTH(CLEAN_MACRO!$A85)=2,MonthMacro!AF85,MonthMacro!AF85-MonthMacro!AF86))</f>
        <v>12484</v>
      </c>
      <c r="AF85" s="10">
        <f t="shared" si="13"/>
        <v>26.577939748656497</v>
      </c>
      <c r="AG85" s="10">
        <f t="shared" si="14"/>
        <v>-21.086111795591133</v>
      </c>
      <c r="AH85" s="10">
        <f t="shared" si="15"/>
        <v>2.4275257976407838</v>
      </c>
      <c r="AI85" s="10">
        <f>IF(MonthMacro!AD85="","",(MonthMacro!AD85/MonthMacro!AD97-1)*100)</f>
        <v>15.910917056389696</v>
      </c>
      <c r="AJ85" s="10">
        <f>IF(MonthMacro!AE85="","",(MonthMacro!AE85/MonthMacro!AE97-1)*100)</f>
        <v>-11.599979348443391</v>
      </c>
      <c r="AK85" s="10">
        <f>IF(MonthMacro!AF85="","",(MonthMacro!AF85/MonthMacro!AF97-1)*100)</f>
        <v>3.9928446619420299</v>
      </c>
      <c r="AL85" s="10">
        <f>IF(MonthMacro!AI85="","",MonthMacro!AI85)</f>
        <v>34.1</v>
      </c>
      <c r="AM85" s="11">
        <f>IF(YEAR(A85)=2012,SUM(MonthMacro!AM85:AM96)/MONTH(A85),IF(MonthMacro!AM85="","",SUM(MonthMacro!AM85:AM96)/12))</f>
        <v>5660.416666666667</v>
      </c>
      <c r="AN85" s="10">
        <f t="shared" si="16"/>
        <v>34.300175969314118</v>
      </c>
    </row>
    <row r="86" spans="1:40">
      <c r="A86" s="9">
        <f>MonthMacro!A86</f>
        <v>43312</v>
      </c>
      <c r="B86" s="10">
        <f>IF(MONTH($A86)=1,"",IF(MonthMacro!D86="","",IF(MONTH($A86)&lt;&gt;2,MonthMacro!D86,MonthMacro!E86)))</f>
        <v>6.8</v>
      </c>
      <c r="C86" s="10">
        <f>IF(MonthMacro!E86="","",MonthMacro!E86)</f>
        <v>9</v>
      </c>
      <c r="D86" s="10">
        <f>IF(MONTH($A86)=1,"",IF(AND(MonthMacro!F86&lt;&gt;"",MONTH($A86)&lt;&gt;2),MonthMacro!F86,MonthMacro!G86))</f>
        <v>6</v>
      </c>
      <c r="E86" s="12">
        <f>IF(MONTH(A86)=1,"",MonthMacro!H86-MonthMacro!H87)</f>
        <v>58482</v>
      </c>
      <c r="F86" s="10">
        <f t="shared" si="9"/>
        <v>2.9528211241824698</v>
      </c>
      <c r="G86" s="10">
        <f>IF(MonthMacro!I86="","",MonthMacro!I86)</f>
        <v>5.5</v>
      </c>
      <c r="H86" s="10">
        <f>IF(MonthMacro!J86="","",MonthMacro!J86)</f>
        <v>51.2</v>
      </c>
      <c r="I86" s="10">
        <f>IF(MonthMacro!K86="","",MonthMacro!K86)</f>
        <v>52.3</v>
      </c>
      <c r="J86" s="10">
        <f>IF(MonthMacro!L86="","",MonthMacro!L86)</f>
        <v>54</v>
      </c>
      <c r="K86" s="10">
        <f>IF(MonthMacro!M86="","",MonthMacro!M86)</f>
        <v>2.06</v>
      </c>
      <c r="L86" s="10">
        <f>IF(MonthMacro!AH86="","",MonthMacro!AH86)</f>
        <v>1.9</v>
      </c>
      <c r="M86" s="10">
        <f>IF(MonthMacro!N86="","",MonthMacro!N86)</f>
        <v>4.5999999999999996</v>
      </c>
      <c r="N86" s="10">
        <f>IF(MonthMacro!O86="","",MonthMacro!O86)</f>
        <v>-2.5399999999999996</v>
      </c>
      <c r="O86" s="10">
        <f t="shared" si="10"/>
        <v>-2.6999999999999997</v>
      </c>
      <c r="P86" s="11">
        <f>IF(MONTH(A86)=1,"",IF(MONTH(A86)=2,MonthMacro!S86,MonthMacro!Q86))</f>
        <v>8.8000000000000007</v>
      </c>
      <c r="Q86" s="10">
        <f>IF(MonthMacro!T86="","",MonthMacro!T86)</f>
        <v>-38.711259754738002</v>
      </c>
      <c r="R86" s="10">
        <f>IF(MonthMacro!AG86="","",MonthMacro!AG86)</f>
        <v>11.5990609986519</v>
      </c>
      <c r="S86" s="10">
        <f>IF(MonthMacro!U86="","",MonthMacro!U86)</f>
        <v>119.7</v>
      </c>
      <c r="T86" s="10">
        <f>IF(MonthMacro!V86="","",MonthMacro!V86)</f>
        <v>5.0999999999999996</v>
      </c>
      <c r="U86" s="10">
        <f>IF(MonthMacro!W86="","",MonthMacro!W86)</f>
        <v>8.5</v>
      </c>
      <c r="V86" s="10">
        <f>IF(MonthMacro!X86="","",MonthMacro!X86)</f>
        <v>3.4000000000000004</v>
      </c>
      <c r="W86" s="12">
        <f>IF(MonthMacro!Y86="","",AVERAGE(MonthMacro!Y86:Y97))</f>
        <v>19637.390553397589</v>
      </c>
      <c r="X86" s="10">
        <f t="shared" si="11"/>
        <v>0.7039096343454565</v>
      </c>
      <c r="Y86" s="13">
        <f>IF(MonthMacro!Z86="","",MonthMacro!Z86)</f>
        <v>12.908434924024</v>
      </c>
      <c r="Z86" s="2">
        <f>IF(MonthMacro!AB86="","",AVERAGE(MonthMacro!AB86:AB97))</f>
        <v>9106.25</v>
      </c>
      <c r="AA86" s="10">
        <f t="shared" si="12"/>
        <v>-8.2408954647364645</v>
      </c>
      <c r="AB86" s="2">
        <f>IF(MonthMacro!AA86="","",MonthMacro!AA86)</f>
        <v>13.2</v>
      </c>
      <c r="AC86" s="2">
        <f>IF(MonthMacro!AD86="","",IF(MONTH(CLEAN_MACRO!$A86)=2,MonthMacro!AD86,MonthMacro!AD86-MonthMacro!AD87))</f>
        <v>18964.01999999999</v>
      </c>
      <c r="AD86" s="2">
        <f>IF(MonthMacro!AE86="","",IF(MONTH(CLEAN_MACRO!$A86)=2,MonthMacro!AE86,MonthMacro!AE86-MonthMacro!AE87))</f>
        <v>4935.8300000000017</v>
      </c>
      <c r="AE86" s="2">
        <f>IF(MonthMacro!AF86="","",IF(MONTH(CLEAN_MACRO!$A86)=2,MonthMacro!AF86,MonthMacro!AF86-MonthMacro!AF87))</f>
        <v>12846.25</v>
      </c>
      <c r="AF86" s="10">
        <f t="shared" si="13"/>
        <v>29.436721522278987</v>
      </c>
      <c r="AG86" s="10">
        <f t="shared" si="14"/>
        <v>-10.201961579815766</v>
      </c>
      <c r="AH86" s="10">
        <f t="shared" si="15"/>
        <v>9.898547290274152</v>
      </c>
      <c r="AI86" s="10">
        <f>IF(MonthMacro!AD86="","",(MonthMacro!AD86/MonthMacro!AD98-1)*100)</f>
        <v>14.356585779928022</v>
      </c>
      <c r="AJ86" s="10">
        <f>IF(MonthMacro!AE86="","",(MonthMacro!AE86/MonthMacro!AE98-1)*100)</f>
        <v>-10.53563757161754</v>
      </c>
      <c r="AK86" s="10">
        <f>IF(MonthMacro!AF86="","",(MonthMacro!AF86/MonthMacro!AF98-1)*100)</f>
        <v>4.2137840154282236</v>
      </c>
      <c r="AL86" s="10">
        <f>IF(MonthMacro!AI86="","",MonthMacro!AI86)</f>
        <v>34.4</v>
      </c>
      <c r="AM86" s="11">
        <f>IF(YEAR(A86)=2012,SUM(MonthMacro!AM86:AM97)/MONTH(A86),IF(MonthMacro!AM86="","",SUM(MonthMacro!AM86:AM97)/12))</f>
        <v>5524</v>
      </c>
      <c r="AN86" s="10">
        <f t="shared" si="16"/>
        <v>35.190585931923394</v>
      </c>
    </row>
    <row r="87" spans="1:40">
      <c r="A87" s="9">
        <f>MonthMacro!A87</f>
        <v>43281</v>
      </c>
      <c r="B87" s="10">
        <f>IF(MONTH($A87)=1,"",IF(MonthMacro!D87="","",IF(MONTH($A87)&lt;&gt;2,MonthMacro!D87,MonthMacro!E87)))</f>
        <v>8</v>
      </c>
      <c r="C87" s="10">
        <f>IF(MonthMacro!E87="","",MonthMacro!E87)</f>
        <v>9.4</v>
      </c>
      <c r="D87" s="10">
        <f>IF(MONTH($A87)=1,"",IF(AND(MonthMacro!F87&lt;&gt;"",MONTH($A87)&lt;&gt;2),MonthMacro!F87,MonthMacro!G87))</f>
        <v>6</v>
      </c>
      <c r="E87" s="12">
        <f>IF(MONTH(A87)=1,"",MonthMacro!H87-MonthMacro!H88)</f>
        <v>81273</v>
      </c>
      <c r="F87" s="10">
        <f t="shared" si="9"/>
        <v>5.705080315727451</v>
      </c>
      <c r="G87" s="10">
        <f>IF(MonthMacro!I87="","",MonthMacro!I87)</f>
        <v>6</v>
      </c>
      <c r="H87" s="10">
        <f>IF(MonthMacro!J87="","",MonthMacro!J87)</f>
        <v>51.5</v>
      </c>
      <c r="I87" s="10">
        <f>IF(MonthMacro!K87="","",MonthMacro!K87)</f>
        <v>53.2</v>
      </c>
      <c r="J87" s="10">
        <f>IF(MonthMacro!L87="","",MonthMacro!L87)</f>
        <v>55</v>
      </c>
      <c r="K87" s="10">
        <f>IF(MonthMacro!M87="","",MonthMacro!M87)</f>
        <v>1.85</v>
      </c>
      <c r="L87" s="10">
        <f>IF(MonthMacro!AH87="","",MonthMacro!AH87)</f>
        <v>1.9</v>
      </c>
      <c r="M87" s="10">
        <f>IF(MonthMacro!N87="","",MonthMacro!N87)</f>
        <v>4.7</v>
      </c>
      <c r="N87" s="10">
        <f>IF(MonthMacro!O87="","",MonthMacro!O87)</f>
        <v>-2.85</v>
      </c>
      <c r="O87" s="10">
        <f t="shared" si="10"/>
        <v>-2.8000000000000003</v>
      </c>
      <c r="P87" s="11">
        <f>IF(MONTH(A87)=1,"",IF(MONTH(A87)=2,MonthMacro!S87,MonthMacro!Q87))</f>
        <v>9</v>
      </c>
      <c r="Q87" s="10">
        <f>IF(MonthMacro!T87="","",MonthMacro!T87)</f>
        <v>-0.75695084671745305</v>
      </c>
      <c r="R87" s="10">
        <f>IF(MonthMacro!AG87="","",MonthMacro!AG87)</f>
        <v>10.7011373263844</v>
      </c>
      <c r="S87" s="10">
        <f>IF(MonthMacro!U87="","",MonthMacro!U87)</f>
        <v>118.2</v>
      </c>
      <c r="T87" s="10">
        <f>IF(MonthMacro!V87="","",MonthMacro!V87)</f>
        <v>6.6</v>
      </c>
      <c r="U87" s="10">
        <f>IF(MonthMacro!W87="","",MonthMacro!W87)</f>
        <v>8</v>
      </c>
      <c r="V87" s="10">
        <f>IF(MonthMacro!X87="","",MonthMacro!X87)</f>
        <v>1.4000000000000004</v>
      </c>
      <c r="W87" s="12">
        <f>IF(MonthMacro!Y87="","",AVERAGE(MonthMacro!Y87:Y98))</f>
        <v>19871.237604305566</v>
      </c>
      <c r="X87" s="10">
        <f t="shared" si="11"/>
        <v>9.5817290461123648</v>
      </c>
      <c r="Y87" s="13">
        <f>IF(MonthMacro!Z87="","",MonthMacro!Z87)</f>
        <v>12.6854751092415</v>
      </c>
      <c r="Z87" s="2">
        <f>IF(MonthMacro!AB87="","",AVERAGE(MonthMacro!AB87:AB98))</f>
        <v>9058.3333333333339</v>
      </c>
      <c r="AA87" s="10">
        <f t="shared" si="12"/>
        <v>-6.6952789699570854</v>
      </c>
      <c r="AB87" s="2">
        <f>IF(MonthMacro!AA87="","",MonthMacro!AA87)</f>
        <v>12.7</v>
      </c>
      <c r="AC87" s="2">
        <f>IF(MonthMacro!AD87="","",IF(MONTH(CLEAN_MACRO!$A87)=2,MonthMacro!AD87,MonthMacro!AD87-MonthMacro!AD88))</f>
        <v>23626.260000000009</v>
      </c>
      <c r="AD87" s="2">
        <f>IF(MonthMacro!AE87="","",IF(MONTH(CLEAN_MACRO!$A87)=2,MonthMacro!AE87,MonthMacro!AE87-MonthMacro!AE88))</f>
        <v>6647.07</v>
      </c>
      <c r="AE87" s="2">
        <f>IF(MonthMacro!AF87="","",IF(MONTH(CLEAN_MACRO!$A87)=2,MonthMacro!AF87,MonthMacro!AF87-MonthMacro!AF88))</f>
        <v>20734.190000000002</v>
      </c>
      <c r="AF87" s="10">
        <f t="shared" si="13"/>
        <v>15.020680710855672</v>
      </c>
      <c r="AG87" s="10">
        <f t="shared" si="14"/>
        <v>-12.687328827852596</v>
      </c>
      <c r="AH87" s="10">
        <f t="shared" si="15"/>
        <v>4.5006854424127773</v>
      </c>
      <c r="AI87" s="10">
        <f>IF(MonthMacro!AD87="","",(MonthMacro!AD87/MonthMacro!AD99-1)*100)</f>
        <v>11.779089988860193</v>
      </c>
      <c r="AJ87" s="10">
        <f>IF(MonthMacro!AE87="","",(MonthMacro!AE87/MonthMacro!AE99-1)*100)</f>
        <v>-10.579806719052431</v>
      </c>
      <c r="AK87" s="10">
        <f>IF(MonthMacro!AF87="","",(MonthMacro!AF87/MonthMacro!AF99-1)*100)</f>
        <v>3.3237657326313341</v>
      </c>
      <c r="AL87" s="10">
        <f>IF(MonthMacro!AI87="","",MonthMacro!AI87)</f>
        <v>39.1</v>
      </c>
      <c r="AM87" s="11">
        <f>IF(YEAR(A87)=2012,SUM(MonthMacro!AM87:AM98)/MONTH(A87),IF(MonthMacro!AM87="","",SUM(MonthMacro!AM87:AM98)/12))</f>
        <v>5474.083333333333</v>
      </c>
      <c r="AN87" s="10">
        <f t="shared" si="16"/>
        <v>37.782112593338368</v>
      </c>
    </row>
    <row r="88" spans="1:40">
      <c r="A88" s="9">
        <f>MonthMacro!A88</f>
        <v>43251</v>
      </c>
      <c r="B88" s="10">
        <f>IF(MONTH($A88)=1,"",IF(MonthMacro!D88="","",IF(MONTH($A88)&lt;&gt;2,MonthMacro!D88,MonthMacro!E88)))</f>
        <v>11.4</v>
      </c>
      <c r="C88" s="10">
        <f>IF(MonthMacro!E88="","",MonthMacro!E88)</f>
        <v>9.6999999999999993</v>
      </c>
      <c r="D88" s="10">
        <f>IF(MONTH($A88)=1,"",IF(AND(MonthMacro!F88&lt;&gt;"",MONTH($A88)&lt;&gt;2),MonthMacro!F88,MonthMacro!G88))</f>
        <v>6.8</v>
      </c>
      <c r="E88" s="12">
        <f>IF(MONTH(A88)=1,"",MonthMacro!H88-MonthMacro!H89)</f>
        <v>61685</v>
      </c>
      <c r="F88" s="10">
        <f t="shared" si="9"/>
        <v>3.8617861196472481</v>
      </c>
      <c r="G88" s="10">
        <f>IF(MonthMacro!I88="","",MonthMacro!I88)</f>
        <v>6.1</v>
      </c>
      <c r="H88" s="10">
        <f>IF(MonthMacro!J88="","",MonthMacro!J88)</f>
        <v>51.9</v>
      </c>
      <c r="I88" s="10">
        <f>IF(MonthMacro!K88="","",MonthMacro!K88)</f>
        <v>53.8</v>
      </c>
      <c r="J88" s="10">
        <f>IF(MonthMacro!L88="","",MonthMacro!L88)</f>
        <v>54.9</v>
      </c>
      <c r="K88" s="10">
        <f>IF(MonthMacro!M88="","",MonthMacro!M88)</f>
        <v>1.75</v>
      </c>
      <c r="L88" s="10">
        <f>IF(MonthMacro!AH88="","",MonthMacro!AH88)</f>
        <v>1.9</v>
      </c>
      <c r="M88" s="10">
        <f>IF(MonthMacro!N88="","",MonthMacro!N88)</f>
        <v>4.0999999999999996</v>
      </c>
      <c r="N88" s="10">
        <f>IF(MonthMacro!O88="","",MonthMacro!O88)</f>
        <v>-2.3499999999999996</v>
      </c>
      <c r="O88" s="10">
        <f t="shared" si="10"/>
        <v>-2.1999999999999997</v>
      </c>
      <c r="P88" s="11">
        <f>IF(MONTH(A88)=1,"",IF(MONTH(A88)=2,MonthMacro!S88,MonthMacro!Q88))</f>
        <v>8.5</v>
      </c>
      <c r="Q88" s="10">
        <f>IF(MonthMacro!T88="","",MonthMacro!T88)</f>
        <v>-41.349597976104</v>
      </c>
      <c r="R88" s="10">
        <f>IF(MonthMacro!AG88="","",MonthMacro!AG88)</f>
        <v>11.901336943645299</v>
      </c>
      <c r="S88" s="10">
        <f>IF(MonthMacro!U88="","",MonthMacro!U88)</f>
        <v>122.9</v>
      </c>
      <c r="T88" s="10">
        <f>IF(MonthMacro!V88="","",MonthMacro!V88)</f>
        <v>6</v>
      </c>
      <c r="U88" s="10">
        <f>IF(MonthMacro!W88="","",MonthMacro!W88)</f>
        <v>8.3000000000000007</v>
      </c>
      <c r="V88" s="10">
        <f>IF(MonthMacro!X88="","",MonthMacro!X88)</f>
        <v>2.3000000000000007</v>
      </c>
      <c r="W88" s="12">
        <f>IF(MonthMacro!Y88="","",AVERAGE(MonthMacro!Y88:Y99))</f>
        <v>20330.649799216259</v>
      </c>
      <c r="X88" s="10">
        <f t="shared" si="11"/>
        <v>17.180705994918011</v>
      </c>
      <c r="Y88" s="13">
        <f>IF(MonthMacro!Z88="","",MonthMacro!Z88)</f>
        <v>12.642879820405</v>
      </c>
      <c r="Z88" s="2">
        <f>IF(MonthMacro!AB88="","",AVERAGE(MonthMacro!AB88:AB99))</f>
        <v>9223</v>
      </c>
      <c r="AA88" s="10">
        <f t="shared" si="12"/>
        <v>-4.2868385322529123</v>
      </c>
      <c r="AB88" s="2">
        <f>IF(MonthMacro!AA88="","",MonthMacro!AA88)</f>
        <v>12.6</v>
      </c>
      <c r="AC88" s="2">
        <f>IF(MonthMacro!AD88="","",IF(MONTH(CLEAN_MACRO!$A88)=2,MonthMacro!AD88,MonthMacro!AD88-MonthMacro!AD89))</f>
        <v>20411.309999999998</v>
      </c>
      <c r="AD88" s="2">
        <f>IF(MonthMacro!AE88="","",IF(MONTH(CLEAN_MACRO!$A88)=2,MonthMacro!AE88,MonthMacro!AE88-MonthMacro!AE89))</f>
        <v>5333.0499999999993</v>
      </c>
      <c r="AE88" s="2">
        <f>IF(MonthMacro!AF88="","",IF(MONTH(CLEAN_MACRO!$A88)=2,MonthMacro!AF88,MonthMacro!AF88-MonthMacro!AF89))</f>
        <v>14217.029999999999</v>
      </c>
      <c r="AF88" s="10">
        <f t="shared" si="13"/>
        <v>20.500259463327076</v>
      </c>
      <c r="AG88" s="10">
        <f t="shared" si="14"/>
        <v>-7.0489134602647274</v>
      </c>
      <c r="AH88" s="10">
        <f t="shared" si="15"/>
        <v>7.9882418621608942</v>
      </c>
      <c r="AI88" s="10">
        <f>IF(MonthMacro!AD88="","",(MonthMacro!AD88/MonthMacro!AD100-1)*100)</f>
        <v>10.757512458435436</v>
      </c>
      <c r="AJ88" s="10">
        <f>IF(MonthMacro!AE88="","",(MonthMacro!AE88/MonthMacro!AE100-1)*100)</f>
        <v>-10.106673162089297</v>
      </c>
      <c r="AK88" s="10">
        <f>IF(MonthMacro!AF88="","",(MonthMacro!AF88/MonthMacro!AF100-1)*100)</f>
        <v>2.8978028292335756</v>
      </c>
      <c r="AL88" s="10">
        <f>IF(MonthMacro!AI88="","",MonthMacro!AI88)</f>
        <v>47.7</v>
      </c>
      <c r="AM88" s="11">
        <f>IF(YEAR(A88)=2012,SUM(MonthMacro!AM88:AM99)/MONTH(A88),IF(MonthMacro!AM88="","",SUM(MonthMacro!AM88:AM99)/12))</f>
        <v>5390.5</v>
      </c>
      <c r="AN88" s="10">
        <f t="shared" si="16"/>
        <v>39.611076338678686</v>
      </c>
    </row>
    <row r="89" spans="1:40">
      <c r="A89" s="9">
        <f>MonthMacro!A89</f>
        <v>43220</v>
      </c>
      <c r="B89" s="10">
        <f>IF(MONTH($A89)=1,"",IF(MonthMacro!D89="","",IF(MONTH($A89)&lt;&gt;2,MonthMacro!D89,MonthMacro!E89)))</f>
        <v>7.8</v>
      </c>
      <c r="C89" s="10">
        <f>IF(MonthMacro!E89="","",MonthMacro!E89)</f>
        <v>9.3000000000000007</v>
      </c>
      <c r="D89" s="10">
        <f>IF(MONTH($A89)=1,"",IF(AND(MonthMacro!F89&lt;&gt;"",MONTH($A89)&lt;&gt;2),MonthMacro!F89,MonthMacro!G89))</f>
        <v>7</v>
      </c>
      <c r="E89" s="12">
        <f>IF(MONTH(A89)=1,"",MonthMacro!H89-MonthMacro!H90)</f>
        <v>53595</v>
      </c>
      <c r="F89" s="10">
        <f t="shared" si="9"/>
        <v>6.0242003031467206</v>
      </c>
      <c r="G89" s="10">
        <f>IF(MonthMacro!I89="","",MonthMacro!I89)</f>
        <v>7</v>
      </c>
      <c r="H89" s="10">
        <f>IF(MonthMacro!J89="","",MonthMacro!J89)</f>
        <v>51.4</v>
      </c>
      <c r="I89" s="10">
        <f>IF(MonthMacro!K89="","",MonthMacro!K89)</f>
        <v>52.9</v>
      </c>
      <c r="J89" s="10">
        <f>IF(MonthMacro!L89="","",MonthMacro!L89)</f>
        <v>54.8</v>
      </c>
      <c r="K89" s="10">
        <f>IF(MonthMacro!M89="","",MonthMacro!M89)</f>
        <v>1.8</v>
      </c>
      <c r="L89" s="10">
        <f>IF(MonthMacro!AH89="","",MonthMacro!AH89)</f>
        <v>2</v>
      </c>
      <c r="M89" s="10">
        <f>IF(MonthMacro!N89="","",MonthMacro!N89)</f>
        <v>3.4</v>
      </c>
      <c r="N89" s="10">
        <f>IF(MonthMacro!O89="","",MonthMacro!O89)</f>
        <v>-1.5999999999999999</v>
      </c>
      <c r="O89" s="10">
        <f t="shared" si="10"/>
        <v>-1.4</v>
      </c>
      <c r="P89" s="11">
        <f>IF(MONTH(A89)=1,"",IF(MONTH(A89)=2,MonthMacro!S89,MonthMacro!Q89))</f>
        <v>9.4</v>
      </c>
      <c r="Q89" s="10">
        <f>IF(MonthMacro!T89="","",MonthMacro!T89)</f>
        <v>-28.196209465381202</v>
      </c>
      <c r="R89" s="10">
        <f>IF(MonthMacro!AG89="","",MonthMacro!AG89)</f>
        <v>11.9108025854649</v>
      </c>
      <c r="S89" s="10">
        <f>IF(MonthMacro!U89="","",MonthMacro!U89)</f>
        <v>122.9</v>
      </c>
      <c r="T89" s="10">
        <f>IF(MonthMacro!V89="","",MonthMacro!V89)</f>
        <v>7.2</v>
      </c>
      <c r="U89" s="10">
        <f>IF(MonthMacro!W89="","",MonthMacro!W89)</f>
        <v>8.3000000000000007</v>
      </c>
      <c r="V89" s="10">
        <f>IF(MonthMacro!X89="","",MonthMacro!X89)</f>
        <v>1.1000000000000005</v>
      </c>
      <c r="W89" s="12">
        <f>IF(MonthMacro!Y89="","",AVERAGE(MonthMacro!Y89:Y100))</f>
        <v>20878.825506342957</v>
      </c>
      <c r="X89" s="10">
        <f t="shared" si="11"/>
        <v>27.080202808509203</v>
      </c>
      <c r="Y89" s="13">
        <f>IF(MonthMacro!Z89="","",MonthMacro!Z89)</f>
        <v>12.8120183781074</v>
      </c>
      <c r="Z89" s="2">
        <f>IF(MonthMacro!AB89="","",AVERAGE(MonthMacro!AB89:AB100))</f>
        <v>9287</v>
      </c>
      <c r="AA89" s="10">
        <f t="shared" si="12"/>
        <v>-2.2566810212512056</v>
      </c>
      <c r="AB89" s="2">
        <f>IF(MonthMacro!AA89="","",MonthMacro!AA89)</f>
        <v>12.7</v>
      </c>
      <c r="AC89" s="2">
        <f>IF(MonthMacro!AD89="","",IF(MONTH(CLEAN_MACRO!$A89)=2,MonthMacro!AD89,MonthMacro!AD89-MonthMacro!AD90))</f>
        <v>17164.07</v>
      </c>
      <c r="AD89" s="2">
        <f>IF(MonthMacro!AE89="","",IF(MONTH(CLEAN_MACRO!$A89)=2,MonthMacro!AE89,MonthMacro!AE89-MonthMacro!AE90))</f>
        <v>4441.7900000000009</v>
      </c>
      <c r="AE89" s="2">
        <f>IF(MonthMacro!AF89="","",IF(MONTH(CLEAN_MACRO!$A89)=2,MonthMacro!AF89,MonthMacro!AF89-MonthMacro!AF90))</f>
        <v>12103.659999999996</v>
      </c>
      <c r="AF89" s="10">
        <f t="shared" si="13"/>
        <v>2.9007411173234132</v>
      </c>
      <c r="AG89" s="10">
        <f t="shared" si="14"/>
        <v>-13.631741155196064</v>
      </c>
      <c r="AH89" s="10">
        <f t="shared" si="15"/>
        <v>-4.0937220192864388</v>
      </c>
      <c r="AI89" s="10">
        <f>IF(MonthMacro!AD89="","",(MonthMacro!AD89/MonthMacro!AD101-1)*100)</f>
        <v>7.3364756823808941</v>
      </c>
      <c r="AJ89" s="10">
        <f>IF(MonthMacro!AE89="","",(MonthMacro!AE89/MonthMacro!AE101-1)*100)</f>
        <v>-10.729378375059195</v>
      </c>
      <c r="AK89" s="10">
        <f>IF(MonthMacro!AF89="","",(MonthMacro!AF89/MonthMacro!AF101-1)*100)</f>
        <v>1.2889402630887004</v>
      </c>
      <c r="AL89" s="10">
        <f>IF(MonthMacro!AI89="","",MonthMacro!AI89)</f>
        <v>49.8</v>
      </c>
      <c r="AM89" s="11">
        <f>IF(YEAR(A89)=2012,SUM(MonthMacro!AM89:AM100)/MONTH(A89),IF(MonthMacro!AM89="","",SUM(MonthMacro!AM89:AM100)/12))</f>
        <v>5278</v>
      </c>
      <c r="AN89" s="10">
        <f t="shared" si="16"/>
        <v>37.734864300626313</v>
      </c>
    </row>
    <row r="90" spans="1:40">
      <c r="A90" s="9">
        <f>MonthMacro!A90</f>
        <v>43190</v>
      </c>
      <c r="B90" s="10">
        <f>IF(MONTH($A90)=1,"",IF(MonthMacro!D90="","",IF(MONTH($A90)&lt;&gt;2,MonthMacro!D90,MonthMacro!E90)))</f>
        <v>3.6</v>
      </c>
      <c r="C90" s="10">
        <f>IF(MonthMacro!E90="","",MonthMacro!E90)</f>
        <v>9.8000000000000007</v>
      </c>
      <c r="D90" s="10">
        <f>IF(MONTH($A90)=1,"",IF(AND(MonthMacro!F90&lt;&gt;"",MONTH($A90)&lt;&gt;2),MonthMacro!F90,MonthMacro!G90))</f>
        <v>6</v>
      </c>
      <c r="E90" s="12">
        <f>IF(MONTH(A90)=1,"",MonthMacro!H90-MonthMacro!H91)</f>
        <v>56137</v>
      </c>
      <c r="F90" s="10">
        <f t="shared" si="9"/>
        <v>7.1333763492818614</v>
      </c>
      <c r="G90" s="10">
        <f>IF(MonthMacro!I90="","",MonthMacro!I90)</f>
        <v>7.5</v>
      </c>
      <c r="H90" s="10">
        <f>IF(MonthMacro!J90="","",MonthMacro!J90)</f>
        <v>51.5</v>
      </c>
      <c r="I90" s="10">
        <f>IF(MonthMacro!K90="","",MonthMacro!K90)</f>
        <v>53.3</v>
      </c>
      <c r="J90" s="10">
        <f>IF(MonthMacro!L90="","",MonthMacro!L90)</f>
        <v>54.6</v>
      </c>
      <c r="K90" s="10">
        <f>IF(MonthMacro!M90="","",MonthMacro!M90)</f>
        <v>2.06</v>
      </c>
      <c r="L90" s="10">
        <f>IF(MonthMacro!AH90="","",MonthMacro!AH90)</f>
        <v>2</v>
      </c>
      <c r="M90" s="10">
        <f>IF(MonthMacro!N90="","",MonthMacro!N90)</f>
        <v>3.1</v>
      </c>
      <c r="N90" s="10">
        <f>IF(MonthMacro!O90="","",MonthMacro!O90)</f>
        <v>-1.04</v>
      </c>
      <c r="O90" s="10">
        <f t="shared" si="10"/>
        <v>-1.1000000000000001</v>
      </c>
      <c r="P90" s="11">
        <f>IF(MONTH(A90)=1,"",IF(MONTH(A90)=2,MonthMacro!S90,MonthMacro!Q90))</f>
        <v>10.1</v>
      </c>
      <c r="Q90" s="10">
        <f>IF(MonthMacro!T90="","",MonthMacro!T90)</f>
        <v>-125.51636059365001</v>
      </c>
      <c r="R90" s="10">
        <f>IF(MonthMacro!AG90="","",MonthMacro!AG90)</f>
        <v>-2.9835758279032398</v>
      </c>
      <c r="S90" s="10">
        <f>IF(MonthMacro!U90="","",MonthMacro!U90)</f>
        <v>122.3</v>
      </c>
      <c r="T90" s="10">
        <f>IF(MonthMacro!V90="","",MonthMacro!V90)</f>
        <v>7.1</v>
      </c>
      <c r="U90" s="10">
        <f>IF(MonthMacro!W90="","",MonthMacro!W90)</f>
        <v>8.1999999999999993</v>
      </c>
      <c r="V90" s="10">
        <f>IF(MonthMacro!X90="","",MonthMacro!X90)</f>
        <v>1.0999999999999996</v>
      </c>
      <c r="W90" s="12">
        <f>IF(MonthMacro!Y90="","",AVERAGE(MonthMacro!Y90:Y101))</f>
        <v>20655.15744147935</v>
      </c>
      <c r="X90" s="10">
        <f t="shared" si="11"/>
        <v>33.685866724872035</v>
      </c>
      <c r="Y90" s="13">
        <f>IF(MonthMacro!Z90="","",MonthMacro!Z90)</f>
        <v>12.9216699201032</v>
      </c>
      <c r="Z90" s="2">
        <f>IF(MonthMacro!AB90="","",AVERAGE(MonthMacro!AB90:AB101))</f>
        <v>9408.3333333333339</v>
      </c>
      <c r="AA90" s="10">
        <f t="shared" si="12"/>
        <v>4.3438077634011307</v>
      </c>
      <c r="AB90" s="2">
        <f>IF(MonthMacro!AA90="","",MonthMacro!AA90)</f>
        <v>12.8</v>
      </c>
      <c r="AC90" s="2">
        <f>IF(MonthMacro!AD90="","",IF(MONTH(CLEAN_MACRO!$A90)=2,MonthMacro!AD90,MonthMacro!AD90-MonthMacro!AD91))</f>
        <v>16868.669999999998</v>
      </c>
      <c r="AD90" s="2">
        <f>IF(MonthMacro!AE90="","",IF(MONTH(CLEAN_MACRO!$A90)=2,MonthMacro!AE90,MonthMacro!AE90-MonthMacro!AE91))</f>
        <v>6524.5799999999981</v>
      </c>
      <c r="AE90" s="2">
        <f>IF(MonthMacro!AF90="","",IF(MONTH(CLEAN_MACRO!$A90)=2,MonthMacro!AF90,MonthMacro!AF90-MonthMacro!AF91))</f>
        <v>15455.760000000002</v>
      </c>
      <c r="AF90" s="10">
        <f t="shared" si="13"/>
        <v>17.787199634670259</v>
      </c>
      <c r="AG90" s="10">
        <f t="shared" si="14"/>
        <v>-5.3030786826048448</v>
      </c>
      <c r="AH90" s="10">
        <f t="shared" si="15"/>
        <v>3.1724554103965907</v>
      </c>
      <c r="AI90" s="10">
        <f>IF(MonthMacro!AD90="","",(MonthMacro!AD90/MonthMacro!AD102-1)*100)</f>
        <v>9.680890502761418</v>
      </c>
      <c r="AJ90" s="10">
        <f>IF(MonthMacro!AE90="","",(MonthMacro!AE90/MonthMacro!AE102-1)*100)</f>
        <v>-10.081269677513482</v>
      </c>
      <c r="AK90" s="10">
        <f>IF(MonthMacro!AF90="","",(MonthMacro!AF90/MonthMacro!AF102-1)*100)</f>
        <v>3.6285704937342622</v>
      </c>
      <c r="AL90" s="10">
        <f>IF(MonthMacro!AI90="","",MonthMacro!AI90)</f>
        <v>51.7</v>
      </c>
      <c r="AM90" s="11">
        <f>IF(YEAR(A90)=2012,SUM(MonthMacro!AM90:AM101)/MONTH(A90),IF(MonthMacro!AM90="","",SUM(MonthMacro!AM90:AM101)/12))</f>
        <v>5169.75</v>
      </c>
      <c r="AN90" s="10">
        <f t="shared" si="16"/>
        <v>36.94701986754967</v>
      </c>
    </row>
    <row r="91" spans="1:40">
      <c r="A91" s="9">
        <f>MonthMacro!A91</f>
        <v>43159</v>
      </c>
      <c r="B91" s="10">
        <f>IF(MONTH($A91)=1,"",IF(MonthMacro!D91="","",IF(MONTH($A91)&lt;&gt;2,MonthMacro!D91,MonthMacro!E91)))</f>
        <v>13.3</v>
      </c>
      <c r="C91" s="10">
        <f>IF(MonthMacro!E91="","",MonthMacro!E91)</f>
        <v>13.3</v>
      </c>
      <c r="D91" s="10">
        <f>IF(MONTH($A91)=1,"",IF(AND(MonthMacro!F91&lt;&gt;"",MONTH($A91)&lt;&gt;2),MonthMacro!F91,MonthMacro!G91))</f>
        <v>7.2</v>
      </c>
      <c r="E91" s="12">
        <f>IF(MONTH(A91)=1,"",MonthMacro!H91-MonthMacro!H92)</f>
        <v>44626</v>
      </c>
      <c r="F91" s="10">
        <f t="shared" si="9"/>
        <v>7.8498686134068185</v>
      </c>
      <c r="G91" s="10">
        <f>IF(MonthMacro!I91="","",MonthMacro!I91)</f>
        <v>7.9</v>
      </c>
      <c r="H91" s="10">
        <f>IF(MonthMacro!J91="","",MonthMacro!J91)</f>
        <v>50.3</v>
      </c>
      <c r="I91" s="10">
        <f>IF(MonthMacro!K91="","",MonthMacro!K91)</f>
        <v>51</v>
      </c>
      <c r="J91" s="10">
        <f>IF(MonthMacro!L91="","",MonthMacro!L91)</f>
        <v>54.4</v>
      </c>
      <c r="K91" s="10">
        <f>IF(MonthMacro!M91="","",MonthMacro!M91)</f>
        <v>2.9</v>
      </c>
      <c r="L91" s="10">
        <f>IF(MonthMacro!AH91="","",MonthMacro!AH91)</f>
        <v>2.5</v>
      </c>
      <c r="M91" s="10">
        <f>IF(MonthMacro!N91="","",MonthMacro!N91)</f>
        <v>3.7</v>
      </c>
      <c r="N91" s="10">
        <f>IF(MonthMacro!O91="","",MonthMacro!O91)</f>
        <v>-0.80000000000000027</v>
      </c>
      <c r="O91" s="10">
        <f t="shared" si="10"/>
        <v>-1.2000000000000002</v>
      </c>
      <c r="P91" s="11">
        <f>IF(MONTH(A91)=1,"",IF(MONTH(A91)=2,MonthMacro!S91,MonthMacro!Q91))</f>
        <v>9.6999999999999993</v>
      </c>
      <c r="Q91" s="10">
        <f>IF(MonthMacro!T91="","",MonthMacro!T91)</f>
        <v>-394.39619709297</v>
      </c>
      <c r="R91" s="10">
        <f>IF(MonthMacro!AG91="","",MonthMacro!AG91)</f>
        <v>43.501783791060902</v>
      </c>
      <c r="S91" s="10">
        <f>IF(MonthMacro!U91="","",MonthMacro!U91)</f>
        <v>124</v>
      </c>
      <c r="T91" s="10">
        <f>IF(MonthMacro!V91="","",MonthMacro!V91)</f>
        <v>8.5</v>
      </c>
      <c r="U91" s="10">
        <f>IF(MonthMacro!W91="","",MonthMacro!W91)</f>
        <v>8.8000000000000007</v>
      </c>
      <c r="V91" s="10">
        <f>IF(MonthMacro!X91="","",MonthMacro!X91)</f>
        <v>0.30000000000000071</v>
      </c>
      <c r="W91" s="12">
        <f>IF(MonthMacro!Y91="","",AVERAGE(MonthMacro!Y91:Y102))</f>
        <v>21353.504346415753</v>
      </c>
      <c r="X91" s="10">
        <f t="shared" si="11"/>
        <v>39.364177359459319</v>
      </c>
      <c r="Y91" s="13">
        <f>IF(MonthMacro!Z91="","",MonthMacro!Z91)</f>
        <v>13.0744924999444</v>
      </c>
      <c r="Z91" s="2">
        <f>IF(MonthMacro!AB91="","",AVERAGE(MonthMacro!AB91:AB102))</f>
        <v>9541.6666666666661</v>
      </c>
      <c r="AA91" s="10">
        <f t="shared" si="12"/>
        <v>6.3237069365772225</v>
      </c>
      <c r="AB91" s="2">
        <f>IF(MonthMacro!AA91="","",MonthMacro!AA91)</f>
        <v>12.8</v>
      </c>
      <c r="AC91" s="2">
        <f>IF(MonthMacro!AD91="","",IF(MONTH(CLEAN_MACRO!$A91)=2,MonthMacro!AD91,MonthMacro!AD91-MonthMacro!AD92))</f>
        <v>17746.29</v>
      </c>
      <c r="AD91" s="2">
        <f>IF(MonthMacro!AE91="","",IF(MONTH(CLEAN_MACRO!$A91)=2,MonthMacro!AE91,MonthMacro!AE91-MonthMacro!AE92))</f>
        <v>14184.36</v>
      </c>
      <c r="AE91" s="2">
        <f>IF(MonthMacro!AF91="","",IF(MONTH(CLEAN_MACRO!$A91)=2,MonthMacro!AF91,MonthMacro!AF91-MonthMacro!AF92))</f>
        <v>14632.64</v>
      </c>
      <c r="AF91" s="10">
        <f t="shared" si="13"/>
        <v>2.9463308348401496</v>
      </c>
      <c r="AG91" s="10">
        <f t="shared" si="14"/>
        <v>-12.120921120863503</v>
      </c>
      <c r="AH91" s="10">
        <f t="shared" si="15"/>
        <v>4.1147432038786569</v>
      </c>
      <c r="AI91" s="10">
        <f>IF(MonthMacro!AD91="","",(MonthMacro!AD91/MonthMacro!AD103-1)*100)</f>
        <v>2.9463308348401496</v>
      </c>
      <c r="AJ91" s="10">
        <f>IF(MonthMacro!AE91="","",(MonthMacro!AE91/MonthMacro!AE103-1)*100)</f>
        <v>-12.120921120863503</v>
      </c>
      <c r="AK91" s="10">
        <f>IF(MonthMacro!AF91="","",(MonthMacro!AF91/MonthMacro!AF103-1)*100)</f>
        <v>4.1147432038786569</v>
      </c>
      <c r="AL91" s="10">
        <f>IF(MonthMacro!AI91="","",MonthMacro!AI91)</f>
        <v>64.2</v>
      </c>
      <c r="AM91" s="11">
        <f>IF(YEAR(A91)=2012,SUM(MonthMacro!AM91:AM102)/MONTH(A91),IF(MonthMacro!AM91="","",SUM(MonthMacro!AM91:AM102)/12))</f>
        <v>5052.583333333333</v>
      </c>
      <c r="AN91" s="10">
        <f t="shared" si="16"/>
        <v>35.385405501964982</v>
      </c>
    </row>
    <row r="92" spans="1:40">
      <c r="A92" s="9">
        <f>MonthMacro!A92</f>
        <v>43131</v>
      </c>
      <c r="B92" s="10" t="str">
        <f>IF(MONTH($A92)=1,"",IF(MonthMacro!D92="","",IF(MONTH($A92)&lt;&gt;2,MonthMacro!D92,MonthMacro!E92)))</f>
        <v/>
      </c>
      <c r="C92" s="10">
        <f>IF(MonthMacro!E92="","",MonthMacro!E92)</f>
        <v>23.15</v>
      </c>
      <c r="D92" s="10" t="str">
        <f>IF(MONTH($A92)=1,"",IF(AND(MonthMacro!F92&lt;&gt;"",MONTH($A92)&lt;&gt;2),MonthMacro!F92,MonthMacro!G92))</f>
        <v/>
      </c>
      <c r="E92" s="12" t="str">
        <f>IF(MONTH(A92)=1,"",MonthMacro!H92-MonthMacro!H93)</f>
        <v/>
      </c>
      <c r="F92" s="10" t="str">
        <f t="shared" si="9"/>
        <v/>
      </c>
      <c r="G92" s="10" t="str">
        <f>IF(MonthMacro!I92="","",MonthMacro!I92)</f>
        <v/>
      </c>
      <c r="H92" s="10">
        <f>IF(MonthMacro!J92="","",MonthMacro!J92)</f>
        <v>51.3</v>
      </c>
      <c r="I92" s="10">
        <f>IF(MonthMacro!K92="","",MonthMacro!K92)</f>
        <v>52.6</v>
      </c>
      <c r="J92" s="10">
        <f>IF(MonthMacro!L92="","",MonthMacro!L92)</f>
        <v>55.3</v>
      </c>
      <c r="K92" s="10">
        <f>IF(MonthMacro!M92="","",MonthMacro!M92)</f>
        <v>1.47</v>
      </c>
      <c r="L92" s="10">
        <f>IF(MonthMacro!AH92="","",MonthMacro!AH92)</f>
        <v>1.9</v>
      </c>
      <c r="M92" s="10">
        <f>IF(MonthMacro!N92="","",MonthMacro!N92)</f>
        <v>4.3</v>
      </c>
      <c r="N92" s="10">
        <f>IF(MonthMacro!O92="","",MonthMacro!O92)</f>
        <v>-2.83</v>
      </c>
      <c r="O92" s="10">
        <f t="shared" si="10"/>
        <v>-2.4</v>
      </c>
      <c r="P92" s="11" t="str">
        <f>IF(MONTH(A92)=1,"",IF(MONTH(A92)=2,MonthMacro!S92,MonthMacro!Q92))</f>
        <v/>
      </c>
      <c r="Q92" s="10">
        <f>IF(MonthMacro!T92="","",MonthMacro!T92)</f>
        <v>-62.366209914333297</v>
      </c>
      <c r="R92" s="10">
        <f>IF(MonthMacro!AG92="","",MonthMacro!AG92)</f>
        <v>10.648294531072301</v>
      </c>
      <c r="S92" s="10">
        <f>IF(MonthMacro!U92="","",MonthMacro!U92)</f>
        <v>122.3</v>
      </c>
      <c r="T92" s="10">
        <f>IF(MonthMacro!V92="","",MonthMacro!V92)</f>
        <v>15</v>
      </c>
      <c r="U92" s="10">
        <f>IF(MonthMacro!W92="","",MonthMacro!W92)</f>
        <v>8.6</v>
      </c>
      <c r="V92" s="10">
        <f>IF(MonthMacro!X92="","",MonthMacro!X92)</f>
        <v>-6.4</v>
      </c>
      <c r="W92" s="12">
        <f>IF(MonthMacro!Y92="","",AVERAGE(MonthMacro!Y92:Y103))</f>
        <v>21269.415528458991</v>
      </c>
      <c r="X92" s="10">
        <f t="shared" si="11"/>
        <v>40.917834707173803</v>
      </c>
      <c r="Y92" s="13">
        <f>IF(MonthMacro!Z92="","",MonthMacro!Z92)</f>
        <v>13.2109370004382</v>
      </c>
      <c r="Z92" s="2">
        <f>IF(MonthMacro!AB92="","",AVERAGE(MonthMacro!AB92:AB103))</f>
        <v>9543.0833333333339</v>
      </c>
      <c r="AA92" s="10">
        <f t="shared" si="12"/>
        <v>9.3658676344188674</v>
      </c>
      <c r="AB92" s="2">
        <f>IF(MonthMacro!AA92="","",MonthMacro!AA92)</f>
        <v>13.2</v>
      </c>
      <c r="AC92" s="2" t="str">
        <f>IF(MonthMacro!AD92="","",IF(MONTH(CLEAN_MACRO!$A92)=2,MonthMacro!AD92,MonthMacro!AD92-MonthMacro!AD93))</f>
        <v/>
      </c>
      <c r="AD92" s="2" t="str">
        <f>IF(MonthMacro!AE92="","",IF(MONTH(CLEAN_MACRO!$A92)=2,MonthMacro!AE92,MonthMacro!AE92-MonthMacro!AE93))</f>
        <v/>
      </c>
      <c r="AE92" s="2" t="str">
        <f>IF(MonthMacro!AF92="","",IF(MONTH(CLEAN_MACRO!$A92)=2,MonthMacro!AF92,MonthMacro!AF92-MonthMacro!AF93))</f>
        <v/>
      </c>
      <c r="AF92" s="10" t="str">
        <f t="shared" si="13"/>
        <v/>
      </c>
      <c r="AG92" s="10" t="str">
        <f t="shared" si="14"/>
        <v/>
      </c>
      <c r="AH92" s="10" t="str">
        <f t="shared" si="15"/>
        <v/>
      </c>
      <c r="AI92" s="10" t="str">
        <f>IF(MonthMacro!AD92="","",(MonthMacro!AD92/MonthMacro!AD104-1)*100)</f>
        <v/>
      </c>
      <c r="AJ92" s="10" t="str">
        <f>IF(MonthMacro!AE92="","",(MonthMacro!AE92/MonthMacro!AE104-1)*100)</f>
        <v/>
      </c>
      <c r="AK92" s="10" t="str">
        <f>IF(MonthMacro!AF92="","",(MonthMacro!AF92/MonthMacro!AF104-1)*100)</f>
        <v/>
      </c>
      <c r="AL92" s="10" t="str">
        <f>IF(MonthMacro!AI92="","",MonthMacro!AI92)</f>
        <v/>
      </c>
      <c r="AM92" s="11">
        <f>IF(YEAR(A92)=2012,SUM(MonthMacro!AM92:AM103)/MONTH(A92),IF(MonthMacro!AM92="","",SUM(MonthMacro!AM92:AM103)/12))</f>
        <v>4834.666666666667</v>
      </c>
      <c r="AN92" s="10">
        <f t="shared" si="16"/>
        <v>31.968518265775003</v>
      </c>
    </row>
    <row r="93" spans="1:40">
      <c r="A93" s="9">
        <f>MonthMacro!A93</f>
        <v>43100</v>
      </c>
      <c r="B93" s="10">
        <f>IF(MONTH($A93)=1,"",IF(MonthMacro!D93="","",IF(MONTH($A93)&lt;&gt;2,MonthMacro!D93,MonthMacro!E93)))</f>
        <v>7.3817977949999998</v>
      </c>
      <c r="C93" s="10">
        <f>IF(MonthMacro!E93="","",MonthMacro!E93)</f>
        <v>6.6</v>
      </c>
      <c r="D93" s="10">
        <f>IF(MONTH($A93)=1,"",IF(AND(MonthMacro!F93&lt;&gt;"",MONTH($A93)&lt;&gt;2),MonthMacro!F93,MonthMacro!G93))</f>
        <v>6.2</v>
      </c>
      <c r="E93" s="12">
        <f>IF(MONTH(A93)=1,"",MonthMacro!H93-MonthMacro!H94)</f>
        <v>56626.909999999916</v>
      </c>
      <c r="F93" s="10">
        <f t="shared" si="9"/>
        <v>-2.2878285196723191</v>
      </c>
      <c r="G93" s="10">
        <f>IF(MonthMacro!I93="","",MonthMacro!I93)</f>
        <v>7.2</v>
      </c>
      <c r="H93" s="10">
        <f>IF(MonthMacro!J93="","",MonthMacro!J93)</f>
        <v>51.6</v>
      </c>
      <c r="I93" s="10">
        <f>IF(MonthMacro!K93="","",MonthMacro!K93)</f>
        <v>53.4</v>
      </c>
      <c r="J93" s="10">
        <f>IF(MonthMacro!L93="","",MonthMacro!L93)</f>
        <v>55</v>
      </c>
      <c r="K93" s="10">
        <f>IF(MonthMacro!M93="","",MonthMacro!M93)</f>
        <v>1.85</v>
      </c>
      <c r="L93" s="10">
        <f>IF(MonthMacro!AH93="","",MonthMacro!AH93)</f>
        <v>2.2000000000000002</v>
      </c>
      <c r="M93" s="10">
        <f>IF(MonthMacro!N93="","",MonthMacro!N93)</f>
        <v>4.9000000000000004</v>
      </c>
      <c r="N93" s="10">
        <f>IF(MonthMacro!O93="","",MonthMacro!O93)</f>
        <v>-3.0500000000000003</v>
      </c>
      <c r="O93" s="10">
        <f t="shared" si="10"/>
        <v>-2.7</v>
      </c>
      <c r="P93" s="11">
        <f>IF(MONTH(A93)=1,"",IF(MONTH(A93)=2,MonthMacro!S93,MonthMacro!Q93))</f>
        <v>9.4</v>
      </c>
      <c r="Q93" s="10">
        <f>IF(MonthMacro!T93="","",MonthMacro!T93)</f>
        <v>35.895624085196602</v>
      </c>
      <c r="R93" s="10">
        <f>IF(MonthMacro!AG93="","",MonthMacro!AG93)</f>
        <v>10.7251658321258</v>
      </c>
      <c r="S93" s="10">
        <f>IF(MonthMacro!U93="","",MonthMacro!U93)</f>
        <v>122.6</v>
      </c>
      <c r="T93" s="10">
        <f>IF(MonthMacro!V93="","",MonthMacro!V93)</f>
        <v>11.8</v>
      </c>
      <c r="U93" s="10">
        <f>IF(MonthMacro!W93="","",MonthMacro!W93)</f>
        <v>8.1</v>
      </c>
      <c r="V93" s="10">
        <f>IF(MonthMacro!X93="","",MonthMacro!X93)</f>
        <v>-3.7000000000000011</v>
      </c>
      <c r="W93" s="12">
        <f>IF(MonthMacro!Y93="","",AVERAGE(MonthMacro!Y93:Y104))</f>
        <v>21794.6535639266</v>
      </c>
      <c r="X93" s="10">
        <f t="shared" si="11"/>
        <v>46.798715116694822</v>
      </c>
      <c r="Y93" s="13">
        <f>IF(MonthMacro!Z93="","",MonthMacro!Z93)</f>
        <v>13.1607322552182</v>
      </c>
      <c r="Z93" s="2">
        <f>IF(MonthMacro!AB93="","",AVERAGE(MonthMacro!AB93:AB104))</f>
        <v>9733.3333333333339</v>
      </c>
      <c r="AA93" s="10">
        <f t="shared" si="12"/>
        <v>18.458417849898588</v>
      </c>
      <c r="AB93" s="2">
        <f>IF(MonthMacro!AA93="","",MonthMacro!AA93)</f>
        <v>12.7</v>
      </c>
      <c r="AC93" s="2">
        <f>IF(MonthMacro!AD93="","",IF(MONTH(CLEAN_MACRO!$A93)=2,MonthMacro!AD93,MonthMacro!AD93-MonthMacro!AD94))</f>
        <v>16975.119999999995</v>
      </c>
      <c r="AD93" s="2">
        <f>IF(MonthMacro!AE93="","",IF(MONTH(CLEAN_MACRO!$A93)=2,MonthMacro!AE93,MonthMacro!AE93-MonthMacro!AE94))</f>
        <v>25241.400000000009</v>
      </c>
      <c r="AE93" s="2">
        <f>IF(MonthMacro!AF93="","",IF(MONTH(CLEAN_MACRO!$A93)=2,MonthMacro!AF93,MonthMacro!AF93-MonthMacro!AF94))</f>
        <v>22839.5</v>
      </c>
      <c r="AF93" s="10">
        <f t="shared" si="13"/>
        <v>8.6432016077160334</v>
      </c>
      <c r="AG93" s="10">
        <f t="shared" si="14"/>
        <v>-13.23328673261347</v>
      </c>
      <c r="AH93" s="10">
        <f t="shared" si="15"/>
        <v>6.1361909563852235</v>
      </c>
      <c r="AI93" s="10">
        <f>IF(MonthMacro!AD93="","",(MonthMacro!AD93/MonthMacro!AD105-1)*100)</f>
        <v>7.0243643177456017</v>
      </c>
      <c r="AJ93" s="10">
        <f>IF(MonthMacro!AE93="","",(MonthMacro!AE93/MonthMacro!AE105-1)*100)</f>
        <v>-4.3733158851726905</v>
      </c>
      <c r="AK93" s="10">
        <f>IF(MonthMacro!AF93="","",(MonthMacro!AF93/MonthMacro!AF105-1)*100)</f>
        <v>7.6640627020792662</v>
      </c>
      <c r="AL93" s="10">
        <f>IF(MonthMacro!AI93="","",MonthMacro!AI93)</f>
        <v>34.200000000000003</v>
      </c>
      <c r="AM93" s="11">
        <f>IF(YEAR(A93)=2012,SUM(MonthMacro!AM93:AM104)/MONTH(A93),IF(MonthMacro!AM93="","",SUM(MonthMacro!AM93:AM104)/12))</f>
        <v>4834.666666666667</v>
      </c>
      <c r="AN93" s="10">
        <f t="shared" si="16"/>
        <v>31.968518265775003</v>
      </c>
    </row>
    <row r="94" spans="1:40">
      <c r="A94" s="9">
        <f>MonthMacro!A94</f>
        <v>43069</v>
      </c>
      <c r="B94" s="10">
        <f>IF(MONTH($A94)=1,"",IF(MonthMacro!D94="","",IF(MONTH($A94)&lt;&gt;2,MonthMacro!D94,MonthMacro!E94)))</f>
        <v>4.5999999999999996</v>
      </c>
      <c r="C94" s="10">
        <f>IF(MonthMacro!E94="","",MonthMacro!E94)</f>
        <v>6.5</v>
      </c>
      <c r="D94" s="10">
        <f>IF(MONTH($A94)=1,"",IF(AND(MonthMacro!F94&lt;&gt;"",MONTH($A94)&lt;&gt;2),MonthMacro!F94,MonthMacro!G94))</f>
        <v>6.1</v>
      </c>
      <c r="E94" s="12">
        <f>IF(MONTH(A94)=1,"",MonthMacro!H94-MonthMacro!H95)</f>
        <v>57239.070000000065</v>
      </c>
      <c r="F94" s="10">
        <f t="shared" si="9"/>
        <v>5.765280781449067</v>
      </c>
      <c r="G94" s="10">
        <f>IF(MonthMacro!I94="","",MonthMacro!I94)</f>
        <v>7.2</v>
      </c>
      <c r="H94" s="10">
        <f>IF(MonthMacro!J94="","",MonthMacro!J94)</f>
        <v>51.8</v>
      </c>
      <c r="I94" s="10">
        <f>IF(MonthMacro!K94="","",MonthMacro!K94)</f>
        <v>53.6</v>
      </c>
      <c r="J94" s="10">
        <f>IF(MonthMacro!L94="","",MonthMacro!L94)</f>
        <v>54.8</v>
      </c>
      <c r="K94" s="10">
        <f>IF(MonthMacro!M94="","",MonthMacro!M94)</f>
        <v>1.73</v>
      </c>
      <c r="L94" s="10">
        <f>IF(MonthMacro!AH94="","",MonthMacro!AH94)</f>
        <v>2.2999999999999998</v>
      </c>
      <c r="M94" s="10">
        <f>IF(MonthMacro!N94="","",MonthMacro!N94)</f>
        <v>5.8</v>
      </c>
      <c r="N94" s="10">
        <f>IF(MonthMacro!O94="","",MonthMacro!O94)</f>
        <v>-4.07</v>
      </c>
      <c r="O94" s="10">
        <f t="shared" si="10"/>
        <v>-3.5</v>
      </c>
      <c r="P94" s="11">
        <f>IF(MONTH(A94)=1,"",IF(MONTH(A94)=2,MonthMacro!S94,MonthMacro!Q94))</f>
        <v>10.199999999999999</v>
      </c>
      <c r="Q94" s="10">
        <f>IF(MonthMacro!T94="","",MonthMacro!T94)</f>
        <v>-10.795190790084501</v>
      </c>
      <c r="R94" s="10">
        <f>IF(MonthMacro!AG94="","",MonthMacro!AG94)</f>
        <v>11.5095499609942</v>
      </c>
      <c r="S94" s="10">
        <f>IF(MonthMacro!U94="","",MonthMacro!U94)</f>
        <v>121.3</v>
      </c>
      <c r="T94" s="10">
        <f>IF(MonthMacro!V94="","",MonthMacro!V94)</f>
        <v>12.7</v>
      </c>
      <c r="U94" s="10">
        <f>IF(MonthMacro!W94="","",MonthMacro!W94)</f>
        <v>9.1</v>
      </c>
      <c r="V94" s="10">
        <f>IF(MonthMacro!X94="","",MonthMacro!X94)</f>
        <v>-3.5999999999999996</v>
      </c>
      <c r="W94" s="12">
        <f>IF(MonthMacro!Y94="","",AVERAGE(MonthMacro!Y94:Y105))</f>
        <v>21652.510638115669</v>
      </c>
      <c r="X94" s="10">
        <f t="shared" si="11"/>
        <v>44.448967680993043</v>
      </c>
      <c r="Y94" s="13">
        <f>IF(MonthMacro!Z94="","",MonthMacro!Z94)</f>
        <v>13.6833437786819</v>
      </c>
      <c r="Z94" s="2">
        <f>IF(MonthMacro!AB94="","",AVERAGE(MonthMacro!AB94:AB105))</f>
        <v>10233.333333333334</v>
      </c>
      <c r="AA94" s="10">
        <f t="shared" si="12"/>
        <v>30.89312171568055</v>
      </c>
      <c r="AB94" s="2">
        <f>IF(MonthMacro!AA94="","",MonthMacro!AA94)</f>
        <v>13.3</v>
      </c>
      <c r="AC94" s="2">
        <f>IF(MonthMacro!AD94="","",IF(MONTH(CLEAN_MACRO!$A94)=2,MonthMacro!AD94,MonthMacro!AD94-MonthMacro!AD95))</f>
        <v>16551.579999999987</v>
      </c>
      <c r="AD94" s="2">
        <f>IF(MonthMacro!AE94="","",IF(MONTH(CLEAN_MACRO!$A94)=2,MonthMacro!AE94,MonthMacro!AE94-MonthMacro!AE95))</f>
        <v>10632.729999999996</v>
      </c>
      <c r="AE94" s="2">
        <f>IF(MonthMacro!AF94="","",IF(MONTH(CLEAN_MACRO!$A94)=2,MonthMacro!AF94,MonthMacro!AF94-MonthMacro!AF95))</f>
        <v>16314.420000000013</v>
      </c>
      <c r="AF94" s="10">
        <f t="shared" si="13"/>
        <v>18.836049189837855</v>
      </c>
      <c r="AG94" s="10">
        <f t="shared" si="14"/>
        <v>-10.085967202911739</v>
      </c>
      <c r="AH94" s="10">
        <f t="shared" si="15"/>
        <v>5.3141138194587878</v>
      </c>
      <c r="AI94" s="10">
        <f>IF(MonthMacro!AD94="","",(MonthMacro!AD94/MonthMacro!AD106-1)*100)</f>
        <v>6.8571919165375306</v>
      </c>
      <c r="AJ94" s="10">
        <f>IF(MonthMacro!AE94="","",(MonthMacro!AE94/MonthMacro!AE106-1)*100)</f>
        <v>-1.0275505409117369</v>
      </c>
      <c r="AK94" s="10">
        <f>IF(MonthMacro!AF94="","",(MonthMacro!AF94/MonthMacro!AF106-1)*100)</f>
        <v>7.9061187600806493</v>
      </c>
      <c r="AL94" s="10">
        <f>IF(MonthMacro!AI94="","",MonthMacro!AI94)</f>
        <v>31.6</v>
      </c>
      <c r="AM94" s="11">
        <f>IF(YEAR(A94)=2012,SUM(MonthMacro!AM94:AM105)/MONTH(A94),IF(MonthMacro!AM94="","",SUM(MonthMacro!AM94:AM105)/12))</f>
        <v>4503.75</v>
      </c>
      <c r="AN94" s="10">
        <f t="shared" si="16"/>
        <v>26.785839960588365</v>
      </c>
    </row>
    <row r="95" spans="1:40">
      <c r="A95" s="9">
        <f>MonthMacro!A95</f>
        <v>43039</v>
      </c>
      <c r="B95" s="10">
        <f>IF(MONTH($A95)=1,"",IF(MonthMacro!D95="","",IF(MONTH($A95)&lt;&gt;2,MonthMacro!D95,MonthMacro!E95)))</f>
        <v>5</v>
      </c>
      <c r="C95" s="10">
        <f>IF(MonthMacro!E95="","",MonthMacro!E95)</f>
        <v>6.7</v>
      </c>
      <c r="D95" s="10">
        <f>IF(MONTH($A95)=1,"",IF(AND(MonthMacro!F95&lt;&gt;"",MONTH($A95)&lt;&gt;2),MonthMacro!F95,MonthMacro!G95))</f>
        <v>6.2</v>
      </c>
      <c r="E95" s="12">
        <f>IF(MONTH(A95)=1,"",MonthMacro!H95-MonthMacro!H96)</f>
        <v>59339.799999999988</v>
      </c>
      <c r="F95" s="10">
        <f t="shared" si="9"/>
        <v>3.1591420273568538</v>
      </c>
      <c r="G95" s="10">
        <f>IF(MonthMacro!I95="","",MonthMacro!I95)</f>
        <v>7.3</v>
      </c>
      <c r="H95" s="10">
        <f>IF(MonthMacro!J95="","",MonthMacro!J95)</f>
        <v>51.6</v>
      </c>
      <c r="I95" s="10">
        <f>IF(MonthMacro!K95="","",MonthMacro!K95)</f>
        <v>52.9</v>
      </c>
      <c r="J95" s="10">
        <f>IF(MonthMacro!L95="","",MonthMacro!L95)</f>
        <v>54.3</v>
      </c>
      <c r="K95" s="10">
        <f>IF(MonthMacro!M95="","",MonthMacro!M95)</f>
        <v>1.87</v>
      </c>
      <c r="L95" s="10">
        <f>IF(MonthMacro!AH95="","",MonthMacro!AH95)</f>
        <v>2.2999999999999998</v>
      </c>
      <c r="M95" s="10">
        <f>IF(MonthMacro!N95="","",MonthMacro!N95)</f>
        <v>6.9</v>
      </c>
      <c r="N95" s="10">
        <f>IF(MonthMacro!O95="","",MonthMacro!O95)</f>
        <v>-5.03</v>
      </c>
      <c r="O95" s="10">
        <f t="shared" si="10"/>
        <v>-4.6000000000000005</v>
      </c>
      <c r="P95" s="11">
        <f>IF(MONTH(A95)=1,"",IF(MONTH(A95)=2,MonthMacro!S95,MonthMacro!Q95))</f>
        <v>10</v>
      </c>
      <c r="Q95" s="10">
        <f>IF(MonthMacro!T95="","",MonthMacro!T95)</f>
        <v>-23.390428734558299</v>
      </c>
      <c r="R95" s="10">
        <f>IF(MonthMacro!AG95="","",MonthMacro!AG95)</f>
        <v>6.2583410617747504</v>
      </c>
      <c r="S95" s="10">
        <f>IF(MonthMacro!U95="","",MonthMacro!U95)</f>
        <v>123.9</v>
      </c>
      <c r="T95" s="10">
        <f>IF(MonthMacro!V95="","",MonthMacro!V95)</f>
        <v>13</v>
      </c>
      <c r="U95" s="10">
        <f>IF(MonthMacro!W95="","",MonthMacro!W95)</f>
        <v>8.9</v>
      </c>
      <c r="V95" s="10">
        <f>IF(MonthMacro!X95="","",MonthMacro!X95)</f>
        <v>-4.0999999999999996</v>
      </c>
      <c r="W95" s="12">
        <f>IF(MonthMacro!Y95="","",AVERAGE(MonthMacro!Y95:Y106))</f>
        <v>21266.85345943924</v>
      </c>
      <c r="X95" s="10">
        <f t="shared" si="11"/>
        <v>48.542802748069661</v>
      </c>
      <c r="Y95" s="13">
        <f>IF(MonthMacro!Z95="","",MonthMacro!Z95)</f>
        <v>13.508485005091501</v>
      </c>
      <c r="Z95" s="2">
        <f>IF(MonthMacro!AB95="","",AVERAGE(MonthMacro!AB95:AB106))</f>
        <v>10171.416666666666</v>
      </c>
      <c r="AA95" s="10">
        <f t="shared" si="12"/>
        <v>34.569248748649414</v>
      </c>
      <c r="AB95" s="2">
        <f>IF(MonthMacro!AA95="","",MonthMacro!AA95)</f>
        <v>13</v>
      </c>
      <c r="AC95" s="2">
        <f>IF(MonthMacro!AD95="","",IF(MONTH(CLEAN_MACRO!$A95)=2,MonthMacro!AD95,MonthMacro!AD95-MonthMacro!AD96))</f>
        <v>14094.330000000002</v>
      </c>
      <c r="AD95" s="2">
        <f>IF(MonthMacro!AE95="","",IF(MONTH(CLEAN_MACRO!$A95)=2,MonthMacro!AE95,MonthMacro!AE95-MonthMacro!AE96))</f>
        <v>7918.4499999999971</v>
      </c>
      <c r="AE95" s="2">
        <f>IF(MonthMacro!AF95="","",IF(MONTH(CLEAN_MACRO!$A95)=2,MonthMacro!AF95,MonthMacro!AF95-MonthMacro!AF96))</f>
        <v>14247.739999999991</v>
      </c>
      <c r="AF95" s="10">
        <f t="shared" si="13"/>
        <v>-4.2509959185003439</v>
      </c>
      <c r="AG95" s="10">
        <f t="shared" si="14"/>
        <v>-2.2335125658232924</v>
      </c>
      <c r="AH95" s="10">
        <f t="shared" si="15"/>
        <v>-5.978784129340986</v>
      </c>
      <c r="AI95" s="10">
        <f>IF(MonthMacro!AD95="","",(MonthMacro!AD95/MonthMacro!AD107-1)*100)</f>
        <v>5.6426914862486299</v>
      </c>
      <c r="AJ95" s="10">
        <f>IF(MonthMacro!AE95="","",(MonthMacro!AE95/MonthMacro!AE107-1)*100)</f>
        <v>0.61510943832312481</v>
      </c>
      <c r="AK95" s="10">
        <f>IF(MonthMacro!AF95="","",(MonthMacro!AF95/MonthMacro!AF107-1)*100)</f>
        <v>8.2397887023148328</v>
      </c>
      <c r="AL95" s="10">
        <f>IF(MonthMacro!AI95="","",MonthMacro!AI95)</f>
        <v>32.299999999999997</v>
      </c>
      <c r="AM95" s="11">
        <f>IF(YEAR(A95)=2012,SUM(MonthMacro!AM95:AM106)/MONTH(A95),IF(MonthMacro!AM95="","",SUM(MonthMacro!AM95:AM106)/12))</f>
        <v>4409.166666666667</v>
      </c>
      <c r="AN95" s="10">
        <f t="shared" si="16"/>
        <v>27.331359949943447</v>
      </c>
    </row>
    <row r="96" spans="1:40">
      <c r="A96" s="9">
        <f>MonthMacro!A96</f>
        <v>43008</v>
      </c>
      <c r="B96" s="10">
        <f>IF(MONTH($A96)=1,"",IF(MonthMacro!D96="","",IF(MONTH($A96)&lt;&gt;2,MonthMacro!D96,MonthMacro!E96)))</f>
        <v>7.2</v>
      </c>
      <c r="C96" s="10">
        <f>IF(MonthMacro!E96="","",MonthMacro!E96)</f>
        <v>6.9</v>
      </c>
      <c r="D96" s="10">
        <f>IF(MONTH($A96)=1,"",IF(AND(MonthMacro!F96&lt;&gt;"",MONTH($A96)&lt;&gt;2),MonthMacro!F96,MonthMacro!G96))</f>
        <v>6.6</v>
      </c>
      <c r="E96" s="12">
        <f>IF(MONTH(A96)=1,"",MonthMacro!H96-MonthMacro!H97)</f>
        <v>64328.049999999988</v>
      </c>
      <c r="F96" s="10">
        <f t="shared" si="9"/>
        <v>6.2092962781040706</v>
      </c>
      <c r="G96" s="10">
        <f>IF(MonthMacro!I96="","",MonthMacro!I96)</f>
        <v>7.5</v>
      </c>
      <c r="H96" s="10">
        <f>IF(MonthMacro!J96="","",MonthMacro!J96)</f>
        <v>52.4</v>
      </c>
      <c r="I96" s="10">
        <f>IF(MonthMacro!K96="","",MonthMacro!K96)</f>
        <v>54.8</v>
      </c>
      <c r="J96" s="10">
        <f>IF(MonthMacro!L96="","",MonthMacro!L96)</f>
        <v>55.4</v>
      </c>
      <c r="K96" s="10">
        <f>IF(MonthMacro!M96="","",MonthMacro!M96)</f>
        <v>1.63</v>
      </c>
      <c r="L96" s="10">
        <f>IF(MonthMacro!AH96="","",MonthMacro!AH96)</f>
        <v>2.2999999999999998</v>
      </c>
      <c r="M96" s="10">
        <f>IF(MonthMacro!N96="","",MonthMacro!N96)</f>
        <v>6.9</v>
      </c>
      <c r="N96" s="10">
        <f>IF(MonthMacro!O96="","",MonthMacro!O96)</f>
        <v>-5.2700000000000005</v>
      </c>
      <c r="O96" s="10">
        <f t="shared" si="10"/>
        <v>-4.6000000000000005</v>
      </c>
      <c r="P96" s="11">
        <f>IF(MONTH(A96)=1,"",IF(MONTH(A96)=2,MonthMacro!S96,MonthMacro!Q96))</f>
        <v>10.3</v>
      </c>
      <c r="Q96" s="10">
        <f>IF(MonthMacro!T96="","",MonthMacro!T96)</f>
        <v>-32.287905021024002</v>
      </c>
      <c r="R96" s="10">
        <f>IF(MonthMacro!AG96="","",MonthMacro!AG96)</f>
        <v>7.9066724814653302</v>
      </c>
      <c r="S96" s="10">
        <f>IF(MonthMacro!U96="","",MonthMacro!U96)</f>
        <v>118.6</v>
      </c>
      <c r="T96" s="10">
        <f>IF(MonthMacro!V96="","",MonthMacro!V96)</f>
        <v>14</v>
      </c>
      <c r="U96" s="10">
        <f>IF(MonthMacro!W96="","",MonthMacro!W96)</f>
        <v>9</v>
      </c>
      <c r="V96" s="10">
        <f>IF(MonthMacro!X96="","",MonthMacro!X96)</f>
        <v>-5</v>
      </c>
      <c r="W96" s="12">
        <f>IF(MonthMacro!Y96="","",AVERAGE(MonthMacro!Y96:Y107))</f>
        <v>20683.810258625101</v>
      </c>
      <c r="X96" s="10">
        <f t="shared" si="11"/>
        <v>47.27451871889086</v>
      </c>
      <c r="Y96" s="13">
        <f>IF(MonthMacro!Z96="","",MonthMacro!Z96)</f>
        <v>13.526683555797099</v>
      </c>
      <c r="Z96" s="2">
        <f>IF(MonthMacro!AB96="","",AVERAGE(MonthMacro!AB96:AB107))</f>
        <v>10133.333333333334</v>
      </c>
      <c r="AA96" s="10">
        <f t="shared" si="12"/>
        <v>37.246049661399574</v>
      </c>
      <c r="AB96" s="2">
        <f>IF(MonthMacro!AA96="","",MonthMacro!AA96)</f>
        <v>13.1</v>
      </c>
      <c r="AC96" s="2">
        <f>IF(MonthMacro!AD96="","",IF(MONTH(CLEAN_MACRO!$A96)=2,MonthMacro!AD96,MonthMacro!AD96-MonthMacro!AD97))</f>
        <v>16036.540000000008</v>
      </c>
      <c r="AD96" s="2">
        <f>IF(MonthMacro!AE96="","",IF(MONTH(CLEAN_MACRO!$A96)=2,MonthMacro!AE96,MonthMacro!AE96-MonthMacro!AE97))</f>
        <v>5397.5299999999988</v>
      </c>
      <c r="AE96" s="2">
        <f>IF(MonthMacro!AF96="","",IF(MONTH(CLEAN_MACRO!$A96)=2,MonthMacro!AF96,MonthMacro!AF96-MonthMacro!AF97))</f>
        <v>17467.14</v>
      </c>
      <c r="AF96" s="10">
        <f t="shared" si="13"/>
        <v>1.3576897090267437</v>
      </c>
      <c r="AG96" s="10">
        <f t="shared" si="14"/>
        <v>-17.209575566261837</v>
      </c>
      <c r="AH96" s="10">
        <f t="shared" si="15"/>
        <v>-1.5034600671261833</v>
      </c>
      <c r="AI96" s="10">
        <f>IF(MonthMacro!AD96="","",(MonthMacro!AD96/MonthMacro!AD108-1)*100)</f>
        <v>6.8300502579097255</v>
      </c>
      <c r="AJ96" s="10">
        <f>IF(MonthMacro!AE96="","",(MonthMacro!AE96/MonthMacro!AE108-1)*100)</f>
        <v>1.0190886963659551</v>
      </c>
      <c r="AK96" s="10">
        <f>IF(MonthMacro!AF96="","",(MonthMacro!AF96/MonthMacro!AF108-1)*100)</f>
        <v>10.288233450299211</v>
      </c>
      <c r="AL96" s="10">
        <f>IF(MonthMacro!AI96="","",MonthMacro!AI96)</f>
        <v>32.9</v>
      </c>
      <c r="AM96" s="11">
        <f>IF(YEAR(A96)=2012,SUM(MonthMacro!AM96:AM107)/MONTH(A96),IF(MonthMacro!AM96="","",SUM(MonthMacro!AM96:AM107)/12))</f>
        <v>4355</v>
      </c>
      <c r="AN96" s="10">
        <f t="shared" si="16"/>
        <v>26.733921815889026</v>
      </c>
    </row>
    <row r="97" spans="1:40">
      <c r="A97" s="9">
        <f>MonthMacro!A97</f>
        <v>42978</v>
      </c>
      <c r="B97" s="10">
        <f>IF(MONTH($A97)=1,"",IF(MonthMacro!D97="","",IF(MONTH($A97)&lt;&gt;2,MonthMacro!D97,MonthMacro!E97)))</f>
        <v>6.4</v>
      </c>
      <c r="C97" s="10">
        <f>IF(MonthMacro!E97="","",MonthMacro!E97)</f>
        <v>6.8</v>
      </c>
      <c r="D97" s="10">
        <f>IF(MONTH($A97)=1,"",IF(AND(MonthMacro!F97&lt;&gt;"",MONTH($A97)&lt;&gt;2),MonthMacro!F97,MonthMacro!G97))</f>
        <v>6</v>
      </c>
      <c r="E97" s="12">
        <f>IF(MONTH(A97)=1,"",MonthMacro!H97-MonthMacro!H98)</f>
        <v>56740.640000000014</v>
      </c>
      <c r="F97" s="10">
        <f t="shared" si="9"/>
        <v>3.8352738025132282</v>
      </c>
      <c r="G97" s="10">
        <f>IF(MonthMacro!I97="","",MonthMacro!I97)</f>
        <v>7.8</v>
      </c>
      <c r="H97" s="10">
        <f>IF(MonthMacro!J97="","",MonthMacro!J97)</f>
        <v>51.7</v>
      </c>
      <c r="I97" s="10">
        <f>IF(MonthMacro!K97="","",MonthMacro!K97)</f>
        <v>53.1</v>
      </c>
      <c r="J97" s="10">
        <f>IF(MonthMacro!L97="","",MonthMacro!L97)</f>
        <v>53.4</v>
      </c>
      <c r="K97" s="10">
        <f>IF(MonthMacro!M97="","",MonthMacro!M97)</f>
        <v>1.77</v>
      </c>
      <c r="L97" s="10">
        <f>IF(MonthMacro!AH97="","",MonthMacro!AH97)</f>
        <v>2.2000000000000002</v>
      </c>
      <c r="M97" s="10">
        <f>IF(MonthMacro!N97="","",MonthMacro!N97)</f>
        <v>6.3</v>
      </c>
      <c r="N97" s="10">
        <f>IF(MonthMacro!O97="","",MonthMacro!O97)</f>
        <v>-4.5299999999999994</v>
      </c>
      <c r="O97" s="10">
        <f t="shared" si="10"/>
        <v>-4.0999999999999996</v>
      </c>
      <c r="P97" s="11">
        <f>IF(MONTH(A97)=1,"",IF(MONTH(A97)=2,MonthMacro!S97,MonthMacro!Q97))</f>
        <v>10.1</v>
      </c>
      <c r="Q97" s="10">
        <f>IF(MonthMacro!T97="","",MonthMacro!T97)</f>
        <v>-20.063077629399</v>
      </c>
      <c r="R97" s="10">
        <f>IF(MonthMacro!AG97="","",MonthMacro!AG97)</f>
        <v>4.8784362737050602</v>
      </c>
      <c r="S97" s="10">
        <f>IF(MonthMacro!U97="","",MonthMacro!U97)</f>
        <v>114.7</v>
      </c>
      <c r="T97" s="10">
        <f>IF(MonthMacro!V97="","",MonthMacro!V97)</f>
        <v>14</v>
      </c>
      <c r="U97" s="10">
        <f>IF(MonthMacro!W97="","",MonthMacro!W97)</f>
        <v>8.6</v>
      </c>
      <c r="V97" s="10">
        <f>IF(MonthMacro!X97="","",MonthMacro!X97)</f>
        <v>-5.4</v>
      </c>
      <c r="W97" s="12">
        <f>IF(MonthMacro!Y97="","",AVERAGE(MonthMacro!Y97:Y108))</f>
        <v>19990.206353791349</v>
      </c>
      <c r="X97" s="10">
        <f t="shared" si="11"/>
        <v>45.39339653188199</v>
      </c>
      <c r="Y97" s="13">
        <f>IF(MonthMacro!Z97="","",MonthMacro!Z97)</f>
        <v>13.7682347619778</v>
      </c>
      <c r="Z97" s="2">
        <f>IF(MonthMacro!AB97="","",AVERAGE(MonthMacro!AB97:AB108))</f>
        <v>10166</v>
      </c>
      <c r="AA97" s="10">
        <f t="shared" si="12"/>
        <v>43.176376695929775</v>
      </c>
      <c r="AB97" s="2">
        <f>IF(MonthMacro!AA97="","",MonthMacro!AA97)</f>
        <v>13.2</v>
      </c>
      <c r="AC97" s="2">
        <f>IF(MonthMacro!AD97="","",IF(MONTH(CLEAN_MACRO!$A97)=2,MonthMacro!AD97,MonthMacro!AD97-MonthMacro!AD98))</f>
        <v>14625.399999999994</v>
      </c>
      <c r="AD97" s="2">
        <f>IF(MonthMacro!AE97="","",IF(MONTH(CLEAN_MACRO!$A97)=2,MonthMacro!AE97,MonthMacro!AE97-MonthMacro!AE98))</f>
        <v>5275.7000000000044</v>
      </c>
      <c r="AE97" s="2">
        <f>IF(MonthMacro!AF97="","",IF(MONTH(CLEAN_MACRO!$A97)=2,MonthMacro!AF97,MonthMacro!AF97-MonthMacro!AF98))</f>
        <v>12188.130000000005</v>
      </c>
      <c r="AF97" s="10">
        <f t="shared" si="13"/>
        <v>5.298929184176937</v>
      </c>
      <c r="AG97" s="10">
        <f t="shared" si="14"/>
        <v>12.523781491814034</v>
      </c>
      <c r="AH97" s="10">
        <f t="shared" si="15"/>
        <v>4.2559907207341485</v>
      </c>
      <c r="AI97" s="10">
        <f>IF(MonthMacro!AD97="","",(MonthMacro!AD97/MonthMacro!AD109-1)*100)</f>
        <v>7.6404902240952532</v>
      </c>
      <c r="AJ97" s="10">
        <f>IF(MonthMacro!AE97="","",(MonthMacro!AE97/MonthMacro!AE109-1)*100)</f>
        <v>3.3681014699865397</v>
      </c>
      <c r="AK97" s="10">
        <f>IF(MonthMacro!AF97="","",(MonthMacro!AF97/MonthMacro!AF109-1)*100)</f>
        <v>12.679419517975665</v>
      </c>
      <c r="AL97" s="10">
        <f>IF(MonthMacro!AI97="","",MonthMacro!AI97)</f>
        <v>31.1</v>
      </c>
      <c r="AM97" s="11">
        <f>IF(YEAR(A97)=2012,SUM(MonthMacro!AM97:AM108)/MONTH(A97),IF(MonthMacro!AM97="","",SUM(MonthMacro!AM97:AM108)/12))</f>
        <v>4214.75</v>
      </c>
      <c r="AN97" s="10">
        <f t="shared" si="16"/>
        <v>23.648053980050854</v>
      </c>
    </row>
    <row r="98" spans="1:40">
      <c r="A98" s="9">
        <f>MonthMacro!A98</f>
        <v>42947</v>
      </c>
      <c r="B98" s="10">
        <f>IF(MONTH($A98)=1,"",IF(MonthMacro!D98="","",IF(MONTH($A98)&lt;&gt;2,MonthMacro!D98,MonthMacro!E98)))</f>
        <v>9.9</v>
      </c>
      <c r="C98" s="10">
        <f>IF(MonthMacro!E98="","",MonthMacro!E98)</f>
        <v>6.9</v>
      </c>
      <c r="D98" s="10">
        <f>IF(MONTH($A98)=1,"",IF(AND(MonthMacro!F98&lt;&gt;"",MONTH($A98)&lt;&gt;2),MonthMacro!F98,MonthMacro!G98))</f>
        <v>6.4</v>
      </c>
      <c r="E98" s="12">
        <f>IF(MONTH(A98)=1,"",MonthMacro!H98-MonthMacro!H99)</f>
        <v>56804.659999999974</v>
      </c>
      <c r="F98" s="10">
        <f t="shared" si="9"/>
        <v>6.5066672766547207</v>
      </c>
      <c r="G98" s="10">
        <f>IF(MonthMacro!I98="","",MonthMacro!I98)</f>
        <v>8.3000000000000007</v>
      </c>
      <c r="H98" s="10">
        <f>IF(MonthMacro!J98="","",MonthMacro!J98)</f>
        <v>51.4</v>
      </c>
      <c r="I98" s="10">
        <f>IF(MonthMacro!K98="","",MonthMacro!K98)</f>
        <v>52.8</v>
      </c>
      <c r="J98" s="10">
        <f>IF(MonthMacro!L98="","",MonthMacro!L98)</f>
        <v>54.5</v>
      </c>
      <c r="K98" s="10">
        <f>IF(MonthMacro!M98="","",MonthMacro!M98)</f>
        <v>1.41</v>
      </c>
      <c r="L98" s="10">
        <f>IF(MonthMacro!AH98="","",MonthMacro!AH98)</f>
        <v>2.1</v>
      </c>
      <c r="M98" s="10">
        <f>IF(MonthMacro!N98="","",MonthMacro!N98)</f>
        <v>5.5</v>
      </c>
      <c r="N98" s="10">
        <f>IF(MonthMacro!O98="","",MonthMacro!O98)</f>
        <v>-4.09</v>
      </c>
      <c r="O98" s="10">
        <f t="shared" si="10"/>
        <v>-3.4</v>
      </c>
      <c r="P98" s="11">
        <f>IF(MONTH(A98)=1,"",IF(MONTH(A98)=2,MonthMacro!S98,MonthMacro!Q98))</f>
        <v>10.4</v>
      </c>
      <c r="Q98" s="10">
        <f>IF(MonthMacro!T98="","",MonthMacro!T98)</f>
        <v>-7.2331271847270804</v>
      </c>
      <c r="R98" s="10">
        <f>IF(MonthMacro!AG98="","",MonthMacro!AG98)</f>
        <v>6.3434426184137003</v>
      </c>
      <c r="S98" s="10">
        <f>IF(MonthMacro!U98="","",MonthMacro!U98)</f>
        <v>114.6</v>
      </c>
      <c r="T98" s="10">
        <f>IF(MonthMacro!V98="","",MonthMacro!V98)</f>
        <v>15.3</v>
      </c>
      <c r="U98" s="10">
        <f>IF(MonthMacro!W98="","",MonthMacro!W98)</f>
        <v>8.9</v>
      </c>
      <c r="V98" s="10">
        <f>IF(MonthMacro!X98="","",MonthMacro!X98)</f>
        <v>-6.4</v>
      </c>
      <c r="W98" s="12">
        <f>IF(MonthMacro!Y98="","",AVERAGE(MonthMacro!Y98:Y109))</f>
        <v>19500.127278772681</v>
      </c>
      <c r="X98" s="10">
        <f t="shared" si="11"/>
        <v>44.90918556633914</v>
      </c>
      <c r="Y98" s="13">
        <f>IF(MonthMacro!Z98="","",MonthMacro!Z98)</f>
        <v>13.5300050112918</v>
      </c>
      <c r="Z98" s="2">
        <f>IF(MonthMacro!AB98="","",AVERAGE(MonthMacro!AB98:AB109))</f>
        <v>9924.0833333333339</v>
      </c>
      <c r="AA98" s="10">
        <f t="shared" si="12"/>
        <v>41.654573569644349</v>
      </c>
      <c r="AB98" s="2">
        <f>IF(MonthMacro!AA98="","",MonthMacro!AA98)</f>
        <v>13.2</v>
      </c>
      <c r="AC98" s="2">
        <f>IF(MonthMacro!AD98="","",IF(MONTH(CLEAN_MACRO!$A98)=2,MonthMacro!AD98,MonthMacro!AD98-MonthMacro!AD99))</f>
        <v>14651.190000000002</v>
      </c>
      <c r="AD98" s="2">
        <f>IF(MonthMacro!AE98="","",IF(MONTH(CLEAN_MACRO!$A98)=2,MonthMacro!AE98,MonthMacro!AE98-MonthMacro!AE99))</f>
        <v>5496.5899999999965</v>
      </c>
      <c r="AE98" s="2">
        <f>IF(MonthMacro!AF98="","",IF(MONTH(CLEAN_MACRO!$A98)=2,MonthMacro!AF98,MonthMacro!AF98-MonthMacro!AF99))</f>
        <v>11689.190000000002</v>
      </c>
      <c r="AF98" s="10">
        <f t="shared" si="13"/>
        <v>-4.9071703256583614</v>
      </c>
      <c r="AG98" s="10">
        <f t="shared" si="14"/>
        <v>-13.545995325441796</v>
      </c>
      <c r="AH98" s="10">
        <f t="shared" si="15"/>
        <v>2.020388035993248</v>
      </c>
      <c r="AI98" s="10">
        <f>IF(MonthMacro!AD98="","",(MonthMacro!AD98/MonthMacro!AD110-1)*100)</f>
        <v>7.9904088669134676</v>
      </c>
      <c r="AJ98" s="10">
        <f>IF(MonthMacro!AE98="","",(MonthMacro!AE98/MonthMacro!AE110-1)*100)</f>
        <v>2.4329586800912795</v>
      </c>
      <c r="AK98" s="10">
        <f>IF(MonthMacro!AF98="","",(MonthMacro!AF98/MonthMacro!AF110-1)*100)</f>
        <v>13.979241604330706</v>
      </c>
      <c r="AL98" s="10">
        <f>IF(MonthMacro!AI98="","",MonthMacro!AI98)</f>
        <v>28.3</v>
      </c>
      <c r="AM98" s="11">
        <f>IF(YEAR(A98)=2012,SUM(MonthMacro!AM98:AM109)/MONTH(A98),IF(MonthMacro!AM98="","",SUM(MonthMacro!AM98:AM109)/12))</f>
        <v>4086.0833333333335</v>
      </c>
      <c r="AN98" s="10">
        <f t="shared" si="16"/>
        <v>22.895884505489008</v>
      </c>
    </row>
    <row r="99" spans="1:40">
      <c r="A99" s="9">
        <f>MonthMacro!A99</f>
        <v>42916</v>
      </c>
      <c r="B99" s="10">
        <f>IF(MONTH($A99)=1,"",IF(MonthMacro!D99="","",IF(MONTH($A99)&lt;&gt;2,MonthMacro!D99,MonthMacro!E99)))</f>
        <v>6.5</v>
      </c>
      <c r="C99" s="10">
        <f>IF(MonthMacro!E99="","",MonthMacro!E99)</f>
        <v>6.3</v>
      </c>
      <c r="D99" s="10">
        <f>IF(MONTH($A99)=1,"",IF(AND(MonthMacro!F99&lt;&gt;"",MONTH($A99)&lt;&gt;2),MonthMacro!F99,MonthMacro!G99))</f>
        <v>7.6</v>
      </c>
      <c r="E99" s="12">
        <f>IF(MONTH(A99)=1,"",MonthMacro!H99-MonthMacro!H100)</f>
        <v>76886.560000000027</v>
      </c>
      <c r="F99" s="10">
        <f t="shared" si="9"/>
        <v>8.7673920319688357</v>
      </c>
      <c r="G99" s="10">
        <f>IF(MonthMacro!I99="","",MonthMacro!I99)</f>
        <v>8.6</v>
      </c>
      <c r="H99" s="10">
        <f>IF(MonthMacro!J99="","",MonthMacro!J99)</f>
        <v>51.7</v>
      </c>
      <c r="I99" s="10">
        <f>IF(MonthMacro!K99="","",MonthMacro!K99)</f>
        <v>53.1</v>
      </c>
      <c r="J99" s="10">
        <f>IF(MonthMacro!L99="","",MonthMacro!L99)</f>
        <v>54.9</v>
      </c>
      <c r="K99" s="10">
        <f>IF(MonthMacro!M99="","",MonthMacro!M99)</f>
        <v>1.5</v>
      </c>
      <c r="L99" s="10">
        <f>IF(MonthMacro!AH99="","",MonthMacro!AH99)</f>
        <v>2.2000000000000002</v>
      </c>
      <c r="M99" s="10">
        <f>IF(MonthMacro!N99="","",MonthMacro!N99)</f>
        <v>5.5</v>
      </c>
      <c r="N99" s="10">
        <f>IF(MonthMacro!O99="","",MonthMacro!O99)</f>
        <v>-4</v>
      </c>
      <c r="O99" s="10">
        <f t="shared" si="10"/>
        <v>-3.3</v>
      </c>
      <c r="P99" s="11">
        <f>IF(MONTH(A99)=1,"",IF(MONTH(A99)=2,MonthMacro!S99,MonthMacro!Q99))</f>
        <v>11</v>
      </c>
      <c r="Q99" s="10">
        <f>IF(MonthMacro!T99="","",MonthMacro!T99)</f>
        <v>-9.0953200123505802</v>
      </c>
      <c r="R99" s="10">
        <f>IF(MonthMacro!AG99="","",MonthMacro!AG99)</f>
        <v>10.277172220492099</v>
      </c>
      <c r="S99" s="10">
        <f>IF(MonthMacro!U99="","",MonthMacro!U99)</f>
        <v>113.3</v>
      </c>
      <c r="T99" s="10">
        <f>IF(MonthMacro!V99="","",MonthMacro!V99)</f>
        <v>15</v>
      </c>
      <c r="U99" s="10">
        <f>IF(MonthMacro!W99="","",MonthMacro!W99)</f>
        <v>9.1</v>
      </c>
      <c r="V99" s="10">
        <f>IF(MonthMacro!X99="","",MonthMacro!X99)</f>
        <v>-5.9</v>
      </c>
      <c r="W99" s="12">
        <f>IF(MonthMacro!Y99="","",AVERAGE(MonthMacro!Y99:Y110))</f>
        <v>18133.714239847122</v>
      </c>
      <c r="X99" s="10">
        <f t="shared" si="11"/>
        <v>32.523352692230681</v>
      </c>
      <c r="Y99" s="13">
        <f>IF(MonthMacro!Z99="","",MonthMacro!Z99)</f>
        <v>13.132256777206701</v>
      </c>
      <c r="Z99" s="2">
        <f>IF(MonthMacro!AB99="","",AVERAGE(MonthMacro!AB99:AB110))</f>
        <v>9708.3333333333339</v>
      </c>
      <c r="AA99" s="10">
        <f t="shared" si="12"/>
        <v>42.769607843137258</v>
      </c>
      <c r="AB99" s="2">
        <f>IF(MonthMacro!AA99="","",MonthMacro!AA99)</f>
        <v>12.9</v>
      </c>
      <c r="AC99" s="2">
        <f>IF(MonthMacro!AD99="","",IF(MONTH(CLEAN_MACRO!$A99)=2,MonthMacro!AD99,MonthMacro!AD99-MonthMacro!AD100))</f>
        <v>20540.879999999997</v>
      </c>
      <c r="AD99" s="2">
        <f>IF(MonthMacro!AE99="","",IF(MONTH(CLEAN_MACRO!$A99)=2,MonthMacro!AE99,MonthMacro!AE99-MonthMacro!AE100))</f>
        <v>7612.9500000000044</v>
      </c>
      <c r="AE99" s="2">
        <f>IF(MonthMacro!AF99="","",IF(MONTH(CLEAN_MACRO!$A99)=2,MonthMacro!AF99,MonthMacro!AF99-MonthMacro!AF100))</f>
        <v>19841.199999999997</v>
      </c>
      <c r="AF99" s="10">
        <f t="shared" si="13"/>
        <v>14.018957198650961</v>
      </c>
      <c r="AG99" s="10">
        <f t="shared" si="14"/>
        <v>1.2594669511297285</v>
      </c>
      <c r="AH99" s="10">
        <f t="shared" si="15"/>
        <v>21.365746956711629</v>
      </c>
      <c r="AI99" s="10">
        <f>IF(MonthMacro!AD99="","",(MonthMacro!AD99/MonthMacro!AD111-1)*100)</f>
        <v>10.553267971790991</v>
      </c>
      <c r="AJ99" s="10">
        <f>IF(MonthMacro!AE99="","",(MonthMacro!AE99/MonthMacro!AE111-1)*100)</f>
        <v>5.0019015848900894</v>
      </c>
      <c r="AK99" s="10">
        <f>IF(MonthMacro!AF99="","",(MonthMacro!AF99/MonthMacro!AF111-1)*100)</f>
        <v>16.110122640662894</v>
      </c>
      <c r="AL99" s="10">
        <f>IF(MonthMacro!AI99="","",MonthMacro!AI99)</f>
        <v>24.9</v>
      </c>
      <c r="AM99" s="11">
        <f>IF(YEAR(A99)=2012,SUM(MonthMacro!AM99:AM110)/MONTH(A99),IF(MonthMacro!AM99="","",SUM(MonthMacro!AM99:AM110)/12))</f>
        <v>3973</v>
      </c>
      <c r="AN99" s="10">
        <f t="shared" si="16"/>
        <v>21.942860065989713</v>
      </c>
    </row>
    <row r="100" spans="1:40">
      <c r="A100" s="9">
        <f>MonthMacro!A100</f>
        <v>42886</v>
      </c>
      <c r="B100" s="10">
        <f>IF(MONTH($A100)=1,"",IF(MonthMacro!D100="","",IF(MONTH($A100)&lt;&gt;2,MonthMacro!D100,MonthMacro!E100)))</f>
        <v>5.0999999999999996</v>
      </c>
      <c r="C100" s="10">
        <f>IF(MonthMacro!E100="","",MonthMacro!E100)</f>
        <v>6.4</v>
      </c>
      <c r="D100" s="10">
        <f>IF(MONTH($A100)=1,"",IF(AND(MonthMacro!F100&lt;&gt;"",MONTH($A100)&lt;&gt;2),MonthMacro!F100,MonthMacro!G100))</f>
        <v>6.5</v>
      </c>
      <c r="E100" s="12">
        <f>IF(MONTH(A100)=1,"",MonthMacro!H100-MonthMacro!H101)</f>
        <v>59391.429999999993</v>
      </c>
      <c r="F100" s="10">
        <f t="shared" si="9"/>
        <v>7.8294770260115332</v>
      </c>
      <c r="G100" s="10">
        <f>IF(MonthMacro!I100="","",MonthMacro!I100)</f>
        <v>8.6</v>
      </c>
      <c r="H100" s="10">
        <f>IF(MonthMacro!J100="","",MonthMacro!J100)</f>
        <v>51.2</v>
      </c>
      <c r="I100" s="10">
        <f>IF(MonthMacro!K100="","",MonthMacro!K100)</f>
        <v>52.3</v>
      </c>
      <c r="J100" s="10">
        <f>IF(MonthMacro!L100="","",MonthMacro!L100)</f>
        <v>54.5</v>
      </c>
      <c r="K100" s="10">
        <f>IF(MonthMacro!M100="","",MonthMacro!M100)</f>
        <v>1.52</v>
      </c>
      <c r="L100" s="10">
        <f>IF(MonthMacro!AH100="","",MonthMacro!AH100)</f>
        <v>2.1</v>
      </c>
      <c r="M100" s="10">
        <f>IF(MonthMacro!N100="","",MonthMacro!N100)</f>
        <v>5.5</v>
      </c>
      <c r="N100" s="10">
        <f>IF(MonthMacro!O100="","",MonthMacro!O100)</f>
        <v>-3.98</v>
      </c>
      <c r="O100" s="10">
        <f t="shared" si="10"/>
        <v>-3.4</v>
      </c>
      <c r="P100" s="11">
        <f>IF(MONTH(A100)=1,"",IF(MONTH(A100)=2,MonthMacro!S100,MonthMacro!Q100))</f>
        <v>10.7</v>
      </c>
      <c r="Q100" s="10">
        <f>IF(MonthMacro!T100="","",MonthMacro!T100)</f>
        <v>-10.9716120687733</v>
      </c>
      <c r="R100" s="10">
        <f>IF(MonthMacro!AG100="","",MonthMacro!AG100)</f>
        <v>7.6136816345114102</v>
      </c>
      <c r="S100" s="10">
        <f>IF(MonthMacro!U100="","",MonthMacro!U100)</f>
        <v>112</v>
      </c>
      <c r="T100" s="10">
        <f>IF(MonthMacro!V100="","",MonthMacro!V100)</f>
        <v>17</v>
      </c>
      <c r="U100" s="10">
        <f>IF(MonthMacro!W100="","",MonthMacro!W100)</f>
        <v>9.1</v>
      </c>
      <c r="V100" s="10">
        <f>IF(MonthMacro!X100="","",MonthMacro!X100)</f>
        <v>-7.9</v>
      </c>
      <c r="W100" s="12">
        <f>IF(MonthMacro!Y100="","",AVERAGE(MonthMacro!Y100:Y111))</f>
        <v>17349.827027068754</v>
      </c>
      <c r="X100" s="10">
        <f t="shared" si="11"/>
        <v>25.341019992879165</v>
      </c>
      <c r="Y100" s="13">
        <f>IF(MonthMacro!Z100="","",MonthMacro!Z100)</f>
        <v>13.1719334917507</v>
      </c>
      <c r="Z100" s="2">
        <f>IF(MonthMacro!AB100="","",AVERAGE(MonthMacro!AB100:AB111))</f>
        <v>9636.0833333333339</v>
      </c>
      <c r="AA100" s="10">
        <f t="shared" si="12"/>
        <v>48.298770087081436</v>
      </c>
      <c r="AB100" s="2">
        <f>IF(MonthMacro!AA100="","",MonthMacro!AA100)</f>
        <v>12.9</v>
      </c>
      <c r="AC100" s="2">
        <f>IF(MonthMacro!AD100="","",IF(MONTH(CLEAN_MACRO!$A100)=2,MonthMacro!AD100,MonthMacro!AD100-MonthMacro!AD101))</f>
        <v>16938.810000000005</v>
      </c>
      <c r="AD100" s="2">
        <f>IF(MonthMacro!AE100="","",IF(MONTH(CLEAN_MACRO!$A100)=2,MonthMacro!AE100,MonthMacro!AE100-MonthMacro!AE101))</f>
        <v>5737.4799999999959</v>
      </c>
      <c r="AE100" s="2">
        <f>IF(MonthMacro!AF100="","",IF(MONTH(CLEAN_MACRO!$A100)=2,MonthMacro!AF100,MonthMacro!AF100-MonthMacro!AF101))</f>
        <v>13165.349999999999</v>
      </c>
      <c r="AF100" s="10">
        <f t="shared" si="13"/>
        <v>5.2349687938380685</v>
      </c>
      <c r="AG100" s="10">
        <f t="shared" si="14"/>
        <v>-12.397930828096337</v>
      </c>
      <c r="AH100" s="10">
        <f t="shared" si="15"/>
        <v>10.244281099114172</v>
      </c>
      <c r="AI100" s="10">
        <f>IF(MonthMacro!AD100="","",(MonthMacro!AD100/MonthMacro!AD112-1)*100)</f>
        <v>9.5043128033667212</v>
      </c>
      <c r="AJ100" s="10">
        <f>IF(MonthMacro!AE100="","",(MonthMacro!AE100/MonthMacro!AE112-1)*100)</f>
        <v>5.8804097702925828</v>
      </c>
      <c r="AK100" s="10">
        <f>IF(MonthMacro!AF100="","",(MonthMacro!AF100/MonthMacro!AF112-1)*100)</f>
        <v>14.318406179894062</v>
      </c>
      <c r="AL100" s="10">
        <f>IF(MonthMacro!AI100="","",MonthMacro!AI100)</f>
        <v>22</v>
      </c>
      <c r="AM100" s="11">
        <f>IF(YEAR(A100)=2012,SUM(MonthMacro!AM100:AM111)/MONTH(A100),IF(MonthMacro!AM100="","",SUM(MonthMacro!AM100:AM111)/12))</f>
        <v>3861.0833333333335</v>
      </c>
      <c r="AN100" s="10">
        <f t="shared" si="16"/>
        <v>20.223669529567445</v>
      </c>
    </row>
    <row r="101" spans="1:40">
      <c r="A101" s="9">
        <f>MonthMacro!A101</f>
        <v>42855</v>
      </c>
      <c r="B101" s="10">
        <f>IF(MONTH($A101)=1,"",IF(MonthMacro!D101="","",IF(MONTH($A101)&lt;&gt;2,MonthMacro!D101,MonthMacro!E101)))</f>
        <v>6</v>
      </c>
      <c r="C101" s="10">
        <f>IF(MonthMacro!E101="","",MonthMacro!E101)</f>
        <v>6.7</v>
      </c>
      <c r="D101" s="10">
        <f>IF(MONTH($A101)=1,"",IF(AND(MonthMacro!F101&lt;&gt;"",MONTH($A101)&lt;&gt;2),MonthMacro!F101,MonthMacro!G101))</f>
        <v>6.5</v>
      </c>
      <c r="E101" s="12">
        <f>IF(MONTH(A101)=1,"",MonthMacro!H101-MonthMacro!H102)</f>
        <v>50549.78</v>
      </c>
      <c r="F101" s="10">
        <f t="shared" si="9"/>
        <v>8.1299070442395269</v>
      </c>
      <c r="G101" s="10">
        <f>IF(MonthMacro!I101="","",MonthMacro!I101)</f>
        <v>8.9</v>
      </c>
      <c r="H101" s="10">
        <f>IF(MonthMacro!J101="","",MonthMacro!J101)</f>
        <v>51.2</v>
      </c>
      <c r="I101" s="10">
        <f>IF(MonthMacro!K101="","",MonthMacro!K101)</f>
        <v>52.3</v>
      </c>
      <c r="J101" s="10">
        <f>IF(MonthMacro!L101="","",MonthMacro!L101)</f>
        <v>54</v>
      </c>
      <c r="K101" s="10">
        <f>IF(MonthMacro!M101="","",MonthMacro!M101)</f>
        <v>1.17</v>
      </c>
      <c r="L101" s="10">
        <f>IF(MonthMacro!AH101="","",MonthMacro!AH101)</f>
        <v>2.1</v>
      </c>
      <c r="M101" s="10">
        <f>IF(MonthMacro!N101="","",MonthMacro!N101)</f>
        <v>6.4</v>
      </c>
      <c r="N101" s="10">
        <f>IF(MonthMacro!O101="","",MonthMacro!O101)</f>
        <v>-5.23</v>
      </c>
      <c r="O101" s="10">
        <f t="shared" si="10"/>
        <v>-4.3000000000000007</v>
      </c>
      <c r="P101" s="11">
        <f>IF(MONTH(A101)=1,"",IF(MONTH(A101)=2,MonthMacro!S101,MonthMacro!Q101))</f>
        <v>10.7</v>
      </c>
      <c r="Q101" s="10">
        <f>IF(MonthMacro!T101="","",MonthMacro!T101)</f>
        <v>-8.3970997767129099</v>
      </c>
      <c r="R101" s="10">
        <f>IF(MonthMacro!AG101="","",MonthMacro!AG101)</f>
        <v>6.6435097696908603</v>
      </c>
      <c r="S101" s="10">
        <f>IF(MonthMacro!U101="","",MonthMacro!U101)</f>
        <v>113.4</v>
      </c>
      <c r="T101" s="10">
        <f>IF(MonthMacro!V101="","",MonthMacro!V101)</f>
        <v>18.5</v>
      </c>
      <c r="U101" s="10">
        <f>IF(MonthMacro!W101="","",MonthMacro!W101)</f>
        <v>9.8000000000000007</v>
      </c>
      <c r="V101" s="10">
        <f>IF(MonthMacro!X101="","",MonthMacro!X101)</f>
        <v>-8.6999999999999993</v>
      </c>
      <c r="W101" s="12">
        <f>IF(MonthMacro!Y101="","",AVERAGE(MonthMacro!Y101:Y112))</f>
        <v>16429.644464609657</v>
      </c>
      <c r="X101" s="10">
        <f t="shared" si="11"/>
        <v>14.803953907620549</v>
      </c>
      <c r="Y101" s="13">
        <f>IF(MonthMacro!Z101="","",MonthMacro!Z101)</f>
        <v>13.0523883901826</v>
      </c>
      <c r="Z101" s="2">
        <f>IF(MonthMacro!AB101="","",AVERAGE(MonthMacro!AB101:AB112))</f>
        <v>9501.4166666666661</v>
      </c>
      <c r="AA101" s="10">
        <f t="shared" si="12"/>
        <v>51.059911497389976</v>
      </c>
      <c r="AB101" s="2">
        <f>IF(MonthMacro!AA101="","",MonthMacro!AA101)</f>
        <v>12.9</v>
      </c>
      <c r="AC101" s="2">
        <f>IF(MonthMacro!AD101="","",IF(MONTH(CLEAN_MACRO!$A101)=2,MonthMacro!AD101,MonthMacro!AD101-MonthMacro!AD102))</f>
        <v>16680.219999999998</v>
      </c>
      <c r="AD101" s="2">
        <f>IF(MonthMacro!AE101="","",IF(MONTH(CLEAN_MACRO!$A101)=2,MonthMacro!AE101,MonthMacro!AE101-MonthMacro!AE102))</f>
        <v>5142.8500000000022</v>
      </c>
      <c r="AE101" s="2">
        <f>IF(MonthMacro!AF101="","",IF(MONTH(CLEAN_MACRO!$A101)=2,MonthMacro!AF101,MonthMacro!AF101-MonthMacro!AF102))</f>
        <v>12620.300000000003</v>
      </c>
      <c r="AF101" s="10">
        <f t="shared" si="13"/>
        <v>10.144010734277087</v>
      </c>
      <c r="AG101" s="10">
        <f t="shared" si="14"/>
        <v>-6.1078248804177004</v>
      </c>
      <c r="AH101" s="10">
        <f t="shared" si="15"/>
        <v>7.745818118795933</v>
      </c>
      <c r="AI101" s="10">
        <f>IF(MonthMacro!AD101="","",(MonthMacro!AD101/MonthMacro!AD113-1)*100)</f>
        <v>11.086798679943977</v>
      </c>
      <c r="AJ101" s="10">
        <f>IF(MonthMacro!AE101="","",(MonthMacro!AE101/MonthMacro!AE113-1)*100)</f>
        <v>10.579074990325065</v>
      </c>
      <c r="AK101" s="10">
        <f>IF(MonthMacro!AF101="","",(MonthMacro!AF101/MonthMacro!AF113-1)*100)</f>
        <v>15.669422396385247</v>
      </c>
      <c r="AL101" s="10">
        <f>IF(MonthMacro!AI101="","",MonthMacro!AI101)</f>
        <v>25</v>
      </c>
      <c r="AM101" s="11">
        <f>IF(YEAR(A101)=2012,SUM(MonthMacro!AM101:AM112)/MONTH(A101),IF(MonthMacro!AM101="","",SUM(MonthMacro!AM101:AM112)/12))</f>
        <v>3832</v>
      </c>
      <c r="AN101" s="10">
        <f t="shared" si="16"/>
        <v>20.845159255755274</v>
      </c>
    </row>
    <row r="102" spans="1:40">
      <c r="A102" s="9">
        <f>MonthMacro!A102</f>
        <v>42825</v>
      </c>
      <c r="B102" s="10">
        <f>IF(MONTH($A102)=1,"",IF(MonthMacro!D102="","",IF(MONTH($A102)&lt;&gt;2,MonthMacro!D102,MonthMacro!E102)))</f>
        <v>7.9</v>
      </c>
      <c r="C102" s="10">
        <f>IF(MonthMacro!E102="","",MonthMacro!E102)</f>
        <v>6.9</v>
      </c>
      <c r="D102" s="10">
        <f>IF(MONTH($A102)=1,"",IF(AND(MonthMacro!F102&lt;&gt;"",MONTH($A102)&lt;&gt;2),MonthMacro!F102,MonthMacro!G102))</f>
        <v>7.6</v>
      </c>
      <c r="E102" s="12">
        <f>IF(MONTH(A102)=1,"",MonthMacro!H102-MonthMacro!H103)</f>
        <v>52399.17</v>
      </c>
      <c r="F102" s="10">
        <f t="shared" si="9"/>
        <v>9.5414176598195954</v>
      </c>
      <c r="G102" s="10">
        <f>IF(MonthMacro!I102="","",MonthMacro!I102)</f>
        <v>9.1999999999999993</v>
      </c>
      <c r="H102" s="10">
        <f>IF(MonthMacro!J102="","",MonthMacro!J102)</f>
        <v>51.8</v>
      </c>
      <c r="I102" s="10">
        <f>IF(MonthMacro!K102="","",MonthMacro!K102)</f>
        <v>53.3</v>
      </c>
      <c r="J102" s="10">
        <f>IF(MonthMacro!L102="","",MonthMacro!L102)</f>
        <v>55.1</v>
      </c>
      <c r="K102" s="10">
        <f>IF(MonthMacro!M102="","",MonthMacro!M102)</f>
        <v>0.92</v>
      </c>
      <c r="L102" s="10">
        <f>IF(MonthMacro!AH102="","",MonthMacro!AH102)</f>
        <v>2</v>
      </c>
      <c r="M102" s="10">
        <f>IF(MonthMacro!N102="","",MonthMacro!N102)</f>
        <v>7.6</v>
      </c>
      <c r="N102" s="10">
        <f>IF(MonthMacro!O102="","",MonthMacro!O102)</f>
        <v>-6.68</v>
      </c>
      <c r="O102" s="10">
        <f t="shared" si="10"/>
        <v>-5.6</v>
      </c>
      <c r="P102" s="11">
        <f>IF(MONTH(A102)=1,"",IF(MONTH(A102)=2,MonthMacro!S102,MonthMacro!Q102))</f>
        <v>10.9</v>
      </c>
      <c r="Q102" s="10">
        <f>IF(MonthMacro!T102="","",MonthMacro!T102)</f>
        <v>-8.8438378161380999</v>
      </c>
      <c r="R102" s="10">
        <f>IF(MonthMacro!AG102="","",MonthMacro!AG102)</f>
        <v>15.570800397168201</v>
      </c>
      <c r="S102" s="10">
        <f>IF(MonthMacro!U102="","",MonthMacro!U102)</f>
        <v>111</v>
      </c>
      <c r="T102" s="10">
        <f>IF(MonthMacro!V102="","",MonthMacro!V102)</f>
        <v>18.8</v>
      </c>
      <c r="U102" s="10">
        <f>IF(MonthMacro!W102="","",MonthMacro!W102)</f>
        <v>10.1</v>
      </c>
      <c r="V102" s="10">
        <f>IF(MonthMacro!X102="","",MonthMacro!X102)</f>
        <v>-8.7000000000000011</v>
      </c>
      <c r="W102" s="12">
        <f>IF(MonthMacro!Y102="","",AVERAGE(MonthMacro!Y102:Y113))</f>
        <v>15450.516907660885</v>
      </c>
      <c r="X102" s="10">
        <f t="shared" si="11"/>
        <v>6.2468048320205805</v>
      </c>
      <c r="Y102" s="13">
        <f>IF(MonthMacro!Z102="","",MonthMacro!Z102)</f>
        <v>12.597929063158301</v>
      </c>
      <c r="Z102" s="2">
        <f>IF(MonthMacro!AB102="","",AVERAGE(MonthMacro!AB102:AB113))</f>
        <v>9016.6666666666661</v>
      </c>
      <c r="AA102" s="10">
        <f t="shared" si="12"/>
        <v>42.420891907544878</v>
      </c>
      <c r="AB102" s="2">
        <f>IF(MonthMacro!AA102="","",MonthMacro!AA102)</f>
        <v>12.4</v>
      </c>
      <c r="AC102" s="2">
        <f>IF(MonthMacro!AD102="","",IF(MONTH(CLEAN_MACRO!$A102)=2,MonthMacro!AD102,MonthMacro!AD102-MonthMacro!AD103))</f>
        <v>14321.310000000001</v>
      </c>
      <c r="AD102" s="2">
        <f>IF(MonthMacro!AE102="","",IF(MONTH(CLEAN_MACRO!$A102)=2,MonthMacro!AE102,MonthMacro!AE102-MonthMacro!AE103))</f>
        <v>6889.9599999999991</v>
      </c>
      <c r="AE102" s="2">
        <f>IF(MonthMacro!AF102="","",IF(MONTH(CLEAN_MACRO!$A102)=2,MonthMacro!AF102,MonthMacro!AF102-MonthMacro!AF103))</f>
        <v>14980.509999999998</v>
      </c>
      <c r="AF102" s="10">
        <f t="shared" si="13"/>
        <v>13.111701014358035</v>
      </c>
      <c r="AG102" s="10">
        <f t="shared" si="14"/>
        <v>13.714849694172937</v>
      </c>
      <c r="AH102" s="10">
        <f t="shared" si="15"/>
        <v>14.664457141982368</v>
      </c>
      <c r="AI102" s="10">
        <f>IF(MonthMacro!AD102="","",(MonthMacro!AD102/MonthMacro!AD114-1)*100)</f>
        <v>11.591638609376776</v>
      </c>
      <c r="AJ102" s="10">
        <f>IF(MonthMacro!AE102="","",(MonthMacro!AE102/MonthMacro!AE114-1)*100)</f>
        <v>15.148928893915347</v>
      </c>
      <c r="AK102" s="10">
        <f>IF(MonthMacro!AF102="","",(MonthMacro!AF102/MonthMacro!AF114-1)*100)</f>
        <v>19.488864041258957</v>
      </c>
      <c r="AL102" s="10">
        <f>IF(MonthMacro!AI102="","",MonthMacro!AI102)</f>
        <v>20.3</v>
      </c>
      <c r="AM102" s="11">
        <f>IF(YEAR(A102)=2012,SUM(MonthMacro!AM102:AM113)/MONTH(A102),IF(MonthMacro!AM102="","",SUM(MonthMacro!AM102:AM113)/12))</f>
        <v>3775</v>
      </c>
      <c r="AN102" s="10">
        <f t="shared" si="16"/>
        <v>17.217823319360349</v>
      </c>
    </row>
    <row r="103" spans="1:40">
      <c r="A103" s="9">
        <f>MonthMacro!A103</f>
        <v>42794</v>
      </c>
      <c r="B103" s="10">
        <f>IF(MONTH($A103)=1,"",IF(MonthMacro!D103="","",IF(MONTH($A103)&lt;&gt;2,MonthMacro!D103,MonthMacro!E103)))</f>
        <v>6.3</v>
      </c>
      <c r="C103" s="10">
        <f>IF(MonthMacro!E103="","",MonthMacro!E103)</f>
        <v>6.3</v>
      </c>
      <c r="D103" s="10">
        <f>IF(MONTH($A103)=1,"",IF(AND(MonthMacro!F103&lt;&gt;"",MONTH($A103)&lt;&gt;2),MonthMacro!F103,MonthMacro!G103))</f>
        <v>6.3</v>
      </c>
      <c r="E103" s="12">
        <f>IF(MONTH(A103)=1,"",MonthMacro!H103-MonthMacro!H104)</f>
        <v>41377.89</v>
      </c>
      <c r="F103" s="10">
        <f t="shared" si="9"/>
        <v>8.8668378595972328</v>
      </c>
      <c r="G103" s="10">
        <f>IF(MonthMacro!I103="","",MonthMacro!I103)</f>
        <v>8.9</v>
      </c>
      <c r="H103" s="10">
        <f>IF(MonthMacro!J103="","",MonthMacro!J103)</f>
        <v>51.6</v>
      </c>
      <c r="I103" s="10">
        <f>IF(MonthMacro!K103="","",MonthMacro!K103)</f>
        <v>53</v>
      </c>
      <c r="J103" s="10">
        <f>IF(MonthMacro!L103="","",MonthMacro!L103)</f>
        <v>54.2</v>
      </c>
      <c r="K103" s="10">
        <f>IF(MonthMacro!M103="","",MonthMacro!M103)</f>
        <v>0.8</v>
      </c>
      <c r="L103" s="10">
        <f>IF(MonthMacro!AH103="","",MonthMacro!AH103)</f>
        <v>1.8</v>
      </c>
      <c r="M103" s="10">
        <f>IF(MonthMacro!N103="","",MonthMacro!N103)</f>
        <v>7.8</v>
      </c>
      <c r="N103" s="10">
        <f>IF(MonthMacro!O103="","",MonthMacro!O103)</f>
        <v>-7</v>
      </c>
      <c r="O103" s="10">
        <f t="shared" si="10"/>
        <v>-6</v>
      </c>
      <c r="P103" s="11">
        <f>IF(MONTH(A103)=1,"",IF(MONTH(A103)=2,MonthMacro!S103,MonthMacro!Q103))</f>
        <v>9.5</v>
      </c>
      <c r="Q103" s="10">
        <f>IF(MonthMacro!T103="","",MonthMacro!T103)</f>
        <v>-138.86106078368701</v>
      </c>
      <c r="R103" s="10">
        <f>IF(MonthMacro!AG103="","",MonthMacro!AG103)</f>
        <v>-2.3490842761714599</v>
      </c>
      <c r="S103" s="10">
        <f>IF(MonthMacro!U103="","",MonthMacro!U103)</f>
        <v>112.6</v>
      </c>
      <c r="T103" s="10">
        <f>IF(MonthMacro!V103="","",MonthMacro!V103)</f>
        <v>21.4</v>
      </c>
      <c r="U103" s="10">
        <f>IF(MonthMacro!W103="","",MonthMacro!W103)</f>
        <v>10.4</v>
      </c>
      <c r="V103" s="10">
        <f>IF(MonthMacro!X103="","",MonthMacro!X103)</f>
        <v>-10.999999999999998</v>
      </c>
      <c r="W103" s="12">
        <f>IF(MonthMacro!Y103="","",AVERAGE(MonthMacro!Y103:Y114))</f>
        <v>15322.089758646567</v>
      </c>
      <c r="X103" s="10">
        <f t="shared" si="11"/>
        <v>12.795592213660312</v>
      </c>
      <c r="Y103" s="13">
        <f>IF(MonthMacro!Z103="","",MonthMacro!Z103)</f>
        <v>12.9360526414474</v>
      </c>
      <c r="Z103" s="2">
        <f>IF(MonthMacro!AB103="","",AVERAGE(MonthMacro!AB103:AB114))</f>
        <v>8974.1666666666661</v>
      </c>
      <c r="AA103" s="10">
        <f t="shared" si="12"/>
        <v>49.965185907255247</v>
      </c>
      <c r="AB103" s="2">
        <f>IF(MonthMacro!AA103="","",MonthMacro!AA103)</f>
        <v>13</v>
      </c>
      <c r="AC103" s="2">
        <f>IF(MonthMacro!AD103="","",IF(MONTH(CLEAN_MACRO!$A103)=2,MonthMacro!AD103,MonthMacro!AD103-MonthMacro!AD104))</f>
        <v>17238.39</v>
      </c>
      <c r="AD103" s="2">
        <f>IF(MonthMacro!AE103="","",IF(MONTH(CLEAN_MACRO!$A103)=2,MonthMacro!AE103,MonthMacro!AE103-MonthMacro!AE104))</f>
        <v>16140.77</v>
      </c>
      <c r="AE103" s="2">
        <f>IF(MonthMacro!AF103="","",IF(MONTH(CLEAN_MACRO!$A103)=2,MonthMacro!AF103,MonthMacro!AF103-MonthMacro!AF104))</f>
        <v>14054.34</v>
      </c>
      <c r="AF103" s="10">
        <f t="shared" si="13"/>
        <v>10.359527816847525</v>
      </c>
      <c r="AG103" s="10">
        <f t="shared" si="14"/>
        <v>15.772164936622435</v>
      </c>
      <c r="AH103" s="10">
        <f t="shared" si="15"/>
        <v>25.099158311495962</v>
      </c>
      <c r="AI103" s="10">
        <f>IF(MonthMacro!AD103="","",(MonthMacro!AD103/MonthMacro!AD115-1)*100)</f>
        <v>10.359527816847525</v>
      </c>
      <c r="AJ103" s="10">
        <f>IF(MonthMacro!AE103="","",(MonthMacro!AE103/MonthMacro!AE115-1)*100)</f>
        <v>15.772164936622435</v>
      </c>
      <c r="AK103" s="10">
        <f>IF(MonthMacro!AF103="","",(MonthMacro!AF103/MonthMacro!AF115-1)*100)</f>
        <v>25.099158311495962</v>
      </c>
      <c r="AL103" s="10">
        <f>IF(MonthMacro!AI103="","",MonthMacro!AI103)</f>
        <v>24.6</v>
      </c>
      <c r="AM103" s="11">
        <f>IF(YEAR(A103)=2012,SUM(MonthMacro!AM103:AM114)/MONTH(A103),IF(MonthMacro!AM103="","",SUM(MonthMacro!AM103:AM114)/12))</f>
        <v>3732</v>
      </c>
      <c r="AN103" s="10">
        <f t="shared" si="16"/>
        <v>16.670574443141859</v>
      </c>
    </row>
    <row r="104" spans="1:40">
      <c r="A104" s="9">
        <f>MonthMacro!A104</f>
        <v>42766</v>
      </c>
      <c r="B104" s="10" t="str">
        <f>IF(MONTH($A104)=1,"",IF(MonthMacro!D104="","",IF(MONTH($A104)&lt;&gt;2,MonthMacro!D104,MonthMacro!E104)))</f>
        <v/>
      </c>
      <c r="C104" s="10">
        <f>IF(MonthMacro!E104="","",MonthMacro!E104)</f>
        <v>-1.66</v>
      </c>
      <c r="D104" s="10" t="str">
        <f>IF(MONTH($A104)=1,"",IF(AND(MonthMacro!F104&lt;&gt;"",MONTH($A104)&lt;&gt;2),MonthMacro!F104,MonthMacro!G104))</f>
        <v/>
      </c>
      <c r="E104" s="12" t="str">
        <f>IF(MONTH(A104)=1,"",MonthMacro!H104-MonthMacro!H105)</f>
        <v/>
      </c>
      <c r="F104" s="10" t="str">
        <f t="shared" si="9"/>
        <v/>
      </c>
      <c r="G104" s="10" t="str">
        <f>IF(MonthMacro!I104="","",MonthMacro!I104)</f>
        <v/>
      </c>
      <c r="H104" s="10">
        <f>IF(MonthMacro!J104="","",MonthMacro!J104)</f>
        <v>51.3</v>
      </c>
      <c r="I104" s="10">
        <f>IF(MonthMacro!K104="","",MonthMacro!K104)</f>
        <v>52.8</v>
      </c>
      <c r="J104" s="10">
        <f>IF(MonthMacro!L104="","",MonthMacro!L104)</f>
        <v>54.6</v>
      </c>
      <c r="K104" s="10">
        <f>IF(MonthMacro!M104="","",MonthMacro!M104)</f>
        <v>2.5499999999999998</v>
      </c>
      <c r="L104" s="10">
        <f>IF(MonthMacro!AH104="","",MonthMacro!AH104)</f>
        <v>2.2000000000000002</v>
      </c>
      <c r="M104" s="10">
        <f>IF(MonthMacro!N104="","",MonthMacro!N104)</f>
        <v>6.9</v>
      </c>
      <c r="N104" s="10">
        <f>IF(MonthMacro!O104="","",MonthMacro!O104)</f>
        <v>-4.3500000000000005</v>
      </c>
      <c r="O104" s="10">
        <f t="shared" si="10"/>
        <v>-4.7</v>
      </c>
      <c r="P104" s="11" t="str">
        <f>IF(MONTH(A104)=1,"",IF(MONTH(A104)=2,MonthMacro!S104,MonthMacro!Q104))</f>
        <v/>
      </c>
      <c r="Q104" s="10">
        <f>IF(MonthMacro!T104="","",MonthMacro!T104)</f>
        <v>-14.3794413565046</v>
      </c>
      <c r="R104" s="10">
        <f>IF(MonthMacro!AG104="","",MonthMacro!AG104)</f>
        <v>6.41916422174865</v>
      </c>
      <c r="S104" s="10">
        <f>IF(MonthMacro!U104="","",MonthMacro!U104)</f>
        <v>109.2</v>
      </c>
      <c r="T104" s="10">
        <f>IF(MonthMacro!V104="","",MonthMacro!V104)</f>
        <v>14.5</v>
      </c>
      <c r="U104" s="10">
        <f>IF(MonthMacro!W104="","",MonthMacro!W104)</f>
        <v>10.7</v>
      </c>
      <c r="V104" s="10">
        <f>IF(MonthMacro!X104="","",MonthMacro!X104)</f>
        <v>-3.8000000000000007</v>
      </c>
      <c r="W104" s="12">
        <f>IF(MonthMacro!Y104="","",AVERAGE(MonthMacro!Y104:Y115))</f>
        <v>15093.487330866725</v>
      </c>
      <c r="X104" s="10">
        <f t="shared" si="11"/>
        <v>7.6154379587062948</v>
      </c>
      <c r="Y104" s="13">
        <f>IF(MonthMacro!Z104="","",MonthMacro!Z104)</f>
        <v>12.813966021276601</v>
      </c>
      <c r="Z104" s="2">
        <f>IF(MonthMacro!AB104="","",AVERAGE(MonthMacro!AB104:AB115))</f>
        <v>8725.8333333333339</v>
      </c>
      <c r="AA104" s="10">
        <f t="shared" si="12"/>
        <v>45.697667946791356</v>
      </c>
      <c r="AB104" s="2">
        <f>IF(MonthMacro!AA104="","",MonthMacro!AA104)</f>
        <v>12.6</v>
      </c>
      <c r="AC104" s="2" t="str">
        <f>IF(MonthMacro!AD104="","",IF(MONTH(CLEAN_MACRO!$A104)=2,MonthMacro!AD104,MonthMacro!AD104-MonthMacro!AD105))</f>
        <v/>
      </c>
      <c r="AD104" s="2" t="str">
        <f>IF(MonthMacro!AE104="","",IF(MONTH(CLEAN_MACRO!$A104)=2,MonthMacro!AE104,MonthMacro!AE104-MonthMacro!AE105))</f>
        <v/>
      </c>
      <c r="AE104" s="2" t="str">
        <f>IF(MonthMacro!AF104="","",IF(MONTH(CLEAN_MACRO!$A104)=2,MonthMacro!AF104,MonthMacro!AF104-MonthMacro!AF105))</f>
        <v/>
      </c>
      <c r="AF104" s="10" t="str">
        <f t="shared" si="13"/>
        <v/>
      </c>
      <c r="AG104" s="10" t="str">
        <f t="shared" si="14"/>
        <v/>
      </c>
      <c r="AH104" s="10" t="str">
        <f t="shared" si="15"/>
        <v/>
      </c>
      <c r="AI104" s="10" t="str">
        <f>IF(MonthMacro!AD104="","",(MonthMacro!AD104/MonthMacro!AD116-1)*100)</f>
        <v/>
      </c>
      <c r="AJ104" s="10" t="str">
        <f>IF(MonthMacro!AE104="","",(MonthMacro!AE104/MonthMacro!AE116-1)*100)</f>
        <v/>
      </c>
      <c r="AK104" s="10" t="str">
        <f>IF(MonthMacro!AF104="","",(MonthMacro!AF104/MonthMacro!AF116-1)*100)</f>
        <v/>
      </c>
      <c r="AL104" s="10" t="str">
        <f>IF(MonthMacro!AI104="","",MonthMacro!AI104)</f>
        <v/>
      </c>
      <c r="AM104" s="11">
        <f>IF(YEAR(A104)=2012,SUM(MonthMacro!AM104:AM115)/MONTH(A104),IF(MonthMacro!AM104="","",SUM(MonthMacro!AM104:AM115)/12))</f>
        <v>3663.5</v>
      </c>
      <c r="AN104" s="10">
        <f t="shared" si="16"/>
        <v>11.748856126080319</v>
      </c>
    </row>
    <row r="105" spans="1:40">
      <c r="A105" s="9">
        <f>MonthMacro!A105</f>
        <v>42735</v>
      </c>
      <c r="B105" s="10">
        <f>IF(MONTH($A105)=1,"",IF(MonthMacro!D105="","",IF(MONTH($A105)&lt;&gt;2,MonthMacro!D105,MonthMacro!E105)))</f>
        <v>6.8703814660000004</v>
      </c>
      <c r="C105" s="10">
        <f>IF(MonthMacro!E105="","",MonthMacro!E105)</f>
        <v>5</v>
      </c>
      <c r="D105" s="10">
        <f>IF(MONTH($A105)=1,"",IF(AND(MonthMacro!F105&lt;&gt;"",MONTH($A105)&lt;&gt;2),MonthMacro!F105,MonthMacro!G105))</f>
        <v>6</v>
      </c>
      <c r="E105" s="12">
        <f>IF(MONTH(A105)=1,"",MonthMacro!H105-MonthMacro!H106)</f>
        <v>57952.770000000019</v>
      </c>
      <c r="F105" s="10">
        <f t="shared" si="9"/>
        <v>6.5153762107214463</v>
      </c>
      <c r="G105" s="10">
        <f>IF(MonthMacro!I105="","",MonthMacro!I105)</f>
        <v>8.1</v>
      </c>
      <c r="H105" s="10">
        <f>IF(MonthMacro!J105="","",MonthMacro!J105)</f>
        <v>51.4</v>
      </c>
      <c r="I105" s="10">
        <f>IF(MonthMacro!K105="","",MonthMacro!K105)</f>
        <v>53.2</v>
      </c>
      <c r="J105" s="10">
        <f>IF(MonthMacro!L105="","",MonthMacro!L105)</f>
        <v>54.5</v>
      </c>
      <c r="K105" s="10">
        <f>IF(MonthMacro!M105="","",MonthMacro!M105)</f>
        <v>2.08</v>
      </c>
      <c r="L105" s="10">
        <f>IF(MonthMacro!AH105="","",MonthMacro!AH105)</f>
        <v>1.9</v>
      </c>
      <c r="M105" s="10">
        <f>IF(MonthMacro!N105="","",MonthMacro!N105)</f>
        <v>5.5</v>
      </c>
      <c r="N105" s="10">
        <f>IF(MonthMacro!O105="","",MonthMacro!O105)</f>
        <v>-3.42</v>
      </c>
      <c r="O105" s="10">
        <f t="shared" si="10"/>
        <v>-3.6</v>
      </c>
      <c r="P105" s="11">
        <f>IF(MONTH(A105)=1,"",IF(MONTH(A105)=2,MonthMacro!S105,MonthMacro!Q105))</f>
        <v>10.9</v>
      </c>
      <c r="Q105" s="10">
        <f>IF(MonthMacro!T105="","",MonthMacro!T105)</f>
        <v>-33.547986785396901</v>
      </c>
      <c r="R105" s="10">
        <f>IF(MonthMacro!AG105="","",MonthMacro!AG105)</f>
        <v>-6.2916786175247399</v>
      </c>
      <c r="S105" s="10">
        <f>IF(MonthMacro!U105="","",MonthMacro!U105)</f>
        <v>108.4</v>
      </c>
      <c r="T105" s="10">
        <f>IF(MonthMacro!V105="","",MonthMacro!V105)</f>
        <v>21.4</v>
      </c>
      <c r="U105" s="10">
        <f>IF(MonthMacro!W105="","",MonthMacro!W105)</f>
        <v>11.3</v>
      </c>
      <c r="V105" s="10">
        <f>IF(MonthMacro!X105="","",MonthMacro!X105)</f>
        <v>-10.099999999999998</v>
      </c>
      <c r="W105" s="12">
        <f>IF(MonthMacro!Y105="","",AVERAGE(MonthMacro!Y105:Y116))</f>
        <v>14846.624200083332</v>
      </c>
      <c r="X105" s="10">
        <f t="shared" si="11"/>
        <v>15.640366964864905</v>
      </c>
      <c r="Y105" s="13">
        <f>IF(MonthMacro!Z105="","",MonthMacro!Z105)</f>
        <v>13.4</v>
      </c>
      <c r="Z105" s="2">
        <f>IF(MonthMacro!AB105="","",AVERAGE(MonthMacro!AB105:AB116))</f>
        <v>8216.6666666666661</v>
      </c>
      <c r="AA105" s="10">
        <f t="shared" si="12"/>
        <v>49.620637329286787</v>
      </c>
      <c r="AB105" s="2">
        <f>IF(MonthMacro!AA105="","",MonthMacro!AA105)</f>
        <v>13.5</v>
      </c>
      <c r="AC105" s="2">
        <f>IF(MonthMacro!AD105="","",IF(MONTH(CLEAN_MACRO!$A105)=2,MonthMacro!AD105,MonthMacro!AD105-MonthMacro!AD106))</f>
        <v>15624.649999999994</v>
      </c>
      <c r="AD105" s="2">
        <f>IF(MonthMacro!AE105="","",IF(MONTH(CLEAN_MACRO!$A105)=2,MonthMacro!AE105,MonthMacro!AE105-MonthMacro!AE106))</f>
        <v>29091.11</v>
      </c>
      <c r="AE105" s="2">
        <f>IF(MonthMacro!AF105="","",IF(MONTH(CLEAN_MACRO!$A105)=2,MonthMacro!AF105,MonthMacro!AF105-MonthMacro!AF106))</f>
        <v>21519.049999999988</v>
      </c>
      <c r="AF105" s="10">
        <f t="shared" si="13"/>
        <v>12.528787128993901</v>
      </c>
      <c r="AG105" s="10">
        <f t="shared" si="14"/>
        <v>5.3025880379571566</v>
      </c>
      <c r="AH105" s="10">
        <f t="shared" si="15"/>
        <v>11.832389689431967</v>
      </c>
      <c r="AI105" s="10">
        <f>IF(MonthMacro!AD105="","",(MonthMacro!AD105/MonthMacro!AD117-1)*100)</f>
        <v>8.0764990513660919</v>
      </c>
      <c r="AJ105" s="10">
        <f>IF(MonthMacro!AE105="","",(MonthMacro!AE105/MonthMacro!AE117-1)*100)</f>
        <v>6.0862302839589821</v>
      </c>
      <c r="AK105" s="10">
        <f>IF(MonthMacro!AF105="","",(MonthMacro!AF105/MonthMacro!AF117-1)*100)</f>
        <v>22.455011273982173</v>
      </c>
      <c r="AL105" s="10">
        <f>IF(MonthMacro!AI105="","",MonthMacro!AI105)</f>
        <v>13</v>
      </c>
      <c r="AM105" s="11">
        <f>IF(YEAR(A105)=2012,SUM(MonthMacro!AM105:AM116)/MONTH(A105),IF(MonthMacro!AM105="","",SUM(MonthMacro!AM105:AM116)/12))</f>
        <v>3663.5</v>
      </c>
      <c r="AN105" s="10">
        <f t="shared" si="16"/>
        <v>11.748856126080319</v>
      </c>
    </row>
    <row r="106" spans="1:40">
      <c r="A106" s="9">
        <f>MonthMacro!A106</f>
        <v>42704</v>
      </c>
      <c r="B106" s="10">
        <f>IF(MONTH($A106)=1,"",IF(MonthMacro!D106="","",IF(MONTH($A106)&lt;&gt;2,MonthMacro!D106,MonthMacro!E106)))</f>
        <v>7</v>
      </c>
      <c r="C106" s="10">
        <f>IF(MonthMacro!E106="","",MonthMacro!E106)</f>
        <v>5</v>
      </c>
      <c r="D106" s="10">
        <f>IF(MONTH($A106)=1,"",IF(AND(MonthMacro!F106&lt;&gt;"",MONTH($A106)&lt;&gt;2),MonthMacro!F106,MonthMacro!G106))</f>
        <v>6.2</v>
      </c>
      <c r="E106" s="12">
        <f>IF(MONTH(A106)=1,"",MonthMacro!H106-MonthMacro!H107)</f>
        <v>54118.959999999963</v>
      </c>
      <c r="F106" s="10">
        <f t="shared" si="9"/>
        <v>8.7659407919976609</v>
      </c>
      <c r="G106" s="10">
        <f>IF(MonthMacro!I106="","",MonthMacro!I106)</f>
        <v>8.3000000000000007</v>
      </c>
      <c r="H106" s="10">
        <f>IF(MonthMacro!J106="","",MonthMacro!J106)</f>
        <v>51.7</v>
      </c>
      <c r="I106" s="10">
        <f>IF(MonthMacro!K106="","",MonthMacro!K106)</f>
        <v>53.2</v>
      </c>
      <c r="J106" s="10">
        <f>IF(MonthMacro!L106="","",MonthMacro!L106)</f>
        <v>54.7</v>
      </c>
      <c r="K106" s="10">
        <f>IF(MonthMacro!M106="","",MonthMacro!M106)</f>
        <v>2.25</v>
      </c>
      <c r="L106" s="10">
        <f>IF(MonthMacro!AH106="","",MonthMacro!AH106)</f>
        <v>1.9</v>
      </c>
      <c r="M106" s="10">
        <f>IF(MonthMacro!N106="","",MonthMacro!N106)</f>
        <v>3.3</v>
      </c>
      <c r="N106" s="10">
        <f>IF(MonthMacro!O106="","",MonthMacro!O106)</f>
        <v>-1.0499999999999998</v>
      </c>
      <c r="O106" s="10">
        <f t="shared" si="10"/>
        <v>-1.4</v>
      </c>
      <c r="P106" s="11">
        <f>IF(MONTH(A106)=1,"",IF(MONTH(A106)=2,MonthMacro!S106,MonthMacro!Q106))</f>
        <v>10.8</v>
      </c>
      <c r="Q106" s="10">
        <f>IF(MonthMacro!T106="","",MonthMacro!T106)</f>
        <v>-20.179338965466101</v>
      </c>
      <c r="R106" s="10">
        <f>IF(MonthMacro!AG106="","",MonthMacro!AG106)</f>
        <v>-1.5422726139791301</v>
      </c>
      <c r="S106" s="10">
        <f>IF(MonthMacro!U106="","",MonthMacro!U106)</f>
        <v>108.6</v>
      </c>
      <c r="T106" s="10">
        <f>IF(MonthMacro!V106="","",MonthMacro!V106)</f>
        <v>22.7</v>
      </c>
      <c r="U106" s="10">
        <f>IF(MonthMacro!W106="","",MonthMacro!W106)</f>
        <v>11.4</v>
      </c>
      <c r="V106" s="10">
        <f>IF(MonthMacro!X106="","",MonthMacro!X106)</f>
        <v>-11.299999999999999</v>
      </c>
      <c r="W106" s="12">
        <f>IF(MonthMacro!Y106="","",AVERAGE(MonthMacro!Y106:Y117))</f>
        <v>14989.730273416666</v>
      </c>
      <c r="X106" s="10">
        <f t="shared" si="11"/>
        <v>17.648044575381007</v>
      </c>
      <c r="Y106" s="13">
        <f>IF(MonthMacro!Z106="","",MonthMacro!Z106)</f>
        <v>13.4</v>
      </c>
      <c r="Z106" s="2">
        <f>IF(MonthMacro!AB106="","",AVERAGE(MonthMacro!AB106:AB117))</f>
        <v>7818.083333333333</v>
      </c>
      <c r="AA106" s="10">
        <f t="shared" si="12"/>
        <v>41.129129309826084</v>
      </c>
      <c r="AB106" s="2">
        <f>IF(MonthMacro!AA106="","",MonthMacro!AA106)</f>
        <v>13.1</v>
      </c>
      <c r="AC106" s="2">
        <f>IF(MonthMacro!AD106="","",IF(MONTH(CLEAN_MACRO!$A106)=2,MonthMacro!AD106,MonthMacro!AD106-MonthMacro!AD107))</f>
        <v>13928.080000000016</v>
      </c>
      <c r="AD106" s="2">
        <f>IF(MonthMacro!AE106="","",IF(MONTH(CLEAN_MACRO!$A106)=2,MonthMacro!AE106,MonthMacro!AE106-MonthMacro!AE107))</f>
        <v>11825.440000000002</v>
      </c>
      <c r="AE106" s="2">
        <f>IF(MonthMacro!AF106="","",IF(MONTH(CLEAN_MACRO!$A106)=2,MonthMacro!AF106,MonthMacro!AF106-MonthMacro!AF107))</f>
        <v>15491.200000000012</v>
      </c>
      <c r="AF106" s="10">
        <f t="shared" si="13"/>
        <v>3.3025191036434531</v>
      </c>
      <c r="AG106" s="10">
        <f t="shared" si="14"/>
        <v>5.4688509985540534</v>
      </c>
      <c r="AH106" s="10">
        <f t="shared" si="15"/>
        <v>7.9179080444570005</v>
      </c>
      <c r="AI106" s="10">
        <f>IF(MonthMacro!AD106="","",(MonthMacro!AD106/MonthMacro!AD118-1)*100)</f>
        <v>7.6367130244837211</v>
      </c>
      <c r="AJ106" s="10">
        <f>IF(MonthMacro!AE106="","",(MonthMacro!AE106/MonthMacro!AE118-1)*100)</f>
        <v>6.3851972362618303</v>
      </c>
      <c r="AK106" s="10">
        <f>IF(MonthMacro!AF106="","",(MonthMacro!AF106/MonthMacro!AF118-1)*100)</f>
        <v>24.325929810740931</v>
      </c>
      <c r="AL106" s="10">
        <f>IF(MonthMacro!AI106="","",MonthMacro!AI106)</f>
        <v>11.7</v>
      </c>
      <c r="AM106" s="11">
        <f>IF(YEAR(A106)=2012,SUM(MonthMacro!AM106:AM117)/MONTH(A106),IF(MonthMacro!AM106="","",SUM(MonthMacro!AM106:AM117)/12))</f>
        <v>3552.25</v>
      </c>
      <c r="AN106" s="10">
        <f t="shared" si="16"/>
        <v>-10.524548183287507</v>
      </c>
    </row>
    <row r="107" spans="1:40">
      <c r="A107" s="9">
        <f>MonthMacro!A107</f>
        <v>42674</v>
      </c>
      <c r="B107" s="10">
        <f>IF(MONTH($A107)=1,"",IF(MonthMacro!D107="","",IF(MONTH($A107)&lt;&gt;2,MonthMacro!D107,MonthMacro!E107)))</f>
        <v>7</v>
      </c>
      <c r="C107" s="10">
        <f>IF(MonthMacro!E107="","",MonthMacro!E107)</f>
        <v>4.8</v>
      </c>
      <c r="D107" s="10">
        <f>IF(MONTH($A107)=1,"",IF(AND(MonthMacro!F107&lt;&gt;"",MONTH($A107)&lt;&gt;2),MonthMacro!F107,MonthMacro!G107))</f>
        <v>6.1</v>
      </c>
      <c r="E107" s="12">
        <f>IF(MONTH(A107)=1,"",MonthMacro!H107-MonthMacro!H108)</f>
        <v>57522.580000000016</v>
      </c>
      <c r="F107" s="10">
        <f t="shared" si="9"/>
        <v>8.750992714774064</v>
      </c>
      <c r="G107" s="10">
        <f>IF(MonthMacro!I107="","",MonthMacro!I107)</f>
        <v>8.3000000000000007</v>
      </c>
      <c r="H107" s="10">
        <f>IF(MonthMacro!J107="","",MonthMacro!J107)</f>
        <v>51.2</v>
      </c>
      <c r="I107" s="10">
        <f>IF(MonthMacro!K107="","",MonthMacro!K107)</f>
        <v>52.8</v>
      </c>
      <c r="J107" s="10">
        <f>IF(MonthMacro!L107="","",MonthMacro!L107)</f>
        <v>54</v>
      </c>
      <c r="K107" s="10">
        <f>IF(MonthMacro!M107="","",MonthMacro!M107)</f>
        <v>2.1</v>
      </c>
      <c r="L107" s="10">
        <f>IF(MonthMacro!AH107="","",MonthMacro!AH107)</f>
        <v>1.8</v>
      </c>
      <c r="M107" s="10">
        <f>IF(MonthMacro!N107="","",MonthMacro!N107)</f>
        <v>1.2</v>
      </c>
      <c r="N107" s="10">
        <f>IF(MonthMacro!O107="","",MonthMacro!O107)</f>
        <v>0.90000000000000013</v>
      </c>
      <c r="O107" s="10">
        <f t="shared" si="10"/>
        <v>0.60000000000000009</v>
      </c>
      <c r="P107" s="11">
        <f>IF(MONTH(A107)=1,"",IF(MONTH(A107)=2,MonthMacro!S107,MonthMacro!Q107))</f>
        <v>10</v>
      </c>
      <c r="Q107" s="10">
        <f>IF(MonthMacro!T107="","",MonthMacro!T107)</f>
        <v>-21.4094572985674</v>
      </c>
      <c r="R107" s="10">
        <f>IF(MonthMacro!AG107="","",MonthMacro!AG107)</f>
        <v>-7.9884904963343404</v>
      </c>
      <c r="S107" s="10">
        <f>IF(MonthMacro!U107="","",MonthMacro!U107)</f>
        <v>107.2</v>
      </c>
      <c r="T107" s="10">
        <f>IF(MonthMacro!V107="","",MonthMacro!V107)</f>
        <v>23.9</v>
      </c>
      <c r="U107" s="10">
        <f>IF(MonthMacro!W107="","",MonthMacro!W107)</f>
        <v>11.6</v>
      </c>
      <c r="V107" s="10">
        <f>IF(MonthMacro!X107="","",MonthMacro!X107)</f>
        <v>-12.299999999999999</v>
      </c>
      <c r="W107" s="12">
        <f>IF(MonthMacro!Y107="","",AVERAGE(MonthMacro!Y107:Y118))</f>
        <v>14316.986798416665</v>
      </c>
      <c r="X107" s="10">
        <f t="shared" si="11"/>
        <v>11.490136743861679</v>
      </c>
      <c r="Y107" s="13">
        <f>IF(MonthMacro!Z107="","",MonthMacro!Z107)</f>
        <v>13.5</v>
      </c>
      <c r="Z107" s="2">
        <f>IF(MonthMacro!AB107="","",AVERAGE(MonthMacro!AB107:AB118))</f>
        <v>7558.5</v>
      </c>
      <c r="AA107" s="10">
        <f t="shared" si="12"/>
        <v>36.209641087250333</v>
      </c>
      <c r="AB107" s="2">
        <f>IF(MonthMacro!AA107="","",MonthMacro!AA107)</f>
        <v>13.1</v>
      </c>
      <c r="AC107" s="2">
        <f>IF(MonthMacro!AD107="","",IF(MONTH(CLEAN_MACRO!$A107)=2,MonthMacro!AD107,MonthMacro!AD107-MonthMacro!AD108))</f>
        <v>14720.079999999987</v>
      </c>
      <c r="AD107" s="2">
        <f>IF(MonthMacro!AE107="","",IF(MONTH(CLEAN_MACRO!$A107)=2,MonthMacro!AE107,MonthMacro!AE107-MonthMacro!AE108))</f>
        <v>8099.3500000000058</v>
      </c>
      <c r="AE107" s="2">
        <f>IF(MonthMacro!AF107="","",IF(MONTH(CLEAN_MACRO!$A107)=2,MonthMacro!AF107,MonthMacro!AF107-MonthMacro!AF108))</f>
        <v>15153.75</v>
      </c>
      <c r="AF107" s="10">
        <f t="shared" si="13"/>
        <v>19.949991229926734</v>
      </c>
      <c r="AG107" s="10">
        <f t="shared" si="14"/>
        <v>-20.855295756275073</v>
      </c>
      <c r="AH107" s="10">
        <f t="shared" si="15"/>
        <v>26.385293533268928</v>
      </c>
      <c r="AI107" s="10">
        <f>IF(MonthMacro!AD107="","",(MonthMacro!AD107/MonthMacro!AD119-1)*100)</f>
        <v>8.0965368704803975</v>
      </c>
      <c r="AJ107" s="10">
        <f>IF(MonthMacro!AE107="","",(MonthMacro!AE107/MonthMacro!AE119-1)*100)</f>
        <v>6.553076386677259</v>
      </c>
      <c r="AK107" s="10">
        <f>IF(MonthMacro!AF107="","",(MonthMacro!AF107/MonthMacro!AF119-1)*100)</f>
        <v>26.807863371263597</v>
      </c>
      <c r="AL107" s="10">
        <f>IF(MonthMacro!AI107="","",MonthMacro!AI107)</f>
        <v>9.1</v>
      </c>
      <c r="AM107" s="11">
        <f>IF(YEAR(A107)=2012,SUM(MonthMacro!AM107:AM118)/MONTH(A107),IF(MonthMacro!AM107="","",SUM(MonthMacro!AM107:AM118)/12))</f>
        <v>3462.75</v>
      </c>
      <c r="AN107" s="10">
        <f t="shared" si="16"/>
        <v>-5.9908146874505075</v>
      </c>
    </row>
    <row r="108" spans="1:40">
      <c r="A108" s="9">
        <f>MonthMacro!A108</f>
        <v>42643</v>
      </c>
      <c r="B108" s="10">
        <f>IF(MONTH($A108)=1,"",IF(MonthMacro!D108="","",IF(MONTH($A108)&lt;&gt;2,MonthMacro!D108,MonthMacro!E108)))</f>
        <v>6.9</v>
      </c>
      <c r="C108" s="10">
        <f>IF(MonthMacro!E108="","",MonthMacro!E108)</f>
        <v>4.5</v>
      </c>
      <c r="D108" s="10">
        <f>IF(MONTH($A108)=1,"",IF(AND(MonthMacro!F108&lt;&gt;"",MONTH($A108)&lt;&gt;2),MonthMacro!F108,MonthMacro!G108))</f>
        <v>6.1</v>
      </c>
      <c r="E108" s="12">
        <f>IF(MONTH(A108)=1,"",MonthMacro!H108-MonthMacro!H109)</f>
        <v>60567.25</v>
      </c>
      <c r="F108" s="10">
        <f t="shared" si="9"/>
        <v>9.0247375436979471</v>
      </c>
      <c r="G108" s="10">
        <f>IF(MonthMacro!I108="","",MonthMacro!I108)</f>
        <v>8.1999999999999993</v>
      </c>
      <c r="H108" s="10">
        <f>IF(MonthMacro!J108="","",MonthMacro!J108)</f>
        <v>50.4</v>
      </c>
      <c r="I108" s="10">
        <f>IF(MonthMacro!K108="","",MonthMacro!K108)</f>
        <v>50.9</v>
      </c>
      <c r="J108" s="10">
        <f>IF(MonthMacro!L108="","",MonthMacro!L108)</f>
        <v>53.7</v>
      </c>
      <c r="K108" s="10">
        <f>IF(MonthMacro!M108="","",MonthMacro!M108)</f>
        <v>1.92</v>
      </c>
      <c r="L108" s="10">
        <f>IF(MonthMacro!AH108="","",MonthMacro!AH108)</f>
        <v>1.7</v>
      </c>
      <c r="M108" s="10">
        <f>IF(MonthMacro!N108="","",MonthMacro!N108)</f>
        <v>0.1</v>
      </c>
      <c r="N108" s="10">
        <f>IF(MonthMacro!O108="","",MonthMacro!O108)</f>
        <v>1.8199999999999998</v>
      </c>
      <c r="O108" s="10">
        <f t="shared" si="10"/>
        <v>1.5999999999999999</v>
      </c>
      <c r="P108" s="11">
        <f>IF(MONTH(A108)=1,"",IF(MONTH(A108)=2,MonthMacro!S108,MonthMacro!Q108))</f>
        <v>10.7</v>
      </c>
      <c r="Q108" s="10">
        <f>IF(MonthMacro!T108="","",MonthMacro!T108)</f>
        <v>-32.171257927054299</v>
      </c>
      <c r="R108" s="10">
        <f>IF(MonthMacro!AG108="","",MonthMacro!AG108)</f>
        <v>-10.4834498811749</v>
      </c>
      <c r="S108" s="10">
        <f>IF(MonthMacro!U108="","",MonthMacro!U108)</f>
        <v>104.6</v>
      </c>
      <c r="T108" s="10">
        <f>IF(MonthMacro!V108="","",MonthMacro!V108)</f>
        <v>24.7</v>
      </c>
      <c r="U108" s="10">
        <f>IF(MonthMacro!W108="","",MonthMacro!W108)</f>
        <v>11.5</v>
      </c>
      <c r="V108" s="10">
        <f>IF(MonthMacro!X108="","",MonthMacro!X108)</f>
        <v>-13.2</v>
      </c>
      <c r="W108" s="12">
        <f>IF(MonthMacro!Y108="","",AVERAGE(MonthMacro!Y108:Y119))</f>
        <v>14044.391683333333</v>
      </c>
      <c r="X108" s="10">
        <f t="shared" si="11"/>
        <v>8.5128366877233574</v>
      </c>
      <c r="Y108" s="13">
        <f>IF(MonthMacro!Z108="","",MonthMacro!Z108)</f>
        <v>13.6</v>
      </c>
      <c r="Z108" s="2">
        <f>IF(MonthMacro!AB108="","",AVERAGE(MonthMacro!AB108:AB119))</f>
        <v>7383.333333333333</v>
      </c>
      <c r="AA108" s="10">
        <f t="shared" si="12"/>
        <v>33.233082706766901</v>
      </c>
      <c r="AB108" s="2">
        <f>IF(MonthMacro!AA108="","",MonthMacro!AA108)</f>
        <v>13</v>
      </c>
      <c r="AC108" s="2">
        <f>IF(MonthMacro!AD108="","",IF(MONTH(CLEAN_MACRO!$A108)=2,MonthMacro!AD108,MonthMacro!AD108-MonthMacro!AD109))</f>
        <v>15821.73000000001</v>
      </c>
      <c r="AD108" s="2">
        <f>IF(MonthMacro!AE108="","",IF(MONTH(CLEAN_MACRO!$A108)=2,MonthMacro!AE108,MonthMacro!AE108-MonthMacro!AE109))</f>
        <v>6519.5099999999948</v>
      </c>
      <c r="AE108" s="2">
        <f>IF(MonthMacro!AF108="","",IF(MONTH(CLEAN_MACRO!$A108)=2,MonthMacro!AF108,MonthMacro!AF108-MonthMacro!AF109))</f>
        <v>17733.759999999995</v>
      </c>
      <c r="AF108" s="10">
        <f t="shared" si="13"/>
        <v>-19.409094257725535</v>
      </c>
      <c r="AG108" s="10">
        <f t="shared" si="14"/>
        <v>-23.226448902926013</v>
      </c>
      <c r="AH108" s="10">
        <f t="shared" si="15"/>
        <v>34.011213249464589</v>
      </c>
      <c r="AI108" s="10">
        <f>IF(MonthMacro!AD108="","",(MonthMacro!AD108/MonthMacro!AD120-1)*100)</f>
        <v>6.8295852422178616</v>
      </c>
      <c r="AJ108" s="10">
        <f>IF(MonthMacro!AE108="","",(MonthMacro!AE108/MonthMacro!AE120-1)*100)</f>
        <v>12.056363204009335</v>
      </c>
      <c r="AK108" s="10">
        <f>IF(MonthMacro!AF108="","",(MonthMacro!AF108/MonthMacro!AF120-1)*100)</f>
        <v>26.868975249674332</v>
      </c>
      <c r="AL108" s="10">
        <f>IF(MonthMacro!AI108="","",MonthMacro!AI108)</f>
        <v>8.6</v>
      </c>
      <c r="AM108" s="11">
        <f>IF(YEAR(A108)=2012,SUM(MonthMacro!AM108:AM119)/MONTH(A108),IF(MonthMacro!AM108="","",SUM(MonthMacro!AM108:AM119)/12))</f>
        <v>3436.3333333333335</v>
      </c>
      <c r="AN108" s="10">
        <f t="shared" si="16"/>
        <v>-1.4742073447542525</v>
      </c>
    </row>
    <row r="109" spans="1:40">
      <c r="A109" s="9">
        <f>MonthMacro!A109</f>
        <v>42613</v>
      </c>
      <c r="B109" s="10">
        <f>IF(MONTH($A109)=1,"",IF(MonthMacro!D109="","",IF(MONTH($A109)&lt;&gt;2,MonthMacro!D109,MonthMacro!E109)))</f>
        <v>8.3000000000000007</v>
      </c>
      <c r="C109" s="10">
        <f>IF(MonthMacro!E109="","",MonthMacro!E109)</f>
        <v>4.2</v>
      </c>
      <c r="D109" s="10">
        <f>IF(MONTH($A109)=1,"",IF(AND(MonthMacro!F109&lt;&gt;"",MONTH($A109)&lt;&gt;2),MonthMacro!F109,MonthMacro!G109))</f>
        <v>6.3</v>
      </c>
      <c r="E109" s="12">
        <f>IF(MONTH(A109)=1,"",MonthMacro!H109-MonthMacro!H110)</f>
        <v>54644.859999999986</v>
      </c>
      <c r="F109" s="10">
        <f t="shared" si="9"/>
        <v>8.1886691998936278</v>
      </c>
      <c r="G109" s="10">
        <f>IF(MonthMacro!I109="","",MonthMacro!I109)</f>
        <v>8.1</v>
      </c>
      <c r="H109" s="10">
        <f>IF(MonthMacro!J109="","",MonthMacro!J109)</f>
        <v>50.4</v>
      </c>
      <c r="I109" s="10">
        <f>IF(MonthMacro!K109="","",MonthMacro!K109)</f>
        <v>51.3</v>
      </c>
      <c r="J109" s="10">
        <f>IF(MonthMacro!L109="","",MonthMacro!L109)</f>
        <v>53.5</v>
      </c>
      <c r="K109" s="10">
        <f>IF(MonthMacro!M109="","",MonthMacro!M109)</f>
        <v>1.34</v>
      </c>
      <c r="L109" s="10">
        <f>IF(MonthMacro!AH109="","",MonthMacro!AH109)</f>
        <v>1.6</v>
      </c>
      <c r="M109" s="10">
        <f>IF(MonthMacro!N109="","",MonthMacro!N109)</f>
        <v>-0.8</v>
      </c>
      <c r="N109" s="10">
        <f>IF(MonthMacro!O109="","",MonthMacro!O109)</f>
        <v>2.14</v>
      </c>
      <c r="O109" s="10">
        <f t="shared" si="10"/>
        <v>2.4000000000000004</v>
      </c>
      <c r="P109" s="11">
        <f>IF(MONTH(A109)=1,"",IF(MONTH(A109)=2,MonthMacro!S109,MonthMacro!Q109))</f>
        <v>10.6</v>
      </c>
      <c r="Q109" s="10">
        <f>IF(MonthMacro!T109="","",MonthMacro!T109)</f>
        <v>-16.068556493767598</v>
      </c>
      <c r="R109" s="10">
        <f>IF(MonthMacro!AG109="","",MonthMacro!AG109)</f>
        <v>-3.7367264644858098</v>
      </c>
      <c r="S109" s="10">
        <f>IF(MonthMacro!U109="","",MonthMacro!U109)</f>
        <v>105.6</v>
      </c>
      <c r="T109" s="10">
        <f>IF(MonthMacro!V109="","",MonthMacro!V109)</f>
        <v>25.3</v>
      </c>
      <c r="U109" s="10">
        <f>IF(MonthMacro!W109="","",MonthMacro!W109)</f>
        <v>11.4</v>
      </c>
      <c r="V109" s="10">
        <f>IF(MonthMacro!X109="","",MonthMacro!X109)</f>
        <v>-13.9</v>
      </c>
      <c r="W109" s="12">
        <f>IF(MonthMacro!Y109="","",AVERAGE(MonthMacro!Y109:Y120))</f>
        <v>13749.046951666665</v>
      </c>
      <c r="X109" s="10">
        <f t="shared" si="11"/>
        <v>7.7686912751551818</v>
      </c>
      <c r="Y109" s="13">
        <f>IF(MonthMacro!Z109="","",MonthMacro!Z109)</f>
        <v>13.5</v>
      </c>
      <c r="Z109" s="2">
        <f>IF(MonthMacro!AB109="","",AVERAGE(MonthMacro!AB109:AB120))</f>
        <v>7100.333333333333</v>
      </c>
      <c r="AA109" s="10">
        <f t="shared" si="12"/>
        <v>32.704108650281903</v>
      </c>
      <c r="AB109" s="2">
        <f>IF(MonthMacro!AA109="","",MonthMacro!AA109)</f>
        <v>13</v>
      </c>
      <c r="AC109" s="2">
        <f>IF(MonthMacro!AD109="","",IF(MONTH(CLEAN_MACRO!$A109)=2,MonthMacro!AD109,MonthMacro!AD109-MonthMacro!AD110))</f>
        <v>13889.410000000003</v>
      </c>
      <c r="AD109" s="2">
        <f>IF(MonthMacro!AE109="","",IF(MONTH(CLEAN_MACRO!$A109)=2,MonthMacro!AE109,MonthMacro!AE109-MonthMacro!AE110))</f>
        <v>4688.5200000000041</v>
      </c>
      <c r="AE109" s="2">
        <f>IF(MonthMacro!AF109="","",IF(MONTH(CLEAN_MACRO!$A109)=2,MonthMacro!AF109,MonthMacro!AF109-MonthMacro!AF110))</f>
        <v>11690.580000000002</v>
      </c>
      <c r="AF109" s="10">
        <f t="shared" si="13"/>
        <v>3.2578461138337067</v>
      </c>
      <c r="AG109" s="10">
        <f t="shared" si="14"/>
        <v>1.0064473442614075</v>
      </c>
      <c r="AH109" s="10">
        <f t="shared" si="15"/>
        <v>19.773940311400008</v>
      </c>
      <c r="AI109" s="10">
        <f>IF(MonthMacro!AD109="","",(MonthMacro!AD109/MonthMacro!AD121-1)*100)</f>
        <v>12.241560212885494</v>
      </c>
      <c r="AJ109" s="10">
        <f>IF(MonthMacro!AE109="","",(MonthMacro!AE109/MonthMacro!AE121-1)*100)</f>
        <v>19.110297404844466</v>
      </c>
      <c r="AK109" s="10">
        <f>IF(MonthMacro!AF109="","",(MonthMacro!AF109/MonthMacro!AF121-1)*100)</f>
        <v>25.512483085368377</v>
      </c>
      <c r="AL109" s="10">
        <f>IF(MonthMacro!AI109="","",MonthMacro!AI109)</f>
        <v>8.4</v>
      </c>
      <c r="AM109" s="11">
        <f>IF(YEAR(A109)=2012,SUM(MonthMacro!AM109:AM120)/MONTH(A109),IF(MonthMacro!AM109="","",SUM(MonthMacro!AM109:AM120)/12))</f>
        <v>3408.6666666666665</v>
      </c>
      <c r="AN109" s="10">
        <f t="shared" si="16"/>
        <v>-15.531233866804339</v>
      </c>
    </row>
    <row r="110" spans="1:40">
      <c r="A110" s="9">
        <f>MonthMacro!A110</f>
        <v>42582</v>
      </c>
      <c r="B110" s="10">
        <f>IF(MONTH($A110)=1,"",IF(MonthMacro!D110="","",IF(MONTH($A110)&lt;&gt;2,MonthMacro!D110,MonthMacro!E110)))</f>
        <v>8.1999999999999993</v>
      </c>
      <c r="C110" s="10">
        <f>IF(MonthMacro!E110="","",MonthMacro!E110)</f>
        <v>3.6</v>
      </c>
      <c r="D110" s="10">
        <f>IF(MONTH($A110)=1,"",IF(AND(MonthMacro!F110&lt;&gt;"",MONTH($A110)&lt;&gt;2),MonthMacro!F110,MonthMacro!G110))</f>
        <v>6</v>
      </c>
      <c r="E110" s="12">
        <f>IF(MONTH(A110)=1,"",MonthMacro!H110-MonthMacro!H111)</f>
        <v>53334.370000000024</v>
      </c>
      <c r="F110" s="10">
        <f t="shared" si="9"/>
        <v>3.8914343873362345</v>
      </c>
      <c r="G110" s="10">
        <f>IF(MonthMacro!I110="","",MonthMacro!I110)</f>
        <v>8.1</v>
      </c>
      <c r="H110" s="10">
        <f>IF(MonthMacro!J110="","",MonthMacro!J110)</f>
        <v>49.9</v>
      </c>
      <c r="I110" s="10">
        <f>IF(MonthMacro!K110="","",MonthMacro!K110)</f>
        <v>50.4</v>
      </c>
      <c r="J110" s="10">
        <f>IF(MonthMacro!L110="","",MonthMacro!L110)</f>
        <v>53.9</v>
      </c>
      <c r="K110" s="10">
        <f>IF(MonthMacro!M110="","",MonthMacro!M110)</f>
        <v>1.77</v>
      </c>
      <c r="L110" s="10">
        <f>IF(MonthMacro!AH110="","",MonthMacro!AH110)</f>
        <v>1.8</v>
      </c>
      <c r="M110" s="10">
        <f>IF(MonthMacro!N110="","",MonthMacro!N110)</f>
        <v>-1.7</v>
      </c>
      <c r="N110" s="10">
        <f>IF(MonthMacro!O110="","",MonthMacro!O110)</f>
        <v>3.4699999999999998</v>
      </c>
      <c r="O110" s="10">
        <f t="shared" si="10"/>
        <v>3.5</v>
      </c>
      <c r="P110" s="11">
        <f>IF(MONTH(A110)=1,"",IF(MONTH(A110)=2,MonthMacro!S110,MonthMacro!Q110))</f>
        <v>10.199999999999999</v>
      </c>
      <c r="Q110" s="10">
        <f>IF(MonthMacro!T110="","",MonthMacro!T110)</f>
        <v>15.469309768330501</v>
      </c>
      <c r="R110" s="10">
        <f>IF(MonthMacro!AG110="","",MonthMacro!AG110)</f>
        <v>-6.4723210171825603</v>
      </c>
      <c r="S110" s="10">
        <f>IF(MonthMacro!U110="","",MonthMacro!U110)</f>
        <v>106.8</v>
      </c>
      <c r="T110" s="10">
        <f>IF(MonthMacro!V110="","",MonthMacro!V110)</f>
        <v>25.4</v>
      </c>
      <c r="U110" s="10">
        <f>IF(MonthMacro!W110="","",MonthMacro!W110)</f>
        <v>10.199999999999999</v>
      </c>
      <c r="V110" s="10">
        <f>IF(MonthMacro!X110="","",MonthMacro!X110)</f>
        <v>-15.2</v>
      </c>
      <c r="W110" s="12">
        <f>IF(MonthMacro!Y110="","",AVERAGE(MonthMacro!Y110:Y121))</f>
        <v>13456.791715833335</v>
      </c>
      <c r="X110" s="10">
        <f t="shared" si="11"/>
        <v>6.536001618389764</v>
      </c>
      <c r="Y110" s="13">
        <f>IF(MonthMacro!Z110="","",MonthMacro!Z110)</f>
        <v>13.6</v>
      </c>
      <c r="Z110" s="2">
        <f>IF(MonthMacro!AB110="","",AVERAGE(MonthMacro!AB110:AB121))</f>
        <v>7005.833333333333</v>
      </c>
      <c r="AA110" s="10">
        <f t="shared" si="12"/>
        <v>30.478644151974166</v>
      </c>
      <c r="AB110" s="2">
        <f>IF(MonthMacro!AA110="","",MonthMacro!AA110)</f>
        <v>12.9</v>
      </c>
      <c r="AC110" s="2">
        <f>IF(MonthMacro!AD110="","",IF(MONTH(CLEAN_MACRO!$A110)=2,MonthMacro!AD110,MonthMacro!AD110-MonthMacro!AD111))</f>
        <v>15407.25</v>
      </c>
      <c r="AD110" s="2">
        <f>IF(MonthMacro!AE110="","",IF(MONTH(CLEAN_MACRO!$A110)=2,MonthMacro!AE110,MonthMacro!AE110-MonthMacro!AE111))</f>
        <v>6357.82</v>
      </c>
      <c r="AE110" s="2">
        <f>IF(MonthMacro!AF110="","",IF(MONTH(CLEAN_MACRO!$A110)=2,MonthMacro!AF110,MonthMacro!AF110-MonthMacro!AF111))</f>
        <v>11457.700000000004</v>
      </c>
      <c r="AF110" s="10">
        <f t="shared" si="13"/>
        <v>8.1067840533721061</v>
      </c>
      <c r="AG110" s="10">
        <f t="shared" si="14"/>
        <v>29.960529759299881</v>
      </c>
      <c r="AH110" s="10">
        <f t="shared" si="15"/>
        <v>18.723025306851614</v>
      </c>
      <c r="AI110" s="10">
        <f>IF(MonthMacro!AD110="","",(MonthMacro!AD110/MonthMacro!AD122-1)*100)</f>
        <v>13.720095431511027</v>
      </c>
      <c r="AJ110" s="10">
        <f>IF(MonthMacro!AE110="","",(MonthMacro!AE110/MonthMacro!AE122-1)*100)</f>
        <v>21.331471689135604</v>
      </c>
      <c r="AK110" s="10">
        <f>IF(MonthMacro!AF110="","",(MonthMacro!AF110/MonthMacro!AF122-1)*100)</f>
        <v>26.447337488995082</v>
      </c>
      <c r="AL110" s="10">
        <f>IF(MonthMacro!AI110="","",MonthMacro!AI110)</f>
        <v>3.9</v>
      </c>
      <c r="AM110" s="11">
        <f>IF(YEAR(A110)=2012,SUM(MonthMacro!AM110:AM121)/MONTH(A110),IF(MonthMacro!AM110="","",SUM(MonthMacro!AM110:AM121)/12))</f>
        <v>3324.8333333333335</v>
      </c>
      <c r="AN110" s="10">
        <f t="shared" si="16"/>
        <v>-13.1935076802576</v>
      </c>
    </row>
    <row r="111" spans="1:40">
      <c r="A111" s="9">
        <f>MonthMacro!A111</f>
        <v>42551</v>
      </c>
      <c r="B111" s="10">
        <f>IF(MONTH($A111)=1,"",IF(MonthMacro!D111="","",IF(MONTH($A111)&lt;&gt;2,MonthMacro!D111,MonthMacro!E111)))</f>
        <v>2.6</v>
      </c>
      <c r="C111" s="10">
        <f>IF(MonthMacro!E111="","",MonthMacro!E111)</f>
        <v>2.7</v>
      </c>
      <c r="D111" s="10">
        <f>IF(MONTH($A111)=1,"",IF(AND(MonthMacro!F111&lt;&gt;"",MONTH($A111)&lt;&gt;2),MonthMacro!F111,MonthMacro!G111))</f>
        <v>6.2</v>
      </c>
      <c r="E111" s="12">
        <f>IF(MONTH(A111)=1,"",MonthMacro!H111-MonthMacro!H112)</f>
        <v>70688.979999999981</v>
      </c>
      <c r="F111" s="10">
        <f t="shared" si="9"/>
        <v>7.289080167027695</v>
      </c>
      <c r="G111" s="10">
        <f>IF(MonthMacro!I111="","",MonthMacro!I111)</f>
        <v>9</v>
      </c>
      <c r="H111" s="10">
        <f>IF(MonthMacro!J111="","",MonthMacro!J111)</f>
        <v>50</v>
      </c>
      <c r="I111" s="10">
        <f>IF(MonthMacro!K111="","",MonthMacro!K111)</f>
        <v>50.5</v>
      </c>
      <c r="J111" s="10">
        <f>IF(MonthMacro!L111="","",MonthMacro!L111)</f>
        <v>53.7</v>
      </c>
      <c r="K111" s="10">
        <f>IF(MonthMacro!M111="","",MonthMacro!M111)</f>
        <v>1.88</v>
      </c>
      <c r="L111" s="10">
        <f>IF(MonthMacro!AH111="","",MonthMacro!AH111)</f>
        <v>1.6</v>
      </c>
      <c r="M111" s="10">
        <f>IF(MonthMacro!N111="","",MonthMacro!N111)</f>
        <v>-2.6</v>
      </c>
      <c r="N111" s="10">
        <f>IF(MonthMacro!O111="","",MonthMacro!O111)</f>
        <v>4.4800000000000004</v>
      </c>
      <c r="O111" s="10">
        <f t="shared" si="10"/>
        <v>4.2</v>
      </c>
      <c r="P111" s="11">
        <f>IF(MONTH(A111)=1,"",IF(MONTH(A111)=2,MonthMacro!S111,MonthMacro!Q111))</f>
        <v>10.6</v>
      </c>
      <c r="Q111" s="10">
        <f>IF(MonthMacro!T111="","",MonthMacro!T111)</f>
        <v>0.31859816806053398</v>
      </c>
      <c r="R111" s="10">
        <f>IF(MonthMacro!AG111="","",MonthMacro!AG111)</f>
        <v>-6.8268748845920504</v>
      </c>
      <c r="S111" s="10">
        <f>IF(MonthMacro!U111="","",MonthMacro!U111)</f>
        <v>102.9</v>
      </c>
      <c r="T111" s="10">
        <f>IF(MonthMacro!V111="","",MonthMacro!V111)</f>
        <v>24.6</v>
      </c>
      <c r="U111" s="10">
        <f>IF(MonthMacro!W111="","",MonthMacro!W111)</f>
        <v>11.8</v>
      </c>
      <c r="V111" s="10">
        <f>IF(MonthMacro!X111="","",MonthMacro!X111)</f>
        <v>-12.8</v>
      </c>
      <c r="W111" s="12">
        <f>IF(MonthMacro!Y111="","",AVERAGE(MonthMacro!Y111:Y122))</f>
        <v>13683.410411416668</v>
      </c>
      <c r="X111" s="10">
        <f t="shared" si="11"/>
        <v>11.852722365472435</v>
      </c>
      <c r="Y111" s="13">
        <f>IF(MonthMacro!Z111="","",MonthMacro!Z111)</f>
        <v>13.8</v>
      </c>
      <c r="Z111" s="2">
        <f>IF(MonthMacro!AB111="","",AVERAGE(MonthMacro!AB111:AB122))</f>
        <v>6800</v>
      </c>
      <c r="AA111" s="10">
        <f t="shared" si="12"/>
        <v>26.511627906976742</v>
      </c>
      <c r="AB111" s="2">
        <f>IF(MonthMacro!AA111="","",MonthMacro!AA111)</f>
        <v>14.3</v>
      </c>
      <c r="AC111" s="2">
        <f>IF(MonthMacro!AD111="","",IF(MONTH(CLEAN_MACRO!$A111)=2,MonthMacro!AD111,MonthMacro!AD111-MonthMacro!AD112))</f>
        <v>18015.319999999992</v>
      </c>
      <c r="AD111" s="2">
        <f>IF(MonthMacro!AE111="","",IF(MONTH(CLEAN_MACRO!$A111)=2,MonthMacro!AE111,MonthMacro!AE111-MonthMacro!AE112))</f>
        <v>7518.2599999999984</v>
      </c>
      <c r="AE111" s="2">
        <f>IF(MonthMacro!AF111="","",IF(MONTH(CLEAN_MACRO!$A111)=2,MonthMacro!AF111,MonthMacro!AF111-MonthMacro!AF112))</f>
        <v>16348.269999999997</v>
      </c>
      <c r="AF111" s="10">
        <f t="shared" si="13"/>
        <v>4.8986728553473968</v>
      </c>
      <c r="AG111" s="10">
        <f t="shared" si="14"/>
        <v>18.774985349143037</v>
      </c>
      <c r="AH111" s="10">
        <f t="shared" si="15"/>
        <v>14.585925734589079</v>
      </c>
      <c r="AI111" s="10">
        <f>IF(MonthMacro!AD111="","",(MonthMacro!AD111/MonthMacro!AD123-1)*100)</f>
        <v>14.905657030953323</v>
      </c>
      <c r="AJ111" s="10">
        <f>IF(MonthMacro!AE111="","",(MonthMacro!AE111/MonthMacro!AE123-1)*100)</f>
        <v>20.049967381171129</v>
      </c>
      <c r="AK111" s="10">
        <f>IF(MonthMacro!AF111="","",(MonthMacro!AF111/MonthMacro!AF123-1)*100)</f>
        <v>27.930430473088386</v>
      </c>
      <c r="AL111" s="10">
        <f>IF(MonthMacro!AI111="","",MonthMacro!AI111)</f>
        <v>-0.5</v>
      </c>
      <c r="AM111" s="11">
        <f>IF(YEAR(A111)=2012,SUM(MonthMacro!AM111:AM122)/MONTH(A111),IF(MonthMacro!AM111="","",SUM(MonthMacro!AM111:AM122)/12))</f>
        <v>3258.0833333333335</v>
      </c>
      <c r="AN111" s="10">
        <f t="shared" si="16"/>
        <v>-10.600690554043846</v>
      </c>
    </row>
    <row r="112" spans="1:40">
      <c r="A112" s="9">
        <f>MonthMacro!A112</f>
        <v>42521</v>
      </c>
      <c r="B112" s="10">
        <f>IF(MONTH($A112)=1,"",IF(MonthMacro!D112="","",IF(MONTH($A112)&lt;&gt;2,MonthMacro!D112,MonthMacro!E112)))</f>
        <v>2.1</v>
      </c>
      <c r="C112" s="10">
        <f>IF(MonthMacro!E112="","",MonthMacro!E112)</f>
        <v>2.7</v>
      </c>
      <c r="D112" s="10">
        <f>IF(MONTH($A112)=1,"",IF(AND(MonthMacro!F112&lt;&gt;"",MONTH($A112)&lt;&gt;2),MonthMacro!F112,MonthMacro!G112))</f>
        <v>6</v>
      </c>
      <c r="E112" s="12">
        <f>IF(MONTH(A112)=1,"",MonthMacro!H112-MonthMacro!H113)</f>
        <v>55079.03</v>
      </c>
      <c r="F112" s="10">
        <f t="shared" si="9"/>
        <v>7.4358523080636285</v>
      </c>
      <c r="G112" s="10">
        <f>IF(MonthMacro!I112="","",MonthMacro!I112)</f>
        <v>9.6</v>
      </c>
      <c r="H112" s="10">
        <f>IF(MonthMacro!J112="","",MonthMacro!J112)</f>
        <v>50.1</v>
      </c>
      <c r="I112" s="10">
        <f>IF(MonthMacro!K112="","",MonthMacro!K112)</f>
        <v>50.7</v>
      </c>
      <c r="J112" s="10">
        <f>IF(MonthMacro!L112="","",MonthMacro!L112)</f>
        <v>53.1</v>
      </c>
      <c r="K112" s="10">
        <f>IF(MonthMacro!M112="","",MonthMacro!M112)</f>
        <v>2.04</v>
      </c>
      <c r="L112" s="10">
        <f>IF(MonthMacro!AH112="","",MonthMacro!AH112)</f>
        <v>1.6</v>
      </c>
      <c r="M112" s="10">
        <f>IF(MonthMacro!N112="","",MonthMacro!N112)</f>
        <v>-2.8</v>
      </c>
      <c r="N112" s="10">
        <f>IF(MonthMacro!O112="","",MonthMacro!O112)</f>
        <v>4.84</v>
      </c>
      <c r="O112" s="10">
        <f t="shared" si="10"/>
        <v>4.4000000000000004</v>
      </c>
      <c r="P112" s="11">
        <f>IF(MONTH(A112)=1,"",IF(MONTH(A112)=2,MonthMacro!S112,MonthMacro!Q112))</f>
        <v>10</v>
      </c>
      <c r="Q112" s="10">
        <f>IF(MonthMacro!T112="","",MonthMacro!T112)</f>
        <v>-21.5414224477299</v>
      </c>
      <c r="R112" s="10">
        <f>IF(MonthMacro!AG112="","",MonthMacro!AG112)</f>
        <v>-6.9332627118644101</v>
      </c>
      <c r="S112" s="10">
        <f>IF(MonthMacro!U112="","",MonthMacro!U112)</f>
        <v>99.8</v>
      </c>
      <c r="T112" s="10">
        <f>IF(MonthMacro!V112="","",MonthMacro!V112)</f>
        <v>23.7</v>
      </c>
      <c r="U112" s="10">
        <f>IF(MonthMacro!W112="","",MonthMacro!W112)</f>
        <v>11.8</v>
      </c>
      <c r="V112" s="10">
        <f>IF(MonthMacro!X112="","",MonthMacro!X112)</f>
        <v>-11.899999999999999</v>
      </c>
      <c r="W112" s="12">
        <f>IF(MonthMacro!Y112="","",AVERAGE(MonthMacro!Y112:Y123))</f>
        <v>13842.098163916669</v>
      </c>
      <c r="X112" s="10">
        <f t="shared" si="11"/>
        <v>12.164647639255444</v>
      </c>
      <c r="Y112" s="13">
        <f>IF(MonthMacro!Z112="","",MonthMacro!Z112)</f>
        <v>14</v>
      </c>
      <c r="Z112" s="2">
        <f>IF(MonthMacro!AB112="","",AVERAGE(MonthMacro!AB112:AB123))</f>
        <v>6497.75</v>
      </c>
      <c r="AA112" s="10">
        <f t="shared" si="12"/>
        <v>23.646945021487142</v>
      </c>
      <c r="AB112" s="2">
        <f>IF(MonthMacro!AA112="","",MonthMacro!AA112)</f>
        <v>14.4</v>
      </c>
      <c r="AC112" s="2">
        <f>IF(MonthMacro!AD112="","",IF(MONTH(CLEAN_MACRO!$A112)=2,MonthMacro!AD112,MonthMacro!AD112-MonthMacro!AD113))</f>
        <v>16096.18</v>
      </c>
      <c r="AD112" s="2">
        <f>IF(MonthMacro!AE112="","",IF(MONTH(CLEAN_MACRO!$A112)=2,MonthMacro!AE112,MonthMacro!AE112-MonthMacro!AE113))</f>
        <v>6549.48</v>
      </c>
      <c r="AE112" s="2">
        <f>IF(MonthMacro!AF112="","",IF(MONTH(CLEAN_MACRO!$A112)=2,MonthMacro!AF112,MonthMacro!AF112-MonthMacro!AF113))</f>
        <v>11941.980000000003</v>
      </c>
      <c r="AF112" s="10">
        <f t="shared" si="13"/>
        <v>10.636798107889955</v>
      </c>
      <c r="AG112" s="10">
        <f t="shared" si="14"/>
        <v>21.253456692139316</v>
      </c>
      <c r="AH112" s="10">
        <f t="shared" si="15"/>
        <v>24.242746888344513</v>
      </c>
      <c r="AI112" s="10">
        <f>IF(MonthMacro!AD112="","",(MonthMacro!AD112/MonthMacro!AD124-1)*100)</f>
        <v>18.322037008736558</v>
      </c>
      <c r="AJ112" s="10">
        <f>IF(MonthMacro!AE112="","",(MonthMacro!AE112/MonthMacro!AE124-1)*100)</f>
        <v>20.353236676368326</v>
      </c>
      <c r="AK112" s="10">
        <f>IF(MonthMacro!AF112="","",(MonthMacro!AF112/MonthMacro!AF124-1)*100)</f>
        <v>33.219559302974268</v>
      </c>
      <c r="AL112" s="10">
        <f>IF(MonthMacro!AI112="","",MonthMacro!AI112)</f>
        <v>-5.7</v>
      </c>
      <c r="AM112" s="11">
        <f>IF(YEAR(A112)=2012,SUM(MonthMacro!AM112:AM123)/MONTH(A112),IF(MonthMacro!AM112="","",SUM(MonthMacro!AM112:AM123)/12))</f>
        <v>3211.5833333333335</v>
      </c>
      <c r="AN112" s="10">
        <f t="shared" si="16"/>
        <v>-24.882565052139171</v>
      </c>
    </row>
    <row r="113" spans="1:40">
      <c r="A113" s="9">
        <f>MonthMacro!A113</f>
        <v>42490</v>
      </c>
      <c r="B113" s="10">
        <f>IF(MONTH($A113)=1,"",IF(MonthMacro!D113="","",IF(MONTH($A113)&lt;&gt;2,MonthMacro!D113,MonthMacro!E113)))</f>
        <v>1.9</v>
      </c>
      <c r="C113" s="10">
        <f>IF(MonthMacro!E113="","",MonthMacro!E113)</f>
        <v>2.9</v>
      </c>
      <c r="D113" s="10">
        <f>IF(MONTH($A113)=1,"",IF(AND(MonthMacro!F113&lt;&gt;"",MONTH($A113)&lt;&gt;2),MonthMacro!F113,MonthMacro!G113))</f>
        <v>6</v>
      </c>
      <c r="E113" s="12">
        <f>IF(MONTH(A113)=1,"",MonthMacro!H113-MonthMacro!H114)</f>
        <v>46749.12000000001</v>
      </c>
      <c r="F113" s="10">
        <f t="shared" si="9"/>
        <v>10.082099220895824</v>
      </c>
      <c r="G113" s="10">
        <f>IF(MonthMacro!I113="","",MonthMacro!I113)</f>
        <v>10.5</v>
      </c>
      <c r="H113" s="10">
        <f>IF(MonthMacro!J113="","",MonthMacro!J113)</f>
        <v>50.1</v>
      </c>
      <c r="I113" s="10">
        <f>IF(MonthMacro!K113="","",MonthMacro!K113)</f>
        <v>51</v>
      </c>
      <c r="J113" s="10">
        <f>IF(MonthMacro!L113="","",MonthMacro!L113)</f>
        <v>53.5</v>
      </c>
      <c r="K113" s="10">
        <f>IF(MonthMacro!M113="","",MonthMacro!M113)</f>
        <v>2.33</v>
      </c>
      <c r="L113" s="10">
        <f>IF(MonthMacro!AH113="","",MonthMacro!AH113)</f>
        <v>1.5</v>
      </c>
      <c r="M113" s="10">
        <f>IF(MonthMacro!N113="","",MonthMacro!N113)</f>
        <v>-3.4</v>
      </c>
      <c r="N113" s="10">
        <f>IF(MonthMacro!O113="","",MonthMacro!O113)</f>
        <v>5.73</v>
      </c>
      <c r="O113" s="10">
        <f t="shared" si="10"/>
        <v>4.9000000000000004</v>
      </c>
      <c r="P113" s="11">
        <f>IF(MONTH(A113)=1,"",IF(MONTH(A113)=2,MonthMacro!S113,MonthMacro!Q113))</f>
        <v>10.1</v>
      </c>
      <c r="Q113" s="10">
        <f>IF(MonthMacro!T113="","",MonthMacro!T113)</f>
        <v>20.049996988133199</v>
      </c>
      <c r="R113" s="10">
        <f>IF(MonthMacro!AG113="","",MonthMacro!AG113)</f>
        <v>-5.2375754681584104</v>
      </c>
      <c r="S113" s="10">
        <f>IF(MonthMacro!U113="","",MonthMacro!U113)</f>
        <v>101</v>
      </c>
      <c r="T113" s="10">
        <f>IF(MonthMacro!V113="","",MonthMacro!V113)</f>
        <v>22.9</v>
      </c>
      <c r="U113" s="10">
        <f>IF(MonthMacro!W113="","",MonthMacro!W113)</f>
        <v>12.8</v>
      </c>
      <c r="V113" s="10">
        <f>IF(MonthMacro!X113="","",MonthMacro!X113)</f>
        <v>-10.099999999999998</v>
      </c>
      <c r="W113" s="12">
        <f>IF(MonthMacro!Y113="","",AVERAGE(MonthMacro!Y113:Y124))</f>
        <v>14311.044093333336</v>
      </c>
      <c r="X113" s="10">
        <f t="shared" si="11"/>
        <v>14.712732265768903</v>
      </c>
      <c r="Y113" s="13">
        <f>IF(MonthMacro!Z113="","",MonthMacro!Z113)</f>
        <v>14.1</v>
      </c>
      <c r="Z113" s="2">
        <f>IF(MonthMacro!AB113="","",AVERAGE(MonthMacro!AB113:AB124))</f>
        <v>6289.833333333333</v>
      </c>
      <c r="AA113" s="10">
        <f t="shared" si="12"/>
        <v>18.026583268178253</v>
      </c>
      <c r="AB113" s="2">
        <f>IF(MonthMacro!AA113="","",MonthMacro!AA113)</f>
        <v>14.4</v>
      </c>
      <c r="AC113" s="2">
        <f>IF(MonthMacro!AD113="","",IF(MONTH(CLEAN_MACRO!$A113)=2,MonthMacro!AD113,MonthMacro!AD113-MonthMacro!AD114))</f>
        <v>15144.010000000002</v>
      </c>
      <c r="AD113" s="2">
        <f>IF(MonthMacro!AE113="","",IF(MONTH(CLEAN_MACRO!$A113)=2,MonthMacro!AE113,MonthMacro!AE113-MonthMacro!AE114))</f>
        <v>5477.4000000000015</v>
      </c>
      <c r="AE113" s="2">
        <f>IF(MonthMacro!AF113="","",IF(MONTH(CLEAN_MACRO!$A113)=2,MonthMacro!AF113,MonthMacro!AF113-MonthMacro!AF114))</f>
        <v>11713.029999999999</v>
      </c>
      <c r="AF113" s="10">
        <f t="shared" si="13"/>
        <v>25.863537868290145</v>
      </c>
      <c r="AG113" s="10">
        <f t="shared" si="14"/>
        <v>29.921308588938466</v>
      </c>
      <c r="AH113" s="10">
        <f t="shared" si="15"/>
        <v>44.061639578133807</v>
      </c>
      <c r="AI113" s="10">
        <f>IF(MonthMacro!AD113="","",(MonthMacro!AD113/MonthMacro!AD125-1)*100)</f>
        <v>21.449056672077038</v>
      </c>
      <c r="AJ113" s="10">
        <f>IF(MonthMacro!AE113="","",(MonthMacro!AE113/MonthMacro!AE125-1)*100)</f>
        <v>20.123980002844522</v>
      </c>
      <c r="AK113" s="10">
        <f>IF(MonthMacro!AF113="","",(MonthMacro!AF113/MonthMacro!AF125-1)*100)</f>
        <v>36.489782931184052</v>
      </c>
      <c r="AL113" s="10">
        <f>IF(MonthMacro!AI113="","",MonthMacro!AI113)</f>
        <v>-12.3</v>
      </c>
      <c r="AM113" s="11">
        <f>IF(YEAR(A113)=2012,SUM(MonthMacro!AM113:AM124)/MONTH(A113),IF(MonthMacro!AM113="","",SUM(MonthMacro!AM113:AM124)/12))</f>
        <v>3171</v>
      </c>
      <c r="AN113" s="10">
        <f t="shared" si="16"/>
        <v>-22.110779055962659</v>
      </c>
    </row>
    <row r="114" spans="1:40">
      <c r="A114" s="9">
        <f>MonthMacro!A114</f>
        <v>42460</v>
      </c>
      <c r="B114" s="10">
        <f>IF(MONTH($A114)=1,"",IF(MonthMacro!D114="","",IF(MONTH($A114)&lt;&gt;2,MonthMacro!D114,MonthMacro!E114)))</f>
        <v>5.6</v>
      </c>
      <c r="C114" s="10">
        <f>IF(MonthMacro!E114="","",MonthMacro!E114)</f>
        <v>3.2</v>
      </c>
      <c r="D114" s="10">
        <f>IF(MONTH($A114)=1,"",IF(AND(MonthMacro!F114&lt;&gt;"",MONTH($A114)&lt;&gt;2),MonthMacro!F114,MonthMacro!G114))</f>
        <v>6.8</v>
      </c>
      <c r="E114" s="12">
        <f>IF(MONTH(A114)=1,"",MonthMacro!H114-MonthMacro!H115)</f>
        <v>47835.03</v>
      </c>
      <c r="F114" s="10">
        <f t="shared" si="9"/>
        <v>11.156364734860812</v>
      </c>
      <c r="G114" s="10">
        <f>IF(MonthMacro!I114="","",MonthMacro!I114)</f>
        <v>10.7</v>
      </c>
      <c r="H114" s="10">
        <f>IF(MonthMacro!J114="","",MonthMacro!J114)</f>
        <v>50.2</v>
      </c>
      <c r="I114" s="10">
        <f>IF(MonthMacro!K114="","",MonthMacro!K114)</f>
        <v>51.4</v>
      </c>
      <c r="J114" s="10">
        <f>IF(MonthMacro!L114="","",MonthMacro!L114)</f>
        <v>53.8</v>
      </c>
      <c r="K114" s="10">
        <f>IF(MonthMacro!M114="","",MonthMacro!M114)</f>
        <v>2.2999999999999998</v>
      </c>
      <c r="L114" s="10">
        <f>IF(MonthMacro!AH114="","",MonthMacro!AH114)</f>
        <v>1.5</v>
      </c>
      <c r="M114" s="10">
        <f>IF(MonthMacro!N114="","",MonthMacro!N114)</f>
        <v>-4.3</v>
      </c>
      <c r="N114" s="10">
        <f>IF(MonthMacro!O114="","",MonthMacro!O114)</f>
        <v>6.6</v>
      </c>
      <c r="O114" s="10">
        <f t="shared" si="10"/>
        <v>5.8</v>
      </c>
      <c r="P114" s="11">
        <f>IF(MONTH(A114)=1,"",IF(MONTH(A114)=2,MonthMacro!S114,MonthMacro!Q114))</f>
        <v>10.5</v>
      </c>
      <c r="Q114" s="10">
        <f>IF(MonthMacro!T114="","",MonthMacro!T114)</f>
        <v>890.06359300476902</v>
      </c>
      <c r="R114" s="10">
        <f>IF(MonthMacro!AG114="","",MonthMacro!AG114)</f>
        <v>7.5314590772003998</v>
      </c>
      <c r="S114" s="10">
        <f>IF(MonthMacro!U114="","",MonthMacro!U114)</f>
        <v>100</v>
      </c>
      <c r="T114" s="10">
        <f>IF(MonthMacro!V114="","",MonthMacro!V114)</f>
        <v>22.1</v>
      </c>
      <c r="U114" s="10">
        <f>IF(MonthMacro!W114="","",MonthMacro!W114)</f>
        <v>13.4</v>
      </c>
      <c r="V114" s="10">
        <f>IF(MonthMacro!X114="","",MonthMacro!X114)</f>
        <v>-8.7000000000000011</v>
      </c>
      <c r="W114" s="12">
        <f>IF(MonthMacro!Y114="","",AVERAGE(MonthMacro!Y114:Y125))</f>
        <v>14542.100284416667</v>
      </c>
      <c r="X114" s="10">
        <f t="shared" si="11"/>
        <v>13.033561638758728</v>
      </c>
      <c r="Y114" s="13">
        <f>IF(MonthMacro!Z114="","",MonthMacro!Z114)</f>
        <v>14.5</v>
      </c>
      <c r="Z114" s="2">
        <f>IF(MonthMacro!AB114="","",AVERAGE(MonthMacro!AB114:AB125))</f>
        <v>6331</v>
      </c>
      <c r="AA114" s="10">
        <f t="shared" si="12"/>
        <v>17.347584992508615</v>
      </c>
      <c r="AB114" s="2">
        <f>IF(MonthMacro!AA114="","",MonthMacro!AA114)</f>
        <v>14.7</v>
      </c>
      <c r="AC114" s="2">
        <f>IF(MonthMacro!AD114="","",IF(MONTH(CLEAN_MACRO!$A114)=2,MonthMacro!AD114,MonthMacro!AD114-MonthMacro!AD115))</f>
        <v>12661.21</v>
      </c>
      <c r="AD114" s="2">
        <f>IF(MonthMacro!AE114="","",IF(MONTH(CLEAN_MACRO!$A114)=2,MonthMacro!AE114,MonthMacro!AE114-MonthMacro!AE115))</f>
        <v>6058.98</v>
      </c>
      <c r="AE114" s="2">
        <f>IF(MonthMacro!AF114="","",IF(MONTH(CLEAN_MACRO!$A114)=2,MonthMacro!AF114,MonthMacro!AF114-MonthMacro!AF115))</f>
        <v>13064.65</v>
      </c>
      <c r="AF114" s="10">
        <f t="shared" si="13"/>
        <v>26.865831663326635</v>
      </c>
      <c r="AG114" s="10">
        <f t="shared" si="14"/>
        <v>-1.9423854992717371</v>
      </c>
      <c r="AH114" s="10">
        <f t="shared" si="15"/>
        <v>37.667544783983132</v>
      </c>
      <c r="AI114" s="10">
        <f>IF(MonthMacro!AD114="","",(MonthMacro!AD114/MonthMacro!AD126-1)*100)</f>
        <v>19.210166919575112</v>
      </c>
      <c r="AJ114" s="10">
        <f>IF(MonthMacro!AE114="","",(MonthMacro!AE114/MonthMacro!AE126-1)*100)</f>
        <v>17.693421207484981</v>
      </c>
      <c r="AK114" s="10">
        <f>IF(MonthMacro!AF114="","",(MonthMacro!AF114/MonthMacro!AF126-1)*100)</f>
        <v>33.117179796209051</v>
      </c>
      <c r="AL114" s="10">
        <f>IF(MonthMacro!AI114="","",MonthMacro!AI114)</f>
        <v>-8.6999999999999993</v>
      </c>
      <c r="AM114" s="11">
        <f>IF(YEAR(A114)=2012,SUM(MonthMacro!AM114:AM125)/MONTH(A114),IF(MonthMacro!AM114="","",SUM(MonthMacro!AM114:AM125)/12))</f>
        <v>3220.5</v>
      </c>
      <c r="AN114" s="10">
        <f t="shared" si="16"/>
        <v>-16.305360043313478</v>
      </c>
    </row>
    <row r="115" spans="1:40">
      <c r="A115" s="9">
        <f>MonthMacro!A115</f>
        <v>42429</v>
      </c>
      <c r="B115" s="10">
        <f>IF(MONTH($A115)=1,"",IF(MonthMacro!D115="","",IF(MONTH($A115)&lt;&gt;2,MonthMacro!D115,MonthMacro!E115)))</f>
        <v>2</v>
      </c>
      <c r="C115" s="10">
        <f>IF(MonthMacro!E115="","",MonthMacro!E115)</f>
        <v>2</v>
      </c>
      <c r="D115" s="10">
        <f>IF(MONTH($A115)=1,"",IF(AND(MonthMacro!F115&lt;&gt;"",MONTH($A115)&lt;&gt;2),MonthMacro!F115,MonthMacro!G115))</f>
        <v>5.4</v>
      </c>
      <c r="E115" s="12">
        <f>IF(MONTH(A115)=1,"",MonthMacro!H115-MonthMacro!H116)</f>
        <v>38007.800000000003</v>
      </c>
      <c r="F115" s="10">
        <f t="shared" si="9"/>
        <v>10.241030252052097</v>
      </c>
      <c r="G115" s="10">
        <f>IF(MonthMacro!I115="","",MonthMacro!I115)</f>
        <v>10.199999999999999</v>
      </c>
      <c r="H115" s="10">
        <f>IF(MonthMacro!J115="","",MonthMacro!J115)</f>
        <v>49</v>
      </c>
      <c r="I115" s="10">
        <f>IF(MonthMacro!K115="","",MonthMacro!K115)</f>
        <v>48.6</v>
      </c>
      <c r="J115" s="10">
        <f>IF(MonthMacro!L115="","",MonthMacro!L115)</f>
        <v>52.7</v>
      </c>
      <c r="K115" s="10">
        <f>IF(MonthMacro!M115="","",MonthMacro!M115)</f>
        <v>2.2799999999999998</v>
      </c>
      <c r="L115" s="10">
        <f>IF(MonthMacro!AH115="","",MonthMacro!AH115)</f>
        <v>1.3</v>
      </c>
      <c r="M115" s="10">
        <f>IF(MonthMacro!N115="","",MonthMacro!N115)</f>
        <v>-4.9000000000000004</v>
      </c>
      <c r="N115" s="10">
        <f>IF(MonthMacro!O115="","",MonthMacro!O115)</f>
        <v>7.18</v>
      </c>
      <c r="O115" s="10">
        <f t="shared" si="10"/>
        <v>6.2</v>
      </c>
      <c r="P115" s="11">
        <f>IF(MONTH(A115)=1,"",IF(MONTH(A115)=2,MonthMacro!S115,MonthMacro!Q115))</f>
        <v>10.199999999999999</v>
      </c>
      <c r="Q115" s="10">
        <f>IF(MonthMacro!T115="","",MonthMacro!T115)</f>
        <v>-53.443485164235398</v>
      </c>
      <c r="R115" s="10">
        <f>IF(MonthMacro!AG115="","",MonthMacro!AG115)</f>
        <v>-27.9614316915956</v>
      </c>
      <c r="S115" s="10">
        <f>IF(MonthMacro!U115="","",MonthMacro!U115)</f>
        <v>104.4</v>
      </c>
      <c r="T115" s="10">
        <f>IF(MonthMacro!V115="","",MonthMacro!V115)</f>
        <v>17.399999999999999</v>
      </c>
      <c r="U115" s="10">
        <f>IF(MonthMacro!W115="","",MonthMacro!W115)</f>
        <v>13.3</v>
      </c>
      <c r="V115" s="10">
        <f>IF(MonthMacro!X115="","",MonthMacro!X115)</f>
        <v>-4.0999999999999979</v>
      </c>
      <c r="W115" s="12">
        <f>IF(MonthMacro!Y115="","",AVERAGE(MonthMacro!Y115:Y126))</f>
        <v>13583.943714416668</v>
      </c>
      <c r="X115" s="10">
        <f t="shared" si="11"/>
        <v>7.5162729096911463E-2</v>
      </c>
      <c r="Y115" s="13">
        <f>IF(MonthMacro!Z115="","",MonthMacro!Z115)</f>
        <v>14.3</v>
      </c>
      <c r="Z115" s="2">
        <f>IF(MonthMacro!AB115="","",AVERAGE(MonthMacro!AB115:AB126))</f>
        <v>5984.166666666667</v>
      </c>
      <c r="AA115" s="10">
        <f t="shared" si="12"/>
        <v>11.145506044049602</v>
      </c>
      <c r="AB115" s="2">
        <f>IF(MonthMacro!AA115="","",MonthMacro!AA115)</f>
        <v>14.7</v>
      </c>
      <c r="AC115" s="2">
        <f>IF(MonthMacro!AD115="","",IF(MONTH(CLEAN_MACRO!$A115)=2,MonthMacro!AD115,MonthMacro!AD115-MonthMacro!AD116))</f>
        <v>15620.21</v>
      </c>
      <c r="AD115" s="2">
        <f>IF(MonthMacro!AE115="","",IF(MONTH(CLEAN_MACRO!$A115)=2,MonthMacro!AE115,MonthMacro!AE115-MonthMacro!AE116))</f>
        <v>13941.84</v>
      </c>
      <c r="AE115" s="2">
        <f>IF(MonthMacro!AF115="","",IF(MONTH(CLEAN_MACRO!$A115)=2,MonthMacro!AF115,MonthMacro!AF115-MonthMacro!AF116))</f>
        <v>11234.56</v>
      </c>
      <c r="AF115" s="10">
        <f t="shared" si="13"/>
        <v>13.651120488940617</v>
      </c>
      <c r="AG115" s="10">
        <f t="shared" si="14"/>
        <v>28.912066574202488</v>
      </c>
      <c r="AH115" s="10">
        <f t="shared" si="15"/>
        <v>28.189867640346876</v>
      </c>
      <c r="AI115" s="10">
        <f>IF(MonthMacro!AD115="","",(MonthMacro!AD115/MonthMacro!AD127-1)*100)</f>
        <v>13.651120488940617</v>
      </c>
      <c r="AJ115" s="10">
        <f>IF(MonthMacro!AE115="","",(MonthMacro!AE115/MonthMacro!AE127-1)*100)</f>
        <v>28.912066574202488</v>
      </c>
      <c r="AK115" s="10">
        <f>IF(MonthMacro!AF115="","",(MonthMacro!AF115/MonthMacro!AF127-1)*100)</f>
        <v>28.189867640346876</v>
      </c>
      <c r="AL115" s="10">
        <f>IF(MonthMacro!AI115="","",MonthMacro!AI115)</f>
        <v>-21.6</v>
      </c>
      <c r="AM115" s="11">
        <f>IF(YEAR(A115)=2012,SUM(MonthMacro!AM115:AM126)/MONTH(A115),IF(MonthMacro!AM115="","",SUM(MonthMacro!AM115:AM126)/12))</f>
        <v>3198.75</v>
      </c>
      <c r="AN115" s="10">
        <f t="shared" si="16"/>
        <v>-27.19910480597807</v>
      </c>
    </row>
    <row r="116" spans="1:40">
      <c r="A116" s="9">
        <f>MonthMacro!A116</f>
        <v>42400</v>
      </c>
      <c r="B116" s="10" t="str">
        <f>IF(MONTH($A116)=1,"",IF(MonthMacro!D116="","",IF(MONTH($A116)&lt;&gt;2,MonthMacro!D116,MonthMacro!E116)))</f>
        <v/>
      </c>
      <c r="C116" s="10">
        <f>IF(MonthMacro!E116="","",MonthMacro!E116)</f>
        <v>1.8728133360000001</v>
      </c>
      <c r="D116" s="10" t="str">
        <f>IF(MONTH($A116)=1,"",IF(AND(MonthMacro!F116&lt;&gt;"",MONTH($A116)&lt;&gt;2),MonthMacro!F116,MonthMacro!G116))</f>
        <v/>
      </c>
      <c r="E116" s="12" t="str">
        <f>IF(MONTH(A116)=1,"",MonthMacro!H116-MonthMacro!H117)</f>
        <v/>
      </c>
      <c r="F116" s="10" t="str">
        <f t="shared" si="9"/>
        <v/>
      </c>
      <c r="G116" s="10" t="str">
        <f>IF(MonthMacro!I116="","",MonthMacro!I116)</f>
        <v/>
      </c>
      <c r="H116" s="10">
        <f>IF(MonthMacro!J116="","",MonthMacro!J116)</f>
        <v>49.4</v>
      </c>
      <c r="I116" s="10">
        <f>IF(MonthMacro!K116="","",MonthMacro!K116)</f>
        <v>49.5</v>
      </c>
      <c r="J116" s="10">
        <f>IF(MonthMacro!L116="","",MonthMacro!L116)</f>
        <v>53.5</v>
      </c>
      <c r="K116" s="10">
        <f>IF(MonthMacro!M116="","",MonthMacro!M116)</f>
        <v>1.75</v>
      </c>
      <c r="L116" s="10">
        <f>IF(MonthMacro!AH116="","",MonthMacro!AH116)</f>
        <v>1.5</v>
      </c>
      <c r="M116" s="10">
        <f>IF(MonthMacro!N116="","",MonthMacro!N116)</f>
        <v>-5.3</v>
      </c>
      <c r="N116" s="10">
        <f>IF(MonthMacro!O116="","",MonthMacro!O116)</f>
        <v>7.05</v>
      </c>
      <c r="O116" s="10">
        <f t="shared" si="10"/>
        <v>6.8</v>
      </c>
      <c r="P116" s="11" t="str">
        <f>IF(MONTH(A116)=1,"",IF(MONTH(A116)=2,MonthMacro!S116,MonthMacro!Q116))</f>
        <v/>
      </c>
      <c r="Q116" s="10">
        <f>IF(MonthMacro!T116="","",MonthMacro!T116)</f>
        <v>-4.1524066425018997</v>
      </c>
      <c r="R116" s="10">
        <f>IF(MonthMacro!AG116="","",MonthMacro!AG116)</f>
        <v>-15.2479537313134</v>
      </c>
      <c r="S116" s="10">
        <f>IF(MonthMacro!U116="","",MonthMacro!U116)</f>
        <v>104</v>
      </c>
      <c r="T116" s="10">
        <f>IF(MonthMacro!V116="","",MonthMacro!V116)</f>
        <v>18.600000000000001</v>
      </c>
      <c r="U116" s="10">
        <f>IF(MonthMacro!W116="","",MonthMacro!W116)</f>
        <v>14</v>
      </c>
      <c r="V116" s="10">
        <f>IF(MonthMacro!X116="","",MonthMacro!X116)</f>
        <v>-4.6000000000000014</v>
      </c>
      <c r="W116" s="12">
        <f>IF(MonthMacro!Y116="","",AVERAGE(MonthMacro!Y116:Y127))</f>
        <v>14025.392283083333</v>
      </c>
      <c r="X116" s="10">
        <f t="shared" si="11"/>
        <v>6.0886014576182257</v>
      </c>
      <c r="Y116" s="13">
        <f>IF(MonthMacro!Z116="","",MonthMacro!Z116)</f>
        <v>14.9</v>
      </c>
      <c r="Z116" s="2">
        <f>IF(MonthMacro!AB116="","",AVERAGE(MonthMacro!AB116:AB127))</f>
        <v>5989</v>
      </c>
      <c r="AA116" s="10">
        <f t="shared" si="12"/>
        <v>16.193494147319409</v>
      </c>
      <c r="AB116" s="2">
        <f>IF(MonthMacro!AA116="","",MonthMacro!AA116)</f>
        <v>15.3</v>
      </c>
      <c r="AC116" s="2" t="str">
        <f>IF(MonthMacro!AD116="","",IF(MONTH(CLEAN_MACRO!$A116)=2,MonthMacro!AD116,MonthMacro!AD116-MonthMacro!AD117))</f>
        <v/>
      </c>
      <c r="AD116" s="2" t="str">
        <f>IF(MonthMacro!AE116="","",IF(MONTH(CLEAN_MACRO!$A116)=2,MonthMacro!AE116,MonthMacro!AE116-MonthMacro!AE117))</f>
        <v/>
      </c>
      <c r="AE116" s="2" t="str">
        <f>IF(MonthMacro!AF116="","",IF(MONTH(CLEAN_MACRO!$A116)=2,MonthMacro!AF116,MonthMacro!AF116-MonthMacro!AF117))</f>
        <v/>
      </c>
      <c r="AF116" s="10" t="str">
        <f t="shared" si="13"/>
        <v/>
      </c>
      <c r="AG116" s="10" t="str">
        <f t="shared" si="14"/>
        <v/>
      </c>
      <c r="AH116" s="10" t="str">
        <f t="shared" si="15"/>
        <v/>
      </c>
      <c r="AI116" s="10" t="str">
        <f>IF(MonthMacro!AD116="","",(MonthMacro!AD116/MonthMacro!AD128-1)*100)</f>
        <v/>
      </c>
      <c r="AJ116" s="10" t="str">
        <f>IF(MonthMacro!AE116="","",(MonthMacro!AE116/MonthMacro!AE128-1)*100)</f>
        <v/>
      </c>
      <c r="AK116" s="10" t="str">
        <f>IF(MonthMacro!AF116="","",(MonthMacro!AF116/MonthMacro!AF128-1)*100)</f>
        <v/>
      </c>
      <c r="AL116" s="10" t="str">
        <f>IF(MonthMacro!AI116="","",MonthMacro!AI116)</f>
        <v/>
      </c>
      <c r="AM116" s="11">
        <f>IF(YEAR(A116)=2012,SUM(MonthMacro!AM116:AM127)/MONTH(A116),IF(MonthMacro!AM116="","",SUM(MonthMacro!AM116:AM127)/12))</f>
        <v>3278.3333333333335</v>
      </c>
      <c r="AN116" s="10">
        <f t="shared" si="16"/>
        <v>-18.759292912605318</v>
      </c>
    </row>
    <row r="117" spans="1:40">
      <c r="A117" s="9">
        <f>MonthMacro!A117</f>
        <v>42369</v>
      </c>
      <c r="B117" s="10">
        <f>IF(MONTH($A117)=1,"",IF(MonthMacro!D117="","",IF(MONTH($A117)&lt;&gt;2,MonthMacro!D117,MonthMacro!E117)))</f>
        <v>-2.1496970879999999</v>
      </c>
      <c r="C117" s="10">
        <f>IF(MonthMacro!E117="","",MonthMacro!E117)</f>
        <v>0.5</v>
      </c>
      <c r="D117" s="10">
        <f>IF(MONTH($A117)=1,"",IF(AND(MonthMacro!F117&lt;&gt;"",MONTH($A117)&lt;&gt;2),MonthMacro!F117,MonthMacro!G117))</f>
        <v>5.9</v>
      </c>
      <c r="E117" s="12">
        <f>IF(MONTH(A117)=1,"",MonthMacro!H117-MonthMacro!H118)</f>
        <v>54407.891200000013</v>
      </c>
      <c r="F117" s="10">
        <f t="shared" si="9"/>
        <v>6.8134093085602254</v>
      </c>
      <c r="G117" s="10">
        <f>IF(MonthMacro!I117="","",MonthMacro!I117)</f>
        <v>10</v>
      </c>
      <c r="H117" s="10">
        <f>IF(MonthMacro!J117="","",MonthMacro!J117)</f>
        <v>49.7</v>
      </c>
      <c r="I117" s="10">
        <f>IF(MonthMacro!K117="","",MonthMacro!K117)</f>
        <v>50.2</v>
      </c>
      <c r="J117" s="10">
        <f>IF(MonthMacro!L117="","",MonthMacro!L117)</f>
        <v>54.4</v>
      </c>
      <c r="K117" s="10">
        <f>IF(MonthMacro!M117="","",MonthMacro!M117)</f>
        <v>1.64</v>
      </c>
      <c r="L117" s="10">
        <f>IF(MonthMacro!AH117="","",MonthMacro!AH117)</f>
        <v>1.5</v>
      </c>
      <c r="M117" s="10">
        <f>IF(MonthMacro!N117="","",MonthMacro!N117)</f>
        <v>-5.9</v>
      </c>
      <c r="N117" s="10">
        <f>IF(MonthMacro!O117="","",MonthMacro!O117)</f>
        <v>7.54</v>
      </c>
      <c r="O117" s="10">
        <f t="shared" si="10"/>
        <v>7.4</v>
      </c>
      <c r="P117" s="11">
        <f>IF(MONTH(A117)=1,"",IF(MONTH(A117)=2,MonthMacro!S117,MonthMacro!Q117))</f>
        <v>11.1</v>
      </c>
      <c r="Q117" s="10">
        <f>IF(MonthMacro!T117="","",MonthMacro!T117)</f>
        <v>19.4626973315169</v>
      </c>
      <c r="R117" s="10">
        <f>IF(MonthMacro!AG117="","",MonthMacro!AG117)</f>
        <v>-1.88805346700084</v>
      </c>
      <c r="S117" s="10">
        <f>IF(MonthMacro!U117="","",MonthMacro!U117)</f>
        <v>103.7</v>
      </c>
      <c r="T117" s="10">
        <f>IF(MonthMacro!V117="","",MonthMacro!V117)</f>
        <v>15.2</v>
      </c>
      <c r="U117" s="10">
        <f>IF(MonthMacro!W117="","",MonthMacro!W117)</f>
        <v>13.3</v>
      </c>
      <c r="V117" s="10">
        <f>IF(MonthMacro!X117="","",MonthMacro!X117)</f>
        <v>-1.8999999999999986</v>
      </c>
      <c r="W117" s="12">
        <f>IF(MonthMacro!Y117="","",AVERAGE(MonthMacro!Y117:Y128))</f>
        <v>12838.617335583336</v>
      </c>
      <c r="X117" s="10">
        <f t="shared" si="11"/>
        <v>-6.1350197541018332</v>
      </c>
      <c r="Y117" s="13">
        <f>IF(MonthMacro!Z117="","",MonthMacro!Z117)</f>
        <v>13.906657490000001</v>
      </c>
      <c r="Z117" s="2">
        <f>IF(MonthMacro!AB117="","",AVERAGE(MonthMacro!AB117:AB128))</f>
        <v>5491.666666666667</v>
      </c>
      <c r="AA117" s="10">
        <f t="shared" si="12"/>
        <v>8.7458745874587471</v>
      </c>
      <c r="AB117" s="2">
        <f>IF(MonthMacro!AA117="","",MonthMacro!AA117)</f>
        <v>14.3</v>
      </c>
      <c r="AC117" s="2">
        <f>IF(MonthMacro!AD117="","",IF(MONTH(CLEAN_MACRO!$A117)=2,MonthMacro!AD117,MonthMacro!AD117-MonthMacro!AD118))</f>
        <v>13885.024799999985</v>
      </c>
      <c r="AD117" s="2">
        <f>IF(MonthMacro!AE117="","",IF(MONTH(CLEAN_MACRO!$A117)=2,MonthMacro!AE117,MonthMacro!AE117-MonthMacro!AE118))</f>
        <v>27626.20610000001</v>
      </c>
      <c r="AE117" s="2">
        <f>IF(MonthMacro!AF117="","",IF(MONTH(CLEAN_MACRO!$A117)=2,MonthMacro!AF117,MonthMacro!AF117-MonthMacro!AF118))</f>
        <v>19242.233900000007</v>
      </c>
      <c r="AF117" s="10">
        <f t="shared" si="13"/>
        <v>-6.7307134775323014</v>
      </c>
      <c r="AG117" s="10">
        <f t="shared" si="14"/>
        <v>-14.724423300125133</v>
      </c>
      <c r="AH117" s="10">
        <f t="shared" si="15"/>
        <v>1.6388368631350847</v>
      </c>
      <c r="AI117" s="10">
        <f>IF(MonthMacro!AD117="","",(MonthMacro!AD117/MonthMacro!AD129-1)*100)</f>
        <v>-13.997696805729397</v>
      </c>
      <c r="AJ117" s="10">
        <f>IF(MonthMacro!AE117="","",(MonthMacro!AE117/MonthMacro!AE129-1)*100)</f>
        <v>-6.9049054600061499</v>
      </c>
      <c r="AK117" s="10">
        <f>IF(MonthMacro!AF117="","",(MonthMacro!AF117/MonthMacro!AF129-1)*100)</f>
        <v>6.5035420312176351</v>
      </c>
      <c r="AL117" s="10">
        <f>IF(MonthMacro!AI117="","",MonthMacro!AI117)</f>
        <v>-18.899999999999999</v>
      </c>
      <c r="AM117" s="11">
        <f>IF(YEAR(A117)=2012,SUM(MonthMacro!AM117:AM128)/MONTH(A117),IF(MonthMacro!AM117="","",SUM(MonthMacro!AM117:AM128)/12))</f>
        <v>3278.3333333333335</v>
      </c>
      <c r="AN117" s="10">
        <f t="shared" si="16"/>
        <v>-18.759292912605318</v>
      </c>
    </row>
    <row r="118" spans="1:40">
      <c r="A118" s="9">
        <f>MonthMacro!A118</f>
        <v>42338</v>
      </c>
      <c r="B118" s="10">
        <f>IF(MONTH($A118)=1,"",IF(MonthMacro!D118="","",IF(MONTH($A118)&lt;&gt;2,MonthMacro!D118,MonthMacro!E118)))</f>
        <v>0.6</v>
      </c>
      <c r="C118" s="10">
        <f>IF(MonthMacro!E118="","",MonthMacro!E118)</f>
        <v>0.7</v>
      </c>
      <c r="D118" s="10">
        <f>IF(MONTH($A118)=1,"",IF(AND(MonthMacro!F118&lt;&gt;"",MONTH($A118)&lt;&gt;2),MonthMacro!F118,MonthMacro!G118))</f>
        <v>6.2</v>
      </c>
      <c r="E118" s="12">
        <f>IF(MONTH(A118)=1,"",MonthMacro!H118-MonthMacro!H119)</f>
        <v>49757.267400000012</v>
      </c>
      <c r="F118" s="10">
        <f t="shared" si="9"/>
        <v>10.80075758388892</v>
      </c>
      <c r="G118" s="10">
        <f>IF(MonthMacro!I118="","",MonthMacro!I118)</f>
        <v>10.199999999999999</v>
      </c>
      <c r="H118" s="10">
        <f>IF(MonthMacro!J118="","",MonthMacro!J118)</f>
        <v>49.6</v>
      </c>
      <c r="I118" s="10">
        <f>IF(MonthMacro!K118="","",MonthMacro!K118)</f>
        <v>49.8</v>
      </c>
      <c r="J118" s="10">
        <f>IF(MonthMacro!L118="","",MonthMacro!L118)</f>
        <v>53.6</v>
      </c>
      <c r="K118" s="10">
        <f>IF(MonthMacro!M118="","",MonthMacro!M118)</f>
        <v>1.49</v>
      </c>
      <c r="L118" s="10">
        <f>IF(MonthMacro!AH118="","",MonthMacro!AH118)</f>
        <v>1.5</v>
      </c>
      <c r="M118" s="10">
        <f>IF(MonthMacro!N118="","",MonthMacro!N118)</f>
        <v>-5.9</v>
      </c>
      <c r="N118" s="10">
        <f>IF(MonthMacro!O118="","",MonthMacro!O118)</f>
        <v>7.3900000000000006</v>
      </c>
      <c r="O118" s="10">
        <f t="shared" si="10"/>
        <v>7.4</v>
      </c>
      <c r="P118" s="11">
        <f>IF(MONTH(A118)=1,"",IF(MONTH(A118)=2,MonthMacro!S118,MonthMacro!Q118))</f>
        <v>11.172228393018299</v>
      </c>
      <c r="Q118" s="10">
        <f>IF(MonthMacro!T118="","",MonthMacro!T118)</f>
        <v>-1.44070117775952</v>
      </c>
      <c r="R118" s="10">
        <f>IF(MonthMacro!AG118="","",MonthMacro!AG118)</f>
        <v>-7.0759064675770302</v>
      </c>
      <c r="S118" s="10">
        <f>IF(MonthMacro!U118="","",MonthMacro!U118)</f>
        <v>104.1</v>
      </c>
      <c r="T118" s="10">
        <f>IF(MonthMacro!V118="","",MonthMacro!V118)</f>
        <v>15.7</v>
      </c>
      <c r="U118" s="10">
        <f>IF(MonthMacro!W118="","",MonthMacro!W118)</f>
        <v>13.7</v>
      </c>
      <c r="V118" s="10">
        <f>IF(MonthMacro!X118="","",MonthMacro!X118)</f>
        <v>-2</v>
      </c>
      <c r="W118" s="12">
        <f>IF(MonthMacro!Y118="","",AVERAGE(MonthMacro!Y118:Y129))</f>
        <v>12741.163975583333</v>
      </c>
      <c r="X118" s="10">
        <f t="shared" si="11"/>
        <v>-4.2737492443025271</v>
      </c>
      <c r="Y118" s="13" t="str">
        <f>IF(MonthMacro!Z118="","",MonthMacro!Z118)</f>
        <v/>
      </c>
      <c r="Z118" s="2">
        <f>IF(MonthMacro!AB118="","",AVERAGE(MonthMacro!AB118:AB129))</f>
        <v>5539.666666666667</v>
      </c>
      <c r="AA118" s="10">
        <f t="shared" si="12"/>
        <v>20.678950712535183</v>
      </c>
      <c r="AB118" s="2">
        <f>IF(MonthMacro!AA118="","",MonthMacro!AA118)</f>
        <v>14.9</v>
      </c>
      <c r="AC118" s="2">
        <f>IF(MonthMacro!AD118="","",IF(MONTH(CLEAN_MACRO!$A118)=2,MonthMacro!AD118,MonthMacro!AD118-MonthMacro!AD119))</f>
        <v>13482.807700000005</v>
      </c>
      <c r="AD118" s="2">
        <f>IF(MonthMacro!AE118="","",IF(MONTH(CLEAN_MACRO!$A118)=2,MonthMacro!AE118,MonthMacro!AE118-MonthMacro!AE119))</f>
        <v>11212.258299999994</v>
      </c>
      <c r="AE118" s="2">
        <f>IF(MonthMacro!AF118="","",IF(MONTH(CLEAN_MACRO!$A118)=2,MonthMacro!AF118,MonthMacro!AF118-MonthMacro!AF119))</f>
        <v>14354.614799999996</v>
      </c>
      <c r="AF118" s="10">
        <f t="shared" si="13"/>
        <v>-20.896232129894145</v>
      </c>
      <c r="AG118" s="10">
        <f t="shared" si="14"/>
        <v>0.34435165063004813</v>
      </c>
      <c r="AH118" s="10">
        <f t="shared" si="15"/>
        <v>8.5599130142151481</v>
      </c>
      <c r="AI118" s="10">
        <f>IF(MonthMacro!AD118="","",(MonthMacro!AD118/MonthMacro!AD130-1)*100)</f>
        <v>-14.654528590546834</v>
      </c>
      <c r="AJ118" s="10">
        <f>IF(MonthMacro!AE118="","",(MonthMacro!AE118/MonthMacro!AE130-1)*100)</f>
        <v>-3.5300698956595267</v>
      </c>
      <c r="AK118" s="10">
        <f>IF(MonthMacro!AF118="","",(MonthMacro!AF118/MonthMacro!AF130-1)*100)</f>
        <v>7.4089839850638439</v>
      </c>
      <c r="AL118" s="10">
        <f>IF(MonthMacro!AI118="","",MonthMacro!AI118)</f>
        <v>-18.8</v>
      </c>
      <c r="AM118" s="11">
        <f>IF(YEAR(A118)=2012,SUM(MonthMacro!AM118:AM129)/MONTH(A118),IF(MonthMacro!AM118="","",SUM(MonthMacro!AM118:AM129)/12))</f>
        <v>3970.0833333333335</v>
      </c>
      <c r="AN118" s="10">
        <f t="shared" si="16"/>
        <v>-8.269793592113361</v>
      </c>
    </row>
    <row r="119" spans="1:40">
      <c r="A119" s="9">
        <f>MonthMacro!A119</f>
        <v>42308</v>
      </c>
      <c r="B119" s="10">
        <f>IF(MONTH($A119)=1,"",IF(MonthMacro!D119="","",IF(MONTH($A119)&lt;&gt;2,MonthMacro!D119,MonthMacro!E119)))</f>
        <v>-0.2</v>
      </c>
      <c r="C119" s="10">
        <f>IF(MonthMacro!E119="","",MonthMacro!E119)</f>
        <v>0.7</v>
      </c>
      <c r="D119" s="10">
        <f>IF(MONTH($A119)=1,"",IF(AND(MonthMacro!F119&lt;&gt;"",MONTH($A119)&lt;&gt;2),MonthMacro!F119,MonthMacro!G119))</f>
        <v>5.6</v>
      </c>
      <c r="E119" s="12">
        <f>IF(MONTH(A119)=1,"",MonthMacro!H119-MonthMacro!H120)</f>
        <v>52893.843600000022</v>
      </c>
      <c r="F119" s="10">
        <f t="shared" si="9"/>
        <v>9.3448508045009149</v>
      </c>
      <c r="G119" s="10">
        <f>IF(MonthMacro!I119="","",MonthMacro!I119)</f>
        <v>10.199999999999999</v>
      </c>
      <c r="H119" s="10">
        <f>IF(MonthMacro!J119="","",MonthMacro!J119)</f>
        <v>49.8</v>
      </c>
      <c r="I119" s="10">
        <f>IF(MonthMacro!K119="","",MonthMacro!K119)</f>
        <v>50.3</v>
      </c>
      <c r="J119" s="10">
        <f>IF(MonthMacro!L119="","",MonthMacro!L119)</f>
        <v>53.1</v>
      </c>
      <c r="K119" s="10">
        <f>IF(MonthMacro!M119="","",MonthMacro!M119)</f>
        <v>1.27</v>
      </c>
      <c r="L119" s="10">
        <f>IF(MonthMacro!AH119="","",MonthMacro!AH119)</f>
        <v>1.5</v>
      </c>
      <c r="M119" s="10">
        <f>IF(MonthMacro!N119="","",MonthMacro!N119)</f>
        <v>-5.9</v>
      </c>
      <c r="N119" s="10">
        <f>IF(MonthMacro!O119="","",MonthMacro!O119)</f>
        <v>7.17</v>
      </c>
      <c r="O119" s="10">
        <f t="shared" si="10"/>
        <v>7.4</v>
      </c>
      <c r="P119" s="11">
        <f>IF(MONTH(A119)=1,"",IF(MONTH(A119)=2,MonthMacro!S119,MonthMacro!Q119))</f>
        <v>11.0234013690708</v>
      </c>
      <c r="Q119" s="10">
        <f>IF(MonthMacro!T119="","",MonthMacro!T119)</f>
        <v>34.107967351583198</v>
      </c>
      <c r="R119" s="10">
        <f>IF(MonthMacro!AG119="","",MonthMacro!AG119)</f>
        <v>-7.0522462047385801</v>
      </c>
      <c r="S119" s="10">
        <f>IF(MonthMacro!U119="","",MonthMacro!U119)</f>
        <v>103.8</v>
      </c>
      <c r="T119" s="10">
        <f>IF(MonthMacro!V119="","",MonthMacro!V119)</f>
        <v>14</v>
      </c>
      <c r="U119" s="10">
        <f>IF(MonthMacro!W119="","",MonthMacro!W119)</f>
        <v>13.5</v>
      </c>
      <c r="V119" s="10">
        <f>IF(MonthMacro!X119="","",MonthMacro!X119)</f>
        <v>-0.5</v>
      </c>
      <c r="W119" s="12">
        <f>IF(MonthMacro!Y119="","",AVERAGE(MonthMacro!Y119:Y130))</f>
        <v>12841.482858083333</v>
      </c>
      <c r="X119" s="10">
        <f t="shared" si="11"/>
        <v>-4.0313666247329794</v>
      </c>
      <c r="Y119" s="13" t="str">
        <f>IF(MonthMacro!Z119="","",MonthMacro!Z119)</f>
        <v/>
      </c>
      <c r="Z119" s="2">
        <f>IF(MonthMacro!AB119="","",AVERAGE(MonthMacro!AB119:AB130))</f>
        <v>5549.166666666667</v>
      </c>
      <c r="AA119" s="10">
        <f t="shared" si="12"/>
        <v>25.518359345547779</v>
      </c>
      <c r="AB119" s="2">
        <f>IF(MonthMacro!AA119="","",MonthMacro!AA119)</f>
        <v>15.4</v>
      </c>
      <c r="AC119" s="2">
        <f>IF(MonthMacro!AD119="","",IF(MONTH(CLEAN_MACRO!$A119)=2,MonthMacro!AD119,MonthMacro!AD119-MonthMacro!AD120))</f>
        <v>12271.847500000003</v>
      </c>
      <c r="AD119" s="2">
        <f>IF(MonthMacro!AE119="","",IF(MONTH(CLEAN_MACRO!$A119)=2,MonthMacro!AE119,MonthMacro!AE119-MonthMacro!AE120))</f>
        <v>10233.596900000004</v>
      </c>
      <c r="AE119" s="2">
        <f>IF(MonthMacro!AF119="","",IF(MONTH(CLEAN_MACRO!$A119)=2,MonthMacro!AF119,MonthMacro!AF119-MonthMacro!AF120))</f>
        <v>11990.121299999999</v>
      </c>
      <c r="AF119" s="10">
        <f t="shared" si="13"/>
        <v>-24.481132719301691</v>
      </c>
      <c r="AG119" s="10">
        <f t="shared" si="14"/>
        <v>38.571280860440012</v>
      </c>
      <c r="AH119" s="10">
        <f t="shared" si="15"/>
        <v>5.5283192369226075</v>
      </c>
      <c r="AI119" s="10">
        <f>IF(MonthMacro!AD119="","",(MonthMacro!AD119/MonthMacro!AD131-1)*100)</f>
        <v>-13.934050995870361</v>
      </c>
      <c r="AJ119" s="10">
        <f>IF(MonthMacro!AE119="","",(MonthMacro!AE119/MonthMacro!AE131-1)*100)</f>
        <v>-4.2076829742992654</v>
      </c>
      <c r="AK119" s="10">
        <f>IF(MonthMacro!AF119="","",(MonthMacro!AF119/MonthMacro!AF131-1)*100)</f>
        <v>7.2370120056324705</v>
      </c>
      <c r="AL119" s="10">
        <f>IF(MonthMacro!AI119="","",MonthMacro!AI119)</f>
        <v>-19.7</v>
      </c>
      <c r="AM119" s="11">
        <f>IF(YEAR(A119)=2012,SUM(MonthMacro!AM119:AM130)/MONTH(A119),IF(MonthMacro!AM119="","",SUM(MonthMacro!AM119:AM130)/12))</f>
        <v>3683.4166666666665</v>
      </c>
      <c r="AN119" s="10">
        <f t="shared" si="16"/>
        <v>-14.893330252618608</v>
      </c>
    </row>
    <row r="120" spans="1:40">
      <c r="A120" s="9">
        <f>MonthMacro!A120</f>
        <v>42277</v>
      </c>
      <c r="B120" s="10">
        <f>IF(MONTH($A120)=1,"",IF(MonthMacro!D120="","",IF(MONTH($A120)&lt;&gt;2,MonthMacro!D120,MonthMacro!E120)))</f>
        <v>-0.2</v>
      </c>
      <c r="C120" s="10">
        <f>IF(MonthMacro!E120="","",MonthMacro!E120)</f>
        <v>0.8</v>
      </c>
      <c r="D120" s="10">
        <f>IF(MONTH($A120)=1,"",IF(AND(MonthMacro!F120&lt;&gt;"",MONTH($A120)&lt;&gt;2),MonthMacro!F120,MonthMacro!G120))</f>
        <v>5.7</v>
      </c>
      <c r="E120" s="12">
        <f>IF(MONTH(A120)=1,"",MonthMacro!H120-MonthMacro!H121)</f>
        <v>55553.676500000001</v>
      </c>
      <c r="F120" s="10">
        <f t="shared" si="9"/>
        <v>6.8325491807918803</v>
      </c>
      <c r="G120" s="10">
        <f>IF(MonthMacro!I120="","",MonthMacro!I120)</f>
        <v>10.3</v>
      </c>
      <c r="H120" s="10">
        <f>IF(MonthMacro!J120="","",MonthMacro!J120)</f>
        <v>49.8</v>
      </c>
      <c r="I120" s="10">
        <f>IF(MonthMacro!K120="","",MonthMacro!K120)</f>
        <v>50.2</v>
      </c>
      <c r="J120" s="10">
        <f>IF(MonthMacro!L120="","",MonthMacro!L120)</f>
        <v>53.4</v>
      </c>
      <c r="K120" s="10">
        <f>IF(MonthMacro!M120="","",MonthMacro!M120)</f>
        <v>1.6</v>
      </c>
      <c r="L120" s="10">
        <f>IF(MonthMacro!AH120="","",MonthMacro!AH120)</f>
        <v>1.6</v>
      </c>
      <c r="M120" s="10">
        <f>IF(MonthMacro!N120="","",MonthMacro!N120)</f>
        <v>-5.9</v>
      </c>
      <c r="N120" s="10">
        <f>IF(MonthMacro!O120="","",MonthMacro!O120)</f>
        <v>7.5</v>
      </c>
      <c r="O120" s="10">
        <f t="shared" si="10"/>
        <v>7.5</v>
      </c>
      <c r="P120" s="11">
        <f>IF(MONTH(A120)=1,"",IF(MONTH(A120)=2,MonthMacro!S120,MonthMacro!Q120))</f>
        <v>10.9</v>
      </c>
      <c r="Q120" s="10">
        <f>IF(MonthMacro!T120="","",MonthMacro!T120)</f>
        <v>90.965302918655695</v>
      </c>
      <c r="R120" s="10">
        <f>IF(MonthMacro!AG120="","",MonthMacro!AG120)</f>
        <v>-4.0451953062810801</v>
      </c>
      <c r="S120" s="10">
        <f>IF(MonthMacro!U120="","",MonthMacro!U120)</f>
        <v>105.6</v>
      </c>
      <c r="T120" s="10">
        <f>IF(MonthMacro!V120="","",MonthMacro!V120)</f>
        <v>11.4</v>
      </c>
      <c r="U120" s="10">
        <f>IF(MonthMacro!W120="","",MonthMacro!W120)</f>
        <v>13.1</v>
      </c>
      <c r="V120" s="10">
        <f>IF(MonthMacro!X120="","",MonthMacro!X120)</f>
        <v>1.6999999999999993</v>
      </c>
      <c r="W120" s="12">
        <f>IF(MonthMacro!Y120="","",AVERAGE(MonthMacro!Y120:Y131))</f>
        <v>12942.608554</v>
      </c>
      <c r="X120" s="10">
        <f t="shared" si="11"/>
        <v>-4.3702611012936483</v>
      </c>
      <c r="Y120" s="13">
        <f>IF(MonthMacro!Z120="","",MonthMacro!Z120)</f>
        <v>14.04922689</v>
      </c>
      <c r="Z120" s="2">
        <f>IF(MonthMacro!AB120="","",AVERAGE(MonthMacro!AB120:AB131))</f>
        <v>5541.666666666667</v>
      </c>
      <c r="AA120" s="10">
        <f t="shared" si="12"/>
        <v>26.425855513308004</v>
      </c>
      <c r="AB120" s="2">
        <f>IF(MonthMacro!AA120="","",MonthMacro!AA120)</f>
        <v>15.4</v>
      </c>
      <c r="AC120" s="2">
        <f>IF(MonthMacro!AD120="","",IF(MONTH(CLEAN_MACRO!$A120)=2,MonthMacro!AD120,MonthMacro!AD120-MonthMacro!AD121))</f>
        <v>19632.153099999996</v>
      </c>
      <c r="AD120" s="2">
        <f>IF(MonthMacro!AE120="","",IF(MONTH(CLEAN_MACRO!$A120)=2,MonthMacro!AE120,MonthMacro!AE120-MonthMacro!AE121))</f>
        <v>8491.8698000000004</v>
      </c>
      <c r="AE120" s="2">
        <f>IF(MonthMacro!AF120="","",IF(MONTH(CLEAN_MACRO!$A120)=2,MonthMacro!AF120,MonthMacro!AF120-MonthMacro!AF121))</f>
        <v>13233.041899999997</v>
      </c>
      <c r="AF120" s="10">
        <f t="shared" si="13"/>
        <v>15.283537685003079</v>
      </c>
      <c r="AG120" s="10">
        <f t="shared" si="14"/>
        <v>25.899005625749606</v>
      </c>
      <c r="AH120" s="10">
        <f t="shared" si="15"/>
        <v>8.964859672759351</v>
      </c>
      <c r="AI120" s="10">
        <f>IF(MonthMacro!AD120="","",(MonthMacro!AD120/MonthMacro!AD132-1)*100)</f>
        <v>-12.629817990425273</v>
      </c>
      <c r="AJ120" s="10">
        <f>IF(MonthMacro!AE120="","",(MonthMacro!AE120/MonthMacro!AE132-1)*100)</f>
        <v>-9.7989172027214799</v>
      </c>
      <c r="AK120" s="10">
        <f>IF(MonthMacro!AF120="","",(MonthMacro!AF120/MonthMacro!AF132-1)*100)</f>
        <v>7.4887130174450478</v>
      </c>
      <c r="AL120" s="10">
        <f>IF(MonthMacro!AI120="","",MonthMacro!AI120)</f>
        <v>-21</v>
      </c>
      <c r="AM120" s="11">
        <f>IF(YEAR(A120)=2012,SUM(MonthMacro!AM120:AM131)/MONTH(A120),IF(MonthMacro!AM120="","",SUM(MonthMacro!AM120:AM131)/12))</f>
        <v>3487.75</v>
      </c>
      <c r="AN120" s="10">
        <f t="shared" si="16"/>
        <v>-19.414279112754162</v>
      </c>
    </row>
    <row r="121" spans="1:40">
      <c r="A121" s="9">
        <f>MonthMacro!A121</f>
        <v>42247</v>
      </c>
      <c r="B121" s="10">
        <f>IF(MONTH($A121)=1,"",IF(MonthMacro!D121="","",IF(MONTH($A121)&lt;&gt;2,MonthMacro!D121,MonthMacro!E121)))</f>
        <v>1.9</v>
      </c>
      <c r="C121" s="10">
        <f>IF(MonthMacro!E121="","",MonthMacro!E121)</f>
        <v>1</v>
      </c>
      <c r="D121" s="10">
        <f>IF(MONTH($A121)=1,"",IF(AND(MonthMacro!F121&lt;&gt;"",MONTH($A121)&lt;&gt;2),MonthMacro!F121,MonthMacro!G121))</f>
        <v>6.1</v>
      </c>
      <c r="E121" s="12">
        <f>IF(MONTH(A121)=1,"",MonthMacro!H121-MonthMacro!H122)</f>
        <v>50508.856800000009</v>
      </c>
      <c r="F121" s="10">
        <f t="shared" si="9"/>
        <v>9.1055597025559756</v>
      </c>
      <c r="G121" s="10">
        <f>IF(MonthMacro!I121="","",MonthMacro!I121)</f>
        <v>10.9</v>
      </c>
      <c r="H121" s="10">
        <f>IF(MonthMacro!J121="","",MonthMacro!J121)</f>
        <v>49.7</v>
      </c>
      <c r="I121" s="10">
        <f>IF(MonthMacro!K121="","",MonthMacro!K121)</f>
        <v>49.7</v>
      </c>
      <c r="J121" s="10">
        <f>IF(MonthMacro!L121="","",MonthMacro!L121)</f>
        <v>53.4</v>
      </c>
      <c r="K121" s="10">
        <f>IF(MonthMacro!M121="","",MonthMacro!M121)</f>
        <v>1.96</v>
      </c>
      <c r="L121" s="10">
        <f>IF(MonthMacro!AH121="","",MonthMacro!AH121)</f>
        <v>1.7</v>
      </c>
      <c r="M121" s="10">
        <f>IF(MonthMacro!N121="","",MonthMacro!N121)</f>
        <v>-5.9</v>
      </c>
      <c r="N121" s="10">
        <f>IF(MonthMacro!O121="","",MonthMacro!O121)</f>
        <v>7.86</v>
      </c>
      <c r="O121" s="10">
        <f t="shared" si="10"/>
        <v>7.6000000000000005</v>
      </c>
      <c r="P121" s="11">
        <f>IF(MONTH(A121)=1,"",IF(MONTH(A121)=2,MonthMacro!S121,MonthMacro!Q121))</f>
        <v>10.7923168530528</v>
      </c>
      <c r="Q121" s="10">
        <f>IF(MonthMacro!T121="","",MonthMacro!T121)</f>
        <v>19.672788515518501</v>
      </c>
      <c r="R121" s="10">
        <f>IF(MonthMacro!AG121="","",MonthMacro!AG121)</f>
        <v>-5.84121345941535</v>
      </c>
      <c r="S121" s="10">
        <f>IF(MonthMacro!U121="","",MonthMacro!U121)</f>
        <v>104</v>
      </c>
      <c r="T121" s="10">
        <f>IF(MonthMacro!V121="","",MonthMacro!V121)</f>
        <v>9.3000000000000007</v>
      </c>
      <c r="U121" s="10">
        <f>IF(MonthMacro!W121="","",MonthMacro!W121)</f>
        <v>13.3</v>
      </c>
      <c r="V121" s="10">
        <f>IF(MonthMacro!X121="","",MonthMacro!X121)</f>
        <v>4</v>
      </c>
      <c r="W121" s="12">
        <f>IF(MonthMacro!Y121="","",AVERAGE(MonthMacro!Y121:Y132))</f>
        <v>12757.923279000001</v>
      </c>
      <c r="X121" s="10">
        <f t="shared" si="11"/>
        <v>-7.3128462421446443</v>
      </c>
      <c r="Y121" s="13" t="str">
        <f>IF(MonthMacro!Z121="","",MonthMacro!Z121)</f>
        <v/>
      </c>
      <c r="Z121" s="2">
        <f>IF(MonthMacro!AB121="","",AVERAGE(MonthMacro!AB121:AB132))</f>
        <v>5350.5</v>
      </c>
      <c r="AA121" s="10">
        <f t="shared" si="12"/>
        <v>22.574979477291389</v>
      </c>
      <c r="AB121" s="2">
        <f>IF(MonthMacro!AA121="","",MonthMacro!AA121)</f>
        <v>15.4</v>
      </c>
      <c r="AC121" s="2">
        <f>IF(MonthMacro!AD121="","",IF(MONTH(CLEAN_MACRO!$A121)=2,MonthMacro!AD121,MonthMacro!AD121-MonthMacro!AD122))</f>
        <v>13451.190900000001</v>
      </c>
      <c r="AD121" s="2">
        <f>IF(MonthMacro!AE121="","",IF(MONTH(CLEAN_MACRO!$A121)=2,MonthMacro!AE121,MonthMacro!AE121-MonthMacro!AE122))</f>
        <v>4641.8027000000002</v>
      </c>
      <c r="AE121" s="2">
        <f>IF(MonthMacro!AF121="","",IF(MONTH(CLEAN_MACRO!$A121)=2,MonthMacro!AF121,MonthMacro!AF121-MonthMacro!AF122))</f>
        <v>9760.5372000000061</v>
      </c>
      <c r="AF121" s="10">
        <f t="shared" si="13"/>
        <v>-16.709600356339838</v>
      </c>
      <c r="AG121" s="10">
        <f t="shared" si="14"/>
        <v>-25.544349359478524</v>
      </c>
      <c r="AH121" s="10">
        <f t="shared" si="15"/>
        <v>14.723086757544856</v>
      </c>
      <c r="AI121" s="10">
        <f>IF(MonthMacro!AD121="","",(MonthMacro!AD121/MonthMacro!AD133-1)*100)</f>
        <v>-16.785639066267578</v>
      </c>
      <c r="AJ121" s="10">
        <f>IF(MonthMacro!AE121="","",(MonthMacro!AE121/MonthMacro!AE133-1)*100)</f>
        <v>-14.63789864153836</v>
      </c>
      <c r="AK121" s="10">
        <f>IF(MonthMacro!AF121="","",(MonthMacro!AF121/MonthMacro!AF133-1)*100)</f>
        <v>7.2128630683660155</v>
      </c>
      <c r="AL121" s="10">
        <f>IF(MonthMacro!AI121="","",MonthMacro!AI121)</f>
        <v>-23.5</v>
      </c>
      <c r="AM121" s="11">
        <f>IF(YEAR(A121)=2012,SUM(MonthMacro!AM121:AM132)/MONTH(A121),IF(MonthMacro!AM121="","",SUM(MonthMacro!AM121:AM132)/12))</f>
        <v>4035.4166666666665</v>
      </c>
      <c r="AN121" s="10">
        <f t="shared" si="16"/>
        <v>-5.646591196929263</v>
      </c>
    </row>
    <row r="122" spans="1:40">
      <c r="A122" s="9">
        <f>MonthMacro!A122</f>
        <v>42216</v>
      </c>
      <c r="B122" s="10">
        <f>IF(MONTH($A122)=1,"",IF(MonthMacro!D122="","",IF(MONTH($A122)&lt;&gt;2,MonthMacro!D122,MonthMacro!E122)))</f>
        <v>-1.3</v>
      </c>
      <c r="C122" s="10">
        <f>IF(MonthMacro!E122="","",MonthMacro!E122)</f>
        <v>0.8</v>
      </c>
      <c r="D122" s="10">
        <f>IF(MONTH($A122)=1,"",IF(AND(MonthMacro!F122&lt;&gt;"",MONTH($A122)&lt;&gt;2),MonthMacro!F122,MonthMacro!G122))</f>
        <v>6</v>
      </c>
      <c r="E122" s="12">
        <f>IF(MONTH(A122)=1,"",MonthMacro!H122-MonthMacro!H123)</f>
        <v>51336.638399999967</v>
      </c>
      <c r="F122" s="10">
        <f t="shared" si="9"/>
        <v>9.8757074340544815</v>
      </c>
      <c r="G122" s="10">
        <f>IF(MonthMacro!I122="","",MonthMacro!I122)</f>
        <v>11.2</v>
      </c>
      <c r="H122" s="10">
        <f>IF(MonthMacro!J122="","",MonthMacro!J122)</f>
        <v>50</v>
      </c>
      <c r="I122" s="10">
        <f>IF(MonthMacro!K122="","",MonthMacro!K122)</f>
        <v>49.9</v>
      </c>
      <c r="J122" s="10">
        <f>IF(MonthMacro!L122="","",MonthMacro!L122)</f>
        <v>53.9</v>
      </c>
      <c r="K122" s="10">
        <f>IF(MonthMacro!M122="","",MonthMacro!M122)</f>
        <v>1.65</v>
      </c>
      <c r="L122" s="10">
        <f>IF(MonthMacro!AH122="","",MonthMacro!AH122)</f>
        <v>1.7</v>
      </c>
      <c r="M122" s="10">
        <f>IF(MonthMacro!N122="","",MonthMacro!N122)</f>
        <v>-5.37</v>
      </c>
      <c r="N122" s="10">
        <f>IF(MonthMacro!O122="","",MonthMacro!O122)</f>
        <v>7.02</v>
      </c>
      <c r="O122" s="10">
        <f t="shared" si="10"/>
        <v>7.07</v>
      </c>
      <c r="P122" s="11">
        <f>IF(MONTH(A122)=1,"",IF(MONTH(A122)=2,MonthMacro!S122,MonthMacro!Q122))</f>
        <v>10.5123230528975</v>
      </c>
      <c r="Q122" s="10">
        <f>IF(MonthMacro!T122="","",MonthMacro!T122)</f>
        <v>-11.5789918273393</v>
      </c>
      <c r="R122" s="10">
        <f>IF(MonthMacro!AG122="","",MonthMacro!AG122)</f>
        <v>-9.2049599518670302</v>
      </c>
      <c r="S122" s="10">
        <f>IF(MonthMacro!U122="","",MonthMacro!U122)</f>
        <v>104.5</v>
      </c>
      <c r="T122" s="10">
        <f>IF(MonthMacro!V122="","",MonthMacro!V122)</f>
        <v>6.6</v>
      </c>
      <c r="U122" s="10">
        <f>IF(MonthMacro!W122="","",MonthMacro!W122)</f>
        <v>13.3</v>
      </c>
      <c r="V122" s="10">
        <f>IF(MonthMacro!X122="","",MonthMacro!X122)</f>
        <v>6.7000000000000011</v>
      </c>
      <c r="W122" s="12">
        <f>IF(MonthMacro!Y122="","",AVERAGE(MonthMacro!Y122:Y133))</f>
        <v>12631.215280666665</v>
      </c>
      <c r="X122" s="10">
        <f t="shared" si="11"/>
        <v>-11.586355785765123</v>
      </c>
      <c r="Y122" s="13" t="str">
        <f>IF(MonthMacro!Z122="","",MonthMacro!Z122)</f>
        <v/>
      </c>
      <c r="Z122" s="2">
        <f>IF(MonthMacro!AB122="","",AVERAGE(MonthMacro!AB122:AB133))</f>
        <v>5369.333333333333</v>
      </c>
      <c r="AA122" s="10">
        <f t="shared" si="12"/>
        <v>23.1898743857905</v>
      </c>
      <c r="AB122" s="2">
        <f>IF(MonthMacro!AA122="","",MonthMacro!AA122)</f>
        <v>15.5</v>
      </c>
      <c r="AC122" s="2">
        <f>IF(MonthMacro!AD122="","",IF(MONTH(CLEAN_MACRO!$A122)=2,MonthMacro!AD122,MonthMacro!AD122-MonthMacro!AD123))</f>
        <v>14251.880799999999</v>
      </c>
      <c r="AD122" s="2">
        <f>IF(MonthMacro!AE122="","",IF(MONTH(CLEAN_MACRO!$A122)=2,MonthMacro!AE122,MonthMacro!AE122-MonthMacro!AE123))</f>
        <v>4892.1160999999993</v>
      </c>
      <c r="AE122" s="2">
        <f>IF(MonthMacro!AF122="","",IF(MONTH(CLEAN_MACRO!$A122)=2,MonthMacro!AF122,MonthMacro!AF122-MonthMacro!AF123))</f>
        <v>9650.7816999999995</v>
      </c>
      <c r="AF122" s="10">
        <f t="shared" si="13"/>
        <v>-21.286535611297509</v>
      </c>
      <c r="AG122" s="10">
        <f t="shared" si="14"/>
        <v>-7.8616326260018132</v>
      </c>
      <c r="AH122" s="10">
        <f t="shared" si="15"/>
        <v>18.934649495997569</v>
      </c>
      <c r="AI122" s="10">
        <f>IF(MonthMacro!AD122="","",(MonthMacro!AD122/MonthMacro!AD134-1)*100)</f>
        <v>-16.798140176360487</v>
      </c>
      <c r="AJ122" s="10">
        <f>IF(MonthMacro!AE122="","",(MonthMacro!AE122/MonthMacro!AE134-1)*100)</f>
        <v>-13.075691146392575</v>
      </c>
      <c r="AK122" s="10">
        <f>IF(MonthMacro!AF122="","",(MonthMacro!AF122/MonthMacro!AF134-1)*100)</f>
        <v>6.0815462455404479</v>
      </c>
      <c r="AL122" s="10">
        <f>IF(MonthMacro!AI122="","",MonthMacro!AI122)</f>
        <v>-23.4</v>
      </c>
      <c r="AM122" s="11">
        <f>IF(YEAR(A122)=2012,SUM(MonthMacro!AM122:AM133)/MONTH(A122),IF(MonthMacro!AM122="","",SUM(MonthMacro!AM122:AM133)/12))</f>
        <v>3830.1666666666665</v>
      </c>
      <c r="AN122" s="10">
        <f t="shared" si="16"/>
        <v>-10.445609181068926</v>
      </c>
    </row>
    <row r="123" spans="1:40">
      <c r="A123" s="9">
        <f>MonthMacro!A123</f>
        <v>42185</v>
      </c>
      <c r="B123" s="10">
        <f>IF(MONTH($A123)=1,"",IF(MonthMacro!D123="","",IF(MONTH($A123)&lt;&gt;2,MonthMacro!D123,MonthMacro!E123)))</f>
        <v>1.8</v>
      </c>
      <c r="C123" s="10">
        <f>IF(MonthMacro!E123="","",MonthMacro!E123)</f>
        <v>1.3</v>
      </c>
      <c r="D123" s="10">
        <f>IF(MONTH($A123)=1,"",IF(AND(MonthMacro!F123&lt;&gt;"",MONTH($A123)&lt;&gt;2),MonthMacro!F123,MonthMacro!G123))</f>
        <v>6.8</v>
      </c>
      <c r="E123" s="12">
        <f>IF(MONTH(A123)=1,"",MonthMacro!H123-MonthMacro!H124)</f>
        <v>65886.462900000013</v>
      </c>
      <c r="F123" s="10">
        <f t="shared" si="9"/>
        <v>11.569927081523135</v>
      </c>
      <c r="G123" s="10">
        <f>IF(MonthMacro!I123="","",MonthMacro!I123)</f>
        <v>11.4</v>
      </c>
      <c r="H123" s="10">
        <f>IF(MonthMacro!J123="","",MonthMacro!J123)</f>
        <v>50.2</v>
      </c>
      <c r="I123" s="10">
        <f>IF(MonthMacro!K123="","",MonthMacro!K123)</f>
        <v>50.1</v>
      </c>
      <c r="J123" s="10">
        <f>IF(MonthMacro!L123="","",MonthMacro!L123)</f>
        <v>53.8</v>
      </c>
      <c r="K123" s="10">
        <f>IF(MonthMacro!M123="","",MonthMacro!M123)</f>
        <v>1.39</v>
      </c>
      <c r="L123" s="10">
        <f>IF(MonthMacro!AH123="","",MonthMacro!AH123)</f>
        <v>1.7</v>
      </c>
      <c r="M123" s="10">
        <f>IF(MonthMacro!N123="","",MonthMacro!N123)</f>
        <v>-4.8099999999999996</v>
      </c>
      <c r="N123" s="10">
        <f>IF(MonthMacro!O123="","",MonthMacro!O123)</f>
        <v>6.1999999999999993</v>
      </c>
      <c r="O123" s="10">
        <f t="shared" si="10"/>
        <v>6.51</v>
      </c>
      <c r="P123" s="11">
        <f>IF(MONTH(A123)=1,"",IF(MONTH(A123)=2,MonthMacro!S123,MonthMacro!Q123))</f>
        <v>10.6319519945095</v>
      </c>
      <c r="Q123" s="10">
        <f>IF(MonthMacro!T123="","",MonthMacro!T123)</f>
        <v>41.713174891829198</v>
      </c>
      <c r="R123" s="10">
        <f>IF(MonthMacro!AG123="","",MonthMacro!AG123)</f>
        <v>1.4933924478999301</v>
      </c>
      <c r="S123" s="10">
        <f>IF(MonthMacro!U123="","",MonthMacro!U123)</f>
        <v>105.5</v>
      </c>
      <c r="T123" s="10">
        <f>IF(MonthMacro!V123="","",MonthMacro!V123)</f>
        <v>4.3</v>
      </c>
      <c r="U123" s="10">
        <f>IF(MonthMacro!W123="","",MonthMacro!W123)</f>
        <v>11.8</v>
      </c>
      <c r="V123" s="10">
        <f>IF(MonthMacro!X123="","",MonthMacro!X123)</f>
        <v>7.5000000000000009</v>
      </c>
      <c r="W123" s="12">
        <f>IF(MonthMacro!Y123="","",AVERAGE(MonthMacro!Y123:Y134))</f>
        <v>12233.41741</v>
      </c>
      <c r="X123" s="10">
        <f t="shared" si="11"/>
        <v>-17.010939488501453</v>
      </c>
      <c r="Y123" s="13">
        <f>IF(MonthMacro!Z123="","",MonthMacro!Z123)</f>
        <v>13.8</v>
      </c>
      <c r="Z123" s="2">
        <f>IF(MonthMacro!AB123="","",AVERAGE(MonthMacro!AB123:AB134))</f>
        <v>5375</v>
      </c>
      <c r="AA123" s="10">
        <f t="shared" si="12"/>
        <v>22.159090909090917</v>
      </c>
      <c r="AB123" s="2">
        <f>IF(MonthMacro!AA123="","",MonthMacro!AA123)</f>
        <v>13.4</v>
      </c>
      <c r="AC123" s="2">
        <f>IF(MonthMacro!AD123="","",IF(MONTH(CLEAN_MACRO!$A123)=2,MonthMacro!AD123,MonthMacro!AD123-MonthMacro!AD124))</f>
        <v>17174.020900000003</v>
      </c>
      <c r="AD123" s="2">
        <f>IF(MonthMacro!AE123="","",IF(MONTH(CLEAN_MACRO!$A123)=2,MonthMacro!AE123,MonthMacro!AE123-MonthMacro!AE124))</f>
        <v>6329.8344999999972</v>
      </c>
      <c r="AE123" s="2">
        <f>IF(MonthMacro!AF123="","",IF(MONTH(CLEAN_MACRO!$A123)=2,MonthMacro!AF123,MonthMacro!AF123-MonthMacro!AF124))</f>
        <v>14267.258300000001</v>
      </c>
      <c r="AF123" s="10">
        <f t="shared" si="13"/>
        <v>-15.035914276318774</v>
      </c>
      <c r="AG123" s="10">
        <f t="shared" si="14"/>
        <v>-15.765493572685884</v>
      </c>
      <c r="AH123" s="10">
        <f t="shared" si="15"/>
        <v>16.035178444429388</v>
      </c>
      <c r="AI123" s="10">
        <f>IF(MonthMacro!AD123="","",(MonthMacro!AD123/MonthMacro!AD135-1)*100)</f>
        <v>-15.783896712910328</v>
      </c>
      <c r="AJ123" s="10">
        <f>IF(MonthMacro!AE123="","",(MonthMacro!AE123/MonthMacro!AE135-1)*100)</f>
        <v>-13.800124944253833</v>
      </c>
      <c r="AK123" s="10">
        <f>IF(MonthMacro!AF123="","",(MonthMacro!AF123/MonthMacro!AF135-1)*100)</f>
        <v>3.9251487595989287</v>
      </c>
      <c r="AL123" s="10">
        <f>IF(MonthMacro!AI123="","",MonthMacro!AI123)</f>
        <v>-22.5</v>
      </c>
      <c r="AM123" s="11">
        <f>IF(YEAR(A123)=2012,SUM(MonthMacro!AM123:AM134)/MONTH(A123),IF(MonthMacro!AM123="","",SUM(MonthMacro!AM123:AM134)/12))</f>
        <v>3644.4166666666665</v>
      </c>
      <c r="AN123" s="10">
        <f t="shared" si="16"/>
        <v>-14.788691230052809</v>
      </c>
    </row>
    <row r="124" spans="1:40">
      <c r="A124" s="9">
        <f>MonthMacro!A124</f>
        <v>42155</v>
      </c>
      <c r="B124" s="10">
        <f>IF(MONTH($A124)=1,"",IF(MonthMacro!D124="","",IF(MONTH($A124)&lt;&gt;2,MonthMacro!D124,MonthMacro!E124)))</f>
        <v>1.6</v>
      </c>
      <c r="C124" s="10">
        <f>IF(MonthMacro!E124="","",MonthMacro!E124)</f>
        <v>1.1000000000000001</v>
      </c>
      <c r="D124" s="10">
        <f>IF(MONTH($A124)=1,"",IF(AND(MonthMacro!F124&lt;&gt;"",MONTH($A124)&lt;&gt;2),MonthMacro!F124,MonthMacro!G124))</f>
        <v>6.1</v>
      </c>
      <c r="E124" s="12">
        <f>IF(MONTH(A124)=1,"",MonthMacro!H124-MonthMacro!H125)</f>
        <v>51266.899099999995</v>
      </c>
      <c r="F124" s="10">
        <f t="shared" si="9"/>
        <v>9.9236272968689541</v>
      </c>
      <c r="G124" s="10">
        <f>IF(MonthMacro!I124="","",MonthMacro!I124)</f>
        <v>11.4</v>
      </c>
      <c r="H124" s="10">
        <f>IF(MonthMacro!J124="","",MonthMacro!J124)</f>
        <v>50.2</v>
      </c>
      <c r="I124" s="10">
        <f>IF(MonthMacro!K124="","",MonthMacro!K124)</f>
        <v>50.6</v>
      </c>
      <c r="J124" s="10">
        <f>IF(MonthMacro!L124="","",MonthMacro!L124)</f>
        <v>53.2</v>
      </c>
      <c r="K124" s="10">
        <f>IF(MonthMacro!M124="","",MonthMacro!M124)</f>
        <v>1.23</v>
      </c>
      <c r="L124" s="10">
        <f>IF(MonthMacro!AH124="","",MonthMacro!AH124)</f>
        <v>1.6</v>
      </c>
      <c r="M124" s="10">
        <f>IF(MonthMacro!N124="","",MonthMacro!N124)</f>
        <v>-4.6100000000000003</v>
      </c>
      <c r="N124" s="10">
        <f>IF(MonthMacro!O124="","",MonthMacro!O124)</f>
        <v>5.84</v>
      </c>
      <c r="O124" s="10">
        <f t="shared" si="10"/>
        <v>6.2100000000000009</v>
      </c>
      <c r="P124" s="11">
        <f>IF(MONTH(A124)=1,"",IF(MONTH(A124)=2,MonthMacro!S124,MonthMacro!Q124))</f>
        <v>10.1302089024453</v>
      </c>
      <c r="Q124" s="10">
        <f>IF(MonthMacro!T124="","",MonthMacro!T124)</f>
        <v>57.716824415684798</v>
      </c>
      <c r="R124" s="10">
        <f>IF(MonthMacro!AG124="","",MonthMacro!AG124)</f>
        <v>-3.4745086811591199</v>
      </c>
      <c r="S124" s="10">
        <f>IF(MonthMacro!U124="","",MonthMacro!U124)</f>
        <v>109.9</v>
      </c>
      <c r="T124" s="10">
        <f>IF(MonthMacro!V124="","",MonthMacro!V124)</f>
        <v>4.7</v>
      </c>
      <c r="U124" s="10">
        <f>IF(MonthMacro!W124="","",MonthMacro!W124)</f>
        <v>10.8</v>
      </c>
      <c r="V124" s="10">
        <f>IF(MonthMacro!X124="","",MonthMacro!X124)</f>
        <v>6.1000000000000005</v>
      </c>
      <c r="W124" s="12">
        <f>IF(MonthMacro!Y124="","",AVERAGE(MonthMacro!Y124:Y135))</f>
        <v>12340.874290833332</v>
      </c>
      <c r="X124" s="10">
        <f t="shared" si="11"/>
        <v>-11.637354863539272</v>
      </c>
      <c r="Y124" s="13" t="str">
        <f>IF(MonthMacro!Z124="","",MonthMacro!Z124)</f>
        <v/>
      </c>
      <c r="Z124" s="2">
        <f>IF(MonthMacro!AB124="","",AVERAGE(MonthMacro!AB124:AB135))</f>
        <v>5255.083333333333</v>
      </c>
      <c r="AA124" s="10">
        <f t="shared" si="12"/>
        <v>21.327150992765898</v>
      </c>
      <c r="AB124" s="2">
        <f>IF(MonthMacro!AA124="","",MonthMacro!AA124)</f>
        <v>14</v>
      </c>
      <c r="AC124" s="2">
        <f>IF(MonthMacro!AD124="","",IF(MONTH(CLEAN_MACRO!$A124)=2,MonthMacro!AD124,MonthMacro!AD124-MonthMacro!AD125))</f>
        <v>14548.667600000001</v>
      </c>
      <c r="AD124" s="2">
        <f>IF(MonthMacro!AE124="","",IF(MONTH(CLEAN_MACRO!$A124)=2,MonthMacro!AE124,MonthMacro!AE124-MonthMacro!AE125))</f>
        <v>5401.4789999999994</v>
      </c>
      <c r="AE124" s="2">
        <f>IF(MonthMacro!AF124="","",IF(MONTH(CLEAN_MACRO!$A124)=2,MonthMacro!AF124,MonthMacro!AF124-MonthMacro!AF125))</f>
        <v>9611.8125999999975</v>
      </c>
      <c r="AF124" s="10">
        <f t="shared" si="13"/>
        <v>-12.768099796197397</v>
      </c>
      <c r="AG124" s="10">
        <f t="shared" si="14"/>
        <v>-23.000646603211973</v>
      </c>
      <c r="AH124" s="10">
        <f t="shared" si="15"/>
        <v>14.969116518674873</v>
      </c>
      <c r="AI124" s="10">
        <f>IF(MonthMacro!AD124="","",(MonthMacro!AD124/MonthMacro!AD136-1)*100)</f>
        <v>-16.03625105873413</v>
      </c>
      <c r="AJ124" s="10">
        <f>IF(MonthMacro!AE124="","",(MonthMacro!AE124/MonthMacro!AE136-1)*100)</f>
        <v>-13.319061934391973</v>
      </c>
      <c r="AK124" s="10">
        <f>IF(MonthMacro!AF124="","",(MonthMacro!AF124/MonthMacro!AF136-1)*100)</f>
        <v>-0.2029942106289262</v>
      </c>
      <c r="AL124" s="10">
        <f>IF(MonthMacro!AI124="","",MonthMacro!AI124)</f>
        <v>-21.9</v>
      </c>
      <c r="AM124" s="11">
        <f>IF(YEAR(A124)=2012,SUM(MonthMacro!AM124:AM135)/MONTH(A124),IF(MonthMacro!AM124="","",SUM(MonthMacro!AM124:AM135)/12))</f>
        <v>4275.416666666667</v>
      </c>
      <c r="AN124" s="10">
        <f t="shared" si="16"/>
        <v>3.0696908210619434</v>
      </c>
    </row>
    <row r="125" spans="1:40">
      <c r="A125" s="9">
        <f>MonthMacro!A125</f>
        <v>42124</v>
      </c>
      <c r="B125" s="10">
        <f>IF(MONTH($A125)=1,"",IF(MonthMacro!D125="","",IF(MONTH($A125)&lt;&gt;2,MonthMacro!D125,MonthMacro!E125)))</f>
        <v>1.3</v>
      </c>
      <c r="C125" s="10">
        <f>IF(MonthMacro!E125="","",MonthMacro!E125)</f>
        <v>0.9</v>
      </c>
      <c r="D125" s="10">
        <f>IF(MONTH($A125)=1,"",IF(AND(MonthMacro!F125&lt;&gt;"",MONTH($A125)&lt;&gt;2),MonthMacro!F125,MonthMacro!G125))</f>
        <v>5.9</v>
      </c>
      <c r="E125" s="12">
        <f>IF(MONTH(A125)=1,"",MonthMacro!H125-MonthMacro!H126)</f>
        <v>42467.504100000006</v>
      </c>
      <c r="F125" s="10">
        <f t="shared" si="9"/>
        <v>9.5762569474642909</v>
      </c>
      <c r="G125" s="10">
        <f>IF(MonthMacro!I125="","",MonthMacro!I125)</f>
        <v>12</v>
      </c>
      <c r="H125" s="10">
        <f>IF(MonthMacro!J125="","",MonthMacro!J125)</f>
        <v>50.1</v>
      </c>
      <c r="I125" s="10">
        <f>IF(MonthMacro!K125="","",MonthMacro!K125)</f>
        <v>50.2</v>
      </c>
      <c r="J125" s="10">
        <f>IF(MonthMacro!L125="","",MonthMacro!L125)</f>
        <v>53.4</v>
      </c>
      <c r="K125" s="10">
        <f>IF(MonthMacro!M125="","",MonthMacro!M125)</f>
        <v>1.51</v>
      </c>
      <c r="L125" s="10">
        <f>IF(MonthMacro!AH125="","",MonthMacro!AH125)</f>
        <v>1.5</v>
      </c>
      <c r="M125" s="10">
        <f>IF(MonthMacro!N125="","",MonthMacro!N125)</f>
        <v>-4.57</v>
      </c>
      <c r="N125" s="10">
        <f>IF(MonthMacro!O125="","",MonthMacro!O125)</f>
        <v>6.08</v>
      </c>
      <c r="O125" s="10">
        <f t="shared" si="10"/>
        <v>6.07</v>
      </c>
      <c r="P125" s="11">
        <f>IF(MONTH(A125)=1,"",IF(MONTH(A125)=2,MonthMacro!S125,MonthMacro!Q125))</f>
        <v>10.0024453210463</v>
      </c>
      <c r="Q125" s="10">
        <f>IF(MonthMacro!T125="","",MonthMacro!T125)</f>
        <v>77.893270467209604</v>
      </c>
      <c r="R125" s="10">
        <f>IF(MonthMacro!AG125="","",MonthMacro!AG125)</f>
        <v>-6.6585301140886202</v>
      </c>
      <c r="S125" s="10">
        <f>IF(MonthMacro!U125="","",MonthMacro!U125)</f>
        <v>107.6</v>
      </c>
      <c r="T125" s="10">
        <f>IF(MonthMacro!V125="","",MonthMacro!V125)</f>
        <v>3.7</v>
      </c>
      <c r="U125" s="10">
        <f>IF(MonthMacro!W125="","",MonthMacro!W125)</f>
        <v>10.1</v>
      </c>
      <c r="V125" s="10">
        <f>IF(MonthMacro!X125="","",MonthMacro!X125)</f>
        <v>6.3999999999999995</v>
      </c>
      <c r="W125" s="12">
        <f>IF(MonthMacro!Y125="","",AVERAGE(MonthMacro!Y125:Y136))</f>
        <v>12475.549845833333</v>
      </c>
      <c r="X125" s="10">
        <f t="shared" si="11"/>
        <v>-9.5165980767836</v>
      </c>
      <c r="Y125" s="13" t="str">
        <f>IF(MonthMacro!Z125="","",MonthMacro!Z125)</f>
        <v/>
      </c>
      <c r="Z125" s="2">
        <f>IF(MonthMacro!AB125="","",AVERAGE(MonthMacro!AB125:AB136))</f>
        <v>5329.166666666667</v>
      </c>
      <c r="AA125" s="10">
        <f t="shared" si="12"/>
        <v>27.332098839177267</v>
      </c>
      <c r="AB125" s="2">
        <f>IF(MonthMacro!AA125="","",MonthMacro!AA125)</f>
        <v>14.1</v>
      </c>
      <c r="AC125" s="2">
        <f>IF(MonthMacro!AD125="","",IF(MONTH(CLEAN_MACRO!$A125)=2,MonthMacro!AD125,MonthMacro!AD125-MonthMacro!AD126))</f>
        <v>12032.0867</v>
      </c>
      <c r="AD125" s="2">
        <f>IF(MonthMacro!AE125="","",IF(MONTH(CLEAN_MACRO!$A125)=2,MonthMacro!AE125,MonthMacro!AE125-MonthMacro!AE126))</f>
        <v>4215.9366000000009</v>
      </c>
      <c r="AE125" s="2">
        <f>IF(MonthMacro!AF125="","",IF(MONTH(CLEAN_MACRO!$A125)=2,MonthMacro!AF125,MonthMacro!AF125-MonthMacro!AF126))</f>
        <v>8130.568299999999</v>
      </c>
      <c r="AF125" s="10">
        <f t="shared" si="13"/>
        <v>-14.93546082134214</v>
      </c>
      <c r="AG125" s="10">
        <f t="shared" si="14"/>
        <v>-18.379365404736404</v>
      </c>
      <c r="AH125" s="10">
        <f t="shared" si="15"/>
        <v>7.0082335171820054</v>
      </c>
      <c r="AI125" s="10">
        <f>IF(MonthMacro!AD125="","",(MonthMacro!AD125/MonthMacro!AD137-1)*100)</f>
        <v>-17.296979147879512</v>
      </c>
      <c r="AJ125" s="10">
        <f>IF(MonthMacro!AE125="","",(MonthMacro!AE125/MonthMacro!AE137-1)*100)</f>
        <v>-10.451648698158555</v>
      </c>
      <c r="AK125" s="10">
        <f>IF(MonthMacro!AF125="","",(MonthMacro!AF125/MonthMacro!AF137-1)*100)</f>
        <v>-4.7806720331765025</v>
      </c>
      <c r="AL125" s="10">
        <f>IF(MonthMacro!AI125="","",MonthMacro!AI125)</f>
        <v>-20.8</v>
      </c>
      <c r="AM125" s="11">
        <f>IF(YEAR(A125)=2012,SUM(MonthMacro!AM125:AM136)/MONTH(A125),IF(MonthMacro!AM125="","",SUM(MonthMacro!AM125:AM136)/12))</f>
        <v>4071.1666666666665</v>
      </c>
      <c r="AN125" s="10">
        <f t="shared" si="16"/>
        <v>-1.8542700443980098</v>
      </c>
    </row>
    <row r="126" spans="1:40">
      <c r="A126" s="9">
        <f>MonthMacro!A126</f>
        <v>42094</v>
      </c>
      <c r="B126" s="10">
        <f>IF(MONTH($A126)=1,"",IF(MonthMacro!D126="","",IF(MONTH($A126)&lt;&gt;2,MonthMacro!D126,MonthMacro!E126)))</f>
        <v>-2.2000000000000002</v>
      </c>
      <c r="C126" s="10">
        <f>IF(MonthMacro!E126="","",MonthMacro!E126)</f>
        <v>0.8</v>
      </c>
      <c r="D126" s="10">
        <f>IF(MONTH($A126)=1,"",IF(AND(MonthMacro!F126&lt;&gt;"",MONTH($A126)&lt;&gt;2),MonthMacro!F126,MonthMacro!G126))</f>
        <v>5.6</v>
      </c>
      <c r="E126" s="12">
        <f>IF(MONTH(A126)=1,"",MonthMacro!H126-MonthMacro!H127)</f>
        <v>43034</v>
      </c>
      <c r="F126" s="10">
        <f t="shared" si="9"/>
        <v>13.132196570064924</v>
      </c>
      <c r="G126" s="10">
        <f>IF(MonthMacro!I126="","",MonthMacro!I126)</f>
        <v>13.5</v>
      </c>
      <c r="H126" s="10">
        <f>IF(MonthMacro!J126="","",MonthMacro!J126)</f>
        <v>50.1</v>
      </c>
      <c r="I126" s="10">
        <f>IF(MonthMacro!K126="","",MonthMacro!K126)</f>
        <v>50.2</v>
      </c>
      <c r="J126" s="10">
        <f>IF(MonthMacro!L126="","",MonthMacro!L126)</f>
        <v>53.7</v>
      </c>
      <c r="K126" s="10">
        <f>IF(MonthMacro!M126="","",MonthMacro!M126)</f>
        <v>1.38</v>
      </c>
      <c r="L126" s="10">
        <f>IF(MonthMacro!AH126="","",MonthMacro!AH126)</f>
        <v>1.5</v>
      </c>
      <c r="M126" s="10">
        <f>IF(MonthMacro!N126="","",MonthMacro!N126)</f>
        <v>-4.5599999999999996</v>
      </c>
      <c r="N126" s="10">
        <f>IF(MonthMacro!O126="","",MonthMacro!O126)</f>
        <v>5.9399999999999995</v>
      </c>
      <c r="O126" s="10">
        <f t="shared" si="10"/>
        <v>6.06</v>
      </c>
      <c r="P126" s="11">
        <f>IF(MONTH(A126)=1,"",IF(MONTH(A126)=2,MonthMacro!S126,MonthMacro!Q126))</f>
        <v>10.199999999999999</v>
      </c>
      <c r="Q126" s="10">
        <f>IF(MonthMacro!T126="","",MonthMacro!T126)</f>
        <v>-68.490920475892295</v>
      </c>
      <c r="R126" s="10">
        <f>IF(MonthMacro!AG126="","",MonthMacro!AG126)</f>
        <v>-15.1568805072882</v>
      </c>
      <c r="S126" s="10">
        <f>IF(MonthMacro!U126="","",MonthMacro!U126)</f>
        <v>107.1</v>
      </c>
      <c r="T126" s="10">
        <f>IF(MonthMacro!V126="","",MonthMacro!V126)</f>
        <v>2.9</v>
      </c>
      <c r="U126" s="10">
        <f>IF(MonthMacro!W126="","",MonthMacro!W126)</f>
        <v>11.6</v>
      </c>
      <c r="V126" s="10">
        <f>IF(MonthMacro!X126="","",MonthMacro!X126)</f>
        <v>8.6999999999999993</v>
      </c>
      <c r="W126" s="12">
        <f>IF(MonthMacro!Y126="","",AVERAGE(MonthMacro!Y126:Y137))</f>
        <v>12865.294230833335</v>
      </c>
      <c r="X126" s="10">
        <f t="shared" si="11"/>
        <v>-8.0075730416750979</v>
      </c>
      <c r="Y126" s="13">
        <f>IF(MonthMacro!Z126="","",MonthMacro!Z126)</f>
        <v>14</v>
      </c>
      <c r="Z126" s="2">
        <f>IF(MonthMacro!AB126="","",AVERAGE(MonthMacro!AB126:AB137))</f>
        <v>5395.083333333333</v>
      </c>
      <c r="AA126" s="10">
        <f t="shared" si="12"/>
        <v>31.723941484058681</v>
      </c>
      <c r="AB126" s="2">
        <f>IF(MonthMacro!AA126="","",MonthMacro!AA126)</f>
        <v>14</v>
      </c>
      <c r="AC126" s="2">
        <f>IF(MonthMacro!AD126="","",IF(MONTH(CLEAN_MACRO!$A126)=2,MonthMacro!AD126,MonthMacro!AD126-MonthMacro!AD127))</f>
        <v>9980</v>
      </c>
      <c r="AD126" s="2">
        <f>IF(MonthMacro!AE126="","",IF(MONTH(CLEAN_MACRO!$A126)=2,MonthMacro!AE126,MonthMacro!AE126-MonthMacro!AE127))</f>
        <v>6179</v>
      </c>
      <c r="AE126" s="2">
        <f>IF(MonthMacro!AF126="","",IF(MONTH(CLEAN_MACRO!$A126)=2,MonthMacro!AF126,MonthMacro!AF126-MonthMacro!AF127))</f>
        <v>9490</v>
      </c>
      <c r="AF126" s="10">
        <f t="shared" si="13"/>
        <v>-19.494393167652092</v>
      </c>
      <c r="AG126" s="10">
        <f t="shared" si="14"/>
        <v>1.2629484115999734</v>
      </c>
      <c r="AH126" s="10">
        <f t="shared" si="15"/>
        <v>-1.6127739836721444</v>
      </c>
      <c r="AI126" s="10">
        <f>IF(MonthMacro!AD126="","",(MonthMacro!AD126/MonthMacro!AD138-1)*100)</f>
        <v>-18.44525188748073</v>
      </c>
      <c r="AJ126" s="10">
        <f>IF(MonthMacro!AE126="","",(MonthMacro!AE126/MonthMacro!AE138-1)*100)</f>
        <v>-8.2406058957997015</v>
      </c>
      <c r="AK126" s="10">
        <f>IF(MonthMacro!AF126="","",(MonthMacro!AF126/MonthMacro!AF138-1)*100)</f>
        <v>-9.2345636989161868</v>
      </c>
      <c r="AL126" s="10">
        <f>IF(MonthMacro!AI126="","",MonthMacro!AI126)</f>
        <v>-23.6</v>
      </c>
      <c r="AM126" s="11">
        <f>IF(YEAR(A126)=2012,SUM(MonthMacro!AM126:AM137)/MONTH(A126),IF(MonthMacro!AM126="","",SUM(MonthMacro!AM126:AM137)/12))</f>
        <v>3847.9166666666665</v>
      </c>
      <c r="AN126" s="10">
        <f t="shared" si="16"/>
        <v>-7.2362737810635398</v>
      </c>
    </row>
    <row r="127" spans="1:40">
      <c r="A127" s="9">
        <f>MonthMacro!A127</f>
        <v>42063</v>
      </c>
      <c r="B127" s="10">
        <f>IF(MONTH($A127)=1,"",IF(MonthMacro!D127="","",IF(MONTH($A127)&lt;&gt;2,MonthMacro!D127,MonthMacro!E127)))</f>
        <v>2.5</v>
      </c>
      <c r="C127" s="10">
        <f>IF(MonthMacro!E127="","",MonthMacro!E127)</f>
        <v>2.5</v>
      </c>
      <c r="D127" s="10">
        <f>IF(MONTH($A127)=1,"",IF(AND(MonthMacro!F127&lt;&gt;"",MONTH($A127)&lt;&gt;2),MonthMacro!F127,MonthMacro!G127))</f>
        <v>6.8</v>
      </c>
      <c r="E127" s="12">
        <f>IF(MONTH(A127)=1,"",MonthMacro!H127-MonthMacro!H128)</f>
        <v>34477</v>
      </c>
      <c r="F127" s="10">
        <f t="shared" si="9"/>
        <v>13.849243893677299</v>
      </c>
      <c r="G127" s="10">
        <f>IF(MonthMacro!I127="","",MonthMacro!I127)</f>
        <v>13.9</v>
      </c>
      <c r="H127" s="10">
        <f>IF(MonthMacro!J127="","",MonthMacro!J127)</f>
        <v>49.9</v>
      </c>
      <c r="I127" s="10">
        <f>IF(MonthMacro!K127="","",MonthMacro!K127)</f>
        <v>50.4</v>
      </c>
      <c r="J127" s="10">
        <f>IF(MonthMacro!L127="","",MonthMacro!L127)</f>
        <v>53.9</v>
      </c>
      <c r="K127" s="10">
        <f>IF(MonthMacro!M127="","",MonthMacro!M127)</f>
        <v>1.43</v>
      </c>
      <c r="L127" s="10">
        <f>IF(MonthMacro!AH127="","",MonthMacro!AH127)</f>
        <v>1.6</v>
      </c>
      <c r="M127" s="10">
        <f>IF(MonthMacro!N127="","",MonthMacro!N127)</f>
        <v>-4.8</v>
      </c>
      <c r="N127" s="10">
        <f>IF(MonthMacro!O127="","",MonthMacro!O127)</f>
        <v>6.2299999999999995</v>
      </c>
      <c r="O127" s="10">
        <f t="shared" si="10"/>
        <v>6.4</v>
      </c>
      <c r="P127" s="11">
        <f>IF(MONTH(A127)=1,"",IF(MONTH(A127)=2,MonthMacro!S127,MonthMacro!Q127))</f>
        <v>10.7</v>
      </c>
      <c r="Q127" s="10">
        <f>IF(MonthMacro!T127="","",MonthMacro!T127)</f>
        <v>-367.89844476937401</v>
      </c>
      <c r="R127" s="10">
        <f>IF(MonthMacro!AG127="","",MonthMacro!AG127)</f>
        <v>48.1315540279872</v>
      </c>
      <c r="S127" s="10">
        <f>IF(MonthMacro!U127="","",MonthMacro!U127)</f>
        <v>109.8</v>
      </c>
      <c r="T127" s="10">
        <f>IF(MonthMacro!V127="","",MonthMacro!V127)</f>
        <v>5.6</v>
      </c>
      <c r="U127" s="10">
        <f>IF(MonthMacro!W127="","",MonthMacro!W127)</f>
        <v>12.5</v>
      </c>
      <c r="V127" s="10">
        <f>IF(MonthMacro!X127="","",MonthMacro!X127)</f>
        <v>6.9</v>
      </c>
      <c r="W127" s="12">
        <f>IF(MonthMacro!Y127="","",AVERAGE(MonthMacro!Y127:Y138))</f>
        <v>13573.741320000001</v>
      </c>
      <c r="X127" s="10">
        <f t="shared" si="11"/>
        <v>-5.5142693992145659</v>
      </c>
      <c r="Y127" s="13" t="str">
        <f>IF(MonthMacro!Z127="","",MonthMacro!Z127)</f>
        <v/>
      </c>
      <c r="Z127" s="2">
        <f>IF(MonthMacro!AB127="","",AVERAGE(MonthMacro!AB127:AB138))</f>
        <v>5384.083333333333</v>
      </c>
      <c r="AA127" s="10">
        <f t="shared" si="12"/>
        <v>33.99908743985398</v>
      </c>
      <c r="AB127" s="2">
        <f>IF(MonthMacro!AA127="","",MonthMacro!AA127)</f>
        <v>14.3</v>
      </c>
      <c r="AC127" s="2">
        <f>IF(MonthMacro!AD127="","",IF(MONTH(CLEAN_MACRO!$A127)=2,MonthMacro!AD127,MonthMacro!AD127-MonthMacro!AD128))</f>
        <v>13744</v>
      </c>
      <c r="AD127" s="2">
        <f>IF(MonthMacro!AE127="","",IF(MONTH(CLEAN_MACRO!$A127)=2,MonthMacro!AE127,MonthMacro!AE127-MonthMacro!AE128))</f>
        <v>10815</v>
      </c>
      <c r="AE127" s="2">
        <f>IF(MonthMacro!AF127="","",IF(MONTH(CLEAN_MACRO!$A127)=2,MonthMacro!AF127,MonthMacro!AF127-MonthMacro!AF128))</f>
        <v>8764</v>
      </c>
      <c r="AF127" s="10">
        <f t="shared" si="13"/>
        <v>-17.666132958220615</v>
      </c>
      <c r="AG127" s="10">
        <f t="shared" si="14"/>
        <v>-12.910356395221223</v>
      </c>
      <c r="AH127" s="10">
        <f t="shared" si="15"/>
        <v>-16.259130635622434</v>
      </c>
      <c r="AI127" s="10">
        <f>IF(MonthMacro!AD127="","",(MonthMacro!AD127/MonthMacro!AD139-1)*100)</f>
        <v>-17.666132958220615</v>
      </c>
      <c r="AJ127" s="10">
        <f>IF(MonthMacro!AE127="","",(MonthMacro!AE127/MonthMacro!AE139-1)*100)</f>
        <v>-12.910356395221223</v>
      </c>
      <c r="AK127" s="10">
        <f>IF(MonthMacro!AF127="","",(MonthMacro!AF127/MonthMacro!AF139-1)*100)</f>
        <v>-16.259130635622434</v>
      </c>
      <c r="AL127" s="10">
        <f>IF(MonthMacro!AI127="","",MonthMacro!AI127)</f>
        <v>-20.5</v>
      </c>
      <c r="AM127" s="11">
        <f>IF(YEAR(A127)=2012,SUM(MonthMacro!AM127:AM138)/MONTH(A127),IF(MonthMacro!AM127="","",SUM(MonthMacro!AM127:AM138)/12))</f>
        <v>4393.833333333333</v>
      </c>
      <c r="AN127" s="10">
        <f t="shared" si="16"/>
        <v>11.341991341991342</v>
      </c>
    </row>
    <row r="128" spans="1:40">
      <c r="A128" s="9">
        <f>MonthMacro!A128</f>
        <v>42035</v>
      </c>
      <c r="B128" s="10" t="str">
        <f>IF(MONTH($A128)=1,"",IF(MonthMacro!D128="","",IF(MONTH($A128)&lt;&gt;2,MonthMacro!D128,MonthMacro!E128)))</f>
        <v/>
      </c>
      <c r="C128" s="10">
        <f>IF(MonthMacro!E128="","",MonthMacro!E128)</f>
        <v>10.23139746</v>
      </c>
      <c r="D128" s="10" t="str">
        <f>IF(MONTH($A128)=1,"",IF(AND(MonthMacro!F128&lt;&gt;"",MONTH($A128)&lt;&gt;2),MonthMacro!F128,MonthMacro!G128))</f>
        <v/>
      </c>
      <c r="E128" s="12" t="str">
        <f>IF(MONTH(A128)=1,"",MonthMacro!H128-MonthMacro!H129)</f>
        <v/>
      </c>
      <c r="F128" s="10" t="str">
        <f t="shared" si="9"/>
        <v/>
      </c>
      <c r="G128" s="10" t="str">
        <f>IF(MonthMacro!I128="","",MonthMacro!I128)</f>
        <v/>
      </c>
      <c r="H128" s="10">
        <f>IF(MonthMacro!J128="","",MonthMacro!J128)</f>
        <v>49.8</v>
      </c>
      <c r="I128" s="10">
        <f>IF(MonthMacro!K128="","",MonthMacro!K128)</f>
        <v>50.2</v>
      </c>
      <c r="J128" s="10">
        <f>IF(MonthMacro!L128="","",MonthMacro!L128)</f>
        <v>53.7</v>
      </c>
      <c r="K128" s="10">
        <f>IF(MonthMacro!M128="","",MonthMacro!M128)</f>
        <v>0.76</v>
      </c>
      <c r="L128" s="10">
        <f>IF(MonthMacro!AH128="","",MonthMacro!AH128)</f>
        <v>1.2</v>
      </c>
      <c r="M128" s="10">
        <f>IF(MonthMacro!N128="","",MonthMacro!N128)</f>
        <v>-4.32</v>
      </c>
      <c r="N128" s="10">
        <f>IF(MonthMacro!O128="","",MonthMacro!O128)</f>
        <v>5.08</v>
      </c>
      <c r="O128" s="10">
        <f t="shared" si="10"/>
        <v>5.5200000000000005</v>
      </c>
      <c r="P128" s="11" t="str">
        <f>IF(MONTH(A128)=1,"",IF(MONTH(A128)=2,MonthMacro!S128,MonthMacro!Q128))</f>
        <v/>
      </c>
      <c r="Q128" s="10">
        <f>IF(MonthMacro!T128="","",MonthMacro!T128)</f>
        <v>85.226243637385593</v>
      </c>
      <c r="R128" s="10">
        <f>IF(MonthMacro!AG128="","",MonthMacro!AG128)</f>
        <v>-3.45880204987514</v>
      </c>
      <c r="S128" s="10">
        <f>IF(MonthMacro!U128="","",MonthMacro!U128)</f>
        <v>105.7</v>
      </c>
      <c r="T128" s="10">
        <f>IF(MonthMacro!V128="","",MonthMacro!V128)</f>
        <v>10.6</v>
      </c>
      <c r="U128" s="10">
        <f>IF(MonthMacro!W128="","",MonthMacro!W128)</f>
        <v>10.8</v>
      </c>
      <c r="V128" s="10">
        <f>IF(MonthMacro!X128="","",MonthMacro!X128)</f>
        <v>0.20000000000000107</v>
      </c>
      <c r="W128" s="12">
        <f>IF(MonthMacro!Y128="","",AVERAGE(MonthMacro!Y128:Y139))</f>
        <v>13220.45167</v>
      </c>
      <c r="X128" s="10">
        <f t="shared" si="11"/>
        <v>-8.6806695370871267</v>
      </c>
      <c r="Y128" s="13" t="str">
        <f>IF(MonthMacro!Z128="","",MonthMacro!Z128)</f>
        <v/>
      </c>
      <c r="Z128" s="2">
        <f>IF(MonthMacro!AB128="","",AVERAGE(MonthMacro!AB128:AB139))</f>
        <v>5154.333333333333</v>
      </c>
      <c r="AA128" s="10">
        <f t="shared" si="12"/>
        <v>28.105712273725182</v>
      </c>
      <c r="AB128" s="2">
        <f>IF(MonthMacro!AA128="","",MonthMacro!AA128)</f>
        <v>13.9</v>
      </c>
      <c r="AC128" s="2" t="str">
        <f>IF(MonthMacro!AD128="","",IF(MONTH(CLEAN_MACRO!$A128)=2,MonthMacro!AD128,MonthMacro!AD128-MonthMacro!AD129))</f>
        <v/>
      </c>
      <c r="AD128" s="2" t="str">
        <f>IF(MonthMacro!AE128="","",IF(MONTH(CLEAN_MACRO!$A128)=2,MonthMacro!AE128,MonthMacro!AE128-MonthMacro!AE129))</f>
        <v/>
      </c>
      <c r="AE128" s="2" t="str">
        <f>IF(MonthMacro!AF128="","",IF(MONTH(CLEAN_MACRO!$A128)=2,MonthMacro!AF128,MonthMacro!AF128-MonthMacro!AF129))</f>
        <v/>
      </c>
      <c r="AF128" s="10" t="str">
        <f t="shared" si="13"/>
        <v/>
      </c>
      <c r="AG128" s="10" t="str">
        <f t="shared" si="14"/>
        <v/>
      </c>
      <c r="AH128" s="10" t="str">
        <f t="shared" si="15"/>
        <v/>
      </c>
      <c r="AI128" s="10" t="str">
        <f>IF(MonthMacro!AD128="","",(MonthMacro!AD128/MonthMacro!AD140-1)*100)</f>
        <v/>
      </c>
      <c r="AJ128" s="10" t="str">
        <f>IF(MonthMacro!AE128="","",(MonthMacro!AE128/MonthMacro!AE140-1)*100)</f>
        <v/>
      </c>
      <c r="AK128" s="10" t="str">
        <f>IF(MonthMacro!AF128="","",(MonthMacro!AF128/MonthMacro!AF140-1)*100)</f>
        <v/>
      </c>
      <c r="AL128" s="10" t="str">
        <f>IF(MonthMacro!AI128="","",MonthMacro!AI128)</f>
        <v/>
      </c>
      <c r="AM128" s="11">
        <f>IF(YEAR(A128)=2012,SUM(MonthMacro!AM128:AM139)/MONTH(A128),IF(MonthMacro!AM128="","",SUM(MonthMacro!AM128:AM139)/12))</f>
        <v>4035.3333333333335</v>
      </c>
      <c r="AN128" s="10">
        <f t="shared" si="16"/>
        <v>2.2574173793685981</v>
      </c>
    </row>
    <row r="129" spans="1:40">
      <c r="A129" s="9">
        <f>MonthMacro!A129</f>
        <v>42004</v>
      </c>
      <c r="B129" s="10">
        <f>IF(MONTH($A129)=1,"",IF(MonthMacro!D129="","",IF(MONTH($A129)&lt;&gt;2,MonthMacro!D129,MonthMacro!E129)))</f>
        <v>4.1500000000000004</v>
      </c>
      <c r="C129" s="10">
        <f>IF(MonthMacro!E129="","",MonthMacro!E129)</f>
        <v>3.8</v>
      </c>
      <c r="D129" s="10">
        <f>IF(MONTH($A129)=1,"",IF(AND(MonthMacro!F129&lt;&gt;"",MONTH($A129)&lt;&gt;2),MonthMacro!F129,MonthMacro!G129))</f>
        <v>7.9</v>
      </c>
      <c r="E129" s="12">
        <f>IF(MONTH(A129)=1,"",MonthMacro!H129-MonthMacro!H130)</f>
        <v>50937.322900000028</v>
      </c>
      <c r="F129" s="10">
        <f t="shared" si="9"/>
        <v>12.580689526747314</v>
      </c>
      <c r="G129" s="10">
        <f>IF(MonthMacro!I129="","",MonthMacro!I129)</f>
        <v>15.7</v>
      </c>
      <c r="H129" s="10">
        <f>IF(MonthMacro!J129="","",MonthMacro!J129)</f>
        <v>50.1</v>
      </c>
      <c r="I129" s="10">
        <f>IF(MonthMacro!K129="","",MonthMacro!K129)</f>
        <v>50.4</v>
      </c>
      <c r="J129" s="10">
        <f>IF(MonthMacro!L129="","",MonthMacro!L129)</f>
        <v>54.1</v>
      </c>
      <c r="K129" s="10">
        <f>IF(MonthMacro!M129="","",MonthMacro!M129)</f>
        <v>1.51</v>
      </c>
      <c r="L129" s="10">
        <f>IF(MonthMacro!AH129="","",MonthMacro!AH129)</f>
        <v>1.3</v>
      </c>
      <c r="M129" s="10">
        <f>IF(MonthMacro!N129="","",MonthMacro!N129)</f>
        <v>-3.32</v>
      </c>
      <c r="N129" s="10">
        <f>IF(MonthMacro!O129="","",MonthMacro!O129)</f>
        <v>4.83</v>
      </c>
      <c r="O129" s="10">
        <f t="shared" si="10"/>
        <v>4.62</v>
      </c>
      <c r="P129" s="11">
        <f>IF(MONTH(A129)=1,"",IF(MONTH(A129)=2,MonthMacro!S129,MonthMacro!Q129))</f>
        <v>11.889118019286</v>
      </c>
      <c r="Q129" s="10">
        <f>IF(MonthMacro!T129="","",MonthMacro!T129)</f>
        <v>97.851678623805896</v>
      </c>
      <c r="R129" s="10">
        <f>IF(MonthMacro!AG129="","",MonthMacro!AG129)</f>
        <v>9.6751170629849508</v>
      </c>
      <c r="S129" s="10">
        <f>IF(MonthMacro!U129="","",MonthMacro!U129)</f>
        <v>105.8</v>
      </c>
      <c r="T129" s="10">
        <f>IF(MonthMacro!V129="","",MonthMacro!V129)</f>
        <v>3.2</v>
      </c>
      <c r="U129" s="10">
        <f>IF(MonthMacro!W129="","",MonthMacro!W129)</f>
        <v>12.2</v>
      </c>
      <c r="V129" s="10">
        <f>IF(MonthMacro!X129="","",MonthMacro!X129)</f>
        <v>9</v>
      </c>
      <c r="W129" s="12">
        <f>IF(MonthMacro!Y129="","",AVERAGE(MonthMacro!Y129:Y140))</f>
        <v>13677.75</v>
      </c>
      <c r="X129" s="10">
        <f t="shared" si="11"/>
        <v>-5.217476670054511</v>
      </c>
      <c r="Y129" s="13">
        <f>IF(MonthMacro!Z129="","",MonthMacro!Z129)</f>
        <v>13.6</v>
      </c>
      <c r="Z129" s="2">
        <f>IF(MonthMacro!AB129="","",AVERAGE(MonthMacro!AB129:AB140))</f>
        <v>5050</v>
      </c>
      <c r="AA129" s="10">
        <f t="shared" si="12"/>
        <v>32.026143790849673</v>
      </c>
      <c r="AB129" s="2">
        <f>IF(MonthMacro!AA129="","",MonthMacro!AA129)</f>
        <v>13.6</v>
      </c>
      <c r="AC129" s="2">
        <f>IF(MonthMacro!AD129="","",IF(MONTH(CLEAN_MACRO!$A129)=2,MonthMacro!AD129,MonthMacro!AD129-MonthMacro!AD130))</f>
        <v>14887.027999999991</v>
      </c>
      <c r="AD129" s="2">
        <f>IF(MonthMacro!AE129="","",IF(MONTH(CLEAN_MACRO!$A129)=2,MonthMacro!AE129,MonthMacro!AE129-MonthMacro!AE130))</f>
        <v>32396.387299999988</v>
      </c>
      <c r="AE129" s="2">
        <f>IF(MonthMacro!AF129="","",IF(MONTH(CLEAN_MACRO!$A129)=2,MonthMacro!AF129,MonthMacro!AF129-MonthMacro!AF130))</f>
        <v>18931.969800000006</v>
      </c>
      <c r="AF129" s="10">
        <f t="shared" si="13"/>
        <v>-26.130545266749085</v>
      </c>
      <c r="AG129" s="10">
        <f t="shared" si="14"/>
        <v>1.1902114252608786</v>
      </c>
      <c r="AH129" s="10">
        <f t="shared" si="15"/>
        <v>-4.1117948044241075</v>
      </c>
      <c r="AI129" s="10">
        <f>IF(MonthMacro!AD129="","",(MonthMacro!AD129/MonthMacro!AD141-1)*100)</f>
        <v>-10.742796739133665</v>
      </c>
      <c r="AJ129" s="10">
        <f>IF(MonthMacro!AE129="","",(MonthMacro!AE129/MonthMacro!AE141-1)*100)</f>
        <v>5.9388317396426693</v>
      </c>
      <c r="AK129" s="10">
        <f>IF(MonthMacro!AF129="","",(MonthMacro!AF129/MonthMacro!AF141-1)*100)</f>
        <v>-7.5848382571150115</v>
      </c>
      <c r="AL129" s="10">
        <f>IF(MonthMacro!AI129="","",MonthMacro!AI129)</f>
        <v>1.4</v>
      </c>
      <c r="AM129" s="11">
        <f>IF(YEAR(A129)=2012,SUM(MonthMacro!AM129:AM140)/MONTH(A129),IF(MonthMacro!AM129="","",SUM(MonthMacro!AM129:AM140)/12))</f>
        <v>4035.3333333333335</v>
      </c>
      <c r="AN129" s="10">
        <f t="shared" si="16"/>
        <v>2.2574173793685981</v>
      </c>
    </row>
    <row r="130" spans="1:40">
      <c r="A130" s="9">
        <f>MonthMacro!A130</f>
        <v>41973</v>
      </c>
      <c r="B130" s="10">
        <f>IF(MONTH($A130)=1,"",IF(MonthMacro!D130="","",IF(MONTH($A130)&lt;&gt;2,MonthMacro!D130,MonthMacro!E130)))</f>
        <v>3.3</v>
      </c>
      <c r="C130" s="10">
        <f>IF(MonthMacro!E130="","",MonthMacro!E130)</f>
        <v>3.7</v>
      </c>
      <c r="D130" s="10">
        <f>IF(MONTH($A130)=1,"",IF(AND(MonthMacro!F130&lt;&gt;"",MONTH($A130)&lt;&gt;2),MonthMacro!F130,MonthMacro!G130))</f>
        <v>7.2</v>
      </c>
      <c r="E130" s="12">
        <f>IF(MONTH(A130)=1,"",MonthMacro!H130-MonthMacro!H131)</f>
        <v>44906.973999999987</v>
      </c>
      <c r="F130" s="10">
        <f t="shared" si="9"/>
        <v>13.363438962882302</v>
      </c>
      <c r="G130" s="10">
        <f>IF(MonthMacro!I130="","",MonthMacro!I130)</f>
        <v>15.8</v>
      </c>
      <c r="H130" s="10">
        <f>IF(MonthMacro!J130="","",MonthMacro!J130)</f>
        <v>50.3</v>
      </c>
      <c r="I130" s="10">
        <f>IF(MonthMacro!K130="","",MonthMacro!K130)</f>
        <v>50.9</v>
      </c>
      <c r="J130" s="10">
        <f>IF(MonthMacro!L130="","",MonthMacro!L130)</f>
        <v>53.9</v>
      </c>
      <c r="K130" s="10">
        <f>IF(MonthMacro!M130="","",MonthMacro!M130)</f>
        <v>1.44</v>
      </c>
      <c r="L130" s="10">
        <f>IF(MonthMacro!AH130="","",MonthMacro!AH130)</f>
        <v>1.3</v>
      </c>
      <c r="M130" s="10">
        <f>IF(MonthMacro!N130="","",MonthMacro!N130)</f>
        <v>-2.69</v>
      </c>
      <c r="N130" s="10">
        <f>IF(MonthMacro!O130="","",MonthMacro!O130)</f>
        <v>4.13</v>
      </c>
      <c r="O130" s="10">
        <f t="shared" si="10"/>
        <v>3.99</v>
      </c>
      <c r="P130" s="11">
        <f>IF(MONTH(A130)=1,"",IF(MONTH(A130)=2,MonthMacro!S130,MonthMacro!Q130))</f>
        <v>11.7208012400021</v>
      </c>
      <c r="Q130" s="10">
        <f>IF(MonthMacro!T130="","",MonthMacro!T130)</f>
        <v>62.252244244956003</v>
      </c>
      <c r="R130" s="10">
        <f>IF(MonthMacro!AG130="","",MonthMacro!AG130)</f>
        <v>4.6911417585843402</v>
      </c>
      <c r="S130" s="10">
        <f>IF(MonthMacro!U130="","",MonthMacro!U130)</f>
        <v>105.5</v>
      </c>
      <c r="T130" s="10">
        <f>IF(MonthMacro!V130="","",MonthMacro!V130)</f>
        <v>3.2</v>
      </c>
      <c r="U130" s="10">
        <f>IF(MonthMacro!W130="","",MonthMacro!W130)</f>
        <v>12.3</v>
      </c>
      <c r="V130" s="10">
        <f>IF(MonthMacro!X130="","",MonthMacro!X130)</f>
        <v>9.1000000000000014</v>
      </c>
      <c r="W130" s="12">
        <f>IF(MonthMacro!Y130="","",AVERAGE(MonthMacro!Y130:Y141))</f>
        <v>13310</v>
      </c>
      <c r="X130" s="10">
        <f t="shared" si="11"/>
        <v>-9.7208228413575348</v>
      </c>
      <c r="Y130" s="13" t="str">
        <f>IF(MonthMacro!Z130="","",MonthMacro!Z130)</f>
        <v/>
      </c>
      <c r="Z130" s="2">
        <f>IF(MonthMacro!AB130="","",AVERAGE(MonthMacro!AB130:AB141))</f>
        <v>4590.416666666667</v>
      </c>
      <c r="AA130" s="10">
        <f t="shared" si="12"/>
        <v>21.683712916123632</v>
      </c>
      <c r="AB130" s="2">
        <f>IF(MonthMacro!AA130="","",MonthMacro!AA130)</f>
        <v>13.4</v>
      </c>
      <c r="AC130" s="2">
        <f>IF(MonthMacro!AD130="","",IF(MONTH(CLEAN_MACRO!$A130)=2,MonthMacro!AD130,MonthMacro!AD130-MonthMacro!AD131))</f>
        <v>17044.456999999995</v>
      </c>
      <c r="AD130" s="2">
        <f>IF(MonthMacro!AE130="","",IF(MONTH(CLEAN_MACRO!$A130)=2,MonthMacro!AE130,MonthMacro!AE130-MonthMacro!AE131))</f>
        <v>11173.781200000005</v>
      </c>
      <c r="AE130" s="2">
        <f>IF(MonthMacro!AF130="","",IF(MONTH(CLEAN_MACRO!$A130)=2,MonthMacro!AF130,MonthMacro!AF130-MonthMacro!AF131))</f>
        <v>13222.758199999997</v>
      </c>
      <c r="AF130" s="10">
        <f t="shared" si="13"/>
        <v>-31.216003400204826</v>
      </c>
      <c r="AG130" s="10">
        <f t="shared" si="14"/>
        <v>11.407434367457769</v>
      </c>
      <c r="AH130" s="10">
        <f t="shared" si="15"/>
        <v>-11.112280049287559</v>
      </c>
      <c r="AI130" s="10">
        <f>IF(MonthMacro!AD130="","",(MonthMacro!AD130/MonthMacro!AD142-1)*100)</f>
        <v>-9.0299897460813572</v>
      </c>
      <c r="AJ130" s="10">
        <f>IF(MonthMacro!AE130="","",(MonthMacro!AE130/MonthMacro!AE142-1)*100)</f>
        <v>8.1288264946416611</v>
      </c>
      <c r="AK130" s="10">
        <f>IF(MonthMacro!AF130="","",(MonthMacro!AF130/MonthMacro!AF142-1)*100)</f>
        <v>-8.2036726219432481</v>
      </c>
      <c r="AL130" s="10" t="str">
        <f>IF(MonthMacro!AI130="","",MonthMacro!AI130)</f>
        <v/>
      </c>
      <c r="AM130" s="11">
        <f>IF(YEAR(A130)=2012,SUM(MonthMacro!AM130:AM141)/MONTH(A130),IF(MonthMacro!AM130="","",SUM(MonthMacro!AM130:AM141)/12))</f>
        <v>4328</v>
      </c>
      <c r="AN130" s="10">
        <f t="shared" si="16"/>
        <v>46.360433986191339</v>
      </c>
    </row>
    <row r="131" spans="1:40">
      <c r="A131" s="9">
        <f>MonthMacro!A131</f>
        <v>41943</v>
      </c>
      <c r="B131" s="10">
        <f>IF(MONTH($A131)=1,"",IF(MonthMacro!D131="","",IF(MONTH($A131)&lt;&gt;2,MonthMacro!D131,MonthMacro!E131)))</f>
        <v>3.1</v>
      </c>
      <c r="C131" s="10">
        <f>IF(MonthMacro!E131="","",MonthMacro!E131)</f>
        <v>3.8</v>
      </c>
      <c r="D131" s="10">
        <f>IF(MONTH($A131)=1,"",IF(AND(MonthMacro!F131&lt;&gt;"",MONTH($A131)&lt;&gt;2),MonthMacro!F131,MonthMacro!G131))</f>
        <v>7.7</v>
      </c>
      <c r="E131" s="12">
        <f>IF(MONTH(A131)=1,"",MonthMacro!H131-MonthMacro!H132)</f>
        <v>48373.419699999969</v>
      </c>
      <c r="F131" s="10">
        <f t="shared" si="9"/>
        <v>13.922541581867275</v>
      </c>
      <c r="G131" s="10">
        <f>IF(MonthMacro!I131="","",MonthMacro!I131)</f>
        <v>15.9</v>
      </c>
      <c r="H131" s="10">
        <f>IF(MonthMacro!J131="","",MonthMacro!J131)</f>
        <v>50.8</v>
      </c>
      <c r="I131" s="10">
        <f>IF(MonthMacro!K131="","",MonthMacro!K131)</f>
        <v>51.6</v>
      </c>
      <c r="J131" s="10">
        <f>IF(MonthMacro!L131="","",MonthMacro!L131)</f>
        <v>53.8</v>
      </c>
      <c r="K131" s="10">
        <f>IF(MonthMacro!M131="","",MonthMacro!M131)</f>
        <v>1.6</v>
      </c>
      <c r="L131" s="10">
        <f>IF(MonthMacro!AH131="","",MonthMacro!AH131)</f>
        <v>1.4</v>
      </c>
      <c r="M131" s="10">
        <f>IF(MonthMacro!N131="","",MonthMacro!N131)</f>
        <v>-2.2400000000000002</v>
      </c>
      <c r="N131" s="10">
        <f>IF(MonthMacro!O131="","",MonthMacro!O131)</f>
        <v>3.8400000000000003</v>
      </c>
      <c r="O131" s="10">
        <f t="shared" si="10"/>
        <v>3.64</v>
      </c>
      <c r="P131" s="11">
        <f>IF(MONTH(A131)=1,"",IF(MONTH(A131)=2,MonthMacro!S131,MonthMacro!Q131))</f>
        <v>11.520768607434899</v>
      </c>
      <c r="Q131" s="10">
        <f>IF(MonthMacro!T131="","",MonthMacro!T131)</f>
        <v>47.249879168680501</v>
      </c>
      <c r="R131" s="10">
        <f>IF(MonthMacro!AG131="","",MonthMacro!AG131)</f>
        <v>11.5907692639805</v>
      </c>
      <c r="S131" s="10">
        <f>IF(MonthMacro!U131="","",MonthMacro!U131)</f>
        <v>103.4</v>
      </c>
      <c r="T131" s="10">
        <f>IF(MonthMacro!V131="","",MonthMacro!V131)</f>
        <v>3.2</v>
      </c>
      <c r="U131" s="10">
        <f>IF(MonthMacro!W131="","",MonthMacro!W131)</f>
        <v>12.6</v>
      </c>
      <c r="V131" s="10">
        <f>IF(MonthMacro!X131="","",MonthMacro!X131)</f>
        <v>9.3999999999999986</v>
      </c>
      <c r="W131" s="12">
        <f>IF(MonthMacro!Y131="","",AVERAGE(MonthMacro!Y131:Y142))</f>
        <v>13380.916666666666</v>
      </c>
      <c r="X131" s="10">
        <f t="shared" si="11"/>
        <v>-8.6795096046386018</v>
      </c>
      <c r="Y131" s="13" t="str">
        <f>IF(MonthMacro!Z131="","",MonthMacro!Z131)</f>
        <v/>
      </c>
      <c r="Z131" s="2">
        <f>IF(MonthMacro!AB131="","",AVERAGE(MonthMacro!AB131:AB142))</f>
        <v>4421</v>
      </c>
      <c r="AA131" s="10">
        <f t="shared" si="12"/>
        <v>20.362093608911678</v>
      </c>
      <c r="AB131" s="2">
        <f>IF(MonthMacro!AA131="","",MonthMacro!AA131)</f>
        <v>13.2</v>
      </c>
      <c r="AC131" s="2">
        <f>IF(MonthMacro!AD131="","",IF(MONTH(CLEAN_MACRO!$A131)=2,MonthMacro!AD131,MonthMacro!AD131-MonthMacro!AD132))</f>
        <v>16250.041800000006</v>
      </c>
      <c r="AD131" s="2">
        <f>IF(MonthMacro!AE131="","",IF(MONTH(CLEAN_MACRO!$A131)=2,MonthMacro!AE131,MonthMacro!AE131-MonthMacro!AE132))</f>
        <v>7385.0777999999991</v>
      </c>
      <c r="AE131" s="2">
        <f>IF(MonthMacro!AF131="","",IF(MONTH(CLEAN_MACRO!$A131)=2,MonthMacro!AF131,MonthMacro!AF131-MonthMacro!AF132))</f>
        <v>11361.994000000006</v>
      </c>
      <c r="AF131" s="10">
        <f t="shared" si="13"/>
        <v>42.851949464332236</v>
      </c>
      <c r="AG131" s="10">
        <f t="shared" si="14"/>
        <v>10.482475853736982</v>
      </c>
      <c r="AH131" s="10">
        <f t="shared" si="15"/>
        <v>-1.6081021969002851</v>
      </c>
      <c r="AI131" s="10">
        <f>IF(MonthMacro!AD131="","",(MonthMacro!AD131/MonthMacro!AD143-1)*100)</f>
        <v>-5.5120732042873044</v>
      </c>
      <c r="AJ131" s="10">
        <f>IF(MonthMacro!AE131="","",(MonthMacro!AE131/MonthMacro!AE143-1)*100)</f>
        <v>7.5751422798450818</v>
      </c>
      <c r="AK131" s="10">
        <f>IF(MonthMacro!AF131="","",(MonthMacro!AF131/MonthMacro!AF143-1)*100)</f>
        <v>-7.7526415861400411</v>
      </c>
      <c r="AL131" s="10" t="str">
        <f>IF(MonthMacro!AI131="","",MonthMacro!AI131)</f>
        <v/>
      </c>
      <c r="AM131" s="11">
        <f>IF(YEAR(A131)=2012,SUM(MonthMacro!AM131:AM142)/MONTH(A131),IF(MonthMacro!AM131="","",SUM(MonthMacro!AM131:AM142)/12))</f>
        <v>4328</v>
      </c>
      <c r="AN131" s="10">
        <f t="shared" si="16"/>
        <v>33.624926029793926</v>
      </c>
    </row>
    <row r="132" spans="1:40">
      <c r="A132" s="9">
        <f>MonthMacro!A132</f>
        <v>41912</v>
      </c>
      <c r="B132" s="10">
        <f>IF(MONTH($A132)=1,"",IF(MonthMacro!D132="","",IF(MONTH($A132)&lt;&gt;2,MonthMacro!D132,MonthMacro!E132)))</f>
        <v>2.7</v>
      </c>
      <c r="C132" s="10">
        <f>IF(MonthMacro!E132="","",MonthMacro!E132)</f>
        <v>3.9</v>
      </c>
      <c r="D132" s="10">
        <f>IF(MONTH($A132)=1,"",IF(AND(MonthMacro!F132&lt;&gt;"",MONTH($A132)&lt;&gt;2),MonthMacro!F132,MonthMacro!G132))</f>
        <v>8</v>
      </c>
      <c r="E132" s="12">
        <f>IF(MONTH(A132)=1,"",MonthMacro!H132-MonthMacro!H133)</f>
        <v>52000.702900000033</v>
      </c>
      <c r="F132" s="10">
        <f t="shared" si="9"/>
        <v>11.518912174480821</v>
      </c>
      <c r="G132" s="10">
        <f>IF(MonthMacro!I132="","",MonthMacro!I132)</f>
        <v>16.100000000000001</v>
      </c>
      <c r="H132" s="10">
        <f>IF(MonthMacro!J132="","",MonthMacro!J132)</f>
        <v>51.1</v>
      </c>
      <c r="I132" s="10">
        <f>IF(MonthMacro!K132="","",MonthMacro!K132)</f>
        <v>52.2</v>
      </c>
      <c r="J132" s="10">
        <f>IF(MonthMacro!L132="","",MonthMacro!L132)</f>
        <v>54</v>
      </c>
      <c r="K132" s="10">
        <f>IF(MonthMacro!M132="","",MonthMacro!M132)</f>
        <v>1.63</v>
      </c>
      <c r="L132" s="10">
        <f>IF(MonthMacro!AH132="","",MonthMacro!AH132)</f>
        <v>1.5</v>
      </c>
      <c r="M132" s="10">
        <f>IF(MonthMacro!N132="","",MonthMacro!N132)</f>
        <v>-1.8</v>
      </c>
      <c r="N132" s="10">
        <f>IF(MonthMacro!O132="","",MonthMacro!O132)</f>
        <v>3.4299999999999997</v>
      </c>
      <c r="O132" s="10">
        <f t="shared" si="10"/>
        <v>3.3</v>
      </c>
      <c r="P132" s="11">
        <f>IF(MONTH(A132)=1,"",IF(MONTH(A132)=2,MonthMacro!S132,MonthMacro!Q132))</f>
        <v>11.5676031615714</v>
      </c>
      <c r="Q132" s="10">
        <f>IF(MonthMacro!T132="","",MonthMacro!T132)</f>
        <v>111.570528028198</v>
      </c>
      <c r="R132" s="10">
        <f>IF(MonthMacro!AG132="","",MonthMacro!AG132)</f>
        <v>15.2439386335551</v>
      </c>
      <c r="S132" s="10">
        <f>IF(MonthMacro!U132="","",MonthMacro!U132)</f>
        <v>105.4</v>
      </c>
      <c r="T132" s="10">
        <f>IF(MonthMacro!V132="","",MonthMacro!V132)</f>
        <v>4.8</v>
      </c>
      <c r="U132" s="10">
        <f>IF(MonthMacro!W132="","",MonthMacro!W132)</f>
        <v>12.9</v>
      </c>
      <c r="V132" s="10">
        <f>IF(MonthMacro!X132="","",MonthMacro!X132)</f>
        <v>8.1000000000000014</v>
      </c>
      <c r="W132" s="12">
        <f>IF(MonthMacro!Y132="","",AVERAGE(MonthMacro!Y132:Y143))</f>
        <v>13534.083333333334</v>
      </c>
      <c r="X132" s="10">
        <f t="shared" si="11"/>
        <v>-9.8194150530555913</v>
      </c>
      <c r="Y132" s="13" t="str">
        <f>IF(MonthMacro!Z132="","",MonthMacro!Z132)</f>
        <v/>
      </c>
      <c r="Z132" s="2">
        <f>IF(MonthMacro!AB132="","",AVERAGE(MonthMacro!AB132:AB143))</f>
        <v>4383.333333333333</v>
      </c>
      <c r="AA132" s="10">
        <f t="shared" si="12"/>
        <v>19.714142655560106</v>
      </c>
      <c r="AB132" s="2">
        <f>IF(MonthMacro!AA132="","",MonthMacro!AA132)</f>
        <v>13.2</v>
      </c>
      <c r="AC132" s="2">
        <f>IF(MonthMacro!AD132="","",IF(MONTH(CLEAN_MACRO!$A132)=2,MonthMacro!AD132,MonthMacro!AD132-MonthMacro!AD133))</f>
        <v>17029.450600000011</v>
      </c>
      <c r="AD132" s="2">
        <f>IF(MonthMacro!AE132="","",IF(MONTH(CLEAN_MACRO!$A132)=2,MonthMacro!AE132,MonthMacro!AE132-MonthMacro!AE133))</f>
        <v>6744.9856</v>
      </c>
      <c r="AE132" s="2">
        <f>IF(MonthMacro!AF132="","",IF(MONTH(CLEAN_MACRO!$A132)=2,MonthMacro!AF132,MonthMacro!AF132-MonthMacro!AF133))</f>
        <v>12144.320599999992</v>
      </c>
      <c r="AF132" s="10">
        <f t="shared" si="13"/>
        <v>-0.17465426797045325</v>
      </c>
      <c r="AG132" s="10">
        <f t="shared" si="14"/>
        <v>11.377846808155212</v>
      </c>
      <c r="AH132" s="10">
        <f t="shared" si="15"/>
        <v>-10.317126338830906</v>
      </c>
      <c r="AI132" s="10">
        <f>IF(MonthMacro!AD132="","",(MonthMacro!AD132/MonthMacro!AD144-1)*100)</f>
        <v>-9.3089252035340238</v>
      </c>
      <c r="AJ132" s="10">
        <f>IF(MonthMacro!AE132="","",(MonthMacro!AE132/MonthMacro!AE144-1)*100)</f>
        <v>7.2064197429785759</v>
      </c>
      <c r="AK132" s="10">
        <f>IF(MonthMacro!AF132="","",(MonthMacro!AF132/MonthMacro!AF144-1)*100)</f>
        <v>-8.593509939376375</v>
      </c>
      <c r="AL132" s="10">
        <f>IF(MonthMacro!AI132="","",MonthMacro!AI132)</f>
        <v>17.100000000000001</v>
      </c>
      <c r="AM132" s="11">
        <f>IF(YEAR(A132)=2012,SUM(MonthMacro!AM132:AM143)/MONTH(A132),IF(MonthMacro!AM132="","",SUM(MonthMacro!AM132:AM143)/12))</f>
        <v>4328</v>
      </c>
      <c r="AN132" s="10">
        <f t="shared" si="16"/>
        <v>27.150761396464773</v>
      </c>
    </row>
    <row r="133" spans="1:40">
      <c r="A133" s="9">
        <f>MonthMacro!A133</f>
        <v>41882</v>
      </c>
      <c r="B133" s="10">
        <f>IF(MONTH($A133)=1,"",IF(MonthMacro!D133="","",IF(MONTH($A133)&lt;&gt;2,MonthMacro!D133,MonthMacro!E133)))</f>
        <v>-1.5</v>
      </c>
      <c r="C133" s="10">
        <f>IF(MonthMacro!E133="","",MonthMacro!E133)</f>
        <v>4</v>
      </c>
      <c r="D133" s="10">
        <f>IF(MONTH($A133)=1,"",IF(AND(MonthMacro!F133&lt;&gt;"",MONTH($A133)&lt;&gt;2),MonthMacro!F133,MonthMacro!G133))</f>
        <v>6.9</v>
      </c>
      <c r="E133" s="12">
        <f>IF(MONTH(A133)=1,"",MonthMacro!H133-MonthMacro!H134)</f>
        <v>46293.568299999984</v>
      </c>
      <c r="F133" s="10">
        <f t="shared" si="9"/>
        <v>13.309523833592053</v>
      </c>
      <c r="G133" s="10">
        <f>IF(MonthMacro!I133="","",MonthMacro!I133)</f>
        <v>16.5</v>
      </c>
      <c r="H133" s="10">
        <f>IF(MonthMacro!J133="","",MonthMacro!J133)</f>
        <v>51.1</v>
      </c>
      <c r="I133" s="10">
        <f>IF(MonthMacro!K133="","",MonthMacro!K133)</f>
        <v>52.5</v>
      </c>
      <c r="J133" s="10">
        <f>IF(MonthMacro!L133="","",MonthMacro!L133)</f>
        <v>54.4</v>
      </c>
      <c r="K133" s="10">
        <f>IF(MonthMacro!M133="","",MonthMacro!M133)</f>
        <v>1.99</v>
      </c>
      <c r="L133" s="10">
        <f>IF(MonthMacro!AH133="","",MonthMacro!AH133)</f>
        <v>1.6</v>
      </c>
      <c r="M133" s="10">
        <f>IF(MonthMacro!N133="","",MonthMacro!N133)</f>
        <v>-1.2</v>
      </c>
      <c r="N133" s="10">
        <f>IF(MonthMacro!O133="","",MonthMacro!O133)</f>
        <v>3.19</v>
      </c>
      <c r="O133" s="10">
        <f t="shared" si="10"/>
        <v>2.8</v>
      </c>
      <c r="P133" s="11">
        <f>IF(MONTH(A133)=1,"",IF(MONTH(A133)=2,MonthMacro!S133,MonthMacro!Q133))</f>
        <v>11.901354201231699</v>
      </c>
      <c r="Q133" s="10">
        <f>IF(MonthMacro!T133="","",MonthMacro!T133)</f>
        <v>77.286460740056199</v>
      </c>
      <c r="R133" s="10">
        <f>IF(MonthMacro!AG133="","",MonthMacro!AG133)</f>
        <v>9.3635986624180401</v>
      </c>
      <c r="S133" s="10">
        <f>IF(MonthMacro!U133="","",MonthMacro!U133)</f>
        <v>103.8</v>
      </c>
      <c r="T133" s="10">
        <f>IF(MonthMacro!V133="","",MonthMacro!V133)</f>
        <v>5.7</v>
      </c>
      <c r="U133" s="10">
        <f>IF(MonthMacro!W133="","",MonthMacro!W133)</f>
        <v>12.8</v>
      </c>
      <c r="V133" s="10">
        <f>IF(MonthMacro!X133="","",MonthMacro!X133)</f>
        <v>7.1000000000000005</v>
      </c>
      <c r="W133" s="12">
        <f>IF(MonthMacro!Y133="","",AVERAGE(MonthMacro!Y133:Y144))</f>
        <v>13764.5</v>
      </c>
      <c r="X133" s="10">
        <f t="shared" si="11"/>
        <v>-9.4616092496920814</v>
      </c>
      <c r="Y133" s="13" t="str">
        <f>IF(MonthMacro!Z133="","",MonthMacro!Z133)</f>
        <v/>
      </c>
      <c r="Z133" s="2">
        <f>IF(MonthMacro!AB133="","",AVERAGE(MonthMacro!AB133:AB144))</f>
        <v>4365.083333333333</v>
      </c>
      <c r="AA133" s="10">
        <f t="shared" si="12"/>
        <v>23.226216241648622</v>
      </c>
      <c r="AB133" s="2">
        <f>IF(MonthMacro!AA133="","",MonthMacro!AA133)</f>
        <v>13.3</v>
      </c>
      <c r="AC133" s="2">
        <f>IF(MonthMacro!AD133="","",IF(MONTH(CLEAN_MACRO!$A133)=2,MonthMacro!AD133,MonthMacro!AD133-MonthMacro!AD134))</f>
        <v>16149.749499999991</v>
      </c>
      <c r="AD133" s="2">
        <f>IF(MonthMacro!AE133="","",IF(MONTH(CLEAN_MACRO!$A133)=2,MonthMacro!AE133,MonthMacro!AE133-MonthMacro!AE134))</f>
        <v>6234.3188999999984</v>
      </c>
      <c r="AE133" s="2">
        <f>IF(MonthMacro!AF133="","",IF(MONTH(CLEAN_MACRO!$A133)=2,MonthMacro!AF133,MonthMacro!AF133-MonthMacro!AF134))</f>
        <v>8507.9101999999984</v>
      </c>
      <c r="AF133" s="10">
        <f t="shared" si="13"/>
        <v>6.2302620782654472</v>
      </c>
      <c r="AG133" s="10">
        <f t="shared" si="14"/>
        <v>24.513314453974111</v>
      </c>
      <c r="AH133" s="10">
        <f t="shared" si="15"/>
        <v>-12.367468301985852</v>
      </c>
      <c r="AI133" s="10">
        <f>IF(MonthMacro!AD133="","",(MonthMacro!AD133/MonthMacro!AD145-1)*100)</f>
        <v>-10.527819042343879</v>
      </c>
      <c r="AJ133" s="10">
        <f>IF(MonthMacro!AE133="","",(MonthMacro!AE133/MonthMacro!AE145-1)*100)</f>
        <v>6.6648949353815823</v>
      </c>
      <c r="AK133" s="10">
        <f>IF(MonthMacro!AF133="","",(MonthMacro!AF133/MonthMacro!AF145-1)*100)</f>
        <v>-8.2640412811384234</v>
      </c>
      <c r="AL133" s="10" t="str">
        <f>IF(MonthMacro!AI133="","",MonthMacro!AI133)</f>
        <v/>
      </c>
      <c r="AM133" s="11">
        <f>IF(YEAR(A133)=2012,SUM(MonthMacro!AM133:AM144)/MONTH(A133),IF(MonthMacro!AM133="","",SUM(MonthMacro!AM133:AM144)/12))</f>
        <v>4276.916666666667</v>
      </c>
      <c r="AN133" s="10">
        <f t="shared" si="16"/>
        <v>51.565176303821403</v>
      </c>
    </row>
    <row r="134" spans="1:40">
      <c r="A134" s="9">
        <f>MonthMacro!A134</f>
        <v>41851</v>
      </c>
      <c r="B134" s="10">
        <f>IF(MONTH($A134)=1,"",IF(MonthMacro!D134="","",IF(MONTH($A134)&lt;&gt;2,MonthMacro!D134,MonthMacro!E134)))</f>
        <v>3</v>
      </c>
      <c r="C134" s="10">
        <f>IF(MonthMacro!E134="","",MonthMacro!E134)</f>
        <v>4.9000000000000004</v>
      </c>
      <c r="D134" s="10">
        <f>IF(MONTH($A134)=1,"",IF(AND(MonthMacro!F134&lt;&gt;"",MONTH($A134)&lt;&gt;2),MonthMacro!F134,MonthMacro!G134))</f>
        <v>9</v>
      </c>
      <c r="E134" s="12">
        <f>IF(MONTH(A134)=1,"",MonthMacro!H134-MonthMacro!H135)</f>
        <v>46722.464500000002</v>
      </c>
      <c r="F134" s="10">
        <f t="shared" ref="F134:F197" si="17">IF(MONTH(A134)=1,"",(E134/E146-1)*100)</f>
        <v>15.636406489236233</v>
      </c>
      <c r="G134" s="10">
        <f>IF(MonthMacro!I134="","",MonthMacro!I134)</f>
        <v>17</v>
      </c>
      <c r="H134" s="10">
        <f>IF(MonthMacro!J134="","",MonthMacro!J134)</f>
        <v>51.7</v>
      </c>
      <c r="I134" s="10">
        <f>IF(MonthMacro!K134="","",MonthMacro!K134)</f>
        <v>53.6</v>
      </c>
      <c r="J134" s="10">
        <f>IF(MonthMacro!L134="","",MonthMacro!L134)</f>
        <v>54.2</v>
      </c>
      <c r="K134" s="10">
        <f>IF(MonthMacro!M134="","",MonthMacro!M134)</f>
        <v>2.29</v>
      </c>
      <c r="L134" s="10">
        <f>IF(MonthMacro!AH134="","",MonthMacro!AH134)</f>
        <v>1.7</v>
      </c>
      <c r="M134" s="10">
        <f>IF(MonthMacro!N134="","",MonthMacro!N134)</f>
        <v>-0.87</v>
      </c>
      <c r="N134" s="10">
        <f>IF(MonthMacro!O134="","",MonthMacro!O134)</f>
        <v>3.16</v>
      </c>
      <c r="O134" s="10">
        <f t="shared" ref="O134:O197" si="18">L134-M134</f>
        <v>2.57</v>
      </c>
      <c r="P134" s="11">
        <f>IF(MONTH(A134)=1,"",IF(MONTH(A134)=2,MonthMacro!S134,MonthMacro!Q134))</f>
        <v>12.2217400092972</v>
      </c>
      <c r="Q134" s="10">
        <f>IF(MonthMacro!T134="","",MonthMacro!T134)</f>
        <v>166.65728122536299</v>
      </c>
      <c r="R134" s="10">
        <f>IF(MonthMacro!AG134="","",MonthMacro!AG134)</f>
        <v>14.430788263453699</v>
      </c>
      <c r="S134" s="10">
        <f>IF(MonthMacro!U134="","",MonthMacro!U134)</f>
        <v>104.4</v>
      </c>
      <c r="T134" s="10">
        <f>IF(MonthMacro!V134="","",MonthMacro!V134)</f>
        <v>6.7</v>
      </c>
      <c r="U134" s="10">
        <f>IF(MonthMacro!W134="","",MonthMacro!W134)</f>
        <v>13.5</v>
      </c>
      <c r="V134" s="10">
        <f>IF(MonthMacro!X134="","",MonthMacro!X134)</f>
        <v>6.8</v>
      </c>
      <c r="W134" s="12">
        <f>IF(MonthMacro!Y134="","",AVERAGE(MonthMacro!Y134:Y145))</f>
        <v>14286.5</v>
      </c>
      <c r="X134" s="10">
        <f t="shared" ref="X134:X197" si="19">(IF(W134="","",W134/W146)-1)*100</f>
        <v>-4.2618322666805541</v>
      </c>
      <c r="Y134" s="13" t="str">
        <f>IF(MonthMacro!Z134="","",MonthMacro!Z134)</f>
        <v/>
      </c>
      <c r="Z134" s="2">
        <f>IF(MonthMacro!AB134="","",AVERAGE(MonthMacro!AB134:AB145))</f>
        <v>4358.583333333333</v>
      </c>
      <c r="AA134" s="10">
        <f t="shared" ref="AA134:AA197" si="20">(IF(Z134="","",Z134/Z146)-1)*100</f>
        <v>27.109458539904718</v>
      </c>
      <c r="AB134" s="2">
        <f>IF(MonthMacro!AA134="","",MonthMacro!AA134)</f>
        <v>13.4</v>
      </c>
      <c r="AC134" s="2">
        <f>IF(MonthMacro!AD134="","",IF(MONTH(CLEAN_MACRO!$A134)=2,MonthMacro!AD134,MonthMacro!AD134-MonthMacro!AD135))</f>
        <v>18106.026599999997</v>
      </c>
      <c r="AD134" s="2">
        <f>IF(MonthMacro!AE134="","",IF(MONTH(CLEAN_MACRO!$A134)=2,MonthMacro!AE134,MonthMacro!AE134-MonthMacro!AE135))</f>
        <v>5309.5320000000065</v>
      </c>
      <c r="AE134" s="2">
        <f>IF(MonthMacro!AF134="","",IF(MONTH(CLEAN_MACRO!$A134)=2,MonthMacro!AF134,MonthMacro!AF134-MonthMacro!AF135))</f>
        <v>8114.3567000000039</v>
      </c>
      <c r="AF134" s="10">
        <f t="shared" ref="AF134:AF197" si="21">IF(AC134="","",(AC134/AC146-1)*100)</f>
        <v>8.1820039745745365</v>
      </c>
      <c r="AG134" s="10">
        <f t="shared" ref="AG134:AG197" si="22">IF(AD134="","",(AD134/AD146-1)*100)</f>
        <v>-15.676823571202425</v>
      </c>
      <c r="AH134" s="10">
        <f t="shared" ref="AH134:AH197" si="23">IF(AE134="","",(AE134/AE146-1)*100)</f>
        <v>-16.346412977129777</v>
      </c>
      <c r="AI134" s="10">
        <f>IF(MonthMacro!AD134="","",(MonthMacro!AD134/MonthMacro!AD146-1)*100)</f>
        <v>-12.789638632922118</v>
      </c>
      <c r="AJ134" s="10">
        <f>IF(MonthMacro!AE134="","",(MonthMacro!AE134/MonthMacro!AE146-1)*100)</f>
        <v>4.5188739263937849</v>
      </c>
      <c r="AK134" s="10">
        <f>IF(MonthMacro!AF134="","",(MonthMacro!AF134/MonthMacro!AF146-1)*100)</f>
        <v>-7.6123730644587662</v>
      </c>
      <c r="AL134" s="10" t="str">
        <f>IF(MonthMacro!AI134="","",MonthMacro!AI134)</f>
        <v/>
      </c>
      <c r="AM134" s="11">
        <f>IF(YEAR(A134)=2012,SUM(MonthMacro!AM134:AM145)/MONTH(A134),IF(MonthMacro!AM134="","",SUM(MonthMacro!AM134:AM145)/12))</f>
        <v>4276.916666666667</v>
      </c>
      <c r="AN134" s="10">
        <f t="shared" ref="AN134:AN197" si="24">(IF(AM134="","",AM134/AM146)-1)*100</f>
        <v>42.303000055453907</v>
      </c>
    </row>
    <row r="135" spans="1:40">
      <c r="A135" s="9">
        <f>MonthMacro!A135</f>
        <v>41820</v>
      </c>
      <c r="B135" s="10">
        <f>IF(MONTH($A135)=1,"",IF(MonthMacro!D135="","",IF(MONTH($A135)&lt;&gt;2,MonthMacro!D135,MonthMacro!E135)))</f>
        <v>5.9</v>
      </c>
      <c r="C135" s="10">
        <f>IF(MonthMacro!E135="","",MonthMacro!E135)</f>
        <v>5.3</v>
      </c>
      <c r="D135" s="10">
        <f>IF(MONTH($A135)=1,"",IF(AND(MonthMacro!F135&lt;&gt;"",MONTH($A135)&lt;&gt;2),MonthMacro!F135,MonthMacro!G135))</f>
        <v>9.1999999999999993</v>
      </c>
      <c r="E135" s="12">
        <f>IF(MONTH(A135)=1,"",MonthMacro!H135-MonthMacro!H136)</f>
        <v>59053.962499999994</v>
      </c>
      <c r="F135" s="10">
        <f t="shared" si="17"/>
        <v>17.855830200642497</v>
      </c>
      <c r="G135" s="10">
        <f>IF(MonthMacro!I135="","",MonthMacro!I135)</f>
        <v>17.3</v>
      </c>
      <c r="H135" s="10">
        <f>IF(MonthMacro!J135="","",MonthMacro!J135)</f>
        <v>51</v>
      </c>
      <c r="I135" s="10">
        <f>IF(MonthMacro!K135="","",MonthMacro!K135)</f>
        <v>52.8</v>
      </c>
      <c r="J135" s="10">
        <f>IF(MonthMacro!L135="","",MonthMacro!L135)</f>
        <v>55</v>
      </c>
      <c r="K135" s="10">
        <f>IF(MonthMacro!M135="","",MonthMacro!M135)</f>
        <v>2.34</v>
      </c>
      <c r="L135" s="10">
        <f>IF(MonthMacro!AH135="","",MonthMacro!AH135)</f>
        <v>1.7</v>
      </c>
      <c r="M135" s="10">
        <f>IF(MonthMacro!N135="","",MonthMacro!N135)</f>
        <v>-1.1100000000000001</v>
      </c>
      <c r="N135" s="10">
        <f>IF(MonthMacro!O135="","",MonthMacro!O135)</f>
        <v>3.45</v>
      </c>
      <c r="O135" s="10">
        <f t="shared" si="18"/>
        <v>2.81</v>
      </c>
      <c r="P135" s="11">
        <f>IF(MONTH(A135)=1,"",IF(MONTH(A135)=2,MonthMacro!S135,MonthMacro!Q135))</f>
        <v>12.4279301489094</v>
      </c>
      <c r="Q135" s="10">
        <f>IF(MonthMacro!T135="","",MonthMacro!T135)</f>
        <v>16.969230205009701</v>
      </c>
      <c r="R135" s="10">
        <f>IF(MonthMacro!AG135="","",MonthMacro!AG135)</f>
        <v>7.1862714150429001</v>
      </c>
      <c r="S135" s="10">
        <f>IF(MonthMacro!U135="","",MonthMacro!U135)</f>
        <v>104.7</v>
      </c>
      <c r="T135" s="10">
        <f>IF(MonthMacro!V135="","",MonthMacro!V135)</f>
        <v>8.9</v>
      </c>
      <c r="U135" s="10">
        <f>IF(MonthMacro!W135="","",MonthMacro!W135)</f>
        <v>14.7</v>
      </c>
      <c r="V135" s="10">
        <f>IF(MonthMacro!X135="","",MonthMacro!X135)</f>
        <v>5.7999999999999989</v>
      </c>
      <c r="W135" s="12">
        <f>IF(MonthMacro!Y135="","",AVERAGE(MonthMacro!Y135:Y146))</f>
        <v>14741</v>
      </c>
      <c r="X135" s="10">
        <f t="shared" si="19"/>
        <v>-2.4852362459143129</v>
      </c>
      <c r="Y135" s="13" t="str">
        <f>IF(MonthMacro!Z135="","",MonthMacro!Z135)</f>
        <v/>
      </c>
      <c r="Z135" s="2">
        <f>IF(MonthMacro!AB135="","",AVERAGE(MonthMacro!AB135:AB146))</f>
        <v>4400</v>
      </c>
      <c r="AA135" s="10">
        <f t="shared" si="20"/>
        <v>35.851386816240407</v>
      </c>
      <c r="AB135" s="2">
        <f>IF(MonthMacro!AA135="","",MonthMacro!AA135)</f>
        <v>14</v>
      </c>
      <c r="AC135" s="2">
        <f>IF(MonthMacro!AD135="","",IF(MONTH(CLEAN_MACRO!$A135)=2,MonthMacro!AD135,MonthMacro!AD135-MonthMacro!AD136))</f>
        <v>20213.271000000008</v>
      </c>
      <c r="AD135" s="2">
        <f>IF(MonthMacro!AE135="","",IF(MONTH(CLEAN_MACRO!$A135)=2,MonthMacro!AE135,MonthMacro!AE135-MonthMacro!AE136))</f>
        <v>7514.5385999999962</v>
      </c>
      <c r="AE135" s="2">
        <f>IF(MonthMacro!AF135="","",IF(MONTH(CLEAN_MACRO!$A135)=2,MonthMacro!AF135,MonthMacro!AF135-MonthMacro!AF136))</f>
        <v>12295.631799999996</v>
      </c>
      <c r="AF135" s="10">
        <f t="shared" si="21"/>
        <v>-9.3079254635015864</v>
      </c>
      <c r="AG135" s="10">
        <f t="shared" si="22"/>
        <v>13.839367743232046</v>
      </c>
      <c r="AH135" s="10">
        <f t="shared" si="23"/>
        <v>-0.15891902066093033</v>
      </c>
      <c r="AI135" s="10">
        <f>IF(MonthMacro!AD135="","",(MonthMacro!AD135/MonthMacro!AD147-1)*100)</f>
        <v>-16.449604550371689</v>
      </c>
      <c r="AJ135" s="10">
        <f>IF(MonthMacro!AE135="","",(MonthMacro!AE135/MonthMacro!AE147-1)*100)</f>
        <v>8.116591325752287</v>
      </c>
      <c r="AK135" s="10">
        <f>IF(MonthMacro!AF135="","",(MonthMacro!AF135/MonthMacro!AF147-1)*100)</f>
        <v>-5.9651969189769449</v>
      </c>
      <c r="AL135" s="10">
        <f>IF(MonthMacro!AI135="","",MonthMacro!AI135)</f>
        <v>23.5</v>
      </c>
      <c r="AM135" s="11">
        <f>IF(YEAR(A135)=2012,SUM(MonthMacro!AM135:AM146)/MONTH(A135),IF(MonthMacro!AM135="","",SUM(MonthMacro!AM135:AM146)/12))</f>
        <v>4276.916666666667</v>
      </c>
      <c r="AN135" s="10">
        <f t="shared" si="24"/>
        <v>34.936242934139614</v>
      </c>
    </row>
    <row r="136" spans="1:40">
      <c r="A136" s="9">
        <f>MonthMacro!A136</f>
        <v>41790</v>
      </c>
      <c r="B136" s="10">
        <f>IF(MONTH($A136)=1,"",IF(MonthMacro!D136="","",IF(MONTH($A136)&lt;&gt;2,MonthMacro!D136,MonthMacro!E136)))</f>
        <v>5.3</v>
      </c>
      <c r="C136" s="10">
        <f>IF(MonthMacro!E136="","",MonthMacro!E136)</f>
        <v>5.2</v>
      </c>
      <c r="D136" s="10">
        <f>IF(MONTH($A136)=1,"",IF(AND(MonthMacro!F136&lt;&gt;"",MONTH($A136)&lt;&gt;2),MonthMacro!F136,MonthMacro!G136))</f>
        <v>8.8000000000000007</v>
      </c>
      <c r="E136" s="12">
        <f>IF(MONTH(A136)=1,"",MonthMacro!H136-MonthMacro!H137)</f>
        <v>46638.653000000006</v>
      </c>
      <c r="F136" s="10">
        <f t="shared" si="17"/>
        <v>16.913842553045711</v>
      </c>
      <c r="G136" s="10">
        <f>IF(MonthMacro!I136="","",MonthMacro!I136)</f>
        <v>17.2</v>
      </c>
      <c r="H136" s="10">
        <f>IF(MonthMacro!J136="","",MonthMacro!J136)</f>
        <v>50.8</v>
      </c>
      <c r="I136" s="10">
        <f>IF(MonthMacro!K136="","",MonthMacro!K136)</f>
        <v>52.3</v>
      </c>
      <c r="J136" s="10">
        <f>IF(MonthMacro!L136="","",MonthMacro!L136)</f>
        <v>55.5</v>
      </c>
      <c r="K136" s="10">
        <f>IF(MonthMacro!M136="","",MonthMacro!M136)</f>
        <v>2.48</v>
      </c>
      <c r="L136" s="10">
        <f>IF(MonthMacro!AH136="","",MonthMacro!AH136)</f>
        <v>1.7</v>
      </c>
      <c r="M136" s="10">
        <f>IF(MonthMacro!N136="","",MonthMacro!N136)</f>
        <v>-1.45</v>
      </c>
      <c r="N136" s="10">
        <f>IF(MonthMacro!O136="","",MonthMacro!O136)</f>
        <v>3.9299999999999997</v>
      </c>
      <c r="O136" s="10">
        <f t="shared" si="18"/>
        <v>3.15</v>
      </c>
      <c r="P136" s="11">
        <f>IF(MONTH(A136)=1,"",IF(MONTH(A136)=2,MonthMacro!S136,MonthMacro!Q136))</f>
        <v>12.5143183417626</v>
      </c>
      <c r="Q136" s="10">
        <f>IF(MonthMacro!T136="","",MonthMacro!T136)</f>
        <v>75.415073333655997</v>
      </c>
      <c r="R136" s="10">
        <f>IF(MonthMacro!AG136="","",MonthMacro!AG136)</f>
        <v>7.0702868403766104</v>
      </c>
      <c r="S136" s="10">
        <f>IF(MonthMacro!U136="","",MonthMacro!U136)</f>
        <v>102.3</v>
      </c>
      <c r="T136" s="10">
        <f>IF(MonthMacro!V136="","",MonthMacro!V136)</f>
        <v>5.7</v>
      </c>
      <c r="U136" s="10">
        <f>IF(MonthMacro!W136="","",MonthMacro!W136)</f>
        <v>13.4</v>
      </c>
      <c r="V136" s="10">
        <f>IF(MonthMacro!X136="","",MonthMacro!X136)</f>
        <v>7.7</v>
      </c>
      <c r="W136" s="12">
        <f>IF(MonthMacro!Y136="","",AVERAGE(MonthMacro!Y136:Y147))</f>
        <v>13966.166666666666</v>
      </c>
      <c r="X136" s="10">
        <f t="shared" si="19"/>
        <v>-11.244740057362524</v>
      </c>
      <c r="Y136" s="13" t="str">
        <f>IF(MonthMacro!Z136="","",MonthMacro!Z136)</f>
        <v/>
      </c>
      <c r="Z136" s="2">
        <f>IF(MonthMacro!AB136="","",AVERAGE(MonthMacro!AB136:AB147))</f>
        <v>4331.333333333333</v>
      </c>
      <c r="AA136" s="10">
        <f t="shared" si="20"/>
        <v>37.375446015594015</v>
      </c>
      <c r="AB136" s="2">
        <f>IF(MonthMacro!AA136="","",MonthMacro!AA136)</f>
        <v>13.9</v>
      </c>
      <c r="AC136" s="2">
        <f>IF(MonthMacro!AD136="","",IF(MONTH(CLEAN_MACRO!$A136)=2,MonthMacro!AD136,MonthMacro!AD136-MonthMacro!AD137))</f>
        <v>16678.150499999996</v>
      </c>
      <c r="AD136" s="2">
        <f>IF(MonthMacro!AE136="","",IF(MONTH(CLEAN_MACRO!$A136)=2,MonthMacro!AE136,MonthMacro!AE136-MonthMacro!AE137))</f>
        <v>7014.9667000000009</v>
      </c>
      <c r="AE136" s="2">
        <f>IF(MonthMacro!AF136="","",IF(MONTH(CLEAN_MACRO!$A136)=2,MonthMacro!AF136,MonthMacro!AF136-MonthMacro!AF137))</f>
        <v>8360.3431000000019</v>
      </c>
      <c r="AF136" s="10">
        <f t="shared" si="21"/>
        <v>-7.8931841184718294</v>
      </c>
      <c r="AG136" s="10">
        <f t="shared" si="22"/>
        <v>40.688520654687089</v>
      </c>
      <c r="AH136" s="10">
        <f t="shared" si="23"/>
        <v>-10.657223907500502</v>
      </c>
      <c r="AI136" s="10">
        <f>IF(MonthMacro!AD136="","",(MonthMacro!AD136/MonthMacro!AD148-1)*100)</f>
        <v>-18.611881853245738</v>
      </c>
      <c r="AJ136" s="10">
        <f>IF(MonthMacro!AE136="","",(MonthMacro!AE136/MonthMacro!AE148-1)*100)</f>
        <v>6.8024159499906034</v>
      </c>
      <c r="AK136" s="10">
        <f>IF(MonthMacro!AF136="","",(MonthMacro!AF136/MonthMacro!AF148-1)*100)</f>
        <v>-7.7931343463763403</v>
      </c>
      <c r="AL136" s="10" t="str">
        <f>IF(MonthMacro!AI136="","",MonthMacro!AI136)</f>
        <v/>
      </c>
      <c r="AM136" s="11">
        <f>IF(YEAR(A136)=2012,SUM(MonthMacro!AM136:AM147)/MONTH(A136),IF(MonthMacro!AM136="","",SUM(MonthMacro!AM136:AM147)/12))</f>
        <v>4148.083333333333</v>
      </c>
      <c r="AN136" s="10">
        <f t="shared" si="24"/>
        <v>21.371793621379108</v>
      </c>
    </row>
    <row r="137" spans="1:40">
      <c r="A137" s="9">
        <f>MonthMacro!A137</f>
        <v>41759</v>
      </c>
      <c r="B137" s="10">
        <f>IF(MONTH($A137)=1,"",IF(MonthMacro!D137="","",IF(MONTH($A137)&lt;&gt;2,MonthMacro!D137,MonthMacro!E137)))</f>
        <v>4.5999999999999996</v>
      </c>
      <c r="C137" s="10">
        <f>IF(MonthMacro!E137="","",MonthMacro!E137)</f>
        <v>5.2</v>
      </c>
      <c r="D137" s="10">
        <f>IF(MONTH($A137)=1,"",IF(AND(MonthMacro!F137&lt;&gt;"",MONTH($A137)&lt;&gt;2),MonthMacro!F137,MonthMacro!G137))</f>
        <v>8.6999999999999993</v>
      </c>
      <c r="E137" s="12">
        <f>IF(MONTH(A137)=1,"",MonthMacro!H137-MonthMacro!H138)</f>
        <v>38756.118600000002</v>
      </c>
      <c r="F137" s="10">
        <f t="shared" si="17"/>
        <v>16.640784927360119</v>
      </c>
      <c r="G137" s="10">
        <f>IF(MonthMacro!I137="","",MonthMacro!I137)</f>
        <v>17.3</v>
      </c>
      <c r="H137" s="10">
        <f>IF(MonthMacro!J137="","",MonthMacro!J137)</f>
        <v>50.4</v>
      </c>
      <c r="I137" s="10">
        <f>IF(MonthMacro!K137="","",MonthMacro!K137)</f>
        <v>51.2</v>
      </c>
      <c r="J137" s="10">
        <f>IF(MonthMacro!L137="","",MonthMacro!L137)</f>
        <v>54.8</v>
      </c>
      <c r="K137" s="10">
        <f>IF(MonthMacro!M137="","",MonthMacro!M137)</f>
        <v>1.8</v>
      </c>
      <c r="L137" s="10">
        <f>IF(MonthMacro!AH137="","",MonthMacro!AH137)</f>
        <v>1.6</v>
      </c>
      <c r="M137" s="10">
        <f>IF(MonthMacro!N137="","",MonthMacro!N137)</f>
        <v>-2</v>
      </c>
      <c r="N137" s="10">
        <f>IF(MonthMacro!O137="","",MonthMacro!O137)</f>
        <v>3.8</v>
      </c>
      <c r="O137" s="10">
        <f t="shared" si="18"/>
        <v>3.6</v>
      </c>
      <c r="P137" s="11">
        <f>IF(MONTH(A137)=1,"",IF(MONTH(A137)=2,MonthMacro!S137,MonthMacro!Q137))</f>
        <v>11.936529734318899</v>
      </c>
      <c r="Q137" s="10">
        <f>IF(MonthMacro!T137="","",MonthMacro!T137)</f>
        <v>1.64470101296155</v>
      </c>
      <c r="R137" s="10">
        <f>IF(MonthMacro!AG137="","",MonthMacro!AG137)</f>
        <v>0.81259930134648595</v>
      </c>
      <c r="S137" s="10">
        <f>IF(MonthMacro!U137="","",MonthMacro!U137)</f>
        <v>104.8</v>
      </c>
      <c r="T137" s="10">
        <f>IF(MonthMacro!V137="","",MonthMacro!V137)</f>
        <v>5.5</v>
      </c>
      <c r="U137" s="10">
        <f>IF(MonthMacro!W137="","",MonthMacro!W137)</f>
        <v>13.2</v>
      </c>
      <c r="V137" s="10">
        <f>IF(MonthMacro!X137="","",MonthMacro!X137)</f>
        <v>7.6999999999999993</v>
      </c>
      <c r="W137" s="12">
        <f>IF(MonthMacro!Y137="","",AVERAGE(MonthMacro!Y137:Y148))</f>
        <v>13787.666666666666</v>
      </c>
      <c r="X137" s="10">
        <f t="shared" si="19"/>
        <v>-12.174700013136984</v>
      </c>
      <c r="Y137" s="13" t="str">
        <f>IF(MonthMacro!Z137="","",MonthMacro!Z137)</f>
        <v/>
      </c>
      <c r="Z137" s="2">
        <f>IF(MonthMacro!AB137="","",AVERAGE(MonthMacro!AB137:AB148))</f>
        <v>4185.25</v>
      </c>
      <c r="AA137" s="10">
        <f t="shared" si="20"/>
        <v>36.527483281683246</v>
      </c>
      <c r="AB137" s="2">
        <f>IF(MonthMacro!AA137="","",MonthMacro!AA137)</f>
        <v>13.7</v>
      </c>
      <c r="AC137" s="2">
        <f>IF(MonthMacro!AD137="","",IF(MONTH(CLEAN_MACRO!$A137)=2,MonthMacro!AD137,MonthMacro!AD137-MonthMacro!AD138))</f>
        <v>14144.656300000002</v>
      </c>
      <c r="AD137" s="2">
        <f>IF(MonthMacro!AE137="","",IF(MONTH(CLEAN_MACRO!$A137)=2,MonthMacro!AE137,MonthMacro!AE137-MonthMacro!AE138))</f>
        <v>5165.2828000000009</v>
      </c>
      <c r="AE137" s="2">
        <f>IF(MonthMacro!AF137="","",IF(MONTH(CLEAN_MACRO!$A137)=2,MonthMacro!AF137,MonthMacro!AF137-MonthMacro!AF138))</f>
        <v>7598.0773000000008</v>
      </c>
      <c r="AF137" s="10">
        <f t="shared" si="21"/>
        <v>-14.959947085705139</v>
      </c>
      <c r="AG137" s="10">
        <f t="shared" si="22"/>
        <v>20.529530860112555</v>
      </c>
      <c r="AH137" s="10">
        <f t="shared" si="23"/>
        <v>-14.267522956673851</v>
      </c>
      <c r="AI137" s="10">
        <f>IF(MonthMacro!AD137="","",(MonthMacro!AD137/MonthMacro!AD149-1)*100)</f>
        <v>-22.108587804894174</v>
      </c>
      <c r="AJ137" s="10">
        <f>IF(MonthMacro!AE137="","",(MonthMacro!AE137/MonthMacro!AE149-1)*100)</f>
        <v>-0.3091023161862605</v>
      </c>
      <c r="AK137" s="10">
        <f>IF(MonthMacro!AF137="","",(MonthMacro!AF137/MonthMacro!AF149-1)*100)</f>
        <v>-6.8925784557325231</v>
      </c>
      <c r="AL137" s="10" t="str">
        <f>IF(MonthMacro!AI137="","",MonthMacro!AI137)</f>
        <v/>
      </c>
      <c r="AM137" s="11">
        <f>IF(YEAR(A137)=2012,SUM(MonthMacro!AM137:AM148)/MONTH(A137),IF(MonthMacro!AM137="","",SUM(MonthMacro!AM137:AM148)/12))</f>
        <v>4148.083333333333</v>
      </c>
      <c r="AN137" s="10">
        <f t="shared" si="24"/>
        <v>21.371793621379108</v>
      </c>
    </row>
    <row r="138" spans="1:40">
      <c r="A138" s="9">
        <f>MonthMacro!A138</f>
        <v>41729</v>
      </c>
      <c r="B138" s="10">
        <f>IF(MONTH($A138)=1,"",IF(MonthMacro!D138="","",IF(MONTH($A138)&lt;&gt;2,MonthMacro!D138,MonthMacro!E138)))</f>
        <v>7.2</v>
      </c>
      <c r="C138" s="10">
        <f>IF(MonthMacro!E138="","",MonthMacro!E138)</f>
        <v>5.4</v>
      </c>
      <c r="D138" s="10">
        <f>IF(MONTH($A138)=1,"",IF(AND(MonthMacro!F138&lt;&gt;"",MONTH($A138)&lt;&gt;2),MonthMacro!F138,MonthMacro!G138))</f>
        <v>8.8000000000000007</v>
      </c>
      <c r="E138" s="12">
        <f>IF(MONTH(A138)=1,"",MonthMacro!H138-MonthMacro!H139)</f>
        <v>38038.685100000002</v>
      </c>
      <c r="F138" s="10">
        <f t="shared" si="17"/>
        <v>17.344105874053838</v>
      </c>
      <c r="G138" s="10">
        <f>IF(MonthMacro!I138="","",MonthMacro!I138)</f>
        <v>17.600000000000001</v>
      </c>
      <c r="H138" s="10">
        <f>IF(MonthMacro!J138="","",MonthMacro!J138)</f>
        <v>50.3</v>
      </c>
      <c r="I138" s="10">
        <f>IF(MonthMacro!K138="","",MonthMacro!K138)</f>
        <v>50.6</v>
      </c>
      <c r="J138" s="10">
        <f>IF(MonthMacro!L138="","",MonthMacro!L138)</f>
        <v>54.5</v>
      </c>
      <c r="K138" s="10">
        <f>IF(MonthMacro!M138="","",MonthMacro!M138)</f>
        <v>2.38</v>
      </c>
      <c r="L138" s="10">
        <f>IF(MonthMacro!AH138="","",MonthMacro!AH138)</f>
        <v>1.7</v>
      </c>
      <c r="M138" s="10">
        <f>IF(MonthMacro!N138="","",MonthMacro!N138)</f>
        <v>-2.2999999999999998</v>
      </c>
      <c r="N138" s="10">
        <f>IF(MonthMacro!O138="","",MonthMacro!O138)</f>
        <v>4.68</v>
      </c>
      <c r="O138" s="10">
        <f t="shared" si="18"/>
        <v>4</v>
      </c>
      <c r="P138" s="11">
        <f>IF(MONTH(A138)=1,"",IF(MONTH(A138)=2,MonthMacro!S138,MonthMacro!Q138))</f>
        <v>12.240399561032399</v>
      </c>
      <c r="Q138" s="10">
        <f>IF(MonthMacro!T138="","",MonthMacro!T138)</f>
        <v>-981.34657836644601</v>
      </c>
      <c r="R138" s="10">
        <f>IF(MonthMacro!AG138="","",MonthMacro!AG138)</f>
        <v>-6.6446277361039403</v>
      </c>
      <c r="S138" s="10">
        <f>IF(MonthMacro!U138="","",MonthMacro!U138)</f>
        <v>107.9</v>
      </c>
      <c r="T138" s="10">
        <f>IF(MonthMacro!V138="","",MonthMacro!V138)</f>
        <v>5.4</v>
      </c>
      <c r="U138" s="10">
        <f>IF(MonthMacro!W138="","",MonthMacro!W138)</f>
        <v>12.1</v>
      </c>
      <c r="V138" s="10">
        <f>IF(MonthMacro!X138="","",MonthMacro!X138)</f>
        <v>6.6999999999999993</v>
      </c>
      <c r="W138" s="12">
        <f>IF(MonthMacro!Y138="","",AVERAGE(MonthMacro!Y138:Y149))</f>
        <v>13985.166666666666</v>
      </c>
      <c r="X138" s="10">
        <f t="shared" si="19"/>
        <v>-6.9701945881255334</v>
      </c>
      <c r="Y138" s="13" t="str">
        <f>IF(MonthMacro!Z138="","",MonthMacro!Z138)</f>
        <v/>
      </c>
      <c r="Z138" s="2">
        <f>IF(MonthMacro!AB138="","",AVERAGE(MonthMacro!AB138:AB149))</f>
        <v>4095.75</v>
      </c>
      <c r="AA138" s="10">
        <f t="shared" si="20"/>
        <v>41.975272979374893</v>
      </c>
      <c r="AB138" s="2">
        <f>IF(MonthMacro!AA138="","",MonthMacro!AA138)</f>
        <v>13.9</v>
      </c>
      <c r="AC138" s="2">
        <f>IF(MonthMacro!AD138="","",IF(MONTH(CLEAN_MACRO!$A138)=2,MonthMacro!AD138,MonthMacro!AD138-MonthMacro!AD139))</f>
        <v>12396.652099999999</v>
      </c>
      <c r="AD138" s="2">
        <f>IF(MonthMacro!AE138="","",IF(MONTH(CLEAN_MACRO!$A138)=2,MonthMacro!AE138,MonthMacro!AE138-MonthMacro!AE139))</f>
        <v>6101.9356999999982</v>
      </c>
      <c r="AE138" s="2">
        <f>IF(MonthMacro!AF138="","",IF(MONTH(CLEAN_MACRO!$A138)=2,MonthMacro!AF138,MonthMacro!AF138-MonthMacro!AF139))</f>
        <v>9645.5611000000008</v>
      </c>
      <c r="AF138" s="10">
        <f t="shared" si="21"/>
        <v>-21.895759484154066</v>
      </c>
      <c r="AG138" s="10">
        <f t="shared" si="22"/>
        <v>2.571359286883812</v>
      </c>
      <c r="AH138" s="10">
        <f t="shared" si="23"/>
        <v>-7.4929373359851281</v>
      </c>
      <c r="AI138" s="10">
        <f>IF(MonthMacro!AD138="","",(MonthMacro!AD138/MonthMacro!AD150-1)*100)</f>
        <v>-25.167343871073911</v>
      </c>
      <c r="AJ138" s="10">
        <f>IF(MonthMacro!AE138="","",(MonthMacro!AE138/MonthMacro!AE150-1)*100)</f>
        <v>-4.8950380799347997</v>
      </c>
      <c r="AK138" s="10">
        <f>IF(MonthMacro!AF138="","",(MonthMacro!AF138/MonthMacro!AF150-1)*100)</f>
        <v>-3.7649673722800925</v>
      </c>
      <c r="AL138" s="10">
        <f>IF(MonthMacro!AI138="","",MonthMacro!AI138)</f>
        <v>34</v>
      </c>
      <c r="AM138" s="11">
        <f>IF(YEAR(A138)=2012,SUM(MonthMacro!AM138:AM149)/MONTH(A138),IF(MonthMacro!AM138="","",SUM(MonthMacro!AM138:AM149)/12))</f>
        <v>4148.083333333333</v>
      </c>
      <c r="AN138" s="10">
        <f t="shared" si="24"/>
        <v>21.371793621379108</v>
      </c>
    </row>
    <row r="139" spans="1:40">
      <c r="A139" s="9">
        <f>MonthMacro!A139</f>
        <v>41698</v>
      </c>
      <c r="B139" s="10">
        <f>IF(MONTH($A139)=1,"",IF(MonthMacro!D139="","",IF(MONTH($A139)&lt;&gt;2,MonthMacro!D139,MonthMacro!E139)))</f>
        <v>4.5</v>
      </c>
      <c r="C139" s="10">
        <f>IF(MonthMacro!E139="","",MonthMacro!E139)</f>
        <v>4.5</v>
      </c>
      <c r="D139" s="10">
        <f>IF(MONTH($A139)=1,"",IF(AND(MonthMacro!F139&lt;&gt;"",MONTH($A139)&lt;&gt;2),MonthMacro!F139,MonthMacro!G139))</f>
        <v>8.6</v>
      </c>
      <c r="E139" s="12">
        <f>IF(MONTH(A139)=1,"",MonthMacro!H139-MonthMacro!H140)</f>
        <v>30283.029399999999</v>
      </c>
      <c r="F139" s="10">
        <f t="shared" si="17"/>
        <v>17.943316239416895</v>
      </c>
      <c r="G139" s="10">
        <f>IF(MonthMacro!I139="","",MonthMacro!I139)</f>
        <v>17.899999999999999</v>
      </c>
      <c r="H139" s="10">
        <f>IF(MonthMacro!J139="","",MonthMacro!J139)</f>
        <v>50.2</v>
      </c>
      <c r="I139" s="10">
        <f>IF(MonthMacro!K139="","",MonthMacro!K139)</f>
        <v>50.5</v>
      </c>
      <c r="J139" s="10">
        <f>IF(MonthMacro!L139="","",MonthMacro!L139)</f>
        <v>55</v>
      </c>
      <c r="K139" s="10">
        <f>IF(MonthMacro!M139="","",MonthMacro!M139)</f>
        <v>1.95</v>
      </c>
      <c r="L139" s="10">
        <f>IF(MonthMacro!AH139="","",MonthMacro!AH139)</f>
        <v>1.7</v>
      </c>
      <c r="M139" s="10">
        <f>IF(MonthMacro!N139="","",MonthMacro!N139)</f>
        <v>-2.02</v>
      </c>
      <c r="N139" s="10">
        <f>IF(MonthMacro!O139="","",MonthMacro!O139)</f>
        <v>3.9699999999999998</v>
      </c>
      <c r="O139" s="10">
        <f t="shared" si="18"/>
        <v>3.7199999999999998</v>
      </c>
      <c r="P139" s="11">
        <f>IF(MONTH(A139)=1,"",IF(MONTH(A139)=2,MonthMacro!S139,MonthMacro!Q139))</f>
        <v>11.8245752044088</v>
      </c>
      <c r="Q139" s="10">
        <f>IF(MonthMacro!T139="","",MonthMacro!T139)</f>
        <v>-251.64281394880101</v>
      </c>
      <c r="R139" s="10">
        <f>IF(MonthMacro!AG139="","",MonthMacro!AG139)</f>
        <v>-18.127261241601101</v>
      </c>
      <c r="S139" s="10">
        <f>IF(MonthMacro!U139="","",MonthMacro!U139)</f>
        <v>103.1</v>
      </c>
      <c r="T139" s="10">
        <f>IF(MonthMacro!V139="","",MonthMacro!V139)</f>
        <v>6.9</v>
      </c>
      <c r="U139" s="10">
        <f>IF(MonthMacro!W139="","",MonthMacro!W139)</f>
        <v>13.3</v>
      </c>
      <c r="V139" s="10">
        <f>IF(MonthMacro!X139="","",MonthMacro!X139)</f>
        <v>6.4</v>
      </c>
      <c r="W139" s="12">
        <f>IF(MonthMacro!Y139="","",AVERAGE(MonthMacro!Y139:Y150))</f>
        <v>14365.916666666666</v>
      </c>
      <c r="X139" s="10">
        <f t="shared" si="19"/>
        <v>-0.69411104312658845</v>
      </c>
      <c r="Y139" s="13" t="str">
        <f>IF(MonthMacro!Z139="","",MonthMacro!Z139)</f>
        <v/>
      </c>
      <c r="Z139" s="2">
        <f>IF(MonthMacro!AB139="","",AVERAGE(MonthMacro!AB139:AB150))</f>
        <v>4018</v>
      </c>
      <c r="AA139" s="10">
        <f t="shared" si="20"/>
        <v>45.795409875721951</v>
      </c>
      <c r="AB139" s="2">
        <f>IF(MonthMacro!AA139="","",MonthMacro!AA139)</f>
        <v>14.2</v>
      </c>
      <c r="AC139" s="2">
        <f>IF(MonthMacro!AD139="","",IF(MONTH(CLEAN_MACRO!$A139)=2,MonthMacro!AD139,MonthMacro!AD139-MonthMacro!AD140))</f>
        <v>16693.0092</v>
      </c>
      <c r="AD139" s="2">
        <f>IF(MonthMacro!AE139="","",IF(MONTH(CLEAN_MACRO!$A139)=2,MonthMacro!AE139,MonthMacro!AE139-MonthMacro!AE140))</f>
        <v>12418.2389</v>
      </c>
      <c r="AE139" s="2">
        <f>IF(MonthMacro!AF139="","",IF(MONTH(CLEAN_MACRO!$A139)=2,MonthMacro!AF139,MonthMacro!AF139-MonthMacro!AF140))</f>
        <v>10465.6186</v>
      </c>
      <c r="AF139" s="10">
        <f t="shared" si="21"/>
        <v>-27.424911998026236</v>
      </c>
      <c r="AG139" s="10">
        <f t="shared" si="22"/>
        <v>-8.1792665585502906</v>
      </c>
      <c r="AH139" s="10">
        <f t="shared" si="23"/>
        <v>-5.2771691315800506E-2</v>
      </c>
      <c r="AI139" s="10">
        <f>IF(MonthMacro!AD139="","",(MonthMacro!AD139/MonthMacro!AD151-1)*100)</f>
        <v>-27.424911998026236</v>
      </c>
      <c r="AJ139" s="10">
        <f>IF(MonthMacro!AE139="","",(MonthMacro!AE139/MonthMacro!AE151-1)*100)</f>
        <v>-8.1792665585502906</v>
      </c>
      <c r="AK139" s="10">
        <f>IF(MonthMacro!AF139="","",(MonthMacro!AF139/MonthMacro!AF151-1)*100)</f>
        <v>-5.2771691315800506E-2</v>
      </c>
      <c r="AL139" s="10" t="str">
        <f>IF(MonthMacro!AI139="","",MonthMacro!AI139)</f>
        <v/>
      </c>
      <c r="AM139" s="11">
        <f>IF(YEAR(A139)=2012,SUM(MonthMacro!AM139:AM150)/MONTH(A139),IF(MonthMacro!AM139="","",SUM(MonthMacro!AM139:AM150)/12))</f>
        <v>3946.25</v>
      </c>
      <c r="AN139" s="10">
        <f t="shared" si="24"/>
        <v>39.71499380421313</v>
      </c>
    </row>
    <row r="140" spans="1:40">
      <c r="A140" s="9">
        <f>MonthMacro!A140</f>
        <v>41670</v>
      </c>
      <c r="B140" s="10" t="str">
        <f>IF(MONTH($A140)=1,"",IF(MonthMacro!D140="","",IF(MONTH($A140)&lt;&gt;2,MonthMacro!D140,MonthMacro!E140)))</f>
        <v/>
      </c>
      <c r="C140" s="10">
        <f>IF(MonthMacro!E140="","",MonthMacro!E140)</f>
        <v>-2.4347056220000001</v>
      </c>
      <c r="D140" s="10" t="str">
        <f>IF(MONTH($A140)=1,"",IF(AND(MonthMacro!F140&lt;&gt;"",MONTH($A140)&lt;&gt;2),MonthMacro!F140,MonthMacro!G140))</f>
        <v/>
      </c>
      <c r="E140" s="12" t="str">
        <f>IF(MONTH(A140)=1,"",MonthMacro!H140-MonthMacro!H141)</f>
        <v/>
      </c>
      <c r="F140" s="10" t="str">
        <f t="shared" si="17"/>
        <v/>
      </c>
      <c r="G140" s="10" t="str">
        <f>IF(MonthMacro!I140="","",MonthMacro!I140)</f>
        <v/>
      </c>
      <c r="H140" s="10">
        <f>IF(MonthMacro!J140="","",MonthMacro!J140)</f>
        <v>50.5</v>
      </c>
      <c r="I140" s="10">
        <f>IF(MonthMacro!K140="","",MonthMacro!K140)</f>
        <v>50.9</v>
      </c>
      <c r="J140" s="10">
        <f>IF(MonthMacro!L140="","",MonthMacro!L140)</f>
        <v>53.4</v>
      </c>
      <c r="K140" s="10">
        <f>IF(MonthMacro!M140="","",MonthMacro!M140)</f>
        <v>2.4900000000000002</v>
      </c>
      <c r="L140" s="10">
        <f>IF(MonthMacro!AH140="","",MonthMacro!AH140)</f>
        <v>2</v>
      </c>
      <c r="M140" s="10">
        <f>IF(MonthMacro!N140="","",MonthMacro!N140)</f>
        <v>-1.6</v>
      </c>
      <c r="N140" s="10">
        <f>IF(MonthMacro!O140="","",MonthMacro!O140)</f>
        <v>4.09</v>
      </c>
      <c r="O140" s="10">
        <f t="shared" si="18"/>
        <v>3.6</v>
      </c>
      <c r="P140" s="11" t="str">
        <f>IF(MONTH(A140)=1,"",IF(MONTH(A140)=2,MonthMacro!S140,MonthMacro!Q140))</f>
        <v/>
      </c>
      <c r="Q140" s="10">
        <f>IF(MonthMacro!T140="","",MonthMacro!T140)</f>
        <v>14.005482573249299</v>
      </c>
      <c r="R140" s="10">
        <f>IF(MonthMacro!AG140="","",MonthMacro!AG140)</f>
        <v>10.544722566315</v>
      </c>
      <c r="S140" s="10">
        <f>IF(MonthMacro!U140="","",MonthMacro!U140)</f>
        <v>101.1</v>
      </c>
      <c r="T140" s="10">
        <f>IF(MonthMacro!V140="","",MonthMacro!V140)</f>
        <v>1.2</v>
      </c>
      <c r="U140" s="10">
        <f>IF(MonthMacro!W140="","",MonthMacro!W140)</f>
        <v>13.2</v>
      </c>
      <c r="V140" s="10">
        <f>IF(MonthMacro!X140="","",MonthMacro!X140)</f>
        <v>12</v>
      </c>
      <c r="W140" s="12">
        <f>IF(MonthMacro!Y140="","",AVERAGE(MonthMacro!Y140:Y151))</f>
        <v>14477.166666666666</v>
      </c>
      <c r="X140" s="10">
        <f t="shared" si="19"/>
        <v>0.23312185972239607</v>
      </c>
      <c r="Y140" s="13" t="str">
        <f>IF(MonthMacro!Z140="","",MonthMacro!Z140)</f>
        <v/>
      </c>
      <c r="Z140" s="2">
        <f>IF(MonthMacro!AB140="","",AVERAGE(MonthMacro!AB140:AB151))</f>
        <v>4023.5</v>
      </c>
      <c r="AA140" s="10">
        <f t="shared" si="20"/>
        <v>55.894223628555764</v>
      </c>
      <c r="AB140" s="2">
        <f>IF(MonthMacro!AA140="","",MonthMacro!AA140)</f>
        <v>14.3</v>
      </c>
      <c r="AC140" s="2" t="str">
        <f>IF(MonthMacro!AD140="","",IF(MONTH(CLEAN_MACRO!$A140)=2,MonthMacro!AD140,MonthMacro!AD140-MonthMacro!AD141))</f>
        <v/>
      </c>
      <c r="AD140" s="2" t="str">
        <f>IF(MonthMacro!AE140="","",IF(MONTH(CLEAN_MACRO!$A140)=2,MonthMacro!AE140,MonthMacro!AE140-MonthMacro!AE141))</f>
        <v/>
      </c>
      <c r="AE140" s="2" t="str">
        <f>IF(MonthMacro!AF140="","",IF(MONTH(CLEAN_MACRO!$A140)=2,MonthMacro!AF140,MonthMacro!AF140-MonthMacro!AF141))</f>
        <v/>
      </c>
      <c r="AF140" s="10" t="str">
        <f t="shared" si="21"/>
        <v/>
      </c>
      <c r="AG140" s="10" t="str">
        <f t="shared" si="22"/>
        <v/>
      </c>
      <c r="AH140" s="10" t="str">
        <f t="shared" si="23"/>
        <v/>
      </c>
      <c r="AI140" s="10" t="str">
        <f>IF(MonthMacro!AD140="","",(MonthMacro!AD140/MonthMacro!AD152-1)*100)</f>
        <v/>
      </c>
      <c r="AJ140" s="10" t="str">
        <f>IF(MonthMacro!AE140="","",(MonthMacro!AE140/MonthMacro!AE152-1)*100)</f>
        <v/>
      </c>
      <c r="AK140" s="10" t="str">
        <f>IF(MonthMacro!AF140="","",(MonthMacro!AF140/MonthMacro!AF152-1)*100)</f>
        <v/>
      </c>
      <c r="AL140" s="10" t="str">
        <f>IF(MonthMacro!AI140="","",MonthMacro!AI140)</f>
        <v/>
      </c>
      <c r="AM140" s="11">
        <f>IF(YEAR(A140)=2012,SUM(MonthMacro!AM140:AM151)/MONTH(A140),IF(MonthMacro!AM140="","",SUM(MonthMacro!AM140:AM151)/12))</f>
        <v>3946.25</v>
      </c>
      <c r="AN140" s="10">
        <f t="shared" si="24"/>
        <v>39.71499380421313</v>
      </c>
    </row>
    <row r="141" spans="1:40">
      <c r="A141" s="9">
        <f>MonthMacro!A141</f>
        <v>41639</v>
      </c>
      <c r="B141" s="10">
        <f>IF(MONTH($A141)=1,"",IF(MonthMacro!D141="","",IF(MONTH($A141)&lt;&gt;2,MonthMacro!D141,MonthMacro!E141)))</f>
        <v>7.6703922860000002</v>
      </c>
      <c r="C141" s="10">
        <f>IF(MonthMacro!E141="","",MonthMacro!E141)</f>
        <v>7.5</v>
      </c>
      <c r="D141" s="10">
        <f>IF(MONTH($A141)=1,"",IF(AND(MonthMacro!F141&lt;&gt;"",MONTH($A141)&lt;&gt;2),MonthMacro!F141,MonthMacro!G141))</f>
        <v>9.6999999999999993</v>
      </c>
      <c r="E141" s="12">
        <f>IF(MONTH(A141)=1,"",MonthMacro!H141-MonthMacro!H142)</f>
        <v>45245.16869999998</v>
      </c>
      <c r="F141" s="10">
        <f t="shared" si="17"/>
        <v>17.21882221401907</v>
      </c>
      <c r="G141" s="10">
        <f>IF(MonthMacro!I141="","",MonthMacro!I141)</f>
        <v>19.600000000000001</v>
      </c>
      <c r="H141" s="10">
        <f>IF(MonthMacro!J141="","",MonthMacro!J141)</f>
        <v>51</v>
      </c>
      <c r="I141" s="10">
        <f>IF(MonthMacro!K141="","",MonthMacro!K141)</f>
        <v>52</v>
      </c>
      <c r="J141" s="10">
        <f>IF(MonthMacro!L141="","",MonthMacro!L141)</f>
        <v>54.6</v>
      </c>
      <c r="K141" s="10">
        <f>IF(MonthMacro!M141="","",MonthMacro!M141)</f>
        <v>2.5</v>
      </c>
      <c r="L141" s="10">
        <f>IF(MonthMacro!AH141="","",MonthMacro!AH141)</f>
        <v>1.8</v>
      </c>
      <c r="M141" s="10">
        <f>IF(MonthMacro!N141="","",MonthMacro!N141)</f>
        <v>-1.36</v>
      </c>
      <c r="N141" s="10">
        <f>IF(MonthMacro!O141="","",MonthMacro!O141)</f>
        <v>3.8600000000000003</v>
      </c>
      <c r="O141" s="10">
        <f t="shared" si="18"/>
        <v>3.16</v>
      </c>
      <c r="P141" s="11">
        <f>IF(MONTH(A141)=1,"",IF(MONTH(A141)=2,MonthMacro!S141,MonthMacro!Q141))</f>
        <v>13.6</v>
      </c>
      <c r="Q141" s="10">
        <f>IF(MonthMacro!T141="","",MonthMacro!T141)</f>
        <v>-20.206844202669402</v>
      </c>
      <c r="R141" s="10">
        <f>IF(MonthMacro!AG141="","",MonthMacro!AG141)</f>
        <v>4.3</v>
      </c>
      <c r="S141" s="10">
        <f>IF(MonthMacro!U141="","",MonthMacro!U141)</f>
        <v>102.3</v>
      </c>
      <c r="T141" s="10">
        <f>IF(MonthMacro!V141="","",MonthMacro!V141)</f>
        <v>9.3000000000000007</v>
      </c>
      <c r="U141" s="10">
        <f>IF(MonthMacro!W141="","",MonthMacro!W141)</f>
        <v>13.6</v>
      </c>
      <c r="V141" s="10">
        <f>IF(MonthMacro!X141="","",MonthMacro!X141)</f>
        <v>4.2999999999999989</v>
      </c>
      <c r="W141" s="12">
        <f>IF(MonthMacro!Y141="","",AVERAGE(MonthMacro!Y141:Y152))</f>
        <v>14430.666666666666</v>
      </c>
      <c r="X141" s="10">
        <f t="shared" si="19"/>
        <v>9.8572964611569613</v>
      </c>
      <c r="Y141" s="13">
        <f>IF(MonthMacro!Z141="","",MonthMacro!Z141)</f>
        <v>14.2</v>
      </c>
      <c r="Z141" s="2">
        <f>IF(MonthMacro!AB141="","",AVERAGE(MonthMacro!AB141:AB152))</f>
        <v>3825</v>
      </c>
      <c r="AA141" s="10">
        <f t="shared" si="20"/>
        <v>59.93031358885019</v>
      </c>
      <c r="AB141" s="2">
        <f>IF(MonthMacro!AA141="","",MonthMacro!AA141)</f>
        <v>14.1</v>
      </c>
      <c r="AC141" s="2">
        <f>IF(MonthMacro!AD141="","",IF(MONTH(CLEAN_MACRO!$A141)=2,MonthMacro!AD141,MonthMacro!AD141-MonthMacro!AD142))</f>
        <v>20153.158100000001</v>
      </c>
      <c r="AD141" s="2">
        <f>IF(MonthMacro!AE141="","",IF(MONTH(CLEAN_MACRO!$A141)=2,MonthMacro!AE141,MonthMacro!AE141-MonthMacro!AE142))</f>
        <v>32015.337100000004</v>
      </c>
      <c r="AE141" s="2">
        <f>IF(MonthMacro!AF141="","",IF(MONTH(CLEAN_MACRO!$A141)=2,MonthMacro!AF141,MonthMacro!AF141-MonthMacro!AF142))</f>
        <v>19743.794099999999</v>
      </c>
      <c r="AF141" s="10">
        <f t="shared" si="21"/>
        <v>35.071165887450604</v>
      </c>
      <c r="AG141" s="10">
        <f t="shared" si="22"/>
        <v>0.93439612660142224</v>
      </c>
      <c r="AH141" s="10">
        <f t="shared" si="23"/>
        <v>0.74053073016213666</v>
      </c>
      <c r="AI141" s="10">
        <f>IF(MonthMacro!AD141="","",(MonthMacro!AD141/MonthMacro!AD153-1)*100)</f>
        <v>13.462887099488018</v>
      </c>
      <c r="AJ141" s="10">
        <f>IF(MonthMacro!AE141="","",(MonthMacro!AE141/MonthMacro!AE153-1)*100)</f>
        <v>2.0216589801459683</v>
      </c>
      <c r="AK141" s="10">
        <f>IF(MonthMacro!AF141="","",(MonthMacro!AF141/MonthMacro!AF153-1)*100)</f>
        <v>17.292287290239216</v>
      </c>
      <c r="AL141" s="10">
        <f>IF(MonthMacro!AI141="","",MonthMacro!AI141)</f>
        <v>38.6</v>
      </c>
      <c r="AM141" s="11">
        <f>IF(YEAR(A141)=2012,SUM(MonthMacro!AM141:AM152)/MONTH(A141),IF(MonthMacro!AM141="","",SUM(MonthMacro!AM141:AM152)/12))</f>
        <v>3946.25</v>
      </c>
      <c r="AN141" s="10">
        <f t="shared" si="24"/>
        <v>39.71499380421313</v>
      </c>
    </row>
    <row r="142" spans="1:40">
      <c r="A142" s="9">
        <f>MonthMacro!A142</f>
        <v>41608</v>
      </c>
      <c r="B142" s="10">
        <f>IF(MONTH($A142)=1,"",IF(MonthMacro!D142="","",IF(MONTH($A142)&lt;&gt;2,MonthMacro!D142,MonthMacro!E142)))</f>
        <v>8.5</v>
      </c>
      <c r="C142" s="10">
        <f>IF(MonthMacro!E142="","",MonthMacro!E142)</f>
        <v>7.5</v>
      </c>
      <c r="D142" s="10">
        <f>IF(MONTH($A142)=1,"",IF(AND(MonthMacro!F142&lt;&gt;"",MONTH($A142)&lt;&gt;2),MonthMacro!F142,MonthMacro!G142))</f>
        <v>10</v>
      </c>
      <c r="E142" s="12">
        <f>IF(MONTH(A142)=1,"",MonthMacro!H142-MonthMacro!H143)</f>
        <v>39613.277799999982</v>
      </c>
      <c r="F142" s="10">
        <f t="shared" si="17"/>
        <v>17.567128555163734</v>
      </c>
      <c r="G142" s="10">
        <f>IF(MonthMacro!I142="","",MonthMacro!I142)</f>
        <v>19.899999999999999</v>
      </c>
      <c r="H142" s="10">
        <f>IF(MonthMacro!J142="","",MonthMacro!J142)</f>
        <v>51.4</v>
      </c>
      <c r="I142" s="10">
        <f>IF(MonthMacro!K142="","",MonthMacro!K142)</f>
        <v>52.3</v>
      </c>
      <c r="J142" s="10">
        <f>IF(MonthMacro!L142="","",MonthMacro!L142)</f>
        <v>56</v>
      </c>
      <c r="K142" s="10">
        <f>IF(MonthMacro!M142="","",MonthMacro!M142)</f>
        <v>3.02</v>
      </c>
      <c r="L142" s="10">
        <f>IF(MonthMacro!AH142="","",MonthMacro!AH142)</f>
        <v>1.8</v>
      </c>
      <c r="M142" s="10">
        <f>IF(MonthMacro!N142="","",MonthMacro!N142)</f>
        <v>-1.42</v>
      </c>
      <c r="N142" s="10">
        <f>IF(MonthMacro!O142="","",MonthMacro!O142)</f>
        <v>4.4399999999999995</v>
      </c>
      <c r="O142" s="10">
        <f t="shared" si="18"/>
        <v>3.2199999999999998</v>
      </c>
      <c r="P142" s="11">
        <f>IF(MONTH(A142)=1,"",IF(MONTH(A142)=2,MonthMacro!S142,MonthMacro!Q142))</f>
        <v>13.7212512875942</v>
      </c>
      <c r="Q142" s="10">
        <f>IF(MonthMacro!T142="","",MonthMacro!T142)</f>
        <v>71.919726990271499</v>
      </c>
      <c r="R142" s="10">
        <f>IF(MonthMacro!AG142="","",MonthMacro!AG142)</f>
        <v>12.7</v>
      </c>
      <c r="S142" s="10">
        <f>IF(MonthMacro!U142="","",MonthMacro!U142)</f>
        <v>98.9</v>
      </c>
      <c r="T142" s="10">
        <f>IF(MonthMacro!V142="","",MonthMacro!V142)</f>
        <v>9.4</v>
      </c>
      <c r="U142" s="10">
        <f>IF(MonthMacro!W142="","",MonthMacro!W142)</f>
        <v>14.2</v>
      </c>
      <c r="V142" s="10">
        <f>IF(MonthMacro!X142="","",MonthMacro!X142)</f>
        <v>4.7999999999999989</v>
      </c>
      <c r="W142" s="12">
        <f>IF(MonthMacro!Y142="","",AVERAGE(MonthMacro!Y142:Y153))</f>
        <v>14743.156084166667</v>
      </c>
      <c r="X142" s="10">
        <f t="shared" si="19"/>
        <v>14.813089690171433</v>
      </c>
      <c r="Y142" s="13" t="str">
        <f>IF(MonthMacro!Z142="","",MonthMacro!Z142)</f>
        <v/>
      </c>
      <c r="Z142" s="2">
        <f>IF(MonthMacro!AB142="","",AVERAGE(MonthMacro!AB142:AB153))</f>
        <v>3772.4166666666665</v>
      </c>
      <c r="AA142" s="10">
        <f t="shared" si="20"/>
        <v>54.044305305066878</v>
      </c>
      <c r="AB142" s="2">
        <f>IF(MonthMacro!AA142="","",MonthMacro!AA142)</f>
        <v>14.2</v>
      </c>
      <c r="AC142" s="2">
        <f>IF(MonthMacro!AD142="","",IF(MONTH(CLEAN_MACRO!$A142)=2,MonthMacro!AD142,MonthMacro!AD142-MonthMacro!AD143))</f>
        <v>24779.684000000008</v>
      </c>
      <c r="AD142" s="2">
        <f>IF(MonthMacro!AE142="","",IF(MONTH(CLEAN_MACRO!$A142)=2,MonthMacro!AE142,MonthMacro!AE142-MonthMacro!AE143))</f>
        <v>10029.654899999994</v>
      </c>
      <c r="AE142" s="2">
        <f>IF(MonthMacro!AF142="","",IF(MONTH(CLEAN_MACRO!$A142)=2,MonthMacro!AF142,MonthMacro!AF142-MonthMacro!AF143))</f>
        <v>14875.798599999995</v>
      </c>
      <c r="AF142" s="10">
        <f t="shared" si="21"/>
        <v>58.630358544071129</v>
      </c>
      <c r="AG142" s="10">
        <f t="shared" si="22"/>
        <v>6.8244501397669577</v>
      </c>
      <c r="AH142" s="10">
        <f t="shared" si="23"/>
        <v>14.764264559559281</v>
      </c>
      <c r="AI142" s="10">
        <f>IF(MonthMacro!AD142="","",(MonthMacro!AD142/MonthMacro!AD154-1)*100)</f>
        <v>11.477801367982888</v>
      </c>
      <c r="AJ142" s="10">
        <f>IF(MonthMacro!AE142="","",(MonthMacro!AE142/MonthMacro!AE154-1)*100)</f>
        <v>2.5310206619495901</v>
      </c>
      <c r="AK142" s="10">
        <f>IF(MonthMacro!AF142="","",(MonthMacro!AF142/MonthMacro!AF154-1)*100)</f>
        <v>20.829633098337162</v>
      </c>
      <c r="AL142" s="10" t="str">
        <f>IF(MonthMacro!AI142="","",MonthMacro!AI142)</f>
        <v/>
      </c>
      <c r="AM142" s="11">
        <f>IF(YEAR(A142)=2012,SUM(MonthMacro!AM142:AM153)/MONTH(A142),IF(MonthMacro!AM142="","",SUM(MonthMacro!AM142:AM153)/12))</f>
        <v>2957.0833333333335</v>
      </c>
      <c r="AN142" s="10">
        <f t="shared" si="24"/>
        <v>29.320226878172264</v>
      </c>
    </row>
    <row r="143" spans="1:40">
      <c r="A143" s="9">
        <f>MonthMacro!A143</f>
        <v>41578</v>
      </c>
      <c r="B143" s="10">
        <f>IF(MONTH($A143)=1,"",IF(MonthMacro!D143="","",IF(MONTH($A143)&lt;&gt;2,MonthMacro!D143,MonthMacro!E143)))</f>
        <v>9.5</v>
      </c>
      <c r="C143" s="10">
        <f>IF(MonthMacro!E143="","",MonthMacro!E143)</f>
        <v>7.4</v>
      </c>
      <c r="D143" s="10">
        <f>IF(MONTH($A143)=1,"",IF(AND(MonthMacro!F143&lt;&gt;"",MONTH($A143)&lt;&gt;2),MonthMacro!F143,MonthMacro!G143))</f>
        <v>10.3</v>
      </c>
      <c r="E143" s="12">
        <f>IF(MONTH(A143)=1,"",MonthMacro!H143-MonthMacro!H144)</f>
        <v>42461.675300000003</v>
      </c>
      <c r="F143" s="10">
        <f t="shared" si="17"/>
        <v>19.243887269018998</v>
      </c>
      <c r="G143" s="10">
        <f>IF(MonthMacro!I143="","",MonthMacro!I143)</f>
        <v>20.100000000000001</v>
      </c>
      <c r="H143" s="10">
        <f>IF(MonthMacro!J143="","",MonthMacro!J143)</f>
        <v>51.4</v>
      </c>
      <c r="I143" s="10">
        <f>IF(MonthMacro!K143="","",MonthMacro!K143)</f>
        <v>52.5</v>
      </c>
      <c r="J143" s="10">
        <f>IF(MonthMacro!L143="","",MonthMacro!L143)</f>
        <v>56.3</v>
      </c>
      <c r="K143" s="10">
        <f>IF(MonthMacro!M143="","",MonthMacro!M143)</f>
        <v>3.21</v>
      </c>
      <c r="L143" s="10">
        <f>IF(MonthMacro!AH143="","",MonthMacro!AH143)</f>
        <v>1.8</v>
      </c>
      <c r="M143" s="10">
        <f>IF(MonthMacro!N143="","",MonthMacro!N143)</f>
        <v>-1.51</v>
      </c>
      <c r="N143" s="10">
        <f>IF(MonthMacro!O143="","",MonthMacro!O143)</f>
        <v>4.72</v>
      </c>
      <c r="O143" s="10">
        <f t="shared" si="18"/>
        <v>3.31</v>
      </c>
      <c r="P143" s="11">
        <f>IF(MONTH(A143)=1,"",IF(MONTH(A143)=2,MonthMacro!S143,MonthMacro!Q143))</f>
        <v>13.320158762875</v>
      </c>
      <c r="Q143" s="10">
        <f>IF(MonthMacro!T143="","",MonthMacro!T143)</f>
        <v>-3.1578618903485598</v>
      </c>
      <c r="R143" s="10">
        <f>IF(MonthMacro!AG143="","",MonthMacro!AG143)</f>
        <v>5.6</v>
      </c>
      <c r="S143" s="10">
        <f>IF(MonthMacro!U143="","",MonthMacro!U143)</f>
        <v>102.9</v>
      </c>
      <c r="T143" s="10">
        <f>IF(MonthMacro!V143="","",MonthMacro!V143)</f>
        <v>8.9</v>
      </c>
      <c r="U143" s="10">
        <f>IF(MonthMacro!W143="","",MonthMacro!W143)</f>
        <v>14.3</v>
      </c>
      <c r="V143" s="10">
        <f>IF(MonthMacro!X143="","",MonthMacro!X143)</f>
        <v>5.4</v>
      </c>
      <c r="W143" s="12">
        <f>IF(MonthMacro!Y143="","",AVERAGE(MonthMacro!Y143:Y154))</f>
        <v>14652.699091666667</v>
      </c>
      <c r="X143" s="10">
        <f t="shared" si="19"/>
        <v>15.338832730873131</v>
      </c>
      <c r="Y143" s="13" t="str">
        <f>IF(MonthMacro!Z143="","",MonthMacro!Z143)</f>
        <v/>
      </c>
      <c r="Z143" s="2">
        <f>IF(MonthMacro!AB143="","",AVERAGE(MonthMacro!AB143:AB154))</f>
        <v>3673.0833333333335</v>
      </c>
      <c r="AA143" s="10">
        <f t="shared" si="20"/>
        <v>47.651748626557698</v>
      </c>
      <c r="AB143" s="2">
        <f>IF(MonthMacro!AA143="","",MonthMacro!AA143)</f>
        <v>14.2</v>
      </c>
      <c r="AC143" s="2">
        <f>IF(MonthMacro!AD143="","",IF(MONTH(CLEAN_MACRO!$A143)=2,MonthMacro!AD143,MonthMacro!AD143-MonthMacro!AD144))</f>
        <v>11375.44279999999</v>
      </c>
      <c r="AD143" s="2">
        <f>IF(MonthMacro!AE143="","",IF(MONTH(CLEAN_MACRO!$A143)=2,MonthMacro!AE143,MonthMacro!AE143-MonthMacro!AE144))</f>
        <v>6684.3884000000035</v>
      </c>
      <c r="AE143" s="2">
        <f>IF(MonthMacro!AF143="","",IF(MONTH(CLEAN_MACRO!$A143)=2,MonthMacro!AF143,MonthMacro!AF143-MonthMacro!AF144))</f>
        <v>11547.6927</v>
      </c>
      <c r="AF143" s="10">
        <f t="shared" si="21"/>
        <v>-3.4159223118961579</v>
      </c>
      <c r="AG143" s="10">
        <f t="shared" si="22"/>
        <v>-13.755036292582057</v>
      </c>
      <c r="AH143" s="10">
        <f t="shared" si="23"/>
        <v>12.096876605526163</v>
      </c>
      <c r="AI143" s="10">
        <f>IF(MonthMacro!AD143="","",(MonthMacro!AD143/MonthMacro!AD155-1)*100)</f>
        <v>6.4600198941094922</v>
      </c>
      <c r="AJ143" s="10">
        <f>IF(MonthMacro!AE143="","",(MonthMacro!AE143/MonthMacro!AE155-1)*100)</f>
        <v>1.8397886830043619</v>
      </c>
      <c r="AK143" s="10">
        <f>IF(MonthMacro!AF143="","",(MonthMacro!AF143/MonthMacro!AF155-1)*100)</f>
        <v>21.828066696438817</v>
      </c>
      <c r="AL143" s="10" t="str">
        <f>IF(MonthMacro!AI143="","",MonthMacro!AI143)</f>
        <v/>
      </c>
      <c r="AM143" s="11">
        <f>IF(YEAR(A143)=2012,SUM(MonthMacro!AM143:AM154)/MONTH(A143),IF(MonthMacro!AM143="","",SUM(MonthMacro!AM143:AM154)/12))</f>
        <v>3238.9166666666665</v>
      </c>
      <c r="AN143" s="10">
        <f t="shared" si="24"/>
        <v>48.772066816713355</v>
      </c>
    </row>
    <row r="144" spans="1:40">
      <c r="A144" s="9">
        <f>MonthMacro!A144</f>
        <v>41547</v>
      </c>
      <c r="B144" s="10">
        <f>IF(MONTH($A144)=1,"",IF(MonthMacro!D144="","",IF(MONTH($A144)&lt;&gt;2,MonthMacro!D144,MonthMacro!E144)))</f>
        <v>10.4</v>
      </c>
      <c r="C144" s="10">
        <f>IF(MonthMacro!E144="","",MonthMacro!E144)</f>
        <v>7.2</v>
      </c>
      <c r="D144" s="10">
        <f>IF(MONTH($A144)=1,"",IF(AND(MonthMacro!F144&lt;&gt;"",MONTH($A144)&lt;&gt;2),MonthMacro!F144,MonthMacro!G144))</f>
        <v>10.199999999999999</v>
      </c>
      <c r="E144" s="12">
        <f>IF(MONTH(A144)=1,"",MonthMacro!H144-MonthMacro!H145)</f>
        <v>46629.492599999998</v>
      </c>
      <c r="F144" s="10">
        <f t="shared" si="17"/>
        <v>19.640036851482279</v>
      </c>
      <c r="G144" s="10">
        <f>IF(MonthMacro!I144="","",MonthMacro!I144)</f>
        <v>20.2</v>
      </c>
      <c r="H144" s="10">
        <f>IF(MonthMacro!J144="","",MonthMacro!J144)</f>
        <v>51.1</v>
      </c>
      <c r="I144" s="10">
        <f>IF(MonthMacro!K144="","",MonthMacro!K144)</f>
        <v>52.8</v>
      </c>
      <c r="J144" s="10">
        <f>IF(MonthMacro!L144="","",MonthMacro!L144)</f>
        <v>55.4</v>
      </c>
      <c r="K144" s="10">
        <f>IF(MonthMacro!M144="","",MonthMacro!M144)</f>
        <v>3.05</v>
      </c>
      <c r="L144" s="10">
        <f>IF(MonthMacro!AH144="","",MonthMacro!AH144)</f>
        <v>1.7</v>
      </c>
      <c r="M144" s="10">
        <f>IF(MonthMacro!N144="","",MonthMacro!N144)</f>
        <v>-1.34</v>
      </c>
      <c r="N144" s="10">
        <f>IF(MonthMacro!O144="","",MonthMacro!O144)</f>
        <v>4.3899999999999997</v>
      </c>
      <c r="O144" s="10">
        <f t="shared" si="18"/>
        <v>3.04</v>
      </c>
      <c r="P144" s="11">
        <f>IF(MONTH(A144)=1,"",IF(MONTH(A144)=2,MonthMacro!S144,MonthMacro!Q144))</f>
        <v>13.3</v>
      </c>
      <c r="Q144" s="10">
        <f>IF(MonthMacro!T144="","",MonthMacro!T144)</f>
        <v>-46.680400448154998</v>
      </c>
      <c r="R144" s="10">
        <f>IF(MonthMacro!AG144="","",MonthMacro!AG144)</f>
        <v>-0.3</v>
      </c>
      <c r="S144" s="10">
        <f>IF(MonthMacro!U144="","",MonthMacro!U144)</f>
        <v>99.8</v>
      </c>
      <c r="T144" s="10">
        <f>IF(MonthMacro!V144="","",MonthMacro!V144)</f>
        <v>8.9</v>
      </c>
      <c r="U144" s="10">
        <f>IF(MonthMacro!W144="","",MonthMacro!W144)</f>
        <v>14.2</v>
      </c>
      <c r="V144" s="10">
        <f>IF(MonthMacro!X144="","",MonthMacro!X144)</f>
        <v>5.2999999999999989</v>
      </c>
      <c r="W144" s="12">
        <f>IF(MonthMacro!Y144="","",AVERAGE(MonthMacro!Y144:Y155))</f>
        <v>15007.757314166667</v>
      </c>
      <c r="X144" s="10">
        <f t="shared" si="19"/>
        <v>22.137698413687289</v>
      </c>
      <c r="Y144" s="13" t="str">
        <f>IF(MonthMacro!Z144="","",MonthMacro!Z144)</f>
        <v/>
      </c>
      <c r="Z144" s="2">
        <f>IF(MonthMacro!AB144="","",AVERAGE(MonthMacro!AB144:AB155))</f>
        <v>3661.5</v>
      </c>
      <c r="AA144" s="10">
        <f t="shared" si="20"/>
        <v>44.713786970555304</v>
      </c>
      <c r="AB144" s="2">
        <f>IF(MonthMacro!AA144="","",MonthMacro!AA144)</f>
        <v>14.3</v>
      </c>
      <c r="AC144" s="2">
        <f>IF(MonthMacro!AD144="","",IF(MONTH(CLEAN_MACRO!$A144)=2,MonthMacro!AD144,MonthMacro!AD144-MonthMacro!AD145))</f>
        <v>17059.24530000001</v>
      </c>
      <c r="AD144" s="2">
        <f>IF(MonthMacro!AE144="","",IF(MONTH(CLEAN_MACRO!$A144)=2,MonthMacro!AE144,MonthMacro!AE144-MonthMacro!AE145))</f>
        <v>6055.9489999999932</v>
      </c>
      <c r="AE144" s="2">
        <f>IF(MonthMacro!AF144="","",IF(MONTH(CLEAN_MACRO!$A144)=2,MonthMacro!AF144,MonthMacro!AF144-MonthMacro!AF145))</f>
        <v>13541.404399999999</v>
      </c>
      <c r="AF144" s="10">
        <f t="shared" si="21"/>
        <v>41.289087727890546</v>
      </c>
      <c r="AG144" s="10">
        <f t="shared" si="22"/>
        <v>1.5460176019497451</v>
      </c>
      <c r="AH144" s="10">
        <f t="shared" si="23"/>
        <v>22.806842178258901</v>
      </c>
      <c r="AI144" s="10">
        <f>IF(MonthMacro!AD144="","",(MonthMacro!AD144/MonthMacro!AD156-1)*100)</f>
        <v>7.3215314691578381</v>
      </c>
      <c r="AJ144" s="10">
        <f>IF(MonthMacro!AE144="","",(MonthMacro!AE144/MonthMacro!AE156-1)*100)</f>
        <v>4.2300451768175984</v>
      </c>
      <c r="AK144" s="10">
        <f>IF(MonthMacro!AF144="","",(MonthMacro!AF144/MonthMacro!AF156-1)*100)</f>
        <v>23.29276682019934</v>
      </c>
      <c r="AL144" s="10">
        <f>IF(MonthMacro!AI144="","",MonthMacro!AI144)</f>
        <v>35.1</v>
      </c>
      <c r="AM144" s="11">
        <f>IF(YEAR(A144)=2012,SUM(MonthMacro!AM144:AM155)/MONTH(A144),IF(MonthMacro!AM144="","",SUM(MonthMacro!AM144:AM155)/12))</f>
        <v>3403.8333333333335</v>
      </c>
      <c r="AN144" s="10">
        <f t="shared" si="24"/>
        <v>54.782235246564269</v>
      </c>
    </row>
    <row r="145" spans="1:40">
      <c r="A145" s="9">
        <f>MonthMacro!A145</f>
        <v>41517</v>
      </c>
      <c r="B145" s="10">
        <f>IF(MONTH($A145)=1,"",IF(MonthMacro!D145="","",IF(MONTH($A145)&lt;&gt;2,MonthMacro!D145,MonthMacro!E145)))</f>
        <v>13.7</v>
      </c>
      <c r="C145" s="10">
        <f>IF(MonthMacro!E145="","",MonthMacro!E145)</f>
        <v>6.8</v>
      </c>
      <c r="D145" s="10">
        <f>IF(MONTH($A145)=1,"",IF(AND(MonthMacro!F145&lt;&gt;"",MONTH($A145)&lt;&gt;2),MonthMacro!F145,MonthMacro!G145))</f>
        <v>10.4</v>
      </c>
      <c r="E145" s="12">
        <f>IF(MONTH(A145)=1,"",MonthMacro!H145-MonthMacro!H146)</f>
        <v>40855.849300000031</v>
      </c>
      <c r="F145" s="10">
        <f t="shared" si="17"/>
        <v>21.427510899761359</v>
      </c>
      <c r="G145" s="10">
        <f>IF(MonthMacro!I145="","",MonthMacro!I145)</f>
        <v>20.3</v>
      </c>
      <c r="H145" s="10">
        <f>IF(MonthMacro!J145="","",MonthMacro!J145)</f>
        <v>51</v>
      </c>
      <c r="I145" s="10">
        <f>IF(MonthMacro!K145="","",MonthMacro!K145)</f>
        <v>52.4</v>
      </c>
      <c r="J145" s="10">
        <f>IF(MonthMacro!L145="","",MonthMacro!L145)</f>
        <v>53.9</v>
      </c>
      <c r="K145" s="10">
        <f>IF(MonthMacro!M145="","",MonthMacro!M145)</f>
        <v>2.57</v>
      </c>
      <c r="L145" s="10">
        <f>IF(MonthMacro!AH145="","",MonthMacro!AH145)</f>
        <v>1.6</v>
      </c>
      <c r="M145" s="10">
        <f>IF(MonthMacro!N145="","",MonthMacro!N145)</f>
        <v>-1.62</v>
      </c>
      <c r="N145" s="10">
        <f>IF(MonthMacro!O145="","",MonthMacro!O145)</f>
        <v>4.1899999999999995</v>
      </c>
      <c r="O145" s="10">
        <f t="shared" si="18"/>
        <v>3.22</v>
      </c>
      <c r="P145" s="11">
        <f>IF(MONTH(A145)=1,"",IF(MONTH(A145)=2,MonthMacro!S145,MonthMacro!Q145))</f>
        <v>13.3701232684953</v>
      </c>
      <c r="Q145" s="10">
        <f>IF(MonthMacro!T145="","",MonthMacro!T145)</f>
        <v>5.5211732493154804</v>
      </c>
      <c r="R145" s="10">
        <f>IF(MonthMacro!AG145="","",MonthMacro!AG145)</f>
        <v>7.2</v>
      </c>
      <c r="S145" s="10">
        <f>IF(MonthMacro!U145="","",MonthMacro!U145)</f>
        <v>97.8</v>
      </c>
      <c r="T145" s="10">
        <f>IF(MonthMacro!V145="","",MonthMacro!V145)</f>
        <v>9.9</v>
      </c>
      <c r="U145" s="10">
        <f>IF(MonthMacro!W145="","",MonthMacro!W145)</f>
        <v>14.7</v>
      </c>
      <c r="V145" s="10">
        <f>IF(MonthMacro!X145="","",MonthMacro!X145)</f>
        <v>4.7999999999999989</v>
      </c>
      <c r="W145" s="12">
        <f>IF(MonthMacro!Y145="","",AVERAGE(MonthMacro!Y145:Y156))</f>
        <v>15202.943067500002</v>
      </c>
      <c r="X145" s="10">
        <f t="shared" si="19"/>
        <v>34.869897793281311</v>
      </c>
      <c r="Y145" s="13" t="str">
        <f>IF(MonthMacro!Z145="","",MonthMacro!Z145)</f>
        <v/>
      </c>
      <c r="Z145" s="2">
        <f>IF(MonthMacro!AB145="","",AVERAGE(MonthMacro!AB145:AB156))</f>
        <v>3542.3333333333335</v>
      </c>
      <c r="AA145" s="10">
        <f t="shared" si="20"/>
        <v>45.965249639447833</v>
      </c>
      <c r="AB145" s="2">
        <f>IF(MonthMacro!AA145="","",MonthMacro!AA145)</f>
        <v>14.1</v>
      </c>
      <c r="AC145" s="2">
        <f>IF(MonthMacro!AD145="","",IF(MONTH(CLEAN_MACRO!$A145)=2,MonthMacro!AD145,MonthMacro!AD145-MonthMacro!AD146))</f>
        <v>15202.588400000008</v>
      </c>
      <c r="AD145" s="2">
        <f>IF(MonthMacro!AE145="","",IF(MONTH(CLEAN_MACRO!$A145)=2,MonthMacro!AE145,MonthMacro!AE145-MonthMacro!AE146))</f>
        <v>5006.9495999999999</v>
      </c>
      <c r="AE145" s="2">
        <f>IF(MonthMacro!AF145="","",IF(MONTH(CLEAN_MACRO!$A145)=2,MonthMacro!AF145,MonthMacro!AF145-MonthMacro!AF146))</f>
        <v>9708.6208000000042</v>
      </c>
      <c r="AF145" s="10">
        <f t="shared" si="21"/>
        <v>-20.13721368661535</v>
      </c>
      <c r="AG145" s="10">
        <f t="shared" si="22"/>
        <v>-16.480569535187961</v>
      </c>
      <c r="AH145" s="10">
        <f t="shared" si="23"/>
        <v>10.055207158481672</v>
      </c>
      <c r="AI145" s="10">
        <f>IF(MonthMacro!AD145="","",(MonthMacro!AD145/MonthMacro!AD157-1)*100)</f>
        <v>3.9855720403338957</v>
      </c>
      <c r="AJ145" s="10">
        <f>IF(MonthMacro!AE145="","",(MonthMacro!AE145/MonthMacro!AE157-1)*100)</f>
        <v>4.5889203866361861</v>
      </c>
      <c r="AK145" s="10">
        <f>IF(MonthMacro!AF145="","",(MonthMacro!AF145/MonthMacro!AF157-1)*100)</f>
        <v>23.386089252232555</v>
      </c>
      <c r="AL145" s="10" t="str">
        <f>IF(MonthMacro!AI145="","",MonthMacro!AI145)</f>
        <v/>
      </c>
      <c r="AM145" s="11">
        <f>IF(YEAR(A145)=2012,SUM(MonthMacro!AM145:AM156)/MONTH(A145),IF(MonthMacro!AM145="","",SUM(MonthMacro!AM145:AM156)/12))</f>
        <v>2821.8333333333335</v>
      </c>
      <c r="AN145" s="10">
        <f t="shared" si="24"/>
        <v>33.31758499183055</v>
      </c>
    </row>
    <row r="146" spans="1:40">
      <c r="A146" s="9">
        <f>MonthMacro!A146</f>
        <v>41486</v>
      </c>
      <c r="B146" s="10">
        <f>IF(MONTH($A146)=1,"",IF(MonthMacro!D146="","",IF(MONTH($A146)&lt;&gt;2,MonthMacro!D146,MonthMacro!E146)))</f>
        <v>8.8000000000000007</v>
      </c>
      <c r="C146" s="10">
        <f>IF(MonthMacro!E146="","",MonthMacro!E146)</f>
        <v>5.7</v>
      </c>
      <c r="D146" s="10">
        <f>IF(MONTH($A146)=1,"",IF(AND(MonthMacro!F146&lt;&gt;"",MONTH($A146)&lt;&gt;2),MonthMacro!F146,MonthMacro!G146))</f>
        <v>9.6999999999999993</v>
      </c>
      <c r="E146" s="12">
        <f>IF(MONTH(A146)=1,"",MonthMacro!H146-MonthMacro!H147)</f>
        <v>40404.631999999983</v>
      </c>
      <c r="F146" s="10">
        <f t="shared" si="17"/>
        <v>20.245721937873242</v>
      </c>
      <c r="G146" s="10">
        <f>IF(MonthMacro!I146="","",MonthMacro!I146)</f>
        <v>20.100000000000001</v>
      </c>
      <c r="H146" s="10">
        <f>IF(MonthMacro!J146="","",MonthMacro!J146)</f>
        <v>50.3</v>
      </c>
      <c r="I146" s="10">
        <f>IF(MonthMacro!K146="","",MonthMacro!K146)</f>
        <v>50.6</v>
      </c>
      <c r="J146" s="10">
        <f>IF(MonthMacro!L146="","",MonthMacro!L146)</f>
        <v>54.1</v>
      </c>
      <c r="K146" s="10">
        <f>IF(MonthMacro!M146="","",MonthMacro!M146)</f>
        <v>2.67</v>
      </c>
      <c r="L146" s="10">
        <f>IF(MonthMacro!AH146="","",MonthMacro!AH146)</f>
        <v>1.6</v>
      </c>
      <c r="M146" s="10">
        <f>IF(MonthMacro!N146="","",MonthMacro!N146)</f>
        <v>-2.27</v>
      </c>
      <c r="N146" s="10">
        <f>IF(MonthMacro!O146="","",MonthMacro!O146)</f>
        <v>4.9399999999999995</v>
      </c>
      <c r="O146" s="10">
        <f t="shared" si="18"/>
        <v>3.87</v>
      </c>
      <c r="P146" s="11">
        <f>IF(MONTH(A146)=1,"",IF(MONTH(A146)=2,MonthMacro!S146,MonthMacro!Q146))</f>
        <v>13.212342647423</v>
      </c>
      <c r="Q146" s="10">
        <f>IF(MonthMacro!T146="","",MonthMacro!T146)</f>
        <v>-29.383226627430702</v>
      </c>
      <c r="R146" s="10">
        <f>IF(MonthMacro!AG146="","",MonthMacro!AG146)</f>
        <v>5.0999999999999996</v>
      </c>
      <c r="S146" s="10">
        <f>IF(MonthMacro!U146="","",MonthMacro!U146)</f>
        <v>97.2</v>
      </c>
      <c r="T146" s="10">
        <f>IF(MonthMacro!V146="","",MonthMacro!V146)</f>
        <v>9.6999999999999993</v>
      </c>
      <c r="U146" s="10">
        <f>IF(MonthMacro!W146="","",MonthMacro!W146)</f>
        <v>14.5</v>
      </c>
      <c r="V146" s="10">
        <f>IF(MonthMacro!X146="","",MonthMacro!X146)</f>
        <v>4.8000000000000007</v>
      </c>
      <c r="W146" s="12">
        <f>IF(MonthMacro!Y146="","",AVERAGE(MonthMacro!Y146:Y157))</f>
        <v>14922.470670000002</v>
      </c>
      <c r="X146" s="10">
        <f t="shared" si="19"/>
        <v>34.101117265867906</v>
      </c>
      <c r="Y146" s="13" t="str">
        <f>IF(MonthMacro!Z146="","",MonthMacro!Z146)</f>
        <v/>
      </c>
      <c r="Z146" s="2">
        <f>IF(MonthMacro!AB146="","",AVERAGE(MonthMacro!AB146:AB157))</f>
        <v>3429</v>
      </c>
      <c r="AA146" s="10">
        <f t="shared" si="20"/>
        <v>45.486688116536442</v>
      </c>
      <c r="AB146" s="2">
        <f>IF(MonthMacro!AA146="","",MonthMacro!AA146)</f>
        <v>14.3</v>
      </c>
      <c r="AC146" s="2">
        <f>IF(MonthMacro!AD146="","",IF(MONTH(CLEAN_MACRO!$A146)=2,MonthMacro!AD146,MonthMacro!AD146-MonthMacro!AD147))</f>
        <v>16736.634499999986</v>
      </c>
      <c r="AD146" s="2">
        <f>IF(MonthMacro!AE146="","",IF(MONTH(CLEAN_MACRO!$A146)=2,MonthMacro!AE146,MonthMacro!AE146-MonthMacro!AE147))</f>
        <v>6296.6461000000054</v>
      </c>
      <c r="AE146" s="2">
        <f>IF(MonthMacro!AF146="","",IF(MONTH(CLEAN_MACRO!$A146)=2,MonthMacro!AF146,MonthMacro!AF146-MonthMacro!AF147))</f>
        <v>9699.950699999994</v>
      </c>
      <c r="AF146" s="10">
        <f t="shared" si="21"/>
        <v>45.221841119966385</v>
      </c>
      <c r="AG146" s="10">
        <f t="shared" si="22"/>
        <v>17.713802910743471</v>
      </c>
      <c r="AH146" s="10">
        <f t="shared" si="23"/>
        <v>12.412981479994567</v>
      </c>
      <c r="AI146" s="10">
        <f>IF(MonthMacro!AD146="","",(MonthMacro!AD146/MonthMacro!AD158-1)*100)</f>
        <v>8.404999245697109</v>
      </c>
      <c r="AJ146" s="10">
        <f>IF(MonthMacro!AE146="","",(MonthMacro!AE146/MonthMacro!AE158-1)*100)</f>
        <v>7.8605437969651915</v>
      </c>
      <c r="AK146" s="10">
        <f>IF(MonthMacro!AF146="","",(MonthMacro!AF146/MonthMacro!AF158-1)*100)</f>
        <v>25.806171147709243</v>
      </c>
      <c r="AL146" s="10" t="str">
        <f>IF(MonthMacro!AI146="","",MonthMacro!AI146)</f>
        <v/>
      </c>
      <c r="AM146" s="11">
        <f>IF(YEAR(A146)=2012,SUM(MonthMacro!AM146:AM157)/MONTH(A146),IF(MonthMacro!AM146="","",SUM(MonthMacro!AM146:AM157)/12))</f>
        <v>3005.5</v>
      </c>
      <c r="AN146" s="10">
        <f t="shared" si="24"/>
        <v>42.837259827551065</v>
      </c>
    </row>
    <row r="147" spans="1:40">
      <c r="A147" s="9">
        <f>MonthMacro!A147</f>
        <v>41455</v>
      </c>
      <c r="B147" s="10">
        <f>IF(MONTH($A147)=1,"",IF(MonthMacro!D147="","",IF(MONTH($A147)&lt;&gt;2,MonthMacro!D147,MonthMacro!E147)))</f>
        <v>6.3</v>
      </c>
      <c r="C147" s="10">
        <f>IF(MonthMacro!E147="","",MonthMacro!E147)</f>
        <v>5.14</v>
      </c>
      <c r="D147" s="10">
        <f>IF(MONTH($A147)=1,"",IF(AND(MonthMacro!F147&lt;&gt;"",MONTH($A147)&lt;&gt;2),MonthMacro!F147,MonthMacro!G147))</f>
        <v>8.9</v>
      </c>
      <c r="E147" s="12">
        <f>IF(MONTH(A147)=1,"",MonthMacro!H147-MonthMacro!H148)</f>
        <v>50106.950500000006</v>
      </c>
      <c r="F147" s="10">
        <f t="shared" si="17"/>
        <v>19.913672648144143</v>
      </c>
      <c r="G147" s="10">
        <f>IF(MonthMacro!I147="","",MonthMacro!I147)</f>
        <v>20.100000000000001</v>
      </c>
      <c r="H147" s="10">
        <f>IF(MonthMacro!J147="","",MonthMacro!J147)</f>
        <v>50.1</v>
      </c>
      <c r="I147" s="10">
        <f>IF(MonthMacro!K147="","",MonthMacro!K147)</f>
        <v>50.4</v>
      </c>
      <c r="J147" s="10">
        <f>IF(MonthMacro!L147="","",MonthMacro!L147)</f>
        <v>53.9</v>
      </c>
      <c r="K147" s="10">
        <f>IF(MonthMacro!M147="","",MonthMacro!M147)</f>
        <v>2.67</v>
      </c>
      <c r="L147" s="10">
        <f>IF(MonthMacro!AH147="","",MonthMacro!AH147)</f>
        <v>1.7</v>
      </c>
      <c r="M147" s="10">
        <f>IF(MonthMacro!N147="","",MonthMacro!N147)</f>
        <v>-2.7</v>
      </c>
      <c r="N147" s="10">
        <f>IF(MonthMacro!O147="","",MonthMacro!O147)</f>
        <v>5.37</v>
      </c>
      <c r="O147" s="10">
        <f t="shared" si="18"/>
        <v>4.4000000000000004</v>
      </c>
      <c r="P147" s="11">
        <f>IF(MONTH(A147)=1,"",IF(MONTH(A147)=2,MonthMacro!S147,MonthMacro!Q147))</f>
        <v>13.312469999999999</v>
      </c>
      <c r="Q147" s="10">
        <f>IF(MonthMacro!T147="","",MonthMacro!T147)</f>
        <v>-14.043881218082101</v>
      </c>
      <c r="R147" s="10">
        <f>IF(MonthMacro!AG147="","",MonthMacro!AG147)</f>
        <v>-3.1</v>
      </c>
      <c r="S147" s="10">
        <f>IF(MonthMacro!U147="","",MonthMacro!U147)</f>
        <v>97</v>
      </c>
      <c r="T147" s="10">
        <f>IF(MonthMacro!V147="","",MonthMacro!V147)</f>
        <v>9.1</v>
      </c>
      <c r="U147" s="10">
        <f>IF(MonthMacro!W147="","",MonthMacro!W147)</f>
        <v>14</v>
      </c>
      <c r="V147" s="10">
        <f>IF(MonthMacro!X147="","",MonthMacro!X147)</f>
        <v>4.9000000000000004</v>
      </c>
      <c r="W147" s="12">
        <f>IF(MonthMacro!Y147="","",AVERAGE(MonthMacro!Y147:Y158))</f>
        <v>15116.685343333336</v>
      </c>
      <c r="X147" s="10">
        <f t="shared" si="19"/>
        <v>41.272234946166918</v>
      </c>
      <c r="Y147" s="13" t="str">
        <f>IF(MonthMacro!Z147="","",MonthMacro!Z147)</f>
        <v/>
      </c>
      <c r="Z147" s="2">
        <f>IF(MonthMacro!AB147="","",AVERAGE(MonthMacro!AB147:AB158))</f>
        <v>3238.8333333333335</v>
      </c>
      <c r="AA147" s="10">
        <f t="shared" si="20"/>
        <v>36.630809252619009</v>
      </c>
      <c r="AB147" s="2">
        <f>IF(MonthMacro!AA147="","",MonthMacro!AA147)</f>
        <v>14.2</v>
      </c>
      <c r="AC147" s="2">
        <f>IF(MonthMacro!AD147="","",IF(MONTH(CLEAN_MACRO!$A147)=2,MonthMacro!AD147,MonthMacro!AD147-MonthMacro!AD148))</f>
        <v>22287.803100000005</v>
      </c>
      <c r="AD147" s="2">
        <f>IF(MonthMacro!AE147="","",IF(MONTH(CLEAN_MACRO!$A147)=2,MonthMacro!AE147,MonthMacro!AE147-MonthMacro!AE148))</f>
        <v>6601.0016999999971</v>
      </c>
      <c r="AE147" s="2">
        <f>IF(MonthMacro!AF147="","",IF(MONTH(CLEAN_MACRO!$A147)=2,MonthMacro!AF147,MonthMacro!AF147-MonthMacro!AF148))</f>
        <v>12315.203000000001</v>
      </c>
      <c r="AF147" s="10">
        <f t="shared" si="21"/>
        <v>14.177130959800621</v>
      </c>
      <c r="AG147" s="10">
        <f t="shared" si="22"/>
        <v>10.879896844936132</v>
      </c>
      <c r="AH147" s="10">
        <f t="shared" si="23"/>
        <v>10.828726750019291</v>
      </c>
      <c r="AI147" s="10">
        <f>IF(MonthMacro!AD147="","",(MonthMacro!AD147/MonthMacro!AD159-1)*100)</f>
        <v>3.8118949650448597</v>
      </c>
      <c r="AJ147" s="10">
        <f>IF(MonthMacro!AE147="","",(MonthMacro!AE147/MonthMacro!AE159-1)*100)</f>
        <v>6.2758142911083503</v>
      </c>
      <c r="AK147" s="10">
        <f>IF(MonthMacro!AF147="","",(MonthMacro!AF147/MonthMacro!AF159-1)*100)</f>
        <v>28.697943027121653</v>
      </c>
      <c r="AL147" s="10">
        <f>IF(MonthMacro!AI147="","",MonthMacro!AI147)</f>
        <v>32.4</v>
      </c>
      <c r="AM147" s="11">
        <f>IF(YEAR(A147)=2012,SUM(MonthMacro!AM147:AM158)/MONTH(A147),IF(MonthMacro!AM147="","",SUM(MonthMacro!AM147:AM158)/12))</f>
        <v>3169.5833333333335</v>
      </c>
      <c r="AN147" s="10">
        <f t="shared" si="24"/>
        <v>49.039968652037636</v>
      </c>
    </row>
    <row r="148" spans="1:40">
      <c r="A148" s="9">
        <f>MonthMacro!A148</f>
        <v>41425</v>
      </c>
      <c r="B148" s="10">
        <f>IF(MONTH($A148)=1,"",IF(MonthMacro!D148="","",IF(MONTH($A148)&lt;&gt;2,MonthMacro!D148,MonthMacro!E148)))</f>
        <v>5.0199999999999996</v>
      </c>
      <c r="C148" s="10">
        <f>IF(MonthMacro!E148="","",MonthMacro!E148)</f>
        <v>4.88</v>
      </c>
      <c r="D148" s="10">
        <f>IF(MONTH($A148)=1,"",IF(AND(MonthMacro!F148&lt;&gt;"",MONTH($A148)&lt;&gt;2),MonthMacro!F148,MonthMacro!G148))</f>
        <v>9.1999999999999993</v>
      </c>
      <c r="E148" s="12">
        <f>IF(MONTH(A148)=1,"",MonthMacro!H148-MonthMacro!H149)</f>
        <v>39891.472200000004</v>
      </c>
      <c r="F148" s="10">
        <f t="shared" si="17"/>
        <v>19.677011796000766</v>
      </c>
      <c r="G148" s="10">
        <f>IF(MonthMacro!I148="","",MonthMacro!I148)</f>
        <v>20.399999999999999</v>
      </c>
      <c r="H148" s="10">
        <f>IF(MonthMacro!J148="","",MonthMacro!J148)</f>
        <v>50.8</v>
      </c>
      <c r="I148" s="10">
        <f>IF(MonthMacro!K148="","",MonthMacro!K148)</f>
        <v>51.8</v>
      </c>
      <c r="J148" s="10">
        <f>IF(MonthMacro!L148="","",MonthMacro!L148)</f>
        <v>54.3</v>
      </c>
      <c r="K148" s="10">
        <f>IF(MonthMacro!M148="","",MonthMacro!M148)</f>
        <v>2.1</v>
      </c>
      <c r="L148" s="10">
        <f>IF(MonthMacro!AH148="","",MonthMacro!AH148)</f>
        <v>1.8</v>
      </c>
      <c r="M148" s="10">
        <f>IF(MonthMacro!N148="","",MonthMacro!N148)</f>
        <v>-2.87</v>
      </c>
      <c r="N148" s="10">
        <f>IF(MonthMacro!O148="","",MonthMacro!O148)</f>
        <v>4.9700000000000006</v>
      </c>
      <c r="O148" s="10">
        <f t="shared" si="18"/>
        <v>4.67</v>
      </c>
      <c r="P148" s="11">
        <f>IF(MONTH(A148)=1,"",IF(MONTH(A148)=2,MonthMacro!S148,MonthMacro!Q148))</f>
        <v>12.8921964194985</v>
      </c>
      <c r="Q148" s="10">
        <f>IF(MonthMacro!T148="","",MonthMacro!T148)</f>
        <v>10.4818439488743</v>
      </c>
      <c r="R148" s="10">
        <f>IF(MonthMacro!AG148="","",MonthMacro!AG148)</f>
        <v>1</v>
      </c>
      <c r="S148" s="10">
        <f>IF(MonthMacro!U148="","",MonthMacro!U148)</f>
        <v>99</v>
      </c>
      <c r="T148" s="10">
        <f>IF(MonthMacro!V148="","",MonthMacro!V148)</f>
        <v>11.3</v>
      </c>
      <c r="U148" s="10">
        <f>IF(MonthMacro!W148="","",MonthMacro!W148)</f>
        <v>15.8</v>
      </c>
      <c r="V148" s="10">
        <f>IF(MonthMacro!X148="","",MonthMacro!X148)</f>
        <v>4.5</v>
      </c>
      <c r="W148" s="12">
        <f>IF(MonthMacro!Y148="","",AVERAGE(MonthMacro!Y148:Y159))</f>
        <v>15735.593220833334</v>
      </c>
      <c r="X148" s="10">
        <f t="shared" si="19"/>
        <v>55.444188897495074</v>
      </c>
      <c r="Y148" s="13" t="str">
        <f>IF(MonthMacro!Z148="","",MonthMacro!Z148)</f>
        <v/>
      </c>
      <c r="Z148" s="2">
        <f>IF(MonthMacro!AB148="","",AVERAGE(MonthMacro!AB148:AB159))</f>
        <v>3152.9166666666665</v>
      </c>
      <c r="AA148" s="10">
        <f t="shared" si="20"/>
        <v>36.352169525731568</v>
      </c>
      <c r="AB148" s="2">
        <f>IF(MonthMacro!AA148="","",MonthMacro!AA148)</f>
        <v>14.5</v>
      </c>
      <c r="AC148" s="2">
        <f>IF(MonthMacro!AD148="","",IF(MONTH(CLEAN_MACRO!$A148)=2,MonthMacro!AD148,MonthMacro!AD148-MonthMacro!AD149))</f>
        <v>18107.401000000005</v>
      </c>
      <c r="AD148" s="2">
        <f>IF(MonthMacro!AE148="","",IF(MONTH(CLEAN_MACRO!$A148)=2,MonthMacro!AE148,MonthMacro!AE148-MonthMacro!AE149))</f>
        <v>4986.1684999999998</v>
      </c>
      <c r="AE148" s="2">
        <f>IF(MonthMacro!AF148="","",IF(MONTH(CLEAN_MACRO!$A148)=2,MonthMacro!AF148,MonthMacro!AF148-MonthMacro!AF149))</f>
        <v>9357.6039000000019</v>
      </c>
      <c r="AF148" s="10">
        <f t="shared" si="21"/>
        <v>-1.544727225749043</v>
      </c>
      <c r="AG148" s="10">
        <f t="shared" si="22"/>
        <v>-0.46871343930779963</v>
      </c>
      <c r="AH148" s="10">
        <f t="shared" si="23"/>
        <v>28.348214199989741</v>
      </c>
      <c r="AI148" s="10">
        <f>IF(MonthMacro!AD148="","",(MonthMacro!AD148/MonthMacro!AD160-1)*100)</f>
        <v>1.0348536321626023</v>
      </c>
      <c r="AJ148" s="10">
        <f>IF(MonthMacro!AE148="","",(MonthMacro!AE148/MonthMacro!AE160-1)*100)</f>
        <v>5.2720083910078541</v>
      </c>
      <c r="AK148" s="10">
        <f>IF(MonthMacro!AF148="","",(MonthMacro!AF148/MonthMacro!AF160-1)*100)</f>
        <v>35.579900413323593</v>
      </c>
      <c r="AL148" s="10" t="str">
        <f>IF(MonthMacro!AI148="","",MonthMacro!AI148)</f>
        <v/>
      </c>
      <c r="AM148" s="11">
        <f>IF(YEAR(A148)=2012,SUM(MonthMacro!AM148:AM159)/MONTH(A148),IF(MonthMacro!AM148="","",SUM(MonthMacro!AM148:AM159)/12))</f>
        <v>3417.6666666666665</v>
      </c>
      <c r="AN148" s="10" t="e">
        <f t="shared" si="24"/>
        <v>#DIV/0!</v>
      </c>
    </row>
    <row r="149" spans="1:40">
      <c r="A149" s="9">
        <f>MonthMacro!A149</f>
        <v>41394</v>
      </c>
      <c r="B149" s="10">
        <f>IF(MONTH($A149)=1,"",IF(MonthMacro!D149="","",IF(MONTH($A149)&lt;&gt;2,MonthMacro!D149,MonthMacro!E149)))</f>
        <v>6.78</v>
      </c>
      <c r="C149" s="10">
        <f>IF(MonthMacro!E149="","",MonthMacro!E149)</f>
        <v>4.8600000000000003</v>
      </c>
      <c r="D149" s="10">
        <f>IF(MONTH($A149)=1,"",IF(AND(MonthMacro!F149&lt;&gt;"",MONTH($A149)&lt;&gt;2),MonthMacro!F149,MonthMacro!G149))</f>
        <v>9.3000000000000007</v>
      </c>
      <c r="E149" s="12">
        <f>IF(MONTH(A149)=1,"",MonthMacro!H149-MonthMacro!H150)</f>
        <v>33226.901399999995</v>
      </c>
      <c r="F149" s="10">
        <f t="shared" si="17"/>
        <v>19.839351098735204</v>
      </c>
      <c r="G149" s="10">
        <f>IF(MonthMacro!I149="","",MonthMacro!I149)</f>
        <v>20.6</v>
      </c>
      <c r="H149" s="10">
        <f>IF(MonthMacro!J149="","",MonthMacro!J149)</f>
        <v>50.6</v>
      </c>
      <c r="I149" s="10">
        <f>IF(MonthMacro!K149="","",MonthMacro!K149)</f>
        <v>51.7</v>
      </c>
      <c r="J149" s="10">
        <f>IF(MonthMacro!L149="","",MonthMacro!L149)</f>
        <v>54.5</v>
      </c>
      <c r="K149" s="10">
        <f>IF(MonthMacro!M149="","",MonthMacro!M149)</f>
        <v>2.39</v>
      </c>
      <c r="L149" s="10">
        <f>IF(MonthMacro!AH149="","",MonthMacro!AH149)</f>
        <v>1.8</v>
      </c>
      <c r="M149" s="10">
        <f>IF(MonthMacro!N149="","",MonthMacro!N149)</f>
        <v>-2.62</v>
      </c>
      <c r="N149" s="10">
        <f>IF(MonthMacro!O149="","",MonthMacro!O149)</f>
        <v>5.01</v>
      </c>
      <c r="O149" s="10">
        <f t="shared" si="18"/>
        <v>4.42</v>
      </c>
      <c r="P149" s="11">
        <f>IF(MONTH(A149)=1,"",IF(MONTH(A149)=2,MonthMacro!S149,MonthMacro!Q149))</f>
        <v>12.8</v>
      </c>
      <c r="Q149" s="10">
        <f>IF(MonthMacro!T149="","",MonthMacro!T149)</f>
        <v>-0.35274325717696903</v>
      </c>
      <c r="R149" s="10">
        <f>IF(MonthMacro!AG149="","",MonthMacro!AG149)</f>
        <v>14.7</v>
      </c>
      <c r="S149" s="10">
        <f>IF(MonthMacro!U149="","",MonthMacro!U149)</f>
        <v>103.7</v>
      </c>
      <c r="T149" s="10">
        <f>IF(MonthMacro!V149="","",MonthMacro!V149)</f>
        <v>11.9</v>
      </c>
      <c r="U149" s="10">
        <f>IF(MonthMacro!W149="","",MonthMacro!W149)</f>
        <v>16.100000000000001</v>
      </c>
      <c r="V149" s="10">
        <f>IF(MonthMacro!X149="","",MonthMacro!X149)</f>
        <v>4.2000000000000011</v>
      </c>
      <c r="W149" s="12">
        <f>IF(MonthMacro!Y149="","",AVERAGE(MonthMacro!Y149:Y160))</f>
        <v>15698.969054166666</v>
      </c>
      <c r="X149" s="10">
        <f t="shared" si="19"/>
        <v>55.823198080833535</v>
      </c>
      <c r="Y149" s="13" t="str">
        <f>IF(MonthMacro!Z149="","",MonthMacro!Z149)</f>
        <v/>
      </c>
      <c r="Z149" s="2">
        <f>IF(MonthMacro!AB149="","",AVERAGE(MonthMacro!AB149:AB160))</f>
        <v>3065.5</v>
      </c>
      <c r="AA149" s="10">
        <f t="shared" si="20"/>
        <v>33.781867112775956</v>
      </c>
      <c r="AB149" s="2">
        <f>IF(MonthMacro!AA149="","",MonthMacro!AA149)</f>
        <v>14.9</v>
      </c>
      <c r="AC149" s="2">
        <f>IF(MonthMacro!AD149="","",IF(MONTH(CLEAN_MACRO!$A149)=2,MonthMacro!AD149,MonthMacro!AD149-MonthMacro!AD150))</f>
        <v>16632.934499999996</v>
      </c>
      <c r="AD149" s="2">
        <f>IF(MonthMacro!AE149="","",IF(MONTH(CLEAN_MACRO!$A149)=2,MonthMacro!AE149,MonthMacro!AE149-MonthMacro!AE150))</f>
        <v>4285.4915000000001</v>
      </c>
      <c r="AE149" s="2">
        <f>IF(MonthMacro!AF149="","",IF(MONTH(CLEAN_MACRO!$A149)=2,MonthMacro!AF149,MonthMacro!AF149-MonthMacro!AF150))</f>
        <v>8862.5426000000007</v>
      </c>
      <c r="AF149" s="10">
        <f t="shared" si="21"/>
        <v>14.539847246226479</v>
      </c>
      <c r="AG149" s="10">
        <f t="shared" si="22"/>
        <v>-2.9437355871840376</v>
      </c>
      <c r="AH149" s="10">
        <f t="shared" si="23"/>
        <v>40.174433887807211</v>
      </c>
      <c r="AI149" s="10">
        <f>IF(MonthMacro!AD149="","",(MonthMacro!AD149/MonthMacro!AD161-1)*100)</f>
        <v>1.905870281783173</v>
      </c>
      <c r="AJ149" s="10">
        <f>IF(MonthMacro!AE149="","",(MonthMacro!AE149/MonthMacro!AE161-1)*100)</f>
        <v>6.5618888903744788</v>
      </c>
      <c r="AK149" s="10">
        <f>IF(MonthMacro!AF149="","",(MonthMacro!AF149/MonthMacro!AF161-1)*100)</f>
        <v>38.025200749849496</v>
      </c>
      <c r="AL149" s="10" t="str">
        <f>IF(MonthMacro!AI149="","",MonthMacro!AI149)</f>
        <v/>
      </c>
      <c r="AM149" s="11">
        <f>IF(YEAR(A149)=2012,SUM(MonthMacro!AM149:AM160)/MONTH(A149),IF(MonthMacro!AM149="","",SUM(MonthMacro!AM149:AM160)/12))</f>
        <v>3417.6666666666665</v>
      </c>
      <c r="AN149" s="10" t="e">
        <f t="shared" si="24"/>
        <v>#DIV/0!</v>
      </c>
    </row>
    <row r="150" spans="1:40">
      <c r="A150" s="9">
        <f>MonthMacro!A150</f>
        <v>41364</v>
      </c>
      <c r="B150" s="10">
        <f>IF(MONTH($A150)=1,"",IF(MonthMacro!D150="","",IF(MONTH($A150)&lt;&gt;2,MonthMacro!D150,MonthMacro!E150)))</f>
        <v>1.94</v>
      </c>
      <c r="C150" s="10">
        <f>IF(MonthMacro!E150="","",MonthMacro!E150)</f>
        <v>4.25</v>
      </c>
      <c r="D150" s="10">
        <f>IF(MONTH($A150)=1,"",IF(AND(MonthMacro!F150&lt;&gt;"",MONTH($A150)&lt;&gt;2),MonthMacro!F150,MonthMacro!G150))</f>
        <v>8.9</v>
      </c>
      <c r="E150" s="12">
        <f>IF(MONTH(A150)=1,"",MonthMacro!H150-MonthMacro!H151)</f>
        <v>32416.3577</v>
      </c>
      <c r="F150" s="10">
        <f t="shared" si="17"/>
        <v>21.516201903374199</v>
      </c>
      <c r="G150" s="10">
        <f>IF(MonthMacro!I150="","",MonthMacro!I150)</f>
        <v>20.9</v>
      </c>
      <c r="H150" s="10">
        <f>IF(MonthMacro!J150="","",MonthMacro!J150)</f>
        <v>50.9</v>
      </c>
      <c r="I150" s="10">
        <f>IF(MonthMacro!K150="","",MonthMacro!K150)</f>
        <v>52.3</v>
      </c>
      <c r="J150" s="10">
        <f>IF(MonthMacro!L150="","",MonthMacro!L150)</f>
        <v>55.6</v>
      </c>
      <c r="K150" s="10">
        <f>IF(MonthMacro!M150="","",MonthMacro!M150)</f>
        <v>2.0699999999999998</v>
      </c>
      <c r="L150" s="10">
        <f>IF(MonthMacro!AH150="","",MonthMacro!AH150)</f>
        <v>1.9</v>
      </c>
      <c r="M150" s="10">
        <f>IF(MonthMacro!N150="","",MonthMacro!N150)</f>
        <v>-1.92</v>
      </c>
      <c r="N150" s="10">
        <f>IF(MonthMacro!O150="","",MonthMacro!O150)</f>
        <v>3.9899999999999998</v>
      </c>
      <c r="O150" s="10">
        <f t="shared" si="18"/>
        <v>3.82</v>
      </c>
      <c r="P150" s="11">
        <f>IF(MONTH(A150)=1,"",IF(MONTH(A150)=2,MonthMacro!S150,MonthMacro!Q150))</f>
        <v>12.600289779218899</v>
      </c>
      <c r="Q150" s="10">
        <f>IF(MonthMacro!T150="","",MonthMacro!T150)</f>
        <v>-116.94408079296799</v>
      </c>
      <c r="R150" s="10">
        <f>IF(MonthMacro!AG150="","",MonthMacro!AG150)</f>
        <v>10</v>
      </c>
      <c r="S150" s="10">
        <f>IF(MonthMacro!U150="","",MonthMacro!U150)</f>
        <v>102.6</v>
      </c>
      <c r="T150" s="10">
        <f>IF(MonthMacro!V150="","",MonthMacro!V150)</f>
        <v>11.9</v>
      </c>
      <c r="U150" s="10">
        <f>IF(MonthMacro!W150="","",MonthMacro!W150)</f>
        <v>15.7</v>
      </c>
      <c r="V150" s="10">
        <f>IF(MonthMacro!X150="","",MonthMacro!X150)</f>
        <v>3.7999999999999989</v>
      </c>
      <c r="W150" s="12">
        <f>IF(MonthMacro!Y150="","",AVERAGE(MonthMacro!Y150:Y161))</f>
        <v>15032.995720833334</v>
      </c>
      <c r="X150" s="10">
        <f t="shared" si="19"/>
        <v>44.392998423167441</v>
      </c>
      <c r="Y150" s="13" t="str">
        <f>IF(MonthMacro!Z150="","",MonthMacro!Z150)</f>
        <v/>
      </c>
      <c r="Z150" s="2">
        <f>IF(MonthMacro!AB150="","",AVERAGE(MonthMacro!AB150:AB161))</f>
        <v>2884.8333333333335</v>
      </c>
      <c r="AA150" s="10">
        <f t="shared" si="20"/>
        <v>17.884628481917876</v>
      </c>
      <c r="AB150" s="2">
        <f>IF(MonthMacro!AA150="","",MonthMacro!AA150)</f>
        <v>14.9</v>
      </c>
      <c r="AC150" s="2">
        <f>IF(MonthMacro!AD150="","",IF(MONTH(CLEAN_MACRO!$A150)=2,MonthMacro!AD150,MonthMacro!AD150-MonthMacro!AD151))</f>
        <v>15871.932200000003</v>
      </c>
      <c r="AD150" s="2">
        <f>IF(MonthMacro!AE150="","",IF(MONTH(CLEAN_MACRO!$A150)=2,MonthMacro!AE150,MonthMacro!AE150-MonthMacro!AE151))</f>
        <v>5948.9664000000012</v>
      </c>
      <c r="AE150" s="2">
        <f>IF(MonthMacro!AF150="","",IF(MONTH(CLEAN_MACRO!$A150)=2,MonthMacro!AF150,MonthMacro!AF150-MonthMacro!AF151))</f>
        <v>10426.8375</v>
      </c>
      <c r="AF150" s="10">
        <f t="shared" si="21"/>
        <v>-20.232003835755329</v>
      </c>
      <c r="AG150" s="10">
        <f t="shared" si="22"/>
        <v>-23.598741767297327</v>
      </c>
      <c r="AH150" s="10">
        <f t="shared" si="23"/>
        <v>26.616120218579219</v>
      </c>
      <c r="AI150" s="10">
        <f>IF(MonthMacro!AD150="","",(MonthMacro!AD150/MonthMacro!AD162-1)*100)</f>
        <v>-2.6869145232839453</v>
      </c>
      <c r="AJ150" s="10">
        <f>IF(MonthMacro!AE150="","",(MonthMacro!AE150/MonthMacro!AE162-1)*100)</f>
        <v>8.9092537629229298</v>
      </c>
      <c r="AK150" s="10">
        <f>IF(MonthMacro!AF150="","",(MonthMacro!AF150/MonthMacro!AF162-1)*100)</f>
        <v>37.133514008327225</v>
      </c>
      <c r="AL150" s="10">
        <f>IF(MonthMacro!AI150="","",MonthMacro!AI150)</f>
        <v>28.8</v>
      </c>
      <c r="AM150" s="11">
        <f>IF(YEAR(A150)=2012,SUM(MonthMacro!AM150:AM161)/MONTH(A150),IF(MonthMacro!AM150="","",SUM(MonthMacro!AM150:AM161)/12))</f>
        <v>3417.6666666666665</v>
      </c>
      <c r="AN150" s="10" t="e">
        <f t="shared" si="24"/>
        <v>#DIV/0!</v>
      </c>
    </row>
    <row r="151" spans="1:40">
      <c r="A151" s="9">
        <f>MonthMacro!A151</f>
        <v>41333</v>
      </c>
      <c r="B151" s="10">
        <f>IF(MONTH($A151)=1,"",IF(MonthMacro!D151="","",IF(MONTH($A151)&lt;&gt;2,MonthMacro!D151,MonthMacro!E151)))</f>
        <v>5.48</v>
      </c>
      <c r="C151" s="10">
        <f>IF(MonthMacro!E151="","",MonthMacro!E151)</f>
        <v>5.48</v>
      </c>
      <c r="D151" s="10">
        <f>IF(MONTH($A151)=1,"",IF(AND(MonthMacro!F151&lt;&gt;"",MONTH($A151)&lt;&gt;2),MonthMacro!F151,MonthMacro!G151))</f>
        <v>9.9</v>
      </c>
      <c r="E151" s="12">
        <f>IF(MONTH(A151)=1,"",MonthMacro!H151-MonthMacro!H152)</f>
        <v>25675.9182</v>
      </c>
      <c r="F151" s="10">
        <f t="shared" si="17"/>
        <v>21.176695534776524</v>
      </c>
      <c r="G151" s="10">
        <f>IF(MonthMacro!I151="","",MonthMacro!I151)</f>
        <v>21.2</v>
      </c>
      <c r="H151" s="10">
        <f>IF(MonthMacro!J151="","",MonthMacro!J151)</f>
        <v>50.1</v>
      </c>
      <c r="I151" s="10">
        <f>IF(MonthMacro!K151="","",MonthMacro!K151)</f>
        <v>50.1</v>
      </c>
      <c r="J151" s="10">
        <f>IF(MonthMacro!L151="","",MonthMacro!L151)</f>
        <v>54.5</v>
      </c>
      <c r="K151" s="10">
        <f>IF(MonthMacro!M151="","",MonthMacro!M151)</f>
        <v>3.22</v>
      </c>
      <c r="L151" s="10">
        <f>IF(MonthMacro!AH151="","",MonthMacro!AH151)</f>
        <v>1.8</v>
      </c>
      <c r="M151" s="10">
        <f>IF(MonthMacro!N151="","",MonthMacro!N151)</f>
        <v>-1.63</v>
      </c>
      <c r="N151" s="10">
        <f>IF(MonthMacro!O151="","",MonthMacro!O151)</f>
        <v>4.8499999999999996</v>
      </c>
      <c r="O151" s="10">
        <f t="shared" si="18"/>
        <v>3.4299999999999997</v>
      </c>
      <c r="P151" s="11">
        <f>IF(MONTH(A151)=1,"",IF(MONTH(A151)=2,MonthMacro!S151,MonthMacro!Q151))</f>
        <v>12.2998646808744</v>
      </c>
      <c r="Q151" s="10">
        <f>IF(MonthMacro!T151="","",MonthMacro!T151)</f>
        <v>-147.27313153130299</v>
      </c>
      <c r="R151" s="10">
        <f>IF(MonthMacro!AG151="","",MonthMacro!AG151)</f>
        <v>21.8</v>
      </c>
      <c r="S151" s="10">
        <f>IF(MonthMacro!U151="","",MonthMacro!U151)</f>
        <v>108.2</v>
      </c>
      <c r="T151" s="10">
        <f>IF(MonthMacro!V151="","",MonthMacro!V151)</f>
        <v>9.5</v>
      </c>
      <c r="U151" s="10">
        <f>IF(MonthMacro!W151="","",MonthMacro!W151)</f>
        <v>15.2</v>
      </c>
      <c r="V151" s="10">
        <f>IF(MonthMacro!X151="","",MonthMacro!X151)</f>
        <v>5.6999999999999993</v>
      </c>
      <c r="W151" s="12">
        <f>IF(MonthMacro!Y151="","",AVERAGE(MonthMacro!Y151:Y162))</f>
        <v>14466.329054166667</v>
      </c>
      <c r="X151" s="10">
        <f t="shared" si="19"/>
        <v>39.498363628327837</v>
      </c>
      <c r="Y151" s="13" t="str">
        <f>IF(MonthMacro!Z151="","",MonthMacro!Z151)</f>
        <v/>
      </c>
      <c r="Z151" s="2">
        <f>IF(MonthMacro!AB151="","",AVERAGE(MonthMacro!AB151:AB162))</f>
        <v>2755.9166666666665</v>
      </c>
      <c r="AA151" s="10">
        <f t="shared" si="20"/>
        <v>7.526986604239827</v>
      </c>
      <c r="AB151" s="2">
        <f>IF(MonthMacro!AA151="","",MonthMacro!AA151)</f>
        <v>15</v>
      </c>
      <c r="AC151" s="2">
        <f>IF(MonthMacro!AD151="","",IF(MONTH(CLEAN_MACRO!$A151)=2,MonthMacro!AD151,MonthMacro!AD151-MonthMacro!AD152))</f>
        <v>23001.018199999999</v>
      </c>
      <c r="AD151" s="2">
        <f>IF(MonthMacro!AE151="","",IF(MONTH(CLEAN_MACRO!$A151)=2,MonthMacro!AE151,MonthMacro!AE151-MonthMacro!AE152))</f>
        <v>13524.4388</v>
      </c>
      <c r="AE151" s="2">
        <f>IF(MonthMacro!AF151="","",IF(MONTH(CLEAN_MACRO!$A151)=2,MonthMacro!AF151,MonthMacro!AF151-MonthMacro!AF152))</f>
        <v>10471.144399999999</v>
      </c>
      <c r="AF151" s="10">
        <f t="shared" si="21"/>
        <v>14.726001072600713</v>
      </c>
      <c r="AG151" s="10">
        <f t="shared" si="22"/>
        <v>33.986012805492848</v>
      </c>
      <c r="AH151" s="10">
        <f t="shared" si="23"/>
        <v>49.499145506592512</v>
      </c>
      <c r="AI151" s="10">
        <f>IF(MonthMacro!AD151="","",(MonthMacro!AD151/MonthMacro!AD163-1)*100)</f>
        <v>14.726001072600713</v>
      </c>
      <c r="AJ151" s="10">
        <f>IF(MonthMacro!AE151="","",(MonthMacro!AE151/MonthMacro!AE163-1)*100)</f>
        <v>33.986012805492848</v>
      </c>
      <c r="AK151" s="10">
        <f>IF(MonthMacro!AF151="","",(MonthMacro!AF151/MonthMacro!AF163-1)*100)</f>
        <v>49.499145506592512</v>
      </c>
      <c r="AL151" s="10" t="str">
        <f>IF(MonthMacro!AI151="","",MonthMacro!AI151)</f>
        <v/>
      </c>
      <c r="AM151" s="11">
        <f>IF(YEAR(A151)=2012,SUM(MonthMacro!AM151:AM162)/MONTH(A151),IF(MonthMacro!AM151="","",SUM(MonthMacro!AM151:AM162)/12))</f>
        <v>2824.5</v>
      </c>
      <c r="AN151" s="10" t="e">
        <f t="shared" si="24"/>
        <v>#DIV/0!</v>
      </c>
    </row>
    <row r="152" spans="1:40">
      <c r="A152" s="9">
        <f>MonthMacro!A152</f>
        <v>41305</v>
      </c>
      <c r="B152" s="10" t="str">
        <f>IF(MONTH($A152)=1,"",IF(MonthMacro!D152="","",IF(MONTH($A152)&lt;&gt;2,MonthMacro!D152,MonthMacro!E152)))</f>
        <v/>
      </c>
      <c r="C152" s="10">
        <f>IF(MonthMacro!E152="","",MonthMacro!E152)</f>
        <v>24.325811779999999</v>
      </c>
      <c r="D152" s="10" t="str">
        <f>IF(MONTH($A152)=1,"",IF(AND(MonthMacro!F152&lt;&gt;"",MONTH($A152)&lt;&gt;2),MonthMacro!F152,MonthMacro!G152))</f>
        <v/>
      </c>
      <c r="E152" s="12" t="str">
        <f>IF(MONTH(A152)=1,"",MonthMacro!H152-MonthMacro!H153)</f>
        <v/>
      </c>
      <c r="F152" s="10" t="str">
        <f t="shared" si="17"/>
        <v/>
      </c>
      <c r="G152" s="10" t="str">
        <f>IF(MonthMacro!I152="","",MonthMacro!I152)</f>
        <v/>
      </c>
      <c r="H152" s="10">
        <f>IF(MonthMacro!J152="","",MonthMacro!J152)</f>
        <v>50.4</v>
      </c>
      <c r="I152" s="10">
        <f>IF(MonthMacro!K152="","",MonthMacro!K152)</f>
        <v>51.6</v>
      </c>
      <c r="J152" s="10">
        <f>IF(MonthMacro!L152="","",MonthMacro!L152)</f>
        <v>56.2</v>
      </c>
      <c r="K152" s="10">
        <f>IF(MonthMacro!M152="","",MonthMacro!M152)</f>
        <v>2.0299999999999998</v>
      </c>
      <c r="L152" s="10">
        <f>IF(MonthMacro!AH152="","",MonthMacro!AH152)</f>
        <v>1.5</v>
      </c>
      <c r="M152" s="10">
        <f>IF(MonthMacro!N152="","",MonthMacro!N152)</f>
        <v>-1.64</v>
      </c>
      <c r="N152" s="10">
        <f>IF(MonthMacro!O152="","",MonthMacro!O152)</f>
        <v>3.67</v>
      </c>
      <c r="O152" s="10">
        <f t="shared" si="18"/>
        <v>3.1399999999999997</v>
      </c>
      <c r="P152" s="11" t="str">
        <f>IF(MONTH(A152)=1,"",IF(MONTH(A152)=2,MonthMacro!S152,MonthMacro!Q152))</f>
        <v/>
      </c>
      <c r="Q152" s="10">
        <f>IF(MonthMacro!T152="","",MonthMacro!T152)</f>
        <v>2.9730918689053598</v>
      </c>
      <c r="R152" s="10">
        <f>IF(MonthMacro!AG152="","",MonthMacro!AG152)</f>
        <v>25</v>
      </c>
      <c r="S152" s="10">
        <f>IF(MonthMacro!U152="","",MonthMacro!U152)</f>
        <v>104.5</v>
      </c>
      <c r="T152" s="10">
        <f>IF(MonthMacro!V152="","",MonthMacro!V152)</f>
        <v>15.3</v>
      </c>
      <c r="U152" s="10">
        <f>IF(MonthMacro!W152="","",MonthMacro!W152)</f>
        <v>15.9</v>
      </c>
      <c r="V152" s="10">
        <f>IF(MonthMacro!X152="","",MonthMacro!X152)</f>
        <v>0.59999999999999964</v>
      </c>
      <c r="W152" s="12">
        <f>IF(MonthMacro!Y152="","",AVERAGE(MonthMacro!Y152:Y163))</f>
        <v>14443.495720833334</v>
      </c>
      <c r="X152" s="10">
        <f t="shared" si="19"/>
        <v>43.859519131806124</v>
      </c>
      <c r="Y152" s="13" t="str">
        <f>IF(MonthMacro!Z152="","",MonthMacro!Z152)</f>
        <v/>
      </c>
      <c r="Z152" s="2">
        <f>IF(MonthMacro!AB152="","",AVERAGE(MonthMacro!AB152:AB163))</f>
        <v>2580.9166666666665</v>
      </c>
      <c r="AA152" s="10">
        <f t="shared" si="20"/>
        <v>-4.2124145609748531</v>
      </c>
      <c r="AB152" s="2">
        <f>IF(MonthMacro!AA152="","",MonthMacro!AA152)</f>
        <v>15.4</v>
      </c>
      <c r="AC152" s="2" t="str">
        <f>IF(MonthMacro!AD152="","",IF(MONTH(CLEAN_MACRO!$A152)=2,MonthMacro!AD152,MonthMacro!AD152-MonthMacro!AD153))</f>
        <v/>
      </c>
      <c r="AD152" s="2" t="str">
        <f>IF(MonthMacro!AE152="","",IF(MONTH(CLEAN_MACRO!$A152)=2,MonthMacro!AE152,MonthMacro!AE152-MonthMacro!AE153))</f>
        <v/>
      </c>
      <c r="AE152" s="2" t="str">
        <f>IF(MonthMacro!AF152="","",IF(MONTH(CLEAN_MACRO!$A152)=2,MonthMacro!AF152,MonthMacro!AF152-MonthMacro!AF153))</f>
        <v/>
      </c>
      <c r="AF152" s="10" t="str">
        <f t="shared" si="21"/>
        <v/>
      </c>
      <c r="AG152" s="10" t="str">
        <f t="shared" si="22"/>
        <v/>
      </c>
      <c r="AH152" s="10" t="str">
        <f t="shared" si="23"/>
        <v/>
      </c>
      <c r="AI152" s="10" t="str">
        <f>IF(MonthMacro!AD152="","",(MonthMacro!AD152/MonthMacro!AD164-1)*100)</f>
        <v/>
      </c>
      <c r="AJ152" s="10" t="str">
        <f>IF(MonthMacro!AE152="","",(MonthMacro!AE152/MonthMacro!AE164-1)*100)</f>
        <v/>
      </c>
      <c r="AK152" s="10" t="str">
        <f>IF(MonthMacro!AF152="","",(MonthMacro!AF152/MonthMacro!AF164-1)*100)</f>
        <v/>
      </c>
      <c r="AL152" s="10" t="str">
        <f>IF(MonthMacro!AI152="","",MonthMacro!AI152)</f>
        <v/>
      </c>
      <c r="AM152" s="11">
        <f>IF(YEAR(A152)=2012,SUM(MonthMacro!AM152:AM163)/MONTH(A152),IF(MonthMacro!AM152="","",SUM(MonthMacro!AM152:AM163)/12))</f>
        <v>2824.5</v>
      </c>
      <c r="AN152" s="10" t="e">
        <f t="shared" si="24"/>
        <v>#DIV/0!</v>
      </c>
    </row>
    <row r="153" spans="1:40">
      <c r="A153" s="9">
        <f>MonthMacro!A153</f>
        <v>41274</v>
      </c>
      <c r="B153" s="10">
        <f>IF(MONTH($A153)=1,"",IF(MonthMacro!D153="","",IF(MONTH($A153)&lt;&gt;2,MonthMacro!D153,MonthMacro!E153)))</f>
        <v>11.48301979</v>
      </c>
      <c r="C153" s="10">
        <f>IF(MonthMacro!E153="","",MonthMacro!E153)</f>
        <v>5.5</v>
      </c>
      <c r="D153" s="10">
        <f>IF(MONTH($A153)=1,"",IF(AND(MonthMacro!F153&lt;&gt;"",MONTH($A153)&lt;&gt;2),MonthMacro!F153,MonthMacro!G153))</f>
        <v>10.3</v>
      </c>
      <c r="E153" s="12">
        <f>IF(MONTH(A153)=1,"",MonthMacro!H153-MonthMacro!H154)</f>
        <v>38598.893799999962</v>
      </c>
      <c r="F153" s="10">
        <f t="shared" si="17"/>
        <v>18.836298464513156</v>
      </c>
      <c r="G153" s="10">
        <f>IF(MonthMacro!I153="","",MonthMacro!I153)</f>
        <v>20.648089153405198</v>
      </c>
      <c r="H153" s="10">
        <f>IF(MonthMacro!J153="","",MonthMacro!J153)</f>
        <v>50.6</v>
      </c>
      <c r="I153" s="10">
        <f>IF(MonthMacro!K153="","",MonthMacro!K153)</f>
        <v>51.2</v>
      </c>
      <c r="J153" s="10">
        <f>IF(MonthMacro!L153="","",MonthMacro!L153)</f>
        <v>56.1</v>
      </c>
      <c r="K153" s="10">
        <f>IF(MonthMacro!M153="","",MonthMacro!M153)</f>
        <v>2.52</v>
      </c>
      <c r="L153" s="10">
        <f>IF(MonthMacro!AH153="","",MonthMacro!AH153)</f>
        <v>1.58</v>
      </c>
      <c r="M153" s="10">
        <f>IF(MonthMacro!N153="","",MonthMacro!N153)</f>
        <v>-1.94</v>
      </c>
      <c r="N153" s="10">
        <f>IF(MonthMacro!O153="","",MonthMacro!O153)</f>
        <v>4.46</v>
      </c>
      <c r="O153" s="10">
        <f t="shared" si="18"/>
        <v>3.52</v>
      </c>
      <c r="P153" s="11">
        <f>IF(MONTH(A153)=1,"",IF(MONTH(A153)=2,MonthMacro!S153,MonthMacro!Q153))</f>
        <v>15.2</v>
      </c>
      <c r="Q153" s="10">
        <f>IF(MonthMacro!T153="","",MonthMacro!T153)</f>
        <v>91.38</v>
      </c>
      <c r="R153" s="10">
        <f>IF(MonthMacro!AG153="","",MonthMacro!AG153)</f>
        <v>14.1</v>
      </c>
      <c r="S153" s="10">
        <f>IF(MonthMacro!U153="","",MonthMacro!U153)</f>
        <v>103.7</v>
      </c>
      <c r="T153" s="10">
        <f>IF(MonthMacro!V153="","",MonthMacro!V153)</f>
        <v>6.5</v>
      </c>
      <c r="U153" s="10">
        <f>IF(MonthMacro!W153="","",MonthMacro!W153)</f>
        <v>13.8</v>
      </c>
      <c r="V153" s="10">
        <f>IF(MonthMacro!X153="","",MonthMacro!X153)</f>
        <v>7.3000000000000007</v>
      </c>
      <c r="W153" s="12">
        <f>IF(MonthMacro!Y153="","",AVERAGE(MonthMacro!Y153:Y164))</f>
        <v>13135.829054166667</v>
      </c>
      <c r="X153" s="10">
        <f t="shared" si="19"/>
        <v>22.873851121712431</v>
      </c>
      <c r="Y153" s="13">
        <f>IF(MonthMacro!Z153="","",MonthMacro!Z153)</f>
        <v>15</v>
      </c>
      <c r="Z153" s="2">
        <f>IF(MonthMacro!AB153="","",AVERAGE(MonthMacro!AB153:AB164))</f>
        <v>2391.6666666666665</v>
      </c>
      <c r="AA153" s="10">
        <f t="shared" si="20"/>
        <v>-19.382022471910108</v>
      </c>
      <c r="AB153" s="2">
        <f>IF(MonthMacro!AA153="","",MonthMacro!AA153)</f>
        <v>15</v>
      </c>
      <c r="AC153" s="2">
        <f>IF(MonthMacro!AD153="","",IF(MONTH(CLEAN_MACRO!$A153)=2,MonthMacro!AD153,MonthMacro!AD153-MonthMacro!AD154))</f>
        <v>14920.399899999989</v>
      </c>
      <c r="AD153" s="2">
        <f>IF(MonthMacro!AE153="","",IF(MONTH(CLEAN_MACRO!$A153)=2,MonthMacro!AE153,MonthMacro!AE153-MonthMacro!AE154))</f>
        <v>31718.95640000001</v>
      </c>
      <c r="AE153" s="2">
        <f>IF(MonthMacro!AF153="","",IF(MONTH(CLEAN_MACRO!$A153)=2,MonthMacro!AF153,MonthMacro!AF153-MonthMacro!AF154))</f>
        <v>19598.660000000003</v>
      </c>
      <c r="AF153" s="10">
        <f t="shared" si="21"/>
        <v>-1.391519369240013</v>
      </c>
      <c r="AG153" s="10">
        <f t="shared" si="22"/>
        <v>6.0193581941087482</v>
      </c>
      <c r="AH153" s="10">
        <f t="shared" si="23"/>
        <v>-3.700038522618232</v>
      </c>
      <c r="AI153" s="10">
        <f>IF(MonthMacro!AD153="","",(MonthMacro!AD153/MonthMacro!AD165-1)*100)</f>
        <v>-6.7071241096638534</v>
      </c>
      <c r="AJ153" s="10">
        <f>IF(MonthMacro!AE153="","",(MonthMacro!AE153/MonthMacro!AE165-1)*100)</f>
        <v>11.407691139765319</v>
      </c>
      <c r="AK153" s="10">
        <f>IF(MonthMacro!AF153="","",(MonthMacro!AF153/MonthMacro!AF165-1)*100)</f>
        <v>1.2352353291938289</v>
      </c>
      <c r="AL153" s="10">
        <f>IF(MonthMacro!AI153="","",MonthMacro!AI153)</f>
        <v>-10.3</v>
      </c>
      <c r="AM153" s="11">
        <f>IF(YEAR(A153)=2012,SUM(MonthMacro!AM153:AM164)/MONTH(A153),IF(MonthMacro!AM153="","",SUM(MonthMacro!AM153:AM164)/12))</f>
        <v>2824.5</v>
      </c>
      <c r="AN153" s="10" t="e">
        <f t="shared" si="24"/>
        <v>#VALUE!</v>
      </c>
    </row>
    <row r="154" spans="1:40">
      <c r="A154" s="9">
        <f>MonthMacro!A154</f>
        <v>41243</v>
      </c>
      <c r="B154" s="10">
        <f>IF(MONTH($A154)=1,"",IF(MonthMacro!D154="","",IF(MONTH($A154)&lt;&gt;2,MonthMacro!D154,MonthMacro!E154)))</f>
        <v>7.6</v>
      </c>
      <c r="C154" s="10">
        <f>IF(MonthMacro!E154="","",MonthMacro!E154)</f>
        <v>5.0999999999999996</v>
      </c>
      <c r="D154" s="10">
        <f>IF(MONTH($A154)=1,"",IF(AND(MonthMacro!F154&lt;&gt;"",MONTH($A154)&lt;&gt;2),MonthMacro!F154,MonthMacro!G154))</f>
        <v>10.1</v>
      </c>
      <c r="E154" s="12">
        <f>IF(MONTH(A154)=1,"",MonthMacro!H154-MonthMacro!H155)</f>
        <v>33694.178200000024</v>
      </c>
      <c r="F154" s="10">
        <f t="shared" si="17"/>
        <v>19.963461859174856</v>
      </c>
      <c r="G154" s="10">
        <f>IF(MonthMacro!I154="","",MonthMacro!I154)</f>
        <v>20.737828799612799</v>
      </c>
      <c r="H154" s="10">
        <f>IF(MonthMacro!J154="","",MonthMacro!J154)</f>
        <v>50.6</v>
      </c>
      <c r="I154" s="10">
        <f>IF(MonthMacro!K154="","",MonthMacro!K154)</f>
        <v>51.2</v>
      </c>
      <c r="J154" s="10">
        <f>IF(MonthMacro!L154="","",MonthMacro!L154)</f>
        <v>55.6</v>
      </c>
      <c r="K154" s="10">
        <f>IF(MonthMacro!M154="","",MonthMacro!M154)</f>
        <v>2.04</v>
      </c>
      <c r="L154" s="10">
        <f>IF(MonthMacro!AH154="","",MonthMacro!AH154)</f>
        <v>1.44</v>
      </c>
      <c r="M154" s="10">
        <f>IF(MonthMacro!N154="","",MonthMacro!N154)</f>
        <v>-2.2000000000000002</v>
      </c>
      <c r="N154" s="10">
        <f>IF(MonthMacro!O154="","",MonthMacro!O154)</f>
        <v>4.24</v>
      </c>
      <c r="O154" s="10">
        <f t="shared" si="18"/>
        <v>3.64</v>
      </c>
      <c r="P154" s="11">
        <f>IF(MONTH(A154)=1,"",IF(MONTH(A154)=2,MonthMacro!S154,MonthMacro!Q154))</f>
        <v>14.9</v>
      </c>
      <c r="Q154" s="10">
        <f>IF(MonthMacro!T154="","",MonthMacro!T154)</f>
        <v>35.14</v>
      </c>
      <c r="R154" s="10">
        <f>IF(MonthMacro!AG154="","",MonthMacro!AG154)</f>
        <v>2.9</v>
      </c>
      <c r="S154" s="10">
        <f>IF(MonthMacro!U154="","",MonthMacro!U154)</f>
        <v>105.1</v>
      </c>
      <c r="T154" s="10">
        <f>IF(MonthMacro!V154="","",MonthMacro!V154)</f>
        <v>5.5</v>
      </c>
      <c r="U154" s="10">
        <f>IF(MonthMacro!W154="","",MonthMacro!W154)</f>
        <v>13.9</v>
      </c>
      <c r="V154" s="10">
        <f>IF(MonthMacro!X154="","",MonthMacro!X154)</f>
        <v>8.4</v>
      </c>
      <c r="W154" s="12">
        <f>IF(MonthMacro!Y154="","",AVERAGE(MonthMacro!Y154:Y165))</f>
        <v>12841.006303333334</v>
      </c>
      <c r="X154" s="10">
        <f t="shared" si="19"/>
        <v>21.98356235651746</v>
      </c>
      <c r="Y154" s="13" t="str">
        <f>IF(MonthMacro!Z154="","",MonthMacro!Z154)</f>
        <v/>
      </c>
      <c r="Z154" s="2">
        <f>IF(MonthMacro!AB154="","",AVERAGE(MonthMacro!AB154:AB165))</f>
        <v>2448.9166666666665</v>
      </c>
      <c r="AA154" s="10">
        <f t="shared" si="20"/>
        <v>-19.483259356677085</v>
      </c>
      <c r="AB154" s="2">
        <f>IF(MonthMacro!AA154="","",MonthMacro!AA154)</f>
        <v>15.7</v>
      </c>
      <c r="AC154" s="2">
        <f>IF(MonthMacro!AD154="","",IF(MONTH(CLEAN_MACRO!$A154)=2,MonthMacro!AD154,MonthMacro!AD154-MonthMacro!AD155))</f>
        <v>15621.022499999992</v>
      </c>
      <c r="AD154" s="2">
        <f>IF(MonthMacro!AE154="","",IF(MONTH(CLEAN_MACRO!$A154)=2,MonthMacro!AE154,MonthMacro!AE154-MonthMacro!AE155))</f>
        <v>9388.9131999999954</v>
      </c>
      <c r="AE154" s="2">
        <f>IF(MonthMacro!AF154="","",IF(MONTH(CLEAN_MACRO!$A154)=2,MonthMacro!AF154,MonthMacro!AF154-MonthMacro!AF155))</f>
        <v>12962.047599999991</v>
      </c>
      <c r="AF154" s="10">
        <f t="shared" si="21"/>
        <v>7.0698670830374288</v>
      </c>
      <c r="AG154" s="10">
        <f t="shared" si="22"/>
        <v>-2.254820675654623</v>
      </c>
      <c r="AH154" s="10">
        <f t="shared" si="23"/>
        <v>30.392923679879402</v>
      </c>
      <c r="AI154" s="10">
        <f>IF(MonthMacro!AD154="","",(MonthMacro!AD154/MonthMacro!AD166-1)*100)</f>
        <v>-7.1668517176878721</v>
      </c>
      <c r="AJ154" s="10">
        <f>IF(MonthMacro!AE154="","",(MonthMacro!AE154/MonthMacro!AE166-1)*100)</f>
        <v>14.125017677696029</v>
      </c>
      <c r="AK154" s="10">
        <f>IF(MonthMacro!AF154="","",(MonthMacro!AF154/MonthMacro!AF166-1)*100)</f>
        <v>2.3563064798622246</v>
      </c>
      <c r="AL154" s="10">
        <f>IF(MonthMacro!AI154="","",MonthMacro!AI154)</f>
        <v>-12</v>
      </c>
      <c r="AM154" s="11">
        <f>IF(YEAR(A154)=2012,SUM(MonthMacro!AM154:AM165)/MONTH(A154),IF(MonthMacro!AM154="","",SUM(MonthMacro!AM154:AM165)/12))</f>
        <v>2286.6363636363635</v>
      </c>
      <c r="AN154" s="10" t="e">
        <f t="shared" si="24"/>
        <v>#VALUE!</v>
      </c>
    </row>
    <row r="155" spans="1:40">
      <c r="A155" s="9">
        <f>MonthMacro!A155</f>
        <v>41213</v>
      </c>
      <c r="B155" s="10">
        <f>IF(MONTH($A155)=1,"",IF(MonthMacro!D155="","",IF(MONTH($A155)&lt;&gt;2,MonthMacro!D155,MonthMacro!E155)))</f>
        <v>6.1</v>
      </c>
      <c r="C155" s="10">
        <f>IF(MonthMacro!E155="","",MonthMacro!E155)</f>
        <v>4.9000000000000004</v>
      </c>
      <c r="D155" s="10">
        <f>IF(MONTH($A155)=1,"",IF(AND(MonthMacro!F155&lt;&gt;"",MONTH($A155)&lt;&gt;2),MonthMacro!F155,MonthMacro!G155))</f>
        <v>9.6</v>
      </c>
      <c r="E155" s="12">
        <f>IF(MONTH(A155)=1,"",MonthMacro!H155-MonthMacro!H156)</f>
        <v>35609.100199999986</v>
      </c>
      <c r="F155" s="10">
        <f t="shared" si="17"/>
        <v>22.405500952152103</v>
      </c>
      <c r="G155" s="10">
        <f>IF(MonthMacro!I155="","",MonthMacro!I155)</f>
        <v>20.747865099620402</v>
      </c>
      <c r="H155" s="10">
        <f>IF(MonthMacro!J155="","",MonthMacro!J155)</f>
        <v>50.2</v>
      </c>
      <c r="I155" s="10">
        <f>IF(MonthMacro!K155="","",MonthMacro!K155)</f>
        <v>50.4</v>
      </c>
      <c r="J155" s="10">
        <f>IF(MonthMacro!L155="","",MonthMacro!L155)</f>
        <v>55.5</v>
      </c>
      <c r="K155" s="10">
        <f>IF(MonthMacro!M155="","",MonthMacro!M155)</f>
        <v>1.72</v>
      </c>
      <c r="L155" s="10">
        <f>IF(MonthMacro!AH155="","",MonthMacro!AH155)</f>
        <v>1.55</v>
      </c>
      <c r="M155" s="10">
        <f>IF(MonthMacro!N155="","",MonthMacro!N155)</f>
        <v>-2.76</v>
      </c>
      <c r="N155" s="10">
        <f>IF(MonthMacro!O155="","",MonthMacro!O155)</f>
        <v>4.4799999999999995</v>
      </c>
      <c r="O155" s="10">
        <f t="shared" si="18"/>
        <v>4.3099999999999996</v>
      </c>
      <c r="P155" s="11">
        <f>IF(MONTH(A155)=1,"",IF(MONTH(A155)=2,MonthMacro!S155,MonthMacro!Q155))</f>
        <v>14.5</v>
      </c>
      <c r="Q155" s="10">
        <f>IF(MonthMacro!T155="","",MonthMacro!T155)</f>
        <v>88.15</v>
      </c>
      <c r="R155" s="10">
        <f>IF(MonthMacro!AG155="","",MonthMacro!AG155)</f>
        <v>11.6</v>
      </c>
      <c r="S155" s="10">
        <f>IF(MonthMacro!U155="","",MonthMacro!U155)</f>
        <v>106.1</v>
      </c>
      <c r="T155" s="10">
        <f>IF(MonthMacro!V155="","",MonthMacro!V155)</f>
        <v>6.1</v>
      </c>
      <c r="U155" s="10">
        <f>IF(MonthMacro!W155="","",MonthMacro!W155)</f>
        <v>14.1</v>
      </c>
      <c r="V155" s="10">
        <f>IF(MonthMacro!X155="","",MonthMacro!X155)</f>
        <v>8</v>
      </c>
      <c r="W155" s="12">
        <f>IF(MonthMacro!Y155="","",AVERAGE(MonthMacro!Y155:Y166))</f>
        <v>12704.046629166667</v>
      </c>
      <c r="X155" s="10">
        <f t="shared" si="19"/>
        <v>19.760053065713514</v>
      </c>
      <c r="Y155" s="13" t="str">
        <f>IF(MonthMacro!Z155="","",MonthMacro!Z155)</f>
        <v/>
      </c>
      <c r="Z155" s="2">
        <f>IF(MonthMacro!AB155="","",AVERAGE(MonthMacro!AB155:AB166))</f>
        <v>2487.6666666666665</v>
      </c>
      <c r="AA155" s="10">
        <f t="shared" si="20"/>
        <v>-21.130779392338173</v>
      </c>
      <c r="AB155" s="2">
        <f>IF(MonthMacro!AA155="","",MonthMacro!AA155)</f>
        <v>15.9</v>
      </c>
      <c r="AC155" s="2">
        <f>IF(MonthMacro!AD155="","",IF(MONTH(CLEAN_MACRO!$A155)=2,MonthMacro!AD155,MonthMacro!AD155-MonthMacro!AD156))</f>
        <v>11777.762000000017</v>
      </c>
      <c r="AD155" s="2">
        <f>IF(MonthMacro!AE155="","",IF(MONTH(CLEAN_MACRO!$A155)=2,MonthMacro!AE155,MonthMacro!AE155-MonthMacro!AE156))</f>
        <v>7750.4680999999982</v>
      </c>
      <c r="AE155" s="2">
        <f>IF(MonthMacro!AF155="","",IF(MONTH(CLEAN_MACRO!$A155)=2,MonthMacro!AF155,MonthMacro!AF155-MonthMacro!AF156))</f>
        <v>10301.529399999999</v>
      </c>
      <c r="AF155" s="10">
        <f t="shared" si="21"/>
        <v>-6.4328738828201226</v>
      </c>
      <c r="AG155" s="10">
        <f t="shared" si="22"/>
        <v>23.716705854559518</v>
      </c>
      <c r="AH155" s="10">
        <f t="shared" si="23"/>
        <v>23.159656973567699</v>
      </c>
      <c r="AI155" s="10">
        <f>IF(MonthMacro!AD155="","",(MonthMacro!AD155/MonthMacro!AD167-1)*100)</f>
        <v>-8.4620913445993651</v>
      </c>
      <c r="AJ155" s="10">
        <f>IF(MonthMacro!AE155="","",(MonthMacro!AE155/MonthMacro!AE167-1)*100)</f>
        <v>17.289426711265143</v>
      </c>
      <c r="AK155" s="10">
        <f>IF(MonthMacro!AF155="","",(MonthMacro!AF155/MonthMacro!AF167-1)*100)</f>
        <v>-1.1426811655337432</v>
      </c>
      <c r="AL155" s="10">
        <f>IF(MonthMacro!AI155="","",MonthMacro!AI155)</f>
        <v>-13.9</v>
      </c>
      <c r="AM155" s="11">
        <f>IF(YEAR(A155)=2012,SUM(MonthMacro!AM155:AM166)/MONTH(A155),IF(MonthMacro!AM155="","",SUM(MonthMacro!AM155:AM166)/12))</f>
        <v>2177.1</v>
      </c>
      <c r="AN155" s="10" t="e">
        <f t="shared" si="24"/>
        <v>#VALUE!</v>
      </c>
    </row>
    <row r="156" spans="1:40">
      <c r="A156" s="9">
        <f>MonthMacro!A156</f>
        <v>41182</v>
      </c>
      <c r="B156" s="10">
        <f>IF(MONTH($A156)=1,"",IF(MonthMacro!D156="","",IF(MONTH($A156)&lt;&gt;2,MonthMacro!D156,MonthMacro!E156)))</f>
        <v>2.9</v>
      </c>
      <c r="C156" s="10">
        <f>IF(MonthMacro!E156="","",MonthMacro!E156)</f>
        <v>4.8</v>
      </c>
      <c r="D156" s="10">
        <f>IF(MONTH($A156)=1,"",IF(AND(MonthMacro!F156&lt;&gt;"",MONTH($A156)&lt;&gt;2),MonthMacro!F156,MonthMacro!G156))</f>
        <v>9.1999999999999993</v>
      </c>
      <c r="E156" s="12">
        <f>IF(MONTH(A156)=1,"",MonthMacro!H156-MonthMacro!H157)</f>
        <v>38974.823000000004</v>
      </c>
      <c r="F156" s="10">
        <f t="shared" si="17"/>
        <v>23.079518938823519</v>
      </c>
      <c r="G156" s="10">
        <f>IF(MonthMacro!I156="","",MonthMacro!I156)</f>
        <v>20.547109944363001</v>
      </c>
      <c r="H156" s="10">
        <f>IF(MonthMacro!J156="","",MonthMacro!J156)</f>
        <v>49.8</v>
      </c>
      <c r="I156" s="10">
        <f>IF(MonthMacro!K156="","",MonthMacro!K156)</f>
        <v>49.8</v>
      </c>
      <c r="J156" s="10">
        <f>IF(MonthMacro!L156="","",MonthMacro!L156)</f>
        <v>53.7</v>
      </c>
      <c r="K156" s="10">
        <f>IF(MonthMacro!M156="","",MonthMacro!M156)</f>
        <v>1.91</v>
      </c>
      <c r="L156" s="10">
        <f>IF(MonthMacro!AH156="","",MonthMacro!AH156)</f>
        <v>1.56</v>
      </c>
      <c r="M156" s="10">
        <f>IF(MonthMacro!N156="","",MonthMacro!N156)</f>
        <v>-3.55</v>
      </c>
      <c r="N156" s="10">
        <f>IF(MonthMacro!O156="","",MonthMacro!O156)</f>
        <v>5.46</v>
      </c>
      <c r="O156" s="10">
        <f t="shared" si="18"/>
        <v>5.1099999999999994</v>
      </c>
      <c r="P156" s="11">
        <f>IF(MONTH(A156)=1,"",IF(MONTH(A156)=2,MonthMacro!S156,MonthMacro!Q156))</f>
        <v>14.2</v>
      </c>
      <c r="Q156" s="10">
        <f>IF(MonthMacro!T156="","",MonthMacro!T156)</f>
        <v>90.64</v>
      </c>
      <c r="R156" s="10">
        <f>IF(MonthMacro!AG156="","",MonthMacro!AG156)</f>
        <v>9.9</v>
      </c>
      <c r="S156" s="10">
        <f>IF(MonthMacro!U156="","",MonthMacro!U156)</f>
        <v>100.8</v>
      </c>
      <c r="T156" s="10">
        <f>IF(MonthMacro!V156="","",MonthMacro!V156)</f>
        <v>7.3</v>
      </c>
      <c r="U156" s="10">
        <f>IF(MonthMacro!W156="","",MonthMacro!W156)</f>
        <v>14.8</v>
      </c>
      <c r="V156" s="10">
        <f>IF(MonthMacro!X156="","",MonthMacro!X156)</f>
        <v>7.5000000000000009</v>
      </c>
      <c r="W156" s="12">
        <f>IF(MonthMacro!Y156="","",AVERAGE(MonthMacro!Y156:Y167))</f>
        <v>12287.571739999999</v>
      </c>
      <c r="X156" s="10">
        <f t="shared" si="19"/>
        <v>15.200485081448489</v>
      </c>
      <c r="Y156" s="13" t="str">
        <f>IF(MonthMacro!Z156="","",MonthMacro!Z156)</f>
        <v/>
      </c>
      <c r="Z156" s="2">
        <f>IF(MonthMacro!AB156="","",AVERAGE(MonthMacro!AB156:AB167))</f>
        <v>2530.1666666666665</v>
      </c>
      <c r="AA156" s="10">
        <f t="shared" si="20"/>
        <v>-20.309711286089239</v>
      </c>
      <c r="AB156" s="2">
        <f>IF(MonthMacro!AA156="","",MonthMacro!AA156)</f>
        <v>16.3</v>
      </c>
      <c r="AC156" s="2">
        <f>IF(MonthMacro!AD156="","",IF(MONTH(CLEAN_MACRO!$A156)=2,MonthMacro!AD156,MonthMacro!AD156-MonthMacro!AD157))</f>
        <v>12074.000599999985</v>
      </c>
      <c r="AD156" s="2">
        <f>IF(MonthMacro!AE156="","",IF(MONTH(CLEAN_MACRO!$A156)=2,MonthMacro!AE156,MonthMacro!AE156-MonthMacro!AE157))</f>
        <v>5963.7483999999968</v>
      </c>
      <c r="AE156" s="2">
        <f>IF(MonthMacro!AF156="","",IF(MONTH(CLEAN_MACRO!$A156)=2,MonthMacro!AF156,MonthMacro!AF156-MonthMacro!AF157))</f>
        <v>11026.587900000006</v>
      </c>
      <c r="AF156" s="10">
        <f t="shared" si="21"/>
        <v>-24.034318567612267</v>
      </c>
      <c r="AG156" s="10">
        <f t="shared" si="22"/>
        <v>-6.2451124037101629</v>
      </c>
      <c r="AH156" s="10">
        <f t="shared" si="23"/>
        <v>-3.5679706364121544</v>
      </c>
      <c r="AI156" s="10">
        <f>IF(MonthMacro!AD156="","",(MonthMacro!AD156/MonthMacro!AD168-1)*100)</f>
        <v>-8.6349408007555422</v>
      </c>
      <c r="AJ156" s="10">
        <f>IF(MonthMacro!AE156="","",(MonthMacro!AE156/MonthMacro!AE168-1)*100)</f>
        <v>16.362858920682477</v>
      </c>
      <c r="AK156" s="10">
        <f>IF(MonthMacro!AF156="","",(MonthMacro!AF156/MonthMacro!AF168-1)*100)</f>
        <v>-3.9940952815135544</v>
      </c>
      <c r="AL156" s="10">
        <f>IF(MonthMacro!AI156="","",MonthMacro!AI156)</f>
        <v>-14.8</v>
      </c>
      <c r="AM156" s="11">
        <f>IF(YEAR(A156)=2012,SUM(MonthMacro!AM156:AM167)/MONTH(A156),IF(MonthMacro!AM156="","",SUM(MonthMacro!AM156:AM167)/12))</f>
        <v>2199.1111111111113</v>
      </c>
      <c r="AN156" s="10" t="e">
        <f t="shared" si="24"/>
        <v>#VALUE!</v>
      </c>
    </row>
    <row r="157" spans="1:40">
      <c r="A157" s="9">
        <f>MonthMacro!A157</f>
        <v>41152</v>
      </c>
      <c r="B157" s="10">
        <f>IF(MONTH($A157)=1,"",IF(MonthMacro!D157="","",IF(MONTH($A157)&lt;&gt;2,MonthMacro!D157,MonthMacro!E157)))</f>
        <v>3.6</v>
      </c>
      <c r="C157" s="10">
        <f>IF(MonthMacro!E157="","",MonthMacro!E157)</f>
        <v>5.0999999999999996</v>
      </c>
      <c r="D157" s="10">
        <f>IF(MONTH($A157)=1,"",IF(AND(MonthMacro!F157&lt;&gt;"",MONTH($A157)&lt;&gt;2),MonthMacro!F157,MonthMacro!G157))</f>
        <v>8.9</v>
      </c>
      <c r="E157" s="12">
        <f>IF(MONTH(A157)=1,"",MonthMacro!H157-MonthMacro!H158)</f>
        <v>33646.287400000001</v>
      </c>
      <c r="F157" s="10">
        <f t="shared" si="17"/>
        <v>19.364884479186028</v>
      </c>
      <c r="G157" s="10">
        <f>IF(MonthMacro!I157="","",MonthMacro!I157)</f>
        <v>20.247676798718899</v>
      </c>
      <c r="H157" s="10">
        <f>IF(MonthMacro!J157="","",MonthMacro!J157)</f>
        <v>49.2</v>
      </c>
      <c r="I157" s="10">
        <f>IF(MonthMacro!K157="","",MonthMacro!K157)</f>
        <v>48.7</v>
      </c>
      <c r="J157" s="10">
        <f>IF(MonthMacro!L157="","",MonthMacro!L157)</f>
        <v>56.3</v>
      </c>
      <c r="K157" s="10">
        <f>IF(MonthMacro!M157="","",MonthMacro!M157)</f>
        <v>2.04</v>
      </c>
      <c r="L157" s="10">
        <f>IF(MonthMacro!AH157="","",MonthMacro!AH157)</f>
        <v>1.37</v>
      </c>
      <c r="M157" s="10">
        <f>IF(MonthMacro!N157="","",MonthMacro!N157)</f>
        <v>-3.48</v>
      </c>
      <c r="N157" s="10">
        <f>IF(MonthMacro!O157="","",MonthMacro!O157)</f>
        <v>5.52</v>
      </c>
      <c r="O157" s="10">
        <f t="shared" si="18"/>
        <v>4.8499999999999996</v>
      </c>
      <c r="P157" s="11">
        <f>IF(MONTH(A157)=1,"",IF(MONTH(A157)=2,MonthMacro!S157,MonthMacro!Q157))</f>
        <v>13.2</v>
      </c>
      <c r="Q157" s="10">
        <f>IF(MonthMacro!T157="","",MonthMacro!T157)</f>
        <v>50.13</v>
      </c>
      <c r="R157" s="10">
        <f>IF(MonthMacro!AG157="","",MonthMacro!AG157)</f>
        <v>2.7</v>
      </c>
      <c r="S157" s="10">
        <f>IF(MonthMacro!U157="","",MonthMacro!U157)</f>
        <v>99.4</v>
      </c>
      <c r="T157" s="10">
        <f>IF(MonthMacro!V157="","",MonthMacro!V157)</f>
        <v>4.5</v>
      </c>
      <c r="U157" s="10">
        <f>IF(MonthMacro!W157="","",MonthMacro!W157)</f>
        <v>13.5</v>
      </c>
      <c r="V157" s="10">
        <f>IF(MonthMacro!X157="","",MonthMacro!X157)</f>
        <v>9</v>
      </c>
      <c r="W157" s="12">
        <f>IF(MonthMacro!Y157="","",AVERAGE(MonthMacro!Y157:Y168))</f>
        <v>11272.302653333332</v>
      </c>
      <c r="X157" s="10">
        <f t="shared" si="19"/>
        <v>0.24279816214614058</v>
      </c>
      <c r="Y157" s="13" t="str">
        <f>IF(MonthMacro!Z157="","",MonthMacro!Z157)</f>
        <v/>
      </c>
      <c r="Z157" s="2">
        <f>IF(MonthMacro!AB157="","",AVERAGE(MonthMacro!AB157:AB168))</f>
        <v>2426.8333333333335</v>
      </c>
      <c r="AA157" s="10">
        <f t="shared" si="20"/>
        <v>-28.9603356588769</v>
      </c>
      <c r="AB157" s="2">
        <f>IF(MonthMacro!AA157="","",MonthMacro!AA157)</f>
        <v>16.100000000000001</v>
      </c>
      <c r="AC157" s="2">
        <f>IF(MonthMacro!AD157="","",IF(MONTH(CLEAN_MACRO!$A157)=2,MonthMacro!AD157,MonthMacro!AD157-MonthMacro!AD158))</f>
        <v>19035.885300000009</v>
      </c>
      <c r="AD157" s="2">
        <f>IF(MonthMacro!AE157="","",IF(MONTH(CLEAN_MACRO!$A157)=2,MonthMacro!AE157,MonthMacro!AE157-MonthMacro!AE158))</f>
        <v>5994.9518000000025</v>
      </c>
      <c r="AE157" s="2">
        <f>IF(MonthMacro!AF157="","",IF(MONTH(CLEAN_MACRO!$A157)=2,MonthMacro!AF157,MonthMacro!AF157-MonthMacro!AF158))</f>
        <v>8821.591499999995</v>
      </c>
      <c r="AF157" s="10">
        <f t="shared" si="21"/>
        <v>13.908828705485021</v>
      </c>
      <c r="AG157" s="10">
        <f t="shared" si="22"/>
        <v>28.936172317751165</v>
      </c>
      <c r="AH157" s="10">
        <f t="shared" si="23"/>
        <v>12.85050261863152</v>
      </c>
      <c r="AI157" s="10">
        <f>IF(MonthMacro!AD157="","",(MonthMacro!AD157/MonthMacro!AD169-1)*100)</f>
        <v>-6.7790356236437148</v>
      </c>
      <c r="AJ157" s="10">
        <f>IF(MonthMacro!AE157="","",(MonthMacro!AE157/MonthMacro!AE169-1)*100)</f>
        <v>20.239645094834934</v>
      </c>
      <c r="AK157" s="10">
        <f>IF(MonthMacro!AF157="","",(MonthMacro!AF157/MonthMacro!AF169-1)*100)</f>
        <v>-4.0755023291606403</v>
      </c>
      <c r="AL157" s="10">
        <f>IF(MonthMacro!AI157="","",MonthMacro!AI157)</f>
        <v>-16.100000000000001</v>
      </c>
      <c r="AM157" s="11">
        <f>IF(YEAR(A157)=2012,SUM(MonthMacro!AM157:AM168)/MONTH(A157),IF(MonthMacro!AM157="","",SUM(MonthMacro!AM157:AM168)/12))</f>
        <v>2116.625</v>
      </c>
      <c r="AN157" s="10" t="e">
        <f t="shared" si="24"/>
        <v>#VALUE!</v>
      </c>
    </row>
    <row r="158" spans="1:40">
      <c r="A158" s="9">
        <f>MonthMacro!A158</f>
        <v>41121</v>
      </c>
      <c r="B158" s="10">
        <f>IF(MONTH($A158)=1,"",IF(MonthMacro!D158="","",IF(MONTH($A158)&lt;&gt;2,MonthMacro!D158,MonthMacro!E158)))</f>
        <v>4.5</v>
      </c>
      <c r="C158" s="10">
        <f>IF(MonthMacro!E158="","",MonthMacro!E158)</f>
        <v>5.4</v>
      </c>
      <c r="D158" s="10">
        <f>IF(MONTH($A158)=1,"",IF(AND(MonthMacro!F158&lt;&gt;"",MONTH($A158)&lt;&gt;2),MonthMacro!F158,MonthMacro!G158))</f>
        <v>9.1999999999999993</v>
      </c>
      <c r="E158" s="12">
        <f>IF(MONTH(A158)=1,"",MonthMacro!H158-MonthMacro!H159)</f>
        <v>33601.72100000002</v>
      </c>
      <c r="F158" s="10">
        <f t="shared" si="17"/>
        <v>20.638742820266742</v>
      </c>
      <c r="G158" s="10">
        <f>IF(MonthMacro!I158="","",MonthMacro!I158)</f>
        <v>20.449586711577702</v>
      </c>
      <c r="H158" s="10">
        <f>IF(MonthMacro!J158="","",MonthMacro!J158)</f>
        <v>50.1</v>
      </c>
      <c r="I158" s="10">
        <f>IF(MonthMacro!K158="","",MonthMacro!K158)</f>
        <v>49</v>
      </c>
      <c r="J158" s="10">
        <f>IF(MonthMacro!L158="","",MonthMacro!L158)</f>
        <v>55.6</v>
      </c>
      <c r="K158" s="10">
        <f>IF(MonthMacro!M158="","",MonthMacro!M158)</f>
        <v>1.78</v>
      </c>
      <c r="L158" s="10">
        <f>IF(MonthMacro!AH158="","",MonthMacro!AH158)</f>
        <v>1.5</v>
      </c>
      <c r="M158" s="10">
        <f>IF(MonthMacro!N158="","",MonthMacro!N158)</f>
        <v>-2.87</v>
      </c>
      <c r="N158" s="10">
        <f>IF(MonthMacro!O158="","",MonthMacro!O158)</f>
        <v>4.6500000000000004</v>
      </c>
      <c r="O158" s="10">
        <f t="shared" si="18"/>
        <v>4.37</v>
      </c>
      <c r="P158" s="11">
        <f>IF(MONTH(A158)=1,"",IF(MONTH(A158)=2,MonthMacro!S158,MonthMacro!Q158))</f>
        <v>13.1</v>
      </c>
      <c r="Q158" s="10">
        <f>IF(MonthMacro!T158="","",MonthMacro!T158)</f>
        <v>-20.13</v>
      </c>
      <c r="R158" s="10">
        <f>IF(MonthMacro!AG158="","",MonthMacro!AG158)</f>
        <v>1</v>
      </c>
      <c r="S158" s="10">
        <f>IF(MonthMacro!U158="","",MonthMacro!U158)</f>
        <v>98.2</v>
      </c>
      <c r="T158" s="10">
        <f>IF(MonthMacro!V158="","",MonthMacro!V158)</f>
        <v>4.5999999999999996</v>
      </c>
      <c r="U158" s="10">
        <f>IF(MonthMacro!W158="","",MonthMacro!W158)</f>
        <v>13.9</v>
      </c>
      <c r="V158" s="10">
        <f>IF(MonthMacro!X158="","",MonthMacro!X158)</f>
        <v>9.3000000000000007</v>
      </c>
      <c r="W158" s="12">
        <f>IF(MonthMacro!Y158="","",AVERAGE(MonthMacro!Y158:Y169))</f>
        <v>11127.775050833334</v>
      </c>
      <c r="X158" s="10">
        <f t="shared" si="19"/>
        <v>-0.97274603433572526</v>
      </c>
      <c r="Y158" s="13" t="str">
        <f>IF(MonthMacro!Z158="","",MonthMacro!Z158)</f>
        <v/>
      </c>
      <c r="Z158" s="2">
        <f>IF(MonthMacro!AB158="","",AVERAGE(MonthMacro!AB158:AB169))</f>
        <v>2356.9166666666665</v>
      </c>
      <c r="AA158" s="10">
        <f t="shared" si="20"/>
        <v>-33.634465119553234</v>
      </c>
      <c r="AB158" s="2">
        <f>IF(MonthMacro!AA158="","",MonthMacro!AA158)</f>
        <v>16</v>
      </c>
      <c r="AC158" s="2">
        <f>IF(MonthMacro!AD158="","",IF(MONTH(CLEAN_MACRO!$A158)=2,MonthMacro!AD158,MonthMacro!AD158-MonthMacro!AD159))</f>
        <v>11524.874199999991</v>
      </c>
      <c r="AD158" s="2">
        <f>IF(MonthMacro!AE158="","",IF(MONTH(CLEAN_MACRO!$A158)=2,MonthMacro!AE158,MonthMacro!AE158-MonthMacro!AE159))</f>
        <v>5349.1145000000033</v>
      </c>
      <c r="AE158" s="2">
        <f>IF(MonthMacro!AF158="","",IF(MONTH(CLEAN_MACRO!$A158)=2,MonthMacro!AF158,MonthMacro!AF158-MonthMacro!AF159))</f>
        <v>8628.8528000000006</v>
      </c>
      <c r="AF158" s="10">
        <f t="shared" si="21"/>
        <v>-26.717178634629256</v>
      </c>
      <c r="AG158" s="10">
        <f t="shared" si="22"/>
        <v>9.4470372795351754</v>
      </c>
      <c r="AH158" s="10">
        <f t="shared" si="23"/>
        <v>13.2723900238783</v>
      </c>
      <c r="AI158" s="10">
        <f>IF(MonthMacro!AD158="","",(MonthMacro!AD158/MonthMacro!AD170-1)*100)</f>
        <v>-9.7809282450267094</v>
      </c>
      <c r="AJ158" s="10">
        <f>IF(MonthMacro!AE158="","",(MonthMacro!AE158/MonthMacro!AE170-1)*100)</f>
        <v>18.993400611426626</v>
      </c>
      <c r="AK158" s="10">
        <f>IF(MonthMacro!AF158="","",(MonthMacro!AF158/MonthMacro!AF170-1)*100)</f>
        <v>-6.6181410500811726</v>
      </c>
      <c r="AL158" s="10">
        <f>IF(MonthMacro!AI158="","",MonthMacro!AI158)</f>
        <v>-15.3</v>
      </c>
      <c r="AM158" s="11">
        <f>IF(YEAR(A158)=2012,SUM(MonthMacro!AM158:AM169)/MONTH(A158),IF(MonthMacro!AM158="","",SUM(MonthMacro!AM158:AM169)/12))</f>
        <v>2104.1428571428573</v>
      </c>
      <c r="AN158" s="10" t="e">
        <f t="shared" si="24"/>
        <v>#VALUE!</v>
      </c>
    </row>
    <row r="159" spans="1:40">
      <c r="A159" s="9">
        <f>MonthMacro!A159</f>
        <v>41090</v>
      </c>
      <c r="B159" s="10">
        <f>IF(MONTH($A159)=1,"",IF(MonthMacro!D159="","",IF(MONTH($A159)&lt;&gt;2,MonthMacro!D159,MonthMacro!E159)))</f>
        <v>4.3</v>
      </c>
      <c r="C159" s="10">
        <f>IF(MonthMacro!E159="","",MonthMacro!E159)</f>
        <v>5.5</v>
      </c>
      <c r="D159" s="10">
        <f>IF(MONTH($A159)=1,"",IF(AND(MonthMacro!F159&lt;&gt;"",MONTH($A159)&lt;&gt;2),MonthMacro!F159,MonthMacro!G159))</f>
        <v>9.5</v>
      </c>
      <c r="E159" s="12">
        <f>IF(MONTH(A159)=1,"",MonthMacro!H159-MonthMacro!H160)</f>
        <v>41785.852599999984</v>
      </c>
      <c r="F159" s="10">
        <f t="shared" si="17"/>
        <v>21.781447304833801</v>
      </c>
      <c r="G159" s="10">
        <f>IF(MonthMacro!I159="","",MonthMacro!I159)</f>
        <v>20.446948427458</v>
      </c>
      <c r="H159" s="10">
        <f>IF(MonthMacro!J159="","",MonthMacro!J159)</f>
        <v>50.2</v>
      </c>
      <c r="I159" s="10">
        <f>IF(MonthMacro!K159="","",MonthMacro!K159)</f>
        <v>49.2</v>
      </c>
      <c r="J159" s="10">
        <f>IF(MonthMacro!L159="","",MonthMacro!L159)</f>
        <v>56.7</v>
      </c>
      <c r="K159" s="10">
        <f>IF(MonthMacro!M159="","",MonthMacro!M159)</f>
        <v>2.15</v>
      </c>
      <c r="L159" s="10">
        <f>IF(MonthMacro!AH159="","",MonthMacro!AH159)</f>
        <v>1.3</v>
      </c>
      <c r="M159" s="10">
        <f>IF(MonthMacro!N159="","",MonthMacro!N159)</f>
        <v>-2.08</v>
      </c>
      <c r="N159" s="10">
        <f>IF(MonthMacro!O159="","",MonthMacro!O159)</f>
        <v>4.2300000000000004</v>
      </c>
      <c r="O159" s="10">
        <f t="shared" si="18"/>
        <v>3.38</v>
      </c>
      <c r="P159" s="11">
        <f>IF(MONTH(A159)=1,"",IF(MONTH(A159)=2,MonthMacro!S159,MonthMacro!Q159))</f>
        <v>13.7</v>
      </c>
      <c r="Q159" s="10">
        <f>IF(MonthMacro!T159="","",MonthMacro!T159)</f>
        <v>42.42</v>
      </c>
      <c r="R159" s="10">
        <f>IF(MonthMacro!AG159="","",MonthMacro!AG159)</f>
        <v>11.3</v>
      </c>
      <c r="S159" s="10">
        <f>IF(MonthMacro!U159="","",MonthMacro!U159)</f>
        <v>99.3</v>
      </c>
      <c r="T159" s="10">
        <f>IF(MonthMacro!V159="","",MonthMacro!V159)</f>
        <v>4.7</v>
      </c>
      <c r="U159" s="10">
        <f>IF(MonthMacro!W159="","",MonthMacro!W159)</f>
        <v>13.6</v>
      </c>
      <c r="V159" s="10">
        <f>IF(MonthMacro!X159="","",MonthMacro!X159)</f>
        <v>8.8999999999999986</v>
      </c>
      <c r="W159" s="12">
        <f>IF(MonthMacro!Y159="","",AVERAGE(MonthMacro!Y159:Y170))</f>
        <v>10700.393710833334</v>
      </c>
      <c r="X159" s="10">
        <f t="shared" si="19"/>
        <v>-6.0366147130709642</v>
      </c>
      <c r="Y159" s="13" t="str">
        <f>IF(MonthMacro!Z159="","",MonthMacro!Z159)</f>
        <v/>
      </c>
      <c r="Z159" s="2">
        <f>IF(MonthMacro!AB159="","",AVERAGE(MonthMacro!AB159:AB170))</f>
        <v>2370.5</v>
      </c>
      <c r="AA159" s="10">
        <f t="shared" si="20"/>
        <v>-36.628943147389059</v>
      </c>
      <c r="AB159" s="2">
        <f>IF(MonthMacro!AA159="","",MonthMacro!AA159)</f>
        <v>16</v>
      </c>
      <c r="AC159" s="2">
        <f>IF(MonthMacro!AD159="","",IF(MONTH(CLEAN_MACRO!$A159)=2,MonthMacro!AD159,MonthMacro!AD159-MonthMacro!AD160))</f>
        <v>19520.374100000001</v>
      </c>
      <c r="AD159" s="2">
        <f>IF(MonthMacro!AE159="","",IF(MONTH(CLEAN_MACRO!$A159)=2,MonthMacro!AE159,MonthMacro!AE159-MonthMacro!AE160))</f>
        <v>5953.2898999999961</v>
      </c>
      <c r="AE159" s="2">
        <f>IF(MonthMacro!AF159="","",IF(MONTH(CLEAN_MACRO!$A159)=2,MonthMacro!AF159,MonthMacro!AF159-MonthMacro!AF160))</f>
        <v>11111.923200000001</v>
      </c>
      <c r="AF159" s="10">
        <f t="shared" si="21"/>
        <v>-16.309319884773142</v>
      </c>
      <c r="AG159" s="10">
        <f t="shared" si="22"/>
        <v>0.26559742114544704</v>
      </c>
      <c r="AH159" s="10">
        <f t="shared" si="23"/>
        <v>-3.2710388250379419</v>
      </c>
      <c r="AI159" s="10">
        <f>IF(MonthMacro!AD159="","",(MonthMacro!AD159/MonthMacro!AD171-1)*100)</f>
        <v>-7.102507185301576</v>
      </c>
      <c r="AJ159" s="10">
        <f>IF(MonthMacro!AE159="","",(MonthMacro!AE159/MonthMacro!AE171-1)*100)</f>
        <v>20.686442390838522</v>
      </c>
      <c r="AK159" s="10">
        <f>IF(MonthMacro!AF159="","",(MonthMacro!AF159/MonthMacro!AF171-1)*100)</f>
        <v>-10.029311112977169</v>
      </c>
      <c r="AL159" s="10">
        <f>IF(MonthMacro!AI159="","",MonthMacro!AI159)</f>
        <v>-15.4</v>
      </c>
      <c r="AM159" s="11">
        <f>IF(YEAR(A159)=2012,SUM(MonthMacro!AM159:AM170)/MONTH(A159),IF(MonthMacro!AM159="","",SUM(MonthMacro!AM159:AM170)/12))</f>
        <v>2126.6666666666665</v>
      </c>
      <c r="AN159" s="10" t="e">
        <f t="shared" si="24"/>
        <v>#VALUE!</v>
      </c>
    </row>
    <row r="160" spans="1:40">
      <c r="A160" s="9">
        <f>MonthMacro!A160</f>
        <v>41060</v>
      </c>
      <c r="B160" s="10">
        <f>IF(MONTH($A160)=1,"",IF(MonthMacro!D160="","",IF(MONTH($A160)&lt;&gt;2,MonthMacro!D160,MonthMacro!E160)))</f>
        <v>5.2</v>
      </c>
      <c r="C160" s="10">
        <f>IF(MonthMacro!E160="","",MonthMacro!E160)</f>
        <v>5.8</v>
      </c>
      <c r="D160" s="10">
        <f>IF(MONTH($A160)=1,"",IF(AND(MonthMacro!F160&lt;&gt;"",MONTH($A160)&lt;&gt;2),MonthMacro!F160,MonthMacro!G160))</f>
        <v>9.6</v>
      </c>
      <c r="E160" s="12">
        <f>IF(MONTH(A160)=1,"",MonthMacro!H160-MonthMacro!H161)</f>
        <v>33332.61050000001</v>
      </c>
      <c r="F160" s="10">
        <f t="shared" si="17"/>
        <v>21.040970245368506</v>
      </c>
      <c r="G160" s="10">
        <f>IF(MonthMacro!I160="","",MonthMacro!I160)</f>
        <v>20.1491263263067</v>
      </c>
      <c r="H160" s="10">
        <f>IF(MonthMacro!J160="","",MonthMacro!J160)</f>
        <v>50.4</v>
      </c>
      <c r="I160" s="10">
        <f>IF(MonthMacro!K160="","",MonthMacro!K160)</f>
        <v>49.8</v>
      </c>
      <c r="J160" s="10">
        <f>IF(MonthMacro!L160="","",MonthMacro!L160)</f>
        <v>55.2</v>
      </c>
      <c r="K160" s="10">
        <f>IF(MonthMacro!M160="","",MonthMacro!M160)</f>
        <v>3</v>
      </c>
      <c r="L160" s="10">
        <f>IF(MonthMacro!AH160="","",MonthMacro!AH160)</f>
        <v>1.3</v>
      </c>
      <c r="M160" s="10">
        <f>IF(MonthMacro!N160="","",MonthMacro!N160)</f>
        <v>-1.4</v>
      </c>
      <c r="N160" s="10">
        <f>IF(MonthMacro!O160="","",MonthMacro!O160)</f>
        <v>4.4000000000000004</v>
      </c>
      <c r="O160" s="10">
        <f t="shared" si="18"/>
        <v>2.7</v>
      </c>
      <c r="P160" s="11">
        <f>IF(MONTH(A160)=1,"",IF(MONTH(A160)=2,MonthMacro!S160,MonthMacro!Q160))</f>
        <v>13.8</v>
      </c>
      <c r="Q160" s="10">
        <f>IF(MonthMacro!T160="","",MonthMacro!T160)</f>
        <v>43.32</v>
      </c>
      <c r="R160" s="10">
        <f>IF(MonthMacro!AG160="","",MonthMacro!AG160)</f>
        <v>15.3</v>
      </c>
      <c r="S160" s="10">
        <f>IF(MonthMacro!U160="","",MonthMacro!U160)</f>
        <v>104.2</v>
      </c>
      <c r="T160" s="10">
        <f>IF(MonthMacro!V160="","",MonthMacro!V160)</f>
        <v>3.5</v>
      </c>
      <c r="U160" s="10">
        <f>IF(MonthMacro!W160="","",MonthMacro!W160)</f>
        <v>13.2</v>
      </c>
      <c r="V160" s="10">
        <f>IF(MonthMacro!X160="","",MonthMacro!X160)</f>
        <v>9.6999999999999993</v>
      </c>
      <c r="W160" s="12">
        <f>IF(MonthMacro!Y160="","",AVERAGE(MonthMacro!Y160:Y171))</f>
        <v>10122.985833333334</v>
      </c>
      <c r="X160" s="10">
        <f t="shared" si="19"/>
        <v>-10.664428543062421</v>
      </c>
      <c r="Y160" s="13" t="str">
        <f>IF(MonthMacro!Z160="","",MonthMacro!Z160)</f>
        <v/>
      </c>
      <c r="Z160" s="2">
        <f>IF(MonthMacro!AB160="","",AVERAGE(MonthMacro!AB160:AB171))</f>
        <v>2312.3333333333335</v>
      </c>
      <c r="AA160" s="10">
        <f t="shared" si="20"/>
        <v>-41.624942146673952</v>
      </c>
      <c r="AB160" s="2">
        <f>IF(MonthMacro!AA160="","",MonthMacro!AA160)</f>
        <v>15.7</v>
      </c>
      <c r="AC160" s="2">
        <f>IF(MonthMacro!AD160="","",IF(MONTH(CLEAN_MACRO!$A160)=2,MonthMacro!AD160,MonthMacro!AD160-MonthMacro!AD161))</f>
        <v>18391.499500000005</v>
      </c>
      <c r="AD160" s="2">
        <f>IF(MonthMacro!AE160="","",IF(MONTH(CLEAN_MACRO!$A160)=2,MonthMacro!AE160,MonthMacro!AE160-MonthMacro!AE161))</f>
        <v>5009.6494000000021</v>
      </c>
      <c r="AE160" s="2">
        <f>IF(MonthMacro!AF160="","",IF(MONTH(CLEAN_MACRO!$A160)=2,MonthMacro!AF160,MonthMacro!AF160-MonthMacro!AF161))</f>
        <v>7290.7940000000017</v>
      </c>
      <c r="AF160" s="10">
        <f t="shared" si="21"/>
        <v>-4.5967765780579928</v>
      </c>
      <c r="AG160" s="10">
        <f t="shared" si="22"/>
        <v>11.485585974532441</v>
      </c>
      <c r="AH160" s="10">
        <f t="shared" si="23"/>
        <v>-9.2475963812530093</v>
      </c>
      <c r="AI160" s="10">
        <f>IF(MonthMacro!AD160="","",(MonthMacro!AD160/MonthMacro!AD172-1)*100)</f>
        <v>-4.2813189388708262</v>
      </c>
      <c r="AJ160" s="10">
        <f>IF(MonthMacro!AE160="","",(MonthMacro!AE160/MonthMacro!AE172-1)*100)</f>
        <v>26.294505078742382</v>
      </c>
      <c r="AK160" s="10">
        <f>IF(MonthMacro!AF160="","",(MonthMacro!AF160/MonthMacro!AF172-1)*100)</f>
        <v>-12.3868292013395</v>
      </c>
      <c r="AL160" s="10" t="str">
        <f>IF(MonthMacro!AI160="","",MonthMacro!AI160)</f>
        <v/>
      </c>
      <c r="AM160" s="11">
        <f>IF(YEAR(A160)=2012,SUM(MonthMacro!AM160:AM171)/MONTH(A160),IF(MonthMacro!AM160="","",SUM(MonthMacro!AM160:AM171)/12))</f>
        <v>0</v>
      </c>
      <c r="AN160" s="10" t="e">
        <f t="shared" si="24"/>
        <v>#VALUE!</v>
      </c>
    </row>
    <row r="161" spans="1:40">
      <c r="A161" s="9">
        <f>MonthMacro!A161</f>
        <v>41029</v>
      </c>
      <c r="B161" s="10">
        <f>IF(MONTH($A161)=1,"",IF(MonthMacro!D161="","",IF(MONTH($A161)&lt;&gt;2,MonthMacro!D161,MonthMacro!E161)))</f>
        <v>3.74</v>
      </c>
      <c r="C161" s="10">
        <f>IF(MonthMacro!E161="","",MonthMacro!E161)</f>
        <v>6</v>
      </c>
      <c r="D161" s="10">
        <f>IF(MONTH($A161)=1,"",IF(AND(MonthMacro!F161&lt;&gt;"",MONTH($A161)&lt;&gt;2),MonthMacro!F161,MonthMacro!G161))</f>
        <v>9.3000000000000007</v>
      </c>
      <c r="E161" s="12">
        <f>IF(MONTH(A161)=1,"",MonthMacro!H161-MonthMacro!H162)</f>
        <v>27726.202699999994</v>
      </c>
      <c r="F161" s="10">
        <f t="shared" si="17"/>
        <v>19.245729011859968</v>
      </c>
      <c r="G161" s="10">
        <f>IF(MonthMacro!I161="","",MonthMacro!I161)</f>
        <v>20.241988184997801</v>
      </c>
      <c r="H161" s="10">
        <f>IF(MonthMacro!J161="","",MonthMacro!J161)</f>
        <v>53.3</v>
      </c>
      <c r="I161" s="10">
        <f>IF(MonthMacro!K161="","",MonthMacro!K161)</f>
        <v>54.5</v>
      </c>
      <c r="J161" s="10">
        <f>IF(MonthMacro!L161="","",MonthMacro!L161)</f>
        <v>56.1</v>
      </c>
      <c r="K161" s="10">
        <f>IF(MonthMacro!M161="","",MonthMacro!M161)</f>
        <v>3.37</v>
      </c>
      <c r="L161" s="10">
        <f>IF(MonthMacro!AH161="","",MonthMacro!AH161)</f>
        <v>1.4</v>
      </c>
      <c r="M161" s="10">
        <f>IF(MonthMacro!N161="","",MonthMacro!N161)</f>
        <v>-0.7</v>
      </c>
      <c r="N161" s="10">
        <f>IF(MonthMacro!O161="","",MonthMacro!O161)</f>
        <v>4.07</v>
      </c>
      <c r="O161" s="10">
        <f t="shared" si="18"/>
        <v>2.0999999999999996</v>
      </c>
      <c r="P161" s="11">
        <f>IF(MONTH(A161)=1,"",IF(MONTH(A161)=2,MonthMacro!S161,MonthMacro!Q161))</f>
        <v>14.1</v>
      </c>
      <c r="Q161" s="10">
        <f>IF(MonthMacro!T161="","",MonthMacro!T161)</f>
        <v>61.34</v>
      </c>
      <c r="R161" s="10">
        <f>IF(MonthMacro!AG161="","",MonthMacro!AG161)</f>
        <v>4.9000000000000004</v>
      </c>
      <c r="S161" s="10">
        <f>IF(MonthMacro!U161="","",MonthMacro!U161)</f>
        <v>103</v>
      </c>
      <c r="T161" s="10">
        <f>IF(MonthMacro!V161="","",MonthMacro!V161)</f>
        <v>3.1</v>
      </c>
      <c r="U161" s="10">
        <f>IF(MonthMacro!W161="","",MonthMacro!W161)</f>
        <v>12.8</v>
      </c>
      <c r="V161" s="10">
        <f>IF(MonthMacro!X161="","",MonthMacro!X161)</f>
        <v>9.7000000000000011</v>
      </c>
      <c r="W161" s="12">
        <f>IF(MonthMacro!Y161="","",AVERAGE(MonthMacro!Y161:Y172))</f>
        <v>10074.86</v>
      </c>
      <c r="X161" s="10">
        <f t="shared" si="19"/>
        <v>-11.057089047142609</v>
      </c>
      <c r="Y161" s="13" t="str">
        <f>IF(MonthMacro!Z161="","",MonthMacro!Z161)</f>
        <v/>
      </c>
      <c r="Z161" s="2">
        <f>IF(MonthMacro!AB161="","",AVERAGE(MonthMacro!AB161:AB172))</f>
        <v>2291.4166666666665</v>
      </c>
      <c r="AA161" s="10">
        <f t="shared" si="20"/>
        <v>-45.108098935979093</v>
      </c>
      <c r="AB161" s="2">
        <f>IF(MonthMacro!AA161="","",MonthMacro!AA161)</f>
        <v>15.4</v>
      </c>
      <c r="AC161" s="2">
        <f>IF(MonthMacro!AD161="","",IF(MONTH(CLEAN_MACRO!$A161)=2,MonthMacro!AD161,MonthMacro!AD161-MonthMacro!AD162))</f>
        <v>14521.526700000002</v>
      </c>
      <c r="AD161" s="2">
        <f>IF(MonthMacro!AE161="","",IF(MONTH(CLEAN_MACRO!$A161)=2,MonthMacro!AE161,MonthMacro!AE161-MonthMacro!AE162))</f>
        <v>4415.4712999999974</v>
      </c>
      <c r="AE161" s="2">
        <f>IF(MonthMacro!AF161="","",IF(MONTH(CLEAN_MACRO!$A161)=2,MonthMacro!AF161,MonthMacro!AF161-MonthMacro!AF162))</f>
        <v>6322.51</v>
      </c>
      <c r="AF161" s="10">
        <f t="shared" si="21"/>
        <v>-14.56960609668856</v>
      </c>
      <c r="AG161" s="10">
        <f t="shared" si="22"/>
        <v>2.7939103146111588</v>
      </c>
      <c r="AH161" s="10">
        <f t="shared" si="23"/>
        <v>-12.854628380194388</v>
      </c>
      <c r="AI161" s="10">
        <f>IF(MonthMacro!AD161="","",(MonthMacro!AD161/MonthMacro!AD173-1)*100)</f>
        <v>-4.1743304203287419</v>
      </c>
      <c r="AJ161" s="10">
        <f>IF(MonthMacro!AE161="","",(MonthMacro!AE161/MonthMacro!AE173-1)*100)</f>
        <v>30.179866608045657</v>
      </c>
      <c r="AK161" s="10">
        <f>IF(MonthMacro!AF161="","",(MonthMacro!AF161/MonthMacro!AF173-1)*100)</f>
        <v>-13.39975387502249</v>
      </c>
      <c r="AL161" s="10" t="str">
        <f>IF(MonthMacro!AI161="","",MonthMacro!AI161)</f>
        <v/>
      </c>
      <c r="AM161" s="11">
        <f>IF(YEAR(A161)=2012,SUM(MonthMacro!AM161:AM172)/MONTH(A161),IF(MonthMacro!AM161="","",SUM(MonthMacro!AM161:AM172)/12))</f>
        <v>0</v>
      </c>
      <c r="AN161" s="10" t="e">
        <f t="shared" si="24"/>
        <v>#VALUE!</v>
      </c>
    </row>
    <row r="162" spans="1:40">
      <c r="A162" s="9">
        <f>MonthMacro!A162</f>
        <v>40999</v>
      </c>
      <c r="B162" s="10">
        <f>IF(MONTH($A162)=1,"",IF(MonthMacro!D162="","",IF(MONTH($A162)&lt;&gt;2,MonthMacro!D162,MonthMacro!E162)))</f>
        <v>7.01</v>
      </c>
      <c r="C162" s="10">
        <f>IF(MonthMacro!E162="","",MonthMacro!E162)</f>
        <v>6.8</v>
      </c>
      <c r="D162" s="10">
        <f>IF(MONTH($A162)=1,"",IF(AND(MonthMacro!F162&lt;&gt;"",MONTH($A162)&lt;&gt;2),MonthMacro!F162,MonthMacro!G162))</f>
        <v>11.9</v>
      </c>
      <c r="E162" s="12">
        <f>IF(MONTH(A162)=1,"",MonthMacro!H162-MonthMacro!H163)</f>
        <v>26676.572500000002</v>
      </c>
      <c r="F162" s="10">
        <f t="shared" si="17"/>
        <v>21.14289400938587</v>
      </c>
      <c r="G162" s="10">
        <f>IF(MonthMacro!I162="","",MonthMacro!I162)</f>
        <v>20.9</v>
      </c>
      <c r="H162" s="10">
        <f>IF(MonthMacro!J162="","",MonthMacro!J162)</f>
        <v>53.1</v>
      </c>
      <c r="I162" s="10">
        <f>IF(MonthMacro!K162="","",MonthMacro!K162)</f>
        <v>55.1</v>
      </c>
      <c r="J162" s="10">
        <f>IF(MonthMacro!L162="","",MonthMacro!L162)</f>
        <v>58</v>
      </c>
      <c r="K162" s="10">
        <f>IF(MonthMacro!M162="","",MonthMacro!M162)</f>
        <v>3.59</v>
      </c>
      <c r="L162" s="10">
        <f>IF(MonthMacro!AH162="","",MonthMacro!AH162)</f>
        <v>1.4</v>
      </c>
      <c r="M162" s="10">
        <f>IF(MonthMacro!N162="","",MonthMacro!N162)</f>
        <v>-0.32</v>
      </c>
      <c r="N162" s="10">
        <f>IF(MonthMacro!O162="","",MonthMacro!O162)</f>
        <v>3.9099999999999997</v>
      </c>
      <c r="O162" s="10">
        <f t="shared" si="18"/>
        <v>1.72</v>
      </c>
      <c r="P162" s="11">
        <f>IF(MONTH(A162)=1,"",IF(MONTH(A162)=2,MonthMacro!S162,MonthMacro!Q162))</f>
        <v>15.2</v>
      </c>
      <c r="Q162" s="10">
        <f>IF(MonthMacro!T162="","",MonthMacro!T162)</f>
        <v>3746.76</v>
      </c>
      <c r="R162" s="10">
        <f>IF(MonthMacro!AG162="","",MonthMacro!AG162)</f>
        <v>8.9</v>
      </c>
      <c r="S162" s="10">
        <f>IF(MonthMacro!U162="","",MonthMacro!U162)</f>
        <v>100</v>
      </c>
      <c r="T162" s="10">
        <f>IF(MonthMacro!V162="","",MonthMacro!V162)</f>
        <v>4.4000000000000004</v>
      </c>
      <c r="U162" s="10">
        <f>IF(MonthMacro!W162="","",MonthMacro!W162)</f>
        <v>13.4</v>
      </c>
      <c r="V162" s="10">
        <f>IF(MonthMacro!X162="","",MonthMacro!X162)</f>
        <v>9</v>
      </c>
      <c r="W162" s="12">
        <f>IF(MonthMacro!Y162="","",AVERAGE(MonthMacro!Y162:Y173))</f>
        <v>10411.166666666666</v>
      </c>
      <c r="X162" s="10">
        <f t="shared" si="19"/>
        <v>-8.9229737413795576</v>
      </c>
      <c r="Y162" s="13" t="str">
        <f>IF(MonthMacro!Z162="","",MonthMacro!Z162)</f>
        <v/>
      </c>
      <c r="Z162" s="2">
        <f>IF(MonthMacro!AB162="","",AVERAGE(MonthMacro!AB162:AB173))</f>
        <v>2447.1666666666665</v>
      </c>
      <c r="AA162" s="10">
        <f t="shared" si="20"/>
        <v>-43.410479255390911</v>
      </c>
      <c r="AB162" s="2">
        <f>IF(MonthMacro!AA162="","",MonthMacro!AA162)</f>
        <v>15.7</v>
      </c>
      <c r="AC162" s="2">
        <f>IF(MonthMacro!AD162="","",IF(MONTH(CLEAN_MACRO!$A162)=2,MonthMacro!AD162,MonthMacro!AD162-MonthMacro!AD163))</f>
        <v>19897.619299999995</v>
      </c>
      <c r="AD162" s="2">
        <f>IF(MonthMacro!AE162="","",IF(MONTH(CLEAN_MACRO!$A162)=2,MonthMacro!AE162,MonthMacro!AE162-MonthMacro!AE163))</f>
        <v>7786.4770000000008</v>
      </c>
      <c r="AE162" s="2">
        <f>IF(MonthMacro!AF162="","",IF(MONTH(CLEAN_MACRO!$A162)=2,MonthMacro!AF162,MonthMacro!AF162-MonthMacro!AF163))</f>
        <v>8235</v>
      </c>
      <c r="AF162" s="10">
        <f t="shared" si="21"/>
        <v>-4.1523875173172797</v>
      </c>
      <c r="AG162" s="10">
        <f t="shared" si="22"/>
        <v>32.423303440992271</v>
      </c>
      <c r="AH162" s="10">
        <f t="shared" si="23"/>
        <v>-13.314329504496925</v>
      </c>
      <c r="AI162" s="10">
        <f>IF(MonthMacro!AD162="","",(MonthMacro!AD162/MonthMacro!AD174-1)*100)</f>
        <v>0.26063319933045115</v>
      </c>
      <c r="AJ162" s="10">
        <f>IF(MonthMacro!AE162="","",(MonthMacro!AE162/MonthMacro!AE174-1)*100)</f>
        <v>39.347554574636966</v>
      </c>
      <c r="AK162" s="10">
        <f>IF(MonthMacro!AF162="","",(MonthMacro!AF162/MonthMacro!AF174-1)*100)</f>
        <v>-13.623922293469459</v>
      </c>
      <c r="AL162" s="10" t="str">
        <f>IF(MonthMacro!AI162="","",MonthMacro!AI162)</f>
        <v/>
      </c>
      <c r="AM162" s="11">
        <f>IF(YEAR(A162)=2012,SUM(MonthMacro!AM162:AM173)/MONTH(A162),IF(MonthMacro!AM162="","",SUM(MonthMacro!AM162:AM173)/12))</f>
        <v>0</v>
      </c>
      <c r="AN162" s="10" t="e">
        <f t="shared" si="24"/>
        <v>#VALUE!</v>
      </c>
    </row>
    <row r="163" spans="1:40">
      <c r="A163" s="9">
        <f>MonthMacro!A163</f>
        <v>40968</v>
      </c>
      <c r="B163" s="10">
        <f>IF(MONTH($A163)=1,"",IF(MonthMacro!D163="","",IF(MONTH($A163)&lt;&gt;2,MonthMacro!D163,MonthMacro!E163)))</f>
        <v>6.66</v>
      </c>
      <c r="C163" s="10">
        <f>IF(MonthMacro!E163="","",MonthMacro!E163)</f>
        <v>6.66</v>
      </c>
      <c r="D163" s="10">
        <f>IF(MONTH($A163)=1,"",IF(AND(MonthMacro!F163&lt;&gt;"",MONTH($A163)&lt;&gt;2),MonthMacro!F163,MonthMacro!G163))</f>
        <v>11.4</v>
      </c>
      <c r="E163" s="12">
        <f>IF(MONTH(A163)=1,"",MonthMacro!H163-MonthMacro!H164)</f>
        <v>21188.825199999999</v>
      </c>
      <c r="F163" s="10">
        <f t="shared" si="17"/>
        <v>21.466582266310532</v>
      </c>
      <c r="G163" s="10">
        <f>IF(MonthMacro!I163="","",MonthMacro!I163)</f>
        <v>21.4665648583982</v>
      </c>
      <c r="H163" s="10">
        <f>IF(MonthMacro!J163="","",MonthMacro!J163)</f>
        <v>51</v>
      </c>
      <c r="I163" s="10">
        <f>IF(MonthMacro!K163="","",MonthMacro!K163)</f>
        <v>51</v>
      </c>
      <c r="J163" s="10">
        <f>IF(MonthMacro!L163="","",MonthMacro!L163)</f>
        <v>57.3</v>
      </c>
      <c r="K163" s="10">
        <f>IF(MonthMacro!M163="","",MonthMacro!M163)</f>
        <v>3.16</v>
      </c>
      <c r="L163" s="10">
        <f>IF(MonthMacro!AH163="","",MonthMacro!AH163)</f>
        <v>1.4</v>
      </c>
      <c r="M163" s="10">
        <f>IF(MonthMacro!N163="","",MonthMacro!N163)</f>
        <v>0.03</v>
      </c>
      <c r="N163" s="10">
        <f>IF(MonthMacro!O163="","",MonthMacro!O163)</f>
        <v>3.1300000000000003</v>
      </c>
      <c r="O163" s="10">
        <f t="shared" si="18"/>
        <v>1.3699999999999999</v>
      </c>
      <c r="P163" s="11">
        <f>IF(MONTH(A163)=1,"",IF(MONTH(A163)=2,MonthMacro!S163,MonthMacro!Q163))</f>
        <v>14.7</v>
      </c>
      <c r="Q163" s="10">
        <f>IF(MonthMacro!T163="","",MonthMacro!T163)</f>
        <v>329.63</v>
      </c>
      <c r="R163" s="10">
        <f>IF(MonthMacro!AG163="","",MonthMacro!AG163)</f>
        <v>18.399999999999999</v>
      </c>
      <c r="S163" s="10">
        <f>IF(MonthMacro!U163="","",MonthMacro!U163)</f>
        <v>105</v>
      </c>
      <c r="T163" s="10">
        <f>IF(MonthMacro!V163="","",MonthMacro!V163)</f>
        <v>4.3</v>
      </c>
      <c r="U163" s="10">
        <f>IF(MonthMacro!W163="","",MonthMacro!W163)</f>
        <v>13</v>
      </c>
      <c r="V163" s="10">
        <f>IF(MonthMacro!X163="","",MonthMacro!X163)</f>
        <v>8.6999999999999993</v>
      </c>
      <c r="W163" s="12">
        <f>IF(MonthMacro!Y163="","",AVERAGE(MonthMacro!Y163:Y174))</f>
        <v>10370.25</v>
      </c>
      <c r="X163" s="10">
        <f t="shared" si="19"/>
        <v>-6.2872763419483118</v>
      </c>
      <c r="Y163" s="13" t="str">
        <f>IF(MonthMacro!Z163="","",MonthMacro!Z163)</f>
        <v/>
      </c>
      <c r="Z163" s="2">
        <f>IF(MonthMacro!AB163="","",AVERAGE(MonthMacro!AB163:AB174))</f>
        <v>2563</v>
      </c>
      <c r="AA163" s="10">
        <f t="shared" si="20"/>
        <v>-43.557651722302772</v>
      </c>
      <c r="AB163" s="2">
        <f>IF(MonthMacro!AA163="","",MonthMacro!AA163)</f>
        <v>15.2</v>
      </c>
      <c r="AC163" s="2">
        <f>IF(MonthMacro!AD163="","",IF(MONTH(CLEAN_MACRO!$A163)=2,MonthMacro!AD163,MonthMacro!AD163-MonthMacro!AD164))</f>
        <v>20048.653300000002</v>
      </c>
      <c r="AD163" s="2">
        <f>IF(MonthMacro!AE163="","",IF(MONTH(CLEAN_MACRO!$A163)=2,MonthMacro!AE163,MonthMacro!AE163-MonthMacro!AE164))</f>
        <v>10093.9184</v>
      </c>
      <c r="AE163" s="2">
        <f>IF(MonthMacro!AF163="","",IF(MONTH(CLEAN_MACRO!$A163)=2,MonthMacro!AF163,MonthMacro!AF163-MonthMacro!AF164))</f>
        <v>7004.15</v>
      </c>
      <c r="AF163" s="10">
        <f t="shared" si="21"/>
        <v>5.0614365090219993</v>
      </c>
      <c r="AG163" s="10">
        <f t="shared" si="22"/>
        <v>45.204479020415668</v>
      </c>
      <c r="AH163" s="10">
        <f t="shared" si="23"/>
        <v>-13.985103678642263</v>
      </c>
      <c r="AI163" s="10">
        <f>IF(MonthMacro!AD163="","",(MonthMacro!AD163/MonthMacro!AD175-1)*100)</f>
        <v>5.0614365090219993</v>
      </c>
      <c r="AJ163" s="10">
        <f>IF(MonthMacro!AE163="","",(MonthMacro!AE163/MonthMacro!AE175-1)*100)</f>
        <v>45.204479020415668</v>
      </c>
      <c r="AK163" s="10">
        <f>IF(MonthMacro!AF163="","",(MonthMacro!AF163/MonthMacro!AF175-1)*100)</f>
        <v>-13.985103678642263</v>
      </c>
      <c r="AL163" s="10" t="str">
        <f>IF(MonthMacro!AI163="","",MonthMacro!AI163)</f>
        <v/>
      </c>
      <c r="AM163" s="11">
        <f>IF(YEAR(A163)=2012,SUM(MonthMacro!AM163:AM174)/MONTH(A163),IF(MonthMacro!AM163="","",SUM(MonthMacro!AM163:AM174)/12))</f>
        <v>0</v>
      </c>
      <c r="AN163" s="10" t="e">
        <f t="shared" si="24"/>
        <v>#VALUE!</v>
      </c>
    </row>
    <row r="164" spans="1:40">
      <c r="A164" s="9">
        <f>MonthMacro!A164</f>
        <v>40939</v>
      </c>
      <c r="B164" s="10" t="str">
        <f>IF(MONTH($A164)=1,"",IF(MonthMacro!D164="","",IF(MONTH($A164)&lt;&gt;2,MonthMacro!D164,MonthMacro!E164)))</f>
        <v/>
      </c>
      <c r="C164" s="10">
        <f>IF(MonthMacro!E164="","",MonthMacro!E164)</f>
        <v>-6.5569555160000004</v>
      </c>
      <c r="D164" s="10" t="str">
        <f>IF(MONTH($A164)=1,"",IF(AND(MonthMacro!F164&lt;&gt;"",MONTH($A164)&lt;&gt;2),MonthMacro!F164,MonthMacro!G164))</f>
        <v/>
      </c>
      <c r="E164" s="12" t="str">
        <f>IF(MONTH(A164)=1,"",MonthMacro!H164-MonthMacro!H165)</f>
        <v/>
      </c>
      <c r="F164" s="10" t="str">
        <f t="shared" si="17"/>
        <v/>
      </c>
      <c r="G164" s="10" t="str">
        <f>IF(MonthMacro!I164="","",MonthMacro!I164)</f>
        <v/>
      </c>
      <c r="H164" s="10">
        <f>IF(MonthMacro!J164="","",MonthMacro!J164)</f>
        <v>50.5</v>
      </c>
      <c r="I164" s="10">
        <f>IF(MonthMacro!K164="","",MonthMacro!K164)</f>
        <v>50.4</v>
      </c>
      <c r="J164" s="10">
        <f>IF(MonthMacro!L164="","",MonthMacro!L164)</f>
        <v>55.7</v>
      </c>
      <c r="K164" s="10">
        <f>IF(MonthMacro!M164="","",MonthMacro!M164)</f>
        <v>4.55</v>
      </c>
      <c r="L164" s="10">
        <f>IF(MonthMacro!AH164="","",MonthMacro!AH164)</f>
        <v>1.6</v>
      </c>
      <c r="M164" s="10">
        <f>IF(MonthMacro!N164="","",MonthMacro!N164)</f>
        <v>0.73</v>
      </c>
      <c r="N164" s="10">
        <f>IF(MonthMacro!O164="","",MonthMacro!O164)</f>
        <v>3.82</v>
      </c>
      <c r="O164" s="10">
        <f t="shared" si="18"/>
        <v>0.87000000000000011</v>
      </c>
      <c r="P164" s="11" t="str">
        <f>IF(MONTH(A164)=1,"",IF(MONTH(A164)=2,MonthMacro!S164,MonthMacro!Q164))</f>
        <v/>
      </c>
      <c r="Q164" s="10">
        <f>IF(MonthMacro!T164="","",MonthMacro!T164)</f>
        <v>322.19</v>
      </c>
      <c r="R164" s="10">
        <f>IF(MonthMacro!AG164="","",MonthMacro!AG164)</f>
        <v>-0.5</v>
      </c>
      <c r="S164" s="10">
        <f>IF(MonthMacro!U164="","",MonthMacro!U164)</f>
        <v>103.9</v>
      </c>
      <c r="T164" s="10">
        <f>IF(MonthMacro!V164="","",MonthMacro!V164)</f>
        <v>3.1</v>
      </c>
      <c r="U164" s="10">
        <f>IF(MonthMacro!W164="","",MonthMacro!W164)</f>
        <v>12.4</v>
      </c>
      <c r="V164" s="10">
        <f>IF(MonthMacro!X164="","",MonthMacro!X164)</f>
        <v>9.3000000000000007</v>
      </c>
      <c r="W164" s="12">
        <f>IF(MonthMacro!Y164="","",AVERAGE(MonthMacro!Y164:Y175))</f>
        <v>10040</v>
      </c>
      <c r="X164" s="10">
        <f t="shared" si="19"/>
        <v>-12.187228956057172</v>
      </c>
      <c r="Y164" s="13" t="str">
        <f>IF(MonthMacro!Z164="","",MonthMacro!Z164)</f>
        <v/>
      </c>
      <c r="Z164" s="2">
        <f>IF(MonthMacro!AB164="","",AVERAGE(MonthMacro!AB164:AB175))</f>
        <v>2694.4166666666665</v>
      </c>
      <c r="AA164" s="10">
        <f t="shared" si="20"/>
        <v>-43.69329362798878</v>
      </c>
      <c r="AB164" s="2">
        <f>IF(MonthMacro!AA164="","",MonthMacro!AA164)</f>
        <v>15</v>
      </c>
      <c r="AC164" s="2" t="str">
        <f>IF(MonthMacro!AD164="","",IF(MONTH(CLEAN_MACRO!$A164)=2,MonthMacro!AD164,MonthMacro!AD164-MonthMacro!AD165))</f>
        <v/>
      </c>
      <c r="AD164" s="2" t="str">
        <f>IF(MonthMacro!AE164="","",IF(MONTH(CLEAN_MACRO!$A164)=2,MonthMacro!AE164,MonthMacro!AE164-MonthMacro!AE165))</f>
        <v/>
      </c>
      <c r="AE164" s="2" t="str">
        <f>IF(MonthMacro!AF164="","",IF(MONTH(CLEAN_MACRO!$A164)=2,MonthMacro!AF164,MonthMacro!AF164-MonthMacro!AF165))</f>
        <v/>
      </c>
      <c r="AF164" s="10" t="str">
        <f t="shared" si="21"/>
        <v/>
      </c>
      <c r="AG164" s="10" t="str">
        <f t="shared" si="22"/>
        <v/>
      </c>
      <c r="AH164" s="10" t="str">
        <f t="shared" si="23"/>
        <v/>
      </c>
      <c r="AI164" s="10" t="str">
        <f>IF(MonthMacro!AD164="","",(MonthMacro!AD164/MonthMacro!AD176-1)*100)</f>
        <v/>
      </c>
      <c r="AJ164" s="10" t="str">
        <f>IF(MonthMacro!AE164="","",(MonthMacro!AE164/MonthMacro!AE176-1)*100)</f>
        <v/>
      </c>
      <c r="AK164" s="10" t="str">
        <f>IF(MonthMacro!AF164="","",(MonthMacro!AF164/MonthMacro!AF176-1)*100)</f>
        <v/>
      </c>
      <c r="AL164" s="10" t="str">
        <f>IF(MonthMacro!AI164="","",MonthMacro!AI164)</f>
        <v/>
      </c>
      <c r="AM164" s="11">
        <f>IF(YEAR(A164)=2012,SUM(MonthMacro!AM164:AM175)/MONTH(A164),IF(MonthMacro!AM164="","",SUM(MonthMacro!AM164:AM175)/12))</f>
        <v>0</v>
      </c>
      <c r="AN164" s="10" t="e">
        <f t="shared" si="24"/>
        <v>#VALUE!</v>
      </c>
    </row>
    <row r="165" spans="1:40">
      <c r="A165" s="9">
        <f>MonthMacro!A165</f>
        <v>40908</v>
      </c>
      <c r="B165" s="10">
        <f>IF(MONTH($A165)=1,"",IF(MonthMacro!D165="","",IF(MONTH($A165)&lt;&gt;2,MonthMacro!D165,MonthMacro!E165)))</f>
        <v>12.914099999999999</v>
      </c>
      <c r="C165" s="10">
        <f>IF(MonthMacro!E165="","",MonthMacro!E165)</f>
        <v>11.7</v>
      </c>
      <c r="D165" s="10">
        <f>IF(MONTH($A165)=1,"",IF(AND(MonthMacro!F165&lt;&gt;"",MONTH($A165)&lt;&gt;2),MonthMacro!F165,MonthMacro!G165))</f>
        <v>12.8</v>
      </c>
      <c r="E165" s="12">
        <f>IF(MONTH(A165)=1,"",MonthMacro!H165-MonthMacro!H166)</f>
        <v>32480.72709999996</v>
      </c>
      <c r="F165" s="10">
        <f t="shared" si="17"/>
        <v>5.7414939505546547</v>
      </c>
      <c r="G165" s="10">
        <f>IF(MonthMacro!I165="","",MonthMacro!I165)</f>
        <v>23.8</v>
      </c>
      <c r="H165" s="10">
        <f>IF(MonthMacro!J165="","",MonthMacro!J165)</f>
        <v>50.3</v>
      </c>
      <c r="I165" s="10">
        <f>IF(MonthMacro!K165="","",MonthMacro!K165)</f>
        <v>49.8</v>
      </c>
      <c r="J165" s="10">
        <f>IF(MonthMacro!L165="","",MonthMacro!L165)</f>
        <v>56.3</v>
      </c>
      <c r="K165" s="10">
        <f>IF(MonthMacro!M165="","",MonthMacro!M165)</f>
        <v>4.07</v>
      </c>
      <c r="L165" s="10">
        <f>IF(MonthMacro!AH165="","",MonthMacro!AH165)</f>
        <v>1.6</v>
      </c>
      <c r="M165" s="10">
        <f>IF(MonthMacro!N165="","",MonthMacro!N165)</f>
        <v>1.69</v>
      </c>
      <c r="N165" s="10">
        <f>IF(MonthMacro!O165="","",MonthMacro!O165)</f>
        <v>2.3800000000000003</v>
      </c>
      <c r="O165" s="10">
        <f t="shared" si="18"/>
        <v>-8.9999999999999858E-2</v>
      </c>
      <c r="P165" s="11">
        <f>IF(MONTH(A165)=1,"",IF(MONTH(A165)=2,MonthMacro!S165,MonthMacro!Q165))</f>
        <v>18.100000000000001</v>
      </c>
      <c r="Q165" s="10">
        <f>IF(MonthMacro!T165="","",MonthMacro!T165)</f>
        <v>26.31</v>
      </c>
      <c r="R165" s="10">
        <f>IF(MonthMacro!AG165="","",MonthMacro!AG165)</f>
        <v>13.4</v>
      </c>
      <c r="S165" s="10">
        <f>IF(MonthMacro!U165="","",MonthMacro!U165)</f>
        <v>100.5</v>
      </c>
      <c r="T165" s="10">
        <f>IF(MonthMacro!V165="","",MonthMacro!V165)</f>
        <v>7.9</v>
      </c>
      <c r="U165" s="10">
        <f>IF(MonthMacro!W165="","",MonthMacro!W165)</f>
        <v>13.6</v>
      </c>
      <c r="V165" s="10">
        <f>IF(MonthMacro!X165="","",MonthMacro!X165)</f>
        <v>5.6999999999999993</v>
      </c>
      <c r="W165" s="12">
        <f>IF(MonthMacro!Y165="","",AVERAGE(MonthMacro!Y165:Y176))</f>
        <v>10690.5</v>
      </c>
      <c r="X165" s="10">
        <f t="shared" si="19"/>
        <v>-8.4919859334764762</v>
      </c>
      <c r="Y165" s="13">
        <f>IF(MonthMacro!Z165="","",MonthMacro!Z165)</f>
        <v>16.100000000000001</v>
      </c>
      <c r="Z165" s="2">
        <f>IF(MonthMacro!AB165="","",AVERAGE(MonthMacro!AB165:AB176))</f>
        <v>2966.6666666666665</v>
      </c>
      <c r="AA165" s="10">
        <f t="shared" si="20"/>
        <v>-42.207792207792203</v>
      </c>
      <c r="AB165" s="2">
        <f>IF(MonthMacro!AA165="","",MonthMacro!AA165)</f>
        <v>15.8</v>
      </c>
      <c r="AC165" s="2">
        <f>IF(MonthMacro!AD165="","",IF(MONTH(CLEAN_MACRO!$A165)=2,MonthMacro!AD165,MonthMacro!AD165-MonthMacro!AD166))</f>
        <v>15130.950000000012</v>
      </c>
      <c r="AD165" s="2">
        <f>IF(MonthMacro!AE165="","",IF(MONTH(CLEAN_MACRO!$A165)=2,MonthMacro!AE165,MonthMacro!AE165-MonthMacro!AE166))</f>
        <v>29918.080000000002</v>
      </c>
      <c r="AE165" s="2">
        <f>IF(MonthMacro!AF165="","",IF(MONTH(CLEAN_MACRO!$A165)=2,MonthMacro!AF165,MonthMacro!AF165-MonthMacro!AF166))</f>
        <v>20351.679999999993</v>
      </c>
      <c r="AF165" s="10">
        <f t="shared" si="21"/>
        <v>-18.85441207464925</v>
      </c>
      <c r="AG165" s="10">
        <f t="shared" si="22"/>
        <v>8.9372907683557656</v>
      </c>
      <c r="AH165" s="10">
        <f t="shared" si="23"/>
        <v>-6.6772316744803888</v>
      </c>
      <c r="AI165" s="10">
        <f>IF(MonthMacro!AD165="","",(MonthMacro!AD165/MonthMacro!AD177-1)*100)</f>
        <v>16.062135101415855</v>
      </c>
      <c r="AJ165" s="10">
        <f>IF(MonthMacro!AE165="","",(MonthMacro!AE165/MonthMacro!AE177-1)*100)</f>
        <v>17.486980484846359</v>
      </c>
      <c r="AK165" s="10">
        <f>IF(MonthMacro!AF165="","",(MonthMacro!AF165/MonthMacro!AF177-1)*100)</f>
        <v>5.3631985936439586</v>
      </c>
      <c r="AL165" s="10" t="str">
        <f>IF(MonthMacro!AI165="","",MonthMacro!AI165)</f>
        <v/>
      </c>
      <c r="AM165" s="11" t="str">
        <f>IF(YEAR(A165)=2012,SUM(MonthMacro!AM165:AM176)/MONTH(A165),IF(MonthMacro!AM165="","",SUM(MonthMacro!AM165:AM176)/12))</f>
        <v/>
      </c>
      <c r="AN165" s="10" t="e">
        <f t="shared" si="24"/>
        <v>#VALUE!</v>
      </c>
    </row>
    <row r="166" spans="1:40">
      <c r="A166" s="9">
        <f>MonthMacro!A166</f>
        <v>40877</v>
      </c>
      <c r="B166" s="10">
        <f>IF(MONTH($A166)=1,"",IF(MonthMacro!D166="","",IF(MONTH($A166)&lt;&gt;2,MonthMacro!D166,MonthMacro!E166)))</f>
        <v>9.91</v>
      </c>
      <c r="C166" s="10">
        <f>IF(MonthMacro!E166="","",MonthMacro!E166)</f>
        <v>11.85</v>
      </c>
      <c r="D166" s="10">
        <f>IF(MONTH($A166)=1,"",IF(AND(MonthMacro!F166&lt;&gt;"",MONTH($A166)&lt;&gt;2),MonthMacro!F166,MonthMacro!G166))</f>
        <v>12.4</v>
      </c>
      <c r="E166" s="12">
        <f>IF(MONTH(A166)=1,"",MonthMacro!H166-MonthMacro!H167)</f>
        <v>28087.033900000009</v>
      </c>
      <c r="F166" s="10">
        <f t="shared" si="17"/>
        <v>21.369686654285847</v>
      </c>
      <c r="G166" s="10">
        <f>IF(MonthMacro!I166="","",MonthMacro!I166)</f>
        <v>24.5</v>
      </c>
      <c r="H166" s="10">
        <f>IF(MonthMacro!J166="","",MonthMacro!J166)</f>
        <v>49</v>
      </c>
      <c r="I166" s="10">
        <f>IF(MonthMacro!K166="","",MonthMacro!K166)</f>
        <v>47.8</v>
      </c>
      <c r="J166" s="10">
        <f>IF(MonthMacro!L166="","",MonthMacro!L166)</f>
        <v>55.9</v>
      </c>
      <c r="K166" s="10">
        <f>IF(MonthMacro!M166="","",MonthMacro!M166)</f>
        <v>4.22</v>
      </c>
      <c r="L166" s="10">
        <f>IF(MonthMacro!AH166="","",MonthMacro!AH166)</f>
        <v>1.9</v>
      </c>
      <c r="M166" s="10">
        <f>IF(MonthMacro!N166="","",MonthMacro!N166)</f>
        <v>2.72</v>
      </c>
      <c r="N166" s="10">
        <f>IF(MonthMacro!O166="","",MonthMacro!O166)</f>
        <v>1.4999999999999996</v>
      </c>
      <c r="O166" s="10">
        <f t="shared" si="18"/>
        <v>-0.82000000000000028</v>
      </c>
      <c r="P166" s="11">
        <f>IF(MONTH(A166)=1,"",IF(MONTH(A166)=2,MonthMacro!S166,MonthMacro!Q166))</f>
        <v>17.3</v>
      </c>
      <c r="Q166" s="10">
        <f>IF(MonthMacro!T166="","",MonthMacro!T166)</f>
        <v>-36.53</v>
      </c>
      <c r="R166" s="10">
        <f>IF(MonthMacro!AG166="","",MonthMacro!AG166)</f>
        <v>13.8</v>
      </c>
      <c r="S166" s="10">
        <f>IF(MonthMacro!U166="","",MonthMacro!U166)</f>
        <v>97</v>
      </c>
      <c r="T166" s="10">
        <f>IF(MonthMacro!V166="","",MonthMacro!V166)</f>
        <v>7.8</v>
      </c>
      <c r="U166" s="10">
        <f>IF(MonthMacro!W166="","",MonthMacro!W166)</f>
        <v>12.7</v>
      </c>
      <c r="V166" s="10">
        <f>IF(MonthMacro!X166="","",MonthMacro!X166)</f>
        <v>4.8999999999999995</v>
      </c>
      <c r="W166" s="12">
        <f>IF(MonthMacro!Y166="","",AVERAGE(MonthMacro!Y166:Y177))</f>
        <v>10526.833333333334</v>
      </c>
      <c r="X166" s="10">
        <f t="shared" si="19"/>
        <v>-8.1368036011664415</v>
      </c>
      <c r="Y166" s="13" t="str">
        <f>IF(MonthMacro!Z166="","",MonthMacro!Z166)</f>
        <v/>
      </c>
      <c r="Z166" s="2">
        <f>IF(MonthMacro!AB166="","",AVERAGE(MonthMacro!AB166:AB177))</f>
        <v>3041.5</v>
      </c>
      <c r="AA166" s="10">
        <f t="shared" si="20"/>
        <v>-42.746439103971888</v>
      </c>
      <c r="AB166" s="2">
        <f>IF(MonthMacro!AA166="","",MonthMacro!AA166)</f>
        <v>15.6</v>
      </c>
      <c r="AC166" s="2">
        <f>IF(MonthMacro!AD166="","",IF(MONTH(CLEAN_MACRO!$A166)=2,MonthMacro!AD166,MonthMacro!AD166-MonthMacro!AD167))</f>
        <v>14589.559999999998</v>
      </c>
      <c r="AD166" s="2">
        <f>IF(MonthMacro!AE166="","",IF(MONTH(CLEAN_MACRO!$A166)=2,MonthMacro!AE166,MonthMacro!AE166-MonthMacro!AE167))</f>
        <v>9605.5</v>
      </c>
      <c r="AE166" s="2">
        <f>IF(MonthMacro!AF166="","",IF(MONTH(CLEAN_MACRO!$A166)=2,MonthMacro!AF166,MonthMacro!AF166-MonthMacro!AF167))</f>
        <v>9940.7600000000093</v>
      </c>
      <c r="AF166" s="10">
        <f t="shared" si="21"/>
        <v>9.0927308700612386</v>
      </c>
      <c r="AG166" s="10">
        <f t="shared" si="22"/>
        <v>47.075260947387875</v>
      </c>
      <c r="AH166" s="10">
        <f t="shared" si="23"/>
        <v>-1.7004327223535509</v>
      </c>
      <c r="AI166" s="10">
        <f>IF(MonthMacro!AD166="","",(MonthMacro!AD166/MonthMacro!AD178-1)*100)</f>
        <v>20.548301522772693</v>
      </c>
      <c r="AJ166" s="10">
        <f>IF(MonthMacro!AE166="","",(MonthMacro!AE166/MonthMacro!AE178-1)*100)</f>
        <v>22.328583043334916</v>
      </c>
      <c r="AK166" s="10">
        <f>IF(MonthMacro!AF166="","",(MonthMacro!AF166/MonthMacro!AF178-1)*100)</f>
        <v>8.5443439384928368</v>
      </c>
      <c r="AL166" s="10" t="str">
        <f>IF(MonthMacro!AI166="","",MonthMacro!AI166)</f>
        <v/>
      </c>
      <c r="AM166" s="11" t="str">
        <f>IF(YEAR(A166)=2012,SUM(MonthMacro!AM166:AM177)/MONTH(A166),IF(MonthMacro!AM166="","",SUM(MonthMacro!AM166:AM177)/12))</f>
        <v/>
      </c>
      <c r="AN166" s="10" t="e">
        <f t="shared" si="24"/>
        <v>#VALUE!</v>
      </c>
    </row>
    <row r="167" spans="1:40">
      <c r="A167" s="9">
        <f>MonthMacro!A167</f>
        <v>40847</v>
      </c>
      <c r="B167" s="10">
        <f>IF(MONTH($A167)=1,"",IF(MonthMacro!D167="","",IF(MONTH($A167)&lt;&gt;2,MonthMacro!D167,MonthMacro!E167)))</f>
        <v>11.35</v>
      </c>
      <c r="C167" s="10">
        <f>IF(MonthMacro!E167="","",MonthMacro!E167)</f>
        <v>11.87</v>
      </c>
      <c r="D167" s="10">
        <f>IF(MONTH($A167)=1,"",IF(AND(MonthMacro!F167&lt;&gt;"",MONTH($A167)&lt;&gt;2),MonthMacro!F167,MonthMacro!G167))</f>
        <v>13.2</v>
      </c>
      <c r="E167" s="12">
        <f>IF(MONTH(A167)=1,"",MonthMacro!H167-MonthMacro!H168)</f>
        <v>29091.094700000016</v>
      </c>
      <c r="F167" s="10">
        <f t="shared" si="17"/>
        <v>34.143615898263626</v>
      </c>
      <c r="G167" s="10">
        <f>IF(MonthMacro!I167="","",MonthMacro!I167)</f>
        <v>24.9</v>
      </c>
      <c r="H167" s="10">
        <f>IF(MonthMacro!J167="","",MonthMacro!J167)</f>
        <v>50.4</v>
      </c>
      <c r="I167" s="10">
        <f>IF(MonthMacro!K167="","",MonthMacro!K167)</f>
        <v>50.5</v>
      </c>
      <c r="J167" s="10">
        <f>IF(MonthMacro!L167="","",MonthMacro!L167)</f>
        <v>55.5</v>
      </c>
      <c r="K167" s="10">
        <f>IF(MonthMacro!M167="","",MonthMacro!M167)</f>
        <v>5.5</v>
      </c>
      <c r="L167" s="10">
        <f>IF(MonthMacro!AH167="","",MonthMacro!AH167)</f>
        <v>2.2999999999999998</v>
      </c>
      <c r="M167" s="10">
        <f>IF(MonthMacro!N167="","",MonthMacro!N167)</f>
        <v>5</v>
      </c>
      <c r="N167" s="10">
        <f>IF(MonthMacro!O167="","",MonthMacro!O167)</f>
        <v>0.5</v>
      </c>
      <c r="O167" s="10">
        <f t="shared" si="18"/>
        <v>-2.7</v>
      </c>
      <c r="P167" s="11">
        <f>IF(MONTH(A167)=1,"",IF(MONTH(A167)=2,MonthMacro!S167,MonthMacro!Q167))</f>
        <v>17.25</v>
      </c>
      <c r="Q167" s="10">
        <f>IF(MonthMacro!T167="","",MonthMacro!T167)</f>
        <v>-37.25</v>
      </c>
      <c r="R167" s="10">
        <f>IF(MonthMacro!AG167="","",MonthMacro!AG167)</f>
        <v>15.9</v>
      </c>
      <c r="S167" s="10">
        <f>IF(MonthMacro!U167="","",MonthMacro!U167)</f>
        <v>100.5</v>
      </c>
      <c r="T167" s="10">
        <f>IF(MonthMacro!V167="","",MonthMacro!V167)</f>
        <v>8.4</v>
      </c>
      <c r="U167" s="10">
        <f>IF(MonthMacro!W167="","",MonthMacro!W167)</f>
        <v>12.9</v>
      </c>
      <c r="V167" s="10">
        <f>IF(MonthMacro!X167="","",MonthMacro!X167)</f>
        <v>4.5</v>
      </c>
      <c r="W167" s="12">
        <f>IF(MonthMacro!Y167="","",AVERAGE(MonthMacro!Y167:Y178))</f>
        <v>10607.916666666666</v>
      </c>
      <c r="X167" s="10">
        <f t="shared" si="19"/>
        <v>-6.7148866317841449</v>
      </c>
      <c r="Y167" s="13" t="str">
        <f>IF(MonthMacro!Z167="","",MonthMacro!Z167)</f>
        <v/>
      </c>
      <c r="Z167" s="2">
        <f>IF(MonthMacro!AB167="","",AVERAGE(MonthMacro!AB167:AB178))</f>
        <v>3154.1666666666665</v>
      </c>
      <c r="AA167" s="10">
        <f t="shared" si="20"/>
        <v>-40.937816961847552</v>
      </c>
      <c r="AB167" s="2">
        <f>IF(MonthMacro!AA167="","",MonthMacro!AA167)</f>
        <v>15.8</v>
      </c>
      <c r="AC167" s="2">
        <f>IF(MonthMacro!AD167="","",IF(MONTH(CLEAN_MACRO!$A167)=2,MonthMacro!AD167,MonthMacro!AD167-MonthMacro!AD168))</f>
        <v>12587.5</v>
      </c>
      <c r="AD167" s="2">
        <f>IF(MonthMacro!AE167="","",IF(MONTH(CLEAN_MACRO!$A167)=2,MonthMacro!AE167,MonthMacro!AE167-MonthMacro!AE168))</f>
        <v>6264.6899999999951</v>
      </c>
      <c r="AE167" s="2">
        <f>IF(MonthMacro!AF167="","",IF(MONTH(CLEAN_MACRO!$A167)=2,MonthMacro!AF167,MonthMacro!AF167-MonthMacro!AF168))</f>
        <v>8364.3699999999953</v>
      </c>
      <c r="AF167" s="10">
        <f t="shared" si="21"/>
        <v>2.2089308884930769</v>
      </c>
      <c r="AG167" s="10">
        <f t="shared" si="22"/>
        <v>23.044062363741304</v>
      </c>
      <c r="AH167" s="10">
        <f t="shared" si="23"/>
        <v>-9.8503823968132629</v>
      </c>
      <c r="AI167" s="10">
        <f>IF(MonthMacro!AD167="","",(MonthMacro!AD167/MonthMacro!AD179-1)*100)</f>
        <v>21.711064489741162</v>
      </c>
      <c r="AJ167" s="10">
        <f>IF(MonthMacro!AE167="","",(MonthMacro!AE167/MonthMacro!AE179-1)*100)</f>
        <v>18.477385945606951</v>
      </c>
      <c r="AK167" s="10">
        <f>IF(MonthMacro!AF167="","",(MonthMacro!AF167/MonthMacro!AF179-1)*100)</f>
        <v>9.9747544304007008</v>
      </c>
      <c r="AL167" s="10" t="str">
        <f>IF(MonthMacro!AI167="","",MonthMacro!AI167)</f>
        <v/>
      </c>
      <c r="AM167" s="11" t="str">
        <f>IF(YEAR(A167)=2012,SUM(MonthMacro!AM167:AM178)/MONTH(A167),IF(MonthMacro!AM167="","",SUM(MonthMacro!AM167:AM178)/12))</f>
        <v/>
      </c>
      <c r="AN167" s="10" t="e">
        <f t="shared" si="24"/>
        <v>#VALUE!</v>
      </c>
    </row>
    <row r="168" spans="1:40">
      <c r="A168" s="9">
        <f>MonthMacro!A168</f>
        <v>40816</v>
      </c>
      <c r="B168" s="10">
        <f>IF(MONTH($A168)=1,"",IF(MonthMacro!D168="","",IF(MONTH($A168)&lt;&gt;2,MonthMacro!D168,MonthMacro!E168)))</f>
        <v>12.17</v>
      </c>
      <c r="C168" s="10">
        <f>IF(MonthMacro!E168="","",MonthMacro!E168)</f>
        <v>11.95</v>
      </c>
      <c r="D168" s="10">
        <f>IF(MONTH($A168)=1,"",IF(AND(MonthMacro!F168&lt;&gt;"",MONTH($A168)&lt;&gt;2),MonthMacro!F168,MonthMacro!G168))</f>
        <v>13.8</v>
      </c>
      <c r="E168" s="12">
        <f>IF(MONTH(A168)=1,"",MonthMacro!H168-MonthMacro!H169)</f>
        <v>31666.37579999998</v>
      </c>
      <c r="F168" s="10">
        <f t="shared" si="17"/>
        <v>27.318235784857102</v>
      </c>
      <c r="G168" s="10">
        <f>IF(MonthMacro!I168="","",MonthMacro!I168)</f>
        <v>24.9</v>
      </c>
      <c r="H168" s="10">
        <f>IF(MonthMacro!J168="","",MonthMacro!J168)</f>
        <v>51.2</v>
      </c>
      <c r="I168" s="10">
        <f>IF(MonthMacro!K168="","",MonthMacro!K168)</f>
        <v>51.3</v>
      </c>
      <c r="J168" s="10">
        <f>IF(MonthMacro!L168="","",MonthMacro!L168)</f>
        <v>55.8</v>
      </c>
      <c r="K168" s="10">
        <f>IF(MonthMacro!M168="","",MonthMacro!M168)</f>
        <v>6.07</v>
      </c>
      <c r="L168" s="10">
        <f>IF(MonthMacro!AH168="","",MonthMacro!AH168)</f>
        <v>2.4</v>
      </c>
      <c r="M168" s="10">
        <f>IF(MonthMacro!N168="","",MonthMacro!N168)</f>
        <v>6.52</v>
      </c>
      <c r="N168" s="10">
        <f>IF(MonthMacro!O168="","",MonthMacro!O168)</f>
        <v>-0.44999999999999929</v>
      </c>
      <c r="O168" s="10">
        <f t="shared" si="18"/>
        <v>-4.1199999999999992</v>
      </c>
      <c r="P168" s="11">
        <f>IF(MONTH(A168)=1,"",IF(MONTH(A168)=2,MonthMacro!S168,MonthMacro!Q168))</f>
        <v>17.7</v>
      </c>
      <c r="Q168" s="10">
        <f>IF(MonthMacro!T168="","",MonthMacro!T168)</f>
        <v>-13.99</v>
      </c>
      <c r="R168" s="10">
        <f>IF(MonthMacro!AG168="","",MonthMacro!AG168)</f>
        <v>17.100000000000001</v>
      </c>
      <c r="S168" s="10">
        <f>IF(MonthMacro!U168="","",MonthMacro!U168)</f>
        <v>103.4</v>
      </c>
      <c r="T168" s="10">
        <f>IF(MonthMacro!V168="","",MonthMacro!V168)</f>
        <v>8.9</v>
      </c>
      <c r="U168" s="10">
        <f>IF(MonthMacro!W168="","",MonthMacro!W168)</f>
        <v>13</v>
      </c>
      <c r="V168" s="10">
        <f>IF(MonthMacro!X168="","",MonthMacro!X168)</f>
        <v>4.0999999999999996</v>
      </c>
      <c r="W168" s="12">
        <f>IF(MonthMacro!Y168="","",AVERAGE(MonthMacro!Y168:Y179))</f>
        <v>10666.25</v>
      </c>
      <c r="X168" s="10">
        <f t="shared" si="19"/>
        <v>-4.363582022639811</v>
      </c>
      <c r="Y168" s="13" t="str">
        <f>IF(MonthMacro!Z168="","",MonthMacro!Z168)</f>
        <v/>
      </c>
      <c r="Z168" s="2">
        <f>IF(MonthMacro!AB168="","",AVERAGE(MonthMacro!AB168:AB179))</f>
        <v>3175</v>
      </c>
      <c r="AA168" s="10">
        <f t="shared" si="20"/>
        <v>-41.021671826625386</v>
      </c>
      <c r="AB168" s="2">
        <f>IF(MonthMacro!AA168="","",MonthMacro!AA168)</f>
        <v>15.9</v>
      </c>
      <c r="AC168" s="2">
        <f>IF(MonthMacro!AD168="","",IF(MONTH(CLEAN_MACRO!$A168)=2,MonthMacro!AD168,MonthMacro!AD168-MonthMacro!AD169))</f>
        <v>15894.01999999999</v>
      </c>
      <c r="AD168" s="2">
        <f>IF(MonthMacro!AE168="","",IF(MONTH(CLEAN_MACRO!$A168)=2,MonthMacro!AE168,MonthMacro!AE168-MonthMacro!AE169))</f>
        <v>6361</v>
      </c>
      <c r="AE168" s="2">
        <f>IF(MonthMacro!AF168="","",IF(MONTH(CLEAN_MACRO!$A168)=2,MonthMacro!AF168,MonthMacro!AF168-MonthMacro!AF169))</f>
        <v>11434.57</v>
      </c>
      <c r="AF168" s="10">
        <f t="shared" si="21"/>
        <v>8.9113402231397956</v>
      </c>
      <c r="AG168" s="10">
        <f t="shared" si="22"/>
        <v>40.500997267729424</v>
      </c>
      <c r="AH168" s="10">
        <f t="shared" si="23"/>
        <v>9.4661374567288412</v>
      </c>
      <c r="AI168" s="10">
        <f>IF(MonthMacro!AD168="","",(MonthMacro!AD168/MonthMacro!AD180-1)*100)</f>
        <v>23.721912910976961</v>
      </c>
      <c r="AJ168" s="10">
        <f>IF(MonthMacro!AE168="","",(MonthMacro!AE168/MonthMacro!AE180-1)*100)</f>
        <v>17.846853257603534</v>
      </c>
      <c r="AK168" s="10">
        <f>IF(MonthMacro!AF168="","",(MonthMacro!AF168/MonthMacro!AF180-1)*100)</f>
        <v>12.887554012075642</v>
      </c>
      <c r="AL168" s="10" t="str">
        <f>IF(MonthMacro!AI168="","",MonthMacro!AI168)</f>
        <v/>
      </c>
      <c r="AM168" s="11" t="str">
        <f>IF(YEAR(A168)=2012,SUM(MonthMacro!AM168:AM179)/MONTH(A168),IF(MonthMacro!AM168="","",SUM(MonthMacro!AM168:AM179)/12))</f>
        <v/>
      </c>
      <c r="AN168" s="10" t="e">
        <f t="shared" si="24"/>
        <v>#VALUE!</v>
      </c>
    </row>
    <row r="169" spans="1:40">
      <c r="A169" s="9">
        <f>MonthMacro!A169</f>
        <v>40786</v>
      </c>
      <c r="B169" s="10">
        <f>IF(MONTH($A169)=1,"",IF(MonthMacro!D169="","",IF(MONTH($A169)&lt;&gt;2,MonthMacro!D169,MonthMacro!E169)))</f>
        <v>9.09</v>
      </c>
      <c r="C169" s="10">
        <f>IF(MonthMacro!E169="","",MonthMacro!E169)</f>
        <v>11.89</v>
      </c>
      <c r="D169" s="10">
        <f>IF(MONTH($A169)=1,"",IF(AND(MonthMacro!F169&lt;&gt;"",MONTH($A169)&lt;&gt;2),MonthMacro!F169,MonthMacro!G169))</f>
        <v>13.5</v>
      </c>
      <c r="E169" s="12">
        <f>IF(MONTH(A169)=1,"",MonthMacro!H169-MonthMacro!H170)</f>
        <v>28187.760200000019</v>
      </c>
      <c r="F169" s="10">
        <f t="shared" si="17"/>
        <v>33.392159580554171</v>
      </c>
      <c r="G169" s="10">
        <f>IF(MonthMacro!I169="","",MonthMacro!I169)</f>
        <v>25</v>
      </c>
      <c r="H169" s="10">
        <f>IF(MonthMacro!J169="","",MonthMacro!J169)</f>
        <v>50.9</v>
      </c>
      <c r="I169" s="10">
        <f>IF(MonthMacro!K169="","",MonthMacro!K169)</f>
        <v>51.1</v>
      </c>
      <c r="J169" s="10">
        <f>IF(MonthMacro!L169="","",MonthMacro!L169)</f>
        <v>57.1</v>
      </c>
      <c r="K169" s="10">
        <f>IF(MonthMacro!M169="","",MonthMacro!M169)</f>
        <v>6.15</v>
      </c>
      <c r="L169" s="10">
        <f>IF(MonthMacro!AH169="","",MonthMacro!AH169)</f>
        <v>2.5</v>
      </c>
      <c r="M169" s="10">
        <f>IF(MonthMacro!N169="","",MonthMacro!N169)</f>
        <v>7.25</v>
      </c>
      <c r="N169" s="10">
        <f>IF(MonthMacro!O169="","",MonthMacro!O169)</f>
        <v>-1.0999999999999996</v>
      </c>
      <c r="O169" s="10">
        <f t="shared" si="18"/>
        <v>-4.75</v>
      </c>
      <c r="P169" s="11">
        <f>IF(MONTH(A169)=1,"",IF(MONTH(A169)=2,MonthMacro!S169,MonthMacro!Q169))</f>
        <v>17</v>
      </c>
      <c r="Q169" s="10">
        <f>IF(MonthMacro!T169="","",MonthMacro!T169)</f>
        <v>-11.36</v>
      </c>
      <c r="R169" s="10">
        <f>IF(MonthMacro!AG169="","",MonthMacro!AG169)</f>
        <v>24.5</v>
      </c>
      <c r="S169" s="10">
        <f>IF(MonthMacro!U169="","",MonthMacro!U169)</f>
        <v>105</v>
      </c>
      <c r="T169" s="10">
        <f>IF(MonthMacro!V169="","",MonthMacro!V169)</f>
        <v>11.2</v>
      </c>
      <c r="U169" s="10">
        <f>IF(MonthMacro!W169="","",MonthMacro!W169)</f>
        <v>13.5</v>
      </c>
      <c r="V169" s="10">
        <f>IF(MonthMacro!X169="","",MonthMacro!X169)</f>
        <v>2.3000000000000007</v>
      </c>
      <c r="W169" s="12">
        <f>IF(MonthMacro!Y169="","",AVERAGE(MonthMacro!Y169:Y180))</f>
        <v>11245</v>
      </c>
      <c r="X169" s="10">
        <f t="shared" si="19"/>
        <v>0.34056602370577949</v>
      </c>
      <c r="Y169" s="13" t="str">
        <f>IF(MonthMacro!Z169="","",MonthMacro!Z169)</f>
        <v/>
      </c>
      <c r="Z169" s="2">
        <f>IF(MonthMacro!AB169="","",AVERAGE(MonthMacro!AB169:AB180))</f>
        <v>3416.1666666666665</v>
      </c>
      <c r="AA169" s="10">
        <f t="shared" si="20"/>
        <v>-38.052134491877595</v>
      </c>
      <c r="AB169" s="2">
        <f>IF(MonthMacro!AA169="","",MonthMacro!AA169)</f>
        <v>16.399999999999999</v>
      </c>
      <c r="AC169" s="2">
        <f>IF(MonthMacro!AD169="","",IF(MONTH(CLEAN_MACRO!$A169)=2,MonthMacro!AD169,MonthMacro!AD169-MonthMacro!AD170))</f>
        <v>16711.510000000009</v>
      </c>
      <c r="AD169" s="2">
        <f>IF(MonthMacro!AE169="","",IF(MONTH(CLEAN_MACRO!$A169)=2,MonthMacro!AE169,MonthMacro!AE169-MonthMacro!AE170))</f>
        <v>4649.5500000000029</v>
      </c>
      <c r="AE169" s="2">
        <f>IF(MonthMacro!AF169="","",IF(MONTH(CLEAN_MACRO!$A169)=2,MonthMacro!AF169,MonthMacro!AF169-MonthMacro!AF170))</f>
        <v>7817.0599999999977</v>
      </c>
      <c r="AF169" s="10">
        <f t="shared" si="21"/>
        <v>31.958775097341441</v>
      </c>
      <c r="AG169" s="10">
        <f t="shared" si="22"/>
        <v>24.183050177478815</v>
      </c>
      <c r="AH169" s="10">
        <f t="shared" si="23"/>
        <v>13.523365273182964</v>
      </c>
      <c r="AI169" s="10">
        <f>IF(MonthMacro!AD169="","",(MonthMacro!AD169/MonthMacro!AD181-1)*100)</f>
        <v>25.783371385439381</v>
      </c>
      <c r="AJ169" s="10">
        <f>IF(MonthMacro!AE169="","",(MonthMacro!AE169/MonthMacro!AE181-1)*100)</f>
        <v>14.676178348989843</v>
      </c>
      <c r="AK169" s="10">
        <f>IF(MonthMacro!AF169="","",(MonthMacro!AF169/MonthMacro!AF181-1)*100)</f>
        <v>13.565661508407167</v>
      </c>
      <c r="AL169" s="10" t="str">
        <f>IF(MonthMacro!AI169="","",MonthMacro!AI169)</f>
        <v/>
      </c>
      <c r="AM169" s="11" t="str">
        <f>IF(YEAR(A169)=2012,SUM(MonthMacro!AM169:AM180)/MONTH(A169),IF(MonthMacro!AM169="","",SUM(MonthMacro!AM169:AM180)/12))</f>
        <v/>
      </c>
      <c r="AN169" s="10" t="e">
        <f t="shared" si="24"/>
        <v>#VALUE!</v>
      </c>
    </row>
    <row r="170" spans="1:40">
      <c r="A170" s="9">
        <f>MonthMacro!A170</f>
        <v>40755</v>
      </c>
      <c r="B170" s="10">
        <f>IF(MONTH($A170)=1,"",IF(MonthMacro!D170="","",IF(MONTH($A170)&lt;&gt;2,MonthMacro!D170,MonthMacro!E170)))</f>
        <v>11.81</v>
      </c>
      <c r="C170" s="10">
        <f>IF(MonthMacro!E170="","",MonthMacro!E170)</f>
        <v>12.15</v>
      </c>
      <c r="D170" s="10">
        <f>IF(MONTH($A170)=1,"",IF(AND(MonthMacro!F170&lt;&gt;"",MONTH($A170)&lt;&gt;2),MonthMacro!F170,MonthMacro!G170))</f>
        <v>14</v>
      </c>
      <c r="E170" s="12">
        <f>IF(MONTH(A170)=1,"",MonthMacro!H170-MonthMacro!H171)</f>
        <v>27853.175699999993</v>
      </c>
      <c r="F170" s="10">
        <f t="shared" si="17"/>
        <v>27.656372661896267</v>
      </c>
      <c r="G170" s="10">
        <f>IF(MonthMacro!I170="","",MonthMacro!I170)</f>
        <v>25.4</v>
      </c>
      <c r="H170" s="10">
        <f>IF(MonthMacro!J170="","",MonthMacro!J170)</f>
        <v>50.7</v>
      </c>
      <c r="I170" s="10">
        <f>IF(MonthMacro!K170="","",MonthMacro!K170)</f>
        <v>51.1</v>
      </c>
      <c r="J170" s="10">
        <f>IF(MonthMacro!L170="","",MonthMacro!L170)</f>
        <v>57.3</v>
      </c>
      <c r="K170" s="10">
        <f>IF(MonthMacro!M170="","",MonthMacro!M170)</f>
        <v>6.45</v>
      </c>
      <c r="L170" s="10">
        <f>IF(MonthMacro!AH170="","",MonthMacro!AH170)</f>
        <v>2.4</v>
      </c>
      <c r="M170" s="10">
        <f>IF(MonthMacro!N170="","",MonthMacro!N170)</f>
        <v>7.54</v>
      </c>
      <c r="N170" s="10">
        <f>IF(MonthMacro!O170="","",MonthMacro!O170)</f>
        <v>-1.0899999999999999</v>
      </c>
      <c r="O170" s="10">
        <f t="shared" si="18"/>
        <v>-5.1400000000000006</v>
      </c>
      <c r="P170" s="11">
        <f>IF(MONTH(A170)=1,"",IF(MONTH(A170)=2,MonthMacro!S170,MonthMacro!Q170))</f>
        <v>17.2</v>
      </c>
      <c r="Q170" s="10">
        <f>IF(MonthMacro!T170="","",MonthMacro!T170)</f>
        <v>9.59</v>
      </c>
      <c r="R170" s="10">
        <f>IF(MonthMacro!AG170="","",MonthMacro!AG170)</f>
        <v>20.399999999999999</v>
      </c>
      <c r="S170" s="10">
        <f>IF(MonthMacro!U170="","",MonthMacro!U170)</f>
        <v>105.6</v>
      </c>
      <c r="T170" s="10">
        <f>IF(MonthMacro!V170="","",MonthMacro!V170)</f>
        <v>11.6</v>
      </c>
      <c r="U170" s="10">
        <f>IF(MonthMacro!W170="","",MonthMacro!W170)</f>
        <v>14.7</v>
      </c>
      <c r="V170" s="10">
        <f>IF(MonthMacro!X170="","",MonthMacro!X170)</f>
        <v>3.0999999999999996</v>
      </c>
      <c r="W170" s="12">
        <f>IF(MonthMacro!Y170="","",AVERAGE(MonthMacro!Y170:Y181))</f>
        <v>11237.083333333334</v>
      </c>
      <c r="X170" s="10">
        <f t="shared" si="19"/>
        <v>2.554644600946121</v>
      </c>
      <c r="Y170" s="13" t="str">
        <f>IF(MonthMacro!Z170="","",MonthMacro!Z170)</f>
        <v/>
      </c>
      <c r="Z170" s="2">
        <f>IF(MonthMacro!AB170="","",AVERAGE(MonthMacro!AB170:AB181))</f>
        <v>3551.4166666666665</v>
      </c>
      <c r="AA170" s="10">
        <f t="shared" si="20"/>
        <v>-37.338999000176443</v>
      </c>
      <c r="AB170" s="2">
        <f>IF(MonthMacro!AA170="","",MonthMacro!AA170)</f>
        <v>16.600000000000001</v>
      </c>
      <c r="AC170" s="2">
        <f>IF(MonthMacro!AD170="","",IF(MONTH(CLEAN_MACRO!$A170)=2,MonthMacro!AD170,MonthMacro!AD170-MonthMacro!AD171))</f>
        <v>15726.570000000007</v>
      </c>
      <c r="AD170" s="2">
        <f>IF(MonthMacro!AE170="","",IF(MONTH(CLEAN_MACRO!$A170)=2,MonthMacro!AE170,MonthMacro!AE170-MonthMacro!AE171))</f>
        <v>4887.4000000000015</v>
      </c>
      <c r="AE170" s="2">
        <f>IF(MonthMacro!AF170="","",IF(MONTH(CLEAN_MACRO!$A170)=2,MonthMacro!AF170,MonthMacro!AF170-MonthMacro!AF171))</f>
        <v>7617.7900000000009</v>
      </c>
      <c r="AF170" s="10">
        <f t="shared" si="21"/>
        <v>34.044729393053252</v>
      </c>
      <c r="AG170" s="10">
        <f t="shared" si="22"/>
        <v>16.92596252072418</v>
      </c>
      <c r="AH170" s="10">
        <f t="shared" si="23"/>
        <v>17.811564348105779</v>
      </c>
      <c r="AI170" s="10">
        <f>IF(MonthMacro!AD170="","",(MonthMacro!AD170/MonthMacro!AD182-1)*100)</f>
        <v>24.934990915379764</v>
      </c>
      <c r="AJ170" s="10">
        <f>IF(MonthMacro!AE170="","",(MonthMacro!AE170/MonthMacro!AE182-1)*100)</f>
        <v>13.431757254711663</v>
      </c>
      <c r="AK170" s="10">
        <f>IF(MonthMacro!AF170="","",(MonthMacro!AF170/MonthMacro!AF182-1)*100)</f>
        <v>13.57201800753014</v>
      </c>
      <c r="AL170" s="10" t="str">
        <f>IF(MonthMacro!AI170="","",MonthMacro!AI170)</f>
        <v/>
      </c>
      <c r="AM170" s="11" t="str">
        <f>IF(YEAR(A170)=2012,SUM(MonthMacro!AM170:AM181)/MONTH(A170),IF(MonthMacro!AM170="","",SUM(MonthMacro!AM170:AM181)/12))</f>
        <v/>
      </c>
      <c r="AN170" s="10" t="e">
        <f t="shared" si="24"/>
        <v>#VALUE!</v>
      </c>
    </row>
    <row r="171" spans="1:40">
      <c r="A171" s="9">
        <f>MonthMacro!A171</f>
        <v>40724</v>
      </c>
      <c r="B171" s="10">
        <f>IF(MONTH($A171)=1,"",IF(MonthMacro!D171="","",IF(MONTH($A171)&lt;&gt;2,MonthMacro!D171,MonthMacro!E171)))</f>
        <v>13</v>
      </c>
      <c r="C171" s="10">
        <f>IF(MonthMacro!E171="","",MonthMacro!E171)</f>
        <v>12.19</v>
      </c>
      <c r="D171" s="10">
        <f>IF(MONTH($A171)=1,"",IF(AND(MonthMacro!F171&lt;&gt;"",MONTH($A171)&lt;&gt;2),MonthMacro!F171,MonthMacro!G171))</f>
        <v>15.1</v>
      </c>
      <c r="E171" s="12">
        <f>IF(MONTH(A171)=1,"",MonthMacro!H171-MonthMacro!H172)</f>
        <v>34312.166199999992</v>
      </c>
      <c r="F171" s="10">
        <f t="shared" si="17"/>
        <v>11.805774654916924</v>
      </c>
      <c r="G171" s="10">
        <f>IF(MonthMacro!I171="","",MonthMacro!I171)</f>
        <v>25.6</v>
      </c>
      <c r="H171" s="10">
        <f>IF(MonthMacro!J171="","",MonthMacro!J171)</f>
        <v>50.9</v>
      </c>
      <c r="I171" s="10">
        <f>IF(MonthMacro!K171="","",MonthMacro!K171)</f>
        <v>50.8</v>
      </c>
      <c r="J171" s="10">
        <f>IF(MonthMacro!L171="","",MonthMacro!L171)</f>
        <v>56.6</v>
      </c>
      <c r="K171" s="10">
        <f>IF(MonthMacro!M171="","",MonthMacro!M171)</f>
        <v>6.36</v>
      </c>
      <c r="L171" s="10">
        <f>IF(MonthMacro!AH171="","",MonthMacro!AH171)</f>
        <v>2.5</v>
      </c>
      <c r="M171" s="10">
        <f>IF(MonthMacro!N171="","",MonthMacro!N171)</f>
        <v>7.12</v>
      </c>
      <c r="N171" s="10">
        <f>IF(MonthMacro!O171="","",MonthMacro!O171)</f>
        <v>-0.75999999999999979</v>
      </c>
      <c r="O171" s="10">
        <f t="shared" si="18"/>
        <v>-4.62</v>
      </c>
      <c r="P171" s="11">
        <f>IF(MONTH(A171)=1,"",IF(MONTH(A171)=2,MonthMacro!S171,MonthMacro!Q171))</f>
        <v>17.690000000000001</v>
      </c>
      <c r="Q171" s="10">
        <f>IF(MonthMacro!T171="","",MonthMacro!T171)</f>
        <v>11.24</v>
      </c>
      <c r="R171" s="10">
        <f>IF(MonthMacro!AG171="","",MonthMacro!AG171)</f>
        <v>17.899999999999999</v>
      </c>
      <c r="S171" s="10">
        <f>IF(MonthMacro!U171="","",MonthMacro!U171)</f>
        <v>108.1</v>
      </c>
      <c r="T171" s="10">
        <f>IF(MonthMacro!V171="","",MonthMacro!V171)</f>
        <v>13.1</v>
      </c>
      <c r="U171" s="10">
        <f>IF(MonthMacro!W171="","",MonthMacro!W171)</f>
        <v>15.9</v>
      </c>
      <c r="V171" s="10">
        <f>IF(MonthMacro!X171="","",MonthMacro!X171)</f>
        <v>2.8000000000000007</v>
      </c>
      <c r="W171" s="12">
        <f>IF(MonthMacro!Y171="","",AVERAGE(MonthMacro!Y171:Y182))</f>
        <v>11387.833333333334</v>
      </c>
      <c r="X171" s="10">
        <f t="shared" si="19"/>
        <v>3.7836442068169607</v>
      </c>
      <c r="Y171" s="13" t="str">
        <f>IF(MonthMacro!Z171="","",MonthMacro!Z171)</f>
        <v/>
      </c>
      <c r="Z171" s="2">
        <f>IF(MonthMacro!AB171="","",AVERAGE(MonthMacro!AB171:AB182))</f>
        <v>3740.6666666666665</v>
      </c>
      <c r="AA171" s="10">
        <f t="shared" si="20"/>
        <v>-34.825913987861902</v>
      </c>
      <c r="AB171" s="2">
        <f>IF(MonthMacro!AA171="","",MonthMacro!AA171)</f>
        <v>16.899999999999999</v>
      </c>
      <c r="AC171" s="2">
        <f>IF(MonthMacro!AD171="","",IF(MONTH(CLEAN_MACRO!$A171)=2,MonthMacro!AD171,MonthMacro!AD171-MonthMacro!AD172))</f>
        <v>23324.429999999993</v>
      </c>
      <c r="AD171" s="2">
        <f>IF(MonthMacro!AE171="","",IF(MONTH(CLEAN_MACRO!$A171)=2,MonthMacro!AE171,MonthMacro!AE171-MonthMacro!AE172))</f>
        <v>5937.52</v>
      </c>
      <c r="AE171" s="2">
        <f>IF(MonthMacro!AF171="","",IF(MONTH(CLEAN_MACRO!$A171)=2,MonthMacro!AF171,MonthMacro!AF171-MonthMacro!AF172))</f>
        <v>11487.690000000002</v>
      </c>
      <c r="AF171" s="10">
        <f t="shared" si="21"/>
        <v>22.835798886682788</v>
      </c>
      <c r="AG171" s="10">
        <f t="shared" si="22"/>
        <v>12.763557220071963</v>
      </c>
      <c r="AH171" s="10">
        <f t="shared" si="23"/>
        <v>25.369034497058895</v>
      </c>
      <c r="AI171" s="10">
        <f>IF(MonthMacro!AD171="","",(MonthMacro!AD171/MonthMacro!AD183-1)*100)</f>
        <v>23.606498569190105</v>
      </c>
      <c r="AJ171" s="10">
        <f>IF(MonthMacro!AE171="","",(MonthMacro!AE171/MonthMacro!AE183-1)*100)</f>
        <v>12.833750348536267</v>
      </c>
      <c r="AK171" s="10">
        <f>IF(MonthMacro!AF171="","",(MonthMacro!AF171/MonthMacro!AF183-1)*100)</f>
        <v>12.87541105997505</v>
      </c>
      <c r="AL171" s="10" t="str">
        <f>IF(MonthMacro!AI171="","",MonthMacro!AI171)</f>
        <v/>
      </c>
      <c r="AM171" s="11" t="str">
        <f>IF(YEAR(A171)=2012,SUM(MonthMacro!AM171:AM182)/MONTH(A171),IF(MonthMacro!AM171="","",SUM(MonthMacro!AM171:AM182)/12))</f>
        <v/>
      </c>
      <c r="AN171" s="10" t="e">
        <f t="shared" si="24"/>
        <v>#VALUE!</v>
      </c>
    </row>
    <row r="172" spans="1:40">
      <c r="A172" s="9">
        <f>MonthMacro!A172</f>
        <v>40694</v>
      </c>
      <c r="B172" s="10">
        <f>IF(MONTH($A172)=1,"",IF(MonthMacro!D172="","",IF(MONTH($A172)&lt;&gt;2,MonthMacro!D172,MonthMacro!E172)))</f>
        <v>10.79</v>
      </c>
      <c r="C172" s="10">
        <f>IF(MonthMacro!E172="","",MonthMacro!E172)</f>
        <v>11.98</v>
      </c>
      <c r="D172" s="10">
        <f>IF(MONTH($A172)=1,"",IF(AND(MonthMacro!F172&lt;&gt;"",MONTH($A172)&lt;&gt;2),MonthMacro!F172,MonthMacro!G172))</f>
        <v>13.3</v>
      </c>
      <c r="E172" s="12">
        <f>IF(MONTH(A172)=1,"",MonthMacro!H172-MonthMacro!H173)</f>
        <v>27538.287600000003</v>
      </c>
      <c r="F172" s="10">
        <f t="shared" si="17"/>
        <v>33.580187148069029</v>
      </c>
      <c r="G172" s="10">
        <f>IF(MonthMacro!I172="","",MonthMacro!I172)</f>
        <v>25.8</v>
      </c>
      <c r="H172" s="10">
        <f>IF(MonthMacro!J172="","",MonthMacro!J172)</f>
        <v>52</v>
      </c>
      <c r="I172" s="10">
        <f>IF(MonthMacro!K172="","",MonthMacro!K172)</f>
        <v>52.1</v>
      </c>
      <c r="J172" s="10">
        <f>IF(MonthMacro!L172="","",MonthMacro!L172)</f>
        <v>58.7</v>
      </c>
      <c r="K172" s="10">
        <f>IF(MonthMacro!M172="","",MonthMacro!M172)</f>
        <v>5.51</v>
      </c>
      <c r="L172" s="10">
        <f>IF(MonthMacro!AH172="","",MonthMacro!AH172)</f>
        <v>2.4</v>
      </c>
      <c r="M172" s="10">
        <f>IF(MonthMacro!N172="","",MonthMacro!N172)</f>
        <v>6.79</v>
      </c>
      <c r="N172" s="10">
        <f>IF(MonthMacro!O172="","",MonthMacro!O172)</f>
        <v>-1.2800000000000002</v>
      </c>
      <c r="O172" s="10">
        <f t="shared" si="18"/>
        <v>-4.3900000000000006</v>
      </c>
      <c r="P172" s="11">
        <f>IF(MONTH(A172)=1,"",IF(MONTH(A172)=2,MonthMacro!S172,MonthMacro!Q172))</f>
        <v>16.899999999999999</v>
      </c>
      <c r="Q172" s="10">
        <f>IF(MonthMacro!T172="","",MonthMacro!T172)</f>
        <v>-33.21</v>
      </c>
      <c r="R172" s="10">
        <f>IF(MonthMacro!AG172="","",MonthMacro!AG172)</f>
        <v>19.399999999999999</v>
      </c>
      <c r="S172" s="10">
        <f>IF(MonthMacro!U172="","",MonthMacro!U172)</f>
        <v>105.8</v>
      </c>
      <c r="T172" s="10">
        <f>IF(MonthMacro!V172="","",MonthMacro!V172)</f>
        <v>12.7</v>
      </c>
      <c r="U172" s="10">
        <f>IF(MonthMacro!W172="","",MonthMacro!W172)</f>
        <v>15.1</v>
      </c>
      <c r="V172" s="10">
        <f>IF(MonthMacro!X172="","",MonthMacro!X172)</f>
        <v>2.4000000000000004</v>
      </c>
      <c r="W172" s="12">
        <f>IF(MonthMacro!Y172="","",AVERAGE(MonthMacro!Y172:Y183))</f>
        <v>11331.416666666666</v>
      </c>
      <c r="X172" s="10">
        <f t="shared" si="19"/>
        <v>-4.6063293181706655</v>
      </c>
      <c r="Y172" s="13" t="str">
        <f>IF(MonthMacro!Z172="","",MonthMacro!Z172)</f>
        <v/>
      </c>
      <c r="Z172" s="2">
        <f>IF(MonthMacro!AB172="","",AVERAGE(MonthMacro!AB172:AB183))</f>
        <v>3961.1666666666665</v>
      </c>
      <c r="AA172" s="10">
        <f t="shared" si="20"/>
        <v>-35.7075229258528</v>
      </c>
      <c r="AB172" s="2">
        <f>IF(MonthMacro!AA172="","",MonthMacro!AA172)</f>
        <v>17.100000000000001</v>
      </c>
      <c r="AC172" s="2">
        <f>IF(MonthMacro!AD172="","",IF(MONTH(CLEAN_MACRO!$A172)=2,MonthMacro!AD172,MonthMacro!AD172-MonthMacro!AD173))</f>
        <v>19277.650000000001</v>
      </c>
      <c r="AD172" s="2">
        <f>IF(MonthMacro!AE172="","",IF(MONTH(CLEAN_MACRO!$A172)=2,MonthMacro!AE172,MonthMacro!AE172-MonthMacro!AE173))</f>
        <v>4493.5399999999972</v>
      </c>
      <c r="AE172" s="2">
        <f>IF(MonthMacro!AF172="","",IF(MONTH(CLEAN_MACRO!$A172)=2,MonthMacro!AF172,MonthMacro!AF172-MonthMacro!AF173))</f>
        <v>8033.7200000000012</v>
      </c>
      <c r="AF172" s="10">
        <f t="shared" si="21"/>
        <v>22.197374084279552</v>
      </c>
      <c r="AG172" s="10">
        <f t="shared" si="22"/>
        <v>8.5907613489444543</v>
      </c>
      <c r="AH172" s="10">
        <f t="shared" si="23"/>
        <v>18.539175803826623</v>
      </c>
      <c r="AI172" s="10">
        <f>IF(MonthMacro!AD172="","",(MonthMacro!AD172/MonthMacro!AD184-1)*100)</f>
        <v>23.844598930342077</v>
      </c>
      <c r="AJ172" s="10">
        <f>IF(MonthMacro!AE172="","",(MonthMacro!AE172/MonthMacro!AE184-1)*100)</f>
        <v>12.853042393012659</v>
      </c>
      <c r="AK172" s="10">
        <f>IF(MonthMacro!AF172="","",(MonthMacro!AF172/MonthMacro!AF184-1)*100)</f>
        <v>9.0833447335706641</v>
      </c>
      <c r="AL172" s="10" t="str">
        <f>IF(MonthMacro!AI172="","",MonthMacro!AI172)</f>
        <v/>
      </c>
      <c r="AM172" s="11" t="str">
        <f>IF(YEAR(A172)=2012,SUM(MonthMacro!AM172:AM183)/MONTH(A172),IF(MonthMacro!AM172="","",SUM(MonthMacro!AM172:AM183)/12))</f>
        <v/>
      </c>
      <c r="AN172" s="10" t="e">
        <f t="shared" si="24"/>
        <v>#VALUE!</v>
      </c>
    </row>
    <row r="173" spans="1:40">
      <c r="A173" s="9">
        <f>MonthMacro!A173</f>
        <v>40663</v>
      </c>
      <c r="B173" s="10">
        <f>IF(MONTH($A173)=1,"",IF(MonthMacro!D173="","",IF(MONTH($A173)&lt;&gt;2,MonthMacro!D173,MonthMacro!E173)))</f>
        <v>11.23</v>
      </c>
      <c r="C173" s="10">
        <f>IF(MonthMacro!E173="","",MonthMacro!E173)</f>
        <v>12.4</v>
      </c>
      <c r="D173" s="10">
        <f>IF(MONTH($A173)=1,"",IF(AND(MonthMacro!F173&lt;&gt;"",MONTH($A173)&lt;&gt;2),MonthMacro!F173,MonthMacro!G173))</f>
        <v>13.4</v>
      </c>
      <c r="E173" s="12">
        <f>IF(MONTH(A173)=1,"",MonthMacro!H173-MonthMacro!H174)</f>
        <v>23251.317200000005</v>
      </c>
      <c r="F173" s="10">
        <f t="shared" si="17"/>
        <v>37.17539068951632</v>
      </c>
      <c r="G173" s="10">
        <f>IF(MonthMacro!I173="","",MonthMacro!I173)</f>
        <v>25.4</v>
      </c>
      <c r="H173" s="10">
        <f>IF(MonthMacro!J173="","",MonthMacro!J173)</f>
        <v>52.9</v>
      </c>
      <c r="I173" s="10">
        <f>IF(MonthMacro!K173="","",MonthMacro!K173)</f>
        <v>53.8</v>
      </c>
      <c r="J173" s="10">
        <f>IF(MonthMacro!L173="","",MonthMacro!L173)</f>
        <v>58.2</v>
      </c>
      <c r="K173" s="10">
        <f>IF(MonthMacro!M173="","",MonthMacro!M173)</f>
        <v>5.34</v>
      </c>
      <c r="L173" s="10">
        <f>IF(MonthMacro!AH173="","",MonthMacro!AH173)</f>
        <v>2.2999999999999998</v>
      </c>
      <c r="M173" s="10">
        <f>IF(MonthMacro!N173="","",MonthMacro!N173)</f>
        <v>6.82</v>
      </c>
      <c r="N173" s="10">
        <f>IF(MonthMacro!O173="","",MonthMacro!O173)</f>
        <v>-1.4800000000000004</v>
      </c>
      <c r="O173" s="10">
        <f t="shared" si="18"/>
        <v>-4.5200000000000005</v>
      </c>
      <c r="P173" s="11">
        <f>IF(MONTH(A173)=1,"",IF(MONTH(A173)=2,MonthMacro!S173,MonthMacro!Q173))</f>
        <v>17.12</v>
      </c>
      <c r="Q173" s="10">
        <f>IF(MonthMacro!T173="","",MonthMacro!T173)</f>
        <v>579.41999999999996</v>
      </c>
      <c r="R173" s="10">
        <f>IF(MonthMacro!AG173="","",MonthMacro!AG173)</f>
        <v>29.9</v>
      </c>
      <c r="S173" s="10">
        <f>IF(MonthMacro!U173="","",MonthMacro!U173)</f>
        <v>106.6</v>
      </c>
      <c r="T173" s="10">
        <f>IF(MonthMacro!V173="","",MonthMacro!V173)</f>
        <v>12.9</v>
      </c>
      <c r="U173" s="10">
        <f>IF(MonthMacro!W173="","",MonthMacro!W173)</f>
        <v>15.3</v>
      </c>
      <c r="V173" s="10">
        <f>IF(MonthMacro!X173="","",MonthMacro!X173)</f>
        <v>2.4000000000000004</v>
      </c>
      <c r="W173" s="12">
        <f>IF(MonthMacro!Y173="","",AVERAGE(MonthMacro!Y173:Y184))</f>
        <v>11327.333333333334</v>
      </c>
      <c r="X173" s="10">
        <f t="shared" si="19"/>
        <v>-7.3409817515013849</v>
      </c>
      <c r="Y173" s="13" t="str">
        <f>IF(MonthMacro!Z173="","",MonthMacro!Z173)</f>
        <v/>
      </c>
      <c r="Z173" s="2">
        <f>IF(MonthMacro!AB173="","",AVERAGE(MonthMacro!AB173:AB184))</f>
        <v>4174.416666666667</v>
      </c>
      <c r="AA173" s="10">
        <f t="shared" si="20"/>
        <v>-31.772926002097492</v>
      </c>
      <c r="AB173" s="2">
        <f>IF(MonthMacro!AA173="","",MonthMacro!AA173)</f>
        <v>17.5</v>
      </c>
      <c r="AC173" s="2">
        <f>IF(MonthMacro!AD173="","",IF(MONTH(CLEAN_MACRO!$A173)=2,MonthMacro!AD173,MonthMacro!AD173-MonthMacro!AD174))</f>
        <v>16998.080000000002</v>
      </c>
      <c r="AD173" s="2">
        <f>IF(MonthMacro!AE173="","",IF(MONTH(CLEAN_MACRO!$A173)=2,MonthMacro!AE173,MonthMacro!AE173-MonthMacro!AE174))</f>
        <v>4295.4600000000009</v>
      </c>
      <c r="AE173" s="2">
        <f>IF(MonthMacro!AF173="","",IF(MONTH(CLEAN_MACRO!$A173)=2,MonthMacro!AF173,MonthMacro!AF173-MonthMacro!AF174))</f>
        <v>7255.1299999999974</v>
      </c>
      <c r="AF173" s="10">
        <f t="shared" si="21"/>
        <v>26.868290614940381</v>
      </c>
      <c r="AG173" s="10">
        <f t="shared" si="22"/>
        <v>10.052522354026294</v>
      </c>
      <c r="AH173" s="10">
        <f t="shared" si="23"/>
        <v>-9.8880420904109538</v>
      </c>
      <c r="AI173" s="10">
        <f>IF(MonthMacro!AD173="","",(MonthMacro!AD173/MonthMacro!AD185-1)*100)</f>
        <v>24.413391961487374</v>
      </c>
      <c r="AJ173" s="10">
        <f>IF(MonthMacro!AE173="","",(MonthMacro!AE173/MonthMacro!AE185-1)*100)</f>
        <v>14.027307480795702</v>
      </c>
      <c r="AK173" s="10">
        <f>IF(MonthMacro!AF173="","",(MonthMacro!AF173/MonthMacro!AF185-1)*100)</f>
        <v>6.3461039049792944</v>
      </c>
      <c r="AL173" s="10" t="str">
        <f>IF(MonthMacro!AI173="","",MonthMacro!AI173)</f>
        <v/>
      </c>
      <c r="AM173" s="11" t="str">
        <f>IF(YEAR(A173)=2012,SUM(MonthMacro!AM173:AM184)/MONTH(A173),IF(MonthMacro!AM173="","",SUM(MonthMacro!AM173:AM184)/12))</f>
        <v/>
      </c>
      <c r="AN173" s="10" t="e">
        <f t="shared" si="24"/>
        <v>#VALUE!</v>
      </c>
    </row>
    <row r="174" spans="1:40">
      <c r="A174" s="9">
        <f>MonthMacro!A174</f>
        <v>40633</v>
      </c>
      <c r="B174" s="10">
        <f>IF(MONTH($A174)=1,"",IF(MonthMacro!D174="","",IF(MONTH($A174)&lt;&gt;2,MonthMacro!D174,MonthMacro!E174)))</f>
        <v>13.41</v>
      </c>
      <c r="C174" s="10">
        <f>IF(MonthMacro!E174="","",MonthMacro!E174)</f>
        <v>12.72</v>
      </c>
      <c r="D174" s="10">
        <f>IF(MONTH($A174)=1,"",IF(AND(MonthMacro!F174&lt;&gt;"",MONTH($A174)&lt;&gt;2),MonthMacro!F174,MonthMacro!G174))</f>
        <v>14.8</v>
      </c>
      <c r="E174" s="12">
        <f>IF(MONTH(A174)=1,"",MonthMacro!H174-MonthMacro!H175)</f>
        <v>22020.748899999999</v>
      </c>
      <c r="F174" s="10">
        <f t="shared" si="17"/>
        <v>31.242612080433418</v>
      </c>
      <c r="G174" s="10">
        <f>IF(MonthMacro!I174="","",MonthMacro!I174)</f>
        <v>25</v>
      </c>
      <c r="H174" s="10">
        <f>IF(MonthMacro!J174="","",MonthMacro!J174)</f>
        <v>53.4</v>
      </c>
      <c r="I174" s="10">
        <f>IF(MonthMacro!K174="","",MonthMacro!K174)</f>
        <v>55.2</v>
      </c>
      <c r="J174" s="10">
        <f>IF(MonthMacro!L174="","",MonthMacro!L174)</f>
        <v>59.2</v>
      </c>
      <c r="K174" s="10">
        <f>IF(MonthMacro!M174="","",MonthMacro!M174)</f>
        <v>5.38</v>
      </c>
      <c r="L174" s="10">
        <f>IF(MonthMacro!AH174="","",MonthMacro!AH174)</f>
        <v>2.2999999999999998</v>
      </c>
      <c r="M174" s="10">
        <f>IF(MonthMacro!N174="","",MonthMacro!N174)</f>
        <v>7.31</v>
      </c>
      <c r="N174" s="10">
        <f>IF(MonthMacro!O174="","",MonthMacro!O174)</f>
        <v>-1.9299999999999997</v>
      </c>
      <c r="O174" s="10">
        <f t="shared" si="18"/>
        <v>-5.01</v>
      </c>
      <c r="P174" s="11">
        <f>IF(MONTH(A174)=1,"",IF(MONTH(A174)=2,MonthMacro!S174,MonthMacro!Q174))</f>
        <v>17.440000000000001</v>
      </c>
      <c r="Q174" s="10">
        <f>IF(MonthMacro!T174="","",MonthMacro!T174)</f>
        <v>-101.92</v>
      </c>
      <c r="R174" s="10">
        <f>IF(MonthMacro!AG174="","",MonthMacro!AG174)</f>
        <v>35.799999999999997</v>
      </c>
      <c r="S174" s="10">
        <f>IF(MonthMacro!U174="","",MonthMacro!U174)</f>
        <v>107.6</v>
      </c>
      <c r="T174" s="10">
        <f>IF(MonthMacro!V174="","",MonthMacro!V174)</f>
        <v>15</v>
      </c>
      <c r="U174" s="10">
        <f>IF(MonthMacro!W174="","",MonthMacro!W174)</f>
        <v>16.600000000000001</v>
      </c>
      <c r="V174" s="10">
        <f>IF(MonthMacro!X174="","",MonthMacro!X174)</f>
        <v>1.6000000000000014</v>
      </c>
      <c r="W174" s="12">
        <f>IF(MonthMacro!Y174="","",AVERAGE(MonthMacro!Y174:Y185))</f>
        <v>11431.166666666666</v>
      </c>
      <c r="X174" s="10">
        <f t="shared" si="19"/>
        <v>-4.0807403628950745E-2</v>
      </c>
      <c r="Y174" s="13" t="str">
        <f>IF(MonthMacro!Z174="","",MonthMacro!Z174)</f>
        <v/>
      </c>
      <c r="Z174" s="2">
        <f>IF(MonthMacro!AB174="","",AVERAGE(MonthMacro!AB174:AB185))</f>
        <v>4324.416666666667</v>
      </c>
      <c r="AA174" s="10">
        <f t="shared" si="20"/>
        <v>-28.508252280053991</v>
      </c>
      <c r="AB174" s="2">
        <f>IF(MonthMacro!AA174="","",MonthMacro!AA174)</f>
        <v>17.899999999999999</v>
      </c>
      <c r="AC174" s="2">
        <f>IF(MonthMacro!AD174="","",IF(MONTH(CLEAN_MACRO!$A174)=2,MonthMacro!AD174,MonthMacro!AD174-MonthMacro!AD175))</f>
        <v>20759.64</v>
      </c>
      <c r="AD174" s="2">
        <f>IF(MonthMacro!AE174="","",IF(MONTH(CLEAN_MACRO!$A174)=2,MonthMacro!AE174,MonthMacro!AE174-MonthMacro!AE175))</f>
        <v>5879.99</v>
      </c>
      <c r="AE174" s="2">
        <f>IF(MonthMacro!AF174="","",IF(MONTH(CLEAN_MACRO!$A174)=2,MonthMacro!AF174,MonthMacro!AF174-MonthMacro!AF175))</f>
        <v>9499.84</v>
      </c>
      <c r="AF174" s="10">
        <f t="shared" si="21"/>
        <v>19.484893762504129</v>
      </c>
      <c r="AG174" s="10">
        <f t="shared" si="22"/>
        <v>17.22257774481719</v>
      </c>
      <c r="AH174" s="10">
        <f t="shared" si="23"/>
        <v>15.77066784957848</v>
      </c>
      <c r="AI174" s="10">
        <f>IF(MonthMacro!AD174="","",(MonthMacro!AD174/MonthMacro!AD186-1)*100)</f>
        <v>23.394727550900328</v>
      </c>
      <c r="AJ174" s="10">
        <f>IF(MonthMacro!AE174="","",(MonthMacro!AE174/MonthMacro!AE186-1)*100)</f>
        <v>15.422831421539707</v>
      </c>
      <c r="AK174" s="10">
        <f>IF(MonthMacro!AF174="","",(MonthMacro!AF174/MonthMacro!AF186-1)*100)</f>
        <v>14.855034724482664</v>
      </c>
      <c r="AL174" s="10" t="str">
        <f>IF(MonthMacro!AI174="","",MonthMacro!AI174)</f>
        <v/>
      </c>
      <c r="AM174" s="11" t="str">
        <f>IF(YEAR(A174)=2012,SUM(MonthMacro!AM174:AM185)/MONTH(A174),IF(MonthMacro!AM174="","",SUM(MonthMacro!AM174:AM185)/12))</f>
        <v/>
      </c>
      <c r="AN174" s="10" t="e">
        <f t="shared" si="24"/>
        <v>#VALUE!</v>
      </c>
    </row>
    <row r="175" spans="1:40">
      <c r="A175" s="9">
        <f>MonthMacro!A175</f>
        <v>40602</v>
      </c>
      <c r="B175" s="10">
        <f>IF(MONTH($A175)=1,"",IF(MonthMacro!D175="","",IF(MONTH($A175)&lt;&gt;2,MonthMacro!D175,MonthMacro!E175)))</f>
        <v>12.32</v>
      </c>
      <c r="C175" s="10">
        <f>IF(MonthMacro!E175="","",MonthMacro!E175)</f>
        <v>12.32</v>
      </c>
      <c r="D175" s="10">
        <f>IF(MONTH($A175)=1,"",IF(AND(MonthMacro!F175&lt;&gt;"",MONTH($A175)&lt;&gt;2),MonthMacro!F175,MonthMacro!G175))</f>
        <v>14.1</v>
      </c>
      <c r="E175" s="12">
        <f>IF(MONTH(A175)=1,"",MonthMacro!H175-MonthMacro!H176)</f>
        <v>17444.160199999998</v>
      </c>
      <c r="F175" s="10">
        <f t="shared" si="17"/>
        <v>34.041219278878373</v>
      </c>
      <c r="G175" s="10">
        <f>IF(MonthMacro!I175="","",MonthMacro!I175)</f>
        <v>24.9</v>
      </c>
      <c r="H175" s="10">
        <f>IF(MonthMacro!J175="","",MonthMacro!J175)</f>
        <v>52.2</v>
      </c>
      <c r="I175" s="10">
        <f>IF(MonthMacro!K175="","",MonthMacro!K175)</f>
        <v>54.3</v>
      </c>
      <c r="J175" s="10">
        <f>IF(MonthMacro!L175="","",MonthMacro!L175)</f>
        <v>57</v>
      </c>
      <c r="K175" s="10">
        <f>IF(MonthMacro!M175="","",MonthMacro!M175)</f>
        <v>4.9400000000000004</v>
      </c>
      <c r="L175" s="10">
        <f>IF(MonthMacro!AH175="","",MonthMacro!AH175)</f>
        <v>2</v>
      </c>
      <c r="M175" s="10">
        <f>IF(MonthMacro!N175="","",MonthMacro!N175)</f>
        <v>7.23</v>
      </c>
      <c r="N175" s="10">
        <f>IF(MonthMacro!O175="","",MonthMacro!O175)</f>
        <v>-2.29</v>
      </c>
      <c r="O175" s="10">
        <f t="shared" si="18"/>
        <v>-5.23</v>
      </c>
      <c r="P175" s="11">
        <f>IF(MONTH(A175)=1,"",IF(MONTH(A175)=2,MonthMacro!S175,MonthMacro!Q175))</f>
        <v>15.83</v>
      </c>
      <c r="Q175" s="10">
        <f>IF(MonthMacro!T175="","",MonthMacro!T175)</f>
        <v>-196.27</v>
      </c>
      <c r="R175" s="10">
        <f>IF(MonthMacro!AG175="","",MonthMacro!AG175)</f>
        <v>2.4</v>
      </c>
      <c r="S175" s="10">
        <f>IF(MonthMacro!U175="","",MonthMacro!U175)</f>
        <v>99.6</v>
      </c>
      <c r="T175" s="10">
        <f>IF(MonthMacro!V175="","",MonthMacro!V175)</f>
        <v>14.5</v>
      </c>
      <c r="U175" s="10">
        <f>IF(MonthMacro!W175="","",MonthMacro!W175)</f>
        <v>15.7</v>
      </c>
      <c r="V175" s="10">
        <f>IF(MonthMacro!X175="","",MonthMacro!X175)</f>
        <v>1.1999999999999993</v>
      </c>
      <c r="W175" s="12">
        <f>IF(MonthMacro!Y175="","",AVERAGE(MonthMacro!Y175:Y186))</f>
        <v>11066</v>
      </c>
      <c r="X175" s="10">
        <f t="shared" si="19"/>
        <v>-8.6781605243069659</v>
      </c>
      <c r="Y175" s="13" t="str">
        <f>IF(MonthMacro!Z175="","",MonthMacro!Z175)</f>
        <v/>
      </c>
      <c r="Z175" s="2">
        <f>IF(MonthMacro!AB175="","",AVERAGE(MonthMacro!AB175:AB186))</f>
        <v>4540.916666666667</v>
      </c>
      <c r="AA175" s="10">
        <f t="shared" si="20"/>
        <v>-27.282311336491617</v>
      </c>
      <c r="AB175" s="2">
        <f>IF(MonthMacro!AA175="","",MonthMacro!AA175)</f>
        <v>17.7</v>
      </c>
      <c r="AC175" s="2">
        <f>IF(MonthMacro!AD175="","",IF(MONTH(CLEAN_MACRO!$A175)=2,MonthMacro!AD175,MonthMacro!AD175-MonthMacro!AD176))</f>
        <v>19082.79</v>
      </c>
      <c r="AD175" s="2">
        <f>IF(MonthMacro!AE175="","",IF(MONTH(CLEAN_MACRO!$A175)=2,MonthMacro!AE175,MonthMacro!AE175-MonthMacro!AE176))</f>
        <v>6951.52</v>
      </c>
      <c r="AE175" s="2">
        <f>IF(MonthMacro!AF175="","",IF(MONTH(CLEAN_MACRO!$A175)=2,MonthMacro!AF175,MonthMacro!AF175-MonthMacro!AF176))</f>
        <v>8142.95</v>
      </c>
      <c r="AF175" s="10">
        <f t="shared" si="21"/>
        <v>27.949447242650027</v>
      </c>
      <c r="AG175" s="10">
        <f t="shared" si="22"/>
        <v>13.943093362094272</v>
      </c>
      <c r="AH175" s="10">
        <f t="shared" si="23"/>
        <v>13.804963676665016</v>
      </c>
      <c r="AI175" s="10">
        <f>IF(MonthMacro!AD175="","",(MonthMacro!AD175/MonthMacro!AD187-1)*100)</f>
        <v>27.949447242650027</v>
      </c>
      <c r="AJ175" s="10">
        <f>IF(MonthMacro!AE175="","",(MonthMacro!AE175/MonthMacro!AE187-1)*100)</f>
        <v>13.943093362094272</v>
      </c>
      <c r="AK175" s="10">
        <f>IF(MonthMacro!AF175="","",(MonthMacro!AF175/MonthMacro!AF187-1)*100)</f>
        <v>13.804963676665016</v>
      </c>
      <c r="AL175" s="10" t="str">
        <f>IF(MonthMacro!AI175="","",MonthMacro!AI175)</f>
        <v/>
      </c>
      <c r="AM175" s="11" t="str">
        <f>IF(YEAR(A175)=2012,SUM(MonthMacro!AM175:AM186)/MONTH(A175),IF(MonthMacro!AM175="","",SUM(MonthMacro!AM175:AM186)/12))</f>
        <v/>
      </c>
      <c r="AN175" s="10" t="e">
        <f t="shared" si="24"/>
        <v>#VALUE!</v>
      </c>
    </row>
    <row r="176" spans="1:40">
      <c r="A176" s="9">
        <f>MonthMacro!A176</f>
        <v>40574</v>
      </c>
      <c r="B176" s="10" t="str">
        <f>IF(MONTH($A176)=1,"",IF(MonthMacro!D176="","",IF(MONTH($A176)&lt;&gt;2,MonthMacro!D176,MonthMacro!E176)))</f>
        <v/>
      </c>
      <c r="C176" s="10">
        <f>IF(MonthMacro!E176="","",MonthMacro!E176)</f>
        <v>10.126866209999999</v>
      </c>
      <c r="D176" s="10" t="str">
        <f>IF(MONTH($A176)=1,"",IF(AND(MonthMacro!F176&lt;&gt;"",MONTH($A176)&lt;&gt;2),MonthMacro!F176,MonthMacro!G176))</f>
        <v/>
      </c>
      <c r="E176" s="12" t="str">
        <f>IF(MONTH(A176)=1,"",MonthMacro!H176-MonthMacro!H177)</f>
        <v/>
      </c>
      <c r="F176" s="10" t="str">
        <f t="shared" si="17"/>
        <v/>
      </c>
      <c r="G176" s="10" t="str">
        <f>IF(MonthMacro!I176="","",MonthMacro!I176)</f>
        <v/>
      </c>
      <c r="H176" s="10">
        <f>IF(MonthMacro!J176="","",MonthMacro!J176)</f>
        <v>52.9</v>
      </c>
      <c r="I176" s="10">
        <f>IF(MonthMacro!K176="","",MonthMacro!K176)</f>
        <v>54.9</v>
      </c>
      <c r="J176" s="10">
        <f>IF(MonthMacro!L176="","",MonthMacro!L176)</f>
        <v>57.2</v>
      </c>
      <c r="K176" s="10">
        <f>IF(MonthMacro!M176="","",MonthMacro!M176)</f>
        <v>4.91</v>
      </c>
      <c r="L176" s="10">
        <f>IF(MonthMacro!AH176="","",MonthMacro!AH176)</f>
        <v>2.2999999999999998</v>
      </c>
      <c r="M176" s="10">
        <f>IF(MonthMacro!N176="","",MonthMacro!N176)</f>
        <v>6.64</v>
      </c>
      <c r="N176" s="10">
        <f>IF(MonthMacro!O176="","",MonthMacro!O176)</f>
        <v>-1.7299999999999995</v>
      </c>
      <c r="O176" s="10">
        <f t="shared" si="18"/>
        <v>-4.34</v>
      </c>
      <c r="P176" s="11" t="str">
        <f>IF(MONTH(A176)=1,"",IF(MONTH(A176)=2,MonthMacro!S176,MonthMacro!Q176))</f>
        <v/>
      </c>
      <c r="Q176" s="10">
        <f>IF(MonthMacro!T176="","",MonthMacro!T176)</f>
        <v>-54.4</v>
      </c>
      <c r="R176" s="10">
        <f>IF(MonthMacro!AG176="","",MonthMacro!AG176)</f>
        <v>37.700000000000003</v>
      </c>
      <c r="S176" s="10">
        <f>IF(MonthMacro!U176="","",MonthMacro!U176)</f>
        <v>99.9</v>
      </c>
      <c r="T176" s="10">
        <f>IF(MonthMacro!V176="","",MonthMacro!V176)</f>
        <v>13.6</v>
      </c>
      <c r="U176" s="10">
        <f>IF(MonthMacro!W176="","",MonthMacro!W176)</f>
        <v>17.2</v>
      </c>
      <c r="V176" s="10">
        <f>IF(MonthMacro!X176="","",MonthMacro!X176)</f>
        <v>3.5999999999999996</v>
      </c>
      <c r="W176" s="12">
        <f>IF(MonthMacro!Y176="","",AVERAGE(MonthMacro!Y176:Y187))</f>
        <v>11433.416666666666</v>
      </c>
      <c r="X176" s="10">
        <f t="shared" si="19"/>
        <v>-5.8105927985446115</v>
      </c>
      <c r="Y176" s="13" t="str">
        <f>IF(MonthMacro!Z176="","",MonthMacro!Z176)</f>
        <v/>
      </c>
      <c r="Z176" s="2">
        <f>IF(MonthMacro!AB176="","",AVERAGE(MonthMacro!AB176:AB187))</f>
        <v>4785.25</v>
      </c>
      <c r="AA176" s="10">
        <f t="shared" si="20"/>
        <v>-20.3917817334886</v>
      </c>
      <c r="AB176" s="2">
        <f>IF(MonthMacro!AA176="","",MonthMacro!AA176)</f>
        <v>18.5</v>
      </c>
      <c r="AC176" s="2" t="str">
        <f>IF(MonthMacro!AD176="","",IF(MONTH(CLEAN_MACRO!$A176)=2,MonthMacro!AD176,MonthMacro!AD176-MonthMacro!AD177))</f>
        <v/>
      </c>
      <c r="AD176" s="2" t="str">
        <f>IF(MonthMacro!AE176="","",IF(MONTH(CLEAN_MACRO!$A176)=2,MonthMacro!AE176,MonthMacro!AE176-MonthMacro!AE177))</f>
        <v/>
      </c>
      <c r="AE176" s="2" t="str">
        <f>IF(MonthMacro!AF176="","",IF(MONTH(CLEAN_MACRO!$A176)=2,MonthMacro!AF176,MonthMacro!AF176-MonthMacro!AF177))</f>
        <v/>
      </c>
      <c r="AF176" s="10" t="str">
        <f t="shared" si="21"/>
        <v/>
      </c>
      <c r="AG176" s="10" t="str">
        <f t="shared" si="22"/>
        <v/>
      </c>
      <c r="AH176" s="10" t="str">
        <f t="shared" si="23"/>
        <v/>
      </c>
      <c r="AI176" s="10" t="str">
        <f>IF(MonthMacro!AD176="","",(MonthMacro!AD176/MonthMacro!AD188-1)*100)</f>
        <v/>
      </c>
      <c r="AJ176" s="10" t="str">
        <f>IF(MonthMacro!AE176="","",(MonthMacro!AE176/MonthMacro!AE188-1)*100)</f>
        <v/>
      </c>
      <c r="AK176" s="10" t="str">
        <f>IF(MonthMacro!AF176="","",(MonthMacro!AF176/MonthMacro!AF188-1)*100)</f>
        <v/>
      </c>
      <c r="AL176" s="10" t="str">
        <f>IF(MonthMacro!AI176="","",MonthMacro!AI176)</f>
        <v/>
      </c>
      <c r="AM176" s="11" t="str">
        <f>IF(YEAR(A176)=2012,SUM(MonthMacro!AM176:AM187)/MONTH(A176),IF(MonthMacro!AM176="","",SUM(MonthMacro!AM176:AM187)/12))</f>
        <v/>
      </c>
      <c r="AN176" s="10" t="e">
        <f t="shared" si="24"/>
        <v>#VALUE!</v>
      </c>
    </row>
    <row r="177" spans="1:40">
      <c r="A177" s="9">
        <f>MonthMacro!A177</f>
        <v>40543</v>
      </c>
      <c r="B177" s="10">
        <f>IF(MONTH($A177)=1,"",IF(MonthMacro!D177="","",IF(MONTH($A177)&lt;&gt;2,MonthMacro!D177,MonthMacro!E177)))</f>
        <v>22.568999999999999</v>
      </c>
      <c r="C177" s="10">
        <f>IF(MonthMacro!E177="","",MonthMacro!E177)</f>
        <v>11.09</v>
      </c>
      <c r="D177" s="10">
        <f>IF(MONTH($A177)=1,"",IF(AND(MonthMacro!F177&lt;&gt;"",MONTH($A177)&lt;&gt;2),MonthMacro!F177,MonthMacro!G177))</f>
        <v>13.5</v>
      </c>
      <c r="E177" s="12">
        <f>IF(MONTH(A177)=1,"",MonthMacro!H177-MonthMacro!H178)</f>
        <v>30717.106300000014</v>
      </c>
      <c r="F177" s="10">
        <f t="shared" si="17"/>
        <v>20.438391325849857</v>
      </c>
      <c r="G177" s="10">
        <f>IF(MonthMacro!I177="","",MonthMacro!I177)</f>
        <v>24.5</v>
      </c>
      <c r="H177" s="10">
        <f>IF(MonthMacro!J177="","",MonthMacro!J177)</f>
        <v>53.9</v>
      </c>
      <c r="I177" s="10">
        <f>IF(MonthMacro!K177="","",MonthMacro!K177)</f>
        <v>55.4</v>
      </c>
      <c r="J177" s="10">
        <f>IF(MonthMacro!L177="","",MonthMacro!L177)</f>
        <v>58.8</v>
      </c>
      <c r="K177" s="10">
        <f>IF(MonthMacro!M177="","",MonthMacro!M177)</f>
        <v>4.59</v>
      </c>
      <c r="L177" s="10">
        <f>IF(MonthMacro!AH177="","",MonthMacro!AH177)</f>
        <v>1.7</v>
      </c>
      <c r="M177" s="10">
        <f>IF(MonthMacro!N177="","",MonthMacro!N177)</f>
        <v>5.93</v>
      </c>
      <c r="N177" s="10">
        <f>IF(MonthMacro!O177="","",MonthMacro!O177)</f>
        <v>-1.3399999999999999</v>
      </c>
      <c r="O177" s="10">
        <f t="shared" si="18"/>
        <v>-4.2299999999999995</v>
      </c>
      <c r="P177" s="11">
        <f>IF(MONTH(A177)=1,"",IF(MONTH(A177)=2,MonthMacro!S177,MonthMacro!Q177))</f>
        <v>19.100000000000001</v>
      </c>
      <c r="Q177" s="10">
        <f>IF(MonthMacro!T177="","",MonthMacro!T177)</f>
        <v>-29.03</v>
      </c>
      <c r="R177" s="10">
        <f>IF(MonthMacro!AG177="","",MonthMacro!AG177)</f>
        <v>17.899999999999999</v>
      </c>
      <c r="S177" s="10">
        <f>IF(MonthMacro!U177="","",MonthMacro!U177)</f>
        <v>100.4</v>
      </c>
      <c r="T177" s="10">
        <f>IF(MonthMacro!V177="","",MonthMacro!V177)</f>
        <v>21.2</v>
      </c>
      <c r="U177" s="10">
        <f>IF(MonthMacro!W177="","",MonthMacro!W177)</f>
        <v>19.7</v>
      </c>
      <c r="V177" s="10">
        <f>IF(MonthMacro!X177="","",MonthMacro!X177)</f>
        <v>-1.5</v>
      </c>
      <c r="W177" s="12">
        <f>IF(MonthMacro!Y177="","",AVERAGE(MonthMacro!Y177:Y188))</f>
        <v>11682.583333333334</v>
      </c>
      <c r="X177" s="10">
        <f t="shared" si="19"/>
        <v>0.78070522267352782</v>
      </c>
      <c r="Y177" s="13">
        <f>IF(MonthMacro!Z177="","",MonthMacro!Z177)</f>
        <v>19.899999999999999</v>
      </c>
      <c r="Z177" s="2">
        <f>IF(MonthMacro!AB177="","",AVERAGE(MonthMacro!AB177:AB188))</f>
        <v>5133.333333333333</v>
      </c>
      <c r="AA177" s="10">
        <f t="shared" si="20"/>
        <v>-8.059701492537318</v>
      </c>
      <c r="AB177" s="2">
        <f>IF(MonthMacro!AA177="","",MonthMacro!AA177)</f>
        <v>19.899999999999999</v>
      </c>
      <c r="AC177" s="2">
        <f>IF(MonthMacro!AD177="","",IF(MONTH(CLEAN_MACRO!$A177)=2,MonthMacro!AD177,MonthMacro!AD177-MonthMacro!AD178))</f>
        <v>18646.670000000013</v>
      </c>
      <c r="AD177" s="2">
        <f>IF(MonthMacro!AE177="","",IF(MONTH(CLEAN_MACRO!$A177)=2,MonthMacro!AE177,MonthMacro!AE177-MonthMacro!AE178))</f>
        <v>27463.58</v>
      </c>
      <c r="AE177" s="2">
        <f>IF(MonthMacro!AF177="","",IF(MONTH(CLEAN_MACRO!$A177)=2,MonthMacro!AF177,MonthMacro!AF177-MonthMacro!AF178))</f>
        <v>21807.839999999997</v>
      </c>
      <c r="AF177" s="10">
        <f t="shared" si="21"/>
        <v>4.6878201899988703</v>
      </c>
      <c r="AG177" s="10">
        <f t="shared" si="22"/>
        <v>5.7516223595864613</v>
      </c>
      <c r="AH177" s="10">
        <f t="shared" si="23"/>
        <v>17.817231760966678</v>
      </c>
      <c r="AI177" s="10">
        <f>IF(MonthMacro!AD177="","",(MonthMacro!AD177/MonthMacro!AD189-1)*100)</f>
        <v>41.938889290441935</v>
      </c>
      <c r="AJ177" s="10">
        <f>IF(MonthMacro!AE177="","",(MonthMacro!AE177/MonthMacro!AE189-1)*100)</f>
        <v>8.1776009715922129</v>
      </c>
      <c r="AK177" s="10">
        <f>IF(MonthMacro!AF177="","",(MonthMacro!AF177/MonthMacro!AF189-1)*100)</f>
        <v>11.349615805868641</v>
      </c>
      <c r="AL177" s="10" t="str">
        <f>IF(MonthMacro!AI177="","",MonthMacro!AI177)</f>
        <v/>
      </c>
      <c r="AM177" s="11" t="str">
        <f>IF(YEAR(A177)=2012,SUM(MonthMacro!AM177:AM188)/MONTH(A177),IF(MonthMacro!AM177="","",SUM(MonthMacro!AM177:AM188)/12))</f>
        <v/>
      </c>
      <c r="AN177" s="10" t="e">
        <f t="shared" si="24"/>
        <v>#VALUE!</v>
      </c>
    </row>
    <row r="178" spans="1:40">
      <c r="A178" s="9">
        <f>MonthMacro!A178</f>
        <v>40512</v>
      </c>
      <c r="B178" s="10">
        <f>IF(MONTH($A178)=1,"",IF(MonthMacro!D178="","",IF(MONTH($A178)&lt;&gt;2,MonthMacro!D178,MonthMacro!E178)))</f>
        <v>3.925325414</v>
      </c>
      <c r="C178" s="10">
        <f>IF(MonthMacro!E178="","",MonthMacro!E178)</f>
        <v>15.729046260000001</v>
      </c>
      <c r="D178" s="10">
        <f>IF(MONTH($A178)=1,"",IF(AND(MonthMacro!F178&lt;&gt;"",MONTH($A178)&lt;&gt;2),MonthMacro!F178,MonthMacro!G178))</f>
        <v>13.3</v>
      </c>
      <c r="E178" s="12">
        <f>IF(MONTH(A178)=1,"",MonthMacro!H178-MonthMacro!H179)</f>
        <v>23141.720700000005</v>
      </c>
      <c r="F178" s="10">
        <f t="shared" si="17"/>
        <v>29.107036765996021</v>
      </c>
      <c r="G178" s="10">
        <f>IF(MonthMacro!I178="","",MonthMacro!I178)</f>
        <v>24.9</v>
      </c>
      <c r="H178" s="10">
        <f>IF(MonthMacro!J178="","",MonthMacro!J178)</f>
        <v>55.2</v>
      </c>
      <c r="I178" s="10">
        <f>IF(MonthMacro!K178="","",MonthMacro!K178)</f>
        <v>58.3</v>
      </c>
      <c r="J178" s="10">
        <f>IF(MonthMacro!L178="","",MonthMacro!L178)</f>
        <v>58.9</v>
      </c>
      <c r="K178" s="10">
        <f>IF(MonthMacro!M178="","",MonthMacro!M178)</f>
        <v>5.12</v>
      </c>
      <c r="L178" s="10">
        <f>IF(MonthMacro!AH178="","",MonthMacro!AH178)</f>
        <v>1.5</v>
      </c>
      <c r="M178" s="10">
        <f>IF(MonthMacro!N178="","",MonthMacro!N178)</f>
        <v>6.06</v>
      </c>
      <c r="N178" s="10">
        <f>IF(MonthMacro!O178="","",MonthMacro!O178)</f>
        <v>-0.9399999999999995</v>
      </c>
      <c r="O178" s="10">
        <f t="shared" si="18"/>
        <v>-4.5599999999999996</v>
      </c>
      <c r="P178" s="11">
        <f>IF(MONTH(A178)=1,"",IF(MONTH(A178)=2,MonthMacro!S178,MonthMacro!Q178))</f>
        <v>18.7</v>
      </c>
      <c r="Q178" s="10">
        <f>IF(MonthMacro!T178="","",MonthMacro!T178)</f>
        <v>19.89</v>
      </c>
      <c r="R178" s="10">
        <f>IF(MonthMacro!AG178="","",MonthMacro!AG178)</f>
        <v>34.9</v>
      </c>
      <c r="S178" s="10">
        <f>IF(MonthMacro!U178="","",MonthMacro!U178)</f>
        <v>102.888424</v>
      </c>
      <c r="T178" s="10">
        <f>IF(MonthMacro!V178="","",MonthMacro!V178)</f>
        <v>22.1</v>
      </c>
      <c r="U178" s="10">
        <f>IF(MonthMacro!W178="","",MonthMacro!W178)</f>
        <v>19.5</v>
      </c>
      <c r="V178" s="10">
        <f>IF(MonthMacro!X178="","",MonthMacro!X178)</f>
        <v>-2.6000000000000014</v>
      </c>
      <c r="W178" s="12">
        <f>IF(MonthMacro!Y178="","",AVERAGE(MonthMacro!Y178:Y189))</f>
        <v>11459.25</v>
      </c>
      <c r="X178" s="10">
        <f t="shared" si="19"/>
        <v>-1.1913572706565345</v>
      </c>
      <c r="Y178" s="13" t="str">
        <f>IF(MonthMacro!Z178="","",MonthMacro!Z178)</f>
        <v/>
      </c>
      <c r="Z178" s="2">
        <f>IF(MonthMacro!AB178="","",AVERAGE(MonthMacro!AB178:AB189))</f>
        <v>5312.333333333333</v>
      </c>
      <c r="AA178" s="10">
        <f t="shared" si="20"/>
        <v>-1.1044382307641709</v>
      </c>
      <c r="AB178" s="2">
        <f>IF(MonthMacro!AA178="","",MonthMacro!AA178)</f>
        <v>19.8</v>
      </c>
      <c r="AC178" s="2">
        <f>IF(MonthMacro!AD178="","",IF(MONTH(CLEAN_MACRO!$A178)=2,MonthMacro!AD178,MonthMacro!AD178-MonthMacro!AD179))</f>
        <v>13373.540000000008</v>
      </c>
      <c r="AD178" s="2">
        <f>IF(MonthMacro!AE178="","",IF(MONTH(CLEAN_MACRO!$A178)=2,MonthMacro!AE178,MonthMacro!AE178-MonthMacro!AE179))</f>
        <v>6531.010000000002</v>
      </c>
      <c r="AE178" s="2">
        <f>IF(MonthMacro!AF178="","",IF(MONTH(CLEAN_MACRO!$A178)=2,MonthMacro!AF178,MonthMacro!AF178-MonthMacro!AF179))</f>
        <v>10112.720000000001</v>
      </c>
      <c r="AF178" s="10">
        <f t="shared" si="21"/>
        <v>-17.442391647900035</v>
      </c>
      <c r="AG178" s="10">
        <f t="shared" si="22"/>
        <v>-0.34515222861227768</v>
      </c>
      <c r="AH178" s="10">
        <f t="shared" si="23"/>
        <v>14.469540728197238</v>
      </c>
      <c r="AI178" s="10">
        <f>IF(MonthMacro!AD178="","",(MonthMacro!AD178/MonthMacro!AD190-1)*100)</f>
        <v>48.73892695415207</v>
      </c>
      <c r="AJ178" s="10">
        <f>IF(MonthMacro!AE178="","",(MonthMacro!AE178/MonthMacro!AE190-1)*100)</f>
        <v>9.6014203300558876</v>
      </c>
      <c r="AK178" s="10">
        <f>IF(MonthMacro!AF178="","",(MonthMacro!AF178/MonthMacro!AF190-1)*100)</f>
        <v>9.7577295631898551</v>
      </c>
      <c r="AL178" s="10" t="str">
        <f>IF(MonthMacro!AI178="","",MonthMacro!AI178)</f>
        <v/>
      </c>
      <c r="AM178" s="11" t="str">
        <f>IF(YEAR(A178)=2012,SUM(MonthMacro!AM178:AM189)/MONTH(A178),IF(MonthMacro!AM178="","",SUM(MonthMacro!AM178:AM189)/12))</f>
        <v/>
      </c>
      <c r="AN178" s="10" t="e">
        <f t="shared" si="24"/>
        <v>#VALUE!</v>
      </c>
    </row>
    <row r="179" spans="1:40">
      <c r="A179" s="9">
        <f>MonthMacro!A179</f>
        <v>40482</v>
      </c>
      <c r="B179" s="10">
        <f>IF(MONTH($A179)=1,"",IF(MonthMacro!D179="","",IF(MONTH($A179)&lt;&gt;2,MonthMacro!D179,MonthMacro!E179)))</f>
        <v>8.3744860249999995</v>
      </c>
      <c r="C179" s="10">
        <f>IF(MonthMacro!E179="","",MonthMacro!E179)</f>
        <v>16.98724077</v>
      </c>
      <c r="D179" s="10">
        <f>IF(MONTH($A179)=1,"",IF(AND(MonthMacro!F179&lt;&gt;"",MONTH($A179)&lt;&gt;2),MonthMacro!F179,MonthMacro!G179))</f>
        <v>13.1</v>
      </c>
      <c r="E179" s="12">
        <f>IF(MONTH(A179)=1,"",MonthMacro!H179-MonthMacro!H180)</f>
        <v>21686.529399999999</v>
      </c>
      <c r="F179" s="10">
        <f t="shared" si="17"/>
        <v>23.688618248266359</v>
      </c>
      <c r="G179" s="10">
        <f>IF(MonthMacro!I179="","",MonthMacro!I179)</f>
        <v>24.4</v>
      </c>
      <c r="H179" s="10">
        <f>IF(MonthMacro!J179="","",MonthMacro!J179)</f>
        <v>54.7</v>
      </c>
      <c r="I179" s="10">
        <f>IF(MonthMacro!K179="","",MonthMacro!K179)</f>
        <v>58.2</v>
      </c>
      <c r="J179" s="10">
        <f>IF(MonthMacro!L179="","",MonthMacro!L179)</f>
        <v>57.4</v>
      </c>
      <c r="K179" s="10">
        <f>IF(MonthMacro!M179="","",MonthMacro!M179)</f>
        <v>4.37</v>
      </c>
      <c r="L179" s="10">
        <f>IF(MonthMacro!AH179="","",MonthMacro!AH179)</f>
        <v>1.3</v>
      </c>
      <c r="M179" s="10">
        <f>IF(MonthMacro!N179="","",MonthMacro!N179)</f>
        <v>5.04</v>
      </c>
      <c r="N179" s="10">
        <f>IF(MonthMacro!O179="","",MonthMacro!O179)</f>
        <v>-0.66999999999999993</v>
      </c>
      <c r="O179" s="10">
        <f t="shared" si="18"/>
        <v>-3.74</v>
      </c>
      <c r="P179" s="11">
        <f>IF(MONTH(A179)=1,"",IF(MONTH(A179)=2,MonthMacro!S179,MonthMacro!Q179))</f>
        <v>18.64</v>
      </c>
      <c r="Q179" s="10">
        <f>IF(MonthMacro!T179="","",MonthMacro!T179)</f>
        <v>13.16</v>
      </c>
      <c r="R179" s="10">
        <f>IF(MonthMacro!AG179="","",MonthMacro!AG179)</f>
        <v>22.9</v>
      </c>
      <c r="S179" s="10">
        <f>IF(MonthMacro!U179="","",MonthMacro!U179)</f>
        <v>103.751856</v>
      </c>
      <c r="T179" s="10">
        <f>IF(MonthMacro!V179="","",MonthMacro!V179)</f>
        <v>22.1</v>
      </c>
      <c r="U179" s="10">
        <f>IF(MonthMacro!W179="","",MonthMacro!W179)</f>
        <v>19.3</v>
      </c>
      <c r="V179" s="10">
        <f>IF(MonthMacro!X179="","",MonthMacro!X179)</f>
        <v>-2.8000000000000007</v>
      </c>
      <c r="W179" s="12">
        <f>IF(MonthMacro!Y179="","",AVERAGE(MonthMacro!Y179:Y190))</f>
        <v>11371.5</v>
      </c>
      <c r="X179" s="10">
        <f t="shared" si="19"/>
        <v>1.6939300219845688</v>
      </c>
      <c r="Y179" s="13" t="str">
        <f>IF(MonthMacro!Z179="","",MonthMacro!Z179)</f>
        <v/>
      </c>
      <c r="Z179" s="2">
        <f>IF(MonthMacro!AB179="","",AVERAGE(MonthMacro!AB179:AB190))</f>
        <v>5340.416666666667</v>
      </c>
      <c r="AA179" s="10">
        <f t="shared" si="20"/>
        <v>1.9703500740691382</v>
      </c>
      <c r="AB179" s="2">
        <f>IF(MonthMacro!AA179="","",MonthMacro!AA179)</f>
        <v>19.3</v>
      </c>
      <c r="AC179" s="2">
        <f>IF(MonthMacro!AD179="","",IF(MONTH(CLEAN_MACRO!$A179)=2,MonthMacro!AD179,MonthMacro!AD179-MonthMacro!AD180))</f>
        <v>12315.459999999992</v>
      </c>
      <c r="AD179" s="2">
        <f>IF(MonthMacro!AE179="","",IF(MONTH(CLEAN_MACRO!$A179)=2,MonthMacro!AE179,MonthMacro!AE179-MonthMacro!AE180))</f>
        <v>5091.4199999999983</v>
      </c>
      <c r="AE179" s="2">
        <f>IF(MonthMacro!AF179="","",IF(MONTH(CLEAN_MACRO!$A179)=2,MonthMacro!AF179,MonthMacro!AF179-MonthMacro!AF180))</f>
        <v>9278.32</v>
      </c>
      <c r="AF179" s="10">
        <f t="shared" si="21"/>
        <v>51.0891754752721</v>
      </c>
      <c r="AG179" s="10">
        <f t="shared" si="22"/>
        <v>19.245659520948919</v>
      </c>
      <c r="AH179" s="10">
        <f t="shared" si="23"/>
        <v>16.012208494681612</v>
      </c>
      <c r="AI179" s="10">
        <f>IF(MonthMacro!AD179="","",(MonthMacro!AD179/MonthMacro!AD191-1)*100)</f>
        <v>61.913476451684367</v>
      </c>
      <c r="AJ179" s="10">
        <f>IF(MonthMacro!AE179="","",(MonthMacro!AE179/MonthMacro!AE191-1)*100)</f>
        <v>11.330714435032107</v>
      </c>
      <c r="AK179" s="10">
        <f>IF(MonthMacro!AF179="","",(MonthMacro!AF179/MonthMacro!AF191-1)*100)</f>
        <v>9.1305348166222267</v>
      </c>
      <c r="AL179" s="10" t="str">
        <f>IF(MonthMacro!AI179="","",MonthMacro!AI179)</f>
        <v/>
      </c>
      <c r="AM179" s="11" t="str">
        <f>IF(YEAR(A179)=2012,SUM(MonthMacro!AM179:AM190)/MONTH(A179),IF(MonthMacro!AM179="","",SUM(MonthMacro!AM179:AM190)/12))</f>
        <v/>
      </c>
      <c r="AN179" s="10" t="e">
        <f t="shared" si="24"/>
        <v>#VALUE!</v>
      </c>
    </row>
    <row r="180" spans="1:40">
      <c r="A180" s="9">
        <f>MonthMacro!A180</f>
        <v>40451</v>
      </c>
      <c r="B180" s="10">
        <f>IF(MONTH($A180)=1,"",IF(MonthMacro!D180="","",IF(MONTH($A180)&lt;&gt;2,MonthMacro!D180,MonthMacro!E180)))</f>
        <v>8.5787679939999997</v>
      </c>
      <c r="C180" s="10">
        <f>IF(MonthMacro!E180="","",MonthMacro!E180)</f>
        <v>17.97430864</v>
      </c>
      <c r="D180" s="10">
        <f>IF(MONTH($A180)=1,"",IF(AND(MonthMacro!F180&lt;&gt;"",MONTH($A180)&lt;&gt;2),MonthMacro!F180,MonthMacro!G180))</f>
        <v>13.3</v>
      </c>
      <c r="E180" s="12">
        <f>IF(MONTH(A180)=1,"",MonthMacro!H180-MonthMacro!H181)</f>
        <v>24871.830499999982</v>
      </c>
      <c r="F180" s="10">
        <f t="shared" si="17"/>
        <v>23.177853481321819</v>
      </c>
      <c r="G180" s="10">
        <f>IF(MonthMacro!I180="","",MonthMacro!I180)</f>
        <v>24.5</v>
      </c>
      <c r="H180" s="10">
        <f>IF(MonthMacro!J180="","",MonthMacro!J180)</f>
        <v>53.8</v>
      </c>
      <c r="I180" s="10">
        <f>IF(MonthMacro!K180="","",MonthMacro!K180)</f>
        <v>56.3</v>
      </c>
      <c r="J180" s="10">
        <f>IF(MonthMacro!L180="","",MonthMacro!L180)</f>
        <v>57.9</v>
      </c>
      <c r="K180" s="10">
        <f>IF(MonthMacro!M180="","",MonthMacro!M180)</f>
        <v>3.61</v>
      </c>
      <c r="L180" s="10">
        <f>IF(MonthMacro!AH180="","",MonthMacro!AH180)</f>
        <v>1.1000000000000001</v>
      </c>
      <c r="M180" s="10">
        <f>IF(MonthMacro!N180="","",MonthMacro!N180)</f>
        <v>4.33</v>
      </c>
      <c r="N180" s="10">
        <f>IF(MonthMacro!O180="","",MonthMacro!O180)</f>
        <v>-0.7200000000000002</v>
      </c>
      <c r="O180" s="10">
        <f t="shared" si="18"/>
        <v>-3.23</v>
      </c>
      <c r="P180" s="11">
        <f>IF(MONTH(A180)=1,"",IF(MONTH(A180)=2,MonthMacro!S180,MonthMacro!Q180))</f>
        <v>18.84</v>
      </c>
      <c r="Q180" s="10">
        <f>IF(MonthMacro!T180="","",MonthMacro!T180)</f>
        <v>30.49</v>
      </c>
      <c r="R180" s="10">
        <f>IF(MonthMacro!AG180="","",MonthMacro!AG180)</f>
        <v>25.1</v>
      </c>
      <c r="S180" s="10">
        <f>IF(MonthMacro!U180="","",MonthMacro!U180)</f>
        <v>104.101896</v>
      </c>
      <c r="T180" s="10">
        <f>IF(MonthMacro!V180="","",MonthMacro!V180)</f>
        <v>20.9</v>
      </c>
      <c r="U180" s="10">
        <f>IF(MonthMacro!W180="","",MonthMacro!W180)</f>
        <v>19</v>
      </c>
      <c r="V180" s="10">
        <f>IF(MonthMacro!X180="","",MonthMacro!X180)</f>
        <v>-1.8999999999999986</v>
      </c>
      <c r="W180" s="12">
        <f>IF(MonthMacro!Y180="","",AVERAGE(MonthMacro!Y180:Y191))</f>
        <v>11152.916666666666</v>
      </c>
      <c r="X180" s="10">
        <f t="shared" si="19"/>
        <v>3.3570678364018391</v>
      </c>
      <c r="Y180" s="13" t="str">
        <f>IF(MonthMacro!Z180="","",MonthMacro!Z180)</f>
        <v/>
      </c>
      <c r="Z180" s="2">
        <f>IF(MonthMacro!AB180="","",AVERAGE(MonthMacro!AB180:AB191))</f>
        <v>5383.333333333333</v>
      </c>
      <c r="AA180" s="10">
        <f t="shared" si="20"/>
        <v>8.4133819034234669</v>
      </c>
      <c r="AB180" s="2">
        <f>IF(MonthMacro!AA180="","",MonthMacro!AA180)</f>
        <v>18.5</v>
      </c>
      <c r="AC180" s="2">
        <f>IF(MonthMacro!AD180="","",IF(MONTH(CLEAN_MACRO!$A180)=2,MonthMacro!AD180,MonthMacro!AD180-MonthMacro!AD181))</f>
        <v>14593.539999999994</v>
      </c>
      <c r="AD180" s="2">
        <f>IF(MonthMacro!AE180="","",IF(MONTH(CLEAN_MACRO!$A180)=2,MonthMacro!AE180,MonthMacro!AE180-MonthMacro!AE181))</f>
        <v>4527.369999999999</v>
      </c>
      <c r="AE180" s="2">
        <f>IF(MonthMacro!AF180="","",IF(MONTH(CLEAN_MACRO!$A180)=2,MonthMacro!AF180,MonthMacro!AF180-MonthMacro!AF181))</f>
        <v>10445.760000000002</v>
      </c>
      <c r="AF180" s="10">
        <f t="shared" si="21"/>
        <v>44.255829378545421</v>
      </c>
      <c r="AG180" s="10">
        <f t="shared" si="22"/>
        <v>8.3359455947699779</v>
      </c>
      <c r="AH180" s="10">
        <f t="shared" si="23"/>
        <v>16.647496700160215</v>
      </c>
      <c r="AI180" s="10">
        <f>IF(MonthMacro!AD180="","",(MonthMacro!AD180/MonthMacro!AD192-1)*100)</f>
        <v>63.118420058918232</v>
      </c>
      <c r="AJ180" s="10">
        <f>IF(MonthMacro!AE180="","",(MonthMacro!AE180/MonthMacro!AE192-1)*100)</f>
        <v>10.319680603610104</v>
      </c>
      <c r="AK180" s="10">
        <f>IF(MonthMacro!AF180="","",(MonthMacro!AF180/MonthMacro!AF192-1)*100)</f>
        <v>8.1876417441394835</v>
      </c>
      <c r="AL180" s="10" t="str">
        <f>IF(MonthMacro!AI180="","",MonthMacro!AI180)</f>
        <v/>
      </c>
      <c r="AM180" s="11" t="str">
        <f>IF(YEAR(A180)=2012,SUM(MonthMacro!AM180:AM191)/MONTH(A180),IF(MonthMacro!AM180="","",SUM(MonthMacro!AM180:AM191)/12))</f>
        <v/>
      </c>
      <c r="AN180" s="10" t="e">
        <f t="shared" si="24"/>
        <v>#VALUE!</v>
      </c>
    </row>
    <row r="181" spans="1:40">
      <c r="A181" s="9">
        <f>MonthMacro!A181</f>
        <v>40421</v>
      </c>
      <c r="B181" s="10">
        <f>IF(MONTH($A181)=1,"",IF(MonthMacro!D181="","",IF(MONTH($A181)&lt;&gt;2,MonthMacro!D181,MonthMacro!E181)))</f>
        <v>14.69</v>
      </c>
      <c r="C181" s="10">
        <f>IF(MonthMacro!E181="","",MonthMacro!E181)</f>
        <v>19.34</v>
      </c>
      <c r="D181" s="10">
        <f>IF(MONTH($A181)=1,"",IF(AND(MonthMacro!F181&lt;&gt;"",MONTH($A181)&lt;&gt;2),MonthMacro!F181,MonthMacro!G181))</f>
        <v>13.9</v>
      </c>
      <c r="E181" s="12">
        <f>IF(MONTH(A181)=1,"",MonthMacro!H181-MonthMacro!H182)</f>
        <v>21131.497000000003</v>
      </c>
      <c r="F181" s="10">
        <f t="shared" si="17"/>
        <v>23.918175090087622</v>
      </c>
      <c r="G181" s="10">
        <f>IF(MonthMacro!I181="","",MonthMacro!I181)</f>
        <v>24.8</v>
      </c>
      <c r="H181" s="10">
        <f>IF(MonthMacro!J181="","",MonthMacro!J181)</f>
        <v>51.7</v>
      </c>
      <c r="I181" s="10">
        <f>IF(MonthMacro!K181="","",MonthMacro!K181)</f>
        <v>53.1</v>
      </c>
      <c r="J181" s="10">
        <f>IF(MonthMacro!L181="","",MonthMacro!L181)</f>
        <v>58</v>
      </c>
      <c r="K181" s="10">
        <f>IF(MonthMacro!M181="","",MonthMacro!M181)</f>
        <v>3.48</v>
      </c>
      <c r="L181" s="10">
        <f>IF(MonthMacro!AH181="","",MonthMacro!AH181)</f>
        <v>1.1000000000000001</v>
      </c>
      <c r="M181" s="10">
        <f>IF(MonthMacro!N181="","",MonthMacro!N181)</f>
        <v>4.32</v>
      </c>
      <c r="N181" s="10">
        <f>IF(MonthMacro!O181="","",MonthMacro!O181)</f>
        <v>-0.8400000000000003</v>
      </c>
      <c r="O181" s="10">
        <f t="shared" si="18"/>
        <v>-3.22</v>
      </c>
      <c r="P181" s="11">
        <f>IF(MONTH(A181)=1,"",IF(MONTH(A181)=2,MonthMacro!S181,MonthMacro!Q181))</f>
        <v>18.399999999999999</v>
      </c>
      <c r="Q181" s="10">
        <f>IF(MonthMacro!T181="","",MonthMacro!T181)</f>
        <v>27.52</v>
      </c>
      <c r="R181" s="10">
        <f>IF(MonthMacro!AG181="","",MonthMacro!AG181)</f>
        <v>34.4</v>
      </c>
      <c r="S181" s="10">
        <f>IF(MonthMacro!U181="","",MonthMacro!U181)</f>
        <v>107.3</v>
      </c>
      <c r="T181" s="10">
        <f>IF(MonthMacro!V181="","",MonthMacro!V181)</f>
        <v>21.9</v>
      </c>
      <c r="U181" s="10">
        <f>IF(MonthMacro!W181="","",MonthMacro!W181)</f>
        <v>19.2</v>
      </c>
      <c r="V181" s="10">
        <f>IF(MonthMacro!X181="","",MonthMacro!X181)</f>
        <v>-2.6999999999999993</v>
      </c>
      <c r="W181" s="12">
        <f>IF(MonthMacro!Y181="","",AVERAGE(MonthMacro!Y181:Y192))</f>
        <v>11206.833333333334</v>
      </c>
      <c r="X181" s="10">
        <f t="shared" si="19"/>
        <v>9.0901716473603891</v>
      </c>
      <c r="Y181" s="13" t="str">
        <f>IF(MonthMacro!Z181="","",MonthMacro!Z181)</f>
        <v/>
      </c>
      <c r="Z181" s="2">
        <f>IF(MonthMacro!AB181="","",AVERAGE(MonthMacro!AB181:AB192))</f>
        <v>5514.583333333333</v>
      </c>
      <c r="AA181" s="10">
        <f t="shared" si="20"/>
        <v>19.735310327507527</v>
      </c>
      <c r="AB181" s="2">
        <f>IF(MonthMacro!AA181="","",MonthMacro!AA181)</f>
        <v>18.600000000000001</v>
      </c>
      <c r="AC181" s="2">
        <f>IF(MonthMacro!AD181="","",IF(MONTH(CLEAN_MACRO!$A181)=2,MonthMacro!AD181,MonthMacro!AD181-MonthMacro!AD182))</f>
        <v>12664.190000000002</v>
      </c>
      <c r="AD181" s="2">
        <f>IF(MonthMacro!AE181="","",IF(MONTH(CLEAN_MACRO!$A181)=2,MonthMacro!AE181,MonthMacro!AE181-MonthMacro!AE182))</f>
        <v>3744.1100000000006</v>
      </c>
      <c r="AE181" s="2">
        <f>IF(MonthMacro!AF181="","",IF(MONTH(CLEAN_MACRO!$A181)=2,MonthMacro!AF181,MonthMacro!AF181-MonthMacro!AF182))</f>
        <v>6885.8600000000006</v>
      </c>
      <c r="AF181" s="10">
        <f t="shared" si="21"/>
        <v>55.822268813989481</v>
      </c>
      <c r="AG181" s="10">
        <f t="shared" si="22"/>
        <v>-2.1017181375817651</v>
      </c>
      <c r="AH181" s="10">
        <f t="shared" si="23"/>
        <v>-10.118704200202021</v>
      </c>
      <c r="AI181" s="10">
        <f>IF(MonthMacro!AD181="","",(MonthMacro!AD181/MonthMacro!AD193-1)*100)</f>
        <v>66.142203423832484</v>
      </c>
      <c r="AJ181" s="10">
        <f>IF(MonthMacro!AE181="","",(MonthMacro!AE181/MonthMacro!AE193-1)*100)</f>
        <v>10.603134593015096</v>
      </c>
      <c r="AK181" s="10">
        <f>IF(MonthMacro!AF181="","",(MonthMacro!AF181/MonthMacro!AF193-1)*100)</f>
        <v>6.6545801727536213</v>
      </c>
      <c r="AL181" s="10" t="str">
        <f>IF(MonthMacro!AI181="","",MonthMacro!AI181)</f>
        <v/>
      </c>
      <c r="AM181" s="11" t="str">
        <f>IF(YEAR(A181)=2012,SUM(MonthMacro!AM181:AM192)/MONTH(A181),IF(MonthMacro!AM181="","",SUM(MonthMacro!AM181:AM192)/12))</f>
        <v/>
      </c>
      <c r="AN181" s="10" t="e">
        <f t="shared" si="24"/>
        <v>#VALUE!</v>
      </c>
    </row>
    <row r="182" spans="1:40">
      <c r="A182" s="9">
        <f>MonthMacro!A182</f>
        <v>40390</v>
      </c>
      <c r="B182" s="10">
        <f>IF(MONTH($A182)=1,"",IF(MonthMacro!D182="","",IF(MONTH($A182)&lt;&gt;2,MonthMacro!D182,MonthMacro!E182)))</f>
        <v>13.94</v>
      </c>
      <c r="C182" s="10">
        <f>IF(MonthMacro!E182="","",MonthMacro!E182)</f>
        <v>20.25</v>
      </c>
      <c r="D182" s="10">
        <f>IF(MONTH($A182)=1,"",IF(AND(MonthMacro!F182&lt;&gt;"",MONTH($A182)&lt;&gt;2),MonthMacro!F182,MonthMacro!G182))</f>
        <v>13.4</v>
      </c>
      <c r="E182" s="12">
        <f>IF(MONTH(A182)=1,"",MonthMacro!H182-MonthMacro!H183)</f>
        <v>21818.868200000012</v>
      </c>
      <c r="F182" s="10">
        <f t="shared" si="17"/>
        <v>22.346575169858585</v>
      </c>
      <c r="G182" s="10">
        <f>IF(MonthMacro!I182="","",MonthMacro!I182)</f>
        <v>24.9</v>
      </c>
      <c r="H182" s="10">
        <f>IF(MonthMacro!J182="","",MonthMacro!J182)</f>
        <v>51.2</v>
      </c>
      <c r="I182" s="10">
        <f>IF(MonthMacro!K182="","",MonthMacro!K182)</f>
        <v>50.9</v>
      </c>
      <c r="J182" s="10">
        <f>IF(MonthMacro!L182="","",MonthMacro!L182)</f>
        <v>57.1</v>
      </c>
      <c r="K182" s="10">
        <f>IF(MonthMacro!M182="","",MonthMacro!M182)</f>
        <v>3.3</v>
      </c>
      <c r="L182" s="10">
        <f>IF(MonthMacro!AH182="","",MonthMacro!AH182)</f>
        <v>1.1000000000000001</v>
      </c>
      <c r="M182" s="10">
        <f>IF(MonthMacro!N182="","",MonthMacro!N182)</f>
        <v>4.84</v>
      </c>
      <c r="N182" s="10">
        <f>IF(MonthMacro!O182="","",MonthMacro!O182)</f>
        <v>-1.54</v>
      </c>
      <c r="O182" s="10">
        <f t="shared" si="18"/>
        <v>-3.7399999999999998</v>
      </c>
      <c r="P182" s="11">
        <f>IF(MONTH(A182)=1,"",IF(MONTH(A182)=2,MonthMacro!S182,MonthMacro!Q182))</f>
        <v>17.95</v>
      </c>
      <c r="Q182" s="10">
        <f>IF(MonthMacro!T182="","",MonthMacro!T182)</f>
        <v>170.27</v>
      </c>
      <c r="R182" s="10">
        <f>IF(MonthMacro!AG182="","",MonthMacro!AG182)</f>
        <v>38.1</v>
      </c>
      <c r="S182" s="10">
        <f>IF(MonthMacro!U182="","",MonthMacro!U182)</f>
        <v>107.8</v>
      </c>
      <c r="T182" s="10">
        <f>IF(MonthMacro!V182="","",MonthMacro!V182)</f>
        <v>22.9</v>
      </c>
      <c r="U182" s="10">
        <f>IF(MonthMacro!W182="","",MonthMacro!W182)</f>
        <v>17.600000000000001</v>
      </c>
      <c r="V182" s="10">
        <f>IF(MonthMacro!X182="","",MonthMacro!X182)</f>
        <v>-5.2999999999999972</v>
      </c>
      <c r="W182" s="12">
        <f>IF(MonthMacro!Y182="","",AVERAGE(MonthMacro!Y182:Y193))</f>
        <v>10957.166666666666</v>
      </c>
      <c r="X182" s="10">
        <f t="shared" si="19"/>
        <v>9.3884410279448502</v>
      </c>
      <c r="Y182" s="13" t="str">
        <f>IF(MonthMacro!Z182="","",MonthMacro!Z182)</f>
        <v/>
      </c>
      <c r="Z182" s="2">
        <f>IF(MonthMacro!AB182="","",AVERAGE(MonthMacro!AB182:AB193))</f>
        <v>5667.666666666667</v>
      </c>
      <c r="AA182" s="10">
        <f t="shared" si="20"/>
        <v>32.600933423849995</v>
      </c>
      <c r="AB182" s="2">
        <f>IF(MonthMacro!AA182="","",MonthMacro!AA182)</f>
        <v>18.399999999999999</v>
      </c>
      <c r="AC182" s="2">
        <f>IF(MonthMacro!AD182="","",IF(MONTH(CLEAN_MACRO!$A182)=2,MonthMacro!AD182,MonthMacro!AD182-MonthMacro!AD183))</f>
        <v>11732.330000000002</v>
      </c>
      <c r="AD182" s="2">
        <f>IF(MonthMacro!AE182="","",IF(MONTH(CLEAN_MACRO!$A182)=2,MonthMacro!AE182,MonthMacro!AE182-MonthMacro!AE183))</f>
        <v>4179.91</v>
      </c>
      <c r="AE182" s="2">
        <f>IF(MonthMacro!AF182="","",IF(MONTH(CLEAN_MACRO!$A182)=2,MonthMacro!AF182,MonthMacro!AF182-MonthMacro!AF183))</f>
        <v>6466.0800000000017</v>
      </c>
      <c r="AF182" s="10">
        <f t="shared" si="21"/>
        <v>66.220807335498051</v>
      </c>
      <c r="AG182" s="10">
        <f t="shared" si="22"/>
        <v>-11.625699292567504</v>
      </c>
      <c r="AH182" s="10">
        <f t="shared" si="23"/>
        <v>-15.436173148374642</v>
      </c>
      <c r="AI182" s="10">
        <f>IF(MonthMacro!AD182="","",(MonthMacro!AD182/MonthMacro!AD194-1)*100)</f>
        <v>67.667738637494224</v>
      </c>
      <c r="AJ182" s="10">
        <f>IF(MonthMacro!AE182="","",(MonthMacro!AE182/MonthMacro!AE194-1)*100)</f>
        <v>12.514451037583507</v>
      </c>
      <c r="AK182" s="10">
        <f>IF(MonthMacro!AF182="","",(MonthMacro!AF182/MonthMacro!AF194-1)*100)</f>
        <v>9.7320846519385107</v>
      </c>
      <c r="AL182" s="10" t="str">
        <f>IF(MonthMacro!AI182="","",MonthMacro!AI182)</f>
        <v/>
      </c>
      <c r="AM182" s="11" t="str">
        <f>IF(YEAR(A182)=2012,SUM(MonthMacro!AM182:AM193)/MONTH(A182),IF(MonthMacro!AM182="","",SUM(MonthMacro!AM182:AM193)/12))</f>
        <v/>
      </c>
      <c r="AN182" s="10" t="e">
        <f t="shared" si="24"/>
        <v>#VALUE!</v>
      </c>
    </row>
    <row r="183" spans="1:40">
      <c r="A183" s="9">
        <f>MonthMacro!A183</f>
        <v>40359</v>
      </c>
      <c r="B183" s="10">
        <f>IF(MONTH($A183)=1,"",IF(MonthMacro!D183="","",IF(MONTH($A183)&lt;&gt;2,MonthMacro!D183,MonthMacro!E183)))</f>
        <v>14.136895640000001</v>
      </c>
      <c r="C183" s="10">
        <f>IF(MonthMacro!E183="","",MonthMacro!E183)</f>
        <v>21.57141055</v>
      </c>
      <c r="D183" s="10">
        <f>IF(MONTH($A183)=1,"",IF(AND(MonthMacro!F183&lt;&gt;"",MONTH($A183)&lt;&gt;2),MonthMacro!F183,MonthMacro!G183))</f>
        <v>13.7</v>
      </c>
      <c r="E183" s="12">
        <f>IF(MONTH(A183)=1,"",MonthMacro!H183-MonthMacro!H184)</f>
        <v>30689.082299999995</v>
      </c>
      <c r="F183" s="10">
        <f t="shared" si="17"/>
        <v>24.863886258479461</v>
      </c>
      <c r="G183" s="10">
        <f>IF(MonthMacro!I183="","",MonthMacro!I183)</f>
        <v>25.5</v>
      </c>
      <c r="H183" s="10">
        <f>IF(MonthMacro!J183="","",MonthMacro!J183)</f>
        <v>52.1</v>
      </c>
      <c r="I183" s="10">
        <f>IF(MonthMacro!K183="","",MonthMacro!K183)</f>
        <v>52.1</v>
      </c>
      <c r="J183" s="10">
        <f>IF(MonthMacro!L183="","",MonthMacro!L183)</f>
        <v>58.8</v>
      </c>
      <c r="K183" s="10">
        <f>IF(MonthMacro!M183="","",MonthMacro!M183)</f>
        <v>2.95</v>
      </c>
      <c r="L183" s="10">
        <f>IF(MonthMacro!AH183="","",MonthMacro!AH183)</f>
        <v>1</v>
      </c>
      <c r="M183" s="10">
        <f>IF(MonthMacro!N183="","",MonthMacro!N183)</f>
        <v>6.41</v>
      </c>
      <c r="N183" s="10">
        <f>IF(MonthMacro!O183="","",MonthMacro!O183)</f>
        <v>-3.46</v>
      </c>
      <c r="O183" s="10">
        <f t="shared" si="18"/>
        <v>-5.41</v>
      </c>
      <c r="P183" s="11">
        <f>IF(MONTH(A183)=1,"",IF(MONTH(A183)=2,MonthMacro!S183,MonthMacro!Q183))</f>
        <v>18.3</v>
      </c>
      <c r="Q183" s="10">
        <f>IF(MonthMacro!T183="","",MonthMacro!T183)</f>
        <v>142.63</v>
      </c>
      <c r="R183" s="10">
        <f>IF(MonthMacro!AG183="","",MonthMacro!AG183)</f>
        <v>43.9</v>
      </c>
      <c r="S183" s="10">
        <f>IF(MonthMacro!U183="","",MonthMacro!U183)</f>
        <v>108.5</v>
      </c>
      <c r="T183" s="10">
        <f>IF(MonthMacro!V183="","",MonthMacro!V183)</f>
        <v>24.6</v>
      </c>
      <c r="U183" s="10">
        <f>IF(MonthMacro!W183="","",MonthMacro!W183)</f>
        <v>18.5</v>
      </c>
      <c r="V183" s="10">
        <f>IF(MonthMacro!X183="","",MonthMacro!X183)</f>
        <v>-6.1000000000000014</v>
      </c>
      <c r="W183" s="12">
        <f>IF(MonthMacro!Y183="","",AVERAGE(MonthMacro!Y183:Y194))</f>
        <v>10972.666666666666</v>
      </c>
      <c r="X183" s="10">
        <f t="shared" si="19"/>
        <v>11.868006762784278</v>
      </c>
      <c r="Y183" s="13" t="str">
        <f>IF(MonthMacro!Z183="","",MonthMacro!Z183)</f>
        <v/>
      </c>
      <c r="Z183" s="2">
        <f>IF(MonthMacro!AB183="","",AVERAGE(MonthMacro!AB183:AB194))</f>
        <v>5739.5</v>
      </c>
      <c r="AA183" s="10">
        <f t="shared" si="20"/>
        <v>43.700835865912602</v>
      </c>
      <c r="AB183" s="2">
        <f>IF(MonthMacro!AA183="","",MonthMacro!AA183)</f>
        <v>18.2</v>
      </c>
      <c r="AC183" s="2">
        <f>IF(MonthMacro!AD183="","",IF(MONTH(CLEAN_MACRO!$A183)=2,MonthMacro!AD183,MonthMacro!AD183-MonthMacro!AD184))</f>
        <v>18988.300000000003</v>
      </c>
      <c r="AD183" s="2">
        <f>IF(MonthMacro!AE183="","",IF(MONTH(CLEAN_MACRO!$A183)=2,MonthMacro!AE183,MonthMacro!AE183-MonthMacro!AE184))</f>
        <v>5265.4599999999991</v>
      </c>
      <c r="AE183" s="2">
        <f>IF(MonthMacro!AF183="","",IF(MONTH(CLEAN_MACRO!$A183)=2,MonthMacro!AF183,MonthMacro!AF183-MonthMacro!AF184))</f>
        <v>9163.0999999999985</v>
      </c>
      <c r="AF183" s="10">
        <f t="shared" si="21"/>
        <v>54.763331091957568</v>
      </c>
      <c r="AG183" s="10">
        <f t="shared" si="22"/>
        <v>17.703890483471476</v>
      </c>
      <c r="AH183" s="10">
        <f t="shared" si="23"/>
        <v>-3.1809512740182622</v>
      </c>
      <c r="AI183" s="10">
        <f>IF(MonthMacro!AD183="","",(MonthMacro!AD183/MonthMacro!AD195-1)*100)</f>
        <v>67.880855024211513</v>
      </c>
      <c r="AJ183" s="10">
        <f>IF(MonthMacro!AE183="","",(MonthMacro!AE183/MonthMacro!AE195-1)*100)</f>
        <v>18.0323376797229</v>
      </c>
      <c r="AK183" s="10">
        <f>IF(MonthMacro!AF183="","",(MonthMacro!AF183/MonthMacro!AF195-1)*100)</f>
        <v>15.374250298825022</v>
      </c>
      <c r="AL183" s="10" t="str">
        <f>IF(MonthMacro!AI183="","",MonthMacro!AI183)</f>
        <v/>
      </c>
      <c r="AM183" s="11" t="str">
        <f>IF(YEAR(A183)=2012,SUM(MonthMacro!AM183:AM194)/MONTH(A183),IF(MonthMacro!AM183="","",SUM(MonthMacro!AM183:AM194)/12))</f>
        <v/>
      </c>
      <c r="AN183" s="10" t="e">
        <f t="shared" si="24"/>
        <v>#VALUE!</v>
      </c>
    </row>
    <row r="184" spans="1:40">
      <c r="A184" s="9">
        <f>MonthMacro!A184</f>
        <v>40329</v>
      </c>
      <c r="B184" s="10">
        <f>IF(MONTH($A184)=1,"",IF(MonthMacro!D184="","",IF(MONTH($A184)&lt;&gt;2,MonthMacro!D184,MonthMacro!E184)))</f>
        <v>20.80465001</v>
      </c>
      <c r="C184" s="10">
        <f>IF(MonthMacro!E184="","",MonthMacro!E184)</f>
        <v>23.307780170000001</v>
      </c>
      <c r="D184" s="10">
        <f>IF(MONTH($A184)=1,"",IF(AND(MonthMacro!F184&lt;&gt;"",MONTH($A184)&lt;&gt;2),MonthMacro!F184,MonthMacro!G184))</f>
        <v>16.5</v>
      </c>
      <c r="E184" s="12">
        <f>IF(MONTH(A184)=1,"",MonthMacro!H184-MonthMacro!H185)</f>
        <v>20615.548000000003</v>
      </c>
      <c r="F184" s="10">
        <f t="shared" si="17"/>
        <v>25.41380970520375</v>
      </c>
      <c r="G184" s="10">
        <f>IF(MonthMacro!I184="","",MonthMacro!I184)</f>
        <v>25.9</v>
      </c>
      <c r="H184" s="10">
        <f>IF(MonthMacro!J184="","",MonthMacro!J184)</f>
        <v>53.9</v>
      </c>
      <c r="I184" s="10">
        <f>IF(MonthMacro!K184="","",MonthMacro!K184)</f>
        <v>54.8</v>
      </c>
      <c r="J184" s="10">
        <f>IF(MonthMacro!L184="","",MonthMacro!L184)</f>
        <v>58.1</v>
      </c>
      <c r="K184" s="10">
        <f>IF(MonthMacro!M184="","",MonthMacro!M184)</f>
        <v>3.06</v>
      </c>
      <c r="L184" s="10">
        <f>IF(MonthMacro!AH184="","",MonthMacro!AH184)</f>
        <v>0.9</v>
      </c>
      <c r="M184" s="10">
        <f>IF(MonthMacro!N184="","",MonthMacro!N184)</f>
        <v>7.13</v>
      </c>
      <c r="N184" s="10">
        <f>IF(MonthMacro!O184="","",MonthMacro!O184)</f>
        <v>-4.07</v>
      </c>
      <c r="O184" s="10">
        <f t="shared" si="18"/>
        <v>-6.2299999999999995</v>
      </c>
      <c r="P184" s="11">
        <f>IF(MONTH(A184)=1,"",IF(MONTH(A184)=2,MonthMacro!S184,MonthMacro!Q184))</f>
        <v>18.66</v>
      </c>
      <c r="Q184" s="10">
        <f>IF(MonthMacro!T184="","",MonthMacro!T184)</f>
        <v>45.89</v>
      </c>
      <c r="R184" s="10">
        <f>IF(MonthMacro!AG184="","",MonthMacro!AG184)</f>
        <v>48.5</v>
      </c>
      <c r="S184" s="10">
        <f>IF(MonthMacro!U184="","",MonthMacro!U184)</f>
        <v>108</v>
      </c>
      <c r="T184" s="10">
        <f>IF(MonthMacro!V184="","",MonthMacro!V184)</f>
        <v>29.9</v>
      </c>
      <c r="U184" s="10">
        <f>IF(MonthMacro!W184="","",MonthMacro!W184)</f>
        <v>21</v>
      </c>
      <c r="V184" s="10">
        <f>IF(MonthMacro!X184="","",MonthMacro!X184)</f>
        <v>-8.8999999999999986</v>
      </c>
      <c r="W184" s="12">
        <f>IF(MonthMacro!Y184="","",AVERAGE(MonthMacro!Y184:Y195))</f>
        <v>11878.583333333334</v>
      </c>
      <c r="X184" s="10">
        <f t="shared" si="19"/>
        <v>38.914551904260719</v>
      </c>
      <c r="Y184" s="13" t="str">
        <f>IF(MonthMacro!Z184="","",MonthMacro!Z184)</f>
        <v/>
      </c>
      <c r="Z184" s="2">
        <f>IF(MonthMacro!AB184="","",AVERAGE(MonthMacro!AB184:AB195))</f>
        <v>6161.166666666667</v>
      </c>
      <c r="AA184" s="10">
        <f t="shared" si="20"/>
        <v>83.829727137150513</v>
      </c>
      <c r="AB184" s="2">
        <f>IF(MonthMacro!AA184="","",MonthMacro!AA184)</f>
        <v>21.5</v>
      </c>
      <c r="AC184" s="2">
        <f>IF(MonthMacro!AD184="","",IF(MONTH(CLEAN_MACRO!$A184)=2,MonthMacro!AD184,MonthMacro!AD184-MonthMacro!AD185))</f>
        <v>15775.830000000002</v>
      </c>
      <c r="AD184" s="2">
        <f>IF(MonthMacro!AE184="","",IF(MONTH(CLEAN_MACRO!$A184)=2,MonthMacro!AE184,MonthMacro!AE184-MonthMacro!AE185))</f>
        <v>4138.0500000000011</v>
      </c>
      <c r="AE184" s="2">
        <f>IF(MonthMacro!AF184="","",IF(MONTH(CLEAN_MACRO!$A184)=2,MonthMacro!AF184,MonthMacro!AF184-MonthMacro!AF185))</f>
        <v>6777.27</v>
      </c>
      <c r="AF184" s="10">
        <f t="shared" si="21"/>
        <v>101.85440377713384</v>
      </c>
      <c r="AG184" s="10">
        <f t="shared" si="22"/>
        <v>38.497299034078324</v>
      </c>
      <c r="AH184" s="10">
        <f t="shared" si="23"/>
        <v>-3.443800318849255</v>
      </c>
      <c r="AI184" s="10">
        <f>IF(MonthMacro!AD184="","",(MonthMacro!AD184/MonthMacro!AD196-1)*100)</f>
        <v>72.395083613353478</v>
      </c>
      <c r="AJ184" s="10">
        <f>IF(MonthMacro!AE184="","",(MonthMacro!AE184/MonthMacro!AE196-1)*100)</f>
        <v>18.122930255586269</v>
      </c>
      <c r="AK184" s="10">
        <f>IF(MonthMacro!AF184="","",(MonthMacro!AF184/MonthMacro!AF196-1)*100)</f>
        <v>22.499963480606588</v>
      </c>
      <c r="AL184" s="10" t="str">
        <f>IF(MonthMacro!AI184="","",MonthMacro!AI184)</f>
        <v/>
      </c>
      <c r="AM184" s="11" t="str">
        <f>IF(YEAR(A184)=2012,SUM(MonthMacro!AM184:AM195)/MONTH(A184),IF(MonthMacro!AM184="","",SUM(MonthMacro!AM184:AM195)/12))</f>
        <v/>
      </c>
      <c r="AN184" s="10" t="e">
        <f t="shared" si="24"/>
        <v>#VALUE!</v>
      </c>
    </row>
    <row r="185" spans="1:40">
      <c r="A185" s="9">
        <f>MonthMacro!A185</f>
        <v>40298</v>
      </c>
      <c r="B185" s="10">
        <f>IF(MONTH($A185)=1,"",IF(MonthMacro!D185="","",IF(MONTH($A185)&lt;&gt;2,MonthMacro!D185,MonthMacro!E185)))</f>
        <v>23.07637892</v>
      </c>
      <c r="C185" s="10">
        <f>IF(MonthMacro!E185="","",MonthMacro!E185)</f>
        <v>23.85335851</v>
      </c>
      <c r="D185" s="10">
        <f>IF(MONTH($A185)=1,"",IF(AND(MonthMacro!F185&lt;&gt;"",MONTH($A185)&lt;&gt;2),MonthMacro!F185,MonthMacro!G185))</f>
        <v>17.8</v>
      </c>
      <c r="E185" s="12">
        <f>IF(MONTH(A185)=1,"",MonthMacro!H185-MonthMacro!H186)</f>
        <v>16950.064499999997</v>
      </c>
      <c r="F185" s="10">
        <f t="shared" si="17"/>
        <v>25.367434279793464</v>
      </c>
      <c r="G185" s="10">
        <f>IF(MonthMacro!I185="","",MonthMacro!I185)</f>
        <v>26.1</v>
      </c>
      <c r="H185" s="10">
        <f>IF(MonthMacro!J185="","",MonthMacro!J185)</f>
        <v>55.7</v>
      </c>
      <c r="I185" s="10">
        <f>IF(MonthMacro!K185="","",MonthMacro!K185)</f>
        <v>59.3</v>
      </c>
      <c r="J185" s="10">
        <f>IF(MonthMacro!L185="","",MonthMacro!L185)</f>
        <v>57.8</v>
      </c>
      <c r="K185" s="10">
        <f>IF(MonthMacro!M185="","",MonthMacro!M185)</f>
        <v>2.81</v>
      </c>
      <c r="L185" s="10">
        <f>IF(MonthMacro!AH185="","",MonthMacro!AH185)</f>
        <v>0.7</v>
      </c>
      <c r="M185" s="10">
        <f>IF(MonthMacro!N185="","",MonthMacro!N185)</f>
        <v>6.81</v>
      </c>
      <c r="N185" s="10">
        <f>IF(MonthMacro!O185="","",MonthMacro!O185)</f>
        <v>-3.9999999999999996</v>
      </c>
      <c r="O185" s="10">
        <f t="shared" si="18"/>
        <v>-6.1099999999999994</v>
      </c>
      <c r="P185" s="11">
        <f>IF(MONTH(A185)=1,"",IF(MONTH(A185)=2,MonthMacro!S185,MonthMacro!Q185))</f>
        <v>18.5</v>
      </c>
      <c r="Q185" s="10">
        <f>IF(MonthMacro!T185="","",MonthMacro!T185)</f>
        <v>-87.2</v>
      </c>
      <c r="R185" s="10">
        <f>IF(MonthMacro!AG185="","",MonthMacro!AG185)</f>
        <v>30.5</v>
      </c>
      <c r="S185" s="10">
        <f>IF(MonthMacro!U185="","",MonthMacro!U185)</f>
        <v>106.6</v>
      </c>
      <c r="T185" s="10">
        <f>IF(MonthMacro!V185="","",MonthMacro!V185)</f>
        <v>31.3</v>
      </c>
      <c r="U185" s="10">
        <f>IF(MonthMacro!W185="","",MonthMacro!W185)</f>
        <v>21.5</v>
      </c>
      <c r="V185" s="10">
        <f>IF(MonthMacro!X185="","",MonthMacro!X185)</f>
        <v>-9.8000000000000007</v>
      </c>
      <c r="W185" s="12">
        <f>IF(MonthMacro!Y185="","",AVERAGE(MonthMacro!Y185:Y196))</f>
        <v>12224.75</v>
      </c>
      <c r="X185" s="10">
        <f t="shared" si="19"/>
        <v>57.179286625022783</v>
      </c>
      <c r="Y185" s="13" t="str">
        <f>IF(MonthMacro!Z185="","",MonthMacro!Z185)</f>
        <v/>
      </c>
      <c r="Z185" s="2">
        <f>IF(MonthMacro!AB185="","",AVERAGE(MonthMacro!AB185:AB196))</f>
        <v>6118.416666666667</v>
      </c>
      <c r="AA185" s="10">
        <f t="shared" si="20"/>
        <v>94.741675052663382</v>
      </c>
      <c r="AB185" s="2">
        <f>IF(MonthMacro!AA185="","",MonthMacro!AA185)</f>
        <v>21.96</v>
      </c>
      <c r="AC185" s="2">
        <f>IF(MonthMacro!AD185="","",IF(MONTH(CLEAN_MACRO!$A185)=2,MonthMacro!AD185,MonthMacro!AD185-MonthMacro!AD186))</f>
        <v>13398.21</v>
      </c>
      <c r="AD185" s="2">
        <f>IF(MonthMacro!AE185="","",IF(MONTH(CLEAN_MACRO!$A185)=2,MonthMacro!AE185,MonthMacro!AE185-MonthMacro!AE186))</f>
        <v>3903.1000000000004</v>
      </c>
      <c r="AE185" s="2">
        <f>IF(MonthMacro!AF185="","",IF(MONTH(CLEAN_MACRO!$A185)=2,MonthMacro!AF185,MonthMacro!AF185-MonthMacro!AF186))</f>
        <v>8051.24</v>
      </c>
      <c r="AF185" s="10">
        <f t="shared" si="21"/>
        <v>72.782256244527304</v>
      </c>
      <c r="AG185" s="10">
        <f t="shared" si="22"/>
        <v>17.966898786208251</v>
      </c>
      <c r="AH185" s="10">
        <f t="shared" si="23"/>
        <v>27.459389460652762</v>
      </c>
      <c r="AI185" s="10">
        <f>IF(MonthMacro!AD185="","",(MonthMacro!AD185/MonthMacro!AD197-1)*100)</f>
        <v>64.124080576935143</v>
      </c>
      <c r="AJ185" s="10">
        <f>IF(MonthMacro!AE185="","",(MonthMacro!AE185/MonthMacro!AE197-1)*100)</f>
        <v>13.521986672178986</v>
      </c>
      <c r="AK185" s="10">
        <f>IF(MonthMacro!AF185="","",(MonthMacro!AF185/MonthMacro!AF197-1)*100)</f>
        <v>32.83155891055263</v>
      </c>
      <c r="AL185" s="10" t="str">
        <f>IF(MonthMacro!AI185="","",MonthMacro!AI185)</f>
        <v/>
      </c>
      <c r="AM185" s="11" t="str">
        <f>IF(YEAR(A185)=2012,SUM(MonthMacro!AM185:AM196)/MONTH(A185),IF(MonthMacro!AM185="","",SUM(MonthMacro!AM185:AM196)/12))</f>
        <v/>
      </c>
      <c r="AN185" s="10" t="e">
        <f t="shared" si="24"/>
        <v>#VALUE!</v>
      </c>
    </row>
    <row r="186" spans="1:40">
      <c r="A186" s="9">
        <f>MonthMacro!A186</f>
        <v>40268</v>
      </c>
      <c r="B186" s="10">
        <f>IF(MONTH($A186)=1,"",IF(MonthMacro!D186="","",IF(MONTH($A186)&lt;&gt;2,MonthMacro!D186,MonthMacro!E186)))</f>
        <v>21.03692393</v>
      </c>
      <c r="C186" s="10">
        <f>IF(MonthMacro!E186="","",MonthMacro!E186)</f>
        <v>24.19018543</v>
      </c>
      <c r="D186" s="10">
        <f>IF(MONTH($A186)=1,"",IF(AND(MonthMacro!F186&lt;&gt;"",MONTH($A186)&lt;&gt;2),MonthMacro!F186,MonthMacro!G186))</f>
        <v>18.100000000000001</v>
      </c>
      <c r="E186" s="12">
        <f>IF(MONTH(A186)=1,"",MonthMacro!H186-MonthMacro!H187)</f>
        <v>16778.657900000002</v>
      </c>
      <c r="F186" s="10">
        <f t="shared" si="17"/>
        <v>26.286307093917237</v>
      </c>
      <c r="G186" s="10">
        <f>IF(MonthMacro!I186="","",MonthMacro!I186)</f>
        <v>26.4</v>
      </c>
      <c r="H186" s="10">
        <f>IF(MonthMacro!J186="","",MonthMacro!J186)</f>
        <v>55.1</v>
      </c>
      <c r="I186" s="10">
        <f>IF(MonthMacro!K186="","",MonthMacro!K186)</f>
        <v>58.1</v>
      </c>
      <c r="J186" s="10">
        <f>IF(MonthMacro!L186="","",MonthMacro!L186)</f>
        <v>57.3</v>
      </c>
      <c r="K186" s="10">
        <f>IF(MonthMacro!M186="","",MonthMacro!M186)</f>
        <v>2.37</v>
      </c>
      <c r="L186" s="10">
        <f>IF(MonthMacro!AH186="","",MonthMacro!AH186)</f>
        <v>0.4</v>
      </c>
      <c r="M186" s="10">
        <f>IF(MonthMacro!N186="","",MonthMacro!N186)</f>
        <v>5.91</v>
      </c>
      <c r="N186" s="10">
        <f>IF(MonthMacro!O186="","",MonthMacro!O186)</f>
        <v>-3.54</v>
      </c>
      <c r="O186" s="10">
        <f t="shared" si="18"/>
        <v>-5.51</v>
      </c>
      <c r="P186" s="11">
        <f>IF(MONTH(A186)=1,"",IF(MONTH(A186)=2,MonthMacro!S186,MonthMacro!Q186))</f>
        <v>18</v>
      </c>
      <c r="Q186" s="10">
        <f>IF(MonthMacro!T186="","",MonthMacro!T186)</f>
        <v>-138.97999999999999</v>
      </c>
      <c r="R186" s="10">
        <f>IF(MonthMacro!AG186="","",MonthMacro!AG186)</f>
        <v>24.3</v>
      </c>
      <c r="S186" s="10">
        <f>IF(MonthMacro!U186="","",MonthMacro!U186)</f>
        <v>107.9</v>
      </c>
      <c r="T186" s="10">
        <f>IF(MonthMacro!V186="","",MonthMacro!V186)</f>
        <v>29.9</v>
      </c>
      <c r="U186" s="10">
        <f>IF(MonthMacro!W186="","",MonthMacro!W186)</f>
        <v>22.5</v>
      </c>
      <c r="V186" s="10">
        <f>IF(MonthMacro!X186="","",MonthMacro!X186)</f>
        <v>-7.3999999999999986</v>
      </c>
      <c r="W186" s="12">
        <f>IF(MonthMacro!Y186="","",AVERAGE(MonthMacro!Y186:Y197))</f>
        <v>11435.833333333334</v>
      </c>
      <c r="X186" s="10">
        <f t="shared" si="19"/>
        <v>44.521088936864842</v>
      </c>
      <c r="Y186" s="13" t="str">
        <f>IF(MonthMacro!Z186="","",MonthMacro!Z186)</f>
        <v/>
      </c>
      <c r="Z186" s="2">
        <f>IF(MonthMacro!AB186="","",AVERAGE(MonthMacro!AB186:AB197))</f>
        <v>6048.833333333333</v>
      </c>
      <c r="AA186" s="10">
        <f t="shared" si="20"/>
        <v>105.110439083166</v>
      </c>
      <c r="AB186" s="2">
        <f>IF(MonthMacro!AA186="","",MonthMacro!AA186)</f>
        <v>21.81</v>
      </c>
      <c r="AC186" s="2">
        <f>IF(MonthMacro!AD186="","",IF(MONTH(CLEAN_MACRO!$A186)=2,MonthMacro!AD186,MonthMacro!AD186-MonthMacro!AD187))</f>
        <v>17374.28</v>
      </c>
      <c r="AD186" s="2">
        <f>IF(MonthMacro!AE186="","",IF(MONTH(CLEAN_MACRO!$A186)=2,MonthMacro!AE186,MonthMacro!AE186-MonthMacro!AE187))</f>
        <v>5016.0899999999992</v>
      </c>
      <c r="AE186" s="2">
        <f>IF(MonthMacro!AF186="","",IF(MONTH(CLEAN_MACRO!$A186)=2,MonthMacro!AF186,MonthMacro!AF186-MonthMacro!AF187))</f>
        <v>8205.74</v>
      </c>
      <c r="AF186" s="10">
        <f t="shared" si="21"/>
        <v>87.142986398045636</v>
      </c>
      <c r="AG186" s="10">
        <f t="shared" si="22"/>
        <v>17.424433956963846</v>
      </c>
      <c r="AH186" s="10">
        <f t="shared" si="23"/>
        <v>32.832484285739703</v>
      </c>
      <c r="AI186" s="10">
        <f>IF(MonthMacro!AD186="","",(MonthMacro!AD186/MonthMacro!AD198-1)*100)</f>
        <v>60.780904236354672</v>
      </c>
      <c r="AJ186" s="10">
        <f>IF(MonthMacro!AE186="","",(MonthMacro!AE186/MonthMacro!AE198-1)*100)</f>
        <v>12.039813229352369</v>
      </c>
      <c r="AK186" s="10">
        <f>IF(MonthMacro!AF186="","",(MonthMacro!AF186/MonthMacro!AF198-1)*100)</f>
        <v>35.832285471237292</v>
      </c>
      <c r="AL186" s="10" t="str">
        <f>IF(MonthMacro!AI186="","",MonthMacro!AI186)</f>
        <v/>
      </c>
      <c r="AM186" s="11" t="str">
        <f>IF(YEAR(A186)=2012,SUM(MonthMacro!AM186:AM197)/MONTH(A186),IF(MonthMacro!AM186="","",SUM(MonthMacro!AM186:AM197)/12))</f>
        <v/>
      </c>
      <c r="AN186" s="10" t="e">
        <f t="shared" si="24"/>
        <v>#VALUE!</v>
      </c>
    </row>
    <row r="187" spans="1:40">
      <c r="A187" s="9">
        <f>MonthMacro!A187</f>
        <v>40237</v>
      </c>
      <c r="B187" s="10">
        <f>IF(MONTH($A187)=1,"",IF(MonthMacro!D187="","",IF(MONTH($A187)&lt;&gt;2,MonthMacro!D187,MonthMacro!E187)))</f>
        <v>25.947251600000001</v>
      </c>
      <c r="C187" s="10">
        <f>IF(MonthMacro!E187="","",MonthMacro!E187)</f>
        <v>25.947251600000001</v>
      </c>
      <c r="D187" s="10">
        <f>IF(MONTH($A187)=1,"",IF(AND(MonthMacro!F187&lt;&gt;"",MONTH($A187)&lt;&gt;2),MonthMacro!F187,MonthMacro!G187))</f>
        <v>20.7</v>
      </c>
      <c r="E187" s="12">
        <f>IF(MONTH(A187)=1,"",MonthMacro!H187-MonthMacro!H188)</f>
        <v>13014.0268</v>
      </c>
      <c r="F187" s="10">
        <f t="shared" si="17"/>
        <v>26.647457762371541</v>
      </c>
      <c r="G187" s="10">
        <f>IF(MonthMacro!I187="","",MonthMacro!I187)</f>
        <v>26.6</v>
      </c>
      <c r="H187" s="10">
        <f>IF(MonthMacro!J187="","",MonthMacro!J187)</f>
        <v>52</v>
      </c>
      <c r="I187" s="10">
        <f>IF(MonthMacro!K187="","",MonthMacro!K187)</f>
        <v>53.7</v>
      </c>
      <c r="J187" s="10">
        <f>IF(MonthMacro!L187="","",MonthMacro!L187)</f>
        <v>57</v>
      </c>
      <c r="K187" s="10">
        <f>IF(MonthMacro!M187="","",MonthMacro!M187)</f>
        <v>2.7</v>
      </c>
      <c r="L187" s="10">
        <f>IF(MonthMacro!AH187="","",MonthMacro!AH187)</f>
        <v>0.4</v>
      </c>
      <c r="M187" s="10">
        <f>IF(MonthMacro!N187="","",MonthMacro!N187)</f>
        <v>5.39</v>
      </c>
      <c r="N187" s="10">
        <f>IF(MonthMacro!O187="","",MonthMacro!O187)</f>
        <v>-2.6899999999999995</v>
      </c>
      <c r="O187" s="10">
        <f t="shared" si="18"/>
        <v>-4.9899999999999993</v>
      </c>
      <c r="P187" s="11">
        <f>IF(MONTH(A187)=1,"",IF(MONTH(A187)=2,MonthMacro!S187,MonthMacro!Q187))</f>
        <v>17.899999999999999</v>
      </c>
      <c r="Q187" s="10">
        <f>IF(MonthMacro!T187="","",MonthMacro!T187)</f>
        <v>57.24</v>
      </c>
      <c r="R187" s="10">
        <f>IF(MonthMacro!AG187="","",MonthMacro!AG187)</f>
        <v>45.7</v>
      </c>
      <c r="S187" s="10">
        <f>IF(MonthMacro!U187="","",MonthMacro!U187)</f>
        <v>104.2</v>
      </c>
      <c r="T187" s="10">
        <f>IF(MonthMacro!V187="","",MonthMacro!V187)</f>
        <v>35</v>
      </c>
      <c r="U187" s="10">
        <f>IF(MonthMacro!W187="","",MonthMacro!W187)</f>
        <v>25.5</v>
      </c>
      <c r="V187" s="10">
        <f>IF(MonthMacro!X187="","",MonthMacro!X187)</f>
        <v>-9.5</v>
      </c>
      <c r="W187" s="12">
        <f>IF(MonthMacro!Y187="","",AVERAGE(MonthMacro!Y187:Y198))</f>
        <v>12117.583333333334</v>
      </c>
      <c r="X187" s="10">
        <f t="shared" si="19"/>
        <v>83.287325896514801</v>
      </c>
      <c r="Y187" s="13" t="str">
        <f>IF(MonthMacro!Z187="","",MonthMacro!Z187)</f>
        <v/>
      </c>
      <c r="Z187" s="2">
        <f>IF(MonthMacro!AB187="","",AVERAGE(MonthMacro!AB187:AB198))</f>
        <v>6244.583333333333</v>
      </c>
      <c r="AA187" s="10">
        <f t="shared" si="20"/>
        <v>162.79390939563183</v>
      </c>
      <c r="AB187" s="2">
        <f>IF(MonthMacro!AA187="","",MonthMacro!AA187)</f>
        <v>27.23</v>
      </c>
      <c r="AC187" s="2">
        <f>IF(MonthMacro!AD187="","",IF(MONTH(CLEAN_MACRO!$A187)=2,MonthMacro!AD187,MonthMacro!AD187-MonthMacro!AD188))</f>
        <v>14914.32</v>
      </c>
      <c r="AD187" s="2">
        <f>IF(MonthMacro!AE187="","",IF(MONTH(CLEAN_MACRO!$A187)=2,MonthMacro!AE187,MonthMacro!AE187-MonthMacro!AE188))</f>
        <v>6100.87</v>
      </c>
      <c r="AE187" s="2">
        <f>IF(MonthMacro!AF187="","",IF(MONTH(CLEAN_MACRO!$A187)=2,MonthMacro!AF187,MonthMacro!AF187-MonthMacro!AF188))</f>
        <v>7155.18</v>
      </c>
      <c r="AF187" s="10">
        <f t="shared" si="21"/>
        <v>38.116017187731522</v>
      </c>
      <c r="AG187" s="10">
        <f t="shared" si="22"/>
        <v>7.9691075413630852</v>
      </c>
      <c r="AH187" s="10">
        <f t="shared" si="23"/>
        <v>39.443759098695644</v>
      </c>
      <c r="AI187" s="10">
        <f>IF(MonthMacro!AD187="","",(MonthMacro!AD187/MonthMacro!AD199-1)*100)</f>
        <v>38.116017187731522</v>
      </c>
      <c r="AJ187" s="10">
        <f>IF(MonthMacro!AE187="","",(MonthMacro!AE187/MonthMacro!AE199-1)*100)</f>
        <v>7.9691075413630852</v>
      </c>
      <c r="AK187" s="10">
        <f>IF(MonthMacro!AF187="","",(MonthMacro!AF187/MonthMacro!AF199-1)*100)</f>
        <v>39.443759098695644</v>
      </c>
      <c r="AL187" s="10" t="str">
        <f>IF(MonthMacro!AI187="","",MonthMacro!AI187)</f>
        <v/>
      </c>
      <c r="AM187" s="11" t="str">
        <f>IF(YEAR(A187)=2012,SUM(MonthMacro!AM187:AM198)/MONTH(A187),IF(MonthMacro!AM187="","",SUM(MonthMacro!AM187:AM198)/12))</f>
        <v/>
      </c>
      <c r="AN187" s="10" t="e">
        <f t="shared" si="24"/>
        <v>#VALUE!</v>
      </c>
    </row>
    <row r="188" spans="1:40">
      <c r="A188" s="9">
        <f>MonthMacro!A188</f>
        <v>40209</v>
      </c>
      <c r="B188" s="10" t="str">
        <f>IF(MONTH($A188)=1,"",IF(MonthMacro!D188="","",IF(MONTH($A188)&lt;&gt;2,MonthMacro!D188,MonthMacro!E188)))</f>
        <v/>
      </c>
      <c r="C188" s="10">
        <f>IF(MonthMacro!E188="","",MonthMacro!E188)</f>
        <v>40.14</v>
      </c>
      <c r="D188" s="10" t="str">
        <f>IF(MONTH($A188)=1,"",IF(AND(MonthMacro!F188&lt;&gt;"",MONTH($A188)&lt;&gt;2),MonthMacro!F188,MonthMacro!G188))</f>
        <v/>
      </c>
      <c r="E188" s="12" t="str">
        <f>IF(MONTH(A188)=1,"",MonthMacro!H188-MonthMacro!H189)</f>
        <v/>
      </c>
      <c r="F188" s="10" t="str">
        <f t="shared" si="17"/>
        <v/>
      </c>
      <c r="G188" s="10" t="str">
        <f>IF(MonthMacro!I188="","",MonthMacro!I188)</f>
        <v/>
      </c>
      <c r="H188" s="10">
        <f>IF(MonthMacro!J188="","",MonthMacro!J188)</f>
        <v>55.8</v>
      </c>
      <c r="I188" s="10">
        <f>IF(MonthMacro!K188="","",MonthMacro!K188)</f>
        <v>59.9</v>
      </c>
      <c r="J188" s="10">
        <f>IF(MonthMacro!L188="","",MonthMacro!L188)</f>
        <v>58.1</v>
      </c>
      <c r="K188" s="10">
        <f>IF(MonthMacro!M188="","",MonthMacro!M188)</f>
        <v>1.53</v>
      </c>
      <c r="L188" s="10">
        <f>IF(MonthMacro!AH188="","",MonthMacro!AH188)</f>
        <v>0</v>
      </c>
      <c r="M188" s="10">
        <f>IF(MonthMacro!N188="","",MonthMacro!N188)</f>
        <v>4.32</v>
      </c>
      <c r="N188" s="10">
        <f>IF(MonthMacro!O188="","",MonthMacro!O188)</f>
        <v>-2.79</v>
      </c>
      <c r="O188" s="10">
        <f t="shared" si="18"/>
        <v>-4.32</v>
      </c>
      <c r="P188" s="11" t="str">
        <f>IF(MONTH(A188)=1,"",IF(MONTH(A188)=2,MonthMacro!S188,MonthMacro!Q188))</f>
        <v/>
      </c>
      <c r="Q188" s="10">
        <f>IF(MonthMacro!T188="","",MonthMacro!T188)</f>
        <v>-63.77</v>
      </c>
      <c r="R188" s="10">
        <f>IF(MonthMacro!AG188="","",MonthMacro!AG188)</f>
        <v>21</v>
      </c>
      <c r="S188" s="10">
        <f>IF(MonthMacro!U188="","",MonthMacro!U188)</f>
        <v>104.7</v>
      </c>
      <c r="T188" s="10">
        <f>IF(MonthMacro!V188="","",MonthMacro!V188)</f>
        <v>39</v>
      </c>
      <c r="U188" s="10">
        <f>IF(MonthMacro!W188="","",MonthMacro!W188)</f>
        <v>26</v>
      </c>
      <c r="V188" s="10">
        <f>IF(MonthMacro!X188="","",MonthMacro!X188)</f>
        <v>-13</v>
      </c>
      <c r="W188" s="12">
        <f>IF(MonthMacro!Y188="","",AVERAGE(MonthMacro!Y188:Y199))</f>
        <v>12138.75</v>
      </c>
      <c r="X188" s="10">
        <f t="shared" si="19"/>
        <v>99.718927812435723</v>
      </c>
      <c r="Y188" s="13" t="str">
        <f>IF(MonthMacro!Z188="","",MonthMacro!Z188)</f>
        <v/>
      </c>
      <c r="Z188" s="2">
        <f>IF(MonthMacro!AB188="","",AVERAGE(MonthMacro!AB188:AB199))</f>
        <v>6011</v>
      </c>
      <c r="AA188" s="10">
        <f t="shared" si="20"/>
        <v>170.961663725351</v>
      </c>
      <c r="AB188" s="2">
        <f>IF(MonthMacro!AA188="","",MonthMacro!AA188)</f>
        <v>29.31</v>
      </c>
      <c r="AC188" s="2" t="str">
        <f>IF(MonthMacro!AD188="","",IF(MONTH(CLEAN_MACRO!$A188)=2,MonthMacro!AD188,MonthMacro!AD188-MonthMacro!AD189))</f>
        <v/>
      </c>
      <c r="AD188" s="2" t="str">
        <f>IF(MonthMacro!AE188="","",IF(MONTH(CLEAN_MACRO!$A188)=2,MonthMacro!AE188,MonthMacro!AE188-MonthMacro!AE189))</f>
        <v/>
      </c>
      <c r="AE188" s="2" t="str">
        <f>IF(MonthMacro!AF188="","",IF(MONTH(CLEAN_MACRO!$A188)=2,MonthMacro!AF188,MonthMacro!AF188-MonthMacro!AF189))</f>
        <v/>
      </c>
      <c r="AF188" s="10" t="str">
        <f t="shared" si="21"/>
        <v/>
      </c>
      <c r="AG188" s="10" t="str">
        <f t="shared" si="22"/>
        <v/>
      </c>
      <c r="AH188" s="10" t="str">
        <f t="shared" si="23"/>
        <v/>
      </c>
      <c r="AI188" s="10" t="str">
        <f>IF(MonthMacro!AD188="","",(MonthMacro!AD188/MonthMacro!AD200-1)*100)</f>
        <v/>
      </c>
      <c r="AJ188" s="10" t="str">
        <f>IF(MonthMacro!AE188="","",(MonthMacro!AE188/MonthMacro!AE200-1)*100)</f>
        <v/>
      </c>
      <c r="AK188" s="10" t="str">
        <f>IF(MonthMacro!AF188="","",(MonthMacro!AF188/MonthMacro!AF200-1)*100)</f>
        <v/>
      </c>
      <c r="AL188" s="10" t="str">
        <f>IF(MonthMacro!AI188="","",MonthMacro!AI188)</f>
        <v/>
      </c>
      <c r="AM188" s="11" t="str">
        <f>IF(YEAR(A188)=2012,SUM(MonthMacro!AM188:AM199)/MONTH(A188),IF(MonthMacro!AM188="","",SUM(MonthMacro!AM188:AM199)/12))</f>
        <v/>
      </c>
      <c r="AN188" s="10" t="e">
        <f t="shared" si="24"/>
        <v>#VALUE!</v>
      </c>
    </row>
    <row r="189" spans="1:40">
      <c r="A189" s="9">
        <f>MonthMacro!A189</f>
        <v>40178</v>
      </c>
      <c r="B189" s="10">
        <f>IF(MONTH($A189)=1,"",IF(MonthMacro!D189="","",IF(MONTH($A189)&lt;&gt;2,MonthMacro!D189,MonthMacro!E189)))</f>
        <v>3.8127</v>
      </c>
      <c r="C189" s="10">
        <f>IF(MonthMacro!E189="","",MonthMacro!E189)</f>
        <v>5.96</v>
      </c>
      <c r="D189" s="10">
        <f>IF(MONTH($A189)=1,"",IF(AND(MonthMacro!F189&lt;&gt;"",MONTH($A189)&lt;&gt;2),MonthMacro!F189,MonthMacro!G189))</f>
        <v>18.5</v>
      </c>
      <c r="E189" s="12">
        <f>IF(MONTH(A189)=1,"",MonthMacro!H189-MonthMacro!H190)</f>
        <v>25504.414300000004</v>
      </c>
      <c r="F189" s="10">
        <f t="shared" si="17"/>
        <v>24.09031656821108</v>
      </c>
      <c r="G189" s="10">
        <f>IF(MonthMacro!I189="","",MonthMacro!I189)</f>
        <v>30.5</v>
      </c>
      <c r="H189" s="10">
        <f>IF(MonthMacro!J189="","",MonthMacro!J189)</f>
        <v>56.6</v>
      </c>
      <c r="I189" s="10">
        <f>IF(MonthMacro!K189="","",MonthMacro!K189)</f>
        <v>61</v>
      </c>
      <c r="J189" s="10">
        <f>IF(MonthMacro!L189="","",MonthMacro!L189)</f>
        <v>58.8</v>
      </c>
      <c r="K189" s="10">
        <f>IF(MonthMacro!M189="","",MonthMacro!M189)</f>
        <v>1.86</v>
      </c>
      <c r="L189" s="10">
        <f>IF(MonthMacro!AH189="","",MonthMacro!AH189)</f>
        <v>0</v>
      </c>
      <c r="M189" s="10">
        <f>IF(MonthMacro!N189="","",MonthMacro!N189)</f>
        <v>1.7</v>
      </c>
      <c r="N189" s="10">
        <f>IF(MonthMacro!O189="","",MonthMacro!O189)</f>
        <v>0.16000000000000014</v>
      </c>
      <c r="O189" s="10">
        <f t="shared" si="18"/>
        <v>-1.7</v>
      </c>
      <c r="P189" s="11">
        <f>IF(MONTH(A189)=1,"",IF(MONTH(A189)=2,MonthMacro!S189,MonthMacro!Q189))</f>
        <v>17.54</v>
      </c>
      <c r="Q189" s="10">
        <f>IF(MonthMacro!T189="","",MonthMacro!T189)</f>
        <v>-52.72</v>
      </c>
      <c r="R189" s="10">
        <f>IF(MonthMacro!AG189="","",MonthMacro!AG189)</f>
        <v>17.7</v>
      </c>
      <c r="S189" s="10">
        <f>IF(MonthMacro!U189="","",MonthMacro!U189)</f>
        <v>103.92454240000001</v>
      </c>
      <c r="T189" s="10">
        <f>IF(MonthMacro!V189="","",MonthMacro!V189)</f>
        <v>32.4</v>
      </c>
      <c r="U189" s="10">
        <f>IF(MonthMacro!W189="","",MonthMacro!W189)</f>
        <v>27.7</v>
      </c>
      <c r="V189" s="10">
        <f>IF(MonthMacro!X189="","",MonthMacro!X189)</f>
        <v>-4.6999999999999993</v>
      </c>
      <c r="W189" s="12">
        <f>IF(MonthMacro!Y189="","",AVERAGE(MonthMacro!Y189:Y200))</f>
        <v>11592.083333333334</v>
      </c>
      <c r="X189" s="10">
        <f t="shared" si="19"/>
        <v>99.2794109220102</v>
      </c>
      <c r="Y189" s="13">
        <f>IF(MonthMacro!Z189="","",MonthMacro!Z189)</f>
        <v>31.3</v>
      </c>
      <c r="Z189" s="2">
        <f>IF(MonthMacro!AB189="","",AVERAGE(MonthMacro!AB189:AB200))</f>
        <v>5583.333333333333</v>
      </c>
      <c r="AA189" s="10">
        <f t="shared" si="20"/>
        <v>171.67588337238166</v>
      </c>
      <c r="AB189" s="2">
        <f>IF(MonthMacro!AA189="","",MonthMacro!AA189)</f>
        <v>31.74</v>
      </c>
      <c r="AC189" s="2">
        <f>IF(MonthMacro!AD189="","",IF(MONTH(CLEAN_MACRO!$A189)=2,MonthMacro!AD189,MonthMacro!AD189-MonthMacro!AD190))</f>
        <v>17811.690000000002</v>
      </c>
      <c r="AD189" s="2">
        <f>IF(MonthMacro!AE189="","",IF(MONTH(CLEAN_MACRO!$A189)=2,MonthMacro!AE189,MonthMacro!AE189-MonthMacro!AE190))</f>
        <v>25969.889999999992</v>
      </c>
      <c r="AE189" s="2">
        <f>IF(MonthMacro!AF189="","",IF(MONTH(CLEAN_MACRO!$A189)=2,MonthMacro!AF189,MonthMacro!AF189-MonthMacro!AF190))</f>
        <v>18509.89</v>
      </c>
      <c r="AF189" s="10">
        <f t="shared" si="21"/>
        <v>34.079848604264114</v>
      </c>
      <c r="AG189" s="10">
        <f t="shared" si="22"/>
        <v>10.898172243483351</v>
      </c>
      <c r="AH189" s="10">
        <f t="shared" si="23"/>
        <v>43.037781981614344</v>
      </c>
      <c r="AI189" s="10">
        <f>IF(MonthMacro!AD189="","",(MonthMacro!AD189/MonthMacro!AD201-1)*100)</f>
        <v>18.254307760579415</v>
      </c>
      <c r="AJ189" s="10">
        <f>IF(MonthMacro!AE189="","",(MonthMacro!AE189/MonthMacro!AE201-1)*100)</f>
        <v>20.027944339006453</v>
      </c>
      <c r="AK189" s="10">
        <f>IF(MonthMacro!AF189="","",(MonthMacro!AF189/MonthMacro!AF201-1)*100)</f>
        <v>50.933547907244005</v>
      </c>
      <c r="AL189" s="10" t="str">
        <f>IF(MonthMacro!AI189="","",MonthMacro!AI189)</f>
        <v/>
      </c>
      <c r="AM189" s="11" t="str">
        <f>IF(YEAR(A189)=2012,SUM(MonthMacro!AM189:AM200)/MONTH(A189),IF(MonthMacro!AM189="","",SUM(MonthMacro!AM189:AM200)/12))</f>
        <v/>
      </c>
      <c r="AN189" s="10" t="e">
        <f t="shared" si="24"/>
        <v>#VALUE!</v>
      </c>
    </row>
    <row r="190" spans="1:40">
      <c r="A190" s="9">
        <f>MonthMacro!A190</f>
        <v>40147</v>
      </c>
      <c r="B190" s="10">
        <f>IF(MONTH($A190)=1,"",IF(MonthMacro!D190="","",IF(MONTH($A190)&lt;&gt;2,MonthMacro!D190,MonthMacro!E190)))</f>
        <v>27.63</v>
      </c>
      <c r="C190" s="10">
        <f>IF(MonthMacro!E190="","",MonthMacro!E190)</f>
        <v>4.7699999999999996</v>
      </c>
      <c r="D190" s="10">
        <f>IF(MONTH($A190)=1,"",IF(AND(MonthMacro!F190&lt;&gt;"",MONTH($A190)&lt;&gt;2),MonthMacro!F190,MonthMacro!G190))</f>
        <v>19.2</v>
      </c>
      <c r="E190" s="12">
        <f>IF(MONTH(A190)=1,"",MonthMacro!H190-MonthMacro!H191)</f>
        <v>17924.445700000011</v>
      </c>
      <c r="F190" s="10">
        <f t="shared" si="17"/>
        <v>24.259023820314617</v>
      </c>
      <c r="G190" s="10">
        <f>IF(MonthMacro!I190="","",MonthMacro!I190)</f>
        <v>32.1</v>
      </c>
      <c r="H190" s="10">
        <f>IF(MonthMacro!J190="","",MonthMacro!J190)</f>
        <v>55.2</v>
      </c>
      <c r="I190" s="10">
        <f>IF(MonthMacro!K190="","",MonthMacro!K190)</f>
        <v>58.4</v>
      </c>
      <c r="J190" s="10">
        <f>IF(MonthMacro!L190="","",MonthMacro!L190)</f>
        <v>58.4</v>
      </c>
      <c r="K190" s="10">
        <f>IF(MonthMacro!M190="","",MonthMacro!M190)</f>
        <v>0.56000000000000005</v>
      </c>
      <c r="L190" s="10">
        <f>IF(MonthMacro!AH190="","",MonthMacro!AH190)</f>
        <v>-0.7</v>
      </c>
      <c r="M190" s="10">
        <f>IF(MonthMacro!N190="","",MonthMacro!N190)</f>
        <v>-2.08</v>
      </c>
      <c r="N190" s="10">
        <f>IF(MonthMacro!O190="","",MonthMacro!O190)</f>
        <v>2.64</v>
      </c>
      <c r="O190" s="10">
        <f t="shared" si="18"/>
        <v>1.3800000000000001</v>
      </c>
      <c r="P190" s="11">
        <f>IF(MONTH(A190)=1,"",IF(MONTH(A190)=2,MonthMacro!S190,MonthMacro!Q190))</f>
        <v>15.81</v>
      </c>
      <c r="Q190" s="10">
        <f>IF(MonthMacro!T190="","",MonthMacro!T190)</f>
        <v>-52.37</v>
      </c>
      <c r="R190" s="10">
        <f>IF(MonthMacro!AG190="","",MonthMacro!AG190)</f>
        <v>-1.2</v>
      </c>
      <c r="S190" s="10">
        <f>IF(MonthMacro!U190="","",MonthMacro!U190)</f>
        <v>103.331808</v>
      </c>
      <c r="T190" s="10">
        <f>IF(MonthMacro!V190="","",MonthMacro!V190)</f>
        <v>36.6</v>
      </c>
      <c r="U190" s="10">
        <f>IF(MonthMacro!W190="","",MonthMacro!W190)</f>
        <v>29.7</v>
      </c>
      <c r="V190" s="10">
        <f>IF(MonthMacro!X190="","",MonthMacro!X190)</f>
        <v>-6.9000000000000021</v>
      </c>
      <c r="W190" s="12">
        <f>IF(MonthMacro!Y190="","",AVERAGE(MonthMacro!Y190:Y201))</f>
        <v>11597.416666666666</v>
      </c>
      <c r="X190" s="10">
        <f t="shared" si="19"/>
        <v>111.1148192533487</v>
      </c>
      <c r="Y190" s="13" t="str">
        <f>IF(MonthMacro!Z190="","",MonthMacro!Z190)</f>
        <v/>
      </c>
      <c r="Z190" s="2">
        <f>IF(MonthMacro!AB190="","",AVERAGE(MonthMacro!AB190:AB201))</f>
        <v>5371.66</v>
      </c>
      <c r="AA190" s="10">
        <f t="shared" si="20"/>
        <v>160.86587593738329</v>
      </c>
      <c r="AB190" s="2">
        <f>IF(MonthMacro!AA190="","",MonthMacro!AA190)</f>
        <v>33.79</v>
      </c>
      <c r="AC190" s="2">
        <f>IF(MonthMacro!AD190="","",IF(MONTH(CLEAN_MACRO!$A190)=2,MonthMacro!AD190,MonthMacro!AD190-MonthMacro!AD191))</f>
        <v>16199.039999999994</v>
      </c>
      <c r="AD190" s="2">
        <f>IF(MonthMacro!AE190="","",IF(MONTH(CLEAN_MACRO!$A190)=2,MonthMacro!AE190,MonthMacro!AE190-MonthMacro!AE191))</f>
        <v>6553.6300000000047</v>
      </c>
      <c r="AE190" s="2">
        <f>IF(MonthMacro!AF190="","",IF(MONTH(CLEAN_MACRO!$A190)=2,MonthMacro!AF190,MonthMacro!AF190-MonthMacro!AF191))</f>
        <v>8834.4199999999983</v>
      </c>
      <c r="AF190" s="10">
        <f t="shared" si="21"/>
        <v>193.60820556692406</v>
      </c>
      <c r="AG190" s="10">
        <f t="shared" si="22"/>
        <v>49.199096650229656</v>
      </c>
      <c r="AH190" s="10">
        <f t="shared" si="23"/>
        <v>99.628961770860201</v>
      </c>
      <c r="AI190" s="10">
        <f>IF(MonthMacro!AD190="","",(MonthMacro!AD190/MonthMacro!AD202-1)*100)</f>
        <v>15.760134327510023</v>
      </c>
      <c r="AJ190" s="10">
        <f>IF(MonthMacro!AE190="","",(MonthMacro!AE190/MonthMacro!AE202-1)*100)</f>
        <v>26.12182168455741</v>
      </c>
      <c r="AK190" s="10">
        <f>IF(MonthMacro!AF190="","",(MonthMacro!AF190/MonthMacro!AF202-1)*100)</f>
        <v>53.012469586993504</v>
      </c>
      <c r="AL190" s="10" t="str">
        <f>IF(MonthMacro!AI190="","",MonthMacro!AI190)</f>
        <v/>
      </c>
      <c r="AM190" s="11" t="str">
        <f>IF(YEAR(A190)=2012,SUM(MonthMacro!AM190:AM201)/MONTH(A190),IF(MonthMacro!AM190="","",SUM(MonthMacro!AM190:AM201)/12))</f>
        <v/>
      </c>
      <c r="AN190" s="10" t="e">
        <f t="shared" si="24"/>
        <v>#VALUE!</v>
      </c>
    </row>
    <row r="191" spans="1:40">
      <c r="A191" s="9">
        <f>MonthMacro!A191</f>
        <v>40117</v>
      </c>
      <c r="B191" s="10">
        <f>IF(MONTH($A191)=1,"",IF(MonthMacro!D191="","",IF(MONTH($A191)&lt;&gt;2,MonthMacro!D191,MonthMacro!E191)))</f>
        <v>15.87</v>
      </c>
      <c r="C191" s="10">
        <f>IF(MonthMacro!E191="","",MonthMacro!E191)</f>
        <v>2.8</v>
      </c>
      <c r="D191" s="10">
        <f>IF(MONTH($A191)=1,"",IF(AND(MonthMacro!F191&lt;&gt;"",MONTH($A191)&lt;&gt;2),MonthMacro!F191,MonthMacro!G191))</f>
        <v>16.100000000000001</v>
      </c>
      <c r="E191" s="12">
        <f>IF(MONTH(A191)=1,"",MonthMacro!H191-MonthMacro!H192)</f>
        <v>17533.164899999974</v>
      </c>
      <c r="F191" s="10">
        <f t="shared" si="17"/>
        <v>31.646568935469578</v>
      </c>
      <c r="G191" s="10">
        <f>IF(MonthMacro!I191="","",MonthMacro!I191)</f>
        <v>33.1</v>
      </c>
      <c r="H191" s="10">
        <f>IF(MonthMacro!J191="","",MonthMacro!J191)</f>
        <v>55.2</v>
      </c>
      <c r="I191" s="10">
        <f>IF(MonthMacro!K191="","",MonthMacro!K191)</f>
        <v>58.5</v>
      </c>
      <c r="J191" s="10">
        <f>IF(MonthMacro!L191="","",MonthMacro!L191)</f>
        <v>59.5</v>
      </c>
      <c r="K191" s="10">
        <f>IF(MonthMacro!M191="","",MonthMacro!M191)</f>
        <v>-0.53</v>
      </c>
      <c r="L191" s="10">
        <f>IF(MonthMacro!AH191="","",MonthMacro!AH191)</f>
        <v>-1.2</v>
      </c>
      <c r="M191" s="10">
        <f>IF(MonthMacro!N191="","",MonthMacro!N191)</f>
        <v>-5.85</v>
      </c>
      <c r="N191" s="10">
        <f>IF(MonthMacro!O191="","",MonthMacro!O191)</f>
        <v>5.3199999999999994</v>
      </c>
      <c r="O191" s="10">
        <f t="shared" si="18"/>
        <v>4.6499999999999995</v>
      </c>
      <c r="P191" s="11">
        <f>IF(MONTH(A191)=1,"",IF(MONTH(A191)=2,MonthMacro!S191,MonthMacro!Q191))</f>
        <v>16.21</v>
      </c>
      <c r="Q191" s="10">
        <f>IF(MonthMacro!T191="","",MonthMacro!T191)</f>
        <v>-31.93</v>
      </c>
      <c r="R191" s="10">
        <f>IF(MonthMacro!AG191="","",MonthMacro!AG191)</f>
        <v>-13.8</v>
      </c>
      <c r="S191" s="10">
        <f>IF(MonthMacro!U191="","",MonthMacro!U191)</f>
        <v>103.21512800000001</v>
      </c>
      <c r="T191" s="10">
        <f>IF(MonthMacro!V191="","",MonthMacro!V191)</f>
        <v>32</v>
      </c>
      <c r="U191" s="10">
        <f>IF(MonthMacro!W191="","",MonthMacro!W191)</f>
        <v>29.4</v>
      </c>
      <c r="V191" s="10">
        <f>IF(MonthMacro!X191="","",MonthMacro!X191)</f>
        <v>-2.6000000000000014</v>
      </c>
      <c r="W191" s="12">
        <f>IF(MonthMacro!Y191="","",AVERAGE(MonthMacro!Y191:Y202))</f>
        <v>11182.083333333334</v>
      </c>
      <c r="X191" s="10">
        <f t="shared" si="19"/>
        <v>108.11297051661835</v>
      </c>
      <c r="Y191" s="13" t="str">
        <f>IF(MonthMacro!Z191="","",MonthMacro!Z191)</f>
        <v/>
      </c>
      <c r="Z191" s="2">
        <f>IF(MonthMacro!AB191="","",AVERAGE(MonthMacro!AB191:AB202))</f>
        <v>5237.2249999999995</v>
      </c>
      <c r="AA191" s="10">
        <f t="shared" si="20"/>
        <v>153.91325722242362</v>
      </c>
      <c r="AB191" s="2">
        <f>IF(MonthMacro!AA191="","",MonthMacro!AA191)</f>
        <v>34.19</v>
      </c>
      <c r="AC191" s="2">
        <f>IF(MonthMacro!AD191="","",IF(MONTH(CLEAN_MACRO!$A191)=2,MonthMacro!AD191,MonthMacro!AD191-MonthMacro!AD192))</f>
        <v>8151.1199999999953</v>
      </c>
      <c r="AD191" s="2">
        <f>IF(MonthMacro!AE191="","",IF(MONTH(CLEAN_MACRO!$A191)=2,MonthMacro!AE191,MonthMacro!AE191-MonthMacro!AE192))</f>
        <v>4269.6899999999951</v>
      </c>
      <c r="AE191" s="2">
        <f>IF(MonthMacro!AF191="","",IF(MONTH(CLEAN_MACRO!$A191)=2,MonthMacro!AF191,MonthMacro!AF191-MonthMacro!AF192))</f>
        <v>7997.7099999999991</v>
      </c>
      <c r="AF191" s="10">
        <f t="shared" si="21"/>
        <v>55.22897412507637</v>
      </c>
      <c r="AG191" s="10">
        <f t="shared" si="22"/>
        <v>9.8445342588041829</v>
      </c>
      <c r="AH191" s="10">
        <f t="shared" si="23"/>
        <v>81.675298714279322</v>
      </c>
      <c r="AI191" s="10">
        <f>IF(MonthMacro!AD191="","",(MonthMacro!AD191/MonthMacro!AD203-1)*100)</f>
        <v>3.3036113719191684</v>
      </c>
      <c r="AJ191" s="10">
        <f>IF(MonthMacro!AE191="","",(MonthMacro!AE191/MonthMacro!AE203-1)*100)</f>
        <v>22.819043200292978</v>
      </c>
      <c r="AK191" s="10">
        <f>IF(MonthMacro!AF191="","",(MonthMacro!AF191/MonthMacro!AF203-1)*100)</f>
        <v>48.399681058677693</v>
      </c>
      <c r="AL191" s="10" t="str">
        <f>IF(MonthMacro!AI191="","",MonthMacro!AI191)</f>
        <v/>
      </c>
      <c r="AM191" s="11" t="str">
        <f>IF(YEAR(A191)=2012,SUM(MonthMacro!AM191:AM202)/MONTH(A191),IF(MonthMacro!AM191="","",SUM(MonthMacro!AM191:AM202)/12))</f>
        <v/>
      </c>
      <c r="AN191" s="10" t="e">
        <f t="shared" si="24"/>
        <v>#VALUE!</v>
      </c>
    </row>
    <row r="192" spans="1:40">
      <c r="A192" s="9">
        <f>MonthMacro!A192</f>
        <v>40086</v>
      </c>
      <c r="B192" s="10">
        <f>IF(MONTH($A192)=1,"",IF(MonthMacro!D192="","",IF(MONTH($A192)&lt;&gt;2,MonthMacro!D192,MonthMacro!E192)))</f>
        <v>10.24</v>
      </c>
      <c r="C192" s="10">
        <f>IF(MonthMacro!E192="","",MonthMacro!E192)</f>
        <v>1.4</v>
      </c>
      <c r="D192" s="10">
        <f>IF(MONTH($A192)=1,"",IF(AND(MonthMacro!F192&lt;&gt;"",MONTH($A192)&lt;&gt;2),MonthMacro!F192,MonthMacro!G192))</f>
        <v>13.9</v>
      </c>
      <c r="E192" s="12">
        <f>IF(MONTH(A192)=1,"",MonthMacro!H192-MonthMacro!H193)</f>
        <v>20191.803800000009</v>
      </c>
      <c r="F192" s="10">
        <f t="shared" si="17"/>
        <v>35.052957031686937</v>
      </c>
      <c r="G192" s="10">
        <f>IF(MonthMacro!I192="","",MonthMacro!I192)</f>
        <v>33.299999999999997</v>
      </c>
      <c r="H192" s="10">
        <f>IF(MonthMacro!J192="","",MonthMacro!J192)</f>
        <v>54.3</v>
      </c>
      <c r="I192" s="10">
        <f>IF(MonthMacro!K192="","",MonthMacro!K192)</f>
        <v>56.8</v>
      </c>
      <c r="J192" s="10">
        <f>IF(MonthMacro!L192="","",MonthMacro!L192)</f>
        <v>57.9</v>
      </c>
      <c r="K192" s="10">
        <f>IF(MonthMacro!M192="","",MonthMacro!M192)</f>
        <v>-0.79</v>
      </c>
      <c r="L192" s="10">
        <f>IF(MonthMacro!AH192="","",MonthMacro!AH192)</f>
        <v>-1.5</v>
      </c>
      <c r="M192" s="10">
        <f>IF(MonthMacro!N192="","",MonthMacro!N192)</f>
        <v>-6.99</v>
      </c>
      <c r="N192" s="10">
        <f>IF(MonthMacro!O192="","",MonthMacro!O192)</f>
        <v>6.2</v>
      </c>
      <c r="O192" s="10">
        <f t="shared" si="18"/>
        <v>5.49</v>
      </c>
      <c r="P192" s="11">
        <f>IF(MONTH(A192)=1,"",IF(MONTH(A192)=2,MonthMacro!S192,MonthMacro!Q192))</f>
        <v>15.52</v>
      </c>
      <c r="Q192" s="10">
        <f>IF(MonthMacro!T192="","",MonthMacro!T192)</f>
        <v>-55.96</v>
      </c>
      <c r="R192" s="10">
        <f>IF(MonthMacro!AG192="","",MonthMacro!AG192)</f>
        <v>-15.2</v>
      </c>
      <c r="S192" s="10">
        <f>IF(MonthMacro!U192="","",MonthMacro!U192)</f>
        <v>102.79508</v>
      </c>
      <c r="T192" s="10">
        <f>IF(MonthMacro!V192="","",MonthMacro!V192)</f>
        <v>29.5</v>
      </c>
      <c r="U192" s="10">
        <f>IF(MonthMacro!W192="","",MonthMacro!W192)</f>
        <v>29.3</v>
      </c>
      <c r="V192" s="10">
        <f>IF(MonthMacro!X192="","",MonthMacro!X192)</f>
        <v>-0.19999999999999929</v>
      </c>
      <c r="W192" s="12">
        <f>IF(MonthMacro!Y192="","",AVERAGE(MonthMacro!Y192:Y203))</f>
        <v>10790.666666666666</v>
      </c>
      <c r="X192" s="10">
        <f t="shared" si="19"/>
        <v>93.621125349522245</v>
      </c>
      <c r="Y192" s="13" t="str">
        <f>IF(MonthMacro!Z192="","",MonthMacro!Z192)</f>
        <v/>
      </c>
      <c r="Z192" s="2">
        <f>IF(MonthMacro!AB192="","",AVERAGE(MonthMacro!AB192:AB203))</f>
        <v>4965.5616666666665</v>
      </c>
      <c r="AA192" s="10">
        <f t="shared" si="20"/>
        <v>125.99269279393175</v>
      </c>
      <c r="AB192" s="2">
        <f>IF(MonthMacro!AA192="","",MonthMacro!AA192)</f>
        <v>34.159999999999997</v>
      </c>
      <c r="AC192" s="2">
        <f>IF(MonthMacro!AD192="","",IF(MONTH(CLEAN_MACRO!$A192)=2,MonthMacro!AD192,MonthMacro!AD192-MonthMacro!AD193))</f>
        <v>10116.430000000008</v>
      </c>
      <c r="AD192" s="2">
        <f>IF(MonthMacro!AE192="","",IF(MONTH(CLEAN_MACRO!$A192)=2,MonthMacro!AE192,MonthMacro!AE192-MonthMacro!AE193))</f>
        <v>4179.010000000002</v>
      </c>
      <c r="AE192" s="2">
        <f>IF(MonthMacro!AF192="","",IF(MONTH(CLEAN_MACRO!$A192)=2,MonthMacro!AF192,MonthMacro!AF192-MonthMacro!AF193))</f>
        <v>8954.9799999999959</v>
      </c>
      <c r="AF192" s="10">
        <f t="shared" si="21"/>
        <v>56.295750407099668</v>
      </c>
      <c r="AG192" s="10">
        <f t="shared" si="22"/>
        <v>21.723110441831505</v>
      </c>
      <c r="AH192" s="10">
        <f t="shared" si="23"/>
        <v>56.323841577521286</v>
      </c>
      <c r="AI192" s="10">
        <f>IF(MonthMacro!AD192="","",(MonthMacro!AD192/MonthMacro!AD204-1)*100)</f>
        <v>-0.40499855483957514</v>
      </c>
      <c r="AJ192" s="10">
        <f>IF(MonthMacro!AE192="","",(MonthMacro!AE192/MonthMacro!AE204-1)*100)</f>
        <v>24.700518491933888</v>
      </c>
      <c r="AK192" s="10">
        <f>IF(MonthMacro!AF192="","",(MonthMacro!AF192/MonthMacro!AF204-1)*100)</f>
        <v>44.766666104507948</v>
      </c>
      <c r="AL192" s="10" t="str">
        <f>IF(MonthMacro!AI192="","",MonthMacro!AI192)</f>
        <v/>
      </c>
      <c r="AM192" s="11" t="str">
        <f>IF(YEAR(A192)=2012,SUM(MonthMacro!AM192:AM203)/MONTH(A192),IF(MonthMacro!AM192="","",SUM(MonthMacro!AM192:AM203)/12))</f>
        <v/>
      </c>
      <c r="AN192" s="10" t="e">
        <f t="shared" si="24"/>
        <v>#VALUE!</v>
      </c>
    </row>
    <row r="193" spans="1:40">
      <c r="A193" s="9">
        <f>MonthMacro!A193</f>
        <v>40056</v>
      </c>
      <c r="B193" s="10">
        <f>IF(MONTH($A193)=1,"",IF(MonthMacro!D193="","",IF(MONTH($A193)&lt;&gt;2,MonthMacro!D193,MonthMacro!E193)))</f>
        <v>8.2200000000000006</v>
      </c>
      <c r="C193" s="10">
        <f>IF(MonthMacro!E193="","",MonthMacro!E193)</f>
        <v>0.36</v>
      </c>
      <c r="D193" s="10">
        <f>IF(MONTH($A193)=1,"",IF(AND(MonthMacro!F193&lt;&gt;"",MONTH($A193)&lt;&gt;2),MonthMacro!F193,MonthMacro!G193))</f>
        <v>12.3</v>
      </c>
      <c r="E193" s="12">
        <f>IF(MONTH(A193)=1,"",MonthMacro!H193-MonthMacro!H194)</f>
        <v>17052.782600000006</v>
      </c>
      <c r="F193" s="10">
        <f t="shared" si="17"/>
        <v>33.646631950650139</v>
      </c>
      <c r="G193" s="10">
        <f>IF(MonthMacro!I193="","",MonthMacro!I193)</f>
        <v>33</v>
      </c>
      <c r="H193" s="10">
        <f>IF(MonthMacro!J193="","",MonthMacro!J193)</f>
        <v>54</v>
      </c>
      <c r="I193" s="10">
        <f>IF(MonthMacro!K193="","",MonthMacro!K193)</f>
        <v>56.3</v>
      </c>
      <c r="J193" s="10">
        <f>IF(MonthMacro!L193="","",MonthMacro!L193)</f>
        <v>57.3</v>
      </c>
      <c r="K193" s="10">
        <f>IF(MonthMacro!M193="","",MonthMacro!M193)</f>
        <v>-1.2</v>
      </c>
      <c r="L193" s="10">
        <f>IF(MonthMacro!AH193="","",MonthMacro!AH193)</f>
        <v>-1.6</v>
      </c>
      <c r="M193" s="10">
        <f>IF(MonthMacro!N193="","",MonthMacro!N193)</f>
        <v>-7.86</v>
      </c>
      <c r="N193" s="10">
        <f>IF(MonthMacro!O193="","",MonthMacro!O193)</f>
        <v>6.66</v>
      </c>
      <c r="O193" s="10">
        <f t="shared" si="18"/>
        <v>6.26</v>
      </c>
      <c r="P193" s="11">
        <f>IF(MONTH(A193)=1,"",IF(MONTH(A193)=2,MonthMacro!S193,MonthMacro!Q193))</f>
        <v>15.4</v>
      </c>
      <c r="Q193" s="10">
        <f>IF(MonthMacro!T193="","",MonthMacro!T193)</f>
        <v>-45.24</v>
      </c>
      <c r="R193" s="10">
        <f>IF(MonthMacro!AG193="","",MonthMacro!AG193)</f>
        <v>-23.4</v>
      </c>
      <c r="S193" s="10">
        <f>IF(MonthMacro!U193="","",MonthMacro!U193)</f>
        <v>102.701736</v>
      </c>
      <c r="T193" s="10">
        <f>IF(MonthMacro!V193="","",MonthMacro!V193)</f>
        <v>27.7</v>
      </c>
      <c r="U193" s="10">
        <f>IF(MonthMacro!W193="","",MonthMacro!W193)</f>
        <v>28.5</v>
      </c>
      <c r="V193" s="10">
        <f>IF(MonthMacro!X193="","",MonthMacro!X193)</f>
        <v>0.80000000000000071</v>
      </c>
      <c r="W193" s="12">
        <f>IF(MonthMacro!Y193="","",AVERAGE(MonthMacro!Y193:Y204))</f>
        <v>10273</v>
      </c>
      <c r="X193" s="10">
        <f t="shared" si="19"/>
        <v>85.355145245684753</v>
      </c>
      <c r="Y193" s="13" t="str">
        <f>IF(MonthMacro!Z193="","",MonthMacro!Z193)</f>
        <v/>
      </c>
      <c r="Z193" s="2">
        <f>IF(MonthMacro!AB193="","",AVERAGE(MonthMacro!AB193:AB204))</f>
        <v>4605.6449999999995</v>
      </c>
      <c r="AA193" s="10">
        <f t="shared" si="20"/>
        <v>104.72945490915149</v>
      </c>
      <c r="AB193" s="2">
        <f>IF(MonthMacro!AA193="","",MonthMacro!AA193)</f>
        <v>34.11</v>
      </c>
      <c r="AC193" s="2">
        <f>IF(MonthMacro!AD193="","",IF(MONTH(CLEAN_MACRO!$A193)=2,MonthMacro!AD193,MonthMacro!AD193-MonthMacro!AD194))</f>
        <v>8127.3299999999945</v>
      </c>
      <c r="AD193" s="2">
        <f>IF(MonthMacro!AE193="","",IF(MONTH(CLEAN_MACRO!$A193)=2,MonthMacro!AE193,MonthMacro!AE193-MonthMacro!AE194))</f>
        <v>3824.4900000000016</v>
      </c>
      <c r="AE193" s="2">
        <f>IF(MonthMacro!AF193="","",IF(MONTH(CLEAN_MACRO!$A193)=2,MonthMacro!AF193,MonthMacro!AF193-MonthMacro!AF194))</f>
        <v>7661.0599999999977</v>
      </c>
      <c r="AF193" s="10">
        <f t="shared" si="21"/>
        <v>24.296948600932101</v>
      </c>
      <c r="AG193" s="10">
        <f t="shared" si="22"/>
        <v>27.949589503054462</v>
      </c>
      <c r="AH193" s="10">
        <f t="shared" si="23"/>
        <v>85.124881594463403</v>
      </c>
      <c r="AI193" s="10">
        <f>IF(MonthMacro!AD193="","",(MonthMacro!AD193/MonthMacro!AD205-1)*100)</f>
        <v>-5.8786734344907661</v>
      </c>
      <c r="AJ193" s="10">
        <f>IF(MonthMacro!AE193="","",(MonthMacro!AE193/MonthMacro!AE205-1)*100)</f>
        <v>25.137892599731714</v>
      </c>
      <c r="AK193" s="10">
        <f>IF(MonthMacro!AF193="","",(MonthMacro!AF193/MonthMacro!AF205-1)*100)</f>
        <v>42.852798370040944</v>
      </c>
      <c r="AL193" s="10" t="str">
        <f>IF(MonthMacro!AI193="","",MonthMacro!AI193)</f>
        <v/>
      </c>
      <c r="AM193" s="11" t="str">
        <f>IF(YEAR(A193)=2012,SUM(MonthMacro!AM193:AM204)/MONTH(A193),IF(MonthMacro!AM193="","",SUM(MonthMacro!AM193:AM204)/12))</f>
        <v/>
      </c>
      <c r="AN193" s="10" t="e">
        <f t="shared" si="24"/>
        <v>#VALUE!</v>
      </c>
    </row>
    <row r="194" spans="1:40">
      <c r="A194" s="9">
        <f>MonthMacro!A194</f>
        <v>40025</v>
      </c>
      <c r="B194" s="10">
        <f>IF(MONTH($A194)=1,"",IF(MonthMacro!D194="","",IF(MONTH($A194)&lt;&gt;2,MonthMacro!D194,MonthMacro!E194)))</f>
        <v>6</v>
      </c>
      <c r="C194" s="10">
        <f>IF(MonthMacro!E194="","",MonthMacro!E194)</f>
        <v>-0.89</v>
      </c>
      <c r="D194" s="10">
        <f>IF(MONTH($A194)=1,"",IF(AND(MonthMacro!F194&lt;&gt;"",MONTH($A194)&lt;&gt;2),MonthMacro!F194,MonthMacro!G194))</f>
        <v>10.8</v>
      </c>
      <c r="E194" s="12">
        <f>IF(MONTH(A194)=1,"",MonthMacro!H194-MonthMacro!H195)</f>
        <v>17833.656699999992</v>
      </c>
      <c r="F194" s="10">
        <f t="shared" si="17"/>
        <v>29.944111589529811</v>
      </c>
      <c r="G194" s="10">
        <f>IF(MonthMacro!I194="","",MonthMacro!I194)</f>
        <v>32.9</v>
      </c>
      <c r="H194" s="10">
        <f>IF(MonthMacro!J194="","",MonthMacro!J194)</f>
        <v>53.3</v>
      </c>
      <c r="I194" s="10">
        <f>IF(MonthMacro!K194="","",MonthMacro!K194)</f>
        <v>55.5</v>
      </c>
      <c r="J194" s="10">
        <f>IF(MonthMacro!L194="","",MonthMacro!L194)</f>
        <v>57.3</v>
      </c>
      <c r="K194" s="10">
        <f>IF(MonthMacro!M194="","",MonthMacro!M194)</f>
        <v>-1.81</v>
      </c>
      <c r="L194" s="10">
        <f>IF(MonthMacro!AH194="","",MonthMacro!AH194)</f>
        <v>-1.5</v>
      </c>
      <c r="M194" s="10">
        <f>IF(MonthMacro!N194="","",MonthMacro!N194)</f>
        <v>-8.2200000000000006</v>
      </c>
      <c r="N194" s="10">
        <f>IF(MonthMacro!O194="","",MonthMacro!O194)</f>
        <v>6.41</v>
      </c>
      <c r="O194" s="10">
        <f t="shared" si="18"/>
        <v>6.7200000000000006</v>
      </c>
      <c r="P194" s="11">
        <f>IF(MONTH(A194)=1,"",IF(MONTH(A194)=2,MonthMacro!S194,MonthMacro!Q194))</f>
        <v>15.2</v>
      </c>
      <c r="Q194" s="10">
        <f>IF(MonthMacro!T194="","",MonthMacro!T194)</f>
        <v>-57.95</v>
      </c>
      <c r="R194" s="10">
        <f>IF(MonthMacro!AG194="","",MonthMacro!AG194)</f>
        <v>-23</v>
      </c>
      <c r="S194" s="10">
        <f>IF(MonthMacro!U194="","",MonthMacro!U194)</f>
        <v>102.118336</v>
      </c>
      <c r="T194" s="10">
        <f>IF(MonthMacro!V194="","",MonthMacro!V194)</f>
        <v>26.4</v>
      </c>
      <c r="U194" s="10">
        <f>IF(MonthMacro!W194="","",MonthMacro!W194)</f>
        <v>28.4</v>
      </c>
      <c r="V194" s="10">
        <f>IF(MonthMacro!X194="","",MonthMacro!X194)</f>
        <v>2</v>
      </c>
      <c r="W194" s="12">
        <f>IF(MonthMacro!Y194="","",AVERAGE(MonthMacro!Y194:Y205))</f>
        <v>10016.75</v>
      </c>
      <c r="X194" s="10">
        <f t="shared" si="19"/>
        <v>74.472377855836498</v>
      </c>
      <c r="Y194" s="13" t="str">
        <f>IF(MonthMacro!Z194="","",MonthMacro!Z194)</f>
        <v/>
      </c>
      <c r="Z194" s="2">
        <f>IF(MonthMacro!AB194="","",AVERAGE(MonthMacro!AB194:AB205))</f>
        <v>4274.2283333333335</v>
      </c>
      <c r="AA194" s="10">
        <f t="shared" si="20"/>
        <v>81.407859900159664</v>
      </c>
      <c r="AB194" s="2">
        <f>IF(MonthMacro!AA194="","",MonthMacro!AA194)</f>
        <v>33.9</v>
      </c>
      <c r="AC194" s="2">
        <f>IF(MonthMacro!AD194="","",IF(MONTH(CLEAN_MACRO!$A194)=2,MonthMacro!AD194,MonthMacro!AD194-MonthMacro!AD195))</f>
        <v>7058.2800000000061</v>
      </c>
      <c r="AD194" s="2">
        <f>IF(MonthMacro!AE194="","",IF(MONTH(CLEAN_MACRO!$A194)=2,MonthMacro!AE194,MonthMacro!AE194-MonthMacro!AE195))</f>
        <v>4729.7799999999988</v>
      </c>
      <c r="AE194" s="2">
        <f>IF(MonthMacro!AF194="","",IF(MONTH(CLEAN_MACRO!$A194)=2,MonthMacro!AF194,MonthMacro!AF194-MonthMacro!AF195))</f>
        <v>7646.3900000000067</v>
      </c>
      <c r="AF194" s="10">
        <f t="shared" si="21"/>
        <v>0.29940843032973952</v>
      </c>
      <c r="AG194" s="10">
        <f t="shared" si="22"/>
        <v>36.615532146581067</v>
      </c>
      <c r="AH194" s="10">
        <f t="shared" si="23"/>
        <v>67.63509765792017</v>
      </c>
      <c r="AI194" s="10">
        <f>IF(MonthMacro!AD194="","",(MonthMacro!AD194/MonthMacro!AD206-1)*100)</f>
        <v>-9.1394164831294695</v>
      </c>
      <c r="AJ194" s="10">
        <f>IF(MonthMacro!AE194="","",(MonthMacro!AE194/MonthMacro!AE206-1)*100)</f>
        <v>24.725559662041597</v>
      </c>
      <c r="AK194" s="10">
        <f>IF(MonthMacro!AF194="","",(MonthMacro!AF194/MonthMacro!AF206-1)*100)</f>
        <v>37.108540235818289</v>
      </c>
      <c r="AL194" s="10" t="str">
        <f>IF(MonthMacro!AI194="","",MonthMacro!AI194)</f>
        <v/>
      </c>
      <c r="AM194" s="11" t="str">
        <f>IF(YEAR(A194)=2012,SUM(MonthMacro!AM194:AM205)/MONTH(A194),IF(MonthMacro!AM194="","",SUM(MonthMacro!AM194:AM205)/12))</f>
        <v/>
      </c>
      <c r="AN194" s="10" t="e">
        <f t="shared" si="24"/>
        <v>#VALUE!</v>
      </c>
    </row>
    <row r="195" spans="1:40">
      <c r="A195" s="9">
        <f>MonthMacro!A195</f>
        <v>39994</v>
      </c>
      <c r="B195" s="10">
        <f>IF(MONTH($A195)=1,"",IF(MonthMacro!D195="","",IF(MONTH($A195)&lt;&gt;2,MonthMacro!D195,MonthMacro!E195)))</f>
        <v>4.4535</v>
      </c>
      <c r="C195" s="10">
        <f>IF(MonthMacro!E195="","",MonthMacro!E195)</f>
        <v>-2.2599999999999998</v>
      </c>
      <c r="D195" s="10">
        <f>IF(MONTH($A195)=1,"",IF(AND(MonthMacro!F195&lt;&gt;"",MONTH($A195)&lt;&gt;2),MonthMacro!F195,MonthMacro!G195))</f>
        <v>10.7</v>
      </c>
      <c r="E195" s="12">
        <f>IF(MONTH(A195)=1,"",MonthMacro!H195-MonthMacro!H196)</f>
        <v>24578.029100000007</v>
      </c>
      <c r="F195" s="10">
        <f t="shared" si="17"/>
        <v>35.253836668809349</v>
      </c>
      <c r="G195" s="10">
        <f>IF(MonthMacro!I195="","",MonthMacro!I195)</f>
        <v>33.6</v>
      </c>
      <c r="H195" s="10">
        <f>IF(MonthMacro!J195="","",MonthMacro!J195)</f>
        <v>53.2</v>
      </c>
      <c r="I195" s="10">
        <f>IF(MonthMacro!K195="","",MonthMacro!K195)</f>
        <v>55.5</v>
      </c>
      <c r="J195" s="10">
        <f>IF(MonthMacro!L195="","",MonthMacro!L195)</f>
        <v>55.4</v>
      </c>
      <c r="K195" s="10">
        <f>IF(MonthMacro!M195="","",MonthMacro!M195)</f>
        <v>-1.67</v>
      </c>
      <c r="L195" s="10">
        <f>IF(MonthMacro!AH195="","",MonthMacro!AH195)</f>
        <v>-1.4</v>
      </c>
      <c r="M195" s="10">
        <f>IF(MonthMacro!N195="","",MonthMacro!N195)</f>
        <v>-7.82</v>
      </c>
      <c r="N195" s="10">
        <f>IF(MonthMacro!O195="","",MonthMacro!O195)</f>
        <v>6.15</v>
      </c>
      <c r="O195" s="10">
        <f t="shared" si="18"/>
        <v>6.42</v>
      </c>
      <c r="P195" s="11">
        <f>IF(MONTH(A195)=1,"",IF(MONTH(A195)=2,MonthMacro!S195,MonthMacro!Q195))</f>
        <v>15</v>
      </c>
      <c r="Q195" s="10">
        <f>IF(MonthMacro!T195="","",MonthMacro!T195)</f>
        <v>-60.7</v>
      </c>
      <c r="R195" s="10">
        <f>IF(MonthMacro!AG195="","",MonthMacro!AG195)</f>
        <v>-21.4</v>
      </c>
      <c r="S195" s="10">
        <f>IF(MonthMacro!U195="","",MonthMacro!U195)</f>
        <v>100.974872</v>
      </c>
      <c r="T195" s="10">
        <f>IF(MonthMacro!V195="","",MonthMacro!V195)</f>
        <v>24.8</v>
      </c>
      <c r="U195" s="10">
        <f>IF(MonthMacro!W195="","",MonthMacro!W195)</f>
        <v>28.5</v>
      </c>
      <c r="V195" s="10">
        <f>IF(MonthMacro!X195="","",MonthMacro!X195)</f>
        <v>3.6999999999999993</v>
      </c>
      <c r="W195" s="12">
        <f>IF(MonthMacro!Y195="","",AVERAGE(MonthMacro!Y195:Y206))</f>
        <v>9808.5833333333339</v>
      </c>
      <c r="X195" s="10">
        <f t="shared" si="19"/>
        <v>75.403850739151167</v>
      </c>
      <c r="Y195" s="13" t="str">
        <f>IF(MonthMacro!Z195="","",MonthMacro!Z195)</f>
        <v/>
      </c>
      <c r="Z195" s="2">
        <f>IF(MonthMacro!AB195="","",AVERAGE(MonthMacro!AB195:AB206))</f>
        <v>3994.0616666666665</v>
      </c>
      <c r="AA195" s="10">
        <f t="shared" si="20"/>
        <v>65.740161836918148</v>
      </c>
      <c r="AB195" s="2">
        <f>IF(MonthMacro!AA195="","",MonthMacro!AA195)</f>
        <v>34.44</v>
      </c>
      <c r="AC195" s="2">
        <f>IF(MonthMacro!AD195="","",IF(MONTH(CLEAN_MACRO!$A195)=2,MonthMacro!AD195,MonthMacro!AD195-MonthMacro!AD196))</f>
        <v>12269.25</v>
      </c>
      <c r="AD195" s="2">
        <f>IF(MonthMacro!AE195="","",IF(MONTH(CLEAN_MACRO!$A195)=2,MonthMacro!AE195,MonthMacro!AE195-MonthMacro!AE196))</f>
        <v>4473.4799999999996</v>
      </c>
      <c r="AE195" s="2">
        <f>IF(MonthMacro!AF195="","",IF(MONTH(CLEAN_MACRO!$A195)=2,MonthMacro!AF195,MonthMacro!AF195-MonthMacro!AF196))</f>
        <v>9464.1499999999978</v>
      </c>
      <c r="AF195" s="10">
        <f t="shared" si="21"/>
        <v>12.077935009093753</v>
      </c>
      <c r="AG195" s="10">
        <f t="shared" si="22"/>
        <v>21.329189110022618</v>
      </c>
      <c r="AH195" s="10">
        <f t="shared" si="23"/>
        <v>51.203103257109881</v>
      </c>
      <c r="AI195" s="10">
        <f>IF(MonthMacro!AD195="","",(MonthMacro!AD195/MonthMacro!AD207-1)*100)</f>
        <v>-10.381599759728221</v>
      </c>
      <c r="AJ195" s="10">
        <f>IF(MonthMacro!AE195="","",(MonthMacro!AE195/MonthMacro!AE207-1)*100)</f>
        <v>22.292716196185893</v>
      </c>
      <c r="AK195" s="10">
        <f>IF(MonthMacro!AF195="","",(MonthMacro!AF195/MonthMacro!AF207-1)*100)</f>
        <v>31.730882494362266</v>
      </c>
      <c r="AL195" s="10" t="str">
        <f>IF(MonthMacro!AI195="","",MonthMacro!AI195)</f>
        <v/>
      </c>
      <c r="AM195" s="11" t="str">
        <f>IF(YEAR(A195)=2012,SUM(MonthMacro!AM195:AM206)/MONTH(A195),IF(MonthMacro!AM195="","",SUM(MonthMacro!AM195:AM206)/12))</f>
        <v/>
      </c>
      <c r="AN195" s="10" t="e">
        <f t="shared" si="24"/>
        <v>#VALUE!</v>
      </c>
    </row>
    <row r="196" spans="1:40">
      <c r="A196" s="9">
        <f>MonthMacro!A196</f>
        <v>39964</v>
      </c>
      <c r="B196" s="10">
        <f>IF(MONTH($A196)=1,"",IF(MonthMacro!D196="","",IF(MONTH($A196)&lt;&gt;2,MonthMacro!D196,MonthMacro!E196)))</f>
        <v>-2.6276999999999999</v>
      </c>
      <c r="C196" s="10">
        <f>IF(MonthMacro!E196="","",MonthMacro!E196)</f>
        <v>-3.67</v>
      </c>
      <c r="D196" s="10">
        <f>IF(MONTH($A196)=1,"",IF(AND(MonthMacro!F196&lt;&gt;"",MONTH($A196)&lt;&gt;2),MonthMacro!F196,MonthMacro!G196))</f>
        <v>8.9</v>
      </c>
      <c r="E196" s="12">
        <f>IF(MONTH(A196)=1,"",MonthMacro!H196-MonthMacro!H197)</f>
        <v>16438.020700000001</v>
      </c>
      <c r="F196" s="10">
        <f t="shared" si="17"/>
        <v>38.669113262077779</v>
      </c>
      <c r="G196" s="10">
        <f>IF(MonthMacro!I196="","",MonthMacro!I196)</f>
        <v>32.9</v>
      </c>
      <c r="H196" s="10">
        <f>IF(MonthMacro!J196="","",MonthMacro!J196)</f>
        <v>53.1</v>
      </c>
      <c r="I196" s="10">
        <f>IF(MonthMacro!K196="","",MonthMacro!K196)</f>
        <v>56.2</v>
      </c>
      <c r="J196" s="10">
        <f>IF(MonthMacro!L196="","",MonthMacro!L196)</f>
        <v>54.9</v>
      </c>
      <c r="K196" s="10">
        <f>IF(MonthMacro!M196="","",MonthMacro!M196)</f>
        <v>-1.37</v>
      </c>
      <c r="L196" s="10">
        <f>IF(MonthMacro!AH196="","",MonthMacro!AH196)</f>
        <v>-1.3</v>
      </c>
      <c r="M196" s="10">
        <f>IF(MonthMacro!N196="","",MonthMacro!N196)</f>
        <v>-7.2</v>
      </c>
      <c r="N196" s="10">
        <f>IF(MonthMacro!O196="","",MonthMacro!O196)</f>
        <v>5.83</v>
      </c>
      <c r="O196" s="10">
        <f t="shared" si="18"/>
        <v>5.9</v>
      </c>
      <c r="P196" s="11">
        <f>IF(MONTH(A196)=1,"",IF(MONTH(A196)=2,MonthMacro!S196,MonthMacro!Q196))</f>
        <v>15.2</v>
      </c>
      <c r="Q196" s="10">
        <f>IF(MonthMacro!T196="","",MonthMacro!T196)</f>
        <v>-33.75</v>
      </c>
      <c r="R196" s="10">
        <f>IF(MonthMacro!AG196="","",MonthMacro!AG196)</f>
        <v>-26.4</v>
      </c>
      <c r="S196" s="10">
        <f>IF(MonthMacro!U196="","",MonthMacro!U196)</f>
        <v>101.16155999999999</v>
      </c>
      <c r="T196" s="10">
        <f>IF(MonthMacro!V196="","",MonthMacro!V196)</f>
        <v>18.7</v>
      </c>
      <c r="U196" s="10">
        <f>IF(MonthMacro!W196="","",MonthMacro!W196)</f>
        <v>25.7</v>
      </c>
      <c r="V196" s="10">
        <f>IF(MonthMacro!X196="","",MonthMacro!X196)</f>
        <v>7</v>
      </c>
      <c r="W196" s="12">
        <f>IF(MonthMacro!Y196="","",AVERAGE(MonthMacro!Y196:Y207))</f>
        <v>8551</v>
      </c>
      <c r="X196" s="10">
        <f t="shared" si="19"/>
        <v>50.523690773067329</v>
      </c>
      <c r="Y196" s="13" t="str">
        <f>IF(MonthMacro!Z196="","",MonthMacro!Z196)</f>
        <v/>
      </c>
      <c r="Z196" s="2">
        <f>IF(MonthMacro!AB196="","",AVERAGE(MonthMacro!AB196:AB207))</f>
        <v>3351.5616666666665</v>
      </c>
      <c r="AA196" s="10">
        <f t="shared" si="20"/>
        <v>35.822729237585783</v>
      </c>
      <c r="AB196" s="2">
        <f>IF(MonthMacro!AA196="","",MonthMacro!AA196)</f>
        <v>30.6</v>
      </c>
      <c r="AC196" s="2">
        <f>IF(MonthMacro!AD196="","",IF(MONTH(CLEAN_MACRO!$A196)=2,MonthMacro!AD196,MonthMacro!AD196-MonthMacro!AD197))</f>
        <v>7815.4499999999971</v>
      </c>
      <c r="AD196" s="2">
        <f>IF(MonthMacro!AE196="","",IF(MONTH(CLEAN_MACRO!$A196)=2,MonthMacro!AE196,MonthMacro!AE196-MonthMacro!AE197))</f>
        <v>2987.8200000000015</v>
      </c>
      <c r="AE196" s="2">
        <f>IF(MonthMacro!AF196="","",IF(MONTH(CLEAN_MACRO!$A196)=2,MonthMacro!AF196,MonthMacro!AF196-MonthMacro!AF197))</f>
        <v>7018.989999999998</v>
      </c>
      <c r="AF196" s="10">
        <f t="shared" si="21"/>
        <v>-18.212071265991714</v>
      </c>
      <c r="AG196" s="10">
        <f t="shared" si="22"/>
        <v>5.868846534074712</v>
      </c>
      <c r="AH196" s="10">
        <f t="shared" si="23"/>
        <v>51.295791345583773</v>
      </c>
      <c r="AI196" s="10">
        <f>IF(MonthMacro!AD196="","",(MonthMacro!AD196/MonthMacro!AD208-1)*100)</f>
        <v>-16.163186928566276</v>
      </c>
      <c r="AJ196" s="10">
        <f>IF(MonthMacro!AE196="","",(MonthMacro!AE196/MonthMacro!AE208-1)*100)</f>
        <v>22.561175586894212</v>
      </c>
      <c r="AK196" s="10">
        <f>IF(MonthMacro!AF196="","",(MonthMacro!AF196/MonthMacro!AF208-1)*100)</f>
        <v>25.523037273218073</v>
      </c>
      <c r="AL196" s="10" t="str">
        <f>IF(MonthMacro!AI196="","",MonthMacro!AI196)</f>
        <v/>
      </c>
      <c r="AM196" s="11" t="str">
        <f>IF(YEAR(A196)=2012,SUM(MonthMacro!AM196:AM207)/MONTH(A196),IF(MonthMacro!AM196="","",SUM(MonthMacro!AM196:AM207)/12))</f>
        <v/>
      </c>
      <c r="AN196" s="10" t="e">
        <f t="shared" si="24"/>
        <v>#VALUE!</v>
      </c>
    </row>
    <row r="197" spans="1:40">
      <c r="A197" s="9">
        <f>MonthMacro!A197</f>
        <v>39933</v>
      </c>
      <c r="B197" s="10">
        <f>IF(MONTH($A197)=1,"",IF(MonthMacro!D197="","",IF(MONTH($A197)&lt;&gt;2,MonthMacro!D197,MonthMacro!E197)))</f>
        <v>-0.89970000000000006</v>
      </c>
      <c r="C197" s="10">
        <f>IF(MonthMacro!E197="","",MonthMacro!E197)</f>
        <v>-3.99</v>
      </c>
      <c r="D197" s="10">
        <f>IF(MONTH($A197)=1,"",IF(AND(MonthMacro!F197&lt;&gt;"",MONTH($A197)&lt;&gt;2),MonthMacro!F197,MonthMacro!G197))</f>
        <v>7.3</v>
      </c>
      <c r="E197" s="12">
        <f>IF(MONTH(A197)=1,"",MonthMacro!H197-MonthMacro!H198)</f>
        <v>13520.308999999997</v>
      </c>
      <c r="F197" s="10">
        <f t="shared" si="17"/>
        <v>33.95549416553434</v>
      </c>
      <c r="G197" s="10">
        <f>IF(MonthMacro!I197="","",MonthMacro!I197)</f>
        <v>30.5</v>
      </c>
      <c r="H197" s="10">
        <f>IF(MonthMacro!J197="","",MonthMacro!J197)</f>
        <v>53.5</v>
      </c>
      <c r="I197" s="10">
        <f>IF(MonthMacro!K197="","",MonthMacro!K197)</f>
        <v>56.6</v>
      </c>
      <c r="J197" s="10">
        <f>IF(MonthMacro!L197="","",MonthMacro!L197)</f>
        <v>53.5</v>
      </c>
      <c r="K197" s="10">
        <f>IF(MonthMacro!M197="","",MonthMacro!M197)</f>
        <v>-1.5</v>
      </c>
      <c r="L197" s="10">
        <f>IF(MonthMacro!AH197="","",MonthMacro!AH197)</f>
        <v>-1.2</v>
      </c>
      <c r="M197" s="10">
        <f>IF(MonthMacro!N197="","",MonthMacro!N197)</f>
        <v>-6.6</v>
      </c>
      <c r="N197" s="10">
        <f>IF(MonthMacro!O197="","",MonthMacro!O197)</f>
        <v>5.0999999999999996</v>
      </c>
      <c r="O197" s="10">
        <f t="shared" si="18"/>
        <v>5.3999999999999995</v>
      </c>
      <c r="P197" s="11">
        <f>IF(MONTH(A197)=1,"",IF(MONTH(A197)=2,MonthMacro!S197,MonthMacro!Q197))</f>
        <v>14.8</v>
      </c>
      <c r="Q197" s="10">
        <f>IF(MonthMacro!T197="","",MonthMacro!T197)</f>
        <v>-21.2</v>
      </c>
      <c r="R197" s="10">
        <f>IF(MonthMacro!AG197="","",MonthMacro!AG197)</f>
        <v>-22.6</v>
      </c>
      <c r="S197" s="10">
        <f>IF(MonthMacro!U197="","",MonthMacro!U197)</f>
        <v>100.508152</v>
      </c>
      <c r="T197" s="10">
        <f>IF(MonthMacro!V197="","",MonthMacro!V197)</f>
        <v>17.5</v>
      </c>
      <c r="U197" s="10">
        <f>IF(MonthMacro!W197="","",MonthMacro!W197)</f>
        <v>26</v>
      </c>
      <c r="V197" s="10">
        <f>IF(MonthMacro!X197="","",MonthMacro!X197)</f>
        <v>8.5</v>
      </c>
      <c r="W197" s="12">
        <f>IF(MonthMacro!Y197="","",AVERAGE(MonthMacro!Y197:Y208))</f>
        <v>7777.583333333333</v>
      </c>
      <c r="X197" s="10">
        <f t="shared" si="19"/>
        <v>40.736775438808138</v>
      </c>
      <c r="Y197" s="13" t="str">
        <f>IF(MonthMacro!Z197="","",MonthMacro!Z197)</f>
        <v/>
      </c>
      <c r="Z197" s="2">
        <f>IF(MonthMacro!AB197="","",AVERAGE(MonthMacro!AB197:AB208))</f>
        <v>3141.8116666666665</v>
      </c>
      <c r="AA197" s="10">
        <f t="shared" si="20"/>
        <v>21.282056231100821</v>
      </c>
      <c r="AB197" s="2">
        <f>IF(MonthMacro!AA197="","",MonthMacro!AA197)</f>
        <v>29.72</v>
      </c>
      <c r="AC197" s="2">
        <f>IF(MonthMacro!AD197="","",IF(MONTH(CLEAN_MACRO!$A197)=2,MonthMacro!AD197,MonthMacro!AD197-MonthMacro!AD198))</f>
        <v>7754.3899999999994</v>
      </c>
      <c r="AD197" s="2">
        <f>IF(MonthMacro!AE197="","",IF(MONTH(CLEAN_MACRO!$A197)=2,MonthMacro!AE197,MonthMacro!AE197-MonthMacro!AE198))</f>
        <v>3308.6399999999994</v>
      </c>
      <c r="AE197" s="2">
        <f>IF(MonthMacro!AF197="","",IF(MONTH(CLEAN_MACRO!$A197)=2,MonthMacro!AF197,MonthMacro!AF197-MonthMacro!AF198))</f>
        <v>6316.7100000000009</v>
      </c>
      <c r="AF197" s="10">
        <f t="shared" si="21"/>
        <v>-14.487252580747267</v>
      </c>
      <c r="AG197" s="10">
        <f t="shared" si="22"/>
        <v>26.028545200376296</v>
      </c>
      <c r="AH197" s="10">
        <f t="shared" si="23"/>
        <v>38.994056669578583</v>
      </c>
      <c r="AI197" s="10">
        <f>IF(MonthMacro!AD197="","",(MonthMacro!AD197/MonthMacro!AD209-1)*100)</f>
        <v>-15.569354648898571</v>
      </c>
      <c r="AJ197" s="10">
        <f>IF(MonthMacro!AE197="","",(MonthMacro!AE197/MonthMacro!AE209-1)*100)</f>
        <v>27.086080820053326</v>
      </c>
      <c r="AK197" s="10">
        <f>IF(MonthMacro!AF197="","",(MonthMacro!AF197/MonthMacro!AF209-1)*100)</f>
        <v>17.548844049179181</v>
      </c>
      <c r="AL197" s="10" t="str">
        <f>IF(MonthMacro!AI197="","",MonthMacro!AI197)</f>
        <v/>
      </c>
      <c r="AM197" s="11" t="str">
        <f>IF(YEAR(A197)=2012,SUM(MonthMacro!AM197:AM208)/MONTH(A197),IF(MonthMacro!AM197="","",SUM(MonthMacro!AM197:AM208)/12))</f>
        <v/>
      </c>
      <c r="AN197" s="10" t="e">
        <f t="shared" si="24"/>
        <v>#VALUE!</v>
      </c>
    </row>
    <row r="198" spans="1:40">
      <c r="A198" s="9">
        <f>MonthMacro!A198</f>
        <v>39903</v>
      </c>
      <c r="B198" s="10">
        <f>IF(MONTH($A198)=1,"",IF(MonthMacro!D198="","",IF(MONTH($A198)&lt;&gt;2,MonthMacro!D198,MonthMacro!E198)))</f>
        <v>-1.9587000000000001</v>
      </c>
      <c r="C198" s="10">
        <f>IF(MonthMacro!E198="","",MonthMacro!E198)</f>
        <v>-3.98</v>
      </c>
      <c r="D198" s="10">
        <f>IF(MONTH($A198)=1,"",IF(AND(MonthMacro!F198&lt;&gt;"",MONTH($A198)&lt;&gt;2),MonthMacro!F198,MonthMacro!G198))</f>
        <v>8.3000000000000007</v>
      </c>
      <c r="E198" s="12">
        <f>IF(MONTH(A198)=1,"",MonthMacro!H198-MonthMacro!H199)</f>
        <v>13286.2052</v>
      </c>
      <c r="F198" s="10">
        <f t="shared" ref="F198:F261" si="25">IF(MONTH(A198)=1,"",(E198/E210-1)*100)</f>
        <v>30.312517565705988</v>
      </c>
      <c r="G198" s="10">
        <f>IF(MonthMacro!I198="","",MonthMacro!I198)</f>
        <v>28.6</v>
      </c>
      <c r="H198" s="10">
        <f>IF(MonthMacro!J198="","",MonthMacro!J198)</f>
        <v>52.4</v>
      </c>
      <c r="I198" s="10">
        <f>IF(MonthMacro!K198="","",MonthMacro!K198)</f>
        <v>54.6</v>
      </c>
      <c r="J198" s="10">
        <f>IF(MonthMacro!L198="","",MonthMacro!L198)</f>
        <v>54.4</v>
      </c>
      <c r="K198" s="10">
        <f>IF(MonthMacro!M198="","",MonthMacro!M198)</f>
        <v>-1.17</v>
      </c>
      <c r="L198" s="10">
        <f>IF(MonthMacro!AH198="","",MonthMacro!AH198)</f>
        <v>-1.1000000000000001</v>
      </c>
      <c r="M198" s="10">
        <f>IF(MonthMacro!N198="","",MonthMacro!N198)</f>
        <v>-5.99</v>
      </c>
      <c r="N198" s="10">
        <f>IF(MonthMacro!O198="","",MonthMacro!O198)</f>
        <v>4.82</v>
      </c>
      <c r="O198" s="10">
        <f t="shared" ref="O198:O261" si="26">L198-M198</f>
        <v>4.8900000000000006</v>
      </c>
      <c r="P198" s="11">
        <f>IF(MONTH(A198)=1,"",IF(MONTH(A198)=2,MonthMacro!S198,MonthMacro!Q198))</f>
        <v>14.7</v>
      </c>
      <c r="Q198" s="10">
        <f>IF(MonthMacro!T198="","",MonthMacro!T198)</f>
        <v>38.44</v>
      </c>
      <c r="R198" s="10">
        <f>IF(MonthMacro!AG198="","",MonthMacro!AG198)</f>
        <v>-17.100000000000001</v>
      </c>
      <c r="S198" s="10">
        <f>IF(MonthMacro!U198="","",MonthMacro!U198)</f>
        <v>100.32146400000001</v>
      </c>
      <c r="T198" s="10">
        <f>IF(MonthMacro!V198="","",MonthMacro!V198)</f>
        <v>17</v>
      </c>
      <c r="U198" s="10">
        <f>IF(MonthMacro!W198="","",MonthMacro!W198)</f>
        <v>25.5</v>
      </c>
      <c r="V198" s="10">
        <f>IF(MonthMacro!X198="","",MonthMacro!X198)</f>
        <v>8.5</v>
      </c>
      <c r="W198" s="12">
        <f>IF(MonthMacro!Y198="","",AVERAGE(MonthMacro!Y198:Y209))</f>
        <v>7912.916666666667</v>
      </c>
      <c r="X198" s="10">
        <f t="shared" ref="X198:X261" si="27">(IF(W198="","",W198/W210)-1)*100</f>
        <v>45.317784613501068</v>
      </c>
      <c r="Y198" s="13" t="str">
        <f>IF(MonthMacro!Z198="","",MonthMacro!Z198)</f>
        <v/>
      </c>
      <c r="Z198" s="2">
        <f>IF(MonthMacro!AB198="","",AVERAGE(MonthMacro!AB198:AB209))</f>
        <v>2949.0616666666665</v>
      </c>
      <c r="AA198" s="10">
        <f t="shared" ref="AA198:AA261" si="28">(IF(Z198="","",Z198/Z210)-1)*100</f>
        <v>11.313349270256644</v>
      </c>
      <c r="AB198" s="2">
        <f>IF(MonthMacro!AA198="","",MonthMacro!AA198)</f>
        <v>29.78</v>
      </c>
      <c r="AC198" s="2">
        <f>IF(MonthMacro!AD198="","",IF(MONTH(CLEAN_MACRO!$A198)=2,MonthMacro!AD198,MonthMacro!AD198-MonthMacro!AD199))</f>
        <v>9283.9600000000009</v>
      </c>
      <c r="AD198" s="2">
        <f>IF(MonthMacro!AE198="","",IF(MONTH(CLEAN_MACRO!$A198)=2,MonthMacro!AE198,MonthMacro!AE198-MonthMacro!AE199))</f>
        <v>4271.76</v>
      </c>
      <c r="AE198" s="2">
        <f>IF(MonthMacro!AF198="","",IF(MONTH(CLEAN_MACRO!$A198)=2,MonthMacro!AF198,MonthMacro!AF198-MonthMacro!AF199))</f>
        <v>6177.51</v>
      </c>
      <c r="AF198" s="10">
        <f t="shared" ref="AF198:AF261" si="29">IF(AC198="","",(AC198/AC210-1)*100)</f>
        <v>-17.275534071417407</v>
      </c>
      <c r="AG198" s="10">
        <f t="shared" ref="AG198:AG261" si="30">IF(AD198="","",(AD198/AD210-1)*100)</f>
        <v>25.489781349972219</v>
      </c>
      <c r="AH198" s="10">
        <f t="shared" ref="AH198:AH261" si="31">IF(AE198="","",(AE198/AE210-1)*100)</f>
        <v>16.43793787850516</v>
      </c>
      <c r="AI198" s="10">
        <f>IF(MonthMacro!AD198="","",(MonthMacro!AD198/MonthMacro!AD210-1)*100)</f>
        <v>-15.979892769806515</v>
      </c>
      <c r="AJ198" s="10">
        <f>IF(MonthMacro!AE198="","",(MonthMacro!AE198/MonthMacro!AE210-1)*100)</f>
        <v>27.442677106292024</v>
      </c>
      <c r="AK198" s="10">
        <f>IF(MonthMacro!AF198="","",(MonthMacro!AF198/MonthMacro!AF210-1)*100)</f>
        <v>8.2221643782130585</v>
      </c>
      <c r="AL198" s="10" t="str">
        <f>IF(MonthMacro!AI198="","",MonthMacro!AI198)</f>
        <v/>
      </c>
      <c r="AM198" s="11" t="str">
        <f>IF(YEAR(A198)=2012,SUM(MonthMacro!AM198:AM209)/MONTH(A198),IF(MonthMacro!AM198="","",SUM(MonthMacro!AM198:AM209)/12))</f>
        <v/>
      </c>
      <c r="AN198" s="10" t="e">
        <f t="shared" ref="AN198:AN261" si="32">(IF(AM198="","",AM198/AM210)-1)*100</f>
        <v>#VALUE!</v>
      </c>
    </row>
    <row r="199" spans="1:40">
      <c r="A199" s="9">
        <f>MonthMacro!A199</f>
        <v>39872</v>
      </c>
      <c r="B199" s="10">
        <f>IF(MONTH($A199)=1,"",IF(MonthMacro!D199="","",IF(MONTH($A199)&lt;&gt;2,MonthMacro!D199,MonthMacro!E199)))</f>
        <v>-5.0999999999999996</v>
      </c>
      <c r="C199" s="10">
        <f>IF(MonthMacro!E199="","",MonthMacro!E199)</f>
        <v>-5.0999999999999996</v>
      </c>
      <c r="D199" s="10">
        <f>IF(MONTH($A199)=1,"",IF(AND(MonthMacro!F199&lt;&gt;"",MONTH($A199)&lt;&gt;2),MonthMacro!F199,MonthMacro!G199))</f>
        <v>3.8</v>
      </c>
      <c r="E199" s="12">
        <f>IF(MONTH(A199)=1,"",MonthMacro!H199-MonthMacro!H200)</f>
        <v>10275.790000000001</v>
      </c>
      <c r="F199" s="10">
        <f t="shared" si="25"/>
        <v>26.529063129060447</v>
      </c>
      <c r="G199" s="10">
        <f>IF(MonthMacro!I199="","",MonthMacro!I199)</f>
        <v>26.5</v>
      </c>
      <c r="H199" s="10">
        <f>IF(MonthMacro!J199="","",MonthMacro!J199)</f>
        <v>49</v>
      </c>
      <c r="I199" s="10">
        <f>IF(MonthMacro!K199="","",MonthMacro!K199)</f>
        <v>50.4</v>
      </c>
      <c r="J199" s="10">
        <f>IF(MonthMacro!L199="","",MonthMacro!L199)</f>
        <v>55.1</v>
      </c>
      <c r="K199" s="10">
        <f>IF(MonthMacro!M199="","",MonthMacro!M199)</f>
        <v>-1.56</v>
      </c>
      <c r="L199" s="10">
        <f>IF(MonthMacro!AH199="","",MonthMacro!AH199)</f>
        <v>-1</v>
      </c>
      <c r="M199" s="10">
        <f>IF(MonthMacro!N199="","",MonthMacro!N199)</f>
        <v>-4.47</v>
      </c>
      <c r="N199" s="10">
        <f>IF(MonthMacro!O199="","",MonthMacro!O199)</f>
        <v>2.9099999999999997</v>
      </c>
      <c r="O199" s="10">
        <f t="shared" si="26"/>
        <v>3.4699999999999998</v>
      </c>
      <c r="P199" s="11">
        <f>IF(MONTH(A199)=1,"",IF(MONTH(A199)=2,MonthMacro!S199,MonthMacro!Q199))</f>
        <v>15.2</v>
      </c>
      <c r="Q199" s="10">
        <f>IF(MonthMacro!T199="","",MonthMacro!T199)</f>
        <v>-43.41</v>
      </c>
      <c r="R199" s="10">
        <f>IF(MonthMacro!AG199="","",MonthMacro!AG199)</f>
        <v>-25.7</v>
      </c>
      <c r="S199" s="10">
        <f>IF(MonthMacro!U199="","",MonthMacro!U199)</f>
        <v>100.974872</v>
      </c>
      <c r="T199" s="10">
        <f>IF(MonthMacro!V199="","",MonthMacro!V199)</f>
        <v>10.9</v>
      </c>
      <c r="U199" s="10">
        <f>IF(MonthMacro!W199="","",MonthMacro!W199)</f>
        <v>20.5</v>
      </c>
      <c r="V199" s="10">
        <f>IF(MonthMacro!X199="","",MonthMacro!X199)</f>
        <v>9.6</v>
      </c>
      <c r="W199" s="12">
        <f>IF(MonthMacro!Y199="","",AVERAGE(MonthMacro!Y199:Y210))</f>
        <v>6611.25</v>
      </c>
      <c r="X199" s="10">
        <f t="shared" si="27"/>
        <v>21.561987649970128</v>
      </c>
      <c r="Y199" s="13" t="str">
        <f>IF(MonthMacro!Z199="","",MonthMacro!Z199)</f>
        <v/>
      </c>
      <c r="Z199" s="2">
        <f>IF(MonthMacro!AB199="","",AVERAGE(MonthMacro!AB199:AB210))</f>
        <v>2376.2283333333335</v>
      </c>
      <c r="AA199" s="10">
        <f t="shared" si="28"/>
        <v>-17.834428307976026</v>
      </c>
      <c r="AB199" s="2">
        <f>IF(MonthMacro!AA199="","",MonthMacro!AA199)</f>
        <v>24.17</v>
      </c>
      <c r="AC199" s="2">
        <f>IF(MonthMacro!AD199="","",IF(MONTH(CLEAN_MACRO!$A199)=2,MonthMacro!AD199,MonthMacro!AD199-MonthMacro!AD200))</f>
        <v>10798.4</v>
      </c>
      <c r="AD199" s="2">
        <f>IF(MonthMacro!AE199="","",IF(MONTH(CLEAN_MACRO!$A199)=2,MonthMacro!AE199,MonthMacro!AE199-MonthMacro!AE200))</f>
        <v>5650.57</v>
      </c>
      <c r="AE199" s="2">
        <f>IF(MonthMacro!AF199="","",IF(MONTH(CLEAN_MACRO!$A199)=2,MonthMacro!AF199,MonthMacro!AF199-MonthMacro!AF200))</f>
        <v>5131.2299999999996</v>
      </c>
      <c r="AF199" s="10">
        <f t="shared" si="29"/>
        <v>-14.833071747994742</v>
      </c>
      <c r="AG199" s="10">
        <f t="shared" si="30"/>
        <v>28.959866716876071</v>
      </c>
      <c r="AH199" s="10">
        <f t="shared" si="31"/>
        <v>-0.25115908361925676</v>
      </c>
      <c r="AI199" s="10">
        <f>IF(MonthMacro!AD199="","",(MonthMacro!AD199/MonthMacro!AD211-1)*100)</f>
        <v>-14.833071747994742</v>
      </c>
      <c r="AJ199" s="10">
        <f>IF(MonthMacro!AE199="","",(MonthMacro!AE199/MonthMacro!AE211-1)*100)</f>
        <v>28.959866716876071</v>
      </c>
      <c r="AK199" s="10">
        <f>IF(MonthMacro!AF199="","",(MonthMacro!AF199/MonthMacro!AF211-1)*100)</f>
        <v>-0.25115908361925676</v>
      </c>
      <c r="AL199" s="10" t="str">
        <f>IF(MonthMacro!AI199="","",MonthMacro!AI199)</f>
        <v/>
      </c>
      <c r="AM199" s="11" t="str">
        <f>IF(YEAR(A199)=2012,SUM(MonthMacro!AM199:AM210)/MONTH(A199),IF(MonthMacro!AM199="","",SUM(MonthMacro!AM199:AM210)/12))</f>
        <v/>
      </c>
      <c r="AN199" s="10" t="e">
        <f t="shared" si="32"/>
        <v>#VALUE!</v>
      </c>
    </row>
    <row r="200" spans="1:40">
      <c r="A200" s="9">
        <f>MonthMacro!A200</f>
        <v>39844</v>
      </c>
      <c r="B200" s="10" t="str">
        <f>IF(MONTH($A200)=1,"",IF(MonthMacro!D200="","",IF(MONTH($A200)&lt;&gt;2,MonthMacro!D200,MonthMacro!E200)))</f>
        <v/>
      </c>
      <c r="C200" s="10">
        <f>IF(MonthMacro!E200="","",MonthMacro!E200)</f>
        <v>-12.88</v>
      </c>
      <c r="D200" s="10" t="str">
        <f>IF(MONTH($A200)=1,"",IF(AND(MonthMacro!F200&lt;&gt;"",MONTH($A200)&lt;&gt;2),MonthMacro!F200,MonthMacro!G200))</f>
        <v/>
      </c>
      <c r="E200" s="12" t="str">
        <f>IF(MONTH(A200)=1,"",MonthMacro!H200-MonthMacro!H201)</f>
        <v/>
      </c>
      <c r="F200" s="10" t="str">
        <f t="shared" si="25"/>
        <v/>
      </c>
      <c r="G200" s="10" t="str">
        <f>IF(MonthMacro!I200="","",MonthMacro!I200)</f>
        <v/>
      </c>
      <c r="H200" s="10">
        <f>IF(MonthMacro!J200="","",MonthMacro!J200)</f>
        <v>45.3</v>
      </c>
      <c r="I200" s="10">
        <f>IF(MonthMacro!K200="","",MonthMacro!K200)</f>
        <v>45</v>
      </c>
      <c r="J200" s="10">
        <f>IF(MonthMacro!L200="","",MonthMacro!L200)</f>
        <v>53.7</v>
      </c>
      <c r="K200" s="10">
        <f>IF(MonthMacro!M200="","",MonthMacro!M200)</f>
        <v>0.95</v>
      </c>
      <c r="L200" s="10">
        <f>IF(MonthMacro!AH200="","",MonthMacro!AH200)</f>
        <v>-0.5</v>
      </c>
      <c r="M200" s="10">
        <f>IF(MonthMacro!N200="","",MonthMacro!N200)</f>
        <v>-3.35</v>
      </c>
      <c r="N200" s="10">
        <f>IF(MonthMacro!O200="","",MonthMacro!O200)</f>
        <v>4.3</v>
      </c>
      <c r="O200" s="10">
        <f t="shared" si="26"/>
        <v>2.85</v>
      </c>
      <c r="P200" s="11" t="str">
        <f>IF(MONTH(A200)=1,"",IF(MONTH(A200)=2,MonthMacro!S200,MonthMacro!Q200))</f>
        <v/>
      </c>
      <c r="Q200" s="10">
        <f>IF(MonthMacro!T200="","",MonthMacro!T200)</f>
        <v>100.91</v>
      </c>
      <c r="R200" s="10">
        <f>IF(MonthMacro!AG200="","",MonthMacro!AG200)</f>
        <v>-17.5</v>
      </c>
      <c r="S200" s="10">
        <f>IF(MonthMacro!U200="","",MonthMacro!U200)</f>
        <v>101.254904</v>
      </c>
      <c r="T200" s="10">
        <f>IF(MonthMacro!V200="","",MonthMacro!V200)</f>
        <v>6.7</v>
      </c>
      <c r="U200" s="10">
        <f>IF(MonthMacro!W200="","",MonthMacro!W200)</f>
        <v>18.8</v>
      </c>
      <c r="V200" s="10">
        <f>IF(MonthMacro!X200="","",MonthMacro!X200)</f>
        <v>12.100000000000001</v>
      </c>
      <c r="W200" s="12">
        <f>IF(MonthMacro!Y200="","",AVERAGE(MonthMacro!Y200:Y211))</f>
        <v>6077.916666666667</v>
      </c>
      <c r="X200" s="10">
        <f t="shared" si="27"/>
        <v>14.650632712410605</v>
      </c>
      <c r="Y200" s="13" t="str">
        <f>IF(MonthMacro!Z200="","",MonthMacro!Z200)</f>
        <v/>
      </c>
      <c r="Z200" s="2">
        <f>IF(MonthMacro!AB200="","",AVERAGE(MonthMacro!AB200:AB211))</f>
        <v>2218.395</v>
      </c>
      <c r="AA200" s="10">
        <f t="shared" si="28"/>
        <v>-42.573259125032358</v>
      </c>
      <c r="AB200" s="2">
        <f>IF(MonthMacro!AA200="","",MonthMacro!AA200)</f>
        <v>21.33</v>
      </c>
      <c r="AC200" s="2" t="str">
        <f>IF(MonthMacro!AD200="","",IF(MONTH(CLEAN_MACRO!$A200)=2,MonthMacro!AD200,MonthMacro!AD200-MonthMacro!AD201))</f>
        <v/>
      </c>
      <c r="AD200" s="2" t="str">
        <f>IF(MonthMacro!AE200="","",IF(MONTH(CLEAN_MACRO!$A200)=2,MonthMacro!AE200,MonthMacro!AE200-MonthMacro!AE201))</f>
        <v/>
      </c>
      <c r="AE200" s="2" t="str">
        <f>IF(MonthMacro!AF200="","",IF(MONTH(CLEAN_MACRO!$A200)=2,MonthMacro!AF200,MonthMacro!AF200-MonthMacro!AF201))</f>
        <v/>
      </c>
      <c r="AF200" s="10" t="str">
        <f t="shared" si="29"/>
        <v/>
      </c>
      <c r="AG200" s="10" t="str">
        <f t="shared" si="30"/>
        <v/>
      </c>
      <c r="AH200" s="10" t="str">
        <f t="shared" si="31"/>
        <v/>
      </c>
      <c r="AI200" s="10" t="str">
        <f>IF(MonthMacro!AD200="","",(MonthMacro!AD200/MonthMacro!AD212-1)*100)</f>
        <v/>
      </c>
      <c r="AJ200" s="10" t="str">
        <f>IF(MonthMacro!AE200="","",(MonthMacro!AE200/MonthMacro!AE212-1)*100)</f>
        <v/>
      </c>
      <c r="AK200" s="10" t="str">
        <f>IF(MonthMacro!AF200="","",(MonthMacro!AF200/MonthMacro!AF212-1)*100)</f>
        <v/>
      </c>
      <c r="AL200" s="10" t="str">
        <f>IF(MonthMacro!AI200="","",MonthMacro!AI200)</f>
        <v/>
      </c>
      <c r="AM200" s="11" t="str">
        <f>IF(YEAR(A200)=2012,SUM(MonthMacro!AM200:AM211)/MONTH(A200),IF(MonthMacro!AM200="","",SUM(MonthMacro!AM200:AM211)/12))</f>
        <v/>
      </c>
      <c r="AN200" s="10" t="e">
        <f t="shared" si="32"/>
        <v>#VALUE!</v>
      </c>
    </row>
    <row r="201" spans="1:40">
      <c r="A201" s="9">
        <f>MonthMacro!A201</f>
        <v>39813</v>
      </c>
      <c r="B201" s="10" t="str">
        <f>IF(MONTH($A201)=1,"",IF(MonthMacro!D201="","",IF(MONTH($A201)&lt;&gt;2,MonthMacro!D201,MonthMacro!E201)))</f>
        <v/>
      </c>
      <c r="C201" s="10">
        <f>IF(MonthMacro!E201="","",MonthMacro!E201)</f>
        <v>5.49</v>
      </c>
      <c r="D201" s="10">
        <f>IF(MONTH($A201)=1,"",IF(AND(MonthMacro!F201&lt;&gt;"",MONTH($A201)&lt;&gt;2),MonthMacro!F201,MonthMacro!G201))</f>
        <v>5.7</v>
      </c>
      <c r="E201" s="12">
        <f>IF(MONTH(A201)=1,"",MonthMacro!H201-MonthMacro!H202)</f>
        <v>20553.106000000014</v>
      </c>
      <c r="F201" s="10">
        <f t="shared" si="25"/>
        <v>22.272230253490697</v>
      </c>
      <c r="G201" s="10">
        <f>IF(MonthMacro!I201="","",MonthMacro!I201)</f>
        <v>26.1</v>
      </c>
      <c r="H201" s="10">
        <f>IF(MonthMacro!J201="","",MonthMacro!J201)</f>
        <v>41.2</v>
      </c>
      <c r="I201" s="10">
        <f>IF(MonthMacro!K201="","",MonthMacro!K201)</f>
        <v>37.299999999999997</v>
      </c>
      <c r="J201" s="10">
        <f>IF(MonthMacro!L201="","",MonthMacro!L201)</f>
        <v>50.8</v>
      </c>
      <c r="K201" s="10">
        <f>IF(MonthMacro!M201="","",MonthMacro!M201)</f>
        <v>1.2</v>
      </c>
      <c r="L201" s="10">
        <f>IF(MonthMacro!AH201="","",MonthMacro!AH201)</f>
        <v>-0.4</v>
      </c>
      <c r="M201" s="10">
        <f>IF(MonthMacro!N201="","",MonthMacro!N201)</f>
        <v>-1.1399999999999999</v>
      </c>
      <c r="N201" s="10">
        <f>IF(MonthMacro!O201="","",MonthMacro!O201)</f>
        <v>2.34</v>
      </c>
      <c r="O201" s="10">
        <f t="shared" si="26"/>
        <v>0.73999999999999988</v>
      </c>
      <c r="P201" s="11">
        <f>IF(MONTH(A201)=1,"",IF(MONTH(A201)=2,MonthMacro!S201,MonthMacro!Q201))</f>
        <v>19</v>
      </c>
      <c r="Q201" s="10">
        <f>IF(MonthMacro!T201="","",MonthMacro!T201)</f>
        <v>71.819999999999993</v>
      </c>
      <c r="R201" s="10">
        <f>IF(MonthMacro!AG201="","",MonthMacro!AG201)</f>
        <v>-2.8</v>
      </c>
      <c r="S201" s="10">
        <f>IF(MonthMacro!U201="","",MonthMacro!U201)</f>
        <v>101.83830399999999</v>
      </c>
      <c r="T201" s="10">
        <f>IF(MonthMacro!V201="","",MonthMacro!V201)</f>
        <v>9.1</v>
      </c>
      <c r="U201" s="10">
        <f>IF(MonthMacro!W201="","",MonthMacro!W201)</f>
        <v>17.8</v>
      </c>
      <c r="V201" s="10">
        <f>IF(MonthMacro!X201="","",MonthMacro!X201)</f>
        <v>8.7000000000000011</v>
      </c>
      <c r="W201" s="12">
        <f>IF(MonthMacro!Y201="","",AVERAGE(MonthMacro!Y201:Y212))</f>
        <v>5817</v>
      </c>
      <c r="X201" s="10">
        <f t="shared" si="27"/>
        <v>16.995172968624296</v>
      </c>
      <c r="Y201" s="13">
        <f>IF(MonthMacro!Z201="","",MonthMacro!Z201)</f>
        <v>18.7</v>
      </c>
      <c r="Z201" s="2">
        <f>IF(MonthMacro!AB201="","",AVERAGE(MonthMacro!AB201:AB212))</f>
        <v>2055.145</v>
      </c>
      <c r="AA201" s="10" t="e">
        <f t="shared" si="28"/>
        <v>#VALUE!</v>
      </c>
      <c r="AB201" s="2">
        <f>IF(MonthMacro!AA201="","",MonthMacro!AA201)</f>
        <v>18.760000000000002</v>
      </c>
      <c r="AC201" s="2">
        <f>IF(MonthMacro!AD201="","",IF(MONTH(CLEAN_MACRO!$A201)=2,MonthMacro!AD201,MonthMacro!AD201-MonthMacro!AD202))</f>
        <v>13284.39</v>
      </c>
      <c r="AD201" s="2">
        <f>IF(MonthMacro!AE201="","",IF(MONTH(CLEAN_MACRO!$A201)=2,MonthMacro!AE201,MonthMacro!AE201-MonthMacro!AE202))</f>
        <v>23417.78</v>
      </c>
      <c r="AE201" s="2">
        <f>IF(MonthMacro!AF201="","",IF(MONTH(CLEAN_MACRO!$A201)=2,MonthMacro!AF201,MonthMacro!AF201-MonthMacro!AF202))</f>
        <v>12940.560000000005</v>
      </c>
      <c r="AF201" s="10">
        <f t="shared" si="29"/>
        <v>-9.3502190092823341</v>
      </c>
      <c r="AG201" s="10">
        <f t="shared" si="30"/>
        <v>-6.9788005165509652</v>
      </c>
      <c r="AH201" s="10">
        <f t="shared" si="31"/>
        <v>-19.30211196066799</v>
      </c>
      <c r="AI201" s="10">
        <f>IF(MonthMacro!AD201="","",(MonthMacro!AD201/MonthMacro!AD213-1)*100)</f>
        <v>3.1543436846523276</v>
      </c>
      <c r="AJ201" s="10">
        <f>IF(MonthMacro!AE201="","",(MonthMacro!AE201/MonthMacro!AE213-1)*100)</f>
        <v>0.45698631153165969</v>
      </c>
      <c r="AK201" s="10">
        <f>IF(MonthMacro!AF201="","",(MonthMacro!AF201/MonthMacro!AF213-1)*100)</f>
        <v>-18.510644720557213</v>
      </c>
      <c r="AL201" s="10" t="str">
        <f>IF(MonthMacro!AI201="","",MonthMacro!AI201)</f>
        <v/>
      </c>
      <c r="AM201" s="11" t="str">
        <f>IF(YEAR(A201)=2012,SUM(MonthMacro!AM201:AM212)/MONTH(A201),IF(MonthMacro!AM201="","",SUM(MonthMacro!AM201:AM212)/12))</f>
        <v/>
      </c>
      <c r="AN201" s="10" t="e">
        <f t="shared" si="32"/>
        <v>#VALUE!</v>
      </c>
    </row>
    <row r="202" spans="1:40">
      <c r="A202" s="9">
        <f>MonthMacro!A202</f>
        <v>39782</v>
      </c>
      <c r="B202" s="10" t="str">
        <f>IF(MONTH($A202)=1,"",IF(MonthMacro!D202="","",IF(MONTH($A202)&lt;&gt;2,MonthMacro!D202,MonthMacro!E202)))</f>
        <v/>
      </c>
      <c r="C202" s="10">
        <f>IF(MonthMacro!E202="","",MonthMacro!E202)</f>
        <v>6.67</v>
      </c>
      <c r="D202" s="10">
        <f>IF(MONTH($A202)=1,"",IF(AND(MonthMacro!F202&lt;&gt;"",MONTH($A202)&lt;&gt;2),MonthMacro!F202,MonthMacro!G202))</f>
        <v>5.4</v>
      </c>
      <c r="E202" s="12">
        <f>IF(MONTH(A202)=1,"",MonthMacro!H202-MonthMacro!H203)</f>
        <v>14425.065600000002</v>
      </c>
      <c r="F202" s="10">
        <f t="shared" si="25"/>
        <v>23.806596522788539</v>
      </c>
      <c r="G202" s="10">
        <f>IF(MonthMacro!I202="","",MonthMacro!I202)</f>
        <v>26.8</v>
      </c>
      <c r="H202" s="10">
        <f>IF(MonthMacro!J202="","",MonthMacro!J202)</f>
        <v>38.799999999999997</v>
      </c>
      <c r="I202" s="10">
        <f>IF(MonthMacro!K202="","",MonthMacro!K202)</f>
        <v>32.299999999999997</v>
      </c>
      <c r="J202" s="10">
        <f>IF(MonthMacro!L202="","",MonthMacro!L202)</f>
        <v>51.2</v>
      </c>
      <c r="K202" s="10">
        <f>IF(MonthMacro!M202="","",MonthMacro!M202)</f>
        <v>2.4300000000000002</v>
      </c>
      <c r="L202" s="10">
        <f>IF(MonthMacro!AH202="","",MonthMacro!AH202)</f>
        <v>0.3</v>
      </c>
      <c r="M202" s="10">
        <f>IF(MonthMacro!N202="","",MonthMacro!N202)</f>
        <v>1.99</v>
      </c>
      <c r="N202" s="10">
        <f>IF(MonthMacro!O202="","",MonthMacro!O202)</f>
        <v>0.44000000000000017</v>
      </c>
      <c r="O202" s="10">
        <f t="shared" si="26"/>
        <v>-1.69</v>
      </c>
      <c r="P202" s="11">
        <f>IF(MONTH(A202)=1,"",IF(MONTH(A202)=2,MonthMacro!S202,MonthMacro!Q202))</f>
        <v>20.8</v>
      </c>
      <c r="Q202" s="10">
        <f>IF(MonthMacro!T202="","",MonthMacro!T202)</f>
        <v>52.54</v>
      </c>
      <c r="R202" s="10">
        <f>IF(MonthMacro!AG202="","",MonthMacro!AG202)</f>
        <v>-2.2000000000000002</v>
      </c>
      <c r="S202" s="10">
        <f>IF(MonthMacro!U202="","",MonthMacro!U202)</f>
        <v>105.198688</v>
      </c>
      <c r="T202" s="10">
        <f>IF(MonthMacro!V202="","",MonthMacro!V202)</f>
        <v>6.8</v>
      </c>
      <c r="U202" s="10">
        <f>IF(MonthMacro!W202="","",MonthMacro!W202)</f>
        <v>14.8</v>
      </c>
      <c r="V202" s="10">
        <f>IF(MonthMacro!X202="","",MonthMacro!X202)</f>
        <v>8</v>
      </c>
      <c r="W202" s="12">
        <f>IF(MonthMacro!Y202="","",AVERAGE(MonthMacro!Y202:Y213))</f>
        <v>5493.416666666667</v>
      </c>
      <c r="X202" s="10">
        <f t="shared" si="27"/>
        <v>11.31543397500845</v>
      </c>
      <c r="Y202" s="13" t="str">
        <f>IF(MonthMacro!Z202="","",MonthMacro!Z202)</f>
        <v/>
      </c>
      <c r="Z202" s="2">
        <f>IF(MonthMacro!AB202="","",AVERAGE(MonthMacro!AB202:AB213))</f>
        <v>2059.1654545454544</v>
      </c>
      <c r="AA202" s="10" t="e">
        <f t="shared" si="28"/>
        <v>#VALUE!</v>
      </c>
      <c r="AB202" s="2">
        <f>IF(MonthMacro!AA202="","",MonthMacro!AA202)</f>
        <v>16.03</v>
      </c>
      <c r="AC202" s="2">
        <f>IF(MonthMacro!AD202="","",IF(MONTH(CLEAN_MACRO!$A202)=2,MonthMacro!AD202,MonthMacro!AD202-MonthMacro!AD203))</f>
        <v>5517.2299999999959</v>
      </c>
      <c r="AD202" s="2">
        <f>IF(MonthMacro!AE202="","",IF(MONTH(CLEAN_MACRO!$A202)=2,MonthMacro!AE202,MonthMacro!AE202-MonthMacro!AE203))</f>
        <v>4392.5400000000045</v>
      </c>
      <c r="AE202" s="2">
        <f>IF(MonthMacro!AF202="","",IF(MONTH(CLEAN_MACRO!$A202)=2,MonthMacro!AF202,MonthMacro!AF202-MonthMacro!AF203))</f>
        <v>4425.4199999999983</v>
      </c>
      <c r="AF202" s="10">
        <f t="shared" si="29"/>
        <v>-15.66769842179685</v>
      </c>
      <c r="AG202" s="10">
        <f t="shared" si="30"/>
        <v>-10.837802397664742</v>
      </c>
      <c r="AH202" s="10">
        <f t="shared" si="31"/>
        <v>-32.866095362056356</v>
      </c>
      <c r="AI202" s="10">
        <f>IF(MonthMacro!AD202="","",(MonthMacro!AD202/MonthMacro!AD214-1)*100)</f>
        <v>5.4468117259938165</v>
      </c>
      <c r="AJ202" s="10">
        <f>IF(MonthMacro!AE202="","",(MonthMacro!AE202/MonthMacro!AE214-1)*100)</f>
        <v>6.1190137929011179</v>
      </c>
      <c r="AK202" s="10">
        <f>IF(MonthMacro!AF202="","",(MonthMacro!AF202/MonthMacro!AF214-1)*100)</f>
        <v>-18.299666089786225</v>
      </c>
      <c r="AL202" s="10" t="str">
        <f>IF(MonthMacro!AI202="","",MonthMacro!AI202)</f>
        <v/>
      </c>
      <c r="AM202" s="11" t="str">
        <f>IF(YEAR(A202)=2012,SUM(MonthMacro!AM202:AM213)/MONTH(A202),IF(MonthMacro!AM202="","",SUM(MonthMacro!AM202:AM213)/12))</f>
        <v/>
      </c>
      <c r="AN202" s="10" t="e">
        <f t="shared" si="32"/>
        <v>#VALUE!</v>
      </c>
    </row>
    <row r="203" spans="1:40">
      <c r="A203" s="9">
        <f>MonthMacro!A203</f>
        <v>39752</v>
      </c>
      <c r="B203" s="10" t="str">
        <f>IF(MONTH($A203)=1,"",IF(MonthMacro!D203="","",IF(MONTH($A203)&lt;&gt;2,MonthMacro!D203,MonthMacro!E203)))</f>
        <v/>
      </c>
      <c r="C203" s="10">
        <f>IF(MonthMacro!E203="","",MonthMacro!E203)</f>
        <v>8.27</v>
      </c>
      <c r="D203" s="10">
        <f>IF(MONTH($A203)=1,"",IF(AND(MonthMacro!F203&lt;&gt;"",MONTH($A203)&lt;&gt;2),MonthMacro!F203,MonthMacro!G203))</f>
        <v>8.1999999999999993</v>
      </c>
      <c r="E203" s="12">
        <f>IF(MONTH(A203)=1,"",MonthMacro!H203-MonthMacro!H204)</f>
        <v>13318.36069999999</v>
      </c>
      <c r="F203" s="10">
        <f t="shared" si="25"/>
        <v>24.394628890378954</v>
      </c>
      <c r="G203" s="10">
        <f>IF(MonthMacro!I203="","",MonthMacro!I203)</f>
        <v>27.2</v>
      </c>
      <c r="H203" s="10">
        <f>IF(MonthMacro!J203="","",MonthMacro!J203)</f>
        <v>44.6</v>
      </c>
      <c r="I203" s="10">
        <f>IF(MonthMacro!K203="","",MonthMacro!K203)</f>
        <v>41.7</v>
      </c>
      <c r="J203" s="10">
        <f>IF(MonthMacro!L203="","",MonthMacro!L203)</f>
        <v>53.1</v>
      </c>
      <c r="K203" s="10">
        <f>IF(MonthMacro!M203="","",MonthMacro!M203)</f>
        <v>3.97</v>
      </c>
      <c r="L203" s="10">
        <f>IF(MonthMacro!AH203="","",MonthMacro!AH203)</f>
        <v>0.8</v>
      </c>
      <c r="M203" s="10">
        <f>IF(MonthMacro!N203="","",MonthMacro!N203)</f>
        <v>6.59</v>
      </c>
      <c r="N203" s="10">
        <f>IF(MonthMacro!O203="","",MonthMacro!O203)</f>
        <v>-2.6199999999999997</v>
      </c>
      <c r="O203" s="10">
        <f t="shared" si="26"/>
        <v>-5.79</v>
      </c>
      <c r="P203" s="11">
        <f>IF(MONTH(A203)=1,"",IF(MONTH(A203)=2,MonthMacro!S203,MonthMacro!Q203))</f>
        <v>22</v>
      </c>
      <c r="Q203" s="10">
        <f>IF(MonthMacro!T203="","",MonthMacro!T203)</f>
        <v>30.27</v>
      </c>
      <c r="R203" s="10">
        <f>IF(MonthMacro!AG203="","",MonthMacro!AG203)</f>
        <v>19.2</v>
      </c>
      <c r="S203" s="10">
        <f>IF(MonthMacro!U203="","",MonthMacro!U203)</f>
        <v>107.858992</v>
      </c>
      <c r="T203" s="10">
        <f>IF(MonthMacro!V203="","",MonthMacro!V203)</f>
        <v>8.9</v>
      </c>
      <c r="U203" s="10">
        <f>IF(MonthMacro!W203="","",MonthMacro!W203)</f>
        <v>15</v>
      </c>
      <c r="V203" s="10">
        <f>IF(MonthMacro!X203="","",MonthMacro!X203)</f>
        <v>6.1</v>
      </c>
      <c r="W203" s="12">
        <f>IF(MonthMacro!Y203="","",AVERAGE(MonthMacro!Y203:Y214))</f>
        <v>5373.083333333333</v>
      </c>
      <c r="X203" s="10">
        <f t="shared" si="27"/>
        <v>9.4035802154916368</v>
      </c>
      <c r="Y203" s="13" t="str">
        <f>IF(MonthMacro!Z203="","",MonthMacro!Z203)</f>
        <v/>
      </c>
      <c r="Z203" s="2">
        <f>IF(MonthMacro!AB203="","",AVERAGE(MonthMacro!AB203:AB214))</f>
        <v>2062.6040000000003</v>
      </c>
      <c r="AA203" s="10" t="e">
        <f t="shared" si="28"/>
        <v>#VALUE!</v>
      </c>
      <c r="AB203" s="2">
        <f>IF(MonthMacro!AA203="","",MonthMacro!AA203)</f>
        <v>14.58</v>
      </c>
      <c r="AC203" s="2">
        <f>IF(MonthMacro!AD203="","",IF(MONTH(CLEAN_MACRO!$A203)=2,MonthMacro!AD203,MonthMacro!AD203-MonthMacro!AD204))</f>
        <v>5251.0299999999988</v>
      </c>
      <c r="AD203" s="2">
        <f>IF(MonthMacro!AE203="","",IF(MONTH(CLEAN_MACRO!$A203)=2,MonthMacro!AE203,MonthMacro!AE203-MonthMacro!AE204))</f>
        <v>3887.0299999999988</v>
      </c>
      <c r="AE203" s="2">
        <f>IF(MonthMacro!AF203="","",IF(MONTH(CLEAN_MACRO!$A203)=2,MonthMacro!AF203,MonthMacro!AF203-MonthMacro!AF204))</f>
        <v>4402.1999999999971</v>
      </c>
      <c r="AF203" s="10">
        <f t="shared" si="29"/>
        <v>-21.218990750673338</v>
      </c>
      <c r="AG203" s="10">
        <f t="shared" si="30"/>
        <v>5.1079870096507607</v>
      </c>
      <c r="AH203" s="10">
        <f t="shared" si="31"/>
        <v>-28.942334853315089</v>
      </c>
      <c r="AI203" s="10">
        <f>IF(MonthMacro!AD203="","",(MonthMacro!AD203/MonthMacro!AD215-1)*100)</f>
        <v>7.3289503731402084</v>
      </c>
      <c r="AJ203" s="10">
        <f>IF(MonthMacro!AE203="","",(MonthMacro!AE203/MonthMacro!AE215-1)*100)</f>
        <v>9.0881916491171832</v>
      </c>
      <c r="AK203" s="10">
        <f>IF(MonthMacro!AF203="","",(MonthMacro!AF203/MonthMacro!AF215-1)*100)</f>
        <v>-16.50705983911871</v>
      </c>
      <c r="AL203" s="10" t="str">
        <f>IF(MonthMacro!AI203="","",MonthMacro!AI203)</f>
        <v/>
      </c>
      <c r="AM203" s="11" t="str">
        <f>IF(YEAR(A203)=2012,SUM(MonthMacro!AM203:AM214)/MONTH(A203),IF(MonthMacro!AM203="","",SUM(MonthMacro!AM203:AM214)/12))</f>
        <v/>
      </c>
      <c r="AN203" s="10" t="e">
        <f t="shared" si="32"/>
        <v>#VALUE!</v>
      </c>
    </row>
    <row r="204" spans="1:40">
      <c r="A204" s="9">
        <f>MonthMacro!A204</f>
        <v>39721</v>
      </c>
      <c r="B204" s="10" t="str">
        <f>IF(MONTH($A204)=1,"",IF(MonthMacro!D204="","",IF(MONTH($A204)&lt;&gt;2,MonthMacro!D204,MonthMacro!E204)))</f>
        <v/>
      </c>
      <c r="C204" s="10">
        <f>IF(MonthMacro!E204="","",MonthMacro!E204)</f>
        <v>9.67</v>
      </c>
      <c r="D204" s="10">
        <f>IF(MONTH($A204)=1,"",IF(AND(MonthMacro!F204&lt;&gt;"",MONTH($A204)&lt;&gt;2),MonthMacro!F204,MonthMacro!G204))</f>
        <v>11.4</v>
      </c>
      <c r="E204" s="12">
        <f>IF(MONTH(A204)=1,"",MonthMacro!H204-MonthMacro!H205)</f>
        <v>14951.026800000007</v>
      </c>
      <c r="F204" s="10">
        <f t="shared" si="25"/>
        <v>29.024082265973373</v>
      </c>
      <c r="G204" s="10">
        <f>IF(MonthMacro!I204="","",MonthMacro!I204)</f>
        <v>27.6</v>
      </c>
      <c r="H204" s="10">
        <f>IF(MonthMacro!J204="","",MonthMacro!J204)</f>
        <v>51.2</v>
      </c>
      <c r="I204" s="10">
        <f>IF(MonthMacro!K204="","",MonthMacro!K204)</f>
        <v>51.3</v>
      </c>
      <c r="J204" s="10">
        <f>IF(MonthMacro!L204="","",MonthMacro!L204)</f>
        <v>55</v>
      </c>
      <c r="K204" s="10">
        <f>IF(MonthMacro!M204="","",MonthMacro!M204)</f>
        <v>4.6399999999999997</v>
      </c>
      <c r="L204" s="10">
        <f>IF(MonthMacro!AH204="","",MonthMacro!AH204)</f>
        <v>1.1000000000000001</v>
      </c>
      <c r="M204" s="10">
        <f>IF(MonthMacro!N204="","",MonthMacro!N204)</f>
        <v>9.1300000000000008</v>
      </c>
      <c r="N204" s="10">
        <f>IF(MonthMacro!O204="","",MonthMacro!O204)</f>
        <v>-4.4900000000000011</v>
      </c>
      <c r="O204" s="10">
        <f t="shared" si="26"/>
        <v>-8.0300000000000011</v>
      </c>
      <c r="P204" s="11">
        <f>IF(MONTH(A204)=1,"",IF(MONTH(A204)=2,MonthMacro!S204,MonthMacro!Q204))</f>
        <v>23.2</v>
      </c>
      <c r="Q204" s="10">
        <f>IF(MonthMacro!T204="","",MonthMacro!T204)</f>
        <v>23.36</v>
      </c>
      <c r="R204" s="10">
        <f>IF(MonthMacro!AG204="","",MonthMacro!AG204)</f>
        <v>21.5</v>
      </c>
      <c r="S204" s="10">
        <f>IF(MonthMacro!U204="","",MonthMacro!U204)</f>
        <v>108.93244799999999</v>
      </c>
      <c r="T204" s="10">
        <f>IF(MonthMacro!V204="","",MonthMacro!V204)</f>
        <v>9.4</v>
      </c>
      <c r="U204" s="10">
        <f>IF(MonthMacro!W204="","",MonthMacro!W204)</f>
        <v>15.3</v>
      </c>
      <c r="V204" s="10">
        <f>IF(MonthMacro!X204="","",MonthMacro!X204)</f>
        <v>5.9</v>
      </c>
      <c r="W204" s="12">
        <f>IF(MonthMacro!Y204="","",AVERAGE(MonthMacro!Y204:Y215))</f>
        <v>5573.083333333333</v>
      </c>
      <c r="X204" s="10">
        <f t="shared" si="27"/>
        <v>19.123278887087846</v>
      </c>
      <c r="Y204" s="13" t="str">
        <f>IF(MonthMacro!Z204="","",MonthMacro!Z204)</f>
        <v/>
      </c>
      <c r="Z204" s="2">
        <f>IF(MonthMacro!AB204="","",AVERAGE(MonthMacro!AB204:AB215))</f>
        <v>2197.2222222222222</v>
      </c>
      <c r="AA204" s="10" t="e">
        <f t="shared" si="28"/>
        <v>#VALUE!</v>
      </c>
      <c r="AB204" s="2">
        <f>IF(MonthMacro!AA204="","",MonthMacro!AA204)</f>
        <v>14.48</v>
      </c>
      <c r="AC204" s="2">
        <f>IF(MonthMacro!AD204="","",IF(MONTH(CLEAN_MACRO!$A204)=2,MonthMacro!AD204,MonthMacro!AD204-MonthMacro!AD205))</f>
        <v>6472.6199999999953</v>
      </c>
      <c r="AD204" s="2">
        <f>IF(MonthMacro!AE204="","",IF(MONTH(CLEAN_MACRO!$A204)=2,MonthMacro!AE204,MonthMacro!AE204-MonthMacro!AE205))</f>
        <v>3433.2099999999991</v>
      </c>
      <c r="AE204" s="2">
        <f>IF(MonthMacro!AF204="","",IF(MONTH(CLEAN_MACRO!$A204)=2,MonthMacro!AF204,MonthMacro!AF204-MonthMacro!AF205))</f>
        <v>5728.4800000000032</v>
      </c>
      <c r="AF204" s="10">
        <f t="shared" si="29"/>
        <v>-13.184451955577059</v>
      </c>
      <c r="AG204" s="10">
        <f t="shared" si="30"/>
        <v>-4.6852139246023272</v>
      </c>
      <c r="AH204" s="10">
        <f t="shared" si="31"/>
        <v>-15.719224940781796</v>
      </c>
      <c r="AI204" s="10">
        <f>IF(MonthMacro!AD204="","",(MonthMacro!AD204/MonthMacro!AD216-1)*100)</f>
        <v>10.180558467461243</v>
      </c>
      <c r="AJ204" s="10">
        <f>IF(MonthMacro!AE204="","",(MonthMacro!AE204/MonthMacro!AE216-1)*100)</f>
        <v>9.690538216823775</v>
      </c>
      <c r="AK204" s="10">
        <f>IF(MonthMacro!AF204="","",(MonthMacro!AF204/MonthMacro!AF216-1)*100)</f>
        <v>-14.880711745965925</v>
      </c>
      <c r="AL204" s="10" t="str">
        <f>IF(MonthMacro!AI204="","",MonthMacro!AI204)</f>
        <v/>
      </c>
      <c r="AM204" s="11" t="str">
        <f>IF(YEAR(A204)=2012,SUM(MonthMacro!AM204:AM215)/MONTH(A204),IF(MonthMacro!AM204="","",SUM(MonthMacro!AM204:AM215)/12))</f>
        <v/>
      </c>
      <c r="AN204" s="10" t="e">
        <f t="shared" si="32"/>
        <v>#VALUE!</v>
      </c>
    </row>
    <row r="205" spans="1:40">
      <c r="A205" s="9">
        <f>MonthMacro!A205</f>
        <v>39691</v>
      </c>
      <c r="B205" s="10" t="str">
        <f>IF(MONTH($A205)=1,"",IF(MonthMacro!D205="","",IF(MONTH($A205)&lt;&gt;2,MonthMacro!D205,MonthMacro!E205)))</f>
        <v/>
      </c>
      <c r="C205" s="10">
        <f>IF(MonthMacro!E205="","",MonthMacro!E205)</f>
        <v>10.19</v>
      </c>
      <c r="D205" s="10">
        <f>IF(MONTH($A205)=1,"",IF(AND(MonthMacro!F205&lt;&gt;"",MONTH($A205)&lt;&gt;2),MonthMacro!F205,MonthMacro!G205))</f>
        <v>12.8</v>
      </c>
      <c r="E205" s="12">
        <f>IF(MONTH(A205)=1,"",MonthMacro!H205-MonthMacro!H206)</f>
        <v>12759.605199999991</v>
      </c>
      <c r="F205" s="10">
        <f t="shared" si="25"/>
        <v>28.093438822949434</v>
      </c>
      <c r="G205" s="10">
        <f>IF(MonthMacro!I205="","",MonthMacro!I205)</f>
        <v>27.4</v>
      </c>
      <c r="H205" s="10">
        <f>IF(MonthMacro!J205="","",MonthMacro!J205)</f>
        <v>48.4</v>
      </c>
      <c r="I205" s="10">
        <f>IF(MonthMacro!K205="","",MonthMacro!K205)</f>
        <v>46</v>
      </c>
      <c r="J205" s="10">
        <f>IF(MonthMacro!L205="","",MonthMacro!L205)</f>
        <v>52.9</v>
      </c>
      <c r="K205" s="10">
        <f>IF(MonthMacro!M205="","",MonthMacro!M205)</f>
        <v>4.9000000000000004</v>
      </c>
      <c r="L205" s="10">
        <f>IF(MonthMacro!AH205="","",MonthMacro!AH205)</f>
        <v>1.2</v>
      </c>
      <c r="M205" s="10">
        <f>IF(MonthMacro!N205="","",MonthMacro!N205)</f>
        <v>10.06</v>
      </c>
      <c r="N205" s="10">
        <f>IF(MonthMacro!O205="","",MonthMacro!O205)</f>
        <v>-5.16</v>
      </c>
      <c r="O205" s="10">
        <f t="shared" si="26"/>
        <v>-8.8600000000000012</v>
      </c>
      <c r="P205" s="11">
        <f>IF(MONTH(A205)=1,"",IF(MONTH(A205)=2,MonthMacro!S205,MonthMacro!Q205))</f>
        <v>23.2</v>
      </c>
      <c r="Q205" s="10">
        <f>IF(MonthMacro!T205="","",MonthMacro!T205)</f>
        <v>14.9</v>
      </c>
      <c r="R205" s="10">
        <f>IF(MonthMacro!AG205="","",MonthMacro!AG205)</f>
        <v>21.1</v>
      </c>
      <c r="S205" s="10">
        <f>IF(MonthMacro!U205="","",MonthMacro!U205)</f>
        <v>109.305824</v>
      </c>
      <c r="T205" s="10">
        <f>IF(MonthMacro!V205="","",MonthMacro!V205)</f>
        <v>11.5</v>
      </c>
      <c r="U205" s="10">
        <f>IF(MonthMacro!W205="","",MonthMacro!W205)</f>
        <v>16</v>
      </c>
      <c r="V205" s="10">
        <f>IF(MonthMacro!X205="","",MonthMacro!X205)</f>
        <v>4.5</v>
      </c>
      <c r="W205" s="12">
        <f>IF(MonthMacro!Y205="","",AVERAGE(MonthMacro!Y205:Y216))</f>
        <v>5542.333333333333</v>
      </c>
      <c r="X205" s="10">
        <f t="shared" si="27"/>
        <v>23.327399495623791</v>
      </c>
      <c r="Y205" s="13" t="str">
        <f>IF(MonthMacro!Z205="","",MonthMacro!Z205)</f>
        <v/>
      </c>
      <c r="Z205" s="2">
        <f>IF(MonthMacro!AB205="","",AVERAGE(MonthMacro!AB205:AB216))</f>
        <v>2249.625</v>
      </c>
      <c r="AA205" s="10" t="e">
        <f t="shared" si="28"/>
        <v>#VALUE!</v>
      </c>
      <c r="AB205" s="2">
        <f>IF(MonthMacro!AA205="","",MonthMacro!AA205)</f>
        <v>14.29</v>
      </c>
      <c r="AC205" s="2">
        <f>IF(MonthMacro!AD205="","",IF(MONTH(CLEAN_MACRO!$A205)=2,MonthMacro!AD205,MonthMacro!AD205-MonthMacro!AD206))</f>
        <v>6538.6400000000067</v>
      </c>
      <c r="AD205" s="2">
        <f>IF(MonthMacro!AE205="","",IF(MONTH(CLEAN_MACRO!$A205)=2,MonthMacro!AE205,MonthMacro!AE205-MonthMacro!AE206))</f>
        <v>2989.0600000000013</v>
      </c>
      <c r="AE205" s="2">
        <f>IF(MonthMacro!AF205="","",IF(MONTH(CLEAN_MACRO!$A205)=2,MonthMacro!AF205,MonthMacro!AF205-MonthMacro!AF206))</f>
        <v>4138.32</v>
      </c>
      <c r="AF205" s="10">
        <f t="shared" si="29"/>
        <v>-2.6221534511541411</v>
      </c>
      <c r="AG205" s="10">
        <f t="shared" si="30"/>
        <v>3.2429874584221086</v>
      </c>
      <c r="AH205" s="10">
        <f t="shared" si="31"/>
        <v>-35.696138803555868</v>
      </c>
      <c r="AI205" s="10">
        <f>IF(MonthMacro!AD205="","",(MonthMacro!AD205/MonthMacro!AD217-1)*100)</f>
        <v>13.119536134627307</v>
      </c>
      <c r="AJ205" s="10">
        <f>IF(MonthMacro!AE205="","",(MonthMacro!AE205/MonthMacro!AE217-1)*100)</f>
        <v>12.175870484985341</v>
      </c>
      <c r="AK205" s="10">
        <f>IF(MonthMacro!AF205="","",(MonthMacro!AF205/MonthMacro!AF217-1)*100)</f>
        <v>-14.740241062918734</v>
      </c>
      <c r="AL205" s="10" t="str">
        <f>IF(MonthMacro!AI205="","",MonthMacro!AI205)</f>
        <v/>
      </c>
      <c r="AM205" s="11" t="str">
        <f>IF(YEAR(A205)=2012,SUM(MonthMacro!AM205:AM216)/MONTH(A205),IF(MonthMacro!AM205="","",SUM(MonthMacro!AM205:AM216)/12))</f>
        <v/>
      </c>
      <c r="AN205" s="10" t="e">
        <f t="shared" si="32"/>
        <v>#VALUE!</v>
      </c>
    </row>
    <row r="206" spans="1:40">
      <c r="A206" s="9">
        <f>MonthMacro!A206</f>
        <v>39660</v>
      </c>
      <c r="B206" s="10" t="str">
        <f>IF(MONTH($A206)=1,"",IF(MonthMacro!D206="","",IF(MONTH($A206)&lt;&gt;2,MonthMacro!D206,MonthMacro!E206)))</f>
        <v/>
      </c>
      <c r="C206" s="10">
        <f>IF(MonthMacro!E206="","",MonthMacro!E206)</f>
        <v>10.91</v>
      </c>
      <c r="D206" s="10">
        <f>IF(MONTH($A206)=1,"",IF(AND(MonthMacro!F206&lt;&gt;"",MONTH($A206)&lt;&gt;2),MonthMacro!F206,MonthMacro!G206))</f>
        <v>14.7</v>
      </c>
      <c r="E206" s="12">
        <f>IF(MONTH(A206)=1,"",MonthMacro!H206-MonthMacro!H207)</f>
        <v>13724.097600000008</v>
      </c>
      <c r="F206" s="10">
        <f t="shared" si="25"/>
        <v>29.228669276205999</v>
      </c>
      <c r="G206" s="10">
        <f>IF(MonthMacro!I206="","",MonthMacro!I206)</f>
        <v>27.3</v>
      </c>
      <c r="H206" s="10">
        <f>IF(MonthMacro!J206="","",MonthMacro!J206)</f>
        <v>48.4</v>
      </c>
      <c r="I206" s="10">
        <f>IF(MonthMacro!K206="","",MonthMacro!K206)</f>
        <v>46.2</v>
      </c>
      <c r="J206" s="10">
        <f>IF(MonthMacro!L206="","",MonthMacro!L206)</f>
        <v>55.7</v>
      </c>
      <c r="K206" s="10">
        <f>IF(MonthMacro!M206="","",MonthMacro!M206)</f>
        <v>6.3</v>
      </c>
      <c r="L206" s="10">
        <f>IF(MonthMacro!AH206="","",MonthMacro!AH206)</f>
        <v>1.1000000000000001</v>
      </c>
      <c r="M206" s="10">
        <f>IF(MonthMacro!N206="","",MonthMacro!N206)</f>
        <v>10.029999999999999</v>
      </c>
      <c r="N206" s="10">
        <f>IF(MonthMacro!O206="","",MonthMacro!O206)</f>
        <v>-3.7299999999999995</v>
      </c>
      <c r="O206" s="10">
        <f t="shared" si="26"/>
        <v>-8.93</v>
      </c>
      <c r="P206" s="11">
        <f>IF(MONTH(A206)=1,"",IF(MONTH(A206)=2,MonthMacro!S206,MonthMacro!Q206))</f>
        <v>23.3</v>
      </c>
      <c r="Q206" s="10">
        <f>IF(MonthMacro!T206="","",MonthMacro!T206)</f>
        <v>3.78</v>
      </c>
      <c r="R206" s="10">
        <f>IF(MonthMacro!AG206="","",MonthMacro!AG206)</f>
        <v>26.9</v>
      </c>
      <c r="S206" s="10">
        <f>IF(MonthMacro!U206="","",MonthMacro!U206)</f>
        <v>110.21592800000001</v>
      </c>
      <c r="T206" s="10">
        <f>IF(MonthMacro!V206="","",MonthMacro!V206)</f>
        <v>14</v>
      </c>
      <c r="U206" s="10">
        <f>IF(MonthMacro!W206="","",MonthMacro!W206)</f>
        <v>16.399999999999999</v>
      </c>
      <c r="V206" s="10">
        <f>IF(MonthMacro!X206="","",MonthMacro!X206)</f>
        <v>2.3999999999999986</v>
      </c>
      <c r="W206" s="12">
        <f>IF(MonthMacro!Y206="","",AVERAGE(MonthMacro!Y206:Y217))</f>
        <v>5741.166666666667</v>
      </c>
      <c r="X206" s="10">
        <f t="shared" si="27"/>
        <v>36.887281686502838</v>
      </c>
      <c r="Y206" s="13" t="str">
        <f>IF(MonthMacro!Z206="","",MonthMacro!Z206)</f>
        <v/>
      </c>
      <c r="Z206" s="2">
        <f>IF(MonthMacro!AB206="","",AVERAGE(MonthMacro!AB206:AB217))</f>
        <v>2356.1428571428573</v>
      </c>
      <c r="AA206" s="10" t="e">
        <f t="shared" si="28"/>
        <v>#VALUE!</v>
      </c>
      <c r="AB206" s="2">
        <f>IF(MonthMacro!AA206="","",MonthMacro!AA206)</f>
        <v>14.58</v>
      </c>
      <c r="AC206" s="2">
        <f>IF(MonthMacro!AD206="","",IF(MONTH(CLEAN_MACRO!$A206)=2,MonthMacro!AD206,MonthMacro!AD206-MonthMacro!AD207))</f>
        <v>7037.2099999999991</v>
      </c>
      <c r="AD206" s="2">
        <f>IF(MonthMacro!AE206="","",IF(MONTH(CLEAN_MACRO!$A206)=2,MonthMacro!AE206,MonthMacro!AE206-MonthMacro!AE207))</f>
        <v>3462.1100000000006</v>
      </c>
      <c r="AE206" s="2">
        <f>IF(MonthMacro!AF206="","",IF(MONTH(CLEAN_MACRO!$A206)=2,MonthMacro!AF206,MonthMacro!AF206-MonthMacro!AF207))</f>
        <v>4561.3299999999981</v>
      </c>
      <c r="AF206" s="10">
        <f t="shared" si="29"/>
        <v>-8.1986096489683682</v>
      </c>
      <c r="AG206" s="10">
        <f t="shared" si="30"/>
        <v>12.815675080324063</v>
      </c>
      <c r="AH206" s="10">
        <f t="shared" si="31"/>
        <v>-26.820726156689535</v>
      </c>
      <c r="AI206" s="10">
        <f>IF(MonthMacro!AD206="","",(MonthMacro!AD206/MonthMacro!AD218-1)*100)</f>
        <v>15.130677431225049</v>
      </c>
      <c r="AJ206" s="10">
        <f>IF(MonthMacro!AE206="","",(MonthMacro!AE206/MonthMacro!AE218-1)*100)</f>
        <v>13.61750730790412</v>
      </c>
      <c r="AK206" s="10">
        <f>IF(MonthMacro!AF206="","",(MonthMacro!AF206/MonthMacro!AF218-1)*100)</f>
        <v>-10.789624468761971</v>
      </c>
      <c r="AL206" s="10" t="str">
        <f>IF(MonthMacro!AI206="","",MonthMacro!AI206)</f>
        <v/>
      </c>
      <c r="AM206" s="11" t="str">
        <f>IF(YEAR(A206)=2012,SUM(MonthMacro!AM206:AM217)/MONTH(A206),IF(MonthMacro!AM206="","",SUM(MonthMacro!AM206:AM217)/12))</f>
        <v/>
      </c>
      <c r="AN206" s="10" t="e">
        <f t="shared" si="32"/>
        <v>#VALUE!</v>
      </c>
    </row>
    <row r="207" spans="1:40">
      <c r="A207" s="9">
        <f>MonthMacro!A207</f>
        <v>39629</v>
      </c>
      <c r="B207" s="10" t="str">
        <f>IF(MONTH($A207)=1,"",IF(MonthMacro!D207="","",IF(MONTH($A207)&lt;&gt;2,MonthMacro!D207,MonthMacro!E207)))</f>
        <v/>
      </c>
      <c r="C207" s="10">
        <f>IF(MonthMacro!E207="","",MonthMacro!E207)</f>
        <v>11.67</v>
      </c>
      <c r="D207" s="10">
        <f>IF(MONTH($A207)=1,"",IF(AND(MonthMacro!F207&lt;&gt;"",MONTH($A207)&lt;&gt;2),MonthMacro!F207,MonthMacro!G207))</f>
        <v>16</v>
      </c>
      <c r="E207" s="12">
        <f>IF(MONTH(A207)=1,"",MonthMacro!H207-MonthMacro!H208)</f>
        <v>18171.779599999994</v>
      </c>
      <c r="F207" s="10">
        <f t="shared" si="25"/>
        <v>29.492822652825001</v>
      </c>
      <c r="G207" s="10">
        <f>IF(MonthMacro!I207="","",MonthMacro!I207)</f>
        <v>26.8</v>
      </c>
      <c r="H207" s="10">
        <f>IF(MonthMacro!J207="","",MonthMacro!J207)</f>
        <v>52</v>
      </c>
      <c r="I207" s="10">
        <f>IF(MonthMacro!K207="","",MonthMacro!K207)</f>
        <v>52.6</v>
      </c>
      <c r="J207" s="10">
        <f>IF(MonthMacro!L207="","",MonthMacro!L207)</f>
        <v>57.4</v>
      </c>
      <c r="K207" s="10">
        <f>IF(MonthMacro!M207="","",MonthMacro!M207)</f>
        <v>7.08</v>
      </c>
      <c r="L207" s="10">
        <f>IF(MonthMacro!AH207="","",MonthMacro!AH207)</f>
        <v>1</v>
      </c>
      <c r="M207" s="10">
        <f>IF(MonthMacro!N207="","",MonthMacro!N207)</f>
        <v>8.84</v>
      </c>
      <c r="N207" s="10">
        <f>IF(MonthMacro!O207="","",MonthMacro!O207)</f>
        <v>-1.7599999999999998</v>
      </c>
      <c r="O207" s="10">
        <f t="shared" si="26"/>
        <v>-7.84</v>
      </c>
      <c r="P207" s="11">
        <f>IF(MONTH(A207)=1,"",IF(MONTH(A207)=2,MonthMacro!S207,MonthMacro!Q207))</f>
        <v>23</v>
      </c>
      <c r="Q207" s="10">
        <f>IF(MonthMacro!T207="","",MonthMacro!T207)</f>
        <v>-21.96</v>
      </c>
      <c r="R207" s="10">
        <f>IF(MonthMacro!AG207="","",MonthMacro!AG207)</f>
        <v>17.600000000000001</v>
      </c>
      <c r="S207" s="10">
        <f>IF(MonthMacro!U207="","",MonthMacro!U207)</f>
        <v>109.842552</v>
      </c>
      <c r="T207" s="10">
        <f>IF(MonthMacro!V207="","",MonthMacro!V207)</f>
        <v>14.2</v>
      </c>
      <c r="U207" s="10">
        <f>IF(MonthMacro!W207="","",MonthMacro!W207)</f>
        <v>17.399999999999999</v>
      </c>
      <c r="V207" s="10">
        <f>IF(MonthMacro!X207="","",MonthMacro!X207)</f>
        <v>3.1999999999999993</v>
      </c>
      <c r="W207" s="12">
        <f>IF(MonthMacro!Y207="","",AVERAGE(MonthMacro!Y207:Y218))</f>
        <v>5592</v>
      </c>
      <c r="X207" s="10">
        <f t="shared" si="27"/>
        <v>35.610209566921981</v>
      </c>
      <c r="Y207" s="13" t="str">
        <f>IF(MonthMacro!Z207="","",MonthMacro!Z207)</f>
        <v/>
      </c>
      <c r="Z207" s="2">
        <f>IF(MonthMacro!AB207="","",AVERAGE(MonthMacro!AB207:AB218))</f>
        <v>2409.8333333333335</v>
      </c>
      <c r="AA207" s="10" t="e">
        <f t="shared" si="28"/>
        <v>#VALUE!</v>
      </c>
      <c r="AB207" s="2">
        <f>IF(MonthMacro!AA207="","",MonthMacro!AA207)</f>
        <v>14.12</v>
      </c>
      <c r="AC207" s="2">
        <f>IF(MonthMacro!AD207="","",IF(MONTH(CLEAN_MACRO!$A207)=2,MonthMacro!AD207,MonthMacro!AD207-MonthMacro!AD208))</f>
        <v>10947.07</v>
      </c>
      <c r="AD207" s="2">
        <f>IF(MonthMacro!AE207="","",IF(MONTH(CLEAN_MACRO!$A207)=2,MonthMacro!AE207,MonthMacro!AE207-MonthMacro!AE208))</f>
        <v>3687.0599999999995</v>
      </c>
      <c r="AE207" s="2">
        <f>IF(MonthMacro!AF207="","",IF(MONTH(CLEAN_MACRO!$A207)=2,MonthMacro!AF207,MonthMacro!AF207-MonthMacro!AF208))</f>
        <v>6259.23</v>
      </c>
      <c r="AF207" s="10">
        <f t="shared" si="29"/>
        <v>16.686226167520935</v>
      </c>
      <c r="AG207" s="10">
        <f t="shared" si="30"/>
        <v>0.36120736351290539</v>
      </c>
      <c r="AH207" s="10">
        <f t="shared" si="31"/>
        <v>-7.3550764858684614</v>
      </c>
      <c r="AI207" s="10">
        <f>IF(MonthMacro!AD207="","",(MonthMacro!AD207/MonthMacro!AD219-1)*100)</f>
        <v>19.114353858830423</v>
      </c>
      <c r="AJ207" s="10">
        <f>IF(MonthMacro!AE207="","",(MonthMacro!AE207/MonthMacro!AE219-1)*100)</f>
        <v>13.782979370115367</v>
      </c>
      <c r="AK207" s="10">
        <f>IF(MonthMacro!AF207="","",(MonthMacro!AF207/MonthMacro!AF219-1)*100)</f>
        <v>-7.2086768455588146</v>
      </c>
      <c r="AL207" s="10" t="str">
        <f>IF(MonthMacro!AI207="","",MonthMacro!AI207)</f>
        <v/>
      </c>
      <c r="AM207" s="11" t="str">
        <f>IF(YEAR(A207)=2012,SUM(MonthMacro!AM207:AM218)/MONTH(A207),IF(MonthMacro!AM207="","",SUM(MonthMacro!AM207:AM218)/12))</f>
        <v/>
      </c>
      <c r="AN207" s="10" t="e">
        <f t="shared" si="32"/>
        <v>#VALUE!</v>
      </c>
    </row>
    <row r="208" spans="1:40">
      <c r="A208" s="9">
        <f>MonthMacro!A208</f>
        <v>39599</v>
      </c>
      <c r="B208" s="10" t="str">
        <f>IF(MONTH($A208)=1,"",IF(MonthMacro!D208="","",IF(MONTH($A208)&lt;&gt;2,MonthMacro!D208,MonthMacro!E208)))</f>
        <v/>
      </c>
      <c r="C208" s="10">
        <f>IF(MonthMacro!E208="","",MonthMacro!E208)</f>
        <v>12.42</v>
      </c>
      <c r="D208" s="10">
        <f>IF(MONTH($A208)=1,"",IF(AND(MonthMacro!F208&lt;&gt;"",MONTH($A208)&lt;&gt;2),MonthMacro!F208,MonthMacro!G208))</f>
        <v>16</v>
      </c>
      <c r="E208" s="12">
        <f>IF(MONTH(A208)=1,"",MonthMacro!H208-MonthMacro!H209)</f>
        <v>11854.132700000002</v>
      </c>
      <c r="F208" s="10">
        <f t="shared" si="25"/>
        <v>25.435646435007332</v>
      </c>
      <c r="G208" s="10">
        <f>IF(MonthMacro!I208="","",MonthMacro!I208)</f>
        <v>25.6</v>
      </c>
      <c r="H208" s="10">
        <f>IF(MonthMacro!J208="","",MonthMacro!J208)</f>
        <v>53.3</v>
      </c>
      <c r="I208" s="10">
        <f>IF(MonthMacro!K208="","",MonthMacro!K208)</f>
        <v>55.4</v>
      </c>
      <c r="J208" s="10">
        <f>IF(MonthMacro!L208="","",MonthMacro!L208)</f>
        <v>57.4</v>
      </c>
      <c r="K208" s="10">
        <f>IF(MonthMacro!M208="","",MonthMacro!M208)</f>
        <v>7.72</v>
      </c>
      <c r="L208" s="10">
        <f>IF(MonthMacro!AH208="","",MonthMacro!AH208)</f>
        <v>0.9</v>
      </c>
      <c r="M208" s="10">
        <f>IF(MonthMacro!N208="","",MonthMacro!N208)</f>
        <v>8.2200000000000006</v>
      </c>
      <c r="N208" s="10">
        <f>IF(MonthMacro!O208="","",MonthMacro!O208)</f>
        <v>-0.50000000000000089</v>
      </c>
      <c r="O208" s="10">
        <f t="shared" si="26"/>
        <v>-7.32</v>
      </c>
      <c r="P208" s="11">
        <f>IF(MONTH(A208)=1,"",IF(MONTH(A208)=2,MonthMacro!S208,MonthMacro!Q208))</f>
        <v>21.6</v>
      </c>
      <c r="Q208" s="10">
        <f>IF(MonthMacro!T208="","",MonthMacro!T208)</f>
        <v>-10.07</v>
      </c>
      <c r="R208" s="10">
        <f>IF(MonthMacro!AG208="","",MonthMacro!AG208)</f>
        <v>28.1</v>
      </c>
      <c r="S208" s="10">
        <f>IF(MonthMacro!U208="","",MonthMacro!U208)</f>
        <v>110.005904</v>
      </c>
      <c r="T208" s="10">
        <f>IF(MonthMacro!V208="","",MonthMacro!V208)</f>
        <v>17.899999999999999</v>
      </c>
      <c r="U208" s="10">
        <f>IF(MonthMacro!W208="","",MonthMacro!W208)</f>
        <v>18.100000000000001</v>
      </c>
      <c r="V208" s="10">
        <f>IF(MonthMacro!X208="","",MonthMacro!X208)</f>
        <v>0.20000000000000284</v>
      </c>
      <c r="W208" s="12">
        <f>IF(MonthMacro!Y208="","",AVERAGE(MonthMacro!Y208:Y219))</f>
        <v>5680.833333333333</v>
      </c>
      <c r="X208" s="10">
        <f t="shared" si="27"/>
        <v>47.286319246391841</v>
      </c>
      <c r="Y208" s="13" t="str">
        <f>IF(MonthMacro!Z208="","",MonthMacro!Z208)</f>
        <v/>
      </c>
      <c r="Z208" s="2">
        <f>IF(MonthMacro!AB208="","",AVERAGE(MonthMacro!AB208:AB219))</f>
        <v>2467.6</v>
      </c>
      <c r="AA208" s="10" t="e">
        <f t="shared" si="28"/>
        <v>#VALUE!</v>
      </c>
      <c r="AB208" s="2">
        <f>IF(MonthMacro!AA208="","",MonthMacro!AA208)</f>
        <v>14.86</v>
      </c>
      <c r="AC208" s="2">
        <f>IF(MonthMacro!AD208="","",IF(MONTH(CLEAN_MACRO!$A208)=2,MonthMacro!AD208,MonthMacro!AD208-MonthMacro!AD209))</f>
        <v>9555.75</v>
      </c>
      <c r="AD208" s="2">
        <f>IF(MonthMacro!AE208="","",IF(MONTH(CLEAN_MACRO!$A208)=2,MonthMacro!AE208,MonthMacro!AE208-MonthMacro!AE209))</f>
        <v>2822.1899999999987</v>
      </c>
      <c r="AE208" s="2">
        <f>IF(MonthMacro!AF208="","",IF(MONTH(CLEAN_MACRO!$A208)=2,MonthMacro!AF208,MonthMacro!AF208-MonthMacro!AF209))</f>
        <v>4639.2500000000018</v>
      </c>
      <c r="AF208" s="10">
        <f t="shared" si="29"/>
        <v>17.565387923026933</v>
      </c>
      <c r="AG208" s="10">
        <f t="shared" si="30"/>
        <v>13.55530519454382</v>
      </c>
      <c r="AH208" s="10">
        <f t="shared" si="31"/>
        <v>-13.814083272027379</v>
      </c>
      <c r="AI208" s="10">
        <f>IF(MonthMacro!AD208="","",(MonthMacro!AD208/MonthMacro!AD220-1)*100)</f>
        <v>19.755851394269964</v>
      </c>
      <c r="AJ208" s="10">
        <f>IF(MonthMacro!AE208="","",(MonthMacro!AE208/MonthMacro!AE220-1)*100)</f>
        <v>18.186778983769546</v>
      </c>
      <c r="AK208" s="10">
        <f>IF(MonthMacro!AF208="","",(MonthMacro!AF208/MonthMacro!AF220-1)*100)</f>
        <v>-7.1619065632683832</v>
      </c>
      <c r="AL208" s="10" t="str">
        <f>IF(MonthMacro!AI208="","",MonthMacro!AI208)</f>
        <v/>
      </c>
      <c r="AM208" s="11" t="str">
        <f>IF(YEAR(A208)=2012,SUM(MonthMacro!AM208:AM219)/MONTH(A208),IF(MonthMacro!AM208="","",SUM(MonthMacro!AM208:AM219)/12))</f>
        <v/>
      </c>
      <c r="AN208" s="10" t="e">
        <f t="shared" si="32"/>
        <v>#VALUE!</v>
      </c>
    </row>
    <row r="209" spans="1:40">
      <c r="A209" s="9">
        <f>MonthMacro!A209</f>
        <v>39568</v>
      </c>
      <c r="B209" s="10" t="str">
        <f>IF(MONTH($A209)=1,"",IF(MonthMacro!D209="","",IF(MONTH($A209)&lt;&gt;2,MonthMacro!D209,MonthMacro!E209)))</f>
        <v/>
      </c>
      <c r="C209" s="10">
        <f>IF(MonthMacro!E209="","",MonthMacro!E209)</f>
        <v>12.71</v>
      </c>
      <c r="D209" s="10">
        <f>IF(MONTH($A209)=1,"",IF(AND(MonthMacro!F209&lt;&gt;"",MONTH($A209)&lt;&gt;2),MonthMacro!F209,MonthMacro!G209))</f>
        <v>15.7</v>
      </c>
      <c r="E209" s="12">
        <f>IF(MONTH(A209)=1,"",MonthMacro!H209-MonthMacro!H210)</f>
        <v>10093.1351</v>
      </c>
      <c r="F209" s="10">
        <f t="shared" si="25"/>
        <v>25.368101306702439</v>
      </c>
      <c r="G209" s="10">
        <f>IF(MonthMacro!I209="","",MonthMacro!I209)</f>
        <v>25.7</v>
      </c>
      <c r="H209" s="10">
        <f>IF(MonthMacro!J209="","",MonthMacro!J209)</f>
        <v>59.2</v>
      </c>
      <c r="I209" s="10">
        <f>IF(MonthMacro!K209="","",MonthMacro!K209)</f>
        <v>65</v>
      </c>
      <c r="J209" s="10">
        <f>IF(MonthMacro!L209="","",MonthMacro!L209)</f>
        <v>58.4</v>
      </c>
      <c r="K209" s="10">
        <f>IF(MonthMacro!M209="","",MonthMacro!M209)</f>
        <v>8.48</v>
      </c>
      <c r="L209" s="10">
        <f>IF(MonthMacro!AH209="","",MonthMacro!AH209)</f>
        <v>1.1000000000000001</v>
      </c>
      <c r="M209" s="10">
        <f>IF(MonthMacro!N209="","",MonthMacro!N209)</f>
        <v>8.1199999999999992</v>
      </c>
      <c r="N209" s="10">
        <f>IF(MonthMacro!O209="","",MonthMacro!O209)</f>
        <v>0.36000000000000121</v>
      </c>
      <c r="O209" s="10">
        <f t="shared" si="26"/>
        <v>-7.02</v>
      </c>
      <c r="P209" s="11">
        <f>IF(MONTH(A209)=1,"",IF(MONTH(A209)=2,MonthMacro!S209,MonthMacro!Q209))</f>
        <v>22</v>
      </c>
      <c r="Q209" s="10">
        <f>IF(MonthMacro!T209="","",MonthMacro!T209)</f>
        <v>-1.06</v>
      </c>
      <c r="R209" s="10">
        <f>IF(MonthMacro!AG209="","",MonthMacro!AG209)</f>
        <v>21.8</v>
      </c>
      <c r="S209" s="10">
        <f>IF(MonthMacro!U209="","",MonthMacro!U209)</f>
        <v>109.67919999999999</v>
      </c>
      <c r="T209" s="10">
        <f>IF(MonthMacro!V209="","",MonthMacro!V209)</f>
        <v>19.100000000000001</v>
      </c>
      <c r="U209" s="10">
        <f>IF(MonthMacro!W209="","",MonthMacro!W209)</f>
        <v>16.899999999999999</v>
      </c>
      <c r="V209" s="10">
        <f>IF(MonthMacro!X209="","",MonthMacro!X209)</f>
        <v>-2.2000000000000028</v>
      </c>
      <c r="W209" s="12">
        <f>IF(MonthMacro!Y209="","",AVERAGE(MonthMacro!Y209:Y220))</f>
        <v>5526.333333333333</v>
      </c>
      <c r="X209" s="10">
        <f t="shared" si="27"/>
        <v>43.401448805276232</v>
      </c>
      <c r="Y209" s="13" t="str">
        <f>IF(MonthMacro!Z209="","",MonthMacro!Z209)</f>
        <v/>
      </c>
      <c r="Z209" s="2">
        <f>IF(MonthMacro!AB209="","",AVERAGE(MonthMacro!AB209:AB220))</f>
        <v>2590.5</v>
      </c>
      <c r="AA209" s="10" t="e">
        <f t="shared" si="28"/>
        <v>#VALUE!</v>
      </c>
      <c r="AB209" s="2">
        <f>IF(MonthMacro!AA209="","",MonthMacro!AA209)</f>
        <v>14.7</v>
      </c>
      <c r="AC209" s="2">
        <f>IF(MonthMacro!AD209="","",IF(MONTH(CLEAN_MACRO!$A209)=2,MonthMacro!AD209,MonthMacro!AD209-MonthMacro!AD210))</f>
        <v>9068.11</v>
      </c>
      <c r="AD209" s="2">
        <f>IF(MonthMacro!AE209="","",IF(MONTH(CLEAN_MACRO!$A209)=2,MonthMacro!AE209,MonthMacro!AE209-MonthMacro!AE210))</f>
        <v>2625.3100000000004</v>
      </c>
      <c r="AE209" s="2">
        <f>IF(MonthMacro!AF209="","",IF(MONTH(CLEAN_MACRO!$A209)=2,MonthMacro!AF209,MonthMacro!AF209-MonthMacro!AF210))</f>
        <v>4544.59</v>
      </c>
      <c r="AF209" s="10">
        <f t="shared" si="29"/>
        <v>8.7553729395736024</v>
      </c>
      <c r="AG209" s="10">
        <f t="shared" si="30"/>
        <v>4.2046058951011878</v>
      </c>
      <c r="AH209" s="10">
        <f t="shared" si="31"/>
        <v>-12.001417398763447</v>
      </c>
      <c r="AI209" s="10">
        <f>IF(MonthMacro!AD209="","",(MonthMacro!AD209/MonthMacro!AD221-1)*100)</f>
        <v>20.406057779639465</v>
      </c>
      <c r="AJ209" s="10">
        <f>IF(MonthMacro!AE209="","",(MonthMacro!AE209/MonthMacro!AE221-1)*100)</f>
        <v>19.508079485098563</v>
      </c>
      <c r="AK209" s="10">
        <f>IF(MonthMacro!AF209="","",(MonthMacro!AF209/MonthMacro!AF221-1)*100)</f>
        <v>-4.8905941963164334</v>
      </c>
      <c r="AL209" s="10" t="str">
        <f>IF(MonthMacro!AI209="","",MonthMacro!AI209)</f>
        <v/>
      </c>
      <c r="AM209" s="11" t="str">
        <f>IF(YEAR(A209)=2012,SUM(MonthMacro!AM209:AM220)/MONTH(A209),IF(MonthMacro!AM209="","",SUM(MonthMacro!AM209:AM220)/12))</f>
        <v/>
      </c>
      <c r="AN209" s="10" t="e">
        <f t="shared" si="32"/>
        <v>#VALUE!</v>
      </c>
    </row>
    <row r="210" spans="1:40">
      <c r="A210" s="9">
        <f>MonthMacro!A210</f>
        <v>39538</v>
      </c>
      <c r="B210" s="10" t="str">
        <f>IF(MONTH($A210)=1,"",IF(MonthMacro!D210="","",IF(MONTH($A210)&lt;&gt;2,MonthMacro!D210,MonthMacro!E210)))</f>
        <v/>
      </c>
      <c r="C210" s="10">
        <f>IF(MonthMacro!E210="","",MonthMacro!E210)</f>
        <v>13.04</v>
      </c>
      <c r="D210" s="10">
        <f>IF(MONTH($A210)=1,"",IF(AND(MonthMacro!F210&lt;&gt;"",MONTH($A210)&lt;&gt;2),MonthMacro!F210,MonthMacro!G210))</f>
        <v>17.8</v>
      </c>
      <c r="E210" s="12">
        <f>IF(MONTH(A210)=1,"",MonthMacro!H210-MonthMacro!H211)</f>
        <v>10195.647700000001</v>
      </c>
      <c r="F210" s="10">
        <f t="shared" si="25"/>
        <v>27.308739355193179</v>
      </c>
      <c r="G210" s="10">
        <f>IF(MonthMacro!I210="","",MonthMacro!I210)</f>
        <v>25.9</v>
      </c>
      <c r="H210" s="10">
        <f>IF(MonthMacro!J210="","",MonthMacro!J210)</f>
        <v>58.4</v>
      </c>
      <c r="I210" s="10">
        <f>IF(MonthMacro!K210="","",MonthMacro!K210)</f>
        <v>63.8</v>
      </c>
      <c r="J210" s="10">
        <f>IF(MonthMacro!L210="","",MonthMacro!L210)</f>
        <v>58.9</v>
      </c>
      <c r="K210" s="10">
        <f>IF(MonthMacro!M210="","",MonthMacro!M210)</f>
        <v>8.31</v>
      </c>
      <c r="L210" s="10">
        <f>IF(MonthMacro!AH210="","",MonthMacro!AH210)</f>
        <v>1.2</v>
      </c>
      <c r="M210" s="10">
        <f>IF(MonthMacro!N210="","",MonthMacro!N210)</f>
        <v>7.95</v>
      </c>
      <c r="N210" s="10">
        <f>IF(MonthMacro!O210="","",MonthMacro!O210)</f>
        <v>0.36000000000000032</v>
      </c>
      <c r="O210" s="10">
        <f t="shared" si="26"/>
        <v>-6.75</v>
      </c>
      <c r="P210" s="11">
        <f>IF(MONTH(A210)=1,"",IF(MONTH(A210)=2,MonthMacro!S210,MonthMacro!Q210))</f>
        <v>21.5</v>
      </c>
      <c r="Q210" s="10">
        <f>IF(MonthMacro!T210="","",MonthMacro!T210)</f>
        <v>95.12</v>
      </c>
      <c r="R210" s="10">
        <f>IF(MonthMacro!AG210="","",MonthMacro!AG210)</f>
        <v>30.6</v>
      </c>
      <c r="S210" s="10">
        <f>IF(MonthMacro!U210="","",MonthMacro!U210)</f>
        <v>110.30927200000001</v>
      </c>
      <c r="T210" s="10">
        <f>IF(MonthMacro!V210="","",MonthMacro!V210)</f>
        <v>18</v>
      </c>
      <c r="U210" s="10">
        <f>IF(MonthMacro!W210="","",MonthMacro!W210)</f>
        <v>16.2</v>
      </c>
      <c r="V210" s="10">
        <f>IF(MonthMacro!X210="","",MonthMacro!X210)</f>
        <v>-1.8000000000000007</v>
      </c>
      <c r="W210" s="12">
        <f>IF(MonthMacro!Y210="","",AVERAGE(MonthMacro!Y210:Y221))</f>
        <v>5445.25</v>
      </c>
      <c r="X210" s="10">
        <f t="shared" si="27"/>
        <v>50.327834909241489</v>
      </c>
      <c r="Y210" s="13" t="str">
        <f>IF(MonthMacro!Z210="","",MonthMacro!Z210)</f>
        <v/>
      </c>
      <c r="Z210" s="2">
        <f>IF(MonthMacro!AB210="","",AVERAGE(MonthMacro!AB210:AB221))</f>
        <v>2649.3333333333335</v>
      </c>
      <c r="AA210" s="10" t="e">
        <f t="shared" si="28"/>
        <v>#VALUE!</v>
      </c>
      <c r="AB210" s="2">
        <f>IF(MonthMacro!AA210="","",MonthMacro!AA210)</f>
        <v>14.78</v>
      </c>
      <c r="AC210" s="11">
        <f>IF(MonthMacro!AD210="","",IF(MONTH(CLEAN_MACRO!$A210)=2,MonthMacro!AD210,MonthMacro!AD210-MonthMacro!AD211))</f>
        <v>11222.749999999998</v>
      </c>
      <c r="AD210" s="2">
        <f>IF(MonthMacro!AE210="","",IF(MONTH(CLEAN_MACRO!$A210)=2,MonthMacro!AE210,MonthMacro!AE210-MonthMacro!AE211))</f>
        <v>3404.0700000000006</v>
      </c>
      <c r="AE210" s="2">
        <f>IF(MonthMacro!AF210="","",IF(MONTH(CLEAN_MACRO!$A210)=2,MonthMacro!AF210,MonthMacro!AF210-MonthMacro!AF211))</f>
        <v>5305.41</v>
      </c>
      <c r="AF210" s="10">
        <f t="shared" si="29"/>
        <v>23.632744293852138</v>
      </c>
      <c r="AG210" s="10">
        <f t="shared" si="30"/>
        <v>18.954798804885332</v>
      </c>
      <c r="AH210" s="10">
        <f t="shared" si="31"/>
        <v>1.4554529286902484</v>
      </c>
      <c r="AI210" s="10">
        <f>IF(MonthMacro!AD210="","",(MonthMacro!AD210/MonthMacro!AD222-1)*100)</f>
        <v>25.507043340686387</v>
      </c>
      <c r="AJ210" s="10">
        <f>IF(MonthMacro!AE210="","",(MonthMacro!AE210/MonthMacro!AE222-1)*100)</f>
        <v>25.734513960327465</v>
      </c>
      <c r="AK210" s="10">
        <f>IF(MonthMacro!AF210="","",(MonthMacro!AF210/MonthMacro!AF222-1)*100)</f>
        <v>-1.4264058176906125</v>
      </c>
      <c r="AL210" s="10" t="str">
        <f>IF(MonthMacro!AI210="","",MonthMacro!AI210)</f>
        <v/>
      </c>
      <c r="AM210" s="11" t="str">
        <f>IF(YEAR(A210)=2012,SUM(MonthMacro!AM210:AM221)/MONTH(A210),IF(MonthMacro!AM210="","",SUM(MonthMacro!AM210:AM221)/12))</f>
        <v/>
      </c>
      <c r="AN210" s="10" t="e">
        <f t="shared" si="32"/>
        <v>#VALUE!</v>
      </c>
    </row>
    <row r="211" spans="1:40">
      <c r="A211" s="9">
        <f>MonthMacro!A211</f>
        <v>39507</v>
      </c>
      <c r="B211" s="10" t="str">
        <f>IF(MONTH($A211)=1,"",IF(MonthMacro!D211="","",IF(MONTH($A211)&lt;&gt;2,MonthMacro!D211,MonthMacro!E211)))</f>
        <v/>
      </c>
      <c r="C211" s="10">
        <f>IF(MonthMacro!E211="","",MonthMacro!E211)</f>
        <v>11.93</v>
      </c>
      <c r="D211" s="10">
        <f>IF(MONTH($A211)=1,"",IF(AND(MonthMacro!F211&lt;&gt;"",MONTH($A211)&lt;&gt;2),MonthMacro!F211,MonthMacro!G211))</f>
        <v>15.4</v>
      </c>
      <c r="E211" s="12">
        <f>IF(MONTH(A211)=1,"",MonthMacro!H211-MonthMacro!H212)</f>
        <v>8121.2883000000002</v>
      </c>
      <c r="F211" s="10">
        <f t="shared" si="25"/>
        <v>24.273540514857661</v>
      </c>
      <c r="G211" s="10">
        <f>IF(MonthMacro!I211="","",MonthMacro!I211)</f>
        <v>24.3</v>
      </c>
      <c r="H211" s="10">
        <f>IF(MonthMacro!J211="","",MonthMacro!J211)</f>
        <v>53.4</v>
      </c>
      <c r="I211" s="10">
        <f>IF(MonthMacro!K211="","",MonthMacro!K211)</f>
        <v>56.9</v>
      </c>
      <c r="J211" s="10">
        <f>IF(MonthMacro!L211="","",MonthMacro!L211)</f>
        <v>59.3</v>
      </c>
      <c r="K211" s="10">
        <f>IF(MonthMacro!M211="","",MonthMacro!M211)</f>
        <v>8.74</v>
      </c>
      <c r="L211" s="10">
        <f>IF(MonthMacro!AH211="","",MonthMacro!AH211)</f>
        <v>1</v>
      </c>
      <c r="M211" s="10">
        <f>IF(MonthMacro!N211="","",MonthMacro!N211)</f>
        <v>6.62</v>
      </c>
      <c r="N211" s="10">
        <f>IF(MonthMacro!O211="","",MonthMacro!O211)</f>
        <v>2.12</v>
      </c>
      <c r="O211" s="10">
        <f t="shared" si="26"/>
        <v>-5.62</v>
      </c>
      <c r="P211" s="11">
        <f>IF(MONTH(A211)=1,"",IF(MONTH(A211)=2,MonthMacro!S211,MonthMacro!Q211))</f>
        <v>20.2</v>
      </c>
      <c r="Q211" s="10">
        <f>IF(MonthMacro!T211="","",MonthMacro!T211)</f>
        <v>-63.99</v>
      </c>
      <c r="R211" s="10">
        <f>IF(MonthMacro!AG211="","",MonthMacro!AG211)</f>
        <v>6.5</v>
      </c>
      <c r="S211" s="10">
        <f>IF(MonthMacro!U211="","",MonthMacro!U211)</f>
        <v>110.005904</v>
      </c>
      <c r="T211" s="10">
        <f>IF(MonthMacro!V211="","",MonthMacro!V211)</f>
        <v>19</v>
      </c>
      <c r="U211" s="10">
        <f>IF(MonthMacro!W211="","",MonthMacro!W211)</f>
        <v>17.399999999999999</v>
      </c>
      <c r="V211" s="10">
        <f>IF(MonthMacro!X211="","",MonthMacro!X211)</f>
        <v>-1.6000000000000014</v>
      </c>
      <c r="W211" s="12">
        <f>IF(MonthMacro!Y211="","",AVERAGE(MonthMacro!Y211:Y222))</f>
        <v>5438.583333333333</v>
      </c>
      <c r="X211" s="10">
        <f t="shared" si="27"/>
        <v>46.237787935825025</v>
      </c>
      <c r="Y211" s="13" t="str">
        <f>IF(MonthMacro!Z211="","",MonthMacro!Z211)</f>
        <v/>
      </c>
      <c r="Z211" s="2">
        <f>IF(MonthMacro!AB211="","",AVERAGE(MonthMacro!AB211:AB222))</f>
        <v>2892</v>
      </c>
      <c r="AA211" s="10" t="e">
        <f t="shared" si="28"/>
        <v>#VALUE!</v>
      </c>
      <c r="AB211" s="2">
        <f>IF(MonthMacro!AA211="","",MonthMacro!AA211)</f>
        <v>15.73</v>
      </c>
      <c r="AC211" s="2">
        <f>IF(MonthMacro!AD211="","",IF(MONTH(CLEAN_MACRO!$A211)=2,MonthMacro!AD211,MonthMacro!AD211-MonthMacro!AD212))</f>
        <v>12679.1</v>
      </c>
      <c r="AD211" s="2">
        <f>IF(MonthMacro!AE211="","",IF(MONTH(CLEAN_MACRO!$A211)=2,MonthMacro!AE211,MonthMacro!AE211-MonthMacro!AE212))</f>
        <v>4381.6499999999996</v>
      </c>
      <c r="AE211" s="2">
        <f>IF(MonthMacro!AF211="","",IF(MONTH(CLEAN_MACRO!$A211)=2,MonthMacro!AF211,MonthMacro!AF211-MonthMacro!AF212))</f>
        <v>5144.1499999999996</v>
      </c>
      <c r="AF211" s="10">
        <f t="shared" si="29"/>
        <v>27.214114143641766</v>
      </c>
      <c r="AG211" s="10">
        <f t="shared" si="30"/>
        <v>31.559747068043009</v>
      </c>
      <c r="AH211" s="10">
        <f t="shared" si="31"/>
        <v>-4.2319886362578663</v>
      </c>
      <c r="AI211" s="10">
        <f>IF(MonthMacro!AD211="","",(MonthMacro!AD211/MonthMacro!AD223-1)*100)</f>
        <v>27.214114143641766</v>
      </c>
      <c r="AJ211" s="10">
        <f>IF(MonthMacro!AE211="","",(MonthMacro!AE211/MonthMacro!AE223-1)*100)</f>
        <v>31.559747068043009</v>
      </c>
      <c r="AK211" s="10">
        <f>IF(MonthMacro!AF211="","",(MonthMacro!AF211/MonthMacro!AF223-1)*100)</f>
        <v>-4.2319886362578663</v>
      </c>
      <c r="AL211" s="10" t="str">
        <f>IF(MonthMacro!AI211="","",MonthMacro!AI211)</f>
        <v/>
      </c>
      <c r="AM211" s="11" t="str">
        <f>IF(YEAR(A211)=2012,SUM(MonthMacro!AM211:AM222)/MONTH(A211),IF(MonthMacro!AM211="","",SUM(MonthMacro!AM211:AM222)/12))</f>
        <v/>
      </c>
      <c r="AN211" s="10" t="e">
        <f t="shared" si="32"/>
        <v>#VALUE!</v>
      </c>
    </row>
    <row r="212" spans="1:40">
      <c r="A212" s="9">
        <f>MonthMacro!A212</f>
        <v>39478</v>
      </c>
      <c r="B212" s="10" t="str">
        <f>IF(MONTH($A212)=1,"",IF(MonthMacro!D212="","",IF(MONTH($A212)&lt;&gt;2,MonthMacro!D212,MonthMacro!E212)))</f>
        <v/>
      </c>
      <c r="C212" s="10" t="str">
        <f>IF(MonthMacro!E212="","",MonthMacro!E212)</f>
        <v/>
      </c>
      <c r="D212" s="10" t="str">
        <f>IF(MONTH($A212)=1,"",IF(AND(MonthMacro!F212&lt;&gt;"",MONTH($A212)&lt;&gt;2),MonthMacro!F212,MonthMacro!G212))</f>
        <v/>
      </c>
      <c r="E212" s="12" t="str">
        <f>IF(MONTH(A212)=1,"",MonthMacro!H212-MonthMacro!H213)</f>
        <v/>
      </c>
      <c r="F212" s="10" t="str">
        <f t="shared" si="25"/>
        <v/>
      </c>
      <c r="G212" s="10" t="str">
        <f>IF(MonthMacro!I212="","",MonthMacro!I212)</f>
        <v/>
      </c>
      <c r="H212" s="10">
        <f>IF(MonthMacro!J212="","",MonthMacro!J212)</f>
        <v>53</v>
      </c>
      <c r="I212" s="10">
        <f>IF(MonthMacro!K212="","",MonthMacro!K212)</f>
        <v>55.2</v>
      </c>
      <c r="J212" s="10">
        <f>IF(MonthMacro!L212="","",MonthMacro!L212)</f>
        <v>60.2</v>
      </c>
      <c r="K212" s="10">
        <f>IF(MonthMacro!M212="","",MonthMacro!M212)</f>
        <v>7.08</v>
      </c>
      <c r="L212" s="10">
        <f>IF(MonthMacro!AH212="","",MonthMacro!AH212)</f>
        <v>1</v>
      </c>
      <c r="M212" s="10">
        <f>IF(MonthMacro!N212="","",MonthMacro!N212)</f>
        <v>6.07</v>
      </c>
      <c r="N212" s="10">
        <f>IF(MonthMacro!O212="","",MonthMacro!O212)</f>
        <v>1.0099999999999998</v>
      </c>
      <c r="O212" s="10">
        <f t="shared" si="26"/>
        <v>-5.07</v>
      </c>
      <c r="P212" s="11" t="str">
        <f>IF(MONTH(A212)=1,"",IF(MONTH(A212)=2,MonthMacro!S212,MonthMacro!Q212))</f>
        <v/>
      </c>
      <c r="Q212" s="10">
        <f>IF(MonthMacro!T212="","",MonthMacro!T212)</f>
        <v>22.57</v>
      </c>
      <c r="R212" s="10">
        <f>IF(MonthMacro!AG212="","",MonthMacro!AG212)</f>
        <v>26.7</v>
      </c>
      <c r="S212" s="10">
        <f>IF(MonthMacro!U212="","",MonthMacro!U212)</f>
        <v>111.592752</v>
      </c>
      <c r="T212" s="10">
        <f>IF(MonthMacro!V212="","",MonthMacro!V212)</f>
        <v>20.5</v>
      </c>
      <c r="U212" s="10">
        <f>IF(MonthMacro!W212="","",MonthMacro!W212)</f>
        <v>18.899999999999999</v>
      </c>
      <c r="V212" s="10">
        <f>IF(MonthMacro!X212="","",MonthMacro!X212)</f>
        <v>-1.6000000000000014</v>
      </c>
      <c r="W212" s="12">
        <f>IF(MonthMacro!Y212="","",AVERAGE(MonthMacro!Y212:Y223))</f>
        <v>5301.25</v>
      </c>
      <c r="X212" s="10">
        <f t="shared" si="27"/>
        <v>46.977958504690179</v>
      </c>
      <c r="Y212" s="13" t="str">
        <f>IF(MonthMacro!Z212="","",MonthMacro!Z212)</f>
        <v/>
      </c>
      <c r="Z212" s="2">
        <f>IF(MonthMacro!AB212="","",AVERAGE(MonthMacro!AB212:AB223))</f>
        <v>3863</v>
      </c>
      <c r="AA212" s="10" t="e">
        <f t="shared" si="28"/>
        <v>#VALUE!</v>
      </c>
      <c r="AB212" s="2">
        <f>IF(MonthMacro!AA212="","",MonthMacro!AA212)</f>
        <v>16.739999999999998</v>
      </c>
      <c r="AC212" s="2" t="str">
        <f>IF(MonthMacro!AD212="","",IF(MONTH(CLEAN_MACRO!$A212)=2,MonthMacro!AD212,MonthMacro!AD212-MonthMacro!AD213))</f>
        <v/>
      </c>
      <c r="AD212" s="2" t="str">
        <f>IF(MonthMacro!AE212="","",IF(MONTH(CLEAN_MACRO!$A212)=2,MonthMacro!AE212,MonthMacro!AE212-MonthMacro!AE213))</f>
        <v/>
      </c>
      <c r="AE212" s="2" t="str">
        <f>IF(MonthMacro!AF212="","",IF(MONTH(CLEAN_MACRO!$A212)=2,MonthMacro!AF212,MonthMacro!AF212-MonthMacro!AF213))</f>
        <v/>
      </c>
      <c r="AF212" s="10" t="str">
        <f t="shared" si="29"/>
        <v/>
      </c>
      <c r="AG212" s="10" t="str">
        <f t="shared" si="30"/>
        <v/>
      </c>
      <c r="AH212" s="10" t="str">
        <f t="shared" si="31"/>
        <v/>
      </c>
      <c r="AI212" s="10" t="str">
        <f>IF(MonthMacro!AD212="","",(MonthMacro!AD212/MonthMacro!AD224-1)*100)</f>
        <v/>
      </c>
      <c r="AJ212" s="10" t="str">
        <f>IF(MonthMacro!AE212="","",(MonthMacro!AE212/MonthMacro!AE224-1)*100)</f>
        <v/>
      </c>
      <c r="AK212" s="10" t="str">
        <f>IF(MonthMacro!AF212="","",(MonthMacro!AF212/MonthMacro!AF224-1)*100)</f>
        <v/>
      </c>
      <c r="AL212" s="10" t="str">
        <f>IF(MonthMacro!AI212="","",MonthMacro!AI212)</f>
        <v/>
      </c>
      <c r="AM212" s="11" t="str">
        <f>IF(YEAR(A212)=2012,SUM(MonthMacro!AM212:AM223)/MONTH(A212),IF(MonthMacro!AM212="","",SUM(MonthMacro!AM212:AM223)/12))</f>
        <v/>
      </c>
      <c r="AN212" s="10" t="e">
        <f t="shared" si="32"/>
        <v>#VALUE!</v>
      </c>
    </row>
    <row r="213" spans="1:40">
      <c r="A213" s="9">
        <f>MonthMacro!A213</f>
        <v>39447</v>
      </c>
      <c r="B213" s="10" t="str">
        <f>IF(MONTH($A213)=1,"",IF(MonthMacro!D213="","",IF(MONTH($A213)&lt;&gt;2,MonthMacro!D213,MonthMacro!E213)))</f>
        <v/>
      </c>
      <c r="C213" s="10">
        <f>IF(MonthMacro!E213="","",MonthMacro!E213)</f>
        <v>14.42</v>
      </c>
      <c r="D213" s="10">
        <f>IF(MONTH($A213)=1,"",IF(AND(MonthMacro!F213&lt;&gt;"",MONTH($A213)&lt;&gt;2),MonthMacro!F213,MonthMacro!G213))</f>
        <v>17.399999999999999</v>
      </c>
      <c r="E213" s="12">
        <f>IF(MONTH(A213)=1,"",MonthMacro!H213-MonthMacro!H214)</f>
        <v>16809.300000000003</v>
      </c>
      <c r="F213" s="10">
        <f t="shared" si="25"/>
        <v>18.707566104012272</v>
      </c>
      <c r="G213" s="10">
        <f>IF(MonthMacro!I213="","",MonthMacro!I213)</f>
        <v>25.8</v>
      </c>
      <c r="H213" s="10">
        <f>IF(MonthMacro!J213="","",MonthMacro!J213)</f>
        <v>55.3</v>
      </c>
      <c r="I213" s="10">
        <f>IF(MonthMacro!K213="","",MonthMacro!K213)</f>
        <v>59.6</v>
      </c>
      <c r="J213" s="10">
        <f>IF(MonthMacro!L213="","",MonthMacro!L213)</f>
        <v>60.2</v>
      </c>
      <c r="K213" s="10">
        <f>IF(MonthMacro!M213="","",MonthMacro!M213)</f>
        <v>6.51</v>
      </c>
      <c r="L213" s="10">
        <f>IF(MonthMacro!AH213="","",MonthMacro!AH213)</f>
        <v>0.9</v>
      </c>
      <c r="M213" s="10">
        <f>IF(MonthMacro!N213="","",MonthMacro!N213)</f>
        <v>5.43</v>
      </c>
      <c r="N213" s="10">
        <f>IF(MonthMacro!O213="","",MonthMacro!O213)</f>
        <v>1.08</v>
      </c>
      <c r="O213" s="10">
        <f t="shared" si="26"/>
        <v>-4.5299999999999994</v>
      </c>
      <c r="P213" s="11">
        <f>IF(MONTH(A213)=1,"",IF(MONTH(A213)=2,MonthMacro!S213,MonthMacro!Q213))</f>
        <v>20.2</v>
      </c>
      <c r="Q213" s="10">
        <f>IF(MonthMacro!T213="","",MonthMacro!T213)</f>
        <v>8.0500000000000007</v>
      </c>
      <c r="R213" s="10">
        <f>IF(MonthMacro!AG213="","",MonthMacro!AG213)</f>
        <v>21.7</v>
      </c>
      <c r="S213" s="10">
        <f>IF(MonthMacro!U213="","",MonthMacro!U213)</f>
        <v>113.10959200000001</v>
      </c>
      <c r="T213" s="10">
        <f>IF(MonthMacro!V213="","",MonthMacro!V213)</f>
        <v>21</v>
      </c>
      <c r="U213" s="10">
        <f>IF(MonthMacro!W213="","",MonthMacro!W213)</f>
        <v>16.7</v>
      </c>
      <c r="V213" s="10">
        <f>IF(MonthMacro!X213="","",MonthMacro!X213)</f>
        <v>-4.3000000000000007</v>
      </c>
      <c r="W213" s="12">
        <f>IF(MonthMacro!Y213="","",AVERAGE(MonthMacro!Y213:Y224))</f>
        <v>4972</v>
      </c>
      <c r="X213" s="10">
        <f t="shared" si="27"/>
        <v>39.738154905496856</v>
      </c>
      <c r="Y213" s="13">
        <f>IF(MonthMacro!Z213="","",MonthMacro!Z213)</f>
        <v>16.399999999999999</v>
      </c>
      <c r="Z213" s="2" t="str">
        <f>IF(MonthMacro!AB213="","",AVERAGE(MonthMacro!AB213:AB224))</f>
        <v/>
      </c>
      <c r="AA213" s="10" t="e">
        <f t="shared" si="28"/>
        <v>#VALUE!</v>
      </c>
      <c r="AB213" s="2">
        <f>IF(MonthMacro!AA213="","",MonthMacro!AA213)</f>
        <v>16.100000000000001</v>
      </c>
      <c r="AC213" s="2">
        <f>IF(MonthMacro!AD213="","",IF(MONTH(CLEAN_MACRO!$A213)=2,MonthMacro!AD213,MonthMacro!AD213-MonthMacro!AD214))</f>
        <v>14654.62999999999</v>
      </c>
      <c r="AD213" s="2">
        <f>IF(MonthMacro!AE213="","",IF(MONTH(CLEAN_MACRO!$A213)=2,MonthMacro!AE213,MonthMacro!AE213-MonthMacro!AE214))</f>
        <v>25174.67</v>
      </c>
      <c r="AE213" s="2">
        <f>IF(MonthMacro!AF213="","",IF(MONTH(CLEAN_MACRO!$A213)=2,MonthMacro!AF213,MonthMacro!AF213-MonthMacro!AF214))</f>
        <v>16035.809999999998</v>
      </c>
      <c r="AF213" s="10">
        <f t="shared" si="29"/>
        <v>12.012507805913341</v>
      </c>
      <c r="AG213" s="10">
        <f t="shared" si="30"/>
        <v>11.649930414682363</v>
      </c>
      <c r="AH213" s="10">
        <f t="shared" si="31"/>
        <v>10.483519254578777</v>
      </c>
      <c r="AI213" s="10">
        <f>IF(MonthMacro!AD213="","",(MonthMacro!AD213/MonthMacro!AD225-1)*100)</f>
        <v>21.065615786748836</v>
      </c>
      <c r="AJ213" s="10">
        <f>IF(MonthMacro!AE213="","",(MonthMacro!AE213/MonthMacro!AE225-1)*100)</f>
        <v>9.8388965841911258</v>
      </c>
      <c r="AK213" s="10">
        <f>IF(MonthMacro!AF213="","",(MonthMacro!AF213/MonthMacro!AF225-1)*100)</f>
        <v>25.672171371247732</v>
      </c>
      <c r="AL213" s="10" t="str">
        <f>IF(MonthMacro!AI213="","",MonthMacro!AI213)</f>
        <v/>
      </c>
      <c r="AM213" s="11" t="str">
        <f>IF(YEAR(A213)=2012,SUM(MonthMacro!AM213:AM224)/MONTH(A213),IF(MonthMacro!AM213="","",SUM(MonthMacro!AM213:AM224)/12))</f>
        <v/>
      </c>
      <c r="AN213" s="10" t="e">
        <f t="shared" si="32"/>
        <v>#VALUE!</v>
      </c>
    </row>
    <row r="214" spans="1:40">
      <c r="A214" s="9">
        <f>MonthMacro!A214</f>
        <v>39416</v>
      </c>
      <c r="B214" s="10" t="str">
        <f>IF(MONTH($A214)=1,"",IF(MonthMacro!D214="","",IF(MONTH($A214)&lt;&gt;2,MonthMacro!D214,MonthMacro!E214)))</f>
        <v/>
      </c>
      <c r="C214" s="10">
        <f>IF(MonthMacro!E214="","",MonthMacro!E214)</f>
        <v>14.94</v>
      </c>
      <c r="D214" s="10">
        <f>IF(MONTH($A214)=1,"",IF(AND(MonthMacro!F214&lt;&gt;"",MONTH($A214)&lt;&gt;2),MonthMacro!F214,MonthMacro!G214))</f>
        <v>17.3</v>
      </c>
      <c r="E214" s="12">
        <f>IF(MONTH(A214)=1,"",MonthMacro!H214-MonthMacro!H215)</f>
        <v>11651.289999999994</v>
      </c>
      <c r="F214" s="10">
        <f t="shared" si="25"/>
        <v>26.074653901172653</v>
      </c>
      <c r="G214" s="10">
        <f>IF(MonthMacro!I214="","",MonthMacro!I214)</f>
        <v>26.8</v>
      </c>
      <c r="H214" s="10">
        <f>IF(MonthMacro!J214="","",MonthMacro!J214)</f>
        <v>55.4</v>
      </c>
      <c r="I214" s="10">
        <f>IF(MonthMacro!K214="","",MonthMacro!K214)</f>
        <v>59.4</v>
      </c>
      <c r="J214" s="10">
        <f>IF(MonthMacro!L214="","",MonthMacro!L214)</f>
        <v>60.6</v>
      </c>
      <c r="K214" s="10">
        <f>IF(MonthMacro!M214="","",MonthMacro!M214)</f>
        <v>6.94</v>
      </c>
      <c r="L214" s="10">
        <f>IF(MonthMacro!AH214="","",MonthMacro!AH214)</f>
        <v>1</v>
      </c>
      <c r="M214" s="10">
        <f>IF(MonthMacro!N214="","",MonthMacro!N214)</f>
        <v>4.55</v>
      </c>
      <c r="N214" s="10">
        <f>IF(MonthMacro!O214="","",MonthMacro!O214)</f>
        <v>2.3900000000000006</v>
      </c>
      <c r="O214" s="10">
        <f t="shared" si="26"/>
        <v>-3.55</v>
      </c>
      <c r="P214" s="11">
        <f>IF(MONTH(A214)=1,"",IF(MONTH(A214)=2,MonthMacro!S214,MonthMacro!Q214))</f>
        <v>18.8</v>
      </c>
      <c r="Q214" s="10">
        <f>IF(MonthMacro!T214="","",MonthMacro!T214)</f>
        <v>14.62</v>
      </c>
      <c r="R214" s="10">
        <f>IF(MonthMacro!AG214="","",MonthMacro!AG214)</f>
        <v>22.8</v>
      </c>
      <c r="S214" s="10">
        <f>IF(MonthMacro!U214="","",MonthMacro!U214)</f>
        <v>112.036136</v>
      </c>
      <c r="T214" s="10">
        <f>IF(MonthMacro!V214="","",MonthMacro!V214)</f>
        <v>21.7</v>
      </c>
      <c r="U214" s="10">
        <f>IF(MonthMacro!W214="","",MonthMacro!W214)</f>
        <v>18.5</v>
      </c>
      <c r="V214" s="10">
        <f>IF(MonthMacro!X214="","",MonthMacro!X214)</f>
        <v>-3.1999999999999993</v>
      </c>
      <c r="W214" s="12">
        <f>IF(MonthMacro!Y214="","",AVERAGE(MonthMacro!Y214:Y225))</f>
        <v>4935</v>
      </c>
      <c r="X214" s="10">
        <f t="shared" si="27"/>
        <v>43.098782138024362</v>
      </c>
      <c r="Y214" s="13" t="str">
        <f>IF(MonthMacro!Z214="","",MonthMacro!Z214)</f>
        <v/>
      </c>
      <c r="Z214" s="2" t="str">
        <f>IF(MonthMacro!AB214="","",AVERAGE(MonthMacro!AB214:AB225))</f>
        <v/>
      </c>
      <c r="AA214" s="10" t="e">
        <f t="shared" si="28"/>
        <v>#VALUE!</v>
      </c>
      <c r="AB214" s="2">
        <f>IF(MonthMacro!AA214="","",MonthMacro!AA214)</f>
        <v>17.03</v>
      </c>
      <c r="AC214" s="2">
        <f>IF(MonthMacro!AD214="","",IF(MONTH(CLEAN_MACRO!$A214)=2,MonthMacro!AD214,MonthMacro!AD214-MonthMacro!AD215))</f>
        <v>6542.25</v>
      </c>
      <c r="AD214" s="2">
        <f>IF(MonthMacro!AE214="","",IF(MONTH(CLEAN_MACRO!$A214)=2,MonthMacro!AE214,MonthMacro!AE214-MonthMacro!AE215))</f>
        <v>4926.4599999999991</v>
      </c>
      <c r="AE214" s="2">
        <f>IF(MonthMacro!AF214="","",IF(MONTH(CLEAN_MACRO!$A214)=2,MonthMacro!AF214,MonthMacro!AF214-MonthMacro!AF215))</f>
        <v>6591.93</v>
      </c>
      <c r="AF214" s="10">
        <f t="shared" si="29"/>
        <v>25.793147208121759</v>
      </c>
      <c r="AG214" s="10">
        <f t="shared" si="30"/>
        <v>5.2435265038955459</v>
      </c>
      <c r="AH214" s="10">
        <f t="shared" si="31"/>
        <v>23.600387005321277</v>
      </c>
      <c r="AI214" s="10">
        <f>IF(MonthMacro!AD214="","",(MonthMacro!AD214/MonthMacro!AD226-1)*100)</f>
        <v>22.886448105039459</v>
      </c>
      <c r="AJ214" s="10">
        <f>IF(MonthMacro!AE214="","",(MonthMacro!AE214/MonthMacro!AE226-1)*100)</f>
        <v>8.4987939550071445</v>
      </c>
      <c r="AK214" s="10">
        <f>IF(MonthMacro!AF214="","",(MonthMacro!AF214/MonthMacro!AF226-1)*100)</f>
        <v>30.45275039451203</v>
      </c>
      <c r="AL214" s="10" t="str">
        <f>IF(MonthMacro!AI214="","",MonthMacro!AI214)</f>
        <v/>
      </c>
      <c r="AM214" s="11" t="str">
        <f>IF(YEAR(A214)=2012,SUM(MonthMacro!AM214:AM225)/MONTH(A214),IF(MonthMacro!AM214="","",SUM(MonthMacro!AM214:AM225)/12))</f>
        <v/>
      </c>
      <c r="AN214" s="10" t="e">
        <f t="shared" si="32"/>
        <v>#VALUE!</v>
      </c>
    </row>
    <row r="215" spans="1:40">
      <c r="A215" s="9">
        <f>MonthMacro!A215</f>
        <v>39386</v>
      </c>
      <c r="B215" s="10" t="str">
        <f>IF(MONTH($A215)=1,"",IF(MonthMacro!D215="","",IF(MONTH($A215)&lt;&gt;2,MonthMacro!D215,MonthMacro!E215)))</f>
        <v/>
      </c>
      <c r="C215" s="10">
        <f>IF(MonthMacro!E215="","",MonthMacro!E215)</f>
        <v>15</v>
      </c>
      <c r="D215" s="10">
        <f>IF(MONTH($A215)=1,"",IF(AND(MonthMacro!F215&lt;&gt;"",MONTH($A215)&lt;&gt;2),MonthMacro!F215,MonthMacro!G215))</f>
        <v>17.899999999999999</v>
      </c>
      <c r="E215" s="12">
        <f>IF(MONTH(A215)=1,"",MonthMacro!H215-MonthMacro!H216)</f>
        <v>10706.540000000008</v>
      </c>
      <c r="F215" s="10">
        <f t="shared" si="25"/>
        <v>30.720599726509157</v>
      </c>
      <c r="G215" s="10">
        <f>IF(MonthMacro!I215="","",MonthMacro!I215)</f>
        <v>26.9</v>
      </c>
      <c r="H215" s="10">
        <f>IF(MonthMacro!J215="","",MonthMacro!J215)</f>
        <v>53.2</v>
      </c>
      <c r="I215" s="10">
        <f>IF(MonthMacro!K215="","",MonthMacro!K215)</f>
        <v>56.4</v>
      </c>
      <c r="J215" s="10">
        <f>IF(MonthMacro!L215="","",MonthMacro!L215)</f>
        <v>61.4</v>
      </c>
      <c r="K215" s="10">
        <f>IF(MonthMacro!M215="","",MonthMacro!M215)</f>
        <v>6.5</v>
      </c>
      <c r="L215" s="10">
        <f>IF(MonthMacro!AH215="","",MonthMacro!AH215)</f>
        <v>1</v>
      </c>
      <c r="M215" s="10">
        <f>IF(MonthMacro!N215="","",MonthMacro!N215)</f>
        <v>3.21</v>
      </c>
      <c r="N215" s="10">
        <f>IF(MonthMacro!O215="","",MonthMacro!O215)</f>
        <v>3.29</v>
      </c>
      <c r="O215" s="10">
        <f t="shared" si="26"/>
        <v>-2.21</v>
      </c>
      <c r="P215" s="11">
        <f>IF(MONTH(A215)=1,"",IF(MONTH(A215)=2,MonthMacro!S215,MonthMacro!Q215))</f>
        <v>18.100000000000001</v>
      </c>
      <c r="Q215" s="10">
        <f>IF(MonthMacro!T215="","",MonthMacro!T215)</f>
        <v>13.52</v>
      </c>
      <c r="R215" s="10">
        <f>IF(MonthMacro!AG215="","",MonthMacro!AG215)</f>
        <v>22.3</v>
      </c>
      <c r="S215" s="10">
        <f>IF(MonthMacro!U215="","",MonthMacro!U215)</f>
        <v>112.572864</v>
      </c>
      <c r="T215" s="10">
        <f>IF(MonthMacro!V215="","",MonthMacro!V215)</f>
        <v>22.2</v>
      </c>
      <c r="U215" s="10">
        <f>IF(MonthMacro!W215="","",MonthMacro!W215)</f>
        <v>18.5</v>
      </c>
      <c r="V215" s="10">
        <f>IF(MonthMacro!X215="","",MonthMacro!X215)</f>
        <v>-3.6999999999999993</v>
      </c>
      <c r="W215" s="12">
        <f>IF(MonthMacro!Y215="","",AVERAGE(MonthMacro!Y215:Y226))</f>
        <v>4911.25</v>
      </c>
      <c r="X215" s="10">
        <f t="shared" si="27"/>
        <v>43.870227516844061</v>
      </c>
      <c r="Y215" s="13" t="str">
        <f>IF(MonthMacro!Z215="","",MonthMacro!Z215)</f>
        <v/>
      </c>
      <c r="Z215" s="2" t="str">
        <f>IF(MonthMacro!AB215="","",AVERAGE(MonthMacro!AB215:AB226))</f>
        <v/>
      </c>
      <c r="AA215" s="10" t="e">
        <f t="shared" si="28"/>
        <v>#VALUE!</v>
      </c>
      <c r="AB215" s="2">
        <f>IF(MonthMacro!AA215="","",MonthMacro!AA215)</f>
        <v>17.66</v>
      </c>
      <c r="AC215" s="2">
        <f>IF(MonthMacro!AD215="","",IF(MONTH(CLEAN_MACRO!$A215)=2,MonthMacro!AD215,MonthMacro!AD215-MonthMacro!AD216))</f>
        <v>6665.3500000000058</v>
      </c>
      <c r="AD215" s="2">
        <f>IF(MonthMacro!AE215="","",IF(MONTH(CLEAN_MACRO!$A215)=2,MonthMacro!AE215,MonthMacro!AE215-MonthMacro!AE216))</f>
        <v>3698.130000000001</v>
      </c>
      <c r="AE215" s="2">
        <f>IF(MonthMacro!AF215="","",IF(MONTH(CLEAN_MACRO!$A215)=2,MonthMacro!AF215,MonthMacro!AF215-MonthMacro!AF216))</f>
        <v>6195.25</v>
      </c>
      <c r="AF215" s="10">
        <f t="shared" si="29"/>
        <v>34.327079844338051</v>
      </c>
      <c r="AG215" s="10">
        <f t="shared" si="30"/>
        <v>-2.0534158266369062</v>
      </c>
      <c r="AH215" s="10">
        <f t="shared" si="31"/>
        <v>26.503379413146135</v>
      </c>
      <c r="AI215" s="10">
        <f>IF(MonthMacro!AD215="","",(MonthMacro!AD215/MonthMacro!AD227-1)*100)</f>
        <v>22.633853499693913</v>
      </c>
      <c r="AJ215" s="10">
        <f>IF(MonthMacro!AE215="","",(MonthMacro!AE215/MonthMacro!AE227-1)*100)</f>
        <v>9.0896295494967241</v>
      </c>
      <c r="AK215" s="10">
        <f>IF(MonthMacro!AF215="","",(MonthMacro!AF215/MonthMacro!AF227-1)*100)</f>
        <v>31.348896425684035</v>
      </c>
      <c r="AL215" s="10" t="str">
        <f>IF(MonthMacro!AI215="","",MonthMacro!AI215)</f>
        <v/>
      </c>
      <c r="AM215" s="11" t="str">
        <f>IF(YEAR(A215)=2012,SUM(MonthMacro!AM215:AM226)/MONTH(A215),IF(MonthMacro!AM215="","",SUM(MonthMacro!AM215:AM226)/12))</f>
        <v/>
      </c>
      <c r="AN215" s="10" t="e">
        <f t="shared" si="32"/>
        <v>#VALUE!</v>
      </c>
    </row>
    <row r="216" spans="1:40">
      <c r="A216" s="9">
        <f>MonthMacro!A216</f>
        <v>39355</v>
      </c>
      <c r="B216" s="10" t="str">
        <f>IF(MONTH($A216)=1,"",IF(MonthMacro!D216="","",IF(MONTH($A216)&lt;&gt;2,MonthMacro!D216,MonthMacro!E216)))</f>
        <v/>
      </c>
      <c r="C216" s="10">
        <f>IF(MonthMacro!E216="","",MonthMacro!E216)</f>
        <v>15.12</v>
      </c>
      <c r="D216" s="10">
        <f>IF(MONTH($A216)=1,"",IF(AND(MonthMacro!F216&lt;&gt;"",MONTH($A216)&lt;&gt;2),MonthMacro!F216,MonthMacro!G216))</f>
        <v>18.899999999999999</v>
      </c>
      <c r="E216" s="12">
        <f>IF(MONTH(A216)=1,"",MonthMacro!H216-MonthMacro!H217)</f>
        <v>11587.779999999999</v>
      </c>
      <c r="F216" s="10">
        <f t="shared" si="25"/>
        <v>24.781456012301774</v>
      </c>
      <c r="G216" s="10">
        <f>IF(MonthMacro!I216="","",MonthMacro!I216)</f>
        <v>26.4</v>
      </c>
      <c r="H216" s="10">
        <f>IF(MonthMacro!J216="","",MonthMacro!J216)</f>
        <v>56.1</v>
      </c>
      <c r="I216" s="10">
        <f>IF(MonthMacro!K216="","",MonthMacro!K216)</f>
        <v>60.7</v>
      </c>
      <c r="J216" s="10">
        <f>IF(MonthMacro!L216="","",MonthMacro!L216)</f>
        <v>61.9</v>
      </c>
      <c r="K216" s="10">
        <f>IF(MonthMacro!M216="","",MonthMacro!M216)</f>
        <v>6.24</v>
      </c>
      <c r="L216" s="10">
        <f>IF(MonthMacro!AH216="","",MonthMacro!AH216)</f>
        <v>1</v>
      </c>
      <c r="M216" s="10">
        <f>IF(MonthMacro!N216="","",MonthMacro!N216)</f>
        <v>2.71</v>
      </c>
      <c r="N216" s="10">
        <f>IF(MonthMacro!O216="","",MonthMacro!O216)</f>
        <v>3.5300000000000002</v>
      </c>
      <c r="O216" s="10">
        <f t="shared" si="26"/>
        <v>-1.71</v>
      </c>
      <c r="P216" s="11">
        <f>IF(MONTH(A216)=1,"",IF(MONTH(A216)=2,MonthMacro!S216,MonthMacro!Q216))</f>
        <v>17.010000000000002</v>
      </c>
      <c r="Q216" s="10">
        <f>IF(MonthMacro!T216="","",MonthMacro!T216)</f>
        <v>55.73</v>
      </c>
      <c r="R216" s="10">
        <f>IF(MonthMacro!AG216="","",MonthMacro!AG216)</f>
        <v>22.8</v>
      </c>
      <c r="S216" s="10">
        <f>IF(MonthMacro!U216="","",MonthMacro!U216)</f>
        <v>113.08625600000001</v>
      </c>
      <c r="T216" s="10">
        <f>IF(MonthMacro!V216="","",MonthMacro!V216)</f>
        <v>22.1</v>
      </c>
      <c r="U216" s="10">
        <f>IF(MonthMacro!W216="","",MonthMacro!W216)</f>
        <v>18.5</v>
      </c>
      <c r="V216" s="10">
        <f>IF(MonthMacro!X216="","",MonthMacro!X216)</f>
        <v>-3.6000000000000014</v>
      </c>
      <c r="W216" s="12">
        <f>IF(MonthMacro!Y216="","",AVERAGE(MonthMacro!Y216:Y227))</f>
        <v>4678.416666666667</v>
      </c>
      <c r="X216" s="10">
        <f t="shared" si="27"/>
        <v>43.597810517700019</v>
      </c>
      <c r="Y216" s="13" t="str">
        <f>IF(MonthMacro!Z216="","",MonthMacro!Z216)</f>
        <v/>
      </c>
      <c r="Z216" s="2" t="str">
        <f>IF(MonthMacro!AB216="","",AVERAGE(MonthMacro!AB216:AB227))</f>
        <v/>
      </c>
      <c r="AA216" s="10" t="e">
        <f t="shared" si="28"/>
        <v>#VALUE!</v>
      </c>
      <c r="AB216" s="2">
        <f>IF(MonthMacro!AA216="","",MonthMacro!AA216)</f>
        <v>17.13</v>
      </c>
      <c r="AC216" s="2">
        <f>IF(MonthMacro!AD216="","",IF(MONTH(CLEAN_MACRO!$A216)=2,MonthMacro!AD216,MonthMacro!AD216-MonthMacro!AD217))</f>
        <v>7455.5999999999985</v>
      </c>
      <c r="AD216" s="2">
        <f>IF(MonthMacro!AE216="","",IF(MONTH(CLEAN_MACRO!$A216)=2,MonthMacro!AE216,MonthMacro!AE216-MonthMacro!AE217))</f>
        <v>3601.9699999999975</v>
      </c>
      <c r="AE216" s="2">
        <f>IF(MonthMacro!AF216="","",IF(MONTH(CLEAN_MACRO!$A216)=2,MonthMacro!AF216,MonthMacro!AF216-MonthMacro!AF217))</f>
        <v>6796.9000000000015</v>
      </c>
      <c r="AF216" s="10">
        <f t="shared" si="29"/>
        <v>21.336596924759487</v>
      </c>
      <c r="AG216" s="10">
        <f t="shared" si="30"/>
        <v>16.361868395633515</v>
      </c>
      <c r="AH216" s="10">
        <f t="shared" si="31"/>
        <v>51.083182551713982</v>
      </c>
      <c r="AI216" s="10">
        <f>IF(MonthMacro!AD216="","",(MonthMacro!AD216/MonthMacro!AD228-1)*100)</f>
        <v>21.57670451698619</v>
      </c>
      <c r="AJ216" s="10">
        <f>IF(MonthMacro!AE216="","",(MonthMacro!AE216/MonthMacro!AE228-1)*100)</f>
        <v>11.000720877699255</v>
      </c>
      <c r="AK216" s="10">
        <f>IF(MonthMacro!AF216="","",(MonthMacro!AF216/MonthMacro!AF228-1)*100)</f>
        <v>32.010204169786725</v>
      </c>
      <c r="AL216" s="10" t="str">
        <f>IF(MonthMacro!AI216="","",MonthMacro!AI216)</f>
        <v/>
      </c>
      <c r="AM216" s="11" t="str">
        <f>IF(YEAR(A216)=2012,SUM(MonthMacro!AM216:AM227)/MONTH(A216),IF(MonthMacro!AM216="","",SUM(MonthMacro!AM216:AM227)/12))</f>
        <v/>
      </c>
      <c r="AN216" s="10" t="e">
        <f t="shared" si="32"/>
        <v>#VALUE!</v>
      </c>
    </row>
    <row r="217" spans="1:40">
      <c r="A217" s="9">
        <f>MonthMacro!A217</f>
        <v>39325</v>
      </c>
      <c r="B217" s="10" t="str">
        <f>IF(MONTH($A217)=1,"",IF(MonthMacro!D217="","",IF(MONTH($A217)&lt;&gt;2,MonthMacro!D217,MonthMacro!E217)))</f>
        <v/>
      </c>
      <c r="C217" s="10">
        <f>IF(MonthMacro!E217="","",MonthMacro!E217)</f>
        <v>15.2</v>
      </c>
      <c r="D217" s="10">
        <f>IF(MONTH($A217)=1,"",IF(AND(MonthMacro!F217&lt;&gt;"",MONTH($A217)&lt;&gt;2),MonthMacro!F217,MonthMacro!G217))</f>
        <v>17.5</v>
      </c>
      <c r="E217" s="12">
        <f>IF(MONTH(A217)=1,"",MonthMacro!H217-MonthMacro!H218)</f>
        <v>9961.1699999999983</v>
      </c>
      <c r="F217" s="10">
        <f t="shared" si="25"/>
        <v>27.337539069241188</v>
      </c>
      <c r="G217" s="10">
        <f>IF(MonthMacro!I217="","",MonthMacro!I217)</f>
        <v>26.7</v>
      </c>
      <c r="H217" s="10">
        <f>IF(MonthMacro!J217="","",MonthMacro!J217)</f>
        <v>54</v>
      </c>
      <c r="I217" s="10">
        <f>IF(MonthMacro!K217="","",MonthMacro!K217)</f>
        <v>56.3</v>
      </c>
      <c r="J217" s="10">
        <f>IF(MonthMacro!L217="","",MonthMacro!L217)</f>
        <v>61.7</v>
      </c>
      <c r="K217" s="10">
        <f>IF(MonthMacro!M217="","",MonthMacro!M217)</f>
        <v>6.52</v>
      </c>
      <c r="L217" s="10">
        <f>IF(MonthMacro!AH217="","",MonthMacro!AH217)</f>
        <v>0.8</v>
      </c>
      <c r="M217" s="10">
        <f>IF(MonthMacro!N217="","",MonthMacro!N217)</f>
        <v>2.56</v>
      </c>
      <c r="N217" s="10">
        <f>IF(MonthMacro!O217="","",MonthMacro!O217)</f>
        <v>3.9599999999999995</v>
      </c>
      <c r="O217" s="10">
        <f t="shared" si="26"/>
        <v>-1.76</v>
      </c>
      <c r="P217" s="11">
        <f>IF(MONTH(A217)=1,"",IF(MONTH(A217)=2,MonthMacro!S217,MonthMacro!Q217))</f>
        <v>17.100000000000001</v>
      </c>
      <c r="Q217" s="10">
        <f>IF(MonthMacro!T217="","",MonthMacro!T217)</f>
        <v>32.869999999999997</v>
      </c>
      <c r="R217" s="10">
        <f>IF(MonthMacro!AG217="","",MonthMacro!AG217)</f>
        <v>22.7</v>
      </c>
      <c r="S217" s="10">
        <f>IF(MonthMacro!U217="","",MonthMacro!U217)</f>
        <v>113.482968</v>
      </c>
      <c r="T217" s="10">
        <f>IF(MonthMacro!V217="","",MonthMacro!V217)</f>
        <v>22.8</v>
      </c>
      <c r="U217" s="10">
        <f>IF(MonthMacro!W217="","",MonthMacro!W217)</f>
        <v>18.100000000000001</v>
      </c>
      <c r="V217" s="10">
        <f>IF(MonthMacro!X217="","",MonthMacro!X217)</f>
        <v>-4.6999999999999993</v>
      </c>
      <c r="W217" s="12">
        <f>IF(MonthMacro!Y217="","",AVERAGE(MonthMacro!Y217:Y228))</f>
        <v>4494</v>
      </c>
      <c r="X217" s="10">
        <f t="shared" si="27"/>
        <v>28.216833095577741</v>
      </c>
      <c r="Y217" s="13" t="str">
        <f>IF(MonthMacro!Z217="","",MonthMacro!Z217)</f>
        <v/>
      </c>
      <c r="Z217" s="2" t="str">
        <f>IF(MonthMacro!AB217="","",AVERAGE(MonthMacro!AB217:AB228))</f>
        <v/>
      </c>
      <c r="AA217" s="10" t="e">
        <f t="shared" si="28"/>
        <v>#VALUE!</v>
      </c>
      <c r="AB217" s="2">
        <f>IF(MonthMacro!AA217="","",MonthMacro!AA217)</f>
        <v>17.02</v>
      </c>
      <c r="AC217" s="2">
        <f>IF(MonthMacro!AD217="","",IF(MONTH(CLEAN_MACRO!$A217)=2,MonthMacro!AD217,MonthMacro!AD217-MonthMacro!AD218))</f>
        <v>6714.7099999999991</v>
      </c>
      <c r="AD217" s="2">
        <f>IF(MonthMacro!AE217="","",IF(MONTH(CLEAN_MACRO!$A217)=2,MonthMacro!AE217,MonthMacro!AE217-MonthMacro!AE218))</f>
        <v>2895.1700000000019</v>
      </c>
      <c r="AE217" s="2">
        <f>IF(MonthMacro!AF217="","",IF(MONTH(CLEAN_MACRO!$A217)=2,MonthMacro!AF217,MonthMacro!AF217-MonthMacro!AF218))</f>
        <v>6435.57</v>
      </c>
      <c r="AF217" s="10">
        <f t="shared" si="29"/>
        <v>29.995256855779395</v>
      </c>
      <c r="AG217" s="10">
        <f t="shared" si="30"/>
        <v>11.106122182694623</v>
      </c>
      <c r="AH217" s="10">
        <f t="shared" si="31"/>
        <v>57.865726669953688</v>
      </c>
      <c r="AI217" s="10">
        <f>IF(MonthMacro!AD217="","",(MonthMacro!AD217/MonthMacro!AD229-1)*100)</f>
        <v>21.60697385134014</v>
      </c>
      <c r="AJ217" s="10">
        <f>IF(MonthMacro!AE217="","",(MonthMacro!AE217/MonthMacro!AE229-1)*100)</f>
        <v>10.123556107136933</v>
      </c>
      <c r="AK217" s="10">
        <f>IF(MonthMacro!AF217="","",(MonthMacro!AF217/MonthMacro!AF229-1)*100)</f>
        <v>29.276214855762017</v>
      </c>
      <c r="AL217" s="10" t="str">
        <f>IF(MonthMacro!AI217="","",MonthMacro!AI217)</f>
        <v/>
      </c>
      <c r="AM217" s="11" t="str">
        <f>IF(YEAR(A217)=2012,SUM(MonthMacro!AM217:AM228)/MONTH(A217),IF(MonthMacro!AM217="","",SUM(MonthMacro!AM217:AM228)/12))</f>
        <v/>
      </c>
      <c r="AN217" s="10" t="e">
        <f t="shared" si="32"/>
        <v>#VALUE!</v>
      </c>
    </row>
    <row r="218" spans="1:40">
      <c r="A218" s="9">
        <f>MonthMacro!A218</f>
        <v>39294</v>
      </c>
      <c r="B218" s="10" t="str">
        <f>IF(MONTH($A218)=1,"",IF(MonthMacro!D218="","",IF(MONTH($A218)&lt;&gt;2,MonthMacro!D218,MonthMacro!E218)))</f>
        <v/>
      </c>
      <c r="C218" s="10">
        <f>IF(MonthMacro!E218="","",MonthMacro!E218)</f>
        <v>15.68</v>
      </c>
      <c r="D218" s="10">
        <f>IF(MONTH($A218)=1,"",IF(AND(MonthMacro!F218&lt;&gt;"",MONTH($A218)&lt;&gt;2),MonthMacro!F218,MonthMacro!G218))</f>
        <v>18</v>
      </c>
      <c r="E218" s="12">
        <f>IF(MONTH(A218)=1,"",MonthMacro!H218-MonthMacro!H219)</f>
        <v>10620.010000000002</v>
      </c>
      <c r="F218" s="10">
        <f t="shared" si="25"/>
        <v>26.38866739818102</v>
      </c>
      <c r="G218" s="10">
        <f>IF(MonthMacro!I218="","",MonthMacro!I218)</f>
        <v>26.6</v>
      </c>
      <c r="H218" s="10">
        <f>IF(MonthMacro!J218="","",MonthMacro!J218)</f>
        <v>53.3</v>
      </c>
      <c r="I218" s="10">
        <f>IF(MonthMacro!K218="","",MonthMacro!K218)</f>
        <v>56</v>
      </c>
      <c r="J218" s="10">
        <f>IF(MonthMacro!L218="","",MonthMacro!L218)</f>
        <v>59.4</v>
      </c>
      <c r="K218" s="10">
        <f>IF(MonthMacro!M218="","",MonthMacro!M218)</f>
        <v>5.62</v>
      </c>
      <c r="L218" s="10">
        <f>IF(MonthMacro!AH218="","",MonthMacro!AH218)</f>
        <v>0.8</v>
      </c>
      <c r="M218" s="10">
        <f>IF(MonthMacro!N218="","",MonthMacro!N218)</f>
        <v>2.39</v>
      </c>
      <c r="N218" s="10">
        <f>IF(MonthMacro!O218="","",MonthMacro!O218)</f>
        <v>3.23</v>
      </c>
      <c r="O218" s="10">
        <f t="shared" si="26"/>
        <v>-1.59</v>
      </c>
      <c r="P218" s="11">
        <f>IF(MONTH(A218)=1,"",IF(MONTH(A218)=2,MonthMacro!S218,MonthMacro!Q218))</f>
        <v>16.399999999999999</v>
      </c>
      <c r="Q218" s="10">
        <f>IF(MonthMacro!T218="","",MonthMacro!T218)</f>
        <v>66.55</v>
      </c>
      <c r="R218" s="10">
        <f>IF(MonthMacro!AG218="","",MonthMacro!AG218)</f>
        <v>34.200000000000003</v>
      </c>
      <c r="S218" s="10">
        <f>IF(MonthMacro!U218="","",MonthMacro!U218)</f>
        <v>112.852896</v>
      </c>
      <c r="T218" s="10">
        <f>IF(MonthMacro!V218="","",MonthMacro!V218)</f>
        <v>20.9</v>
      </c>
      <c r="U218" s="10">
        <f>IF(MonthMacro!W218="","",MonthMacro!W218)</f>
        <v>18.5</v>
      </c>
      <c r="V218" s="10">
        <f>IF(MonthMacro!X218="","",MonthMacro!X218)</f>
        <v>-2.3999999999999986</v>
      </c>
      <c r="W218" s="12">
        <f>IF(MonthMacro!Y218="","",AVERAGE(MonthMacro!Y218:Y229))</f>
        <v>4194.083333333333</v>
      </c>
      <c r="X218" s="10">
        <f t="shared" si="27"/>
        <v>23.370511092045575</v>
      </c>
      <c r="Y218" s="13" t="str">
        <f>IF(MonthMacro!Z218="","",MonthMacro!Z218)</f>
        <v/>
      </c>
      <c r="Z218" s="2" t="str">
        <f>IF(MonthMacro!AB218="","",AVERAGE(MonthMacro!AB218:AB229))</f>
        <v/>
      </c>
      <c r="AA218" s="10" t="e">
        <f t="shared" si="28"/>
        <v>#VALUE!</v>
      </c>
      <c r="AB218" s="2">
        <f>IF(MonthMacro!AA218="","",MonthMacro!AA218)</f>
        <v>16.63</v>
      </c>
      <c r="AC218" s="2">
        <f>IF(MonthMacro!AD218="","",IF(MONTH(CLEAN_MACRO!$A218)=2,MonthMacro!AD218,MonthMacro!AD218-MonthMacro!AD219))</f>
        <v>7665.6900000000023</v>
      </c>
      <c r="AD218" s="2">
        <f>IF(MonthMacro!AE218="","",IF(MONTH(CLEAN_MACRO!$A218)=2,MonthMacro!AE218,MonthMacro!AE218-MonthMacro!AE219))</f>
        <v>3068.8199999999997</v>
      </c>
      <c r="AE218" s="2">
        <f>IF(MonthMacro!AF218="","",IF(MONTH(CLEAN_MACRO!$A218)=2,MonthMacro!AF218,MonthMacro!AF218-MonthMacro!AF219))</f>
        <v>6233.0899999999965</v>
      </c>
      <c r="AF218" s="10">
        <f t="shared" si="29"/>
        <v>35.174467814973198</v>
      </c>
      <c r="AG218" s="10">
        <f t="shared" si="30"/>
        <v>4.9998460322510763</v>
      </c>
      <c r="AH218" s="10">
        <f t="shared" si="31"/>
        <v>43.906071072365172</v>
      </c>
      <c r="AI218" s="10">
        <f>IF(MonthMacro!AD218="","",(MonthMacro!AD218/MonthMacro!AD230-1)*100)</f>
        <v>20.612645890198134</v>
      </c>
      <c r="AJ218" s="10">
        <f>IF(MonthMacro!AE218="","",(MonthMacro!AE218/MonthMacro!AE230-1)*100)</f>
        <v>9.9666106192574553</v>
      </c>
      <c r="AK218" s="10">
        <f>IF(MonthMacro!AF218="","",(MonthMacro!AF218/MonthMacro!AF230-1)*100)</f>
        <v>25.008294278815193</v>
      </c>
      <c r="AL218" s="10" t="str">
        <f>IF(MonthMacro!AI218="","",MonthMacro!AI218)</f>
        <v/>
      </c>
      <c r="AM218" s="11" t="str">
        <f>IF(YEAR(A218)=2012,SUM(MonthMacro!AM218:AM229)/MONTH(A218),IF(MonthMacro!AM218="","",SUM(MonthMacro!AM218:AM229)/12))</f>
        <v/>
      </c>
      <c r="AN218" s="10" t="e">
        <f t="shared" si="32"/>
        <v>#VALUE!</v>
      </c>
    </row>
    <row r="219" spans="1:40">
      <c r="A219" s="9">
        <f>MonthMacro!A219</f>
        <v>39263</v>
      </c>
      <c r="B219" s="10" t="str">
        <f>IF(MONTH($A219)=1,"",IF(MonthMacro!D219="","",IF(MONTH($A219)&lt;&gt;2,MonthMacro!D219,MonthMacro!E219)))</f>
        <v/>
      </c>
      <c r="C219" s="10">
        <f>IF(MonthMacro!E219="","",MonthMacro!E219)</f>
        <v>15.56</v>
      </c>
      <c r="D219" s="10">
        <f>IF(MONTH($A219)=1,"",IF(AND(MonthMacro!F219&lt;&gt;"",MONTH($A219)&lt;&gt;2),MonthMacro!F219,MonthMacro!G219))</f>
        <v>19.399999999999999</v>
      </c>
      <c r="E219" s="12">
        <f>IF(MONTH(A219)=1,"",MonthMacro!H219-MonthMacro!H220)</f>
        <v>14033.04</v>
      </c>
      <c r="F219" s="10">
        <f t="shared" si="25"/>
        <v>28.450289614165136</v>
      </c>
      <c r="G219" s="10">
        <f>IF(MonthMacro!I219="","",MonthMacro!I219)</f>
        <v>26.7</v>
      </c>
      <c r="H219" s="10">
        <f>IF(MonthMacro!J219="","",MonthMacro!J219)</f>
        <v>54.5</v>
      </c>
      <c r="I219" s="10">
        <f>IF(MonthMacro!K219="","",MonthMacro!K219)</f>
        <v>57.4</v>
      </c>
      <c r="J219" s="10">
        <f>IF(MonthMacro!L219="","",MonthMacro!L219)</f>
        <v>60</v>
      </c>
      <c r="K219" s="10">
        <f>IF(MonthMacro!M219="","",MonthMacro!M219)</f>
        <v>4.3600000000000003</v>
      </c>
      <c r="L219" s="10">
        <f>IF(MonthMacro!AH219="","",MonthMacro!AH219)</f>
        <v>0.9</v>
      </c>
      <c r="M219" s="10">
        <f>IF(MonthMacro!N219="","",MonthMacro!N219)</f>
        <v>2.4900000000000002</v>
      </c>
      <c r="N219" s="10">
        <f>IF(MonthMacro!O219="","",MonthMacro!O219)</f>
        <v>1.87</v>
      </c>
      <c r="O219" s="10">
        <f t="shared" si="26"/>
        <v>-1.5900000000000003</v>
      </c>
      <c r="P219" s="11">
        <f>IF(MONTH(A219)=1,"",IF(MONTH(A219)=2,MonthMacro!S219,MonthMacro!Q219))</f>
        <v>15.98</v>
      </c>
      <c r="Q219" s="10">
        <f>IF(MonthMacro!T219="","",MonthMacro!T219)</f>
        <v>85.55</v>
      </c>
      <c r="R219" s="10">
        <f>IF(MonthMacro!AG219="","",MonthMacro!AG219)</f>
        <v>27.1</v>
      </c>
      <c r="S219" s="10">
        <f>IF(MonthMacro!U219="","",MonthMacro!U219)</f>
        <v>113.692992</v>
      </c>
      <c r="T219" s="10">
        <f>IF(MonthMacro!V219="","",MonthMacro!V219)</f>
        <v>20.9</v>
      </c>
      <c r="U219" s="10">
        <f>IF(MonthMacro!W219="","",MonthMacro!W219)</f>
        <v>17.100000000000001</v>
      </c>
      <c r="V219" s="10">
        <f>IF(MonthMacro!X219="","",MonthMacro!X219)</f>
        <v>-3.7999999999999972</v>
      </c>
      <c r="W219" s="12">
        <f>IF(MonthMacro!Y219="","",AVERAGE(MonthMacro!Y219:Y230))</f>
        <v>4123.583333333333</v>
      </c>
      <c r="X219" s="10">
        <f t="shared" si="27"/>
        <v>26.328823078886909</v>
      </c>
      <c r="Y219" s="13" t="str">
        <f>IF(MonthMacro!Z219="","",MonthMacro!Z219)</f>
        <v/>
      </c>
      <c r="Z219" s="2" t="str">
        <f>IF(MonthMacro!AB219="","",AVERAGE(MonthMacro!AB219:AB230))</f>
        <v/>
      </c>
      <c r="AA219" s="10" t="e">
        <f t="shared" si="28"/>
        <v>#VALUE!</v>
      </c>
      <c r="AB219" s="2">
        <f>IF(MonthMacro!AA219="","",MonthMacro!AA219)</f>
        <v>16.48</v>
      </c>
      <c r="AC219" s="2">
        <f>IF(MonthMacro!AD219="","",IF(MONTH(CLEAN_MACRO!$A219)=2,MonthMacro!AD219,MonthMacro!AD219-MonthMacro!AD220))</f>
        <v>9381.6300000000047</v>
      </c>
      <c r="AD219" s="2">
        <f>IF(MonthMacro!AE219="","",IF(MONTH(CLEAN_MACRO!$A219)=2,MonthMacro!AE219,MonthMacro!AE219-MonthMacro!AE220))</f>
        <v>3673.7899999999991</v>
      </c>
      <c r="AE219" s="2">
        <f>IF(MonthMacro!AF219="","",IF(MONTH(CLEAN_MACRO!$A219)=2,MonthMacro!AF219,MonthMacro!AF219-MonthMacro!AF220))</f>
        <v>6756.1500000000015</v>
      </c>
      <c r="AF219" s="10">
        <f t="shared" si="29"/>
        <v>22.506294005808279</v>
      </c>
      <c r="AG219" s="10">
        <f t="shared" si="30"/>
        <v>9.4621329948572974</v>
      </c>
      <c r="AH219" s="10">
        <f t="shared" si="31"/>
        <v>39.599682622332999</v>
      </c>
      <c r="AI219" s="10">
        <f>IF(MonthMacro!AD219="","",(MonthMacro!AD219/MonthMacro!AD231-1)*100)</f>
        <v>18.434032579669712</v>
      </c>
      <c r="AJ219" s="10">
        <f>IF(MonthMacro!AE219="","",(MonthMacro!AE219/MonthMacro!AE231-1)*100)</f>
        <v>11.050655371416962</v>
      </c>
      <c r="AK219" s="10">
        <f>IF(MonthMacro!AF219="","",(MonthMacro!AF219/MonthMacro!AF231-1)*100)</f>
        <v>21.445843644539544</v>
      </c>
      <c r="AL219" s="10" t="str">
        <f>IF(MonthMacro!AI219="","",MonthMacro!AI219)</f>
        <v/>
      </c>
      <c r="AM219" s="11" t="str">
        <f>IF(YEAR(A219)=2012,SUM(MonthMacro!AM219:AM230)/MONTH(A219),IF(MonthMacro!AM219="","",SUM(MonthMacro!AM219:AM230)/12))</f>
        <v/>
      </c>
      <c r="AN219" s="10" t="e">
        <f t="shared" si="32"/>
        <v>#VALUE!</v>
      </c>
    </row>
    <row r="220" spans="1:40">
      <c r="A220" s="9">
        <f>MonthMacro!A220</f>
        <v>39233</v>
      </c>
      <c r="B220" s="10" t="str">
        <f>IF(MONTH($A220)=1,"",IF(MonthMacro!D220="","",IF(MONTH($A220)&lt;&gt;2,MonthMacro!D220,MonthMacro!E220)))</f>
        <v/>
      </c>
      <c r="C220" s="10">
        <f>IF(MonthMacro!E220="","",MonthMacro!E220)</f>
        <v>15.83</v>
      </c>
      <c r="D220" s="10">
        <f>IF(MONTH($A220)=1,"",IF(AND(MonthMacro!F220&lt;&gt;"",MONTH($A220)&lt;&gt;2),MonthMacro!F220,MonthMacro!G220))</f>
        <v>18.100000000000001</v>
      </c>
      <c r="E220" s="12">
        <f>IF(MONTH(A220)=1,"",MonthMacro!H220-MonthMacro!H221)</f>
        <v>9450.369999999999</v>
      </c>
      <c r="F220" s="10">
        <f t="shared" si="25"/>
        <v>27.058502435528698</v>
      </c>
      <c r="G220" s="10">
        <f>IF(MonthMacro!I220="","",MonthMacro!I220)</f>
        <v>25.9</v>
      </c>
      <c r="H220" s="10">
        <f>IF(MonthMacro!J220="","",MonthMacro!J220)</f>
        <v>55.7</v>
      </c>
      <c r="I220" s="10">
        <f>IF(MonthMacro!K220="","",MonthMacro!K220)</f>
        <v>60.4</v>
      </c>
      <c r="J220" s="10">
        <f>IF(MonthMacro!L220="","",MonthMacro!L220)</f>
        <v>62.2</v>
      </c>
      <c r="K220" s="10">
        <f>IF(MonthMacro!M220="","",MonthMacro!M220)</f>
        <v>3.39</v>
      </c>
      <c r="L220" s="10">
        <f>IF(MonthMacro!AH220="","",MonthMacro!AH220)</f>
        <v>0.9</v>
      </c>
      <c r="M220" s="10">
        <f>IF(MonthMacro!N220="","",MonthMacro!N220)</f>
        <v>2.76</v>
      </c>
      <c r="N220" s="10">
        <f>IF(MonthMacro!O220="","",MonthMacro!O220)</f>
        <v>0.63000000000000034</v>
      </c>
      <c r="O220" s="10">
        <f t="shared" si="26"/>
        <v>-1.8599999999999999</v>
      </c>
      <c r="P220" s="11">
        <f>IF(MONTH(A220)=1,"",IF(MONTH(A220)=2,MonthMacro!S220,MonthMacro!Q220))</f>
        <v>15.9</v>
      </c>
      <c r="Q220" s="10">
        <f>IF(MonthMacro!T220="","",MonthMacro!T220)</f>
        <v>72.819999999999993</v>
      </c>
      <c r="R220" s="10">
        <f>IF(MonthMacro!AG220="","",MonthMacro!AG220)</f>
        <v>28.7</v>
      </c>
      <c r="S220" s="10">
        <f>IF(MonthMacro!U220="","",MonthMacro!U220)</f>
        <v>112.782888</v>
      </c>
      <c r="T220" s="10">
        <f>IF(MonthMacro!V220="","",MonthMacro!V220)</f>
        <v>19.3</v>
      </c>
      <c r="U220" s="10">
        <f>IF(MonthMacro!W220="","",MonthMacro!W220)</f>
        <v>16.7</v>
      </c>
      <c r="V220" s="10">
        <f>IF(MonthMacro!X220="","",MonthMacro!X220)</f>
        <v>-2.6000000000000014</v>
      </c>
      <c r="W220" s="12">
        <f>IF(MonthMacro!Y220="","",AVERAGE(MonthMacro!Y220:Y231))</f>
        <v>3857</v>
      </c>
      <c r="X220" s="10">
        <f t="shared" si="27"/>
        <v>15.565543071161049</v>
      </c>
      <c r="Y220" s="13" t="str">
        <f>IF(MonthMacro!Z220="","",MonthMacro!Z220)</f>
        <v/>
      </c>
      <c r="Z220" s="2" t="str">
        <f>IF(MonthMacro!AB220="","",AVERAGE(MonthMacro!AB220:AB231))</f>
        <v/>
      </c>
      <c r="AA220" s="10" t="e">
        <f t="shared" si="28"/>
        <v>#VALUE!</v>
      </c>
      <c r="AB220" s="2">
        <f>IF(MonthMacro!AA220="","",MonthMacro!AA220)</f>
        <v>16.52</v>
      </c>
      <c r="AC220" s="2">
        <f>IF(MonthMacro!AD220="","",IF(MONTH(CLEAN_MACRO!$A220)=2,MonthMacro!AD220,MonthMacro!AD220-MonthMacro!AD221))</f>
        <v>8128.0299999999952</v>
      </c>
      <c r="AD220" s="2">
        <f>IF(MonthMacro!AE220="","",IF(MONTH(CLEAN_MACRO!$A220)=2,MonthMacro!AE220,MonthMacro!AE220-MonthMacro!AE221))</f>
        <v>2485.3000000000011</v>
      </c>
      <c r="AE220" s="2">
        <f>IF(MonthMacro!AF220="","",IF(MONTH(CLEAN_MACRO!$A220)=2,MonthMacro!AF220,MonthMacro!AF220-MonthMacro!AF221))</f>
        <v>5382.84</v>
      </c>
      <c r="AF220" s="10">
        <f t="shared" si="29"/>
        <v>27.725510593729609</v>
      </c>
      <c r="AG220" s="10">
        <f t="shared" si="30"/>
        <v>15.822684524974662</v>
      </c>
      <c r="AH220" s="10">
        <f t="shared" si="31"/>
        <v>17.629679486198956</v>
      </c>
      <c r="AI220" s="10">
        <f>IF(MonthMacro!AD220="","",(MonthMacro!AD220/MonthMacro!AD232-1)*100)</f>
        <v>17.402982291528211</v>
      </c>
      <c r="AJ220" s="10">
        <f>IF(MonthMacro!AE220="","",(MonthMacro!AE220/MonthMacro!AE232-1)*100)</f>
        <v>11.581956937255477</v>
      </c>
      <c r="AK220" s="10">
        <f>IF(MonthMacro!AF220="","",(MonthMacro!AF220/MonthMacro!AF232-1)*100)</f>
        <v>16.601679664067181</v>
      </c>
      <c r="AL220" s="10" t="str">
        <f>IF(MonthMacro!AI220="","",MonthMacro!AI220)</f>
        <v/>
      </c>
      <c r="AM220" s="11" t="str">
        <f>IF(YEAR(A220)=2012,SUM(MonthMacro!AM220:AM231)/MONTH(A220),IF(MonthMacro!AM220="","",SUM(MonthMacro!AM220:AM231)/12))</f>
        <v/>
      </c>
      <c r="AN220" s="10" t="e">
        <f t="shared" si="32"/>
        <v>#VALUE!</v>
      </c>
    </row>
    <row r="221" spans="1:40">
      <c r="A221" s="9">
        <f>MonthMacro!A221</f>
        <v>39202</v>
      </c>
      <c r="B221" s="10" t="str">
        <f>IF(MONTH($A221)=1,"",IF(MonthMacro!D221="","",IF(MONTH($A221)&lt;&gt;2,MonthMacro!D221,MonthMacro!E221)))</f>
        <v/>
      </c>
      <c r="C221" s="10">
        <f>IF(MonthMacro!E221="","",MonthMacro!E221)</f>
        <v>15.47</v>
      </c>
      <c r="D221" s="10">
        <f>IF(MONTH($A221)=1,"",IF(AND(MonthMacro!F221&lt;&gt;"",MONTH($A221)&lt;&gt;2),MonthMacro!F221,MonthMacro!G221))</f>
        <v>17.399999999999999</v>
      </c>
      <c r="E221" s="12">
        <f>IF(MONTH(A221)=1,"",MonthMacro!H221-MonthMacro!H222)</f>
        <v>8050.7999999999993</v>
      </c>
      <c r="F221" s="10">
        <f t="shared" si="25"/>
        <v>25.847628515958387</v>
      </c>
      <c r="G221" s="10">
        <f>IF(MonthMacro!I221="","",MonthMacro!I221)</f>
        <v>25.5</v>
      </c>
      <c r="H221" s="10">
        <f>IF(MonthMacro!J221="","",MonthMacro!J221)</f>
        <v>58.6</v>
      </c>
      <c r="I221" s="10">
        <f>IF(MonthMacro!K221="","",MonthMacro!K221)</f>
        <v>65.099999999999994</v>
      </c>
      <c r="J221" s="10">
        <f>IF(MonthMacro!L221="","",MonthMacro!L221)</f>
        <v>60.4</v>
      </c>
      <c r="K221" s="10">
        <f>IF(MonthMacro!M221="","",MonthMacro!M221)</f>
        <v>3.03</v>
      </c>
      <c r="L221" s="10">
        <f>IF(MonthMacro!AH221="","",MonthMacro!AH221)</f>
        <v>1</v>
      </c>
      <c r="M221" s="10">
        <f>IF(MonthMacro!N221="","",MonthMacro!N221)</f>
        <v>2.87</v>
      </c>
      <c r="N221" s="10">
        <f>IF(MonthMacro!O221="","",MonthMacro!O221)</f>
        <v>0.1599999999999997</v>
      </c>
      <c r="O221" s="10">
        <f t="shared" si="26"/>
        <v>-1.87</v>
      </c>
      <c r="P221" s="11">
        <f>IF(MONTH(A221)=1,"",IF(MONTH(A221)=2,MonthMacro!S221,MonthMacro!Q221))</f>
        <v>15.5</v>
      </c>
      <c r="Q221" s="10">
        <f>IF(MonthMacro!T221="","",MonthMacro!T221)</f>
        <v>61.1</v>
      </c>
      <c r="R221" s="10">
        <f>IF(MonthMacro!AG221="","",MonthMacro!AG221)</f>
        <v>26.8</v>
      </c>
      <c r="S221" s="10">
        <f>IF(MonthMacro!U221="","",MonthMacro!U221)</f>
        <v>112.292832</v>
      </c>
      <c r="T221" s="10">
        <f>IF(MonthMacro!V221="","",MonthMacro!V221)</f>
        <v>20</v>
      </c>
      <c r="U221" s="10">
        <f>IF(MonthMacro!W221="","",MonthMacro!W221)</f>
        <v>17.100000000000001</v>
      </c>
      <c r="V221" s="10">
        <f>IF(MonthMacro!X221="","",MonthMacro!X221)</f>
        <v>-2.8999999999999986</v>
      </c>
      <c r="W221" s="12">
        <f>IF(MonthMacro!Y221="","",AVERAGE(MonthMacro!Y221:Y232))</f>
        <v>3853.75</v>
      </c>
      <c r="X221" s="10">
        <f t="shared" si="27"/>
        <v>20.955718881594422</v>
      </c>
      <c r="Y221" s="13" t="str">
        <f>IF(MonthMacro!Z221="","",MonthMacro!Z221)</f>
        <v/>
      </c>
      <c r="Z221" s="2" t="str">
        <f>IF(MonthMacro!AB221="","",AVERAGE(MonthMacro!AB221:AB232))</f>
        <v/>
      </c>
      <c r="AA221" s="10" t="e">
        <f t="shared" si="28"/>
        <v>#VALUE!</v>
      </c>
      <c r="AB221" s="2">
        <f>IF(MonthMacro!AA221="","",MonthMacro!AA221)</f>
        <v>16.5</v>
      </c>
      <c r="AC221" s="2">
        <f>IF(MonthMacro!AD221="","",IF(MONTH(CLEAN_MACRO!$A221)=2,MonthMacro!AD221,MonthMacro!AD221-MonthMacro!AD222))</f>
        <v>8338.0800000000017</v>
      </c>
      <c r="AD221" s="2">
        <f>IF(MonthMacro!AE221="","",IF(MONTH(CLEAN_MACRO!$A221)=2,MonthMacro!AE221,MonthMacro!AE221-MonthMacro!AE222))</f>
        <v>2519.38</v>
      </c>
      <c r="AE221" s="2">
        <f>IF(MonthMacro!AF221="","",IF(MONTH(CLEAN_MACRO!$A221)=2,MonthMacro!AF221,MonthMacro!AF221-MonthMacro!AF222))</f>
        <v>5164.3899999999994</v>
      </c>
      <c r="AF221" s="10">
        <f t="shared" si="29"/>
        <v>25.065884699900277</v>
      </c>
      <c r="AG221" s="10">
        <f t="shared" si="30"/>
        <v>12.889609807681968</v>
      </c>
      <c r="AH221" s="10">
        <f t="shared" si="31"/>
        <v>25.894406849074556</v>
      </c>
      <c r="AI221" s="10">
        <f>IF(MonthMacro!AD221="","",(MonthMacro!AD221/MonthMacro!AD233-1)*100)</f>
        <v>14.652510355748705</v>
      </c>
      <c r="AJ221" s="10">
        <f>IF(MonthMacro!AE221="","",(MonthMacro!AE221/MonthMacro!AE233-1)*100)</f>
        <v>10.428476539128484</v>
      </c>
      <c r="AK221" s="10">
        <f>IF(MonthMacro!AF221="","",(MonthMacro!AF221/MonthMacro!AF233-1)*100)</f>
        <v>16.254783063328524</v>
      </c>
      <c r="AL221" s="10" t="str">
        <f>IF(MonthMacro!AI221="","",MonthMacro!AI221)</f>
        <v/>
      </c>
      <c r="AM221" s="11" t="str">
        <f>IF(YEAR(A221)=2012,SUM(MonthMacro!AM221:AM232)/MONTH(A221),IF(MonthMacro!AM221="","",SUM(MonthMacro!AM221:AM232)/12))</f>
        <v/>
      </c>
      <c r="AN221" s="10" t="e">
        <f t="shared" si="32"/>
        <v>#VALUE!</v>
      </c>
    </row>
    <row r="222" spans="1:40">
      <c r="A222" s="9">
        <f>MonthMacro!A222</f>
        <v>39172</v>
      </c>
      <c r="B222" s="10" t="str">
        <f>IF(MONTH($A222)=1,"",IF(MonthMacro!D222="","",IF(MONTH($A222)&lt;&gt;2,MonthMacro!D222,MonthMacro!E222)))</f>
        <v/>
      </c>
      <c r="C222" s="10">
        <f>IF(MonthMacro!E222="","",MonthMacro!E222)</f>
        <v>14.92</v>
      </c>
      <c r="D222" s="10">
        <f>IF(MONTH($A222)=1,"",IF(AND(MonthMacro!F222&lt;&gt;"",MONTH($A222)&lt;&gt;2),MonthMacro!F222,MonthMacro!G222))</f>
        <v>17.600000000000001</v>
      </c>
      <c r="E222" s="12">
        <f>IF(MONTH(A222)=1,"",MonthMacro!H222-MonthMacro!H223)</f>
        <v>8008.6</v>
      </c>
      <c r="F222" s="10">
        <f t="shared" si="25"/>
        <v>26.832744722297019</v>
      </c>
      <c r="G222" s="10">
        <f>IF(MonthMacro!I222="","",MonthMacro!I222)</f>
        <v>25.3</v>
      </c>
      <c r="H222" s="10">
        <f>IF(MonthMacro!J222="","",MonthMacro!J222)</f>
        <v>56.1</v>
      </c>
      <c r="I222" s="10">
        <f>IF(MonthMacro!K222="","",MonthMacro!K222)</f>
        <v>60.8</v>
      </c>
      <c r="J222" s="10">
        <f>IF(MonthMacro!L222="","",MonthMacro!L222)</f>
        <v>58.2</v>
      </c>
      <c r="K222" s="10">
        <f>IF(MonthMacro!M222="","",MonthMacro!M222)</f>
        <v>3.28</v>
      </c>
      <c r="L222" s="10">
        <f>IF(MonthMacro!AH222="","",MonthMacro!AH222)</f>
        <v>1</v>
      </c>
      <c r="M222" s="10">
        <f>IF(MonthMacro!N222="","",MonthMacro!N222)</f>
        <v>2.65</v>
      </c>
      <c r="N222" s="10">
        <f>IF(MonthMacro!O222="","",MonthMacro!O222)</f>
        <v>0.62999999999999989</v>
      </c>
      <c r="O222" s="10">
        <f t="shared" si="26"/>
        <v>-1.65</v>
      </c>
      <c r="P222" s="11">
        <f>IF(MONTH(A222)=1,"",IF(MONTH(A222)=2,MonthMacro!S222,MonthMacro!Q222))</f>
        <v>15.34</v>
      </c>
      <c r="Q222" s="10">
        <f>IF(MonthMacro!T222="","",MonthMacro!T222)</f>
        <v>-38.590000000000003</v>
      </c>
      <c r="R222" s="10">
        <f>IF(MonthMacro!AG222="","",MonthMacro!AG222)</f>
        <v>6.9</v>
      </c>
      <c r="S222" s="10">
        <f>IF(MonthMacro!U222="","",MonthMacro!U222)</f>
        <v>111.03268799999999</v>
      </c>
      <c r="T222" s="10">
        <f>IF(MonthMacro!V222="","",MonthMacro!V222)</f>
        <v>19.8</v>
      </c>
      <c r="U222" s="10">
        <f>IF(MonthMacro!W222="","",MonthMacro!W222)</f>
        <v>17.3</v>
      </c>
      <c r="V222" s="10">
        <f>IF(MonthMacro!X222="","",MonthMacro!X222)</f>
        <v>-2.5</v>
      </c>
      <c r="W222" s="12">
        <f>IF(MonthMacro!Y222="","",AVERAGE(MonthMacro!Y222:Y233))</f>
        <v>3622.25</v>
      </c>
      <c r="X222" s="10">
        <f t="shared" si="27"/>
        <v>17.774405939252702</v>
      </c>
      <c r="Y222" s="13" t="str">
        <f>IF(MonthMacro!Z222="","",MonthMacro!Z222)</f>
        <v/>
      </c>
      <c r="Z222" s="2" t="str">
        <f>IF(MonthMacro!AB222="","",AVERAGE(MonthMacro!AB222:AB233))</f>
        <v/>
      </c>
      <c r="AA222" s="10" t="e">
        <f t="shared" si="28"/>
        <v>#VALUE!</v>
      </c>
      <c r="AB222" s="2">
        <f>IF(MonthMacro!AA222="","",MonthMacro!AA222)</f>
        <v>16.25</v>
      </c>
      <c r="AC222" s="2">
        <f>IF(MonthMacro!AD222="","",IF(MONTH(CLEAN_MACRO!$A222)=2,MonthMacro!AD222,MonthMacro!AD222-MonthMacro!AD223))</f>
        <v>9077.49</v>
      </c>
      <c r="AD222" s="2">
        <f>IF(MonthMacro!AE222="","",IF(MONTH(CLEAN_MACRO!$A222)=2,MonthMacro!AE222,MonthMacro!AE222-MonthMacro!AE223))</f>
        <v>2861.6499999999996</v>
      </c>
      <c r="AE222" s="2">
        <f>IF(MonthMacro!AF222="","",IF(MONTH(CLEAN_MACRO!$A222)=2,MonthMacro!AF222,MonthMacro!AF222-MonthMacro!AF223))</f>
        <v>5229.3</v>
      </c>
      <c r="AF222" s="10">
        <f t="shared" si="29"/>
        <v>19.461406454805321</v>
      </c>
      <c r="AG222" s="10">
        <f t="shared" si="30"/>
        <v>25.028399161132462</v>
      </c>
      <c r="AH222" s="10">
        <f t="shared" si="31"/>
        <v>27.084538327314476</v>
      </c>
      <c r="AI222" s="10">
        <f>IF(MonthMacro!AD222="","",(MonthMacro!AD222/MonthMacro!AD234-1)*100)</f>
        <v>10.619879739218119</v>
      </c>
      <c r="AJ222" s="10">
        <f>IF(MonthMacro!AE222="","",(MonthMacro!AE222/MonthMacro!AE234-1)*100)</f>
        <v>9.4575723507908549</v>
      </c>
      <c r="AK222" s="10">
        <f>IF(MonthMacro!AF222="","",(MonthMacro!AF222/MonthMacro!AF234-1)*100)</f>
        <v>12.074162332918558</v>
      </c>
      <c r="AL222" s="10" t="str">
        <f>IF(MonthMacro!AI222="","",MonthMacro!AI222)</f>
        <v/>
      </c>
      <c r="AM222" s="11" t="str">
        <f>IF(YEAR(A222)=2012,SUM(MonthMacro!AM222:AM233)/MONTH(A222),IF(MonthMacro!AM222="","",SUM(MonthMacro!AM222:AM233)/12))</f>
        <v/>
      </c>
      <c r="AN222" s="10" t="e">
        <f t="shared" si="32"/>
        <v>#VALUE!</v>
      </c>
    </row>
    <row r="223" spans="1:40">
      <c r="A223" s="9">
        <f>MonthMacro!A223</f>
        <v>39141</v>
      </c>
      <c r="B223" s="10" t="str">
        <f>IF(MONTH($A223)=1,"",IF(MonthMacro!D223="","",IF(MONTH($A223)&lt;&gt;2,MonthMacro!D223,MonthMacro!E223)))</f>
        <v/>
      </c>
      <c r="C223" s="10">
        <f>IF(MonthMacro!E223="","",MonthMacro!E223)</f>
        <v>16.75</v>
      </c>
      <c r="D223" s="10">
        <f>IF(MONTH($A223)=1,"",IF(AND(MonthMacro!F223&lt;&gt;"",MONTH($A223)&lt;&gt;2),MonthMacro!F223,MonthMacro!G223))</f>
        <v>18.5</v>
      </c>
      <c r="E223" s="12">
        <f>IF(MONTH(A223)=1,"",MonthMacro!H223-MonthMacro!H224)</f>
        <v>6535.01</v>
      </c>
      <c r="F223" s="10">
        <f t="shared" si="25"/>
        <v>23.439489242741907</v>
      </c>
      <c r="G223" s="10">
        <f>IF(MonthMacro!I223="","",MonthMacro!I223)</f>
        <v>23.4</v>
      </c>
      <c r="H223" s="10">
        <f>IF(MonthMacro!J223="","",MonthMacro!J223)</f>
        <v>53.1</v>
      </c>
      <c r="I223" s="10">
        <f>IF(MonthMacro!K223="","",MonthMacro!K223)</f>
        <v>57.1</v>
      </c>
      <c r="J223" s="10">
        <f>IF(MonthMacro!L223="","",MonthMacro!L223)</f>
        <v>60.6</v>
      </c>
      <c r="K223" s="10">
        <f>IF(MonthMacro!M223="","",MonthMacro!M223)</f>
        <v>2.71</v>
      </c>
      <c r="L223" s="10">
        <f>IF(MonthMacro!AH223="","",MonthMacro!AH223)</f>
        <v>1.1000000000000001</v>
      </c>
      <c r="M223" s="10">
        <f>IF(MonthMacro!N223="","",MonthMacro!N223)</f>
        <v>2.6</v>
      </c>
      <c r="N223" s="10">
        <f>IF(MonthMacro!O223="","",MonthMacro!O223)</f>
        <v>0.10999999999999988</v>
      </c>
      <c r="O223" s="10">
        <f t="shared" si="26"/>
        <v>-1.5</v>
      </c>
      <c r="P223" s="11">
        <f>IF(MONTH(A223)=1,"",IF(MONTH(A223)=2,MonthMacro!S223,MonthMacro!Q223))</f>
        <v>14.7</v>
      </c>
      <c r="Q223" s="10">
        <f>IF(MonthMacro!T223="","",MonthMacro!T223)</f>
        <v>879.63</v>
      </c>
      <c r="R223" s="10">
        <f>IF(MonthMacro!AG223="","",MonthMacro!AG223)</f>
        <v>51.7</v>
      </c>
      <c r="S223" s="10">
        <f>IF(MonthMacro!U223="","",MonthMacro!U223)</f>
        <v>111.82611199999999</v>
      </c>
      <c r="T223" s="10">
        <f>IF(MonthMacro!V223="","",MonthMacro!V223)</f>
        <v>21</v>
      </c>
      <c r="U223" s="10">
        <f>IF(MonthMacro!W223="","",MonthMacro!W223)</f>
        <v>17.8</v>
      </c>
      <c r="V223" s="10">
        <f>IF(MonthMacro!X223="","",MonthMacro!X223)</f>
        <v>-3.1999999999999993</v>
      </c>
      <c r="W223" s="12">
        <f>IF(MonthMacro!Y223="","",AVERAGE(MonthMacro!Y223:Y234))</f>
        <v>3719</v>
      </c>
      <c r="X223" s="10">
        <f t="shared" si="27"/>
        <v>32.7266238401142</v>
      </c>
      <c r="Y223" s="13" t="str">
        <f>IF(MonthMacro!Z223="","",MonthMacro!Z223)</f>
        <v/>
      </c>
      <c r="Z223" s="2" t="str">
        <f>IF(MonthMacro!AB223="","",AVERAGE(MonthMacro!AB223:AB234))</f>
        <v/>
      </c>
      <c r="AA223" s="10" t="e">
        <f t="shared" si="28"/>
        <v>#VALUE!</v>
      </c>
      <c r="AB223" s="2">
        <f>IF(MonthMacro!AA223="","",MonthMacro!AA223)</f>
        <v>17.2</v>
      </c>
      <c r="AC223" s="2">
        <f>IF(MonthMacro!AD223="","",IF(MONTH(CLEAN_MACRO!$A223)=2,MonthMacro!AD223,MonthMacro!AD223-MonthMacro!AD224))</f>
        <v>9966.74</v>
      </c>
      <c r="AD223" s="2">
        <f>IF(MonthMacro!AE223="","",IF(MONTH(CLEAN_MACRO!$A223)=2,MonthMacro!AE223,MonthMacro!AE223-MonthMacro!AE224))</f>
        <v>3330.54</v>
      </c>
      <c r="AE223" s="2">
        <f>IF(MonthMacro!AF223="","",IF(MONTH(CLEAN_MACRO!$A223)=2,MonthMacro!AF223,MonthMacro!AF223-MonthMacro!AF224))</f>
        <v>5371.47</v>
      </c>
      <c r="AF223" s="10">
        <f t="shared" si="29"/>
        <v>3.6340987643024514</v>
      </c>
      <c r="AG223" s="10">
        <f t="shared" si="30"/>
        <v>-1.122801600779022</v>
      </c>
      <c r="AH223" s="10">
        <f t="shared" si="31"/>
        <v>0.51610343775787548</v>
      </c>
      <c r="AI223" s="10">
        <f>IF(MonthMacro!AD223="","",(MonthMacro!AD223/MonthMacro!AD235-1)*100)</f>
        <v>3.6340987643024514</v>
      </c>
      <c r="AJ223" s="10">
        <f>IF(MonthMacro!AE223="","",(MonthMacro!AE223/MonthMacro!AE235-1)*100)</f>
        <v>-1.122801600779022</v>
      </c>
      <c r="AK223" s="10">
        <f>IF(MonthMacro!AF223="","",(MonthMacro!AF223/MonthMacro!AF235-1)*100)</f>
        <v>0.51610343775787548</v>
      </c>
      <c r="AL223" s="10" t="str">
        <f>IF(MonthMacro!AI223="","",MonthMacro!AI223)</f>
        <v/>
      </c>
      <c r="AM223" s="11" t="str">
        <f>IF(YEAR(A223)=2012,SUM(MonthMacro!AM223:AM234)/MONTH(A223),IF(MonthMacro!AM223="","",SUM(MonthMacro!AM223:AM234)/12))</f>
        <v/>
      </c>
      <c r="AN223" s="10" t="e">
        <f t="shared" si="32"/>
        <v>#VALUE!</v>
      </c>
    </row>
    <row r="224" spans="1:40">
      <c r="A224" s="9">
        <f>MonthMacro!A224</f>
        <v>39113</v>
      </c>
      <c r="B224" s="10" t="str">
        <f>IF(MONTH($A224)=1,"",IF(MonthMacro!D224="","",IF(MONTH($A224)&lt;&gt;2,MonthMacro!D224,MonthMacro!E224)))</f>
        <v/>
      </c>
      <c r="C224" s="10" t="str">
        <f>IF(MonthMacro!E224="","",MonthMacro!E224)</f>
        <v/>
      </c>
      <c r="D224" s="10" t="str">
        <f>IF(MONTH($A224)=1,"",IF(AND(MonthMacro!F224&lt;&gt;"",MONTH($A224)&lt;&gt;2),MonthMacro!F224,MonthMacro!G224))</f>
        <v/>
      </c>
      <c r="E224" s="12" t="str">
        <f>IF(MONTH(A224)=1,"",MonthMacro!H224-MonthMacro!H225)</f>
        <v/>
      </c>
      <c r="F224" s="10" t="str">
        <f t="shared" si="25"/>
        <v/>
      </c>
      <c r="G224" s="10" t="str">
        <f>IF(MonthMacro!I224="","",MonthMacro!I224)</f>
        <v/>
      </c>
      <c r="H224" s="10">
        <f>IF(MonthMacro!J224="","",MonthMacro!J224)</f>
        <v>55.1</v>
      </c>
      <c r="I224" s="10">
        <f>IF(MonthMacro!K224="","",MonthMacro!K224)</f>
        <v>59.6</v>
      </c>
      <c r="J224" s="10">
        <f>IF(MonthMacro!L224="","",MonthMacro!L224)</f>
        <v>60.4</v>
      </c>
      <c r="K224" s="10">
        <f>IF(MonthMacro!M224="","",MonthMacro!M224)</f>
        <v>2.17</v>
      </c>
      <c r="L224" s="10">
        <f>IF(MonthMacro!AH224="","",MonthMacro!AH224)</f>
        <v>0.7</v>
      </c>
      <c r="M224" s="10">
        <f>IF(MonthMacro!N224="","",MonthMacro!N224)</f>
        <v>3.3</v>
      </c>
      <c r="N224" s="10">
        <f>IF(MonthMacro!O224="","",MonthMacro!O224)</f>
        <v>-1.1299999999999999</v>
      </c>
      <c r="O224" s="10">
        <f t="shared" si="26"/>
        <v>-2.5999999999999996</v>
      </c>
      <c r="P224" s="11" t="str">
        <f>IF(MONTH(A224)=1,"",IF(MONTH(A224)=2,MonthMacro!S224,MonthMacro!Q224))</f>
        <v/>
      </c>
      <c r="Q224" s="10">
        <f>IF(MonthMacro!T224="","",MonthMacro!T224)</f>
        <v>67.31</v>
      </c>
      <c r="R224" s="10">
        <f>IF(MonthMacro!AG224="","",MonthMacro!AG224)</f>
        <v>33</v>
      </c>
      <c r="S224" s="10">
        <f>IF(MonthMacro!U224="","",MonthMacro!U224)</f>
        <v>112.36284000000001</v>
      </c>
      <c r="T224" s="10">
        <f>IF(MonthMacro!V224="","",MonthMacro!V224)</f>
        <v>19.8</v>
      </c>
      <c r="U224" s="10">
        <f>IF(MonthMacro!W224="","",MonthMacro!W224)</f>
        <v>15.8</v>
      </c>
      <c r="V224" s="10">
        <f>IF(MonthMacro!X224="","",MonthMacro!X224)</f>
        <v>-4</v>
      </c>
      <c r="W224" s="12">
        <f>IF(MonthMacro!Y224="","",AVERAGE(MonthMacro!Y224:Y235))</f>
        <v>3606.8333333333335</v>
      </c>
      <c r="X224" s="10">
        <f t="shared" si="27"/>
        <v>32.31634618324113</v>
      </c>
      <c r="Y224" s="13" t="str">
        <f>IF(MonthMacro!Z224="","",MonthMacro!Z224)</f>
        <v/>
      </c>
      <c r="Z224" s="2" t="str">
        <f>IF(MonthMacro!AB224="","",AVERAGE(MonthMacro!AB224:AB235))</f>
        <v/>
      </c>
      <c r="AA224" s="10" t="e">
        <f t="shared" si="28"/>
        <v>#VALUE!</v>
      </c>
      <c r="AB224" s="2">
        <f>IF(MonthMacro!AA224="","",MonthMacro!AA224)</f>
        <v>16</v>
      </c>
      <c r="AC224" s="2" t="str">
        <f>IF(MonthMacro!AD224="","",IF(MONTH(CLEAN_MACRO!$A224)=2,MonthMacro!AD224,MonthMacro!AD224-MonthMacro!AD225))</f>
        <v/>
      </c>
      <c r="AD224" s="2" t="str">
        <f>IF(MonthMacro!AE224="","",IF(MONTH(CLEAN_MACRO!$A224)=2,MonthMacro!AE224,MonthMacro!AE224-MonthMacro!AE225))</f>
        <v/>
      </c>
      <c r="AE224" s="2" t="str">
        <f>IF(MonthMacro!AF224="","",IF(MONTH(CLEAN_MACRO!$A224)=2,MonthMacro!AF224,MonthMacro!AF224-MonthMacro!AF225))</f>
        <v/>
      </c>
      <c r="AF224" s="10" t="str">
        <f t="shared" si="29"/>
        <v/>
      </c>
      <c r="AG224" s="10" t="str">
        <f t="shared" si="30"/>
        <v/>
      </c>
      <c r="AH224" s="10" t="str">
        <f t="shared" si="31"/>
        <v/>
      </c>
      <c r="AI224" s="10" t="str">
        <f>IF(MonthMacro!AD224="","",(MonthMacro!AD224/MonthMacro!AD236-1)*100)</f>
        <v/>
      </c>
      <c r="AJ224" s="10" t="str">
        <f>IF(MonthMacro!AE224="","",(MonthMacro!AE224/MonthMacro!AE236-1)*100)</f>
        <v/>
      </c>
      <c r="AK224" s="10" t="str">
        <f>IF(MonthMacro!AF224="","",(MonthMacro!AF224/MonthMacro!AF236-1)*100)</f>
        <v/>
      </c>
      <c r="AL224" s="10" t="str">
        <f>IF(MonthMacro!AI224="","",MonthMacro!AI224)</f>
        <v/>
      </c>
      <c r="AM224" s="11" t="str">
        <f>IF(YEAR(A224)=2012,SUM(MonthMacro!AM224:AM235)/MONTH(A224),IF(MonthMacro!AM224="","",SUM(MonthMacro!AM224:AM235)/12))</f>
        <v/>
      </c>
      <c r="AN224" s="10" t="e">
        <f t="shared" si="32"/>
        <v>#VALUE!</v>
      </c>
    </row>
    <row r="225" spans="1:40">
      <c r="A225" s="9">
        <f>MonthMacro!A225</f>
        <v>39082</v>
      </c>
      <c r="B225" s="10" t="str">
        <f>IF(MONTH($A225)=1,"",IF(MonthMacro!D225="","",IF(MONTH($A225)&lt;&gt;2,MonthMacro!D225,MonthMacro!E225)))</f>
        <v/>
      </c>
      <c r="C225" s="10">
        <f>IF(MonthMacro!E225="","",MonthMacro!E225)</f>
        <v>14.16</v>
      </c>
      <c r="D225" s="10">
        <f>IF(MONTH($A225)=1,"",IF(AND(MonthMacro!F225&lt;&gt;"",MONTH($A225)&lt;&gt;2),MonthMacro!F225,MonthMacro!G225))</f>
        <v>14.7</v>
      </c>
      <c r="E225" s="12">
        <f>IF(MONTH(A225)=1,"",MonthMacro!H225-MonthMacro!H226)</f>
        <v>14160.259999999995</v>
      </c>
      <c r="F225" s="10">
        <f t="shared" si="25"/>
        <v>19.630840872782173</v>
      </c>
      <c r="G225" s="10">
        <f>IF(MonthMacro!I225="","",MonthMacro!I225)</f>
        <v>24.5</v>
      </c>
      <c r="H225" s="10">
        <f>IF(MonthMacro!J225="","",MonthMacro!J225)</f>
        <v>54.8</v>
      </c>
      <c r="I225" s="10">
        <f>IF(MonthMacro!K225="","",MonthMacro!K225)</f>
        <v>58.9</v>
      </c>
      <c r="J225" s="10" t="str">
        <f>IF(MonthMacro!L225="","",MonthMacro!L225)</f>
        <v/>
      </c>
      <c r="K225" s="10">
        <f>IF(MonthMacro!M225="","",MonthMacro!M225)</f>
        <v>2.81</v>
      </c>
      <c r="L225" s="10">
        <f>IF(MonthMacro!AH225="","",MonthMacro!AH225)</f>
        <v>0.9</v>
      </c>
      <c r="M225" s="10">
        <f>IF(MonthMacro!N225="","",MonthMacro!N225)</f>
        <v>3.05</v>
      </c>
      <c r="N225" s="10">
        <f>IF(MonthMacro!O225="","",MonthMacro!O225)</f>
        <v>-0.23999999999999977</v>
      </c>
      <c r="O225" s="10">
        <f t="shared" si="26"/>
        <v>-2.15</v>
      </c>
      <c r="P225" s="11">
        <f>IF(MONTH(A225)=1,"",IF(MONTH(A225)=2,MonthMacro!S225,MonthMacro!Q225))</f>
        <v>14.6</v>
      </c>
      <c r="Q225" s="10">
        <f>IF(MonthMacro!T225="","",MonthMacro!T225)</f>
        <v>90.6</v>
      </c>
      <c r="R225" s="10">
        <f>IF(MonthMacro!AG225="","",MonthMacro!AG225)</f>
        <v>24.8</v>
      </c>
      <c r="S225" s="10">
        <f>IF(MonthMacro!U225="","",MonthMacro!U225)</f>
        <v>113.10959200000001</v>
      </c>
      <c r="T225" s="10">
        <f>IF(MonthMacro!V225="","",MonthMacro!V225)</f>
        <v>17.5</v>
      </c>
      <c r="U225" s="10">
        <f>IF(MonthMacro!W225="","",MonthMacro!W225)</f>
        <v>16.899999999999999</v>
      </c>
      <c r="V225" s="10">
        <f>IF(MonthMacro!X225="","",MonthMacro!X225)</f>
        <v>-0.60000000000000142</v>
      </c>
      <c r="W225" s="12">
        <f>IF(MonthMacro!Y225="","",AVERAGE(MonthMacro!Y225:Y236))</f>
        <v>3558.0833333333335</v>
      </c>
      <c r="X225" s="10">
        <f t="shared" si="27"/>
        <v>42.285390562516682</v>
      </c>
      <c r="Y225" s="13">
        <f>IF(MonthMacro!Z225="","",MonthMacro!Z225)</f>
        <v>16.3</v>
      </c>
      <c r="Z225" s="2" t="str">
        <f>IF(MonthMacro!AB225="","",AVERAGE(MonthMacro!AB225:AB236))</f>
        <v/>
      </c>
      <c r="AA225" s="10" t="e">
        <f t="shared" si="28"/>
        <v>#VALUE!</v>
      </c>
      <c r="AB225" s="2">
        <f>IF(MonthMacro!AA225="","",MonthMacro!AA225)</f>
        <v>15.07</v>
      </c>
      <c r="AC225" s="2">
        <f>IF(MonthMacro!AD225="","",IF(MONTH(CLEAN_MACRO!$A225)=2,MonthMacro!AD225,MonthMacro!AD225-MonthMacro!AD226))</f>
        <v>13083.030000000006</v>
      </c>
      <c r="AD225" s="2">
        <f>IF(MonthMacro!AE225="","",IF(MONTH(CLEAN_MACRO!$A225)=2,MonthMacro!AE225,MonthMacro!AE225-MonthMacro!AE226))</f>
        <v>22547.86</v>
      </c>
      <c r="AE225" s="2">
        <f>IF(MonthMacro!AF225="","",IF(MONTH(CLEAN_MACRO!$A225)=2,MonthMacro!AF225,MonthMacro!AF225-MonthMacro!AF226))</f>
        <v>14514.21</v>
      </c>
      <c r="AF225" s="10">
        <f t="shared" si="29"/>
        <v>11.686840481030147</v>
      </c>
      <c r="AG225" s="10">
        <f t="shared" si="30"/>
        <v>8.4975346346895186</v>
      </c>
      <c r="AH225" s="10">
        <f t="shared" si="31"/>
        <v>17.230558981528855</v>
      </c>
      <c r="AI225" s="10">
        <f>IF(MonthMacro!AD225="","",(MonthMacro!AD225/MonthMacro!AD237-1)*100)</f>
        <v>16.893032978436295</v>
      </c>
      <c r="AJ225" s="10">
        <f>IF(MonthMacro!AE225="","",(MonthMacro!AE225/MonthMacro!AE237-1)*100)</f>
        <v>8.662885212733439</v>
      </c>
      <c r="AK225" s="10">
        <f>IF(MonthMacro!AF225="","",(MonthMacro!AF225/MonthMacro!AF237-1)*100)</f>
        <v>8.7127038358490125</v>
      </c>
      <c r="AL225" s="10" t="str">
        <f>IF(MonthMacro!AI225="","",MonthMacro!AI225)</f>
        <v/>
      </c>
      <c r="AM225" s="11" t="str">
        <f>IF(YEAR(A225)=2012,SUM(MonthMacro!AM225:AM236)/MONTH(A225),IF(MonthMacro!AM225="","",SUM(MonthMacro!AM225:AM236)/12))</f>
        <v/>
      </c>
      <c r="AN225" s="10" t="e">
        <f t="shared" si="32"/>
        <v>#VALUE!</v>
      </c>
    </row>
    <row r="226" spans="1:40">
      <c r="A226" s="9">
        <f>MonthMacro!A226</f>
        <v>39051</v>
      </c>
      <c r="B226" s="10" t="str">
        <f>IF(MONTH($A226)=1,"",IF(MonthMacro!D226="","",IF(MONTH($A226)&lt;&gt;2,MonthMacro!D226,MonthMacro!E226)))</f>
        <v/>
      </c>
      <c r="C226" s="10">
        <f>IF(MonthMacro!E226="","",MonthMacro!E226)</f>
        <v>14.15</v>
      </c>
      <c r="D226" s="10">
        <f>IF(MONTH($A226)=1,"",IF(AND(MonthMacro!F226&lt;&gt;"",MONTH($A226)&lt;&gt;2),MonthMacro!F226,MonthMacro!G226))</f>
        <v>14.9</v>
      </c>
      <c r="E226" s="12">
        <f>IF(MONTH(A226)=1,"",MonthMacro!H226-MonthMacro!H227)</f>
        <v>9241.5800000000017</v>
      </c>
      <c r="F226" s="10">
        <f t="shared" si="25"/>
        <v>23.753536884702676</v>
      </c>
      <c r="G226" s="10">
        <f>IF(MonthMacro!I226="","",MonthMacro!I226)</f>
        <v>26.6</v>
      </c>
      <c r="H226" s="10">
        <f>IF(MonthMacro!J226="","",MonthMacro!J226)</f>
        <v>55.3</v>
      </c>
      <c r="I226" s="10">
        <f>IF(MonthMacro!K226="","",MonthMacro!K226)</f>
        <v>59.6</v>
      </c>
      <c r="J226" s="10" t="str">
        <f>IF(MonthMacro!L226="","",MonthMacro!L226)</f>
        <v/>
      </c>
      <c r="K226" s="10">
        <f>IF(MonthMacro!M226="","",MonthMacro!M226)</f>
        <v>1.88</v>
      </c>
      <c r="L226" s="10">
        <f>IF(MonthMacro!AH226="","",MonthMacro!AH226)</f>
        <v>0.9</v>
      </c>
      <c r="M226" s="10">
        <f>IF(MonthMacro!N226="","",MonthMacro!N226)</f>
        <v>2.78</v>
      </c>
      <c r="N226" s="10">
        <f>IF(MonthMacro!O226="","",MonthMacro!O226)</f>
        <v>-0.89999999999999991</v>
      </c>
      <c r="O226" s="10">
        <f t="shared" si="26"/>
        <v>-1.88</v>
      </c>
      <c r="P226" s="11">
        <f>IF(MONTH(A226)=1,"",IF(MONTH(A226)=2,MonthMacro!S226,MonthMacro!Q226))</f>
        <v>14.1</v>
      </c>
      <c r="Q226" s="10">
        <f>IF(MonthMacro!T226="","",MonthMacro!T226)</f>
        <v>117.72</v>
      </c>
      <c r="R226" s="10">
        <f>IF(MonthMacro!AG226="","",MonthMacro!AG226)</f>
        <v>32.799999999999997</v>
      </c>
      <c r="S226" s="10">
        <f>IF(MonthMacro!U226="","",MonthMacro!U226)</f>
        <v>112.036136</v>
      </c>
      <c r="T226" s="10">
        <f>IF(MonthMacro!V226="","",MonthMacro!V226)</f>
        <v>16.8</v>
      </c>
      <c r="U226" s="10">
        <f>IF(MonthMacro!W226="","",MonthMacro!W226)</f>
        <v>16.8</v>
      </c>
      <c r="V226" s="10">
        <f>IF(MonthMacro!X226="","",MonthMacro!X226)</f>
        <v>0</v>
      </c>
      <c r="W226" s="12">
        <f>IF(MonthMacro!Y226="","",AVERAGE(MonthMacro!Y226:Y237))</f>
        <v>3448.6666666666665</v>
      </c>
      <c r="X226" s="10">
        <f t="shared" si="27"/>
        <v>33.1960090119086</v>
      </c>
      <c r="Y226" s="13" t="str">
        <f>IF(MonthMacro!Z226="","",MonthMacro!Z226)</f>
        <v/>
      </c>
      <c r="Z226" s="2" t="str">
        <f>IF(MonthMacro!AB226="","",AVERAGE(MonthMacro!AB226:AB237))</f>
        <v/>
      </c>
      <c r="AA226" s="10" t="e">
        <f t="shared" si="28"/>
        <v>#VALUE!</v>
      </c>
      <c r="AB226" s="2">
        <f>IF(MonthMacro!AA226="","",MonthMacro!AA226)</f>
        <v>14.8</v>
      </c>
      <c r="AC226" s="2">
        <f>IF(MonthMacro!AD226="","",IF(MONTH(CLEAN_MACRO!$A226)=2,MonthMacro!AD226,MonthMacro!AD226-MonthMacro!AD227))</f>
        <v>5200.8000000000029</v>
      </c>
      <c r="AD226" s="2">
        <f>IF(MonthMacro!AE226="","",IF(MONTH(CLEAN_MACRO!$A226)=2,MonthMacro!AE226,MonthMacro!AE226-MonthMacro!AE227))</f>
        <v>4681.0099999999984</v>
      </c>
      <c r="AE226" s="2">
        <f>IF(MonthMacro!AF226="","",IF(MONTH(CLEAN_MACRO!$A226)=2,MonthMacro!AF226,MonthMacro!AF226-MonthMacro!AF227))</f>
        <v>5333.260000000002</v>
      </c>
      <c r="AF226" s="10">
        <f t="shared" si="29"/>
        <v>17.004690716430957</v>
      </c>
      <c r="AG226" s="10">
        <f t="shared" si="30"/>
        <v>10.48143462704032</v>
      </c>
      <c r="AH226" s="10">
        <f t="shared" si="31"/>
        <v>32.14091039732017</v>
      </c>
      <c r="AI226" s="10">
        <f>IF(MonthMacro!AD226="","",(MonthMacro!AD226/MonthMacro!AD238-1)*100)</f>
        <v>17.999325545237177</v>
      </c>
      <c r="AJ226" s="10">
        <f>IF(MonthMacro!AE226="","",(MonthMacro!AE226/MonthMacro!AE238-1)*100)</f>
        <v>8.7855637560195987</v>
      </c>
      <c r="AK226" s="10">
        <f>IF(MonthMacro!AF226="","",(MonthMacro!AF226/MonthMacro!AF238-1)*100)</f>
        <v>6.2821184454862511</v>
      </c>
      <c r="AL226" s="10" t="str">
        <f>IF(MonthMacro!AI226="","",MonthMacro!AI226)</f>
        <v/>
      </c>
      <c r="AM226" s="11" t="str">
        <f>IF(YEAR(A226)=2012,SUM(MonthMacro!AM226:AM237)/MONTH(A226),IF(MonthMacro!AM226="","",SUM(MonthMacro!AM226:AM237)/12))</f>
        <v/>
      </c>
      <c r="AN226" s="10" t="e">
        <f t="shared" si="32"/>
        <v>#VALUE!</v>
      </c>
    </row>
    <row r="227" spans="1:40">
      <c r="A227" s="9">
        <f>MonthMacro!A227</f>
        <v>39021</v>
      </c>
      <c r="B227" s="10" t="str">
        <f>IF(MONTH($A227)=1,"",IF(MonthMacro!D227="","",IF(MONTH($A227)&lt;&gt;2,MonthMacro!D227,MonthMacro!E227)))</f>
        <v/>
      </c>
      <c r="C227" s="10">
        <f>IF(MonthMacro!E227="","",MonthMacro!E227)</f>
        <v>14.05</v>
      </c>
      <c r="D227" s="10">
        <f>IF(MONTH($A227)=1,"",IF(AND(MonthMacro!F227&lt;&gt;"",MONTH($A227)&lt;&gt;2),MonthMacro!F227,MonthMacro!G227))</f>
        <v>14.7</v>
      </c>
      <c r="E227" s="12">
        <f>IF(MONTH(A227)=1,"",MonthMacro!H227-MonthMacro!H228)</f>
        <v>8190.4000000000015</v>
      </c>
      <c r="F227" s="10">
        <f t="shared" si="25"/>
        <v>16.165505777497845</v>
      </c>
      <c r="G227" s="10">
        <f>IF(MonthMacro!I227="","",MonthMacro!I227)</f>
        <v>26.8</v>
      </c>
      <c r="H227" s="10">
        <f>IF(MonthMacro!J227="","",MonthMacro!J227)</f>
        <v>54.7</v>
      </c>
      <c r="I227" s="10">
        <f>IF(MonthMacro!K227="","",MonthMacro!K227)</f>
        <v>59.7</v>
      </c>
      <c r="J227" s="10" t="str">
        <f>IF(MonthMacro!L227="","",MonthMacro!L227)</f>
        <v/>
      </c>
      <c r="K227" s="10">
        <f>IF(MonthMacro!M227="","",MonthMacro!M227)</f>
        <v>1.41</v>
      </c>
      <c r="L227" s="10">
        <f>IF(MonthMacro!AH227="","",MonthMacro!AH227)</f>
        <v>0.8</v>
      </c>
      <c r="M227" s="10">
        <f>IF(MonthMacro!N227="","",MonthMacro!N227)</f>
        <v>2.98</v>
      </c>
      <c r="N227" s="10">
        <f>IF(MonthMacro!O227="","",MonthMacro!O227)</f>
        <v>-1.57</v>
      </c>
      <c r="O227" s="10">
        <f t="shared" si="26"/>
        <v>-2.1799999999999997</v>
      </c>
      <c r="P227" s="11">
        <f>IF(MONTH(A227)=1,"",IF(MONTH(A227)=2,MonthMacro!S227,MonthMacro!Q227))</f>
        <v>14.35</v>
      </c>
      <c r="Q227" s="10">
        <f>IF(MonthMacro!T227="","",MonthMacro!T227)</f>
        <v>98.32</v>
      </c>
      <c r="R227" s="10">
        <f>IF(MonthMacro!AG227="","",MonthMacro!AG227)</f>
        <v>29.6</v>
      </c>
      <c r="S227" s="10">
        <f>IF(MonthMacro!U227="","",MonthMacro!U227)</f>
        <v>111.569416</v>
      </c>
      <c r="T227" s="10">
        <f>IF(MonthMacro!V227="","",MonthMacro!V227)</f>
        <v>16.3</v>
      </c>
      <c r="U227" s="10">
        <f>IF(MonthMacro!W227="","",MonthMacro!W227)</f>
        <v>17.100000000000001</v>
      </c>
      <c r="V227" s="10">
        <f>IF(MonthMacro!X227="","",MonthMacro!X227)</f>
        <v>0.80000000000000071</v>
      </c>
      <c r="W227" s="12">
        <f>IF(MonthMacro!Y227="","",AVERAGE(MonthMacro!Y227:Y238))</f>
        <v>3413.6666666666665</v>
      </c>
      <c r="X227" s="10">
        <f t="shared" si="27"/>
        <v>33.524560774471126</v>
      </c>
      <c r="Y227" s="13" t="str">
        <f>IF(MonthMacro!Z227="","",MonthMacro!Z227)</f>
        <v/>
      </c>
      <c r="Z227" s="2" t="str">
        <f>IF(MonthMacro!AB227="","",AVERAGE(MonthMacro!AB227:AB238))</f>
        <v/>
      </c>
      <c r="AA227" s="10" t="e">
        <f t="shared" si="28"/>
        <v>#VALUE!</v>
      </c>
      <c r="AB227" s="2">
        <f>IF(MonthMacro!AA227="","",MonthMacro!AA227)</f>
        <v>15.2</v>
      </c>
      <c r="AC227" s="2">
        <f>IF(MonthMacro!AD227="","",IF(MONTH(CLEAN_MACRO!$A227)=2,MonthMacro!AD227,MonthMacro!AD227-MonthMacro!AD228))</f>
        <v>4962.0299999999988</v>
      </c>
      <c r="AD227" s="2">
        <f>IF(MonthMacro!AE227="","",IF(MONTH(CLEAN_MACRO!$A227)=2,MonthMacro!AE227,MonthMacro!AE227-MonthMacro!AE228))</f>
        <v>3775.66</v>
      </c>
      <c r="AE227" s="2">
        <f>IF(MonthMacro!AF227="","",IF(MONTH(CLEAN_MACRO!$A227)=2,MonthMacro!AF227,MonthMacro!AF227-MonthMacro!AF228))</f>
        <v>4897.2999999999956</v>
      </c>
      <c r="AF227" s="10">
        <f t="shared" si="29"/>
        <v>18.553144315241489</v>
      </c>
      <c r="AG227" s="10">
        <f t="shared" si="30"/>
        <v>7.1510466330654276</v>
      </c>
      <c r="AH227" s="10">
        <f t="shared" si="31"/>
        <v>5.8511776491971812</v>
      </c>
      <c r="AI227" s="10">
        <f>IF(MonthMacro!AD227="","",(MonthMacro!AD227/MonthMacro!AD239-1)*100)</f>
        <v>18.086559357677203</v>
      </c>
      <c r="AJ227" s="10">
        <f>IF(MonthMacro!AE227="","",(MonthMacro!AE227/MonthMacro!AE239-1)*100)</f>
        <v>8.4833275776709627</v>
      </c>
      <c r="AK227" s="10">
        <f>IF(MonthMacro!AF227="","",(MonthMacro!AF227/MonthMacro!AF239-1)*100)</f>
        <v>3.6299885724276004</v>
      </c>
      <c r="AL227" s="10" t="str">
        <f>IF(MonthMacro!AI227="","",MonthMacro!AI227)</f>
        <v/>
      </c>
      <c r="AM227" s="11" t="str">
        <f>IF(YEAR(A227)=2012,SUM(MonthMacro!AM227:AM238)/MONTH(A227),IF(MonthMacro!AM227="","",SUM(MonthMacro!AM227:AM238)/12))</f>
        <v/>
      </c>
      <c r="AN227" s="10" t="e">
        <f t="shared" si="32"/>
        <v>#VALUE!</v>
      </c>
    </row>
    <row r="228" spans="1:40">
      <c r="A228" s="9">
        <f>MonthMacro!A228</f>
        <v>38990</v>
      </c>
      <c r="B228" s="10" t="str">
        <f>IF(MONTH($A228)=1,"",IF(MonthMacro!D228="","",IF(MONTH($A228)&lt;&gt;2,MonthMacro!D228,MonthMacro!E228)))</f>
        <v/>
      </c>
      <c r="C228" s="10">
        <f>IF(MonthMacro!E228="","",MonthMacro!E228)</f>
        <v>13.7</v>
      </c>
      <c r="D228" s="10">
        <f>IF(MONTH($A228)=1,"",IF(AND(MonthMacro!F228&lt;&gt;"",MONTH($A228)&lt;&gt;2),MonthMacro!F228,MonthMacro!G228))</f>
        <v>16.100000000000001</v>
      </c>
      <c r="E228" s="12">
        <f>IF(MONTH(A228)=1,"",MonthMacro!H228-MonthMacro!H229)</f>
        <v>9286.4599999999991</v>
      </c>
      <c r="F228" s="10">
        <f t="shared" si="25"/>
        <v>22.341741551052063</v>
      </c>
      <c r="G228" s="10">
        <f>IF(MonthMacro!I228="","",MonthMacro!I228)</f>
        <v>28.2</v>
      </c>
      <c r="H228" s="10">
        <f>IF(MonthMacro!J228="","",MonthMacro!J228)</f>
        <v>57</v>
      </c>
      <c r="I228" s="10">
        <f>IF(MonthMacro!K228="","",MonthMacro!K228)</f>
        <v>62.7</v>
      </c>
      <c r="J228" s="10" t="str">
        <f>IF(MonthMacro!L228="","",MonthMacro!L228)</f>
        <v/>
      </c>
      <c r="K228" s="10">
        <f>IF(MonthMacro!M228="","",MonthMacro!M228)</f>
        <v>1.51</v>
      </c>
      <c r="L228" s="10">
        <f>IF(MonthMacro!AH228="","",MonthMacro!AH228)</f>
        <v>0.7</v>
      </c>
      <c r="M228" s="10">
        <f>IF(MonthMacro!N228="","",MonthMacro!N228)</f>
        <v>3.45</v>
      </c>
      <c r="N228" s="10">
        <f>IF(MonthMacro!O228="","",MonthMacro!O228)</f>
        <v>-1.9400000000000002</v>
      </c>
      <c r="O228" s="10">
        <f t="shared" si="26"/>
        <v>-2.75</v>
      </c>
      <c r="P228" s="11">
        <f>IF(MONTH(A228)=1,"",IF(MONTH(A228)=2,MonthMacro!S228,MonthMacro!Q228))</f>
        <v>13.9</v>
      </c>
      <c r="Q228" s="10">
        <f>IF(MonthMacro!T228="","",MonthMacro!T228)</f>
        <v>102.16</v>
      </c>
      <c r="R228" s="10">
        <f>IF(MonthMacro!AG228="","",MonthMacro!AG228)</f>
        <v>30.6</v>
      </c>
      <c r="S228" s="10">
        <f>IF(MonthMacro!U228="","",MonthMacro!U228)</f>
        <v>111.68609600000001</v>
      </c>
      <c r="T228" s="10">
        <f>IF(MonthMacro!V228="","",MonthMacro!V228)</f>
        <v>15.7</v>
      </c>
      <c r="U228" s="10">
        <f>IF(MonthMacro!W228="","",MonthMacro!W228)</f>
        <v>16.8</v>
      </c>
      <c r="V228" s="10">
        <f>IF(MonthMacro!X228="","",MonthMacro!X228)</f>
        <v>1.1000000000000014</v>
      </c>
      <c r="W228" s="12">
        <f>IF(MonthMacro!Y228="","",AVERAGE(MonthMacro!Y228:Y239))</f>
        <v>3258</v>
      </c>
      <c r="X228" s="10">
        <f t="shared" si="27"/>
        <v>21.657953696788645</v>
      </c>
      <c r="Y228" s="13" t="str">
        <f>IF(MonthMacro!Z228="","",MonthMacro!Z228)</f>
        <v/>
      </c>
      <c r="Z228" s="2" t="str">
        <f>IF(MonthMacro!AB228="","",AVERAGE(MonthMacro!AB228:AB239))</f>
        <v/>
      </c>
      <c r="AA228" s="10" t="e">
        <f t="shared" si="28"/>
        <v>#VALUE!</v>
      </c>
      <c r="AB228" s="2">
        <f>IF(MonthMacro!AA228="","",MonthMacro!AA228)</f>
        <v>15.23</v>
      </c>
      <c r="AC228" s="2">
        <f>IF(MonthMacro!AD228="","",IF(MONTH(CLEAN_MACRO!$A228)=2,MonthMacro!AD228,MonthMacro!AD228-MonthMacro!AD229))</f>
        <v>6144.5599999999977</v>
      </c>
      <c r="AD228" s="2">
        <f>IF(MonthMacro!AE228="","",IF(MONTH(CLEAN_MACRO!$A228)=2,MonthMacro!AE228,MonthMacro!AE228-MonthMacro!AE229))</f>
        <v>3095.4900000000016</v>
      </c>
      <c r="AE228" s="2">
        <f>IF(MonthMacro!AF228="","",IF(MONTH(CLEAN_MACRO!$A228)=2,MonthMacro!AF228,MonthMacro!AF228-MonthMacro!AF229))</f>
        <v>4498.7800000000025</v>
      </c>
      <c r="AF228" s="10">
        <f t="shared" si="29"/>
        <v>28.529264726492308</v>
      </c>
      <c r="AG228" s="10">
        <f t="shared" si="30"/>
        <v>10.978101875752987</v>
      </c>
      <c r="AH228" s="10">
        <f t="shared" si="31"/>
        <v>27.692705066233891</v>
      </c>
      <c r="AI228" s="10">
        <f>IF(MonthMacro!AD228="","",(MonthMacro!AD228/MonthMacro!AD240-1)*100)</f>
        <v>18.044557793355366</v>
      </c>
      <c r="AJ228" s="10">
        <f>IF(MonthMacro!AE228="","",(MonthMacro!AE228/MonthMacro!AE240-1)*100)</f>
        <v>8.715156190046347</v>
      </c>
      <c r="AK228" s="10">
        <f>IF(MonthMacro!AF228="","",(MonthMacro!AF228/MonthMacro!AF240-1)*100)</f>
        <v>3.3340532632985642</v>
      </c>
      <c r="AL228" s="10" t="str">
        <f>IF(MonthMacro!AI228="","",MonthMacro!AI228)</f>
        <v/>
      </c>
      <c r="AM228" s="11" t="str">
        <f>IF(YEAR(A228)=2012,SUM(MonthMacro!AM228:AM239)/MONTH(A228),IF(MonthMacro!AM228="","",SUM(MonthMacro!AM228:AM239)/12))</f>
        <v/>
      </c>
      <c r="AN228" s="10" t="e">
        <f t="shared" si="32"/>
        <v>#VALUE!</v>
      </c>
    </row>
    <row r="229" spans="1:40">
      <c r="A229" s="9">
        <f>MonthMacro!A229</f>
        <v>38960</v>
      </c>
      <c r="B229" s="10" t="str">
        <f>IF(MONTH($A229)=1,"",IF(MonthMacro!D229="","",IF(MONTH($A229)&lt;&gt;2,MonthMacro!D229,MonthMacro!E229)))</f>
        <v/>
      </c>
      <c r="C229" s="10">
        <f>IF(MonthMacro!E229="","",MonthMacro!E229)</f>
        <v>13.71</v>
      </c>
      <c r="D229" s="10">
        <f>IF(MONTH($A229)=1,"",IF(AND(MonthMacro!F229&lt;&gt;"",MONTH($A229)&lt;&gt;2),MonthMacro!F229,MonthMacro!G229))</f>
        <v>15.7</v>
      </c>
      <c r="E229" s="12">
        <f>IF(MONTH(A229)=1,"",MonthMacro!H229-MonthMacro!H230)</f>
        <v>7822.6500000000015</v>
      </c>
      <c r="F229" s="10">
        <f t="shared" si="25"/>
        <v>20.094600030090291</v>
      </c>
      <c r="G229" s="10">
        <f>IF(MonthMacro!I229="","",MonthMacro!I229)</f>
        <v>29.1</v>
      </c>
      <c r="H229" s="10">
        <f>IF(MonthMacro!J229="","",MonthMacro!J229)</f>
        <v>53.1</v>
      </c>
      <c r="I229" s="10">
        <f>IF(MonthMacro!K229="","",MonthMacro!K229)</f>
        <v>57.3</v>
      </c>
      <c r="J229" s="10" t="str">
        <f>IF(MonthMacro!L229="","",MonthMacro!L229)</f>
        <v/>
      </c>
      <c r="K229" s="10">
        <f>IF(MonthMacro!M229="","",MonthMacro!M229)</f>
        <v>1.32</v>
      </c>
      <c r="L229" s="10">
        <f>IF(MonthMacro!AH229="","",MonthMacro!AH229)</f>
        <v>0.9</v>
      </c>
      <c r="M229" s="10">
        <f>IF(MonthMacro!N229="","",MonthMacro!N229)</f>
        <v>3.4</v>
      </c>
      <c r="N229" s="10">
        <f>IF(MonthMacro!O229="","",MonthMacro!O229)</f>
        <v>-2.08</v>
      </c>
      <c r="O229" s="10">
        <f t="shared" si="26"/>
        <v>-2.5</v>
      </c>
      <c r="P229" s="11">
        <f>IF(MONTH(A229)=1,"",IF(MONTH(A229)=2,MonthMacro!S229,MonthMacro!Q229))</f>
        <v>13.8</v>
      </c>
      <c r="Q229" s="10">
        <f>IF(MonthMacro!T229="","",MonthMacro!T229)</f>
        <v>77.44</v>
      </c>
      <c r="R229" s="10">
        <f>IF(MonthMacro!AG229="","",MonthMacro!AG229)</f>
        <v>32.799999999999997</v>
      </c>
      <c r="S229" s="10">
        <f>IF(MonthMacro!U229="","",MonthMacro!U229)</f>
        <v>110.21592800000001</v>
      </c>
      <c r="T229" s="10">
        <f>IF(MonthMacro!V229="","",MonthMacro!V229)</f>
        <v>15.6</v>
      </c>
      <c r="U229" s="10">
        <f>IF(MonthMacro!W229="","",MonthMacro!W229)</f>
        <v>17.899999999999999</v>
      </c>
      <c r="V229" s="10">
        <f>IF(MonthMacro!X229="","",MonthMacro!X229)</f>
        <v>2.2999999999999989</v>
      </c>
      <c r="W229" s="12">
        <f>IF(MonthMacro!Y229="","",AVERAGE(MonthMacro!Y229:Y240))</f>
        <v>3505</v>
      </c>
      <c r="X229" s="10">
        <f t="shared" si="27"/>
        <v>44.655385885266206</v>
      </c>
      <c r="Y229" s="13" t="str">
        <f>IF(MonthMacro!Z229="","",MonthMacro!Z229)</f>
        <v/>
      </c>
      <c r="Z229" s="2" t="str">
        <f>IF(MonthMacro!AB229="","",AVERAGE(MonthMacro!AB229:AB240))</f>
        <v/>
      </c>
      <c r="AA229" s="10" t="e">
        <f t="shared" si="28"/>
        <v>#VALUE!</v>
      </c>
      <c r="AB229" s="2">
        <f>IF(MonthMacro!AA229="","",MonthMacro!AA229)</f>
        <v>16.100000000000001</v>
      </c>
      <c r="AC229" s="2">
        <f>IF(MonthMacro!AD229="","",IF(MONTH(CLEAN_MACRO!$A229)=2,MonthMacro!AD229,MonthMacro!AD229-MonthMacro!AD230))</f>
        <v>5165.3499999999985</v>
      </c>
      <c r="AD229" s="2">
        <f>IF(MonthMacro!AE229="","",IF(MONTH(CLEAN_MACRO!$A229)=2,MonthMacro!AE229,MonthMacro!AE229-MonthMacro!AE230))</f>
        <v>2605.7700000000004</v>
      </c>
      <c r="AE229" s="2">
        <f>IF(MonthMacro!AF229="","",IF(MONTH(CLEAN_MACRO!$A229)=2,MonthMacro!AF229,MonthMacro!AF229-MonthMacro!AF230))</f>
        <v>4076.6100000000006</v>
      </c>
      <c r="AF229" s="10">
        <f t="shared" si="29"/>
        <v>12.616069540343823</v>
      </c>
      <c r="AG229" s="10">
        <f t="shared" si="30"/>
        <v>-5.5955684691799572</v>
      </c>
      <c r="AH229" s="10">
        <f t="shared" si="31"/>
        <v>-72.221756595153167</v>
      </c>
      <c r="AI229" s="10">
        <f>IF(MonthMacro!AD229="","",(MonthMacro!AD229/MonthMacro!AD241-1)*100)</f>
        <v>16.842974572634706</v>
      </c>
      <c r="AJ229" s="10">
        <f>IF(MonthMacro!AE229="","",(MonthMacro!AE229/MonthMacro!AE241-1)*100)</f>
        <v>8.3536598985265886</v>
      </c>
      <c r="AK229" s="10">
        <f>IF(MonthMacro!AF229="","",(MonthMacro!AF229/MonthMacro!AF241-1)*100)</f>
        <v>0.5836717413717496</v>
      </c>
      <c r="AL229" s="10" t="str">
        <f>IF(MonthMacro!AI229="","",MonthMacro!AI229)</f>
        <v/>
      </c>
      <c r="AM229" s="11" t="str">
        <f>IF(YEAR(A229)=2012,SUM(MonthMacro!AM229:AM240)/MONTH(A229),IF(MonthMacro!AM229="","",SUM(MonthMacro!AM229:AM240)/12))</f>
        <v/>
      </c>
      <c r="AN229" s="10" t="e">
        <f t="shared" si="32"/>
        <v>#VALUE!</v>
      </c>
    </row>
    <row r="230" spans="1:40">
      <c r="A230" s="9">
        <f>MonthMacro!A230</f>
        <v>38929</v>
      </c>
      <c r="B230" s="10" t="str">
        <f>IF(MONTH($A230)=1,"",IF(MonthMacro!D230="","",IF(MONTH($A230)&lt;&gt;2,MonthMacro!D230,MonthMacro!E230)))</f>
        <v/>
      </c>
      <c r="C230" s="10">
        <f>IF(MonthMacro!E230="","",MonthMacro!E230)</f>
        <v>13.26</v>
      </c>
      <c r="D230" s="10">
        <f>IF(MONTH($A230)=1,"",IF(AND(MonthMacro!F230&lt;&gt;"",MONTH($A230)&lt;&gt;2),MonthMacro!F230,MonthMacro!G230))</f>
        <v>16.7</v>
      </c>
      <c r="E230" s="12">
        <f>IF(MONTH(A230)=1,"",MonthMacro!H230-MonthMacro!H231)</f>
        <v>8402.6600000000035</v>
      </c>
      <c r="F230" s="10">
        <f t="shared" si="25"/>
        <v>25.973889681806718</v>
      </c>
      <c r="G230" s="10">
        <f>IF(MonthMacro!I230="","",MonthMacro!I230)</f>
        <v>30.5</v>
      </c>
      <c r="H230" s="10">
        <f>IF(MonthMacro!J230="","",MonthMacro!J230)</f>
        <v>52.4</v>
      </c>
      <c r="I230" s="10">
        <f>IF(MonthMacro!K230="","",MonthMacro!K230)</f>
        <v>54.4</v>
      </c>
      <c r="J230" s="10" t="str">
        <f>IF(MonthMacro!L230="","",MonthMacro!L230)</f>
        <v/>
      </c>
      <c r="K230" s="10">
        <f>IF(MonthMacro!M230="","",MonthMacro!M230)</f>
        <v>1.03</v>
      </c>
      <c r="L230" s="10">
        <f>IF(MonthMacro!AH230="","",MonthMacro!AH230)</f>
        <v>0.8</v>
      </c>
      <c r="M230" s="10">
        <f>IF(MonthMacro!N230="","",MonthMacro!N230)</f>
        <v>3.58</v>
      </c>
      <c r="N230" s="10">
        <f>IF(MonthMacro!O230="","",MonthMacro!O230)</f>
        <v>-2.5499999999999998</v>
      </c>
      <c r="O230" s="10">
        <f t="shared" si="26"/>
        <v>-2.7800000000000002</v>
      </c>
      <c r="P230" s="11">
        <f>IF(MONTH(A230)=1,"",IF(MONTH(A230)=2,MonthMacro!S230,MonthMacro!Q230))</f>
        <v>13.7</v>
      </c>
      <c r="Q230" s="10">
        <f>IF(MonthMacro!T230="","",MonthMacro!T230)</f>
        <v>38.67</v>
      </c>
      <c r="R230" s="10">
        <f>IF(MonthMacro!AG230="","",MonthMacro!AG230)</f>
        <v>22.49</v>
      </c>
      <c r="S230" s="10">
        <f>IF(MonthMacro!U230="","",MonthMacro!U230)</f>
        <v>109.67919999999999</v>
      </c>
      <c r="T230" s="10">
        <f>IF(MonthMacro!V230="","",MonthMacro!V230)</f>
        <v>15.3</v>
      </c>
      <c r="U230" s="10">
        <f>IF(MonthMacro!W230="","",MonthMacro!W230)</f>
        <v>18.399999999999999</v>
      </c>
      <c r="V230" s="10">
        <f>IF(MonthMacro!X230="","",MonthMacro!X230)</f>
        <v>3.0999999999999979</v>
      </c>
      <c r="W230" s="12">
        <f>IF(MonthMacro!Y230="","",AVERAGE(MonthMacro!Y230:Y241))</f>
        <v>3399.5833333333335</v>
      </c>
      <c r="X230" s="10">
        <f t="shared" si="27"/>
        <v>43.240870786516858</v>
      </c>
      <c r="Y230" s="13" t="str">
        <f>IF(MonthMacro!Z230="","",MonthMacro!Z230)</f>
        <v/>
      </c>
      <c r="Z230" s="2" t="str">
        <f>IF(MonthMacro!AB230="","",AVERAGE(MonthMacro!AB230:AB241))</f>
        <v/>
      </c>
      <c r="AA230" s="10" t="e">
        <f t="shared" si="28"/>
        <v>#VALUE!</v>
      </c>
      <c r="AB230" s="2">
        <f>IF(MonthMacro!AA230="","",MonthMacro!AA230)</f>
        <v>16.3</v>
      </c>
      <c r="AC230" s="2">
        <f>IF(MonthMacro!AD230="","",IF(MONTH(CLEAN_MACRO!$A230)=2,MonthMacro!AD230,MonthMacro!AD230-MonthMacro!AD231))</f>
        <v>5670.9599999999991</v>
      </c>
      <c r="AD230" s="2">
        <f>IF(MonthMacro!AE230="","",IF(MONTH(CLEAN_MACRO!$A230)=2,MonthMacro!AE230,MonthMacro!AE230-MonthMacro!AE231))</f>
        <v>2922.6900000000005</v>
      </c>
      <c r="AE230" s="2">
        <f>IF(MonthMacro!AF230="","",IF(MONTH(CLEAN_MACRO!$A230)=2,MonthMacro!AF230,MonthMacro!AF230-MonthMacro!AF231))</f>
        <v>4331.3600000000006</v>
      </c>
      <c r="AF230" s="10">
        <f t="shared" si="29"/>
        <v>-4.7371391711014343</v>
      </c>
      <c r="AG230" s="10">
        <f t="shared" si="30"/>
        <v>-18.272723459586405</v>
      </c>
      <c r="AH230" s="10">
        <f t="shared" si="31"/>
        <v>8.5398827736389293</v>
      </c>
      <c r="AI230" s="10">
        <f>IF(MonthMacro!AD230="","",(MonthMacro!AD230/MonthMacro!AD242-1)*100)</f>
        <v>17.365151726948326</v>
      </c>
      <c r="AJ230" s="10">
        <f>IF(MonthMacro!AE230="","",(MonthMacro!AE230/MonthMacro!AE242-1)*100)</f>
        <v>10.972816589356427</v>
      </c>
      <c r="AK230" s="10">
        <f>IF(MonthMacro!AF230="","",(MonthMacro!AF230/MonthMacro!AF242-1)*100)</f>
        <v>65.233328412069525</v>
      </c>
      <c r="AL230" s="10" t="str">
        <f>IF(MonthMacro!AI230="","",MonthMacro!AI230)</f>
        <v/>
      </c>
      <c r="AM230" s="11" t="str">
        <f>IF(YEAR(A230)=2012,SUM(MonthMacro!AM230:AM241)/MONTH(A230),IF(MonthMacro!AM230="","",SUM(MonthMacro!AM230:AM241)/12))</f>
        <v/>
      </c>
      <c r="AN230" s="10" t="e">
        <f t="shared" si="32"/>
        <v>#VALUE!</v>
      </c>
    </row>
    <row r="231" spans="1:40">
      <c r="A231" s="9">
        <f>MonthMacro!A231</f>
        <v>38898</v>
      </c>
      <c r="B231" s="10" t="str">
        <f>IF(MONTH($A231)=1,"",IF(MonthMacro!D231="","",IF(MONTH($A231)&lt;&gt;2,MonthMacro!D231,MonthMacro!E231)))</f>
        <v/>
      </c>
      <c r="C231" s="10">
        <f>IF(MonthMacro!E231="","",MonthMacro!E231)</f>
        <v>12.89</v>
      </c>
      <c r="D231" s="10">
        <f>IF(MONTH($A231)=1,"",IF(AND(MonthMacro!F231&lt;&gt;"",MONTH($A231)&lt;&gt;2),MonthMacro!F231,MonthMacro!G231))</f>
        <v>19.5</v>
      </c>
      <c r="E231" s="12">
        <f>IF(MONTH(A231)=1,"",MonthMacro!H231-MonthMacro!H232)</f>
        <v>10924.879999999997</v>
      </c>
      <c r="F231" s="10">
        <f t="shared" si="25"/>
        <v>32.460037246837857</v>
      </c>
      <c r="G231" s="10">
        <f>IF(MonthMacro!I231="","",MonthMacro!I231)</f>
        <v>31.3</v>
      </c>
      <c r="H231" s="10">
        <f>IF(MonthMacro!J231="","",MonthMacro!J231)</f>
        <v>54.1</v>
      </c>
      <c r="I231" s="10">
        <f>IF(MonthMacro!K231="","",MonthMacro!K231)</f>
        <v>57.3</v>
      </c>
      <c r="J231" s="10" t="str">
        <f>IF(MonthMacro!L231="","",MonthMacro!L231)</f>
        <v/>
      </c>
      <c r="K231" s="10">
        <f>IF(MonthMacro!M231="","",MonthMacro!M231)</f>
        <v>1.51</v>
      </c>
      <c r="L231" s="10">
        <f>IF(MonthMacro!AH231="","",MonthMacro!AH231)</f>
        <v>0.7</v>
      </c>
      <c r="M231" s="10">
        <f>IF(MonthMacro!N231="","",MonthMacro!N231)</f>
        <v>3.52</v>
      </c>
      <c r="N231" s="10">
        <f>IF(MonthMacro!O231="","",MonthMacro!O231)</f>
        <v>-2.0099999999999998</v>
      </c>
      <c r="O231" s="10">
        <f t="shared" si="26"/>
        <v>-2.8200000000000003</v>
      </c>
      <c r="P231" s="11">
        <f>IF(MONTH(A231)=1,"",IF(MONTH(A231)=2,MonthMacro!S231,MonthMacro!Q231))</f>
        <v>13.9</v>
      </c>
      <c r="Q231" s="10">
        <f>IF(MonthMacro!T231="","",MonthMacro!T231)</f>
        <v>49.86</v>
      </c>
      <c r="R231" s="10">
        <f>IF(MonthMacro!AG231="","",MonthMacro!AG231)</f>
        <v>23.27</v>
      </c>
      <c r="S231" s="10">
        <f>IF(MonthMacro!U231="","",MonthMacro!U231)</f>
        <v>109.79588</v>
      </c>
      <c r="T231" s="10">
        <f>IF(MonthMacro!V231="","",MonthMacro!V231)</f>
        <v>13.9</v>
      </c>
      <c r="U231" s="10">
        <f>IF(MonthMacro!W231="","",MonthMacro!W231)</f>
        <v>18.399999999999999</v>
      </c>
      <c r="V231" s="10">
        <f>IF(MonthMacro!X231="","",MonthMacro!X231)</f>
        <v>4.4999999999999982</v>
      </c>
      <c r="W231" s="12">
        <f>IF(MonthMacro!Y231="","",AVERAGE(MonthMacro!Y231:Y242))</f>
        <v>3264.1666666666665</v>
      </c>
      <c r="X231" s="10">
        <f t="shared" si="27"/>
        <v>37.723708730354048</v>
      </c>
      <c r="Y231" s="13" t="str">
        <f>IF(MonthMacro!Z231="","",MonthMacro!Z231)</f>
        <v/>
      </c>
      <c r="Z231" s="2" t="str">
        <f>IF(MonthMacro!AB231="","",AVERAGE(MonthMacro!AB231:AB242))</f>
        <v/>
      </c>
      <c r="AA231" s="10" t="e">
        <f t="shared" si="28"/>
        <v>#VALUE!</v>
      </c>
      <c r="AB231" s="2">
        <f>IF(MonthMacro!AA231="","",MonthMacro!AA231)</f>
        <v>15.24</v>
      </c>
      <c r="AC231" s="2">
        <f>IF(MonthMacro!AD231="","",IF(MONTH(CLEAN_MACRO!$A231)=2,MonthMacro!AD231,MonthMacro!AD231-MonthMacro!AD232))</f>
        <v>7658.0800000000017</v>
      </c>
      <c r="AD231" s="2">
        <f>IF(MonthMacro!AE231="","",IF(MONTH(CLEAN_MACRO!$A231)=2,MonthMacro!AE231,MonthMacro!AE231-MonthMacro!AE232))</f>
        <v>3356.2199999999993</v>
      </c>
      <c r="AE231" s="2">
        <f>IF(MonthMacro!AF231="","",IF(MONTH(CLEAN_MACRO!$A231)=2,MonthMacro!AF231,MonthMacro!AF231-MonthMacro!AF232))</f>
        <v>4839.66</v>
      </c>
      <c r="AF231" s="10">
        <f t="shared" si="29"/>
        <v>25.353237739802271</v>
      </c>
      <c r="AG231" s="10">
        <f t="shared" si="30"/>
        <v>10.799613085117944</v>
      </c>
      <c r="AH231" s="10">
        <f t="shared" si="31"/>
        <v>58.598337877516762</v>
      </c>
      <c r="AI231" s="10">
        <f>IF(MonthMacro!AD231="","",(MonthMacro!AD231/MonthMacro!AD243-1)*100)</f>
        <v>21.585616795374541</v>
      </c>
      <c r="AJ231" s="10">
        <f>IF(MonthMacro!AE231="","",(MonthMacro!AE231/MonthMacro!AE243-1)*100)</f>
        <v>20.374385582631248</v>
      </c>
      <c r="AK231" s="10">
        <f>IF(MonthMacro!AF231="","",(MonthMacro!AF231/MonthMacro!AF243-1)*100)</f>
        <v>83.27998181288811</v>
      </c>
      <c r="AL231" s="10" t="str">
        <f>IF(MonthMacro!AI231="","",MonthMacro!AI231)</f>
        <v/>
      </c>
      <c r="AM231" s="11" t="str">
        <f>IF(YEAR(A231)=2012,SUM(MonthMacro!AM231:AM242)/MONTH(A231),IF(MonthMacro!AM231="","",SUM(MonthMacro!AM231:AM242)/12))</f>
        <v/>
      </c>
      <c r="AN231" s="10" t="e">
        <f t="shared" si="32"/>
        <v>#VALUE!</v>
      </c>
    </row>
    <row r="232" spans="1:40">
      <c r="A232" s="9">
        <f>MonthMacro!A232</f>
        <v>38868</v>
      </c>
      <c r="B232" s="10" t="str">
        <f>IF(MONTH($A232)=1,"",IF(MonthMacro!D232="","",IF(MONTH($A232)&lt;&gt;2,MonthMacro!D232,MonthMacro!E232)))</f>
        <v/>
      </c>
      <c r="C232" s="10">
        <f>IF(MonthMacro!E232="","",MonthMacro!E232)</f>
        <v>12.54</v>
      </c>
      <c r="D232" s="10">
        <f>IF(MONTH($A232)=1,"",IF(AND(MonthMacro!F232&lt;&gt;"",MONTH($A232)&lt;&gt;2),MonthMacro!F232,MonthMacro!G232))</f>
        <v>17.899999999999999</v>
      </c>
      <c r="E232" s="12">
        <f>IF(MONTH(A232)=1,"",MonthMacro!H232-MonthMacro!H233)</f>
        <v>7437.8100000000013</v>
      </c>
      <c r="F232" s="10">
        <f t="shared" si="25"/>
        <v>30.610485280043576</v>
      </c>
      <c r="G232" s="10">
        <f>IF(MonthMacro!I232="","",MonthMacro!I232)</f>
        <v>30.3</v>
      </c>
      <c r="H232" s="10">
        <f>IF(MonthMacro!J232="","",MonthMacro!J232)</f>
        <v>54.8</v>
      </c>
      <c r="I232" s="10">
        <f>IF(MonthMacro!K232="","",MonthMacro!K232)</f>
        <v>61</v>
      </c>
      <c r="J232" s="10" t="str">
        <f>IF(MonthMacro!L232="","",MonthMacro!L232)</f>
        <v/>
      </c>
      <c r="K232" s="10">
        <f>IF(MonthMacro!M232="","",MonthMacro!M232)</f>
        <v>1.38</v>
      </c>
      <c r="L232" s="10">
        <f>IF(MonthMacro!AH232="","",MonthMacro!AH232)</f>
        <v>0.6</v>
      </c>
      <c r="M232" s="10">
        <f>IF(MonthMacro!N232="","",MonthMacro!N232)</f>
        <v>2.4300000000000002</v>
      </c>
      <c r="N232" s="10">
        <f>IF(MonthMacro!O232="","",MonthMacro!O232)</f>
        <v>-1.0500000000000003</v>
      </c>
      <c r="O232" s="10">
        <f t="shared" si="26"/>
        <v>-1.83</v>
      </c>
      <c r="P232" s="11">
        <f>IF(MONTH(A232)=1,"",IF(MONTH(A232)=2,MonthMacro!S232,MonthMacro!Q232))</f>
        <v>14.2</v>
      </c>
      <c r="Q232" s="10">
        <f>IF(MonthMacro!T232="","",MonthMacro!T232)</f>
        <v>44.68</v>
      </c>
      <c r="R232" s="10">
        <f>IF(MonthMacro!AG232="","",MonthMacro!AG232)</f>
        <v>25.14</v>
      </c>
      <c r="S232" s="10">
        <f>IF(MonthMacro!U232="","",MonthMacro!U232)</f>
        <v>109.44584</v>
      </c>
      <c r="T232" s="10">
        <f>IF(MonthMacro!V232="","",MonthMacro!V232)</f>
        <v>14</v>
      </c>
      <c r="U232" s="10">
        <f>IF(MonthMacro!W232="","",MonthMacro!W232)</f>
        <v>19.100000000000001</v>
      </c>
      <c r="V232" s="10">
        <f>IF(MonthMacro!X232="","",MonthMacro!X232)</f>
        <v>5.1000000000000014</v>
      </c>
      <c r="W232" s="12">
        <f>IF(MonthMacro!Y232="","",AVERAGE(MonthMacro!Y232:Y243))</f>
        <v>3337.5</v>
      </c>
      <c r="X232" s="10">
        <f t="shared" si="27"/>
        <v>48.625078858500004</v>
      </c>
      <c r="Y232" s="13" t="str">
        <f>IF(MonthMacro!Z232="","",MonthMacro!Z232)</f>
        <v/>
      </c>
      <c r="Z232" s="2" t="str">
        <f>IF(MonthMacro!AB232="","",AVERAGE(MonthMacro!AB232:AB243))</f>
        <v/>
      </c>
      <c r="AA232" s="10" t="e">
        <f t="shared" si="28"/>
        <v>#VALUE!</v>
      </c>
      <c r="AB232" s="2">
        <f>IF(MonthMacro!AA232="","",MonthMacro!AA232)</f>
        <v>16</v>
      </c>
      <c r="AC232" s="2">
        <f>IF(MonthMacro!AD232="","",IF(MONTH(CLEAN_MACRO!$A232)=2,MonthMacro!AD232,MonthMacro!AD232-MonthMacro!AD233))</f>
        <v>6363.6700000000019</v>
      </c>
      <c r="AD232" s="2">
        <f>IF(MonthMacro!AE232="","",IF(MONTH(CLEAN_MACRO!$A232)=2,MonthMacro!AE232,MonthMacro!AE232-MonthMacro!AE233))</f>
        <v>2145.7799999999997</v>
      </c>
      <c r="AE232" s="2">
        <f>IF(MonthMacro!AF232="","",IF(MONTH(CLEAN_MACRO!$A232)=2,MonthMacro!AF232,MonthMacro!AF232-MonthMacro!AF233))</f>
        <v>4576.0899999999983</v>
      </c>
      <c r="AF232" s="10">
        <f t="shared" si="29"/>
        <v>16.228868043074907</v>
      </c>
      <c r="AG232" s="10">
        <f t="shared" si="30"/>
        <v>2.3686507993301742</v>
      </c>
      <c r="AH232" s="10">
        <f t="shared" si="31"/>
        <v>105.85014979622312</v>
      </c>
      <c r="AI232" s="10">
        <f>IF(MonthMacro!AD232="","",(MonthMacro!AD232/MonthMacro!AD244-1)*100)</f>
        <v>20.667356843220208</v>
      </c>
      <c r="AJ232" s="10">
        <f>IF(MonthMacro!AE232="","",(MonthMacro!AE232/MonthMacro!AE244-1)*100)</f>
        <v>23.957076169170378</v>
      </c>
      <c r="AK232" s="10">
        <f>IF(MonthMacro!AF232="","",(MonthMacro!AF232/MonthMacro!AF244-1)*100)</f>
        <v>91.220717714497781</v>
      </c>
      <c r="AL232" s="10" t="str">
        <f>IF(MonthMacro!AI232="","",MonthMacro!AI232)</f>
        <v/>
      </c>
      <c r="AM232" s="11" t="str">
        <f>IF(YEAR(A232)=2012,SUM(MonthMacro!AM232:AM243)/MONTH(A232),IF(MonthMacro!AM232="","",SUM(MonthMacro!AM232:AM243)/12))</f>
        <v/>
      </c>
      <c r="AN232" s="10" t="e">
        <f t="shared" si="32"/>
        <v>#VALUE!</v>
      </c>
    </row>
    <row r="233" spans="1:40">
      <c r="A233" s="9">
        <f>MonthMacro!A233</f>
        <v>38837</v>
      </c>
      <c r="B233" s="10" t="str">
        <f>IF(MONTH($A233)=1,"",IF(MonthMacro!D233="","",IF(MONTH($A233)&lt;&gt;2,MonthMacro!D233,MonthMacro!E233)))</f>
        <v/>
      </c>
      <c r="C233" s="10">
        <f>IF(MonthMacro!E233="","",MonthMacro!E233)</f>
        <v>13.46</v>
      </c>
      <c r="D233" s="10">
        <f>IF(MONTH($A233)=1,"",IF(AND(MonthMacro!F233&lt;&gt;"",MONTH($A233)&lt;&gt;2),MonthMacro!F233,MonthMacro!G233))</f>
        <v>16.600000000000001</v>
      </c>
      <c r="E233" s="12">
        <f>IF(MONTH(A233)=1,"",MonthMacro!H233-MonthMacro!H234)</f>
        <v>6397.26</v>
      </c>
      <c r="F233" s="10">
        <f t="shared" si="25"/>
        <v>28.25326434094697</v>
      </c>
      <c r="G233" s="10">
        <f>IF(MonthMacro!I233="","",MonthMacro!I233)</f>
        <v>29.6</v>
      </c>
      <c r="H233" s="10">
        <f>IF(MonthMacro!J233="","",MonthMacro!J233)</f>
        <v>58.1</v>
      </c>
      <c r="I233" s="10">
        <f>IF(MonthMacro!K233="","",MonthMacro!K233)</f>
        <v>65.099999999999994</v>
      </c>
      <c r="J233" s="10" t="str">
        <f>IF(MonthMacro!L233="","",MonthMacro!L233)</f>
        <v/>
      </c>
      <c r="K233" s="10">
        <f>IF(MonthMacro!M233="","",MonthMacro!M233)</f>
        <v>1.21</v>
      </c>
      <c r="L233" s="10">
        <f>IF(MonthMacro!AH233="","",MonthMacro!AH233)</f>
        <v>0.4</v>
      </c>
      <c r="M233" s="10">
        <f>IF(MonthMacro!N233="","",MonthMacro!N233)</f>
        <v>1.87</v>
      </c>
      <c r="N233" s="10">
        <f>IF(MonthMacro!O233="","",MonthMacro!O233)</f>
        <v>-0.66000000000000014</v>
      </c>
      <c r="O233" s="10">
        <f t="shared" si="26"/>
        <v>-1.4700000000000002</v>
      </c>
      <c r="P233" s="11">
        <f>IF(MONTH(A233)=1,"",IF(MONTH(A233)=2,MonthMacro!S233,MonthMacro!Q233))</f>
        <v>13.55</v>
      </c>
      <c r="Q233" s="10">
        <f>IF(MonthMacro!T233="","",MonthMacro!T233)</f>
        <v>127.77</v>
      </c>
      <c r="R233" s="10">
        <f>IF(MonthMacro!AG233="","",MonthMacro!AG233)</f>
        <v>23.81</v>
      </c>
      <c r="S233" s="10">
        <f>IF(MonthMacro!U233="","",MonthMacro!U233)</f>
        <v>109.44584</v>
      </c>
      <c r="T233" s="10">
        <f>IF(MonthMacro!V233="","",MonthMacro!V233)</f>
        <v>12.5</v>
      </c>
      <c r="U233" s="10">
        <f>IF(MonthMacro!W233="","",MonthMacro!W233)</f>
        <v>18.899999999999999</v>
      </c>
      <c r="V233" s="10">
        <f>IF(MonthMacro!X233="","",MonthMacro!X233)</f>
        <v>6.3999999999999986</v>
      </c>
      <c r="W233" s="12">
        <f>IF(MonthMacro!Y233="","",AVERAGE(MonthMacro!Y233:Y244))</f>
        <v>3186.0833333333335</v>
      </c>
      <c r="X233" s="10">
        <f t="shared" si="27"/>
        <v>39.424549631682602</v>
      </c>
      <c r="Y233" s="13" t="str">
        <f>IF(MonthMacro!Z233="","",MonthMacro!Z233)</f>
        <v/>
      </c>
      <c r="Z233" s="2" t="str">
        <f>IF(MonthMacro!AB233="","",AVERAGE(MonthMacro!AB233:AB244))</f>
        <v/>
      </c>
      <c r="AA233" s="10" t="e">
        <f t="shared" si="28"/>
        <v>#VALUE!</v>
      </c>
      <c r="AB233" s="2">
        <f>IF(MonthMacro!AA233="","",MonthMacro!AA233)</f>
        <v>15.5</v>
      </c>
      <c r="AC233" s="2">
        <f>IF(MonthMacro!AD233="","",IF(MONTH(CLEAN_MACRO!$A233)=2,MonthMacro!AD233,MonthMacro!AD233-MonthMacro!AD234))</f>
        <v>6666.9500000000007</v>
      </c>
      <c r="AD233" s="2">
        <f>IF(MonthMacro!AE233="","",IF(MONTH(CLEAN_MACRO!$A233)=2,MonthMacro!AE233,MonthMacro!AE233-MonthMacro!AE234))</f>
        <v>2231.7200000000003</v>
      </c>
      <c r="AE233" s="2">
        <f>IF(MonthMacro!AF233="","",IF(MONTH(CLEAN_MACRO!$A233)=2,MonthMacro!AF233,MonthMacro!AF233-MonthMacro!AF234))</f>
        <v>4102.1600000000017</v>
      </c>
      <c r="AF233" s="10">
        <f t="shared" si="29"/>
        <v>21.34236567515968</v>
      </c>
      <c r="AG233" s="10">
        <f t="shared" si="30"/>
        <v>21.43366289224673</v>
      </c>
      <c r="AH233" s="10">
        <f t="shared" si="31"/>
        <v>96.356395454589034</v>
      </c>
      <c r="AI233" s="10">
        <f>IF(MonthMacro!AD233="","",(MonthMacro!AD233/MonthMacro!AD245-1)*100)</f>
        <v>21.907791003285702</v>
      </c>
      <c r="AJ233" s="10">
        <f>IF(MonthMacro!AE233="","",(MonthMacro!AE233/MonthMacro!AE245-1)*100)</f>
        <v>31.500181692709273</v>
      </c>
      <c r="AK233" s="10">
        <f>IF(MonthMacro!AF233="","",(MonthMacro!AF233/MonthMacro!AF245-1)*100)</f>
        <v>86.742286014092912</v>
      </c>
      <c r="AL233" s="10" t="str">
        <f>IF(MonthMacro!AI233="","",MonthMacro!AI233)</f>
        <v/>
      </c>
      <c r="AM233" s="11" t="str">
        <f>IF(YEAR(A233)=2012,SUM(MonthMacro!AM233:AM244)/MONTH(A233),IF(MonthMacro!AM233="","",SUM(MonthMacro!AM233:AM244)/12))</f>
        <v/>
      </c>
      <c r="AN233" s="10" t="e">
        <f t="shared" si="32"/>
        <v>#VALUE!</v>
      </c>
    </row>
    <row r="234" spans="1:40">
      <c r="A234" s="9">
        <f>MonthMacro!A234</f>
        <v>38807</v>
      </c>
      <c r="B234" s="10" t="str">
        <f>IF(MONTH($A234)=1,"",IF(MonthMacro!D234="","",IF(MONTH($A234)&lt;&gt;2,MonthMacro!D234,MonthMacro!E234)))</f>
        <v/>
      </c>
      <c r="C234" s="10">
        <f>IF(MonthMacro!E234="","",MonthMacro!E234)</f>
        <v>11.81</v>
      </c>
      <c r="D234" s="10">
        <f>IF(MONTH($A234)=1,"",IF(AND(MonthMacro!F234&lt;&gt;"",MONTH($A234)&lt;&gt;2),MonthMacro!F234,MonthMacro!G234))</f>
        <v>17.8</v>
      </c>
      <c r="E234" s="12">
        <f>IF(MONTH(A234)=1,"",MonthMacro!H234-MonthMacro!H235)</f>
        <v>6314.2999999999993</v>
      </c>
      <c r="F234" s="10">
        <f t="shared" si="25"/>
        <v>31.140833662173641</v>
      </c>
      <c r="G234" s="10">
        <f>IF(MonthMacro!I234="","",MonthMacro!I234)</f>
        <v>29.8</v>
      </c>
      <c r="H234" s="10">
        <f>IF(MonthMacro!J234="","",MonthMacro!J234)</f>
        <v>55.3</v>
      </c>
      <c r="I234" s="10">
        <f>IF(MonthMacro!K234="","",MonthMacro!K234)</f>
        <v>60.7</v>
      </c>
      <c r="J234" s="10" t="str">
        <f>IF(MonthMacro!L234="","",MonthMacro!L234)</f>
        <v/>
      </c>
      <c r="K234" s="10">
        <f>IF(MonthMacro!M234="","",MonthMacro!M234)</f>
        <v>0.8</v>
      </c>
      <c r="L234" s="10">
        <f>IF(MonthMacro!AH234="","",MonthMacro!AH234)</f>
        <v>0.2</v>
      </c>
      <c r="M234" s="10">
        <f>IF(MonthMacro!N234="","",MonthMacro!N234)</f>
        <v>2.4900000000000002</v>
      </c>
      <c r="N234" s="10">
        <f>IF(MonthMacro!O234="","",MonthMacro!O234)</f>
        <v>-1.6900000000000002</v>
      </c>
      <c r="O234" s="10">
        <f t="shared" si="26"/>
        <v>-2.29</v>
      </c>
      <c r="P234" s="11">
        <f>IF(MONTH(A234)=1,"",IF(MONTH(A234)=2,MonthMacro!S234,MonthMacro!Q234))</f>
        <v>13.5</v>
      </c>
      <c r="Q234" s="10">
        <f>IF(MonthMacro!T234="","",MonthMacro!T234)</f>
        <v>95.17</v>
      </c>
      <c r="R234" s="10">
        <f>IF(MonthMacro!AG234="","",MonthMacro!AG234)</f>
        <v>28.22</v>
      </c>
      <c r="S234" s="10">
        <f>IF(MonthMacro!U234="","",MonthMacro!U234)</f>
        <v>109.91256</v>
      </c>
      <c r="T234" s="10">
        <f>IF(MonthMacro!V234="","",MonthMacro!V234)</f>
        <v>12.7</v>
      </c>
      <c r="U234" s="10">
        <f>IF(MonthMacro!W234="","",MonthMacro!W234)</f>
        <v>18.8</v>
      </c>
      <c r="V234" s="10">
        <f>IF(MonthMacro!X234="","",MonthMacro!X234)</f>
        <v>6.1000000000000014</v>
      </c>
      <c r="W234" s="12">
        <f>IF(MonthMacro!Y234="","",AVERAGE(MonthMacro!Y234:Y245))</f>
        <v>3075.5833333333335</v>
      </c>
      <c r="X234" s="10">
        <f t="shared" si="27"/>
        <v>31.089720821197719</v>
      </c>
      <c r="Y234" s="13" t="str">
        <f>IF(MonthMacro!Z234="","",MonthMacro!Z234)</f>
        <v/>
      </c>
      <c r="Z234" s="2" t="str">
        <f>IF(MonthMacro!AB234="","",AVERAGE(MonthMacro!AB234:AB245))</f>
        <v/>
      </c>
      <c r="AA234" s="10" t="e">
        <f t="shared" si="28"/>
        <v>#VALUE!</v>
      </c>
      <c r="AB234" s="2">
        <f>IF(MonthMacro!AA234="","",MonthMacro!AA234)</f>
        <v>14.7</v>
      </c>
      <c r="AC234" s="2">
        <f>IF(MonthMacro!AD234="","",IF(MONTH(CLEAN_MACRO!$A234)=2,MonthMacro!AD234,MonthMacro!AD234-MonthMacro!AD235))</f>
        <v>7598.6799999999985</v>
      </c>
      <c r="AD234" s="2">
        <f>IF(MonthMacro!AE234="","",IF(MONTH(CLEAN_MACRO!$A234)=2,MonthMacro!AE234,MonthMacro!AE234-MonthMacro!AE235))</f>
        <v>2288.7999999999997</v>
      </c>
      <c r="AE234" s="2">
        <f>IF(MonthMacro!AF234="","",IF(MONTH(CLEAN_MACRO!$A234)=2,MonthMacro!AF234,MonthMacro!AF234-MonthMacro!AF235))</f>
        <v>4114.8199999999988</v>
      </c>
      <c r="AF234" s="10">
        <f t="shared" si="29"/>
        <v>15.157687353186301</v>
      </c>
      <c r="AG234" s="10">
        <f t="shared" si="30"/>
        <v>25.311389605199054</v>
      </c>
      <c r="AH234" s="10">
        <f t="shared" si="31"/>
        <v>59.723160289105692</v>
      </c>
      <c r="AI234" s="10">
        <f>IF(MonthMacro!AD234="","",(MonthMacro!AD234/MonthMacro!AD246-1)*100)</f>
        <v>22.128172750876086</v>
      </c>
      <c r="AJ234" s="10">
        <f>IF(MonthMacro!AE234="","",(MonthMacro!AE234/MonthMacro!AE246-1)*100)</f>
        <v>35.945959585036526</v>
      </c>
      <c r="AK234" s="10">
        <f>IF(MonthMacro!AF234="","",(MonthMacro!AF234/MonthMacro!AF246-1)*100)</f>
        <v>82.859335700904936</v>
      </c>
      <c r="AL234" s="10" t="str">
        <f>IF(MonthMacro!AI234="","",MonthMacro!AI234)</f>
        <v/>
      </c>
      <c r="AM234" s="11" t="str">
        <f>IF(YEAR(A234)=2012,SUM(MonthMacro!AM234:AM245)/MONTH(A234),IF(MonthMacro!AM234="","",SUM(MonthMacro!AM234:AM245)/12))</f>
        <v/>
      </c>
      <c r="AN234" s="10" t="e">
        <f t="shared" si="32"/>
        <v>#VALUE!</v>
      </c>
    </row>
    <row r="235" spans="1:40">
      <c r="A235" s="9">
        <f>MonthMacro!A235</f>
        <v>38776</v>
      </c>
      <c r="B235" s="10" t="str">
        <f>IF(MONTH($A235)=1,"",IF(MonthMacro!D235="","",IF(MONTH($A235)&lt;&gt;2,MonthMacro!D235,MonthMacro!E235)))</f>
        <v/>
      </c>
      <c r="C235" s="10">
        <f>IF(MonthMacro!E235="","",MonthMacro!E235)</f>
        <v>11.7</v>
      </c>
      <c r="D235" s="10">
        <f>IF(MONTH($A235)=1,"",IF(AND(MonthMacro!F235&lt;&gt;"",MONTH($A235)&lt;&gt;2),MonthMacro!F235,MonthMacro!G235))</f>
        <v>16.2</v>
      </c>
      <c r="E235" s="12">
        <f>IF(MONTH(A235)=1,"",MonthMacro!H235-MonthMacro!H236)</f>
        <v>5294.1</v>
      </c>
      <c r="F235" s="10">
        <f t="shared" si="25"/>
        <v>25.399712917300299</v>
      </c>
      <c r="G235" s="10">
        <f>IF(MonthMacro!I235="","",MonthMacro!I235)</f>
        <v>26.6</v>
      </c>
      <c r="H235" s="10">
        <f>IF(MonthMacro!J235="","",MonthMacro!J235)</f>
        <v>52.1</v>
      </c>
      <c r="I235" s="10">
        <f>IF(MonthMacro!K235="","",MonthMacro!K235)</f>
        <v>55.7</v>
      </c>
      <c r="J235" s="10" t="str">
        <f>IF(MonthMacro!L235="","",MonthMacro!L235)</f>
        <v/>
      </c>
      <c r="K235" s="10">
        <f>IF(MonthMacro!M235="","",MonthMacro!M235)</f>
        <v>0.86</v>
      </c>
      <c r="L235" s="10">
        <f>IF(MonthMacro!AH235="","",MonthMacro!AH235)</f>
        <v>0.1</v>
      </c>
      <c r="M235" s="10">
        <f>IF(MonthMacro!N235="","",MonthMacro!N235)</f>
        <v>3.01</v>
      </c>
      <c r="N235" s="10">
        <f>IF(MonthMacro!O235="","",MonthMacro!O235)</f>
        <v>-2.15</v>
      </c>
      <c r="O235" s="10">
        <f t="shared" si="26"/>
        <v>-2.9099999999999997</v>
      </c>
      <c r="P235" s="11">
        <f>IF(MONTH(A235)=1,"",IF(MONTH(A235)=2,MonthMacro!S235,MonthMacro!Q235))</f>
        <v>12.5</v>
      </c>
      <c r="Q235" s="10">
        <f>IF(MonthMacro!T235="","",MonthMacro!T235)</f>
        <v>-44.34</v>
      </c>
      <c r="R235" s="10">
        <f>IF(MonthMacro!AG235="","",MonthMacro!AG235)</f>
        <v>22.21</v>
      </c>
      <c r="S235" s="10">
        <f>IF(MonthMacro!U235="","",MonthMacro!U235)</f>
        <v>109.21248</v>
      </c>
      <c r="T235" s="10">
        <f>IF(MonthMacro!V235="","",MonthMacro!V235)</f>
        <v>12.4</v>
      </c>
      <c r="U235" s="10">
        <f>IF(MonthMacro!W235="","",MonthMacro!W235)</f>
        <v>18.8</v>
      </c>
      <c r="V235" s="10">
        <f>IF(MonthMacro!X235="","",MonthMacro!X235)</f>
        <v>6.4</v>
      </c>
      <c r="W235" s="12">
        <f>IF(MonthMacro!Y235="","",AVERAGE(MonthMacro!Y235:Y246))</f>
        <v>2802</v>
      </c>
      <c r="X235" s="10">
        <f t="shared" si="27"/>
        <v>10.163160998623933</v>
      </c>
      <c r="Y235" s="13" t="str">
        <f>IF(MonthMacro!Z235="","",MonthMacro!Z235)</f>
        <v/>
      </c>
      <c r="Z235" s="2" t="str">
        <f>IF(MonthMacro!AB235="","",AVERAGE(MonthMacro!AB235:AB246))</f>
        <v/>
      </c>
      <c r="AA235" s="10" t="e">
        <f t="shared" si="28"/>
        <v>#VALUE!</v>
      </c>
      <c r="AB235" s="2">
        <f>IF(MonthMacro!AA235="","",MonthMacro!AA235)</f>
        <v>14.1</v>
      </c>
      <c r="AC235" s="2">
        <f>IF(MonthMacro!AD235="","",IF(MONTH(CLEAN_MACRO!$A235)=2,MonthMacro!AD235,MonthMacro!AD235-MonthMacro!AD236))</f>
        <v>9617.24</v>
      </c>
      <c r="AD235" s="2">
        <f>IF(MonthMacro!AE235="","",IF(MONTH(CLEAN_MACRO!$A235)=2,MonthMacro!AE235,MonthMacro!AE235-MonthMacro!AE236))</f>
        <v>3368.36</v>
      </c>
      <c r="AE235" s="2">
        <f>IF(MonthMacro!AF235="","",IF(MONTH(CLEAN_MACRO!$A235)=2,MonthMacro!AF235,MonthMacro!AF235-MonthMacro!AF236))</f>
        <v>5343.89</v>
      </c>
      <c r="AF235" s="10">
        <f t="shared" si="29"/>
        <v>28.262359797815439</v>
      </c>
      <c r="AG235" s="10">
        <f t="shared" si="30"/>
        <v>44.265131657843781</v>
      </c>
      <c r="AH235" s="10">
        <f t="shared" si="31"/>
        <v>105.81524774210945</v>
      </c>
      <c r="AI235" s="10">
        <f>IF(MonthMacro!AD235="","",(MonthMacro!AD235/MonthMacro!AD247-1)*100)</f>
        <v>28.262359797815439</v>
      </c>
      <c r="AJ235" s="10">
        <f>IF(MonthMacro!AE235="","",(MonthMacro!AE235/MonthMacro!AE247-1)*100)</f>
        <v>44.265131657843781</v>
      </c>
      <c r="AK235" s="10">
        <f>IF(MonthMacro!AF235="","",(MonthMacro!AF235/MonthMacro!AF247-1)*100)</f>
        <v>105.81524774210945</v>
      </c>
      <c r="AL235" s="10" t="str">
        <f>IF(MonthMacro!AI235="","",MonthMacro!AI235)</f>
        <v/>
      </c>
      <c r="AM235" s="11" t="str">
        <f>IF(YEAR(A235)=2012,SUM(MonthMacro!AM235:AM246)/MONTH(A235),IF(MonthMacro!AM235="","",SUM(MonthMacro!AM235:AM246)/12))</f>
        <v/>
      </c>
      <c r="AN235" s="10" t="e">
        <f t="shared" si="32"/>
        <v>#VALUE!</v>
      </c>
    </row>
    <row r="236" spans="1:40">
      <c r="A236" s="9">
        <f>MonthMacro!A236</f>
        <v>38748</v>
      </c>
      <c r="B236" s="10" t="str">
        <f>IF(MONTH($A236)=1,"",IF(MonthMacro!D236="","",IF(MONTH($A236)&lt;&gt;2,MonthMacro!D236,MonthMacro!E236)))</f>
        <v/>
      </c>
      <c r="C236" s="10" t="str">
        <f>IF(MonthMacro!E236="","",MonthMacro!E236)</f>
        <v/>
      </c>
      <c r="D236" s="10" t="str">
        <f>IF(MONTH($A236)=1,"",IF(AND(MonthMacro!F236&lt;&gt;"",MONTH($A236)&lt;&gt;2),MonthMacro!F236,MonthMacro!G236))</f>
        <v/>
      </c>
      <c r="E236" s="12" t="str">
        <f>IF(MONTH(A236)=1,"",MonthMacro!H236-MonthMacro!H237)</f>
        <v/>
      </c>
      <c r="F236" s="10" t="str">
        <f t="shared" si="25"/>
        <v/>
      </c>
      <c r="G236" s="10" t="str">
        <f>IF(MonthMacro!I236="","",MonthMacro!I236)</f>
        <v/>
      </c>
      <c r="H236" s="10">
        <f>IF(MonthMacro!J236="","",MonthMacro!J236)</f>
        <v>52.1</v>
      </c>
      <c r="I236" s="10">
        <f>IF(MonthMacro!K236="","",MonthMacro!K236)</f>
        <v>55.7</v>
      </c>
      <c r="J236" s="10" t="str">
        <f>IF(MonthMacro!L236="","",MonthMacro!L236)</f>
        <v/>
      </c>
      <c r="K236" s="10">
        <f>IF(MonthMacro!M236="","",MonthMacro!M236)</f>
        <v>1.89</v>
      </c>
      <c r="L236" s="10">
        <f>IF(MonthMacro!AH236="","",MonthMacro!AH236)</f>
        <v>0.4</v>
      </c>
      <c r="M236" s="10">
        <f>IF(MonthMacro!N236="","",MonthMacro!N236)</f>
        <v>3.05</v>
      </c>
      <c r="N236" s="10">
        <f>IF(MonthMacro!O236="","",MonthMacro!O236)</f>
        <v>-1.1599999999999999</v>
      </c>
      <c r="O236" s="10">
        <f t="shared" si="26"/>
        <v>-2.65</v>
      </c>
      <c r="P236" s="11" t="str">
        <f>IF(MONTH(A236)=1,"",IF(MONTH(A236)=2,MonthMacro!S236,MonthMacro!Q236))</f>
        <v/>
      </c>
      <c r="Q236" s="10">
        <f>IF(MonthMacro!T236="","",MonthMacro!T236)</f>
        <v>46.17</v>
      </c>
      <c r="R236" s="10">
        <f>IF(MonthMacro!AG236="","",MonthMacro!AG236)</f>
        <v>28.04</v>
      </c>
      <c r="S236" s="10">
        <f>IF(MonthMacro!U236="","",MonthMacro!U236)</f>
        <v>110.26260000000001</v>
      </c>
      <c r="T236" s="10">
        <f>IF(MonthMacro!V236="","",MonthMacro!V236)</f>
        <v>10.6</v>
      </c>
      <c r="U236" s="10">
        <f>IF(MonthMacro!W236="","",MonthMacro!W236)</f>
        <v>19.2</v>
      </c>
      <c r="V236" s="10">
        <f>IF(MonthMacro!X236="","",MonthMacro!X236)</f>
        <v>8.6</v>
      </c>
      <c r="W236" s="12">
        <f>IF(MonthMacro!Y236="","",AVERAGE(MonthMacro!Y236:Y247))</f>
        <v>2725.9166666666665</v>
      </c>
      <c r="X236" s="10">
        <f t="shared" si="27"/>
        <v>8.544597823201471</v>
      </c>
      <c r="Y236" s="13" t="str">
        <f>IF(MonthMacro!Z236="","",MonthMacro!Z236)</f>
        <v/>
      </c>
      <c r="Z236" s="2" t="str">
        <f>IF(MonthMacro!AB236="","",AVERAGE(MonthMacro!AB236:AB247))</f>
        <v/>
      </c>
      <c r="AA236" s="10" t="e">
        <f t="shared" si="28"/>
        <v>#VALUE!</v>
      </c>
      <c r="AB236" s="2">
        <f>IF(MonthMacro!AA236="","",MonthMacro!AA236)</f>
        <v>13.8</v>
      </c>
      <c r="AC236" s="2" t="str">
        <f>IF(MonthMacro!AD236="","",IF(MONTH(CLEAN_MACRO!$A236)=2,MonthMacro!AD236,MonthMacro!AD236-MonthMacro!AD237))</f>
        <v/>
      </c>
      <c r="AD236" s="2" t="str">
        <f>IF(MonthMacro!AE236="","",IF(MONTH(CLEAN_MACRO!$A236)=2,MonthMacro!AE236,MonthMacro!AE236-MonthMacro!AE237))</f>
        <v/>
      </c>
      <c r="AE236" s="2" t="str">
        <f>IF(MonthMacro!AF236="","",IF(MONTH(CLEAN_MACRO!$A236)=2,MonthMacro!AF236,MonthMacro!AF236-MonthMacro!AF237))</f>
        <v/>
      </c>
      <c r="AF236" s="10" t="str">
        <f t="shared" si="29"/>
        <v/>
      </c>
      <c r="AG236" s="10" t="str">
        <f t="shared" si="30"/>
        <v/>
      </c>
      <c r="AH236" s="10" t="str">
        <f t="shared" si="31"/>
        <v/>
      </c>
      <c r="AI236" s="10" t="str">
        <f>IF(MonthMacro!AD236="","",(MonthMacro!AD236/MonthMacro!AD248-1)*100)</f>
        <v/>
      </c>
      <c r="AJ236" s="10" t="str">
        <f>IF(MonthMacro!AE236="","",(MonthMacro!AE236/MonthMacro!AE248-1)*100)</f>
        <v/>
      </c>
      <c r="AK236" s="10" t="str">
        <f>IF(MonthMacro!AF236="","",(MonthMacro!AF236/MonthMacro!AF248-1)*100)</f>
        <v/>
      </c>
      <c r="AL236" s="10" t="str">
        <f>IF(MonthMacro!AI236="","",MonthMacro!AI236)</f>
        <v/>
      </c>
      <c r="AM236" s="11" t="str">
        <f>IF(YEAR(A236)=2012,SUM(MonthMacro!AM236:AM247)/MONTH(A236),IF(MonthMacro!AM236="","",SUM(MonthMacro!AM236:AM247)/12))</f>
        <v/>
      </c>
      <c r="AN236" s="10" t="e">
        <f t="shared" si="32"/>
        <v>#VALUE!</v>
      </c>
    </row>
    <row r="237" spans="1:40">
      <c r="A237" s="9">
        <f>MonthMacro!A237</f>
        <v>38717</v>
      </c>
      <c r="B237" s="10" t="str">
        <f>IF(MONTH($A237)=1,"",IF(MonthMacro!D237="","",IF(MONTH($A237)&lt;&gt;2,MonthMacro!D237,MonthMacro!E237)))</f>
        <v/>
      </c>
      <c r="C237" s="10">
        <f>IF(MonthMacro!E237="","",MonthMacro!E237)</f>
        <v>13.59</v>
      </c>
      <c r="D237" s="10">
        <f>IF(MONTH($A237)=1,"",IF(AND(MonthMacro!F237&lt;&gt;"",MONTH($A237)&lt;&gt;2),MonthMacro!F237,MonthMacro!G237))</f>
        <v>16.5</v>
      </c>
      <c r="E237" s="12">
        <f>IF(MONTH(A237)=1,"",MonthMacro!H237-MonthMacro!H238)</f>
        <v>11836.629999999997</v>
      </c>
      <c r="F237" s="10">
        <f t="shared" si="25"/>
        <v>26.649696767373278</v>
      </c>
      <c r="G237" s="10">
        <f>IF(MonthMacro!I237="","",MonthMacro!I237)</f>
        <v>27.2</v>
      </c>
      <c r="H237" s="10">
        <f>IF(MonthMacro!J237="","",MonthMacro!J237)</f>
        <v>54.3</v>
      </c>
      <c r="I237" s="10">
        <f>IF(MonthMacro!K237="","",MonthMacro!K237)</f>
        <v>58.9</v>
      </c>
      <c r="J237" s="10" t="str">
        <f>IF(MonthMacro!L237="","",MonthMacro!L237)</f>
        <v/>
      </c>
      <c r="K237" s="10">
        <f>IF(MonthMacro!M237="","",MonthMacro!M237)</f>
        <v>1.56</v>
      </c>
      <c r="L237" s="10" t="str">
        <f>IF(MonthMacro!AH237="","",MonthMacro!AH237)</f>
        <v/>
      </c>
      <c r="M237" s="10">
        <f>IF(MonthMacro!N237="","",MonthMacro!N237)</f>
        <v>3.22</v>
      </c>
      <c r="N237" s="10">
        <f>IF(MonthMacro!O237="","",MonthMacro!O237)</f>
        <v>-1.6600000000000001</v>
      </c>
      <c r="O237" s="10" t="e">
        <f t="shared" si="26"/>
        <v>#VALUE!</v>
      </c>
      <c r="P237" s="11">
        <f>IF(MONTH(A237)=1,"",IF(MONTH(A237)=2,MonthMacro!S237,MonthMacro!Q237))</f>
        <v>12.5</v>
      </c>
      <c r="Q237" s="10">
        <f>IF(MonthMacro!T237="","",MonthMacro!T237)</f>
        <v>-0.54</v>
      </c>
      <c r="R237" s="10">
        <f>IF(MonthMacro!AG237="","",MonthMacro!AG237)</f>
        <v>18.23</v>
      </c>
      <c r="S237" s="10">
        <f>IF(MonthMacro!U237="","",MonthMacro!U237)</f>
        <v>110.02924</v>
      </c>
      <c r="T237" s="10">
        <f>IF(MonthMacro!V237="","",MonthMacro!V237)</f>
        <v>11.8</v>
      </c>
      <c r="U237" s="10">
        <f>IF(MonthMacro!W237="","",MonthMacro!W237)</f>
        <v>17.600000000000001</v>
      </c>
      <c r="V237" s="10">
        <f>IF(MonthMacro!X237="","",MonthMacro!X237)</f>
        <v>5.8000000000000007</v>
      </c>
      <c r="W237" s="12">
        <f>IF(MonthMacro!Y237="","",AVERAGE(MonthMacro!Y237:Y248))</f>
        <v>2500.6666666666665</v>
      </c>
      <c r="X237" s="10">
        <f t="shared" si="27"/>
        <v>4.8131330771917336</v>
      </c>
      <c r="Y237" s="13">
        <f>IF(MonthMacro!Z237="","",MonthMacro!Z237)</f>
        <v>13.3</v>
      </c>
      <c r="Z237" s="2" t="str">
        <f>IF(MonthMacro!AB237="","",AVERAGE(MonthMacro!AB237:AB248))</f>
        <v/>
      </c>
      <c r="AA237" s="10" t="e">
        <f t="shared" si="28"/>
        <v>#VALUE!</v>
      </c>
      <c r="AB237" s="2">
        <f>IF(MonthMacro!AA237="","",MonthMacro!AA237)</f>
        <v>12.98</v>
      </c>
      <c r="AC237" s="2">
        <f>IF(MonthMacro!AD237="","",IF(MONTH(CLEAN_MACRO!$A237)=2,MonthMacro!AD237,MonthMacro!AD237-MonthMacro!AD238))</f>
        <v>11714.029999999992</v>
      </c>
      <c r="AD237" s="2">
        <f>IF(MonthMacro!AE237="","",IF(MONTH(CLEAN_MACRO!$A237)=2,MonthMacro!AE237,MonthMacro!AE237-MonthMacro!AE238))</f>
        <v>20781.909999999996</v>
      </c>
      <c r="AE237" s="2">
        <f>IF(MonthMacro!AF237="","",IF(MONTH(CLEAN_MACRO!$A237)=2,MonthMacro!AF237,MonthMacro!AF237-MonthMacro!AF238))</f>
        <v>12380.909999999996</v>
      </c>
      <c r="AF237" s="10">
        <f t="shared" si="29"/>
        <v>2.7706056115729183</v>
      </c>
      <c r="AG237" s="10">
        <f t="shared" si="30"/>
        <v>10.206004773740474</v>
      </c>
      <c r="AH237" s="10">
        <f t="shared" si="31"/>
        <v>-14.650496031677672</v>
      </c>
      <c r="AI237" s="10">
        <f>IF(MonthMacro!AD237="","",(MonthMacro!AD237/MonthMacro!AD249-1)*100)</f>
        <v>10.636930002486178</v>
      </c>
      <c r="AJ237" s="10">
        <f>IF(MonthMacro!AE237="","",(MonthMacro!AE237/MonthMacro!AE249-1)*100)</f>
        <v>14.90090514818483</v>
      </c>
      <c r="AK237" s="10">
        <f>IF(MonthMacro!AF237="","",(MonthMacro!AF237/MonthMacro!AF249-1)*100)</f>
        <v>45.871691614589373</v>
      </c>
      <c r="AL237" s="10" t="str">
        <f>IF(MonthMacro!AI237="","",MonthMacro!AI237)</f>
        <v/>
      </c>
      <c r="AM237" s="11" t="str">
        <f>IF(YEAR(A237)=2012,SUM(MonthMacro!AM237:AM248)/MONTH(A237),IF(MonthMacro!AM237="","",SUM(MonthMacro!AM237:AM248)/12))</f>
        <v/>
      </c>
      <c r="AN237" s="10" t="e">
        <f t="shared" si="32"/>
        <v>#VALUE!</v>
      </c>
    </row>
    <row r="238" spans="1:40">
      <c r="A238" s="9">
        <f>MonthMacro!A238</f>
        <v>38686</v>
      </c>
      <c r="B238" s="10" t="str">
        <f>IF(MONTH($A238)=1,"",IF(MonthMacro!D238="","",IF(MONTH($A238)&lt;&gt;2,MonthMacro!D238,MonthMacro!E238)))</f>
        <v/>
      </c>
      <c r="C238" s="10">
        <f>IF(MonthMacro!E238="","",MonthMacro!E238)</f>
        <v>13.19</v>
      </c>
      <c r="D238" s="10">
        <f>IF(MONTH($A238)=1,"",IF(AND(MonthMacro!F238&lt;&gt;"",MONTH($A238)&lt;&gt;2),MonthMacro!F238,MonthMacro!G238))</f>
        <v>16.600000000000001</v>
      </c>
      <c r="E238" s="12">
        <f>IF(MONTH(A238)=1,"",MonthMacro!H238-MonthMacro!H239)</f>
        <v>7467.7299999999959</v>
      </c>
      <c r="F238" s="10">
        <f t="shared" si="25"/>
        <v>30.599471147456025</v>
      </c>
      <c r="G238" s="10">
        <f>IF(MonthMacro!I238="","",MonthMacro!I238)</f>
        <v>27.8</v>
      </c>
      <c r="H238" s="10">
        <f>IF(MonthMacro!J238="","",MonthMacro!J238)</f>
        <v>54.1</v>
      </c>
      <c r="I238" s="10">
        <f>IF(MonthMacro!K238="","",MonthMacro!K238)</f>
        <v>58</v>
      </c>
      <c r="J238" s="10" t="str">
        <f>IF(MonthMacro!L238="","",MonthMacro!L238)</f>
        <v/>
      </c>
      <c r="K238" s="10">
        <f>IF(MonthMacro!M238="","",MonthMacro!M238)</f>
        <v>1.31</v>
      </c>
      <c r="L238" s="10" t="str">
        <f>IF(MonthMacro!AH238="","",MonthMacro!AH238)</f>
        <v/>
      </c>
      <c r="M238" s="10">
        <f>IF(MonthMacro!N238="","",MonthMacro!N238)</f>
        <v>3.21</v>
      </c>
      <c r="N238" s="10">
        <f>IF(MonthMacro!O238="","",MonthMacro!O238)</f>
        <v>-1.9</v>
      </c>
      <c r="O238" s="10" t="e">
        <f t="shared" si="26"/>
        <v>#VALUE!</v>
      </c>
      <c r="P238" s="11">
        <f>IF(MONTH(A238)=1,"",IF(MONTH(A238)=2,MonthMacro!S238,MonthMacro!Q238))</f>
        <v>12.4</v>
      </c>
      <c r="Q238" s="10">
        <f>IF(MonthMacro!T238="","",MonthMacro!T238)</f>
        <v>6.42</v>
      </c>
      <c r="R238" s="10">
        <f>IF(MonthMacro!AG238="","",MonthMacro!AG238)</f>
        <v>18.53</v>
      </c>
      <c r="S238" s="10">
        <f>IF(MonthMacro!U238="","",MonthMacro!U238)</f>
        <v>109.21248</v>
      </c>
      <c r="T238" s="10">
        <f>IF(MonthMacro!V238="","",MonthMacro!V238)</f>
        <v>12.7</v>
      </c>
      <c r="U238" s="10">
        <f>IF(MonthMacro!W238="","",MonthMacro!W238)</f>
        <v>18.3</v>
      </c>
      <c r="V238" s="10">
        <f>IF(MonthMacro!X238="","",MonthMacro!X238)</f>
        <v>5.6000000000000014</v>
      </c>
      <c r="W238" s="12">
        <f>IF(MonthMacro!Y238="","",AVERAGE(MonthMacro!Y238:Y249))</f>
        <v>2589.1666666666665</v>
      </c>
      <c r="X238" s="10">
        <f t="shared" si="27"/>
        <v>12.809527267446086</v>
      </c>
      <c r="Y238" s="13" t="str">
        <f>IF(MonthMacro!Z238="","",MonthMacro!Z238)</f>
        <v/>
      </c>
      <c r="Z238" s="2" t="str">
        <f>IF(MonthMacro!AB238="","",AVERAGE(MonthMacro!AB238:AB249))</f>
        <v/>
      </c>
      <c r="AA238" s="10" t="e">
        <f t="shared" si="28"/>
        <v>#VALUE!</v>
      </c>
      <c r="AB238" s="2">
        <f>IF(MonthMacro!AA238="","",MonthMacro!AA238)</f>
        <v>14.1</v>
      </c>
      <c r="AC238" s="2">
        <f>IF(MonthMacro!AD238="","",IF(MONTH(CLEAN_MACRO!$A238)=2,MonthMacro!AD238,MonthMacro!AD238-MonthMacro!AD239))</f>
        <v>4444.9500000000044</v>
      </c>
      <c r="AD238" s="2">
        <f>IF(MonthMacro!AE238="","",IF(MONTH(CLEAN_MACRO!$A238)=2,MonthMacro!AE238,MonthMacro!AE238-MonthMacro!AE239))</f>
        <v>4236.9200000000019</v>
      </c>
      <c r="AE238" s="2">
        <f>IF(MonthMacro!AF238="","",IF(MONTH(CLEAN_MACRO!$A238)=2,MonthMacro!AF238,MonthMacro!AF238-MonthMacro!AF239))</f>
        <v>4036.0400000000009</v>
      </c>
      <c r="AF238" s="10">
        <f t="shared" si="29"/>
        <v>10.352112850890416</v>
      </c>
      <c r="AG238" s="10">
        <f t="shared" si="30"/>
        <v>12.745512846099638</v>
      </c>
      <c r="AH238" s="10">
        <f t="shared" si="31"/>
        <v>32.595240285425334</v>
      </c>
      <c r="AI238" s="10">
        <f>IF(MonthMacro!AD238="","",(MonthMacro!AD238/MonthMacro!AD250-1)*100)</f>
        <v>12.466186806126945</v>
      </c>
      <c r="AJ238" s="10">
        <f>IF(MonthMacro!AE238="","",(MonthMacro!AE238/MonthMacro!AE250-1)*100)</f>
        <v>18.651117397238348</v>
      </c>
      <c r="AK238" s="10">
        <f>IF(MonthMacro!AF238="","",(MonthMacro!AF238/MonthMacro!AF250-1)*100)</f>
        <v>82.87585809535814</v>
      </c>
      <c r="AL238" s="10" t="str">
        <f>IF(MonthMacro!AI238="","",MonthMacro!AI238)</f>
        <v/>
      </c>
      <c r="AM238" s="11" t="str">
        <f>IF(YEAR(A238)=2012,SUM(MonthMacro!AM238:AM249)/MONTH(A238),IF(MonthMacro!AM238="","",SUM(MonthMacro!AM238:AM249)/12))</f>
        <v/>
      </c>
      <c r="AN238" s="10" t="e">
        <f t="shared" si="32"/>
        <v>#VALUE!</v>
      </c>
    </row>
    <row r="239" spans="1:40">
      <c r="A239" s="9">
        <f>MonthMacro!A239</f>
        <v>38656</v>
      </c>
      <c r="B239" s="10" t="str">
        <f>IF(MONTH($A239)=1,"",IF(MonthMacro!D239="","",IF(MONTH($A239)&lt;&gt;2,MonthMacro!D239,MonthMacro!E239)))</f>
        <v/>
      </c>
      <c r="C239" s="10">
        <f>IF(MonthMacro!E239="","",MonthMacro!E239)</f>
        <v>13.75</v>
      </c>
      <c r="D239" s="10">
        <f>IF(MONTH($A239)=1,"",IF(AND(MonthMacro!F239&lt;&gt;"",MONTH($A239)&lt;&gt;2),MonthMacro!F239,MonthMacro!G239))</f>
        <v>16.100000000000001</v>
      </c>
      <c r="E239" s="12">
        <f>IF(MONTH(A239)=1,"",MonthMacro!H239-MonthMacro!H240)</f>
        <v>7050.6300000000047</v>
      </c>
      <c r="F239" s="10">
        <f t="shared" si="25"/>
        <v>27.545342387942018</v>
      </c>
      <c r="G239" s="10">
        <f>IF(MonthMacro!I239="","",MonthMacro!I239)</f>
        <v>27.6</v>
      </c>
      <c r="H239" s="10">
        <f>IF(MonthMacro!J239="","",MonthMacro!J239)</f>
        <v>54.1</v>
      </c>
      <c r="I239" s="10">
        <f>IF(MonthMacro!K239="","",MonthMacro!K239)</f>
        <v>58.1</v>
      </c>
      <c r="J239" s="10" t="str">
        <f>IF(MonthMacro!L239="","",MonthMacro!L239)</f>
        <v/>
      </c>
      <c r="K239" s="10">
        <f>IF(MonthMacro!M239="","",MonthMacro!M239)</f>
        <v>1.22</v>
      </c>
      <c r="L239" s="10" t="str">
        <f>IF(MonthMacro!AH239="","",MonthMacro!AH239)</f>
        <v/>
      </c>
      <c r="M239" s="10">
        <f>IF(MonthMacro!N239="","",MonthMacro!N239)</f>
        <v>4.01</v>
      </c>
      <c r="N239" s="10">
        <f>IF(MonthMacro!O239="","",MonthMacro!O239)</f>
        <v>-2.79</v>
      </c>
      <c r="O239" s="10" t="e">
        <f t="shared" si="26"/>
        <v>#VALUE!</v>
      </c>
      <c r="P239" s="11">
        <f>IF(MONTH(A239)=1,"",IF(MONTH(A239)=2,MonthMacro!S239,MonthMacro!Q239))</f>
        <v>12.8</v>
      </c>
      <c r="Q239" s="10">
        <f>IF(MonthMacro!T239="","",MonthMacro!T239)</f>
        <v>69.48</v>
      </c>
      <c r="R239" s="10">
        <f>IF(MonthMacro!AG239="","",MonthMacro!AG239)</f>
        <v>29.64</v>
      </c>
      <c r="S239" s="10">
        <f>IF(MonthMacro!U239="","",MonthMacro!U239)</f>
        <v>109.32916</v>
      </c>
      <c r="T239" s="10">
        <f>IF(MonthMacro!V239="","",MonthMacro!V239)</f>
        <v>12.1</v>
      </c>
      <c r="U239" s="10">
        <f>IF(MonthMacro!W239="","",MonthMacro!W239)</f>
        <v>18</v>
      </c>
      <c r="V239" s="10">
        <f>IF(MonthMacro!X239="","",MonthMacro!X239)</f>
        <v>5.9</v>
      </c>
      <c r="W239" s="12">
        <f>IF(MonthMacro!Y239="","",AVERAGE(MonthMacro!Y239:Y250))</f>
        <v>2556.5833333333335</v>
      </c>
      <c r="X239" s="10">
        <f t="shared" si="27"/>
        <v>11.97941380443115</v>
      </c>
      <c r="Y239" s="13" t="str">
        <f>IF(MonthMacro!Z239="","",MonthMacro!Z239)</f>
        <v/>
      </c>
      <c r="Z239" s="2" t="str">
        <f>IF(MonthMacro!AB239="","",AVERAGE(MonthMacro!AB239:AB250))</f>
        <v/>
      </c>
      <c r="AA239" s="10" t="e">
        <f t="shared" si="28"/>
        <v>#VALUE!</v>
      </c>
      <c r="AB239" s="2">
        <f>IF(MonthMacro!AA239="","",MonthMacro!AA239)</f>
        <v>13.8</v>
      </c>
      <c r="AC239" s="2">
        <f>IF(MonthMacro!AD239="","",IF(MONTH(CLEAN_MACRO!$A239)=2,MonthMacro!AD239,MonthMacro!AD239-MonthMacro!AD240))</f>
        <v>4185.489999999998</v>
      </c>
      <c r="AD239" s="2">
        <f>IF(MonthMacro!AE239="","",IF(MONTH(CLEAN_MACRO!$A239)=2,MonthMacro!AE239,MonthMacro!AE239-MonthMacro!AE240))</f>
        <v>3523.6800000000003</v>
      </c>
      <c r="AE239" s="2">
        <f>IF(MonthMacro!AF239="","",IF(MONTH(CLEAN_MACRO!$A239)=2,MonthMacro!AF239,MonthMacro!AF239-MonthMacro!AF240))</f>
        <v>4626.5900000000038</v>
      </c>
      <c r="AF239" s="10">
        <f t="shared" si="29"/>
        <v>6.8443879439520794</v>
      </c>
      <c r="AG239" s="10">
        <f t="shared" si="30"/>
        <v>18.763186809483081</v>
      </c>
      <c r="AH239" s="10">
        <f t="shared" si="31"/>
        <v>86.566580371472696</v>
      </c>
      <c r="AI239" s="10">
        <f>IF(MonthMacro!AD239="","",(MonthMacro!AD239/MonthMacro!AD251-1)*100)</f>
        <v>12.655470411219415</v>
      </c>
      <c r="AJ239" s="10">
        <f>IF(MonthMacro!AE239="","",(MonthMacro!AE239/MonthMacro!AE251-1)*100)</f>
        <v>19.769174073620665</v>
      </c>
      <c r="AK239" s="10">
        <f>IF(MonthMacro!AF239="","",(MonthMacro!AF239/MonthMacro!AF251-1)*100)</f>
        <v>90.27605657774555</v>
      </c>
      <c r="AL239" s="10" t="str">
        <f>IF(MonthMacro!AI239="","",MonthMacro!AI239)</f>
        <v/>
      </c>
      <c r="AM239" s="11" t="str">
        <f>IF(YEAR(A239)=2012,SUM(MonthMacro!AM239:AM250)/MONTH(A239),IF(MonthMacro!AM239="","",SUM(MonthMacro!AM239:AM250)/12))</f>
        <v/>
      </c>
      <c r="AN239" s="10" t="e">
        <f t="shared" si="32"/>
        <v>#VALUE!</v>
      </c>
    </row>
    <row r="240" spans="1:40">
      <c r="A240" s="9">
        <f>MonthMacro!A240</f>
        <v>38625</v>
      </c>
      <c r="B240" s="10" t="str">
        <f>IF(MONTH($A240)=1,"",IF(MonthMacro!D240="","",IF(MONTH($A240)&lt;&gt;2,MonthMacro!D240,MonthMacro!E240)))</f>
        <v/>
      </c>
      <c r="C240" s="10">
        <f>IF(MonthMacro!E240="","",MonthMacro!E240)</f>
        <v>13.95</v>
      </c>
      <c r="D240" s="10">
        <f>IF(MONTH($A240)=1,"",IF(AND(MonthMacro!F240&lt;&gt;"",MONTH($A240)&lt;&gt;2),MonthMacro!F240,MonthMacro!G240))</f>
        <v>16.5</v>
      </c>
      <c r="E240" s="12">
        <f>IF(MONTH(A240)=1,"",MonthMacro!H240-MonthMacro!H241)</f>
        <v>7590.5899999999965</v>
      </c>
      <c r="F240" s="10">
        <f t="shared" si="25"/>
        <v>29.922685750181046</v>
      </c>
      <c r="G240" s="10">
        <f>IF(MonthMacro!I240="","",MonthMacro!I240)</f>
        <v>27.72</v>
      </c>
      <c r="H240" s="10">
        <f>IF(MonthMacro!J240="","",MonthMacro!J240)</f>
        <v>55.1</v>
      </c>
      <c r="I240" s="10">
        <f>IF(MonthMacro!K240="","",MonthMacro!K240)</f>
        <v>58.4</v>
      </c>
      <c r="J240" s="10" t="str">
        <f>IF(MonthMacro!L240="","",MonthMacro!L240)</f>
        <v/>
      </c>
      <c r="K240" s="10">
        <f>IF(MonthMacro!M240="","",MonthMacro!M240)</f>
        <v>0.88</v>
      </c>
      <c r="L240" s="10" t="str">
        <f>IF(MonthMacro!AH240="","",MonthMacro!AH240)</f>
        <v/>
      </c>
      <c r="M240" s="10">
        <f>IF(MonthMacro!N240="","",MonthMacro!N240)</f>
        <v>4.5</v>
      </c>
      <c r="N240" s="10">
        <f>IF(MonthMacro!O240="","",MonthMacro!O240)</f>
        <v>-3.62</v>
      </c>
      <c r="O240" s="10" t="e">
        <f t="shared" si="26"/>
        <v>#VALUE!</v>
      </c>
      <c r="P240" s="11">
        <f>IF(MONTH(A240)=1,"",IF(MONTH(A240)=2,MonthMacro!S240,MonthMacro!Q240))</f>
        <v>12.7</v>
      </c>
      <c r="Q240" s="10">
        <f>IF(MonthMacro!T240="","",MonthMacro!T240)</f>
        <v>51.48</v>
      </c>
      <c r="R240" s="10">
        <f>IF(MonthMacro!AG240="","",MonthMacro!AG240)</f>
        <v>25.77</v>
      </c>
      <c r="S240" s="10">
        <f>IF(MonthMacro!U240="","",MonthMacro!U240)</f>
        <v>110.02924</v>
      </c>
      <c r="T240" s="10">
        <f>IF(MonthMacro!V240="","",MonthMacro!V240)</f>
        <v>11.6</v>
      </c>
      <c r="U240" s="10">
        <f>IF(MonthMacro!W240="","",MonthMacro!W240)</f>
        <v>17.899999999999999</v>
      </c>
      <c r="V240" s="10">
        <f>IF(MonthMacro!X240="","",MonthMacro!X240)</f>
        <v>6.2999999999999989</v>
      </c>
      <c r="W240" s="12">
        <f>IF(MonthMacro!Y240="","",AVERAGE(MonthMacro!Y240:Y251))</f>
        <v>2678</v>
      </c>
      <c r="X240" s="10">
        <f t="shared" si="27"/>
        <v>14.232902033271721</v>
      </c>
      <c r="Y240" s="13" t="str">
        <f>IF(MonthMacro!Z240="","",MonthMacro!Z240)</f>
        <v/>
      </c>
      <c r="Z240" s="2" t="str">
        <f>IF(MonthMacro!AB240="","",AVERAGE(MonthMacro!AB240:AB251))</f>
        <v/>
      </c>
      <c r="AA240" s="10" t="e">
        <f t="shared" si="28"/>
        <v>#VALUE!</v>
      </c>
      <c r="AB240" s="2">
        <f>IF(MonthMacro!AA240="","",MonthMacro!AA240)</f>
        <v>13.8</v>
      </c>
      <c r="AC240" s="2">
        <f>IF(MonthMacro!AD240="","",IF(MONTH(CLEAN_MACRO!$A240)=2,MonthMacro!AD240,MonthMacro!AD240-MonthMacro!AD241))</f>
        <v>4780.6699999999983</v>
      </c>
      <c r="AD240" s="2">
        <f>IF(MonthMacro!AE240="","",IF(MONTH(CLEAN_MACRO!$A240)=2,MonthMacro!AE240,MonthMacro!AE240-MonthMacro!AE241))</f>
        <v>2789.2799999999988</v>
      </c>
      <c r="AE240" s="2">
        <f>IF(MonthMacro!AF240="","",IF(MONTH(CLEAN_MACRO!$A240)=2,MonthMacro!AF240,MonthMacro!AF240-MonthMacro!AF241))</f>
        <v>3523.1299999999974</v>
      </c>
      <c r="AF240" s="10">
        <f t="shared" si="29"/>
        <v>14.641615308985401</v>
      </c>
      <c r="AG240" s="10">
        <f t="shared" si="30"/>
        <v>-3.6021994048750949</v>
      </c>
      <c r="AH240" s="10">
        <f t="shared" si="31"/>
        <v>35.203392432266334</v>
      </c>
      <c r="AI240" s="10">
        <f>IF(MonthMacro!AD240="","",(MonthMacro!AD240/MonthMacro!AD252-1)*100)</f>
        <v>13.209743588370081</v>
      </c>
      <c r="AJ240" s="10">
        <f>IF(MonthMacro!AE240="","",(MonthMacro!AE240/MonthMacro!AE252-1)*100)</f>
        <v>19.945968070102893</v>
      </c>
      <c r="AK240" s="10">
        <f>IF(MonthMacro!AF240="","",(MonthMacro!AF240/MonthMacro!AF252-1)*100)</f>
        <v>90.781445980253551</v>
      </c>
      <c r="AL240" s="10" t="str">
        <f>IF(MonthMacro!AI240="","",MonthMacro!AI240)</f>
        <v/>
      </c>
      <c r="AM240" s="11" t="str">
        <f>IF(YEAR(A240)=2012,SUM(MonthMacro!AM240:AM251)/MONTH(A240),IF(MonthMacro!AM240="","",SUM(MonthMacro!AM240:AM251)/12))</f>
        <v/>
      </c>
      <c r="AN240" s="10" t="e">
        <f t="shared" si="32"/>
        <v>#VALUE!</v>
      </c>
    </row>
    <row r="241" spans="1:40">
      <c r="A241" s="9">
        <f>MonthMacro!A241</f>
        <v>38595</v>
      </c>
      <c r="B241" s="10" t="str">
        <f>IF(MONTH($A241)=1,"",IF(MonthMacro!D241="","",IF(MONTH($A241)&lt;&gt;2,MonthMacro!D241,MonthMacro!E241)))</f>
        <v/>
      </c>
      <c r="C241" s="10">
        <f>IF(MonthMacro!E241="","",MonthMacro!E241)</f>
        <v>14.12</v>
      </c>
      <c r="D241" s="10">
        <f>IF(MONTH($A241)=1,"",IF(AND(MonthMacro!F241&lt;&gt;"",MONTH($A241)&lt;&gt;2),MonthMacro!F241,MonthMacro!G241))</f>
        <v>16</v>
      </c>
      <c r="E241" s="12">
        <f>IF(MONTH(A241)=1,"",MonthMacro!H241-MonthMacro!H242)</f>
        <v>6513.739999999998</v>
      </c>
      <c r="F241" s="10">
        <f t="shared" si="25"/>
        <v>28.47233316568536</v>
      </c>
      <c r="G241" s="10">
        <f>IF(MonthMacro!I241="","",MonthMacro!I241)</f>
        <v>27.4</v>
      </c>
      <c r="H241" s="10">
        <f>IF(MonthMacro!J241="","",MonthMacro!J241)</f>
        <v>52.6</v>
      </c>
      <c r="I241" s="10">
        <f>IF(MonthMacro!K241="","",MonthMacro!K241)</f>
        <v>55</v>
      </c>
      <c r="J241" s="10" t="str">
        <f>IF(MonthMacro!L241="","",MonthMacro!L241)</f>
        <v/>
      </c>
      <c r="K241" s="10">
        <f>IF(MonthMacro!M241="","",MonthMacro!M241)</f>
        <v>1.26</v>
      </c>
      <c r="L241" s="10" t="str">
        <f>IF(MonthMacro!AH241="","",MonthMacro!AH241)</f>
        <v/>
      </c>
      <c r="M241" s="10">
        <f>IF(MonthMacro!N241="","",MonthMacro!N241)</f>
        <v>5.26</v>
      </c>
      <c r="N241" s="10">
        <f>IF(MonthMacro!O241="","",MonthMacro!O241)</f>
        <v>-4</v>
      </c>
      <c r="O241" s="10" t="e">
        <f t="shared" si="26"/>
        <v>#VALUE!</v>
      </c>
      <c r="P241" s="11">
        <f>IF(MONTH(A241)=1,"",IF(MONTH(A241)=2,MonthMacro!S241,MonthMacro!Q241))</f>
        <v>12.5</v>
      </c>
      <c r="Q241" s="10">
        <f>IF(MonthMacro!T241="","",MonthMacro!T241)</f>
        <v>135.91999999999999</v>
      </c>
      <c r="R241" s="10">
        <f>IF(MonthMacro!AG241="","",MonthMacro!AG241)</f>
        <v>33.07</v>
      </c>
      <c r="S241" s="10">
        <f>IF(MonthMacro!U241="","",MonthMacro!U241)</f>
        <v>110.26260000000001</v>
      </c>
      <c r="T241" s="10">
        <f>IF(MonthMacro!V241="","",MonthMacro!V241)</f>
        <v>11.5</v>
      </c>
      <c r="U241" s="10">
        <f>IF(MonthMacro!W241="","",MonthMacro!W241)</f>
        <v>17.3</v>
      </c>
      <c r="V241" s="10">
        <f>IF(MonthMacro!X241="","",MonthMacro!X241)</f>
        <v>5.8000000000000007</v>
      </c>
      <c r="W241" s="12">
        <f>IF(MonthMacro!Y241="","",AVERAGE(MonthMacro!Y241:Y252))</f>
        <v>2423</v>
      </c>
      <c r="X241" s="10">
        <f t="shared" si="27"/>
        <v>-0.3939570415539051</v>
      </c>
      <c r="Y241" s="13" t="str">
        <f>IF(MonthMacro!Z241="","",MonthMacro!Z241)</f>
        <v/>
      </c>
      <c r="Z241" s="2" t="str">
        <f>IF(MonthMacro!AB241="","",AVERAGE(MonthMacro!AB241:AB252))</f>
        <v/>
      </c>
      <c r="AA241" s="10" t="e">
        <f t="shared" si="28"/>
        <v>#VALUE!</v>
      </c>
      <c r="AB241" s="2">
        <f>IF(MonthMacro!AA241="","",MonthMacro!AA241)</f>
        <v>13.4</v>
      </c>
      <c r="AC241" s="2">
        <f>IF(MonthMacro!AD241="","",IF(MONTH(CLEAN_MACRO!$A241)=2,MonthMacro!AD241,MonthMacro!AD241-MonthMacro!AD242))</f>
        <v>4586.6900000000023</v>
      </c>
      <c r="AD241" s="2">
        <f>IF(MonthMacro!AE241="","",IF(MONTH(CLEAN_MACRO!$A241)=2,MonthMacro!AE241,MonthMacro!AE241-MonthMacro!AE242))</f>
        <v>2760.2199999999993</v>
      </c>
      <c r="AE241" s="2">
        <f>IF(MonthMacro!AF241="","",IF(MONTH(CLEAN_MACRO!$A241)=2,MonthMacro!AF241,MonthMacro!AF241-MonthMacro!AF242))</f>
        <v>14675.550000000003</v>
      </c>
      <c r="AF241" s="10">
        <f t="shared" si="29"/>
        <v>10.864862382438311</v>
      </c>
      <c r="AG241" s="10">
        <f t="shared" si="30"/>
        <v>26.581338078226491</v>
      </c>
      <c r="AH241" s="10">
        <f t="shared" si="31"/>
        <v>576.48279009306793</v>
      </c>
      <c r="AI241" s="10">
        <f>IF(MonthMacro!AD241="","",(MonthMacro!AD241/MonthMacro!AD253-1)*100)</f>
        <v>13.047927395495783</v>
      </c>
      <c r="AJ241" s="10">
        <f>IF(MonthMacro!AE241="","",(MonthMacro!AE241/MonthMacro!AE253-1)*100)</f>
        <v>24.816678699844875</v>
      </c>
      <c r="AK241" s="10">
        <f>IF(MonthMacro!AF241="","",(MonthMacro!AF241/MonthMacro!AF253-1)*100)</f>
        <v>100.06751744200587</v>
      </c>
      <c r="AL241" s="10" t="str">
        <f>IF(MonthMacro!AI241="","",MonthMacro!AI241)</f>
        <v/>
      </c>
      <c r="AM241" s="11" t="str">
        <f>IF(YEAR(A241)=2012,SUM(MonthMacro!AM241:AM252)/MONTH(A241),IF(MonthMacro!AM241="","",SUM(MonthMacro!AM241:AM252)/12))</f>
        <v/>
      </c>
      <c r="AN241" s="10" t="e">
        <f t="shared" si="32"/>
        <v>#VALUE!</v>
      </c>
    </row>
    <row r="242" spans="1:40">
      <c r="A242" s="9">
        <f>MonthMacro!A242</f>
        <v>38564</v>
      </c>
      <c r="B242" s="10" t="str">
        <f>IF(MONTH($A242)=1,"",IF(MonthMacro!D242="","",IF(MONTH($A242)&lt;&gt;2,MonthMacro!D242,MonthMacro!E242)))</f>
        <v/>
      </c>
      <c r="C242" s="10">
        <f>IF(MonthMacro!E242="","",MonthMacro!E242)</f>
        <v>14.15</v>
      </c>
      <c r="D242" s="10">
        <f>IF(MONTH($A242)=1,"",IF(AND(MonthMacro!F242&lt;&gt;"",MONTH($A242)&lt;&gt;2),MonthMacro!F242,MonthMacro!G242))</f>
        <v>16.100000000000001</v>
      </c>
      <c r="E242" s="12">
        <f>IF(MONTH(A242)=1,"",MonthMacro!H242-MonthMacro!H243)</f>
        <v>6670.1600000000035</v>
      </c>
      <c r="F242" s="10">
        <f t="shared" si="25"/>
        <v>26.524565473469487</v>
      </c>
      <c r="G242" s="10">
        <f>IF(MonthMacro!I242="","",MonthMacro!I242)</f>
        <v>27.2</v>
      </c>
      <c r="H242" s="10">
        <f>IF(MonthMacro!J242="","",MonthMacro!J242)</f>
        <v>51.1</v>
      </c>
      <c r="I242" s="10">
        <f>IF(MonthMacro!K242="","",MonthMacro!K242)</f>
        <v>53.2</v>
      </c>
      <c r="J242" s="10" t="str">
        <f>IF(MonthMacro!L242="","",MonthMacro!L242)</f>
        <v/>
      </c>
      <c r="K242" s="10">
        <f>IF(MonthMacro!M242="","",MonthMacro!M242)</f>
        <v>1.8</v>
      </c>
      <c r="L242" s="10" t="str">
        <f>IF(MonthMacro!AH242="","",MonthMacro!AH242)</f>
        <v/>
      </c>
      <c r="M242" s="10">
        <f>IF(MonthMacro!N242="","",MonthMacro!N242)</f>
        <v>5.19</v>
      </c>
      <c r="N242" s="10">
        <f>IF(MonthMacro!O242="","",MonthMacro!O242)</f>
        <v>-3.3900000000000006</v>
      </c>
      <c r="O242" s="10" t="e">
        <f t="shared" si="26"/>
        <v>#VALUE!</v>
      </c>
      <c r="P242" s="11">
        <f>IF(MONTH(A242)=1,"",IF(MONTH(A242)=2,MonthMacro!S242,MonthMacro!Q242))</f>
        <v>12.7</v>
      </c>
      <c r="Q242" s="10">
        <f>IF(MonthMacro!T242="","",MonthMacro!T242)</f>
        <v>419</v>
      </c>
      <c r="R242" s="10">
        <f>IF(MonthMacro!AG242="","",MonthMacro!AG242)</f>
        <v>28.59</v>
      </c>
      <c r="S242" s="10">
        <f>IF(MonthMacro!U242="","",MonthMacro!U242)</f>
        <v>110.14592</v>
      </c>
      <c r="T242" s="10">
        <f>IF(MonthMacro!V242="","",MonthMacro!V242)</f>
        <v>11</v>
      </c>
      <c r="U242" s="10">
        <f>IF(MonthMacro!W242="","",MonthMacro!W242)</f>
        <v>16.3</v>
      </c>
      <c r="V242" s="10">
        <f>IF(MonthMacro!X242="","",MonthMacro!X242)</f>
        <v>5.3000000000000007</v>
      </c>
      <c r="W242" s="12">
        <f>IF(MonthMacro!Y242="","",AVERAGE(MonthMacro!Y242:Y253))</f>
        <v>2373.3333333333335</v>
      </c>
      <c r="X242" s="10">
        <f t="shared" si="27"/>
        <v>-5.7180690983507869</v>
      </c>
      <c r="Y242" s="13" t="str">
        <f>IF(MonthMacro!Z242="","",MonthMacro!Z242)</f>
        <v/>
      </c>
      <c r="Z242" s="2" t="str">
        <f>IF(MonthMacro!AB242="","",AVERAGE(MonthMacro!AB242:AB253))</f>
        <v/>
      </c>
      <c r="AA242" s="10" t="e">
        <f t="shared" si="28"/>
        <v>#VALUE!</v>
      </c>
      <c r="AB242" s="2">
        <f>IF(MonthMacro!AA242="","",MonthMacro!AA242)</f>
        <v>13.1</v>
      </c>
      <c r="AC242" s="2">
        <f>IF(MonthMacro!AD242="","",IF(MONTH(CLEAN_MACRO!$A242)=2,MonthMacro!AD242,MonthMacro!AD242-MonthMacro!AD243))</f>
        <v>5952.9599999999991</v>
      </c>
      <c r="AD242" s="2">
        <f>IF(MonthMacro!AE242="","",IF(MONTH(CLEAN_MACRO!$A242)=2,MonthMacro!AE242,MonthMacro!AE242-MonthMacro!AE243))</f>
        <v>3576.1499999999996</v>
      </c>
      <c r="AE242" s="2">
        <f>IF(MonthMacro!AF242="","",IF(MONTH(CLEAN_MACRO!$A242)=2,MonthMacro!AF242,MonthMacro!AF242-MonthMacro!AF243))</f>
        <v>3990.5699999999979</v>
      </c>
      <c r="AF242" s="10">
        <f t="shared" si="29"/>
        <v>25.954983432989319</v>
      </c>
      <c r="AG242" s="10">
        <f t="shared" si="30"/>
        <v>58.550318550407155</v>
      </c>
      <c r="AH242" s="10">
        <f t="shared" si="31"/>
        <v>65.124756899904696</v>
      </c>
      <c r="AI242" s="10">
        <f>IF(MonthMacro!AD242="","",(MonthMacro!AD242/MonthMacro!AD254-1)*100)</f>
        <v>13.323596740225252</v>
      </c>
      <c r="AJ242" s="10">
        <f>IF(MonthMacro!AE242="","",(MonthMacro!AE242/MonthMacro!AE254-1)*100)</f>
        <v>24.490812134638485</v>
      </c>
      <c r="AK242" s="10">
        <f>IF(MonthMacro!AF242="","",(MonthMacro!AF242/MonthMacro!AF254-1)*100)</f>
        <v>23.091062653333893</v>
      </c>
      <c r="AL242" s="10" t="str">
        <f>IF(MonthMacro!AI242="","",MonthMacro!AI242)</f>
        <v/>
      </c>
      <c r="AM242" s="11" t="str">
        <f>IF(YEAR(A242)=2012,SUM(MonthMacro!AM242:AM253)/MONTH(A242),IF(MonthMacro!AM242="","",SUM(MonthMacro!AM242:AM253)/12))</f>
        <v/>
      </c>
      <c r="AN242" s="10" t="e">
        <f t="shared" si="32"/>
        <v>#VALUE!</v>
      </c>
    </row>
    <row r="243" spans="1:40">
      <c r="A243" s="9">
        <f>MonthMacro!A243</f>
        <v>38533</v>
      </c>
      <c r="B243" s="10" t="str">
        <f>IF(MONTH($A243)=1,"",IF(MonthMacro!D243="","",IF(MONTH($A243)&lt;&gt;2,MonthMacro!D243,MonthMacro!E243)))</f>
        <v/>
      </c>
      <c r="C243" s="10">
        <f>IF(MonthMacro!E243="","",MonthMacro!E243)</f>
        <v>13.91</v>
      </c>
      <c r="D243" s="10">
        <f>IF(MONTH($A243)=1,"",IF(AND(MonthMacro!F243&lt;&gt;"",MONTH($A243)&lt;&gt;2),MonthMacro!F243,MonthMacro!G243))</f>
        <v>16.8</v>
      </c>
      <c r="E243" s="12">
        <f>IF(MONTH(A243)=1,"",MonthMacro!H243-MonthMacro!H244)</f>
        <v>8247.68</v>
      </c>
      <c r="F243" s="10">
        <f t="shared" si="25"/>
        <v>28.733823752062261</v>
      </c>
      <c r="G243" s="10">
        <f>IF(MonthMacro!I243="","",MonthMacro!I243)</f>
        <v>27.1</v>
      </c>
      <c r="H243" s="10">
        <f>IF(MonthMacro!J243="","",MonthMacro!J243)</f>
        <v>51.7</v>
      </c>
      <c r="I243" s="10">
        <f>IF(MonthMacro!K243="","",MonthMacro!K243)</f>
        <v>53.4</v>
      </c>
      <c r="J243" s="10" t="str">
        <f>IF(MonthMacro!L243="","",MonthMacro!L243)</f>
        <v/>
      </c>
      <c r="K243" s="10">
        <f>IF(MonthMacro!M243="","",MonthMacro!M243)</f>
        <v>1.6</v>
      </c>
      <c r="L243" s="10" t="str">
        <f>IF(MonthMacro!AH243="","",MonthMacro!AH243)</f>
        <v/>
      </c>
      <c r="M243" s="10">
        <f>IF(MonthMacro!N243="","",MonthMacro!N243)</f>
        <v>5.24</v>
      </c>
      <c r="N243" s="10">
        <f>IF(MonthMacro!O243="","",MonthMacro!O243)</f>
        <v>-3.64</v>
      </c>
      <c r="O243" s="10" t="e">
        <f t="shared" si="26"/>
        <v>#VALUE!</v>
      </c>
      <c r="P243" s="11">
        <f>IF(MONTH(A243)=1,"",IF(MONTH(A243)=2,MonthMacro!S243,MonthMacro!Q243))</f>
        <v>12.9</v>
      </c>
      <c r="Q243" s="10">
        <f>IF(MonthMacro!T243="","",MonthMacro!T243)</f>
        <v>424.84</v>
      </c>
      <c r="R243" s="10">
        <f>IF(MonthMacro!AG243="","",MonthMacro!AG243)</f>
        <v>30.62</v>
      </c>
      <c r="S243" s="10">
        <f>IF(MonthMacro!U243="","",MonthMacro!U243)</f>
        <v>110.37927999999999</v>
      </c>
      <c r="T243" s="10">
        <f>IF(MonthMacro!V243="","",MonthMacro!V243)</f>
        <v>11.3</v>
      </c>
      <c r="U243" s="10">
        <f>IF(MonthMacro!W243="","",MonthMacro!W243)</f>
        <v>15.7</v>
      </c>
      <c r="V243" s="10">
        <f>IF(MonthMacro!X243="","",MonthMacro!X243)</f>
        <v>4.3999999999999986</v>
      </c>
      <c r="W243" s="12">
        <f>IF(MonthMacro!Y243="","",AVERAGE(MonthMacro!Y243:Y254))</f>
        <v>2370.0833333333335</v>
      </c>
      <c r="X243" s="10">
        <f t="shared" si="27"/>
        <v>-12.543050430504298</v>
      </c>
      <c r="Y243" s="13" t="str">
        <f>IF(MonthMacro!Z243="","",MonthMacro!Z243)</f>
        <v/>
      </c>
      <c r="Z243" s="2" t="str">
        <f>IF(MonthMacro!AB243="","",AVERAGE(MonthMacro!AB243:AB254))</f>
        <v/>
      </c>
      <c r="AA243" s="10" t="e">
        <f t="shared" si="28"/>
        <v>#VALUE!</v>
      </c>
      <c r="AB243" s="2">
        <f>IF(MonthMacro!AA243="","",MonthMacro!AA243)</f>
        <v>13.3</v>
      </c>
      <c r="AC243" s="2">
        <f>IF(MonthMacro!AD243="","",IF(MONTH(CLEAN_MACRO!$A243)=2,MonthMacro!AD243,MonthMacro!AD243-MonthMacro!AD244))</f>
        <v>6109.2000000000007</v>
      </c>
      <c r="AD243" s="2">
        <f>IF(MonthMacro!AE243="","",IF(MONTH(CLEAN_MACRO!$A243)=2,MonthMacro!AE243,MonthMacro!AE243-MonthMacro!AE244))</f>
        <v>3029.09</v>
      </c>
      <c r="AE243" s="2">
        <f>IF(MonthMacro!AF243="","",IF(MONTH(CLEAN_MACRO!$A243)=2,MonthMacro!AF243,MonthMacro!AF243-MonthMacro!AF244))</f>
        <v>3051.5200000000004</v>
      </c>
      <c r="AF243" s="10">
        <f t="shared" si="29"/>
        <v>10.255859575919569</v>
      </c>
      <c r="AG243" s="10">
        <f t="shared" si="30"/>
        <v>22.701292598848809</v>
      </c>
      <c r="AH243" s="10">
        <f t="shared" si="31"/>
        <v>13.028050329840536</v>
      </c>
      <c r="AI243" s="10">
        <f>IF(MonthMacro!AD243="","",(MonthMacro!AD243/MonthMacro!AD255-1)*100)</f>
        <v>11.194275796686771</v>
      </c>
      <c r="AJ243" s="10">
        <f>IF(MonthMacro!AE243="","",(MonthMacro!AE243/MonthMacro!AE255-1)*100)</f>
        <v>16.449108027024039</v>
      </c>
      <c r="AK243" s="10">
        <f>IF(MonthMacro!AF243="","",(MonthMacro!AF243/MonthMacro!AF255-1)*100)</f>
        <v>13.864547115863225</v>
      </c>
      <c r="AL243" s="10" t="str">
        <f>IF(MonthMacro!AI243="","",MonthMacro!AI243)</f>
        <v/>
      </c>
      <c r="AM243" s="11" t="str">
        <f>IF(YEAR(A243)=2012,SUM(MonthMacro!AM243:AM254)/MONTH(A243),IF(MonthMacro!AM243="","",SUM(MonthMacro!AM243:AM254)/12))</f>
        <v/>
      </c>
      <c r="AN243" s="10" t="e">
        <f t="shared" si="32"/>
        <v>#VALUE!</v>
      </c>
    </row>
    <row r="244" spans="1:40">
      <c r="A244" s="9">
        <f>MonthMacro!A244</f>
        <v>38503</v>
      </c>
      <c r="B244" s="10" t="str">
        <f>IF(MONTH($A244)=1,"",IF(MonthMacro!D244="","",IF(MONTH($A244)&lt;&gt;2,MonthMacro!D244,MonthMacro!E244)))</f>
        <v/>
      </c>
      <c r="C244" s="10">
        <f>IF(MonthMacro!E244="","",MonthMacro!E244)</f>
        <v>13.98</v>
      </c>
      <c r="D244" s="10">
        <f>IF(MONTH($A244)=1,"",IF(AND(MonthMacro!F244&lt;&gt;"",MONTH($A244)&lt;&gt;2),MonthMacro!F244,MonthMacro!G244))</f>
        <v>16.600000000000001</v>
      </c>
      <c r="E244" s="12">
        <f>IF(MONTH(A244)=1,"",MonthMacro!H244-MonthMacro!H245)</f>
        <v>5694.65</v>
      </c>
      <c r="F244" s="10">
        <f t="shared" si="25"/>
        <v>29.72577088496864</v>
      </c>
      <c r="G244" s="10">
        <f>IF(MonthMacro!I244="","",MonthMacro!I244)</f>
        <v>26.4</v>
      </c>
      <c r="H244" s="10">
        <f>IF(MonthMacro!J244="","",MonthMacro!J244)</f>
        <v>52.9</v>
      </c>
      <c r="I244" s="10">
        <f>IF(MonthMacro!K244="","",MonthMacro!K244)</f>
        <v>55.6</v>
      </c>
      <c r="J244" s="10" t="str">
        <f>IF(MonthMacro!L244="","",MonthMacro!L244)</f>
        <v/>
      </c>
      <c r="K244" s="10">
        <f>IF(MonthMacro!M244="","",MonthMacro!M244)</f>
        <v>1.76</v>
      </c>
      <c r="L244" s="10" t="str">
        <f>IF(MonthMacro!AH244="","",MonthMacro!AH244)</f>
        <v/>
      </c>
      <c r="M244" s="10">
        <f>IF(MonthMacro!N244="","",MonthMacro!N244)</f>
        <v>5.97</v>
      </c>
      <c r="N244" s="10">
        <f>IF(MonthMacro!O244="","",MonthMacro!O244)</f>
        <v>-4.21</v>
      </c>
      <c r="O244" s="10" t="e">
        <f t="shared" si="26"/>
        <v>#VALUE!</v>
      </c>
      <c r="P244" s="11">
        <f>IF(MONTH(A244)=1,"",IF(MONTH(A244)=2,MonthMacro!S244,MonthMacro!Q244))</f>
        <v>12.8</v>
      </c>
      <c r="Q244" s="10">
        <f>IF(MonthMacro!T244="","",MonthMacro!T244)</f>
        <v>327.39</v>
      </c>
      <c r="R244" s="10">
        <f>IF(MonthMacro!AG244="","",MonthMacro!AG244)</f>
        <v>30.22</v>
      </c>
      <c r="S244" s="10">
        <f>IF(MonthMacro!U244="","",MonthMacro!U244)</f>
        <v>110.02924</v>
      </c>
      <c r="T244" s="10">
        <f>IF(MonthMacro!V244="","",MonthMacro!V244)</f>
        <v>10.4</v>
      </c>
      <c r="U244" s="10">
        <f>IF(MonthMacro!W244="","",MonthMacro!W244)</f>
        <v>14.7</v>
      </c>
      <c r="V244" s="10">
        <f>IF(MonthMacro!X244="","",MonthMacro!X244)</f>
        <v>4.2999999999999989</v>
      </c>
      <c r="W244" s="12">
        <f>IF(MonthMacro!Y244="","",AVERAGE(MonthMacro!Y244:Y255))</f>
        <v>2245.5833333333335</v>
      </c>
      <c r="X244" s="10">
        <f t="shared" si="27"/>
        <v>-15.335553600603246</v>
      </c>
      <c r="Y244" s="13" t="str">
        <f>IF(MonthMacro!Z244="","",MonthMacro!Z244)</f>
        <v/>
      </c>
      <c r="Z244" s="2" t="str">
        <f>IF(MonthMacro!AB244="","",AVERAGE(MonthMacro!AB244:AB255))</f>
        <v/>
      </c>
      <c r="AA244" s="10" t="e">
        <f t="shared" si="28"/>
        <v>#VALUE!</v>
      </c>
      <c r="AB244" s="2">
        <f>IF(MonthMacro!AA244="","",MonthMacro!AA244)</f>
        <v>12.4</v>
      </c>
      <c r="AC244" s="2">
        <f>IF(MonthMacro!AD244="","",IF(MONTH(CLEAN_MACRO!$A244)=2,MonthMacro!AD244,MonthMacro!AD244-MonthMacro!AD245))</f>
        <v>5475.119999999999</v>
      </c>
      <c r="AD244" s="2">
        <f>IF(MonthMacro!AE244="","",IF(MONTH(CLEAN_MACRO!$A244)=2,MonthMacro!AE244,MonthMacro!AE244-MonthMacro!AE245))</f>
        <v>2096.13</v>
      </c>
      <c r="AE244" s="2">
        <f>IF(MonthMacro!AF244="","",IF(MONTH(CLEAN_MACRO!$A244)=2,MonthMacro!AF244,MonthMacro!AF244-MonthMacro!AF245))</f>
        <v>2223.0199999999995</v>
      </c>
      <c r="AF244" s="10">
        <f t="shared" si="29"/>
        <v>7.6984509466436979</v>
      </c>
      <c r="AG244" s="10">
        <f t="shared" si="30"/>
        <v>18.127102740536593</v>
      </c>
      <c r="AH244" s="10">
        <f t="shared" si="31"/>
        <v>5.3868653971052893</v>
      </c>
      <c r="AI244" s="10">
        <f>IF(MonthMacro!AD244="","",(MonthMacro!AD244/MonthMacro!AD256-1)*100)</f>
        <v>11.425416555349631</v>
      </c>
      <c r="AJ244" s="10">
        <f>IF(MonthMacro!AE244="","",(MonthMacro!AE244/MonthMacro!AE256-1)*100)</f>
        <v>14.270408833040893</v>
      </c>
      <c r="AK244" s="10">
        <f>IF(MonthMacro!AF244="","",(MonthMacro!AF244/MonthMacro!AF256-1)*100)</f>
        <v>14.136308993043389</v>
      </c>
      <c r="AL244" s="10" t="str">
        <f>IF(MonthMacro!AI244="","",MonthMacro!AI244)</f>
        <v/>
      </c>
      <c r="AM244" s="11" t="str">
        <f>IF(YEAR(A244)=2012,SUM(MonthMacro!AM244:AM255)/MONTH(A244),IF(MonthMacro!AM244="","",SUM(MonthMacro!AM244:AM255)/12))</f>
        <v/>
      </c>
      <c r="AN244" s="10" t="e">
        <f t="shared" si="32"/>
        <v>#VALUE!</v>
      </c>
    </row>
    <row r="245" spans="1:40">
      <c r="A245" s="9">
        <f>MonthMacro!A245</f>
        <v>38472</v>
      </c>
      <c r="B245" s="10" t="str">
        <f>IF(MONTH($A245)=1,"",IF(MonthMacro!D245="","",IF(MONTH($A245)&lt;&gt;2,MonthMacro!D245,MonthMacro!E245)))</f>
        <v/>
      </c>
      <c r="C245" s="10">
        <f>IF(MonthMacro!E245="","",MonthMacro!E245)</f>
        <v>13.46</v>
      </c>
      <c r="D245" s="10">
        <f>IF(MONTH($A245)=1,"",IF(AND(MonthMacro!F245&lt;&gt;"",MONTH($A245)&lt;&gt;2),MonthMacro!F245,MonthMacro!G245))</f>
        <v>16</v>
      </c>
      <c r="E245" s="12">
        <f>IF(MONTH(A245)=1,"",MonthMacro!H245-MonthMacro!H246)</f>
        <v>4987.99</v>
      </c>
      <c r="F245" s="10">
        <f t="shared" si="25"/>
        <v>25.044873851831028</v>
      </c>
      <c r="G245" s="10">
        <f>IF(MonthMacro!I245="","",MonthMacro!I245)</f>
        <v>25.7</v>
      </c>
      <c r="H245" s="10">
        <f>IF(MonthMacro!J245="","",MonthMacro!J245)</f>
        <v>56.7</v>
      </c>
      <c r="I245" s="10">
        <f>IF(MonthMacro!K245="","",MonthMacro!K245)</f>
        <v>61.3</v>
      </c>
      <c r="J245" s="10" t="str">
        <f>IF(MonthMacro!L245="","",MonthMacro!L245)</f>
        <v/>
      </c>
      <c r="K245" s="10">
        <f>IF(MonthMacro!M245="","",MonthMacro!M245)</f>
        <v>1.83</v>
      </c>
      <c r="L245" s="10" t="str">
        <f>IF(MonthMacro!AH245="","",MonthMacro!AH245)</f>
        <v/>
      </c>
      <c r="M245" s="10">
        <f>IF(MonthMacro!N245="","",MonthMacro!N245)</f>
        <v>5.78</v>
      </c>
      <c r="N245" s="10">
        <f>IF(MonthMacro!O245="","",MonthMacro!O245)</f>
        <v>-3.95</v>
      </c>
      <c r="O245" s="10" t="e">
        <f t="shared" si="26"/>
        <v>#VALUE!</v>
      </c>
      <c r="P245" s="11">
        <f>IF(MONTH(A245)=1,"",IF(MONTH(A245)=2,MonthMacro!S245,MonthMacro!Q245))</f>
        <v>12.2</v>
      </c>
      <c r="Q245" s="10">
        <f>IF(MonthMacro!T245="","",MonthMacro!T245)</f>
        <v>304.04000000000002</v>
      </c>
      <c r="R245" s="10">
        <f>IF(MonthMacro!AG245="","",MonthMacro!AG245)</f>
        <v>31.89</v>
      </c>
      <c r="S245" s="10">
        <f>IF(MonthMacro!U245="","",MonthMacro!U245)</f>
        <v>110.49596</v>
      </c>
      <c r="T245" s="10">
        <f>IF(MonthMacro!V245="","",MonthMacro!V245)</f>
        <v>10</v>
      </c>
      <c r="U245" s="10">
        <f>IF(MonthMacro!W245="","",MonthMacro!W245)</f>
        <v>14.1</v>
      </c>
      <c r="V245" s="10">
        <f>IF(MonthMacro!X245="","",MonthMacro!X245)</f>
        <v>4.0999999999999996</v>
      </c>
      <c r="W245" s="12">
        <f>IF(MonthMacro!Y245="","",AVERAGE(MonthMacro!Y245:Y256))</f>
        <v>2285.1666666666665</v>
      </c>
      <c r="X245" s="10">
        <f t="shared" si="27"/>
        <v>-14.684836040072181</v>
      </c>
      <c r="Y245" s="13" t="str">
        <f>IF(MonthMacro!Z245="","",MonthMacro!Z245)</f>
        <v/>
      </c>
      <c r="Z245" s="2" t="str">
        <f>IF(MonthMacro!AB245="","",AVERAGE(MonthMacro!AB245:AB256))</f>
        <v/>
      </c>
      <c r="AA245" s="10" t="e">
        <f t="shared" si="28"/>
        <v>#VALUE!</v>
      </c>
      <c r="AB245" s="2">
        <f>IF(MonthMacro!AA245="","",MonthMacro!AA245)</f>
        <v>12.5</v>
      </c>
      <c r="AC245" s="2">
        <f>IF(MonthMacro!AD245="","",IF(MONTH(CLEAN_MACRO!$A245)=2,MonthMacro!AD245,MonthMacro!AD245-MonthMacro!AD246))</f>
        <v>5494.33</v>
      </c>
      <c r="AD245" s="2">
        <f>IF(MonthMacro!AE245="","",IF(MONTH(CLEAN_MACRO!$A245)=2,MonthMacro!AE245,MonthMacro!AE245-MonthMacro!AE246))</f>
        <v>1837.8100000000004</v>
      </c>
      <c r="AE245" s="2">
        <f>IF(MonthMacro!AF245="","",IF(MONTH(CLEAN_MACRO!$A245)=2,MonthMacro!AF245,MonthMacro!AF245-MonthMacro!AF246))</f>
        <v>2089.1400000000003</v>
      </c>
      <c r="AF245" s="10">
        <f t="shared" si="29"/>
        <v>21.757465894887986</v>
      </c>
      <c r="AG245" s="10">
        <f t="shared" si="30"/>
        <v>12.803059132591056</v>
      </c>
      <c r="AH245" s="10">
        <f t="shared" si="31"/>
        <v>8.2714014739264421</v>
      </c>
      <c r="AI245" s="10">
        <f>IF(MonthMacro!AD245="","",(MonthMacro!AD245/MonthMacro!AD257-1)*100)</f>
        <v>12.513568182053113</v>
      </c>
      <c r="AJ245" s="10">
        <f>IF(MonthMacro!AE245="","",(MonthMacro!AE245/MonthMacro!AE257-1)*100)</f>
        <v>12.981558766365842</v>
      </c>
      <c r="AK245" s="10">
        <f>IF(MonthMacro!AF245="","",(MonthMacro!AF245/MonthMacro!AF257-1)*100)</f>
        <v>17.112745335204103</v>
      </c>
      <c r="AL245" s="10" t="str">
        <f>IF(MonthMacro!AI245="","",MonthMacro!AI245)</f>
        <v/>
      </c>
      <c r="AM245" s="11" t="str">
        <f>IF(YEAR(A245)=2012,SUM(MonthMacro!AM245:AM256)/MONTH(A245),IF(MonthMacro!AM245="","",SUM(MonthMacro!AM245:AM256)/12))</f>
        <v/>
      </c>
      <c r="AN245" s="10" t="e">
        <f t="shared" si="32"/>
        <v>#VALUE!</v>
      </c>
    </row>
    <row r="246" spans="1:40">
      <c r="A246" s="9">
        <f>MonthMacro!A246</f>
        <v>38442</v>
      </c>
      <c r="B246" s="10" t="str">
        <f>IF(MONTH($A246)=1,"",IF(MonthMacro!D246="","",IF(MONTH($A246)&lt;&gt;2,MonthMacro!D246,MonthMacro!E246)))</f>
        <v/>
      </c>
      <c r="C246" s="10">
        <f>IF(MonthMacro!E246="","",MonthMacro!E246)</f>
        <v>13.38</v>
      </c>
      <c r="D246" s="10">
        <f>IF(MONTH($A246)=1,"",IF(AND(MonthMacro!F246&lt;&gt;"",MONTH($A246)&lt;&gt;2),MonthMacro!F246,MonthMacro!G246))</f>
        <v>15.1</v>
      </c>
      <c r="E246" s="12">
        <f>IF(MONTH(A246)=1,"",MonthMacro!H246-MonthMacro!H247)</f>
        <v>4814.9000000000005</v>
      </c>
      <c r="F246" s="10">
        <f t="shared" si="25"/>
        <v>27.667077649180062</v>
      </c>
      <c r="G246" s="10">
        <f>IF(MonthMacro!I246="","",MonthMacro!I246)</f>
        <v>25.3</v>
      </c>
      <c r="H246" s="10">
        <f>IF(MonthMacro!J246="","",MonthMacro!J246)</f>
        <v>57.9</v>
      </c>
      <c r="I246" s="10">
        <f>IF(MonthMacro!K246="","",MonthMacro!K246)</f>
        <v>63.5</v>
      </c>
      <c r="J246" s="10" t="str">
        <f>IF(MonthMacro!L246="","",MonthMacro!L246)</f>
        <v/>
      </c>
      <c r="K246" s="10">
        <f>IF(MonthMacro!M246="","",MonthMacro!M246)</f>
        <v>2.69</v>
      </c>
      <c r="L246" s="10" t="str">
        <f>IF(MonthMacro!AH246="","",MonthMacro!AH246)</f>
        <v/>
      </c>
      <c r="M246" s="10">
        <f>IF(MonthMacro!N246="","",MonthMacro!N246)</f>
        <v>5.64</v>
      </c>
      <c r="N246" s="10">
        <f>IF(MonthMacro!O246="","",MonthMacro!O246)</f>
        <v>-2.9499999999999997</v>
      </c>
      <c r="O246" s="10" t="e">
        <f t="shared" si="26"/>
        <v>#VALUE!</v>
      </c>
      <c r="P246" s="11">
        <f>IF(MONTH(A246)=1,"",IF(MONTH(A246)=2,MonthMacro!S246,MonthMacro!Q246))</f>
        <v>13.9</v>
      </c>
      <c r="Q246" s="10">
        <f>IF(MonthMacro!T246="","",MonthMacro!T246)</f>
        <v>1161.67</v>
      </c>
      <c r="R246" s="10">
        <f>IF(MonthMacro!AG246="","",MonthMacro!AG246)</f>
        <v>32.76</v>
      </c>
      <c r="S246" s="10">
        <f>IF(MonthMacro!U246="","",MonthMacro!U246)</f>
        <v>110.14592</v>
      </c>
      <c r="T246" s="10">
        <f>IF(MonthMacro!V246="","",MonthMacro!V246)</f>
        <v>9.9</v>
      </c>
      <c r="U246" s="10">
        <f>IF(MonthMacro!W246="","",MonthMacro!W246)</f>
        <v>14</v>
      </c>
      <c r="V246" s="10">
        <f>IF(MonthMacro!X246="","",MonthMacro!X246)</f>
        <v>4.0999999999999996</v>
      </c>
      <c r="W246" s="12">
        <f>IF(MonthMacro!Y246="","",AVERAGE(MonthMacro!Y246:Y257))</f>
        <v>2346.1666666666665</v>
      </c>
      <c r="X246" s="10">
        <f t="shared" si="27"/>
        <v>-12.161487582678154</v>
      </c>
      <c r="Y246" s="13" t="str">
        <f>IF(MonthMacro!Z246="","",MonthMacro!Z246)</f>
        <v/>
      </c>
      <c r="Z246" s="2" t="str">
        <f>IF(MonthMacro!AB246="","",AVERAGE(MonthMacro!AB246:AB257))</f>
        <v/>
      </c>
      <c r="AA246" s="10" t="e">
        <f t="shared" si="28"/>
        <v>#VALUE!</v>
      </c>
      <c r="AB246" s="2">
        <f>IF(MonthMacro!AA246="","",MonthMacro!AA246)</f>
        <v>13</v>
      </c>
      <c r="AC246" s="2">
        <f>IF(MonthMacro!AD246="","",IF(MONTH(CLEAN_MACRO!$A246)=2,MonthMacro!AD246,MonthMacro!AD246-MonthMacro!AD247))</f>
        <v>6598.5</v>
      </c>
      <c r="AD246" s="2">
        <f>IF(MonthMacro!AE246="","",IF(MONTH(CLEAN_MACRO!$A246)=2,MonthMacro!AE246,MonthMacro!AE246-MonthMacro!AE247))</f>
        <v>1826.4899999999998</v>
      </c>
      <c r="AE246" s="2">
        <f>IF(MonthMacro!AF246="","",IF(MONTH(CLEAN_MACRO!$A246)=2,MonthMacro!AF246,MonthMacro!AF246-MonthMacro!AF247))</f>
        <v>2576.2200000000003</v>
      </c>
      <c r="AF246" s="10">
        <f t="shared" si="29"/>
        <v>20.584639507025628</v>
      </c>
      <c r="AG246" s="10">
        <f t="shared" si="30"/>
        <v>3.151313894583474</v>
      </c>
      <c r="AH246" s="10">
        <f t="shared" si="31"/>
        <v>25.690727685214586</v>
      </c>
      <c r="AI246" s="10">
        <f>IF(MonthMacro!AD246="","",(MonthMacro!AD246/MonthMacro!AD258-1)*100)</f>
        <v>9.279865793663955</v>
      </c>
      <c r="AJ246" s="10">
        <f>IF(MonthMacro!AE246="","",(MonthMacro!AE246/MonthMacro!AE258-1)*100)</f>
        <v>13.060571316789016</v>
      </c>
      <c r="AK246" s="10">
        <f>IF(MonthMacro!AF246="","",(MonthMacro!AF246/MonthMacro!AF258-1)*100)</f>
        <v>21.10691240787046</v>
      </c>
      <c r="AL246" s="10" t="str">
        <f>IF(MonthMacro!AI246="","",MonthMacro!AI246)</f>
        <v/>
      </c>
      <c r="AM246" s="11" t="str">
        <f>IF(YEAR(A246)=2012,SUM(MonthMacro!AM246:AM257)/MONTH(A246),IF(MonthMacro!AM246="","",SUM(MonthMacro!AM246:AM257)/12))</f>
        <v/>
      </c>
      <c r="AN246" s="10" t="e">
        <f t="shared" si="32"/>
        <v>#VALUE!</v>
      </c>
    </row>
    <row r="247" spans="1:40">
      <c r="A247" s="9">
        <f>MonthMacro!A247</f>
        <v>38411</v>
      </c>
      <c r="B247" s="10" t="str">
        <f>IF(MONTH($A247)=1,"",IF(MonthMacro!D247="","",IF(MONTH($A247)&lt;&gt;2,MonthMacro!D247,MonthMacro!E247)))</f>
        <v/>
      </c>
      <c r="C247" s="10">
        <f>IF(MonthMacro!E247="","",MonthMacro!E247)</f>
        <v>13.01</v>
      </c>
      <c r="D247" s="10">
        <f>IF(MONTH($A247)=1,"",IF(AND(MonthMacro!F247&lt;&gt;"",MONTH($A247)&lt;&gt;2),MonthMacro!F247,MonthMacro!G247))</f>
        <v>16.899999999999999</v>
      </c>
      <c r="E247" s="12">
        <f>IF(MONTH(A247)=1,"",MonthMacro!H247-MonthMacro!H248)</f>
        <v>4221.78</v>
      </c>
      <c r="F247" s="10">
        <f t="shared" si="25"/>
        <v>28.437525669069032</v>
      </c>
      <c r="G247" s="10">
        <f>IF(MonthMacro!I247="","",MonthMacro!I247)</f>
        <v>24.5</v>
      </c>
      <c r="H247" s="10">
        <f>IF(MonthMacro!J247="","",MonthMacro!J247)</f>
        <v>54.5</v>
      </c>
      <c r="I247" s="10">
        <f>IF(MonthMacro!K247="","",MonthMacro!K247)</f>
        <v>61.5</v>
      </c>
      <c r="J247" s="10" t="str">
        <f>IF(MonthMacro!L247="","",MonthMacro!L247)</f>
        <v/>
      </c>
      <c r="K247" s="10">
        <f>IF(MonthMacro!M247="","",MonthMacro!M247)</f>
        <v>3.95</v>
      </c>
      <c r="L247" s="10" t="str">
        <f>IF(MonthMacro!AH247="","",MonthMacro!AH247)</f>
        <v/>
      </c>
      <c r="M247" s="10">
        <f>IF(MonthMacro!N247="","",MonthMacro!N247)</f>
        <v>5.37</v>
      </c>
      <c r="N247" s="10">
        <f>IF(MonthMacro!O247="","",MonthMacro!O247)</f>
        <v>-1.42</v>
      </c>
      <c r="O247" s="10" t="e">
        <f t="shared" si="26"/>
        <v>#VALUE!</v>
      </c>
      <c r="P247" s="11">
        <f>IF(MONTH(A247)=1,"",IF(MONTH(A247)=2,MonthMacro!S247,MonthMacro!Q247))</f>
        <v>13.6</v>
      </c>
      <c r="Q247" s="10">
        <f>IF(MonthMacro!T247="","",MonthMacro!T247)</f>
        <v>155.35</v>
      </c>
      <c r="R247" s="10">
        <f>IF(MonthMacro!AG247="","",MonthMacro!AG247)</f>
        <v>29.61</v>
      </c>
      <c r="S247" s="10">
        <f>IF(MonthMacro!U247="","",MonthMacro!U247)</f>
        <v>109.56252000000001</v>
      </c>
      <c r="T247" s="10">
        <f>IF(MonthMacro!V247="","",MonthMacro!V247)</f>
        <v>10.6</v>
      </c>
      <c r="U247" s="10">
        <f>IF(MonthMacro!W247="","",MonthMacro!W247)</f>
        <v>13.9</v>
      </c>
      <c r="V247" s="10">
        <f>IF(MonthMacro!X247="","",MonthMacro!X247)</f>
        <v>3.3000000000000007</v>
      </c>
      <c r="W247" s="12">
        <f>IF(MonthMacro!Y247="","",AVERAGE(MonthMacro!Y247:Y258))</f>
        <v>2543.5</v>
      </c>
      <c r="X247" s="10">
        <f t="shared" si="27"/>
        <v>25.708401976935757</v>
      </c>
      <c r="Y247" s="13" t="str">
        <f>IF(MonthMacro!Z247="","",MonthMacro!Z247)</f>
        <v/>
      </c>
      <c r="Z247" s="2" t="str">
        <f>IF(MonthMacro!AB247="","",AVERAGE(MonthMacro!AB247:AB258))</f>
        <v/>
      </c>
      <c r="AA247" s="10" t="e">
        <f t="shared" si="28"/>
        <v>#VALUE!</v>
      </c>
      <c r="AB247" s="2">
        <f>IF(MonthMacro!AA247="","",MonthMacro!AA247)</f>
        <v>13.4</v>
      </c>
      <c r="AC247" s="2">
        <f>IF(MonthMacro!AD247="","",IF(MONTH(CLEAN_MACRO!$A247)=2,MonthMacro!AD247,MonthMacro!AD247-MonthMacro!AD248))</f>
        <v>7498.1</v>
      </c>
      <c r="AD247" s="2">
        <f>IF(MonthMacro!AE247="","",IF(MONTH(CLEAN_MACRO!$A247)=2,MonthMacro!AE247,MonthMacro!AE247-MonthMacro!AE248))</f>
        <v>2334.84</v>
      </c>
      <c r="AE247" s="2">
        <f>IF(MonthMacro!AF247="","",IF(MONTH(CLEAN_MACRO!$A247)=2,MonthMacro!AF247,MonthMacro!AF247-MonthMacro!AF248))</f>
        <v>2596.4499999999998</v>
      </c>
      <c r="AF247" s="10">
        <f t="shared" si="29"/>
        <v>0.95120128711738694</v>
      </c>
      <c r="AG247" s="10">
        <f t="shared" si="30"/>
        <v>22.2474122088244</v>
      </c>
      <c r="AH247" s="10">
        <f t="shared" si="31"/>
        <v>16.8777093058325</v>
      </c>
      <c r="AI247" s="10">
        <f>IF(MonthMacro!AD247="","",(MonthMacro!AD247/MonthMacro!AD259-1)*100)</f>
        <v>0.95120128711738694</v>
      </c>
      <c r="AJ247" s="10">
        <f>IF(MonthMacro!AE247="","",(MonthMacro!AE247/MonthMacro!AE259-1)*100)</f>
        <v>22.2474122088244</v>
      </c>
      <c r="AK247" s="10">
        <f>IF(MonthMacro!AF247="","",(MonthMacro!AF247/MonthMacro!AF259-1)*100)</f>
        <v>16.8777093058325</v>
      </c>
      <c r="AL247" s="10" t="str">
        <f>IF(MonthMacro!AI247="","",MonthMacro!AI247)</f>
        <v/>
      </c>
      <c r="AM247" s="11" t="str">
        <f>IF(YEAR(A247)=2012,SUM(MonthMacro!AM247:AM258)/MONTH(A247),IF(MonthMacro!AM247="","",SUM(MonthMacro!AM247:AM258)/12))</f>
        <v/>
      </c>
      <c r="AN247" s="10" t="e">
        <f t="shared" si="32"/>
        <v>#VALUE!</v>
      </c>
    </row>
    <row r="248" spans="1:40">
      <c r="A248" s="9">
        <f>MonthMacro!A248</f>
        <v>38383</v>
      </c>
      <c r="B248" s="10" t="str">
        <f>IF(MONTH($A248)=1,"",IF(MonthMacro!D248="","",IF(MONTH($A248)&lt;&gt;2,MonthMacro!D248,MonthMacro!E248)))</f>
        <v/>
      </c>
      <c r="C248" s="10" t="str">
        <f>IF(MonthMacro!E248="","",MonthMacro!E248)</f>
        <v/>
      </c>
      <c r="D248" s="10" t="str">
        <f>IF(MONTH($A248)=1,"",IF(AND(MonthMacro!F248&lt;&gt;"",MONTH($A248)&lt;&gt;2),MonthMacro!F248,MonthMacro!G248))</f>
        <v/>
      </c>
      <c r="E248" s="12" t="str">
        <f>IF(MONTH(A248)=1,"",MonthMacro!H248-MonthMacro!H249)</f>
        <v/>
      </c>
      <c r="F248" s="10" t="str">
        <f t="shared" si="25"/>
        <v/>
      </c>
      <c r="G248" s="10" t="str">
        <f>IF(MonthMacro!I248="","",MonthMacro!I248)</f>
        <v/>
      </c>
      <c r="H248" s="10">
        <f>IF(MonthMacro!J248="","",MonthMacro!J248)</f>
        <v>54.7</v>
      </c>
      <c r="I248" s="10">
        <f>IF(MonthMacro!K248="","",MonthMacro!K248)</f>
        <v>60.7</v>
      </c>
      <c r="J248" s="10" t="str">
        <f>IF(MonthMacro!L248="","",MonthMacro!L248)</f>
        <v/>
      </c>
      <c r="K248" s="10">
        <f>IF(MonthMacro!M248="","",MonthMacro!M248)</f>
        <v>1.91</v>
      </c>
      <c r="L248" s="10" t="str">
        <f>IF(MonthMacro!AH248="","",MonthMacro!AH248)</f>
        <v/>
      </c>
      <c r="M248" s="10">
        <f>IF(MonthMacro!N248="","",MonthMacro!N248)</f>
        <v>5.81</v>
      </c>
      <c r="N248" s="10">
        <f>IF(MonthMacro!O248="","",MonthMacro!O248)</f>
        <v>-3.8999999999999995</v>
      </c>
      <c r="O248" s="10" t="e">
        <f t="shared" si="26"/>
        <v>#VALUE!</v>
      </c>
      <c r="P248" s="11" t="str">
        <f>IF(MONTH(A248)=1,"",IF(MONTH(A248)=2,MonthMacro!S248,MonthMacro!Q248))</f>
        <v/>
      </c>
      <c r="Q248" s="10">
        <f>IF(MonthMacro!T248="","",MonthMacro!T248)</f>
        <v>27158.33</v>
      </c>
      <c r="R248" s="10">
        <f>IF(MonthMacro!AG248="","",MonthMacro!AG248)</f>
        <v>42.12</v>
      </c>
      <c r="S248" s="10">
        <f>IF(MonthMacro!U248="","",MonthMacro!U248)</f>
        <v>109.0958</v>
      </c>
      <c r="T248" s="10">
        <f>IF(MonthMacro!V248="","",MonthMacro!V248)</f>
        <v>15.3</v>
      </c>
      <c r="U248" s="10">
        <f>IF(MonthMacro!W248="","",MonthMacro!W248)</f>
        <v>14.1</v>
      </c>
      <c r="V248" s="10">
        <f>IF(MonthMacro!X248="","",MonthMacro!X248)</f>
        <v>-1.2000000000000011</v>
      </c>
      <c r="W248" s="12">
        <f>IF(MonthMacro!Y248="","",AVERAGE(MonthMacro!Y248:Y259))</f>
        <v>2511.3333333333335</v>
      </c>
      <c r="X248" s="10">
        <f t="shared" si="27"/>
        <v>7.3035948270950835</v>
      </c>
      <c r="Y248" s="13" t="str">
        <f>IF(MonthMacro!Z248="","",MonthMacro!Z248)</f>
        <v/>
      </c>
      <c r="Z248" s="2" t="str">
        <f>IF(MonthMacro!AB248="","",AVERAGE(MonthMacro!AB248:AB259))</f>
        <v/>
      </c>
      <c r="AA248" s="10" t="e">
        <f t="shared" si="28"/>
        <v>#VALUE!</v>
      </c>
      <c r="AB248" s="2">
        <f>IF(MonthMacro!AA248="","",MonthMacro!AA248)</f>
        <v>14.2</v>
      </c>
      <c r="AC248" s="2" t="str">
        <f>IF(MonthMacro!AD248="","",IF(MONTH(CLEAN_MACRO!$A248)=2,MonthMacro!AD248,MonthMacro!AD248-MonthMacro!AD249))</f>
        <v/>
      </c>
      <c r="AD248" s="2" t="str">
        <f>IF(MonthMacro!AE248="","",IF(MONTH(CLEAN_MACRO!$A248)=2,MonthMacro!AE248,MonthMacro!AE248-MonthMacro!AE249))</f>
        <v/>
      </c>
      <c r="AE248" s="2" t="str">
        <f>IF(MonthMacro!AF248="","",IF(MONTH(CLEAN_MACRO!$A248)=2,MonthMacro!AF248,MonthMacro!AF248-MonthMacro!AF249))</f>
        <v/>
      </c>
      <c r="AF248" s="10" t="str">
        <f t="shared" si="29"/>
        <v/>
      </c>
      <c r="AG248" s="10" t="str">
        <f t="shared" si="30"/>
        <v/>
      </c>
      <c r="AH248" s="10" t="str">
        <f t="shared" si="31"/>
        <v/>
      </c>
      <c r="AI248" s="10" t="str">
        <f>IF(MonthMacro!AD248="","",(MonthMacro!AD248/MonthMacro!AD260-1)*100)</f>
        <v/>
      </c>
      <c r="AJ248" s="10" t="str">
        <f>IF(MonthMacro!AE248="","",(MonthMacro!AE248/MonthMacro!AE260-1)*100)</f>
        <v/>
      </c>
      <c r="AK248" s="10" t="str">
        <f>IF(MonthMacro!AF248="","",(MonthMacro!AF248/MonthMacro!AF260-1)*100)</f>
        <v/>
      </c>
      <c r="AL248" s="10" t="str">
        <f>IF(MonthMacro!AI248="","",MonthMacro!AI248)</f>
        <v/>
      </c>
      <c r="AM248" s="11" t="str">
        <f>IF(YEAR(A248)=2012,SUM(MonthMacro!AM248:AM259)/MONTH(A248),IF(MonthMacro!AM248="","",SUM(MonthMacro!AM248:AM259)/12))</f>
        <v/>
      </c>
      <c r="AN248" s="10" t="e">
        <f t="shared" si="32"/>
        <v>#VALUE!</v>
      </c>
    </row>
    <row r="249" spans="1:40">
      <c r="A249" s="9">
        <f>MonthMacro!A249</f>
        <v>38352</v>
      </c>
      <c r="B249" s="10" t="str">
        <f>IF(MONTH($A249)=1,"",IF(MonthMacro!D249="","",IF(MONTH($A249)&lt;&gt;2,MonthMacro!D249,MonthMacro!E249)))</f>
        <v/>
      </c>
      <c r="C249" s="10" t="str">
        <f>IF(MonthMacro!E249="","",MonthMacro!E249)</f>
        <v/>
      </c>
      <c r="D249" s="10">
        <f>IF(MONTH($A249)=1,"",IF(AND(MonthMacro!F249&lt;&gt;"",MONTH($A249)&lt;&gt;2),MonthMacro!F249,MonthMacro!G249))</f>
        <v>14.4</v>
      </c>
      <c r="E249" s="12">
        <f>IF(MONTH(A249)=1,"",MonthMacro!H249-MonthMacro!H250)</f>
        <v>9345.9599999999991</v>
      </c>
      <c r="F249" s="10">
        <f t="shared" si="25"/>
        <v>16.454901257135155</v>
      </c>
      <c r="G249" s="10">
        <f>IF(MonthMacro!I249="","",MonthMacro!I249)</f>
        <v>27.6</v>
      </c>
      <c r="H249" s="10" t="str">
        <f>IF(MonthMacro!J249="","",MonthMacro!J249)</f>
        <v/>
      </c>
      <c r="I249" s="10" t="str">
        <f>IF(MonthMacro!K249="","",MonthMacro!K249)</f>
        <v/>
      </c>
      <c r="J249" s="10" t="str">
        <f>IF(MonthMacro!L249="","",MonthMacro!L249)</f>
        <v/>
      </c>
      <c r="K249" s="10">
        <f>IF(MonthMacro!M249="","",MonthMacro!M249)</f>
        <v>2.42</v>
      </c>
      <c r="L249" s="10" t="str">
        <f>IF(MonthMacro!AH249="","",MonthMacro!AH249)</f>
        <v/>
      </c>
      <c r="M249" s="10">
        <f>IF(MonthMacro!N249="","",MonthMacro!N249)</f>
        <v>7.07</v>
      </c>
      <c r="N249" s="10">
        <f>IF(MonthMacro!O249="","",MonthMacro!O249)</f>
        <v>-4.6500000000000004</v>
      </c>
      <c r="O249" s="10" t="e">
        <f t="shared" si="26"/>
        <v>#VALUE!</v>
      </c>
      <c r="P249" s="11">
        <f>IF(MONTH(A249)=1,"",IF(MONTH(A249)=2,MonthMacro!S249,MonthMacro!Q249))</f>
        <v>14.5</v>
      </c>
      <c r="Q249" s="10">
        <f>IF(MonthMacro!T249="","",MonthMacro!T249)</f>
        <v>93.47</v>
      </c>
      <c r="R249" s="10">
        <f>IF(MonthMacro!AG249="","",MonthMacro!AG249)</f>
        <v>32.71</v>
      </c>
      <c r="S249" s="10">
        <f>IF(MonthMacro!U249="","",MonthMacro!U249)</f>
        <v>108.74576</v>
      </c>
      <c r="T249" s="10">
        <f>IF(MonthMacro!V249="","",MonthMacro!V249)</f>
        <v>13.6</v>
      </c>
      <c r="U249" s="10">
        <f>IF(MonthMacro!W249="","",MonthMacro!W249)</f>
        <v>14.6</v>
      </c>
      <c r="V249" s="10">
        <f>IF(MonthMacro!X249="","",MonthMacro!X249)</f>
        <v>1</v>
      </c>
      <c r="W249" s="12">
        <f>IF(MonthMacro!Y249="","",AVERAGE(MonthMacro!Y249:Y260))</f>
        <v>2385.8333333333335</v>
      </c>
      <c r="X249" s="10">
        <f t="shared" si="27"/>
        <v>-0.46586010290640134</v>
      </c>
      <c r="Y249" s="13">
        <f>IF(MonthMacro!Z249="","",MonthMacro!Z249)</f>
        <v>14.3</v>
      </c>
      <c r="Z249" s="2" t="str">
        <f>IF(MonthMacro!AB249="","",AVERAGE(MonthMacro!AB249:AB260))</f>
        <v/>
      </c>
      <c r="AA249" s="10" t="e">
        <f t="shared" si="28"/>
        <v>#VALUE!</v>
      </c>
      <c r="AB249" s="2">
        <f>IF(MonthMacro!AA249="","",MonthMacro!AA249)</f>
        <v>14.5</v>
      </c>
      <c r="AC249" s="2">
        <f>IF(MonthMacro!AD249="","",IF(MONTH(CLEAN_MACRO!$A249)=2,MonthMacro!AD249,MonthMacro!AD249-MonthMacro!AD250))</f>
        <v>11398.230000000003</v>
      </c>
      <c r="AD249" s="2">
        <f>IF(MonthMacro!AE249="","",IF(MONTH(CLEAN_MACRO!$A249)=2,MonthMacro!AE249,MonthMacro!AE249-MonthMacro!AE250))</f>
        <v>18857.330000000002</v>
      </c>
      <c r="AE249" s="2">
        <f>IF(MonthMacro!AF249="","",IF(MONTH(CLEAN_MACRO!$A249)=2,MonthMacro!AF249,MonthMacro!AF249-MonthMacro!AF250))</f>
        <v>14506.130000000001</v>
      </c>
      <c r="AF249" s="10">
        <f t="shared" si="29"/>
        <v>8.7388060342237459</v>
      </c>
      <c r="AG249" s="10">
        <f t="shared" si="30"/>
        <v>1.9159782130507841</v>
      </c>
      <c r="AH249" s="10">
        <f t="shared" si="31"/>
        <v>17.964404442044589</v>
      </c>
      <c r="AI249" s="10">
        <f>IF(MonthMacro!AD249="","",(MonthMacro!AD249/MonthMacro!AD261-1)*100)</f>
        <v>11.22028899595171</v>
      </c>
      <c r="AJ249" s="10">
        <f>IF(MonthMacro!AE249="","",(MonthMacro!AE249/MonthMacro!AE261-1)*100)</f>
        <v>7.4794702573415472</v>
      </c>
      <c r="AK249" s="10">
        <f>IF(MonthMacro!AF249="","",(MonthMacro!AF249/MonthMacro!AF261-1)*100)</f>
        <v>18.557867277943775</v>
      </c>
      <c r="AL249" s="10" t="str">
        <f>IF(MonthMacro!AI249="","",MonthMacro!AI249)</f>
        <v/>
      </c>
      <c r="AM249" s="11" t="str">
        <f>IF(YEAR(A249)=2012,SUM(MonthMacro!AM249:AM260)/MONTH(A249),IF(MonthMacro!AM249="","",SUM(MonthMacro!AM249:AM260)/12))</f>
        <v/>
      </c>
      <c r="AN249" s="10" t="e">
        <f t="shared" si="32"/>
        <v>#VALUE!</v>
      </c>
    </row>
    <row r="250" spans="1:40">
      <c r="A250" s="9">
        <f>MonthMacro!A250</f>
        <v>38321</v>
      </c>
      <c r="B250" s="10" t="str">
        <f>IF(MONTH($A250)=1,"",IF(MonthMacro!D250="","",IF(MONTH($A250)&lt;&gt;2,MonthMacro!D250,MonthMacro!E250)))</f>
        <v/>
      </c>
      <c r="C250" s="10" t="str">
        <f>IF(MonthMacro!E250="","",MonthMacro!E250)</f>
        <v/>
      </c>
      <c r="D250" s="10">
        <f>IF(MONTH($A250)=1,"",IF(AND(MonthMacro!F250&lt;&gt;"",MONTH($A250)&lt;&gt;2),MonthMacro!F250,MonthMacro!G250))</f>
        <v>14.8</v>
      </c>
      <c r="E250" s="12">
        <f>IF(MONTH(A250)=1,"",MonthMacro!H250-MonthMacro!H251)</f>
        <v>5718.0400000000009</v>
      </c>
      <c r="F250" s="10">
        <f t="shared" si="25"/>
        <v>37.73398112975768</v>
      </c>
      <c r="G250" s="10">
        <f>IF(MonthMacro!I250="","",MonthMacro!I250)</f>
        <v>28.9</v>
      </c>
      <c r="H250" s="10" t="str">
        <f>IF(MonthMacro!J250="","",MonthMacro!J250)</f>
        <v/>
      </c>
      <c r="I250" s="10" t="str">
        <f>IF(MonthMacro!K250="","",MonthMacro!K250)</f>
        <v/>
      </c>
      <c r="J250" s="10" t="str">
        <f>IF(MonthMacro!L250="","",MonthMacro!L250)</f>
        <v/>
      </c>
      <c r="K250" s="10">
        <f>IF(MonthMacro!M250="","",MonthMacro!M250)</f>
        <v>2.85</v>
      </c>
      <c r="L250" s="10" t="str">
        <f>IF(MonthMacro!AH250="","",MonthMacro!AH250)</f>
        <v/>
      </c>
      <c r="M250" s="10">
        <f>IF(MonthMacro!N250="","",MonthMacro!N250)</f>
        <v>8.1300000000000008</v>
      </c>
      <c r="N250" s="10">
        <f>IF(MonthMacro!O250="","",MonthMacro!O250)</f>
        <v>-5.2800000000000011</v>
      </c>
      <c r="O250" s="10" t="e">
        <f t="shared" si="26"/>
        <v>#VALUE!</v>
      </c>
      <c r="P250" s="11">
        <f>IF(MONTH(A250)=1,"",IF(MONTH(A250)=2,MonthMacro!S250,MonthMacro!Q250))</f>
        <v>13.9</v>
      </c>
      <c r="Q250" s="10">
        <f>IF(MonthMacro!T250="","",MonthMacro!T250)</f>
        <v>103.25</v>
      </c>
      <c r="R250" s="10">
        <f>IF(MonthMacro!AG250="","",MonthMacro!AG250)</f>
        <v>45.89</v>
      </c>
      <c r="S250" s="10">
        <f>IF(MonthMacro!U250="","",MonthMacro!U250)</f>
        <v>108.16236000000001</v>
      </c>
      <c r="T250" s="10">
        <f>IF(MonthMacro!V250="","",MonthMacro!V250)</f>
        <v>13.8</v>
      </c>
      <c r="U250" s="10">
        <f>IF(MonthMacro!W250="","",MonthMacro!W250)</f>
        <v>14</v>
      </c>
      <c r="V250" s="10">
        <f>IF(MonthMacro!X250="","",MonthMacro!X250)</f>
        <v>0.19999999999999929</v>
      </c>
      <c r="W250" s="12">
        <f>IF(MonthMacro!Y250="","",AVERAGE(MonthMacro!Y250:Y261))</f>
        <v>2295.1666666666665</v>
      </c>
      <c r="X250" s="10">
        <f t="shared" si="27"/>
        <v>-2.8843441466854802</v>
      </c>
      <c r="Y250" s="13" t="str">
        <f>IF(MonthMacro!Z250="","",MonthMacro!Z250)</f>
        <v/>
      </c>
      <c r="Z250" s="2" t="str">
        <f>IF(MonthMacro!AB250="","",AVERAGE(MonthMacro!AB250:AB261))</f>
        <v/>
      </c>
      <c r="AA250" s="10" t="e">
        <f t="shared" si="28"/>
        <v>#VALUE!</v>
      </c>
      <c r="AB250" s="2">
        <f>IF(MonthMacro!AA250="","",MonthMacro!AA250)</f>
        <v>13.5</v>
      </c>
      <c r="AC250" s="2">
        <f>IF(MonthMacro!AD250="","",IF(MONTH(CLEAN_MACRO!$A250)=2,MonthMacro!AD250,MonthMacro!AD250-MonthMacro!AD251))</f>
        <v>4027.9699999999939</v>
      </c>
      <c r="AD250" s="2">
        <f>IF(MonthMacro!AE250="","",IF(MONTH(CLEAN_MACRO!$A250)=2,MonthMacro!AE250,MonthMacro!AE250-MonthMacro!AE251))</f>
        <v>3757.9500000000007</v>
      </c>
      <c r="AE250" s="2">
        <f>IF(MonthMacro!AF250="","",IF(MONTH(CLEAN_MACRO!$A250)=2,MonthMacro!AF250,MonthMacro!AF250-MonthMacro!AF251))</f>
        <v>3043.8799999999974</v>
      </c>
      <c r="AF250" s="10">
        <f t="shared" si="29"/>
        <v>11.56729956929372</v>
      </c>
      <c r="AG250" s="10">
        <f t="shared" si="30"/>
        <v>24.592615186709143</v>
      </c>
      <c r="AH250" s="10">
        <f t="shared" si="31"/>
        <v>21.642802050904784</v>
      </c>
      <c r="AI250" s="10">
        <f>IF(MonthMacro!AD250="","",(MonthMacro!AD250/MonthMacro!AD262-1)*100)</f>
        <v>11.813657401334797</v>
      </c>
      <c r="AJ250" s="10">
        <f>IF(MonthMacro!AE250="","",(MonthMacro!AE250/MonthMacro!AE262-1)*100)</f>
        <v>12.379771818157149</v>
      </c>
      <c r="AK250" s="10">
        <f>IF(MonthMacro!AF250="","",(MonthMacro!AF250/MonthMacro!AF262-1)*100)</f>
        <v>18.923669938145981</v>
      </c>
      <c r="AL250" s="10" t="str">
        <f>IF(MonthMacro!AI250="","",MonthMacro!AI250)</f>
        <v/>
      </c>
      <c r="AM250" s="11" t="str">
        <f>IF(YEAR(A250)=2012,SUM(MonthMacro!AM250:AM261)/MONTH(A250),IF(MonthMacro!AM250="","",SUM(MonthMacro!AM250:AM261)/12))</f>
        <v/>
      </c>
      <c r="AN250" s="10" t="e">
        <f t="shared" si="32"/>
        <v>#VALUE!</v>
      </c>
    </row>
    <row r="251" spans="1:40">
      <c r="A251" s="9">
        <f>MonthMacro!A251</f>
        <v>38291</v>
      </c>
      <c r="B251" s="10" t="str">
        <f>IF(MONTH($A251)=1,"",IF(MonthMacro!D251="","",IF(MONTH($A251)&lt;&gt;2,MonthMacro!D251,MonthMacro!E251)))</f>
        <v/>
      </c>
      <c r="C251" s="10" t="str">
        <f>IF(MonthMacro!E251="","",MonthMacro!E251)</f>
        <v/>
      </c>
      <c r="D251" s="10">
        <f>IF(MONTH($A251)=1,"",IF(AND(MonthMacro!F251&lt;&gt;"",MONTH($A251)&lt;&gt;2),MonthMacro!F251,MonthMacro!G251))</f>
        <v>15.7</v>
      </c>
      <c r="E251" s="12">
        <f>IF(MONTH(A251)=1,"",MonthMacro!H251-MonthMacro!H252)</f>
        <v>5527.9400000000023</v>
      </c>
      <c r="F251" s="10">
        <f t="shared" si="25"/>
        <v>39.808393652913395</v>
      </c>
      <c r="G251" s="10">
        <f>IF(MonthMacro!I251="","",MonthMacro!I251)</f>
        <v>29.5</v>
      </c>
      <c r="H251" s="10" t="str">
        <f>IF(MonthMacro!J251="","",MonthMacro!J251)</f>
        <v/>
      </c>
      <c r="I251" s="10" t="str">
        <f>IF(MonthMacro!K251="","",MonthMacro!K251)</f>
        <v/>
      </c>
      <c r="J251" s="10" t="str">
        <f>IF(MonthMacro!L251="","",MonthMacro!L251)</f>
        <v/>
      </c>
      <c r="K251" s="10">
        <f>IF(MonthMacro!M251="","",MonthMacro!M251)</f>
        <v>4.2699999999999996</v>
      </c>
      <c r="L251" s="10" t="str">
        <f>IF(MonthMacro!AH251="","",MonthMacro!AH251)</f>
        <v/>
      </c>
      <c r="M251" s="10">
        <f>IF(MonthMacro!N251="","",MonthMacro!N251)</f>
        <v>8.43</v>
      </c>
      <c r="N251" s="10">
        <f>IF(MonthMacro!O251="","",MonthMacro!O251)</f>
        <v>-4.16</v>
      </c>
      <c r="O251" s="10" t="e">
        <f t="shared" si="26"/>
        <v>#VALUE!</v>
      </c>
      <c r="P251" s="11">
        <f>IF(MONTH(A251)=1,"",IF(MONTH(A251)=2,MonthMacro!S251,MonthMacro!Q251))</f>
        <v>14.2</v>
      </c>
      <c r="Q251" s="10">
        <f>IF(MonthMacro!T251="","",MonthMacro!T251)</f>
        <v>23.67</v>
      </c>
      <c r="R251" s="10">
        <f>IF(MonthMacro!AG251="","",MonthMacro!AG251)</f>
        <v>28.34</v>
      </c>
      <c r="S251" s="10">
        <f>IF(MonthMacro!U251="","",MonthMacro!U251)</f>
        <v>107.11224</v>
      </c>
      <c r="T251" s="10">
        <f>IF(MonthMacro!V251="","",MonthMacro!V251)</f>
        <v>12.6</v>
      </c>
      <c r="U251" s="10">
        <f>IF(MonthMacro!W251="","",MonthMacro!W251)</f>
        <v>13.5</v>
      </c>
      <c r="V251" s="10">
        <f>IF(MonthMacro!X251="","",MonthMacro!X251)</f>
        <v>0.90000000000000036</v>
      </c>
      <c r="W251" s="12">
        <f>IF(MonthMacro!Y251="","",AVERAGE(MonthMacro!Y251:Y262))</f>
        <v>2283.0833333333335</v>
      </c>
      <c r="X251" s="10">
        <f t="shared" si="27"/>
        <v>-13.15772790668187</v>
      </c>
      <c r="Y251" s="13" t="str">
        <f>IF(MonthMacro!Z251="","",MonthMacro!Z251)</f>
        <v/>
      </c>
      <c r="Z251" s="2" t="str">
        <f>IF(MonthMacro!AB251="","",AVERAGE(MonthMacro!AB251:AB262))</f>
        <v/>
      </c>
      <c r="AA251" s="10" t="e">
        <f t="shared" si="28"/>
        <v>#VALUE!</v>
      </c>
      <c r="AB251" s="2">
        <f>IF(MonthMacro!AA251="","",MonthMacro!AA251)</f>
        <v>13.3</v>
      </c>
      <c r="AC251" s="2">
        <f>IF(MonthMacro!AD251="","",IF(MONTH(CLEAN_MACRO!$A251)=2,MonthMacro!AD251,MonthMacro!AD251-MonthMacro!AD252))</f>
        <v>3917.3700000000026</v>
      </c>
      <c r="AD251" s="2">
        <f>IF(MonthMacro!AE251="","",IF(MONTH(CLEAN_MACRO!$A251)=2,MonthMacro!AE251,MonthMacro!AE251-MonthMacro!AE252))</f>
        <v>2966.9799999999996</v>
      </c>
      <c r="AE251" s="2">
        <f>IF(MonthMacro!AF251="","",IF(MONTH(CLEAN_MACRO!$A251)=2,MonthMacro!AF251,MonthMacro!AF251-MonthMacro!AF252))</f>
        <v>2479.8600000000006</v>
      </c>
      <c r="AF251" s="10">
        <f t="shared" si="29"/>
        <v>6.93233899563519</v>
      </c>
      <c r="AG251" s="10">
        <f t="shared" si="30"/>
        <v>11.334256434502876</v>
      </c>
      <c r="AH251" s="10">
        <f t="shared" si="31"/>
        <v>9.7939034378943681</v>
      </c>
      <c r="AI251" s="10">
        <f>IF(MonthMacro!AD251="","",(MonthMacro!AD251/MonthMacro!AD263-1)*100)</f>
        <v>11.835768127211544</v>
      </c>
      <c r="AJ251" s="10">
        <f>IF(MonthMacro!AE251="","",(MonthMacro!AE251/MonthMacro!AE263-1)*100)</f>
        <v>10.332259818106415</v>
      </c>
      <c r="AK251" s="10">
        <f>IF(MonthMacro!AF251="","",(MonthMacro!AF251/MonthMacro!AF263-1)*100)</f>
        <v>18.533702355986904</v>
      </c>
      <c r="AL251" s="10" t="str">
        <f>IF(MonthMacro!AI251="","",MonthMacro!AI251)</f>
        <v/>
      </c>
      <c r="AM251" s="11" t="str">
        <f>IF(YEAR(A251)=2012,SUM(MonthMacro!AM251:AM262)/MONTH(A251),IF(MonthMacro!AM251="","",SUM(MonthMacro!AM251:AM262)/12))</f>
        <v/>
      </c>
      <c r="AN251" s="10" t="e">
        <f t="shared" si="32"/>
        <v>#VALUE!</v>
      </c>
    </row>
    <row r="252" spans="1:40">
      <c r="A252" s="9">
        <f>MonthMacro!A252</f>
        <v>38260</v>
      </c>
      <c r="B252" s="10" t="str">
        <f>IF(MONTH($A252)=1,"",IF(MonthMacro!D252="","",IF(MONTH($A252)&lt;&gt;2,MonthMacro!D252,MonthMacro!E252)))</f>
        <v/>
      </c>
      <c r="C252" s="10" t="str">
        <f>IF(MonthMacro!E252="","",MonthMacro!E252)</f>
        <v/>
      </c>
      <c r="D252" s="10">
        <f>IF(MONTH($A252)=1,"",IF(AND(MonthMacro!F252&lt;&gt;"",MONTH($A252)&lt;&gt;2),MonthMacro!F252,MonthMacro!G252))</f>
        <v>16.100000000000001</v>
      </c>
      <c r="E252" s="12">
        <f>IF(MONTH(A252)=1,"",MonthMacro!H252-MonthMacro!H253)</f>
        <v>5842.3899999999958</v>
      </c>
      <c r="F252" s="10">
        <f t="shared" si="25"/>
        <v>-77.963706285846214</v>
      </c>
      <c r="G252" s="10">
        <f>IF(MonthMacro!I252="","",MonthMacro!I252)</f>
        <v>29.9</v>
      </c>
      <c r="H252" s="10" t="str">
        <f>IF(MonthMacro!J252="","",MonthMacro!J252)</f>
        <v/>
      </c>
      <c r="I252" s="10" t="str">
        <f>IF(MonthMacro!K252="","",MonthMacro!K252)</f>
        <v/>
      </c>
      <c r="J252" s="10" t="str">
        <f>IF(MonthMacro!L252="","",MonthMacro!L252)</f>
        <v/>
      </c>
      <c r="K252" s="10">
        <f>IF(MonthMacro!M252="","",MonthMacro!M252)</f>
        <v>5.19</v>
      </c>
      <c r="L252" s="10" t="str">
        <f>IF(MonthMacro!AH252="","",MonthMacro!AH252)</f>
        <v/>
      </c>
      <c r="M252" s="10">
        <f>IF(MonthMacro!N252="","",MonthMacro!N252)</f>
        <v>7.95</v>
      </c>
      <c r="N252" s="10">
        <f>IF(MonthMacro!O252="","",MonthMacro!O252)</f>
        <v>-2.76</v>
      </c>
      <c r="O252" s="10" t="e">
        <f t="shared" si="26"/>
        <v>#VALUE!</v>
      </c>
      <c r="P252" s="11">
        <f>IF(MONTH(A252)=1,"",IF(MONTH(A252)=2,MonthMacro!S252,MonthMacro!Q252))</f>
        <v>14</v>
      </c>
      <c r="Q252" s="10">
        <f>IF(MonthMacro!T252="","",MonthMacro!T252)</f>
        <v>1633.33</v>
      </c>
      <c r="R252" s="10">
        <f>IF(MonthMacro!AG252="","",MonthMacro!AG252)</f>
        <v>33.049999999999997</v>
      </c>
      <c r="S252" s="10">
        <f>IF(MonthMacro!U252="","",MonthMacro!U252)</f>
        <v>106.52884</v>
      </c>
      <c r="T252" s="10">
        <f>IF(MonthMacro!V252="","",MonthMacro!V252)</f>
        <v>13.7</v>
      </c>
      <c r="U252" s="10">
        <f>IF(MonthMacro!W252="","",MonthMacro!W252)</f>
        <v>13.9</v>
      </c>
      <c r="V252" s="10">
        <f>IF(MonthMacro!X252="","",MonthMacro!X252)</f>
        <v>0.20000000000000107</v>
      </c>
      <c r="W252" s="12">
        <f>IF(MonthMacro!Y252="","",AVERAGE(MonthMacro!Y252:Y263))</f>
        <v>2344.3333333333335</v>
      </c>
      <c r="X252" s="10">
        <f t="shared" si="27"/>
        <v>-41.971947194719469</v>
      </c>
      <c r="Y252" s="13" t="str">
        <f>IF(MonthMacro!Z252="","",MonthMacro!Z252)</f>
        <v/>
      </c>
      <c r="Z252" s="2" t="str">
        <f>IF(MonthMacro!AB252="","",AVERAGE(MonthMacro!AB252:AB263))</f>
        <v/>
      </c>
      <c r="AA252" s="10" t="e">
        <f t="shared" si="28"/>
        <v>#VALUE!</v>
      </c>
      <c r="AB252" s="2">
        <f>IF(MonthMacro!AA252="","",MonthMacro!AA252)</f>
        <v>13.6</v>
      </c>
      <c r="AC252" s="2">
        <f>IF(MonthMacro!AD252="","",IF(MONTH(CLEAN_MACRO!$A252)=2,MonthMacro!AD252,MonthMacro!AD252-MonthMacro!AD253))</f>
        <v>4170.0999999999985</v>
      </c>
      <c r="AD252" s="2">
        <f>IF(MonthMacro!AE252="","",IF(MONTH(CLEAN_MACRO!$A252)=2,MonthMacro!AE252,MonthMacro!AE252-MonthMacro!AE253))</f>
        <v>2893.51</v>
      </c>
      <c r="AE252" s="2">
        <f>IF(MonthMacro!AF252="","",IF(MONTH(CLEAN_MACRO!$A252)=2,MonthMacro!AF252,MonthMacro!AF252-MonthMacro!AF253))</f>
        <v>2605.8000000000011</v>
      </c>
      <c r="AF252" s="10">
        <f t="shared" si="29"/>
        <v>-88.594794811056929</v>
      </c>
      <c r="AG252" s="10">
        <f t="shared" si="30"/>
        <v>-81.120019105026103</v>
      </c>
      <c r="AH252" s="10">
        <f t="shared" si="31"/>
        <v>-82.844434612923351</v>
      </c>
      <c r="AI252" s="10">
        <f>IF(MonthMacro!AD252="","",(MonthMacro!AD252/MonthMacro!AD264-1)*100)</f>
        <v>12.32706280890068</v>
      </c>
      <c r="AJ252" s="10">
        <f>IF(MonthMacro!AE252="","",(MonthMacro!AE252/MonthMacro!AE264-1)*100)</f>
        <v>10.158027536554348</v>
      </c>
      <c r="AK252" s="10">
        <f>IF(MonthMacro!AF252="","",(MonthMacro!AF252/MonthMacro!AF264-1)*100)</f>
        <v>19.833316215952877</v>
      </c>
      <c r="AL252" s="10" t="str">
        <f>IF(MonthMacro!AI252="","",MonthMacro!AI252)</f>
        <v/>
      </c>
      <c r="AM252" s="11" t="str">
        <f>IF(YEAR(A252)=2012,SUM(MonthMacro!AM252:AM263)/MONTH(A252),IF(MonthMacro!AM252="","",SUM(MonthMacro!AM252:AM263)/12))</f>
        <v/>
      </c>
      <c r="AN252" s="10" t="e">
        <f t="shared" si="32"/>
        <v>#VALUE!</v>
      </c>
    </row>
    <row r="253" spans="1:40">
      <c r="A253" s="9">
        <f>MonthMacro!A253</f>
        <v>38230</v>
      </c>
      <c r="B253" s="10" t="str">
        <f>IF(MONTH($A253)=1,"",IF(MonthMacro!D253="","",IF(MONTH($A253)&lt;&gt;2,MonthMacro!D253,MonthMacro!E253)))</f>
        <v/>
      </c>
      <c r="C253" s="10" t="str">
        <f>IF(MonthMacro!E253="","",MonthMacro!E253)</f>
        <v/>
      </c>
      <c r="D253" s="10">
        <f>IF(MONTH($A253)=1,"",IF(AND(MonthMacro!F253&lt;&gt;"",MONTH($A253)&lt;&gt;2),MonthMacro!F253,MonthMacro!G253))</f>
        <v>15.9</v>
      </c>
      <c r="E253" s="12">
        <f>IF(MONTH(A253)=1,"",MonthMacro!H253-MonthMacro!H254)</f>
        <v>5070.1500000000015</v>
      </c>
      <c r="F253" s="10" t="e">
        <f t="shared" si="25"/>
        <v>#VALUE!</v>
      </c>
      <c r="G253" s="10">
        <f>IF(MonthMacro!I253="","",MonthMacro!I253)</f>
        <v>30.3</v>
      </c>
      <c r="H253" s="10" t="str">
        <f>IF(MonthMacro!J253="","",MonthMacro!J253)</f>
        <v/>
      </c>
      <c r="I253" s="10" t="str">
        <f>IF(MonthMacro!K253="","",MonthMacro!K253)</f>
        <v/>
      </c>
      <c r="J253" s="10" t="str">
        <f>IF(MonthMacro!L253="","",MonthMacro!L253)</f>
        <v/>
      </c>
      <c r="K253" s="10">
        <f>IF(MonthMacro!M253="","",MonthMacro!M253)</f>
        <v>5.25</v>
      </c>
      <c r="L253" s="10" t="str">
        <f>IF(MonthMacro!AH253="","",MonthMacro!AH253)</f>
        <v/>
      </c>
      <c r="M253" s="10">
        <f>IF(MonthMacro!N253="","",MonthMacro!N253)</f>
        <v>6.81</v>
      </c>
      <c r="N253" s="10">
        <f>IF(MonthMacro!O253="","",MonthMacro!O253)</f>
        <v>-1.5599999999999996</v>
      </c>
      <c r="O253" s="10" t="e">
        <f t="shared" si="26"/>
        <v>#VALUE!</v>
      </c>
      <c r="P253" s="11">
        <f>IF(MONTH(A253)=1,"",IF(MONTH(A253)=2,MonthMacro!S253,MonthMacro!Q253))</f>
        <v>13.1</v>
      </c>
      <c r="Q253" s="10">
        <f>IF(MonthMacro!T253="","",MonthMacro!T253)</f>
        <v>60.7</v>
      </c>
      <c r="R253" s="10">
        <f>IF(MonthMacro!AG253="","",MonthMacro!AG253)</f>
        <v>37.380000000000003</v>
      </c>
      <c r="S253" s="10">
        <f>IF(MonthMacro!U253="","",MonthMacro!U253)</f>
        <v>105.94544</v>
      </c>
      <c r="T253" s="10">
        <f>IF(MonthMacro!V253="","",MonthMacro!V253)</f>
        <v>15.1</v>
      </c>
      <c r="U253" s="10">
        <f>IF(MonthMacro!W253="","",MonthMacro!W253)</f>
        <v>13.6</v>
      </c>
      <c r="V253" s="10">
        <f>IF(MonthMacro!X253="","",MonthMacro!X253)</f>
        <v>-1.5</v>
      </c>
      <c r="W253" s="12">
        <f>IF(MonthMacro!Y253="","",AVERAGE(MonthMacro!Y253:Y264))</f>
        <v>2432.5833333333335</v>
      </c>
      <c r="X253" s="10" t="e">
        <f t="shared" si="27"/>
        <v>#VALUE!</v>
      </c>
      <c r="Y253" s="13" t="str">
        <f>IF(MonthMacro!Z253="","",MonthMacro!Z253)</f>
        <v/>
      </c>
      <c r="Z253" s="2" t="str">
        <f>IF(MonthMacro!AB253="","",AVERAGE(MonthMacro!AB253:AB264))</f>
        <v/>
      </c>
      <c r="AA253" s="10" t="e">
        <f t="shared" si="28"/>
        <v>#VALUE!</v>
      </c>
      <c r="AB253" s="2">
        <f>IF(MonthMacro!AA253="","",MonthMacro!AA253)</f>
        <v>14.1</v>
      </c>
      <c r="AC253" s="2">
        <f>IF(MonthMacro!AD253="","",IF(MONTH(CLEAN_MACRO!$A253)=2,MonthMacro!AD253,MonthMacro!AD253-MonthMacro!AD254))</f>
        <v>4137.1900000000023</v>
      </c>
      <c r="AD253" s="2">
        <f>IF(MonthMacro!AE253="","",IF(MONTH(CLEAN_MACRO!$A253)=2,MonthMacro!AE253,MonthMacro!AE253-MonthMacro!AE254))</f>
        <v>2180.59</v>
      </c>
      <c r="AE253" s="2">
        <f>IF(MonthMacro!AF253="","",IF(MONTH(CLEAN_MACRO!$A253)=2,MonthMacro!AF253,MonthMacro!AF253-MonthMacro!AF254))</f>
        <v>2169.3899999999994</v>
      </c>
      <c r="AF253" s="10" t="e">
        <f t="shared" si="29"/>
        <v>#VALUE!</v>
      </c>
      <c r="AG253" s="10" t="e">
        <f t="shared" si="30"/>
        <v>#VALUE!</v>
      </c>
      <c r="AH253" s="10" t="e">
        <f t="shared" si="31"/>
        <v>#VALUE!</v>
      </c>
      <c r="AI253" s="10" t="e">
        <f>IF(MonthMacro!AD253="","",(MonthMacro!AD253/MonthMacro!AD265-1)*100)</f>
        <v>#DIV/0!</v>
      </c>
      <c r="AJ253" s="10" t="e">
        <f>IF(MonthMacro!AE253="","",(MonthMacro!AE253/MonthMacro!AE265-1)*100)</f>
        <v>#DIV/0!</v>
      </c>
      <c r="AK253" s="10" t="e">
        <f>IF(MonthMacro!AF253="","",(MonthMacro!AF253/MonthMacro!AF265-1)*100)</f>
        <v>#DIV/0!</v>
      </c>
      <c r="AL253" s="10" t="str">
        <f>IF(MonthMacro!AI253="","",MonthMacro!AI253)</f>
        <v/>
      </c>
      <c r="AM253" s="11" t="str">
        <f>IF(YEAR(A253)=2012,SUM(MonthMacro!AM253:AM264)/MONTH(A253),IF(MonthMacro!AM253="","",SUM(MonthMacro!AM253:AM264)/12))</f>
        <v/>
      </c>
      <c r="AN253" s="10" t="e">
        <f t="shared" si="32"/>
        <v>#VALUE!</v>
      </c>
    </row>
    <row r="254" spans="1:40">
      <c r="A254" s="9">
        <f>MonthMacro!A254</f>
        <v>38199</v>
      </c>
      <c r="B254" s="10" t="str">
        <f>IF(MONTH($A254)=1,"",IF(MonthMacro!D254="","",IF(MONTH($A254)&lt;&gt;2,MonthMacro!D254,MonthMacro!E254)))</f>
        <v/>
      </c>
      <c r="C254" s="10" t="str">
        <f>IF(MonthMacro!E254="","",MonthMacro!E254)</f>
        <v/>
      </c>
      <c r="D254" s="10">
        <f>IF(MONTH($A254)=1,"",IF(AND(MonthMacro!F254&lt;&gt;"",MONTH($A254)&lt;&gt;2),MonthMacro!F254,MonthMacro!G254))</f>
        <v>15.5</v>
      </c>
      <c r="E254" s="12">
        <f>IF(MONTH(A254)=1,"",MonthMacro!H254-MonthMacro!H255)</f>
        <v>5271.8299999999981</v>
      </c>
      <c r="F254" s="10" t="e">
        <f t="shared" si="25"/>
        <v>#VALUE!</v>
      </c>
      <c r="G254" s="10">
        <f>IF(MonthMacro!I254="","",MonthMacro!I254)</f>
        <v>31.1</v>
      </c>
      <c r="H254" s="10" t="str">
        <f>IF(MonthMacro!J254="","",MonthMacro!J254)</f>
        <v/>
      </c>
      <c r="I254" s="10" t="str">
        <f>IF(MonthMacro!K254="","",MonthMacro!K254)</f>
        <v/>
      </c>
      <c r="J254" s="10" t="str">
        <f>IF(MonthMacro!L254="","",MonthMacro!L254)</f>
        <v/>
      </c>
      <c r="K254" s="10">
        <f>IF(MonthMacro!M254="","",MonthMacro!M254)</f>
        <v>5.27</v>
      </c>
      <c r="L254" s="10" t="str">
        <f>IF(MonthMacro!AH254="","",MonthMacro!AH254)</f>
        <v/>
      </c>
      <c r="M254" s="10">
        <f>IF(MonthMacro!N254="","",MonthMacro!N254)</f>
        <v>6.38</v>
      </c>
      <c r="N254" s="10">
        <f>IF(MonthMacro!O254="","",MonthMacro!O254)</f>
        <v>-1.1100000000000003</v>
      </c>
      <c r="O254" s="10" t="e">
        <f t="shared" si="26"/>
        <v>#VALUE!</v>
      </c>
      <c r="P254" s="11">
        <f>IF(MONTH(A254)=1,"",IF(MONTH(A254)=2,MonthMacro!S254,MonthMacro!Q254))</f>
        <v>13.2</v>
      </c>
      <c r="Q254" s="10">
        <f>IF(MonthMacro!T254="","",MonthMacro!T254)</f>
        <v>27.32</v>
      </c>
      <c r="R254" s="10">
        <f>IF(MonthMacro!AG254="","",MonthMacro!AG254)</f>
        <v>33.83</v>
      </c>
      <c r="S254" s="10">
        <f>IF(MonthMacro!U254="","",MonthMacro!U254)</f>
        <v>106.29548</v>
      </c>
      <c r="T254" s="10">
        <f>IF(MonthMacro!V254="","",MonthMacro!V254)</f>
        <v>15</v>
      </c>
      <c r="U254" s="10">
        <f>IF(MonthMacro!W254="","",MonthMacro!W254)</f>
        <v>15.3</v>
      </c>
      <c r="V254" s="10">
        <f>IF(MonthMacro!X254="","",MonthMacro!X254)</f>
        <v>0.30000000000000071</v>
      </c>
      <c r="W254" s="12">
        <f>IF(MonthMacro!Y254="","",AVERAGE(MonthMacro!Y254:Y265))</f>
        <v>2517.2727272727275</v>
      </c>
      <c r="X254" s="10" t="e">
        <f t="shared" si="27"/>
        <v>#VALUE!</v>
      </c>
      <c r="Y254" s="13" t="str">
        <f>IF(MonthMacro!Z254="","",MonthMacro!Z254)</f>
        <v/>
      </c>
      <c r="Z254" s="2" t="str">
        <f>IF(MonthMacro!AB254="","",AVERAGE(MonthMacro!AB254:AB265))</f>
        <v/>
      </c>
      <c r="AA254" s="10" t="e">
        <f t="shared" si="28"/>
        <v>#VALUE!</v>
      </c>
      <c r="AB254" s="2">
        <f>IF(MonthMacro!AA254="","",MonthMacro!AA254)</f>
        <v>15.5</v>
      </c>
      <c r="AC254" s="2">
        <f>IF(MonthMacro!AD254="","",IF(MONTH(CLEAN_MACRO!$A254)=2,MonthMacro!AD254,MonthMacro!AD254-MonthMacro!AD255))</f>
        <v>4726.2599999999984</v>
      </c>
      <c r="AD254" s="2">
        <f>IF(MonthMacro!AE254="","",IF(MONTH(CLEAN_MACRO!$A254)=2,MonthMacro!AE254,MonthMacro!AE254-MonthMacro!AE255))</f>
        <v>2255.5300000000007</v>
      </c>
      <c r="AE254" s="2">
        <f>IF(MonthMacro!AF254="","",IF(MONTH(CLEAN_MACRO!$A254)=2,MonthMacro!AF254,MonthMacro!AF254-MonthMacro!AF255))</f>
        <v>2416.7000000000007</v>
      </c>
      <c r="AF254" s="10" t="e">
        <f t="shared" si="29"/>
        <v>#VALUE!</v>
      </c>
      <c r="AG254" s="10" t="e">
        <f t="shared" si="30"/>
        <v>#VALUE!</v>
      </c>
      <c r="AH254" s="10" t="e">
        <f t="shared" si="31"/>
        <v>#VALUE!</v>
      </c>
      <c r="AI254" s="10" t="e">
        <f>IF(MonthMacro!AD254="","",(MonthMacro!AD254/MonthMacro!AD266-1)*100)</f>
        <v>#DIV/0!</v>
      </c>
      <c r="AJ254" s="10" t="e">
        <f>IF(MonthMacro!AE254="","",(MonthMacro!AE254/MonthMacro!AE266-1)*100)</f>
        <v>#DIV/0!</v>
      </c>
      <c r="AK254" s="10" t="e">
        <f>IF(MonthMacro!AF254="","",(MonthMacro!AF254/MonthMacro!AF266-1)*100)</f>
        <v>#DIV/0!</v>
      </c>
      <c r="AL254" s="10" t="str">
        <f>IF(MonthMacro!AI254="","",MonthMacro!AI254)</f>
        <v/>
      </c>
      <c r="AM254" s="11" t="str">
        <f>IF(YEAR(A254)=2012,SUM(MonthMacro!AM254:AM265)/MONTH(A254),IF(MonthMacro!AM254="","",SUM(MonthMacro!AM254:AM265)/12))</f>
        <v/>
      </c>
      <c r="AN254" s="10" t="e">
        <f t="shared" si="32"/>
        <v>#VALUE!</v>
      </c>
    </row>
    <row r="255" spans="1:40">
      <c r="A255" s="9">
        <f>MonthMacro!A255</f>
        <v>38168</v>
      </c>
      <c r="B255" s="10" t="str">
        <f>IF(MONTH($A255)=1,"",IF(MonthMacro!D255="","",IF(MONTH($A255)&lt;&gt;2,MonthMacro!D255,MonthMacro!E255)))</f>
        <v/>
      </c>
      <c r="C255" s="10" t="str">
        <f>IF(MonthMacro!E255="","",MonthMacro!E255)</f>
        <v/>
      </c>
      <c r="D255" s="10">
        <f>IF(MONTH($A255)=1,"",IF(AND(MonthMacro!F255&lt;&gt;"",MONTH($A255)&lt;&gt;2),MonthMacro!F255,MonthMacro!G255))</f>
        <v>16.2</v>
      </c>
      <c r="E255" s="12">
        <f>IF(MONTH(A255)=1,"",MonthMacro!H255-MonthMacro!H256)</f>
        <v>6406.77</v>
      </c>
      <c r="F255" s="10" t="e">
        <f t="shared" si="25"/>
        <v>#VALUE!</v>
      </c>
      <c r="G255" s="10">
        <f>IF(MonthMacro!I255="","",MonthMacro!I255)</f>
        <v>31</v>
      </c>
      <c r="H255" s="10" t="str">
        <f>IF(MonthMacro!J255="","",MonthMacro!J255)</f>
        <v/>
      </c>
      <c r="I255" s="10" t="str">
        <f>IF(MonthMacro!K255="","",MonthMacro!K255)</f>
        <v/>
      </c>
      <c r="J255" s="10" t="str">
        <f>IF(MonthMacro!L255="","",MonthMacro!L255)</f>
        <v/>
      </c>
      <c r="K255" s="10">
        <f>IF(MonthMacro!M255="","",MonthMacro!M255)</f>
        <v>4.97</v>
      </c>
      <c r="L255" s="10" t="str">
        <f>IF(MonthMacro!AH255="","",MonthMacro!AH255)</f>
        <v/>
      </c>
      <c r="M255" s="10">
        <f>IF(MonthMacro!N255="","",MonthMacro!N255)</f>
        <v>6.4</v>
      </c>
      <c r="N255" s="10">
        <f>IF(MonthMacro!O255="","",MonthMacro!O255)</f>
        <v>-1.4300000000000006</v>
      </c>
      <c r="O255" s="10" t="e">
        <f t="shared" si="26"/>
        <v>#VALUE!</v>
      </c>
      <c r="P255" s="11">
        <f>IF(MONTH(A255)=1,"",IF(MONTH(A255)=2,MonthMacro!S255,MonthMacro!Q255))</f>
        <v>13.9</v>
      </c>
      <c r="Q255" s="10">
        <f>IF(MonthMacro!T255="","",MonthMacro!T255)</f>
        <v>-13.83</v>
      </c>
      <c r="R255" s="10">
        <f>IF(MonthMacro!AG255="","",MonthMacro!AG255)</f>
        <v>46.47</v>
      </c>
      <c r="S255" s="10">
        <f>IF(MonthMacro!U255="","",MonthMacro!U255)</f>
        <v>105.12868</v>
      </c>
      <c r="T255" s="10">
        <f>IF(MonthMacro!V255="","",MonthMacro!V255)</f>
        <v>16.2</v>
      </c>
      <c r="U255" s="10">
        <f>IF(MonthMacro!W255="","",MonthMacro!W255)</f>
        <v>16.2</v>
      </c>
      <c r="V255" s="10">
        <f>IF(MonthMacro!X255="","",MonthMacro!X255)</f>
        <v>0</v>
      </c>
      <c r="W255" s="12">
        <f>IF(MonthMacro!Y255="","",AVERAGE(MonthMacro!Y255:Y266))</f>
        <v>2710</v>
      </c>
      <c r="X255" s="10" t="e">
        <f t="shared" si="27"/>
        <v>#VALUE!</v>
      </c>
      <c r="Y255" s="13" t="str">
        <f>IF(MonthMacro!Z255="","",MonthMacro!Z255)</f>
        <v/>
      </c>
      <c r="Z255" s="2" t="str">
        <f>IF(MonthMacro!AB255="","",AVERAGE(MonthMacro!AB255:AB266))</f>
        <v/>
      </c>
      <c r="AA255" s="10" t="e">
        <f t="shared" si="28"/>
        <v>#VALUE!</v>
      </c>
      <c r="AB255" s="2">
        <f>IF(MonthMacro!AA255="","",MonthMacro!AA255)</f>
        <v>16.3</v>
      </c>
      <c r="AC255" s="2">
        <f>IF(MonthMacro!AD255="","",IF(MONTH(CLEAN_MACRO!$A255)=2,MonthMacro!AD255,MonthMacro!AD255-MonthMacro!AD256))</f>
        <v>5540.93</v>
      </c>
      <c r="AD255" s="2">
        <f>IF(MonthMacro!AE255="","",IF(MONTH(CLEAN_MACRO!$A255)=2,MonthMacro!AE255,MonthMacro!AE255-MonthMacro!AE256))</f>
        <v>2468.6699999999992</v>
      </c>
      <c r="AE255" s="2">
        <f>IF(MonthMacro!AF255="","",IF(MONTH(CLEAN_MACRO!$A255)=2,MonthMacro!AF255,MonthMacro!AF255-MonthMacro!AF256))</f>
        <v>2699.7899999999991</v>
      </c>
      <c r="AF255" s="10" t="e">
        <f t="shared" si="29"/>
        <v>#VALUE!</v>
      </c>
      <c r="AG255" s="10" t="e">
        <f t="shared" si="30"/>
        <v>#VALUE!</v>
      </c>
      <c r="AH255" s="10" t="e">
        <f t="shared" si="31"/>
        <v>#VALUE!</v>
      </c>
      <c r="AI255" s="10" t="e">
        <f>IF(MonthMacro!AD255="","",(MonthMacro!AD255/MonthMacro!AD267-1)*100)</f>
        <v>#DIV/0!</v>
      </c>
      <c r="AJ255" s="10" t="e">
        <f>IF(MonthMacro!AE255="","",(MonthMacro!AE255/MonthMacro!AE267-1)*100)</f>
        <v>#DIV/0!</v>
      </c>
      <c r="AK255" s="10" t="e">
        <f>IF(MonthMacro!AF255="","",(MonthMacro!AF255/MonthMacro!AF267-1)*100)</f>
        <v>#DIV/0!</v>
      </c>
      <c r="AL255" s="10" t="str">
        <f>IF(MonthMacro!AI255="","",MonthMacro!AI255)</f>
        <v/>
      </c>
      <c r="AM255" s="11" t="str">
        <f>IF(YEAR(A255)=2012,SUM(MonthMacro!AM255:AM266)/MONTH(A255),IF(MonthMacro!AM255="","",SUM(MonthMacro!AM255:AM266)/12))</f>
        <v/>
      </c>
      <c r="AN255" s="10" t="e">
        <f t="shared" si="32"/>
        <v>#VALUE!</v>
      </c>
    </row>
    <row r="256" spans="1:40">
      <c r="A256" s="9">
        <f>MonthMacro!A256</f>
        <v>38138</v>
      </c>
      <c r="B256" s="10" t="str">
        <f>IF(MONTH($A256)=1,"",IF(MonthMacro!D256="","",IF(MONTH($A256)&lt;&gt;2,MonthMacro!D256,MonthMacro!E256)))</f>
        <v/>
      </c>
      <c r="C256" s="10" t="str">
        <f>IF(MonthMacro!E256="","",MonthMacro!E256)</f>
        <v/>
      </c>
      <c r="D256" s="10">
        <f>IF(MONTH($A256)=1,"",IF(AND(MonthMacro!F256&lt;&gt;"",MONTH($A256)&lt;&gt;2),MonthMacro!F256,MonthMacro!G256))</f>
        <v>17.5</v>
      </c>
      <c r="E256" s="12">
        <f>IF(MONTH(A256)=1,"",MonthMacro!H256-MonthMacro!H257)</f>
        <v>4389.76</v>
      </c>
      <c r="F256" s="10" t="e">
        <f t="shared" si="25"/>
        <v>#VALUE!</v>
      </c>
      <c r="G256" s="10">
        <f>IF(MonthMacro!I256="","",MonthMacro!I256)</f>
        <v>34.799999999999997</v>
      </c>
      <c r="H256" s="10" t="str">
        <f>IF(MonthMacro!J256="","",MonthMacro!J256)</f>
        <v/>
      </c>
      <c r="I256" s="10" t="str">
        <f>IF(MonthMacro!K256="","",MonthMacro!K256)</f>
        <v/>
      </c>
      <c r="J256" s="10" t="str">
        <f>IF(MonthMacro!L256="","",MonthMacro!L256)</f>
        <v/>
      </c>
      <c r="K256" s="10">
        <f>IF(MonthMacro!M256="","",MonthMacro!M256)</f>
        <v>4.37</v>
      </c>
      <c r="L256" s="10" t="str">
        <f>IF(MonthMacro!AH256="","",MonthMacro!AH256)</f>
        <v/>
      </c>
      <c r="M256" s="10">
        <f>IF(MonthMacro!N256="","",MonthMacro!N256)</f>
        <v>5.7</v>
      </c>
      <c r="N256" s="10">
        <f>IF(MonthMacro!O256="","",MonthMacro!O256)</f>
        <v>-1.33</v>
      </c>
      <c r="O256" s="10" t="e">
        <f t="shared" si="26"/>
        <v>#VALUE!</v>
      </c>
      <c r="P256" s="11">
        <f>IF(MONTH(A256)=1,"",IF(MONTH(A256)=2,MonthMacro!S256,MonthMacro!Q256))</f>
        <v>17.8</v>
      </c>
      <c r="Q256" s="10">
        <f>IF(MonthMacro!T256="","",MonthMacro!T256)</f>
        <v>-6.03</v>
      </c>
      <c r="R256" s="10">
        <f>IF(MonthMacro!AG256="","",MonthMacro!AG256)</f>
        <v>32.58</v>
      </c>
      <c r="S256" s="10">
        <f>IF(MonthMacro!U256="","",MonthMacro!U256)</f>
        <v>108.04568</v>
      </c>
      <c r="T256" s="10">
        <f>IF(MonthMacro!V256="","",MonthMacro!V256)</f>
        <v>18.600000000000001</v>
      </c>
      <c r="U256" s="10">
        <f>IF(MonthMacro!W256="","",MonthMacro!W256)</f>
        <v>17.5</v>
      </c>
      <c r="V256" s="10">
        <f>IF(MonthMacro!X256="","",MonthMacro!X256)</f>
        <v>-1.1000000000000014</v>
      </c>
      <c r="W256" s="12">
        <f>IF(MonthMacro!Y256="","",AVERAGE(MonthMacro!Y256:Y267))</f>
        <v>2652.3333333333335</v>
      </c>
      <c r="X256" s="10" t="e">
        <f t="shared" si="27"/>
        <v>#VALUE!</v>
      </c>
      <c r="Y256" s="13" t="str">
        <f>IF(MonthMacro!Z256="","",MonthMacro!Z256)</f>
        <v/>
      </c>
      <c r="Z256" s="2" t="str">
        <f>IF(MonthMacro!AB256="","",AVERAGE(MonthMacro!AB256:AB267))</f>
        <v/>
      </c>
      <c r="AA256" s="10" t="e">
        <f t="shared" si="28"/>
        <v>#VALUE!</v>
      </c>
      <c r="AB256" s="2">
        <f>IF(MonthMacro!AA256="","",MonthMacro!AA256)</f>
        <v>18.600000000000001</v>
      </c>
      <c r="AC256" s="2">
        <f>IF(MonthMacro!AD256="","",IF(MONTH(CLEAN_MACRO!$A256)=2,MonthMacro!AD256,MonthMacro!AD256-MonthMacro!AD257))</f>
        <v>5083.75</v>
      </c>
      <c r="AD256" s="2">
        <f>IF(MonthMacro!AE256="","",IF(MONTH(CLEAN_MACRO!$A256)=2,MonthMacro!AE256,MonthMacro!AE256-MonthMacro!AE257))</f>
        <v>1774.4700000000003</v>
      </c>
      <c r="AE256" s="2">
        <f>IF(MonthMacro!AF256="","",IF(MONTH(CLEAN_MACRO!$A256)=2,MonthMacro!AF256,MonthMacro!AF256-MonthMacro!AF257))</f>
        <v>2109.3900000000003</v>
      </c>
      <c r="AF256" s="10" t="e">
        <f t="shared" si="29"/>
        <v>#VALUE!</v>
      </c>
      <c r="AG256" s="10" t="e">
        <f t="shared" si="30"/>
        <v>#VALUE!</v>
      </c>
      <c r="AH256" s="10" t="e">
        <f t="shared" si="31"/>
        <v>#VALUE!</v>
      </c>
      <c r="AI256" s="10" t="e">
        <f>IF(MonthMacro!AD256="","",(MonthMacro!AD256/MonthMacro!AD268-1)*100)</f>
        <v>#DIV/0!</v>
      </c>
      <c r="AJ256" s="10" t="e">
        <f>IF(MonthMacro!AE256="","",(MonthMacro!AE256/MonthMacro!AE268-1)*100)</f>
        <v>#DIV/0!</v>
      </c>
      <c r="AK256" s="10" t="e">
        <f>IF(MonthMacro!AF256="","",(MonthMacro!AF256/MonthMacro!AF268-1)*100)</f>
        <v>#DIV/0!</v>
      </c>
      <c r="AL256" s="10" t="str">
        <f>IF(MonthMacro!AI256="","",MonthMacro!AI256)</f>
        <v/>
      </c>
      <c r="AM256" s="11" t="str">
        <f>IF(YEAR(A256)=2012,SUM(MonthMacro!AM256:AM267)/MONTH(A256),IF(MonthMacro!AM256="","",SUM(MonthMacro!AM256:AM267)/12))</f>
        <v/>
      </c>
      <c r="AN256" s="10" t="e">
        <f t="shared" si="32"/>
        <v>#VALUE!</v>
      </c>
    </row>
    <row r="257" spans="1:40">
      <c r="A257" s="9">
        <f>MonthMacro!A257</f>
        <v>38107</v>
      </c>
      <c r="B257" s="10" t="str">
        <f>IF(MONTH($A257)=1,"",IF(MonthMacro!D257="","",IF(MONTH($A257)&lt;&gt;2,MonthMacro!D257,MonthMacro!E257)))</f>
        <v/>
      </c>
      <c r="C257" s="10" t="str">
        <f>IF(MonthMacro!E257="","",MonthMacro!E257)</f>
        <v/>
      </c>
      <c r="D257" s="10">
        <f>IF(MONTH($A257)=1,"",IF(AND(MonthMacro!F257&lt;&gt;"",MONTH($A257)&lt;&gt;2),MonthMacro!F257,MonthMacro!G257))</f>
        <v>19.100000000000001</v>
      </c>
      <c r="E257" s="12">
        <f>IF(MONTH(A257)=1,"",MonthMacro!H257-MonthMacro!H258)</f>
        <v>3988.9600000000009</v>
      </c>
      <c r="F257" s="10" t="e">
        <f t="shared" si="25"/>
        <v>#VALUE!</v>
      </c>
      <c r="G257" s="10">
        <f>IF(MonthMacro!I257="","",MonthMacro!I257)</f>
        <v>42.8</v>
      </c>
      <c r="H257" s="10" t="str">
        <f>IF(MonthMacro!J257="","",MonthMacro!J257)</f>
        <v/>
      </c>
      <c r="I257" s="10" t="str">
        <f>IF(MonthMacro!K257="","",MonthMacro!K257)</f>
        <v/>
      </c>
      <c r="J257" s="10" t="str">
        <f>IF(MonthMacro!L257="","",MonthMacro!L257)</f>
        <v/>
      </c>
      <c r="K257" s="10">
        <f>IF(MonthMacro!M257="","",MonthMacro!M257)</f>
        <v>3.8</v>
      </c>
      <c r="L257" s="10" t="str">
        <f>IF(MonthMacro!AH257="","",MonthMacro!AH257)</f>
        <v/>
      </c>
      <c r="M257" s="10">
        <f>IF(MonthMacro!N257="","",MonthMacro!N257)</f>
        <v>5.01</v>
      </c>
      <c r="N257" s="10">
        <f>IF(MonthMacro!O257="","",MonthMacro!O257)</f>
        <v>-1.21</v>
      </c>
      <c r="O257" s="10" t="e">
        <f t="shared" si="26"/>
        <v>#VALUE!</v>
      </c>
      <c r="P257" s="11">
        <f>IF(MONTH(A257)=1,"",IF(MONTH(A257)=2,MonthMacro!S257,MonthMacro!Q257))</f>
        <v>13.2</v>
      </c>
      <c r="Q257" s="10">
        <f>IF(MonthMacro!T257="","",MonthMacro!T257)</f>
        <v>-321.45999999999998</v>
      </c>
      <c r="R257" s="10">
        <f>IF(MonthMacro!AG257="","",MonthMacro!AG257)</f>
        <v>32.31</v>
      </c>
      <c r="S257" s="10">
        <f>IF(MonthMacro!U257="","",MonthMacro!U257)</f>
        <v>110.846</v>
      </c>
      <c r="T257" s="10">
        <f>IF(MonthMacro!V257="","",MonthMacro!V257)</f>
        <v>20</v>
      </c>
      <c r="U257" s="10">
        <f>IF(MonthMacro!W257="","",MonthMacro!W257)</f>
        <v>19.100000000000001</v>
      </c>
      <c r="V257" s="10">
        <f>IF(MonthMacro!X257="","",MonthMacro!X257)</f>
        <v>-0.89999999999999858</v>
      </c>
      <c r="W257" s="12">
        <f>IF(MonthMacro!Y257="","",AVERAGE(MonthMacro!Y257:Y268))</f>
        <v>2678.5</v>
      </c>
      <c r="X257" s="10" t="e">
        <f t="shared" si="27"/>
        <v>#VALUE!</v>
      </c>
      <c r="Y257" s="13" t="str">
        <f>IF(MonthMacro!Z257="","",MonthMacro!Z257)</f>
        <v/>
      </c>
      <c r="Z257" s="2" t="str">
        <f>IF(MonthMacro!AB257="","",AVERAGE(MonthMacro!AB257:AB268))</f>
        <v/>
      </c>
      <c r="AA257" s="10" t="e">
        <f t="shared" si="28"/>
        <v>#VALUE!</v>
      </c>
      <c r="AB257" s="2">
        <f>IF(MonthMacro!AA257="","",MonthMacro!AA257)</f>
        <v>19.899999999999999</v>
      </c>
      <c r="AC257" s="2">
        <f>IF(MonthMacro!AD257="","",IF(MONTH(CLEAN_MACRO!$A257)=2,MonthMacro!AD257,MonthMacro!AD257-MonthMacro!AD258))</f>
        <v>4512.5200000000004</v>
      </c>
      <c r="AD257" s="2">
        <f>IF(MonthMacro!AE257="","",IF(MONTH(CLEAN_MACRO!$A257)=2,MonthMacro!AE257,MonthMacro!AE257-MonthMacro!AE258))</f>
        <v>1629.2200000000003</v>
      </c>
      <c r="AE257" s="2">
        <f>IF(MonthMacro!AF257="","",IF(MONTH(CLEAN_MACRO!$A257)=2,MonthMacro!AF257,MonthMacro!AF257-MonthMacro!AF258))</f>
        <v>1929.54</v>
      </c>
      <c r="AF257" s="10" t="e">
        <f t="shared" si="29"/>
        <v>#VALUE!</v>
      </c>
      <c r="AG257" s="10" t="e">
        <f t="shared" si="30"/>
        <v>#VALUE!</v>
      </c>
      <c r="AH257" s="10" t="e">
        <f t="shared" si="31"/>
        <v>#VALUE!</v>
      </c>
      <c r="AI257" s="10" t="e">
        <f>IF(MonthMacro!AD257="","",(MonthMacro!AD257/MonthMacro!AD269-1)*100)</f>
        <v>#DIV/0!</v>
      </c>
      <c r="AJ257" s="10" t="e">
        <f>IF(MonthMacro!AE257="","",(MonthMacro!AE257/MonthMacro!AE269-1)*100)</f>
        <v>#DIV/0!</v>
      </c>
      <c r="AK257" s="10" t="e">
        <f>IF(MonthMacro!AF257="","",(MonthMacro!AF257/MonthMacro!AF269-1)*100)</f>
        <v>#DIV/0!</v>
      </c>
      <c r="AL257" s="10" t="str">
        <f>IF(MonthMacro!AI257="","",MonthMacro!AI257)</f>
        <v/>
      </c>
      <c r="AM257" s="11" t="str">
        <f>IF(YEAR(A257)=2012,SUM(MonthMacro!AM257:AM268)/MONTH(A257),IF(MonthMacro!AM257="","",SUM(MonthMacro!AM257:AM268)/12))</f>
        <v/>
      </c>
      <c r="AN257" s="10" t="e">
        <f t="shared" si="32"/>
        <v>#VALUE!</v>
      </c>
    </row>
    <row r="258" spans="1:40">
      <c r="A258" s="9">
        <f>MonthMacro!A258</f>
        <v>38077</v>
      </c>
      <c r="B258" s="10" t="str">
        <f>IF(MONTH($A258)=1,"",IF(MonthMacro!D258="","",IF(MONTH($A258)&lt;&gt;2,MonthMacro!D258,MonthMacro!E258)))</f>
        <v/>
      </c>
      <c r="C258" s="10" t="str">
        <f>IF(MonthMacro!E258="","",MonthMacro!E258)</f>
        <v/>
      </c>
      <c r="D258" s="10">
        <f>IF(MONTH($A258)=1,"",IF(AND(MonthMacro!F258&lt;&gt;"",MONTH($A258)&lt;&gt;2),MonthMacro!F258,MonthMacro!G258))</f>
        <v>19.399999999999999</v>
      </c>
      <c r="E258" s="12">
        <f>IF(MONTH(A258)=1,"",MonthMacro!H258-MonthMacro!H259)</f>
        <v>3771.4499999999994</v>
      </c>
      <c r="F258" s="10" t="e">
        <f t="shared" si="25"/>
        <v>#DIV/0!</v>
      </c>
      <c r="G258" s="10">
        <f>IF(MonthMacro!I258="","",MonthMacro!I258)</f>
        <v>47.78</v>
      </c>
      <c r="H258" s="10" t="str">
        <f>IF(MonthMacro!J258="","",MonthMacro!J258)</f>
        <v/>
      </c>
      <c r="I258" s="10" t="str">
        <f>IF(MonthMacro!K258="","",MonthMacro!K258)</f>
        <v/>
      </c>
      <c r="J258" s="10" t="str">
        <f>IF(MonthMacro!L258="","",MonthMacro!L258)</f>
        <v/>
      </c>
      <c r="K258" s="10">
        <f>IF(MonthMacro!M258="","",MonthMacro!M258)</f>
        <v>3.04</v>
      </c>
      <c r="L258" s="10" t="str">
        <f>IF(MonthMacro!AH258="","",MonthMacro!AH258)</f>
        <v/>
      </c>
      <c r="M258" s="10">
        <f>IF(MonthMacro!N258="","",MonthMacro!N258)</f>
        <v>3.99</v>
      </c>
      <c r="N258" s="10">
        <f>IF(MonthMacro!O258="","",MonthMacro!O258)</f>
        <v>-0.95000000000000018</v>
      </c>
      <c r="O258" s="10" t="e">
        <f t="shared" si="26"/>
        <v>#VALUE!</v>
      </c>
      <c r="P258" s="11">
        <f>IF(MONTH(A258)=1,"",IF(MONTH(A258)=2,MonthMacro!S258,MonthMacro!Q258))</f>
        <v>11.1</v>
      </c>
      <c r="Q258" s="10">
        <f>IF(MonthMacro!T258="","",MonthMacro!T258)</f>
        <v>17.899999999999999</v>
      </c>
      <c r="R258" s="10">
        <f>IF(MonthMacro!AG258="","",MonthMacro!AG258)</f>
        <v>42.87</v>
      </c>
      <c r="S258" s="10">
        <f>IF(MonthMacro!U258="","",MonthMacro!U258)</f>
        <v>111.31272</v>
      </c>
      <c r="T258" s="10">
        <f>IF(MonthMacro!V258="","",MonthMacro!V258)</f>
        <v>20.100000000000001</v>
      </c>
      <c r="U258" s="10">
        <f>IF(MonthMacro!W258="","",MonthMacro!W258)</f>
        <v>19.100000000000001</v>
      </c>
      <c r="V258" s="10">
        <f>IF(MonthMacro!X258="","",MonthMacro!X258)</f>
        <v>-1</v>
      </c>
      <c r="W258" s="12">
        <f>IF(MonthMacro!Y258="","",AVERAGE(MonthMacro!Y258:Y269))</f>
        <v>2671</v>
      </c>
      <c r="X258" s="10" t="e">
        <f t="shared" si="27"/>
        <v>#DIV/0!</v>
      </c>
      <c r="Y258" s="13" t="str">
        <f>IF(MonthMacro!Z258="","",MonthMacro!Z258)</f>
        <v/>
      </c>
      <c r="Z258" s="2" t="str">
        <f>IF(MonthMacro!AB258="","",AVERAGE(MonthMacro!AB258:AB269))</f>
        <v/>
      </c>
      <c r="AA258" s="10" t="e">
        <f t="shared" si="28"/>
        <v>#VALUE!</v>
      </c>
      <c r="AB258" s="2">
        <f>IF(MonthMacro!AA258="","",MonthMacro!AA258)</f>
        <v>20.100000000000001</v>
      </c>
      <c r="AC258" s="2">
        <f>IF(MonthMacro!AD258="","",IF(MONTH(CLEAN_MACRO!$A258)=2,MonthMacro!AD258,MonthMacro!AD258-MonthMacro!AD259))</f>
        <v>5472.0900000000011</v>
      </c>
      <c r="AD258" s="2">
        <f>IF(MonthMacro!AE258="","",IF(MONTH(CLEAN_MACRO!$A258)=2,MonthMacro!AE258,MonthMacro!AE258-MonthMacro!AE259))</f>
        <v>1770.6899999999998</v>
      </c>
      <c r="AE258" s="2">
        <f>IF(MonthMacro!AF258="","",IF(MONTH(CLEAN_MACRO!$A258)=2,MonthMacro!AF258,MonthMacro!AF258-MonthMacro!AF259))</f>
        <v>2049.6499999999996</v>
      </c>
      <c r="AF258" s="10" t="e">
        <f t="shared" si="29"/>
        <v>#DIV/0!</v>
      </c>
      <c r="AG258" s="10" t="e">
        <f t="shared" si="30"/>
        <v>#DIV/0!</v>
      </c>
      <c r="AH258" s="10" t="e">
        <f t="shared" si="31"/>
        <v>#DIV/0!</v>
      </c>
      <c r="AI258" s="10" t="e">
        <f>IF(MonthMacro!AD258="","",(MonthMacro!AD258/MonthMacro!AD270-1)*100)</f>
        <v>#DIV/0!</v>
      </c>
      <c r="AJ258" s="10" t="e">
        <f>IF(MonthMacro!AE258="","",(MonthMacro!AE258/MonthMacro!AE270-1)*100)</f>
        <v>#DIV/0!</v>
      </c>
      <c r="AK258" s="10" t="e">
        <f>IF(MonthMacro!AF258="","",(MonthMacro!AF258/MonthMacro!AF270-1)*100)</f>
        <v>#DIV/0!</v>
      </c>
      <c r="AL258" s="10" t="str">
        <f>IF(MonthMacro!AI258="","",MonthMacro!AI258)</f>
        <v/>
      </c>
      <c r="AM258" s="11" t="str">
        <f>IF(YEAR(A258)=2012,SUM(MonthMacro!AM258:AM269)/MONTH(A258),IF(MonthMacro!AM258="","",SUM(MonthMacro!AM258:AM269)/12))</f>
        <v/>
      </c>
      <c r="AN258" s="10" t="e">
        <f t="shared" si="32"/>
        <v>#VALUE!</v>
      </c>
    </row>
    <row r="259" spans="1:40">
      <c r="A259" s="9">
        <f>MonthMacro!A259</f>
        <v>38046</v>
      </c>
      <c r="B259" s="10" t="str">
        <f>IF(MONTH($A259)=1,"",IF(MonthMacro!D259="","",IF(MONTH($A259)&lt;&gt;2,MonthMacro!D259,MonthMacro!E259)))</f>
        <v/>
      </c>
      <c r="C259" s="10" t="str">
        <f>IF(MonthMacro!E259="","",MonthMacro!E259)</f>
        <v/>
      </c>
      <c r="D259" s="10">
        <f>IF(MONTH($A259)=1,"",IF(AND(MonthMacro!F259&lt;&gt;"",MONTH($A259)&lt;&gt;2),MonthMacro!F259,MonthMacro!G259))</f>
        <v>16.600000000000001</v>
      </c>
      <c r="E259" s="12">
        <f>IF(MONTH(A259)=1,"",MonthMacro!H259-MonthMacro!H260)</f>
        <v>3287.03</v>
      </c>
      <c r="F259" s="10" t="e">
        <f t="shared" si="25"/>
        <v>#DIV/0!</v>
      </c>
      <c r="G259" s="10">
        <f>IF(MonthMacro!I259="","",MonthMacro!I259)</f>
        <v>52.96</v>
      </c>
      <c r="H259" s="10" t="str">
        <f>IF(MonthMacro!J259="","",MonthMacro!J259)</f>
        <v/>
      </c>
      <c r="I259" s="10" t="str">
        <f>IF(MonthMacro!K259="","",MonthMacro!K259)</f>
        <v/>
      </c>
      <c r="J259" s="10" t="str">
        <f>IF(MonthMacro!L259="","",MonthMacro!L259)</f>
        <v/>
      </c>
      <c r="K259" s="10">
        <f>IF(MonthMacro!M259="","",MonthMacro!M259)</f>
        <v>2.09</v>
      </c>
      <c r="L259" s="10" t="str">
        <f>IF(MonthMacro!AH259="","",MonthMacro!AH259)</f>
        <v/>
      </c>
      <c r="M259" s="10">
        <f>IF(MonthMacro!N259="","",MonthMacro!N259)</f>
        <v>3.54</v>
      </c>
      <c r="N259" s="10">
        <f>IF(MonthMacro!O259="","",MonthMacro!O259)</f>
        <v>-1.4500000000000002</v>
      </c>
      <c r="O259" s="10" t="e">
        <f t="shared" si="26"/>
        <v>#VALUE!</v>
      </c>
      <c r="P259" s="11">
        <f>IF(MONTH(A259)=1,"",IF(MONTH(A259)=2,MonthMacro!S259,MonthMacro!Q259))</f>
        <v>10.5</v>
      </c>
      <c r="Q259" s="10">
        <f>IF(MonthMacro!T259="","",MonthMacro!T259)</f>
        <v>-1264.5</v>
      </c>
      <c r="R259" s="10">
        <f>IF(MonthMacro!AG259="","",MonthMacro!AG259)</f>
        <v>39.67</v>
      </c>
      <c r="S259" s="10">
        <f>IF(MonthMacro!U259="","",MonthMacro!U259)</f>
        <v>111.07935999999999</v>
      </c>
      <c r="T259" s="10">
        <f>IF(MonthMacro!V259="","",MonthMacro!V259)</f>
        <v>19.8</v>
      </c>
      <c r="U259" s="10">
        <f>IF(MonthMacro!W259="","",MonthMacro!W259)</f>
        <v>19.399999999999999</v>
      </c>
      <c r="V259" s="10">
        <f>IF(MonthMacro!X259="","",MonthMacro!X259)</f>
        <v>-0.40000000000000213</v>
      </c>
      <c r="W259" s="12">
        <f>IF(MonthMacro!Y259="","",AVERAGE(MonthMacro!Y259:Y270))</f>
        <v>2023.3333333333333</v>
      </c>
      <c r="X259" s="10" t="e">
        <f t="shared" si="27"/>
        <v>#DIV/0!</v>
      </c>
      <c r="Y259" s="13" t="str">
        <f>IF(MonthMacro!Z259="","",MonthMacro!Z259)</f>
        <v/>
      </c>
      <c r="Z259" s="2" t="str">
        <f>IF(MonthMacro!AB259="","",AVERAGE(MonthMacro!AB259:AB270))</f>
        <v/>
      </c>
      <c r="AA259" s="10" t="e">
        <f t="shared" si="28"/>
        <v>#VALUE!</v>
      </c>
      <c r="AB259" s="2">
        <f>IF(MonthMacro!AA259="","",MonthMacro!AA259)</f>
        <v>20.7</v>
      </c>
      <c r="AC259" s="2">
        <f>IF(MonthMacro!AD259="","",IF(MONTH(CLEAN_MACRO!$A259)=2,MonthMacro!AD259,MonthMacro!AD259-MonthMacro!AD260))</f>
        <v>7427.45</v>
      </c>
      <c r="AD259" s="2">
        <f>IF(MonthMacro!AE259="","",IF(MONTH(CLEAN_MACRO!$A259)=2,MonthMacro!AE259,MonthMacro!AE259-MonthMacro!AE260))</f>
        <v>1909.93</v>
      </c>
      <c r="AE259" s="2">
        <f>IF(MonthMacro!AF259="","",IF(MONTH(CLEAN_MACRO!$A259)=2,MonthMacro!AF259,MonthMacro!AF259-MonthMacro!AF260))</f>
        <v>2221.5100000000002</v>
      </c>
      <c r="AF259" s="10" t="e">
        <f t="shared" si="29"/>
        <v>#DIV/0!</v>
      </c>
      <c r="AG259" s="10" t="e">
        <f t="shared" si="30"/>
        <v>#DIV/0!</v>
      </c>
      <c r="AH259" s="10" t="e">
        <f t="shared" si="31"/>
        <v>#DIV/0!</v>
      </c>
      <c r="AI259" s="10" t="e">
        <f>IF(MonthMacro!AD259="","",(MonthMacro!AD259/MonthMacro!AD271-1)*100)</f>
        <v>#DIV/0!</v>
      </c>
      <c r="AJ259" s="10" t="e">
        <f>IF(MonthMacro!AE259="","",(MonthMacro!AE259/MonthMacro!AE271-1)*100)</f>
        <v>#DIV/0!</v>
      </c>
      <c r="AK259" s="10" t="e">
        <f>IF(MonthMacro!AF259="","",(MonthMacro!AF259/MonthMacro!AF271-1)*100)</f>
        <v>#DIV/0!</v>
      </c>
      <c r="AL259" s="10" t="str">
        <f>IF(MonthMacro!AI259="","",MonthMacro!AI259)</f>
        <v/>
      </c>
      <c r="AM259" s="11" t="str">
        <f>IF(YEAR(A259)=2012,SUM(MonthMacro!AM259:AM270)/MONTH(A259),IF(MonthMacro!AM259="","",SUM(MonthMacro!AM259:AM270)/12))</f>
        <v/>
      </c>
      <c r="AN259" s="10" t="e">
        <f t="shared" si="32"/>
        <v>#VALUE!</v>
      </c>
    </row>
    <row r="260" spans="1:40">
      <c r="A260" s="9">
        <f>MonthMacro!A260</f>
        <v>38017</v>
      </c>
      <c r="B260" s="10" t="str">
        <f>IF(MONTH($A260)=1,"",IF(MonthMacro!D260="","",IF(MONTH($A260)&lt;&gt;2,MonthMacro!D260,MonthMacro!E260)))</f>
        <v/>
      </c>
      <c r="C260" s="10" t="str">
        <f>IF(MonthMacro!E260="","",MonthMacro!E260)</f>
        <v/>
      </c>
      <c r="D260" s="10" t="str">
        <f>IF(MONTH($A260)=1,"",IF(AND(MonthMacro!F260&lt;&gt;"",MONTH($A260)&lt;&gt;2),MonthMacro!F260,MonthMacro!G260))</f>
        <v/>
      </c>
      <c r="E260" s="12" t="str">
        <f>IF(MONTH(A260)=1,"",MonthMacro!H260-MonthMacro!H261)</f>
        <v/>
      </c>
      <c r="F260" s="10" t="str">
        <f t="shared" si="25"/>
        <v/>
      </c>
      <c r="G260" s="10" t="str">
        <f>IF(MonthMacro!I260="","",MonthMacro!I260)</f>
        <v/>
      </c>
      <c r="H260" s="10" t="str">
        <f>IF(MonthMacro!J260="","",MonthMacro!J260)</f>
        <v/>
      </c>
      <c r="I260" s="10" t="str">
        <f>IF(MonthMacro!K260="","",MonthMacro!K260)</f>
        <v/>
      </c>
      <c r="J260" s="10" t="str">
        <f>IF(MonthMacro!L260="","",MonthMacro!L260)</f>
        <v/>
      </c>
      <c r="K260" s="10">
        <f>IF(MonthMacro!M260="","",MonthMacro!M260)</f>
        <v>3.17</v>
      </c>
      <c r="L260" s="10" t="str">
        <f>IF(MonthMacro!AH260="","",MonthMacro!AH260)</f>
        <v/>
      </c>
      <c r="M260" s="10">
        <f>IF(MonthMacro!N260="","",MonthMacro!N260)</f>
        <v>3.47</v>
      </c>
      <c r="N260" s="10">
        <f>IF(MonthMacro!O260="","",MonthMacro!O260)</f>
        <v>-0.30000000000000027</v>
      </c>
      <c r="O260" s="10" t="e">
        <f t="shared" si="26"/>
        <v>#VALUE!</v>
      </c>
      <c r="P260" s="11" t="str">
        <f>IF(MONTH(A260)=1,"",IF(MONTH(A260)=2,MonthMacro!S260,MonthMacro!Q260))</f>
        <v/>
      </c>
      <c r="Q260" s="10">
        <f>IF(MonthMacro!T260="","",MonthMacro!T260)</f>
        <v>-98.06</v>
      </c>
      <c r="R260" s="10">
        <f>IF(MonthMacro!AG260="","",MonthMacro!AG260)</f>
        <v>19.940000000000001</v>
      </c>
      <c r="S260" s="10">
        <f>IF(MonthMacro!U260="","",MonthMacro!U260)</f>
        <v>111.31272</v>
      </c>
      <c r="T260" s="10">
        <f>IF(MonthMacro!V260="","",MonthMacro!V260)</f>
        <v>15.7</v>
      </c>
      <c r="U260" s="10">
        <f>IF(MonthMacro!W260="","",MonthMacro!W260)</f>
        <v>18.100000000000001</v>
      </c>
      <c r="V260" s="10">
        <f>IF(MonthMacro!X260="","",MonthMacro!X260)</f>
        <v>2.4000000000000021</v>
      </c>
      <c r="W260" s="12">
        <f>IF(MonthMacro!Y260="","",AVERAGE(MonthMacro!Y260:Y271))</f>
        <v>2340.4</v>
      </c>
      <c r="X260" s="10" t="e">
        <f t="shared" si="27"/>
        <v>#DIV/0!</v>
      </c>
      <c r="Y260" s="13" t="str">
        <f>IF(MonthMacro!Z260="","",MonthMacro!Z260)</f>
        <v/>
      </c>
      <c r="Z260" s="2" t="str">
        <f>IF(MonthMacro!AB260="","",AVERAGE(MonthMacro!AB260:AB271))</f>
        <v/>
      </c>
      <c r="AA260" s="10" t="e">
        <f t="shared" si="28"/>
        <v>#VALUE!</v>
      </c>
      <c r="AB260" s="2">
        <f>IF(MonthMacro!AA260="","",MonthMacro!AA260)</f>
        <v>20.12</v>
      </c>
      <c r="AC260" s="2" t="str">
        <f>IF(MonthMacro!AD260="","",IF(MONTH(CLEAN_MACRO!$A260)=2,MonthMacro!AD260,MonthMacro!AD260-MonthMacro!AD261))</f>
        <v/>
      </c>
      <c r="AD260" s="2" t="str">
        <f>IF(MonthMacro!AE260="","",IF(MONTH(CLEAN_MACRO!$A260)=2,MonthMacro!AE260,MonthMacro!AE260-MonthMacro!AE261))</f>
        <v/>
      </c>
      <c r="AE260" s="2" t="str">
        <f>IF(MonthMacro!AF260="","",IF(MONTH(CLEAN_MACRO!$A260)=2,MonthMacro!AF260,MonthMacro!AF260-MonthMacro!AF261))</f>
        <v/>
      </c>
      <c r="AF260" s="10" t="str">
        <f t="shared" si="29"/>
        <v/>
      </c>
      <c r="AG260" s="10" t="str">
        <f t="shared" si="30"/>
        <v/>
      </c>
      <c r="AH260" s="10" t="str">
        <f t="shared" si="31"/>
        <v/>
      </c>
      <c r="AI260" s="10" t="str">
        <f>IF(MonthMacro!AD260="","",(MonthMacro!AD260/MonthMacro!AD272-1)*100)</f>
        <v/>
      </c>
      <c r="AJ260" s="10" t="str">
        <f>IF(MonthMacro!AE260="","",(MonthMacro!AE260/MonthMacro!AE272-1)*100)</f>
        <v/>
      </c>
      <c r="AK260" s="10" t="str">
        <f>IF(MonthMacro!AF260="","",(MonthMacro!AF260/MonthMacro!AF272-1)*100)</f>
        <v/>
      </c>
      <c r="AL260" s="10" t="str">
        <f>IF(MonthMacro!AI260="","",MonthMacro!AI260)</f>
        <v/>
      </c>
      <c r="AM260" s="11" t="str">
        <f>IF(YEAR(A260)=2012,SUM(MonthMacro!AM260:AM271)/MONTH(A260),IF(MonthMacro!AM260="","",SUM(MonthMacro!AM260:AM271)/12))</f>
        <v/>
      </c>
      <c r="AN260" s="10" t="e">
        <f t="shared" si="32"/>
        <v>#VALUE!</v>
      </c>
    </row>
    <row r="261" spans="1:40">
      <c r="A261" s="9">
        <f>MonthMacro!A261</f>
        <v>37986</v>
      </c>
      <c r="B261" s="10" t="str">
        <f>IF(MONTH($A261)=1,"",IF(MonthMacro!D261="","",IF(MONTH($A261)&lt;&gt;2,MonthMacro!D261,MonthMacro!E261)))</f>
        <v/>
      </c>
      <c r="C261" s="10" t="str">
        <f>IF(MonthMacro!E261="","",MonthMacro!E261)</f>
        <v/>
      </c>
      <c r="D261" s="10">
        <f>IF(MONTH($A261)=1,"",IF(AND(MonthMacro!F261&lt;&gt;"",MONTH($A261)&lt;&gt;2),MonthMacro!F261,MonthMacro!G261))</f>
        <v>18.100000000000001</v>
      </c>
      <c r="E261" s="12">
        <f>IF(MONTH(A261)=1,"",MonthMacro!H261-MonthMacro!H262)</f>
        <v>8025.3899999999994</v>
      </c>
      <c r="F261" s="10" t="e">
        <f t="shared" si="25"/>
        <v>#DIV/0!</v>
      </c>
      <c r="G261" s="10">
        <f>IF(MonthMacro!I261="","",MonthMacro!I261)</f>
        <v>28.36</v>
      </c>
      <c r="H261" s="10" t="str">
        <f>IF(MonthMacro!J261="","",MonthMacro!J261)</f>
        <v/>
      </c>
      <c r="I261" s="10" t="str">
        <f>IF(MonthMacro!K261="","",MonthMacro!K261)</f>
        <v/>
      </c>
      <c r="J261" s="10" t="str">
        <f>IF(MonthMacro!L261="","",MonthMacro!L261)</f>
        <v/>
      </c>
      <c r="K261" s="10">
        <f>IF(MonthMacro!M261="","",MonthMacro!M261)</f>
        <v>3.19</v>
      </c>
      <c r="L261" s="10" t="str">
        <f>IF(MonthMacro!AH261="","",MonthMacro!AH261)</f>
        <v/>
      </c>
      <c r="M261" s="10">
        <f>IF(MonthMacro!N261="","",MonthMacro!N261)</f>
        <v>2.99</v>
      </c>
      <c r="N261" s="10">
        <f>IF(MonthMacro!O261="","",MonthMacro!O261)</f>
        <v>0.19999999999999973</v>
      </c>
      <c r="O261" s="10" t="e">
        <f t="shared" si="26"/>
        <v>#VALUE!</v>
      </c>
      <c r="P261" s="11">
        <f>IF(MONTH(A261)=1,"",IF(MONTH(A261)=2,MonthMacro!S261,MonthMacro!Q261))</f>
        <v>10.9</v>
      </c>
      <c r="Q261" s="10">
        <f>IF(MonthMacro!T261="","",MonthMacro!T261)</f>
        <v>81.34</v>
      </c>
      <c r="R261" s="10">
        <f>IF(MonthMacro!AG261="","",MonthMacro!AG261)</f>
        <v>50.71</v>
      </c>
      <c r="S261" s="10">
        <f>IF(MonthMacro!U261="","",MonthMacro!U261)</f>
        <v>111.19604</v>
      </c>
      <c r="T261" s="10">
        <f>IF(MonthMacro!V261="","",MonthMacro!V261)</f>
        <v>18.7</v>
      </c>
      <c r="U261" s="10">
        <f>IF(MonthMacro!W261="","",MonthMacro!W261)</f>
        <v>19.600000000000001</v>
      </c>
      <c r="V261" s="10">
        <f>IF(MonthMacro!X261="","",MonthMacro!X261)</f>
        <v>0.90000000000000213</v>
      </c>
      <c r="W261" s="12">
        <f>IF(MonthMacro!Y261="","",AVERAGE(MonthMacro!Y261:Y272))</f>
        <v>2397</v>
      </c>
      <c r="X261" s="10" t="e">
        <f t="shared" si="27"/>
        <v>#DIV/0!</v>
      </c>
      <c r="Y261" s="13">
        <f>IF(MonthMacro!Z261="","",MonthMacro!Z261)</f>
        <v>21.4</v>
      </c>
      <c r="Z261" s="2" t="str">
        <f>IF(MonthMacro!AB261="","",AVERAGE(MonthMacro!AB261:AB272))</f>
        <v/>
      </c>
      <c r="AA261" s="10" t="e">
        <f t="shared" si="28"/>
        <v>#VALUE!</v>
      </c>
      <c r="AB261" s="2">
        <f>IF(MonthMacro!AA261="","",MonthMacro!AA261)</f>
        <v>21.1</v>
      </c>
      <c r="AC261" s="2">
        <f>IF(MonthMacro!AD261="","",IF(MONTH(CLEAN_MACRO!$A261)=2,MonthMacro!AD261,MonthMacro!AD261-MonthMacro!AD262))</f>
        <v>10482.209999999999</v>
      </c>
      <c r="AD261" s="2">
        <f>IF(MonthMacro!AE261="","",IF(MONTH(CLEAN_MACRO!$A261)=2,MonthMacro!AE261,MonthMacro!AE261-MonthMacro!AE262))</f>
        <v>18502.82</v>
      </c>
      <c r="AE261" s="2">
        <f>IF(MonthMacro!AF261="","",IF(MONTH(CLEAN_MACRO!$A261)=2,MonthMacro!AF261,MonthMacro!AF261-MonthMacro!AF262))</f>
        <v>12297.04</v>
      </c>
      <c r="AF261" s="10" t="e">
        <f t="shared" si="29"/>
        <v>#DIV/0!</v>
      </c>
      <c r="AG261" s="10" t="e">
        <f t="shared" si="30"/>
        <v>#DIV/0!</v>
      </c>
      <c r="AH261" s="10" t="e">
        <f t="shared" si="31"/>
        <v>#DIV/0!</v>
      </c>
      <c r="AI261" s="10" t="e">
        <f>IF(MonthMacro!AD261="","",(MonthMacro!AD261/MonthMacro!AD273-1)*100)</f>
        <v>#DIV/0!</v>
      </c>
      <c r="AJ261" s="10" t="e">
        <f>IF(MonthMacro!AE261="","",(MonthMacro!AE261/MonthMacro!AE273-1)*100)</f>
        <v>#DIV/0!</v>
      </c>
      <c r="AK261" s="10" t="e">
        <f>IF(MonthMacro!AF261="","",(MonthMacro!AF261/MonthMacro!AF273-1)*100)</f>
        <v>#DIV/0!</v>
      </c>
      <c r="AL261" s="10" t="str">
        <f>IF(MonthMacro!AI261="","",MonthMacro!AI261)</f>
        <v/>
      </c>
      <c r="AM261" s="11" t="str">
        <f>IF(YEAR(A261)=2012,SUM(MonthMacro!AM261:AM272)/MONTH(A261),IF(MonthMacro!AM261="","",SUM(MonthMacro!AM261:AM272)/12))</f>
        <v/>
      </c>
      <c r="AN261" s="10" t="e">
        <f t="shared" si="32"/>
        <v>#VALUE!</v>
      </c>
    </row>
    <row r="262" spans="1:40">
      <c r="A262" s="9">
        <f>MonthMacro!A262</f>
        <v>37955</v>
      </c>
      <c r="B262" s="10" t="str">
        <f>IF(MONTH($A262)=1,"",IF(MonthMacro!D262="","",IF(MONTH($A262)&lt;&gt;2,MonthMacro!D262,MonthMacro!E262)))</f>
        <v/>
      </c>
      <c r="C262" s="10" t="str">
        <f>IF(MonthMacro!E262="","",MonthMacro!E262)</f>
        <v/>
      </c>
      <c r="D262" s="10">
        <f>IF(MONTH($A262)=1,"",IF(AND(MonthMacro!F262&lt;&gt;"",MONTH($A262)&lt;&gt;2),MonthMacro!F262,MonthMacro!G262))</f>
        <v>17.899999999999999</v>
      </c>
      <c r="E262" s="12">
        <f>IF(MONTH(A262)=1,"",MonthMacro!H262-MonthMacro!H263)</f>
        <v>4151.5099999999984</v>
      </c>
      <c r="F262" s="10" t="e">
        <f t="shared" ref="F262:F269" si="33">IF(MONTH(A262)=1,"",(E262/E274-1)*100)</f>
        <v>#DIV/0!</v>
      </c>
      <c r="G262" s="10">
        <f>IF(MonthMacro!I262="","",MonthMacro!I262)</f>
        <v>29.6</v>
      </c>
      <c r="H262" s="10" t="str">
        <f>IF(MonthMacro!J262="","",MonthMacro!J262)</f>
        <v/>
      </c>
      <c r="I262" s="10" t="str">
        <f>IF(MonthMacro!K262="","",MonthMacro!K262)</f>
        <v/>
      </c>
      <c r="J262" s="10" t="str">
        <f>IF(MonthMacro!L262="","",MonthMacro!L262)</f>
        <v/>
      </c>
      <c r="K262" s="10">
        <f>IF(MonthMacro!M262="","",MonthMacro!M262)</f>
        <v>2.95</v>
      </c>
      <c r="L262" s="10" t="str">
        <f>IF(MonthMacro!AH262="","",MonthMacro!AH262)</f>
        <v/>
      </c>
      <c r="M262" s="10">
        <f>IF(MonthMacro!N262="","",MonthMacro!N262)</f>
        <v>1.92</v>
      </c>
      <c r="N262" s="10">
        <f>IF(MonthMacro!O262="","",MonthMacro!O262)</f>
        <v>1.0300000000000002</v>
      </c>
      <c r="O262" s="10" t="e">
        <f t="shared" ref="O262:O269" si="34">L262-M262</f>
        <v>#VALUE!</v>
      </c>
      <c r="P262" s="11">
        <f>IF(MONTH(A262)=1,"",IF(MONTH(A262)=2,MonthMacro!S262,MonthMacro!Q262))</f>
        <v>9.6999999999999993</v>
      </c>
      <c r="Q262" s="10">
        <f>IF(MonthMacro!T262="","",MonthMacro!T262)</f>
        <v>96.73</v>
      </c>
      <c r="R262" s="10">
        <f>IF(MonthMacro!AG262="","",MonthMacro!AG262)</f>
        <v>33.81</v>
      </c>
      <c r="S262" s="10">
        <f>IF(MonthMacro!U262="","",MonthMacro!U262)</f>
        <v>110.26260000000001</v>
      </c>
      <c r="T262" s="10">
        <f>IF(MonthMacro!V262="","",MonthMacro!V262)</f>
        <v>18.899999999999999</v>
      </c>
      <c r="U262" s="10">
        <f>IF(MonthMacro!W262="","",MonthMacro!W262)</f>
        <v>20.399999999999999</v>
      </c>
      <c r="V262" s="10">
        <f>IF(MonthMacro!X262="","",MonthMacro!X262)</f>
        <v>1.5</v>
      </c>
      <c r="W262" s="12">
        <f>IF(MonthMacro!Y262="","",AVERAGE(MonthMacro!Y262:Y273))</f>
        <v>2363.3333333333335</v>
      </c>
      <c r="X262" s="10" t="e">
        <f t="shared" ref="X262:X269" si="35">(IF(W262="","",W262/W274)-1)*100</f>
        <v>#DIV/0!</v>
      </c>
      <c r="Y262" s="13" t="str">
        <f>IF(MonthMacro!Z262="","",MonthMacro!Z262)</f>
        <v/>
      </c>
      <c r="Z262" s="2" t="str">
        <f>IF(MonthMacro!AB262="","",AVERAGE(MonthMacro!AB262:AB273))</f>
        <v/>
      </c>
      <c r="AA262" s="10" t="e">
        <f t="shared" ref="AA262:AA269" si="36">(IF(Z262="","",Z262/Z274)-1)*100</f>
        <v>#VALUE!</v>
      </c>
      <c r="AB262" s="2">
        <f>IF(MonthMacro!AA262="","",MonthMacro!AA262)</f>
        <v>22.6</v>
      </c>
      <c r="AC262" s="2">
        <f>IF(MonthMacro!AD262="","",IF(MONTH(CLEAN_MACRO!$A262)=2,MonthMacro!AD262,MonthMacro!AD262-MonthMacro!AD263))</f>
        <v>3610.3499999999985</v>
      </c>
      <c r="AD262" s="2">
        <f>IF(MonthMacro!AE262="","",IF(MONTH(CLEAN_MACRO!$A262)=2,MonthMacro!AE262,MonthMacro!AE262-MonthMacro!AE263))</f>
        <v>3016.1899999999987</v>
      </c>
      <c r="AE262" s="2">
        <f>IF(MonthMacro!AF262="","",IF(MONTH(CLEAN_MACRO!$A262)=2,MonthMacro!AF262,MonthMacro!AF262-MonthMacro!AF263))</f>
        <v>2502.3100000000013</v>
      </c>
      <c r="AF262" s="10" t="e">
        <f t="shared" ref="AF262:AF269" si="37">IF(AC262="","",(AC262/AC274-1)*100)</f>
        <v>#DIV/0!</v>
      </c>
      <c r="AG262" s="10" t="e">
        <f t="shared" ref="AG262:AG269" si="38">IF(AD262="","",(AD262/AD274-1)*100)</f>
        <v>#DIV/0!</v>
      </c>
      <c r="AH262" s="10" t="e">
        <f t="shared" ref="AH262:AH269" si="39">IF(AE262="","",(AE262/AE274-1)*100)</f>
        <v>#DIV/0!</v>
      </c>
      <c r="AI262" s="10" t="e">
        <f>IF(MonthMacro!AD262="","",(MonthMacro!AD262/MonthMacro!AD274-1)*100)</f>
        <v>#DIV/0!</v>
      </c>
      <c r="AJ262" s="10" t="e">
        <f>IF(MonthMacro!AE262="","",(MonthMacro!AE262/MonthMacro!AE274-1)*100)</f>
        <v>#DIV/0!</v>
      </c>
      <c r="AK262" s="10" t="e">
        <f>IF(MonthMacro!AF262="","",(MonthMacro!AF262/MonthMacro!AF274-1)*100)</f>
        <v>#DIV/0!</v>
      </c>
      <c r="AL262" s="10" t="str">
        <f>IF(MonthMacro!AI262="","",MonthMacro!AI262)</f>
        <v/>
      </c>
      <c r="AM262" s="11" t="str">
        <f>IF(YEAR(A262)=2012,SUM(MonthMacro!AM262:AM273)/MONTH(A262),IF(MonthMacro!AM262="","",SUM(MonthMacro!AM262:AM273)/12))</f>
        <v/>
      </c>
      <c r="AN262" s="10" t="e">
        <f t="shared" ref="AN262:AN269" si="40">(IF(AM262="","",AM262/AM274)-1)*100</f>
        <v>#VALUE!</v>
      </c>
    </row>
    <row r="263" spans="1:40">
      <c r="A263" s="9">
        <f>MonthMacro!A263</f>
        <v>37925</v>
      </c>
      <c r="B263" s="10" t="str">
        <f>IF(MONTH($A263)=1,"",IF(MonthMacro!D263="","",IF(MONTH($A263)&lt;&gt;2,MonthMacro!D263,MonthMacro!E263)))</f>
        <v/>
      </c>
      <c r="C263" s="10" t="str">
        <f>IF(MonthMacro!E263="","",MonthMacro!E263)</f>
        <v/>
      </c>
      <c r="D263" s="10">
        <f>IF(MONTH($A263)=1,"",IF(AND(MonthMacro!F263&lt;&gt;"",MONTH($A263)&lt;&gt;2),MonthMacro!F263,MonthMacro!G263))</f>
        <v>17.2</v>
      </c>
      <c r="E263" s="12">
        <f>IF(MONTH(A263)=1,"",MonthMacro!H263-MonthMacro!H264)</f>
        <v>3953.9399999999987</v>
      </c>
      <c r="F263" s="10" t="e">
        <f t="shared" si="33"/>
        <v>#DIV/0!</v>
      </c>
      <c r="G263" s="10">
        <f>IF(MonthMacro!I263="","",MonthMacro!I263)</f>
        <v>30.2</v>
      </c>
      <c r="H263" s="10" t="str">
        <f>IF(MonthMacro!J263="","",MonthMacro!J263)</f>
        <v/>
      </c>
      <c r="I263" s="10" t="str">
        <f>IF(MonthMacro!K263="","",MonthMacro!K263)</f>
        <v/>
      </c>
      <c r="J263" s="10" t="str">
        <f>IF(MonthMacro!L263="","",MonthMacro!L263)</f>
        <v/>
      </c>
      <c r="K263" s="10">
        <f>IF(MonthMacro!M263="","",MonthMacro!M263)</f>
        <v>1.81</v>
      </c>
      <c r="L263" s="10" t="str">
        <f>IF(MonthMacro!AH263="","",MonthMacro!AH263)</f>
        <v/>
      </c>
      <c r="M263" s="10">
        <f>IF(MonthMacro!N263="","",MonthMacro!N263)</f>
        <v>1.23</v>
      </c>
      <c r="N263" s="10">
        <f>IF(MonthMacro!O263="","",MonthMacro!O263)</f>
        <v>0.58000000000000007</v>
      </c>
      <c r="O263" s="10" t="e">
        <f t="shared" si="34"/>
        <v>#VALUE!</v>
      </c>
      <c r="P263" s="11">
        <f>IF(MONTH(A263)=1,"",IF(MONTH(A263)=2,MonthMacro!S263,MonthMacro!Q263))</f>
        <v>10.199999999999999</v>
      </c>
      <c r="Q263" s="10">
        <f>IF(MonthMacro!T263="","",MonthMacro!T263)</f>
        <v>20.72</v>
      </c>
      <c r="R263" s="10">
        <f>IF(MonthMacro!AG263="","",MonthMacro!AG263)</f>
        <v>36.659999999999997</v>
      </c>
      <c r="S263" s="10">
        <f>IF(MonthMacro!U263="","",MonthMacro!U263)</f>
        <v>109.91256</v>
      </c>
      <c r="T263" s="10">
        <f>IF(MonthMacro!V263="","",MonthMacro!V263)</f>
        <v>19.600000000000001</v>
      </c>
      <c r="U263" s="10">
        <f>IF(MonthMacro!W263="","",MonthMacro!W263)</f>
        <v>21</v>
      </c>
      <c r="V263" s="10">
        <f>IF(MonthMacro!X263="","",MonthMacro!X263)</f>
        <v>1.3999999999999986</v>
      </c>
      <c r="W263" s="12">
        <f>IF(MonthMacro!Y263="","",AVERAGE(MonthMacro!Y263:Y274))</f>
        <v>2629</v>
      </c>
      <c r="X263" s="10" t="e">
        <f t="shared" si="35"/>
        <v>#DIV/0!</v>
      </c>
      <c r="Y263" s="13" t="str">
        <f>IF(MonthMacro!Z263="","",MonthMacro!Z263)</f>
        <v/>
      </c>
      <c r="Z263" s="2" t="str">
        <f>IF(MonthMacro!AB263="","",AVERAGE(MonthMacro!AB263:AB274))</f>
        <v/>
      </c>
      <c r="AA263" s="10" t="e">
        <f t="shared" si="36"/>
        <v>#VALUE!</v>
      </c>
      <c r="AB263" s="2">
        <f>IF(MonthMacro!AA263="","",MonthMacro!AA263)</f>
        <v>23.28</v>
      </c>
      <c r="AC263" s="2">
        <f>IF(MonthMacro!AD263="","",IF(MONTH(CLEAN_MACRO!$A263)=2,MonthMacro!AD263,MonthMacro!AD263-MonthMacro!AD264))</f>
        <v>3663.4100000000035</v>
      </c>
      <c r="AD263" s="2">
        <f>IF(MonthMacro!AE263="","",IF(MONTH(CLEAN_MACRO!$A263)=2,MonthMacro!AE263,MonthMacro!AE263-MonthMacro!AE264))</f>
        <v>2664.9300000000021</v>
      </c>
      <c r="AE263" s="2">
        <f>IF(MonthMacro!AF263="","",IF(MONTH(CLEAN_MACRO!$A263)=2,MonthMacro!AF263,MonthMacro!AF263-MonthMacro!AF264))</f>
        <v>2258.6499999999996</v>
      </c>
      <c r="AF263" s="10" t="e">
        <f t="shared" si="37"/>
        <v>#DIV/0!</v>
      </c>
      <c r="AG263" s="10" t="e">
        <f t="shared" si="38"/>
        <v>#DIV/0!</v>
      </c>
      <c r="AH263" s="10" t="e">
        <f t="shared" si="39"/>
        <v>#DIV/0!</v>
      </c>
      <c r="AI263" s="10" t="e">
        <f>IF(MonthMacro!AD263="","",(MonthMacro!AD263/MonthMacro!AD275-1)*100)</f>
        <v>#DIV/0!</v>
      </c>
      <c r="AJ263" s="10" t="e">
        <f>IF(MonthMacro!AE263="","",(MonthMacro!AE263/MonthMacro!AE275-1)*100)</f>
        <v>#DIV/0!</v>
      </c>
      <c r="AK263" s="10" t="e">
        <f>IF(MonthMacro!AF263="","",(MonthMacro!AF263/MonthMacro!AF275-1)*100)</f>
        <v>#DIV/0!</v>
      </c>
      <c r="AL263" s="10" t="str">
        <f>IF(MonthMacro!AI263="","",MonthMacro!AI263)</f>
        <v/>
      </c>
      <c r="AM263" s="11" t="str">
        <f>IF(YEAR(A263)=2012,SUM(MonthMacro!AM263:AM274)/MONTH(A263),IF(MonthMacro!AM263="","",SUM(MonthMacro!AM263:AM274)/12))</f>
        <v/>
      </c>
      <c r="AN263" s="10" t="e">
        <f t="shared" si="40"/>
        <v>#VALUE!</v>
      </c>
    </row>
    <row r="264" spans="1:40">
      <c r="A264" s="9">
        <f>MonthMacro!A264</f>
        <v>37894</v>
      </c>
      <c r="B264" s="10" t="str">
        <f>IF(MONTH($A264)=1,"",IF(MonthMacro!D264="","",IF(MONTH($A264)&lt;&gt;2,MonthMacro!D264,MonthMacro!E264)))</f>
        <v/>
      </c>
      <c r="C264" s="10" t="str">
        <f>IF(MonthMacro!E264="","",MonthMacro!E264)</f>
        <v/>
      </c>
      <c r="D264" s="10">
        <f>IF(MONTH($A264)=1,"",IF(AND(MonthMacro!F264&lt;&gt;"",MONTH($A264)&lt;&gt;2),MonthMacro!F264,MonthMacro!G264))</f>
        <v>16.3</v>
      </c>
      <c r="E264" s="12">
        <f>IF(MONTH(A264)=1,"",MonthMacro!H264-MonthMacro!H265)</f>
        <v>26512.58</v>
      </c>
      <c r="F264" s="10" t="e">
        <f t="shared" si="33"/>
        <v>#DIV/0!</v>
      </c>
      <c r="G264" s="10">
        <f>IF(MonthMacro!I264="","",MonthMacro!I264)</f>
        <v>31.41</v>
      </c>
      <c r="H264" s="10" t="str">
        <f>IF(MonthMacro!J264="","",MonthMacro!J264)</f>
        <v/>
      </c>
      <c r="I264" s="10" t="str">
        <f>IF(MonthMacro!K264="","",MonthMacro!K264)</f>
        <v/>
      </c>
      <c r="J264" s="10" t="str">
        <f>IF(MonthMacro!L264="","",MonthMacro!L264)</f>
        <v/>
      </c>
      <c r="K264" s="10">
        <f>IF(MonthMacro!M264="","",MonthMacro!M264)</f>
        <v>1.1100000000000001</v>
      </c>
      <c r="L264" s="10" t="str">
        <f>IF(MonthMacro!AH264="","",MonthMacro!AH264)</f>
        <v/>
      </c>
      <c r="M264" s="10">
        <f>IF(MonthMacro!N264="","",MonthMacro!N264)</f>
        <v>1.37</v>
      </c>
      <c r="N264" s="10">
        <f>IF(MonthMacro!O264="","",MonthMacro!O264)</f>
        <v>-0.26</v>
      </c>
      <c r="O264" s="10" t="e">
        <f t="shared" si="34"/>
        <v>#VALUE!</v>
      </c>
      <c r="P264" s="11">
        <f>IF(MONTH(A264)=1,"",IF(MONTH(A264)=2,MonthMacro!S264,MonthMacro!Q264))</f>
        <v>9.5</v>
      </c>
      <c r="Q264" s="10">
        <f>IF(MonthMacro!T264="","",MonthMacro!T264)</f>
        <v>-86.4</v>
      </c>
      <c r="R264" s="10">
        <f>IF(MonthMacro!AG264="","",MonthMacro!AG264)</f>
        <v>31.43</v>
      </c>
      <c r="S264" s="10">
        <f>IF(MonthMacro!U264="","",MonthMacro!U264)</f>
        <v>108.62908</v>
      </c>
      <c r="T264" s="10">
        <f>IF(MonthMacro!V264="","",MonthMacro!V264)</f>
        <v>18.5</v>
      </c>
      <c r="U264" s="10">
        <f>IF(MonthMacro!W264="","",MonthMacro!W264)</f>
        <v>20.7</v>
      </c>
      <c r="V264" s="10">
        <f>IF(MonthMacro!X264="","",MonthMacro!X264)</f>
        <v>2.1999999999999993</v>
      </c>
      <c r="W264" s="12">
        <f>IF(MonthMacro!Y264="","",AVERAGE(MonthMacro!Y264:Y275))</f>
        <v>4040</v>
      </c>
      <c r="X264" s="10" t="e">
        <f t="shared" si="35"/>
        <v>#DIV/0!</v>
      </c>
      <c r="Y264" s="13" t="str">
        <f>IF(MonthMacro!Z264="","",MonthMacro!Z264)</f>
        <v/>
      </c>
      <c r="Z264" s="2" t="str">
        <f>IF(MonthMacro!AB264="","",AVERAGE(MonthMacro!AB264:AB275))</f>
        <v/>
      </c>
      <c r="AA264" s="10" t="e">
        <f t="shared" si="36"/>
        <v>#VALUE!</v>
      </c>
      <c r="AB264" s="2">
        <f>IF(MonthMacro!AA264="","",MonthMacro!AA264)</f>
        <v>23.5</v>
      </c>
      <c r="AC264" s="2">
        <f>IF(MonthMacro!AD264="","",IF(MONTH(CLEAN_MACRO!$A264)=2,MonthMacro!AD264,MonthMacro!AD264-MonthMacro!AD265))</f>
        <v>36563.129999999997</v>
      </c>
      <c r="AD264" s="2">
        <f>IF(MonthMacro!AE264="","",IF(MONTH(CLEAN_MACRO!$A264)=2,MonthMacro!AE264,MonthMacro!AE264-MonthMacro!AE265))</f>
        <v>15325.81</v>
      </c>
      <c r="AE264" s="2">
        <f>IF(MonthMacro!AF264="","",IF(MONTH(CLEAN_MACRO!$A264)=2,MonthMacro!AF264,MonthMacro!AF264-MonthMacro!AF265))</f>
        <v>15189.24</v>
      </c>
      <c r="AF264" s="10" t="e">
        <f t="shared" si="37"/>
        <v>#DIV/0!</v>
      </c>
      <c r="AG264" s="10" t="e">
        <f t="shared" si="38"/>
        <v>#DIV/0!</v>
      </c>
      <c r="AH264" s="10" t="e">
        <f t="shared" si="39"/>
        <v>#DIV/0!</v>
      </c>
      <c r="AI264" s="10" t="e">
        <f>IF(MonthMacro!AD264="","",(MonthMacro!AD264/MonthMacro!AD276-1)*100)</f>
        <v>#DIV/0!</v>
      </c>
      <c r="AJ264" s="10" t="e">
        <f>IF(MonthMacro!AE264="","",(MonthMacro!AE264/MonthMacro!AE276-1)*100)</f>
        <v>#DIV/0!</v>
      </c>
      <c r="AK264" s="10" t="e">
        <f>IF(MonthMacro!AF264="","",(MonthMacro!AF264/MonthMacro!AF276-1)*100)</f>
        <v>#DIV/0!</v>
      </c>
      <c r="AL264" s="10" t="str">
        <f>IF(MonthMacro!AI264="","",MonthMacro!AI264)</f>
        <v/>
      </c>
      <c r="AM264" s="11" t="str">
        <f>IF(YEAR(A264)=2012,SUM(MonthMacro!AM264:AM275)/MONTH(A264),IF(MonthMacro!AM264="","",SUM(MonthMacro!AM264:AM275)/12))</f>
        <v/>
      </c>
      <c r="AN264" s="10" t="e">
        <f t="shared" si="40"/>
        <v>#VALUE!</v>
      </c>
    </row>
    <row r="265" spans="1:40">
      <c r="A265" s="9">
        <f>MonthMacro!A265</f>
        <v>0</v>
      </c>
      <c r="B265" s="10" t="str">
        <f>IF(MONTH($A265)=1,"",IF(MonthMacro!D265="","",IF(MONTH($A265)&lt;&gt;2,MonthMacro!D265,MonthMacro!E265)))</f>
        <v/>
      </c>
      <c r="C265" s="10" t="str">
        <f>IF(MonthMacro!E265="","",MonthMacro!E265)</f>
        <v/>
      </c>
      <c r="D265" s="10" t="str">
        <f>IF(MONTH($A265)=1,"",IF(AND(MonthMacro!F265&lt;&gt;"",MONTH($A265)&lt;&gt;2),MonthMacro!F265,MonthMacro!G265))</f>
        <v/>
      </c>
      <c r="E265" s="12" t="str">
        <f>IF(MONTH(A265)=1,"",MonthMacro!H265-MonthMacro!H266)</f>
        <v/>
      </c>
      <c r="F265" s="10" t="str">
        <f t="shared" si="33"/>
        <v/>
      </c>
      <c r="G265" s="10" t="str">
        <f>IF(MonthMacro!I265="","",MonthMacro!I265)</f>
        <v/>
      </c>
      <c r="H265" s="10" t="str">
        <f>IF(MonthMacro!J265="","",MonthMacro!J265)</f>
        <v/>
      </c>
      <c r="I265" s="10" t="str">
        <f>IF(MonthMacro!K265="","",MonthMacro!K265)</f>
        <v/>
      </c>
      <c r="J265" s="10" t="str">
        <f>IF(MonthMacro!L265="","",MonthMacro!L265)</f>
        <v/>
      </c>
      <c r="K265" s="10" t="str">
        <f>IF(MonthMacro!M265="","",MonthMacro!M265)</f>
        <v/>
      </c>
      <c r="L265" s="10" t="str">
        <f>IF(MonthMacro!AH265="","",MonthMacro!AH265)</f>
        <v/>
      </c>
      <c r="M265" s="10" t="str">
        <f>IF(MonthMacro!N265="","",MonthMacro!N265)</f>
        <v/>
      </c>
      <c r="N265" s="10" t="str">
        <f>IF(MonthMacro!O265="","",MonthMacro!O265)</f>
        <v/>
      </c>
      <c r="O265" s="10" t="e">
        <f t="shared" si="34"/>
        <v>#VALUE!</v>
      </c>
      <c r="P265" s="11" t="str">
        <f>IF(MONTH(A265)=1,"",IF(MONTH(A265)=2,MonthMacro!S265,MonthMacro!Q265))</f>
        <v/>
      </c>
      <c r="Q265" s="10" t="str">
        <f>IF(MonthMacro!T265="","",MonthMacro!T265)</f>
        <v/>
      </c>
      <c r="R265" s="10" t="str">
        <f>IF(MonthMacro!AG265="","",MonthMacro!AG265)</f>
        <v/>
      </c>
      <c r="S265" s="10" t="str">
        <f>IF(MonthMacro!U265="","",MonthMacro!U265)</f>
        <v/>
      </c>
      <c r="T265" s="10" t="str">
        <f>IF(MonthMacro!V265="","",MonthMacro!V265)</f>
        <v/>
      </c>
      <c r="U265" s="10" t="str">
        <f>IF(MonthMacro!W265="","",MonthMacro!W265)</f>
        <v/>
      </c>
      <c r="V265" s="10" t="str">
        <f>IF(MonthMacro!X265="","",MonthMacro!X265)</f>
        <v/>
      </c>
      <c r="W265" s="12" t="str">
        <f>IF(MonthMacro!Y265="","",AVERAGE(MonthMacro!Y265:Y276))</f>
        <v/>
      </c>
      <c r="X265" s="10" t="e">
        <f t="shared" si="35"/>
        <v>#VALUE!</v>
      </c>
      <c r="Y265" s="13" t="str">
        <f>IF(MonthMacro!Z265="","",MonthMacro!Z265)</f>
        <v/>
      </c>
      <c r="Z265" s="2" t="str">
        <f>IF(MonthMacro!AB265="","",AVERAGE(MonthMacro!AB265:AB276))</f>
        <v/>
      </c>
      <c r="AA265" s="10" t="e">
        <f t="shared" si="36"/>
        <v>#VALUE!</v>
      </c>
      <c r="AB265" s="2" t="str">
        <f>IF(MonthMacro!AA265="","",MonthMacro!AA265)</f>
        <v/>
      </c>
      <c r="AC265" s="2" t="str">
        <f>IF(MonthMacro!AD265="","",IF(MONTH(CLEAN_MACRO!$A265)=2,MonthMacro!AD265,MonthMacro!AD265-MonthMacro!AD266))</f>
        <v/>
      </c>
      <c r="AD265" s="2" t="str">
        <f>IF(MonthMacro!AE265="","",IF(MONTH(CLEAN_MACRO!$A265)=2,MonthMacro!AE265,MonthMacro!AE265-MonthMacro!AE266))</f>
        <v/>
      </c>
      <c r="AE265" s="2" t="str">
        <f>IF(MonthMacro!AF265="","",IF(MONTH(CLEAN_MACRO!$A265)=2,MonthMacro!AF265,MonthMacro!AF265-MonthMacro!AF266))</f>
        <v/>
      </c>
      <c r="AF265" s="10" t="str">
        <f t="shared" si="37"/>
        <v/>
      </c>
      <c r="AG265" s="10" t="str">
        <f t="shared" si="38"/>
        <v/>
      </c>
      <c r="AH265" s="10" t="str">
        <f t="shared" si="39"/>
        <v/>
      </c>
      <c r="AI265" s="10" t="str">
        <f>IF(MonthMacro!AD265="","",(MonthMacro!AD265/MonthMacro!AD277-1)*100)</f>
        <v/>
      </c>
      <c r="AJ265" s="10" t="str">
        <f>IF(MonthMacro!AE265="","",(MonthMacro!AE265/MonthMacro!AE277-1)*100)</f>
        <v/>
      </c>
      <c r="AK265" s="10" t="str">
        <f>IF(MonthMacro!AF265="","",(MonthMacro!AF265/MonthMacro!AF277-1)*100)</f>
        <v/>
      </c>
      <c r="AL265" s="10" t="str">
        <f>IF(MonthMacro!AI265="","",MonthMacro!AI265)</f>
        <v/>
      </c>
      <c r="AM265" s="11" t="str">
        <f>IF(YEAR(A265)=2012,SUM(MonthMacro!AM265:AM276)/MONTH(A265),IF(MonthMacro!AM265="","",SUM(MonthMacro!AM265:AM276)/12))</f>
        <v/>
      </c>
      <c r="AN265" s="10" t="e">
        <f t="shared" si="40"/>
        <v>#VALUE!</v>
      </c>
    </row>
    <row r="266" spans="1:40">
      <c r="A266" s="9">
        <f>MonthMacro!A266</f>
        <v>0</v>
      </c>
      <c r="B266" s="10" t="str">
        <f>IF(MONTH($A266)=1,"",IF(MonthMacro!D266="","",IF(MONTH($A266)&lt;&gt;2,MonthMacro!D266,MonthMacro!E266)))</f>
        <v/>
      </c>
      <c r="C266" s="10" t="str">
        <f>IF(MonthMacro!E266="","",MonthMacro!E266)</f>
        <v/>
      </c>
      <c r="D266" s="10" t="str">
        <f>IF(MONTH($A266)=1,"",IF(AND(MonthMacro!F266&lt;&gt;"",MONTH($A266)&lt;&gt;2),MonthMacro!F266,MonthMacro!G266))</f>
        <v/>
      </c>
      <c r="E266" s="12" t="str">
        <f>IF(MONTH(A266)=1,"",MonthMacro!H266-MonthMacro!H267)</f>
        <v/>
      </c>
      <c r="F266" s="10" t="str">
        <f t="shared" si="33"/>
        <v/>
      </c>
      <c r="G266" s="10" t="str">
        <f>IF(MonthMacro!I266="","",MonthMacro!I266)</f>
        <v/>
      </c>
      <c r="H266" s="10" t="str">
        <f>IF(MonthMacro!J266="","",MonthMacro!J266)</f>
        <v/>
      </c>
      <c r="I266" s="10" t="str">
        <f>IF(MonthMacro!K266="","",MonthMacro!K266)</f>
        <v/>
      </c>
      <c r="J266" s="10" t="str">
        <f>IF(MonthMacro!L266="","",MonthMacro!L266)</f>
        <v/>
      </c>
      <c r="K266" s="10" t="str">
        <f>IF(MonthMacro!M266="","",MonthMacro!M266)</f>
        <v/>
      </c>
      <c r="L266" s="10" t="str">
        <f>IF(MonthMacro!AH266="","",MonthMacro!AH266)</f>
        <v/>
      </c>
      <c r="M266" s="10" t="str">
        <f>IF(MonthMacro!N266="","",MonthMacro!N266)</f>
        <v/>
      </c>
      <c r="N266" s="10" t="str">
        <f>IF(MonthMacro!O266="","",MonthMacro!O266)</f>
        <v/>
      </c>
      <c r="O266" s="10" t="e">
        <f t="shared" si="34"/>
        <v>#VALUE!</v>
      </c>
      <c r="P266" s="11" t="str">
        <f>IF(MONTH(A266)=1,"",IF(MONTH(A266)=2,MonthMacro!S266,MonthMacro!Q266))</f>
        <v/>
      </c>
      <c r="Q266" s="10" t="str">
        <f>IF(MonthMacro!T266="","",MonthMacro!T266)</f>
        <v/>
      </c>
      <c r="R266" s="10" t="str">
        <f>IF(MonthMacro!AG266="","",MonthMacro!AG266)</f>
        <v/>
      </c>
      <c r="S266" s="10" t="str">
        <f>IF(MonthMacro!U266="","",MonthMacro!U266)</f>
        <v/>
      </c>
      <c r="T266" s="10" t="str">
        <f>IF(MonthMacro!V266="","",MonthMacro!V266)</f>
        <v/>
      </c>
      <c r="U266" s="10" t="str">
        <f>IF(MonthMacro!W266="","",MonthMacro!W266)</f>
        <v/>
      </c>
      <c r="V266" s="10" t="str">
        <f>IF(MonthMacro!X266="","",MonthMacro!X266)</f>
        <v/>
      </c>
      <c r="W266" s="12" t="str">
        <f>IF(MonthMacro!Y266="","",AVERAGE(MonthMacro!Y266:Y277))</f>
        <v/>
      </c>
      <c r="X266" s="10" t="e">
        <f t="shared" si="35"/>
        <v>#VALUE!</v>
      </c>
      <c r="Y266" s="13" t="str">
        <f>IF(MonthMacro!Z266="","",MonthMacro!Z266)</f>
        <v/>
      </c>
      <c r="Z266" s="2" t="str">
        <f>IF(MonthMacro!AB266="","",AVERAGE(MonthMacro!AB266:AB277))</f>
        <v/>
      </c>
      <c r="AA266" s="10" t="e">
        <f t="shared" si="36"/>
        <v>#VALUE!</v>
      </c>
      <c r="AB266" s="2" t="str">
        <f>IF(MonthMacro!AA266="","",MonthMacro!AA266)</f>
        <v/>
      </c>
      <c r="AC266" s="2" t="str">
        <f>IF(MonthMacro!AD266="","",IF(MONTH(CLEAN_MACRO!$A266)=2,MonthMacro!AD266,MonthMacro!AD266-MonthMacro!AD267))</f>
        <v/>
      </c>
      <c r="AD266" s="2" t="str">
        <f>IF(MonthMacro!AE266="","",IF(MONTH(CLEAN_MACRO!$A266)=2,MonthMacro!AE266,MonthMacro!AE266-MonthMacro!AE267))</f>
        <v/>
      </c>
      <c r="AE266" s="2" t="str">
        <f>IF(MonthMacro!AF266="","",IF(MONTH(CLEAN_MACRO!$A266)=2,MonthMacro!AF266,MonthMacro!AF266-MonthMacro!AF267))</f>
        <v/>
      </c>
      <c r="AF266" s="10" t="str">
        <f t="shared" si="37"/>
        <v/>
      </c>
      <c r="AG266" s="10" t="str">
        <f t="shared" si="38"/>
        <v/>
      </c>
      <c r="AH266" s="10" t="str">
        <f t="shared" si="39"/>
        <v/>
      </c>
      <c r="AI266" s="10" t="str">
        <f>IF(MonthMacro!AD266="","",(MonthMacro!AD266/MonthMacro!AD278-1)*100)</f>
        <v/>
      </c>
      <c r="AJ266" s="10" t="str">
        <f>IF(MonthMacro!AE266="","",(MonthMacro!AE266/MonthMacro!AE278-1)*100)</f>
        <v/>
      </c>
      <c r="AK266" s="10" t="str">
        <f>IF(MonthMacro!AF266="","",(MonthMacro!AF266/MonthMacro!AF278-1)*100)</f>
        <v/>
      </c>
      <c r="AL266" s="10" t="str">
        <f>IF(MonthMacro!AI266="","",MonthMacro!AI266)</f>
        <v/>
      </c>
      <c r="AM266" s="11" t="str">
        <f>IF(YEAR(A266)=2012,SUM(MonthMacro!AM266:AM277)/MONTH(A266),IF(MonthMacro!AM266="","",SUM(MonthMacro!AM266:AM277)/12))</f>
        <v/>
      </c>
      <c r="AN266" s="10" t="e">
        <f t="shared" si="40"/>
        <v>#VALUE!</v>
      </c>
    </row>
    <row r="267" spans="1:40">
      <c r="A267" s="9">
        <f>MonthMacro!A267</f>
        <v>0</v>
      </c>
      <c r="B267" s="10" t="str">
        <f>IF(MONTH($A267)=1,"",IF(MonthMacro!D267="","",IF(MONTH($A267)&lt;&gt;2,MonthMacro!D267,MonthMacro!E267)))</f>
        <v/>
      </c>
      <c r="C267" s="10" t="str">
        <f>IF(MonthMacro!E267="","",MonthMacro!E267)</f>
        <v/>
      </c>
      <c r="D267" s="10" t="str">
        <f>IF(MONTH($A267)=1,"",IF(AND(MonthMacro!F267&lt;&gt;"",MONTH($A267)&lt;&gt;2),MonthMacro!F267,MonthMacro!G267))</f>
        <v/>
      </c>
      <c r="E267" s="12" t="str">
        <f>IF(MONTH(A267)=1,"",MonthMacro!H267-MonthMacro!H268)</f>
        <v/>
      </c>
      <c r="F267" s="10" t="str">
        <f t="shared" si="33"/>
        <v/>
      </c>
      <c r="G267" s="10" t="str">
        <f>IF(MonthMacro!I267="","",MonthMacro!I267)</f>
        <v/>
      </c>
      <c r="H267" s="10" t="str">
        <f>IF(MonthMacro!J267="","",MonthMacro!J267)</f>
        <v/>
      </c>
      <c r="I267" s="10" t="str">
        <f>IF(MonthMacro!K267="","",MonthMacro!K267)</f>
        <v/>
      </c>
      <c r="J267" s="10" t="str">
        <f>IF(MonthMacro!L267="","",MonthMacro!L267)</f>
        <v/>
      </c>
      <c r="K267" s="10" t="str">
        <f>IF(MonthMacro!M267="","",MonthMacro!M267)</f>
        <v/>
      </c>
      <c r="L267" s="10" t="str">
        <f>IF(MonthMacro!AH267="","",MonthMacro!AH267)</f>
        <v/>
      </c>
      <c r="M267" s="10" t="str">
        <f>IF(MonthMacro!N267="","",MonthMacro!N267)</f>
        <v/>
      </c>
      <c r="N267" s="10" t="str">
        <f>IF(MonthMacro!O267="","",MonthMacro!O267)</f>
        <v/>
      </c>
      <c r="O267" s="10" t="e">
        <f t="shared" si="34"/>
        <v>#VALUE!</v>
      </c>
      <c r="P267" s="11" t="str">
        <f>IF(MONTH(A267)=1,"",IF(MONTH(A267)=2,MonthMacro!S267,MonthMacro!Q267))</f>
        <v/>
      </c>
      <c r="Q267" s="10" t="str">
        <f>IF(MonthMacro!T267="","",MonthMacro!T267)</f>
        <v/>
      </c>
      <c r="R267" s="10" t="str">
        <f>IF(MonthMacro!AG267="","",MonthMacro!AG267)</f>
        <v/>
      </c>
      <c r="S267" s="10" t="str">
        <f>IF(MonthMacro!U267="","",MonthMacro!U267)</f>
        <v/>
      </c>
      <c r="T267" s="10" t="str">
        <f>IF(MonthMacro!V267="","",MonthMacro!V267)</f>
        <v/>
      </c>
      <c r="U267" s="10" t="str">
        <f>IF(MonthMacro!W267="","",MonthMacro!W267)</f>
        <v/>
      </c>
      <c r="V267" s="10" t="str">
        <f>IF(MonthMacro!X267="","",MonthMacro!X267)</f>
        <v/>
      </c>
      <c r="W267" s="12" t="str">
        <f>IF(MonthMacro!Y267="","",AVERAGE(MonthMacro!Y267:Y278))</f>
        <v/>
      </c>
      <c r="X267" s="10" t="e">
        <f t="shared" si="35"/>
        <v>#VALUE!</v>
      </c>
      <c r="Y267" s="13" t="str">
        <f>IF(MonthMacro!Z267="","",MonthMacro!Z267)</f>
        <v/>
      </c>
      <c r="Z267" s="2" t="str">
        <f>IF(MonthMacro!AB267="","",AVERAGE(MonthMacro!AB267:AB278))</f>
        <v/>
      </c>
      <c r="AA267" s="10" t="e">
        <f t="shared" si="36"/>
        <v>#VALUE!</v>
      </c>
      <c r="AB267" s="2" t="str">
        <f>IF(MonthMacro!AA267="","",MonthMacro!AA267)</f>
        <v/>
      </c>
      <c r="AC267" s="2" t="str">
        <f>IF(MonthMacro!AD267="","",IF(MONTH(CLEAN_MACRO!$A267)=2,MonthMacro!AD267,MonthMacro!AD267-MonthMacro!AD268))</f>
        <v/>
      </c>
      <c r="AD267" s="2" t="str">
        <f>IF(MonthMacro!AE267="","",IF(MONTH(CLEAN_MACRO!$A267)=2,MonthMacro!AE267,MonthMacro!AE267-MonthMacro!AE268))</f>
        <v/>
      </c>
      <c r="AE267" s="2" t="str">
        <f>IF(MonthMacro!AF267="","",IF(MONTH(CLEAN_MACRO!$A267)=2,MonthMacro!AF267,MonthMacro!AF267-MonthMacro!AF268))</f>
        <v/>
      </c>
      <c r="AF267" s="10" t="str">
        <f t="shared" si="37"/>
        <v/>
      </c>
      <c r="AG267" s="10" t="str">
        <f t="shared" si="38"/>
        <v/>
      </c>
      <c r="AH267" s="10" t="str">
        <f t="shared" si="39"/>
        <v/>
      </c>
      <c r="AI267" s="10" t="str">
        <f>IF(MonthMacro!AD267="","",(MonthMacro!AD267/MonthMacro!AD279-1)*100)</f>
        <v/>
      </c>
      <c r="AJ267" s="10" t="str">
        <f>IF(MonthMacro!AE267="","",(MonthMacro!AE267/MonthMacro!AE279-1)*100)</f>
        <v/>
      </c>
      <c r="AK267" s="10" t="str">
        <f>IF(MonthMacro!AF267="","",(MonthMacro!AF267/MonthMacro!AF279-1)*100)</f>
        <v/>
      </c>
      <c r="AL267" s="10" t="str">
        <f>IF(MonthMacro!AI267="","",MonthMacro!AI267)</f>
        <v/>
      </c>
      <c r="AM267" s="11" t="str">
        <f>IF(YEAR(A267)=2012,SUM(MonthMacro!AM267:AM278)/MONTH(A267),IF(MonthMacro!AM267="","",SUM(MonthMacro!AM267:AM278)/12))</f>
        <v/>
      </c>
      <c r="AN267" s="10" t="e">
        <f t="shared" si="40"/>
        <v>#VALUE!</v>
      </c>
    </row>
    <row r="268" spans="1:40">
      <c r="A268" s="9">
        <f>MonthMacro!A268</f>
        <v>0</v>
      </c>
      <c r="B268" s="10" t="str">
        <f>IF(MONTH($A268)=1,"",IF(MonthMacro!D268="","",IF(MONTH($A268)&lt;&gt;2,MonthMacro!D268,MonthMacro!E268)))</f>
        <v/>
      </c>
      <c r="C268" s="10" t="str">
        <f>IF(MonthMacro!E268="","",MonthMacro!E268)</f>
        <v/>
      </c>
      <c r="D268" s="10" t="str">
        <f>IF(MONTH($A268)=1,"",IF(AND(MonthMacro!F268&lt;&gt;"",MONTH($A268)&lt;&gt;2),MonthMacro!F268,MonthMacro!G268))</f>
        <v/>
      </c>
      <c r="E268" s="12" t="str">
        <f>IF(MONTH(A268)=1,"",MonthMacro!H268-MonthMacro!H269)</f>
        <v/>
      </c>
      <c r="F268" s="10" t="str">
        <f t="shared" si="33"/>
        <v/>
      </c>
      <c r="G268" s="10" t="str">
        <f>IF(MonthMacro!I268="","",MonthMacro!I268)</f>
        <v/>
      </c>
      <c r="H268" s="10" t="str">
        <f>IF(MonthMacro!J268="","",MonthMacro!J268)</f>
        <v/>
      </c>
      <c r="I268" s="10" t="str">
        <f>IF(MonthMacro!K268="","",MonthMacro!K268)</f>
        <v/>
      </c>
      <c r="J268" s="10" t="str">
        <f>IF(MonthMacro!L268="","",MonthMacro!L268)</f>
        <v/>
      </c>
      <c r="K268" s="10" t="str">
        <f>IF(MonthMacro!M268="","",MonthMacro!M268)</f>
        <v/>
      </c>
      <c r="L268" s="10" t="str">
        <f>IF(MonthMacro!AH268="","",MonthMacro!AH268)</f>
        <v/>
      </c>
      <c r="M268" s="10" t="str">
        <f>IF(MonthMacro!N268="","",MonthMacro!N268)</f>
        <v/>
      </c>
      <c r="N268" s="10" t="str">
        <f>IF(MonthMacro!O268="","",MonthMacro!O268)</f>
        <v/>
      </c>
      <c r="O268" s="10" t="e">
        <f t="shared" si="34"/>
        <v>#VALUE!</v>
      </c>
      <c r="P268" s="11" t="str">
        <f>IF(MONTH(A268)=1,"",IF(MONTH(A268)=2,MonthMacro!S268,MonthMacro!Q268))</f>
        <v/>
      </c>
      <c r="Q268" s="10" t="str">
        <f>IF(MonthMacro!T268="","",MonthMacro!T268)</f>
        <v/>
      </c>
      <c r="R268" s="10" t="str">
        <f>IF(MonthMacro!AG268="","",MonthMacro!AG268)</f>
        <v/>
      </c>
      <c r="S268" s="10" t="str">
        <f>IF(MonthMacro!U268="","",MonthMacro!U268)</f>
        <v/>
      </c>
      <c r="T268" s="10" t="str">
        <f>IF(MonthMacro!V268="","",MonthMacro!V268)</f>
        <v/>
      </c>
      <c r="U268" s="10" t="str">
        <f>IF(MonthMacro!W268="","",MonthMacro!W268)</f>
        <v/>
      </c>
      <c r="V268" s="10" t="str">
        <f>IF(MonthMacro!X268="","",MonthMacro!X268)</f>
        <v/>
      </c>
      <c r="W268" s="12" t="str">
        <f>IF(MonthMacro!Y268="","",AVERAGE(MonthMacro!Y268:Y279))</f>
        <v/>
      </c>
      <c r="X268" s="10" t="e">
        <f t="shared" si="35"/>
        <v>#VALUE!</v>
      </c>
      <c r="Y268" s="13" t="str">
        <f>IF(MonthMacro!Z268="","",MonthMacro!Z268)</f>
        <v/>
      </c>
      <c r="Z268" s="2" t="str">
        <f>IF(MonthMacro!AB268="","",AVERAGE(MonthMacro!AB268:AB279))</f>
        <v/>
      </c>
      <c r="AA268" s="10" t="e">
        <f t="shared" si="36"/>
        <v>#VALUE!</v>
      </c>
      <c r="AB268" s="2" t="str">
        <f>IF(MonthMacro!AA268="","",MonthMacro!AA268)</f>
        <v/>
      </c>
      <c r="AC268" s="2" t="str">
        <f>IF(MonthMacro!AD268="","",IF(MONTH(CLEAN_MACRO!$A268)=2,MonthMacro!AD268,MonthMacro!AD268-MonthMacro!AD269))</f>
        <v/>
      </c>
      <c r="AD268" s="2" t="str">
        <f>IF(MonthMacro!AE268="","",IF(MONTH(CLEAN_MACRO!$A268)=2,MonthMacro!AE268,MonthMacro!AE268-MonthMacro!AE269))</f>
        <v/>
      </c>
      <c r="AE268" s="2" t="str">
        <f>IF(MonthMacro!AF268="","",IF(MONTH(CLEAN_MACRO!$A268)=2,MonthMacro!AF268,MonthMacro!AF268-MonthMacro!AF269))</f>
        <v/>
      </c>
      <c r="AF268" s="10" t="str">
        <f t="shared" si="37"/>
        <v/>
      </c>
      <c r="AG268" s="10" t="str">
        <f t="shared" si="38"/>
        <v/>
      </c>
      <c r="AH268" s="10" t="str">
        <f t="shared" si="39"/>
        <v/>
      </c>
      <c r="AI268" s="10" t="str">
        <f>IF(MonthMacro!AD268="","",(MonthMacro!AD268/MonthMacro!AD280-1)*100)</f>
        <v/>
      </c>
      <c r="AJ268" s="10" t="str">
        <f>IF(MonthMacro!AE268="","",(MonthMacro!AE268/MonthMacro!AE280-1)*100)</f>
        <v/>
      </c>
      <c r="AK268" s="10" t="str">
        <f>IF(MonthMacro!AF268="","",(MonthMacro!AF268/MonthMacro!AF280-1)*100)</f>
        <v/>
      </c>
      <c r="AL268" s="10" t="str">
        <f>IF(MonthMacro!AI268="","",MonthMacro!AI268)</f>
        <v/>
      </c>
      <c r="AM268" s="11" t="str">
        <f>IF(YEAR(A268)=2012,SUM(MonthMacro!AM268:AM279)/MONTH(A268),IF(MonthMacro!AM268="","",SUM(MonthMacro!AM268:AM279)/12))</f>
        <v/>
      </c>
      <c r="AN268" s="10" t="e">
        <f t="shared" si="40"/>
        <v>#VALUE!</v>
      </c>
    </row>
    <row r="269" spans="1:40">
      <c r="A269" s="9">
        <f>MonthMacro!A269</f>
        <v>0</v>
      </c>
      <c r="B269" s="10" t="str">
        <f>IF(MONTH($A269)=1,"",IF(MonthMacro!D269="","",IF(MONTH($A269)&lt;&gt;2,MonthMacro!D269,MonthMacro!E269)))</f>
        <v/>
      </c>
      <c r="C269" s="10" t="str">
        <f>IF(MonthMacro!E269="","",MonthMacro!E269)</f>
        <v/>
      </c>
      <c r="D269" s="10" t="str">
        <f>IF(MONTH($A269)=1,"",IF(AND(MonthMacro!F269&lt;&gt;"",MONTH($A269)&lt;&gt;2),MonthMacro!F269,MonthMacro!G269))</f>
        <v/>
      </c>
      <c r="E269" s="12" t="str">
        <f>IF(MONTH(A269)=1,"",MonthMacro!H269-MonthMacro!H270)</f>
        <v/>
      </c>
      <c r="F269" s="10" t="str">
        <f t="shared" si="33"/>
        <v/>
      </c>
      <c r="G269" s="10" t="str">
        <f>IF(MonthMacro!I269="","",MonthMacro!I269)</f>
        <v/>
      </c>
      <c r="H269" s="10" t="str">
        <f>IF(MonthMacro!J269="","",MonthMacro!J269)</f>
        <v/>
      </c>
      <c r="I269" s="10" t="str">
        <f>IF(MonthMacro!K269="","",MonthMacro!K269)</f>
        <v/>
      </c>
      <c r="J269" s="10" t="str">
        <f>IF(MonthMacro!L269="","",MonthMacro!L269)</f>
        <v/>
      </c>
      <c r="K269" s="10" t="str">
        <f>IF(MonthMacro!M269="","",MonthMacro!M269)</f>
        <v/>
      </c>
      <c r="L269" s="10" t="str">
        <f>IF(MonthMacro!AH269="","",MonthMacro!AH269)</f>
        <v/>
      </c>
      <c r="M269" s="10" t="str">
        <f>IF(MonthMacro!N269="","",MonthMacro!N269)</f>
        <v/>
      </c>
      <c r="N269" s="10" t="str">
        <f>IF(MonthMacro!O269="","",MonthMacro!O269)</f>
        <v/>
      </c>
      <c r="O269" s="10" t="e">
        <f t="shared" si="34"/>
        <v>#VALUE!</v>
      </c>
      <c r="P269" s="11" t="str">
        <f>IF(MONTH(A269)=1,"",IF(MONTH(A269)=2,MonthMacro!S269,MonthMacro!Q269))</f>
        <v/>
      </c>
      <c r="Q269" s="10" t="str">
        <f>IF(MonthMacro!T269="","",MonthMacro!T269)</f>
        <v/>
      </c>
      <c r="R269" s="10" t="str">
        <f>IF(MonthMacro!AG269="","",MonthMacro!AG269)</f>
        <v/>
      </c>
      <c r="S269" s="10" t="str">
        <f>IF(MonthMacro!U269="","",MonthMacro!U269)</f>
        <v/>
      </c>
      <c r="T269" s="10" t="str">
        <f>IF(MonthMacro!V269="","",MonthMacro!V269)</f>
        <v/>
      </c>
      <c r="U269" s="10" t="str">
        <f>IF(MonthMacro!W269="","",MonthMacro!W269)</f>
        <v/>
      </c>
      <c r="V269" s="10" t="str">
        <f>IF(MonthMacro!X269="","",MonthMacro!X269)</f>
        <v/>
      </c>
      <c r="W269" s="12" t="str">
        <f>IF(MonthMacro!Y269="","",AVERAGE(MonthMacro!Y269:Y280))</f>
        <v/>
      </c>
      <c r="X269" s="10" t="e">
        <f t="shared" si="35"/>
        <v>#VALUE!</v>
      </c>
      <c r="Y269" s="13" t="str">
        <f>IF(MonthMacro!Z269="","",MonthMacro!Z269)</f>
        <v/>
      </c>
      <c r="Z269" s="2" t="str">
        <f>IF(MonthMacro!AB269="","",AVERAGE(MonthMacro!AB269:AB280))</f>
        <v/>
      </c>
      <c r="AA269" s="10" t="e">
        <f t="shared" si="36"/>
        <v>#VALUE!</v>
      </c>
      <c r="AB269" s="2" t="str">
        <f>IF(MonthMacro!AA269="","",MonthMacro!AA269)</f>
        <v/>
      </c>
      <c r="AC269" s="2" t="str">
        <f>IF(MonthMacro!AD269="","",IF(MONTH(CLEAN_MACRO!$A269)=2,MonthMacro!AD269,MonthMacro!AD269-MonthMacro!AD270))</f>
        <v/>
      </c>
      <c r="AD269" s="2" t="str">
        <f>IF(MonthMacro!AE269="","",IF(MONTH(CLEAN_MACRO!$A269)=2,MonthMacro!AE269,MonthMacro!AE269-MonthMacro!AE270))</f>
        <v/>
      </c>
      <c r="AE269" s="2" t="str">
        <f>IF(MonthMacro!AF269="","",IF(MONTH(CLEAN_MACRO!$A269)=2,MonthMacro!AF269,MonthMacro!AF269-MonthMacro!AF270))</f>
        <v/>
      </c>
      <c r="AF269" s="10" t="str">
        <f t="shared" si="37"/>
        <v/>
      </c>
      <c r="AG269" s="10" t="str">
        <f t="shared" si="38"/>
        <v/>
      </c>
      <c r="AH269" s="10" t="str">
        <f t="shared" si="39"/>
        <v/>
      </c>
      <c r="AI269" s="10" t="str">
        <f>IF(MonthMacro!AD269="","",(MonthMacro!AD269/MonthMacro!AD281-1)*100)</f>
        <v/>
      </c>
      <c r="AJ269" s="10" t="str">
        <f>IF(MonthMacro!AE269="","",(MonthMacro!AE269/MonthMacro!AE281-1)*100)</f>
        <v/>
      </c>
      <c r="AK269" s="10" t="str">
        <f>IF(MonthMacro!AF269="","",(MonthMacro!AF269/MonthMacro!AF281-1)*100)</f>
        <v/>
      </c>
      <c r="AL269" s="10" t="str">
        <f>IF(MonthMacro!AI269="","",MonthMacro!AI269)</f>
        <v/>
      </c>
      <c r="AM269" s="11" t="str">
        <f>IF(YEAR(A269)=2012,SUM(MonthMacro!AM269:AM280)/MONTH(A269),IF(MonthMacro!AM269="","",SUM(MonthMacro!AM269:AM280)/12))</f>
        <v/>
      </c>
      <c r="AN269" s="10" t="e">
        <f t="shared" si="40"/>
        <v>#VALUE!</v>
      </c>
    </row>
  </sheetData>
  <phoneticPr fontId="2"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15ABF-F7B1-4C05-8411-2C3B51285E5D}">
  <sheetPr>
    <tabColor theme="9" tint="-0.249977111117893"/>
  </sheetPr>
  <dimension ref="A1:AN582"/>
  <sheetViews>
    <sheetView zoomScale="85" zoomScaleNormal="85" workbookViewId="0">
      <pane xSplit="1" ySplit="4" topLeftCell="H5" activePane="bottomRight" state="frozen"/>
      <selection pane="topRight" activeCell="B1" sqref="B1"/>
      <selection pane="bottomLeft" activeCell="A5" sqref="A5"/>
      <selection pane="bottomRight" activeCell="I6" sqref="I6"/>
    </sheetView>
  </sheetViews>
  <sheetFormatPr defaultRowHeight="14"/>
  <cols>
    <col min="1" max="1" width="11.08203125" bestFit="1" customWidth="1"/>
    <col min="2" max="3" width="18.6640625" bestFit="1" customWidth="1"/>
    <col min="4" max="5" width="20.6640625" bestFit="1" customWidth="1"/>
    <col min="6" max="7" width="26.58203125" bestFit="1" customWidth="1"/>
    <col min="8" max="8" width="38.5" bestFit="1" customWidth="1"/>
    <col min="9" max="9" width="24.58203125" bestFit="1" customWidth="1"/>
    <col min="10" max="10" width="35.5" bestFit="1" customWidth="1"/>
    <col min="11" max="11" width="11.9140625" bestFit="1" customWidth="1"/>
    <col min="12" max="12" width="16" bestFit="1" customWidth="1"/>
    <col min="13" max="13" width="19.9140625" bestFit="1" customWidth="1"/>
    <col min="14" max="15" width="11.9140625" bestFit="1" customWidth="1"/>
    <col min="16" max="17" width="24.58203125" bestFit="1" customWidth="1"/>
    <col min="18" max="18" width="26.58203125" bestFit="1" customWidth="1"/>
    <col min="19" max="19" width="24.58203125" bestFit="1" customWidth="1"/>
    <col min="20" max="20" width="26.58203125" bestFit="1" customWidth="1"/>
    <col min="21" max="21" width="27.6640625" bestFit="1" customWidth="1"/>
    <col min="22" max="22" width="18.6640625" bestFit="1" customWidth="1"/>
    <col min="23" max="23" width="12.6640625" bestFit="1" customWidth="1"/>
    <col min="24" max="24" width="20.58203125" bestFit="1" customWidth="1"/>
    <col min="25" max="25" width="22.6640625" bestFit="1" customWidth="1"/>
    <col min="26" max="27" width="34.9140625" bestFit="1" customWidth="1"/>
    <col min="28" max="28" width="27" bestFit="1" customWidth="1"/>
    <col min="29" max="29" width="37.25" bestFit="1" customWidth="1"/>
    <col min="30" max="31" width="20.6640625" bestFit="1" customWidth="1"/>
    <col min="32" max="32" width="18.6640625" bestFit="1" customWidth="1"/>
    <col min="33" max="33" width="26.6640625" bestFit="1" customWidth="1"/>
    <col min="34" max="34" width="28.75" bestFit="1" customWidth="1"/>
    <col min="37" max="37" width="10.58203125" bestFit="1" customWidth="1"/>
    <col min="38" max="39" width="29" bestFit="1" customWidth="1"/>
    <col min="40" max="40" width="9.5" bestFit="1" customWidth="1"/>
  </cols>
  <sheetData>
    <row r="1" spans="1:40">
      <c r="A1" s="6" t="s">
        <v>95</v>
      </c>
      <c r="B1" s="6" t="s">
        <v>100</v>
      </c>
      <c r="C1" s="6" t="s">
        <v>100</v>
      </c>
      <c r="D1" s="6" t="s">
        <v>117</v>
      </c>
      <c r="E1" s="6" t="s">
        <v>117</v>
      </c>
      <c r="F1" s="6" t="s">
        <v>117</v>
      </c>
      <c r="G1" s="6" t="s">
        <v>117</v>
      </c>
      <c r="H1" s="6" t="s">
        <v>96</v>
      </c>
      <c r="I1" s="6" t="s">
        <v>117</v>
      </c>
      <c r="J1" s="6" t="s">
        <v>117</v>
      </c>
      <c r="K1" s="6" t="s">
        <v>117</v>
      </c>
      <c r="L1" s="6" t="s">
        <v>117</v>
      </c>
      <c r="M1" s="6" t="s">
        <v>117</v>
      </c>
      <c r="N1" s="6" t="s">
        <v>117</v>
      </c>
      <c r="O1" s="6" t="s">
        <v>117</v>
      </c>
      <c r="P1" s="6" t="s">
        <v>96</v>
      </c>
      <c r="Q1" s="6" t="s">
        <v>117</v>
      </c>
      <c r="R1" s="6" t="s">
        <v>96</v>
      </c>
      <c r="S1" s="6" t="s">
        <v>117</v>
      </c>
      <c r="T1" s="6" t="s">
        <v>117</v>
      </c>
      <c r="U1" s="6" t="s">
        <v>117</v>
      </c>
      <c r="V1" s="6" t="s">
        <v>117</v>
      </c>
      <c r="W1" s="6" t="s">
        <v>117</v>
      </c>
      <c r="X1" s="6" t="s">
        <v>117</v>
      </c>
      <c r="Y1" s="6" t="s">
        <v>96</v>
      </c>
      <c r="Z1" s="6" t="s">
        <v>117</v>
      </c>
      <c r="AA1" s="6" t="s">
        <v>117</v>
      </c>
      <c r="AB1" s="6" t="s">
        <v>96</v>
      </c>
      <c r="AC1" s="6" t="s">
        <v>118</v>
      </c>
      <c r="AD1" s="6" t="s">
        <v>118</v>
      </c>
      <c r="AE1" s="6" t="s">
        <v>118</v>
      </c>
      <c r="AF1" s="6" t="s">
        <v>118</v>
      </c>
      <c r="AG1" s="6" t="s">
        <v>117</v>
      </c>
      <c r="AH1" s="6" t="s">
        <v>117</v>
      </c>
      <c r="AI1" s="6" t="s">
        <v>263</v>
      </c>
      <c r="AJ1" s="6"/>
      <c r="AK1" s="28" t="s">
        <v>95</v>
      </c>
      <c r="AL1" s="6" t="s">
        <v>264</v>
      </c>
    </row>
    <row r="2" spans="1:40">
      <c r="A2" s="6" t="s">
        <v>97</v>
      </c>
      <c r="B2" s="6" t="s">
        <v>101</v>
      </c>
      <c r="C2" s="6" t="s">
        <v>119</v>
      </c>
      <c r="D2" s="6" t="s">
        <v>120</v>
      </c>
      <c r="E2" s="6" t="s">
        <v>121</v>
      </c>
      <c r="F2" s="6" t="s">
        <v>122</v>
      </c>
      <c r="G2" s="6" t="s">
        <v>123</v>
      </c>
      <c r="H2" s="6" t="s">
        <v>124</v>
      </c>
      <c r="I2" s="6" t="s">
        <v>125</v>
      </c>
      <c r="J2" s="6" t="s">
        <v>126</v>
      </c>
      <c r="K2" s="6" t="s">
        <v>127</v>
      </c>
      <c r="L2" s="6" t="s">
        <v>128</v>
      </c>
      <c r="M2" s="6" t="s">
        <v>129</v>
      </c>
      <c r="N2" s="6" t="s">
        <v>130</v>
      </c>
      <c r="O2" s="6" t="s">
        <v>131</v>
      </c>
      <c r="P2" s="6" t="s">
        <v>132</v>
      </c>
      <c r="Q2" s="6" t="s">
        <v>133</v>
      </c>
      <c r="R2" s="6" t="s">
        <v>134</v>
      </c>
      <c r="S2" s="6" t="s">
        <v>135</v>
      </c>
      <c r="T2" s="6" t="s">
        <v>136</v>
      </c>
      <c r="U2" s="6" t="s">
        <v>137</v>
      </c>
      <c r="V2" s="6" t="s">
        <v>138</v>
      </c>
      <c r="W2" s="6" t="s">
        <v>139</v>
      </c>
      <c r="X2" s="6" t="s">
        <v>140</v>
      </c>
      <c r="Y2" s="6" t="s">
        <v>141</v>
      </c>
      <c r="Z2" s="6" t="s">
        <v>142</v>
      </c>
      <c r="AA2" s="6" t="s">
        <v>143</v>
      </c>
      <c r="AB2" s="6" t="s">
        <v>144</v>
      </c>
      <c r="AC2" s="6" t="s">
        <v>145</v>
      </c>
      <c r="AD2" s="6" t="s">
        <v>146</v>
      </c>
      <c r="AE2" s="6" t="s">
        <v>147</v>
      </c>
      <c r="AF2" s="6" t="s">
        <v>148</v>
      </c>
      <c r="AG2" s="6" t="s">
        <v>300</v>
      </c>
      <c r="AH2" s="6" t="s">
        <v>301</v>
      </c>
      <c r="AI2" s="6" t="s">
        <v>306</v>
      </c>
      <c r="AJ2" s="6"/>
      <c r="AK2" s="6" t="s">
        <v>97</v>
      </c>
      <c r="AL2" s="6" t="s">
        <v>302</v>
      </c>
      <c r="AM2" s="6" t="s">
        <v>312</v>
      </c>
    </row>
    <row r="3" spans="1:40">
      <c r="A3" s="6" t="s">
        <v>2</v>
      </c>
      <c r="B3" s="6" t="s">
        <v>98</v>
      </c>
      <c r="C3" s="6" t="s">
        <v>98</v>
      </c>
      <c r="D3" s="6" t="s">
        <v>98</v>
      </c>
      <c r="E3" s="6" t="s">
        <v>98</v>
      </c>
      <c r="F3" s="6" t="s">
        <v>98</v>
      </c>
      <c r="G3" s="6" t="s">
        <v>98</v>
      </c>
      <c r="H3" s="6" t="s">
        <v>98</v>
      </c>
      <c r="I3" s="6" t="s">
        <v>98</v>
      </c>
      <c r="J3" s="6" t="s">
        <v>98</v>
      </c>
      <c r="K3" s="6" t="s">
        <v>98</v>
      </c>
      <c r="L3" s="6" t="s">
        <v>98</v>
      </c>
      <c r="M3" s="6" t="s">
        <v>98</v>
      </c>
      <c r="N3" s="6" t="s">
        <v>98</v>
      </c>
      <c r="O3" s="6" t="s">
        <v>98</v>
      </c>
      <c r="P3" s="6" t="s">
        <v>98</v>
      </c>
      <c r="Q3" s="6" t="s">
        <v>98</v>
      </c>
      <c r="R3" s="6" t="s">
        <v>98</v>
      </c>
      <c r="S3" s="6" t="s">
        <v>98</v>
      </c>
      <c r="T3" s="6" t="s">
        <v>98</v>
      </c>
      <c r="U3" s="6" t="s">
        <v>98</v>
      </c>
      <c r="V3" s="6" t="s">
        <v>98</v>
      </c>
      <c r="W3" s="6" t="s">
        <v>98</v>
      </c>
      <c r="X3" s="6" t="s">
        <v>98</v>
      </c>
      <c r="Y3" s="6" t="s">
        <v>98</v>
      </c>
      <c r="Z3" s="6" t="s">
        <v>98</v>
      </c>
      <c r="AA3" s="6" t="s">
        <v>98</v>
      </c>
      <c r="AB3" s="6" t="s">
        <v>98</v>
      </c>
      <c r="AC3" s="6" t="s">
        <v>98</v>
      </c>
      <c r="AD3" s="6" t="s">
        <v>98</v>
      </c>
      <c r="AE3" s="6" t="s">
        <v>98</v>
      </c>
      <c r="AF3" s="6" t="s">
        <v>98</v>
      </c>
      <c r="AG3" s="6" t="s">
        <v>98</v>
      </c>
      <c r="AH3" s="6" t="s">
        <v>98</v>
      </c>
      <c r="AI3" s="6" t="s">
        <v>265</v>
      </c>
      <c r="AJ3" s="6"/>
      <c r="AK3" s="6" t="s">
        <v>2</v>
      </c>
      <c r="AL3" s="6" t="s">
        <v>265</v>
      </c>
    </row>
    <row r="4" spans="1:40">
      <c r="A4" s="6" t="s">
        <v>99</v>
      </c>
      <c r="B4" s="6" t="s">
        <v>102</v>
      </c>
      <c r="C4" s="6" t="s">
        <v>149</v>
      </c>
      <c r="D4" s="6" t="s">
        <v>150</v>
      </c>
      <c r="E4" s="6" t="s">
        <v>151</v>
      </c>
      <c r="F4" s="6" t="s">
        <v>152</v>
      </c>
      <c r="G4" s="6" t="s">
        <v>153</v>
      </c>
      <c r="H4" s="6" t="s">
        <v>154</v>
      </c>
      <c r="I4" s="6" t="s">
        <v>155</v>
      </c>
      <c r="J4" s="6" t="s">
        <v>156</v>
      </c>
      <c r="K4" s="6" t="s">
        <v>157</v>
      </c>
      <c r="L4" s="6" t="s">
        <v>158</v>
      </c>
      <c r="M4" s="6" t="s">
        <v>159</v>
      </c>
      <c r="N4" s="6" t="s">
        <v>160</v>
      </c>
      <c r="O4" s="6" t="s">
        <v>307</v>
      </c>
      <c r="P4" s="6" t="s">
        <v>161</v>
      </c>
      <c r="Q4" s="6" t="s">
        <v>162</v>
      </c>
      <c r="R4" s="6" t="s">
        <v>163</v>
      </c>
      <c r="S4" s="6" t="s">
        <v>164</v>
      </c>
      <c r="T4" s="6" t="s">
        <v>165</v>
      </c>
      <c r="U4" s="6" t="s">
        <v>166</v>
      </c>
      <c r="V4" s="6" t="s">
        <v>167</v>
      </c>
      <c r="W4" s="6" t="s">
        <v>168</v>
      </c>
      <c r="X4" s="6" t="s">
        <v>308</v>
      </c>
      <c r="Y4" s="6" t="s">
        <v>169</v>
      </c>
      <c r="Z4" s="6" t="s">
        <v>170</v>
      </c>
      <c r="AA4" s="6" t="s">
        <v>171</v>
      </c>
      <c r="AB4" s="6" t="s">
        <v>172</v>
      </c>
      <c r="AC4" s="6" t="s">
        <v>173</v>
      </c>
      <c r="AD4" s="6" t="s">
        <v>174</v>
      </c>
      <c r="AE4" s="6" t="s">
        <v>175</v>
      </c>
      <c r="AF4" s="6" t="s">
        <v>176</v>
      </c>
      <c r="AG4" s="6" t="s">
        <v>303</v>
      </c>
      <c r="AH4" s="6" t="s">
        <v>304</v>
      </c>
      <c r="AI4" s="6" t="s">
        <v>309</v>
      </c>
      <c r="AJ4" s="6"/>
      <c r="AK4" s="6" t="s">
        <v>99</v>
      </c>
      <c r="AL4" s="6" t="s">
        <v>305</v>
      </c>
    </row>
    <row r="5" spans="1:40">
      <c r="A5" s="7">
        <v>45777</v>
      </c>
      <c r="B5" s="8">
        <f ca="1">[1]!thsMEDB(B4:AG4,"2003/09/30",EOMONTH(TODAY(),-1),"Format(isAsc=N,Display=R,FillBlank=B,DecimalPoint=2,LineBlank=N)")</f>
        <v>7721</v>
      </c>
      <c r="C5" s="8">
        <v>31566</v>
      </c>
      <c r="D5" s="8">
        <v>4.7</v>
      </c>
      <c r="E5" s="8">
        <v>3.1</v>
      </c>
      <c r="F5" s="8">
        <v>6.1</v>
      </c>
      <c r="G5" s="8">
        <v>6.4</v>
      </c>
      <c r="H5" s="8">
        <v>147024</v>
      </c>
      <c r="I5" s="8">
        <v>4</v>
      </c>
      <c r="J5" s="8">
        <v>49</v>
      </c>
      <c r="K5" s="8">
        <v>49.2</v>
      </c>
      <c r="L5" s="8">
        <v>50.4</v>
      </c>
      <c r="M5" s="8">
        <v>-0.1</v>
      </c>
      <c r="N5" s="8">
        <v>-2.7</v>
      </c>
      <c r="O5" s="8">
        <v>2.6</v>
      </c>
      <c r="P5" s="8">
        <v>37174.1</v>
      </c>
      <c r="Q5" s="8">
        <v>5.0999999999999996</v>
      </c>
      <c r="R5" s="8">
        <v>161845.20000000001</v>
      </c>
      <c r="S5" s="8">
        <v>4.7</v>
      </c>
      <c r="T5" s="8">
        <v>33.607534072999997</v>
      </c>
      <c r="U5" s="8"/>
      <c r="V5" s="8">
        <v>1.5</v>
      </c>
      <c r="W5" s="8">
        <v>8</v>
      </c>
      <c r="X5" s="8">
        <v>6.5</v>
      </c>
      <c r="Y5" s="8">
        <v>11591</v>
      </c>
      <c r="Z5" s="8">
        <v>7.1</v>
      </c>
      <c r="AA5" s="8">
        <v>7.2</v>
      </c>
      <c r="AB5" s="8">
        <v>1269</v>
      </c>
      <c r="AC5" s="8">
        <v>4839.38</v>
      </c>
      <c r="AD5" s="8">
        <v>17835.84</v>
      </c>
      <c r="AE5" s="8">
        <v>15647.85</v>
      </c>
      <c r="AF5" s="8">
        <v>28261.74</v>
      </c>
      <c r="AG5" s="8">
        <v>8.1</v>
      </c>
      <c r="AH5" s="8">
        <v>0.5</v>
      </c>
      <c r="AI5" s="8">
        <v>16.600000000000001</v>
      </c>
      <c r="AJ5" s="8"/>
      <c r="AK5" s="29">
        <v>45777</v>
      </c>
      <c r="AL5" s="8">
        <f ca="1">[1]!thsMEDB(AL4,"2012/06/30",EOMONTH(TODAY(),-1),"Format(isAsc=N,Display=R,FillBlank=P,DecimalPoint=2,LineBlank=Y)")</f>
        <v>25367</v>
      </c>
      <c r="AM5">
        <f ca="1">IF(AND(OR(MONTH(AK5)=2,MONTH(AK5)=3),AL5&lt;AL6),AL5,AL5-AL6)</f>
        <v>6177</v>
      </c>
    </row>
    <row r="6" spans="1:40">
      <c r="A6" s="7">
        <v>45747</v>
      </c>
      <c r="B6" s="8">
        <v>8282</v>
      </c>
      <c r="C6" s="8">
        <v>23846</v>
      </c>
      <c r="D6" s="8">
        <v>4.8</v>
      </c>
      <c r="E6" s="8">
        <v>2.5</v>
      </c>
      <c r="F6" s="8">
        <v>7.7</v>
      </c>
      <c r="G6" s="8">
        <v>6.5</v>
      </c>
      <c r="H6" s="8">
        <v>103174</v>
      </c>
      <c r="I6" s="8">
        <v>4.2</v>
      </c>
      <c r="J6" s="8">
        <v>50.5</v>
      </c>
      <c r="K6" s="8">
        <v>51.8</v>
      </c>
      <c r="L6" s="8">
        <v>50.8</v>
      </c>
      <c r="M6" s="8">
        <v>-0.1</v>
      </c>
      <c r="N6" s="8">
        <v>-2.5</v>
      </c>
      <c r="O6" s="8">
        <v>2.4</v>
      </c>
      <c r="P6" s="8">
        <v>40940.5</v>
      </c>
      <c r="Q6" s="8">
        <v>5.9</v>
      </c>
      <c r="R6" s="8">
        <v>124671.1</v>
      </c>
      <c r="S6" s="8">
        <v>4.5999999999999996</v>
      </c>
      <c r="T6" s="8">
        <v>75.651712169999996</v>
      </c>
      <c r="U6" s="8">
        <v>87.5</v>
      </c>
      <c r="V6" s="8">
        <v>1.6</v>
      </c>
      <c r="W6" s="8">
        <v>7</v>
      </c>
      <c r="X6" s="8">
        <v>5.4</v>
      </c>
      <c r="Y6" s="8">
        <v>58961</v>
      </c>
      <c r="Z6" s="8">
        <v>7.2</v>
      </c>
      <c r="AA6" s="8">
        <v>7.4</v>
      </c>
      <c r="AB6" s="8">
        <v>20847</v>
      </c>
      <c r="AC6" s="8">
        <v>6382.52</v>
      </c>
      <c r="AD6" s="8">
        <v>12996.46</v>
      </c>
      <c r="AE6" s="8">
        <v>13060.27</v>
      </c>
      <c r="AF6" s="8">
        <v>21869.35</v>
      </c>
      <c r="AG6" s="8">
        <v>12.3</v>
      </c>
      <c r="AH6" s="8">
        <v>0.5</v>
      </c>
      <c r="AI6" s="8">
        <v>10</v>
      </c>
      <c r="AJ6" s="8"/>
      <c r="AK6" s="29">
        <v>45747</v>
      </c>
      <c r="AL6" s="8">
        <v>19190</v>
      </c>
      <c r="AM6">
        <f t="shared" ref="AM6:AM69" si="0">IF(AND(OR(MONTH(AK6)=2,MONTH(AK6)=3),AL6&lt;AL7),AL6,AL6-AL7)</f>
        <v>8292</v>
      </c>
      <c r="AN6" s="30"/>
    </row>
    <row r="7" spans="1:40">
      <c r="A7" s="7">
        <v>45716</v>
      </c>
      <c r="B7" s="8">
        <v>7434</v>
      </c>
      <c r="C7" s="8">
        <v>15564</v>
      </c>
      <c r="D7" s="8">
        <v>8.6</v>
      </c>
      <c r="E7" s="8">
        <v>1.3</v>
      </c>
      <c r="F7" s="8">
        <v>31.01750547</v>
      </c>
      <c r="G7" s="8">
        <v>5.9</v>
      </c>
      <c r="H7" s="8">
        <v>52619</v>
      </c>
      <c r="I7" s="8">
        <v>4.0999999999999996</v>
      </c>
      <c r="J7" s="8">
        <v>50.2</v>
      </c>
      <c r="K7" s="8">
        <v>51.1</v>
      </c>
      <c r="L7" s="8">
        <v>50.4</v>
      </c>
      <c r="M7" s="8">
        <v>-0.7</v>
      </c>
      <c r="N7" s="8">
        <v>-2.2000000000000002</v>
      </c>
      <c r="O7" s="8">
        <v>1.5000000000000002</v>
      </c>
      <c r="P7" s="8"/>
      <c r="Q7" s="8"/>
      <c r="R7" s="8">
        <v>83730.600000000006</v>
      </c>
      <c r="S7" s="8">
        <v>4</v>
      </c>
      <c r="T7" s="8">
        <v>-22.750149565000001</v>
      </c>
      <c r="U7" s="8">
        <v>88.4</v>
      </c>
      <c r="V7" s="8">
        <v>0.1</v>
      </c>
      <c r="W7" s="8">
        <v>7</v>
      </c>
      <c r="X7" s="8">
        <v>6.9</v>
      </c>
      <c r="Y7" s="8">
        <v>22331</v>
      </c>
      <c r="Z7" s="8">
        <v>7.1</v>
      </c>
      <c r="AA7" s="8">
        <v>7.3</v>
      </c>
      <c r="AB7" s="8">
        <v>4250</v>
      </c>
      <c r="AC7" s="8"/>
      <c r="AD7" s="8">
        <v>6613.94</v>
      </c>
      <c r="AE7" s="8">
        <v>8764.2099999999991</v>
      </c>
      <c r="AF7" s="8">
        <v>10745.92</v>
      </c>
      <c r="AG7" s="8">
        <v>-3</v>
      </c>
      <c r="AH7" s="8">
        <v>-0.1</v>
      </c>
      <c r="AI7" s="8">
        <v>-0.6</v>
      </c>
      <c r="AJ7" s="8"/>
      <c r="AK7" s="29">
        <v>45716</v>
      </c>
      <c r="AL7" s="8">
        <v>10898</v>
      </c>
      <c r="AM7">
        <f t="shared" si="0"/>
        <v>10898</v>
      </c>
    </row>
    <row r="8" spans="1:40">
      <c r="A8" s="7">
        <v>45688</v>
      </c>
      <c r="B8" s="8">
        <v>8130</v>
      </c>
      <c r="C8" s="8">
        <v>8130</v>
      </c>
      <c r="D8" s="8"/>
      <c r="E8" s="8"/>
      <c r="F8" s="8"/>
      <c r="G8" s="8"/>
      <c r="H8" s="8"/>
      <c r="I8" s="8"/>
      <c r="J8" s="8">
        <v>49.1</v>
      </c>
      <c r="K8" s="8">
        <v>49.2</v>
      </c>
      <c r="L8" s="8">
        <v>50.2</v>
      </c>
      <c r="M8" s="8">
        <v>0.5</v>
      </c>
      <c r="N8" s="8">
        <v>-2.2999999999999998</v>
      </c>
      <c r="O8" s="8">
        <v>2.8</v>
      </c>
      <c r="P8" s="8"/>
      <c r="Q8" s="8"/>
      <c r="R8" s="8"/>
      <c r="S8" s="8"/>
      <c r="T8" s="8">
        <v>65.578920721000003</v>
      </c>
      <c r="U8" s="8">
        <v>87.5</v>
      </c>
      <c r="V8" s="8">
        <v>0.4</v>
      </c>
      <c r="W8" s="8">
        <v>7</v>
      </c>
      <c r="X8" s="8">
        <v>6.6</v>
      </c>
      <c r="Y8" s="8">
        <v>70546</v>
      </c>
      <c r="Z8" s="8">
        <v>7.2</v>
      </c>
      <c r="AA8" s="8">
        <v>7.5</v>
      </c>
      <c r="AB8" s="8">
        <v>39535</v>
      </c>
      <c r="AC8" s="8"/>
      <c r="AD8" s="8"/>
      <c r="AE8" s="8"/>
      <c r="AF8" s="8"/>
      <c r="AG8" s="8">
        <v>6</v>
      </c>
      <c r="AH8" s="8">
        <v>0.6</v>
      </c>
      <c r="AI8" s="8"/>
      <c r="AJ8" s="8"/>
      <c r="AK8" s="29">
        <v>45688</v>
      </c>
      <c r="AL8" s="8">
        <v>96799</v>
      </c>
      <c r="AM8">
        <f t="shared" si="0"/>
        <v>0</v>
      </c>
    </row>
    <row r="9" spans="1:40">
      <c r="A9" s="7">
        <v>45657</v>
      </c>
      <c r="B9" s="8">
        <v>8835</v>
      </c>
      <c r="C9" s="8">
        <v>98521</v>
      </c>
      <c r="D9" s="8">
        <v>3.2729398010000001</v>
      </c>
      <c r="E9" s="8">
        <v>6.8</v>
      </c>
      <c r="F9" s="8">
        <v>6.2</v>
      </c>
      <c r="G9" s="8">
        <v>5.8</v>
      </c>
      <c r="H9" s="8">
        <v>514374</v>
      </c>
      <c r="I9" s="8">
        <v>3.2</v>
      </c>
      <c r="J9" s="8">
        <v>50.1</v>
      </c>
      <c r="K9" s="8">
        <v>51</v>
      </c>
      <c r="L9" s="8">
        <v>52.2</v>
      </c>
      <c r="M9" s="8">
        <v>0.1</v>
      </c>
      <c r="N9" s="8">
        <v>-2.2999999999999998</v>
      </c>
      <c r="O9" s="8">
        <v>2.4</v>
      </c>
      <c r="P9" s="8">
        <v>45171.5</v>
      </c>
      <c r="Q9" s="8">
        <v>3.7</v>
      </c>
      <c r="R9" s="8">
        <v>487894.8</v>
      </c>
      <c r="S9" s="8">
        <v>3.5</v>
      </c>
      <c r="T9" s="8">
        <v>40.566419179999997</v>
      </c>
      <c r="U9" s="8">
        <v>86.4</v>
      </c>
      <c r="V9" s="8">
        <v>1.2</v>
      </c>
      <c r="W9" s="8">
        <v>7.3</v>
      </c>
      <c r="X9" s="8">
        <v>6.1</v>
      </c>
      <c r="Y9" s="8">
        <v>28537</v>
      </c>
      <c r="Z9" s="8">
        <v>7.2</v>
      </c>
      <c r="AA9" s="8">
        <v>7.6</v>
      </c>
      <c r="AB9" s="8">
        <v>3400</v>
      </c>
      <c r="AC9" s="8">
        <v>6584.4</v>
      </c>
      <c r="AD9" s="8">
        <v>73892.84</v>
      </c>
      <c r="AE9" s="8">
        <v>73743.210000000006</v>
      </c>
      <c r="AF9" s="8">
        <v>97385.01</v>
      </c>
      <c r="AG9" s="8">
        <v>10.696004376601</v>
      </c>
      <c r="AH9" s="8">
        <v>0.4</v>
      </c>
      <c r="AI9" s="8">
        <v>0.4</v>
      </c>
      <c r="AJ9" s="8"/>
      <c r="AK9" s="29">
        <v>45657</v>
      </c>
      <c r="AL9" s="8">
        <v>96799</v>
      </c>
      <c r="AM9">
        <f t="shared" si="0"/>
        <v>18868</v>
      </c>
    </row>
    <row r="10" spans="1:40">
      <c r="A10" s="7">
        <v>45626</v>
      </c>
      <c r="B10" s="8">
        <v>7849</v>
      </c>
      <c r="C10" s="8">
        <v>89686</v>
      </c>
      <c r="D10" s="8">
        <v>2.8</v>
      </c>
      <c r="E10" s="8">
        <v>7.1</v>
      </c>
      <c r="F10" s="8">
        <v>5.4</v>
      </c>
      <c r="G10" s="8">
        <v>5.8</v>
      </c>
      <c r="H10" s="8">
        <v>465839</v>
      </c>
      <c r="I10" s="8">
        <v>3.3</v>
      </c>
      <c r="J10" s="8">
        <v>50.3</v>
      </c>
      <c r="K10" s="8">
        <v>50.8</v>
      </c>
      <c r="L10" s="8">
        <v>50</v>
      </c>
      <c r="M10" s="8">
        <v>0.2</v>
      </c>
      <c r="N10" s="8">
        <v>-2.5</v>
      </c>
      <c r="O10" s="8">
        <v>2.7</v>
      </c>
      <c r="P10" s="8">
        <v>43763</v>
      </c>
      <c r="Q10" s="8">
        <v>3</v>
      </c>
      <c r="R10" s="8">
        <v>442723.3</v>
      </c>
      <c r="S10" s="8">
        <v>3.5</v>
      </c>
      <c r="T10" s="8">
        <v>40.471075468999999</v>
      </c>
      <c r="U10" s="8">
        <v>86.2</v>
      </c>
      <c r="V10" s="8">
        <v>-0.7</v>
      </c>
      <c r="W10" s="8">
        <v>7.1</v>
      </c>
      <c r="X10" s="8">
        <v>7.8</v>
      </c>
      <c r="Y10" s="8">
        <v>23288</v>
      </c>
      <c r="Z10" s="8">
        <v>7.4</v>
      </c>
      <c r="AA10" s="8">
        <v>7.7</v>
      </c>
      <c r="AB10" s="8">
        <v>5100</v>
      </c>
      <c r="AC10" s="8">
        <v>6081.51</v>
      </c>
      <c r="AD10" s="8">
        <v>67308.44</v>
      </c>
      <c r="AE10" s="8">
        <v>48151.71</v>
      </c>
      <c r="AF10" s="8">
        <v>86117.95</v>
      </c>
      <c r="AG10" s="8">
        <v>6.5858183505516799</v>
      </c>
      <c r="AH10" s="8">
        <v>0.3</v>
      </c>
      <c r="AI10" s="8">
        <v>-3.3</v>
      </c>
      <c r="AJ10" s="8"/>
      <c r="AK10" s="29">
        <v>45626</v>
      </c>
      <c r="AL10" s="8">
        <v>77931</v>
      </c>
      <c r="AM10">
        <f t="shared" si="0"/>
        <v>10540</v>
      </c>
    </row>
    <row r="11" spans="1:40">
      <c r="A11" s="7">
        <v>45596</v>
      </c>
      <c r="B11" s="8">
        <v>7742</v>
      </c>
      <c r="C11" s="8">
        <v>81836</v>
      </c>
      <c r="D11" s="8">
        <v>4.3</v>
      </c>
      <c r="E11" s="8">
        <v>7.6</v>
      </c>
      <c r="F11" s="8">
        <v>5.3</v>
      </c>
      <c r="G11" s="8">
        <v>5.8</v>
      </c>
      <c r="H11" s="8">
        <v>423222</v>
      </c>
      <c r="I11" s="8">
        <v>3.4</v>
      </c>
      <c r="J11" s="8">
        <v>50.1</v>
      </c>
      <c r="K11" s="8">
        <v>50</v>
      </c>
      <c r="L11" s="8">
        <v>50.2</v>
      </c>
      <c r="M11" s="8">
        <v>0.3</v>
      </c>
      <c r="N11" s="8">
        <v>-2.9</v>
      </c>
      <c r="O11" s="8">
        <v>3.1999999999999997</v>
      </c>
      <c r="P11" s="8">
        <v>45396.4</v>
      </c>
      <c r="Q11" s="8">
        <v>4.8</v>
      </c>
      <c r="R11" s="8">
        <v>398960.3</v>
      </c>
      <c r="S11" s="8">
        <v>3.5</v>
      </c>
      <c r="T11" s="8">
        <v>71.048992523999999</v>
      </c>
      <c r="U11" s="8">
        <v>86.9</v>
      </c>
      <c r="V11" s="8">
        <v>-2.2999999999999998</v>
      </c>
      <c r="W11" s="8">
        <v>7.5</v>
      </c>
      <c r="X11" s="8">
        <v>9.8000000000000007</v>
      </c>
      <c r="Y11" s="8">
        <v>14120</v>
      </c>
      <c r="Z11" s="8">
        <v>7.7</v>
      </c>
      <c r="AA11" s="8">
        <v>8</v>
      </c>
      <c r="AB11" s="8">
        <v>2800</v>
      </c>
      <c r="AC11" s="8">
        <v>5175.93</v>
      </c>
      <c r="AD11" s="8">
        <v>61226.93</v>
      </c>
      <c r="AE11" s="8">
        <v>41995.15</v>
      </c>
      <c r="AF11" s="8">
        <v>77930.16</v>
      </c>
      <c r="AG11" s="8">
        <v>12.6486580289484</v>
      </c>
      <c r="AH11" s="8">
        <v>0.2</v>
      </c>
      <c r="AI11" s="8">
        <v>-4.8</v>
      </c>
      <c r="AJ11" s="8"/>
      <c r="AK11" s="29">
        <v>45596</v>
      </c>
      <c r="AL11" s="8">
        <v>67391</v>
      </c>
      <c r="AM11">
        <f t="shared" si="0"/>
        <v>9213</v>
      </c>
    </row>
    <row r="12" spans="1:40">
      <c r="A12" s="7">
        <v>45565</v>
      </c>
      <c r="B12" s="8">
        <v>8475</v>
      </c>
      <c r="C12" s="8">
        <v>74094</v>
      </c>
      <c r="D12" s="8">
        <v>8.5</v>
      </c>
      <c r="E12" s="8">
        <v>7.9</v>
      </c>
      <c r="F12" s="8">
        <v>5.4</v>
      </c>
      <c r="G12" s="8">
        <v>5.8</v>
      </c>
      <c r="H12" s="8">
        <v>378978</v>
      </c>
      <c r="I12" s="8">
        <v>3.4</v>
      </c>
      <c r="J12" s="8">
        <v>49.8</v>
      </c>
      <c r="K12" s="8">
        <v>49.9</v>
      </c>
      <c r="L12" s="8">
        <v>50</v>
      </c>
      <c r="M12" s="8">
        <v>0.4</v>
      </c>
      <c r="N12" s="8">
        <v>-2.8</v>
      </c>
      <c r="O12" s="8">
        <v>3.1999999999999997</v>
      </c>
      <c r="P12" s="8">
        <v>41112.300000000003</v>
      </c>
      <c r="Q12" s="8">
        <v>3.2</v>
      </c>
      <c r="R12" s="8">
        <v>353564</v>
      </c>
      <c r="S12" s="8">
        <v>3.3</v>
      </c>
      <c r="T12" s="8">
        <v>8.7690367499999997</v>
      </c>
      <c r="U12" s="8">
        <v>85.7</v>
      </c>
      <c r="V12" s="8">
        <v>-3.3</v>
      </c>
      <c r="W12" s="8">
        <v>6.8</v>
      </c>
      <c r="X12" s="8">
        <v>10.1</v>
      </c>
      <c r="Y12" s="8">
        <v>37635</v>
      </c>
      <c r="Z12" s="8">
        <v>7.8</v>
      </c>
      <c r="AA12" s="8">
        <v>8.1</v>
      </c>
      <c r="AB12" s="8">
        <v>11900</v>
      </c>
      <c r="AC12" s="8">
        <v>6586.11</v>
      </c>
      <c r="AD12" s="8">
        <v>56051</v>
      </c>
      <c r="AE12" s="8">
        <v>36816</v>
      </c>
      <c r="AF12" s="8">
        <v>70284</v>
      </c>
      <c r="AG12" s="8">
        <v>2.3450020237582399</v>
      </c>
      <c r="AH12" s="8">
        <v>0.1</v>
      </c>
      <c r="AI12" s="8">
        <v>-9.6999999999999993</v>
      </c>
      <c r="AJ12" s="8"/>
      <c r="AK12" s="29">
        <v>45565</v>
      </c>
      <c r="AL12" s="8">
        <v>58178</v>
      </c>
      <c r="AM12">
        <f t="shared" si="0"/>
        <v>11875</v>
      </c>
    </row>
    <row r="13" spans="1:40">
      <c r="A13" s="7">
        <v>45535</v>
      </c>
      <c r="B13" s="8">
        <v>9649</v>
      </c>
      <c r="C13" s="8">
        <v>65619</v>
      </c>
      <c r="D13" s="8">
        <v>8.9</v>
      </c>
      <c r="E13" s="8">
        <v>7.9</v>
      </c>
      <c r="F13" s="8">
        <v>4.5</v>
      </c>
      <c r="G13" s="8">
        <v>5.8</v>
      </c>
      <c r="H13" s="8">
        <v>329385</v>
      </c>
      <c r="I13" s="8">
        <v>3.4</v>
      </c>
      <c r="J13" s="8">
        <v>49.1</v>
      </c>
      <c r="K13" s="8">
        <v>48.9</v>
      </c>
      <c r="L13" s="8">
        <v>50.3</v>
      </c>
      <c r="M13" s="8">
        <v>0.6</v>
      </c>
      <c r="N13" s="8">
        <v>-1.8</v>
      </c>
      <c r="O13" s="8">
        <v>2.4</v>
      </c>
      <c r="P13" s="8">
        <v>38725.800000000003</v>
      </c>
      <c r="Q13" s="8">
        <v>2.1</v>
      </c>
      <c r="R13" s="8">
        <v>312451.7</v>
      </c>
      <c r="S13" s="8">
        <v>3.4</v>
      </c>
      <c r="T13" s="8">
        <v>36.096371431999998</v>
      </c>
      <c r="U13" s="8">
        <v>85.8</v>
      </c>
      <c r="V13" s="8">
        <v>-3</v>
      </c>
      <c r="W13" s="8">
        <v>6.3</v>
      </c>
      <c r="X13" s="8">
        <v>9.3000000000000007</v>
      </c>
      <c r="Y13" s="8">
        <v>30323</v>
      </c>
      <c r="Z13" s="8">
        <v>8.1</v>
      </c>
      <c r="AA13" s="8">
        <v>8.5</v>
      </c>
      <c r="AB13" s="8">
        <v>6100</v>
      </c>
      <c r="AC13" s="8">
        <v>5732</v>
      </c>
      <c r="AD13" s="8">
        <v>49464.89</v>
      </c>
      <c r="AE13" s="8">
        <v>33393.56</v>
      </c>
      <c r="AF13" s="8">
        <v>60601.89</v>
      </c>
      <c r="AG13" s="8">
        <v>8.6021452746063307</v>
      </c>
      <c r="AH13" s="8">
        <v>0.3</v>
      </c>
      <c r="AI13" s="8">
        <v>-16.899999999999999</v>
      </c>
      <c r="AJ13" s="8"/>
      <c r="AK13" s="29">
        <v>45535</v>
      </c>
      <c r="AL13" s="8">
        <v>46303</v>
      </c>
      <c r="AM13">
        <f t="shared" si="0"/>
        <v>6357</v>
      </c>
    </row>
    <row r="14" spans="1:40">
      <c r="A14" s="7">
        <v>45504</v>
      </c>
      <c r="B14" s="8">
        <v>9396</v>
      </c>
      <c r="C14" s="8">
        <v>55971</v>
      </c>
      <c r="D14" s="8">
        <v>5.7</v>
      </c>
      <c r="E14" s="8">
        <v>7.7</v>
      </c>
      <c r="F14" s="8">
        <v>5.0999999999999996</v>
      </c>
      <c r="G14" s="8">
        <v>5.9</v>
      </c>
      <c r="H14" s="8">
        <v>287611</v>
      </c>
      <c r="I14" s="8">
        <v>3.6</v>
      </c>
      <c r="J14" s="8">
        <v>49.4</v>
      </c>
      <c r="K14" s="8">
        <v>49.3</v>
      </c>
      <c r="L14" s="8">
        <v>50.2</v>
      </c>
      <c r="M14" s="8">
        <v>0.5</v>
      </c>
      <c r="N14" s="8">
        <v>-0.8</v>
      </c>
      <c r="O14" s="8">
        <v>1.3</v>
      </c>
      <c r="P14" s="8">
        <v>37757.4</v>
      </c>
      <c r="Q14" s="8">
        <v>2.7</v>
      </c>
      <c r="R14" s="8">
        <v>273725.90000000002</v>
      </c>
      <c r="S14" s="8">
        <v>3.5</v>
      </c>
      <c r="T14" s="8">
        <v>7.5755045750000001</v>
      </c>
      <c r="U14" s="8">
        <v>86</v>
      </c>
      <c r="V14" s="8">
        <v>-2.6</v>
      </c>
      <c r="W14" s="8">
        <v>6.3</v>
      </c>
      <c r="X14" s="8">
        <v>8.9</v>
      </c>
      <c r="Y14" s="8">
        <v>7707</v>
      </c>
      <c r="Z14" s="8">
        <v>8.3000000000000007</v>
      </c>
      <c r="AA14" s="8">
        <v>8.6999999999999993</v>
      </c>
      <c r="AB14" s="8">
        <v>1400</v>
      </c>
      <c r="AC14" s="8">
        <v>5710.36</v>
      </c>
      <c r="AD14" s="8">
        <v>43732.89</v>
      </c>
      <c r="AE14" s="8">
        <v>30016.52</v>
      </c>
      <c r="AF14" s="8">
        <v>54148.94</v>
      </c>
      <c r="AG14" s="8">
        <v>6.9283681029131801</v>
      </c>
      <c r="AH14" s="8">
        <v>0.4</v>
      </c>
      <c r="AI14" s="8">
        <v>-17.2</v>
      </c>
      <c r="AJ14" s="8"/>
      <c r="AK14" s="29">
        <v>45504</v>
      </c>
      <c r="AL14" s="8">
        <v>39946</v>
      </c>
      <c r="AM14">
        <f t="shared" si="0"/>
        <v>5219</v>
      </c>
    </row>
    <row r="15" spans="1:40">
      <c r="A15" s="7">
        <v>45473</v>
      </c>
      <c r="B15" s="8">
        <v>8205</v>
      </c>
      <c r="C15" s="8">
        <v>46575</v>
      </c>
      <c r="D15" s="8">
        <v>5.8</v>
      </c>
      <c r="E15" s="8">
        <v>8.1</v>
      </c>
      <c r="F15" s="8">
        <v>5.3</v>
      </c>
      <c r="G15" s="8">
        <v>6</v>
      </c>
      <c r="H15" s="8">
        <v>245391</v>
      </c>
      <c r="I15" s="8">
        <v>3.9</v>
      </c>
      <c r="J15" s="8">
        <v>49.5</v>
      </c>
      <c r="K15" s="8">
        <v>49.5</v>
      </c>
      <c r="L15" s="8">
        <v>50.5</v>
      </c>
      <c r="M15" s="8">
        <v>0.2</v>
      </c>
      <c r="N15" s="8">
        <v>-0.8</v>
      </c>
      <c r="O15" s="8">
        <v>1</v>
      </c>
      <c r="P15" s="8">
        <v>40731.599999999999</v>
      </c>
      <c r="Q15" s="8">
        <v>2</v>
      </c>
      <c r="R15" s="8">
        <v>235969</v>
      </c>
      <c r="S15" s="8">
        <v>3.7</v>
      </c>
      <c r="T15" s="8">
        <v>42.262819729999997</v>
      </c>
      <c r="U15" s="8">
        <v>86.2</v>
      </c>
      <c r="V15" s="8">
        <v>-1.7</v>
      </c>
      <c r="W15" s="8">
        <v>6.2</v>
      </c>
      <c r="X15" s="8">
        <v>7.9</v>
      </c>
      <c r="Y15" s="8">
        <v>32985</v>
      </c>
      <c r="Z15" s="8">
        <v>8.3000000000000007</v>
      </c>
      <c r="AA15" s="8">
        <v>8.8000000000000007</v>
      </c>
      <c r="AB15" s="8">
        <v>12902</v>
      </c>
      <c r="AC15" s="8">
        <v>7933</v>
      </c>
      <c r="AD15" s="8">
        <v>38022.53</v>
      </c>
      <c r="AE15" s="8">
        <v>26518.89</v>
      </c>
      <c r="AF15" s="8">
        <v>47916.24</v>
      </c>
      <c r="AG15" s="8">
        <v>8.4499013771487093</v>
      </c>
      <c r="AH15" s="8">
        <v>0.6</v>
      </c>
      <c r="AI15" s="8">
        <v>-18.2</v>
      </c>
      <c r="AJ15" s="8"/>
      <c r="AK15" s="29">
        <v>45473</v>
      </c>
      <c r="AL15" s="8">
        <v>34727</v>
      </c>
      <c r="AM15">
        <f t="shared" si="0"/>
        <v>7627</v>
      </c>
    </row>
    <row r="16" spans="1:40">
      <c r="A16" s="7">
        <v>45443</v>
      </c>
      <c r="B16" s="8">
        <v>7751</v>
      </c>
      <c r="C16" s="8">
        <v>38370</v>
      </c>
      <c r="D16" s="8">
        <v>7.2</v>
      </c>
      <c r="E16" s="8">
        <v>8.6</v>
      </c>
      <c r="F16" s="8">
        <v>5.6</v>
      </c>
      <c r="G16" s="8">
        <v>6.2</v>
      </c>
      <c r="H16" s="8">
        <v>188006</v>
      </c>
      <c r="I16" s="8">
        <v>4</v>
      </c>
      <c r="J16" s="8">
        <v>49.5</v>
      </c>
      <c r="K16" s="8">
        <v>49.6</v>
      </c>
      <c r="L16" s="8">
        <v>51.1</v>
      </c>
      <c r="M16" s="8">
        <v>0.3</v>
      </c>
      <c r="N16" s="8">
        <v>-1.4</v>
      </c>
      <c r="O16" s="8">
        <v>1.7</v>
      </c>
      <c r="P16" s="8">
        <v>39211</v>
      </c>
      <c r="Q16" s="8">
        <v>3.7</v>
      </c>
      <c r="R16" s="8">
        <v>195236.9</v>
      </c>
      <c r="S16" s="8">
        <v>4.0999999999999996</v>
      </c>
      <c r="T16" s="8">
        <v>24.886711199000001</v>
      </c>
      <c r="U16" s="8">
        <v>86.4</v>
      </c>
      <c r="V16" s="8">
        <v>-0.8</v>
      </c>
      <c r="W16" s="8">
        <v>7</v>
      </c>
      <c r="X16" s="8">
        <v>7.8</v>
      </c>
      <c r="Y16" s="8">
        <v>20623</v>
      </c>
      <c r="Z16" s="8">
        <v>8.9</v>
      </c>
      <c r="AA16" s="8">
        <v>9.3000000000000007</v>
      </c>
      <c r="AB16" s="8">
        <v>5514</v>
      </c>
      <c r="AC16" s="8">
        <v>6579.8</v>
      </c>
      <c r="AD16" s="8">
        <v>30089.53</v>
      </c>
      <c r="AE16" s="8">
        <v>22245.03</v>
      </c>
      <c r="AF16" s="8">
        <v>36642.06</v>
      </c>
      <c r="AG16" s="8">
        <v>7.4149940135746197</v>
      </c>
      <c r="AH16" s="8">
        <v>0.6</v>
      </c>
      <c r="AI16" s="8">
        <v>-19.899999999999999</v>
      </c>
      <c r="AJ16" s="8"/>
      <c r="AK16" s="29">
        <v>45443</v>
      </c>
      <c r="AL16" s="8">
        <v>27100</v>
      </c>
      <c r="AM16">
        <f t="shared" si="0"/>
        <v>5342</v>
      </c>
    </row>
    <row r="17" spans="1:39">
      <c r="A17" s="7">
        <v>45412</v>
      </c>
      <c r="B17" s="8">
        <v>7412</v>
      </c>
      <c r="C17" s="8">
        <v>30772</v>
      </c>
      <c r="D17" s="8">
        <v>7</v>
      </c>
      <c r="E17" s="8">
        <v>9</v>
      </c>
      <c r="F17" s="8">
        <v>6.7</v>
      </c>
      <c r="G17" s="8">
        <v>6.3</v>
      </c>
      <c r="H17" s="8">
        <v>143401</v>
      </c>
      <c r="I17" s="8">
        <v>4.2</v>
      </c>
      <c r="J17" s="8">
        <v>50.4</v>
      </c>
      <c r="K17" s="8">
        <v>51.1</v>
      </c>
      <c r="L17" s="8">
        <v>51.2</v>
      </c>
      <c r="M17" s="8">
        <v>0.3</v>
      </c>
      <c r="N17" s="8">
        <v>-2.5</v>
      </c>
      <c r="O17" s="8">
        <v>2.8</v>
      </c>
      <c r="P17" s="8">
        <v>35699.1</v>
      </c>
      <c r="Q17" s="8">
        <v>2.2999999999999998</v>
      </c>
      <c r="R17" s="8">
        <v>156025.79999999999</v>
      </c>
      <c r="S17" s="8">
        <v>4.0999999999999996</v>
      </c>
      <c r="T17" s="8">
        <v>-15.357031086999999</v>
      </c>
      <c r="U17" s="8">
        <v>88.2</v>
      </c>
      <c r="V17" s="8">
        <v>0.6</v>
      </c>
      <c r="W17" s="8">
        <v>7.2</v>
      </c>
      <c r="X17" s="8">
        <v>6.6000000000000005</v>
      </c>
      <c r="Y17" s="8">
        <v>-658</v>
      </c>
      <c r="Z17" s="8">
        <v>9.1</v>
      </c>
      <c r="AA17" s="8">
        <v>9.6</v>
      </c>
      <c r="AB17" s="8">
        <v>2434</v>
      </c>
      <c r="AC17" s="8">
        <v>6226.91</v>
      </c>
      <c r="AD17" s="8">
        <v>23509.73</v>
      </c>
      <c r="AE17" s="8">
        <v>18860.34</v>
      </c>
      <c r="AF17" s="8">
        <v>29251.84</v>
      </c>
      <c r="AG17" s="8">
        <v>1.33149843140476</v>
      </c>
      <c r="AH17" s="8">
        <v>0.7</v>
      </c>
      <c r="AI17" s="8">
        <v>-21.2</v>
      </c>
      <c r="AJ17" s="8"/>
      <c r="AK17" s="29">
        <v>45412</v>
      </c>
      <c r="AL17" s="8">
        <v>21758</v>
      </c>
      <c r="AM17">
        <f t="shared" si="0"/>
        <v>4305</v>
      </c>
    </row>
    <row r="18" spans="1:39">
      <c r="A18" s="7">
        <v>45382</v>
      </c>
      <c r="B18" s="8">
        <v>7942</v>
      </c>
      <c r="C18" s="8">
        <v>23373</v>
      </c>
      <c r="D18" s="8">
        <v>7.4</v>
      </c>
      <c r="E18" s="8">
        <v>9.8000000000000007</v>
      </c>
      <c r="F18" s="8">
        <v>4.5</v>
      </c>
      <c r="G18" s="8">
        <v>6.1</v>
      </c>
      <c r="H18" s="8">
        <v>100042</v>
      </c>
      <c r="I18" s="8">
        <v>4.5</v>
      </c>
      <c r="J18" s="8">
        <v>50.8</v>
      </c>
      <c r="K18" s="8">
        <v>53</v>
      </c>
      <c r="L18" s="8">
        <v>53</v>
      </c>
      <c r="M18" s="8">
        <v>0.1</v>
      </c>
      <c r="N18" s="8">
        <v>-2.8</v>
      </c>
      <c r="O18" s="8">
        <v>2.9</v>
      </c>
      <c r="P18" s="8">
        <v>39019.9</v>
      </c>
      <c r="Q18" s="8">
        <v>3.1</v>
      </c>
      <c r="R18" s="8">
        <v>120326.8</v>
      </c>
      <c r="S18" s="8">
        <v>4.7</v>
      </c>
      <c r="T18" s="8">
        <v>-24.346196803000002</v>
      </c>
      <c r="U18" s="8">
        <v>89.4</v>
      </c>
      <c r="V18" s="8">
        <v>2.2999999999999998</v>
      </c>
      <c r="W18" s="8">
        <v>8.3000000000000007</v>
      </c>
      <c r="X18" s="8">
        <v>6.0000000000000009</v>
      </c>
      <c r="Y18" s="8">
        <v>48335</v>
      </c>
      <c r="Z18" s="8">
        <v>9.1999999999999993</v>
      </c>
      <c r="AA18" s="8">
        <v>9.6</v>
      </c>
      <c r="AB18" s="8">
        <v>20516</v>
      </c>
      <c r="AC18" s="8">
        <v>7853.88</v>
      </c>
      <c r="AD18" s="8">
        <v>17282.82</v>
      </c>
      <c r="AE18" s="8">
        <v>15258.65</v>
      </c>
      <c r="AF18" s="8">
        <v>22667.53</v>
      </c>
      <c r="AG18" s="8">
        <v>-7.6839150646335597</v>
      </c>
      <c r="AH18" s="8">
        <v>0.6</v>
      </c>
      <c r="AI18" s="8">
        <v>-16.2</v>
      </c>
      <c r="AJ18" s="8"/>
      <c r="AK18" s="29">
        <v>45382</v>
      </c>
      <c r="AL18" s="8">
        <v>17453</v>
      </c>
      <c r="AM18">
        <f t="shared" si="0"/>
        <v>6494</v>
      </c>
    </row>
    <row r="19" spans="1:39">
      <c r="A19" s="7">
        <v>45351</v>
      </c>
      <c r="B19" s="8"/>
      <c r="C19" s="8">
        <v>15316</v>
      </c>
      <c r="D19" s="8"/>
      <c r="E19" s="8">
        <v>11</v>
      </c>
      <c r="F19" s="8">
        <v>-12.7</v>
      </c>
      <c r="G19" s="8">
        <v>7</v>
      </c>
      <c r="H19" s="8">
        <v>50847</v>
      </c>
      <c r="I19" s="8">
        <v>4.2</v>
      </c>
      <c r="J19" s="8">
        <v>49.1</v>
      </c>
      <c r="K19" s="8">
        <v>49</v>
      </c>
      <c r="L19" s="8">
        <v>51.4</v>
      </c>
      <c r="M19" s="8">
        <v>0.7</v>
      </c>
      <c r="N19" s="8">
        <v>-2.7</v>
      </c>
      <c r="O19" s="8">
        <v>3.4000000000000004</v>
      </c>
      <c r="P19" s="8"/>
      <c r="Q19" s="8"/>
      <c r="R19" s="8">
        <v>81306.899999999994</v>
      </c>
      <c r="S19" s="8">
        <v>5.5</v>
      </c>
      <c r="T19" s="8">
        <v>240.24623657399999</v>
      </c>
      <c r="U19" s="8">
        <v>89.1</v>
      </c>
      <c r="V19" s="8">
        <v>2.6</v>
      </c>
      <c r="W19" s="8">
        <v>8.6999999999999993</v>
      </c>
      <c r="X19" s="8">
        <v>6.1</v>
      </c>
      <c r="Y19" s="8">
        <v>14959</v>
      </c>
      <c r="Z19" s="8">
        <v>9.6999999999999993</v>
      </c>
      <c r="AA19" s="8">
        <v>10.1</v>
      </c>
      <c r="AB19" s="8">
        <v>11862</v>
      </c>
      <c r="AC19" s="8"/>
      <c r="AD19" s="8">
        <v>9428.94</v>
      </c>
      <c r="AE19" s="8">
        <v>10394.66</v>
      </c>
      <c r="AF19" s="8">
        <v>11368.86</v>
      </c>
      <c r="AG19" s="8">
        <v>6.2507754037836696</v>
      </c>
      <c r="AH19" s="8">
        <v>1.2</v>
      </c>
      <c r="AI19" s="8">
        <v>-11.1</v>
      </c>
      <c r="AJ19" s="8"/>
      <c r="AK19" s="29">
        <v>45351</v>
      </c>
      <c r="AL19" s="8">
        <v>10959</v>
      </c>
      <c r="AM19">
        <f t="shared" si="0"/>
        <v>10959</v>
      </c>
    </row>
    <row r="20" spans="1:39">
      <c r="A20" s="7">
        <v>45322</v>
      </c>
      <c r="B20" s="8"/>
      <c r="C20" s="8"/>
      <c r="D20" s="8"/>
      <c r="E20" s="8"/>
      <c r="F20" s="8">
        <v>26.3</v>
      </c>
      <c r="G20" s="8">
        <v>26.3</v>
      </c>
      <c r="H20" s="8"/>
      <c r="I20" s="8"/>
      <c r="J20" s="8">
        <v>49.2</v>
      </c>
      <c r="K20" s="8">
        <v>49</v>
      </c>
      <c r="L20" s="8">
        <v>50.7</v>
      </c>
      <c r="M20" s="8">
        <v>-0.8</v>
      </c>
      <c r="N20" s="8">
        <v>-2.5</v>
      </c>
      <c r="O20" s="8">
        <v>1.7</v>
      </c>
      <c r="P20" s="8"/>
      <c r="Q20" s="8"/>
      <c r="R20" s="8"/>
      <c r="S20" s="8"/>
      <c r="T20" s="8">
        <v>-8.9021236760000004</v>
      </c>
      <c r="U20" s="8">
        <v>88.9</v>
      </c>
      <c r="V20" s="8">
        <v>3.3</v>
      </c>
      <c r="W20" s="8">
        <v>8.6999999999999993</v>
      </c>
      <c r="X20" s="8">
        <v>5.3999999999999995</v>
      </c>
      <c r="Y20" s="8">
        <v>64734</v>
      </c>
      <c r="Z20" s="8">
        <v>10.1</v>
      </c>
      <c r="AA20" s="8">
        <v>10.4</v>
      </c>
      <c r="AB20" s="8">
        <v>39372</v>
      </c>
      <c r="AC20" s="8"/>
      <c r="AD20" s="8"/>
      <c r="AE20" s="8"/>
      <c r="AF20" s="8"/>
      <c r="AG20" s="8">
        <v>7.6906016905057903</v>
      </c>
      <c r="AH20" s="8">
        <v>0.4</v>
      </c>
      <c r="AI20" s="8"/>
      <c r="AJ20" s="8"/>
      <c r="AK20" s="29">
        <v>45322</v>
      </c>
      <c r="AL20" s="8">
        <v>96488</v>
      </c>
      <c r="AM20">
        <f t="shared" si="0"/>
        <v>0</v>
      </c>
    </row>
    <row r="21" spans="1:39">
      <c r="A21" s="7">
        <v>45291</v>
      </c>
      <c r="B21" s="8">
        <v>8555</v>
      </c>
      <c r="C21" s="8">
        <v>92241</v>
      </c>
      <c r="D21" s="8">
        <v>9.904933196</v>
      </c>
      <c r="E21" s="8">
        <v>6.7</v>
      </c>
      <c r="F21" s="8">
        <v>6.8</v>
      </c>
      <c r="G21" s="8">
        <v>4.5999999999999996</v>
      </c>
      <c r="H21" s="8">
        <v>503036</v>
      </c>
      <c r="I21" s="8">
        <v>3</v>
      </c>
      <c r="J21" s="8">
        <v>49</v>
      </c>
      <c r="K21" s="8">
        <v>48.7</v>
      </c>
      <c r="L21" s="8">
        <v>50.4</v>
      </c>
      <c r="M21" s="8">
        <v>-0.3</v>
      </c>
      <c r="N21" s="8">
        <v>-2.7</v>
      </c>
      <c r="O21" s="8">
        <v>2.4000000000000004</v>
      </c>
      <c r="P21" s="8">
        <v>43550.2</v>
      </c>
      <c r="Q21" s="8">
        <v>7.4</v>
      </c>
      <c r="R21" s="8">
        <v>471495.2</v>
      </c>
      <c r="S21" s="8">
        <v>7.2</v>
      </c>
      <c r="T21" s="8">
        <v>8.2892289438408309</v>
      </c>
      <c r="U21" s="8">
        <v>87.6</v>
      </c>
      <c r="V21" s="8">
        <v>1.3</v>
      </c>
      <c r="W21" s="8">
        <v>9.6999999999999993</v>
      </c>
      <c r="X21" s="8">
        <v>8.3999999999999986</v>
      </c>
      <c r="Y21" s="8">
        <v>19326</v>
      </c>
      <c r="Z21" s="8">
        <v>10.4</v>
      </c>
      <c r="AA21" s="8">
        <v>10.6</v>
      </c>
      <c r="AB21" s="8">
        <v>10074</v>
      </c>
      <c r="AC21" s="8">
        <v>7919.87</v>
      </c>
      <c r="AD21" s="8">
        <v>95375.53</v>
      </c>
      <c r="AE21" s="8">
        <v>99831.09</v>
      </c>
      <c r="AF21" s="8">
        <v>111735.14</v>
      </c>
      <c r="AG21" s="8">
        <v>2.14760683581726</v>
      </c>
      <c r="AH21" s="8">
        <v>0.6</v>
      </c>
      <c r="AI21" s="8">
        <v>-8.1999999999999993</v>
      </c>
      <c r="AJ21" s="8"/>
      <c r="AK21" s="29">
        <v>45291</v>
      </c>
      <c r="AL21" s="8">
        <v>96488</v>
      </c>
      <c r="AM21">
        <f t="shared" si="0"/>
        <v>15887</v>
      </c>
    </row>
    <row r="22" spans="1:39">
      <c r="A22" s="7">
        <v>45260</v>
      </c>
      <c r="B22" s="8">
        <v>7630</v>
      </c>
      <c r="C22" s="8">
        <v>83678</v>
      </c>
      <c r="D22" s="8">
        <v>11.6</v>
      </c>
      <c r="E22" s="8">
        <v>6.3</v>
      </c>
      <c r="F22" s="8">
        <v>6.6</v>
      </c>
      <c r="G22" s="8">
        <v>4.3</v>
      </c>
      <c r="H22" s="8">
        <v>460814</v>
      </c>
      <c r="I22" s="8">
        <v>2.9</v>
      </c>
      <c r="J22" s="8">
        <v>49.4</v>
      </c>
      <c r="K22" s="8">
        <v>49.4</v>
      </c>
      <c r="L22" s="8">
        <v>50.2</v>
      </c>
      <c r="M22" s="8">
        <v>-0.5</v>
      </c>
      <c r="N22" s="8">
        <v>-3</v>
      </c>
      <c r="O22" s="8">
        <v>2.5</v>
      </c>
      <c r="P22" s="8">
        <v>42505</v>
      </c>
      <c r="Q22" s="8">
        <v>10.1</v>
      </c>
      <c r="R22" s="8">
        <v>427945</v>
      </c>
      <c r="S22" s="8">
        <v>7.2</v>
      </c>
      <c r="T22" s="8">
        <v>4.9869029779957001</v>
      </c>
      <c r="U22" s="8">
        <v>87</v>
      </c>
      <c r="V22" s="8">
        <v>1.3</v>
      </c>
      <c r="W22" s="8">
        <v>10</v>
      </c>
      <c r="X22" s="8">
        <v>8.6999999999999993</v>
      </c>
      <c r="Y22" s="8">
        <v>24554</v>
      </c>
      <c r="Z22" s="8">
        <v>10.7</v>
      </c>
      <c r="AA22" s="8">
        <v>10.8</v>
      </c>
      <c r="AB22" s="8">
        <v>6791</v>
      </c>
      <c r="AC22" s="8">
        <v>8279.06</v>
      </c>
      <c r="AD22" s="8">
        <v>87455.66</v>
      </c>
      <c r="AE22" s="8">
        <v>65237.02</v>
      </c>
      <c r="AF22" s="8">
        <v>100508.71</v>
      </c>
      <c r="AG22" s="8">
        <v>0.69279937883885201</v>
      </c>
      <c r="AH22" s="8">
        <v>0.6</v>
      </c>
      <c r="AI22" s="8">
        <v>-12.2</v>
      </c>
      <c r="AJ22" s="8"/>
      <c r="AK22" s="29">
        <v>45260</v>
      </c>
      <c r="AL22" s="8">
        <v>80601</v>
      </c>
      <c r="AM22">
        <f t="shared" si="0"/>
        <v>9799</v>
      </c>
    </row>
    <row r="23" spans="1:39">
      <c r="A23" s="7">
        <v>45230</v>
      </c>
      <c r="B23" s="8">
        <v>7419</v>
      </c>
      <c r="C23" s="8">
        <v>76059</v>
      </c>
      <c r="D23" s="8">
        <v>8.4</v>
      </c>
      <c r="E23" s="8">
        <v>5.8</v>
      </c>
      <c r="F23" s="8">
        <v>4.5999999999999996</v>
      </c>
      <c r="G23" s="8">
        <v>4.0999999999999996</v>
      </c>
      <c r="H23" s="8">
        <v>419409</v>
      </c>
      <c r="I23" s="8">
        <v>2.9</v>
      </c>
      <c r="J23" s="8">
        <v>49.5</v>
      </c>
      <c r="K23" s="8">
        <v>49.5</v>
      </c>
      <c r="L23" s="8">
        <v>50.6</v>
      </c>
      <c r="M23" s="8">
        <v>-0.2</v>
      </c>
      <c r="N23" s="8">
        <v>-2.6</v>
      </c>
      <c r="O23" s="8">
        <v>2.4</v>
      </c>
      <c r="P23" s="8">
        <v>43333</v>
      </c>
      <c r="Q23" s="8">
        <v>7.6</v>
      </c>
      <c r="R23" s="8">
        <v>385440</v>
      </c>
      <c r="S23" s="8">
        <v>6.9</v>
      </c>
      <c r="T23" s="8">
        <v>-31.6315513901652</v>
      </c>
      <c r="U23" s="8">
        <v>87.9</v>
      </c>
      <c r="V23" s="8">
        <v>1.9</v>
      </c>
      <c r="W23" s="8">
        <v>10.3</v>
      </c>
      <c r="X23" s="8">
        <v>8.4</v>
      </c>
      <c r="Y23" s="8">
        <v>18441</v>
      </c>
      <c r="Z23" s="8">
        <v>10.7</v>
      </c>
      <c r="AA23" s="8">
        <v>10.9</v>
      </c>
      <c r="AB23" s="8">
        <v>4535</v>
      </c>
      <c r="AC23" s="8">
        <v>7053.19</v>
      </c>
      <c r="AD23" s="8">
        <v>79176.600000000006</v>
      </c>
      <c r="AE23" s="8">
        <v>55150.71</v>
      </c>
      <c r="AF23" s="8">
        <v>92578.54</v>
      </c>
      <c r="AG23" s="8">
        <v>-6.6125944643549301</v>
      </c>
      <c r="AH23" s="8">
        <v>0.6</v>
      </c>
      <c r="AI23" s="8">
        <v>-13.6</v>
      </c>
      <c r="AJ23" s="8"/>
      <c r="AK23" s="29">
        <v>45230</v>
      </c>
      <c r="AL23" s="8">
        <v>70802</v>
      </c>
      <c r="AM23">
        <f t="shared" si="0"/>
        <v>6361</v>
      </c>
    </row>
    <row r="24" spans="1:39">
      <c r="A24" s="7">
        <v>45199</v>
      </c>
      <c r="B24" s="8">
        <v>7811</v>
      </c>
      <c r="C24" s="8">
        <v>68637</v>
      </c>
      <c r="D24" s="8">
        <v>9.9</v>
      </c>
      <c r="E24" s="8">
        <v>5.6</v>
      </c>
      <c r="F24" s="8">
        <v>4.5</v>
      </c>
      <c r="G24" s="8">
        <v>4</v>
      </c>
      <c r="H24" s="8">
        <v>375035</v>
      </c>
      <c r="I24" s="8">
        <v>3.1</v>
      </c>
      <c r="J24" s="8">
        <v>50.2</v>
      </c>
      <c r="K24" s="8">
        <v>50.5</v>
      </c>
      <c r="L24" s="8">
        <v>51.7</v>
      </c>
      <c r="M24" s="8">
        <v>0</v>
      </c>
      <c r="N24" s="8">
        <v>-2.5</v>
      </c>
      <c r="O24" s="8">
        <v>2.5</v>
      </c>
      <c r="P24" s="8">
        <v>39826</v>
      </c>
      <c r="Q24" s="8">
        <v>5.5</v>
      </c>
      <c r="R24" s="8">
        <v>342107</v>
      </c>
      <c r="S24" s="8">
        <v>6.8</v>
      </c>
      <c r="T24" s="8">
        <v>-8.5587405505977596</v>
      </c>
      <c r="U24" s="8">
        <v>87.2</v>
      </c>
      <c r="V24" s="8">
        <v>2.1</v>
      </c>
      <c r="W24" s="8">
        <v>10.3</v>
      </c>
      <c r="X24" s="8">
        <v>8.2000000000000011</v>
      </c>
      <c r="Y24" s="8">
        <v>41326</v>
      </c>
      <c r="Z24" s="8">
        <v>10.7</v>
      </c>
      <c r="AA24" s="8">
        <v>10.9</v>
      </c>
      <c r="AB24" s="8">
        <v>18014</v>
      </c>
      <c r="AC24" s="8">
        <v>8232.2800000000007</v>
      </c>
      <c r="AD24" s="8">
        <v>72123.41</v>
      </c>
      <c r="AE24" s="8">
        <v>48704.63</v>
      </c>
      <c r="AF24" s="8">
        <v>84805.71</v>
      </c>
      <c r="AG24" s="8">
        <v>-6.8469141368171504</v>
      </c>
      <c r="AH24" s="8">
        <v>0.8</v>
      </c>
      <c r="AI24" s="8">
        <v>-16</v>
      </c>
      <c r="AJ24" s="8"/>
      <c r="AK24" s="29">
        <v>45199</v>
      </c>
      <c r="AL24" s="8">
        <v>64441</v>
      </c>
      <c r="AM24">
        <f t="shared" si="0"/>
        <v>8752</v>
      </c>
    </row>
    <row r="25" spans="1:39">
      <c r="A25" s="7">
        <v>45169</v>
      </c>
      <c r="B25" s="8">
        <v>8861</v>
      </c>
      <c r="C25" s="8">
        <v>60826</v>
      </c>
      <c r="D25" s="8">
        <v>3.9</v>
      </c>
      <c r="E25" s="8">
        <v>5</v>
      </c>
      <c r="F25" s="8">
        <v>4.5</v>
      </c>
      <c r="G25" s="8">
        <v>3.9</v>
      </c>
      <c r="H25" s="8">
        <v>327042</v>
      </c>
      <c r="I25" s="8">
        <v>3.2</v>
      </c>
      <c r="J25" s="8">
        <v>49.7</v>
      </c>
      <c r="K25" s="8">
        <v>50.2</v>
      </c>
      <c r="L25" s="8">
        <v>51</v>
      </c>
      <c r="M25" s="8">
        <v>0.1</v>
      </c>
      <c r="N25" s="8">
        <v>-3</v>
      </c>
      <c r="O25" s="8">
        <v>3.1</v>
      </c>
      <c r="P25" s="8">
        <v>37932.699999999997</v>
      </c>
      <c r="Q25" s="8">
        <v>4.5999999999999996</v>
      </c>
      <c r="R25" s="8">
        <v>302281</v>
      </c>
      <c r="S25" s="8">
        <v>7</v>
      </c>
      <c r="T25" s="8">
        <v>-12.696502446028999</v>
      </c>
      <c r="U25" s="8">
        <v>86.5</v>
      </c>
      <c r="V25" s="8">
        <v>2.2000000000000002</v>
      </c>
      <c r="W25" s="8">
        <v>10.6</v>
      </c>
      <c r="X25" s="8">
        <v>8.3999999999999986</v>
      </c>
      <c r="Y25" s="8">
        <v>31279</v>
      </c>
      <c r="Z25" s="8">
        <v>10.9</v>
      </c>
      <c r="AA25" s="8">
        <v>11.1</v>
      </c>
      <c r="AB25" s="8">
        <v>8046</v>
      </c>
      <c r="AC25" s="8">
        <v>6922.02</v>
      </c>
      <c r="AD25" s="8">
        <v>63891.13</v>
      </c>
      <c r="AE25" s="8">
        <v>43726.13</v>
      </c>
      <c r="AF25" s="8">
        <v>73948.62</v>
      </c>
      <c r="AG25" s="8">
        <v>-8.5531072233356191</v>
      </c>
      <c r="AH25" s="8">
        <v>0.8</v>
      </c>
      <c r="AI25" s="8">
        <v>-20.5</v>
      </c>
      <c r="AJ25" s="8"/>
      <c r="AK25" s="29">
        <v>45169</v>
      </c>
      <c r="AL25" s="8">
        <v>55689</v>
      </c>
      <c r="AM25">
        <f t="shared" si="0"/>
        <v>7438</v>
      </c>
    </row>
    <row r="26" spans="1:39">
      <c r="A26" s="7">
        <v>45138</v>
      </c>
      <c r="B26" s="8">
        <v>8888</v>
      </c>
      <c r="C26" s="8">
        <v>51965</v>
      </c>
      <c r="D26" s="8">
        <v>6.5</v>
      </c>
      <c r="E26" s="8">
        <v>5.2</v>
      </c>
      <c r="F26" s="8">
        <v>3.7</v>
      </c>
      <c r="G26" s="8">
        <v>3.8</v>
      </c>
      <c r="H26" s="8">
        <v>285898</v>
      </c>
      <c r="I26" s="8">
        <v>3.4</v>
      </c>
      <c r="J26" s="8">
        <v>49.3</v>
      </c>
      <c r="K26" s="8">
        <v>49.5</v>
      </c>
      <c r="L26" s="8">
        <v>51.5</v>
      </c>
      <c r="M26" s="8">
        <v>-0.3</v>
      </c>
      <c r="N26" s="8">
        <v>-4.4000000000000004</v>
      </c>
      <c r="O26" s="8">
        <v>4.1000000000000005</v>
      </c>
      <c r="P26" s="8">
        <v>36760.699999999997</v>
      </c>
      <c r="Q26" s="8">
        <v>2.5</v>
      </c>
      <c r="R26" s="8">
        <v>264348.40000000002</v>
      </c>
      <c r="S26" s="8">
        <v>7.3</v>
      </c>
      <c r="T26" s="8">
        <v>-19.181205472225599</v>
      </c>
      <c r="U26" s="8">
        <v>86.4</v>
      </c>
      <c r="V26" s="8">
        <v>2.2999999999999998</v>
      </c>
      <c r="W26" s="8">
        <v>10.7</v>
      </c>
      <c r="X26" s="8">
        <v>8.3999999999999986</v>
      </c>
      <c r="Y26" s="8">
        <v>5366</v>
      </c>
      <c r="Z26" s="8">
        <v>11</v>
      </c>
      <c r="AA26" s="8">
        <v>11.1</v>
      </c>
      <c r="AB26" s="8">
        <v>2040</v>
      </c>
      <c r="AC26" s="8">
        <v>7089.61</v>
      </c>
      <c r="AD26" s="8">
        <v>56969.11</v>
      </c>
      <c r="AE26" s="8">
        <v>38405.129999999997</v>
      </c>
      <c r="AF26" s="8">
        <v>66562.87</v>
      </c>
      <c r="AG26" s="8">
        <v>-14.2563839237812</v>
      </c>
      <c r="AH26" s="8">
        <v>0.8</v>
      </c>
      <c r="AI26" s="8">
        <v>-21.3</v>
      </c>
      <c r="AJ26" s="8"/>
      <c r="AK26" s="29">
        <v>45138</v>
      </c>
      <c r="AL26" s="8">
        <v>48251</v>
      </c>
      <c r="AM26">
        <f t="shared" si="0"/>
        <v>5778</v>
      </c>
    </row>
    <row r="27" spans="1:39">
      <c r="A27" s="7">
        <v>45107</v>
      </c>
      <c r="B27" s="8">
        <v>7751</v>
      </c>
      <c r="C27" s="8">
        <v>43076</v>
      </c>
      <c r="D27" s="8">
        <v>3.9</v>
      </c>
      <c r="E27" s="8">
        <v>5</v>
      </c>
      <c r="F27" s="8">
        <v>4.4000000000000004</v>
      </c>
      <c r="G27" s="8">
        <v>3.8</v>
      </c>
      <c r="H27" s="8">
        <v>243113</v>
      </c>
      <c r="I27" s="8">
        <v>3.8</v>
      </c>
      <c r="J27" s="8">
        <v>49</v>
      </c>
      <c r="K27" s="8">
        <v>48.6</v>
      </c>
      <c r="L27" s="8">
        <v>53.2</v>
      </c>
      <c r="M27" s="8">
        <v>0</v>
      </c>
      <c r="N27" s="8">
        <v>-5.4</v>
      </c>
      <c r="O27" s="8">
        <v>5.4</v>
      </c>
      <c r="P27" s="8">
        <v>39951.4</v>
      </c>
      <c r="Q27" s="8">
        <v>3.1</v>
      </c>
      <c r="R27" s="8">
        <v>227587.6</v>
      </c>
      <c r="S27" s="8">
        <v>8.1999999999999993</v>
      </c>
      <c r="T27" s="8">
        <v>-25.452181152811399</v>
      </c>
      <c r="U27" s="8">
        <v>86.4</v>
      </c>
      <c r="V27" s="8">
        <v>3.1</v>
      </c>
      <c r="W27" s="8">
        <v>11.3</v>
      </c>
      <c r="X27" s="8">
        <v>8.2000000000000011</v>
      </c>
      <c r="Y27" s="8">
        <v>42265</v>
      </c>
      <c r="Z27" s="8">
        <v>11.2</v>
      </c>
      <c r="AA27" s="8">
        <v>11.3</v>
      </c>
      <c r="AB27" s="8">
        <v>20563</v>
      </c>
      <c r="AC27" s="8">
        <v>10156.77</v>
      </c>
      <c r="AD27" s="8">
        <v>49879.5</v>
      </c>
      <c r="AE27" s="8">
        <v>33903.81</v>
      </c>
      <c r="AF27" s="8">
        <v>59514.720000000001</v>
      </c>
      <c r="AG27" s="8">
        <v>-12.377598968478599</v>
      </c>
      <c r="AH27" s="8">
        <v>0.4</v>
      </c>
      <c r="AI27" s="8">
        <v>-19.5</v>
      </c>
      <c r="AJ27" s="8"/>
      <c r="AK27" s="29">
        <v>45107</v>
      </c>
      <c r="AL27" s="8">
        <v>42473</v>
      </c>
      <c r="AM27">
        <f t="shared" si="0"/>
        <v>8633</v>
      </c>
    </row>
    <row r="28" spans="1:39">
      <c r="A28" s="7">
        <v>45077</v>
      </c>
      <c r="B28" s="8">
        <v>7222</v>
      </c>
      <c r="C28" s="8">
        <v>35325</v>
      </c>
      <c r="D28" s="8">
        <v>7.4</v>
      </c>
      <c r="E28" s="8">
        <v>5.2</v>
      </c>
      <c r="F28" s="8">
        <v>3.5</v>
      </c>
      <c r="G28" s="8">
        <v>3.6</v>
      </c>
      <c r="H28" s="8">
        <v>188815</v>
      </c>
      <c r="I28" s="8">
        <v>4</v>
      </c>
      <c r="J28" s="8">
        <v>48.8</v>
      </c>
      <c r="K28" s="8">
        <v>48.3</v>
      </c>
      <c r="L28" s="8">
        <v>54.5</v>
      </c>
      <c r="M28" s="8">
        <v>0.2</v>
      </c>
      <c r="N28" s="8">
        <v>-4.5999999999999996</v>
      </c>
      <c r="O28" s="8">
        <v>4.8</v>
      </c>
      <c r="P28" s="8">
        <v>37803.300000000003</v>
      </c>
      <c r="Q28" s="8">
        <v>12.7</v>
      </c>
      <c r="R28" s="8">
        <v>187636.3</v>
      </c>
      <c r="S28" s="8">
        <v>9.3000000000000007</v>
      </c>
      <c r="T28" s="8">
        <v>-14.3991875118886</v>
      </c>
      <c r="U28" s="8">
        <v>88.2</v>
      </c>
      <c r="V28" s="8">
        <v>4.7</v>
      </c>
      <c r="W28" s="8">
        <v>11.6</v>
      </c>
      <c r="X28" s="8">
        <v>6.8999999999999995</v>
      </c>
      <c r="Y28" s="8">
        <v>15560</v>
      </c>
      <c r="Z28" s="8">
        <v>11.3</v>
      </c>
      <c r="AA28" s="8">
        <v>11.4</v>
      </c>
      <c r="AB28" s="8">
        <v>9382</v>
      </c>
      <c r="AC28" s="8">
        <v>8502.7800000000007</v>
      </c>
      <c r="AD28" s="8">
        <v>39722.730000000003</v>
      </c>
      <c r="AE28" s="8">
        <v>27825.96</v>
      </c>
      <c r="AF28" s="8">
        <v>46440.01</v>
      </c>
      <c r="AG28" s="8">
        <v>-7.5617362663685901</v>
      </c>
      <c r="AH28" s="8">
        <v>0.6</v>
      </c>
      <c r="AI28" s="8">
        <v>-10.3</v>
      </c>
      <c r="AJ28" s="8"/>
      <c r="AK28" s="29">
        <v>45077</v>
      </c>
      <c r="AL28" s="8">
        <v>33840</v>
      </c>
      <c r="AM28">
        <f t="shared" si="0"/>
        <v>6241</v>
      </c>
    </row>
    <row r="29" spans="1:39">
      <c r="A29" s="7">
        <v>45046</v>
      </c>
      <c r="B29" s="8">
        <v>6901</v>
      </c>
      <c r="C29" s="8">
        <v>28103</v>
      </c>
      <c r="D29" s="8">
        <v>8.3000000000000007</v>
      </c>
      <c r="E29" s="8">
        <v>4.7</v>
      </c>
      <c r="F29" s="8">
        <v>5.6</v>
      </c>
      <c r="G29" s="8">
        <v>3.6</v>
      </c>
      <c r="H29" s="8">
        <v>147482</v>
      </c>
      <c r="I29" s="8">
        <v>4.7</v>
      </c>
      <c r="J29" s="8">
        <v>49.2</v>
      </c>
      <c r="K29" s="8">
        <v>48.8</v>
      </c>
      <c r="L29" s="8">
        <v>56.4</v>
      </c>
      <c r="M29" s="8">
        <v>0.1</v>
      </c>
      <c r="N29" s="8">
        <v>-3.6</v>
      </c>
      <c r="O29" s="8">
        <v>3.7</v>
      </c>
      <c r="P29" s="8">
        <v>34910.5</v>
      </c>
      <c r="Q29" s="8">
        <v>18.399999999999999</v>
      </c>
      <c r="R29" s="8">
        <v>149832.9</v>
      </c>
      <c r="S29" s="8">
        <v>8.5</v>
      </c>
      <c r="T29" s="8">
        <v>83.722853171536698</v>
      </c>
      <c r="U29" s="8">
        <v>87.1</v>
      </c>
      <c r="V29" s="8">
        <v>5.3</v>
      </c>
      <c r="W29" s="8">
        <v>12.4</v>
      </c>
      <c r="X29" s="8">
        <v>7.1000000000000005</v>
      </c>
      <c r="Y29" s="8">
        <v>12249</v>
      </c>
      <c r="Z29" s="8">
        <v>11.7</v>
      </c>
      <c r="AA29" s="8">
        <v>11.8</v>
      </c>
      <c r="AB29" s="8">
        <v>5513</v>
      </c>
      <c r="AC29" s="8">
        <v>7098.8</v>
      </c>
      <c r="AD29" s="8">
        <v>31219.95</v>
      </c>
      <c r="AE29" s="8">
        <v>23677.73</v>
      </c>
      <c r="AF29" s="8">
        <v>37635.870000000003</v>
      </c>
      <c r="AG29" s="8">
        <v>7.1057104611595996</v>
      </c>
      <c r="AH29" s="8">
        <v>0.7</v>
      </c>
      <c r="AI29" s="8">
        <v>-9.6</v>
      </c>
      <c r="AJ29" s="8"/>
      <c r="AK29" s="29">
        <v>45046</v>
      </c>
      <c r="AL29" s="8">
        <v>27599</v>
      </c>
      <c r="AM29">
        <f t="shared" si="0"/>
        <v>6783</v>
      </c>
    </row>
    <row r="30" spans="1:39">
      <c r="A30" s="7">
        <v>45016</v>
      </c>
      <c r="B30" s="8">
        <v>7369</v>
      </c>
      <c r="C30" s="8">
        <v>21203</v>
      </c>
      <c r="D30" s="8">
        <v>5.9</v>
      </c>
      <c r="E30" s="8">
        <v>3.6</v>
      </c>
      <c r="F30" s="8">
        <v>3.9</v>
      </c>
      <c r="G30" s="8">
        <v>3</v>
      </c>
      <c r="H30" s="8">
        <v>107282</v>
      </c>
      <c r="I30" s="8">
        <v>5.0999999999999996</v>
      </c>
      <c r="J30" s="8">
        <v>51.9</v>
      </c>
      <c r="K30" s="8">
        <v>53.6</v>
      </c>
      <c r="L30" s="8">
        <v>58.2</v>
      </c>
      <c r="M30" s="8">
        <v>0.7</v>
      </c>
      <c r="N30" s="8">
        <v>-2.5</v>
      </c>
      <c r="O30" s="8">
        <v>3.2</v>
      </c>
      <c r="P30" s="8">
        <v>37855.4</v>
      </c>
      <c r="Q30" s="8">
        <v>10.6</v>
      </c>
      <c r="R30" s="8">
        <v>114922.4</v>
      </c>
      <c r="S30" s="8">
        <v>5.8</v>
      </c>
      <c r="T30" s="8">
        <v>79.856512984419297</v>
      </c>
      <c r="U30" s="8">
        <v>94.9</v>
      </c>
      <c r="V30" s="8">
        <v>5.0999999999999996</v>
      </c>
      <c r="W30" s="8">
        <v>12.7</v>
      </c>
      <c r="X30" s="8">
        <v>7.6</v>
      </c>
      <c r="Y30" s="8">
        <v>53867</v>
      </c>
      <c r="Z30" s="8">
        <v>11.7</v>
      </c>
      <c r="AA30" s="8">
        <v>11.8</v>
      </c>
      <c r="AB30" s="8">
        <v>27048</v>
      </c>
      <c r="AC30" s="8">
        <v>10553.92</v>
      </c>
      <c r="AD30" s="8">
        <v>24121.15</v>
      </c>
      <c r="AE30" s="8">
        <v>19422.12</v>
      </c>
      <c r="AF30" s="8">
        <v>29945.74</v>
      </c>
      <c r="AG30" s="8">
        <v>10.8398135246709</v>
      </c>
      <c r="AH30" s="8">
        <v>0.7</v>
      </c>
      <c r="AI30" s="8">
        <v>-15.2</v>
      </c>
      <c r="AJ30" s="8"/>
      <c r="AK30" s="29">
        <v>45016</v>
      </c>
      <c r="AL30" s="8">
        <v>20816</v>
      </c>
      <c r="AM30">
        <f t="shared" si="0"/>
        <v>8494</v>
      </c>
    </row>
    <row r="31" spans="1:39">
      <c r="A31" s="7">
        <v>44985</v>
      </c>
      <c r="B31" s="8">
        <v>6950</v>
      </c>
      <c r="C31" s="8">
        <v>13834</v>
      </c>
      <c r="D31" s="8">
        <v>11</v>
      </c>
      <c r="E31" s="8">
        <v>2.2999999999999998</v>
      </c>
      <c r="F31" s="8">
        <v>18.774815660000002</v>
      </c>
      <c r="G31" s="8">
        <v>2.4</v>
      </c>
      <c r="H31" s="8">
        <v>53577</v>
      </c>
      <c r="I31" s="8">
        <v>5.5</v>
      </c>
      <c r="J31" s="8">
        <v>52.6</v>
      </c>
      <c r="K31" s="8">
        <v>54.1</v>
      </c>
      <c r="L31" s="8">
        <v>56.3</v>
      </c>
      <c r="M31" s="8">
        <v>1</v>
      </c>
      <c r="N31" s="8">
        <v>-1.4</v>
      </c>
      <c r="O31" s="8">
        <v>2.4</v>
      </c>
      <c r="P31" s="8"/>
      <c r="Q31" s="8"/>
      <c r="R31" s="8">
        <v>77067</v>
      </c>
      <c r="S31" s="8">
        <v>3.5</v>
      </c>
      <c r="T31" s="8">
        <v>-54.080301110376404</v>
      </c>
      <c r="U31" s="8">
        <v>94.7</v>
      </c>
      <c r="V31" s="8">
        <v>5.8</v>
      </c>
      <c r="W31" s="8">
        <v>12.9</v>
      </c>
      <c r="X31" s="8">
        <v>7.1000000000000005</v>
      </c>
      <c r="Y31" s="8">
        <v>31610</v>
      </c>
      <c r="Z31" s="8">
        <v>11.5</v>
      </c>
      <c r="AA31" s="8">
        <v>11.6</v>
      </c>
      <c r="AB31" s="8">
        <v>11963</v>
      </c>
      <c r="AC31" s="8"/>
      <c r="AD31" s="8">
        <v>13567.23</v>
      </c>
      <c r="AE31" s="8">
        <v>13177.78</v>
      </c>
      <c r="AF31" s="8">
        <v>15132.84</v>
      </c>
      <c r="AG31" s="8">
        <v>-2.86554487330657</v>
      </c>
      <c r="AH31" s="8">
        <v>0.6</v>
      </c>
      <c r="AI31" s="8">
        <v>-11.3</v>
      </c>
      <c r="AJ31" s="8"/>
      <c r="AK31" s="29">
        <v>44985</v>
      </c>
      <c r="AL31" s="8">
        <v>12322</v>
      </c>
      <c r="AM31">
        <f t="shared" si="0"/>
        <v>12322</v>
      </c>
    </row>
    <row r="32" spans="1:39">
      <c r="A32" s="7">
        <v>44957</v>
      </c>
      <c r="B32" s="8">
        <v>6884</v>
      </c>
      <c r="C32" s="8">
        <v>6884</v>
      </c>
      <c r="D32" s="8">
        <v>-4.8119469029999999</v>
      </c>
      <c r="E32" s="8">
        <v>-4.8119469029999999</v>
      </c>
      <c r="F32" s="8">
        <v>-9.7931616720000001</v>
      </c>
      <c r="G32" s="8">
        <v>-9.7931616720000001</v>
      </c>
      <c r="H32" s="8"/>
      <c r="I32" s="8"/>
      <c r="J32" s="8">
        <v>50.1</v>
      </c>
      <c r="K32" s="8">
        <v>50.9</v>
      </c>
      <c r="L32" s="8">
        <v>54.4</v>
      </c>
      <c r="M32" s="8">
        <v>2.1</v>
      </c>
      <c r="N32" s="8">
        <v>-0.8</v>
      </c>
      <c r="O32" s="8">
        <v>2.9000000000000004</v>
      </c>
      <c r="P32" s="8"/>
      <c r="Q32" s="8"/>
      <c r="R32" s="8"/>
      <c r="S32" s="8"/>
      <c r="T32" s="8">
        <v>15.832852885122399</v>
      </c>
      <c r="U32" s="8">
        <v>91.2</v>
      </c>
      <c r="V32" s="8">
        <v>6.7</v>
      </c>
      <c r="W32" s="8">
        <v>12.6</v>
      </c>
      <c r="X32" s="8">
        <v>5.8999999999999995</v>
      </c>
      <c r="Y32" s="8">
        <v>59956</v>
      </c>
      <c r="Z32" s="8">
        <v>11.1</v>
      </c>
      <c r="AA32" s="8">
        <v>11.3</v>
      </c>
      <c r="AB32" s="8">
        <v>37231</v>
      </c>
      <c r="AC32" s="8"/>
      <c r="AD32" s="8"/>
      <c r="AE32" s="8"/>
      <c r="AF32" s="8"/>
      <c r="AG32" s="8">
        <v>-12.023288784899901</v>
      </c>
      <c r="AH32" s="8">
        <v>1</v>
      </c>
      <c r="AI32" s="8"/>
      <c r="AJ32" s="8"/>
      <c r="AK32" s="29">
        <v>44957</v>
      </c>
      <c r="AL32" s="8">
        <v>105039</v>
      </c>
      <c r="AM32">
        <f t="shared" si="0"/>
        <v>0</v>
      </c>
    </row>
    <row r="33" spans="1:39">
      <c r="A33" s="7">
        <v>44926</v>
      </c>
      <c r="B33" s="8">
        <v>7784</v>
      </c>
      <c r="C33" s="8">
        <v>86372</v>
      </c>
      <c r="D33" s="8">
        <v>-4.5844569750000002</v>
      </c>
      <c r="E33" s="8">
        <v>3.6</v>
      </c>
      <c r="F33" s="8">
        <v>1.3</v>
      </c>
      <c r="G33" s="8">
        <v>3.6</v>
      </c>
      <c r="H33" s="8">
        <v>572138</v>
      </c>
      <c r="I33" s="8">
        <v>5.0999999999999996</v>
      </c>
      <c r="J33" s="8">
        <v>47</v>
      </c>
      <c r="K33" s="8">
        <v>43.9</v>
      </c>
      <c r="L33" s="8">
        <v>41.6</v>
      </c>
      <c r="M33" s="8">
        <v>1.8</v>
      </c>
      <c r="N33" s="8">
        <v>-0.7</v>
      </c>
      <c r="O33" s="8">
        <v>2.5</v>
      </c>
      <c r="P33" s="8">
        <v>40542.300000000003</v>
      </c>
      <c r="Q33" s="8">
        <v>-1.8</v>
      </c>
      <c r="R33" s="8">
        <v>439732.5</v>
      </c>
      <c r="S33" s="8">
        <v>-0.2</v>
      </c>
      <c r="T33" s="8">
        <v>-25.9643317750071</v>
      </c>
      <c r="U33" s="8">
        <v>88.3</v>
      </c>
      <c r="V33" s="8">
        <v>3.7</v>
      </c>
      <c r="W33" s="8">
        <v>11.8</v>
      </c>
      <c r="X33" s="8">
        <v>8.1000000000000014</v>
      </c>
      <c r="Y33" s="8">
        <v>13063</v>
      </c>
      <c r="Z33" s="8">
        <v>10.9</v>
      </c>
      <c r="AA33" s="8">
        <v>11.1</v>
      </c>
      <c r="AB33" s="8">
        <v>13975</v>
      </c>
      <c r="AC33" s="8">
        <v>8955.0300000000007</v>
      </c>
      <c r="AD33" s="8">
        <v>120587.07</v>
      </c>
      <c r="AE33" s="8">
        <v>86222.22</v>
      </c>
      <c r="AF33" s="8">
        <v>135836.89000000001</v>
      </c>
      <c r="AG33" s="8">
        <v>-12.589647878407501</v>
      </c>
      <c r="AH33" s="8">
        <v>0.7</v>
      </c>
      <c r="AI33" s="8">
        <v>-4.7</v>
      </c>
      <c r="AJ33" s="8"/>
      <c r="AK33" s="29">
        <v>44926</v>
      </c>
      <c r="AL33" s="8">
        <v>105039</v>
      </c>
      <c r="AM33">
        <f t="shared" si="0"/>
        <v>13222</v>
      </c>
    </row>
    <row r="34" spans="1:39">
      <c r="A34" s="7">
        <v>44895</v>
      </c>
      <c r="B34" s="8">
        <v>6828</v>
      </c>
      <c r="C34" s="8">
        <v>78588</v>
      </c>
      <c r="D34" s="8">
        <v>0.4</v>
      </c>
      <c r="E34" s="8">
        <v>3.5</v>
      </c>
      <c r="F34" s="8">
        <v>2.2000000000000002</v>
      </c>
      <c r="G34" s="8">
        <v>3.8</v>
      </c>
      <c r="H34" s="8">
        <v>520043</v>
      </c>
      <c r="I34" s="8">
        <v>5.3</v>
      </c>
      <c r="J34" s="8">
        <v>48</v>
      </c>
      <c r="K34" s="8">
        <v>46.4</v>
      </c>
      <c r="L34" s="8">
        <v>46.7</v>
      </c>
      <c r="M34" s="8">
        <v>1.6</v>
      </c>
      <c r="N34" s="8">
        <v>-1.3</v>
      </c>
      <c r="O34" s="8">
        <v>2.9000000000000004</v>
      </c>
      <c r="P34" s="8">
        <v>38615.1</v>
      </c>
      <c r="Q34" s="8">
        <v>-5.9</v>
      </c>
      <c r="R34" s="8">
        <v>399190.2</v>
      </c>
      <c r="S34" s="8">
        <v>-0.1</v>
      </c>
      <c r="T34" s="8">
        <v>-7.6903467268457604</v>
      </c>
      <c r="U34" s="8">
        <v>85.5</v>
      </c>
      <c r="V34" s="8">
        <v>4.5999999999999996</v>
      </c>
      <c r="W34" s="8">
        <v>12.4</v>
      </c>
      <c r="X34" s="8">
        <v>7.8000000000000007</v>
      </c>
      <c r="Y34" s="8">
        <v>19837</v>
      </c>
      <c r="Z34" s="8">
        <v>10.8</v>
      </c>
      <c r="AA34" s="8">
        <v>11</v>
      </c>
      <c r="AB34" s="8">
        <v>9470</v>
      </c>
      <c r="AC34" s="8">
        <v>7910.33</v>
      </c>
      <c r="AD34" s="8">
        <v>111632.04</v>
      </c>
      <c r="AE34" s="8">
        <v>55708.82</v>
      </c>
      <c r="AF34" s="8">
        <v>121250.08</v>
      </c>
      <c r="AG34" s="8">
        <v>-10.3806145703286</v>
      </c>
      <c r="AH34" s="8">
        <v>0.6</v>
      </c>
      <c r="AI34" s="8">
        <v>3.7</v>
      </c>
      <c r="AJ34" s="8"/>
      <c r="AK34" s="29">
        <v>44895</v>
      </c>
      <c r="AL34" s="8">
        <v>91817</v>
      </c>
      <c r="AM34">
        <f t="shared" si="0"/>
        <v>9908</v>
      </c>
    </row>
    <row r="35" spans="1:39">
      <c r="A35" s="7">
        <v>44865</v>
      </c>
      <c r="B35" s="8">
        <v>6834</v>
      </c>
      <c r="C35" s="8">
        <v>71760</v>
      </c>
      <c r="D35" s="8">
        <v>2.2000000000000002</v>
      </c>
      <c r="E35" s="8">
        <v>3.8</v>
      </c>
      <c r="F35" s="8">
        <v>5</v>
      </c>
      <c r="G35" s="8">
        <v>4</v>
      </c>
      <c r="H35" s="8">
        <v>471459</v>
      </c>
      <c r="I35" s="8">
        <v>5.8</v>
      </c>
      <c r="J35" s="8">
        <v>49.2</v>
      </c>
      <c r="K35" s="8">
        <v>48.1</v>
      </c>
      <c r="L35" s="8">
        <v>48.7</v>
      </c>
      <c r="M35" s="8">
        <v>2.1</v>
      </c>
      <c r="N35" s="8">
        <v>-1.3</v>
      </c>
      <c r="O35" s="8">
        <v>3.4000000000000004</v>
      </c>
      <c r="P35" s="8">
        <v>40270.5</v>
      </c>
      <c r="Q35" s="8">
        <v>-0.5</v>
      </c>
      <c r="R35" s="8">
        <v>360575.1</v>
      </c>
      <c r="S35" s="8">
        <v>0.6</v>
      </c>
      <c r="T35" s="8">
        <v>-3.19658938346458</v>
      </c>
      <c r="U35" s="8">
        <v>86.8</v>
      </c>
      <c r="V35" s="8">
        <v>5.8</v>
      </c>
      <c r="W35" s="8">
        <v>11.8</v>
      </c>
      <c r="X35" s="8">
        <v>6.0000000000000009</v>
      </c>
      <c r="Y35" s="8">
        <v>9134</v>
      </c>
      <c r="Z35" s="8">
        <v>10.9</v>
      </c>
      <c r="AA35" s="8">
        <v>11.1</v>
      </c>
      <c r="AB35" s="8">
        <v>4955</v>
      </c>
      <c r="AC35" s="8">
        <v>8954.4500000000007</v>
      </c>
      <c r="AD35" s="8">
        <v>103721.71</v>
      </c>
      <c r="AE35" s="8">
        <v>46564.58</v>
      </c>
      <c r="AF35" s="8">
        <v>111179.29</v>
      </c>
      <c r="AG35" s="8">
        <v>-1.84076786359668</v>
      </c>
      <c r="AH35" s="8">
        <v>0.6</v>
      </c>
      <c r="AI35" s="8">
        <v>7.7</v>
      </c>
      <c r="AJ35" s="8"/>
      <c r="AK35" s="29">
        <v>44865</v>
      </c>
      <c r="AL35" s="8">
        <v>81909</v>
      </c>
      <c r="AM35">
        <f t="shared" si="0"/>
        <v>5172</v>
      </c>
    </row>
    <row r="36" spans="1:39">
      <c r="A36" s="7">
        <v>44834</v>
      </c>
      <c r="B36" s="8">
        <v>7092</v>
      </c>
      <c r="C36" s="8">
        <v>64931</v>
      </c>
      <c r="D36" s="8">
        <v>0.9</v>
      </c>
      <c r="E36" s="8">
        <v>4</v>
      </c>
      <c r="F36" s="8">
        <v>6.3</v>
      </c>
      <c r="G36" s="8">
        <v>3.9</v>
      </c>
      <c r="H36" s="8">
        <v>421412</v>
      </c>
      <c r="I36" s="8">
        <v>5.9</v>
      </c>
      <c r="J36" s="8">
        <v>50.1</v>
      </c>
      <c r="K36" s="8">
        <v>49.8</v>
      </c>
      <c r="L36" s="8">
        <v>50.6</v>
      </c>
      <c r="M36" s="8">
        <v>2.8</v>
      </c>
      <c r="N36" s="8">
        <v>0.94799999999999995</v>
      </c>
      <c r="O36" s="8">
        <v>1.8519999999999999</v>
      </c>
      <c r="P36" s="8">
        <v>37744.9</v>
      </c>
      <c r="Q36" s="8">
        <v>2.5</v>
      </c>
      <c r="R36" s="8">
        <v>320304.59999999998</v>
      </c>
      <c r="S36" s="8">
        <v>0.7</v>
      </c>
      <c r="T36" s="8">
        <v>21.6386291378527</v>
      </c>
      <c r="U36" s="8">
        <v>87.2</v>
      </c>
      <c r="V36" s="8">
        <v>6.4</v>
      </c>
      <c r="W36" s="8">
        <v>12.1</v>
      </c>
      <c r="X36" s="8">
        <v>5.6999999999999993</v>
      </c>
      <c r="Y36" s="8">
        <v>35411</v>
      </c>
      <c r="Z36" s="8">
        <v>11.1</v>
      </c>
      <c r="AA36" s="8">
        <v>11.2</v>
      </c>
      <c r="AB36" s="8">
        <v>16944</v>
      </c>
      <c r="AC36" s="8">
        <v>9705.43</v>
      </c>
      <c r="AD36" s="8">
        <v>94767.26</v>
      </c>
      <c r="AE36" s="8">
        <v>40878.97</v>
      </c>
      <c r="AF36" s="8">
        <v>101421.72</v>
      </c>
      <c r="AG36" s="8">
        <v>4.4450033077517102</v>
      </c>
      <c r="AH36" s="8">
        <v>0.6</v>
      </c>
      <c r="AI36" s="8">
        <v>10.6</v>
      </c>
      <c r="AJ36" s="8"/>
      <c r="AK36" s="29">
        <v>44834</v>
      </c>
      <c r="AL36" s="8">
        <v>76737</v>
      </c>
      <c r="AM36">
        <f t="shared" si="0"/>
        <v>6654</v>
      </c>
    </row>
    <row r="37" spans="1:39">
      <c r="A37" s="7">
        <v>44804</v>
      </c>
      <c r="B37" s="8">
        <v>8520</v>
      </c>
      <c r="C37" s="8">
        <v>57839</v>
      </c>
      <c r="D37" s="8">
        <v>10.7</v>
      </c>
      <c r="E37" s="8">
        <v>4.4000000000000004</v>
      </c>
      <c r="F37" s="8">
        <v>4.2</v>
      </c>
      <c r="G37" s="8">
        <v>3.6</v>
      </c>
      <c r="H37" s="8">
        <v>367106</v>
      </c>
      <c r="I37" s="8">
        <v>5.8</v>
      </c>
      <c r="J37" s="8">
        <v>49.4</v>
      </c>
      <c r="K37" s="8">
        <v>49.2</v>
      </c>
      <c r="L37" s="8">
        <v>52.6</v>
      </c>
      <c r="M37" s="8">
        <v>2.5</v>
      </c>
      <c r="N37" s="8">
        <v>2.2999999999999998</v>
      </c>
      <c r="O37" s="8">
        <v>0.20000000000000018</v>
      </c>
      <c r="P37" s="8">
        <v>36257.9</v>
      </c>
      <c r="Q37" s="8">
        <v>5.4</v>
      </c>
      <c r="R37" s="8">
        <v>282559.7</v>
      </c>
      <c r="S37" s="8">
        <v>0.5</v>
      </c>
      <c r="T37" s="8">
        <v>31.737948076686799</v>
      </c>
      <c r="U37" s="8">
        <v>87</v>
      </c>
      <c r="V37" s="8">
        <v>6.1</v>
      </c>
      <c r="W37" s="8">
        <v>12.2</v>
      </c>
      <c r="X37" s="8">
        <v>6.1</v>
      </c>
      <c r="Y37" s="8">
        <v>24712</v>
      </c>
      <c r="Z37" s="8">
        <v>10.8</v>
      </c>
      <c r="AA37" s="8">
        <v>10.9</v>
      </c>
      <c r="AB37" s="8">
        <v>10011</v>
      </c>
      <c r="AC37" s="8">
        <v>8995.07</v>
      </c>
      <c r="AD37" s="8">
        <v>85061.83</v>
      </c>
      <c r="AE37" s="8">
        <v>36861.14</v>
      </c>
      <c r="AF37" s="8">
        <v>87890.4</v>
      </c>
      <c r="AG37" s="8">
        <v>5.8720408601810696</v>
      </c>
      <c r="AH37" s="8">
        <v>0.8</v>
      </c>
      <c r="AI37" s="8">
        <v>21.5</v>
      </c>
      <c r="AJ37" s="8"/>
      <c r="AK37" s="29">
        <v>44804</v>
      </c>
      <c r="AL37" s="8">
        <v>70083</v>
      </c>
      <c r="AM37">
        <f t="shared" si="0"/>
        <v>8740</v>
      </c>
    </row>
    <row r="38" spans="1:39">
      <c r="A38" s="7">
        <v>44773</v>
      </c>
      <c r="B38" s="8">
        <v>8324</v>
      </c>
      <c r="C38" s="8">
        <v>49303</v>
      </c>
      <c r="D38" s="8">
        <v>6.3</v>
      </c>
      <c r="E38" s="8">
        <v>3.4</v>
      </c>
      <c r="F38" s="8">
        <v>3.8</v>
      </c>
      <c r="G38" s="8">
        <v>3.5</v>
      </c>
      <c r="H38" s="8">
        <v>319812</v>
      </c>
      <c r="I38" s="8">
        <v>5.7</v>
      </c>
      <c r="J38" s="8">
        <v>49</v>
      </c>
      <c r="K38" s="8">
        <v>48.5</v>
      </c>
      <c r="L38" s="8">
        <v>53.8</v>
      </c>
      <c r="M38" s="8">
        <v>2.7</v>
      </c>
      <c r="N38" s="8">
        <v>4.2</v>
      </c>
      <c r="O38" s="8">
        <v>-1.5</v>
      </c>
      <c r="P38" s="8">
        <v>35870.1</v>
      </c>
      <c r="Q38" s="8">
        <v>2.7</v>
      </c>
      <c r="R38" s="8">
        <v>246301.8</v>
      </c>
      <c r="S38" s="8">
        <v>-0.2</v>
      </c>
      <c r="T38" s="8">
        <v>79.140560045761802</v>
      </c>
      <c r="U38" s="8">
        <v>87.9</v>
      </c>
      <c r="V38" s="8">
        <v>6.7</v>
      </c>
      <c r="W38" s="8">
        <v>12</v>
      </c>
      <c r="X38" s="8">
        <v>5.3</v>
      </c>
      <c r="Y38" s="8">
        <v>7785</v>
      </c>
      <c r="Z38" s="8">
        <v>10.9</v>
      </c>
      <c r="AA38" s="8">
        <v>11</v>
      </c>
      <c r="AB38" s="8">
        <v>4945</v>
      </c>
      <c r="AC38" s="8">
        <v>9643.2900000000009</v>
      </c>
      <c r="AD38" s="8">
        <v>76066.759999999995</v>
      </c>
      <c r="AE38" s="8">
        <v>32027.62</v>
      </c>
      <c r="AF38" s="8">
        <v>78177.97</v>
      </c>
      <c r="AG38" s="8">
        <v>16.419611910891199</v>
      </c>
      <c r="AH38" s="8">
        <v>0.8</v>
      </c>
      <c r="AI38" s="8">
        <v>27.4</v>
      </c>
      <c r="AJ38" s="8"/>
      <c r="AK38" s="29">
        <v>44773</v>
      </c>
      <c r="AL38" s="8">
        <v>61343</v>
      </c>
      <c r="AM38">
        <f t="shared" si="0"/>
        <v>8557</v>
      </c>
    </row>
    <row r="39" spans="1:39">
      <c r="A39" s="7">
        <v>44742</v>
      </c>
      <c r="B39" s="8">
        <v>7451</v>
      </c>
      <c r="C39" s="8">
        <v>40977</v>
      </c>
      <c r="D39" s="8">
        <v>4.7</v>
      </c>
      <c r="E39" s="8">
        <v>2.9</v>
      </c>
      <c r="F39" s="8">
        <v>3.9</v>
      </c>
      <c r="G39" s="8">
        <v>3.4</v>
      </c>
      <c r="H39" s="8">
        <v>271430</v>
      </c>
      <c r="I39" s="8">
        <v>6.1</v>
      </c>
      <c r="J39" s="8">
        <v>50.2</v>
      </c>
      <c r="K39" s="8">
        <v>50.4</v>
      </c>
      <c r="L39" s="8">
        <v>54.7</v>
      </c>
      <c r="M39" s="8">
        <v>2.5</v>
      </c>
      <c r="N39" s="8">
        <v>6.1</v>
      </c>
      <c r="O39" s="8">
        <v>-3.5999999999999996</v>
      </c>
      <c r="P39" s="8">
        <v>38742.5</v>
      </c>
      <c r="Q39" s="8">
        <v>3.1</v>
      </c>
      <c r="R39" s="8">
        <v>210431.7</v>
      </c>
      <c r="S39" s="8">
        <v>-0.7</v>
      </c>
      <c r="T39" s="8">
        <v>88.731768409512199</v>
      </c>
      <c r="U39" s="8">
        <v>88.9</v>
      </c>
      <c r="V39" s="8">
        <v>5.8</v>
      </c>
      <c r="W39" s="8">
        <v>11.4</v>
      </c>
      <c r="X39" s="8">
        <v>5.6000000000000005</v>
      </c>
      <c r="Y39" s="8">
        <v>51926</v>
      </c>
      <c r="Z39" s="8">
        <v>11.1</v>
      </c>
      <c r="AA39" s="8">
        <v>11.2</v>
      </c>
      <c r="AB39" s="8">
        <v>18663.72</v>
      </c>
      <c r="AC39" s="8">
        <v>14795.4</v>
      </c>
      <c r="AD39" s="8">
        <v>66423.47</v>
      </c>
      <c r="AE39" s="8">
        <v>28635.79</v>
      </c>
      <c r="AF39" s="8">
        <v>68923.039999999994</v>
      </c>
      <c r="AG39" s="8">
        <v>15.3770040806321</v>
      </c>
      <c r="AH39" s="8">
        <v>1</v>
      </c>
      <c r="AI39" s="8">
        <v>29.5</v>
      </c>
      <c r="AJ39" s="8"/>
      <c r="AK39" s="29">
        <v>44742</v>
      </c>
      <c r="AL39" s="8">
        <v>52786</v>
      </c>
      <c r="AM39">
        <f t="shared" si="0"/>
        <v>15077</v>
      </c>
    </row>
    <row r="40" spans="1:39">
      <c r="A40" s="7">
        <v>44712</v>
      </c>
      <c r="B40" s="8">
        <v>6716</v>
      </c>
      <c r="C40" s="8">
        <v>33526</v>
      </c>
      <c r="D40" s="8">
        <v>-1.3</v>
      </c>
      <c r="E40" s="8">
        <v>2.5</v>
      </c>
      <c r="F40" s="8">
        <v>0.7</v>
      </c>
      <c r="G40" s="8">
        <v>3.3</v>
      </c>
      <c r="H40" s="8">
        <v>205964</v>
      </c>
      <c r="I40" s="8">
        <v>6.2</v>
      </c>
      <c r="J40" s="8">
        <v>49.6</v>
      </c>
      <c r="K40" s="8">
        <v>48.2</v>
      </c>
      <c r="L40" s="8">
        <v>47.8</v>
      </c>
      <c r="M40" s="8">
        <v>2.1</v>
      </c>
      <c r="N40" s="8">
        <v>6.4</v>
      </c>
      <c r="O40" s="8">
        <v>-4.3000000000000007</v>
      </c>
      <c r="P40" s="8">
        <v>33547</v>
      </c>
      <c r="Q40" s="8">
        <v>-6.7</v>
      </c>
      <c r="R40" s="8">
        <v>171689.3</v>
      </c>
      <c r="S40" s="8">
        <v>-1.5</v>
      </c>
      <c r="T40" s="8">
        <v>77.682776759960205</v>
      </c>
      <c r="U40" s="8">
        <v>86.8</v>
      </c>
      <c r="V40" s="8">
        <v>4.5999999999999996</v>
      </c>
      <c r="W40" s="8">
        <v>11.1</v>
      </c>
      <c r="X40" s="8">
        <v>6.5</v>
      </c>
      <c r="Y40" s="8">
        <v>28415</v>
      </c>
      <c r="Z40" s="8">
        <v>10.9</v>
      </c>
      <c r="AA40" s="8">
        <v>11</v>
      </c>
      <c r="AB40" s="8">
        <v>6598</v>
      </c>
      <c r="AC40" s="8">
        <v>11889.06</v>
      </c>
      <c r="AD40" s="8">
        <v>51628.07</v>
      </c>
      <c r="AE40" s="8">
        <v>23361.599999999999</v>
      </c>
      <c r="AF40" s="8">
        <v>50738.38</v>
      </c>
      <c r="AG40" s="8">
        <v>15.450145003343099</v>
      </c>
      <c r="AH40" s="8">
        <v>0.9</v>
      </c>
      <c r="AI40" s="8">
        <v>29.4</v>
      </c>
      <c r="AJ40" s="8"/>
      <c r="AK40" s="29">
        <v>44712</v>
      </c>
      <c r="AL40" s="8">
        <v>37709</v>
      </c>
      <c r="AM40">
        <f t="shared" si="0"/>
        <v>7177</v>
      </c>
    </row>
    <row r="41" spans="1:39">
      <c r="A41" s="7">
        <v>44681</v>
      </c>
      <c r="B41" s="8">
        <v>6362</v>
      </c>
      <c r="C41" s="8">
        <v>26809</v>
      </c>
      <c r="D41" s="8">
        <v>-1.3</v>
      </c>
      <c r="E41" s="8">
        <v>3.4</v>
      </c>
      <c r="F41" s="8">
        <v>-2.9</v>
      </c>
      <c r="G41" s="8">
        <v>4</v>
      </c>
      <c r="H41" s="8">
        <v>153544</v>
      </c>
      <c r="I41" s="8">
        <v>6.8</v>
      </c>
      <c r="J41" s="8">
        <v>47.4</v>
      </c>
      <c r="K41" s="8">
        <v>42.6</v>
      </c>
      <c r="L41" s="8">
        <v>41.9</v>
      </c>
      <c r="M41" s="8">
        <v>2.1</v>
      </c>
      <c r="N41" s="8">
        <v>8</v>
      </c>
      <c r="O41" s="8">
        <v>-5.9</v>
      </c>
      <c r="P41" s="8">
        <v>29483.1</v>
      </c>
      <c r="Q41" s="8">
        <v>-11.1</v>
      </c>
      <c r="R41" s="8">
        <v>138142.20000000001</v>
      </c>
      <c r="S41" s="8">
        <v>-0.2</v>
      </c>
      <c r="T41" s="8">
        <v>14.3773842117354</v>
      </c>
      <c r="U41" s="8">
        <v>86.7</v>
      </c>
      <c r="V41" s="8">
        <v>5.0999999999999996</v>
      </c>
      <c r="W41" s="8">
        <v>10.5</v>
      </c>
      <c r="X41" s="8">
        <v>5.4</v>
      </c>
      <c r="Y41" s="8">
        <v>9327</v>
      </c>
      <c r="Z41" s="8">
        <v>10.7</v>
      </c>
      <c r="AA41" s="8">
        <v>10.9</v>
      </c>
      <c r="AB41" s="8">
        <v>2338.2800000000002</v>
      </c>
      <c r="AC41" s="8">
        <v>9901.42</v>
      </c>
      <c r="AD41" s="8">
        <v>39739.01</v>
      </c>
      <c r="AE41" s="8">
        <v>20030.060000000001</v>
      </c>
      <c r="AF41" s="8">
        <v>39768.15</v>
      </c>
      <c r="AG41" s="8">
        <v>2.2326920841036002</v>
      </c>
      <c r="AH41" s="8">
        <v>0.9</v>
      </c>
      <c r="AI41" s="8">
        <v>32.299999999999997</v>
      </c>
      <c r="AJ41" s="8"/>
      <c r="AK41" s="29">
        <v>44681</v>
      </c>
      <c r="AL41" s="8">
        <v>30532</v>
      </c>
      <c r="AM41">
        <f t="shared" si="0"/>
        <v>5998</v>
      </c>
    </row>
    <row r="42" spans="1:39">
      <c r="A42" s="7">
        <v>44651</v>
      </c>
      <c r="B42" s="8">
        <v>6944</v>
      </c>
      <c r="C42" s="8">
        <v>20423</v>
      </c>
      <c r="D42" s="8">
        <v>3.5</v>
      </c>
      <c r="E42" s="8">
        <v>5</v>
      </c>
      <c r="F42" s="8">
        <v>5</v>
      </c>
      <c r="G42" s="8">
        <v>6.5</v>
      </c>
      <c r="H42" s="8">
        <v>104872</v>
      </c>
      <c r="I42" s="8">
        <v>9.3000000000000007</v>
      </c>
      <c r="J42" s="8">
        <v>49.5</v>
      </c>
      <c r="K42" s="8">
        <v>48.8</v>
      </c>
      <c r="L42" s="8">
        <v>48.4</v>
      </c>
      <c r="M42" s="8">
        <v>1.5</v>
      </c>
      <c r="N42" s="8">
        <v>8.3000000000000007</v>
      </c>
      <c r="O42" s="8">
        <v>-6.8000000000000007</v>
      </c>
      <c r="P42" s="8">
        <v>34233.1</v>
      </c>
      <c r="Q42" s="8">
        <v>-3.53</v>
      </c>
      <c r="R42" s="8">
        <v>108659.1</v>
      </c>
      <c r="S42" s="8">
        <v>3.27</v>
      </c>
      <c r="T42" s="8">
        <v>270.96964791134502</v>
      </c>
      <c r="U42" s="8">
        <v>113.2</v>
      </c>
      <c r="V42" s="8">
        <v>4.7</v>
      </c>
      <c r="W42" s="8">
        <v>9.6999999999999993</v>
      </c>
      <c r="X42" s="8">
        <v>4.9999999999999991</v>
      </c>
      <c r="Y42" s="8">
        <v>46565</v>
      </c>
      <c r="Z42" s="8">
        <v>11.3</v>
      </c>
      <c r="AA42" s="8">
        <v>11.4</v>
      </c>
      <c r="AB42" s="8">
        <v>17183</v>
      </c>
      <c r="AC42" s="8">
        <v>14870.85</v>
      </c>
      <c r="AD42" s="8">
        <v>29837.59</v>
      </c>
      <c r="AE42" s="8">
        <v>16929.25</v>
      </c>
      <c r="AF42" s="8">
        <v>31045.96</v>
      </c>
      <c r="AG42" s="8">
        <v>13.438937756742</v>
      </c>
      <c r="AH42" s="8">
        <v>1.1000000000000001</v>
      </c>
      <c r="AI42" s="8">
        <v>42.9</v>
      </c>
      <c r="AJ42" s="8"/>
      <c r="AK42" s="29">
        <v>44651</v>
      </c>
      <c r="AL42" s="8">
        <v>24534</v>
      </c>
      <c r="AM42">
        <f t="shared" si="0"/>
        <v>10635</v>
      </c>
    </row>
    <row r="43" spans="1:39">
      <c r="A43" s="7">
        <v>44620</v>
      </c>
      <c r="B43" s="8">
        <v>6235</v>
      </c>
      <c r="C43" s="8">
        <v>13467</v>
      </c>
      <c r="D43" s="8">
        <v>16.899999999999999</v>
      </c>
      <c r="E43" s="8">
        <v>5.8</v>
      </c>
      <c r="F43" s="8">
        <v>12.79590531</v>
      </c>
      <c r="G43" s="8">
        <v>7.5</v>
      </c>
      <c r="H43" s="8">
        <v>50763</v>
      </c>
      <c r="I43" s="8">
        <v>12.2</v>
      </c>
      <c r="J43" s="8">
        <v>50.2</v>
      </c>
      <c r="K43" s="8">
        <v>50.7</v>
      </c>
      <c r="L43" s="8">
        <v>51.6</v>
      </c>
      <c r="M43" s="8">
        <v>0.9</v>
      </c>
      <c r="N43" s="8">
        <v>8.8000000000000007</v>
      </c>
      <c r="O43" s="8">
        <v>-7.9</v>
      </c>
      <c r="P43" s="8"/>
      <c r="Q43" s="8"/>
      <c r="R43" s="8">
        <v>74426</v>
      </c>
      <c r="S43" s="8">
        <v>6.7</v>
      </c>
      <c r="T43" s="8">
        <v>-25.227023356902901</v>
      </c>
      <c r="U43" s="8">
        <v>120.5</v>
      </c>
      <c r="V43" s="8">
        <v>4.7</v>
      </c>
      <c r="W43" s="8">
        <v>9.1999999999999993</v>
      </c>
      <c r="X43" s="8">
        <v>4.4999999999999991</v>
      </c>
      <c r="Y43" s="8">
        <v>12170</v>
      </c>
      <c r="Z43" s="8">
        <v>11.2</v>
      </c>
      <c r="AA43" s="8">
        <v>11.4</v>
      </c>
      <c r="AB43" s="8">
        <v>4593</v>
      </c>
      <c r="AC43" s="8"/>
      <c r="AD43" s="8">
        <v>14966.74</v>
      </c>
      <c r="AE43" s="8">
        <v>12199.53</v>
      </c>
      <c r="AF43" s="8">
        <v>15702.61</v>
      </c>
      <c r="AG43" s="8">
        <v>5.0937983345198701</v>
      </c>
      <c r="AH43" s="8">
        <v>1.1000000000000001</v>
      </c>
      <c r="AI43" s="8">
        <v>27.1</v>
      </c>
      <c r="AJ43" s="8"/>
      <c r="AK43" s="29">
        <v>44620</v>
      </c>
      <c r="AL43" s="8">
        <v>13899</v>
      </c>
      <c r="AM43">
        <f t="shared" si="0"/>
        <v>13899</v>
      </c>
    </row>
    <row r="44" spans="1:39">
      <c r="A44" s="7">
        <v>44592</v>
      </c>
      <c r="B44" s="8">
        <v>7232</v>
      </c>
      <c r="C44" s="8">
        <v>7232</v>
      </c>
      <c r="D44" s="8">
        <v>-1.2561441840000001</v>
      </c>
      <c r="E44" s="8">
        <v>-1.26</v>
      </c>
      <c r="F44" s="8">
        <v>3.8579570360000002</v>
      </c>
      <c r="G44" s="8">
        <v>3.8579570360000002</v>
      </c>
      <c r="H44" s="8"/>
      <c r="I44" s="8"/>
      <c r="J44" s="8">
        <v>50.1</v>
      </c>
      <c r="K44" s="8">
        <v>49.3</v>
      </c>
      <c r="L44" s="8">
        <v>51.1</v>
      </c>
      <c r="M44" s="8">
        <v>0.9</v>
      </c>
      <c r="N44" s="8">
        <v>9.1</v>
      </c>
      <c r="O44" s="8">
        <v>-8.1999999999999993</v>
      </c>
      <c r="P44" s="8"/>
      <c r="Q44" s="8"/>
      <c r="R44" s="8"/>
      <c r="S44" s="8"/>
      <c r="T44" s="8">
        <v>29.147301953538602</v>
      </c>
      <c r="U44" s="8">
        <v>121.5</v>
      </c>
      <c r="V44" s="8">
        <v>-1.9</v>
      </c>
      <c r="W44" s="8">
        <v>9.8000000000000007</v>
      </c>
      <c r="X44" s="8">
        <v>11.700000000000001</v>
      </c>
      <c r="Y44" s="8">
        <v>61759</v>
      </c>
      <c r="Z44" s="8">
        <v>11.6</v>
      </c>
      <c r="AA44" s="8">
        <v>11.5</v>
      </c>
      <c r="AB44" s="8">
        <v>28424</v>
      </c>
      <c r="AC44" s="8"/>
      <c r="AD44" s="8"/>
      <c r="AE44" s="8"/>
      <c r="AF44" s="8"/>
      <c r="AG44" s="8">
        <v>22.740650110207302</v>
      </c>
      <c r="AH44" s="8">
        <v>1.2</v>
      </c>
      <c r="AI44" s="8"/>
      <c r="AJ44" s="8"/>
      <c r="AK44" s="29">
        <v>44592</v>
      </c>
      <c r="AL44" s="8">
        <v>110460</v>
      </c>
      <c r="AM44">
        <f t="shared" si="0"/>
        <v>0</v>
      </c>
    </row>
    <row r="45" spans="1:39">
      <c r="A45" s="7">
        <v>44561</v>
      </c>
      <c r="B45" s="8">
        <v>8158</v>
      </c>
      <c r="C45" s="8">
        <v>83128</v>
      </c>
      <c r="D45" s="8">
        <v>-2.16</v>
      </c>
      <c r="E45" s="8">
        <v>10.3</v>
      </c>
      <c r="F45" s="8">
        <v>4.3</v>
      </c>
      <c r="G45" s="8">
        <v>9.6</v>
      </c>
      <c r="H45" s="8">
        <v>544547</v>
      </c>
      <c r="I45" s="8">
        <v>4.9000000000000004</v>
      </c>
      <c r="J45" s="8">
        <v>50.3</v>
      </c>
      <c r="K45" s="8">
        <v>49.7</v>
      </c>
      <c r="L45" s="8">
        <v>52.7</v>
      </c>
      <c r="M45" s="8">
        <v>1.5</v>
      </c>
      <c r="N45" s="8">
        <v>10.3</v>
      </c>
      <c r="O45" s="8">
        <v>-8.8000000000000007</v>
      </c>
      <c r="P45" s="8">
        <v>41268.9</v>
      </c>
      <c r="Q45" s="8">
        <v>1.7</v>
      </c>
      <c r="R45" s="8">
        <v>440823.2</v>
      </c>
      <c r="S45" s="8">
        <v>12.5</v>
      </c>
      <c r="T45" s="8">
        <v>22.982700000000001</v>
      </c>
      <c r="U45" s="8">
        <v>119.8</v>
      </c>
      <c r="V45" s="8">
        <v>3.5</v>
      </c>
      <c r="W45" s="8">
        <v>9</v>
      </c>
      <c r="X45" s="8">
        <v>5.5</v>
      </c>
      <c r="Y45" s="8">
        <v>23580</v>
      </c>
      <c r="Z45" s="8">
        <v>11.6</v>
      </c>
      <c r="AA45" s="8">
        <v>11.6</v>
      </c>
      <c r="AB45" s="8">
        <v>6951</v>
      </c>
      <c r="AC45" s="8">
        <v>16075.52</v>
      </c>
      <c r="AD45" s="8">
        <v>198895.05</v>
      </c>
      <c r="AE45" s="8">
        <v>101411.94</v>
      </c>
      <c r="AF45" s="8">
        <v>179433.41</v>
      </c>
      <c r="AG45" s="8">
        <v>20.581205029718699</v>
      </c>
      <c r="AH45" s="8">
        <v>1.2</v>
      </c>
      <c r="AI45" s="8">
        <v>-4.2</v>
      </c>
      <c r="AJ45" s="8"/>
      <c r="AK45" s="29">
        <v>44561</v>
      </c>
      <c r="AL45" s="8">
        <v>110460</v>
      </c>
      <c r="AM45">
        <f t="shared" si="0"/>
        <v>21988</v>
      </c>
    </row>
    <row r="46" spans="1:39">
      <c r="A46" s="7">
        <v>44530</v>
      </c>
      <c r="B46" s="8">
        <v>6718</v>
      </c>
      <c r="C46" s="8">
        <v>74972</v>
      </c>
      <c r="D46" s="8">
        <v>3.1</v>
      </c>
      <c r="E46" s="8">
        <v>11.4</v>
      </c>
      <c r="F46" s="8">
        <v>3.8</v>
      </c>
      <c r="G46" s="8">
        <v>10.1</v>
      </c>
      <c r="H46" s="8">
        <v>494082</v>
      </c>
      <c r="I46" s="8">
        <v>5.2</v>
      </c>
      <c r="J46" s="8">
        <v>50.1</v>
      </c>
      <c r="K46" s="8">
        <v>49.4</v>
      </c>
      <c r="L46" s="8">
        <v>52.3</v>
      </c>
      <c r="M46" s="8">
        <v>2.2999999999999998</v>
      </c>
      <c r="N46" s="8">
        <v>12.9</v>
      </c>
      <c r="O46" s="8">
        <v>-10.600000000000001</v>
      </c>
      <c r="P46" s="8">
        <v>41043.199999999997</v>
      </c>
      <c r="Q46" s="8">
        <v>3.9</v>
      </c>
      <c r="R46" s="8">
        <v>399554.3</v>
      </c>
      <c r="S46" s="8">
        <v>13.7</v>
      </c>
      <c r="T46" s="8">
        <v>-4.0185000000000004</v>
      </c>
      <c r="U46" s="8">
        <v>119.5</v>
      </c>
      <c r="V46" s="8">
        <v>3</v>
      </c>
      <c r="W46" s="8">
        <v>8.5</v>
      </c>
      <c r="X46" s="8">
        <v>5.5</v>
      </c>
      <c r="Y46" s="8">
        <v>25983</v>
      </c>
      <c r="Z46" s="8">
        <v>11.8</v>
      </c>
      <c r="AA46" s="8">
        <v>11.7</v>
      </c>
      <c r="AB46" s="8">
        <v>9238</v>
      </c>
      <c r="AC46" s="8">
        <v>16083.28</v>
      </c>
      <c r="AD46" s="8">
        <v>182819.53</v>
      </c>
      <c r="AE46" s="8">
        <v>68753.820000000007</v>
      </c>
      <c r="AF46" s="8">
        <v>158130.73000000001</v>
      </c>
      <c r="AG46" s="8">
        <v>21.4921381351854</v>
      </c>
      <c r="AH46" s="8">
        <v>1.2</v>
      </c>
      <c r="AI46" s="8">
        <v>-5.2</v>
      </c>
      <c r="AJ46" s="8"/>
      <c r="AK46" s="29">
        <v>44530</v>
      </c>
      <c r="AL46" s="8">
        <v>88472</v>
      </c>
      <c r="AM46">
        <f t="shared" si="0"/>
        <v>12506</v>
      </c>
    </row>
    <row r="47" spans="1:39">
      <c r="A47" s="7">
        <v>44500</v>
      </c>
      <c r="B47" s="8">
        <v>6603</v>
      </c>
      <c r="C47" s="8">
        <v>68254</v>
      </c>
      <c r="D47" s="8">
        <v>6.1</v>
      </c>
      <c r="E47" s="8">
        <v>12.2</v>
      </c>
      <c r="F47" s="8">
        <v>3.5</v>
      </c>
      <c r="G47" s="8">
        <v>10.9</v>
      </c>
      <c r="H47" s="8">
        <v>445823</v>
      </c>
      <c r="I47" s="8">
        <v>6.1</v>
      </c>
      <c r="J47" s="8">
        <v>49.2</v>
      </c>
      <c r="K47" s="8">
        <v>48.8</v>
      </c>
      <c r="L47" s="8">
        <v>52.4</v>
      </c>
      <c r="M47" s="8">
        <v>1.5</v>
      </c>
      <c r="N47" s="8">
        <v>13.5</v>
      </c>
      <c r="O47" s="8">
        <v>-12</v>
      </c>
      <c r="P47" s="8">
        <v>40453.9</v>
      </c>
      <c r="Q47" s="8">
        <v>4.9000000000000004</v>
      </c>
      <c r="R47" s="8">
        <v>358511.1</v>
      </c>
      <c r="S47" s="8">
        <v>14.9</v>
      </c>
      <c r="T47" s="8">
        <v>47.249200000000002</v>
      </c>
      <c r="U47" s="8">
        <v>120.2</v>
      </c>
      <c r="V47" s="8">
        <v>2.8</v>
      </c>
      <c r="W47" s="8">
        <v>8.6999999999999993</v>
      </c>
      <c r="X47" s="8">
        <v>5.8999999999999995</v>
      </c>
      <c r="Y47" s="8">
        <v>16176</v>
      </c>
      <c r="Z47" s="8">
        <v>12</v>
      </c>
      <c r="AA47" s="8">
        <v>11.9</v>
      </c>
      <c r="AB47" s="8">
        <v>6411</v>
      </c>
      <c r="AC47" s="8">
        <v>13792.66</v>
      </c>
      <c r="AD47" s="8">
        <v>166736.25</v>
      </c>
      <c r="AE47" s="8">
        <v>57290.28</v>
      </c>
      <c r="AF47" s="8">
        <v>143040.71</v>
      </c>
      <c r="AG47" s="8">
        <v>26.6223819112566</v>
      </c>
      <c r="AH47" s="8">
        <v>1.3</v>
      </c>
      <c r="AI47" s="8">
        <v>-9.1999999999999993</v>
      </c>
      <c r="AJ47" s="8"/>
      <c r="AK47" s="29">
        <v>44500</v>
      </c>
      <c r="AL47" s="8">
        <v>75966</v>
      </c>
      <c r="AM47">
        <f t="shared" si="0"/>
        <v>6665</v>
      </c>
    </row>
    <row r="48" spans="1:39">
      <c r="A48" s="7">
        <v>44469</v>
      </c>
      <c r="B48" s="8">
        <v>6947</v>
      </c>
      <c r="C48" s="8">
        <v>61651</v>
      </c>
      <c r="D48" s="8">
        <v>6.8</v>
      </c>
      <c r="E48" s="8">
        <v>12.9</v>
      </c>
      <c r="F48" s="8">
        <v>3.1</v>
      </c>
      <c r="G48" s="8">
        <v>11.8</v>
      </c>
      <c r="H48" s="8">
        <v>397827</v>
      </c>
      <c r="I48" s="8">
        <v>7.3</v>
      </c>
      <c r="J48" s="8">
        <v>49.6</v>
      </c>
      <c r="K48" s="8">
        <v>49.3</v>
      </c>
      <c r="L48" s="8">
        <v>53.2</v>
      </c>
      <c r="M48" s="8">
        <v>0.7</v>
      </c>
      <c r="N48" s="8">
        <v>10.7</v>
      </c>
      <c r="O48" s="8">
        <v>-10</v>
      </c>
      <c r="P48" s="8">
        <v>36833</v>
      </c>
      <c r="Q48" s="8">
        <v>4.4000000000000004</v>
      </c>
      <c r="R48" s="8">
        <v>318057.2</v>
      </c>
      <c r="S48" s="8">
        <v>16.399999999999999</v>
      </c>
      <c r="T48" s="8">
        <v>91.084599999999995</v>
      </c>
      <c r="U48" s="8">
        <v>121.2</v>
      </c>
      <c r="V48" s="8">
        <v>3.7</v>
      </c>
      <c r="W48" s="8">
        <v>8.3000000000000007</v>
      </c>
      <c r="X48" s="8">
        <v>4.6000000000000005</v>
      </c>
      <c r="Y48" s="8">
        <v>29026</v>
      </c>
      <c r="Z48" s="8">
        <v>12</v>
      </c>
      <c r="AA48" s="8">
        <v>11.9</v>
      </c>
      <c r="AB48" s="8">
        <v>11615</v>
      </c>
      <c r="AC48" s="8">
        <v>17441.509999999998</v>
      </c>
      <c r="AD48" s="8">
        <v>152943.59</v>
      </c>
      <c r="AE48" s="8">
        <v>51012.65</v>
      </c>
      <c r="AF48" s="8">
        <v>130331.78</v>
      </c>
      <c r="AG48" s="8">
        <v>27.695849266618101</v>
      </c>
      <c r="AH48" s="8">
        <v>1.2</v>
      </c>
      <c r="AI48" s="8">
        <v>-9.4</v>
      </c>
      <c r="AJ48" s="8"/>
      <c r="AK48" s="29">
        <v>44469</v>
      </c>
      <c r="AL48" s="8">
        <v>69301</v>
      </c>
      <c r="AM48">
        <f t="shared" si="0"/>
        <v>11691</v>
      </c>
    </row>
    <row r="49" spans="1:39">
      <c r="A49" s="7">
        <v>44439</v>
      </c>
      <c r="B49" s="8">
        <v>7607</v>
      </c>
      <c r="C49" s="8">
        <v>54704</v>
      </c>
      <c r="D49" s="8">
        <v>3.6</v>
      </c>
      <c r="E49" s="8">
        <v>13.8</v>
      </c>
      <c r="F49" s="8">
        <v>5.3</v>
      </c>
      <c r="G49" s="8">
        <v>13.1</v>
      </c>
      <c r="H49" s="8">
        <v>346913</v>
      </c>
      <c r="I49" s="8">
        <v>8.9</v>
      </c>
      <c r="J49" s="8">
        <v>50.1</v>
      </c>
      <c r="K49" s="8">
        <v>49.6</v>
      </c>
      <c r="L49" s="8">
        <v>47.5</v>
      </c>
      <c r="M49" s="8">
        <v>0.8</v>
      </c>
      <c r="N49" s="8">
        <v>9.5</v>
      </c>
      <c r="O49" s="8">
        <v>-8.6999999999999993</v>
      </c>
      <c r="P49" s="8">
        <v>34394.9</v>
      </c>
      <c r="Q49" s="8">
        <v>2.5</v>
      </c>
      <c r="R49" s="8">
        <v>281224.2</v>
      </c>
      <c r="S49" s="8">
        <v>18.100000000000001</v>
      </c>
      <c r="T49" s="8">
        <v>2.355</v>
      </c>
      <c r="U49" s="8">
        <v>117.5</v>
      </c>
      <c r="V49" s="8">
        <v>4.2</v>
      </c>
      <c r="W49" s="8">
        <v>8.1999999999999993</v>
      </c>
      <c r="X49" s="8">
        <v>3.9999999999999991</v>
      </c>
      <c r="Y49" s="8">
        <v>29893</v>
      </c>
      <c r="Z49" s="8">
        <v>12.2</v>
      </c>
      <c r="AA49" s="8">
        <v>12.1</v>
      </c>
      <c r="AB49" s="8">
        <v>9474</v>
      </c>
      <c r="AC49" s="8">
        <v>16553.810000000001</v>
      </c>
      <c r="AD49" s="8">
        <v>135502.07999999999</v>
      </c>
      <c r="AE49" s="8">
        <v>46738.95</v>
      </c>
      <c r="AF49" s="8">
        <v>114192.81</v>
      </c>
      <c r="AG49" s="8">
        <v>25.0875780828211</v>
      </c>
      <c r="AH49" s="8">
        <v>1.2</v>
      </c>
      <c r="AI49" s="8">
        <v>-7.6</v>
      </c>
      <c r="AJ49" s="8"/>
      <c r="AK49" s="29">
        <v>44439</v>
      </c>
      <c r="AL49" s="8">
        <v>57610</v>
      </c>
      <c r="AM49">
        <f t="shared" si="0"/>
        <v>9488</v>
      </c>
    </row>
    <row r="50" spans="1:39">
      <c r="A50" s="7">
        <v>44408</v>
      </c>
      <c r="B50" s="8">
        <v>7758</v>
      </c>
      <c r="C50" s="8">
        <v>47097</v>
      </c>
      <c r="D50" s="8">
        <v>12.8</v>
      </c>
      <c r="E50" s="8">
        <v>15.6</v>
      </c>
      <c r="F50" s="8">
        <v>6.4</v>
      </c>
      <c r="G50" s="8">
        <v>14.4</v>
      </c>
      <c r="H50" s="8">
        <v>302533</v>
      </c>
      <c r="I50" s="8">
        <v>10.3</v>
      </c>
      <c r="J50" s="8">
        <v>50.4</v>
      </c>
      <c r="K50" s="8">
        <v>50.9</v>
      </c>
      <c r="L50" s="8">
        <v>53.3</v>
      </c>
      <c r="M50" s="8">
        <v>1</v>
      </c>
      <c r="N50" s="8">
        <v>9</v>
      </c>
      <c r="O50" s="8">
        <v>-8</v>
      </c>
      <c r="P50" s="8">
        <v>34925.1</v>
      </c>
      <c r="Q50" s="8">
        <v>8.5</v>
      </c>
      <c r="R50" s="8">
        <v>246829.4</v>
      </c>
      <c r="S50" s="8">
        <v>20.7</v>
      </c>
      <c r="T50" s="8">
        <v>-9.0690000000000008</v>
      </c>
      <c r="U50" s="8">
        <v>117.8</v>
      </c>
      <c r="V50" s="8">
        <v>4.9000000000000004</v>
      </c>
      <c r="W50" s="8">
        <v>8.3000000000000007</v>
      </c>
      <c r="X50" s="8">
        <v>3.4000000000000004</v>
      </c>
      <c r="Y50" s="8">
        <v>10752</v>
      </c>
      <c r="Z50" s="8">
        <v>12.4</v>
      </c>
      <c r="AA50" s="8">
        <v>12.3</v>
      </c>
      <c r="AB50" s="8">
        <v>8911</v>
      </c>
      <c r="AC50" s="8">
        <v>17659.93</v>
      </c>
      <c r="AD50" s="8">
        <v>118948.27</v>
      </c>
      <c r="AE50" s="8">
        <v>41782.25</v>
      </c>
      <c r="AF50" s="8">
        <v>101648.18</v>
      </c>
      <c r="AG50" s="8">
        <v>18.7634780285149</v>
      </c>
      <c r="AH50" s="8">
        <v>1.3</v>
      </c>
      <c r="AI50" s="8">
        <v>-7.9</v>
      </c>
      <c r="AJ50" s="8"/>
      <c r="AK50" s="29">
        <v>44408</v>
      </c>
      <c r="AL50" s="8">
        <v>48122</v>
      </c>
      <c r="AM50">
        <f t="shared" si="0"/>
        <v>7395</v>
      </c>
    </row>
    <row r="51" spans="1:39">
      <c r="A51" s="7">
        <v>44377</v>
      </c>
      <c r="B51" s="8">
        <v>7033</v>
      </c>
      <c r="C51" s="8">
        <v>39339</v>
      </c>
      <c r="D51" s="8">
        <v>9.8000000000000007</v>
      </c>
      <c r="E51" s="8">
        <v>16.2</v>
      </c>
      <c r="F51" s="8">
        <v>8.3000000000000007</v>
      </c>
      <c r="G51" s="8">
        <v>15.9</v>
      </c>
      <c r="H51" s="8">
        <v>255900</v>
      </c>
      <c r="I51" s="8">
        <v>12.6</v>
      </c>
      <c r="J51" s="8">
        <v>50.9</v>
      </c>
      <c r="K51" s="8">
        <v>51.5</v>
      </c>
      <c r="L51" s="8">
        <v>53.5</v>
      </c>
      <c r="M51" s="8">
        <v>1.1000000000000001</v>
      </c>
      <c r="N51" s="8">
        <v>8.8000000000000007</v>
      </c>
      <c r="O51" s="8">
        <v>-7.7000000000000011</v>
      </c>
      <c r="P51" s="8">
        <v>37585.800000000003</v>
      </c>
      <c r="Q51" s="8">
        <v>12.1</v>
      </c>
      <c r="R51" s="8">
        <v>211904.3</v>
      </c>
      <c r="S51" s="8">
        <v>23</v>
      </c>
      <c r="T51" s="8">
        <v>10.6518</v>
      </c>
      <c r="U51" s="8">
        <v>122.8</v>
      </c>
      <c r="V51" s="8">
        <v>5.5</v>
      </c>
      <c r="W51" s="8">
        <v>8.6</v>
      </c>
      <c r="X51" s="8">
        <v>3.0999999999999996</v>
      </c>
      <c r="Y51" s="8">
        <v>37017</v>
      </c>
      <c r="Z51" s="8">
        <v>12.6</v>
      </c>
      <c r="AA51" s="8">
        <v>12.3</v>
      </c>
      <c r="AB51" s="8">
        <v>13523</v>
      </c>
      <c r="AC51" s="8">
        <v>26939.63</v>
      </c>
      <c r="AD51" s="8">
        <v>101288.34</v>
      </c>
      <c r="AE51" s="8">
        <v>36481.040000000001</v>
      </c>
      <c r="AF51" s="8">
        <v>88635.35</v>
      </c>
      <c r="AG51" s="8">
        <v>31.693024037285301</v>
      </c>
      <c r="AH51" s="8">
        <v>0.9</v>
      </c>
      <c r="AI51" s="8">
        <v>-8.6</v>
      </c>
      <c r="AJ51" s="8"/>
      <c r="AK51" s="29">
        <v>44377</v>
      </c>
      <c r="AL51" s="8">
        <v>40727</v>
      </c>
      <c r="AM51">
        <f t="shared" si="0"/>
        <v>11614</v>
      </c>
    </row>
    <row r="52" spans="1:39">
      <c r="A52" s="7">
        <v>44347</v>
      </c>
      <c r="B52" s="8">
        <v>6724</v>
      </c>
      <c r="C52" s="8">
        <v>32305</v>
      </c>
      <c r="D52" s="8">
        <v>12.5</v>
      </c>
      <c r="E52" s="8">
        <v>17.7</v>
      </c>
      <c r="F52" s="8">
        <v>8.8000000000000007</v>
      </c>
      <c r="G52" s="8">
        <v>17.8</v>
      </c>
      <c r="H52" s="8">
        <v>193917</v>
      </c>
      <c r="I52" s="8">
        <v>15.4</v>
      </c>
      <c r="J52" s="8">
        <v>51</v>
      </c>
      <c r="K52" s="8">
        <v>51.3</v>
      </c>
      <c r="L52" s="8">
        <v>55.2</v>
      </c>
      <c r="M52" s="8">
        <v>1.3</v>
      </c>
      <c r="N52" s="8">
        <v>9</v>
      </c>
      <c r="O52" s="8">
        <v>-7.7</v>
      </c>
      <c r="P52" s="8">
        <v>35945.1</v>
      </c>
      <c r="Q52" s="8">
        <v>12.4</v>
      </c>
      <c r="R52" s="8">
        <v>174318.5</v>
      </c>
      <c r="S52" s="8">
        <v>25.7</v>
      </c>
      <c r="T52" s="8">
        <v>-30.481200000000001</v>
      </c>
      <c r="U52" s="8">
        <v>121.8</v>
      </c>
      <c r="V52" s="8">
        <v>6.1</v>
      </c>
      <c r="W52" s="8">
        <v>8.3000000000000007</v>
      </c>
      <c r="X52" s="8">
        <v>2.2000000000000011</v>
      </c>
      <c r="Y52" s="8">
        <v>19522</v>
      </c>
      <c r="Z52" s="8">
        <v>12.5</v>
      </c>
      <c r="AA52" s="8">
        <v>12.2</v>
      </c>
      <c r="AB52" s="8">
        <v>10954</v>
      </c>
      <c r="AC52" s="8">
        <v>20444.16</v>
      </c>
      <c r="AD52" s="8">
        <v>74348.710000000006</v>
      </c>
      <c r="AE52" s="8">
        <v>27582.69</v>
      </c>
      <c r="AF52" s="8">
        <v>66383.320000000007</v>
      </c>
      <c r="AG52" s="8">
        <v>27.516056484983501</v>
      </c>
      <c r="AH52" s="8">
        <v>0.9</v>
      </c>
      <c r="AI52" s="8">
        <v>-7.6</v>
      </c>
      <c r="AJ52" s="8"/>
      <c r="AK52" s="29">
        <v>44347</v>
      </c>
      <c r="AL52" s="8">
        <v>29113</v>
      </c>
      <c r="AM52">
        <f t="shared" si="0"/>
        <v>6049</v>
      </c>
    </row>
    <row r="53" spans="1:39">
      <c r="A53" s="7">
        <v>44316</v>
      </c>
      <c r="B53" s="8">
        <v>6361</v>
      </c>
      <c r="C53" s="8">
        <v>25581</v>
      </c>
      <c r="D53" s="8">
        <v>13.2</v>
      </c>
      <c r="E53" s="8">
        <v>19.100000000000001</v>
      </c>
      <c r="F53" s="8">
        <v>9.8000000000000007</v>
      </c>
      <c r="G53" s="8">
        <v>20.3</v>
      </c>
      <c r="H53" s="8">
        <v>143804</v>
      </c>
      <c r="I53" s="8">
        <v>19.899999999999999</v>
      </c>
      <c r="J53" s="8">
        <v>51.1</v>
      </c>
      <c r="K53" s="8">
        <v>52</v>
      </c>
      <c r="L53" s="8">
        <v>54.9</v>
      </c>
      <c r="M53" s="8">
        <v>0.9</v>
      </c>
      <c r="N53" s="8">
        <v>6.8</v>
      </c>
      <c r="O53" s="8">
        <v>-5.8999999999999995</v>
      </c>
      <c r="P53" s="8">
        <v>33152.6</v>
      </c>
      <c r="Q53" s="8">
        <v>17.7</v>
      </c>
      <c r="R53" s="8">
        <v>138373.4</v>
      </c>
      <c r="S53" s="8">
        <v>29.6</v>
      </c>
      <c r="T53" s="8">
        <v>-9.9339999999999993</v>
      </c>
      <c r="U53" s="8">
        <v>121.5</v>
      </c>
      <c r="V53" s="8">
        <v>6.2</v>
      </c>
      <c r="W53" s="8">
        <v>8.1</v>
      </c>
      <c r="X53" s="8">
        <v>1.8999999999999995</v>
      </c>
      <c r="Y53" s="8">
        <v>18570</v>
      </c>
      <c r="Z53" s="8">
        <v>12.7</v>
      </c>
      <c r="AA53" s="8">
        <v>12.3</v>
      </c>
      <c r="AB53" s="8">
        <v>11523</v>
      </c>
      <c r="AC53" s="8">
        <v>17742.009999999998</v>
      </c>
      <c r="AD53" s="8">
        <v>53904.55</v>
      </c>
      <c r="AE53" s="8">
        <v>22735.52</v>
      </c>
      <c r="AF53" s="8">
        <v>50305</v>
      </c>
      <c r="AG53" s="8">
        <v>31.886439057526498</v>
      </c>
      <c r="AH53" s="8">
        <v>0.7</v>
      </c>
      <c r="AI53" s="8">
        <v>-9.6</v>
      </c>
      <c r="AJ53" s="8"/>
      <c r="AK53" s="29">
        <v>44316</v>
      </c>
      <c r="AL53" s="8">
        <v>23064</v>
      </c>
      <c r="AM53">
        <f t="shared" si="0"/>
        <v>5909</v>
      </c>
    </row>
    <row r="54" spans="1:39">
      <c r="A54" s="7">
        <v>44286</v>
      </c>
      <c r="B54" s="8">
        <v>6631</v>
      </c>
      <c r="C54" s="8">
        <v>19219</v>
      </c>
      <c r="D54" s="8">
        <v>19.399999999999999</v>
      </c>
      <c r="E54" s="8">
        <v>21.2</v>
      </c>
      <c r="F54" s="8">
        <v>14.1</v>
      </c>
      <c r="G54" s="8">
        <v>24.5</v>
      </c>
      <c r="H54" s="8">
        <v>95994</v>
      </c>
      <c r="I54" s="8">
        <v>25.6</v>
      </c>
      <c r="J54" s="8">
        <v>51.9</v>
      </c>
      <c r="K54" s="8">
        <v>53.6</v>
      </c>
      <c r="L54" s="8">
        <v>56.3</v>
      </c>
      <c r="M54" s="8">
        <v>0.4</v>
      </c>
      <c r="N54" s="8">
        <v>4.4000000000000004</v>
      </c>
      <c r="O54" s="8">
        <v>-4</v>
      </c>
      <c r="P54" s="8">
        <v>35484.1</v>
      </c>
      <c r="Q54" s="8">
        <v>34.200000000000003</v>
      </c>
      <c r="R54" s="8">
        <v>105220.8</v>
      </c>
      <c r="S54" s="8">
        <v>33.9</v>
      </c>
      <c r="T54" s="8">
        <v>-42.152000000000001</v>
      </c>
      <c r="U54" s="8">
        <v>122.2</v>
      </c>
      <c r="V54" s="8">
        <v>7.1</v>
      </c>
      <c r="W54" s="8">
        <v>9.4</v>
      </c>
      <c r="X54" s="8">
        <v>2.3000000000000007</v>
      </c>
      <c r="Y54" s="8">
        <v>33762</v>
      </c>
      <c r="Z54" s="8">
        <v>13</v>
      </c>
      <c r="AA54" s="8">
        <v>12.6</v>
      </c>
      <c r="AB54" s="8">
        <v>19539</v>
      </c>
      <c r="AC54" s="8">
        <v>19125.599999999999</v>
      </c>
      <c r="AD54" s="8">
        <v>36162.54</v>
      </c>
      <c r="AE54" s="8">
        <v>19121.96</v>
      </c>
      <c r="AF54" s="8">
        <v>36007.050000000003</v>
      </c>
      <c r="AG54" s="8">
        <v>30.324780239234901</v>
      </c>
      <c r="AH54" s="8">
        <v>0.3</v>
      </c>
      <c r="AI54" s="8">
        <v>-12.3</v>
      </c>
      <c r="AJ54" s="8"/>
      <c r="AK54" s="29">
        <v>44286</v>
      </c>
      <c r="AL54" s="8">
        <v>17155</v>
      </c>
      <c r="AM54">
        <f t="shared" si="0"/>
        <v>6224</v>
      </c>
    </row>
    <row r="55" spans="1:39">
      <c r="A55" s="7">
        <v>44255</v>
      </c>
      <c r="B55" s="8">
        <v>5264</v>
      </c>
      <c r="C55" s="8">
        <v>12588</v>
      </c>
      <c r="D55" s="8">
        <v>18.5</v>
      </c>
      <c r="E55" s="8">
        <v>22.2</v>
      </c>
      <c r="F55" s="8">
        <v>52.339181289999999</v>
      </c>
      <c r="G55" s="8">
        <v>35.1</v>
      </c>
      <c r="H55" s="8">
        <v>45236</v>
      </c>
      <c r="I55" s="8">
        <v>35</v>
      </c>
      <c r="J55" s="8">
        <v>50.6</v>
      </c>
      <c r="K55" s="8">
        <v>51.5</v>
      </c>
      <c r="L55" s="8">
        <v>51.4</v>
      </c>
      <c r="M55" s="8">
        <v>-0.2</v>
      </c>
      <c r="N55" s="8">
        <v>1.7</v>
      </c>
      <c r="O55" s="8">
        <v>-1.9</v>
      </c>
      <c r="P55" s="8"/>
      <c r="Q55" s="8"/>
      <c r="R55" s="8">
        <v>69736.800000000003</v>
      </c>
      <c r="S55" s="8">
        <v>33.799999999999997</v>
      </c>
      <c r="T55" s="8">
        <v>156.4701</v>
      </c>
      <c r="U55" s="8">
        <v>127</v>
      </c>
      <c r="V55" s="8">
        <v>7.4</v>
      </c>
      <c r="W55" s="8">
        <v>10.1</v>
      </c>
      <c r="X55" s="8">
        <v>2.6999999999999993</v>
      </c>
      <c r="Y55" s="8">
        <v>17243</v>
      </c>
      <c r="Z55" s="8">
        <v>13.5</v>
      </c>
      <c r="AA55" s="8">
        <v>12.9</v>
      </c>
      <c r="AB55" s="8">
        <v>15113</v>
      </c>
      <c r="AC55" s="8"/>
      <c r="AD55" s="8">
        <v>17036.939999999999</v>
      </c>
      <c r="AE55" s="8">
        <v>13524.97</v>
      </c>
      <c r="AF55" s="8">
        <v>17363.14</v>
      </c>
      <c r="AG55" s="8">
        <v>154.275765115025</v>
      </c>
      <c r="AH55" s="8">
        <v>0</v>
      </c>
      <c r="AI55" s="8">
        <v>-14.4</v>
      </c>
      <c r="AJ55" s="8"/>
      <c r="AK55" s="29">
        <v>44255</v>
      </c>
      <c r="AL55" s="8">
        <v>10931</v>
      </c>
      <c r="AM55">
        <f t="shared" si="0"/>
        <v>10931</v>
      </c>
    </row>
    <row r="56" spans="1:39">
      <c r="A56" s="7">
        <v>44227</v>
      </c>
      <c r="B56" s="8">
        <v>7324</v>
      </c>
      <c r="C56" s="8">
        <v>7324</v>
      </c>
      <c r="D56" s="8">
        <v>26.167097330000001</v>
      </c>
      <c r="E56" s="8">
        <v>26.167097330000001</v>
      </c>
      <c r="F56" s="8">
        <v>25.398570639999999</v>
      </c>
      <c r="G56" s="8">
        <v>25.398570639999999</v>
      </c>
      <c r="H56" s="8"/>
      <c r="I56" s="8"/>
      <c r="J56" s="8">
        <v>51.3</v>
      </c>
      <c r="K56" s="8">
        <v>52.3</v>
      </c>
      <c r="L56" s="8">
        <v>52.4</v>
      </c>
      <c r="M56" s="8">
        <v>-0.3</v>
      </c>
      <c r="N56" s="8">
        <v>0.3</v>
      </c>
      <c r="O56" s="8">
        <v>-0.6</v>
      </c>
      <c r="P56" s="8"/>
      <c r="Q56" s="8"/>
      <c r="R56" s="8"/>
      <c r="S56" s="8"/>
      <c r="T56" s="8">
        <v>12.3293</v>
      </c>
      <c r="U56" s="8">
        <v>122.8</v>
      </c>
      <c r="V56" s="8">
        <v>14.7</v>
      </c>
      <c r="W56" s="8">
        <v>9.4</v>
      </c>
      <c r="X56" s="8">
        <v>-5.2999999999999989</v>
      </c>
      <c r="Y56" s="8">
        <v>51884</v>
      </c>
      <c r="Z56" s="8">
        <v>13.1</v>
      </c>
      <c r="AA56" s="8">
        <v>12.7</v>
      </c>
      <c r="AB56" s="8">
        <v>29848</v>
      </c>
      <c r="AC56" s="8"/>
      <c r="AD56" s="8"/>
      <c r="AE56" s="8"/>
      <c r="AF56" s="8"/>
      <c r="AG56" s="8">
        <v>24.479055797725501</v>
      </c>
      <c r="AH56" s="8">
        <v>-0.3</v>
      </c>
      <c r="AI56" s="8"/>
      <c r="AJ56" s="8"/>
      <c r="AK56" s="29">
        <v>44227</v>
      </c>
      <c r="AL56" s="8">
        <v>115284</v>
      </c>
      <c r="AM56">
        <f t="shared" si="0"/>
        <v>0</v>
      </c>
    </row>
    <row r="57" spans="1:39">
      <c r="A57" s="7">
        <v>44196</v>
      </c>
      <c r="B57" s="8">
        <v>8338</v>
      </c>
      <c r="C57" s="8">
        <v>75110</v>
      </c>
      <c r="D57" s="8">
        <v>17.254960000000001</v>
      </c>
      <c r="E57" s="8">
        <v>3.1</v>
      </c>
      <c r="F57" s="8">
        <v>7.3</v>
      </c>
      <c r="G57" s="8">
        <v>2.8</v>
      </c>
      <c r="H57" s="8">
        <v>518907</v>
      </c>
      <c r="I57" s="8">
        <v>2.9</v>
      </c>
      <c r="J57" s="8">
        <v>51.9</v>
      </c>
      <c r="K57" s="8">
        <v>53.6</v>
      </c>
      <c r="L57" s="8">
        <v>55.7</v>
      </c>
      <c r="M57" s="8">
        <v>0.2</v>
      </c>
      <c r="N57" s="8">
        <v>-0.4</v>
      </c>
      <c r="O57" s="8">
        <v>0.60000000000000009</v>
      </c>
      <c r="P57" s="8">
        <v>40566</v>
      </c>
      <c r="Q57" s="8">
        <v>4.5999999999999996</v>
      </c>
      <c r="R57" s="8">
        <v>391980.6</v>
      </c>
      <c r="S57" s="8">
        <v>-3.9</v>
      </c>
      <c r="T57" s="8">
        <v>60.408992336390803</v>
      </c>
      <c r="U57" s="8">
        <v>122.1</v>
      </c>
      <c r="V57" s="8">
        <v>8.6</v>
      </c>
      <c r="W57" s="8">
        <v>10.1</v>
      </c>
      <c r="X57" s="8">
        <v>1.5</v>
      </c>
      <c r="Y57" s="8">
        <v>16476</v>
      </c>
      <c r="Z57" s="8">
        <v>13.2</v>
      </c>
      <c r="AA57" s="8">
        <v>12.8</v>
      </c>
      <c r="AB57" s="8">
        <v>9892</v>
      </c>
      <c r="AC57" s="8">
        <v>23348.46</v>
      </c>
      <c r="AD57" s="8">
        <v>224433.13</v>
      </c>
      <c r="AE57" s="8">
        <v>91218.23</v>
      </c>
      <c r="AF57" s="8">
        <v>176086.22</v>
      </c>
      <c r="AG57" s="8">
        <v>18.0396549000099</v>
      </c>
      <c r="AH57" s="8">
        <v>0.4</v>
      </c>
      <c r="AI57" s="8">
        <v>30.2</v>
      </c>
      <c r="AJ57" s="8"/>
      <c r="AK57" s="29">
        <v>44196</v>
      </c>
      <c r="AL57" s="8">
        <v>115284</v>
      </c>
      <c r="AM57">
        <f t="shared" si="0"/>
        <v>21937</v>
      </c>
    </row>
    <row r="58" spans="1:39">
      <c r="A58" s="7">
        <v>44165</v>
      </c>
      <c r="B58" s="8">
        <v>6467</v>
      </c>
      <c r="C58" s="8">
        <v>66772</v>
      </c>
      <c r="D58" s="8">
        <v>9.4</v>
      </c>
      <c r="E58" s="8">
        <v>2.5</v>
      </c>
      <c r="F58" s="8">
        <v>7</v>
      </c>
      <c r="G58" s="8">
        <v>2.2999999999999998</v>
      </c>
      <c r="H58" s="8">
        <v>499560</v>
      </c>
      <c r="I58" s="8">
        <v>2.6</v>
      </c>
      <c r="J58" s="8">
        <v>52.1</v>
      </c>
      <c r="K58" s="8">
        <v>53.9</v>
      </c>
      <c r="L58" s="8">
        <v>56.4</v>
      </c>
      <c r="M58" s="8">
        <v>-0.5</v>
      </c>
      <c r="N58" s="8">
        <v>-1.5</v>
      </c>
      <c r="O58" s="8">
        <v>1</v>
      </c>
      <c r="P58" s="8">
        <v>39514.199999999997</v>
      </c>
      <c r="Q58" s="8">
        <v>5</v>
      </c>
      <c r="R58" s="8">
        <v>351414.7</v>
      </c>
      <c r="S58" s="8">
        <v>-4.8</v>
      </c>
      <c r="T58" s="8">
        <v>99.723055737854295</v>
      </c>
      <c r="U58" s="8">
        <v>124</v>
      </c>
      <c r="V58" s="8">
        <v>10</v>
      </c>
      <c r="W58" s="8">
        <v>10.7</v>
      </c>
      <c r="X58" s="8">
        <v>0.69999999999999929</v>
      </c>
      <c r="Y58" s="8">
        <v>21355</v>
      </c>
      <c r="Z58" s="8">
        <v>13.3</v>
      </c>
      <c r="AA58" s="8">
        <v>12.8</v>
      </c>
      <c r="AB58" s="8">
        <v>10936</v>
      </c>
      <c r="AC58" s="8">
        <v>20366.25</v>
      </c>
      <c r="AD58" s="8">
        <v>201084.67</v>
      </c>
      <c r="AE58" s="8">
        <v>59172.639999999999</v>
      </c>
      <c r="AF58" s="8">
        <v>150834.45000000001</v>
      </c>
      <c r="AG58" s="8">
        <v>20.5334879450145</v>
      </c>
      <c r="AH58" s="8">
        <v>0.5</v>
      </c>
      <c r="AI58" s="8">
        <v>26.7</v>
      </c>
      <c r="AJ58" s="8"/>
      <c r="AK58" s="29">
        <v>44165</v>
      </c>
      <c r="AL58" s="8">
        <v>93347</v>
      </c>
      <c r="AM58">
        <f t="shared" si="0"/>
        <v>9648</v>
      </c>
    </row>
    <row r="59" spans="1:39">
      <c r="A59" s="7">
        <v>44135</v>
      </c>
      <c r="B59" s="8">
        <v>6172</v>
      </c>
      <c r="C59" s="8">
        <v>60306</v>
      </c>
      <c r="D59" s="8">
        <v>6.6</v>
      </c>
      <c r="E59" s="8">
        <v>1.8</v>
      </c>
      <c r="F59" s="8">
        <v>6.9</v>
      </c>
      <c r="G59" s="8">
        <v>1.8</v>
      </c>
      <c r="H59" s="8">
        <v>483292</v>
      </c>
      <c r="I59" s="8">
        <v>1.8</v>
      </c>
      <c r="J59" s="8">
        <v>51.4</v>
      </c>
      <c r="K59" s="8">
        <v>52.8</v>
      </c>
      <c r="L59" s="8">
        <v>56.2</v>
      </c>
      <c r="M59" s="8">
        <v>0.5</v>
      </c>
      <c r="N59" s="8">
        <v>-2.1</v>
      </c>
      <c r="O59" s="8">
        <v>2.6</v>
      </c>
      <c r="P59" s="8">
        <v>38576.5</v>
      </c>
      <c r="Q59" s="8">
        <v>4.3</v>
      </c>
      <c r="R59" s="8">
        <v>311900.5</v>
      </c>
      <c r="S59" s="8">
        <v>-5.9</v>
      </c>
      <c r="T59" s="8">
        <v>35.4864224754959</v>
      </c>
      <c r="U59" s="8">
        <v>121.7</v>
      </c>
      <c r="V59" s="8">
        <v>9.1</v>
      </c>
      <c r="W59" s="8">
        <v>10.5</v>
      </c>
      <c r="X59" s="8">
        <v>1.4000000000000004</v>
      </c>
      <c r="Y59" s="8">
        <v>13929</v>
      </c>
      <c r="Z59" s="8">
        <v>13.3</v>
      </c>
      <c r="AA59" s="8">
        <v>12.9</v>
      </c>
      <c r="AB59" s="8">
        <v>8172</v>
      </c>
      <c r="AC59" s="8">
        <v>20628.419999999998</v>
      </c>
      <c r="AD59" s="8">
        <v>180718.42</v>
      </c>
      <c r="AE59" s="8">
        <v>49239.73</v>
      </c>
      <c r="AF59" s="8">
        <v>133293.79999999999</v>
      </c>
      <c r="AG59" s="8">
        <v>10.917221013918899</v>
      </c>
      <c r="AH59" s="8">
        <v>0.5</v>
      </c>
      <c r="AI59" s="8">
        <v>25.6</v>
      </c>
      <c r="AJ59" s="8"/>
      <c r="AK59" s="29">
        <v>44135</v>
      </c>
      <c r="AL59" s="8">
        <v>83699</v>
      </c>
      <c r="AM59">
        <f t="shared" si="0"/>
        <v>7227</v>
      </c>
    </row>
    <row r="60" spans="1:39">
      <c r="A60" s="7">
        <v>44104</v>
      </c>
      <c r="B60" s="8">
        <v>6454</v>
      </c>
      <c r="C60" s="8">
        <v>54134</v>
      </c>
      <c r="D60" s="8">
        <v>7.2</v>
      </c>
      <c r="E60" s="8">
        <v>1.3</v>
      </c>
      <c r="F60" s="8">
        <v>6.9</v>
      </c>
      <c r="G60" s="8">
        <v>1.2</v>
      </c>
      <c r="H60" s="8">
        <v>436530</v>
      </c>
      <c r="I60" s="8">
        <v>0.8</v>
      </c>
      <c r="J60" s="8">
        <v>51.5</v>
      </c>
      <c r="K60" s="8">
        <v>52.8</v>
      </c>
      <c r="L60" s="8">
        <v>55.9</v>
      </c>
      <c r="M60" s="8">
        <v>1.72</v>
      </c>
      <c r="N60" s="8">
        <v>-2.1</v>
      </c>
      <c r="O60" s="8">
        <v>3.8200000000000003</v>
      </c>
      <c r="P60" s="8">
        <v>35294.699999999997</v>
      </c>
      <c r="Q60" s="8">
        <v>3.3</v>
      </c>
      <c r="R60" s="8">
        <v>273324</v>
      </c>
      <c r="S60" s="8">
        <v>-7.2</v>
      </c>
      <c r="T60" s="8">
        <v>-9.5564960101429293</v>
      </c>
      <c r="U60" s="8">
        <v>120.5</v>
      </c>
      <c r="V60" s="8">
        <v>8.1</v>
      </c>
      <c r="W60" s="8">
        <v>10.9</v>
      </c>
      <c r="X60" s="8">
        <v>2.8000000000000007</v>
      </c>
      <c r="Y60" s="8">
        <v>34693</v>
      </c>
      <c r="Z60" s="8">
        <v>13.2</v>
      </c>
      <c r="AA60" s="8">
        <v>13</v>
      </c>
      <c r="AB60" s="8">
        <v>17042</v>
      </c>
      <c r="AC60" s="8">
        <v>20173.04</v>
      </c>
      <c r="AD60" s="8">
        <v>160090</v>
      </c>
      <c r="AE60" s="8">
        <v>41338.199999999997</v>
      </c>
      <c r="AF60" s="8">
        <v>117072.67</v>
      </c>
      <c r="AG60" s="8">
        <v>9.3476691163673404</v>
      </c>
      <c r="AH60" s="8">
        <v>0.5</v>
      </c>
      <c r="AI60" s="8">
        <v>27.6</v>
      </c>
      <c r="AJ60" s="8"/>
      <c r="AK60" s="29">
        <v>44104</v>
      </c>
      <c r="AL60" s="8">
        <v>76472</v>
      </c>
      <c r="AM60">
        <f t="shared" si="0"/>
        <v>14099</v>
      </c>
    </row>
    <row r="61" spans="1:39">
      <c r="A61" s="7">
        <v>44074</v>
      </c>
      <c r="B61" s="8">
        <v>7294</v>
      </c>
      <c r="C61" s="8">
        <v>47676</v>
      </c>
      <c r="D61" s="8">
        <v>7.7</v>
      </c>
      <c r="E61" s="8">
        <v>0.5</v>
      </c>
      <c r="F61" s="8">
        <v>5.6</v>
      </c>
      <c r="G61" s="8">
        <v>0.4</v>
      </c>
      <c r="H61" s="8">
        <v>378834</v>
      </c>
      <c r="I61" s="8">
        <v>-0.3</v>
      </c>
      <c r="J61" s="8">
        <v>51</v>
      </c>
      <c r="K61" s="8">
        <v>52</v>
      </c>
      <c r="L61" s="8">
        <v>55.2</v>
      </c>
      <c r="M61" s="8">
        <v>2.38</v>
      </c>
      <c r="N61" s="8">
        <v>-2</v>
      </c>
      <c r="O61" s="8">
        <v>4.38</v>
      </c>
      <c r="P61" s="8">
        <v>33570.6</v>
      </c>
      <c r="Q61" s="8">
        <v>0.5</v>
      </c>
      <c r="R61" s="8">
        <v>238029.4</v>
      </c>
      <c r="S61" s="8">
        <v>-8.6</v>
      </c>
      <c r="T61" s="8">
        <v>64.478332393343706</v>
      </c>
      <c r="U61" s="8">
        <v>116.4</v>
      </c>
      <c r="V61" s="8">
        <v>8</v>
      </c>
      <c r="W61" s="8">
        <v>10.4</v>
      </c>
      <c r="X61" s="8">
        <v>2.4000000000000004</v>
      </c>
      <c r="Y61" s="8">
        <v>35853</v>
      </c>
      <c r="Z61" s="8">
        <v>13.3</v>
      </c>
      <c r="AA61" s="8">
        <v>13</v>
      </c>
      <c r="AB61" s="8">
        <v>12823</v>
      </c>
      <c r="AC61" s="8">
        <v>19885.419999999998</v>
      </c>
      <c r="AD61" s="8">
        <v>139916.96</v>
      </c>
      <c r="AE61" s="8">
        <v>37107.480000000003</v>
      </c>
      <c r="AF61" s="8">
        <v>98485.95</v>
      </c>
      <c r="AG61" s="8">
        <v>9.0749250878546199</v>
      </c>
      <c r="AH61" s="8">
        <v>0.5</v>
      </c>
      <c r="AI61" s="8">
        <v>22</v>
      </c>
      <c r="AJ61" s="8"/>
      <c r="AK61" s="29">
        <v>44074</v>
      </c>
      <c r="AL61" s="8">
        <v>62373</v>
      </c>
      <c r="AM61">
        <f t="shared" si="0"/>
        <v>10146</v>
      </c>
    </row>
    <row r="62" spans="1:39">
      <c r="A62" s="7">
        <v>44043</v>
      </c>
      <c r="B62" s="8">
        <v>6824</v>
      </c>
      <c r="C62" s="8">
        <v>40381</v>
      </c>
      <c r="D62" s="8">
        <v>2.2999999999999998</v>
      </c>
      <c r="E62" s="8">
        <v>-0.7</v>
      </c>
      <c r="F62" s="8">
        <v>4.8</v>
      </c>
      <c r="G62" s="8">
        <v>-0.4</v>
      </c>
      <c r="H62" s="8">
        <v>329214</v>
      </c>
      <c r="I62" s="8">
        <v>-1.6</v>
      </c>
      <c r="J62" s="8">
        <v>51.1</v>
      </c>
      <c r="K62" s="8">
        <v>51.7</v>
      </c>
      <c r="L62" s="8">
        <v>54.2</v>
      </c>
      <c r="M62" s="8">
        <v>2.7</v>
      </c>
      <c r="N62" s="8">
        <v>-2.4</v>
      </c>
      <c r="O62" s="8">
        <v>5.0999999999999996</v>
      </c>
      <c r="P62" s="8">
        <v>32202.5</v>
      </c>
      <c r="Q62" s="8">
        <v>-1.1000000000000001</v>
      </c>
      <c r="R62" s="8">
        <v>204458.7</v>
      </c>
      <c r="S62" s="8">
        <v>-9.9</v>
      </c>
      <c r="T62" s="8">
        <v>37.020584842957703</v>
      </c>
      <c r="U62" s="8">
        <v>117.2</v>
      </c>
      <c r="V62" s="8">
        <v>6.9</v>
      </c>
      <c r="W62" s="8">
        <v>10.7</v>
      </c>
      <c r="X62" s="8">
        <v>3.7999999999999989</v>
      </c>
      <c r="Y62" s="8">
        <v>16928</v>
      </c>
      <c r="Z62" s="8">
        <v>13.3</v>
      </c>
      <c r="AA62" s="8">
        <v>13</v>
      </c>
      <c r="AB62" s="8">
        <v>12035</v>
      </c>
      <c r="AC62" s="8">
        <v>22495.11</v>
      </c>
      <c r="AD62" s="8">
        <v>120031.54</v>
      </c>
      <c r="AE62" s="8">
        <v>33248.410000000003</v>
      </c>
      <c r="AF62" s="8">
        <v>83631.360000000001</v>
      </c>
      <c r="AG62" s="8">
        <v>6.7937765106923402</v>
      </c>
      <c r="AH62" s="8">
        <v>0.5</v>
      </c>
      <c r="AI62" s="8">
        <v>21.1</v>
      </c>
      <c r="AJ62" s="8"/>
      <c r="AK62" s="29">
        <v>44043</v>
      </c>
      <c r="AL62" s="8">
        <v>52227</v>
      </c>
      <c r="AM62">
        <f t="shared" si="0"/>
        <v>7645</v>
      </c>
    </row>
    <row r="63" spans="1:39">
      <c r="A63" s="7">
        <v>44012</v>
      </c>
      <c r="B63" s="8">
        <v>6350</v>
      </c>
      <c r="C63" s="8">
        <v>33547</v>
      </c>
      <c r="D63" s="8">
        <v>6.1</v>
      </c>
      <c r="E63" s="8">
        <v>-1.3</v>
      </c>
      <c r="F63" s="8">
        <v>4.8</v>
      </c>
      <c r="G63" s="8">
        <v>-1.3</v>
      </c>
      <c r="H63" s="8">
        <v>281603</v>
      </c>
      <c r="I63" s="8">
        <v>-3.1</v>
      </c>
      <c r="J63" s="8">
        <v>50.9</v>
      </c>
      <c r="K63" s="8">
        <v>51.4</v>
      </c>
      <c r="L63" s="8">
        <v>54.4</v>
      </c>
      <c r="M63" s="8">
        <v>2.48</v>
      </c>
      <c r="N63" s="8">
        <v>-3</v>
      </c>
      <c r="O63" s="8">
        <v>5.48</v>
      </c>
      <c r="P63" s="8">
        <v>33525.9</v>
      </c>
      <c r="Q63" s="8">
        <v>-1.8</v>
      </c>
      <c r="R63" s="8">
        <v>172256.2</v>
      </c>
      <c r="S63" s="8">
        <v>-11.4</v>
      </c>
      <c r="T63" s="8">
        <v>-10.0090975245017</v>
      </c>
      <c r="U63" s="8">
        <v>112.6</v>
      </c>
      <c r="V63" s="8">
        <v>6.5</v>
      </c>
      <c r="W63" s="8">
        <v>11.1</v>
      </c>
      <c r="X63" s="8">
        <v>4.5999999999999996</v>
      </c>
      <c r="Y63" s="8">
        <v>34681</v>
      </c>
      <c r="Z63" s="8">
        <v>13.3</v>
      </c>
      <c r="AA63" s="8">
        <v>13.2</v>
      </c>
      <c r="AB63" s="8">
        <v>13697</v>
      </c>
      <c r="AC63" s="8">
        <v>28003.62</v>
      </c>
      <c r="AD63" s="8">
        <v>97536.43</v>
      </c>
      <c r="AE63" s="8">
        <v>29029.81</v>
      </c>
      <c r="AF63" s="8">
        <v>69403.679999999993</v>
      </c>
      <c r="AG63" s="8">
        <v>0.179315202987339</v>
      </c>
      <c r="AH63" s="8">
        <v>0.9</v>
      </c>
      <c r="AI63" s="8">
        <v>22.9</v>
      </c>
      <c r="AJ63" s="8"/>
      <c r="AK63" s="29">
        <v>44012</v>
      </c>
      <c r="AL63" s="8">
        <v>44582</v>
      </c>
      <c r="AM63">
        <f t="shared" si="0"/>
        <v>13072</v>
      </c>
    </row>
    <row r="64" spans="1:39">
      <c r="A64" s="7">
        <v>43982</v>
      </c>
      <c r="B64" s="8">
        <v>5926</v>
      </c>
      <c r="C64" s="8">
        <v>27197</v>
      </c>
      <c r="D64" s="8">
        <v>4.5999999999999996</v>
      </c>
      <c r="E64" s="8">
        <v>-2.8</v>
      </c>
      <c r="F64" s="8">
        <v>4.4000000000000004</v>
      </c>
      <c r="G64" s="8">
        <v>-2.8</v>
      </c>
      <c r="H64" s="8">
        <v>199194</v>
      </c>
      <c r="I64" s="8">
        <v>-6.3</v>
      </c>
      <c r="J64" s="8">
        <v>50.6</v>
      </c>
      <c r="K64" s="8">
        <v>50.9</v>
      </c>
      <c r="L64" s="8">
        <v>53.6</v>
      </c>
      <c r="M64" s="8">
        <v>2.44</v>
      </c>
      <c r="N64" s="8">
        <v>-3.7</v>
      </c>
      <c r="O64" s="8">
        <v>6.1400000000000006</v>
      </c>
      <c r="P64" s="8">
        <v>31972.799999999999</v>
      </c>
      <c r="Q64" s="8">
        <v>-2.8</v>
      </c>
      <c r="R64" s="8">
        <v>138730.29999999999</v>
      </c>
      <c r="S64" s="8">
        <v>-13.5</v>
      </c>
      <c r="T64" s="8">
        <v>49.757835855516902</v>
      </c>
      <c r="U64" s="8">
        <v>115.8</v>
      </c>
      <c r="V64" s="8">
        <v>6.8</v>
      </c>
      <c r="W64" s="8">
        <v>11.1</v>
      </c>
      <c r="X64" s="8">
        <v>4.3</v>
      </c>
      <c r="Y64" s="8">
        <v>31866</v>
      </c>
      <c r="Z64" s="8">
        <v>13.3</v>
      </c>
      <c r="AA64" s="8">
        <v>13.2</v>
      </c>
      <c r="AB64" s="8">
        <v>9967</v>
      </c>
      <c r="AC64" s="8">
        <v>21765.19</v>
      </c>
      <c r="AD64" s="8">
        <v>69532.81</v>
      </c>
      <c r="AE64" s="8">
        <v>23687.119999999999</v>
      </c>
      <c r="AF64" s="8">
        <v>48702.97</v>
      </c>
      <c r="AG64" s="8">
        <v>-3.5010797827122802</v>
      </c>
      <c r="AH64" s="8">
        <v>1.1000000000000001</v>
      </c>
      <c r="AI64" s="8">
        <v>15.4</v>
      </c>
      <c r="AJ64" s="8"/>
      <c r="AK64" s="29">
        <v>43982</v>
      </c>
      <c r="AL64" s="8">
        <v>31510</v>
      </c>
      <c r="AM64">
        <f t="shared" si="0"/>
        <v>5996</v>
      </c>
    </row>
    <row r="65" spans="1:39">
      <c r="A65" s="7">
        <v>43951</v>
      </c>
      <c r="B65" s="8">
        <v>5572</v>
      </c>
      <c r="C65" s="8">
        <v>21270</v>
      </c>
      <c r="D65" s="8">
        <v>0.7</v>
      </c>
      <c r="E65" s="8">
        <v>-4.7</v>
      </c>
      <c r="F65" s="8">
        <v>3.9</v>
      </c>
      <c r="G65" s="8">
        <v>-4.9000000000000004</v>
      </c>
      <c r="H65" s="8">
        <v>136824</v>
      </c>
      <c r="I65" s="8">
        <v>-10.3</v>
      </c>
      <c r="J65" s="8">
        <v>50.8</v>
      </c>
      <c r="K65" s="8">
        <v>50.2</v>
      </c>
      <c r="L65" s="8">
        <v>53.2</v>
      </c>
      <c r="M65" s="8">
        <v>3.3</v>
      </c>
      <c r="N65" s="8">
        <v>-3.1</v>
      </c>
      <c r="O65" s="8">
        <v>6.4</v>
      </c>
      <c r="P65" s="8">
        <v>28177.8</v>
      </c>
      <c r="Q65" s="8">
        <v>-7.5</v>
      </c>
      <c r="R65" s="8">
        <v>106757.5</v>
      </c>
      <c r="S65" s="8">
        <v>-16.2</v>
      </c>
      <c r="T65" s="8">
        <v>243.698053320621</v>
      </c>
      <c r="U65" s="8">
        <v>116.4</v>
      </c>
      <c r="V65" s="8">
        <v>5.5</v>
      </c>
      <c r="W65" s="8">
        <v>11.1</v>
      </c>
      <c r="X65" s="8">
        <v>5.6</v>
      </c>
      <c r="Y65" s="8">
        <v>31027</v>
      </c>
      <c r="Z65" s="8">
        <v>13.1</v>
      </c>
      <c r="AA65" s="8">
        <v>13.1</v>
      </c>
      <c r="AB65" s="8">
        <v>9936</v>
      </c>
      <c r="AC65" s="8">
        <v>19564.63</v>
      </c>
      <c r="AD65" s="8">
        <v>47767.62</v>
      </c>
      <c r="AE65" s="8">
        <v>19286.05</v>
      </c>
      <c r="AF65" s="8">
        <v>33972.58</v>
      </c>
      <c r="AG65" s="8">
        <v>3.0354775281173101</v>
      </c>
      <c r="AH65" s="8">
        <v>1.1000000000000001</v>
      </c>
      <c r="AI65" s="8">
        <v>15.7</v>
      </c>
      <c r="AJ65" s="8"/>
      <c r="AK65" s="29">
        <v>43951</v>
      </c>
      <c r="AL65" s="8">
        <v>25514</v>
      </c>
      <c r="AM65">
        <f t="shared" si="0"/>
        <v>5959</v>
      </c>
    </row>
    <row r="66" spans="1:39">
      <c r="A66" s="7">
        <v>43921</v>
      </c>
      <c r="B66" s="8">
        <v>5493</v>
      </c>
      <c r="C66" s="8">
        <v>15698</v>
      </c>
      <c r="D66" s="8">
        <v>-4.2</v>
      </c>
      <c r="E66" s="8">
        <v>-6.5</v>
      </c>
      <c r="F66" s="8">
        <v>-1.1000000000000001</v>
      </c>
      <c r="G66" s="8">
        <v>-8.4</v>
      </c>
      <c r="H66" s="8">
        <v>84145</v>
      </c>
      <c r="I66" s="8">
        <v>-16.100000000000001</v>
      </c>
      <c r="J66" s="8">
        <v>52</v>
      </c>
      <c r="K66" s="8">
        <v>52</v>
      </c>
      <c r="L66" s="8">
        <v>52.3</v>
      </c>
      <c r="M66" s="8">
        <v>4.2699999999999996</v>
      </c>
      <c r="N66" s="8">
        <v>-1.5</v>
      </c>
      <c r="O66" s="8">
        <v>5.77</v>
      </c>
      <c r="P66" s="8">
        <v>26449.9</v>
      </c>
      <c r="Q66" s="8">
        <v>-15.8</v>
      </c>
      <c r="R66" s="8">
        <v>78579.7</v>
      </c>
      <c r="S66" s="8">
        <v>-19</v>
      </c>
      <c r="T66" s="8">
        <v>-36.338090085713702</v>
      </c>
      <c r="U66" s="8">
        <v>122.2</v>
      </c>
      <c r="V66" s="8">
        <v>5</v>
      </c>
      <c r="W66" s="8">
        <v>10.1</v>
      </c>
      <c r="X66" s="8">
        <v>5.0999999999999996</v>
      </c>
      <c r="Y66" s="8">
        <v>51838</v>
      </c>
      <c r="Z66" s="8">
        <v>12.7</v>
      </c>
      <c r="AA66" s="8">
        <v>12.7</v>
      </c>
      <c r="AB66" s="8">
        <v>14381</v>
      </c>
      <c r="AC66" s="8">
        <v>17833.37</v>
      </c>
      <c r="AD66" s="8">
        <v>28202.99</v>
      </c>
      <c r="AE66" s="8">
        <v>15557.21</v>
      </c>
      <c r="AF66" s="8">
        <v>21978.32</v>
      </c>
      <c r="AG66" s="8">
        <v>-6.8920603952269301</v>
      </c>
      <c r="AH66" s="8">
        <v>1.2</v>
      </c>
      <c r="AI66" s="8">
        <v>5.2</v>
      </c>
      <c r="AJ66" s="8"/>
      <c r="AK66" s="29">
        <v>43921</v>
      </c>
      <c r="AL66" s="8">
        <v>19555</v>
      </c>
      <c r="AM66">
        <f t="shared" si="0"/>
        <v>6782</v>
      </c>
    </row>
    <row r="67" spans="1:39">
      <c r="A67" s="7">
        <v>43890</v>
      </c>
      <c r="B67" s="8">
        <v>4398</v>
      </c>
      <c r="C67" s="8">
        <v>10203</v>
      </c>
      <c r="D67" s="8">
        <v>-10.1</v>
      </c>
      <c r="E67" s="8">
        <v>-7.8</v>
      </c>
      <c r="F67" s="8">
        <v>-25.867052019999999</v>
      </c>
      <c r="G67" s="8">
        <v>-13.5</v>
      </c>
      <c r="H67" s="8">
        <v>33323</v>
      </c>
      <c r="I67" s="8">
        <v>-24.5</v>
      </c>
      <c r="J67" s="8">
        <v>35.700000000000003</v>
      </c>
      <c r="K67" s="8">
        <v>29.3</v>
      </c>
      <c r="L67" s="8">
        <v>29.6</v>
      </c>
      <c r="M67" s="8">
        <v>5.17</v>
      </c>
      <c r="N67" s="8">
        <v>-0.4</v>
      </c>
      <c r="O67" s="8">
        <v>5.57</v>
      </c>
      <c r="P67" s="8"/>
      <c r="Q67" s="8"/>
      <c r="R67" s="8">
        <v>52129.8</v>
      </c>
      <c r="S67" s="8">
        <v>-20.5</v>
      </c>
      <c r="T67" s="8">
        <v>-2194.9442434959501</v>
      </c>
      <c r="U67" s="8">
        <v>118.9</v>
      </c>
      <c r="V67" s="8">
        <v>4.8</v>
      </c>
      <c r="W67" s="8">
        <v>8.8000000000000007</v>
      </c>
      <c r="X67" s="8">
        <v>4.0000000000000009</v>
      </c>
      <c r="Y67" s="8">
        <v>8737</v>
      </c>
      <c r="Z67" s="8">
        <v>12.1</v>
      </c>
      <c r="AA67" s="8">
        <v>12.1</v>
      </c>
      <c r="AB67" s="8">
        <v>4528</v>
      </c>
      <c r="AC67" s="8"/>
      <c r="AD67" s="8">
        <v>10369.620000000001</v>
      </c>
      <c r="AE67" s="8">
        <v>9635.5400000000009</v>
      </c>
      <c r="AF67" s="8">
        <v>8474.9500000000007</v>
      </c>
      <c r="AG67" s="8">
        <v>-40.605052242096903</v>
      </c>
      <c r="AH67" s="8">
        <v>1</v>
      </c>
      <c r="AI67" s="8">
        <v>-10.5</v>
      </c>
      <c r="AJ67" s="8"/>
      <c r="AK67" s="29">
        <v>43890</v>
      </c>
      <c r="AL67" s="8">
        <v>12773</v>
      </c>
      <c r="AM67">
        <f t="shared" si="0"/>
        <v>12773</v>
      </c>
    </row>
    <row r="68" spans="1:39">
      <c r="A68" s="7">
        <v>43861</v>
      </c>
      <c r="B68" s="8">
        <v>5805</v>
      </c>
      <c r="C68" s="8">
        <v>5805</v>
      </c>
      <c r="D68" s="8">
        <v>-5.95</v>
      </c>
      <c r="E68" s="8">
        <v>-5.95</v>
      </c>
      <c r="F68" s="8">
        <v>-4.3135192</v>
      </c>
      <c r="G68" s="8">
        <v>-4.3135192</v>
      </c>
      <c r="H68" s="8"/>
      <c r="I68" s="8"/>
      <c r="J68" s="8">
        <v>50</v>
      </c>
      <c r="K68" s="8">
        <v>51.4</v>
      </c>
      <c r="L68" s="8">
        <v>54.1</v>
      </c>
      <c r="M68" s="8">
        <v>5.38</v>
      </c>
      <c r="N68" s="8">
        <v>0.1</v>
      </c>
      <c r="O68" s="8">
        <v>5.28</v>
      </c>
      <c r="P68" s="8"/>
      <c r="Q68" s="8"/>
      <c r="R68" s="8"/>
      <c r="S68" s="8"/>
      <c r="T68" s="8">
        <v>42.590357135568297</v>
      </c>
      <c r="U68" s="8">
        <v>126.4</v>
      </c>
      <c r="V68" s="8">
        <v>0</v>
      </c>
      <c r="W68" s="8">
        <v>8.4</v>
      </c>
      <c r="X68" s="8">
        <v>8.4</v>
      </c>
      <c r="Y68" s="8">
        <v>50535</v>
      </c>
      <c r="Z68" s="8">
        <v>12.2</v>
      </c>
      <c r="AA68" s="8">
        <v>12.1</v>
      </c>
      <c r="AB68" s="8">
        <v>24091</v>
      </c>
      <c r="AC68" s="8"/>
      <c r="AD68" s="8"/>
      <c r="AE68" s="8"/>
      <c r="AF68" s="8"/>
      <c r="AG68" s="8">
        <v>-2.9451038614974498</v>
      </c>
      <c r="AH68" s="8">
        <v>1.5</v>
      </c>
      <c r="AI68" s="8"/>
      <c r="AJ68" s="8"/>
      <c r="AK68" s="29">
        <v>43861</v>
      </c>
      <c r="AL68" s="8">
        <v>88252</v>
      </c>
      <c r="AM68">
        <f t="shared" si="0"/>
        <v>0</v>
      </c>
    </row>
    <row r="69" spans="1:39">
      <c r="A69" s="7">
        <v>43830</v>
      </c>
      <c r="B69" s="8">
        <v>7111</v>
      </c>
      <c r="C69" s="8">
        <v>72255</v>
      </c>
      <c r="D69" s="8">
        <v>13.78</v>
      </c>
      <c r="E69" s="8">
        <v>4.5</v>
      </c>
      <c r="F69" s="8">
        <v>6.9</v>
      </c>
      <c r="G69" s="8">
        <v>5.7</v>
      </c>
      <c r="H69" s="8">
        <v>551478</v>
      </c>
      <c r="I69" s="8">
        <v>5.4</v>
      </c>
      <c r="J69" s="8">
        <v>50.2</v>
      </c>
      <c r="K69" s="8">
        <v>51.2</v>
      </c>
      <c r="L69" s="8">
        <v>53.5</v>
      </c>
      <c r="M69" s="8">
        <v>4.46</v>
      </c>
      <c r="N69" s="8">
        <v>-0.5</v>
      </c>
      <c r="O69" s="8">
        <v>4.96</v>
      </c>
      <c r="P69" s="8">
        <v>38776.699999999997</v>
      </c>
      <c r="Q69" s="8">
        <v>8</v>
      </c>
      <c r="R69" s="8">
        <v>411649</v>
      </c>
      <c r="S69" s="8">
        <v>8</v>
      </c>
      <c r="T69" s="8">
        <v>-16.817369450704199</v>
      </c>
      <c r="U69" s="8">
        <v>126.6</v>
      </c>
      <c r="V69" s="8">
        <v>4.4000000000000004</v>
      </c>
      <c r="W69" s="8">
        <v>8.6999999999999993</v>
      </c>
      <c r="X69" s="8">
        <v>4.2999999999999989</v>
      </c>
      <c r="Y69" s="8">
        <v>22013</v>
      </c>
      <c r="Z69" s="8">
        <v>12.536281498105399</v>
      </c>
      <c r="AA69" s="8">
        <v>12.3</v>
      </c>
      <c r="AB69" s="8">
        <v>8802</v>
      </c>
      <c r="AC69" s="8">
        <v>21959.15</v>
      </c>
      <c r="AD69" s="8">
        <v>227153.58</v>
      </c>
      <c r="AE69" s="8">
        <v>95941.53</v>
      </c>
      <c r="AF69" s="8">
        <v>171557.87</v>
      </c>
      <c r="AG69" s="8">
        <v>8.0543731962870702</v>
      </c>
      <c r="AH69" s="8">
        <v>1.4</v>
      </c>
      <c r="AI69" s="8">
        <v>13.9</v>
      </c>
      <c r="AJ69" s="8"/>
      <c r="AK69" s="29">
        <v>43830</v>
      </c>
      <c r="AL69" s="8">
        <v>88252</v>
      </c>
      <c r="AM69">
        <f t="shared" si="0"/>
        <v>14588</v>
      </c>
    </row>
    <row r="70" spans="1:39">
      <c r="A70" s="7">
        <v>43799</v>
      </c>
      <c r="B70" s="8">
        <v>5912</v>
      </c>
      <c r="C70" s="8">
        <v>65144</v>
      </c>
      <c r="D70" s="8">
        <v>4.7</v>
      </c>
      <c r="E70" s="8">
        <v>4.5</v>
      </c>
      <c r="F70" s="8">
        <v>6.2</v>
      </c>
      <c r="G70" s="8">
        <v>5.6</v>
      </c>
      <c r="H70" s="8">
        <v>533718</v>
      </c>
      <c r="I70" s="8">
        <v>5.2</v>
      </c>
      <c r="J70" s="8">
        <v>50.2</v>
      </c>
      <c r="K70" s="8">
        <v>51.3</v>
      </c>
      <c r="L70" s="8">
        <v>54.4</v>
      </c>
      <c r="M70" s="8">
        <v>4.49</v>
      </c>
      <c r="N70" s="8">
        <v>-1.4</v>
      </c>
      <c r="O70" s="8">
        <v>5.8900000000000006</v>
      </c>
      <c r="P70" s="8">
        <v>38093.800000000003</v>
      </c>
      <c r="Q70" s="8">
        <v>8</v>
      </c>
      <c r="R70" s="8">
        <v>372872.3</v>
      </c>
      <c r="S70" s="8">
        <v>8</v>
      </c>
      <c r="T70" s="8">
        <v>-11.1878660957022</v>
      </c>
      <c r="U70" s="8">
        <v>124.6</v>
      </c>
      <c r="V70" s="8">
        <v>3.5</v>
      </c>
      <c r="W70" s="8">
        <v>8.1999999999999993</v>
      </c>
      <c r="X70" s="8">
        <v>4.6999999999999993</v>
      </c>
      <c r="Y70" s="8">
        <v>19936.916232116499</v>
      </c>
      <c r="Z70" s="8">
        <v>12.511998968687999</v>
      </c>
      <c r="AA70" s="8">
        <v>12.4</v>
      </c>
      <c r="AB70" s="8">
        <v>8895</v>
      </c>
      <c r="AC70" s="8">
        <v>19560.009999999998</v>
      </c>
      <c r="AD70" s="8">
        <v>205194.43</v>
      </c>
      <c r="AE70" s="8">
        <v>63846.49</v>
      </c>
      <c r="AF70" s="8">
        <v>148905.01999999999</v>
      </c>
      <c r="AG70" s="8">
        <v>-1.27140050291136</v>
      </c>
      <c r="AH70" s="8">
        <v>1.4</v>
      </c>
      <c r="AI70" s="8">
        <v>19.899999999999999</v>
      </c>
      <c r="AJ70" s="8"/>
      <c r="AK70" s="29">
        <v>43799</v>
      </c>
      <c r="AL70" s="8">
        <v>73664</v>
      </c>
      <c r="AM70">
        <f t="shared" ref="AM70:AM133" si="1">IF(AND(OR(MONTH(AK70)=2,MONTH(AK70)=3),AL70&lt;AL71),AL70,AL70-AL71)</f>
        <v>7037</v>
      </c>
    </row>
    <row r="71" spans="1:39">
      <c r="A71" s="7">
        <v>43769</v>
      </c>
      <c r="B71" s="8">
        <v>5790</v>
      </c>
      <c r="C71" s="8">
        <v>59232</v>
      </c>
      <c r="D71" s="8">
        <v>5</v>
      </c>
      <c r="E71" s="8">
        <v>4.4000000000000004</v>
      </c>
      <c r="F71" s="8">
        <v>4.7</v>
      </c>
      <c r="G71" s="8">
        <v>5.6</v>
      </c>
      <c r="H71" s="8">
        <v>510880</v>
      </c>
      <c r="I71" s="8">
        <v>5.2</v>
      </c>
      <c r="J71" s="8">
        <v>49.3</v>
      </c>
      <c r="K71" s="8">
        <v>49.6</v>
      </c>
      <c r="L71" s="8">
        <v>52.8</v>
      </c>
      <c r="M71" s="8">
        <v>3.76</v>
      </c>
      <c r="N71" s="8">
        <v>-1.6</v>
      </c>
      <c r="O71" s="8">
        <v>5.3599999999999994</v>
      </c>
      <c r="P71" s="8">
        <v>38104.300000000003</v>
      </c>
      <c r="Q71" s="8">
        <v>7.2</v>
      </c>
      <c r="R71" s="8">
        <v>334778.5</v>
      </c>
      <c r="S71" s="8">
        <v>8.1</v>
      </c>
      <c r="T71" s="8">
        <v>28.307090061866901</v>
      </c>
      <c r="U71" s="8">
        <v>124.3</v>
      </c>
      <c r="V71" s="8">
        <v>3.3</v>
      </c>
      <c r="W71" s="8">
        <v>8.4</v>
      </c>
      <c r="X71" s="8">
        <v>5.1000000000000005</v>
      </c>
      <c r="Y71" s="8">
        <v>8680.0021221263596</v>
      </c>
      <c r="Z71" s="8">
        <v>12.5277255793838</v>
      </c>
      <c r="AA71" s="8">
        <v>12.4</v>
      </c>
      <c r="AB71" s="8">
        <v>5803</v>
      </c>
      <c r="AC71" s="8">
        <v>19927.71</v>
      </c>
      <c r="AD71" s="8">
        <v>185634.42</v>
      </c>
      <c r="AE71" s="8">
        <v>54211.14</v>
      </c>
      <c r="AF71" s="8">
        <v>133250.68</v>
      </c>
      <c r="AG71" s="8">
        <v>-0.82902253549327998</v>
      </c>
      <c r="AH71" s="8">
        <v>1.5</v>
      </c>
      <c r="AI71" s="8">
        <v>24</v>
      </c>
      <c r="AJ71" s="8"/>
      <c r="AK71" s="29">
        <v>43769</v>
      </c>
      <c r="AL71" s="8">
        <v>66627</v>
      </c>
      <c r="AM71">
        <f t="shared" si="1"/>
        <v>6697</v>
      </c>
    </row>
    <row r="72" spans="1:39">
      <c r="A72" s="7">
        <v>43738</v>
      </c>
      <c r="B72" s="8">
        <v>6020</v>
      </c>
      <c r="C72" s="8">
        <v>53442</v>
      </c>
      <c r="D72" s="8">
        <v>4.4000000000000004</v>
      </c>
      <c r="E72" s="8">
        <v>4.4000000000000004</v>
      </c>
      <c r="F72" s="8">
        <v>5.8</v>
      </c>
      <c r="G72" s="8">
        <v>5.6</v>
      </c>
      <c r="H72" s="8">
        <v>461204</v>
      </c>
      <c r="I72" s="8">
        <v>5.4</v>
      </c>
      <c r="J72" s="8">
        <v>49.8</v>
      </c>
      <c r="K72" s="8">
        <v>50.5</v>
      </c>
      <c r="L72" s="8">
        <v>53.7</v>
      </c>
      <c r="M72" s="8">
        <v>3.02</v>
      </c>
      <c r="N72" s="8">
        <v>-1.2</v>
      </c>
      <c r="O72" s="8">
        <v>4.22</v>
      </c>
      <c r="P72" s="8">
        <v>34494.9</v>
      </c>
      <c r="Q72" s="8">
        <v>7.8</v>
      </c>
      <c r="R72" s="8">
        <v>296674.2</v>
      </c>
      <c r="S72" s="8">
        <v>8.1999999999999993</v>
      </c>
      <c r="T72" s="8">
        <v>29.1291417242177</v>
      </c>
      <c r="U72" s="8">
        <v>124.1</v>
      </c>
      <c r="V72" s="8">
        <v>3.4</v>
      </c>
      <c r="W72" s="8">
        <v>8.4</v>
      </c>
      <c r="X72" s="8">
        <v>5</v>
      </c>
      <c r="Y72" s="8">
        <v>25142.210456213801</v>
      </c>
      <c r="Z72" s="8">
        <v>12.722414332214299</v>
      </c>
      <c r="AA72" s="8">
        <v>12.5</v>
      </c>
      <c r="AB72" s="8">
        <v>10580</v>
      </c>
      <c r="AC72" s="8">
        <v>20573.64</v>
      </c>
      <c r="AD72" s="8">
        <v>165706.71</v>
      </c>
      <c r="AE72" s="8">
        <v>46748.28</v>
      </c>
      <c r="AF72" s="8">
        <v>119178.53</v>
      </c>
      <c r="AG72" s="8">
        <v>-3.1868630866289802</v>
      </c>
      <c r="AH72" s="8">
        <v>1.5</v>
      </c>
      <c r="AI72" s="8">
        <v>25.5</v>
      </c>
      <c r="AJ72" s="8"/>
      <c r="AK72" s="29">
        <v>43738</v>
      </c>
      <c r="AL72" s="8">
        <v>59930</v>
      </c>
      <c r="AM72">
        <f t="shared" si="1"/>
        <v>8800</v>
      </c>
    </row>
    <row r="73" spans="1:39">
      <c r="A73" s="7">
        <v>43708</v>
      </c>
      <c r="B73" s="8">
        <v>6770</v>
      </c>
      <c r="C73" s="8">
        <v>47422</v>
      </c>
      <c r="D73" s="8">
        <v>3.6</v>
      </c>
      <c r="E73" s="8">
        <v>4.4000000000000004</v>
      </c>
      <c r="F73" s="8">
        <v>4.4000000000000004</v>
      </c>
      <c r="G73" s="8">
        <v>5.6</v>
      </c>
      <c r="H73" s="8">
        <v>400628</v>
      </c>
      <c r="I73" s="8">
        <v>5.5</v>
      </c>
      <c r="J73" s="8">
        <v>49.5</v>
      </c>
      <c r="K73" s="8">
        <v>49.7</v>
      </c>
      <c r="L73" s="8">
        <v>53.8</v>
      </c>
      <c r="M73" s="8">
        <v>2.84</v>
      </c>
      <c r="N73" s="8">
        <v>-0.8</v>
      </c>
      <c r="O73" s="8">
        <v>3.6399999999999997</v>
      </c>
      <c r="P73" s="8">
        <v>33896.300000000003</v>
      </c>
      <c r="Q73" s="8">
        <v>7.5</v>
      </c>
      <c r="R73" s="8">
        <v>262179.3</v>
      </c>
      <c r="S73" s="8">
        <v>8.1999999999999993</v>
      </c>
      <c r="T73" s="8">
        <v>32.015552671407399</v>
      </c>
      <c r="U73" s="8">
        <v>122.4</v>
      </c>
      <c r="V73" s="8">
        <v>3.4</v>
      </c>
      <c r="W73" s="8">
        <v>8.1999999999999993</v>
      </c>
      <c r="X73" s="8">
        <v>4.7999999999999989</v>
      </c>
      <c r="Y73" s="8">
        <v>21955.765012612599</v>
      </c>
      <c r="Z73" s="8">
        <v>12.6114377083495</v>
      </c>
      <c r="AA73" s="8">
        <v>12.4</v>
      </c>
      <c r="AB73" s="8">
        <v>8825</v>
      </c>
      <c r="AC73" s="8">
        <v>19417.189999999999</v>
      </c>
      <c r="AD73" s="8">
        <v>145133.07</v>
      </c>
      <c r="AE73" s="8">
        <v>41610.269999999997</v>
      </c>
      <c r="AF73" s="8">
        <v>101848.56</v>
      </c>
      <c r="AG73" s="8">
        <v>-0.95677472032597299</v>
      </c>
      <c r="AH73" s="8">
        <v>1.5</v>
      </c>
      <c r="AI73" s="8">
        <v>31.2</v>
      </c>
      <c r="AJ73" s="8"/>
      <c r="AK73" s="29">
        <v>43708</v>
      </c>
      <c r="AL73" s="8">
        <v>51130</v>
      </c>
      <c r="AM73">
        <f t="shared" si="1"/>
        <v>7993</v>
      </c>
    </row>
    <row r="74" spans="1:39">
      <c r="A74" s="7">
        <v>43677</v>
      </c>
      <c r="B74" s="8">
        <v>6672</v>
      </c>
      <c r="C74" s="8">
        <v>40652</v>
      </c>
      <c r="D74" s="8">
        <v>2.7</v>
      </c>
      <c r="E74" s="8">
        <v>4.5999999999999996</v>
      </c>
      <c r="F74" s="8">
        <v>4.8</v>
      </c>
      <c r="G74" s="8">
        <v>5.8</v>
      </c>
      <c r="H74" s="8">
        <v>348892</v>
      </c>
      <c r="I74" s="8">
        <v>5.7</v>
      </c>
      <c r="J74" s="8">
        <v>49.7</v>
      </c>
      <c r="K74" s="8">
        <v>49.8</v>
      </c>
      <c r="L74" s="8">
        <v>53.7</v>
      </c>
      <c r="M74" s="8">
        <v>2.78</v>
      </c>
      <c r="N74" s="8">
        <v>-0.3</v>
      </c>
      <c r="O74" s="8">
        <v>3.0799999999999996</v>
      </c>
      <c r="P74" s="8">
        <v>33073.300000000003</v>
      </c>
      <c r="Q74" s="8">
        <v>7.6</v>
      </c>
      <c r="R74" s="8">
        <v>228282.9</v>
      </c>
      <c r="S74" s="8">
        <v>8.3000000000000007</v>
      </c>
      <c r="T74" s="8">
        <v>60.122691494470303</v>
      </c>
      <c r="U74" s="8">
        <v>124.4</v>
      </c>
      <c r="V74" s="8">
        <v>3.1</v>
      </c>
      <c r="W74" s="8">
        <v>8.1</v>
      </c>
      <c r="X74" s="8">
        <v>5</v>
      </c>
      <c r="Y74" s="8">
        <v>12872.1102729883</v>
      </c>
      <c r="Z74" s="8">
        <v>12.7471784184531</v>
      </c>
      <c r="AA74" s="8">
        <v>12.6</v>
      </c>
      <c r="AB74" s="8">
        <v>8095</v>
      </c>
      <c r="AC74" s="8">
        <v>20207.28</v>
      </c>
      <c r="AD74" s="8">
        <v>125715.88</v>
      </c>
      <c r="AE74" s="8">
        <v>37330.75</v>
      </c>
      <c r="AF74" s="8">
        <v>88782.91</v>
      </c>
      <c r="AG74" s="8">
        <v>3.4371709052578598</v>
      </c>
      <c r="AH74" s="8">
        <v>1.6</v>
      </c>
      <c r="AI74" s="8">
        <v>33.5</v>
      </c>
      <c r="AJ74" s="8"/>
      <c r="AK74" s="29">
        <v>43677</v>
      </c>
      <c r="AL74" s="8">
        <v>43137</v>
      </c>
      <c r="AM74">
        <f t="shared" si="1"/>
        <v>6861</v>
      </c>
    </row>
    <row r="75" spans="1:39">
      <c r="A75" s="7">
        <v>43646</v>
      </c>
      <c r="B75" s="8">
        <v>5987</v>
      </c>
      <c r="C75" s="8">
        <v>33980</v>
      </c>
      <c r="D75" s="8">
        <v>5.5</v>
      </c>
      <c r="E75" s="8">
        <v>5</v>
      </c>
      <c r="F75" s="8">
        <v>6.3</v>
      </c>
      <c r="G75" s="8">
        <v>6</v>
      </c>
      <c r="H75" s="8">
        <v>299100</v>
      </c>
      <c r="I75" s="8">
        <v>5.8</v>
      </c>
      <c r="J75" s="8">
        <v>49.4</v>
      </c>
      <c r="K75" s="8">
        <v>49.6</v>
      </c>
      <c r="L75" s="8">
        <v>54.2</v>
      </c>
      <c r="M75" s="8">
        <v>2.68</v>
      </c>
      <c r="N75" s="8">
        <v>0</v>
      </c>
      <c r="O75" s="8">
        <v>2.68</v>
      </c>
      <c r="P75" s="8">
        <v>33878.1</v>
      </c>
      <c r="Q75" s="8">
        <v>9.8000000000000007</v>
      </c>
      <c r="R75" s="8">
        <v>195209.7</v>
      </c>
      <c r="S75" s="8">
        <v>8.4</v>
      </c>
      <c r="T75" s="8">
        <v>21.373512506722701</v>
      </c>
      <c r="U75" s="8">
        <v>125.9</v>
      </c>
      <c r="V75" s="8">
        <v>4.4000000000000004</v>
      </c>
      <c r="W75" s="8">
        <v>8.5</v>
      </c>
      <c r="X75" s="8">
        <v>4.0999999999999996</v>
      </c>
      <c r="Y75" s="8">
        <v>26243.3020055423</v>
      </c>
      <c r="Z75" s="8">
        <v>13.249172783399599</v>
      </c>
      <c r="AA75" s="8">
        <v>13</v>
      </c>
      <c r="AB75" s="8">
        <v>8611</v>
      </c>
      <c r="AC75" s="8">
        <v>25725.07</v>
      </c>
      <c r="AD75" s="8">
        <v>105508.6</v>
      </c>
      <c r="AE75" s="8">
        <v>32425.77</v>
      </c>
      <c r="AF75" s="8">
        <v>75785.59</v>
      </c>
      <c r="AG75" s="8">
        <v>-1.4519240115772101</v>
      </c>
      <c r="AH75" s="8">
        <v>1.6</v>
      </c>
      <c r="AI75" s="8">
        <v>32.799999999999997</v>
      </c>
      <c r="AJ75" s="8"/>
      <c r="AK75" s="29">
        <v>43646</v>
      </c>
      <c r="AL75" s="8">
        <v>36276</v>
      </c>
      <c r="AM75">
        <f t="shared" si="1"/>
        <v>8961</v>
      </c>
    </row>
    <row r="76" spans="1:39">
      <c r="A76" s="7">
        <v>43616</v>
      </c>
      <c r="B76" s="8">
        <v>5665</v>
      </c>
      <c r="C76" s="8">
        <v>27993</v>
      </c>
      <c r="D76" s="8">
        <v>2.2999999999999998</v>
      </c>
      <c r="E76" s="8">
        <v>4.9000000000000004</v>
      </c>
      <c r="F76" s="8">
        <v>5</v>
      </c>
      <c r="G76" s="8">
        <v>6</v>
      </c>
      <c r="H76" s="8">
        <v>217555</v>
      </c>
      <c r="I76" s="8">
        <v>5.6</v>
      </c>
      <c r="J76" s="8">
        <v>49.4</v>
      </c>
      <c r="K76" s="8">
        <v>49.8</v>
      </c>
      <c r="L76" s="8">
        <v>54.3</v>
      </c>
      <c r="M76" s="8">
        <v>2.74</v>
      </c>
      <c r="N76" s="8">
        <v>0.6</v>
      </c>
      <c r="O76" s="8">
        <v>2.14</v>
      </c>
      <c r="P76" s="8">
        <v>32955.699999999997</v>
      </c>
      <c r="Q76" s="8">
        <v>8.6</v>
      </c>
      <c r="R76" s="8">
        <v>161331.6</v>
      </c>
      <c r="S76" s="8">
        <v>8.1</v>
      </c>
      <c r="T76" s="8">
        <v>75.718578654708494</v>
      </c>
      <c r="U76" s="8">
        <v>123.4</v>
      </c>
      <c r="V76" s="8">
        <v>3.4</v>
      </c>
      <c r="W76" s="8">
        <v>8.5</v>
      </c>
      <c r="X76" s="8">
        <v>5.0999999999999996</v>
      </c>
      <c r="Y76" s="8">
        <v>17123.729278492301</v>
      </c>
      <c r="Z76" s="8">
        <v>13.429552959456901</v>
      </c>
      <c r="AA76" s="8">
        <v>13.4</v>
      </c>
      <c r="AB76" s="8">
        <v>7201</v>
      </c>
      <c r="AC76" s="8">
        <v>21231.19</v>
      </c>
      <c r="AD76" s="8">
        <v>79783.53</v>
      </c>
      <c r="AE76" s="8">
        <v>26706.9</v>
      </c>
      <c r="AF76" s="8">
        <v>55518.05</v>
      </c>
      <c r="AG76" s="8">
        <v>1.09917107357556</v>
      </c>
      <c r="AH76" s="8">
        <v>1.6</v>
      </c>
      <c r="AI76" s="8">
        <v>32.200000000000003</v>
      </c>
      <c r="AJ76" s="8"/>
      <c r="AK76" s="29">
        <v>43616</v>
      </c>
      <c r="AL76" s="8">
        <v>27315</v>
      </c>
      <c r="AM76">
        <f t="shared" si="1"/>
        <v>5259</v>
      </c>
    </row>
    <row r="77" spans="1:39">
      <c r="A77" s="7">
        <v>43585</v>
      </c>
      <c r="B77" s="8">
        <v>5534</v>
      </c>
      <c r="C77" s="8">
        <v>22329</v>
      </c>
      <c r="D77" s="8">
        <v>5.8</v>
      </c>
      <c r="E77" s="8">
        <v>5.6</v>
      </c>
      <c r="F77" s="8">
        <v>5.4</v>
      </c>
      <c r="G77" s="8">
        <v>6.2</v>
      </c>
      <c r="H77" s="8">
        <v>155747</v>
      </c>
      <c r="I77" s="8">
        <v>6.1</v>
      </c>
      <c r="J77" s="8">
        <v>50.1</v>
      </c>
      <c r="K77" s="8">
        <v>51.4</v>
      </c>
      <c r="L77" s="8">
        <v>54.3</v>
      </c>
      <c r="M77" s="8">
        <v>2.54</v>
      </c>
      <c r="N77" s="8">
        <v>0.9</v>
      </c>
      <c r="O77" s="8">
        <v>1.6400000000000001</v>
      </c>
      <c r="P77" s="8">
        <v>30586.1</v>
      </c>
      <c r="Q77" s="8">
        <v>7.2</v>
      </c>
      <c r="R77" s="8">
        <v>128375.8</v>
      </c>
      <c r="S77" s="8">
        <v>8</v>
      </c>
      <c r="T77" s="8">
        <v>-50.129989056718898</v>
      </c>
      <c r="U77" s="8">
        <v>125.3</v>
      </c>
      <c r="V77" s="8">
        <v>2.9</v>
      </c>
      <c r="W77" s="8">
        <v>8.5</v>
      </c>
      <c r="X77" s="8">
        <v>5.6</v>
      </c>
      <c r="Y77" s="8">
        <v>16709.538168909701</v>
      </c>
      <c r="Z77" s="8">
        <v>13.515273418525201</v>
      </c>
      <c r="AA77" s="8">
        <v>13.5</v>
      </c>
      <c r="AB77" s="8">
        <v>6988</v>
      </c>
      <c r="AC77" s="8">
        <v>19823.91</v>
      </c>
      <c r="AD77" s="8">
        <v>58552.34</v>
      </c>
      <c r="AE77" s="8">
        <v>22563.93</v>
      </c>
      <c r="AF77" s="8">
        <v>42085.45</v>
      </c>
      <c r="AG77" s="8">
        <v>-2.67909491997426</v>
      </c>
      <c r="AH77" s="8">
        <v>1.7</v>
      </c>
      <c r="AI77" s="8">
        <v>37.6</v>
      </c>
      <c r="AJ77" s="8"/>
      <c r="AK77" s="29">
        <v>43585</v>
      </c>
      <c r="AL77" s="8">
        <v>22056</v>
      </c>
      <c r="AM77">
        <f t="shared" si="1"/>
        <v>3468</v>
      </c>
    </row>
    <row r="78" spans="1:39">
      <c r="A78" s="7">
        <v>43555</v>
      </c>
      <c r="B78" s="8">
        <v>5732</v>
      </c>
      <c r="C78" s="8">
        <v>16795</v>
      </c>
      <c r="D78" s="8">
        <v>7.5</v>
      </c>
      <c r="E78" s="8">
        <v>5.5</v>
      </c>
      <c r="F78" s="8">
        <v>8.5</v>
      </c>
      <c r="G78" s="8">
        <v>6.5</v>
      </c>
      <c r="H78" s="8">
        <v>101871</v>
      </c>
      <c r="I78" s="8">
        <v>6.3</v>
      </c>
      <c r="J78" s="8">
        <v>50.5</v>
      </c>
      <c r="K78" s="8">
        <v>51.6</v>
      </c>
      <c r="L78" s="8">
        <v>54.8</v>
      </c>
      <c r="M78" s="8">
        <v>2.2799999999999998</v>
      </c>
      <c r="N78" s="8">
        <v>0.4</v>
      </c>
      <c r="O78" s="8">
        <v>1.88</v>
      </c>
      <c r="P78" s="8">
        <v>31725.7</v>
      </c>
      <c r="Q78" s="8">
        <v>8.6999999999999993</v>
      </c>
      <c r="R78" s="8">
        <v>97789.7</v>
      </c>
      <c r="S78" s="8">
        <v>8.3000000000000007</v>
      </c>
      <c r="T78" s="8">
        <v>-641.369443717639</v>
      </c>
      <c r="U78" s="8">
        <v>124.1</v>
      </c>
      <c r="V78" s="8">
        <v>4.5999999999999996</v>
      </c>
      <c r="W78" s="8">
        <v>8.6</v>
      </c>
      <c r="X78" s="8">
        <v>4</v>
      </c>
      <c r="Y78" s="8">
        <v>29602.336533546</v>
      </c>
      <c r="Z78" s="8">
        <v>13.817178012178999</v>
      </c>
      <c r="AA78" s="8">
        <v>13.7</v>
      </c>
      <c r="AB78" s="8">
        <v>11178</v>
      </c>
      <c r="AC78" s="8">
        <v>19914.650000000001</v>
      </c>
      <c r="AD78" s="8">
        <v>38728.43</v>
      </c>
      <c r="AE78" s="8">
        <v>18474.09</v>
      </c>
      <c r="AF78" s="8">
        <v>29828.94</v>
      </c>
      <c r="AG78" s="8">
        <v>13.9933499654974</v>
      </c>
      <c r="AH78" s="8">
        <v>1.8</v>
      </c>
      <c r="AI78" s="8">
        <v>55.5</v>
      </c>
      <c r="AJ78" s="8"/>
      <c r="AK78" s="29">
        <v>43555</v>
      </c>
      <c r="AL78" s="8">
        <v>18588</v>
      </c>
      <c r="AM78">
        <f t="shared" si="1"/>
        <v>4321</v>
      </c>
    </row>
    <row r="79" spans="1:39">
      <c r="A79" s="7">
        <v>43524</v>
      </c>
      <c r="B79" s="8">
        <v>4891</v>
      </c>
      <c r="C79" s="8">
        <v>11063</v>
      </c>
      <c r="D79" s="8">
        <v>7.2</v>
      </c>
      <c r="E79" s="8">
        <v>4.5</v>
      </c>
      <c r="F79" s="8">
        <v>3.3607169529999998</v>
      </c>
      <c r="G79" s="8">
        <v>5.3</v>
      </c>
      <c r="H79" s="8">
        <v>44849</v>
      </c>
      <c r="I79" s="8">
        <v>6.1</v>
      </c>
      <c r="J79" s="8">
        <v>49.2</v>
      </c>
      <c r="K79" s="8">
        <v>50.6</v>
      </c>
      <c r="L79" s="8">
        <v>54.3</v>
      </c>
      <c r="M79" s="8">
        <v>1.49</v>
      </c>
      <c r="N79" s="8">
        <v>0.1</v>
      </c>
      <c r="O79" s="8">
        <v>1.39</v>
      </c>
      <c r="P79" s="8"/>
      <c r="Q79" s="8"/>
      <c r="R79" s="8">
        <v>66064</v>
      </c>
      <c r="S79" s="8">
        <v>8.1999999999999993</v>
      </c>
      <c r="T79" s="8">
        <v>-90.811280238479696</v>
      </c>
      <c r="U79" s="8">
        <v>126</v>
      </c>
      <c r="V79" s="8">
        <v>2</v>
      </c>
      <c r="W79" s="8">
        <v>8</v>
      </c>
      <c r="X79" s="8">
        <v>6</v>
      </c>
      <c r="Y79" s="8">
        <v>9665.1266847905008</v>
      </c>
      <c r="Z79" s="8">
        <v>13.280898460302</v>
      </c>
      <c r="AA79" s="8">
        <v>13.4</v>
      </c>
      <c r="AB79" s="8">
        <v>7353</v>
      </c>
      <c r="AC79" s="8"/>
      <c r="AD79" s="8">
        <v>18813.78</v>
      </c>
      <c r="AE79" s="8">
        <v>12499.76</v>
      </c>
      <c r="AF79" s="8">
        <v>14102.15</v>
      </c>
      <c r="AG79" s="8">
        <v>-20.6502705791297</v>
      </c>
      <c r="AH79" s="8">
        <v>1.8</v>
      </c>
      <c r="AI79" s="8">
        <v>110</v>
      </c>
      <c r="AJ79" s="8"/>
      <c r="AK79" s="29">
        <v>43524</v>
      </c>
      <c r="AL79" s="8">
        <v>14267</v>
      </c>
      <c r="AM79">
        <f t="shared" si="1"/>
        <v>14267</v>
      </c>
    </row>
    <row r="80" spans="1:39">
      <c r="A80" s="7">
        <v>43496</v>
      </c>
      <c r="B80" s="8">
        <v>6172</v>
      </c>
      <c r="C80" s="8">
        <v>6172</v>
      </c>
      <c r="D80" s="8">
        <v>2.95</v>
      </c>
      <c r="E80" s="8">
        <v>2.95</v>
      </c>
      <c r="F80" s="8">
        <v>6.7977528090000003</v>
      </c>
      <c r="G80" s="8">
        <v>6.7977528090000003</v>
      </c>
      <c r="H80" s="8"/>
      <c r="I80" s="8"/>
      <c r="J80" s="8">
        <v>49.5</v>
      </c>
      <c r="K80" s="8">
        <v>49.6</v>
      </c>
      <c r="L80" s="8">
        <v>54.7</v>
      </c>
      <c r="M80" s="8">
        <v>1.74</v>
      </c>
      <c r="N80" s="8">
        <v>0.1</v>
      </c>
      <c r="O80" s="8">
        <v>1.64</v>
      </c>
      <c r="P80" s="8"/>
      <c r="Q80" s="8"/>
      <c r="R80" s="8"/>
      <c r="S80" s="8"/>
      <c r="T80" s="8">
        <v>109.282479829685</v>
      </c>
      <c r="U80" s="8">
        <v>123.7</v>
      </c>
      <c r="V80" s="8">
        <v>0.4</v>
      </c>
      <c r="W80" s="8">
        <v>8.4</v>
      </c>
      <c r="X80" s="8">
        <v>8</v>
      </c>
      <c r="Y80" s="8">
        <v>46791.139269178297</v>
      </c>
      <c r="Z80" s="8">
        <v>13.6024592456452</v>
      </c>
      <c r="AA80" s="8">
        <v>13.4</v>
      </c>
      <c r="AB80" s="8">
        <v>20969</v>
      </c>
      <c r="AC80" s="8"/>
      <c r="AD80" s="8"/>
      <c r="AE80" s="8"/>
      <c r="AF80" s="8"/>
      <c r="AG80" s="8">
        <v>9.2942429806135305</v>
      </c>
      <c r="AH80" s="8">
        <v>1.9</v>
      </c>
      <c r="AI80" s="8"/>
      <c r="AJ80" s="8"/>
      <c r="AK80" s="29">
        <v>43496</v>
      </c>
      <c r="AL80" s="8">
        <v>77473</v>
      </c>
      <c r="AM80">
        <f t="shared" si="1"/>
        <v>0</v>
      </c>
    </row>
    <row r="81" spans="1:39">
      <c r="A81" s="7">
        <v>43465</v>
      </c>
      <c r="B81" s="8">
        <v>6250</v>
      </c>
      <c r="C81" s="8">
        <v>68449</v>
      </c>
      <c r="D81" s="8">
        <v>-0.7</v>
      </c>
      <c r="E81" s="8">
        <v>8.5</v>
      </c>
      <c r="F81" s="8">
        <v>5.7</v>
      </c>
      <c r="G81" s="8">
        <v>6.2</v>
      </c>
      <c r="H81" s="8">
        <v>635636</v>
      </c>
      <c r="I81" s="8">
        <v>5.9</v>
      </c>
      <c r="J81" s="8">
        <v>49.4</v>
      </c>
      <c r="K81" s="8">
        <v>49.7</v>
      </c>
      <c r="L81" s="8">
        <v>53.8</v>
      </c>
      <c r="M81" s="8">
        <v>1.86</v>
      </c>
      <c r="N81" s="8">
        <v>0.9</v>
      </c>
      <c r="O81" s="8">
        <v>0.96000000000000008</v>
      </c>
      <c r="P81" s="8">
        <v>35893.5</v>
      </c>
      <c r="Q81" s="8">
        <v>8.16</v>
      </c>
      <c r="R81" s="8">
        <v>380986.85</v>
      </c>
      <c r="S81" s="8">
        <v>8.98</v>
      </c>
      <c r="T81" s="8">
        <v>5.4781801299907196</v>
      </c>
      <c r="U81" s="8">
        <v>123</v>
      </c>
      <c r="V81" s="8">
        <v>1.5</v>
      </c>
      <c r="W81" s="8">
        <v>8.1</v>
      </c>
      <c r="X81" s="8">
        <v>6.6</v>
      </c>
      <c r="Y81" s="8">
        <v>19311.174083485999</v>
      </c>
      <c r="Z81" s="8">
        <v>13.154688111237</v>
      </c>
      <c r="AA81" s="8">
        <v>13.5</v>
      </c>
      <c r="AB81" s="8">
        <v>5055</v>
      </c>
      <c r="AC81" s="8">
        <v>20447.259999999998</v>
      </c>
      <c r="AD81" s="8">
        <v>209341.79</v>
      </c>
      <c r="AE81" s="8">
        <v>93550.11</v>
      </c>
      <c r="AF81" s="8">
        <v>171654.36</v>
      </c>
      <c r="AG81" s="8">
        <v>-4.6099091666918603</v>
      </c>
      <c r="AH81" s="8">
        <v>1.8</v>
      </c>
      <c r="AI81" s="8">
        <v>32.9</v>
      </c>
      <c r="AJ81" s="8"/>
      <c r="AK81" s="29">
        <v>43465</v>
      </c>
      <c r="AL81" s="8">
        <v>77473</v>
      </c>
      <c r="AM81">
        <f t="shared" si="1"/>
        <v>16024</v>
      </c>
    </row>
    <row r="82" spans="1:39">
      <c r="A82" s="7">
        <v>43434</v>
      </c>
      <c r="B82" s="8">
        <v>5647</v>
      </c>
      <c r="C82" s="8">
        <v>62199</v>
      </c>
      <c r="D82" s="8">
        <v>6.3</v>
      </c>
      <c r="E82" s="8">
        <v>8.5</v>
      </c>
      <c r="F82" s="8">
        <v>5.4</v>
      </c>
      <c r="G82" s="8">
        <v>6.3</v>
      </c>
      <c r="H82" s="8">
        <v>609267</v>
      </c>
      <c r="I82" s="8">
        <v>5.9</v>
      </c>
      <c r="J82" s="8">
        <v>50</v>
      </c>
      <c r="K82" s="8">
        <v>50.4</v>
      </c>
      <c r="L82" s="8">
        <v>53.4</v>
      </c>
      <c r="M82" s="8">
        <v>2.1800000000000002</v>
      </c>
      <c r="N82" s="8">
        <v>2.7</v>
      </c>
      <c r="O82" s="8">
        <v>-0.52</v>
      </c>
      <c r="P82" s="8">
        <v>35259.699999999997</v>
      </c>
      <c r="Q82" s="8">
        <v>8.1</v>
      </c>
      <c r="R82" s="8">
        <v>345093.4</v>
      </c>
      <c r="S82" s="8">
        <v>9.1</v>
      </c>
      <c r="T82" s="8">
        <v>8.91421434704551</v>
      </c>
      <c r="U82" s="8">
        <v>122.1</v>
      </c>
      <c r="V82" s="8">
        <v>1.5</v>
      </c>
      <c r="W82" s="8">
        <v>8</v>
      </c>
      <c r="X82" s="8">
        <v>6.5</v>
      </c>
      <c r="Y82" s="8">
        <v>16127.165254878</v>
      </c>
      <c r="Z82" s="8">
        <v>12.9222726841341</v>
      </c>
      <c r="AA82" s="8">
        <v>13.1</v>
      </c>
      <c r="AB82" s="8">
        <v>7686</v>
      </c>
      <c r="AC82" s="8">
        <v>20140.48</v>
      </c>
      <c r="AD82" s="8">
        <v>188894.53</v>
      </c>
      <c r="AE82" s="8">
        <v>66855.740000000005</v>
      </c>
      <c r="AF82" s="8">
        <v>148603.93</v>
      </c>
      <c r="AG82" s="8">
        <v>3.9172716700874299</v>
      </c>
      <c r="AH82" s="8">
        <v>1.8</v>
      </c>
      <c r="AI82" s="8">
        <v>39.9</v>
      </c>
      <c r="AJ82" s="8"/>
      <c r="AK82" s="29">
        <v>43434</v>
      </c>
      <c r="AL82" s="8">
        <v>61449</v>
      </c>
      <c r="AM82">
        <f t="shared" si="1"/>
        <v>7718</v>
      </c>
    </row>
    <row r="83" spans="1:39">
      <c r="A83" s="7">
        <v>43404</v>
      </c>
      <c r="B83" s="8">
        <v>5481</v>
      </c>
      <c r="C83" s="8">
        <v>56552</v>
      </c>
      <c r="D83" s="8">
        <v>6.7</v>
      </c>
      <c r="E83" s="8">
        <v>8.6999999999999993</v>
      </c>
      <c r="F83" s="8">
        <v>5.9</v>
      </c>
      <c r="G83" s="8">
        <v>6.4</v>
      </c>
      <c r="H83" s="8">
        <v>547567</v>
      </c>
      <c r="I83" s="8">
        <v>5.7</v>
      </c>
      <c r="J83" s="8">
        <v>50.2</v>
      </c>
      <c r="K83" s="8">
        <v>50.8</v>
      </c>
      <c r="L83" s="8">
        <v>53.9</v>
      </c>
      <c r="M83" s="8">
        <v>2.54</v>
      </c>
      <c r="N83" s="8">
        <v>3.3</v>
      </c>
      <c r="O83" s="8">
        <v>-0.75999999999999979</v>
      </c>
      <c r="P83" s="8">
        <v>35534.400000000001</v>
      </c>
      <c r="Q83" s="8">
        <v>8.6</v>
      </c>
      <c r="R83" s="8">
        <v>309833.7</v>
      </c>
      <c r="S83" s="8">
        <v>9.1999999999999993</v>
      </c>
      <c r="T83" s="8">
        <v>-10.637144638066101</v>
      </c>
      <c r="U83" s="8">
        <v>119.1</v>
      </c>
      <c r="V83" s="8">
        <v>2.7</v>
      </c>
      <c r="W83" s="8">
        <v>8</v>
      </c>
      <c r="X83" s="8">
        <v>5.3</v>
      </c>
      <c r="Y83" s="8">
        <v>9537.8029865477693</v>
      </c>
      <c r="Z83" s="8">
        <v>12.973670849965099</v>
      </c>
      <c r="AA83" s="8">
        <v>13.1</v>
      </c>
      <c r="AB83" s="8">
        <v>5159</v>
      </c>
      <c r="AC83" s="8">
        <v>16171.33</v>
      </c>
      <c r="AD83" s="8">
        <v>168754.05</v>
      </c>
      <c r="AE83" s="8">
        <v>57391.81</v>
      </c>
      <c r="AF83" s="8">
        <v>133116.85</v>
      </c>
      <c r="AG83" s="8">
        <v>14.292480694826599</v>
      </c>
      <c r="AH83" s="8">
        <v>1.8</v>
      </c>
      <c r="AI83" s="8">
        <v>40.4</v>
      </c>
      <c r="AJ83" s="8"/>
      <c r="AK83" s="29">
        <v>43404</v>
      </c>
      <c r="AL83" s="8">
        <v>53731</v>
      </c>
      <c r="AM83">
        <f t="shared" si="1"/>
        <v>5984</v>
      </c>
    </row>
    <row r="84" spans="1:39">
      <c r="A84" s="7">
        <v>43373</v>
      </c>
      <c r="B84" s="8">
        <v>5742</v>
      </c>
      <c r="C84" s="8">
        <v>51061</v>
      </c>
      <c r="D84" s="8">
        <v>8</v>
      </c>
      <c r="E84" s="8">
        <v>8.9</v>
      </c>
      <c r="F84" s="8">
        <v>5.8</v>
      </c>
      <c r="G84" s="8">
        <v>6.4</v>
      </c>
      <c r="H84" s="8">
        <v>483442</v>
      </c>
      <c r="I84" s="8">
        <v>5.4</v>
      </c>
      <c r="J84" s="8">
        <v>50.8</v>
      </c>
      <c r="K84" s="8">
        <v>52</v>
      </c>
      <c r="L84" s="8">
        <v>54.9</v>
      </c>
      <c r="M84" s="8">
        <v>2.4700000000000002</v>
      </c>
      <c r="N84" s="8">
        <v>3.6</v>
      </c>
      <c r="O84" s="8">
        <v>-1.1299999999999999</v>
      </c>
      <c r="P84" s="8">
        <v>32005.4</v>
      </c>
      <c r="Q84" s="8">
        <v>9.1999999999999993</v>
      </c>
      <c r="R84" s="8">
        <v>274299.3</v>
      </c>
      <c r="S84" s="8">
        <v>9.3000000000000007</v>
      </c>
      <c r="T84" s="8">
        <v>10.545733489187599</v>
      </c>
      <c r="U84" s="8">
        <v>118.5</v>
      </c>
      <c r="V84" s="8">
        <v>4</v>
      </c>
      <c r="W84" s="8">
        <v>8.3000000000000007</v>
      </c>
      <c r="X84" s="8">
        <v>4.3000000000000007</v>
      </c>
      <c r="Y84" s="8">
        <v>23061.250118455599</v>
      </c>
      <c r="Z84" s="8">
        <v>13.0040878635598</v>
      </c>
      <c r="AA84" s="8">
        <v>13.2</v>
      </c>
      <c r="AB84" s="8">
        <v>8109</v>
      </c>
      <c r="AC84" s="8">
        <v>19289.57</v>
      </c>
      <c r="AD84" s="8">
        <v>152582.72</v>
      </c>
      <c r="AE84" s="8">
        <v>51132.1</v>
      </c>
      <c r="AF84" s="8">
        <v>119312.77</v>
      </c>
      <c r="AG84" s="8">
        <v>13.8695792749464</v>
      </c>
      <c r="AH84" s="8">
        <v>1.7</v>
      </c>
      <c r="AI84" s="8">
        <v>36.6</v>
      </c>
      <c r="AJ84" s="8"/>
      <c r="AK84" s="29">
        <v>43373</v>
      </c>
      <c r="AL84" s="8">
        <v>47747</v>
      </c>
      <c r="AM84">
        <f t="shared" si="1"/>
        <v>8789</v>
      </c>
    </row>
    <row r="85" spans="1:39">
      <c r="A85" s="7">
        <v>43343</v>
      </c>
      <c r="B85" s="8">
        <v>6521</v>
      </c>
      <c r="C85" s="8">
        <v>45296</v>
      </c>
      <c r="D85" s="8">
        <v>8.8000000000000007</v>
      </c>
      <c r="E85" s="8">
        <v>9</v>
      </c>
      <c r="F85" s="8">
        <v>6.1</v>
      </c>
      <c r="G85" s="8">
        <v>6.5</v>
      </c>
      <c r="H85" s="8">
        <v>415158</v>
      </c>
      <c r="I85" s="8">
        <v>5.3</v>
      </c>
      <c r="J85" s="8">
        <v>51.3</v>
      </c>
      <c r="K85" s="8">
        <v>52.2</v>
      </c>
      <c r="L85" s="8">
        <v>54.2</v>
      </c>
      <c r="M85" s="8">
        <v>2.2999999999999998</v>
      </c>
      <c r="N85" s="8">
        <v>4.0999999999999996</v>
      </c>
      <c r="O85" s="8">
        <v>-1.7999999999999998</v>
      </c>
      <c r="P85" s="8">
        <v>31542.3</v>
      </c>
      <c r="Q85" s="8">
        <v>9</v>
      </c>
      <c r="R85" s="8">
        <v>242293.9</v>
      </c>
      <c r="S85" s="8">
        <v>9.3000000000000007</v>
      </c>
      <c r="T85" s="8">
        <v>-34.333017030415</v>
      </c>
      <c r="U85" s="8">
        <v>118.6</v>
      </c>
      <c r="V85" s="8">
        <v>3.9</v>
      </c>
      <c r="W85" s="8">
        <v>8.1999999999999993</v>
      </c>
      <c r="X85" s="8">
        <v>4.2999999999999989</v>
      </c>
      <c r="Y85" s="8">
        <v>24078.248888388302</v>
      </c>
      <c r="Z85" s="8">
        <v>12.9252155458439</v>
      </c>
      <c r="AA85" s="8">
        <v>13.2</v>
      </c>
      <c r="AB85" s="8">
        <v>7840</v>
      </c>
      <c r="AC85" s="8">
        <v>18512.53</v>
      </c>
      <c r="AD85" s="8">
        <v>133293.15</v>
      </c>
      <c r="AE85" s="8">
        <v>46229.94</v>
      </c>
      <c r="AF85" s="8">
        <v>102473.53</v>
      </c>
      <c r="AG85" s="8">
        <v>9.5464116378766199</v>
      </c>
      <c r="AH85" s="8">
        <v>2</v>
      </c>
      <c r="AI85" s="8">
        <v>34.1</v>
      </c>
      <c r="AJ85" s="8"/>
      <c r="AK85" s="29">
        <v>43343</v>
      </c>
      <c r="AL85" s="8">
        <v>38958</v>
      </c>
      <c r="AM85">
        <f t="shared" si="1"/>
        <v>6650</v>
      </c>
    </row>
    <row r="86" spans="1:39">
      <c r="A86" s="7">
        <v>43312</v>
      </c>
      <c r="B86" s="8">
        <v>6484</v>
      </c>
      <c r="C86" s="8">
        <v>38775</v>
      </c>
      <c r="D86" s="8">
        <v>6.8</v>
      </c>
      <c r="E86" s="8">
        <v>9</v>
      </c>
      <c r="F86" s="8">
        <v>6</v>
      </c>
      <c r="G86" s="8">
        <v>6.6</v>
      </c>
      <c r="H86" s="8">
        <v>355798</v>
      </c>
      <c r="I86" s="8">
        <v>5.5</v>
      </c>
      <c r="J86" s="8">
        <v>51.2</v>
      </c>
      <c r="K86" s="8">
        <v>52.3</v>
      </c>
      <c r="L86" s="8">
        <v>54</v>
      </c>
      <c r="M86" s="8">
        <v>2.06</v>
      </c>
      <c r="N86" s="8">
        <v>4.5999999999999996</v>
      </c>
      <c r="O86" s="8">
        <v>-2.5399999999999996</v>
      </c>
      <c r="P86" s="8">
        <v>30733.7</v>
      </c>
      <c r="Q86" s="8">
        <v>8.8000000000000007</v>
      </c>
      <c r="R86" s="8">
        <v>210751.6</v>
      </c>
      <c r="S86" s="8">
        <v>9.3000000000000007</v>
      </c>
      <c r="T86" s="8">
        <v>-38.711259754738002</v>
      </c>
      <c r="U86" s="8">
        <v>119.7</v>
      </c>
      <c r="V86" s="8">
        <v>5.0999999999999996</v>
      </c>
      <c r="W86" s="8">
        <v>8.5</v>
      </c>
      <c r="X86" s="8">
        <v>3.4000000000000004</v>
      </c>
      <c r="Y86" s="8">
        <v>18381.941957210998</v>
      </c>
      <c r="Z86" s="8">
        <v>12.908434924024</v>
      </c>
      <c r="AA86" s="8">
        <v>13.2</v>
      </c>
      <c r="AB86" s="8">
        <v>9451</v>
      </c>
      <c r="AC86" s="8">
        <v>18964.02</v>
      </c>
      <c r="AD86" s="8">
        <v>114780.62</v>
      </c>
      <c r="AE86" s="8">
        <v>42066.68</v>
      </c>
      <c r="AF86" s="8">
        <v>89989.53</v>
      </c>
      <c r="AG86" s="8">
        <v>11.5990609986519</v>
      </c>
      <c r="AH86" s="8">
        <v>1.9</v>
      </c>
      <c r="AI86" s="8">
        <v>34.4</v>
      </c>
      <c r="AJ86" s="8"/>
      <c r="AK86" s="29">
        <v>43312</v>
      </c>
      <c r="AL86" s="8">
        <v>32308</v>
      </c>
      <c r="AM86">
        <f t="shared" si="1"/>
        <v>4986</v>
      </c>
    </row>
    <row r="87" spans="1:39">
      <c r="A87" s="7">
        <v>43281</v>
      </c>
      <c r="B87" s="8">
        <v>5663</v>
      </c>
      <c r="C87" s="8">
        <v>32291</v>
      </c>
      <c r="D87" s="8">
        <v>8</v>
      </c>
      <c r="E87" s="8">
        <v>9.4</v>
      </c>
      <c r="F87" s="8">
        <v>6</v>
      </c>
      <c r="G87" s="8">
        <v>6.7</v>
      </c>
      <c r="H87" s="8">
        <v>297316</v>
      </c>
      <c r="I87" s="8">
        <v>6</v>
      </c>
      <c r="J87" s="8">
        <v>51.5</v>
      </c>
      <c r="K87" s="8">
        <v>53.2</v>
      </c>
      <c r="L87" s="8">
        <v>55</v>
      </c>
      <c r="M87" s="8">
        <v>1.85</v>
      </c>
      <c r="N87" s="8">
        <v>4.7</v>
      </c>
      <c r="O87" s="8">
        <v>-2.85</v>
      </c>
      <c r="P87" s="8">
        <v>30841.599999999999</v>
      </c>
      <c r="Q87" s="8">
        <v>9</v>
      </c>
      <c r="R87" s="8">
        <v>180017.9</v>
      </c>
      <c r="S87" s="8">
        <v>9.4</v>
      </c>
      <c r="T87" s="8">
        <v>-0.75695084671745305</v>
      </c>
      <c r="U87" s="8">
        <v>118.2</v>
      </c>
      <c r="V87" s="8">
        <v>6.6</v>
      </c>
      <c r="W87" s="8">
        <v>8</v>
      </c>
      <c r="X87" s="8">
        <v>1.4000000000000004</v>
      </c>
      <c r="Y87" s="8">
        <v>20372.9646144121</v>
      </c>
      <c r="Z87" s="8">
        <v>12.6854751092415</v>
      </c>
      <c r="AA87" s="8">
        <v>12.7</v>
      </c>
      <c r="AB87" s="8">
        <v>8635</v>
      </c>
      <c r="AC87" s="8">
        <v>23626.26</v>
      </c>
      <c r="AD87" s="8">
        <v>95816.6</v>
      </c>
      <c r="AE87" s="8">
        <v>37130.85</v>
      </c>
      <c r="AF87" s="8">
        <v>77143.28</v>
      </c>
      <c r="AG87" s="8">
        <v>10.7011373263844</v>
      </c>
      <c r="AH87" s="8">
        <v>1.9</v>
      </c>
      <c r="AI87" s="8">
        <v>39.1</v>
      </c>
      <c r="AJ87" s="8"/>
      <c r="AK87" s="29">
        <v>43281</v>
      </c>
      <c r="AL87" s="8">
        <v>27322</v>
      </c>
      <c r="AM87">
        <f t="shared" si="1"/>
        <v>6661</v>
      </c>
    </row>
    <row r="88" spans="1:39">
      <c r="A88" s="7">
        <v>43251</v>
      </c>
      <c r="B88" s="8">
        <v>5534</v>
      </c>
      <c r="C88" s="8">
        <v>26628</v>
      </c>
      <c r="D88" s="8">
        <v>11.4</v>
      </c>
      <c r="E88" s="8">
        <v>9.6999999999999993</v>
      </c>
      <c r="F88" s="8">
        <v>6.8</v>
      </c>
      <c r="G88" s="8">
        <v>6.9</v>
      </c>
      <c r="H88" s="8">
        <v>216043</v>
      </c>
      <c r="I88" s="8">
        <v>6.1</v>
      </c>
      <c r="J88" s="8">
        <v>51.9</v>
      </c>
      <c r="K88" s="8">
        <v>53.8</v>
      </c>
      <c r="L88" s="8">
        <v>54.9</v>
      </c>
      <c r="M88" s="8">
        <v>1.75</v>
      </c>
      <c r="N88" s="8">
        <v>4.0999999999999996</v>
      </c>
      <c r="O88" s="8">
        <v>-2.3499999999999996</v>
      </c>
      <c r="P88" s="8">
        <v>30359.1</v>
      </c>
      <c r="Q88" s="8">
        <v>8.5</v>
      </c>
      <c r="R88" s="8">
        <v>149176.4</v>
      </c>
      <c r="S88" s="8">
        <v>9.5</v>
      </c>
      <c r="T88" s="8">
        <v>-41.349597976104</v>
      </c>
      <c r="U88" s="8">
        <v>122.9</v>
      </c>
      <c r="V88" s="8">
        <v>6</v>
      </c>
      <c r="W88" s="8">
        <v>8.3000000000000007</v>
      </c>
      <c r="X88" s="8">
        <v>2.3000000000000007</v>
      </c>
      <c r="Y88" s="8">
        <v>11233.6244509888</v>
      </c>
      <c r="Z88" s="8">
        <v>12.642879820405</v>
      </c>
      <c r="AA88" s="8">
        <v>12.6</v>
      </c>
      <c r="AB88" s="8">
        <v>7954</v>
      </c>
      <c r="AC88" s="8">
        <v>20411.310000000001</v>
      </c>
      <c r="AD88" s="8">
        <v>72190.34</v>
      </c>
      <c r="AE88" s="8">
        <v>30483.78</v>
      </c>
      <c r="AF88" s="8">
        <v>56409.09</v>
      </c>
      <c r="AG88" s="8">
        <v>11.901336943645299</v>
      </c>
      <c r="AH88" s="8">
        <v>1.9</v>
      </c>
      <c r="AI88" s="8">
        <v>47.7</v>
      </c>
      <c r="AJ88" s="8"/>
      <c r="AK88" s="29">
        <v>43251</v>
      </c>
      <c r="AL88" s="8">
        <v>20661</v>
      </c>
      <c r="AM88">
        <f t="shared" si="1"/>
        <v>4637</v>
      </c>
    </row>
    <row r="89" spans="1:39">
      <c r="A89" s="7">
        <v>43220</v>
      </c>
      <c r="B89" s="8">
        <v>5217</v>
      </c>
      <c r="C89" s="8">
        <v>21094</v>
      </c>
      <c r="D89" s="8">
        <v>7.8</v>
      </c>
      <c r="E89" s="8">
        <v>9.3000000000000007</v>
      </c>
      <c r="F89" s="8">
        <v>7</v>
      </c>
      <c r="G89" s="8">
        <v>6.9</v>
      </c>
      <c r="H89" s="8">
        <v>154358</v>
      </c>
      <c r="I89" s="8">
        <v>7</v>
      </c>
      <c r="J89" s="8">
        <v>51.4</v>
      </c>
      <c r="K89" s="8">
        <v>52.9</v>
      </c>
      <c r="L89" s="8">
        <v>54.8</v>
      </c>
      <c r="M89" s="8">
        <v>1.8</v>
      </c>
      <c r="N89" s="8">
        <v>3.4</v>
      </c>
      <c r="O89" s="8">
        <v>-1.5999999999999999</v>
      </c>
      <c r="P89" s="8">
        <v>28541.9</v>
      </c>
      <c r="Q89" s="8">
        <v>9.4</v>
      </c>
      <c r="R89" s="8">
        <v>118817.3</v>
      </c>
      <c r="S89" s="8">
        <v>9.6999999999999993</v>
      </c>
      <c r="T89" s="8">
        <v>-28.196209465381202</v>
      </c>
      <c r="U89" s="8">
        <v>122.9</v>
      </c>
      <c r="V89" s="8">
        <v>7.2</v>
      </c>
      <c r="W89" s="8">
        <v>8.3000000000000007</v>
      </c>
      <c r="X89" s="8">
        <v>1.1000000000000005</v>
      </c>
      <c r="Y89" s="8">
        <v>22242.9405487486</v>
      </c>
      <c r="Z89" s="8">
        <v>12.8120183781074</v>
      </c>
      <c r="AA89" s="8">
        <v>12.7</v>
      </c>
      <c r="AB89" s="8">
        <v>8211</v>
      </c>
      <c r="AC89" s="8">
        <v>17164.07</v>
      </c>
      <c r="AD89" s="8">
        <v>51779.03</v>
      </c>
      <c r="AE89" s="8">
        <v>25150.73</v>
      </c>
      <c r="AF89" s="8">
        <v>42192.06</v>
      </c>
      <c r="AG89" s="8">
        <v>11.9108025854649</v>
      </c>
      <c r="AH89" s="8">
        <v>2</v>
      </c>
      <c r="AI89" s="8">
        <v>49.8</v>
      </c>
      <c r="AJ89" s="8"/>
      <c r="AK89" s="29">
        <v>43220</v>
      </c>
      <c r="AL89" s="8">
        <v>16024</v>
      </c>
      <c r="AM89">
        <f t="shared" si="1"/>
        <v>4068</v>
      </c>
    </row>
    <row r="90" spans="1:39">
      <c r="A90" s="7">
        <v>43190</v>
      </c>
      <c r="B90" s="8">
        <v>5325</v>
      </c>
      <c r="C90" s="8">
        <v>15878</v>
      </c>
      <c r="D90" s="8">
        <v>3.6</v>
      </c>
      <c r="E90" s="8">
        <v>9.8000000000000007</v>
      </c>
      <c r="F90" s="8">
        <v>6</v>
      </c>
      <c r="G90" s="8">
        <v>6.8</v>
      </c>
      <c r="H90" s="8">
        <v>100763</v>
      </c>
      <c r="I90" s="8">
        <v>7.5</v>
      </c>
      <c r="J90" s="8">
        <v>51.5</v>
      </c>
      <c r="K90" s="8">
        <v>53.3</v>
      </c>
      <c r="L90" s="8">
        <v>54.6</v>
      </c>
      <c r="M90" s="8">
        <v>2.06</v>
      </c>
      <c r="N90" s="8">
        <v>3.1</v>
      </c>
      <c r="O90" s="8">
        <v>-1.04</v>
      </c>
      <c r="P90" s="8">
        <v>29193.599999999999</v>
      </c>
      <c r="Q90" s="8">
        <v>10.1</v>
      </c>
      <c r="R90" s="8">
        <v>90275.4</v>
      </c>
      <c r="S90" s="8">
        <v>9.8000000000000007</v>
      </c>
      <c r="T90" s="8">
        <v>-125.51636059365001</v>
      </c>
      <c r="U90" s="8">
        <v>122.3</v>
      </c>
      <c r="V90" s="8">
        <v>7.1</v>
      </c>
      <c r="W90" s="8">
        <v>8.1999999999999993</v>
      </c>
      <c r="X90" s="8">
        <v>1.0999999999999996</v>
      </c>
      <c r="Y90" s="8">
        <v>17091.476698934999</v>
      </c>
      <c r="Z90" s="8">
        <v>12.9216699201032</v>
      </c>
      <c r="AA90" s="8">
        <v>12.8</v>
      </c>
      <c r="AB90" s="8">
        <v>8385</v>
      </c>
      <c r="AC90" s="8">
        <v>16868.669999999998</v>
      </c>
      <c r="AD90" s="8">
        <v>34614.959999999999</v>
      </c>
      <c r="AE90" s="8">
        <v>20708.939999999999</v>
      </c>
      <c r="AF90" s="8">
        <v>30088.400000000001</v>
      </c>
      <c r="AG90" s="8">
        <v>-2.9835758279032398</v>
      </c>
      <c r="AH90" s="8">
        <v>2</v>
      </c>
      <c r="AI90" s="8">
        <v>51.7</v>
      </c>
      <c r="AJ90" s="8"/>
      <c r="AK90" s="29">
        <v>43190</v>
      </c>
      <c r="AL90" s="8">
        <v>11956</v>
      </c>
      <c r="AM90">
        <f t="shared" si="1"/>
        <v>5172</v>
      </c>
    </row>
    <row r="91" spans="1:39">
      <c r="A91" s="7">
        <v>43159</v>
      </c>
      <c r="B91" s="8">
        <v>4557</v>
      </c>
      <c r="C91" s="8">
        <v>10552</v>
      </c>
      <c r="D91" s="8">
        <v>2</v>
      </c>
      <c r="E91" s="8">
        <v>13.3</v>
      </c>
      <c r="F91" s="8">
        <v>-2.119883041</v>
      </c>
      <c r="G91" s="8">
        <v>7.2</v>
      </c>
      <c r="H91" s="8">
        <v>44626</v>
      </c>
      <c r="I91" s="8">
        <v>7.9</v>
      </c>
      <c r="J91" s="8">
        <v>50.3</v>
      </c>
      <c r="K91" s="8">
        <v>51</v>
      </c>
      <c r="L91" s="8">
        <v>54.4</v>
      </c>
      <c r="M91" s="8">
        <v>2.9</v>
      </c>
      <c r="N91" s="8">
        <v>3.7</v>
      </c>
      <c r="O91" s="8">
        <v>-0.80000000000000027</v>
      </c>
      <c r="P91" s="8"/>
      <c r="Q91" s="8"/>
      <c r="R91" s="8">
        <v>61081.8</v>
      </c>
      <c r="S91" s="8">
        <v>9.6999999999999993</v>
      </c>
      <c r="T91" s="8">
        <v>-394.39619709297</v>
      </c>
      <c r="U91" s="8">
        <v>124</v>
      </c>
      <c r="V91" s="8">
        <v>8.5</v>
      </c>
      <c r="W91" s="8">
        <v>8.8000000000000007</v>
      </c>
      <c r="X91" s="8">
        <v>0.30000000000000071</v>
      </c>
      <c r="Y91" s="8">
        <v>12064.3879248392</v>
      </c>
      <c r="Z91" s="8">
        <v>13.0744924999444</v>
      </c>
      <c r="AA91" s="8">
        <v>12.8</v>
      </c>
      <c r="AB91" s="8">
        <v>9805</v>
      </c>
      <c r="AC91" s="8"/>
      <c r="AD91" s="8">
        <v>17746.29</v>
      </c>
      <c r="AE91" s="8">
        <v>14184.36</v>
      </c>
      <c r="AF91" s="8">
        <v>14632.64</v>
      </c>
      <c r="AG91" s="8">
        <v>43.501783791060902</v>
      </c>
      <c r="AH91" s="8">
        <v>2.5</v>
      </c>
      <c r="AI91" s="8">
        <v>64.2</v>
      </c>
      <c r="AJ91" s="8"/>
      <c r="AK91" s="29">
        <v>43159</v>
      </c>
      <c r="AL91" s="8">
        <v>6784</v>
      </c>
      <c r="AM91">
        <f t="shared" si="1"/>
        <v>6784</v>
      </c>
    </row>
    <row r="92" spans="1:39">
      <c r="A92" s="7">
        <v>43131</v>
      </c>
      <c r="B92" s="8">
        <v>5995</v>
      </c>
      <c r="C92" s="8">
        <v>5995</v>
      </c>
      <c r="D92" s="8">
        <v>23.15</v>
      </c>
      <c r="E92" s="8">
        <v>23.15</v>
      </c>
      <c r="F92" s="8">
        <v>15.43450065</v>
      </c>
      <c r="G92" s="8">
        <v>15.43450065</v>
      </c>
      <c r="H92" s="8"/>
      <c r="I92" s="8"/>
      <c r="J92" s="8">
        <v>51.3</v>
      </c>
      <c r="K92" s="8">
        <v>52.6</v>
      </c>
      <c r="L92" s="8">
        <v>55.3</v>
      </c>
      <c r="M92" s="8">
        <v>1.47</v>
      </c>
      <c r="N92" s="8">
        <v>4.3</v>
      </c>
      <c r="O92" s="8">
        <v>-2.83</v>
      </c>
      <c r="P92" s="8"/>
      <c r="Q92" s="8"/>
      <c r="R92" s="8"/>
      <c r="S92" s="8"/>
      <c r="T92" s="8">
        <v>-62.366209914333297</v>
      </c>
      <c r="U92" s="8">
        <v>122.3</v>
      </c>
      <c r="V92" s="8">
        <v>15</v>
      </c>
      <c r="W92" s="8">
        <v>8.6</v>
      </c>
      <c r="X92" s="8">
        <v>-6.4</v>
      </c>
      <c r="Y92" s="8">
        <v>31417.220553789401</v>
      </c>
      <c r="Z92" s="8">
        <v>13.2109370004382</v>
      </c>
      <c r="AA92" s="8">
        <v>13.2</v>
      </c>
      <c r="AB92" s="8">
        <v>19210</v>
      </c>
      <c r="AC92" s="8"/>
      <c r="AD92" s="8"/>
      <c r="AE92" s="8"/>
      <c r="AF92" s="8"/>
      <c r="AG92" s="8">
        <v>10.648294531072301</v>
      </c>
      <c r="AH92" s="8">
        <v>1.9</v>
      </c>
      <c r="AI92" s="8"/>
      <c r="AJ92" s="8"/>
      <c r="AK92" s="29">
        <v>43131</v>
      </c>
      <c r="AL92" s="8">
        <v>58016</v>
      </c>
      <c r="AM92">
        <f t="shared" si="1"/>
        <v>0</v>
      </c>
    </row>
    <row r="93" spans="1:39">
      <c r="A93" s="7">
        <v>43100</v>
      </c>
      <c r="B93" s="8">
        <v>5746</v>
      </c>
      <c r="C93" s="8">
        <v>63077</v>
      </c>
      <c r="D93" s="8">
        <v>7.3817977949999998</v>
      </c>
      <c r="E93" s="8">
        <v>6.6</v>
      </c>
      <c r="F93" s="8">
        <v>6.2</v>
      </c>
      <c r="G93" s="8">
        <v>6.6</v>
      </c>
      <c r="H93" s="8">
        <v>631683.96</v>
      </c>
      <c r="I93" s="8">
        <v>7.2</v>
      </c>
      <c r="J93" s="8">
        <v>51.6</v>
      </c>
      <c r="K93" s="8">
        <v>53.4</v>
      </c>
      <c r="L93" s="8">
        <v>55</v>
      </c>
      <c r="M93" s="8">
        <v>1.85</v>
      </c>
      <c r="N93" s="8">
        <v>4.9000000000000004</v>
      </c>
      <c r="O93" s="8">
        <v>-3.0500000000000003</v>
      </c>
      <c r="P93" s="8">
        <v>34734.1</v>
      </c>
      <c r="Q93" s="8">
        <v>9.4</v>
      </c>
      <c r="R93" s="8">
        <v>366261.6</v>
      </c>
      <c r="S93" s="8">
        <v>10.199999999999999</v>
      </c>
      <c r="T93" s="8">
        <v>35.895624085196602</v>
      </c>
      <c r="U93" s="8">
        <v>122.6</v>
      </c>
      <c r="V93" s="8">
        <v>11.8</v>
      </c>
      <c r="W93" s="8">
        <v>8.1</v>
      </c>
      <c r="X93" s="8">
        <v>-3.7000000000000011</v>
      </c>
      <c r="Y93" s="8">
        <v>18102.882549731199</v>
      </c>
      <c r="Z93" s="8">
        <v>13.1607322552182</v>
      </c>
      <c r="AA93" s="8">
        <v>12.7</v>
      </c>
      <c r="AB93" s="8">
        <v>5171</v>
      </c>
      <c r="AC93" s="8">
        <v>16975.12</v>
      </c>
      <c r="AD93" s="8">
        <v>178653.77</v>
      </c>
      <c r="AE93" s="8">
        <v>101486.41</v>
      </c>
      <c r="AF93" s="8">
        <v>169407.82</v>
      </c>
      <c r="AG93" s="8">
        <v>10.7251658321258</v>
      </c>
      <c r="AH93" s="8">
        <v>2.2000000000000002</v>
      </c>
      <c r="AI93" s="8">
        <v>34.200000000000003</v>
      </c>
      <c r="AJ93" s="8"/>
      <c r="AK93" s="29">
        <v>43100</v>
      </c>
      <c r="AL93" s="8">
        <v>58016</v>
      </c>
      <c r="AM93">
        <f t="shared" si="1"/>
        <v>14104</v>
      </c>
    </row>
    <row r="94" spans="1:39">
      <c r="A94" s="7">
        <v>43069</v>
      </c>
      <c r="B94" s="8">
        <v>5310</v>
      </c>
      <c r="C94" s="8">
        <v>57331</v>
      </c>
      <c r="D94" s="8">
        <v>4.5999999999999996</v>
      </c>
      <c r="E94" s="8">
        <v>6.5</v>
      </c>
      <c r="F94" s="8">
        <v>6.1</v>
      </c>
      <c r="G94" s="8">
        <v>6.6</v>
      </c>
      <c r="H94" s="8">
        <v>575057.05000000005</v>
      </c>
      <c r="I94" s="8">
        <v>7.2</v>
      </c>
      <c r="J94" s="8">
        <v>51.8</v>
      </c>
      <c r="K94" s="8">
        <v>53.6</v>
      </c>
      <c r="L94" s="8">
        <v>54.8</v>
      </c>
      <c r="M94" s="8">
        <v>1.73</v>
      </c>
      <c r="N94" s="8">
        <v>5.8</v>
      </c>
      <c r="O94" s="8">
        <v>-4.07</v>
      </c>
      <c r="P94" s="8">
        <v>34108.199999999997</v>
      </c>
      <c r="Q94" s="8">
        <v>10.199999999999999</v>
      </c>
      <c r="R94" s="8">
        <v>331527.5</v>
      </c>
      <c r="S94" s="8">
        <v>10.3</v>
      </c>
      <c r="T94" s="8">
        <v>-10.795190790084501</v>
      </c>
      <c r="U94" s="8">
        <v>121.3</v>
      </c>
      <c r="V94" s="8">
        <v>12.7</v>
      </c>
      <c r="W94" s="8">
        <v>9.1</v>
      </c>
      <c r="X94" s="8">
        <v>-3.5999999999999996</v>
      </c>
      <c r="Y94" s="8">
        <v>22955.981254117101</v>
      </c>
      <c r="Z94" s="8">
        <v>13.6833437786819</v>
      </c>
      <c r="AA94" s="8">
        <v>13.3</v>
      </c>
      <c r="AB94" s="8">
        <v>8453</v>
      </c>
      <c r="AC94" s="8">
        <v>16551.580000000002</v>
      </c>
      <c r="AD94" s="8">
        <v>161678.65</v>
      </c>
      <c r="AE94" s="8">
        <v>76245.009999999995</v>
      </c>
      <c r="AF94" s="8">
        <v>146568.32000000001</v>
      </c>
      <c r="AG94" s="8">
        <v>11.5095499609942</v>
      </c>
      <c r="AH94" s="8">
        <v>2.2999999999999998</v>
      </c>
      <c r="AI94" s="8">
        <v>31.6</v>
      </c>
      <c r="AJ94" s="8"/>
      <c r="AK94" s="29">
        <v>43069</v>
      </c>
      <c r="AL94" s="8">
        <v>43912</v>
      </c>
      <c r="AM94">
        <f t="shared" si="1"/>
        <v>5649</v>
      </c>
    </row>
    <row r="95" spans="1:39">
      <c r="A95" s="7">
        <v>43039</v>
      </c>
      <c r="B95" s="8">
        <v>5130</v>
      </c>
      <c r="C95" s="8">
        <v>52018</v>
      </c>
      <c r="D95" s="8">
        <v>5</v>
      </c>
      <c r="E95" s="8">
        <v>6.7</v>
      </c>
      <c r="F95" s="8">
        <v>6.2</v>
      </c>
      <c r="G95" s="8">
        <v>6.7</v>
      </c>
      <c r="H95" s="8">
        <v>517817.98</v>
      </c>
      <c r="I95" s="8">
        <v>7.3</v>
      </c>
      <c r="J95" s="8">
        <v>51.6</v>
      </c>
      <c r="K95" s="8">
        <v>52.9</v>
      </c>
      <c r="L95" s="8">
        <v>54.3</v>
      </c>
      <c r="M95" s="8">
        <v>1.87</v>
      </c>
      <c r="N95" s="8">
        <v>6.9</v>
      </c>
      <c r="O95" s="8">
        <v>-5.03</v>
      </c>
      <c r="P95" s="8">
        <v>34240.9</v>
      </c>
      <c r="Q95" s="8">
        <v>10</v>
      </c>
      <c r="R95" s="8">
        <v>297419.40000000002</v>
      </c>
      <c r="S95" s="8">
        <v>10.3</v>
      </c>
      <c r="T95" s="8">
        <v>-23.390428734558299</v>
      </c>
      <c r="U95" s="8">
        <v>123.9</v>
      </c>
      <c r="V95" s="8">
        <v>13</v>
      </c>
      <c r="W95" s="8">
        <v>8.9</v>
      </c>
      <c r="X95" s="8">
        <v>-4.0999999999999996</v>
      </c>
      <c r="Y95" s="8">
        <v>15861.151439769699</v>
      </c>
      <c r="Z95" s="8">
        <v>13.508485005091501</v>
      </c>
      <c r="AA95" s="8">
        <v>13</v>
      </c>
      <c r="AB95" s="8">
        <v>6076</v>
      </c>
      <c r="AC95" s="8">
        <v>14094.33</v>
      </c>
      <c r="AD95" s="8">
        <v>145127.07</v>
      </c>
      <c r="AE95" s="8">
        <v>65612.28</v>
      </c>
      <c r="AF95" s="8">
        <v>130253.9</v>
      </c>
      <c r="AG95" s="8">
        <v>6.2583410617747504</v>
      </c>
      <c r="AH95" s="8">
        <v>2.2999999999999998</v>
      </c>
      <c r="AI95" s="8">
        <v>32.299999999999997</v>
      </c>
      <c r="AJ95" s="8"/>
      <c r="AK95" s="29">
        <v>43039</v>
      </c>
      <c r="AL95" s="8">
        <v>38263</v>
      </c>
      <c r="AM95">
        <f t="shared" si="1"/>
        <v>3315</v>
      </c>
    </row>
    <row r="96" spans="1:39">
      <c r="A96" s="7">
        <v>43008</v>
      </c>
      <c r="B96" s="8">
        <v>5317</v>
      </c>
      <c r="C96" s="8">
        <v>46888</v>
      </c>
      <c r="D96" s="8">
        <v>7.2</v>
      </c>
      <c r="E96" s="8">
        <v>6.9</v>
      </c>
      <c r="F96" s="8">
        <v>6.6</v>
      </c>
      <c r="G96" s="8">
        <v>6.7</v>
      </c>
      <c r="H96" s="8">
        <v>458478.18</v>
      </c>
      <c r="I96" s="8">
        <v>7.5</v>
      </c>
      <c r="J96" s="8">
        <v>52.4</v>
      </c>
      <c r="K96" s="8">
        <v>54.8</v>
      </c>
      <c r="L96" s="8">
        <v>55.4</v>
      </c>
      <c r="M96" s="8">
        <v>1.63</v>
      </c>
      <c r="N96" s="8">
        <v>6.9</v>
      </c>
      <c r="O96" s="8">
        <v>-5.2700000000000005</v>
      </c>
      <c r="P96" s="8">
        <v>30870.3</v>
      </c>
      <c r="Q96" s="8">
        <v>10.3</v>
      </c>
      <c r="R96" s="8">
        <v>263178.40000000002</v>
      </c>
      <c r="S96" s="8">
        <v>10.4</v>
      </c>
      <c r="T96" s="8">
        <v>-32.287905021024002</v>
      </c>
      <c r="U96" s="8">
        <v>118.6</v>
      </c>
      <c r="V96" s="8">
        <v>14</v>
      </c>
      <c r="W96" s="8">
        <v>9</v>
      </c>
      <c r="X96" s="8">
        <v>-5</v>
      </c>
      <c r="Y96" s="8">
        <v>25438.606938004999</v>
      </c>
      <c r="Z96" s="8">
        <v>13.526683555797099</v>
      </c>
      <c r="AA96" s="8">
        <v>13.1</v>
      </c>
      <c r="AB96" s="8">
        <v>9815</v>
      </c>
      <c r="AC96" s="8">
        <v>16036.54</v>
      </c>
      <c r="AD96" s="8">
        <v>131032.74</v>
      </c>
      <c r="AE96" s="8">
        <v>57693.83</v>
      </c>
      <c r="AF96" s="8">
        <v>116006.16</v>
      </c>
      <c r="AG96" s="8">
        <v>7.9066724814653302</v>
      </c>
      <c r="AH96" s="8">
        <v>2.2999999999999998</v>
      </c>
      <c r="AI96" s="8">
        <v>32.9</v>
      </c>
      <c r="AJ96" s="8"/>
      <c r="AK96" s="29">
        <v>43008</v>
      </c>
      <c r="AL96" s="8">
        <v>34948</v>
      </c>
      <c r="AM96">
        <f t="shared" si="1"/>
        <v>5899</v>
      </c>
    </row>
    <row r="97" spans="1:39">
      <c r="A97" s="7">
        <v>42978</v>
      </c>
      <c r="B97" s="8">
        <v>5991</v>
      </c>
      <c r="C97" s="8">
        <v>41571</v>
      </c>
      <c r="D97" s="8">
        <v>6.4</v>
      </c>
      <c r="E97" s="8">
        <v>6.8</v>
      </c>
      <c r="F97" s="8">
        <v>6</v>
      </c>
      <c r="G97" s="8">
        <v>6.7</v>
      </c>
      <c r="H97" s="8">
        <v>394150.13</v>
      </c>
      <c r="I97" s="8">
        <v>7.8</v>
      </c>
      <c r="J97" s="8">
        <v>51.7</v>
      </c>
      <c r="K97" s="8">
        <v>53.1</v>
      </c>
      <c r="L97" s="8">
        <v>53.4</v>
      </c>
      <c r="M97" s="8">
        <v>1.77</v>
      </c>
      <c r="N97" s="8">
        <v>6.3</v>
      </c>
      <c r="O97" s="8">
        <v>-4.5299999999999994</v>
      </c>
      <c r="P97" s="8">
        <v>30329.7</v>
      </c>
      <c r="Q97" s="8">
        <v>10.1</v>
      </c>
      <c r="R97" s="8">
        <v>232308.2</v>
      </c>
      <c r="S97" s="8">
        <v>10.4</v>
      </c>
      <c r="T97" s="8">
        <v>-20.063077629399</v>
      </c>
      <c r="U97" s="8">
        <v>114.7</v>
      </c>
      <c r="V97" s="8">
        <v>14</v>
      </c>
      <c r="W97" s="8">
        <v>8.6</v>
      </c>
      <c r="X97" s="8">
        <v>-5.4</v>
      </c>
      <c r="Y97" s="8">
        <v>20485.507710223999</v>
      </c>
      <c r="Z97" s="8">
        <v>13.7682347619778</v>
      </c>
      <c r="AA97" s="8">
        <v>13.2</v>
      </c>
      <c r="AB97" s="8">
        <v>8109</v>
      </c>
      <c r="AC97" s="8">
        <v>14625.4</v>
      </c>
      <c r="AD97" s="8">
        <v>114996.2</v>
      </c>
      <c r="AE97" s="8">
        <v>52296.3</v>
      </c>
      <c r="AF97" s="8">
        <v>98539.02</v>
      </c>
      <c r="AG97" s="8">
        <v>4.8784362737050602</v>
      </c>
      <c r="AH97" s="8">
        <v>2.2000000000000002</v>
      </c>
      <c r="AI97" s="8">
        <v>31.1</v>
      </c>
      <c r="AJ97" s="8"/>
      <c r="AK97" s="29">
        <v>42978</v>
      </c>
      <c r="AL97" s="8">
        <v>29049</v>
      </c>
      <c r="AM97">
        <f t="shared" si="1"/>
        <v>5013</v>
      </c>
    </row>
    <row r="98" spans="1:39">
      <c r="A98" s="7">
        <v>42947</v>
      </c>
      <c r="B98" s="8">
        <v>6072</v>
      </c>
      <c r="C98" s="8">
        <v>35578</v>
      </c>
      <c r="D98" s="8">
        <v>9.9</v>
      </c>
      <c r="E98" s="8">
        <v>6.9</v>
      </c>
      <c r="F98" s="8">
        <v>6.4</v>
      </c>
      <c r="G98" s="8">
        <v>6.8</v>
      </c>
      <c r="H98" s="8">
        <v>337409.49</v>
      </c>
      <c r="I98" s="8">
        <v>8.3000000000000007</v>
      </c>
      <c r="J98" s="8">
        <v>51.4</v>
      </c>
      <c r="K98" s="8">
        <v>52.8</v>
      </c>
      <c r="L98" s="8">
        <v>54.5</v>
      </c>
      <c r="M98" s="8">
        <v>1.41</v>
      </c>
      <c r="N98" s="8">
        <v>5.5</v>
      </c>
      <c r="O98" s="8">
        <v>-4.09</v>
      </c>
      <c r="P98" s="8">
        <v>29609.8</v>
      </c>
      <c r="Q98" s="8">
        <v>10.4</v>
      </c>
      <c r="R98" s="8">
        <v>201978.5</v>
      </c>
      <c r="S98" s="8">
        <v>10.4</v>
      </c>
      <c r="T98" s="8">
        <v>-7.2331271847270804</v>
      </c>
      <c r="U98" s="8">
        <v>114.6</v>
      </c>
      <c r="V98" s="8">
        <v>15.3</v>
      </c>
      <c r="W98" s="8">
        <v>8.9</v>
      </c>
      <c r="X98" s="8">
        <v>-6.4</v>
      </c>
      <c r="Y98" s="8">
        <v>21188.106568106701</v>
      </c>
      <c r="Z98" s="8">
        <v>13.5300050112918</v>
      </c>
      <c r="AA98" s="8">
        <v>13.2</v>
      </c>
      <c r="AB98" s="8">
        <v>8876</v>
      </c>
      <c r="AC98" s="8">
        <v>14651.19</v>
      </c>
      <c r="AD98" s="8">
        <v>100370.8</v>
      </c>
      <c r="AE98" s="8">
        <v>47020.6</v>
      </c>
      <c r="AF98" s="8">
        <v>86350.89</v>
      </c>
      <c r="AG98" s="8">
        <v>6.3434426184137003</v>
      </c>
      <c r="AH98" s="8">
        <v>2.1</v>
      </c>
      <c r="AI98" s="8">
        <v>28.3</v>
      </c>
      <c r="AJ98" s="8"/>
      <c r="AK98" s="29">
        <v>42947</v>
      </c>
      <c r="AL98" s="8">
        <v>24036</v>
      </c>
      <c r="AM98">
        <f t="shared" si="1"/>
        <v>4387</v>
      </c>
    </row>
    <row r="99" spans="1:39">
      <c r="A99" s="7">
        <v>42916</v>
      </c>
      <c r="B99" s="8">
        <v>5244</v>
      </c>
      <c r="C99" s="8">
        <v>29508</v>
      </c>
      <c r="D99" s="8">
        <v>6.5</v>
      </c>
      <c r="E99" s="8">
        <v>6.3</v>
      </c>
      <c r="F99" s="8">
        <v>7.6</v>
      </c>
      <c r="G99" s="8">
        <v>6.9</v>
      </c>
      <c r="H99" s="8">
        <v>280604.83</v>
      </c>
      <c r="I99" s="8">
        <v>8.6</v>
      </c>
      <c r="J99" s="8">
        <v>51.7</v>
      </c>
      <c r="K99" s="8">
        <v>53.1</v>
      </c>
      <c r="L99" s="8">
        <v>54.9</v>
      </c>
      <c r="M99" s="8">
        <v>1.5</v>
      </c>
      <c r="N99" s="8">
        <v>5.5</v>
      </c>
      <c r="O99" s="8">
        <v>-4</v>
      </c>
      <c r="P99" s="8">
        <v>29807.599999999999</v>
      </c>
      <c r="Q99" s="8">
        <v>11</v>
      </c>
      <c r="R99" s="8">
        <v>172368.7</v>
      </c>
      <c r="S99" s="8">
        <v>10.4</v>
      </c>
      <c r="T99" s="8">
        <v>-9.0953200123505802</v>
      </c>
      <c r="U99" s="8">
        <v>113.3</v>
      </c>
      <c r="V99" s="8">
        <v>15</v>
      </c>
      <c r="W99" s="8">
        <v>9.1</v>
      </c>
      <c r="X99" s="8">
        <v>-5.9</v>
      </c>
      <c r="Y99" s="8">
        <v>25885.910953340401</v>
      </c>
      <c r="Z99" s="8">
        <v>13.132256777206701</v>
      </c>
      <c r="AA99" s="8">
        <v>12.9</v>
      </c>
      <c r="AB99" s="8">
        <v>10611</v>
      </c>
      <c r="AC99" s="8">
        <v>20540.88</v>
      </c>
      <c r="AD99" s="8">
        <v>85719.61</v>
      </c>
      <c r="AE99" s="8">
        <v>41524.01</v>
      </c>
      <c r="AF99" s="8">
        <v>74661.7</v>
      </c>
      <c r="AG99" s="8">
        <v>10.277172220492099</v>
      </c>
      <c r="AH99" s="8">
        <v>2.2000000000000002</v>
      </c>
      <c r="AI99" s="8">
        <v>24.9</v>
      </c>
      <c r="AJ99" s="8"/>
      <c r="AK99" s="29">
        <v>42916</v>
      </c>
      <c r="AL99" s="8">
        <v>19649</v>
      </c>
      <c r="AM99">
        <f t="shared" si="1"/>
        <v>5658</v>
      </c>
    </row>
    <row r="100" spans="1:39">
      <c r="A100" s="7">
        <v>42886</v>
      </c>
      <c r="B100" s="8">
        <v>4968</v>
      </c>
      <c r="C100" s="8">
        <v>24263</v>
      </c>
      <c r="D100" s="8">
        <v>5.0999999999999996</v>
      </c>
      <c r="E100" s="8">
        <v>6.4</v>
      </c>
      <c r="F100" s="8">
        <v>6.5</v>
      </c>
      <c r="G100" s="8">
        <v>6.7</v>
      </c>
      <c r="H100" s="8">
        <v>203718.27</v>
      </c>
      <c r="I100" s="8">
        <v>8.6</v>
      </c>
      <c r="J100" s="8">
        <v>51.2</v>
      </c>
      <c r="K100" s="8">
        <v>52.3</v>
      </c>
      <c r="L100" s="8">
        <v>54.5</v>
      </c>
      <c r="M100" s="8">
        <v>1.52</v>
      </c>
      <c r="N100" s="8">
        <v>5.5</v>
      </c>
      <c r="O100" s="8">
        <v>-3.98</v>
      </c>
      <c r="P100" s="8">
        <v>29459.200000000001</v>
      </c>
      <c r="Q100" s="8">
        <v>10.7</v>
      </c>
      <c r="R100" s="8">
        <v>142561.1</v>
      </c>
      <c r="S100" s="8">
        <v>10.3</v>
      </c>
      <c r="T100" s="8">
        <v>-10.9716120687733</v>
      </c>
      <c r="U100" s="8">
        <v>112</v>
      </c>
      <c r="V100" s="8">
        <v>17</v>
      </c>
      <c r="W100" s="8">
        <v>9.1</v>
      </c>
      <c r="X100" s="8">
        <v>-7.9</v>
      </c>
      <c r="Y100" s="8">
        <v>17811.732936509201</v>
      </c>
      <c r="Z100" s="8">
        <v>13.1719334917507</v>
      </c>
      <c r="AA100" s="8">
        <v>12.9</v>
      </c>
      <c r="AB100" s="8">
        <v>8722</v>
      </c>
      <c r="AC100" s="8">
        <v>16938.810000000001</v>
      </c>
      <c r="AD100" s="8">
        <v>65178.73</v>
      </c>
      <c r="AE100" s="8">
        <v>33911.06</v>
      </c>
      <c r="AF100" s="8">
        <v>54820.5</v>
      </c>
      <c r="AG100" s="8">
        <v>7.6136816345114102</v>
      </c>
      <c r="AH100" s="8">
        <v>2.1</v>
      </c>
      <c r="AI100" s="8">
        <v>22</v>
      </c>
      <c r="AJ100" s="8"/>
      <c r="AK100" s="29">
        <v>42886</v>
      </c>
      <c r="AL100" s="8">
        <v>13991</v>
      </c>
      <c r="AM100">
        <f t="shared" si="1"/>
        <v>3287</v>
      </c>
    </row>
    <row r="101" spans="1:39">
      <c r="A101" s="7">
        <v>42855</v>
      </c>
      <c r="B101" s="8">
        <v>4847</v>
      </c>
      <c r="C101" s="8">
        <v>19309</v>
      </c>
      <c r="D101" s="8">
        <v>6</v>
      </c>
      <c r="E101" s="8">
        <v>6.7</v>
      </c>
      <c r="F101" s="8">
        <v>6.5</v>
      </c>
      <c r="G101" s="8">
        <v>6.7</v>
      </c>
      <c r="H101" s="8">
        <v>144326.84</v>
      </c>
      <c r="I101" s="8">
        <v>8.9</v>
      </c>
      <c r="J101" s="8">
        <v>51.2</v>
      </c>
      <c r="K101" s="8">
        <v>52.3</v>
      </c>
      <c r="L101" s="8">
        <v>54</v>
      </c>
      <c r="M101" s="8">
        <v>1.17</v>
      </c>
      <c r="N101" s="8">
        <v>6.4</v>
      </c>
      <c r="O101" s="8">
        <v>-5.23</v>
      </c>
      <c r="P101" s="8">
        <v>27278.5</v>
      </c>
      <c r="Q101" s="8">
        <v>10.7</v>
      </c>
      <c r="R101" s="8">
        <v>113101.9</v>
      </c>
      <c r="S101" s="8">
        <v>10.199999999999999</v>
      </c>
      <c r="T101" s="8">
        <v>-8.3970997767129099</v>
      </c>
      <c r="U101" s="8">
        <v>113.4</v>
      </c>
      <c r="V101" s="8">
        <v>18.5</v>
      </c>
      <c r="W101" s="8">
        <v>9.8000000000000007</v>
      </c>
      <c r="X101" s="8">
        <v>-8.6999999999999993</v>
      </c>
      <c r="Y101" s="8">
        <v>19558.9237703853</v>
      </c>
      <c r="Z101" s="8">
        <v>13.0523883901826</v>
      </c>
      <c r="AA101" s="8">
        <v>12.9</v>
      </c>
      <c r="AB101" s="8">
        <v>9667</v>
      </c>
      <c r="AC101" s="8">
        <v>16680.22</v>
      </c>
      <c r="AD101" s="8">
        <v>48239.92</v>
      </c>
      <c r="AE101" s="8">
        <v>28173.58</v>
      </c>
      <c r="AF101" s="8">
        <v>41655.15</v>
      </c>
      <c r="AG101" s="8">
        <v>6.6435097696908603</v>
      </c>
      <c r="AH101" s="8">
        <v>2.1</v>
      </c>
      <c r="AI101" s="8">
        <v>25</v>
      </c>
      <c r="AJ101" s="8"/>
      <c r="AK101" s="29">
        <v>42855</v>
      </c>
      <c r="AL101" s="8">
        <v>10704</v>
      </c>
      <c r="AM101">
        <f t="shared" si="1"/>
        <v>2769</v>
      </c>
    </row>
    <row r="102" spans="1:39">
      <c r="A102" s="7">
        <v>42825</v>
      </c>
      <c r="B102" s="8">
        <v>5139</v>
      </c>
      <c r="C102" s="8">
        <v>14461</v>
      </c>
      <c r="D102" s="8">
        <v>7.9</v>
      </c>
      <c r="E102" s="8">
        <v>6.9</v>
      </c>
      <c r="F102" s="8">
        <v>7.6</v>
      </c>
      <c r="G102" s="8">
        <v>6.8</v>
      </c>
      <c r="H102" s="8">
        <v>93777.06</v>
      </c>
      <c r="I102" s="8">
        <v>9.1999999999999993</v>
      </c>
      <c r="J102" s="8">
        <v>51.8</v>
      </c>
      <c r="K102" s="8">
        <v>53.3</v>
      </c>
      <c r="L102" s="8">
        <v>55.1</v>
      </c>
      <c r="M102" s="8">
        <v>0.92</v>
      </c>
      <c r="N102" s="8">
        <v>7.6</v>
      </c>
      <c r="O102" s="8">
        <v>-6.68</v>
      </c>
      <c r="P102" s="8">
        <v>27863.7</v>
      </c>
      <c r="Q102" s="8">
        <v>10.9</v>
      </c>
      <c r="R102" s="8">
        <v>85823.4</v>
      </c>
      <c r="S102" s="8">
        <v>10</v>
      </c>
      <c r="T102" s="8">
        <v>-8.8438378161380999</v>
      </c>
      <c r="U102" s="8">
        <v>111</v>
      </c>
      <c r="V102" s="8">
        <v>18.8</v>
      </c>
      <c r="W102" s="8">
        <v>10.1</v>
      </c>
      <c r="X102" s="8">
        <v>-8.7000000000000011</v>
      </c>
      <c r="Y102" s="8">
        <v>25471.639558171799</v>
      </c>
      <c r="Z102" s="8">
        <v>12.597929063158301</v>
      </c>
      <c r="AA102" s="8">
        <v>12.4</v>
      </c>
      <c r="AB102" s="8">
        <v>9985</v>
      </c>
      <c r="AC102" s="8">
        <v>14321.31</v>
      </c>
      <c r="AD102" s="8">
        <v>31559.7</v>
      </c>
      <c r="AE102" s="8">
        <v>23030.73</v>
      </c>
      <c r="AF102" s="8">
        <v>29034.85</v>
      </c>
      <c r="AG102" s="8">
        <v>15.570800397168201</v>
      </c>
      <c r="AH102" s="8">
        <v>2</v>
      </c>
      <c r="AI102" s="8">
        <v>20.3</v>
      </c>
      <c r="AJ102" s="8"/>
      <c r="AK102" s="29">
        <v>42825</v>
      </c>
      <c r="AL102" s="8">
        <v>7935</v>
      </c>
      <c r="AM102">
        <f t="shared" si="1"/>
        <v>3766</v>
      </c>
    </row>
    <row r="103" spans="1:39">
      <c r="A103" s="7">
        <v>42794</v>
      </c>
      <c r="B103" s="8">
        <v>4488</v>
      </c>
      <c r="C103" s="8">
        <v>9356</v>
      </c>
      <c r="D103" s="8">
        <v>17.2</v>
      </c>
      <c r="E103" s="8">
        <v>6.3</v>
      </c>
      <c r="F103" s="8">
        <v>10.322580650000001</v>
      </c>
      <c r="G103" s="8">
        <v>6.3</v>
      </c>
      <c r="H103" s="8">
        <v>41377.89</v>
      </c>
      <c r="I103" s="8">
        <v>8.9</v>
      </c>
      <c r="J103" s="8">
        <v>51.6</v>
      </c>
      <c r="K103" s="8">
        <v>53</v>
      </c>
      <c r="L103" s="8">
        <v>54.2</v>
      </c>
      <c r="M103" s="8">
        <v>0.8</v>
      </c>
      <c r="N103" s="8">
        <v>7.8</v>
      </c>
      <c r="O103" s="8">
        <v>-7</v>
      </c>
      <c r="P103" s="8"/>
      <c r="Q103" s="8"/>
      <c r="R103" s="8">
        <v>57959.7</v>
      </c>
      <c r="S103" s="8">
        <v>9.5</v>
      </c>
      <c r="T103" s="8">
        <v>-138.86106078368701</v>
      </c>
      <c r="U103" s="8">
        <v>112.6</v>
      </c>
      <c r="V103" s="8">
        <v>21.4</v>
      </c>
      <c r="W103" s="8">
        <v>10.4</v>
      </c>
      <c r="X103" s="8">
        <v>-10.999999999999998</v>
      </c>
      <c r="Y103" s="8">
        <v>11055.3221093581</v>
      </c>
      <c r="Z103" s="8">
        <v>12.9360526414474</v>
      </c>
      <c r="AA103" s="8">
        <v>13</v>
      </c>
      <c r="AB103" s="8">
        <v>9822</v>
      </c>
      <c r="AC103" s="8"/>
      <c r="AD103" s="8">
        <v>17238.39</v>
      </c>
      <c r="AE103" s="8">
        <v>16140.77</v>
      </c>
      <c r="AF103" s="8">
        <v>14054.34</v>
      </c>
      <c r="AG103" s="8">
        <v>-2.3490842761714599</v>
      </c>
      <c r="AH103" s="8">
        <v>1.8</v>
      </c>
      <c r="AI103" s="8">
        <v>24.6</v>
      </c>
      <c r="AJ103" s="8"/>
      <c r="AK103" s="29">
        <v>42794</v>
      </c>
      <c r="AL103" s="8">
        <v>4169</v>
      </c>
      <c r="AM103">
        <f t="shared" si="1"/>
        <v>4169</v>
      </c>
    </row>
    <row r="104" spans="1:39">
      <c r="A104" s="7">
        <v>42766</v>
      </c>
      <c r="B104" s="8">
        <v>4868</v>
      </c>
      <c r="C104" s="8">
        <v>4868</v>
      </c>
      <c r="D104" s="8">
        <v>-1.66</v>
      </c>
      <c r="E104" s="8">
        <v>-1.66</v>
      </c>
      <c r="F104" s="8">
        <v>2.937249666</v>
      </c>
      <c r="G104" s="8">
        <v>2.937249666</v>
      </c>
      <c r="H104" s="8"/>
      <c r="I104" s="8"/>
      <c r="J104" s="8">
        <v>51.3</v>
      </c>
      <c r="K104" s="8">
        <v>52.8</v>
      </c>
      <c r="L104" s="8">
        <v>54.6</v>
      </c>
      <c r="M104" s="8">
        <v>2.5499999999999998</v>
      </c>
      <c r="N104" s="8">
        <v>6.9</v>
      </c>
      <c r="O104" s="8">
        <v>-4.3500000000000005</v>
      </c>
      <c r="P104" s="8"/>
      <c r="Q104" s="8"/>
      <c r="R104" s="8"/>
      <c r="S104" s="8"/>
      <c r="T104" s="8">
        <v>-14.3794413565046</v>
      </c>
      <c r="U104" s="8">
        <v>109.2</v>
      </c>
      <c r="V104" s="8">
        <v>14.5</v>
      </c>
      <c r="W104" s="8">
        <v>10.7</v>
      </c>
      <c r="X104" s="8">
        <v>-3.8000000000000007</v>
      </c>
      <c r="Y104" s="8">
        <v>37720.076979400699</v>
      </c>
      <c r="Z104" s="8">
        <v>12.813966021276601</v>
      </c>
      <c r="AA104" s="8">
        <v>12.6</v>
      </c>
      <c r="AB104" s="8">
        <v>21493</v>
      </c>
      <c r="AC104" s="8"/>
      <c r="AD104" s="8"/>
      <c r="AE104" s="8"/>
      <c r="AF104" s="8"/>
      <c r="AG104" s="8">
        <v>6.41916422174865</v>
      </c>
      <c r="AH104" s="8">
        <v>2.2000000000000002</v>
      </c>
      <c r="AI104" s="8"/>
      <c r="AJ104" s="8"/>
      <c r="AK104" s="29">
        <v>42766</v>
      </c>
      <c r="AL104" s="8">
        <v>43962</v>
      </c>
      <c r="AM104">
        <f t="shared" si="1"/>
        <v>0</v>
      </c>
    </row>
    <row r="105" spans="1:39">
      <c r="A105" s="7">
        <v>42735</v>
      </c>
      <c r="B105" s="8">
        <v>5351</v>
      </c>
      <c r="C105" s="8">
        <v>59198</v>
      </c>
      <c r="D105" s="8">
        <v>6.8703814660000004</v>
      </c>
      <c r="E105" s="8">
        <v>5</v>
      </c>
      <c r="F105" s="8">
        <v>6</v>
      </c>
      <c r="G105" s="8">
        <v>6</v>
      </c>
      <c r="H105" s="8">
        <v>596500.75</v>
      </c>
      <c r="I105" s="8">
        <v>8.1</v>
      </c>
      <c r="J105" s="8">
        <v>51.4</v>
      </c>
      <c r="K105" s="8">
        <v>53.2</v>
      </c>
      <c r="L105" s="8">
        <v>54.5</v>
      </c>
      <c r="M105" s="8">
        <v>2.08</v>
      </c>
      <c r="N105" s="8">
        <v>5.5</v>
      </c>
      <c r="O105" s="8">
        <v>-3.42</v>
      </c>
      <c r="P105" s="8">
        <v>31756.799999999999</v>
      </c>
      <c r="Q105" s="8">
        <v>10.9</v>
      </c>
      <c r="R105" s="8">
        <v>332316.3</v>
      </c>
      <c r="S105" s="8">
        <v>10.4</v>
      </c>
      <c r="T105" s="8">
        <v>-33.547986785396901</v>
      </c>
      <c r="U105" s="8">
        <v>108.4</v>
      </c>
      <c r="V105" s="8">
        <v>21.4</v>
      </c>
      <c r="W105" s="8">
        <v>11.3</v>
      </c>
      <c r="X105" s="8">
        <v>-10.099999999999998</v>
      </c>
      <c r="Y105" s="8">
        <v>16397.167440000001</v>
      </c>
      <c r="Z105" s="8">
        <v>13.4</v>
      </c>
      <c r="AA105" s="8">
        <v>13.5</v>
      </c>
      <c r="AB105" s="8">
        <v>11171</v>
      </c>
      <c r="AC105" s="8">
        <v>15624.65</v>
      </c>
      <c r="AD105" s="8">
        <v>166928.13</v>
      </c>
      <c r="AE105" s="8">
        <v>106127.71</v>
      </c>
      <c r="AF105" s="8">
        <v>157348.53</v>
      </c>
      <c r="AG105" s="8">
        <v>-6.2916786175247399</v>
      </c>
      <c r="AH105" s="8">
        <v>1.9</v>
      </c>
      <c r="AI105" s="8">
        <v>13</v>
      </c>
      <c r="AJ105" s="8"/>
      <c r="AK105" s="29">
        <v>42735</v>
      </c>
      <c r="AL105" s="8">
        <v>43962</v>
      </c>
      <c r="AM105">
        <f t="shared" si="1"/>
        <v>10133</v>
      </c>
    </row>
    <row r="106" spans="1:39">
      <c r="A106" s="7">
        <v>42704</v>
      </c>
      <c r="B106" s="8">
        <v>5072</v>
      </c>
      <c r="C106" s="8">
        <v>53847</v>
      </c>
      <c r="D106" s="8">
        <v>7</v>
      </c>
      <c r="E106" s="8">
        <v>5</v>
      </c>
      <c r="F106" s="8">
        <v>6.2</v>
      </c>
      <c r="G106" s="8">
        <v>6</v>
      </c>
      <c r="H106" s="8">
        <v>538547.98</v>
      </c>
      <c r="I106" s="8">
        <v>8.3000000000000007</v>
      </c>
      <c r="J106" s="8">
        <v>51.7</v>
      </c>
      <c r="K106" s="8">
        <v>53.2</v>
      </c>
      <c r="L106" s="8">
        <v>54.7</v>
      </c>
      <c r="M106" s="8">
        <v>2.25</v>
      </c>
      <c r="N106" s="8">
        <v>3.3</v>
      </c>
      <c r="O106" s="8">
        <v>-1.0499999999999998</v>
      </c>
      <c r="P106" s="8">
        <v>30958.5</v>
      </c>
      <c r="Q106" s="8">
        <v>10.8</v>
      </c>
      <c r="R106" s="8">
        <v>300559.5</v>
      </c>
      <c r="S106" s="8">
        <v>10.4</v>
      </c>
      <c r="T106" s="8">
        <v>-20.179338965466101</v>
      </c>
      <c r="U106" s="8">
        <v>108.6</v>
      </c>
      <c r="V106" s="8">
        <v>22.7</v>
      </c>
      <c r="W106" s="8">
        <v>11.4</v>
      </c>
      <c r="X106" s="8">
        <v>-11.299999999999999</v>
      </c>
      <c r="Y106" s="8">
        <v>18328.095109999998</v>
      </c>
      <c r="Z106" s="8">
        <v>13.4</v>
      </c>
      <c r="AA106" s="8">
        <v>13.1</v>
      </c>
      <c r="AB106" s="8">
        <v>7710</v>
      </c>
      <c r="AC106" s="8">
        <v>13928.08</v>
      </c>
      <c r="AD106" s="8">
        <v>151303.48000000001</v>
      </c>
      <c r="AE106" s="8">
        <v>77036.600000000006</v>
      </c>
      <c r="AF106" s="8">
        <v>135829.48000000001</v>
      </c>
      <c r="AG106" s="8">
        <v>-1.5422726139791301</v>
      </c>
      <c r="AH106" s="8">
        <v>1.9</v>
      </c>
      <c r="AI106" s="8">
        <v>11.7</v>
      </c>
      <c r="AJ106" s="8"/>
      <c r="AK106" s="29">
        <v>42704</v>
      </c>
      <c r="AL106" s="8">
        <v>33829</v>
      </c>
      <c r="AM106">
        <f t="shared" si="1"/>
        <v>4514</v>
      </c>
    </row>
    <row r="107" spans="1:39">
      <c r="A107" s="7">
        <v>42674</v>
      </c>
      <c r="B107" s="8">
        <v>4890</v>
      </c>
      <c r="C107" s="8">
        <v>48776</v>
      </c>
      <c r="D107" s="8">
        <v>7</v>
      </c>
      <c r="E107" s="8">
        <v>4.8</v>
      </c>
      <c r="F107" s="8">
        <v>6.1</v>
      </c>
      <c r="G107" s="8">
        <v>6</v>
      </c>
      <c r="H107" s="8">
        <v>484429.02</v>
      </c>
      <c r="I107" s="8">
        <v>8.3000000000000007</v>
      </c>
      <c r="J107" s="8">
        <v>51.2</v>
      </c>
      <c r="K107" s="8">
        <v>52.8</v>
      </c>
      <c r="L107" s="8">
        <v>54</v>
      </c>
      <c r="M107" s="8">
        <v>2.1</v>
      </c>
      <c r="N107" s="8">
        <v>1.2</v>
      </c>
      <c r="O107" s="8">
        <v>0.90000000000000013</v>
      </c>
      <c r="P107" s="8">
        <v>31119.200000000001</v>
      </c>
      <c r="Q107" s="8">
        <v>10</v>
      </c>
      <c r="R107" s="8">
        <v>269601</v>
      </c>
      <c r="S107" s="8">
        <v>10.3</v>
      </c>
      <c r="T107" s="8">
        <v>-21.4094572985674</v>
      </c>
      <c r="U107" s="8">
        <v>107.2</v>
      </c>
      <c r="V107" s="8">
        <v>23.9</v>
      </c>
      <c r="W107" s="8">
        <v>11.6</v>
      </c>
      <c r="X107" s="8">
        <v>-12.299999999999999</v>
      </c>
      <c r="Y107" s="8">
        <v>8864.6330300000009</v>
      </c>
      <c r="Z107" s="8">
        <v>13.5</v>
      </c>
      <c r="AA107" s="8">
        <v>13.1</v>
      </c>
      <c r="AB107" s="8">
        <v>5619</v>
      </c>
      <c r="AC107" s="8">
        <v>14720.08</v>
      </c>
      <c r="AD107" s="8">
        <v>137375.4</v>
      </c>
      <c r="AE107" s="8">
        <v>65211.16</v>
      </c>
      <c r="AF107" s="8">
        <v>120338.28</v>
      </c>
      <c r="AG107" s="8">
        <v>-7.9884904963343404</v>
      </c>
      <c r="AH107" s="8">
        <v>1.8</v>
      </c>
      <c r="AI107" s="8">
        <v>9.1</v>
      </c>
      <c r="AJ107" s="8"/>
      <c r="AK107" s="29">
        <v>42674</v>
      </c>
      <c r="AL107" s="8">
        <v>29315</v>
      </c>
      <c r="AM107">
        <f t="shared" si="1"/>
        <v>2665</v>
      </c>
    </row>
    <row r="108" spans="1:39">
      <c r="A108" s="7">
        <v>42643</v>
      </c>
      <c r="B108" s="8">
        <v>4965</v>
      </c>
      <c r="C108" s="8">
        <v>43885</v>
      </c>
      <c r="D108" s="8">
        <v>6.9</v>
      </c>
      <c r="E108" s="8">
        <v>4.5</v>
      </c>
      <c r="F108" s="8">
        <v>6.1</v>
      </c>
      <c r="G108" s="8">
        <v>6</v>
      </c>
      <c r="H108" s="8">
        <v>426906.44</v>
      </c>
      <c r="I108" s="8">
        <v>8.1999999999999993</v>
      </c>
      <c r="J108" s="8">
        <v>50.4</v>
      </c>
      <c r="K108" s="8">
        <v>50.9</v>
      </c>
      <c r="L108" s="8">
        <v>53.7</v>
      </c>
      <c r="M108" s="8">
        <v>1.92</v>
      </c>
      <c r="N108" s="8">
        <v>0.1</v>
      </c>
      <c r="O108" s="8">
        <v>1.8199999999999998</v>
      </c>
      <c r="P108" s="8">
        <v>27976.400000000001</v>
      </c>
      <c r="Q108" s="8">
        <v>10.7</v>
      </c>
      <c r="R108" s="8">
        <v>238481.8</v>
      </c>
      <c r="S108" s="8">
        <v>10.4</v>
      </c>
      <c r="T108" s="8">
        <v>-32.171257927054299</v>
      </c>
      <c r="U108" s="8">
        <v>104.6</v>
      </c>
      <c r="V108" s="8">
        <v>24.7</v>
      </c>
      <c r="W108" s="8">
        <v>11.5</v>
      </c>
      <c r="X108" s="8">
        <v>-13.2</v>
      </c>
      <c r="Y108" s="8">
        <v>17115.360079999999</v>
      </c>
      <c r="Z108" s="8">
        <v>13.6</v>
      </c>
      <c r="AA108" s="8">
        <v>13</v>
      </c>
      <c r="AB108" s="8">
        <v>10207</v>
      </c>
      <c r="AC108" s="8">
        <v>15821.73</v>
      </c>
      <c r="AD108" s="8">
        <v>122655.32</v>
      </c>
      <c r="AE108" s="8">
        <v>57111.81</v>
      </c>
      <c r="AF108" s="8">
        <v>105184.53</v>
      </c>
      <c r="AG108" s="8">
        <v>-10.4834498811749</v>
      </c>
      <c r="AH108" s="8">
        <v>1.7</v>
      </c>
      <c r="AI108" s="8">
        <v>8.6</v>
      </c>
      <c r="AJ108" s="8"/>
      <c r="AK108" s="29">
        <v>42643</v>
      </c>
      <c r="AL108" s="8">
        <v>26650</v>
      </c>
      <c r="AM108">
        <f t="shared" si="1"/>
        <v>4216</v>
      </c>
    </row>
    <row r="109" spans="1:39">
      <c r="A109" s="7">
        <v>42613</v>
      </c>
      <c r="B109" s="8">
        <v>5631</v>
      </c>
      <c r="C109" s="8">
        <v>38920</v>
      </c>
      <c r="D109" s="8">
        <v>8.3000000000000007</v>
      </c>
      <c r="E109" s="8">
        <v>4.2</v>
      </c>
      <c r="F109" s="8">
        <v>6.3</v>
      </c>
      <c r="G109" s="8">
        <v>6</v>
      </c>
      <c r="H109" s="8">
        <v>366339.19</v>
      </c>
      <c r="I109" s="8">
        <v>8.1</v>
      </c>
      <c r="J109" s="8">
        <v>50.4</v>
      </c>
      <c r="K109" s="8">
        <v>51.3</v>
      </c>
      <c r="L109" s="8">
        <v>53.5</v>
      </c>
      <c r="M109" s="8">
        <v>1.34</v>
      </c>
      <c r="N109" s="8">
        <v>-0.8</v>
      </c>
      <c r="O109" s="8">
        <v>2.14</v>
      </c>
      <c r="P109" s="8">
        <v>27539.599999999999</v>
      </c>
      <c r="Q109" s="8">
        <v>10.6</v>
      </c>
      <c r="R109" s="8">
        <v>210505.4</v>
      </c>
      <c r="S109" s="8">
        <v>10.3</v>
      </c>
      <c r="T109" s="8">
        <v>-16.068556493767598</v>
      </c>
      <c r="U109" s="8">
        <v>105.6</v>
      </c>
      <c r="V109" s="8">
        <v>25.3</v>
      </c>
      <c r="W109" s="8">
        <v>11.4</v>
      </c>
      <c r="X109" s="8">
        <v>-13.9</v>
      </c>
      <c r="Y109" s="8">
        <v>14604.55881</v>
      </c>
      <c r="Z109" s="8">
        <v>13.5</v>
      </c>
      <c r="AA109" s="8">
        <v>13</v>
      </c>
      <c r="AB109" s="8">
        <v>5206</v>
      </c>
      <c r="AC109" s="8">
        <v>13889.41</v>
      </c>
      <c r="AD109" s="8">
        <v>106833.59</v>
      </c>
      <c r="AE109" s="8">
        <v>50592.3</v>
      </c>
      <c r="AF109" s="8">
        <v>87450.77</v>
      </c>
      <c r="AG109" s="8">
        <v>-3.7367264644858098</v>
      </c>
      <c r="AH109" s="8">
        <v>1.6</v>
      </c>
      <c r="AI109" s="8">
        <v>8.4</v>
      </c>
      <c r="AJ109" s="8"/>
      <c r="AK109" s="29">
        <v>42613</v>
      </c>
      <c r="AL109" s="8">
        <v>22434</v>
      </c>
      <c r="AM109">
        <f t="shared" si="1"/>
        <v>3469</v>
      </c>
    </row>
    <row r="110" spans="1:39">
      <c r="A110" s="7">
        <v>42582</v>
      </c>
      <c r="B110" s="8">
        <v>5523</v>
      </c>
      <c r="C110" s="8">
        <v>33289</v>
      </c>
      <c r="D110" s="8">
        <v>8.1999999999999993</v>
      </c>
      <c r="E110" s="8">
        <v>3.6</v>
      </c>
      <c r="F110" s="8">
        <v>6</v>
      </c>
      <c r="G110" s="8">
        <v>6</v>
      </c>
      <c r="H110" s="8">
        <v>311694.33</v>
      </c>
      <c r="I110" s="8">
        <v>8.1</v>
      </c>
      <c r="J110" s="8">
        <v>49.9</v>
      </c>
      <c r="K110" s="8">
        <v>50.4</v>
      </c>
      <c r="L110" s="8">
        <v>53.9</v>
      </c>
      <c r="M110" s="8">
        <v>1.77</v>
      </c>
      <c r="N110" s="8">
        <v>-1.7</v>
      </c>
      <c r="O110" s="8">
        <v>3.4699999999999998</v>
      </c>
      <c r="P110" s="8">
        <v>26827.4</v>
      </c>
      <c r="Q110" s="8">
        <v>10.199999999999999</v>
      </c>
      <c r="R110" s="8">
        <v>182965.8</v>
      </c>
      <c r="S110" s="8">
        <v>10.3</v>
      </c>
      <c r="T110" s="8">
        <v>15.469309768330501</v>
      </c>
      <c r="U110" s="8">
        <v>106.8</v>
      </c>
      <c r="V110" s="8">
        <v>25.4</v>
      </c>
      <c r="W110" s="8">
        <v>10.199999999999999</v>
      </c>
      <c r="X110" s="8">
        <v>-15.2</v>
      </c>
      <c r="Y110" s="8">
        <v>4791.1501010000002</v>
      </c>
      <c r="Z110" s="8">
        <v>13.6</v>
      </c>
      <c r="AA110" s="8">
        <v>12.9</v>
      </c>
      <c r="AB110" s="8">
        <v>6287</v>
      </c>
      <c r="AC110" s="8">
        <v>15407.25</v>
      </c>
      <c r="AD110" s="8">
        <v>92944.18</v>
      </c>
      <c r="AE110" s="8">
        <v>45903.78</v>
      </c>
      <c r="AF110" s="8">
        <v>75760.19</v>
      </c>
      <c r="AG110" s="8">
        <v>-6.4723210171825603</v>
      </c>
      <c r="AH110" s="8">
        <v>1.8</v>
      </c>
      <c r="AI110" s="8">
        <v>3.9</v>
      </c>
      <c r="AJ110" s="8"/>
      <c r="AK110" s="29">
        <v>42582</v>
      </c>
      <c r="AL110" s="8">
        <v>18965</v>
      </c>
      <c r="AM110">
        <f t="shared" si="1"/>
        <v>3030</v>
      </c>
    </row>
    <row r="111" spans="1:39">
      <c r="A111" s="7">
        <v>42551</v>
      </c>
      <c r="B111" s="8">
        <v>4925</v>
      </c>
      <c r="C111" s="8">
        <v>27759</v>
      </c>
      <c r="D111" s="8">
        <v>2.6</v>
      </c>
      <c r="E111" s="8">
        <v>2.7</v>
      </c>
      <c r="F111" s="8">
        <v>6.2</v>
      </c>
      <c r="G111" s="8">
        <v>6</v>
      </c>
      <c r="H111" s="8">
        <v>258359.96</v>
      </c>
      <c r="I111" s="8">
        <v>9</v>
      </c>
      <c r="J111" s="8">
        <v>50</v>
      </c>
      <c r="K111" s="8">
        <v>50.5</v>
      </c>
      <c r="L111" s="8">
        <v>53.7</v>
      </c>
      <c r="M111" s="8">
        <v>1.88</v>
      </c>
      <c r="N111" s="8">
        <v>-2.6</v>
      </c>
      <c r="O111" s="8">
        <v>4.4800000000000004</v>
      </c>
      <c r="P111" s="8">
        <v>26857.4</v>
      </c>
      <c r="Q111" s="8">
        <v>10.6</v>
      </c>
      <c r="R111" s="8">
        <v>156138.29999999999</v>
      </c>
      <c r="S111" s="8">
        <v>10.3</v>
      </c>
      <c r="T111" s="8">
        <v>0.31859816806053398</v>
      </c>
      <c r="U111" s="8">
        <v>102.9</v>
      </c>
      <c r="V111" s="8">
        <v>24.6</v>
      </c>
      <c r="W111" s="8">
        <v>11.8</v>
      </c>
      <c r="X111" s="8">
        <v>-12.8</v>
      </c>
      <c r="Y111" s="8">
        <v>16479.2644</v>
      </c>
      <c r="Z111" s="8">
        <v>13.8</v>
      </c>
      <c r="AA111" s="8">
        <v>14.3</v>
      </c>
      <c r="AB111" s="8">
        <v>9744</v>
      </c>
      <c r="AC111" s="8">
        <v>18015.32</v>
      </c>
      <c r="AD111" s="8">
        <v>77536.929999999993</v>
      </c>
      <c r="AE111" s="8">
        <v>39545.96</v>
      </c>
      <c r="AF111" s="8">
        <v>64302.49</v>
      </c>
      <c r="AG111" s="8">
        <v>-6.8268748845920504</v>
      </c>
      <c r="AH111" s="8">
        <v>1.6</v>
      </c>
      <c r="AI111" s="8">
        <v>-0.5</v>
      </c>
      <c r="AJ111" s="8"/>
      <c r="AK111" s="29">
        <v>42551</v>
      </c>
      <c r="AL111" s="8">
        <v>15935</v>
      </c>
      <c r="AM111">
        <f t="shared" si="1"/>
        <v>4315</v>
      </c>
    </row>
    <row r="112" spans="1:39">
      <c r="A112" s="7">
        <v>42521</v>
      </c>
      <c r="B112" s="8">
        <v>4730</v>
      </c>
      <c r="C112" s="8">
        <v>22824</v>
      </c>
      <c r="D112" s="8">
        <v>2.1</v>
      </c>
      <c r="E112" s="8">
        <v>2.7</v>
      </c>
      <c r="F112" s="8">
        <v>6</v>
      </c>
      <c r="G112" s="8">
        <v>5.9</v>
      </c>
      <c r="H112" s="8">
        <v>187670.98</v>
      </c>
      <c r="I112" s="8">
        <v>9.6</v>
      </c>
      <c r="J112" s="8">
        <v>50.1</v>
      </c>
      <c r="K112" s="8">
        <v>50.7</v>
      </c>
      <c r="L112" s="8">
        <v>53.1</v>
      </c>
      <c r="M112" s="8">
        <v>2.04</v>
      </c>
      <c r="N112" s="8">
        <v>-2.8</v>
      </c>
      <c r="O112" s="8">
        <v>4.84</v>
      </c>
      <c r="P112" s="8">
        <v>26610.7</v>
      </c>
      <c r="Q112" s="8">
        <v>10</v>
      </c>
      <c r="R112" s="8">
        <v>129280.9</v>
      </c>
      <c r="S112" s="8">
        <v>10.199999999999999</v>
      </c>
      <c r="T112" s="8">
        <v>-21.5414224477299</v>
      </c>
      <c r="U112" s="8">
        <v>99.8</v>
      </c>
      <c r="V112" s="8">
        <v>23.7</v>
      </c>
      <c r="W112" s="8">
        <v>11.8</v>
      </c>
      <c r="X112" s="8">
        <v>-11.899999999999999</v>
      </c>
      <c r="Y112" s="8">
        <v>6769.542187</v>
      </c>
      <c r="Z112" s="8">
        <v>14</v>
      </c>
      <c r="AA112" s="8">
        <v>14.4</v>
      </c>
      <c r="AB112" s="8">
        <v>7106</v>
      </c>
      <c r="AC112" s="8">
        <v>16096.18</v>
      </c>
      <c r="AD112" s="8">
        <v>59521.61</v>
      </c>
      <c r="AE112" s="8">
        <v>32027.7</v>
      </c>
      <c r="AF112" s="8">
        <v>47954.22</v>
      </c>
      <c r="AG112" s="8">
        <v>-6.9332627118644101</v>
      </c>
      <c r="AH112" s="8">
        <v>1.6</v>
      </c>
      <c r="AI112" s="8">
        <v>-5.7</v>
      </c>
      <c r="AJ112" s="8"/>
      <c r="AK112" s="29">
        <v>42521</v>
      </c>
      <c r="AL112" s="8">
        <v>11620</v>
      </c>
      <c r="AM112">
        <f t="shared" si="1"/>
        <v>2938</v>
      </c>
    </row>
    <row r="113" spans="1:39">
      <c r="A113" s="7">
        <v>42490</v>
      </c>
      <c r="B113" s="8">
        <v>4569</v>
      </c>
      <c r="C113" s="8">
        <v>18093</v>
      </c>
      <c r="D113" s="8">
        <v>1.9</v>
      </c>
      <c r="E113" s="8">
        <v>2.9</v>
      </c>
      <c r="F113" s="8">
        <v>6</v>
      </c>
      <c r="G113" s="8">
        <v>5.8</v>
      </c>
      <c r="H113" s="8">
        <v>132591.95000000001</v>
      </c>
      <c r="I113" s="8">
        <v>10.5</v>
      </c>
      <c r="J113" s="8">
        <v>50.1</v>
      </c>
      <c r="K113" s="8">
        <v>51</v>
      </c>
      <c r="L113" s="8">
        <v>53.5</v>
      </c>
      <c r="M113" s="8">
        <v>2.33</v>
      </c>
      <c r="N113" s="8">
        <v>-3.4</v>
      </c>
      <c r="O113" s="8">
        <v>5.73</v>
      </c>
      <c r="P113" s="8">
        <v>24645.8</v>
      </c>
      <c r="Q113" s="8">
        <v>10.1</v>
      </c>
      <c r="R113" s="8">
        <v>102670.2</v>
      </c>
      <c r="S113" s="8">
        <v>10.3</v>
      </c>
      <c r="T113" s="8">
        <v>20.049996988133199</v>
      </c>
      <c r="U113" s="8">
        <v>101</v>
      </c>
      <c r="V113" s="8">
        <v>22.9</v>
      </c>
      <c r="W113" s="8">
        <v>12.8</v>
      </c>
      <c r="X113" s="8">
        <v>-10.099999999999998</v>
      </c>
      <c r="Y113" s="8">
        <v>7809.3930870000004</v>
      </c>
      <c r="Z113" s="8">
        <v>14.1</v>
      </c>
      <c r="AA113" s="8">
        <v>14.4</v>
      </c>
      <c r="AB113" s="8">
        <v>3850</v>
      </c>
      <c r="AC113" s="8">
        <v>15144.01</v>
      </c>
      <c r="AD113" s="8">
        <v>43425.43</v>
      </c>
      <c r="AE113" s="8">
        <v>25478.22</v>
      </c>
      <c r="AF113" s="8">
        <v>36012.239999999998</v>
      </c>
      <c r="AG113" s="8">
        <v>-5.2375754681584104</v>
      </c>
      <c r="AH113" s="8">
        <v>1.5</v>
      </c>
      <c r="AI113" s="8">
        <v>-12.3</v>
      </c>
      <c r="AJ113" s="8"/>
      <c r="AK113" s="29">
        <v>42490</v>
      </c>
      <c r="AL113" s="8">
        <v>8682</v>
      </c>
      <c r="AM113">
        <f t="shared" si="1"/>
        <v>2085</v>
      </c>
    </row>
    <row r="114" spans="1:39">
      <c r="A114" s="7">
        <v>42460</v>
      </c>
      <c r="B114" s="8">
        <v>4762</v>
      </c>
      <c r="C114" s="8">
        <v>13524</v>
      </c>
      <c r="D114" s="8">
        <v>5.6</v>
      </c>
      <c r="E114" s="8">
        <v>3.2</v>
      </c>
      <c r="F114" s="8">
        <v>6.8</v>
      </c>
      <c r="G114" s="8">
        <v>5.8</v>
      </c>
      <c r="H114" s="8">
        <v>85842.83</v>
      </c>
      <c r="I114" s="8">
        <v>10.7</v>
      </c>
      <c r="J114" s="8">
        <v>50.2</v>
      </c>
      <c r="K114" s="8">
        <v>51.4</v>
      </c>
      <c r="L114" s="8">
        <v>53.8</v>
      </c>
      <c r="M114" s="8">
        <v>2.2999999999999998</v>
      </c>
      <c r="N114" s="8">
        <v>-4.3</v>
      </c>
      <c r="O114" s="8">
        <v>6.6</v>
      </c>
      <c r="P114" s="8">
        <v>25114.1</v>
      </c>
      <c r="Q114" s="8">
        <v>10.5</v>
      </c>
      <c r="R114" s="8">
        <v>78024.399999999994</v>
      </c>
      <c r="S114" s="8">
        <v>10.3</v>
      </c>
      <c r="T114" s="8">
        <v>890.06359300476902</v>
      </c>
      <c r="U114" s="8">
        <v>100</v>
      </c>
      <c r="V114" s="8">
        <v>22.1</v>
      </c>
      <c r="W114" s="8">
        <v>13.4</v>
      </c>
      <c r="X114" s="8">
        <v>-8.7000000000000011</v>
      </c>
      <c r="Y114" s="8">
        <v>23930.513770000001</v>
      </c>
      <c r="Z114" s="8">
        <v>14.5</v>
      </c>
      <c r="AA114" s="8">
        <v>14.7</v>
      </c>
      <c r="AB114" s="8">
        <v>9475</v>
      </c>
      <c r="AC114" s="8">
        <v>12661.21</v>
      </c>
      <c r="AD114" s="8">
        <v>28281.42</v>
      </c>
      <c r="AE114" s="8">
        <v>20000.82</v>
      </c>
      <c r="AF114" s="8">
        <v>24299.21</v>
      </c>
      <c r="AG114" s="8">
        <v>7.5314590772003998</v>
      </c>
      <c r="AH114" s="8">
        <v>1.5</v>
      </c>
      <c r="AI114" s="8">
        <v>-8.6999999999999993</v>
      </c>
      <c r="AJ114" s="8"/>
      <c r="AK114" s="29">
        <v>42460</v>
      </c>
      <c r="AL114" s="8">
        <v>6597</v>
      </c>
      <c r="AM114">
        <f t="shared" si="1"/>
        <v>3250</v>
      </c>
    </row>
    <row r="115" spans="1:39">
      <c r="A115" s="7">
        <v>42429</v>
      </c>
      <c r="B115" s="8">
        <v>3812</v>
      </c>
      <c r="C115" s="8">
        <v>8762</v>
      </c>
      <c r="D115" s="8">
        <v>4</v>
      </c>
      <c r="E115" s="8">
        <v>2</v>
      </c>
      <c r="F115" s="8">
        <v>4.9069373939999998</v>
      </c>
      <c r="G115" s="8">
        <v>5.4</v>
      </c>
      <c r="H115" s="8">
        <v>38007.800000000003</v>
      </c>
      <c r="I115" s="8">
        <v>10.199999999999999</v>
      </c>
      <c r="J115" s="8">
        <v>49</v>
      </c>
      <c r="K115" s="8">
        <v>48.6</v>
      </c>
      <c r="L115" s="8">
        <v>52.7</v>
      </c>
      <c r="M115" s="8">
        <v>2.2799999999999998</v>
      </c>
      <c r="N115" s="8">
        <v>-4.9000000000000004</v>
      </c>
      <c r="O115" s="8">
        <v>7.18</v>
      </c>
      <c r="P115" s="8"/>
      <c r="Q115" s="8"/>
      <c r="R115" s="8">
        <v>52910.3</v>
      </c>
      <c r="S115" s="8">
        <v>10.199999999999999</v>
      </c>
      <c r="T115" s="8">
        <v>-53.443485164235398</v>
      </c>
      <c r="U115" s="8">
        <v>104.4</v>
      </c>
      <c r="V115" s="8">
        <v>17.399999999999999</v>
      </c>
      <c r="W115" s="8">
        <v>13.3</v>
      </c>
      <c r="X115" s="8">
        <v>-4.0999999999999979</v>
      </c>
      <c r="Y115" s="8">
        <v>8312.0929759999999</v>
      </c>
      <c r="Z115" s="8">
        <v>14.3</v>
      </c>
      <c r="AA115" s="8">
        <v>14.7</v>
      </c>
      <c r="AB115" s="8">
        <v>6842</v>
      </c>
      <c r="AC115" s="8"/>
      <c r="AD115" s="8">
        <v>15620.21</v>
      </c>
      <c r="AE115" s="8">
        <v>13941.84</v>
      </c>
      <c r="AF115" s="8">
        <v>11234.56</v>
      </c>
      <c r="AG115" s="8">
        <v>-27.9614316915956</v>
      </c>
      <c r="AH115" s="8">
        <v>1.3</v>
      </c>
      <c r="AI115" s="8">
        <v>-21.6</v>
      </c>
      <c r="AJ115" s="8"/>
      <c r="AK115" s="29">
        <v>42429</v>
      </c>
      <c r="AL115" s="8">
        <v>3347</v>
      </c>
      <c r="AM115">
        <f t="shared" si="1"/>
        <v>3347</v>
      </c>
    </row>
    <row r="116" spans="1:39">
      <c r="A116" s="7">
        <v>42400</v>
      </c>
      <c r="B116" s="8">
        <v>4950</v>
      </c>
      <c r="C116" s="8">
        <v>4950</v>
      </c>
      <c r="D116" s="8">
        <v>1.8728133360000001</v>
      </c>
      <c r="E116" s="8">
        <v>1.8728133360000001</v>
      </c>
      <c r="F116" s="8">
        <v>5.8657243819999998</v>
      </c>
      <c r="G116" s="8">
        <v>5.8657243819999998</v>
      </c>
      <c r="H116" s="8"/>
      <c r="I116" s="8"/>
      <c r="J116" s="8">
        <v>49.4</v>
      </c>
      <c r="K116" s="8">
        <v>49.5</v>
      </c>
      <c r="L116" s="8">
        <v>53.5</v>
      </c>
      <c r="M116" s="8">
        <v>1.75</v>
      </c>
      <c r="N116" s="8">
        <v>-5.3</v>
      </c>
      <c r="O116" s="8">
        <v>7.05</v>
      </c>
      <c r="P116" s="8"/>
      <c r="Q116" s="8"/>
      <c r="R116" s="8"/>
      <c r="S116" s="8"/>
      <c r="T116" s="8">
        <v>-4.1524066425018997</v>
      </c>
      <c r="U116" s="8">
        <v>104</v>
      </c>
      <c r="V116" s="8">
        <v>18.600000000000001</v>
      </c>
      <c r="W116" s="8">
        <v>14</v>
      </c>
      <c r="X116" s="8">
        <v>-4.6000000000000014</v>
      </c>
      <c r="Y116" s="8">
        <v>34757.719409999998</v>
      </c>
      <c r="Z116" s="8">
        <v>14.9</v>
      </c>
      <c r="AA116" s="8">
        <v>15.3</v>
      </c>
      <c r="AB116" s="8">
        <v>15383</v>
      </c>
      <c r="AC116" s="8"/>
      <c r="AD116" s="8"/>
      <c r="AE116" s="8"/>
      <c r="AF116" s="8"/>
      <c r="AG116" s="8">
        <v>-15.2479537313134</v>
      </c>
      <c r="AH116" s="8">
        <v>1.5</v>
      </c>
      <c r="AI116" s="8"/>
      <c r="AJ116" s="8"/>
      <c r="AK116" s="29">
        <v>42400</v>
      </c>
      <c r="AL116" s="8">
        <v>39340</v>
      </c>
      <c r="AM116">
        <f t="shared" si="1"/>
        <v>0</v>
      </c>
    </row>
    <row r="117" spans="1:39">
      <c r="A117" s="7">
        <v>42369</v>
      </c>
      <c r="B117" s="8">
        <v>5007</v>
      </c>
      <c r="C117" s="8">
        <v>55500</v>
      </c>
      <c r="D117" s="8">
        <v>-2.1496970879999999</v>
      </c>
      <c r="E117" s="8">
        <v>0.5</v>
      </c>
      <c r="F117" s="8">
        <v>5.9</v>
      </c>
      <c r="G117" s="8">
        <v>6.1</v>
      </c>
      <c r="H117" s="8">
        <v>551590.04</v>
      </c>
      <c r="I117" s="8">
        <v>10</v>
      </c>
      <c r="J117" s="8">
        <v>49.7</v>
      </c>
      <c r="K117" s="8">
        <v>50.2</v>
      </c>
      <c r="L117" s="8">
        <v>54.4</v>
      </c>
      <c r="M117" s="8">
        <v>1.64</v>
      </c>
      <c r="N117" s="8">
        <v>-5.9</v>
      </c>
      <c r="O117" s="8">
        <v>7.54</v>
      </c>
      <c r="P117" s="8">
        <v>28634.6</v>
      </c>
      <c r="Q117" s="8">
        <v>11.1</v>
      </c>
      <c r="R117" s="8">
        <v>300930.8</v>
      </c>
      <c r="S117" s="8">
        <v>10.7</v>
      </c>
      <c r="T117" s="8">
        <v>19.4626973315169</v>
      </c>
      <c r="U117" s="8">
        <v>103.7</v>
      </c>
      <c r="V117" s="8">
        <v>15.2</v>
      </c>
      <c r="W117" s="8">
        <v>13.3</v>
      </c>
      <c r="X117" s="8">
        <v>-1.8999999999999986</v>
      </c>
      <c r="Y117" s="8">
        <v>18114.440320000002</v>
      </c>
      <c r="Z117" s="8">
        <v>13.906657490000001</v>
      </c>
      <c r="AA117" s="8">
        <v>14.3</v>
      </c>
      <c r="AB117" s="8">
        <v>6388</v>
      </c>
      <c r="AC117" s="8">
        <v>13885.024799999999</v>
      </c>
      <c r="AD117" s="8">
        <v>154453.68</v>
      </c>
      <c r="AE117" s="8">
        <v>100039.1</v>
      </c>
      <c r="AF117" s="8">
        <v>128494.97</v>
      </c>
      <c r="AG117" s="8">
        <v>-1.88805346700084</v>
      </c>
      <c r="AH117" s="8">
        <v>1.5</v>
      </c>
      <c r="AI117" s="8">
        <v>-18.899999999999999</v>
      </c>
      <c r="AJ117" s="8"/>
      <c r="AK117" s="29">
        <v>42369</v>
      </c>
      <c r="AL117" s="8">
        <v>39340</v>
      </c>
      <c r="AM117">
        <f t="shared" si="1"/>
        <v>8798</v>
      </c>
    </row>
    <row r="118" spans="1:39">
      <c r="A118" s="7">
        <v>42338</v>
      </c>
      <c r="B118" s="8">
        <v>4658</v>
      </c>
      <c r="C118" s="8">
        <v>50493</v>
      </c>
      <c r="D118" s="8">
        <v>0.6</v>
      </c>
      <c r="E118" s="8">
        <v>0.7</v>
      </c>
      <c r="F118" s="8">
        <v>6.2</v>
      </c>
      <c r="G118" s="8">
        <v>6.1</v>
      </c>
      <c r="H118" s="8">
        <v>497182.14880000002</v>
      </c>
      <c r="I118" s="8">
        <v>10.199999999999999</v>
      </c>
      <c r="J118" s="8">
        <v>49.6</v>
      </c>
      <c r="K118" s="8">
        <v>49.8</v>
      </c>
      <c r="L118" s="8">
        <v>53.6</v>
      </c>
      <c r="M118" s="8">
        <v>1.49</v>
      </c>
      <c r="N118" s="8">
        <v>-5.9</v>
      </c>
      <c r="O118" s="8">
        <v>7.3900000000000006</v>
      </c>
      <c r="P118" s="8">
        <v>27937.345834456901</v>
      </c>
      <c r="Q118" s="8">
        <v>11.172228393018299</v>
      </c>
      <c r="R118" s="8">
        <v>272296.12236455799</v>
      </c>
      <c r="S118" s="8">
        <v>10.639653483902</v>
      </c>
      <c r="T118" s="8">
        <v>-1.44070117775952</v>
      </c>
      <c r="U118" s="8">
        <v>104.1</v>
      </c>
      <c r="V118" s="8">
        <v>15.7</v>
      </c>
      <c r="W118" s="8">
        <v>13.7</v>
      </c>
      <c r="X118" s="8">
        <v>-2</v>
      </c>
      <c r="Y118" s="8">
        <v>10255.173409999999</v>
      </c>
      <c r="Z118" s="8"/>
      <c r="AA118" s="8">
        <v>14.9</v>
      </c>
      <c r="AB118" s="8">
        <v>4595</v>
      </c>
      <c r="AC118" s="8">
        <v>13482.807699999999</v>
      </c>
      <c r="AD118" s="8">
        <v>140568.65520000001</v>
      </c>
      <c r="AE118" s="8">
        <v>72412.893899999995</v>
      </c>
      <c r="AF118" s="8">
        <v>109252.73609999999</v>
      </c>
      <c r="AG118" s="8">
        <v>-7.0759064675770302</v>
      </c>
      <c r="AH118" s="8">
        <v>1.5</v>
      </c>
      <c r="AI118" s="8">
        <v>-18.8</v>
      </c>
      <c r="AJ118" s="8"/>
      <c r="AK118" s="29">
        <v>42338</v>
      </c>
      <c r="AL118" s="8">
        <v>30542</v>
      </c>
      <c r="AM118">
        <f t="shared" si="1"/>
        <v>3440</v>
      </c>
    </row>
    <row r="119" spans="1:39">
      <c r="A119" s="7">
        <v>42308</v>
      </c>
      <c r="B119" s="8">
        <v>4491</v>
      </c>
      <c r="C119" s="8">
        <v>45835</v>
      </c>
      <c r="D119" s="8">
        <v>-0.2</v>
      </c>
      <c r="E119" s="8">
        <v>0.7</v>
      </c>
      <c r="F119" s="8">
        <v>5.6</v>
      </c>
      <c r="G119" s="8">
        <v>6.1</v>
      </c>
      <c r="H119" s="8">
        <v>447424.88140000001</v>
      </c>
      <c r="I119" s="8">
        <v>10.199999999999999</v>
      </c>
      <c r="J119" s="8">
        <v>49.8</v>
      </c>
      <c r="K119" s="8">
        <v>50.3</v>
      </c>
      <c r="L119" s="8">
        <v>53.1</v>
      </c>
      <c r="M119" s="8">
        <v>1.27</v>
      </c>
      <c r="N119" s="8">
        <v>-5.9</v>
      </c>
      <c r="O119" s="8">
        <v>7.17</v>
      </c>
      <c r="P119" s="8">
        <v>28278.889623176801</v>
      </c>
      <c r="Q119" s="8">
        <v>11.0234013690708</v>
      </c>
      <c r="R119" s="8">
        <v>244358.77653010201</v>
      </c>
      <c r="S119" s="8">
        <v>10.5790894766959</v>
      </c>
      <c r="T119" s="8">
        <v>34.107967351583198</v>
      </c>
      <c r="U119" s="8">
        <v>103.8</v>
      </c>
      <c r="V119" s="8">
        <v>14</v>
      </c>
      <c r="W119" s="8">
        <v>13.5</v>
      </c>
      <c r="X119" s="8">
        <v>-0.5</v>
      </c>
      <c r="Y119" s="8">
        <v>5593.4916489999996</v>
      </c>
      <c r="Z119" s="8"/>
      <c r="AA119" s="8">
        <v>15.4</v>
      </c>
      <c r="AB119" s="8">
        <v>3517</v>
      </c>
      <c r="AC119" s="8">
        <v>12271.8475</v>
      </c>
      <c r="AD119" s="8">
        <v>127085.8475</v>
      </c>
      <c r="AE119" s="8">
        <v>61200.635600000001</v>
      </c>
      <c r="AF119" s="8">
        <v>94898.121299999999</v>
      </c>
      <c r="AG119" s="8">
        <v>-7.0522462047385801</v>
      </c>
      <c r="AH119" s="8">
        <v>1.5</v>
      </c>
      <c r="AI119" s="8">
        <v>-19.7</v>
      </c>
      <c r="AJ119" s="8"/>
      <c r="AK119" s="29">
        <v>42308</v>
      </c>
      <c r="AL119" s="8">
        <v>27102</v>
      </c>
      <c r="AM119">
        <f t="shared" si="1"/>
        <v>2348</v>
      </c>
    </row>
    <row r="120" spans="1:39">
      <c r="A120" s="7">
        <v>42277</v>
      </c>
      <c r="B120" s="8">
        <v>4563</v>
      </c>
      <c r="C120" s="8">
        <v>41344</v>
      </c>
      <c r="D120" s="8">
        <v>-0.2</v>
      </c>
      <c r="E120" s="8">
        <v>0.8</v>
      </c>
      <c r="F120" s="8">
        <v>5.7</v>
      </c>
      <c r="G120" s="8">
        <v>6.2</v>
      </c>
      <c r="H120" s="8">
        <v>394531.03779999999</v>
      </c>
      <c r="I120" s="8">
        <v>10.3</v>
      </c>
      <c r="J120" s="8">
        <v>49.8</v>
      </c>
      <c r="K120" s="8">
        <v>50.2</v>
      </c>
      <c r="L120" s="8">
        <v>53.4</v>
      </c>
      <c r="M120" s="8">
        <v>1.6</v>
      </c>
      <c r="N120" s="8">
        <v>-5.9</v>
      </c>
      <c r="O120" s="8">
        <v>7.5</v>
      </c>
      <c r="P120" s="8">
        <v>25270.6</v>
      </c>
      <c r="Q120" s="8">
        <v>10.9</v>
      </c>
      <c r="R120" s="8">
        <v>216079.9</v>
      </c>
      <c r="S120" s="8">
        <v>10.5</v>
      </c>
      <c r="T120" s="8">
        <v>90.965302918655695</v>
      </c>
      <c r="U120" s="8">
        <v>105.6</v>
      </c>
      <c r="V120" s="8">
        <v>11.4</v>
      </c>
      <c r="W120" s="8">
        <v>13.1</v>
      </c>
      <c r="X120" s="8">
        <v>1.6999999999999993</v>
      </c>
      <c r="Y120" s="8">
        <v>13571.2233</v>
      </c>
      <c r="Z120" s="8">
        <v>14.04922689</v>
      </c>
      <c r="AA120" s="8">
        <v>15.4</v>
      </c>
      <c r="AB120" s="8">
        <v>6811</v>
      </c>
      <c r="AC120" s="8">
        <v>19632.1531</v>
      </c>
      <c r="AD120" s="8">
        <v>114814</v>
      </c>
      <c r="AE120" s="8">
        <v>50967.038699999997</v>
      </c>
      <c r="AF120" s="8">
        <v>82908</v>
      </c>
      <c r="AG120" s="8">
        <v>-4.0451953062810801</v>
      </c>
      <c r="AH120" s="8">
        <v>1.6</v>
      </c>
      <c r="AI120" s="8">
        <v>-21</v>
      </c>
      <c r="AJ120" s="8"/>
      <c r="AK120" s="29">
        <v>42277</v>
      </c>
      <c r="AL120" s="8">
        <v>24754</v>
      </c>
      <c r="AM120">
        <f t="shared" si="1"/>
        <v>3884</v>
      </c>
    </row>
    <row r="121" spans="1:39">
      <c r="A121" s="7">
        <v>42247</v>
      </c>
      <c r="B121" s="8">
        <v>5124</v>
      </c>
      <c r="C121" s="8">
        <v>36780</v>
      </c>
      <c r="D121" s="8">
        <v>1.9</v>
      </c>
      <c r="E121" s="8">
        <v>1</v>
      </c>
      <c r="F121" s="8">
        <v>6.1</v>
      </c>
      <c r="G121" s="8">
        <v>6.3</v>
      </c>
      <c r="H121" s="8">
        <v>338977.36129999999</v>
      </c>
      <c r="I121" s="8">
        <v>10.9</v>
      </c>
      <c r="J121" s="8">
        <v>49.7</v>
      </c>
      <c r="K121" s="8">
        <v>49.7</v>
      </c>
      <c r="L121" s="8">
        <v>53.4</v>
      </c>
      <c r="M121" s="8">
        <v>1.96</v>
      </c>
      <c r="N121" s="8">
        <v>-5.9</v>
      </c>
      <c r="O121" s="8">
        <v>7.86</v>
      </c>
      <c r="P121" s="8">
        <v>24893.364742371701</v>
      </c>
      <c r="Q121" s="8">
        <v>10.7923168530528</v>
      </c>
      <c r="R121" s="8">
        <v>190809.27461500399</v>
      </c>
      <c r="S121" s="8">
        <v>10.4739803719197</v>
      </c>
      <c r="T121" s="8">
        <v>19.672788515518501</v>
      </c>
      <c r="U121" s="8">
        <v>104</v>
      </c>
      <c r="V121" s="8">
        <v>9.3000000000000007</v>
      </c>
      <c r="W121" s="8">
        <v>13.3</v>
      </c>
      <c r="X121" s="8">
        <v>4</v>
      </c>
      <c r="Y121" s="8">
        <v>11097.49598</v>
      </c>
      <c r="Z121" s="8"/>
      <c r="AA121" s="8">
        <v>15.4</v>
      </c>
      <c r="AB121" s="8">
        <v>4072</v>
      </c>
      <c r="AC121" s="8">
        <v>13451.1909</v>
      </c>
      <c r="AD121" s="8">
        <v>95181.846900000004</v>
      </c>
      <c r="AE121" s="8">
        <v>42475.168899999997</v>
      </c>
      <c r="AF121" s="8">
        <v>69674.958100000003</v>
      </c>
      <c r="AG121" s="8">
        <v>-5.84121345941535</v>
      </c>
      <c r="AH121" s="8">
        <v>1.7</v>
      </c>
      <c r="AI121" s="8">
        <v>-23.5</v>
      </c>
      <c r="AJ121" s="8"/>
      <c r="AK121" s="29">
        <v>42247</v>
      </c>
      <c r="AL121" s="8">
        <v>20870</v>
      </c>
      <c r="AM121">
        <f t="shared" si="1"/>
        <v>2463</v>
      </c>
    </row>
    <row r="122" spans="1:39">
      <c r="A122" s="7">
        <v>42216</v>
      </c>
      <c r="B122" s="8">
        <v>5034</v>
      </c>
      <c r="C122" s="8">
        <v>31668</v>
      </c>
      <c r="D122" s="8">
        <v>-1.3</v>
      </c>
      <c r="E122" s="8">
        <v>0.8</v>
      </c>
      <c r="F122" s="8">
        <v>6</v>
      </c>
      <c r="G122" s="8">
        <v>6.3</v>
      </c>
      <c r="H122" s="8">
        <v>288468.50449999998</v>
      </c>
      <c r="I122" s="8">
        <v>11.2</v>
      </c>
      <c r="J122" s="8">
        <v>50</v>
      </c>
      <c r="K122" s="8">
        <v>49.9</v>
      </c>
      <c r="L122" s="8">
        <v>53.9</v>
      </c>
      <c r="M122" s="8">
        <v>1.65</v>
      </c>
      <c r="N122" s="8">
        <v>-5.37</v>
      </c>
      <c r="O122" s="8">
        <v>7.02</v>
      </c>
      <c r="P122" s="8">
        <v>24338.777618360498</v>
      </c>
      <c r="Q122" s="8">
        <v>10.5123230528975</v>
      </c>
      <c r="R122" s="8">
        <v>165915.90987263201</v>
      </c>
      <c r="S122" s="8">
        <v>10.4263761844458</v>
      </c>
      <c r="T122" s="8">
        <v>-11.5789918273393</v>
      </c>
      <c r="U122" s="8">
        <v>104.5</v>
      </c>
      <c r="V122" s="8">
        <v>6.6</v>
      </c>
      <c r="W122" s="8">
        <v>13.3</v>
      </c>
      <c r="X122" s="8">
        <v>6.7000000000000011</v>
      </c>
      <c r="Y122" s="8">
        <v>7510.5744480000003</v>
      </c>
      <c r="Z122" s="8"/>
      <c r="AA122" s="8">
        <v>15.5</v>
      </c>
      <c r="AB122" s="8">
        <v>3817</v>
      </c>
      <c r="AC122" s="8">
        <v>14251.880800000001</v>
      </c>
      <c r="AD122" s="8">
        <v>81730.656000000003</v>
      </c>
      <c r="AE122" s="8">
        <v>37833.366199999997</v>
      </c>
      <c r="AF122" s="8">
        <v>59914.420899999997</v>
      </c>
      <c r="AG122" s="8">
        <v>-9.2049599518670302</v>
      </c>
      <c r="AH122" s="8">
        <v>1.7</v>
      </c>
      <c r="AI122" s="8">
        <v>-23.4</v>
      </c>
      <c r="AJ122" s="8"/>
      <c r="AK122" s="29">
        <v>42216</v>
      </c>
      <c r="AL122" s="8">
        <v>18407</v>
      </c>
      <c r="AM122">
        <f t="shared" si="1"/>
        <v>2229</v>
      </c>
    </row>
    <row r="123" spans="1:39">
      <c r="A123" s="7">
        <v>42185</v>
      </c>
      <c r="B123" s="8">
        <v>4723</v>
      </c>
      <c r="C123" s="8">
        <v>26624</v>
      </c>
      <c r="D123" s="8">
        <v>1.8</v>
      </c>
      <c r="E123" s="8">
        <v>1.3</v>
      </c>
      <c r="F123" s="8">
        <v>6.8</v>
      </c>
      <c r="G123" s="8">
        <v>6.3</v>
      </c>
      <c r="H123" s="8">
        <v>237131.86610000001</v>
      </c>
      <c r="I123" s="8">
        <v>11.4</v>
      </c>
      <c r="J123" s="8">
        <v>50.2</v>
      </c>
      <c r="K123" s="8">
        <v>50.1</v>
      </c>
      <c r="L123" s="8">
        <v>53.8</v>
      </c>
      <c r="M123" s="8">
        <v>1.39</v>
      </c>
      <c r="N123" s="8">
        <v>-4.8099999999999996</v>
      </c>
      <c r="O123" s="8">
        <v>6.1999999999999993</v>
      </c>
      <c r="P123" s="8">
        <v>24280.270877499999</v>
      </c>
      <c r="Q123" s="8">
        <v>10.6319519945095</v>
      </c>
      <c r="R123" s="8">
        <v>141577.13225427101</v>
      </c>
      <c r="S123" s="8">
        <v>10.411614369368399</v>
      </c>
      <c r="T123" s="8">
        <v>41.713174891829198</v>
      </c>
      <c r="U123" s="8">
        <v>105.5</v>
      </c>
      <c r="V123" s="8">
        <v>4.3</v>
      </c>
      <c r="W123" s="8">
        <v>11.8</v>
      </c>
      <c r="X123" s="8">
        <v>7.5000000000000009</v>
      </c>
      <c r="Y123" s="8">
        <v>18383.51743</v>
      </c>
      <c r="Z123" s="8">
        <v>13.8</v>
      </c>
      <c r="AA123" s="8">
        <v>13.4</v>
      </c>
      <c r="AB123" s="8">
        <v>6117</v>
      </c>
      <c r="AC123" s="8">
        <v>17174.0209</v>
      </c>
      <c r="AD123" s="8">
        <v>67478.775200000004</v>
      </c>
      <c r="AE123" s="8">
        <v>32941.250099999997</v>
      </c>
      <c r="AF123" s="8">
        <v>50263.639199999998</v>
      </c>
      <c r="AG123" s="8">
        <v>1.4933924478999301</v>
      </c>
      <c r="AH123" s="8">
        <v>1.7</v>
      </c>
      <c r="AI123" s="8">
        <v>-22.5</v>
      </c>
      <c r="AJ123" s="8"/>
      <c r="AK123" s="29">
        <v>42185</v>
      </c>
      <c r="AL123" s="8">
        <v>16178</v>
      </c>
      <c r="AM123">
        <f t="shared" si="1"/>
        <v>3757</v>
      </c>
    </row>
    <row r="124" spans="1:39">
      <c r="A124" s="7">
        <v>42155</v>
      </c>
      <c r="B124" s="8">
        <v>4567</v>
      </c>
      <c r="C124" s="8">
        <v>21889</v>
      </c>
      <c r="D124" s="8">
        <v>1.6</v>
      </c>
      <c r="E124" s="8">
        <v>1.1000000000000001</v>
      </c>
      <c r="F124" s="8">
        <v>6.1</v>
      </c>
      <c r="G124" s="8">
        <v>6.2</v>
      </c>
      <c r="H124" s="8">
        <v>171245.4032</v>
      </c>
      <c r="I124" s="8">
        <v>11.4</v>
      </c>
      <c r="J124" s="8">
        <v>50.2</v>
      </c>
      <c r="K124" s="8">
        <v>50.6</v>
      </c>
      <c r="L124" s="8">
        <v>53.2</v>
      </c>
      <c r="M124" s="8">
        <v>1.23</v>
      </c>
      <c r="N124" s="8">
        <v>-4.6100000000000003</v>
      </c>
      <c r="O124" s="8">
        <v>5.84</v>
      </c>
      <c r="P124" s="8">
        <v>24194.8230632128</v>
      </c>
      <c r="Q124" s="8">
        <v>10.1302089024453</v>
      </c>
      <c r="R124" s="8">
        <v>117296.861376771</v>
      </c>
      <c r="S124" s="8">
        <v>10.3661144132291</v>
      </c>
      <c r="T124" s="8">
        <v>57.716824415684798</v>
      </c>
      <c r="U124" s="8">
        <v>109.9</v>
      </c>
      <c r="V124" s="8">
        <v>4.7</v>
      </c>
      <c r="W124" s="8">
        <v>10.8</v>
      </c>
      <c r="X124" s="8">
        <v>6.1000000000000005</v>
      </c>
      <c r="Y124" s="8">
        <v>12396.893340000001</v>
      </c>
      <c r="Z124" s="8"/>
      <c r="AA124" s="8">
        <v>14</v>
      </c>
      <c r="AB124" s="8">
        <v>4611</v>
      </c>
      <c r="AC124" s="8">
        <v>14548.667600000001</v>
      </c>
      <c r="AD124" s="8">
        <v>50304.754300000001</v>
      </c>
      <c r="AE124" s="8">
        <v>26611.4156</v>
      </c>
      <c r="AF124" s="8">
        <v>35996.380899999996</v>
      </c>
      <c r="AG124" s="8">
        <v>-3.4745086811591199</v>
      </c>
      <c r="AH124" s="8">
        <v>1.6</v>
      </c>
      <c r="AI124" s="8">
        <v>-21.9</v>
      </c>
      <c r="AJ124" s="8"/>
      <c r="AK124" s="29">
        <v>42155</v>
      </c>
      <c r="AL124" s="8">
        <v>12421</v>
      </c>
      <c r="AM124">
        <f t="shared" si="1"/>
        <v>2451</v>
      </c>
    </row>
    <row r="125" spans="1:39">
      <c r="A125" s="7">
        <v>42124</v>
      </c>
      <c r="B125" s="8">
        <v>4415</v>
      </c>
      <c r="C125" s="8">
        <v>17316</v>
      </c>
      <c r="D125" s="8">
        <v>1.3</v>
      </c>
      <c r="E125" s="8">
        <v>0.9</v>
      </c>
      <c r="F125" s="8">
        <v>5.9</v>
      </c>
      <c r="G125" s="8">
        <v>6.2</v>
      </c>
      <c r="H125" s="8">
        <v>119978.50410000001</v>
      </c>
      <c r="I125" s="8">
        <v>12</v>
      </c>
      <c r="J125" s="8">
        <v>50.1</v>
      </c>
      <c r="K125" s="8">
        <v>50.2</v>
      </c>
      <c r="L125" s="8">
        <v>53.4</v>
      </c>
      <c r="M125" s="8">
        <v>1.51</v>
      </c>
      <c r="N125" s="8">
        <v>-4.57</v>
      </c>
      <c r="O125" s="8">
        <v>6.08</v>
      </c>
      <c r="P125" s="8">
        <v>22386.714352007701</v>
      </c>
      <c r="Q125" s="8">
        <v>10.0024453210463</v>
      </c>
      <c r="R125" s="8">
        <v>93102.038313558602</v>
      </c>
      <c r="S125" s="8">
        <v>10.427585722282</v>
      </c>
      <c r="T125" s="8">
        <v>77.893270467209604</v>
      </c>
      <c r="U125" s="8">
        <v>107.6</v>
      </c>
      <c r="V125" s="8">
        <v>3.7</v>
      </c>
      <c r="W125" s="8">
        <v>10.1</v>
      </c>
      <c r="X125" s="8">
        <v>6.3999999999999995</v>
      </c>
      <c r="Y125" s="8">
        <v>10582.06738</v>
      </c>
      <c r="Z125" s="8"/>
      <c r="AA125" s="8">
        <v>14.1</v>
      </c>
      <c r="AB125" s="8">
        <v>4344</v>
      </c>
      <c r="AC125" s="8">
        <v>12032.0867</v>
      </c>
      <c r="AD125" s="8">
        <v>35756.0867</v>
      </c>
      <c r="AE125" s="8">
        <v>21209.936600000001</v>
      </c>
      <c r="AF125" s="8">
        <v>26384.568299999999</v>
      </c>
      <c r="AG125" s="8">
        <v>-6.6585301140886202</v>
      </c>
      <c r="AH125" s="8">
        <v>1.5</v>
      </c>
      <c r="AI125" s="8">
        <v>-20.8</v>
      </c>
      <c r="AJ125" s="8"/>
      <c r="AK125" s="29">
        <v>42124</v>
      </c>
      <c r="AL125" s="8">
        <v>9970</v>
      </c>
      <c r="AM125">
        <f t="shared" si="1"/>
        <v>2679</v>
      </c>
    </row>
    <row r="126" spans="1:39">
      <c r="A126" s="7">
        <v>42094</v>
      </c>
      <c r="B126" s="8">
        <v>4448</v>
      </c>
      <c r="C126" s="8">
        <v>12901</v>
      </c>
      <c r="D126" s="8">
        <v>-2.2000000000000002</v>
      </c>
      <c r="E126" s="8">
        <v>0.8</v>
      </c>
      <c r="F126" s="8">
        <v>5.6</v>
      </c>
      <c r="G126" s="8">
        <v>6.4</v>
      </c>
      <c r="H126" s="8">
        <v>77511</v>
      </c>
      <c r="I126" s="8">
        <v>13.5</v>
      </c>
      <c r="J126" s="8">
        <v>50.1</v>
      </c>
      <c r="K126" s="8">
        <v>50.2</v>
      </c>
      <c r="L126" s="8">
        <v>53.7</v>
      </c>
      <c r="M126" s="8">
        <v>1.38</v>
      </c>
      <c r="N126" s="8">
        <v>-4.5599999999999996</v>
      </c>
      <c r="O126" s="8">
        <v>5.9399999999999995</v>
      </c>
      <c r="P126" s="8">
        <v>22722.799999999999</v>
      </c>
      <c r="Q126" s="8">
        <v>10.199999999999999</v>
      </c>
      <c r="R126" s="8">
        <v>70715.3</v>
      </c>
      <c r="S126" s="8">
        <v>10.6</v>
      </c>
      <c r="T126" s="8">
        <v>-68.490920475892295</v>
      </c>
      <c r="U126" s="8">
        <v>107.1</v>
      </c>
      <c r="V126" s="8">
        <v>2.9</v>
      </c>
      <c r="W126" s="8">
        <v>11.6</v>
      </c>
      <c r="X126" s="8">
        <v>8.6999999999999993</v>
      </c>
      <c r="Y126" s="8">
        <v>12432.63493</v>
      </c>
      <c r="Z126" s="8">
        <v>14</v>
      </c>
      <c r="AA126" s="8">
        <v>14</v>
      </c>
      <c r="AB126" s="8">
        <v>5313</v>
      </c>
      <c r="AC126" s="8">
        <v>9980</v>
      </c>
      <c r="AD126" s="8">
        <v>23724</v>
      </c>
      <c r="AE126" s="8">
        <v>16994</v>
      </c>
      <c r="AF126" s="8">
        <v>18254</v>
      </c>
      <c r="AG126" s="8">
        <v>-15.1568805072882</v>
      </c>
      <c r="AH126" s="8">
        <v>1.5</v>
      </c>
      <c r="AI126" s="8">
        <v>-23.6</v>
      </c>
      <c r="AJ126" s="8"/>
      <c r="AK126" s="29">
        <v>42094</v>
      </c>
      <c r="AL126" s="8">
        <v>7291</v>
      </c>
      <c r="AM126">
        <f t="shared" si="1"/>
        <v>2989</v>
      </c>
    </row>
    <row r="127" spans="1:39">
      <c r="A127" s="7">
        <v>42063</v>
      </c>
      <c r="B127" s="8">
        <v>3595</v>
      </c>
      <c r="C127" s="8">
        <v>8454</v>
      </c>
      <c r="D127" s="8">
        <v>-6.3</v>
      </c>
      <c r="E127" s="8">
        <v>2.5</v>
      </c>
      <c r="F127" s="8">
        <v>3.5933391760000002</v>
      </c>
      <c r="G127" s="8">
        <v>6.8</v>
      </c>
      <c r="H127" s="8">
        <v>34477</v>
      </c>
      <c r="I127" s="8">
        <v>13.9</v>
      </c>
      <c r="J127" s="8">
        <v>49.9</v>
      </c>
      <c r="K127" s="8">
        <v>50.4</v>
      </c>
      <c r="L127" s="8">
        <v>53.9</v>
      </c>
      <c r="M127" s="8">
        <v>1.43</v>
      </c>
      <c r="N127" s="8">
        <v>-4.8</v>
      </c>
      <c r="O127" s="8">
        <v>6.2299999999999995</v>
      </c>
      <c r="P127" s="8"/>
      <c r="Q127" s="8"/>
      <c r="R127" s="8">
        <v>47992.5</v>
      </c>
      <c r="S127" s="8">
        <v>10.7</v>
      </c>
      <c r="T127" s="8">
        <v>-367.89844476937401</v>
      </c>
      <c r="U127" s="8">
        <v>109.8</v>
      </c>
      <c r="V127" s="8">
        <v>5.6</v>
      </c>
      <c r="W127" s="8">
        <v>12.5</v>
      </c>
      <c r="X127" s="8">
        <v>6.9</v>
      </c>
      <c r="Y127" s="8">
        <v>13609.4758</v>
      </c>
      <c r="Z127" s="8"/>
      <c r="AA127" s="8">
        <v>14.3</v>
      </c>
      <c r="AB127" s="8">
        <v>6900</v>
      </c>
      <c r="AC127" s="8"/>
      <c r="AD127" s="8">
        <v>13744</v>
      </c>
      <c r="AE127" s="8">
        <v>10815</v>
      </c>
      <c r="AF127" s="8">
        <v>8764</v>
      </c>
      <c r="AG127" s="8">
        <v>48.1315540279872</v>
      </c>
      <c r="AH127" s="8">
        <v>1.6</v>
      </c>
      <c r="AI127" s="8">
        <v>-20.5</v>
      </c>
      <c r="AJ127" s="8"/>
      <c r="AK127" s="29">
        <v>42063</v>
      </c>
      <c r="AL127" s="8">
        <v>4302</v>
      </c>
      <c r="AM127">
        <f t="shared" si="1"/>
        <v>4302</v>
      </c>
    </row>
    <row r="128" spans="1:39">
      <c r="A128" s="7">
        <v>42035</v>
      </c>
      <c r="B128" s="8">
        <v>4859</v>
      </c>
      <c r="C128" s="8">
        <v>4859</v>
      </c>
      <c r="D128" s="8">
        <v>10.23139746</v>
      </c>
      <c r="E128" s="8">
        <v>10.23139746</v>
      </c>
      <c r="F128" s="8">
        <v>9.6049573969999997</v>
      </c>
      <c r="G128" s="8">
        <v>9.6049573969999997</v>
      </c>
      <c r="H128" s="8"/>
      <c r="I128" s="8"/>
      <c r="J128" s="8">
        <v>49.8</v>
      </c>
      <c r="K128" s="8">
        <v>50.2</v>
      </c>
      <c r="L128" s="8">
        <v>53.7</v>
      </c>
      <c r="M128" s="8">
        <v>0.76</v>
      </c>
      <c r="N128" s="8">
        <v>-4.32</v>
      </c>
      <c r="O128" s="8">
        <v>5.08</v>
      </c>
      <c r="P128" s="8"/>
      <c r="Q128" s="8"/>
      <c r="R128" s="8"/>
      <c r="S128" s="8"/>
      <c r="T128" s="8">
        <v>85.226243637385593</v>
      </c>
      <c r="U128" s="8">
        <v>105.7</v>
      </c>
      <c r="V128" s="8">
        <v>10.6</v>
      </c>
      <c r="W128" s="8">
        <v>10.8</v>
      </c>
      <c r="X128" s="8">
        <v>0.20000000000000107</v>
      </c>
      <c r="Y128" s="8">
        <v>20516.420040000001</v>
      </c>
      <c r="Z128" s="8"/>
      <c r="AA128" s="8">
        <v>13.9</v>
      </c>
      <c r="AB128" s="8">
        <v>9415</v>
      </c>
      <c r="AC128" s="8"/>
      <c r="AD128" s="8"/>
      <c r="AE128" s="8"/>
      <c r="AF128" s="8"/>
      <c r="AG128" s="8">
        <v>-3.45880204987514</v>
      </c>
      <c r="AH128" s="8">
        <v>1.2</v>
      </c>
      <c r="AI128" s="8"/>
      <c r="AJ128" s="8"/>
      <c r="AK128" s="29">
        <v>42035</v>
      </c>
      <c r="AL128" s="8">
        <v>48424</v>
      </c>
      <c r="AM128">
        <f t="shared" si="1"/>
        <v>0</v>
      </c>
    </row>
    <row r="129" spans="1:39">
      <c r="A129" s="7">
        <v>42004</v>
      </c>
      <c r="B129" s="8">
        <v>5117</v>
      </c>
      <c r="C129" s="8">
        <v>55233</v>
      </c>
      <c r="D129" s="8">
        <v>4.1500000000000004</v>
      </c>
      <c r="E129" s="8">
        <v>3.8</v>
      </c>
      <c r="F129" s="8">
        <v>7.9</v>
      </c>
      <c r="G129" s="8">
        <v>8.3000000000000007</v>
      </c>
      <c r="H129" s="8">
        <v>502004.90090000001</v>
      </c>
      <c r="I129" s="8">
        <v>15.7</v>
      </c>
      <c r="J129" s="8">
        <v>50.1</v>
      </c>
      <c r="K129" s="8">
        <v>50.4</v>
      </c>
      <c r="L129" s="8">
        <v>54.1</v>
      </c>
      <c r="M129" s="8">
        <v>1.51</v>
      </c>
      <c r="N129" s="8">
        <v>-3.32</v>
      </c>
      <c r="O129" s="8">
        <v>4.83</v>
      </c>
      <c r="P129" s="8">
        <v>25801.314910747202</v>
      </c>
      <c r="Q129" s="8">
        <v>11.889118019286</v>
      </c>
      <c r="R129" s="8">
        <v>262394.08198375697</v>
      </c>
      <c r="S129" s="8">
        <v>11.952436415374301</v>
      </c>
      <c r="T129" s="8">
        <v>97.851678623805896</v>
      </c>
      <c r="U129" s="8">
        <v>105.8</v>
      </c>
      <c r="V129" s="8">
        <v>3.2</v>
      </c>
      <c r="W129" s="8">
        <v>12.2</v>
      </c>
      <c r="X129" s="8">
        <v>9</v>
      </c>
      <c r="Y129" s="8">
        <v>16945</v>
      </c>
      <c r="Z129" s="8">
        <v>13.6</v>
      </c>
      <c r="AA129" s="8">
        <v>13.6</v>
      </c>
      <c r="AB129" s="8">
        <v>6964</v>
      </c>
      <c r="AC129" s="8">
        <v>14887.028</v>
      </c>
      <c r="AD129" s="8">
        <v>179592.4926</v>
      </c>
      <c r="AE129" s="8">
        <v>107459.04549999999</v>
      </c>
      <c r="AF129" s="8">
        <v>120648.5414</v>
      </c>
      <c r="AG129" s="8">
        <v>9.6751170629849508</v>
      </c>
      <c r="AH129" s="8">
        <v>1.3</v>
      </c>
      <c r="AI129" s="8">
        <v>1.4</v>
      </c>
      <c r="AJ129" s="8"/>
      <c r="AK129" s="29">
        <v>42004</v>
      </c>
      <c r="AL129" s="8">
        <v>48424</v>
      </c>
      <c r="AM129">
        <f t="shared" si="1"/>
        <v>17099</v>
      </c>
    </row>
    <row r="130" spans="1:39">
      <c r="A130" s="7">
        <v>41973</v>
      </c>
      <c r="B130" s="8">
        <v>4632</v>
      </c>
      <c r="C130" s="8">
        <v>50116</v>
      </c>
      <c r="D130" s="8">
        <v>3.3</v>
      </c>
      <c r="E130" s="8">
        <v>3.7</v>
      </c>
      <c r="F130" s="8">
        <v>7.2</v>
      </c>
      <c r="G130" s="8">
        <v>8.3000000000000007</v>
      </c>
      <c r="H130" s="8">
        <v>451067.57799999998</v>
      </c>
      <c r="I130" s="8">
        <v>15.8</v>
      </c>
      <c r="J130" s="8">
        <v>50.3</v>
      </c>
      <c r="K130" s="8">
        <v>50.9</v>
      </c>
      <c r="L130" s="8">
        <v>53.9</v>
      </c>
      <c r="M130" s="8">
        <v>1.44</v>
      </c>
      <c r="N130" s="8">
        <v>-2.69</v>
      </c>
      <c r="O130" s="8">
        <v>4.13</v>
      </c>
      <c r="P130" s="8">
        <v>23474.701508654802</v>
      </c>
      <c r="Q130" s="8">
        <v>11.7208012400021</v>
      </c>
      <c r="R130" s="8">
        <v>236592.76707301001</v>
      </c>
      <c r="S130" s="8">
        <v>11.9593458543103</v>
      </c>
      <c r="T130" s="8">
        <v>62.252244244956003</v>
      </c>
      <c r="U130" s="8">
        <v>105.5</v>
      </c>
      <c r="V130" s="8">
        <v>3.2</v>
      </c>
      <c r="W130" s="8">
        <v>12.3</v>
      </c>
      <c r="X130" s="8">
        <v>9.1000000000000014</v>
      </c>
      <c r="Y130" s="8">
        <v>11459</v>
      </c>
      <c r="Z130" s="8"/>
      <c r="AA130" s="8">
        <v>13.4</v>
      </c>
      <c r="AB130" s="8">
        <v>4709</v>
      </c>
      <c r="AC130" s="8">
        <v>17044.456999999999</v>
      </c>
      <c r="AD130" s="8">
        <v>164705.46460000001</v>
      </c>
      <c r="AE130" s="8">
        <v>75062.658200000005</v>
      </c>
      <c r="AF130" s="8">
        <v>101716.5716</v>
      </c>
      <c r="AG130" s="8">
        <v>4.6911417585843402</v>
      </c>
      <c r="AH130" s="8">
        <v>1.3</v>
      </c>
      <c r="AI130" s="8"/>
      <c r="AJ130" s="8"/>
      <c r="AK130" s="29">
        <v>41973</v>
      </c>
      <c r="AL130" s="8">
        <v>31325</v>
      </c>
      <c r="AM130">
        <f t="shared" si="1"/>
        <v>0</v>
      </c>
    </row>
    <row r="131" spans="1:39">
      <c r="A131" s="7">
        <v>41943</v>
      </c>
      <c r="B131" s="8">
        <v>4508</v>
      </c>
      <c r="C131" s="8">
        <v>45484</v>
      </c>
      <c r="D131" s="8">
        <v>3.1</v>
      </c>
      <c r="E131" s="8">
        <v>3.8</v>
      </c>
      <c r="F131" s="8">
        <v>7.7</v>
      </c>
      <c r="G131" s="8">
        <v>8.4</v>
      </c>
      <c r="H131" s="8">
        <v>406160.60399999999</v>
      </c>
      <c r="I131" s="8">
        <v>15.9</v>
      </c>
      <c r="J131" s="8">
        <v>50.8</v>
      </c>
      <c r="K131" s="8">
        <v>51.6</v>
      </c>
      <c r="L131" s="8">
        <v>53.8</v>
      </c>
      <c r="M131" s="8">
        <v>1.6</v>
      </c>
      <c r="N131" s="8">
        <v>-2.2400000000000002</v>
      </c>
      <c r="O131" s="8">
        <v>3.8400000000000003</v>
      </c>
      <c r="P131" s="8">
        <v>23967.242233807701</v>
      </c>
      <c r="Q131" s="8">
        <v>11.520768607434899</v>
      </c>
      <c r="R131" s="8">
        <v>213118.065564355</v>
      </c>
      <c r="S131" s="8">
        <v>11.985683557104201</v>
      </c>
      <c r="T131" s="8">
        <v>47.249879168680501</v>
      </c>
      <c r="U131" s="8">
        <v>103.4</v>
      </c>
      <c r="V131" s="8">
        <v>3.2</v>
      </c>
      <c r="W131" s="8">
        <v>12.6</v>
      </c>
      <c r="X131" s="8">
        <v>9.3999999999999986</v>
      </c>
      <c r="Y131" s="8">
        <v>6807</v>
      </c>
      <c r="Z131" s="8"/>
      <c r="AA131" s="8">
        <v>13.2</v>
      </c>
      <c r="AB131" s="8">
        <v>3427</v>
      </c>
      <c r="AC131" s="8">
        <v>16250.041800000001</v>
      </c>
      <c r="AD131" s="8">
        <v>147661.00760000001</v>
      </c>
      <c r="AE131" s="8">
        <v>63888.877</v>
      </c>
      <c r="AF131" s="8">
        <v>88493.813399999999</v>
      </c>
      <c r="AG131" s="8">
        <v>11.5907692639805</v>
      </c>
      <c r="AH131" s="8">
        <v>1.4</v>
      </c>
      <c r="AI131" s="8"/>
      <c r="AJ131" s="8"/>
      <c r="AK131" s="29">
        <v>41943</v>
      </c>
      <c r="AL131" s="8">
        <v>31325</v>
      </c>
      <c r="AM131">
        <f t="shared" si="1"/>
        <v>0</v>
      </c>
    </row>
    <row r="132" spans="1:39">
      <c r="A132" s="7">
        <v>41912</v>
      </c>
      <c r="B132" s="8">
        <v>4570</v>
      </c>
      <c r="C132" s="8">
        <v>40975</v>
      </c>
      <c r="D132" s="8">
        <v>2.7</v>
      </c>
      <c r="E132" s="8">
        <v>3.9</v>
      </c>
      <c r="F132" s="8">
        <v>8</v>
      </c>
      <c r="G132" s="8">
        <v>8.5</v>
      </c>
      <c r="H132" s="8">
        <v>357787.18430000002</v>
      </c>
      <c r="I132" s="8">
        <v>16.100000000000001</v>
      </c>
      <c r="J132" s="8">
        <v>51.1</v>
      </c>
      <c r="K132" s="8">
        <v>52.2</v>
      </c>
      <c r="L132" s="8">
        <v>54</v>
      </c>
      <c r="M132" s="8">
        <v>1.63</v>
      </c>
      <c r="N132" s="8">
        <v>-1.8</v>
      </c>
      <c r="O132" s="8">
        <v>3.4299999999999997</v>
      </c>
      <c r="P132" s="8">
        <v>23042.433838095301</v>
      </c>
      <c r="Q132" s="8">
        <v>11.5676031615714</v>
      </c>
      <c r="R132" s="8">
        <v>189150.82333054801</v>
      </c>
      <c r="S132" s="8">
        <v>12.0448696351369</v>
      </c>
      <c r="T132" s="8">
        <v>111.570528028198</v>
      </c>
      <c r="U132" s="8">
        <v>105.4</v>
      </c>
      <c r="V132" s="8">
        <v>4.8</v>
      </c>
      <c r="W132" s="8">
        <v>12.9</v>
      </c>
      <c r="X132" s="8">
        <v>8.1000000000000014</v>
      </c>
      <c r="Y132" s="8">
        <v>11355</v>
      </c>
      <c r="Z132" s="8"/>
      <c r="AA132" s="8">
        <v>13.2</v>
      </c>
      <c r="AB132" s="8">
        <v>4517</v>
      </c>
      <c r="AC132" s="8">
        <v>17029.4506</v>
      </c>
      <c r="AD132" s="8">
        <v>131410.96580000001</v>
      </c>
      <c r="AE132" s="8">
        <v>56503.799200000001</v>
      </c>
      <c r="AF132" s="8">
        <v>77131.819399999993</v>
      </c>
      <c r="AG132" s="8">
        <v>15.2439386335551</v>
      </c>
      <c r="AH132" s="8">
        <v>1.5</v>
      </c>
      <c r="AI132" s="8">
        <v>17.100000000000001</v>
      </c>
      <c r="AJ132" s="8"/>
      <c r="AK132" s="29">
        <v>41912</v>
      </c>
      <c r="AL132" s="8">
        <v>31325</v>
      </c>
      <c r="AM132">
        <f t="shared" si="1"/>
        <v>10456</v>
      </c>
    </row>
    <row r="133" spans="1:39">
      <c r="A133" s="7">
        <v>41882</v>
      </c>
      <c r="B133" s="8">
        <v>5025</v>
      </c>
      <c r="C133" s="8">
        <v>36404</v>
      </c>
      <c r="D133" s="8">
        <v>-1.5</v>
      </c>
      <c r="E133" s="8">
        <v>4</v>
      </c>
      <c r="F133" s="8">
        <v>6.9</v>
      </c>
      <c r="G133" s="8">
        <v>8.5</v>
      </c>
      <c r="H133" s="8">
        <v>305786.48139999999</v>
      </c>
      <c r="I133" s="8">
        <v>16.5</v>
      </c>
      <c r="J133" s="8">
        <v>51.1</v>
      </c>
      <c r="K133" s="8">
        <v>52.5</v>
      </c>
      <c r="L133" s="8">
        <v>54.4</v>
      </c>
      <c r="M133" s="8">
        <v>1.99</v>
      </c>
      <c r="N133" s="8">
        <v>-1.2</v>
      </c>
      <c r="O133" s="8">
        <v>3.19</v>
      </c>
      <c r="P133" s="8">
        <v>21133.9308628937</v>
      </c>
      <c r="Q133" s="8">
        <v>11.901354201231699</v>
      </c>
      <c r="R133" s="8">
        <v>166108.389492452</v>
      </c>
      <c r="S133" s="8">
        <v>12.1113983870046</v>
      </c>
      <c r="T133" s="8">
        <v>77.286460740056199</v>
      </c>
      <c r="U133" s="8">
        <v>103.8</v>
      </c>
      <c r="V133" s="8">
        <v>5.7</v>
      </c>
      <c r="W133" s="8">
        <v>12.8</v>
      </c>
      <c r="X133" s="8">
        <v>7.1000000000000005</v>
      </c>
      <c r="Y133" s="8">
        <v>9577</v>
      </c>
      <c r="Z133" s="8"/>
      <c r="AA133" s="8">
        <v>13.3</v>
      </c>
      <c r="AB133" s="8">
        <v>4298</v>
      </c>
      <c r="AC133" s="8">
        <v>16149.7495</v>
      </c>
      <c r="AD133" s="8">
        <v>114381.51519999999</v>
      </c>
      <c r="AE133" s="8">
        <v>49758.813600000001</v>
      </c>
      <c r="AF133" s="8">
        <v>64987.498800000001</v>
      </c>
      <c r="AG133" s="8">
        <v>9.3635986624180401</v>
      </c>
      <c r="AH133" s="8">
        <v>1.6</v>
      </c>
      <c r="AI133" s="8"/>
      <c r="AJ133" s="8"/>
      <c r="AK133" s="29">
        <v>41882</v>
      </c>
      <c r="AL133" s="8">
        <v>20869</v>
      </c>
      <c r="AM133">
        <f t="shared" si="1"/>
        <v>0</v>
      </c>
    </row>
    <row r="134" spans="1:39">
      <c r="A134" s="7">
        <v>41851</v>
      </c>
      <c r="B134" s="8">
        <v>5097</v>
      </c>
      <c r="C134" s="8">
        <v>31374</v>
      </c>
      <c r="D134" s="8">
        <v>3</v>
      </c>
      <c r="E134" s="8">
        <v>4.9000000000000004</v>
      </c>
      <c r="F134" s="8">
        <v>9</v>
      </c>
      <c r="G134" s="8">
        <v>8.8000000000000007</v>
      </c>
      <c r="H134" s="8">
        <v>259492.91310000001</v>
      </c>
      <c r="I134" s="8">
        <v>17</v>
      </c>
      <c r="J134" s="8">
        <v>51.7</v>
      </c>
      <c r="K134" s="8">
        <v>53.6</v>
      </c>
      <c r="L134" s="8">
        <v>54.2</v>
      </c>
      <c r="M134" s="8">
        <v>2.29</v>
      </c>
      <c r="N134" s="8">
        <v>-0.87</v>
      </c>
      <c r="O134" s="8">
        <v>3.16</v>
      </c>
      <c r="P134" s="8">
        <v>20775.792015142299</v>
      </c>
      <c r="Q134" s="8">
        <v>12.2217400092972</v>
      </c>
      <c r="R134" s="8">
        <v>144974.458629559</v>
      </c>
      <c r="S134" s="8">
        <v>12.142083853552201</v>
      </c>
      <c r="T134" s="8">
        <v>166.65728122536299</v>
      </c>
      <c r="U134" s="8">
        <v>104.4</v>
      </c>
      <c r="V134" s="8">
        <v>6.7</v>
      </c>
      <c r="W134" s="8">
        <v>13.5</v>
      </c>
      <c r="X134" s="8">
        <v>6.8</v>
      </c>
      <c r="Y134" s="8">
        <v>2737</v>
      </c>
      <c r="Z134" s="8"/>
      <c r="AA134" s="8">
        <v>13.4</v>
      </c>
      <c r="AB134" s="8">
        <v>3885</v>
      </c>
      <c r="AC134" s="8">
        <v>18106.026600000001</v>
      </c>
      <c r="AD134" s="8">
        <v>98231.765700000004</v>
      </c>
      <c r="AE134" s="8">
        <v>43524.494700000003</v>
      </c>
      <c r="AF134" s="8">
        <v>56479.588600000003</v>
      </c>
      <c r="AG134" s="8">
        <v>14.430788263453699</v>
      </c>
      <c r="AH134" s="8">
        <v>1.7</v>
      </c>
      <c r="AI134" s="8"/>
      <c r="AJ134" s="8"/>
      <c r="AK134" s="29">
        <v>41851</v>
      </c>
      <c r="AL134" s="8">
        <v>20869</v>
      </c>
      <c r="AM134">
        <f t="shared" ref="AM134:AM159" si="2">IF(AND(OR(MONTH(AK134)=2,MONTH(AK134)=3),AL134&lt;AL135),AL134,AL134-AL135)</f>
        <v>0</v>
      </c>
    </row>
    <row r="135" spans="1:39">
      <c r="A135" s="7">
        <v>41820</v>
      </c>
      <c r="B135" s="8">
        <v>4639</v>
      </c>
      <c r="C135" s="8">
        <v>26276</v>
      </c>
      <c r="D135" s="8">
        <v>5.9</v>
      </c>
      <c r="E135" s="8">
        <v>5.3</v>
      </c>
      <c r="F135" s="8">
        <v>9.1999999999999993</v>
      </c>
      <c r="G135" s="8">
        <v>8.8000000000000007</v>
      </c>
      <c r="H135" s="8">
        <v>212770.4486</v>
      </c>
      <c r="I135" s="8">
        <v>17.3</v>
      </c>
      <c r="J135" s="8">
        <v>51</v>
      </c>
      <c r="K135" s="8">
        <v>52.8</v>
      </c>
      <c r="L135" s="8">
        <v>55</v>
      </c>
      <c r="M135" s="8">
        <v>2.34</v>
      </c>
      <c r="N135" s="8">
        <v>-1.1100000000000001</v>
      </c>
      <c r="O135" s="8">
        <v>3.45</v>
      </c>
      <c r="P135" s="8">
        <v>21166.449575888299</v>
      </c>
      <c r="Q135" s="8">
        <v>12.4279301489094</v>
      </c>
      <c r="R135" s="8">
        <v>124198.666614416</v>
      </c>
      <c r="S135" s="8">
        <v>12.1287701139257</v>
      </c>
      <c r="T135" s="8">
        <v>16.969230205009701</v>
      </c>
      <c r="U135" s="8">
        <v>104.7</v>
      </c>
      <c r="V135" s="8">
        <v>8.9</v>
      </c>
      <c r="W135" s="8">
        <v>14.7</v>
      </c>
      <c r="X135" s="8">
        <v>5.7999999999999989</v>
      </c>
      <c r="Y135" s="8">
        <v>19673</v>
      </c>
      <c r="Z135" s="8"/>
      <c r="AA135" s="8">
        <v>14</v>
      </c>
      <c r="AB135" s="8">
        <v>4678</v>
      </c>
      <c r="AC135" s="8">
        <v>20213.271000000001</v>
      </c>
      <c r="AD135" s="8">
        <v>80125.739100000006</v>
      </c>
      <c r="AE135" s="8">
        <v>38214.962699999996</v>
      </c>
      <c r="AF135" s="8">
        <v>48365.231899999999</v>
      </c>
      <c r="AG135" s="8">
        <v>7.1862714150429001</v>
      </c>
      <c r="AH135" s="8">
        <v>1.7</v>
      </c>
      <c r="AI135" s="8">
        <v>23.5</v>
      </c>
      <c r="AJ135" s="8"/>
      <c r="AK135" s="29">
        <v>41820</v>
      </c>
      <c r="AL135" s="8">
        <v>20869</v>
      </c>
      <c r="AM135">
        <f t="shared" si="2"/>
        <v>11329</v>
      </c>
    </row>
    <row r="136" spans="1:39">
      <c r="A136" s="7">
        <v>41790</v>
      </c>
      <c r="B136" s="8">
        <v>4492</v>
      </c>
      <c r="C136" s="8">
        <v>21638</v>
      </c>
      <c r="D136" s="8">
        <v>5.3</v>
      </c>
      <c r="E136" s="8">
        <v>5.2</v>
      </c>
      <c r="F136" s="8">
        <v>8.8000000000000007</v>
      </c>
      <c r="G136" s="8">
        <v>8.6999999999999993</v>
      </c>
      <c r="H136" s="8">
        <v>153716.48610000001</v>
      </c>
      <c r="I136" s="8">
        <v>17.2</v>
      </c>
      <c r="J136" s="8">
        <v>50.8</v>
      </c>
      <c r="K136" s="8">
        <v>52.3</v>
      </c>
      <c r="L136" s="8">
        <v>55.5</v>
      </c>
      <c r="M136" s="8">
        <v>2.48</v>
      </c>
      <c r="N136" s="8">
        <v>-1.45</v>
      </c>
      <c r="O136" s="8">
        <v>3.9299999999999997</v>
      </c>
      <c r="P136" s="8">
        <v>21249.7917049803</v>
      </c>
      <c r="Q136" s="8">
        <v>12.5143183417626</v>
      </c>
      <c r="R136" s="8">
        <v>103032.197038528</v>
      </c>
      <c r="S136" s="8">
        <v>12.067487364448199</v>
      </c>
      <c r="T136" s="8">
        <v>75.415073333655997</v>
      </c>
      <c r="U136" s="8">
        <v>102.3</v>
      </c>
      <c r="V136" s="8">
        <v>5.7</v>
      </c>
      <c r="W136" s="8">
        <v>13.4</v>
      </c>
      <c r="X136" s="8">
        <v>7.7</v>
      </c>
      <c r="Y136" s="8">
        <v>14013</v>
      </c>
      <c r="Z136" s="8"/>
      <c r="AA136" s="8">
        <v>13.9</v>
      </c>
      <c r="AB136" s="8">
        <v>5500</v>
      </c>
      <c r="AC136" s="8">
        <v>16678.1505</v>
      </c>
      <c r="AD136" s="8">
        <v>59912.468099999998</v>
      </c>
      <c r="AE136" s="8">
        <v>30700.4241</v>
      </c>
      <c r="AF136" s="8">
        <v>36069.600100000003</v>
      </c>
      <c r="AG136" s="8">
        <v>7.0702868403766104</v>
      </c>
      <c r="AH136" s="8">
        <v>1.7</v>
      </c>
      <c r="AI136" s="8"/>
      <c r="AJ136" s="8"/>
      <c r="AK136" s="29">
        <v>41790</v>
      </c>
      <c r="AL136" s="8">
        <v>9540</v>
      </c>
      <c r="AM136">
        <f t="shared" si="2"/>
        <v>0</v>
      </c>
    </row>
    <row r="137" spans="1:39">
      <c r="A137" s="7">
        <v>41759</v>
      </c>
      <c r="B137" s="8">
        <v>4356</v>
      </c>
      <c r="C137" s="8">
        <v>17145</v>
      </c>
      <c r="D137" s="8">
        <v>4.5999999999999996</v>
      </c>
      <c r="E137" s="8">
        <v>5.2</v>
      </c>
      <c r="F137" s="8">
        <v>8.6999999999999993</v>
      </c>
      <c r="G137" s="8">
        <v>8.6999999999999993</v>
      </c>
      <c r="H137" s="8">
        <v>107077.8331</v>
      </c>
      <c r="I137" s="8">
        <v>17.3</v>
      </c>
      <c r="J137" s="8">
        <v>50.4</v>
      </c>
      <c r="K137" s="8">
        <v>51.2</v>
      </c>
      <c r="L137" s="8">
        <v>54.8</v>
      </c>
      <c r="M137" s="8">
        <v>1.8</v>
      </c>
      <c r="N137" s="8">
        <v>-2</v>
      </c>
      <c r="O137" s="8">
        <v>3.8</v>
      </c>
      <c r="P137" s="8">
        <v>19701.1614608604</v>
      </c>
      <c r="Q137" s="8">
        <v>11.936529734318899</v>
      </c>
      <c r="R137" s="8">
        <v>81782.405333547198</v>
      </c>
      <c r="S137" s="8">
        <v>11.9519660815987</v>
      </c>
      <c r="T137" s="8">
        <v>1.64470101296155</v>
      </c>
      <c r="U137" s="8">
        <v>104.8</v>
      </c>
      <c r="V137" s="8">
        <v>5.5</v>
      </c>
      <c r="W137" s="8">
        <v>13.2</v>
      </c>
      <c r="X137" s="8">
        <v>7.6999999999999993</v>
      </c>
      <c r="Y137" s="8">
        <v>15259</v>
      </c>
      <c r="Z137" s="8"/>
      <c r="AA137" s="8">
        <v>13.7</v>
      </c>
      <c r="AB137" s="8">
        <v>5135</v>
      </c>
      <c r="AC137" s="8">
        <v>14144.656300000001</v>
      </c>
      <c r="AD137" s="8">
        <v>43234.317600000002</v>
      </c>
      <c r="AE137" s="8">
        <v>23685.457399999999</v>
      </c>
      <c r="AF137" s="8">
        <v>27709.257000000001</v>
      </c>
      <c r="AG137" s="8">
        <v>0.81259930134648595</v>
      </c>
      <c r="AH137" s="8">
        <v>1.6</v>
      </c>
      <c r="AI137" s="8"/>
      <c r="AJ137" s="8"/>
      <c r="AK137" s="29">
        <v>41759</v>
      </c>
      <c r="AL137" s="8">
        <v>9540</v>
      </c>
      <c r="AM137">
        <f t="shared" si="2"/>
        <v>0</v>
      </c>
    </row>
    <row r="138" spans="1:39">
      <c r="A138" s="7">
        <v>41729</v>
      </c>
      <c r="B138" s="8">
        <v>4544</v>
      </c>
      <c r="C138" s="8">
        <v>12788</v>
      </c>
      <c r="D138" s="8">
        <v>7.2</v>
      </c>
      <c r="E138" s="8">
        <v>5.4</v>
      </c>
      <c r="F138" s="8">
        <v>8.8000000000000007</v>
      </c>
      <c r="G138" s="8">
        <v>8.6999999999999993</v>
      </c>
      <c r="H138" s="8">
        <v>68321.714500000002</v>
      </c>
      <c r="I138" s="8">
        <v>17.600000000000001</v>
      </c>
      <c r="J138" s="8">
        <v>50.3</v>
      </c>
      <c r="K138" s="8">
        <v>50.6</v>
      </c>
      <c r="L138" s="8">
        <v>54.5</v>
      </c>
      <c r="M138" s="8">
        <v>2.38</v>
      </c>
      <c r="N138" s="8">
        <v>-2.2999999999999998</v>
      </c>
      <c r="O138" s="8">
        <v>4.68</v>
      </c>
      <c r="P138" s="8">
        <v>19800.553367360801</v>
      </c>
      <c r="Q138" s="8">
        <v>12.240399561032399</v>
      </c>
      <c r="R138" s="8">
        <v>62081.243872686799</v>
      </c>
      <c r="S138" s="8">
        <v>11.9568656164752</v>
      </c>
      <c r="T138" s="8">
        <v>-981.34657836644601</v>
      </c>
      <c r="U138" s="8">
        <v>107.9</v>
      </c>
      <c r="V138" s="8">
        <v>5.4</v>
      </c>
      <c r="W138" s="8">
        <v>12.1</v>
      </c>
      <c r="X138" s="8">
        <v>6.6999999999999993</v>
      </c>
      <c r="Y138" s="8">
        <v>20934</v>
      </c>
      <c r="Z138" s="8"/>
      <c r="AA138" s="8">
        <v>13.9</v>
      </c>
      <c r="AB138" s="8">
        <v>5181</v>
      </c>
      <c r="AC138" s="8">
        <v>12396.652099999999</v>
      </c>
      <c r="AD138" s="8">
        <v>29089.6613</v>
      </c>
      <c r="AE138" s="8">
        <v>18520.174599999998</v>
      </c>
      <c r="AF138" s="8">
        <v>20111.179700000001</v>
      </c>
      <c r="AG138" s="8">
        <v>-6.6446277361039403</v>
      </c>
      <c r="AH138" s="8">
        <v>1.7</v>
      </c>
      <c r="AI138" s="8">
        <v>34</v>
      </c>
      <c r="AJ138" s="8"/>
      <c r="AK138" s="29">
        <v>41729</v>
      </c>
      <c r="AL138" s="8">
        <v>9540</v>
      </c>
      <c r="AM138">
        <f t="shared" si="2"/>
        <v>9540</v>
      </c>
    </row>
    <row r="139" spans="1:39">
      <c r="A139" s="7">
        <v>41698</v>
      </c>
      <c r="B139" s="8">
        <v>3835</v>
      </c>
      <c r="C139" s="8">
        <v>8243</v>
      </c>
      <c r="D139" s="8">
        <v>13.7</v>
      </c>
      <c r="E139" s="8">
        <v>4.5</v>
      </c>
      <c r="F139" s="8">
        <v>8.7702573879999992</v>
      </c>
      <c r="G139" s="8">
        <v>8.6</v>
      </c>
      <c r="H139" s="8">
        <v>30283.029399999999</v>
      </c>
      <c r="I139" s="8">
        <v>17.899999999999999</v>
      </c>
      <c r="J139" s="8">
        <v>50.2</v>
      </c>
      <c r="K139" s="8">
        <v>50.5</v>
      </c>
      <c r="L139" s="8">
        <v>55</v>
      </c>
      <c r="M139" s="8">
        <v>1.95</v>
      </c>
      <c r="N139" s="8">
        <v>-2.02</v>
      </c>
      <c r="O139" s="8">
        <v>3.9699999999999998</v>
      </c>
      <c r="P139" s="8"/>
      <c r="Q139" s="8"/>
      <c r="R139" s="8">
        <v>42280.690505325998</v>
      </c>
      <c r="S139" s="8">
        <v>11.8245752044088</v>
      </c>
      <c r="T139" s="8">
        <v>-251.64281394880101</v>
      </c>
      <c r="U139" s="8">
        <v>103.1</v>
      </c>
      <c r="V139" s="8">
        <v>6.9</v>
      </c>
      <c r="W139" s="8">
        <v>13.3</v>
      </c>
      <c r="X139" s="8">
        <v>6.4</v>
      </c>
      <c r="Y139" s="8">
        <v>9370</v>
      </c>
      <c r="Z139" s="8"/>
      <c r="AA139" s="8">
        <v>14.2</v>
      </c>
      <c r="AB139" s="8">
        <v>4143</v>
      </c>
      <c r="AC139" s="8"/>
      <c r="AD139" s="8">
        <v>16693.0092</v>
      </c>
      <c r="AE139" s="8">
        <v>12418.2389</v>
      </c>
      <c r="AF139" s="8">
        <v>10465.6186</v>
      </c>
      <c r="AG139" s="8">
        <v>-18.127261241601101</v>
      </c>
      <c r="AH139" s="8">
        <v>1.7</v>
      </c>
      <c r="AI139" s="8"/>
      <c r="AJ139" s="8"/>
      <c r="AK139" s="29">
        <v>41698</v>
      </c>
      <c r="AL139" s="8">
        <v>47355</v>
      </c>
      <c r="AM139">
        <f t="shared" si="2"/>
        <v>0</v>
      </c>
    </row>
    <row r="140" spans="1:39">
      <c r="A140" s="7">
        <v>41670</v>
      </c>
      <c r="B140" s="8">
        <v>4408</v>
      </c>
      <c r="C140" s="8">
        <v>4408</v>
      </c>
      <c r="D140" s="8">
        <v>-2.4347056220000001</v>
      </c>
      <c r="E140" s="8">
        <v>-2.4347056220000001</v>
      </c>
      <c r="F140" s="8">
        <v>8.4873949579999994</v>
      </c>
      <c r="G140" s="8">
        <v>8.4873949579999994</v>
      </c>
      <c r="H140" s="8"/>
      <c r="I140" s="8"/>
      <c r="J140" s="8">
        <v>50.5</v>
      </c>
      <c r="K140" s="8">
        <v>50.9</v>
      </c>
      <c r="L140" s="8">
        <v>53.4</v>
      </c>
      <c r="M140" s="8">
        <v>2.4900000000000002</v>
      </c>
      <c r="N140" s="8">
        <v>-1.6</v>
      </c>
      <c r="O140" s="8">
        <v>4.09</v>
      </c>
      <c r="P140" s="8"/>
      <c r="Q140" s="8"/>
      <c r="R140" s="8"/>
      <c r="S140" s="8"/>
      <c r="T140" s="8">
        <v>14.005482573249299</v>
      </c>
      <c r="U140" s="8">
        <v>101.1</v>
      </c>
      <c r="V140" s="8">
        <v>1.2</v>
      </c>
      <c r="W140" s="8">
        <v>13.2</v>
      </c>
      <c r="X140" s="8">
        <v>12</v>
      </c>
      <c r="Y140" s="8">
        <v>26004</v>
      </c>
      <c r="Z140" s="8"/>
      <c r="AA140" s="8">
        <v>14.3</v>
      </c>
      <c r="AB140" s="8">
        <v>8163</v>
      </c>
      <c r="AC140" s="8"/>
      <c r="AD140" s="8"/>
      <c r="AE140" s="8"/>
      <c r="AF140" s="8"/>
      <c r="AG140" s="8">
        <v>10.544722566315</v>
      </c>
      <c r="AH140" s="8">
        <v>2</v>
      </c>
      <c r="AI140" s="8"/>
      <c r="AJ140" s="8"/>
      <c r="AK140" s="29">
        <v>41670</v>
      </c>
      <c r="AL140" s="8">
        <v>47355</v>
      </c>
      <c r="AM140">
        <f t="shared" si="2"/>
        <v>0</v>
      </c>
    </row>
    <row r="141" spans="1:39">
      <c r="A141" s="7">
        <v>41639</v>
      </c>
      <c r="B141" s="8">
        <v>4913</v>
      </c>
      <c r="C141" s="8">
        <v>53223</v>
      </c>
      <c r="D141" s="8">
        <v>7.6703922860000002</v>
      </c>
      <c r="E141" s="8">
        <v>7.5</v>
      </c>
      <c r="F141" s="8">
        <v>9.6999999999999993</v>
      </c>
      <c r="G141" s="8">
        <v>9.6999999999999993</v>
      </c>
      <c r="H141" s="8">
        <v>436527.69569999998</v>
      </c>
      <c r="I141" s="8">
        <v>19.600000000000001</v>
      </c>
      <c r="J141" s="8">
        <v>51</v>
      </c>
      <c r="K141" s="8">
        <v>52</v>
      </c>
      <c r="L141" s="8">
        <v>54.6</v>
      </c>
      <c r="M141" s="8">
        <v>2.5</v>
      </c>
      <c r="N141" s="8">
        <v>-1.36</v>
      </c>
      <c r="O141" s="8">
        <v>3.8600000000000003</v>
      </c>
      <c r="P141" s="8">
        <v>23059.7</v>
      </c>
      <c r="Q141" s="8">
        <v>13.6</v>
      </c>
      <c r="R141" s="8">
        <v>234380</v>
      </c>
      <c r="S141" s="8">
        <v>13.1</v>
      </c>
      <c r="T141" s="8">
        <v>-20.206844202669402</v>
      </c>
      <c r="U141" s="8">
        <v>102.3</v>
      </c>
      <c r="V141" s="8">
        <v>9.3000000000000007</v>
      </c>
      <c r="W141" s="8">
        <v>13.6</v>
      </c>
      <c r="X141" s="8">
        <v>4.2999999999999989</v>
      </c>
      <c r="Y141" s="8">
        <v>12532</v>
      </c>
      <c r="Z141" s="8">
        <v>14.2</v>
      </c>
      <c r="AA141" s="8">
        <v>14.1</v>
      </c>
      <c r="AB141" s="8">
        <v>1449</v>
      </c>
      <c r="AC141" s="8">
        <v>20153.158100000001</v>
      </c>
      <c r="AD141" s="8">
        <v>201207.84210000001</v>
      </c>
      <c r="AE141" s="8">
        <v>101434.992</v>
      </c>
      <c r="AF141" s="8">
        <v>130550.59269999999</v>
      </c>
      <c r="AG141" s="8">
        <v>4.3</v>
      </c>
      <c r="AH141" s="8">
        <v>1.8</v>
      </c>
      <c r="AI141" s="8">
        <v>38.6</v>
      </c>
      <c r="AJ141" s="8"/>
      <c r="AK141" s="29">
        <v>41639</v>
      </c>
      <c r="AL141" s="8">
        <v>47355</v>
      </c>
      <c r="AM141">
        <f t="shared" si="2"/>
        <v>20611</v>
      </c>
    </row>
    <row r="142" spans="1:39">
      <c r="A142" s="7">
        <v>41608</v>
      </c>
      <c r="B142" s="8">
        <v>4485</v>
      </c>
      <c r="C142" s="8">
        <v>48310</v>
      </c>
      <c r="D142" s="8">
        <v>8.5</v>
      </c>
      <c r="E142" s="8">
        <v>7.5</v>
      </c>
      <c r="F142" s="8">
        <v>10</v>
      </c>
      <c r="G142" s="8">
        <v>9.6999999999999993</v>
      </c>
      <c r="H142" s="8">
        <v>391282.527</v>
      </c>
      <c r="I142" s="8">
        <v>19.899999999999999</v>
      </c>
      <c r="J142" s="8">
        <v>51.4</v>
      </c>
      <c r="K142" s="8">
        <v>52.3</v>
      </c>
      <c r="L142" s="8">
        <v>56</v>
      </c>
      <c r="M142" s="8">
        <v>3.02</v>
      </c>
      <c r="N142" s="8">
        <v>-1.42</v>
      </c>
      <c r="O142" s="8">
        <v>4.4399999999999995</v>
      </c>
      <c r="P142" s="8">
        <v>21011.934436654901</v>
      </c>
      <c r="Q142" s="8">
        <v>13.7212512875942</v>
      </c>
      <c r="R142" s="8">
        <v>211320.24778072699</v>
      </c>
      <c r="S142" s="8">
        <v>13.0277967756879</v>
      </c>
      <c r="T142" s="8">
        <v>71.919726990271499</v>
      </c>
      <c r="U142" s="8">
        <v>98.9</v>
      </c>
      <c r="V142" s="8">
        <v>9.4</v>
      </c>
      <c r="W142" s="8">
        <v>14.2</v>
      </c>
      <c r="X142" s="8">
        <v>4.7999999999999989</v>
      </c>
      <c r="Y142" s="8">
        <v>12310</v>
      </c>
      <c r="Z142" s="8"/>
      <c r="AA142" s="8">
        <v>14.2</v>
      </c>
      <c r="AB142" s="8">
        <v>2676</v>
      </c>
      <c r="AC142" s="8">
        <v>24779.684000000001</v>
      </c>
      <c r="AD142" s="8">
        <v>181054.68400000001</v>
      </c>
      <c r="AE142" s="8">
        <v>69419.654899999994</v>
      </c>
      <c r="AF142" s="8">
        <v>110806.79859999999</v>
      </c>
      <c r="AG142" s="8">
        <v>12.7</v>
      </c>
      <c r="AH142" s="8">
        <v>1.8</v>
      </c>
      <c r="AI142" s="8"/>
      <c r="AJ142" s="8"/>
      <c r="AK142" s="29">
        <v>41608</v>
      </c>
      <c r="AL142" s="8">
        <v>26744</v>
      </c>
      <c r="AM142">
        <f t="shared" si="2"/>
        <v>0</v>
      </c>
    </row>
    <row r="143" spans="1:39">
      <c r="A143" s="7">
        <v>41578</v>
      </c>
      <c r="B143" s="8">
        <v>4375</v>
      </c>
      <c r="C143" s="8">
        <v>43825</v>
      </c>
      <c r="D143" s="8">
        <v>9.5</v>
      </c>
      <c r="E143" s="8">
        <v>7.4</v>
      </c>
      <c r="F143" s="8">
        <v>10.3</v>
      </c>
      <c r="G143" s="8">
        <v>9.6999999999999993</v>
      </c>
      <c r="H143" s="8">
        <v>351669.24920000002</v>
      </c>
      <c r="I143" s="8">
        <v>20.100000000000001</v>
      </c>
      <c r="J143" s="8">
        <v>51.4</v>
      </c>
      <c r="K143" s="8">
        <v>52.5</v>
      </c>
      <c r="L143" s="8">
        <v>56.3</v>
      </c>
      <c r="M143" s="8">
        <v>3.21</v>
      </c>
      <c r="N143" s="8">
        <v>-1.51</v>
      </c>
      <c r="O143" s="8">
        <v>4.72</v>
      </c>
      <c r="P143" s="8">
        <v>21491.281429538001</v>
      </c>
      <c r="Q143" s="8">
        <v>13.320158762875</v>
      </c>
      <c r="R143" s="8">
        <v>190308.313344072</v>
      </c>
      <c r="S143" s="8">
        <v>12.951750562713899</v>
      </c>
      <c r="T143" s="8">
        <v>-3.1578618903485598</v>
      </c>
      <c r="U143" s="8">
        <v>102.9</v>
      </c>
      <c r="V143" s="8">
        <v>8.9</v>
      </c>
      <c r="W143" s="8">
        <v>14.3</v>
      </c>
      <c r="X143" s="8">
        <v>5.4</v>
      </c>
      <c r="Y143" s="8">
        <v>8645</v>
      </c>
      <c r="Z143" s="8"/>
      <c r="AA143" s="8">
        <v>14.2</v>
      </c>
      <c r="AB143" s="8">
        <v>2975</v>
      </c>
      <c r="AC143" s="8">
        <v>11375.442800000001</v>
      </c>
      <c r="AD143" s="8">
        <v>156275</v>
      </c>
      <c r="AE143" s="8">
        <v>59390</v>
      </c>
      <c r="AF143" s="8">
        <v>95931</v>
      </c>
      <c r="AG143" s="8">
        <v>5.6</v>
      </c>
      <c r="AH143" s="8">
        <v>1.8</v>
      </c>
      <c r="AI143" s="8"/>
      <c r="AJ143" s="8"/>
      <c r="AK143" s="29">
        <v>41578</v>
      </c>
      <c r="AL143" s="8">
        <v>26744</v>
      </c>
      <c r="AM143">
        <f t="shared" si="2"/>
        <v>0</v>
      </c>
    </row>
    <row r="144" spans="1:39">
      <c r="A144" s="7">
        <v>41547</v>
      </c>
      <c r="B144" s="8">
        <v>4448</v>
      </c>
      <c r="C144" s="8">
        <v>39452</v>
      </c>
      <c r="D144" s="8">
        <v>10.4</v>
      </c>
      <c r="E144" s="8">
        <v>7.2</v>
      </c>
      <c r="F144" s="8">
        <v>10.199999999999999</v>
      </c>
      <c r="G144" s="8">
        <v>9.6</v>
      </c>
      <c r="H144" s="8">
        <v>309207.57390000002</v>
      </c>
      <c r="I144" s="8">
        <v>20.2</v>
      </c>
      <c r="J144" s="8">
        <v>51.1</v>
      </c>
      <c r="K144" s="8">
        <v>52.8</v>
      </c>
      <c r="L144" s="8">
        <v>55.4</v>
      </c>
      <c r="M144" s="8">
        <v>3.05</v>
      </c>
      <c r="N144" s="8">
        <v>-1.34</v>
      </c>
      <c r="O144" s="8">
        <v>4.3899999999999997</v>
      </c>
      <c r="P144" s="8">
        <v>20653.3</v>
      </c>
      <c r="Q144" s="8">
        <v>13.3</v>
      </c>
      <c r="R144" s="8">
        <v>168817</v>
      </c>
      <c r="S144" s="8">
        <v>12.9</v>
      </c>
      <c r="T144" s="8">
        <v>-46.680400448154998</v>
      </c>
      <c r="U144" s="8">
        <v>99.8</v>
      </c>
      <c r="V144" s="8">
        <v>8.9</v>
      </c>
      <c r="W144" s="8">
        <v>14.2</v>
      </c>
      <c r="X144" s="8">
        <v>5.2999999999999989</v>
      </c>
      <c r="Y144" s="8">
        <v>14120</v>
      </c>
      <c r="Z144" s="8"/>
      <c r="AA144" s="8">
        <v>14.3</v>
      </c>
      <c r="AB144" s="8">
        <v>4298</v>
      </c>
      <c r="AC144" s="8">
        <v>17059.245299999999</v>
      </c>
      <c r="AD144" s="8">
        <v>144899.55720000001</v>
      </c>
      <c r="AE144" s="8">
        <v>52705.611599999997</v>
      </c>
      <c r="AF144" s="8">
        <v>84383.3073</v>
      </c>
      <c r="AG144" s="8">
        <v>-0.3</v>
      </c>
      <c r="AH144" s="8">
        <v>1.7</v>
      </c>
      <c r="AI144" s="8">
        <v>35.1</v>
      </c>
      <c r="AJ144" s="8"/>
      <c r="AK144" s="29">
        <v>41547</v>
      </c>
      <c r="AL144" s="8">
        <v>26744</v>
      </c>
      <c r="AM144">
        <f t="shared" si="2"/>
        <v>9843</v>
      </c>
    </row>
    <row r="145" spans="1:39">
      <c r="A145" s="7">
        <v>41517</v>
      </c>
      <c r="B145" s="8">
        <v>5103</v>
      </c>
      <c r="C145" s="8">
        <v>35003</v>
      </c>
      <c r="D145" s="8">
        <v>13.7</v>
      </c>
      <c r="E145" s="8">
        <v>6.8</v>
      </c>
      <c r="F145" s="8">
        <v>10.4</v>
      </c>
      <c r="G145" s="8">
        <v>9.5</v>
      </c>
      <c r="H145" s="8">
        <v>262578.08130000002</v>
      </c>
      <c r="I145" s="8">
        <v>20.3</v>
      </c>
      <c r="J145" s="8">
        <v>51</v>
      </c>
      <c r="K145" s="8">
        <v>52.4</v>
      </c>
      <c r="L145" s="8">
        <v>53.9</v>
      </c>
      <c r="M145" s="8">
        <v>2.57</v>
      </c>
      <c r="N145" s="8">
        <v>-1.62</v>
      </c>
      <c r="O145" s="8">
        <v>4.1899999999999995</v>
      </c>
      <c r="P145" s="8">
        <v>18886.215465175399</v>
      </c>
      <c r="Q145" s="8">
        <v>13.3701232684953</v>
      </c>
      <c r="R145" s="8">
        <v>148163.694220504</v>
      </c>
      <c r="S145" s="8">
        <v>12.848210258059</v>
      </c>
      <c r="T145" s="8">
        <v>5.5211732493154804</v>
      </c>
      <c r="U145" s="8">
        <v>97.8</v>
      </c>
      <c r="V145" s="8">
        <v>9.9</v>
      </c>
      <c r="W145" s="8">
        <v>14.7</v>
      </c>
      <c r="X145" s="8">
        <v>4.7999999999999989</v>
      </c>
      <c r="Y145" s="8">
        <v>15841</v>
      </c>
      <c r="Z145" s="8"/>
      <c r="AA145" s="8">
        <v>14.1</v>
      </c>
      <c r="AB145" s="8">
        <v>4220</v>
      </c>
      <c r="AC145" s="8">
        <v>15202.588400000001</v>
      </c>
      <c r="AD145" s="8">
        <v>127840.3119</v>
      </c>
      <c r="AE145" s="8">
        <v>46649.662600000003</v>
      </c>
      <c r="AF145" s="8">
        <v>70841.902900000001</v>
      </c>
      <c r="AG145" s="8">
        <v>7.2</v>
      </c>
      <c r="AH145" s="8">
        <v>1.6</v>
      </c>
      <c r="AI145" s="8"/>
      <c r="AJ145" s="8"/>
      <c r="AK145" s="29">
        <v>41517</v>
      </c>
      <c r="AL145" s="8">
        <v>16901</v>
      </c>
      <c r="AM145">
        <f t="shared" si="2"/>
        <v>0</v>
      </c>
    </row>
    <row r="146" spans="1:39">
      <c r="A146" s="7">
        <v>41486</v>
      </c>
      <c r="B146" s="8">
        <v>4950</v>
      </c>
      <c r="C146" s="8">
        <v>29901</v>
      </c>
      <c r="D146" s="8">
        <v>8.8000000000000007</v>
      </c>
      <c r="E146" s="8">
        <v>5.7</v>
      </c>
      <c r="F146" s="8">
        <v>9.6999999999999993</v>
      </c>
      <c r="G146" s="8">
        <v>9.4</v>
      </c>
      <c r="H146" s="8">
        <v>221722.23199999999</v>
      </c>
      <c r="I146" s="8">
        <v>20.100000000000001</v>
      </c>
      <c r="J146" s="8">
        <v>50.3</v>
      </c>
      <c r="K146" s="8">
        <v>50.6</v>
      </c>
      <c r="L146" s="8">
        <v>54.1</v>
      </c>
      <c r="M146" s="8">
        <v>2.67</v>
      </c>
      <c r="N146" s="8">
        <v>-2.27</v>
      </c>
      <c r="O146" s="8">
        <v>4.9399999999999995</v>
      </c>
      <c r="P146" s="8">
        <v>18513.161543762501</v>
      </c>
      <c r="Q146" s="8">
        <v>13.212342647423</v>
      </c>
      <c r="R146" s="8">
        <v>129277.478755328</v>
      </c>
      <c r="S146" s="8">
        <v>12.7723657284913</v>
      </c>
      <c r="T146" s="8">
        <v>-29.383226627430702</v>
      </c>
      <c r="U146" s="8">
        <v>97.2</v>
      </c>
      <c r="V146" s="8">
        <v>9.6999999999999993</v>
      </c>
      <c r="W146" s="8">
        <v>14.5</v>
      </c>
      <c r="X146" s="8">
        <v>4.8000000000000007</v>
      </c>
      <c r="Y146" s="8">
        <v>8191</v>
      </c>
      <c r="Z146" s="8"/>
      <c r="AA146" s="8">
        <v>14.3</v>
      </c>
      <c r="AB146" s="8">
        <v>4382</v>
      </c>
      <c r="AC146" s="8">
        <v>16736.6345</v>
      </c>
      <c r="AD146" s="8">
        <v>112637.72349999999</v>
      </c>
      <c r="AE146" s="8">
        <v>41642.713000000003</v>
      </c>
      <c r="AF146" s="8">
        <v>61133.282099999997</v>
      </c>
      <c r="AG146" s="8">
        <v>5.0999999999999996</v>
      </c>
      <c r="AH146" s="8">
        <v>1.6</v>
      </c>
      <c r="AI146" s="8"/>
      <c r="AJ146" s="8"/>
      <c r="AK146" s="29">
        <v>41486</v>
      </c>
      <c r="AL146" s="8">
        <v>16901</v>
      </c>
      <c r="AM146">
        <f t="shared" si="2"/>
        <v>0</v>
      </c>
    </row>
    <row r="147" spans="1:39">
      <c r="A147" s="7">
        <v>41455</v>
      </c>
      <c r="B147" s="8">
        <v>4384</v>
      </c>
      <c r="C147" s="8">
        <v>24961</v>
      </c>
      <c r="D147" s="8">
        <v>6.3</v>
      </c>
      <c r="E147" s="8">
        <v>5.14</v>
      </c>
      <c r="F147" s="8">
        <v>8.9</v>
      </c>
      <c r="G147" s="8">
        <v>9.3000000000000007</v>
      </c>
      <c r="H147" s="8">
        <v>181317.6</v>
      </c>
      <c r="I147" s="8">
        <v>20.100000000000001</v>
      </c>
      <c r="J147" s="8">
        <v>50.1</v>
      </c>
      <c r="K147" s="8">
        <v>50.4</v>
      </c>
      <c r="L147" s="8">
        <v>53.9</v>
      </c>
      <c r="M147" s="8">
        <v>2.67</v>
      </c>
      <c r="N147" s="8">
        <v>-2.7</v>
      </c>
      <c r="O147" s="8">
        <v>5.37</v>
      </c>
      <c r="P147" s="8">
        <v>18826.682611566001</v>
      </c>
      <c r="Q147" s="8">
        <v>13.312469999999999</v>
      </c>
      <c r="R147" s="8">
        <v>110764.317211566</v>
      </c>
      <c r="S147" s="8">
        <v>12.699161272599101</v>
      </c>
      <c r="T147" s="8">
        <v>-14.043881218082101</v>
      </c>
      <c r="U147" s="8">
        <v>97</v>
      </c>
      <c r="V147" s="8">
        <v>9.1</v>
      </c>
      <c r="W147" s="8">
        <v>14</v>
      </c>
      <c r="X147" s="8">
        <v>4.9000000000000004</v>
      </c>
      <c r="Y147" s="8">
        <v>10375</v>
      </c>
      <c r="Z147" s="8"/>
      <c r="AA147" s="8">
        <v>14.2</v>
      </c>
      <c r="AB147" s="8">
        <v>3854</v>
      </c>
      <c r="AC147" s="8">
        <v>22287.803100000001</v>
      </c>
      <c r="AD147" s="8">
        <v>95901.089000000007</v>
      </c>
      <c r="AE147" s="8">
        <v>35346.066899999998</v>
      </c>
      <c r="AF147" s="8">
        <v>51433.331400000003</v>
      </c>
      <c r="AG147" s="8">
        <v>-3.1</v>
      </c>
      <c r="AH147" s="8">
        <v>1.7</v>
      </c>
      <c r="AI147" s="8">
        <v>32.4</v>
      </c>
      <c r="AJ147" s="8"/>
      <c r="AK147" s="29">
        <v>41455</v>
      </c>
      <c r="AL147" s="8">
        <v>16901</v>
      </c>
      <c r="AM147">
        <f t="shared" si="2"/>
        <v>9783</v>
      </c>
    </row>
    <row r="148" spans="1:39">
      <c r="A148" s="7">
        <v>41425</v>
      </c>
      <c r="B148" s="8">
        <v>4269</v>
      </c>
      <c r="C148" s="8">
        <v>20573</v>
      </c>
      <c r="D148" s="8">
        <v>5.0199999999999996</v>
      </c>
      <c r="E148" s="8">
        <v>4.88</v>
      </c>
      <c r="F148" s="8">
        <v>9.1999999999999993</v>
      </c>
      <c r="G148" s="8">
        <v>9.4</v>
      </c>
      <c r="H148" s="8">
        <v>131210.6495</v>
      </c>
      <c r="I148" s="8">
        <v>20.399999999999999</v>
      </c>
      <c r="J148" s="8">
        <v>50.8</v>
      </c>
      <c r="K148" s="8">
        <v>51.8</v>
      </c>
      <c r="L148" s="8">
        <v>54.3</v>
      </c>
      <c r="M148" s="8">
        <v>2.1</v>
      </c>
      <c r="N148" s="8">
        <v>-2.87</v>
      </c>
      <c r="O148" s="8">
        <v>4.9700000000000006</v>
      </c>
      <c r="P148" s="8">
        <v>18886.3</v>
      </c>
      <c r="Q148" s="8">
        <v>12.8921964194985</v>
      </c>
      <c r="R148" s="8">
        <v>91937.634600000005</v>
      </c>
      <c r="S148" s="8">
        <v>12.574388016612099</v>
      </c>
      <c r="T148" s="8">
        <v>10.4818439488743</v>
      </c>
      <c r="U148" s="8">
        <v>99</v>
      </c>
      <c r="V148" s="8">
        <v>11.3</v>
      </c>
      <c r="W148" s="8">
        <v>15.8</v>
      </c>
      <c r="X148" s="8">
        <v>4.5</v>
      </c>
      <c r="Y148" s="8">
        <v>11871</v>
      </c>
      <c r="Z148" s="8"/>
      <c r="AA148" s="8">
        <v>14.5</v>
      </c>
      <c r="AB148" s="8">
        <v>3747</v>
      </c>
      <c r="AC148" s="8">
        <v>18107.401000000002</v>
      </c>
      <c r="AD148" s="8">
        <v>73613.285900000003</v>
      </c>
      <c r="AE148" s="8">
        <v>28745.065200000001</v>
      </c>
      <c r="AF148" s="8">
        <v>39118.128400000001</v>
      </c>
      <c r="AG148" s="8">
        <v>1</v>
      </c>
      <c r="AH148" s="8">
        <v>1.8</v>
      </c>
      <c r="AI148" s="8"/>
      <c r="AJ148" s="8"/>
      <c r="AK148" s="29">
        <v>41425</v>
      </c>
      <c r="AL148" s="8">
        <v>7118</v>
      </c>
      <c r="AM148">
        <f t="shared" si="2"/>
        <v>0</v>
      </c>
    </row>
    <row r="149" spans="1:39">
      <c r="A149" s="7">
        <v>41394</v>
      </c>
      <c r="B149" s="8">
        <v>4165</v>
      </c>
      <c r="C149" s="8">
        <v>16303</v>
      </c>
      <c r="D149" s="8">
        <v>6.78</v>
      </c>
      <c r="E149" s="8">
        <v>4.8600000000000003</v>
      </c>
      <c r="F149" s="8">
        <v>9.3000000000000007</v>
      </c>
      <c r="G149" s="8">
        <v>9.4</v>
      </c>
      <c r="H149" s="8">
        <v>91319.177299999996</v>
      </c>
      <c r="I149" s="8">
        <v>20.6</v>
      </c>
      <c r="J149" s="8">
        <v>50.6</v>
      </c>
      <c r="K149" s="8">
        <v>51.7</v>
      </c>
      <c r="L149" s="8">
        <v>54.5</v>
      </c>
      <c r="M149" s="8">
        <v>2.39</v>
      </c>
      <c r="N149" s="8">
        <v>-2.62</v>
      </c>
      <c r="O149" s="8">
        <v>5.01</v>
      </c>
      <c r="P149" s="8">
        <v>17600.2968</v>
      </c>
      <c r="Q149" s="8">
        <v>12.8</v>
      </c>
      <c r="R149" s="8">
        <v>73051.334600000002</v>
      </c>
      <c r="S149" s="8">
        <v>12.4925144317217</v>
      </c>
      <c r="T149" s="8">
        <v>-0.35274325717696903</v>
      </c>
      <c r="U149" s="8">
        <v>103.7</v>
      </c>
      <c r="V149" s="8">
        <v>11.9</v>
      </c>
      <c r="W149" s="8">
        <v>16.100000000000001</v>
      </c>
      <c r="X149" s="8">
        <v>4.2000000000000011</v>
      </c>
      <c r="Y149" s="8">
        <v>17629</v>
      </c>
      <c r="Z149" s="8"/>
      <c r="AA149" s="8">
        <v>14.9</v>
      </c>
      <c r="AB149" s="8">
        <v>4061</v>
      </c>
      <c r="AC149" s="8">
        <v>16632.934499999999</v>
      </c>
      <c r="AD149" s="8">
        <v>55505.884899999997</v>
      </c>
      <c r="AE149" s="8">
        <v>23758.896700000001</v>
      </c>
      <c r="AF149" s="8">
        <v>29760.5245</v>
      </c>
      <c r="AG149" s="8">
        <v>14.7</v>
      </c>
      <c r="AH149" s="8">
        <v>1.8</v>
      </c>
      <c r="AI149" s="8"/>
      <c r="AJ149" s="8"/>
      <c r="AK149" s="29">
        <v>41394</v>
      </c>
      <c r="AL149" s="8">
        <v>7118</v>
      </c>
      <c r="AM149">
        <f t="shared" si="2"/>
        <v>0</v>
      </c>
    </row>
    <row r="150" spans="1:39">
      <c r="A150" s="7">
        <v>41364</v>
      </c>
      <c r="B150" s="8">
        <v>4241</v>
      </c>
      <c r="C150" s="8">
        <v>12139</v>
      </c>
      <c r="D150" s="8">
        <v>1.94</v>
      </c>
      <c r="E150" s="8">
        <v>4.25</v>
      </c>
      <c r="F150" s="8">
        <v>8.9</v>
      </c>
      <c r="G150" s="8">
        <v>9.5</v>
      </c>
      <c r="H150" s="8">
        <v>58092.275900000001</v>
      </c>
      <c r="I150" s="8">
        <v>20.9</v>
      </c>
      <c r="J150" s="8">
        <v>50.9</v>
      </c>
      <c r="K150" s="8">
        <v>52.3</v>
      </c>
      <c r="L150" s="8">
        <v>55.6</v>
      </c>
      <c r="M150" s="8">
        <v>2.0699999999999998</v>
      </c>
      <c r="N150" s="8">
        <v>-1.92</v>
      </c>
      <c r="O150" s="8">
        <v>3.9899999999999998</v>
      </c>
      <c r="P150" s="8">
        <v>17641.2</v>
      </c>
      <c r="Q150" s="8">
        <v>12.600289779218899</v>
      </c>
      <c r="R150" s="8">
        <v>55451.037799999998</v>
      </c>
      <c r="S150" s="8">
        <v>12.395267932227201</v>
      </c>
      <c r="T150" s="8">
        <v>-116.94408079296799</v>
      </c>
      <c r="U150" s="8">
        <v>102.6</v>
      </c>
      <c r="V150" s="8">
        <v>11.9</v>
      </c>
      <c r="W150" s="8">
        <v>15.7</v>
      </c>
      <c r="X150" s="8">
        <v>3.7999999999999989</v>
      </c>
      <c r="Y150" s="8">
        <v>25503</v>
      </c>
      <c r="Z150" s="8"/>
      <c r="AA150" s="8">
        <v>14.9</v>
      </c>
      <c r="AB150" s="8">
        <v>4248</v>
      </c>
      <c r="AC150" s="8">
        <v>15871.932199999999</v>
      </c>
      <c r="AD150" s="8">
        <v>38872.950400000002</v>
      </c>
      <c r="AE150" s="8">
        <v>19473.405200000001</v>
      </c>
      <c r="AF150" s="8">
        <v>20897.981899999999</v>
      </c>
      <c r="AG150" s="8">
        <v>10</v>
      </c>
      <c r="AH150" s="8">
        <v>1.9</v>
      </c>
      <c r="AI150" s="8">
        <v>28.8</v>
      </c>
      <c r="AJ150" s="8"/>
      <c r="AK150" s="29">
        <v>41364</v>
      </c>
      <c r="AL150" s="8">
        <v>7118</v>
      </c>
      <c r="AM150">
        <f t="shared" si="2"/>
        <v>7118</v>
      </c>
    </row>
    <row r="151" spans="1:39">
      <c r="A151" s="7">
        <v>41333</v>
      </c>
      <c r="B151" s="8">
        <v>3374</v>
      </c>
      <c r="C151" s="8">
        <v>7892</v>
      </c>
      <c r="D151" s="8">
        <v>-12.49</v>
      </c>
      <c r="E151" s="8">
        <v>5.48</v>
      </c>
      <c r="F151" s="8">
        <v>2.2417153999999999</v>
      </c>
      <c r="G151" s="8">
        <v>9.9</v>
      </c>
      <c r="H151" s="8">
        <v>25675.9182</v>
      </c>
      <c r="I151" s="8">
        <v>21.2</v>
      </c>
      <c r="J151" s="8">
        <v>50.1</v>
      </c>
      <c r="K151" s="8">
        <v>50.1</v>
      </c>
      <c r="L151" s="8">
        <v>54.5</v>
      </c>
      <c r="M151" s="8">
        <v>3.22</v>
      </c>
      <c r="N151" s="8">
        <v>-1.63</v>
      </c>
      <c r="O151" s="8">
        <v>4.8499999999999996</v>
      </c>
      <c r="P151" s="8"/>
      <c r="Q151" s="8"/>
      <c r="R151" s="8">
        <v>37809.837800000001</v>
      </c>
      <c r="S151" s="8">
        <v>12.2998646808744</v>
      </c>
      <c r="T151" s="8">
        <v>-147.27313153130299</v>
      </c>
      <c r="U151" s="8">
        <v>108.2</v>
      </c>
      <c r="V151" s="8">
        <v>9.5</v>
      </c>
      <c r="W151" s="8">
        <v>15.2</v>
      </c>
      <c r="X151" s="8">
        <v>5.6999999999999993</v>
      </c>
      <c r="Y151" s="8">
        <v>10705</v>
      </c>
      <c r="Z151" s="8"/>
      <c r="AA151" s="8">
        <v>15</v>
      </c>
      <c r="AB151" s="8">
        <v>4209</v>
      </c>
      <c r="AC151" s="8"/>
      <c r="AD151" s="8">
        <v>23001.018199999999</v>
      </c>
      <c r="AE151" s="8">
        <v>13524.4388</v>
      </c>
      <c r="AF151" s="8">
        <v>10471.144399999999</v>
      </c>
      <c r="AG151" s="8">
        <v>21.8</v>
      </c>
      <c r="AH151" s="8">
        <v>1.8</v>
      </c>
      <c r="AI151" s="8"/>
      <c r="AJ151" s="8"/>
      <c r="AK151" s="29">
        <v>41333</v>
      </c>
      <c r="AL151" s="8">
        <v>33894</v>
      </c>
      <c r="AM151">
        <f t="shared" si="2"/>
        <v>0</v>
      </c>
    </row>
    <row r="152" spans="1:39">
      <c r="A152" s="7">
        <v>41305</v>
      </c>
      <c r="B152" s="8">
        <v>4518.8</v>
      </c>
      <c r="C152" s="8">
        <v>4518.8</v>
      </c>
      <c r="D152" s="8">
        <v>24.325811779999999</v>
      </c>
      <c r="E152" s="8">
        <v>24.325811779999999</v>
      </c>
      <c r="F152" s="8">
        <v>17.705242330000001</v>
      </c>
      <c r="G152" s="8">
        <v>17.705242330000001</v>
      </c>
      <c r="H152" s="8"/>
      <c r="I152" s="8"/>
      <c r="J152" s="8">
        <v>50.4</v>
      </c>
      <c r="K152" s="8">
        <v>51.6</v>
      </c>
      <c r="L152" s="8">
        <v>56.2</v>
      </c>
      <c r="M152" s="8">
        <v>2.0299999999999998</v>
      </c>
      <c r="N152" s="8">
        <v>-1.64</v>
      </c>
      <c r="O152" s="8">
        <v>3.67</v>
      </c>
      <c r="P152" s="8"/>
      <c r="Q152" s="8"/>
      <c r="R152" s="8"/>
      <c r="S152" s="8"/>
      <c r="T152" s="8">
        <v>2.9730918689053598</v>
      </c>
      <c r="U152" s="8">
        <v>104.5</v>
      </c>
      <c r="V152" s="8">
        <v>15.3</v>
      </c>
      <c r="W152" s="8">
        <v>15.9</v>
      </c>
      <c r="X152" s="8">
        <v>0.59999999999999964</v>
      </c>
      <c r="Y152" s="8">
        <v>25446</v>
      </c>
      <c r="Z152" s="8"/>
      <c r="AA152" s="8">
        <v>15.4</v>
      </c>
      <c r="AB152" s="8">
        <v>5781</v>
      </c>
      <c r="AC152" s="8"/>
      <c r="AD152" s="8"/>
      <c r="AE152" s="8"/>
      <c r="AF152" s="8"/>
      <c r="AG152" s="8">
        <v>25</v>
      </c>
      <c r="AH152" s="8">
        <v>1.5</v>
      </c>
      <c r="AI152" s="8"/>
      <c r="AJ152" s="8"/>
      <c r="AK152" s="29">
        <v>41305</v>
      </c>
      <c r="AL152" s="8">
        <v>33894</v>
      </c>
      <c r="AM152">
        <f t="shared" si="2"/>
        <v>0</v>
      </c>
    </row>
    <row r="153" spans="1:39">
      <c r="A153" s="7">
        <v>41274</v>
      </c>
      <c r="B153" s="8">
        <v>4563</v>
      </c>
      <c r="C153" s="8">
        <v>49591</v>
      </c>
      <c r="D153" s="8">
        <v>11.48301979</v>
      </c>
      <c r="E153" s="8">
        <v>5.5</v>
      </c>
      <c r="F153" s="8">
        <v>10.3</v>
      </c>
      <c r="G153" s="8">
        <v>10</v>
      </c>
      <c r="H153" s="8">
        <v>364835.06709999999</v>
      </c>
      <c r="I153" s="8">
        <v>20.648089153405198</v>
      </c>
      <c r="J153" s="8">
        <v>50.6</v>
      </c>
      <c r="K153" s="8">
        <v>51.2</v>
      </c>
      <c r="L153" s="8">
        <v>56.1</v>
      </c>
      <c r="M153" s="8">
        <v>2.52</v>
      </c>
      <c r="N153" s="8">
        <v>-1.94</v>
      </c>
      <c r="O153" s="8">
        <v>4.46</v>
      </c>
      <c r="P153" s="8">
        <v>20334.2</v>
      </c>
      <c r="Q153" s="8">
        <v>15.2</v>
      </c>
      <c r="R153" s="8">
        <v>207166.7</v>
      </c>
      <c r="S153" s="8">
        <v>14.3</v>
      </c>
      <c r="T153" s="8">
        <v>91.38</v>
      </c>
      <c r="U153" s="8">
        <v>103.7</v>
      </c>
      <c r="V153" s="8">
        <v>6.5</v>
      </c>
      <c r="W153" s="8">
        <v>13.8</v>
      </c>
      <c r="X153" s="8">
        <v>7.3000000000000007</v>
      </c>
      <c r="Y153" s="8">
        <v>16281.873009999999</v>
      </c>
      <c r="Z153" s="8">
        <v>15</v>
      </c>
      <c r="AA153" s="8">
        <v>15</v>
      </c>
      <c r="AB153" s="8">
        <v>818</v>
      </c>
      <c r="AC153" s="8">
        <v>14920.3999</v>
      </c>
      <c r="AD153" s="8">
        <v>177333.61739999999</v>
      </c>
      <c r="AE153" s="8">
        <v>99424.958400000003</v>
      </c>
      <c r="AF153" s="8">
        <v>111303.6464</v>
      </c>
      <c r="AG153" s="8">
        <v>14.1</v>
      </c>
      <c r="AH153" s="8">
        <v>1.58</v>
      </c>
      <c r="AI153" s="8">
        <v>-10.3</v>
      </c>
      <c r="AJ153" s="8"/>
      <c r="AK153" s="29">
        <v>41274</v>
      </c>
      <c r="AL153" s="8">
        <v>33894</v>
      </c>
      <c r="AM153">
        <f t="shared" si="2"/>
        <v>8741</v>
      </c>
    </row>
    <row r="154" spans="1:39">
      <c r="A154" s="7">
        <v>41243</v>
      </c>
      <c r="B154" s="8">
        <v>4139</v>
      </c>
      <c r="C154" s="8">
        <v>45028</v>
      </c>
      <c r="D154" s="8">
        <v>7.6</v>
      </c>
      <c r="E154" s="8">
        <v>5.0999999999999996</v>
      </c>
      <c r="F154" s="8">
        <v>10.1</v>
      </c>
      <c r="G154" s="8">
        <v>10</v>
      </c>
      <c r="H154" s="8">
        <v>326236.17330000002</v>
      </c>
      <c r="I154" s="8">
        <v>20.737828799612799</v>
      </c>
      <c r="J154" s="8">
        <v>50.6</v>
      </c>
      <c r="K154" s="8">
        <v>51.2</v>
      </c>
      <c r="L154" s="8">
        <v>55.6</v>
      </c>
      <c r="M154" s="8">
        <v>2.04</v>
      </c>
      <c r="N154" s="8">
        <v>-2.2000000000000002</v>
      </c>
      <c r="O154" s="8">
        <v>4.24</v>
      </c>
      <c r="P154" s="8">
        <v>18476.7</v>
      </c>
      <c r="Q154" s="8">
        <v>14.9</v>
      </c>
      <c r="R154" s="8">
        <v>186832.5</v>
      </c>
      <c r="S154" s="8">
        <v>14.2</v>
      </c>
      <c r="T154" s="8">
        <v>35.14</v>
      </c>
      <c r="U154" s="8">
        <v>105.1</v>
      </c>
      <c r="V154" s="8">
        <v>5.5</v>
      </c>
      <c r="W154" s="8">
        <v>13.9</v>
      </c>
      <c r="X154" s="8">
        <v>8.4</v>
      </c>
      <c r="Y154" s="8">
        <v>11224.516089999999</v>
      </c>
      <c r="Z154" s="8"/>
      <c r="AA154" s="8">
        <v>15.7</v>
      </c>
      <c r="AB154" s="8">
        <v>1484</v>
      </c>
      <c r="AC154" s="8">
        <v>15621.022499999999</v>
      </c>
      <c r="AD154" s="8">
        <v>162413.2175</v>
      </c>
      <c r="AE154" s="8">
        <v>67706.001999999993</v>
      </c>
      <c r="AF154" s="8">
        <v>91704.986399999994</v>
      </c>
      <c r="AG154" s="8">
        <v>2.9</v>
      </c>
      <c r="AH154" s="8">
        <v>1.44</v>
      </c>
      <c r="AI154" s="8">
        <v>-12</v>
      </c>
      <c r="AJ154" s="8"/>
      <c r="AK154" s="29">
        <v>41243</v>
      </c>
      <c r="AL154" s="8">
        <v>25153</v>
      </c>
      <c r="AM154">
        <f t="shared" si="2"/>
        <v>3382</v>
      </c>
    </row>
    <row r="155" spans="1:39">
      <c r="A155" s="7">
        <v>41213</v>
      </c>
      <c r="B155" s="8">
        <v>3998</v>
      </c>
      <c r="C155" s="8">
        <v>40881</v>
      </c>
      <c r="D155" s="8">
        <v>6.1</v>
      </c>
      <c r="E155" s="8">
        <v>4.9000000000000004</v>
      </c>
      <c r="F155" s="8">
        <v>9.6</v>
      </c>
      <c r="G155" s="8">
        <v>10</v>
      </c>
      <c r="H155" s="8">
        <v>292541.9951</v>
      </c>
      <c r="I155" s="8">
        <v>20.747865099620402</v>
      </c>
      <c r="J155" s="8">
        <v>50.2</v>
      </c>
      <c r="K155" s="8">
        <v>50.4</v>
      </c>
      <c r="L155" s="8">
        <v>55.5</v>
      </c>
      <c r="M155" s="8">
        <v>1.72</v>
      </c>
      <c r="N155" s="8">
        <v>-2.76</v>
      </c>
      <c r="O155" s="8">
        <v>4.4799999999999995</v>
      </c>
      <c r="P155" s="8">
        <v>18933.8</v>
      </c>
      <c r="Q155" s="8">
        <v>14.5</v>
      </c>
      <c r="R155" s="8">
        <v>168355.8</v>
      </c>
      <c r="S155" s="8">
        <v>14.1</v>
      </c>
      <c r="T155" s="8">
        <v>88.15</v>
      </c>
      <c r="U155" s="8">
        <v>106.1</v>
      </c>
      <c r="V155" s="8">
        <v>6.1</v>
      </c>
      <c r="W155" s="8">
        <v>14.1</v>
      </c>
      <c r="X155" s="8">
        <v>8</v>
      </c>
      <c r="Y155" s="8">
        <v>12905.69867</v>
      </c>
      <c r="Z155" s="8"/>
      <c r="AA155" s="8">
        <v>15.9</v>
      </c>
      <c r="AB155" s="8">
        <v>2836</v>
      </c>
      <c r="AC155" s="8">
        <v>11777.762000000001</v>
      </c>
      <c r="AD155" s="8">
        <v>146792.19500000001</v>
      </c>
      <c r="AE155" s="8">
        <v>58317.088799999998</v>
      </c>
      <c r="AF155" s="8">
        <v>78742.938800000004</v>
      </c>
      <c r="AG155" s="8">
        <v>11.6</v>
      </c>
      <c r="AH155" s="8">
        <v>1.55</v>
      </c>
      <c r="AI155" s="8">
        <v>-13.9</v>
      </c>
      <c r="AJ155" s="8"/>
      <c r="AK155" s="29">
        <v>41213</v>
      </c>
      <c r="AL155" s="8">
        <v>21771</v>
      </c>
      <c r="AM155">
        <f t="shared" si="2"/>
        <v>1979</v>
      </c>
    </row>
    <row r="156" spans="1:39">
      <c r="A156" s="7">
        <v>41182</v>
      </c>
      <c r="B156" s="8">
        <v>4051</v>
      </c>
      <c r="C156" s="8">
        <v>36882</v>
      </c>
      <c r="D156" s="8">
        <v>2.9</v>
      </c>
      <c r="E156" s="8">
        <v>4.8</v>
      </c>
      <c r="F156" s="8">
        <v>9.1999999999999993</v>
      </c>
      <c r="G156" s="8">
        <v>10</v>
      </c>
      <c r="H156" s="8">
        <v>256932.89490000001</v>
      </c>
      <c r="I156" s="8">
        <v>20.547109944363001</v>
      </c>
      <c r="J156" s="8">
        <v>49.8</v>
      </c>
      <c r="K156" s="8">
        <v>49.8</v>
      </c>
      <c r="L156" s="8">
        <v>53.7</v>
      </c>
      <c r="M156" s="8">
        <v>1.91</v>
      </c>
      <c r="N156" s="8">
        <v>-3.55</v>
      </c>
      <c r="O156" s="8">
        <v>5.46</v>
      </c>
      <c r="P156" s="8">
        <v>18226.599999999999</v>
      </c>
      <c r="Q156" s="8">
        <v>14.2</v>
      </c>
      <c r="R156" s="8">
        <v>149422</v>
      </c>
      <c r="S156" s="8">
        <v>14.1</v>
      </c>
      <c r="T156" s="8">
        <v>90.64</v>
      </c>
      <c r="U156" s="8">
        <v>100.8</v>
      </c>
      <c r="V156" s="8">
        <v>7.3</v>
      </c>
      <c r="W156" s="8">
        <v>14.8</v>
      </c>
      <c r="X156" s="8">
        <v>7.5000000000000009</v>
      </c>
      <c r="Y156" s="8">
        <v>16462.229039999998</v>
      </c>
      <c r="Z156" s="8"/>
      <c r="AA156" s="8">
        <v>16.3</v>
      </c>
      <c r="AB156" s="8">
        <v>2868</v>
      </c>
      <c r="AC156" s="8">
        <v>12074.000599999999</v>
      </c>
      <c r="AD156" s="8">
        <v>135014.43299999999</v>
      </c>
      <c r="AE156" s="8">
        <v>50566.620699999999</v>
      </c>
      <c r="AF156" s="8">
        <v>68441.409400000004</v>
      </c>
      <c r="AG156" s="8">
        <v>9.9</v>
      </c>
      <c r="AH156" s="8">
        <v>1.56</v>
      </c>
      <c r="AI156" s="8">
        <v>-14.8</v>
      </c>
      <c r="AJ156" s="8"/>
      <c r="AK156" s="29">
        <v>41182</v>
      </c>
      <c r="AL156" s="8">
        <v>19792</v>
      </c>
      <c r="AM156">
        <f t="shared" si="2"/>
        <v>2859</v>
      </c>
    </row>
    <row r="157" spans="1:39">
      <c r="A157" s="7">
        <v>41152</v>
      </c>
      <c r="B157" s="8">
        <v>4495</v>
      </c>
      <c r="C157" s="8">
        <v>32828</v>
      </c>
      <c r="D157" s="8">
        <v>3.6</v>
      </c>
      <c r="E157" s="8">
        <v>5.0999999999999996</v>
      </c>
      <c r="F157" s="8">
        <v>8.9</v>
      </c>
      <c r="G157" s="8">
        <v>10.1</v>
      </c>
      <c r="H157" s="8">
        <v>217958.07190000001</v>
      </c>
      <c r="I157" s="8">
        <v>20.247676798718899</v>
      </c>
      <c r="J157" s="8">
        <v>49.2</v>
      </c>
      <c r="K157" s="8">
        <v>48.7</v>
      </c>
      <c r="L157" s="8">
        <v>56.3</v>
      </c>
      <c r="M157" s="8">
        <v>2.04</v>
      </c>
      <c r="N157" s="8">
        <v>-3.48</v>
      </c>
      <c r="O157" s="8">
        <v>5.52</v>
      </c>
      <c r="P157" s="8">
        <v>16658.900000000001</v>
      </c>
      <c r="Q157" s="8">
        <v>13.2</v>
      </c>
      <c r="R157" s="8">
        <v>131195.4</v>
      </c>
      <c r="S157" s="8">
        <v>14.1</v>
      </c>
      <c r="T157" s="8">
        <v>50.13</v>
      </c>
      <c r="U157" s="8">
        <v>99.4</v>
      </c>
      <c r="V157" s="8">
        <v>4.5</v>
      </c>
      <c r="W157" s="8">
        <v>13.5</v>
      </c>
      <c r="X157" s="8">
        <v>9</v>
      </c>
      <c r="Y157" s="8">
        <v>12475.33123</v>
      </c>
      <c r="Z157" s="8"/>
      <c r="AA157" s="8">
        <v>16.100000000000001</v>
      </c>
      <c r="AB157" s="8">
        <v>2860</v>
      </c>
      <c r="AC157" s="8">
        <v>19035.885300000002</v>
      </c>
      <c r="AD157" s="8">
        <v>122940.43240000001</v>
      </c>
      <c r="AE157" s="8">
        <v>44602.872300000003</v>
      </c>
      <c r="AF157" s="8">
        <v>57414.821499999998</v>
      </c>
      <c r="AG157" s="8">
        <v>2.7</v>
      </c>
      <c r="AH157" s="8">
        <v>1.37</v>
      </c>
      <c r="AI157" s="8">
        <v>-16.100000000000001</v>
      </c>
      <c r="AJ157" s="8"/>
      <c r="AK157" s="29">
        <v>41152</v>
      </c>
      <c r="AL157" s="8">
        <v>16933</v>
      </c>
      <c r="AM157">
        <f t="shared" si="2"/>
        <v>2204</v>
      </c>
    </row>
    <row r="158" spans="1:39">
      <c r="A158" s="7">
        <v>41121</v>
      </c>
      <c r="B158" s="8">
        <v>4556</v>
      </c>
      <c r="C158" s="8">
        <v>28332</v>
      </c>
      <c r="D158" s="8">
        <v>4.5</v>
      </c>
      <c r="E158" s="8">
        <v>5.4</v>
      </c>
      <c r="F158" s="8">
        <v>9.1999999999999993</v>
      </c>
      <c r="G158" s="8">
        <v>10.3</v>
      </c>
      <c r="H158" s="8">
        <v>184311.78450000001</v>
      </c>
      <c r="I158" s="8">
        <v>20.449586711577702</v>
      </c>
      <c r="J158" s="8">
        <v>50.1</v>
      </c>
      <c r="K158" s="8">
        <v>49</v>
      </c>
      <c r="L158" s="8">
        <v>55.6</v>
      </c>
      <c r="M158" s="8">
        <v>1.78</v>
      </c>
      <c r="N158" s="8">
        <v>-2.87</v>
      </c>
      <c r="O158" s="8">
        <v>4.6500000000000004</v>
      </c>
      <c r="P158" s="8">
        <v>16314.9</v>
      </c>
      <c r="Q158" s="8">
        <v>13.1</v>
      </c>
      <c r="R158" s="8">
        <v>114536.5</v>
      </c>
      <c r="S158" s="8">
        <v>14.2</v>
      </c>
      <c r="T158" s="8">
        <v>-20.13</v>
      </c>
      <c r="U158" s="8">
        <v>98.2</v>
      </c>
      <c r="V158" s="8">
        <v>4.5999999999999996</v>
      </c>
      <c r="W158" s="8">
        <v>13.9</v>
      </c>
      <c r="X158" s="8">
        <v>9.3000000000000007</v>
      </c>
      <c r="Y158" s="8">
        <v>10521.576080000001</v>
      </c>
      <c r="Z158" s="8"/>
      <c r="AA158" s="8">
        <v>16</v>
      </c>
      <c r="AB158" s="8">
        <v>2100</v>
      </c>
      <c r="AC158" s="8">
        <v>11524.8742</v>
      </c>
      <c r="AD158" s="8">
        <v>103904.5471</v>
      </c>
      <c r="AE158" s="8">
        <v>38607.9205</v>
      </c>
      <c r="AF158" s="8">
        <v>48593.23</v>
      </c>
      <c r="AG158" s="8">
        <v>1</v>
      </c>
      <c r="AH158" s="8">
        <v>1.5</v>
      </c>
      <c r="AI158" s="8">
        <v>-15.3</v>
      </c>
      <c r="AJ158" s="8"/>
      <c r="AK158" s="29">
        <v>41121</v>
      </c>
      <c r="AL158" s="8">
        <v>14729</v>
      </c>
      <c r="AM158">
        <f t="shared" si="2"/>
        <v>1969</v>
      </c>
    </row>
    <row r="159" spans="1:39">
      <c r="A159" s="7">
        <v>41090</v>
      </c>
      <c r="B159" s="8">
        <v>4136</v>
      </c>
      <c r="C159" s="8">
        <v>23755</v>
      </c>
      <c r="D159" s="8">
        <v>4.3</v>
      </c>
      <c r="E159" s="8">
        <v>5.5</v>
      </c>
      <c r="F159" s="8">
        <v>9.5</v>
      </c>
      <c r="G159" s="8">
        <v>10.5</v>
      </c>
      <c r="H159" s="8">
        <v>150710.06349999999</v>
      </c>
      <c r="I159" s="8">
        <v>20.446948427458</v>
      </c>
      <c r="J159" s="8">
        <v>50.2</v>
      </c>
      <c r="K159" s="8">
        <v>49.2</v>
      </c>
      <c r="L159" s="8">
        <v>56.7</v>
      </c>
      <c r="M159" s="8">
        <v>2.15</v>
      </c>
      <c r="N159" s="8">
        <v>-2.08</v>
      </c>
      <c r="O159" s="8">
        <v>4.2300000000000004</v>
      </c>
      <c r="P159" s="8">
        <v>16584.900000000001</v>
      </c>
      <c r="Q159" s="8">
        <v>13.7</v>
      </c>
      <c r="R159" s="8">
        <v>98221.6</v>
      </c>
      <c r="S159" s="8">
        <v>14.4</v>
      </c>
      <c r="T159" s="8">
        <v>42.42</v>
      </c>
      <c r="U159" s="8">
        <v>99.3</v>
      </c>
      <c r="V159" s="8">
        <v>4.7</v>
      </c>
      <c r="W159" s="8">
        <v>13.6</v>
      </c>
      <c r="X159" s="8">
        <v>8.8999999999999986</v>
      </c>
      <c r="Y159" s="8">
        <v>17801.894530000001</v>
      </c>
      <c r="Z159" s="8"/>
      <c r="AA159" s="8">
        <v>16</v>
      </c>
      <c r="AB159" s="8">
        <v>2823</v>
      </c>
      <c r="AC159" s="8">
        <v>19520.374100000001</v>
      </c>
      <c r="AD159" s="8">
        <v>92379.672900000005</v>
      </c>
      <c r="AE159" s="8">
        <v>33258.805999999997</v>
      </c>
      <c r="AF159" s="8">
        <v>39964.377200000003</v>
      </c>
      <c r="AG159" s="8">
        <v>11.3</v>
      </c>
      <c r="AH159" s="8">
        <v>1.3</v>
      </c>
      <c r="AI159" s="8">
        <v>-15.4</v>
      </c>
      <c r="AJ159" s="8"/>
      <c r="AK159" s="29">
        <v>41090</v>
      </c>
      <c r="AL159" s="8">
        <v>12760</v>
      </c>
      <c r="AM159">
        <f t="shared" si="2"/>
        <v>12760</v>
      </c>
    </row>
    <row r="160" spans="1:39">
      <c r="A160" s="7">
        <v>41060</v>
      </c>
      <c r="B160" s="8">
        <v>4061</v>
      </c>
      <c r="C160" s="8">
        <v>19618</v>
      </c>
      <c r="D160" s="8">
        <v>5.2</v>
      </c>
      <c r="E160" s="8">
        <v>5.8</v>
      </c>
      <c r="F160" s="8">
        <v>9.6</v>
      </c>
      <c r="G160" s="8">
        <v>10.7</v>
      </c>
      <c r="H160" s="8">
        <v>108924.21090000001</v>
      </c>
      <c r="I160" s="8">
        <v>20.1491263263067</v>
      </c>
      <c r="J160" s="8">
        <v>50.4</v>
      </c>
      <c r="K160" s="8">
        <v>49.8</v>
      </c>
      <c r="L160" s="8">
        <v>55.2</v>
      </c>
      <c r="M160" s="8">
        <v>3</v>
      </c>
      <c r="N160" s="8">
        <v>-1.4</v>
      </c>
      <c r="O160" s="8">
        <v>4.4000000000000004</v>
      </c>
      <c r="P160" s="8">
        <v>16714.8</v>
      </c>
      <c r="Q160" s="8">
        <v>13.8</v>
      </c>
      <c r="R160" s="8">
        <v>81636.7</v>
      </c>
      <c r="S160" s="8">
        <v>14.5</v>
      </c>
      <c r="T160" s="8">
        <v>43.32</v>
      </c>
      <c r="U160" s="8">
        <v>104.2</v>
      </c>
      <c r="V160" s="8">
        <v>3.5</v>
      </c>
      <c r="W160" s="8">
        <v>13.2</v>
      </c>
      <c r="X160" s="8">
        <v>9.6999999999999993</v>
      </c>
      <c r="Y160" s="8">
        <v>11431.51</v>
      </c>
      <c r="Z160" s="8"/>
      <c r="AA160" s="8">
        <v>15.7</v>
      </c>
      <c r="AB160" s="8">
        <v>2698</v>
      </c>
      <c r="AC160" s="8">
        <v>18391.499500000002</v>
      </c>
      <c r="AD160" s="8">
        <v>72859.298800000004</v>
      </c>
      <c r="AE160" s="8">
        <v>27305.516100000001</v>
      </c>
      <c r="AF160" s="8">
        <v>28852.454000000002</v>
      </c>
      <c r="AG160" s="8">
        <v>15.3</v>
      </c>
      <c r="AH160" s="8">
        <v>1.3</v>
      </c>
      <c r="AI160" s="8"/>
      <c r="AJ160" s="8"/>
      <c r="AK160" s="8"/>
    </row>
    <row r="161" spans="1:37">
      <c r="A161" s="7">
        <v>41029</v>
      </c>
      <c r="B161" s="8">
        <v>3898.7159999999999</v>
      </c>
      <c r="C161" s="8">
        <v>15554.3424</v>
      </c>
      <c r="D161" s="8">
        <v>3.74</v>
      </c>
      <c r="E161" s="8">
        <v>6</v>
      </c>
      <c r="F161" s="8">
        <v>9.3000000000000007</v>
      </c>
      <c r="G161" s="8">
        <v>11</v>
      </c>
      <c r="H161" s="8">
        <v>75591.600399999996</v>
      </c>
      <c r="I161" s="8">
        <v>20.241988184997801</v>
      </c>
      <c r="J161" s="8">
        <v>53.3</v>
      </c>
      <c r="K161" s="8">
        <v>54.5</v>
      </c>
      <c r="L161" s="8">
        <v>56.1</v>
      </c>
      <c r="M161" s="8">
        <v>3.37</v>
      </c>
      <c r="N161" s="8">
        <v>-0.7</v>
      </c>
      <c r="O161" s="8">
        <v>4.07</v>
      </c>
      <c r="P161" s="8">
        <v>15603.1</v>
      </c>
      <c r="Q161" s="8">
        <v>14.1</v>
      </c>
      <c r="R161" s="8">
        <v>64921.9</v>
      </c>
      <c r="S161" s="8">
        <v>14.7</v>
      </c>
      <c r="T161" s="8">
        <v>61.34</v>
      </c>
      <c r="U161" s="8">
        <v>103</v>
      </c>
      <c r="V161" s="8">
        <v>3.1</v>
      </c>
      <c r="W161" s="8">
        <v>12.8</v>
      </c>
      <c r="X161" s="8">
        <v>9.7000000000000011</v>
      </c>
      <c r="Y161" s="8">
        <v>9637.32</v>
      </c>
      <c r="Z161" s="8"/>
      <c r="AA161" s="8">
        <v>15.4</v>
      </c>
      <c r="AB161" s="8">
        <v>1893</v>
      </c>
      <c r="AC161" s="8">
        <v>14521.5267</v>
      </c>
      <c r="AD161" s="8">
        <v>54467.799299999999</v>
      </c>
      <c r="AE161" s="8">
        <v>22295.866699999999</v>
      </c>
      <c r="AF161" s="8">
        <v>21561.66</v>
      </c>
      <c r="AG161" s="8">
        <v>4.9000000000000004</v>
      </c>
      <c r="AH161" s="8">
        <v>1.4</v>
      </c>
      <c r="AI161" s="8"/>
      <c r="AJ161" s="8"/>
      <c r="AK161" s="8"/>
    </row>
    <row r="162" spans="1:37">
      <c r="A162" s="7">
        <v>40999</v>
      </c>
      <c r="B162" s="8">
        <v>4159.9866000000002</v>
      </c>
      <c r="C162" s="8">
        <v>11655.420899999999</v>
      </c>
      <c r="D162" s="8">
        <v>7.01</v>
      </c>
      <c r="E162" s="8">
        <v>6.8</v>
      </c>
      <c r="F162" s="8">
        <v>11.9</v>
      </c>
      <c r="G162" s="8">
        <v>11.6</v>
      </c>
      <c r="H162" s="8">
        <v>47865.397700000001</v>
      </c>
      <c r="I162" s="8">
        <v>20.9</v>
      </c>
      <c r="J162" s="8">
        <v>53.1</v>
      </c>
      <c r="K162" s="8">
        <v>55.1</v>
      </c>
      <c r="L162" s="8">
        <v>58</v>
      </c>
      <c r="M162" s="8">
        <v>3.59</v>
      </c>
      <c r="N162" s="8">
        <v>-0.32</v>
      </c>
      <c r="O162" s="8">
        <v>3.9099999999999997</v>
      </c>
      <c r="P162" s="8">
        <v>15650.2</v>
      </c>
      <c r="Q162" s="8">
        <v>15.2</v>
      </c>
      <c r="R162" s="8">
        <v>49318.8</v>
      </c>
      <c r="S162" s="8">
        <v>14.8</v>
      </c>
      <c r="T162" s="8">
        <v>3746.76</v>
      </c>
      <c r="U162" s="8">
        <v>100</v>
      </c>
      <c r="V162" s="8">
        <v>4.4000000000000004</v>
      </c>
      <c r="W162" s="8">
        <v>13.4</v>
      </c>
      <c r="X162" s="8">
        <v>9</v>
      </c>
      <c r="Y162" s="8">
        <v>18703</v>
      </c>
      <c r="Z162" s="8"/>
      <c r="AA162" s="8">
        <v>15.7</v>
      </c>
      <c r="AB162" s="8">
        <v>2701</v>
      </c>
      <c r="AC162" s="8">
        <v>19897.619299999998</v>
      </c>
      <c r="AD162" s="8">
        <v>39946.272599999997</v>
      </c>
      <c r="AE162" s="8">
        <v>17880.395400000001</v>
      </c>
      <c r="AF162" s="8">
        <v>15239.15</v>
      </c>
      <c r="AG162" s="8">
        <v>8.9</v>
      </c>
      <c r="AH162" s="8">
        <v>1.4</v>
      </c>
      <c r="AI162" s="8"/>
      <c r="AJ162" s="8"/>
      <c r="AK162" s="8"/>
    </row>
    <row r="163" spans="1:37">
      <c r="A163" s="7">
        <v>40968</v>
      </c>
      <c r="B163" s="8">
        <v>3862.9634999999998</v>
      </c>
      <c r="C163" s="8">
        <v>7496.5380999999998</v>
      </c>
      <c r="D163" s="8">
        <v>22.9</v>
      </c>
      <c r="E163" s="8">
        <v>6.66</v>
      </c>
      <c r="F163" s="8">
        <v>21.3</v>
      </c>
      <c r="G163" s="8">
        <v>11.4</v>
      </c>
      <c r="H163" s="8">
        <v>21188.825199999999</v>
      </c>
      <c r="I163" s="8">
        <v>21.4665648583982</v>
      </c>
      <c r="J163" s="8">
        <v>51</v>
      </c>
      <c r="K163" s="8">
        <v>51</v>
      </c>
      <c r="L163" s="8">
        <v>57.3</v>
      </c>
      <c r="M163" s="8">
        <v>3.16</v>
      </c>
      <c r="N163" s="8">
        <v>0.03</v>
      </c>
      <c r="O163" s="8">
        <v>3.1300000000000003</v>
      </c>
      <c r="P163" s="8"/>
      <c r="Q163" s="8"/>
      <c r="R163" s="8">
        <v>33668.6</v>
      </c>
      <c r="S163" s="8">
        <v>14.7</v>
      </c>
      <c r="T163" s="8">
        <v>329.63</v>
      </c>
      <c r="U163" s="8">
        <v>105</v>
      </c>
      <c r="V163" s="8">
        <v>4.3</v>
      </c>
      <c r="W163" s="8">
        <v>13</v>
      </c>
      <c r="X163" s="8">
        <v>8.6999999999999993</v>
      </c>
      <c r="Y163" s="8">
        <v>10431</v>
      </c>
      <c r="Z163" s="8"/>
      <c r="AA163" s="8">
        <v>15.2</v>
      </c>
      <c r="AB163" s="8">
        <v>2109</v>
      </c>
      <c r="AC163" s="8"/>
      <c r="AD163" s="8">
        <v>20048.653300000002</v>
      </c>
      <c r="AE163" s="8">
        <v>10093.9184</v>
      </c>
      <c r="AF163" s="8">
        <v>7004.15</v>
      </c>
      <c r="AG163" s="8">
        <v>18.399999999999999</v>
      </c>
      <c r="AH163" s="8">
        <v>1.4</v>
      </c>
      <c r="AI163" s="8"/>
      <c r="AJ163" s="8"/>
      <c r="AK163" s="8"/>
    </row>
    <row r="164" spans="1:37">
      <c r="A164" s="7">
        <v>40939</v>
      </c>
      <c r="B164" s="8">
        <v>3634</v>
      </c>
      <c r="C164" s="8">
        <v>3634</v>
      </c>
      <c r="D164" s="8">
        <v>-6.5569555160000004</v>
      </c>
      <c r="E164" s="8">
        <v>-6.5569555160000004</v>
      </c>
      <c r="F164" s="8">
        <v>2.848423194</v>
      </c>
      <c r="G164" s="8">
        <v>2.848423194</v>
      </c>
      <c r="H164" s="8"/>
      <c r="I164" s="8"/>
      <c r="J164" s="8">
        <v>50.5</v>
      </c>
      <c r="K164" s="8">
        <v>50.4</v>
      </c>
      <c r="L164" s="8">
        <v>55.7</v>
      </c>
      <c r="M164" s="8">
        <v>4.55</v>
      </c>
      <c r="N164" s="8">
        <v>0.73</v>
      </c>
      <c r="O164" s="8">
        <v>3.82</v>
      </c>
      <c r="P164" s="8"/>
      <c r="Q164" s="8"/>
      <c r="R164" s="8"/>
      <c r="S164" s="8"/>
      <c r="T164" s="8">
        <v>322.19</v>
      </c>
      <c r="U164" s="8">
        <v>103.9</v>
      </c>
      <c r="V164" s="8">
        <v>3.1</v>
      </c>
      <c r="W164" s="8">
        <v>12.4</v>
      </c>
      <c r="X164" s="8">
        <v>9.3000000000000007</v>
      </c>
      <c r="Y164" s="8">
        <v>9754</v>
      </c>
      <c r="Z164" s="8"/>
      <c r="AA164" s="8">
        <v>15</v>
      </c>
      <c r="AB164" s="8">
        <v>3510</v>
      </c>
      <c r="AC164" s="8"/>
      <c r="AD164" s="8"/>
      <c r="AE164" s="8"/>
      <c r="AF164" s="8"/>
      <c r="AG164" s="8">
        <v>-0.5</v>
      </c>
      <c r="AH164" s="8">
        <v>1.6</v>
      </c>
      <c r="AI164" s="8"/>
      <c r="AJ164" s="8"/>
      <c r="AK164" s="8"/>
    </row>
    <row r="165" spans="1:37">
      <c r="A165" s="7">
        <v>40908</v>
      </c>
      <c r="B165" s="8">
        <v>4093</v>
      </c>
      <c r="C165" s="8">
        <v>46928</v>
      </c>
      <c r="D165" s="8">
        <v>12.914099999999999</v>
      </c>
      <c r="E165" s="8">
        <v>11.7</v>
      </c>
      <c r="F165" s="8">
        <v>12.8</v>
      </c>
      <c r="G165" s="8">
        <v>13.9</v>
      </c>
      <c r="H165" s="8">
        <v>301932.84749999997</v>
      </c>
      <c r="I165" s="8">
        <v>23.8</v>
      </c>
      <c r="J165" s="8">
        <v>50.3</v>
      </c>
      <c r="K165" s="8">
        <v>49.8</v>
      </c>
      <c r="L165" s="8">
        <v>56.3</v>
      </c>
      <c r="M165" s="8">
        <v>4.07</v>
      </c>
      <c r="N165" s="8">
        <v>1.69</v>
      </c>
      <c r="O165" s="8">
        <v>2.3800000000000003</v>
      </c>
      <c r="P165" s="8">
        <v>17739.7</v>
      </c>
      <c r="Q165" s="8">
        <v>18.100000000000001</v>
      </c>
      <c r="R165" s="8">
        <v>181225.8</v>
      </c>
      <c r="S165" s="8">
        <v>17.100000000000001</v>
      </c>
      <c r="T165" s="8">
        <v>26.31</v>
      </c>
      <c r="U165" s="8">
        <v>100.5</v>
      </c>
      <c r="V165" s="8">
        <v>7.9</v>
      </c>
      <c r="W165" s="8">
        <v>13.6</v>
      </c>
      <c r="X165" s="8">
        <v>5.6999999999999993</v>
      </c>
      <c r="Y165" s="8">
        <v>12744</v>
      </c>
      <c r="Z165" s="8">
        <v>16.100000000000001</v>
      </c>
      <c r="AA165" s="8">
        <v>15.8</v>
      </c>
      <c r="AB165" s="8">
        <v>1505</v>
      </c>
      <c r="AC165" s="8">
        <v>15130.95</v>
      </c>
      <c r="AD165" s="8">
        <v>190082.7</v>
      </c>
      <c r="AE165" s="8">
        <v>89244.25</v>
      </c>
      <c r="AF165" s="8">
        <v>109945.56</v>
      </c>
      <c r="AG165" s="8">
        <v>13.4</v>
      </c>
      <c r="AH165" s="8">
        <v>1.6</v>
      </c>
      <c r="AI165" s="8"/>
      <c r="AJ165" s="8"/>
      <c r="AK165" s="8"/>
    </row>
    <row r="166" spans="1:37">
      <c r="A166" s="7">
        <v>40877</v>
      </c>
      <c r="B166" s="8">
        <v>3835.65</v>
      </c>
      <c r="C166" s="8">
        <v>42835.02</v>
      </c>
      <c r="D166" s="8">
        <v>9.91</v>
      </c>
      <c r="E166" s="8">
        <v>11.85</v>
      </c>
      <c r="F166" s="8">
        <v>12.4</v>
      </c>
      <c r="G166" s="8">
        <v>14</v>
      </c>
      <c r="H166" s="8">
        <v>269452.12040000001</v>
      </c>
      <c r="I166" s="8">
        <v>24.5</v>
      </c>
      <c r="J166" s="8">
        <v>49</v>
      </c>
      <c r="K166" s="8">
        <v>47.8</v>
      </c>
      <c r="L166" s="8">
        <v>55.9</v>
      </c>
      <c r="M166" s="8">
        <v>4.22</v>
      </c>
      <c r="N166" s="8">
        <v>2.72</v>
      </c>
      <c r="O166" s="8">
        <v>1.4999999999999996</v>
      </c>
      <c r="P166" s="8">
        <v>16128.9</v>
      </c>
      <c r="Q166" s="8">
        <v>17.3</v>
      </c>
      <c r="R166" s="8">
        <v>163486.1</v>
      </c>
      <c r="S166" s="8">
        <v>17</v>
      </c>
      <c r="T166" s="8">
        <v>-36.53</v>
      </c>
      <c r="U166" s="8">
        <v>97</v>
      </c>
      <c r="V166" s="8">
        <v>7.8</v>
      </c>
      <c r="W166" s="8">
        <v>12.7</v>
      </c>
      <c r="X166" s="8">
        <v>4.8999999999999995</v>
      </c>
      <c r="Y166" s="8">
        <v>9581</v>
      </c>
      <c r="Z166" s="8"/>
      <c r="AA166" s="8">
        <v>15.6</v>
      </c>
      <c r="AB166" s="8">
        <v>1949</v>
      </c>
      <c r="AC166" s="8">
        <v>14589.56</v>
      </c>
      <c r="AD166" s="8">
        <v>174951.75</v>
      </c>
      <c r="AE166" s="8">
        <v>59326.17</v>
      </c>
      <c r="AF166" s="8">
        <v>89593.88</v>
      </c>
      <c r="AG166" s="8">
        <v>13.8</v>
      </c>
      <c r="AH166" s="8">
        <v>1.9</v>
      </c>
      <c r="AI166" s="8"/>
      <c r="AJ166" s="8"/>
      <c r="AK166" s="8"/>
    </row>
    <row r="167" spans="1:37">
      <c r="A167" s="7">
        <v>40847</v>
      </c>
      <c r="B167" s="8">
        <v>3797.1</v>
      </c>
      <c r="C167" s="8">
        <v>38950.78</v>
      </c>
      <c r="D167" s="8">
        <v>11.35</v>
      </c>
      <c r="E167" s="8">
        <v>11.87</v>
      </c>
      <c r="F167" s="8">
        <v>13.2</v>
      </c>
      <c r="G167" s="8">
        <v>14.1</v>
      </c>
      <c r="H167" s="8">
        <v>241365.0865</v>
      </c>
      <c r="I167" s="8">
        <v>24.9</v>
      </c>
      <c r="J167" s="8">
        <v>50.4</v>
      </c>
      <c r="K167" s="8">
        <v>50.5</v>
      </c>
      <c r="L167" s="8">
        <v>55.5</v>
      </c>
      <c r="M167" s="8">
        <v>5.5</v>
      </c>
      <c r="N167" s="8">
        <v>5</v>
      </c>
      <c r="O167" s="8">
        <v>0.5</v>
      </c>
      <c r="P167" s="8">
        <v>16546.400000000001</v>
      </c>
      <c r="Q167" s="8">
        <v>17.25</v>
      </c>
      <c r="R167" s="8">
        <v>147357.20000000001</v>
      </c>
      <c r="S167" s="8">
        <v>17</v>
      </c>
      <c r="T167" s="8">
        <v>-37.25</v>
      </c>
      <c r="U167" s="8">
        <v>100.5</v>
      </c>
      <c r="V167" s="8">
        <v>8.4</v>
      </c>
      <c r="W167" s="8">
        <v>12.9</v>
      </c>
      <c r="X167" s="8">
        <v>4.5</v>
      </c>
      <c r="Y167" s="8">
        <v>7908</v>
      </c>
      <c r="Z167" s="8"/>
      <c r="AA167" s="8">
        <v>15.8</v>
      </c>
      <c r="AB167" s="8">
        <v>3346</v>
      </c>
      <c r="AC167" s="8">
        <v>12587.5</v>
      </c>
      <c r="AD167" s="8">
        <v>160362.19</v>
      </c>
      <c r="AE167" s="8">
        <v>49720.67</v>
      </c>
      <c r="AF167" s="8">
        <v>79653.119999999995</v>
      </c>
      <c r="AG167" s="8">
        <v>15.9</v>
      </c>
      <c r="AH167" s="8">
        <v>2.2999999999999998</v>
      </c>
      <c r="AI167" s="8"/>
      <c r="AJ167" s="8"/>
      <c r="AK167" s="8"/>
    </row>
    <row r="168" spans="1:37">
      <c r="A168" s="7">
        <v>40816</v>
      </c>
      <c r="B168" s="8">
        <v>3915.44</v>
      </c>
      <c r="C168" s="8">
        <v>35156.620000000003</v>
      </c>
      <c r="D168" s="8">
        <v>12.17</v>
      </c>
      <c r="E168" s="8">
        <v>11.95</v>
      </c>
      <c r="F168" s="8">
        <v>13.8</v>
      </c>
      <c r="G168" s="8">
        <v>14.2</v>
      </c>
      <c r="H168" s="8">
        <v>212273.99179999999</v>
      </c>
      <c r="I168" s="8">
        <v>24.9</v>
      </c>
      <c r="J168" s="8">
        <v>51.2</v>
      </c>
      <c r="K168" s="8">
        <v>51.3</v>
      </c>
      <c r="L168" s="8">
        <v>55.8</v>
      </c>
      <c r="M168" s="8">
        <v>6.07</v>
      </c>
      <c r="N168" s="8">
        <v>6.52</v>
      </c>
      <c r="O168" s="8">
        <v>-0.44999999999999929</v>
      </c>
      <c r="P168" s="8">
        <v>15865.1</v>
      </c>
      <c r="Q168" s="8">
        <v>17.7</v>
      </c>
      <c r="R168" s="8">
        <v>130810.8</v>
      </c>
      <c r="S168" s="8">
        <v>17</v>
      </c>
      <c r="T168" s="8">
        <v>-13.99</v>
      </c>
      <c r="U168" s="8">
        <v>103.4</v>
      </c>
      <c r="V168" s="8">
        <v>8.9</v>
      </c>
      <c r="W168" s="8">
        <v>13</v>
      </c>
      <c r="X168" s="8">
        <v>4.0999999999999996</v>
      </c>
      <c r="Y168" s="8">
        <v>4279</v>
      </c>
      <c r="Z168" s="8"/>
      <c r="AA168" s="8">
        <v>15.9</v>
      </c>
      <c r="AB168" s="8">
        <v>1628</v>
      </c>
      <c r="AC168" s="8">
        <v>15894.02</v>
      </c>
      <c r="AD168" s="8">
        <v>147774.69</v>
      </c>
      <c r="AE168" s="8">
        <v>43455.98</v>
      </c>
      <c r="AF168" s="8">
        <v>71288.75</v>
      </c>
      <c r="AG168" s="8">
        <v>17.100000000000001</v>
      </c>
      <c r="AH168" s="8">
        <v>2.4</v>
      </c>
      <c r="AI168" s="8"/>
      <c r="AJ168" s="8"/>
      <c r="AK168" s="8"/>
    </row>
    <row r="169" spans="1:37">
      <c r="A169" s="7">
        <v>40786</v>
      </c>
      <c r="B169" s="8">
        <v>4343.13</v>
      </c>
      <c r="C169" s="8">
        <v>31240.400000000001</v>
      </c>
      <c r="D169" s="8">
        <v>9.09</v>
      </c>
      <c r="E169" s="8">
        <v>11.89</v>
      </c>
      <c r="F169" s="8">
        <v>13.5</v>
      </c>
      <c r="G169" s="8">
        <v>14.2</v>
      </c>
      <c r="H169" s="8">
        <v>180607.61600000001</v>
      </c>
      <c r="I169" s="8">
        <v>25</v>
      </c>
      <c r="J169" s="8">
        <v>50.9</v>
      </c>
      <c r="K169" s="8">
        <v>51.1</v>
      </c>
      <c r="L169" s="8">
        <v>57.1</v>
      </c>
      <c r="M169" s="8">
        <v>6.15</v>
      </c>
      <c r="N169" s="8">
        <v>7.25</v>
      </c>
      <c r="O169" s="8">
        <v>-1.0999999999999996</v>
      </c>
      <c r="P169" s="8">
        <v>14705</v>
      </c>
      <c r="Q169" s="8">
        <v>17</v>
      </c>
      <c r="R169" s="8">
        <v>114945.7</v>
      </c>
      <c r="S169" s="8">
        <v>16.899999999999999</v>
      </c>
      <c r="T169" s="8">
        <v>-11.36</v>
      </c>
      <c r="U169" s="8">
        <v>105</v>
      </c>
      <c r="V169" s="8">
        <v>11.2</v>
      </c>
      <c r="W169" s="8">
        <v>13.5</v>
      </c>
      <c r="X169" s="8">
        <v>2.3000000000000007</v>
      </c>
      <c r="Y169" s="8">
        <v>10741</v>
      </c>
      <c r="Z169" s="8"/>
      <c r="AA169" s="8">
        <v>16.399999999999999</v>
      </c>
      <c r="AB169" s="8">
        <v>2021</v>
      </c>
      <c r="AC169" s="8">
        <v>16711.509999999998</v>
      </c>
      <c r="AD169" s="8">
        <v>131880.67000000001</v>
      </c>
      <c r="AE169" s="8">
        <v>37094.980000000003</v>
      </c>
      <c r="AF169" s="8">
        <v>59854.18</v>
      </c>
      <c r="AG169" s="8">
        <v>24.5</v>
      </c>
      <c r="AH169" s="8">
        <v>2.5</v>
      </c>
      <c r="AI169" s="8"/>
      <c r="AJ169" s="8"/>
      <c r="AK169" s="8"/>
    </row>
    <row r="170" spans="1:37">
      <c r="A170" s="7">
        <v>40755</v>
      </c>
      <c r="B170" s="8">
        <v>4349.04</v>
      </c>
      <c r="C170" s="8">
        <v>26869.11</v>
      </c>
      <c r="D170" s="8">
        <v>11.81</v>
      </c>
      <c r="E170" s="8">
        <v>12.15</v>
      </c>
      <c r="F170" s="8">
        <v>14</v>
      </c>
      <c r="G170" s="8">
        <v>14.3</v>
      </c>
      <c r="H170" s="8">
        <v>152419.85579999999</v>
      </c>
      <c r="I170" s="8">
        <v>25.4</v>
      </c>
      <c r="J170" s="8">
        <v>50.7</v>
      </c>
      <c r="K170" s="8">
        <v>51.1</v>
      </c>
      <c r="L170" s="8">
        <v>57.3</v>
      </c>
      <c r="M170" s="8">
        <v>6.45</v>
      </c>
      <c r="N170" s="8">
        <v>7.54</v>
      </c>
      <c r="O170" s="8">
        <v>-1.0899999999999999</v>
      </c>
      <c r="P170" s="8">
        <v>14408</v>
      </c>
      <c r="Q170" s="8">
        <v>17.2</v>
      </c>
      <c r="R170" s="8">
        <v>100240.7</v>
      </c>
      <c r="S170" s="8">
        <v>16.8</v>
      </c>
      <c r="T170" s="8">
        <v>9.59</v>
      </c>
      <c r="U170" s="8">
        <v>105.6</v>
      </c>
      <c r="V170" s="8">
        <v>11.6</v>
      </c>
      <c r="W170" s="8">
        <v>14.7</v>
      </c>
      <c r="X170" s="8">
        <v>3.0999999999999996</v>
      </c>
      <c r="Y170" s="8">
        <v>5393</v>
      </c>
      <c r="Z170" s="8"/>
      <c r="AA170" s="8">
        <v>16.600000000000001</v>
      </c>
      <c r="AB170" s="8">
        <v>2263</v>
      </c>
      <c r="AC170" s="8">
        <v>15726.57</v>
      </c>
      <c r="AD170" s="8">
        <v>115169.16</v>
      </c>
      <c r="AE170" s="8">
        <v>32445.43</v>
      </c>
      <c r="AF170" s="8">
        <v>52037.120000000003</v>
      </c>
      <c r="AG170" s="8">
        <v>20.399999999999999</v>
      </c>
      <c r="AH170" s="8">
        <v>2.4</v>
      </c>
      <c r="AI170" s="8"/>
      <c r="AJ170" s="8"/>
      <c r="AK170" s="8"/>
    </row>
    <row r="171" spans="1:37">
      <c r="A171" s="7">
        <v>40724</v>
      </c>
      <c r="B171" s="8">
        <v>3964.5</v>
      </c>
      <c r="C171" s="8">
        <v>22515.03</v>
      </c>
      <c r="D171" s="8">
        <v>13</v>
      </c>
      <c r="E171" s="8">
        <v>12.19</v>
      </c>
      <c r="F171" s="8">
        <v>15.1</v>
      </c>
      <c r="G171" s="8">
        <v>14.3</v>
      </c>
      <c r="H171" s="8">
        <v>124566.6801</v>
      </c>
      <c r="I171" s="8">
        <v>25.6</v>
      </c>
      <c r="J171" s="8">
        <v>50.9</v>
      </c>
      <c r="K171" s="8">
        <v>50.8</v>
      </c>
      <c r="L171" s="8">
        <v>56.6</v>
      </c>
      <c r="M171" s="8">
        <v>6.36</v>
      </c>
      <c r="N171" s="8">
        <v>7.12</v>
      </c>
      <c r="O171" s="8">
        <v>-0.75999999999999979</v>
      </c>
      <c r="P171" s="8">
        <v>14565.1</v>
      </c>
      <c r="Q171" s="8">
        <v>17.690000000000001</v>
      </c>
      <c r="R171" s="8">
        <v>85832.7</v>
      </c>
      <c r="S171" s="8">
        <v>16.78</v>
      </c>
      <c r="T171" s="8">
        <v>11.24</v>
      </c>
      <c r="U171" s="8">
        <v>108.1</v>
      </c>
      <c r="V171" s="8">
        <v>13.1</v>
      </c>
      <c r="W171" s="8">
        <v>15.9</v>
      </c>
      <c r="X171" s="8">
        <v>2.8000000000000007</v>
      </c>
      <c r="Y171" s="8">
        <v>10873</v>
      </c>
      <c r="Z171" s="8"/>
      <c r="AA171" s="8">
        <v>16.899999999999999</v>
      </c>
      <c r="AB171" s="8">
        <v>2125</v>
      </c>
      <c r="AC171" s="8">
        <v>23324.43</v>
      </c>
      <c r="AD171" s="8">
        <v>99442.59</v>
      </c>
      <c r="AE171" s="8">
        <v>27558.03</v>
      </c>
      <c r="AF171" s="8">
        <v>44419.33</v>
      </c>
      <c r="AG171" s="8">
        <v>17.899999999999999</v>
      </c>
      <c r="AH171" s="8">
        <v>2.5</v>
      </c>
      <c r="AI171" s="8"/>
      <c r="AJ171" s="8"/>
      <c r="AK171" s="8"/>
    </row>
    <row r="172" spans="1:37">
      <c r="A172" s="7">
        <v>40694</v>
      </c>
      <c r="B172" s="8">
        <v>3864.94</v>
      </c>
      <c r="C172" s="8">
        <v>18544.669999999998</v>
      </c>
      <c r="D172" s="8">
        <v>10.79</v>
      </c>
      <c r="E172" s="8">
        <v>11.98</v>
      </c>
      <c r="F172" s="8">
        <v>13.3</v>
      </c>
      <c r="G172" s="8">
        <v>14</v>
      </c>
      <c r="H172" s="8">
        <v>90254.513900000005</v>
      </c>
      <c r="I172" s="8">
        <v>25.8</v>
      </c>
      <c r="J172" s="8">
        <v>52</v>
      </c>
      <c r="K172" s="8">
        <v>52.1</v>
      </c>
      <c r="L172" s="8">
        <v>58.7</v>
      </c>
      <c r="M172" s="8">
        <v>5.51</v>
      </c>
      <c r="N172" s="8">
        <v>6.79</v>
      </c>
      <c r="O172" s="8">
        <v>-1.2800000000000002</v>
      </c>
      <c r="P172" s="8">
        <v>14696.8</v>
      </c>
      <c r="Q172" s="8">
        <v>16.899999999999999</v>
      </c>
      <c r="R172" s="8">
        <v>71267.600000000006</v>
      </c>
      <c r="S172" s="8">
        <v>16.600000000000001</v>
      </c>
      <c r="T172" s="8">
        <v>-33.21</v>
      </c>
      <c r="U172" s="8">
        <v>105.8</v>
      </c>
      <c r="V172" s="8">
        <v>12.7</v>
      </c>
      <c r="W172" s="8">
        <v>15.1</v>
      </c>
      <c r="X172" s="8">
        <v>2.4000000000000004</v>
      </c>
      <c r="Y172" s="8">
        <v>10854</v>
      </c>
      <c r="Z172" s="8"/>
      <c r="AA172" s="8">
        <v>17.100000000000001</v>
      </c>
      <c r="AB172" s="8">
        <v>2447</v>
      </c>
      <c r="AC172" s="8">
        <v>19277.650000000001</v>
      </c>
      <c r="AD172" s="8">
        <v>76118.16</v>
      </c>
      <c r="AE172" s="8">
        <v>21620.51</v>
      </c>
      <c r="AF172" s="8">
        <v>32931.64</v>
      </c>
      <c r="AG172" s="8">
        <v>19.399999999999999</v>
      </c>
      <c r="AH172" s="8">
        <v>2.4</v>
      </c>
      <c r="AI172" s="8"/>
      <c r="AJ172" s="8"/>
      <c r="AK172" s="8"/>
    </row>
    <row r="173" spans="1:37">
      <c r="A173" s="7">
        <v>40663</v>
      </c>
      <c r="B173" s="8">
        <v>3767.89</v>
      </c>
      <c r="C173" s="8">
        <v>14674.61</v>
      </c>
      <c r="D173" s="8">
        <v>11.23</v>
      </c>
      <c r="E173" s="8">
        <v>12.4</v>
      </c>
      <c r="F173" s="8">
        <v>13.4</v>
      </c>
      <c r="G173" s="8">
        <v>14.2</v>
      </c>
      <c r="H173" s="8">
        <v>62716.226300000002</v>
      </c>
      <c r="I173" s="8">
        <v>25.4</v>
      </c>
      <c r="J173" s="8">
        <v>52.9</v>
      </c>
      <c r="K173" s="8">
        <v>53.8</v>
      </c>
      <c r="L173" s="8">
        <v>58.2</v>
      </c>
      <c r="M173" s="8">
        <v>5.34</v>
      </c>
      <c r="N173" s="8">
        <v>6.82</v>
      </c>
      <c r="O173" s="8">
        <v>-1.4800000000000004</v>
      </c>
      <c r="P173" s="8">
        <v>13649</v>
      </c>
      <c r="Q173" s="8">
        <v>17.12</v>
      </c>
      <c r="R173" s="8">
        <v>56570.8</v>
      </c>
      <c r="S173" s="8">
        <v>16.52</v>
      </c>
      <c r="T173" s="8">
        <v>579.41999999999996</v>
      </c>
      <c r="U173" s="8">
        <v>106.6</v>
      </c>
      <c r="V173" s="8">
        <v>12.9</v>
      </c>
      <c r="W173" s="8">
        <v>15.3</v>
      </c>
      <c r="X173" s="8">
        <v>2.4000000000000004</v>
      </c>
      <c r="Y173" s="8">
        <v>13673</v>
      </c>
      <c r="Z173" s="8"/>
      <c r="AA173" s="8">
        <v>17.5</v>
      </c>
      <c r="AB173" s="8">
        <v>3762</v>
      </c>
      <c r="AC173" s="8">
        <v>16998.080000000002</v>
      </c>
      <c r="AD173" s="8">
        <v>56840.51</v>
      </c>
      <c r="AE173" s="8">
        <v>17126.97</v>
      </c>
      <c r="AF173" s="8">
        <v>24897.919999999998</v>
      </c>
      <c r="AG173" s="8">
        <v>29.9</v>
      </c>
      <c r="AH173" s="8">
        <v>2.2999999999999998</v>
      </c>
      <c r="AI173" s="8"/>
      <c r="AJ173" s="8"/>
      <c r="AK173" s="8"/>
    </row>
    <row r="174" spans="1:37">
      <c r="A174" s="7">
        <v>40633</v>
      </c>
      <c r="B174" s="8">
        <v>3887.78</v>
      </c>
      <c r="C174" s="8">
        <v>10911.07</v>
      </c>
      <c r="D174" s="8">
        <v>13.41</v>
      </c>
      <c r="E174" s="8">
        <v>12.72</v>
      </c>
      <c r="F174" s="8">
        <v>14.8</v>
      </c>
      <c r="G174" s="8">
        <v>14.4</v>
      </c>
      <c r="H174" s="8">
        <v>39464.909099999997</v>
      </c>
      <c r="I174" s="8">
        <v>25</v>
      </c>
      <c r="J174" s="8">
        <v>53.4</v>
      </c>
      <c r="K174" s="8">
        <v>55.2</v>
      </c>
      <c r="L174" s="8">
        <v>59.2</v>
      </c>
      <c r="M174" s="8">
        <v>5.38</v>
      </c>
      <c r="N174" s="8">
        <v>7.31</v>
      </c>
      <c r="O174" s="8">
        <v>-1.9299999999999997</v>
      </c>
      <c r="P174" s="8">
        <v>13588</v>
      </c>
      <c r="Q174" s="8">
        <v>17.440000000000001</v>
      </c>
      <c r="R174" s="8">
        <v>42921.8</v>
      </c>
      <c r="S174" s="8">
        <v>16.34</v>
      </c>
      <c r="T174" s="8">
        <v>-101.92</v>
      </c>
      <c r="U174" s="8">
        <v>107.6</v>
      </c>
      <c r="V174" s="8">
        <v>15</v>
      </c>
      <c r="W174" s="8">
        <v>16.600000000000001</v>
      </c>
      <c r="X174" s="8">
        <v>1.6000000000000014</v>
      </c>
      <c r="Y174" s="8">
        <v>18212</v>
      </c>
      <c r="Z174" s="8"/>
      <c r="AA174" s="8">
        <v>17.899999999999999</v>
      </c>
      <c r="AB174" s="8">
        <v>4091</v>
      </c>
      <c r="AC174" s="8">
        <v>20759.64</v>
      </c>
      <c r="AD174" s="8">
        <v>39842.43</v>
      </c>
      <c r="AE174" s="8">
        <v>12831.51</v>
      </c>
      <c r="AF174" s="8">
        <v>17642.79</v>
      </c>
      <c r="AG174" s="8">
        <v>35.799999999999997</v>
      </c>
      <c r="AH174" s="8">
        <v>2.2999999999999998</v>
      </c>
      <c r="AI174" s="8"/>
      <c r="AJ174" s="8"/>
      <c r="AK174" s="8"/>
    </row>
    <row r="175" spans="1:37">
      <c r="A175" s="7">
        <v>40602</v>
      </c>
      <c r="B175" s="8">
        <v>3135.85</v>
      </c>
      <c r="C175" s="8">
        <v>7024.76</v>
      </c>
      <c r="D175" s="8">
        <v>15.82</v>
      </c>
      <c r="E175" s="8">
        <v>12.32</v>
      </c>
      <c r="F175" s="8">
        <v>14.9</v>
      </c>
      <c r="G175" s="8">
        <v>14.1</v>
      </c>
      <c r="H175" s="8">
        <v>17444.160199999998</v>
      </c>
      <c r="I175" s="8">
        <v>24.9</v>
      </c>
      <c r="J175" s="8">
        <v>52.2</v>
      </c>
      <c r="K175" s="8">
        <v>54.3</v>
      </c>
      <c r="L175" s="8">
        <v>57</v>
      </c>
      <c r="M175" s="8">
        <v>4.9400000000000004</v>
      </c>
      <c r="N175" s="8">
        <v>7.23</v>
      </c>
      <c r="O175" s="8">
        <v>-2.29</v>
      </c>
      <c r="P175" s="8">
        <v>13769.1</v>
      </c>
      <c r="Q175" s="8">
        <v>11.63</v>
      </c>
      <c r="R175" s="8">
        <v>29018.1</v>
      </c>
      <c r="S175" s="8">
        <v>15.83</v>
      </c>
      <c r="T175" s="8">
        <v>-196.27</v>
      </c>
      <c r="U175" s="8">
        <v>99.6</v>
      </c>
      <c r="V175" s="8">
        <v>14.5</v>
      </c>
      <c r="W175" s="8">
        <v>15.7</v>
      </c>
      <c r="X175" s="8">
        <v>1.1999999999999993</v>
      </c>
      <c r="Y175" s="8">
        <v>6468</v>
      </c>
      <c r="Z175" s="8"/>
      <c r="AA175" s="8">
        <v>17.7</v>
      </c>
      <c r="AB175" s="8">
        <v>3686</v>
      </c>
      <c r="AC175" s="8"/>
      <c r="AD175" s="8">
        <v>19082.79</v>
      </c>
      <c r="AE175" s="8">
        <v>6951.52</v>
      </c>
      <c r="AF175" s="8">
        <v>8142.95</v>
      </c>
      <c r="AG175" s="8">
        <v>2.4</v>
      </c>
      <c r="AH175" s="8">
        <v>2</v>
      </c>
      <c r="AI175" s="8"/>
      <c r="AJ175" s="8"/>
      <c r="AK175" s="8"/>
    </row>
    <row r="176" spans="1:37">
      <c r="A176" s="7">
        <v>40574</v>
      </c>
      <c r="B176" s="8">
        <v>3889</v>
      </c>
      <c r="C176" s="8">
        <v>3889</v>
      </c>
      <c r="D176" s="8">
        <v>10.13877089</v>
      </c>
      <c r="E176" s="8">
        <v>10.126866209999999</v>
      </c>
      <c r="F176" s="8"/>
      <c r="G176" s="8"/>
      <c r="H176" s="8"/>
      <c r="I176" s="8"/>
      <c r="J176" s="8">
        <v>52.9</v>
      </c>
      <c r="K176" s="8">
        <v>54.9</v>
      </c>
      <c r="L176" s="8">
        <v>57.2</v>
      </c>
      <c r="M176" s="8">
        <v>4.91</v>
      </c>
      <c r="N176" s="8">
        <v>6.64</v>
      </c>
      <c r="O176" s="8">
        <v>-1.7299999999999995</v>
      </c>
      <c r="P176" s="8">
        <v>15249</v>
      </c>
      <c r="Q176" s="8">
        <v>19.899999999999999</v>
      </c>
      <c r="R176" s="8">
        <v>15249</v>
      </c>
      <c r="S176" s="8">
        <v>19.899999999999999</v>
      </c>
      <c r="T176" s="8">
        <v>-54.4</v>
      </c>
      <c r="U176" s="8">
        <v>99.9</v>
      </c>
      <c r="V176" s="8">
        <v>13.6</v>
      </c>
      <c r="W176" s="8">
        <v>17.2</v>
      </c>
      <c r="X176" s="8">
        <v>3.5999999999999996</v>
      </c>
      <c r="Y176" s="8">
        <v>17560</v>
      </c>
      <c r="Z176" s="8"/>
      <c r="AA176" s="8">
        <v>18.5</v>
      </c>
      <c r="AB176" s="8">
        <v>6777</v>
      </c>
      <c r="AC176" s="8"/>
      <c r="AD176" s="8"/>
      <c r="AE176" s="8"/>
      <c r="AF176" s="8"/>
      <c r="AG176" s="8">
        <v>37.700000000000003</v>
      </c>
      <c r="AH176" s="8">
        <v>2.2999999999999998</v>
      </c>
      <c r="AI176" s="8"/>
      <c r="AJ176" s="8"/>
      <c r="AK176" s="8"/>
    </row>
    <row r="177" spans="1:37">
      <c r="A177" s="7">
        <v>40543</v>
      </c>
      <c r="B177" s="8">
        <v>3624.88</v>
      </c>
      <c r="C177" s="8">
        <v>41923</v>
      </c>
      <c r="D177" s="8">
        <v>22.568999999999999</v>
      </c>
      <c r="E177" s="8">
        <v>11.09</v>
      </c>
      <c r="F177" s="8">
        <v>13.5</v>
      </c>
      <c r="G177" s="8">
        <v>15.7</v>
      </c>
      <c r="H177" s="8">
        <v>241414.93160000001</v>
      </c>
      <c r="I177" s="8">
        <v>24.5</v>
      </c>
      <c r="J177" s="8">
        <v>53.9</v>
      </c>
      <c r="K177" s="8">
        <v>55.4</v>
      </c>
      <c r="L177" s="8">
        <v>58.8</v>
      </c>
      <c r="M177" s="8">
        <v>4.59</v>
      </c>
      <c r="N177" s="8">
        <v>5.93</v>
      </c>
      <c r="O177" s="8">
        <v>-1.3399999999999999</v>
      </c>
      <c r="P177" s="8">
        <v>15329.5</v>
      </c>
      <c r="Q177" s="8">
        <v>19.100000000000001</v>
      </c>
      <c r="R177" s="8">
        <v>154553.70000000001</v>
      </c>
      <c r="S177" s="8">
        <v>18.399999999999999</v>
      </c>
      <c r="T177" s="8">
        <v>-29.03</v>
      </c>
      <c r="U177" s="8">
        <v>100.4</v>
      </c>
      <c r="V177" s="8">
        <v>21.2</v>
      </c>
      <c r="W177" s="8">
        <v>19.7</v>
      </c>
      <c r="X177" s="8">
        <v>-1.5</v>
      </c>
      <c r="Y177" s="8">
        <v>10780</v>
      </c>
      <c r="Z177" s="8">
        <v>19.899999999999999</v>
      </c>
      <c r="AA177" s="8">
        <v>19.899999999999999</v>
      </c>
      <c r="AB177" s="8">
        <v>2403</v>
      </c>
      <c r="AC177" s="8">
        <v>18646.669999999998</v>
      </c>
      <c r="AD177" s="8">
        <v>163776.67000000001</v>
      </c>
      <c r="AE177" s="8">
        <v>75960.97</v>
      </c>
      <c r="AF177" s="8">
        <v>104349.11</v>
      </c>
      <c r="AG177" s="8">
        <v>17.899999999999999</v>
      </c>
      <c r="AH177" s="8">
        <v>1.7</v>
      </c>
      <c r="AI177" s="8"/>
      <c r="AJ177" s="8"/>
      <c r="AK177" s="8"/>
    </row>
    <row r="178" spans="1:37">
      <c r="A178" s="7">
        <v>40512</v>
      </c>
      <c r="B178" s="8">
        <v>3460.4688000000001</v>
      </c>
      <c r="C178" s="8">
        <v>38298.120000000003</v>
      </c>
      <c r="D178" s="8">
        <v>3.925325414</v>
      </c>
      <c r="E178" s="8">
        <v>15.729046260000001</v>
      </c>
      <c r="F178" s="8">
        <v>13.3</v>
      </c>
      <c r="G178" s="8">
        <v>15.8</v>
      </c>
      <c r="H178" s="8">
        <v>210697.8253</v>
      </c>
      <c r="I178" s="8">
        <v>24.9</v>
      </c>
      <c r="J178" s="8">
        <v>55.2</v>
      </c>
      <c r="K178" s="8">
        <v>58.3</v>
      </c>
      <c r="L178" s="8">
        <v>58.9</v>
      </c>
      <c r="M178" s="8">
        <v>5.12</v>
      </c>
      <c r="N178" s="8">
        <v>6.06</v>
      </c>
      <c r="O178" s="8">
        <v>-0.9399999999999995</v>
      </c>
      <c r="P178" s="8">
        <v>13910.9</v>
      </c>
      <c r="Q178" s="8">
        <v>18.7</v>
      </c>
      <c r="R178" s="8">
        <v>139224.20000000001</v>
      </c>
      <c r="S178" s="8">
        <v>18.399999999999999</v>
      </c>
      <c r="T178" s="8">
        <v>19.89</v>
      </c>
      <c r="U178" s="8">
        <v>102.888424</v>
      </c>
      <c r="V178" s="8">
        <v>22.1</v>
      </c>
      <c r="W178" s="8">
        <v>19.5</v>
      </c>
      <c r="X178" s="8">
        <v>-2.6000000000000014</v>
      </c>
      <c r="Y178" s="8">
        <v>10554</v>
      </c>
      <c r="Z178" s="8"/>
      <c r="AA178" s="8">
        <v>19.8</v>
      </c>
      <c r="AB178" s="8">
        <v>3301</v>
      </c>
      <c r="AC178" s="8">
        <v>13373.54</v>
      </c>
      <c r="AD178" s="8">
        <v>145130</v>
      </c>
      <c r="AE178" s="8">
        <v>48497.39</v>
      </c>
      <c r="AF178" s="8">
        <v>82541.27</v>
      </c>
      <c r="AG178" s="8">
        <v>34.9</v>
      </c>
      <c r="AH178" s="8">
        <v>1.5</v>
      </c>
      <c r="AI178" s="8"/>
      <c r="AJ178" s="8"/>
      <c r="AK178" s="8"/>
    </row>
    <row r="179" spans="1:37">
      <c r="A179" s="7">
        <v>40482</v>
      </c>
      <c r="B179" s="8">
        <v>3400.2301000000002</v>
      </c>
      <c r="C179" s="8">
        <v>34845.6967</v>
      </c>
      <c r="D179" s="8">
        <v>8.3744860249999995</v>
      </c>
      <c r="E179" s="8">
        <v>16.98724077</v>
      </c>
      <c r="F179" s="8">
        <v>13.1</v>
      </c>
      <c r="G179" s="8">
        <v>16.100000000000001</v>
      </c>
      <c r="H179" s="8">
        <v>187556.10459999999</v>
      </c>
      <c r="I179" s="8">
        <v>24.4</v>
      </c>
      <c r="J179" s="8">
        <v>54.7</v>
      </c>
      <c r="K179" s="8">
        <v>58.2</v>
      </c>
      <c r="L179" s="8">
        <v>57.4</v>
      </c>
      <c r="M179" s="8">
        <v>4.37</v>
      </c>
      <c r="N179" s="8">
        <v>5.04</v>
      </c>
      <c r="O179" s="8">
        <v>-0.66999999999999993</v>
      </c>
      <c r="P179" s="8">
        <v>14284.8</v>
      </c>
      <c r="Q179" s="8">
        <v>18.64</v>
      </c>
      <c r="R179" s="8">
        <v>125313.3</v>
      </c>
      <c r="S179" s="8">
        <v>18.3</v>
      </c>
      <c r="T179" s="8">
        <v>13.16</v>
      </c>
      <c r="U179" s="8">
        <v>103.751856</v>
      </c>
      <c r="V179" s="8">
        <v>22.1</v>
      </c>
      <c r="W179" s="8">
        <v>19.3</v>
      </c>
      <c r="X179" s="8">
        <v>-2.8000000000000007</v>
      </c>
      <c r="Y179" s="8">
        <v>8608</v>
      </c>
      <c r="Z179" s="8"/>
      <c r="AA179" s="8">
        <v>19.3</v>
      </c>
      <c r="AB179" s="8">
        <v>3596</v>
      </c>
      <c r="AC179" s="8">
        <v>12315.46</v>
      </c>
      <c r="AD179" s="8">
        <v>131756.46</v>
      </c>
      <c r="AE179" s="8">
        <v>41966.38</v>
      </c>
      <c r="AF179" s="8">
        <v>72428.55</v>
      </c>
      <c r="AG179" s="8">
        <v>22.9</v>
      </c>
      <c r="AH179" s="8">
        <v>1.3</v>
      </c>
      <c r="AI179" s="8"/>
      <c r="AJ179" s="8"/>
      <c r="AK179" s="8"/>
    </row>
    <row r="180" spans="1:37">
      <c r="A180" s="7">
        <v>40451</v>
      </c>
      <c r="B180" s="8">
        <v>3498.2952</v>
      </c>
      <c r="C180" s="8">
        <v>31441.879099999998</v>
      </c>
      <c r="D180" s="8">
        <v>8.5787679939999997</v>
      </c>
      <c r="E180" s="8">
        <v>17.97430864</v>
      </c>
      <c r="F180" s="8">
        <v>13.3</v>
      </c>
      <c r="G180" s="8">
        <v>16.3</v>
      </c>
      <c r="H180" s="8">
        <v>165869.57519999999</v>
      </c>
      <c r="I180" s="8">
        <v>24.5</v>
      </c>
      <c r="J180" s="8">
        <v>53.8</v>
      </c>
      <c r="K180" s="8">
        <v>56.3</v>
      </c>
      <c r="L180" s="8">
        <v>57.9</v>
      </c>
      <c r="M180" s="8">
        <v>3.61</v>
      </c>
      <c r="N180" s="8">
        <v>4.33</v>
      </c>
      <c r="O180" s="8">
        <v>-0.7200000000000002</v>
      </c>
      <c r="P180" s="8">
        <v>13536.5</v>
      </c>
      <c r="Q180" s="8">
        <v>18.84</v>
      </c>
      <c r="R180" s="8">
        <v>111028.5</v>
      </c>
      <c r="S180" s="8">
        <v>18.3</v>
      </c>
      <c r="T180" s="8">
        <v>30.49</v>
      </c>
      <c r="U180" s="8">
        <v>104.101896</v>
      </c>
      <c r="V180" s="8">
        <v>20.9</v>
      </c>
      <c r="W180" s="8">
        <v>19</v>
      </c>
      <c r="X180" s="8">
        <v>-1.8999999999999986</v>
      </c>
      <c r="Y180" s="8">
        <v>11224</v>
      </c>
      <c r="Z180" s="8"/>
      <c r="AA180" s="8">
        <v>18.5</v>
      </c>
      <c r="AB180" s="8">
        <v>4522</v>
      </c>
      <c r="AC180" s="8">
        <v>14593.54</v>
      </c>
      <c r="AD180" s="8">
        <v>119441</v>
      </c>
      <c r="AE180" s="8">
        <v>36874.959999999999</v>
      </c>
      <c r="AF180" s="8">
        <v>63150.23</v>
      </c>
      <c r="AG180" s="8">
        <v>25.1</v>
      </c>
      <c r="AH180" s="8">
        <v>1.1000000000000001</v>
      </c>
      <c r="AI180" s="8"/>
      <c r="AJ180" s="8"/>
      <c r="AK180" s="8"/>
    </row>
    <row r="181" spans="1:37">
      <c r="A181" s="7">
        <v>40421</v>
      </c>
      <c r="B181" s="8">
        <v>3975</v>
      </c>
      <c r="C181" s="8">
        <v>27949</v>
      </c>
      <c r="D181" s="8">
        <v>14.69</v>
      </c>
      <c r="E181" s="8">
        <v>19.34</v>
      </c>
      <c r="F181" s="8">
        <v>13.9</v>
      </c>
      <c r="G181" s="8">
        <v>16.600000000000001</v>
      </c>
      <c r="H181" s="8">
        <v>140997.74470000001</v>
      </c>
      <c r="I181" s="8">
        <v>24.8</v>
      </c>
      <c r="J181" s="8">
        <v>51.7</v>
      </c>
      <c r="K181" s="8">
        <v>53.1</v>
      </c>
      <c r="L181" s="8">
        <v>58</v>
      </c>
      <c r="M181" s="8">
        <v>3.48</v>
      </c>
      <c r="N181" s="8">
        <v>4.32</v>
      </c>
      <c r="O181" s="8">
        <v>-0.8400000000000003</v>
      </c>
      <c r="P181" s="8">
        <v>12569.8</v>
      </c>
      <c r="Q181" s="8">
        <v>18.399999999999999</v>
      </c>
      <c r="R181" s="8">
        <v>97492</v>
      </c>
      <c r="S181" s="8">
        <v>18.2</v>
      </c>
      <c r="T181" s="8">
        <v>27.52</v>
      </c>
      <c r="U181" s="8">
        <v>107.3</v>
      </c>
      <c r="V181" s="8">
        <v>21.9</v>
      </c>
      <c r="W181" s="8">
        <v>19.2</v>
      </c>
      <c r="X181" s="8">
        <v>-2.6999999999999993</v>
      </c>
      <c r="Y181" s="8">
        <v>10646</v>
      </c>
      <c r="Z181" s="8"/>
      <c r="AA181" s="8">
        <v>18.600000000000001</v>
      </c>
      <c r="AB181" s="8">
        <v>3644</v>
      </c>
      <c r="AC181" s="8">
        <v>12664.19</v>
      </c>
      <c r="AD181" s="8">
        <v>104847.46</v>
      </c>
      <c r="AE181" s="8">
        <v>32347.59</v>
      </c>
      <c r="AF181" s="8">
        <v>52704.47</v>
      </c>
      <c r="AG181" s="8">
        <v>34.4</v>
      </c>
      <c r="AH181" s="8">
        <v>1.1000000000000001</v>
      </c>
      <c r="AI181" s="8"/>
      <c r="AJ181" s="8"/>
      <c r="AK181" s="8"/>
    </row>
    <row r="182" spans="1:37">
      <c r="A182" s="7">
        <v>40390</v>
      </c>
      <c r="B182" s="8">
        <v>3896.2716</v>
      </c>
      <c r="C182" s="8">
        <v>23989.488399999998</v>
      </c>
      <c r="D182" s="8">
        <v>13.94</v>
      </c>
      <c r="E182" s="8">
        <v>20.25</v>
      </c>
      <c r="F182" s="8">
        <v>13.4</v>
      </c>
      <c r="G182" s="8">
        <v>17</v>
      </c>
      <c r="H182" s="8">
        <v>119866.24770000001</v>
      </c>
      <c r="I182" s="8">
        <v>24.9</v>
      </c>
      <c r="J182" s="8">
        <v>51.2</v>
      </c>
      <c r="K182" s="8">
        <v>50.9</v>
      </c>
      <c r="L182" s="8">
        <v>57.1</v>
      </c>
      <c r="M182" s="8">
        <v>3.3</v>
      </c>
      <c r="N182" s="8">
        <v>4.84</v>
      </c>
      <c r="O182" s="8">
        <v>-1.54</v>
      </c>
      <c r="P182" s="8">
        <v>12252.8</v>
      </c>
      <c r="Q182" s="8">
        <v>17.95</v>
      </c>
      <c r="R182" s="8">
        <v>84922.2</v>
      </c>
      <c r="S182" s="8">
        <v>18.170000000000002</v>
      </c>
      <c r="T182" s="8">
        <v>170.27</v>
      </c>
      <c r="U182" s="8">
        <v>107.8</v>
      </c>
      <c r="V182" s="8">
        <v>22.9</v>
      </c>
      <c r="W182" s="8">
        <v>17.600000000000001</v>
      </c>
      <c r="X182" s="8">
        <v>-5.2999999999999972</v>
      </c>
      <c r="Y182" s="8">
        <v>7202</v>
      </c>
      <c r="Z182" s="8"/>
      <c r="AA182" s="8">
        <v>18.399999999999999</v>
      </c>
      <c r="AB182" s="8">
        <v>4534</v>
      </c>
      <c r="AC182" s="8">
        <v>11732.33</v>
      </c>
      <c r="AD182" s="8">
        <v>92183.27</v>
      </c>
      <c r="AE182" s="8">
        <v>28603.48</v>
      </c>
      <c r="AF182" s="8">
        <v>45818.61</v>
      </c>
      <c r="AG182" s="8">
        <v>38.1</v>
      </c>
      <c r="AH182" s="8">
        <v>1.1000000000000001</v>
      </c>
      <c r="AI182" s="8"/>
      <c r="AJ182" s="8"/>
      <c r="AK182" s="8"/>
    </row>
    <row r="183" spans="1:37">
      <c r="A183" s="7">
        <v>40359</v>
      </c>
      <c r="B183" s="8">
        <v>3520.4674</v>
      </c>
      <c r="C183" s="8">
        <v>20094.0766</v>
      </c>
      <c r="D183" s="8">
        <v>14.136895640000001</v>
      </c>
      <c r="E183" s="8">
        <v>21.57141055</v>
      </c>
      <c r="F183" s="8">
        <v>13.7</v>
      </c>
      <c r="G183" s="8">
        <v>17.600000000000001</v>
      </c>
      <c r="H183" s="8">
        <v>98047.379499999995</v>
      </c>
      <c r="I183" s="8">
        <v>25.5</v>
      </c>
      <c r="J183" s="8">
        <v>52.1</v>
      </c>
      <c r="K183" s="8">
        <v>52.1</v>
      </c>
      <c r="L183" s="8">
        <v>58.8</v>
      </c>
      <c r="M183" s="8">
        <v>2.95</v>
      </c>
      <c r="N183" s="8">
        <v>6.41</v>
      </c>
      <c r="O183" s="8">
        <v>-3.46</v>
      </c>
      <c r="P183" s="8">
        <v>12329.9</v>
      </c>
      <c r="Q183" s="8">
        <v>18.3</v>
      </c>
      <c r="R183" s="8">
        <v>72669.399999999994</v>
      </c>
      <c r="S183" s="8">
        <v>18.2</v>
      </c>
      <c r="T183" s="8">
        <v>142.63</v>
      </c>
      <c r="U183" s="8">
        <v>108.5</v>
      </c>
      <c r="V183" s="8">
        <v>24.6</v>
      </c>
      <c r="W183" s="8">
        <v>18.5</v>
      </c>
      <c r="X183" s="8">
        <v>-6.1000000000000014</v>
      </c>
      <c r="Y183" s="8">
        <v>10196</v>
      </c>
      <c r="Z183" s="8"/>
      <c r="AA183" s="8">
        <v>18.2</v>
      </c>
      <c r="AB183" s="8">
        <v>4771</v>
      </c>
      <c r="AC183" s="8">
        <v>18988.3</v>
      </c>
      <c r="AD183" s="8">
        <v>80450.94</v>
      </c>
      <c r="AE183" s="8">
        <v>24423.57</v>
      </c>
      <c r="AF183" s="8">
        <v>39352.53</v>
      </c>
      <c r="AG183" s="8">
        <v>43.9</v>
      </c>
      <c r="AH183" s="8">
        <v>1</v>
      </c>
      <c r="AI183" s="8"/>
      <c r="AJ183" s="8"/>
      <c r="AK183" s="8"/>
    </row>
    <row r="184" spans="1:37">
      <c r="A184" s="7">
        <v>40329</v>
      </c>
      <c r="B184" s="8">
        <v>3480.4169999999999</v>
      </c>
      <c r="C184" s="8">
        <v>16574.615399999999</v>
      </c>
      <c r="D184" s="8">
        <v>20.80465001</v>
      </c>
      <c r="E184" s="8">
        <v>23.307780170000001</v>
      </c>
      <c r="F184" s="8">
        <v>16.5</v>
      </c>
      <c r="G184" s="8">
        <v>18.5</v>
      </c>
      <c r="H184" s="8">
        <v>67358.297200000001</v>
      </c>
      <c r="I184" s="8">
        <v>25.9</v>
      </c>
      <c r="J184" s="8">
        <v>53.9</v>
      </c>
      <c r="K184" s="8">
        <v>54.8</v>
      </c>
      <c r="L184" s="8">
        <v>58.1</v>
      </c>
      <c r="M184" s="8">
        <v>3.06</v>
      </c>
      <c r="N184" s="8">
        <v>7.13</v>
      </c>
      <c r="O184" s="8">
        <v>-4.07</v>
      </c>
      <c r="P184" s="8">
        <v>12455.06</v>
      </c>
      <c r="Q184" s="8">
        <v>18.66</v>
      </c>
      <c r="R184" s="8">
        <v>60339.46</v>
      </c>
      <c r="S184" s="8">
        <v>18.18</v>
      </c>
      <c r="T184" s="8">
        <v>45.89</v>
      </c>
      <c r="U184" s="8">
        <v>108</v>
      </c>
      <c r="V184" s="8">
        <v>29.9</v>
      </c>
      <c r="W184" s="8">
        <v>21</v>
      </c>
      <c r="X184" s="8">
        <v>-8.8999999999999986</v>
      </c>
      <c r="Y184" s="8">
        <v>10805</v>
      </c>
      <c r="Z184" s="8"/>
      <c r="AA184" s="8">
        <v>21.5</v>
      </c>
      <c r="AB184" s="8">
        <v>5006</v>
      </c>
      <c r="AC184" s="8">
        <v>15775.83</v>
      </c>
      <c r="AD184" s="8">
        <v>61462.64</v>
      </c>
      <c r="AE184" s="8">
        <v>19158.11</v>
      </c>
      <c r="AF184" s="8">
        <v>30189.43</v>
      </c>
      <c r="AG184" s="8">
        <v>48.5</v>
      </c>
      <c r="AH184" s="8">
        <v>0.9</v>
      </c>
      <c r="AI184" s="8"/>
      <c r="AJ184" s="8"/>
      <c r="AK184" s="8"/>
    </row>
    <row r="185" spans="1:37">
      <c r="A185" s="7">
        <v>40298</v>
      </c>
      <c r="B185" s="8">
        <v>3394.3861000000002</v>
      </c>
      <c r="C185" s="8">
        <v>13075.467199999999</v>
      </c>
      <c r="D185" s="8">
        <v>23.07637892</v>
      </c>
      <c r="E185" s="8">
        <v>23.85335851</v>
      </c>
      <c r="F185" s="8">
        <v>17.8</v>
      </c>
      <c r="G185" s="8">
        <v>19.100000000000001</v>
      </c>
      <c r="H185" s="8">
        <v>46742.749199999998</v>
      </c>
      <c r="I185" s="8">
        <v>26.1</v>
      </c>
      <c r="J185" s="8">
        <v>55.7</v>
      </c>
      <c r="K185" s="8">
        <v>59.3</v>
      </c>
      <c r="L185" s="8">
        <v>57.8</v>
      </c>
      <c r="M185" s="8">
        <v>2.81</v>
      </c>
      <c r="N185" s="8">
        <v>6.81</v>
      </c>
      <c r="O185" s="8">
        <v>-3.9999999999999996</v>
      </c>
      <c r="P185" s="8">
        <v>11510.4</v>
      </c>
      <c r="Q185" s="8">
        <v>18.5</v>
      </c>
      <c r="R185" s="8">
        <v>47884.4</v>
      </c>
      <c r="S185" s="8">
        <v>18.100000000000001</v>
      </c>
      <c r="T185" s="8">
        <v>-87.2</v>
      </c>
      <c r="U185" s="8">
        <v>106.6</v>
      </c>
      <c r="V185" s="8">
        <v>31.3</v>
      </c>
      <c r="W185" s="8">
        <v>21.5</v>
      </c>
      <c r="X185" s="8">
        <v>-9.8000000000000007</v>
      </c>
      <c r="Y185" s="8">
        <v>14919</v>
      </c>
      <c r="Z185" s="8"/>
      <c r="AA185" s="8">
        <v>21.96</v>
      </c>
      <c r="AB185" s="8">
        <v>5562</v>
      </c>
      <c r="AC185" s="8">
        <v>13398.21</v>
      </c>
      <c r="AD185" s="8">
        <v>45686.81</v>
      </c>
      <c r="AE185" s="8">
        <v>15020.06</v>
      </c>
      <c r="AF185" s="8">
        <v>23412.16</v>
      </c>
      <c r="AG185" s="8">
        <v>30.5</v>
      </c>
      <c r="AH185" s="8">
        <v>0.7</v>
      </c>
      <c r="AI185" s="8"/>
      <c r="AJ185" s="8"/>
      <c r="AK185" s="8"/>
    </row>
    <row r="186" spans="1:37">
      <c r="A186" s="7">
        <v>40268</v>
      </c>
      <c r="B186" s="8">
        <v>3434.9951000000001</v>
      </c>
      <c r="C186" s="8">
        <v>9695.1254000000008</v>
      </c>
      <c r="D186" s="8">
        <v>21.03692393</v>
      </c>
      <c r="E186" s="8">
        <v>24.19018543</v>
      </c>
      <c r="F186" s="8">
        <v>18.100000000000001</v>
      </c>
      <c r="G186" s="8">
        <v>19.600000000000001</v>
      </c>
      <c r="H186" s="8">
        <v>29792.684700000002</v>
      </c>
      <c r="I186" s="8">
        <v>26.4</v>
      </c>
      <c r="J186" s="8">
        <v>55.1</v>
      </c>
      <c r="K186" s="8">
        <v>58.1</v>
      </c>
      <c r="L186" s="8">
        <v>57.3</v>
      </c>
      <c r="M186" s="8">
        <v>2.37</v>
      </c>
      <c r="N186" s="8">
        <v>5.91</v>
      </c>
      <c r="O186" s="8">
        <v>-3.54</v>
      </c>
      <c r="P186" s="8">
        <v>11321.7</v>
      </c>
      <c r="Q186" s="8">
        <v>18</v>
      </c>
      <c r="R186" s="8">
        <v>36374</v>
      </c>
      <c r="S186" s="8">
        <v>17.899999999999999</v>
      </c>
      <c r="T186" s="8">
        <v>-138.97999999999999</v>
      </c>
      <c r="U186" s="8">
        <v>107.9</v>
      </c>
      <c r="V186" s="8">
        <v>29.9</v>
      </c>
      <c r="W186" s="8">
        <v>22.5</v>
      </c>
      <c r="X186" s="8">
        <v>-7.3999999999999986</v>
      </c>
      <c r="Y186" s="8">
        <v>13830</v>
      </c>
      <c r="Z186" s="8"/>
      <c r="AA186" s="8">
        <v>21.81</v>
      </c>
      <c r="AB186" s="8">
        <v>6689</v>
      </c>
      <c r="AC186" s="8">
        <v>17374.28</v>
      </c>
      <c r="AD186" s="8">
        <v>32288.6</v>
      </c>
      <c r="AE186" s="8">
        <v>11116.96</v>
      </c>
      <c r="AF186" s="8">
        <v>15360.92</v>
      </c>
      <c r="AG186" s="8">
        <v>24.3</v>
      </c>
      <c r="AH186" s="8">
        <v>0.4</v>
      </c>
      <c r="AI186" s="8"/>
      <c r="AJ186" s="8"/>
      <c r="AK186" s="8"/>
    </row>
    <row r="187" spans="1:37">
      <c r="A187" s="7">
        <v>40237</v>
      </c>
      <c r="B187" s="8">
        <v>2720.9407999999999</v>
      </c>
      <c r="C187" s="8">
        <v>6263.5101000000004</v>
      </c>
      <c r="D187" s="8">
        <v>10.54084984</v>
      </c>
      <c r="E187" s="8">
        <v>25.947251600000001</v>
      </c>
      <c r="F187" s="8">
        <v>12.8</v>
      </c>
      <c r="G187" s="8">
        <v>20.7</v>
      </c>
      <c r="H187" s="8">
        <v>13014.0268</v>
      </c>
      <c r="I187" s="8">
        <v>26.6</v>
      </c>
      <c r="J187" s="8">
        <v>52</v>
      </c>
      <c r="K187" s="8">
        <v>53.7</v>
      </c>
      <c r="L187" s="8">
        <v>57</v>
      </c>
      <c r="M187" s="8">
        <v>2.7</v>
      </c>
      <c r="N187" s="8">
        <v>5.39</v>
      </c>
      <c r="O187" s="8">
        <v>-2.6899999999999995</v>
      </c>
      <c r="P187" s="8">
        <v>12334.2</v>
      </c>
      <c r="Q187" s="8">
        <v>22.1</v>
      </c>
      <c r="R187" s="8">
        <v>25052.3</v>
      </c>
      <c r="S187" s="8">
        <v>17.899999999999999</v>
      </c>
      <c r="T187" s="8">
        <v>57.24</v>
      </c>
      <c r="U187" s="8">
        <v>104.2</v>
      </c>
      <c r="V187" s="8">
        <v>35</v>
      </c>
      <c r="W187" s="8">
        <v>25.5</v>
      </c>
      <c r="X187" s="8">
        <v>-9.5</v>
      </c>
      <c r="Y187" s="8">
        <v>10877</v>
      </c>
      <c r="Z187" s="8"/>
      <c r="AA187" s="8">
        <v>27.23</v>
      </c>
      <c r="AB187" s="8">
        <v>6618</v>
      </c>
      <c r="AC187" s="8"/>
      <c r="AD187" s="8">
        <v>14914.32</v>
      </c>
      <c r="AE187" s="8">
        <v>6100.87</v>
      </c>
      <c r="AF187" s="8">
        <v>7155.18</v>
      </c>
      <c r="AG187" s="8">
        <v>45.7</v>
      </c>
      <c r="AH187" s="8">
        <v>0.4</v>
      </c>
      <c r="AI187" s="8"/>
      <c r="AJ187" s="8"/>
      <c r="AK187" s="8"/>
    </row>
    <row r="188" spans="1:37">
      <c r="A188" s="7">
        <v>40209</v>
      </c>
      <c r="B188" s="8">
        <v>3531</v>
      </c>
      <c r="C188" s="8">
        <v>3531</v>
      </c>
      <c r="D188" s="8">
        <v>40.14</v>
      </c>
      <c r="E188" s="8">
        <v>40.14</v>
      </c>
      <c r="F188" s="8"/>
      <c r="G188" s="8"/>
      <c r="H188" s="8"/>
      <c r="I188" s="8"/>
      <c r="J188" s="8">
        <v>55.8</v>
      </c>
      <c r="K188" s="8">
        <v>59.9</v>
      </c>
      <c r="L188" s="8">
        <v>58.1</v>
      </c>
      <c r="M188" s="8">
        <v>1.53</v>
      </c>
      <c r="N188" s="8">
        <v>4.32</v>
      </c>
      <c r="O188" s="8">
        <v>-2.79</v>
      </c>
      <c r="P188" s="8">
        <v>12718.1</v>
      </c>
      <c r="Q188" s="8">
        <v>14</v>
      </c>
      <c r="R188" s="8">
        <v>12718.1</v>
      </c>
      <c r="S188" s="8">
        <v>14</v>
      </c>
      <c r="T188" s="8">
        <v>-63.77</v>
      </c>
      <c r="U188" s="8">
        <v>104.7</v>
      </c>
      <c r="V188" s="8">
        <v>39</v>
      </c>
      <c r="W188" s="8">
        <v>26</v>
      </c>
      <c r="X188" s="8">
        <v>-13</v>
      </c>
      <c r="Y188" s="8">
        <v>20550</v>
      </c>
      <c r="Z188" s="8"/>
      <c r="AA188" s="8">
        <v>29.31</v>
      </c>
      <c r="AB188" s="8">
        <v>10954</v>
      </c>
      <c r="AC188" s="8"/>
      <c r="AD188" s="8"/>
      <c r="AE188" s="8"/>
      <c r="AF188" s="8"/>
      <c r="AG188" s="8">
        <v>21</v>
      </c>
      <c r="AH188" s="8">
        <v>0</v>
      </c>
      <c r="AI188" s="8"/>
      <c r="AJ188" s="8"/>
      <c r="AK188" s="8"/>
    </row>
    <row r="189" spans="1:37">
      <c r="A189" s="7">
        <v>40178</v>
      </c>
      <c r="B189" s="8">
        <v>3439.22</v>
      </c>
      <c r="C189" s="8">
        <v>36430</v>
      </c>
      <c r="D189" s="8">
        <v>3.8127</v>
      </c>
      <c r="E189" s="8">
        <v>5.96</v>
      </c>
      <c r="F189" s="8">
        <v>18.5</v>
      </c>
      <c r="G189" s="8">
        <v>11</v>
      </c>
      <c r="H189" s="8">
        <v>194138.622</v>
      </c>
      <c r="I189" s="8">
        <v>30.5</v>
      </c>
      <c r="J189" s="8">
        <v>56.6</v>
      </c>
      <c r="K189" s="8">
        <v>61</v>
      </c>
      <c r="L189" s="8">
        <v>58.8</v>
      </c>
      <c r="M189" s="8">
        <v>1.86</v>
      </c>
      <c r="N189" s="8">
        <v>1.7</v>
      </c>
      <c r="O189" s="8">
        <v>0.16000000000000014</v>
      </c>
      <c r="P189" s="8">
        <v>12610</v>
      </c>
      <c r="Q189" s="8">
        <v>17.54</v>
      </c>
      <c r="R189" s="8">
        <v>125342.7</v>
      </c>
      <c r="S189" s="8">
        <v>15.54</v>
      </c>
      <c r="T189" s="8">
        <v>-52.72</v>
      </c>
      <c r="U189" s="8">
        <v>103.92454240000001</v>
      </c>
      <c r="V189" s="8">
        <v>32.4</v>
      </c>
      <c r="W189" s="8">
        <v>27.7</v>
      </c>
      <c r="X189" s="8">
        <v>-4.6999999999999993</v>
      </c>
      <c r="Y189" s="8">
        <v>8100</v>
      </c>
      <c r="Z189" s="8">
        <v>31.3</v>
      </c>
      <c r="AA189" s="8">
        <v>31.74</v>
      </c>
      <c r="AB189" s="8">
        <v>4551</v>
      </c>
      <c r="AC189" s="8">
        <v>17811.689999999999</v>
      </c>
      <c r="AD189" s="8">
        <v>115385.34</v>
      </c>
      <c r="AE189" s="8">
        <v>70218.759999999995</v>
      </c>
      <c r="AF189" s="8">
        <v>93713.04</v>
      </c>
      <c r="AG189" s="8">
        <v>17.7</v>
      </c>
      <c r="AH189" s="8">
        <v>0</v>
      </c>
      <c r="AI189" s="8"/>
      <c r="AJ189" s="8"/>
      <c r="AK189" s="8"/>
    </row>
    <row r="190" spans="1:37">
      <c r="A190" s="7">
        <v>40147</v>
      </c>
      <c r="B190" s="8">
        <v>3283.8815</v>
      </c>
      <c r="C190" s="8">
        <v>32990.783600000002</v>
      </c>
      <c r="D190" s="8">
        <v>27.63</v>
      </c>
      <c r="E190" s="8">
        <v>4.7699999999999996</v>
      </c>
      <c r="F190" s="8">
        <v>19.2</v>
      </c>
      <c r="G190" s="8">
        <v>10.3</v>
      </c>
      <c r="H190" s="8">
        <v>168634.2077</v>
      </c>
      <c r="I190" s="8">
        <v>32.1</v>
      </c>
      <c r="J190" s="8">
        <v>55.2</v>
      </c>
      <c r="K190" s="8">
        <v>58.4</v>
      </c>
      <c r="L190" s="8">
        <v>58.4</v>
      </c>
      <c r="M190" s="8">
        <v>0.56000000000000005</v>
      </c>
      <c r="N190" s="8">
        <v>-2.08</v>
      </c>
      <c r="O190" s="8">
        <v>2.64</v>
      </c>
      <c r="P190" s="8">
        <v>11339</v>
      </c>
      <c r="Q190" s="8">
        <v>15.81</v>
      </c>
      <c r="R190" s="8">
        <v>112732.7</v>
      </c>
      <c r="S190" s="8">
        <v>15.32</v>
      </c>
      <c r="T190" s="8">
        <v>-52.37</v>
      </c>
      <c r="U190" s="8">
        <v>103.331808</v>
      </c>
      <c r="V190" s="8">
        <v>36.6</v>
      </c>
      <c r="W190" s="8">
        <v>29.7</v>
      </c>
      <c r="X190" s="8">
        <v>-6.9000000000000021</v>
      </c>
      <c r="Y190" s="8">
        <v>9501</v>
      </c>
      <c r="Z190" s="8"/>
      <c r="AA190" s="8">
        <v>33.79</v>
      </c>
      <c r="AB190" s="8">
        <v>3638</v>
      </c>
      <c r="AC190" s="8">
        <v>16199.04</v>
      </c>
      <c r="AD190" s="8">
        <v>97573.65</v>
      </c>
      <c r="AE190" s="8">
        <v>44248.87</v>
      </c>
      <c r="AF190" s="8">
        <v>75203.149999999994</v>
      </c>
      <c r="AG190" s="8">
        <v>-1.2</v>
      </c>
      <c r="AH190" s="8">
        <v>-0.7</v>
      </c>
      <c r="AI190" s="8"/>
      <c r="AJ190" s="8"/>
      <c r="AK190" s="8"/>
    </row>
    <row r="191" spans="1:37">
      <c r="A191" s="7">
        <v>40117</v>
      </c>
      <c r="B191" s="8">
        <v>3134</v>
      </c>
      <c r="C191" s="8">
        <v>29775</v>
      </c>
      <c r="D191" s="8">
        <v>15.87</v>
      </c>
      <c r="E191" s="8">
        <v>2.8</v>
      </c>
      <c r="F191" s="8">
        <v>16.100000000000001</v>
      </c>
      <c r="G191" s="8">
        <v>9.4</v>
      </c>
      <c r="H191" s="8">
        <v>150709.76199999999</v>
      </c>
      <c r="I191" s="8">
        <v>33.1</v>
      </c>
      <c r="J191" s="8">
        <v>55.2</v>
      </c>
      <c r="K191" s="8">
        <v>58.5</v>
      </c>
      <c r="L191" s="8">
        <v>59.5</v>
      </c>
      <c r="M191" s="8">
        <v>-0.53</v>
      </c>
      <c r="N191" s="8">
        <v>-5.85</v>
      </c>
      <c r="O191" s="8">
        <v>5.3199999999999994</v>
      </c>
      <c r="P191" s="8">
        <v>11717.6</v>
      </c>
      <c r="Q191" s="8">
        <v>16.21</v>
      </c>
      <c r="R191" s="8">
        <v>101393.7</v>
      </c>
      <c r="S191" s="8">
        <v>15.26</v>
      </c>
      <c r="T191" s="8">
        <v>-31.93</v>
      </c>
      <c r="U191" s="8">
        <v>103.21512800000001</v>
      </c>
      <c r="V191" s="8">
        <v>32</v>
      </c>
      <c r="W191" s="8">
        <v>29.4</v>
      </c>
      <c r="X191" s="8">
        <v>-2.6000000000000014</v>
      </c>
      <c r="Y191" s="8">
        <v>5985</v>
      </c>
      <c r="Z191" s="8"/>
      <c r="AA191" s="8">
        <v>34.19</v>
      </c>
      <c r="AB191" s="8">
        <v>4111</v>
      </c>
      <c r="AC191" s="8">
        <v>8151.12</v>
      </c>
      <c r="AD191" s="8">
        <v>81374.61</v>
      </c>
      <c r="AE191" s="8">
        <v>37695.24</v>
      </c>
      <c r="AF191" s="8">
        <v>66368.73</v>
      </c>
      <c r="AG191" s="8">
        <v>-13.8</v>
      </c>
      <c r="AH191" s="8">
        <v>-1.2</v>
      </c>
      <c r="AI191" s="8"/>
      <c r="AJ191" s="8"/>
      <c r="AK191" s="8"/>
    </row>
    <row r="192" spans="1:37">
      <c r="A192" s="7">
        <v>40086</v>
      </c>
      <c r="B192" s="8">
        <v>3224.08</v>
      </c>
      <c r="C192" s="8">
        <v>26635.46</v>
      </c>
      <c r="D192" s="8">
        <v>10.24</v>
      </c>
      <c r="E192" s="8">
        <v>1.4</v>
      </c>
      <c r="F192" s="8">
        <v>13.9</v>
      </c>
      <c r="G192" s="8">
        <v>8.6999999999999993</v>
      </c>
      <c r="H192" s="8">
        <v>133176.59710000001</v>
      </c>
      <c r="I192" s="8">
        <v>33.299999999999997</v>
      </c>
      <c r="J192" s="8">
        <v>54.3</v>
      </c>
      <c r="K192" s="8">
        <v>56.8</v>
      </c>
      <c r="L192" s="8">
        <v>57.9</v>
      </c>
      <c r="M192" s="8">
        <v>-0.79</v>
      </c>
      <c r="N192" s="8">
        <v>-6.99</v>
      </c>
      <c r="O192" s="8">
        <v>6.2</v>
      </c>
      <c r="P192" s="8">
        <v>10912.8</v>
      </c>
      <c r="Q192" s="8">
        <v>15.52</v>
      </c>
      <c r="R192" s="8">
        <v>89676.1</v>
      </c>
      <c r="S192" s="8">
        <v>15.14</v>
      </c>
      <c r="T192" s="8">
        <v>-55.96</v>
      </c>
      <c r="U192" s="8">
        <v>102.79508</v>
      </c>
      <c r="V192" s="8">
        <v>29.5</v>
      </c>
      <c r="W192" s="8">
        <v>29.3</v>
      </c>
      <c r="X192" s="8">
        <v>-0.19999999999999929</v>
      </c>
      <c r="Y192" s="8">
        <v>11871</v>
      </c>
      <c r="Z192" s="8"/>
      <c r="AA192" s="8">
        <v>34.159999999999997</v>
      </c>
      <c r="AB192" s="8">
        <v>6097</v>
      </c>
      <c r="AC192" s="8">
        <v>10116.43</v>
      </c>
      <c r="AD192" s="8">
        <v>73223.490000000005</v>
      </c>
      <c r="AE192" s="8">
        <v>33425.550000000003</v>
      </c>
      <c r="AF192" s="8">
        <v>58371.02</v>
      </c>
      <c r="AG192" s="8">
        <v>-15.2</v>
      </c>
      <c r="AH192" s="8">
        <v>-1.5</v>
      </c>
      <c r="AI192" s="8"/>
      <c r="AJ192" s="8"/>
      <c r="AK192" s="8"/>
    </row>
    <row r="193" spans="1:37">
      <c r="A193" s="7">
        <v>40056</v>
      </c>
      <c r="B193" s="8">
        <v>3462.2348999999999</v>
      </c>
      <c r="C193" s="8">
        <v>23409.236000000001</v>
      </c>
      <c r="D193" s="8">
        <v>8.2200000000000006</v>
      </c>
      <c r="E193" s="8">
        <v>0.36</v>
      </c>
      <c r="F193" s="8">
        <v>12.3</v>
      </c>
      <c r="G193" s="8">
        <v>8.1</v>
      </c>
      <c r="H193" s="8">
        <v>112984.7933</v>
      </c>
      <c r="I193" s="8">
        <v>33</v>
      </c>
      <c r="J193" s="8">
        <v>54</v>
      </c>
      <c r="K193" s="8">
        <v>56.3</v>
      </c>
      <c r="L193" s="8">
        <v>57.3</v>
      </c>
      <c r="M193" s="8">
        <v>-1.2</v>
      </c>
      <c r="N193" s="8">
        <v>-7.86</v>
      </c>
      <c r="O193" s="8">
        <v>6.66</v>
      </c>
      <c r="P193" s="8">
        <v>10115.6</v>
      </c>
      <c r="Q193" s="8">
        <v>15.4</v>
      </c>
      <c r="R193" s="8">
        <v>78763.3</v>
      </c>
      <c r="S193" s="8">
        <v>15.1</v>
      </c>
      <c r="T193" s="8">
        <v>-45.24</v>
      </c>
      <c r="U193" s="8">
        <v>102.701736</v>
      </c>
      <c r="V193" s="8">
        <v>27.7</v>
      </c>
      <c r="W193" s="8">
        <v>28.5</v>
      </c>
      <c r="X193" s="8">
        <v>0.80000000000000071</v>
      </c>
      <c r="Y193" s="8">
        <v>7650</v>
      </c>
      <c r="Z193" s="8"/>
      <c r="AA193" s="8">
        <v>34.11</v>
      </c>
      <c r="AB193" s="8">
        <v>5481</v>
      </c>
      <c r="AC193" s="8">
        <v>8127.33</v>
      </c>
      <c r="AD193" s="8">
        <v>63107.06</v>
      </c>
      <c r="AE193" s="8">
        <v>29246.54</v>
      </c>
      <c r="AF193" s="8">
        <v>49416.04</v>
      </c>
      <c r="AG193" s="8">
        <v>-23.4</v>
      </c>
      <c r="AH193" s="8">
        <v>-1.6</v>
      </c>
      <c r="AI193" s="8"/>
      <c r="AJ193" s="8"/>
      <c r="AK193" s="8"/>
    </row>
    <row r="194" spans="1:37">
      <c r="A194" s="7">
        <v>40025</v>
      </c>
      <c r="B194" s="8">
        <v>3420.0174999999999</v>
      </c>
      <c r="C194" s="8">
        <v>19947</v>
      </c>
      <c r="D194" s="8">
        <v>6</v>
      </c>
      <c r="E194" s="8">
        <v>-0.89</v>
      </c>
      <c r="F194" s="8">
        <v>10.8</v>
      </c>
      <c r="G194" s="8">
        <v>7.5</v>
      </c>
      <c r="H194" s="8">
        <v>95932.010699999999</v>
      </c>
      <c r="I194" s="8">
        <v>32.9</v>
      </c>
      <c r="J194" s="8">
        <v>53.3</v>
      </c>
      <c r="K194" s="8">
        <v>55.5</v>
      </c>
      <c r="L194" s="8">
        <v>57.3</v>
      </c>
      <c r="M194" s="8">
        <v>-1.81</v>
      </c>
      <c r="N194" s="8">
        <v>-8.2200000000000006</v>
      </c>
      <c r="O194" s="8">
        <v>6.41</v>
      </c>
      <c r="P194" s="8">
        <v>9936.5</v>
      </c>
      <c r="Q194" s="8">
        <v>15.2</v>
      </c>
      <c r="R194" s="8">
        <v>68647.7</v>
      </c>
      <c r="S194" s="8">
        <v>15</v>
      </c>
      <c r="T194" s="8">
        <v>-57.95</v>
      </c>
      <c r="U194" s="8">
        <v>102.118336</v>
      </c>
      <c r="V194" s="8">
        <v>26.4</v>
      </c>
      <c r="W194" s="8">
        <v>28.4</v>
      </c>
      <c r="X194" s="8">
        <v>2</v>
      </c>
      <c r="Y194" s="8">
        <v>7388</v>
      </c>
      <c r="Z194" s="8"/>
      <c r="AA194" s="8">
        <v>33.9</v>
      </c>
      <c r="AB194" s="8">
        <v>5396</v>
      </c>
      <c r="AC194" s="8">
        <v>7058.28</v>
      </c>
      <c r="AD194" s="8">
        <v>54979.73</v>
      </c>
      <c r="AE194" s="8">
        <v>25422.05</v>
      </c>
      <c r="AF194" s="8">
        <v>41754.980000000003</v>
      </c>
      <c r="AG194" s="8">
        <v>-23</v>
      </c>
      <c r="AH194" s="8">
        <v>-1.5</v>
      </c>
      <c r="AI194" s="8"/>
      <c r="AJ194" s="8"/>
      <c r="AK194" s="8"/>
    </row>
    <row r="195" spans="1:37">
      <c r="A195" s="7">
        <v>39994</v>
      </c>
      <c r="B195" s="8">
        <v>3083.9319999999998</v>
      </c>
      <c r="C195" s="8">
        <v>16526.98</v>
      </c>
      <c r="D195" s="8">
        <v>4.4535</v>
      </c>
      <c r="E195" s="8">
        <v>-2.2599999999999998</v>
      </c>
      <c r="F195" s="8">
        <v>10.7</v>
      </c>
      <c r="G195" s="8">
        <v>7</v>
      </c>
      <c r="H195" s="8">
        <v>78098.354000000007</v>
      </c>
      <c r="I195" s="8">
        <v>33.6</v>
      </c>
      <c r="J195" s="8">
        <v>53.2</v>
      </c>
      <c r="K195" s="8">
        <v>55.5</v>
      </c>
      <c r="L195" s="8">
        <v>55.4</v>
      </c>
      <c r="M195" s="8">
        <v>-1.67</v>
      </c>
      <c r="N195" s="8">
        <v>-7.82</v>
      </c>
      <c r="O195" s="8">
        <v>6.15</v>
      </c>
      <c r="P195" s="8">
        <v>9941.6</v>
      </c>
      <c r="Q195" s="8">
        <v>15</v>
      </c>
      <c r="R195" s="8">
        <v>58711.199999999997</v>
      </c>
      <c r="S195" s="8">
        <v>15</v>
      </c>
      <c r="T195" s="8">
        <v>-60.7</v>
      </c>
      <c r="U195" s="8">
        <v>100.974872</v>
      </c>
      <c r="V195" s="8">
        <v>24.8</v>
      </c>
      <c r="W195" s="8">
        <v>28.5</v>
      </c>
      <c r="X195" s="8">
        <v>3.6999999999999993</v>
      </c>
      <c r="Y195" s="8">
        <v>21067</v>
      </c>
      <c r="Z195" s="8"/>
      <c r="AA195" s="8">
        <v>34.44</v>
      </c>
      <c r="AB195" s="8">
        <v>9831</v>
      </c>
      <c r="AC195" s="8">
        <v>12269.25</v>
      </c>
      <c r="AD195" s="8">
        <v>47921.45</v>
      </c>
      <c r="AE195" s="8">
        <v>20692.27</v>
      </c>
      <c r="AF195" s="8">
        <v>34108.589999999997</v>
      </c>
      <c r="AG195" s="8">
        <v>-21.4</v>
      </c>
      <c r="AH195" s="8">
        <v>-1.4</v>
      </c>
      <c r="AI195" s="8"/>
      <c r="AJ195" s="8"/>
      <c r="AK195" s="8"/>
    </row>
    <row r="196" spans="1:37">
      <c r="A196" s="7">
        <v>39964</v>
      </c>
      <c r="B196" s="8">
        <v>2880.7946999999999</v>
      </c>
      <c r="C196" s="8">
        <v>13444.15</v>
      </c>
      <c r="D196" s="8">
        <v>-2.6276999999999999</v>
      </c>
      <c r="E196" s="8">
        <v>-3.67</v>
      </c>
      <c r="F196" s="8">
        <v>8.9</v>
      </c>
      <c r="G196" s="8">
        <v>6.3</v>
      </c>
      <c r="H196" s="8">
        <v>53520.3249</v>
      </c>
      <c r="I196" s="8">
        <v>32.9</v>
      </c>
      <c r="J196" s="8">
        <v>53.1</v>
      </c>
      <c r="K196" s="8">
        <v>56.2</v>
      </c>
      <c r="L196" s="8">
        <v>54.9</v>
      </c>
      <c r="M196" s="8">
        <v>-1.37</v>
      </c>
      <c r="N196" s="8">
        <v>-7.2</v>
      </c>
      <c r="O196" s="8">
        <v>5.83</v>
      </c>
      <c r="P196" s="8">
        <v>10028.4</v>
      </c>
      <c r="Q196" s="8">
        <v>15.2</v>
      </c>
      <c r="R196" s="8">
        <v>48769.599999999999</v>
      </c>
      <c r="S196" s="8">
        <v>15</v>
      </c>
      <c r="T196" s="8">
        <v>-33.75</v>
      </c>
      <c r="U196" s="8">
        <v>101.16155999999999</v>
      </c>
      <c r="V196" s="8">
        <v>18.7</v>
      </c>
      <c r="W196" s="8">
        <v>25.7</v>
      </c>
      <c r="X196" s="8">
        <v>7</v>
      </c>
      <c r="Y196" s="8">
        <v>14959</v>
      </c>
      <c r="Z196" s="8"/>
      <c r="AA196" s="8">
        <v>30.6</v>
      </c>
      <c r="AB196" s="8">
        <v>4493</v>
      </c>
      <c r="AC196" s="8">
        <v>7815.45</v>
      </c>
      <c r="AD196" s="8">
        <v>35652.199999999997</v>
      </c>
      <c r="AE196" s="8">
        <v>16218.79</v>
      </c>
      <c r="AF196" s="8">
        <v>24644.44</v>
      </c>
      <c r="AG196" s="8">
        <v>-26.4</v>
      </c>
      <c r="AH196" s="8">
        <v>-1.3</v>
      </c>
      <c r="AI196" s="8"/>
      <c r="AJ196" s="8"/>
      <c r="AK196" s="8"/>
    </row>
    <row r="197" spans="1:37">
      <c r="A197" s="7">
        <v>39933</v>
      </c>
      <c r="B197" s="8">
        <v>2837.9007999999999</v>
      </c>
      <c r="C197" s="8">
        <v>10558.82</v>
      </c>
      <c r="D197" s="8">
        <v>-0.89970000000000006</v>
      </c>
      <c r="E197" s="8">
        <v>-3.99</v>
      </c>
      <c r="F197" s="8">
        <v>7.3</v>
      </c>
      <c r="G197" s="8">
        <v>5.5</v>
      </c>
      <c r="H197" s="8">
        <v>37082.304199999999</v>
      </c>
      <c r="I197" s="8">
        <v>30.5</v>
      </c>
      <c r="J197" s="8">
        <v>53.5</v>
      </c>
      <c r="K197" s="8">
        <v>56.6</v>
      </c>
      <c r="L197" s="8">
        <v>53.5</v>
      </c>
      <c r="M197" s="8">
        <v>-1.5</v>
      </c>
      <c r="N197" s="8">
        <v>-6.6</v>
      </c>
      <c r="O197" s="8">
        <v>5.0999999999999996</v>
      </c>
      <c r="P197" s="8">
        <v>9343.2000000000007</v>
      </c>
      <c r="Q197" s="8">
        <v>14.8</v>
      </c>
      <c r="R197" s="8">
        <v>38741.199999999997</v>
      </c>
      <c r="S197" s="8">
        <v>15</v>
      </c>
      <c r="T197" s="8">
        <v>-21.2</v>
      </c>
      <c r="U197" s="8">
        <v>100.508152</v>
      </c>
      <c r="V197" s="8">
        <v>17.5</v>
      </c>
      <c r="W197" s="8">
        <v>26</v>
      </c>
      <c r="X197" s="8">
        <v>8.5</v>
      </c>
      <c r="Y197" s="8">
        <v>5452</v>
      </c>
      <c r="Z197" s="8"/>
      <c r="AA197" s="8">
        <v>29.72</v>
      </c>
      <c r="AB197" s="8">
        <v>4727</v>
      </c>
      <c r="AC197" s="8">
        <v>7754.39</v>
      </c>
      <c r="AD197" s="8">
        <v>27836.75</v>
      </c>
      <c r="AE197" s="8">
        <v>13230.97</v>
      </c>
      <c r="AF197" s="8">
        <v>17625.45</v>
      </c>
      <c r="AG197" s="8">
        <v>-22.6</v>
      </c>
      <c r="AH197" s="8">
        <v>-1.2</v>
      </c>
      <c r="AI197" s="8"/>
      <c r="AJ197" s="8"/>
      <c r="AK197" s="8"/>
    </row>
    <row r="198" spans="1:37">
      <c r="A198" s="7">
        <v>39903</v>
      </c>
      <c r="B198" s="8">
        <v>2837.9047999999998</v>
      </c>
      <c r="C198" s="8">
        <v>7809.9</v>
      </c>
      <c r="D198" s="8">
        <v>-1.9587000000000001</v>
      </c>
      <c r="E198" s="8">
        <v>-3.98</v>
      </c>
      <c r="F198" s="8">
        <v>8.3000000000000007</v>
      </c>
      <c r="G198" s="8">
        <v>5.0999999999999996</v>
      </c>
      <c r="H198" s="8">
        <v>23561.995200000001</v>
      </c>
      <c r="I198" s="8">
        <v>28.6</v>
      </c>
      <c r="J198" s="8">
        <v>52.4</v>
      </c>
      <c r="K198" s="8">
        <v>54.6</v>
      </c>
      <c r="L198" s="8">
        <v>54.4</v>
      </c>
      <c r="M198" s="8">
        <v>-1.17</v>
      </c>
      <c r="N198" s="8">
        <v>-5.99</v>
      </c>
      <c r="O198" s="8">
        <v>4.82</v>
      </c>
      <c r="P198" s="8">
        <v>9317.6</v>
      </c>
      <c r="Q198" s="8">
        <v>14.7</v>
      </c>
      <c r="R198" s="8">
        <v>29398</v>
      </c>
      <c r="S198" s="8">
        <v>15</v>
      </c>
      <c r="T198" s="8">
        <v>38.44</v>
      </c>
      <c r="U198" s="8">
        <v>100.32146400000001</v>
      </c>
      <c r="V198" s="8">
        <v>17</v>
      </c>
      <c r="W198" s="8">
        <v>25.5</v>
      </c>
      <c r="X198" s="8">
        <v>8.5</v>
      </c>
      <c r="Y198" s="8">
        <v>22011</v>
      </c>
      <c r="Z198" s="8"/>
      <c r="AA198" s="8">
        <v>29.78</v>
      </c>
      <c r="AB198" s="8">
        <v>9038</v>
      </c>
      <c r="AC198" s="8">
        <v>9283.9599999999991</v>
      </c>
      <c r="AD198" s="8">
        <v>20082.36</v>
      </c>
      <c r="AE198" s="8">
        <v>9922.33</v>
      </c>
      <c r="AF198" s="8">
        <v>11308.74</v>
      </c>
      <c r="AG198" s="8">
        <v>-17.100000000000001</v>
      </c>
      <c r="AH198" s="8">
        <v>-1.1000000000000001</v>
      </c>
      <c r="AI198" s="8"/>
      <c r="AJ198" s="8"/>
      <c r="AK198" s="8"/>
    </row>
    <row r="199" spans="1:37">
      <c r="A199" s="7">
        <v>39872</v>
      </c>
      <c r="B199" s="8">
        <v>2461.4987999999998</v>
      </c>
      <c r="C199" s="8">
        <v>4972.18</v>
      </c>
      <c r="D199" s="8">
        <v>4.7416999999999998</v>
      </c>
      <c r="E199" s="8">
        <v>-5.0999999999999996</v>
      </c>
      <c r="F199" s="8">
        <v>11</v>
      </c>
      <c r="G199" s="8">
        <v>3.8</v>
      </c>
      <c r="H199" s="8">
        <v>10275.790000000001</v>
      </c>
      <c r="I199" s="8">
        <v>26.5</v>
      </c>
      <c r="J199" s="8">
        <v>49</v>
      </c>
      <c r="K199" s="8">
        <v>50.4</v>
      </c>
      <c r="L199" s="8">
        <v>55.1</v>
      </c>
      <c r="M199" s="8">
        <v>-1.56</v>
      </c>
      <c r="N199" s="8">
        <v>-4.47</v>
      </c>
      <c r="O199" s="8">
        <v>2.9099999999999997</v>
      </c>
      <c r="P199" s="8">
        <v>9323.7999999999993</v>
      </c>
      <c r="Q199" s="8">
        <v>11.6</v>
      </c>
      <c r="R199" s="8">
        <v>20080.400000000001</v>
      </c>
      <c r="S199" s="8">
        <v>15.2</v>
      </c>
      <c r="T199" s="8">
        <v>-43.41</v>
      </c>
      <c r="U199" s="8">
        <v>100.974872</v>
      </c>
      <c r="V199" s="8">
        <v>10.9</v>
      </c>
      <c r="W199" s="8">
        <v>20.5</v>
      </c>
      <c r="X199" s="8">
        <v>9.6</v>
      </c>
      <c r="Y199" s="8">
        <v>11131</v>
      </c>
      <c r="Z199" s="8"/>
      <c r="AA199" s="8">
        <v>24.17</v>
      </c>
      <c r="AB199" s="8">
        <v>3815</v>
      </c>
      <c r="AC199" s="8"/>
      <c r="AD199" s="8">
        <v>10798.4</v>
      </c>
      <c r="AE199" s="8">
        <v>5650.57</v>
      </c>
      <c r="AF199" s="8">
        <v>5131.2299999999996</v>
      </c>
      <c r="AG199" s="8">
        <v>-25.7</v>
      </c>
      <c r="AH199" s="8">
        <v>-1</v>
      </c>
      <c r="AI199" s="8"/>
      <c r="AJ199" s="8"/>
      <c r="AK199" s="8"/>
    </row>
    <row r="200" spans="1:37">
      <c r="A200" s="7">
        <v>39844</v>
      </c>
      <c r="B200" s="8">
        <v>2517.172</v>
      </c>
      <c r="C200" s="8">
        <v>2517.172</v>
      </c>
      <c r="D200" s="8">
        <v>-12.88</v>
      </c>
      <c r="E200" s="8">
        <v>-12.88</v>
      </c>
      <c r="F200" s="8"/>
      <c r="G200" s="8"/>
      <c r="H200" s="8"/>
      <c r="I200" s="8"/>
      <c r="J200" s="8">
        <v>45.3</v>
      </c>
      <c r="K200" s="8">
        <v>45</v>
      </c>
      <c r="L200" s="8">
        <v>53.7</v>
      </c>
      <c r="M200" s="8">
        <v>0.95</v>
      </c>
      <c r="N200" s="8">
        <v>-3.35</v>
      </c>
      <c r="O200" s="8">
        <v>4.3</v>
      </c>
      <c r="P200" s="8">
        <v>10756.6</v>
      </c>
      <c r="Q200" s="8">
        <v>18.5</v>
      </c>
      <c r="R200" s="8">
        <v>10756.6</v>
      </c>
      <c r="S200" s="8">
        <v>18.5</v>
      </c>
      <c r="T200" s="8">
        <v>100.91</v>
      </c>
      <c r="U200" s="8">
        <v>101.254904</v>
      </c>
      <c r="V200" s="8">
        <v>6.7</v>
      </c>
      <c r="W200" s="8">
        <v>18.8</v>
      </c>
      <c r="X200" s="8">
        <v>12.100000000000001</v>
      </c>
      <c r="Y200" s="8">
        <v>13990</v>
      </c>
      <c r="Z200" s="8"/>
      <c r="AA200" s="8">
        <v>21.33</v>
      </c>
      <c r="AB200" s="8">
        <v>5822</v>
      </c>
      <c r="AC200" s="8"/>
      <c r="AD200" s="8"/>
      <c r="AE200" s="8"/>
      <c r="AF200" s="8"/>
      <c r="AG200" s="8">
        <v>-17.5</v>
      </c>
      <c r="AH200" s="8">
        <v>-0.5</v>
      </c>
      <c r="AI200" s="8"/>
      <c r="AJ200" s="8"/>
      <c r="AK200" s="8"/>
    </row>
    <row r="201" spans="1:37">
      <c r="A201" s="7">
        <v>39813</v>
      </c>
      <c r="B201" s="8">
        <v>2848.8042</v>
      </c>
      <c r="C201" s="8">
        <v>34268</v>
      </c>
      <c r="D201" s="8"/>
      <c r="E201" s="8">
        <v>5.49</v>
      </c>
      <c r="F201" s="8">
        <v>5.7</v>
      </c>
      <c r="G201" s="8">
        <v>12.9</v>
      </c>
      <c r="H201" s="8">
        <v>148167.24530000001</v>
      </c>
      <c r="I201" s="8">
        <v>26.1</v>
      </c>
      <c r="J201" s="8">
        <v>41.2</v>
      </c>
      <c r="K201" s="8">
        <v>37.299999999999997</v>
      </c>
      <c r="L201" s="8">
        <v>50.8</v>
      </c>
      <c r="M201" s="8">
        <v>1.2</v>
      </c>
      <c r="N201" s="8">
        <v>-1.1399999999999999</v>
      </c>
      <c r="O201" s="8">
        <v>2.34</v>
      </c>
      <c r="P201" s="8">
        <v>10728.5</v>
      </c>
      <c r="Q201" s="8">
        <v>19</v>
      </c>
      <c r="R201" s="8">
        <v>108487.7</v>
      </c>
      <c r="S201" s="8">
        <v>21.6</v>
      </c>
      <c r="T201" s="8">
        <v>71.819999999999993</v>
      </c>
      <c r="U201" s="8">
        <v>101.83830399999999</v>
      </c>
      <c r="V201" s="8">
        <v>9.1</v>
      </c>
      <c r="W201" s="8">
        <v>17.8</v>
      </c>
      <c r="X201" s="8">
        <v>8.7000000000000011</v>
      </c>
      <c r="Y201" s="8">
        <v>8164</v>
      </c>
      <c r="Z201" s="8">
        <v>18.7</v>
      </c>
      <c r="AA201" s="8">
        <v>18.760000000000002</v>
      </c>
      <c r="AB201" s="8">
        <v>2010.92</v>
      </c>
      <c r="AC201" s="8">
        <v>13284.39</v>
      </c>
      <c r="AD201" s="8">
        <v>97573.9</v>
      </c>
      <c r="AE201" s="8">
        <v>58502.01</v>
      </c>
      <c r="AF201" s="8">
        <v>62088.94</v>
      </c>
      <c r="AG201" s="8">
        <v>-2.8</v>
      </c>
      <c r="AH201" s="8">
        <v>-0.4</v>
      </c>
      <c r="AI201" s="8"/>
      <c r="AJ201" s="8"/>
      <c r="AK201" s="8"/>
    </row>
    <row r="202" spans="1:37">
      <c r="A202" s="7">
        <v>39782</v>
      </c>
      <c r="B202" s="8">
        <v>2562.3924000000002</v>
      </c>
      <c r="C202" s="8">
        <v>31530.8897</v>
      </c>
      <c r="D202" s="8"/>
      <c r="E202" s="8">
        <v>6.67</v>
      </c>
      <c r="F202" s="8">
        <v>5.4</v>
      </c>
      <c r="G202" s="8">
        <v>13.7</v>
      </c>
      <c r="H202" s="8">
        <v>127614.1393</v>
      </c>
      <c r="I202" s="8">
        <v>26.8</v>
      </c>
      <c r="J202" s="8">
        <v>38.799999999999997</v>
      </c>
      <c r="K202" s="8">
        <v>32.299999999999997</v>
      </c>
      <c r="L202" s="8">
        <v>51.2</v>
      </c>
      <c r="M202" s="8">
        <v>2.4300000000000002</v>
      </c>
      <c r="N202" s="8">
        <v>1.99</v>
      </c>
      <c r="O202" s="8">
        <v>0.44000000000000017</v>
      </c>
      <c r="P202" s="8">
        <v>9790.7999999999993</v>
      </c>
      <c r="Q202" s="8">
        <v>20.8</v>
      </c>
      <c r="R202" s="8">
        <v>97759.2</v>
      </c>
      <c r="S202" s="8">
        <v>21.9</v>
      </c>
      <c r="T202" s="8">
        <v>52.54</v>
      </c>
      <c r="U202" s="8">
        <v>105.198688</v>
      </c>
      <c r="V202" s="8">
        <v>6.8</v>
      </c>
      <c r="W202" s="8">
        <v>14.8</v>
      </c>
      <c r="X202" s="8">
        <v>8</v>
      </c>
      <c r="Y202" s="8">
        <v>4517</v>
      </c>
      <c r="Z202" s="8"/>
      <c r="AA202" s="8">
        <v>16.03</v>
      </c>
      <c r="AB202" s="8">
        <v>2024.78</v>
      </c>
      <c r="AC202" s="8">
        <v>5517.23</v>
      </c>
      <c r="AD202" s="8">
        <v>84289.51</v>
      </c>
      <c r="AE202" s="8">
        <v>35084.230000000003</v>
      </c>
      <c r="AF202" s="8">
        <v>49148.38</v>
      </c>
      <c r="AG202" s="8">
        <v>-2.2000000000000002</v>
      </c>
      <c r="AH202" s="8">
        <v>0.3</v>
      </c>
      <c r="AI202" s="8"/>
      <c r="AJ202" s="8"/>
      <c r="AK202" s="8"/>
    </row>
    <row r="203" spans="1:37">
      <c r="A203" s="7">
        <v>39752</v>
      </c>
      <c r="B203" s="8">
        <v>2698.5057999999999</v>
      </c>
      <c r="C203" s="8">
        <v>28968.497299999999</v>
      </c>
      <c r="D203" s="8"/>
      <c r="E203" s="8">
        <v>8.27</v>
      </c>
      <c r="F203" s="8">
        <v>8.1999999999999993</v>
      </c>
      <c r="G203" s="8">
        <v>14.4</v>
      </c>
      <c r="H203" s="8">
        <v>113189.07369999999</v>
      </c>
      <c r="I203" s="8">
        <v>27.2</v>
      </c>
      <c r="J203" s="8">
        <v>44.6</v>
      </c>
      <c r="K203" s="8">
        <v>41.7</v>
      </c>
      <c r="L203" s="8">
        <v>53.1</v>
      </c>
      <c r="M203" s="8">
        <v>3.97</v>
      </c>
      <c r="N203" s="8">
        <v>6.59</v>
      </c>
      <c r="O203" s="8">
        <v>-2.6199999999999997</v>
      </c>
      <c r="P203" s="8">
        <v>10082.700000000001</v>
      </c>
      <c r="Q203" s="8">
        <v>22</v>
      </c>
      <c r="R203" s="8">
        <v>87968.4</v>
      </c>
      <c r="S203" s="8">
        <v>22</v>
      </c>
      <c r="T203" s="8">
        <v>30.27</v>
      </c>
      <c r="U203" s="8">
        <v>107.858992</v>
      </c>
      <c r="V203" s="8">
        <v>8.9</v>
      </c>
      <c r="W203" s="8">
        <v>15</v>
      </c>
      <c r="X203" s="8">
        <v>6.1</v>
      </c>
      <c r="Y203" s="8">
        <v>1288</v>
      </c>
      <c r="Z203" s="8"/>
      <c r="AA203" s="8">
        <v>14.58</v>
      </c>
      <c r="AB203" s="8">
        <v>851.04</v>
      </c>
      <c r="AC203" s="8">
        <v>5251.03</v>
      </c>
      <c r="AD203" s="8">
        <v>78772.28</v>
      </c>
      <c r="AE203" s="8">
        <v>30691.69</v>
      </c>
      <c r="AF203" s="8">
        <v>44722.96</v>
      </c>
      <c r="AG203" s="8">
        <v>19.2</v>
      </c>
      <c r="AH203" s="8">
        <v>0.8</v>
      </c>
      <c r="AI203" s="8"/>
      <c r="AJ203" s="8"/>
      <c r="AK203" s="8"/>
    </row>
    <row r="204" spans="1:37">
      <c r="A204" s="7">
        <v>39721</v>
      </c>
      <c r="B204" s="8">
        <v>2945.6536999999998</v>
      </c>
      <c r="C204" s="8">
        <v>26269.9915</v>
      </c>
      <c r="D204" s="8"/>
      <c r="E204" s="8">
        <v>9.67</v>
      </c>
      <c r="F204" s="8">
        <v>11.4</v>
      </c>
      <c r="G204" s="8">
        <v>15.2</v>
      </c>
      <c r="H204" s="8">
        <v>99870.713000000003</v>
      </c>
      <c r="I204" s="8">
        <v>27.6</v>
      </c>
      <c r="J204" s="8">
        <v>51.2</v>
      </c>
      <c r="K204" s="8">
        <v>51.3</v>
      </c>
      <c r="L204" s="8">
        <v>55</v>
      </c>
      <c r="M204" s="8">
        <v>4.6399999999999997</v>
      </c>
      <c r="N204" s="8">
        <v>9.1300000000000008</v>
      </c>
      <c r="O204" s="8">
        <v>-4.4900000000000011</v>
      </c>
      <c r="P204" s="8">
        <v>9446.5</v>
      </c>
      <c r="Q204" s="8">
        <v>23.2</v>
      </c>
      <c r="R204" s="8">
        <v>77885.7</v>
      </c>
      <c r="S204" s="8">
        <v>22</v>
      </c>
      <c r="T204" s="8">
        <v>23.36</v>
      </c>
      <c r="U204" s="8">
        <v>108.93244799999999</v>
      </c>
      <c r="V204" s="8">
        <v>9.4</v>
      </c>
      <c r="W204" s="8">
        <v>15.3</v>
      </c>
      <c r="X204" s="8">
        <v>5.9</v>
      </c>
      <c r="Y204" s="8">
        <v>5659</v>
      </c>
      <c r="Z204" s="8"/>
      <c r="AA204" s="8">
        <v>14.48</v>
      </c>
      <c r="AB204" s="8">
        <v>1778</v>
      </c>
      <c r="AC204" s="8">
        <v>6472.62</v>
      </c>
      <c r="AD204" s="8">
        <v>73521.25</v>
      </c>
      <c r="AE204" s="8">
        <v>26804.66</v>
      </c>
      <c r="AF204" s="8">
        <v>40320.76</v>
      </c>
      <c r="AG204" s="8">
        <v>21.5</v>
      </c>
      <c r="AH204" s="8">
        <v>1.1000000000000001</v>
      </c>
      <c r="AI204" s="8"/>
      <c r="AJ204" s="8"/>
      <c r="AK204" s="8"/>
    </row>
    <row r="205" spans="1:37">
      <c r="A205" s="7">
        <v>39691</v>
      </c>
      <c r="B205" s="8">
        <v>3198.1520999999998</v>
      </c>
      <c r="C205" s="8">
        <v>23324.337800000001</v>
      </c>
      <c r="D205" s="8"/>
      <c r="E205" s="8">
        <v>10.19</v>
      </c>
      <c r="F205" s="8">
        <v>12.8</v>
      </c>
      <c r="G205" s="8">
        <v>15.7</v>
      </c>
      <c r="H205" s="8">
        <v>84919.686199999996</v>
      </c>
      <c r="I205" s="8">
        <v>27.4</v>
      </c>
      <c r="J205" s="8">
        <v>48.4</v>
      </c>
      <c r="K205" s="8">
        <v>46</v>
      </c>
      <c r="L205" s="8">
        <v>52.9</v>
      </c>
      <c r="M205" s="8">
        <v>4.9000000000000004</v>
      </c>
      <c r="N205" s="8">
        <v>10.06</v>
      </c>
      <c r="O205" s="8">
        <v>-5.16</v>
      </c>
      <c r="P205" s="8">
        <v>8767.7000000000007</v>
      </c>
      <c r="Q205" s="8">
        <v>23.2</v>
      </c>
      <c r="R205" s="8">
        <v>68439.199999999997</v>
      </c>
      <c r="S205" s="8">
        <v>21.9</v>
      </c>
      <c r="T205" s="8">
        <v>14.9</v>
      </c>
      <c r="U205" s="8">
        <v>109.305824</v>
      </c>
      <c r="V205" s="8">
        <v>11.5</v>
      </c>
      <c r="W205" s="8">
        <v>16</v>
      </c>
      <c r="X205" s="8">
        <v>4.5</v>
      </c>
      <c r="Y205" s="8">
        <v>4575</v>
      </c>
      <c r="Z205" s="8"/>
      <c r="AA205" s="8">
        <v>14.29</v>
      </c>
      <c r="AB205" s="8">
        <v>1504</v>
      </c>
      <c r="AC205" s="8">
        <v>6538.64</v>
      </c>
      <c r="AD205" s="8">
        <v>67048.63</v>
      </c>
      <c r="AE205" s="8">
        <v>23371.45</v>
      </c>
      <c r="AF205" s="8">
        <v>34592.28</v>
      </c>
      <c r="AG205" s="8">
        <v>21.1</v>
      </c>
      <c r="AH205" s="8">
        <v>1.2</v>
      </c>
      <c r="AI205" s="8"/>
      <c r="AJ205" s="8"/>
      <c r="AK205" s="8"/>
    </row>
    <row r="206" spans="1:37">
      <c r="A206" s="7">
        <v>39660</v>
      </c>
      <c r="B206" s="8">
        <v>3217.5567999999998</v>
      </c>
      <c r="C206" s="8">
        <v>20126.185700000002</v>
      </c>
      <c r="D206" s="8"/>
      <c r="E206" s="8">
        <v>10.91</v>
      </c>
      <c r="F206" s="8">
        <v>14.7</v>
      </c>
      <c r="G206" s="8">
        <v>16.100000000000001</v>
      </c>
      <c r="H206" s="8">
        <v>72160.081000000006</v>
      </c>
      <c r="I206" s="8">
        <v>27.3</v>
      </c>
      <c r="J206" s="8">
        <v>48.4</v>
      </c>
      <c r="K206" s="8">
        <v>46.2</v>
      </c>
      <c r="L206" s="8">
        <v>55.7</v>
      </c>
      <c r="M206" s="8">
        <v>6.3</v>
      </c>
      <c r="N206" s="8">
        <v>10.029999999999999</v>
      </c>
      <c r="O206" s="8">
        <v>-3.7299999999999995</v>
      </c>
      <c r="P206" s="8">
        <v>8628.7999999999993</v>
      </c>
      <c r="Q206" s="8">
        <v>23.3</v>
      </c>
      <c r="R206" s="8">
        <v>59671.5</v>
      </c>
      <c r="S206" s="8">
        <v>21.7</v>
      </c>
      <c r="T206" s="8">
        <v>3.78</v>
      </c>
      <c r="U206" s="8">
        <v>110.21592800000001</v>
      </c>
      <c r="V206" s="8">
        <v>14</v>
      </c>
      <c r="W206" s="8">
        <v>16.399999999999999</v>
      </c>
      <c r="X206" s="8">
        <v>2.3999999999999986</v>
      </c>
      <c r="Y206" s="8">
        <v>4890</v>
      </c>
      <c r="Z206" s="8"/>
      <c r="AA206" s="8">
        <v>14.58</v>
      </c>
      <c r="AB206" s="8">
        <v>2034</v>
      </c>
      <c r="AC206" s="8">
        <v>7037.21</v>
      </c>
      <c r="AD206" s="8">
        <v>60509.99</v>
      </c>
      <c r="AE206" s="8">
        <v>20382.39</v>
      </c>
      <c r="AF206" s="8">
        <v>30453.96</v>
      </c>
      <c r="AG206" s="8">
        <v>26.9</v>
      </c>
      <c r="AH206" s="8">
        <v>1.1000000000000001</v>
      </c>
      <c r="AI206" s="8"/>
      <c r="AJ206" s="8"/>
      <c r="AK206" s="8"/>
    </row>
    <row r="207" spans="1:37">
      <c r="A207" s="7">
        <v>39629</v>
      </c>
      <c r="B207" s="8">
        <v>2952.4438</v>
      </c>
      <c r="C207" s="8">
        <v>16908.6289</v>
      </c>
      <c r="D207" s="8"/>
      <c r="E207" s="8">
        <v>11.67</v>
      </c>
      <c r="F207" s="8">
        <v>16</v>
      </c>
      <c r="G207" s="8">
        <v>16.3</v>
      </c>
      <c r="H207" s="8">
        <v>58435.983399999997</v>
      </c>
      <c r="I207" s="8">
        <v>26.8</v>
      </c>
      <c r="J207" s="8">
        <v>52</v>
      </c>
      <c r="K207" s="8">
        <v>52.6</v>
      </c>
      <c r="L207" s="8">
        <v>57.4</v>
      </c>
      <c r="M207" s="8">
        <v>7.08</v>
      </c>
      <c r="N207" s="8">
        <v>8.84</v>
      </c>
      <c r="O207" s="8">
        <v>-1.7599999999999998</v>
      </c>
      <c r="P207" s="8">
        <v>8642</v>
      </c>
      <c r="Q207" s="8">
        <v>23</v>
      </c>
      <c r="R207" s="8">
        <v>51042.7</v>
      </c>
      <c r="S207" s="8">
        <v>21.4</v>
      </c>
      <c r="T207" s="8">
        <v>-21.96</v>
      </c>
      <c r="U207" s="8">
        <v>109.842552</v>
      </c>
      <c r="V207" s="8">
        <v>14.2</v>
      </c>
      <c r="W207" s="8">
        <v>17.399999999999999</v>
      </c>
      <c r="X207" s="8">
        <v>3.1999999999999993</v>
      </c>
      <c r="Y207" s="8">
        <v>5976</v>
      </c>
      <c r="Z207" s="8"/>
      <c r="AA207" s="8">
        <v>14.12</v>
      </c>
      <c r="AB207" s="8">
        <v>2121</v>
      </c>
      <c r="AC207" s="8">
        <v>10947.07</v>
      </c>
      <c r="AD207" s="8">
        <v>53472.78</v>
      </c>
      <c r="AE207" s="8">
        <v>16920.28</v>
      </c>
      <c r="AF207" s="8">
        <v>25892.63</v>
      </c>
      <c r="AG207" s="8">
        <v>17.600000000000001</v>
      </c>
      <c r="AH207" s="8">
        <v>1</v>
      </c>
      <c r="AI207" s="8"/>
      <c r="AJ207" s="8"/>
      <c r="AK207" s="8"/>
    </row>
    <row r="208" spans="1:37">
      <c r="A208" s="7">
        <v>39599</v>
      </c>
      <c r="B208" s="8">
        <v>2958.5369999999998</v>
      </c>
      <c r="C208" s="8">
        <v>13956.185100000001</v>
      </c>
      <c r="D208" s="8"/>
      <c r="E208" s="8">
        <v>12.42</v>
      </c>
      <c r="F208" s="8">
        <v>16</v>
      </c>
      <c r="G208" s="8">
        <v>16.3</v>
      </c>
      <c r="H208" s="8">
        <v>40264.203800000003</v>
      </c>
      <c r="I208" s="8">
        <v>25.6</v>
      </c>
      <c r="J208" s="8">
        <v>53.3</v>
      </c>
      <c r="K208" s="8">
        <v>55.4</v>
      </c>
      <c r="L208" s="8">
        <v>57.4</v>
      </c>
      <c r="M208" s="8">
        <v>7.72</v>
      </c>
      <c r="N208" s="8">
        <v>8.2200000000000006</v>
      </c>
      <c r="O208" s="8">
        <v>-0.50000000000000089</v>
      </c>
      <c r="P208" s="8">
        <v>8703.5</v>
      </c>
      <c r="Q208" s="8">
        <v>21.6</v>
      </c>
      <c r="R208" s="8">
        <v>42400.7</v>
      </c>
      <c r="S208" s="8">
        <v>21.1</v>
      </c>
      <c r="T208" s="8">
        <v>-10.07</v>
      </c>
      <c r="U208" s="8">
        <v>110.005904</v>
      </c>
      <c r="V208" s="8">
        <v>17.899999999999999</v>
      </c>
      <c r="W208" s="8">
        <v>18.100000000000001</v>
      </c>
      <c r="X208" s="8">
        <v>0.20000000000000284</v>
      </c>
      <c r="Y208" s="8">
        <v>5678</v>
      </c>
      <c r="Z208" s="8"/>
      <c r="AA208" s="8">
        <v>14.86</v>
      </c>
      <c r="AB208" s="8">
        <v>1976</v>
      </c>
      <c r="AC208" s="8">
        <v>9555.75</v>
      </c>
      <c r="AD208" s="8">
        <v>42525.71</v>
      </c>
      <c r="AE208" s="8">
        <v>13233.22</v>
      </c>
      <c r="AF208" s="8">
        <v>19633.400000000001</v>
      </c>
      <c r="AG208" s="8">
        <v>28.1</v>
      </c>
      <c r="AH208" s="8">
        <v>0.9</v>
      </c>
      <c r="AI208" s="8"/>
      <c r="AJ208" s="8"/>
      <c r="AK208" s="8"/>
    </row>
    <row r="209" spans="1:37">
      <c r="A209" s="7">
        <v>39568</v>
      </c>
      <c r="B209" s="8">
        <v>2863.6639</v>
      </c>
      <c r="C209" s="8">
        <v>10997.6481</v>
      </c>
      <c r="D209" s="8"/>
      <c r="E209" s="8">
        <v>12.71</v>
      </c>
      <c r="F209" s="8">
        <v>15.7</v>
      </c>
      <c r="G209" s="8">
        <v>16.3</v>
      </c>
      <c r="H209" s="8">
        <v>28410.071100000001</v>
      </c>
      <c r="I209" s="8">
        <v>25.7</v>
      </c>
      <c r="J209" s="8">
        <v>59.2</v>
      </c>
      <c r="K209" s="8">
        <v>65</v>
      </c>
      <c r="L209" s="8">
        <v>58.4</v>
      </c>
      <c r="M209" s="8">
        <v>8.48</v>
      </c>
      <c r="N209" s="8">
        <v>8.1199999999999992</v>
      </c>
      <c r="O209" s="8">
        <v>0.36000000000000121</v>
      </c>
      <c r="P209" s="8">
        <v>8142</v>
      </c>
      <c r="Q209" s="8">
        <v>22</v>
      </c>
      <c r="R209" s="8">
        <v>33697.199999999997</v>
      </c>
      <c r="S209" s="8">
        <v>21</v>
      </c>
      <c r="T209" s="8">
        <v>-1.06</v>
      </c>
      <c r="U209" s="8">
        <v>109.67919999999999</v>
      </c>
      <c r="V209" s="8">
        <v>19.100000000000001</v>
      </c>
      <c r="W209" s="8">
        <v>16.899999999999999</v>
      </c>
      <c r="X209" s="8">
        <v>-2.2000000000000028</v>
      </c>
      <c r="Y209" s="8">
        <v>7076</v>
      </c>
      <c r="Z209" s="8"/>
      <c r="AA209" s="8">
        <v>14.7</v>
      </c>
      <c r="AB209" s="8">
        <v>2414</v>
      </c>
      <c r="AC209" s="8">
        <v>9068.11</v>
      </c>
      <c r="AD209" s="8">
        <v>32969.96</v>
      </c>
      <c r="AE209" s="8">
        <v>10411.030000000001</v>
      </c>
      <c r="AF209" s="8">
        <v>14994.15</v>
      </c>
      <c r="AG209" s="8">
        <v>21.8</v>
      </c>
      <c r="AH209" s="8">
        <v>1.1000000000000001</v>
      </c>
      <c r="AI209" s="8"/>
      <c r="AJ209" s="8"/>
      <c r="AK209" s="8"/>
    </row>
    <row r="210" spans="1:37">
      <c r="A210" s="7">
        <v>39538</v>
      </c>
      <c r="B210" s="8">
        <v>2894.6024000000002</v>
      </c>
      <c r="C210" s="8">
        <v>8133.9841999999999</v>
      </c>
      <c r="D210" s="8"/>
      <c r="E210" s="8">
        <v>13.04</v>
      </c>
      <c r="F210" s="8">
        <v>17.8</v>
      </c>
      <c r="G210" s="8">
        <v>16.399999999999999</v>
      </c>
      <c r="H210" s="8">
        <v>18316.936000000002</v>
      </c>
      <c r="I210" s="8">
        <v>25.9</v>
      </c>
      <c r="J210" s="8">
        <v>58.4</v>
      </c>
      <c r="K210" s="8">
        <v>63.8</v>
      </c>
      <c r="L210" s="8">
        <v>58.9</v>
      </c>
      <c r="M210" s="8">
        <v>8.31</v>
      </c>
      <c r="N210" s="8">
        <v>7.95</v>
      </c>
      <c r="O210" s="8">
        <v>0.36000000000000032</v>
      </c>
      <c r="P210" s="8">
        <v>8123.2</v>
      </c>
      <c r="Q210" s="8">
        <v>21.5</v>
      </c>
      <c r="R210" s="8">
        <v>25555.200000000001</v>
      </c>
      <c r="S210" s="8">
        <v>20.6</v>
      </c>
      <c r="T210" s="8">
        <v>95.12</v>
      </c>
      <c r="U210" s="8">
        <v>110.30927200000001</v>
      </c>
      <c r="V210" s="8">
        <v>18</v>
      </c>
      <c r="W210" s="8">
        <v>16.2</v>
      </c>
      <c r="X210" s="8">
        <v>-1.8000000000000007</v>
      </c>
      <c r="Y210" s="8">
        <v>6391</v>
      </c>
      <c r="Z210" s="8"/>
      <c r="AA210" s="8">
        <v>14.78</v>
      </c>
      <c r="AB210" s="8">
        <v>2164</v>
      </c>
      <c r="AC210" s="8">
        <v>11222.75</v>
      </c>
      <c r="AD210" s="8">
        <v>23901.85</v>
      </c>
      <c r="AE210" s="8">
        <v>7785.72</v>
      </c>
      <c r="AF210" s="8">
        <v>10449.56</v>
      </c>
      <c r="AG210" s="8">
        <v>30.6</v>
      </c>
      <c r="AH210" s="8">
        <v>1.2</v>
      </c>
      <c r="AI210" s="8"/>
      <c r="AJ210" s="8"/>
      <c r="AK210" s="8"/>
    </row>
    <row r="211" spans="1:37">
      <c r="A211" s="7">
        <v>39507</v>
      </c>
      <c r="B211" s="8">
        <v>2350.0659139999998</v>
      </c>
      <c r="C211" s="8">
        <v>5239.3818000000001</v>
      </c>
      <c r="D211" s="8"/>
      <c r="E211" s="8">
        <v>11.93</v>
      </c>
      <c r="F211" s="8">
        <v>15.4</v>
      </c>
      <c r="G211" s="8">
        <v>15.4</v>
      </c>
      <c r="H211" s="8">
        <v>8121.2883000000002</v>
      </c>
      <c r="I211" s="8">
        <v>24.3</v>
      </c>
      <c r="J211" s="8">
        <v>53.4</v>
      </c>
      <c r="K211" s="8">
        <v>56.9</v>
      </c>
      <c r="L211" s="8">
        <v>59.3</v>
      </c>
      <c r="M211" s="8">
        <v>8.74</v>
      </c>
      <c r="N211" s="8">
        <v>6.62</v>
      </c>
      <c r="O211" s="8">
        <v>2.12</v>
      </c>
      <c r="P211" s="8">
        <v>8354.7000000000007</v>
      </c>
      <c r="Q211" s="8">
        <v>19.100000000000001</v>
      </c>
      <c r="R211" s="8">
        <v>17432</v>
      </c>
      <c r="S211" s="8">
        <v>20.2</v>
      </c>
      <c r="T211" s="8">
        <v>-63.99</v>
      </c>
      <c r="U211" s="8">
        <v>110.005904</v>
      </c>
      <c r="V211" s="8">
        <v>19</v>
      </c>
      <c r="W211" s="8">
        <v>17.399999999999999</v>
      </c>
      <c r="X211" s="8">
        <v>-1.6000000000000014</v>
      </c>
      <c r="Y211" s="8">
        <v>4731</v>
      </c>
      <c r="Z211" s="8"/>
      <c r="AA211" s="8">
        <v>15.73</v>
      </c>
      <c r="AB211" s="8">
        <v>1921</v>
      </c>
      <c r="AC211" s="8"/>
      <c r="AD211" s="8">
        <v>12679.1</v>
      </c>
      <c r="AE211" s="8">
        <v>4381.6499999999996</v>
      </c>
      <c r="AF211" s="8">
        <v>5144.1499999999996</v>
      </c>
      <c r="AG211" s="8">
        <v>6.5</v>
      </c>
      <c r="AH211" s="8">
        <v>1</v>
      </c>
      <c r="AI211" s="8"/>
      <c r="AJ211" s="8"/>
      <c r="AK211" s="8"/>
    </row>
    <row r="212" spans="1:37">
      <c r="A212" s="7">
        <v>39478</v>
      </c>
      <c r="B212" s="8">
        <v>2889.3158859999999</v>
      </c>
      <c r="C212" s="8">
        <v>2889.3158859999999</v>
      </c>
      <c r="D212" s="8"/>
      <c r="E212" s="8"/>
      <c r="F212" s="8"/>
      <c r="G212" s="8"/>
      <c r="H212" s="8"/>
      <c r="I212" s="8"/>
      <c r="J212" s="8">
        <v>53</v>
      </c>
      <c r="K212" s="8">
        <v>55.2</v>
      </c>
      <c r="L212" s="8">
        <v>60.2</v>
      </c>
      <c r="M212" s="8">
        <v>7.08</v>
      </c>
      <c r="N212" s="8">
        <v>6.07</v>
      </c>
      <c r="O212" s="8">
        <v>1.0099999999999998</v>
      </c>
      <c r="P212" s="8">
        <v>9077.2999999999993</v>
      </c>
      <c r="Q212" s="8">
        <v>21.2</v>
      </c>
      <c r="R212" s="8">
        <v>9077.2999999999993</v>
      </c>
      <c r="S212" s="8">
        <v>21.2</v>
      </c>
      <c r="T212" s="8">
        <v>22.57</v>
      </c>
      <c r="U212" s="8">
        <v>111.592752</v>
      </c>
      <c r="V212" s="8">
        <v>20.5</v>
      </c>
      <c r="W212" s="8">
        <v>18.899999999999999</v>
      </c>
      <c r="X212" s="8">
        <v>-1.6000000000000014</v>
      </c>
      <c r="Y212" s="8">
        <v>10859</v>
      </c>
      <c r="Z212" s="8"/>
      <c r="AA212" s="8">
        <v>16.739999999999998</v>
      </c>
      <c r="AB212" s="8">
        <v>3863</v>
      </c>
      <c r="AC212" s="8"/>
      <c r="AD212" s="8"/>
      <c r="AE212" s="8"/>
      <c r="AF212" s="8"/>
      <c r="AG212" s="8">
        <v>26.7</v>
      </c>
      <c r="AH212" s="8">
        <v>1</v>
      </c>
      <c r="AI212" s="8"/>
      <c r="AJ212" s="8"/>
      <c r="AK212" s="8"/>
    </row>
    <row r="213" spans="1:37">
      <c r="A213" s="7">
        <v>39447</v>
      </c>
      <c r="B213" s="8"/>
      <c r="C213" s="8">
        <v>32458</v>
      </c>
      <c r="D213" s="8"/>
      <c r="E213" s="8">
        <v>14.42</v>
      </c>
      <c r="F213" s="8">
        <v>17.399999999999999</v>
      </c>
      <c r="G213" s="8">
        <v>18.5</v>
      </c>
      <c r="H213" s="8">
        <v>117413.91</v>
      </c>
      <c r="I213" s="8">
        <v>25.8</v>
      </c>
      <c r="J213" s="8">
        <v>55.3</v>
      </c>
      <c r="K213" s="8">
        <v>59.6</v>
      </c>
      <c r="L213" s="8">
        <v>60.2</v>
      </c>
      <c r="M213" s="8">
        <v>6.51</v>
      </c>
      <c r="N213" s="8">
        <v>5.43</v>
      </c>
      <c r="O213" s="8">
        <v>1.08</v>
      </c>
      <c r="P213" s="8">
        <v>9015.2999999999993</v>
      </c>
      <c r="Q213" s="8">
        <v>20.2</v>
      </c>
      <c r="R213" s="8">
        <v>89210</v>
      </c>
      <c r="S213" s="8">
        <v>16.8</v>
      </c>
      <c r="T213" s="8">
        <v>8.0500000000000007</v>
      </c>
      <c r="U213" s="8">
        <v>113.10959200000001</v>
      </c>
      <c r="V213" s="8">
        <v>21</v>
      </c>
      <c r="W213" s="8">
        <v>16.7</v>
      </c>
      <c r="X213" s="8">
        <v>-4.3000000000000007</v>
      </c>
      <c r="Y213" s="8">
        <v>4281</v>
      </c>
      <c r="Z213" s="8">
        <v>16.399999999999999</v>
      </c>
      <c r="AA213" s="8">
        <v>16.100000000000001</v>
      </c>
      <c r="AB213" s="8"/>
      <c r="AC213" s="8">
        <v>14654.63</v>
      </c>
      <c r="AD213" s="8">
        <v>94590.2</v>
      </c>
      <c r="AE213" s="8">
        <v>58235.88</v>
      </c>
      <c r="AF213" s="8">
        <v>76192.7</v>
      </c>
      <c r="AG213" s="8">
        <v>21.7</v>
      </c>
      <c r="AH213" s="8">
        <v>0.9</v>
      </c>
      <c r="AI213" s="8"/>
      <c r="AJ213" s="8"/>
      <c r="AK213" s="8"/>
    </row>
    <row r="214" spans="1:37">
      <c r="A214" s="7">
        <v>39416</v>
      </c>
      <c r="B214" s="8"/>
      <c r="C214" s="8">
        <v>29531.6446</v>
      </c>
      <c r="D214" s="8"/>
      <c r="E214" s="8">
        <v>14.94</v>
      </c>
      <c r="F214" s="8">
        <v>17.3</v>
      </c>
      <c r="G214" s="8">
        <v>18.5</v>
      </c>
      <c r="H214" s="8">
        <v>100604.61</v>
      </c>
      <c r="I214" s="8">
        <v>26.8</v>
      </c>
      <c r="J214" s="8">
        <v>55.4</v>
      </c>
      <c r="K214" s="8">
        <v>59.4</v>
      </c>
      <c r="L214" s="8">
        <v>60.6</v>
      </c>
      <c r="M214" s="8">
        <v>6.94</v>
      </c>
      <c r="N214" s="8">
        <v>4.55</v>
      </c>
      <c r="O214" s="8">
        <v>2.3900000000000006</v>
      </c>
      <c r="P214" s="8">
        <v>8104.7</v>
      </c>
      <c r="Q214" s="8">
        <v>18.8</v>
      </c>
      <c r="R214" s="8">
        <v>80194.7</v>
      </c>
      <c r="S214" s="8">
        <v>16.399999999999999</v>
      </c>
      <c r="T214" s="8">
        <v>14.62</v>
      </c>
      <c r="U214" s="8">
        <v>112.036136</v>
      </c>
      <c r="V214" s="8">
        <v>21.7</v>
      </c>
      <c r="W214" s="8">
        <v>18.5</v>
      </c>
      <c r="X214" s="8">
        <v>-3.1999999999999993</v>
      </c>
      <c r="Y214" s="8">
        <v>3073</v>
      </c>
      <c r="Z214" s="8"/>
      <c r="AA214" s="8">
        <v>17.03</v>
      </c>
      <c r="AB214" s="8"/>
      <c r="AC214" s="8">
        <v>6542.25</v>
      </c>
      <c r="AD214" s="8">
        <v>79935.570000000007</v>
      </c>
      <c r="AE214" s="8">
        <v>33061.21</v>
      </c>
      <c r="AF214" s="8">
        <v>60156.89</v>
      </c>
      <c r="AG214" s="8">
        <v>22.8</v>
      </c>
      <c r="AH214" s="8">
        <v>1</v>
      </c>
      <c r="AI214" s="8"/>
      <c r="AJ214" s="8"/>
      <c r="AK214" s="8"/>
    </row>
    <row r="215" spans="1:37">
      <c r="A215" s="7">
        <v>39386</v>
      </c>
      <c r="B215" s="8"/>
      <c r="C215" s="8">
        <v>26726.7739</v>
      </c>
      <c r="D215" s="8"/>
      <c r="E215" s="8">
        <v>15</v>
      </c>
      <c r="F215" s="8">
        <v>17.899999999999999</v>
      </c>
      <c r="G215" s="8">
        <v>18.5</v>
      </c>
      <c r="H215" s="8">
        <v>88953.32</v>
      </c>
      <c r="I215" s="8">
        <v>26.9</v>
      </c>
      <c r="J215" s="8">
        <v>53.2</v>
      </c>
      <c r="K215" s="8">
        <v>56.4</v>
      </c>
      <c r="L215" s="8">
        <v>61.4</v>
      </c>
      <c r="M215" s="8">
        <v>6.5</v>
      </c>
      <c r="N215" s="8">
        <v>3.21</v>
      </c>
      <c r="O215" s="8">
        <v>3.29</v>
      </c>
      <c r="P215" s="8">
        <v>8263</v>
      </c>
      <c r="Q215" s="8">
        <v>18.100000000000001</v>
      </c>
      <c r="R215" s="8">
        <v>72090</v>
      </c>
      <c r="S215" s="8">
        <v>16.100000000000001</v>
      </c>
      <c r="T215" s="8">
        <v>13.52</v>
      </c>
      <c r="U215" s="8">
        <v>112.572864</v>
      </c>
      <c r="V215" s="8">
        <v>22.2</v>
      </c>
      <c r="W215" s="8">
        <v>18.5</v>
      </c>
      <c r="X215" s="8">
        <v>-3.6999999999999993</v>
      </c>
      <c r="Y215" s="8">
        <v>3688</v>
      </c>
      <c r="Z215" s="8"/>
      <c r="AA215" s="8">
        <v>17.66</v>
      </c>
      <c r="AB215" s="8"/>
      <c r="AC215" s="8">
        <v>6665.35</v>
      </c>
      <c r="AD215" s="8">
        <v>73393.320000000007</v>
      </c>
      <c r="AE215" s="8">
        <v>28134.75</v>
      </c>
      <c r="AF215" s="8">
        <v>53564.959999999999</v>
      </c>
      <c r="AG215" s="8">
        <v>22.3</v>
      </c>
      <c r="AH215" s="8">
        <v>1</v>
      </c>
      <c r="AI215" s="8"/>
      <c r="AJ215" s="8"/>
      <c r="AK215" s="8"/>
    </row>
    <row r="216" spans="1:37">
      <c r="A216" s="7">
        <v>39355</v>
      </c>
      <c r="B216" s="8"/>
      <c r="C216" s="8">
        <v>23952.874800000001</v>
      </c>
      <c r="D216" s="8"/>
      <c r="E216" s="8">
        <v>15.12</v>
      </c>
      <c r="F216" s="8">
        <v>18.899999999999999</v>
      </c>
      <c r="G216" s="8">
        <v>18.5</v>
      </c>
      <c r="H216" s="8">
        <v>78246.78</v>
      </c>
      <c r="I216" s="8">
        <v>26.4</v>
      </c>
      <c r="J216" s="8">
        <v>56.1</v>
      </c>
      <c r="K216" s="8">
        <v>60.7</v>
      </c>
      <c r="L216" s="8">
        <v>61.9</v>
      </c>
      <c r="M216" s="8">
        <v>6.24</v>
      </c>
      <c r="N216" s="8">
        <v>2.71</v>
      </c>
      <c r="O216" s="8">
        <v>3.5300000000000002</v>
      </c>
      <c r="P216" s="8">
        <v>7668.4</v>
      </c>
      <c r="Q216" s="8">
        <v>17.010000000000002</v>
      </c>
      <c r="R216" s="8">
        <v>63827</v>
      </c>
      <c r="S216" s="8">
        <v>15.86</v>
      </c>
      <c r="T216" s="8">
        <v>55.73</v>
      </c>
      <c r="U216" s="8">
        <v>113.08625600000001</v>
      </c>
      <c r="V216" s="8">
        <v>22.1</v>
      </c>
      <c r="W216" s="8">
        <v>18.5</v>
      </c>
      <c r="X216" s="8">
        <v>-3.6000000000000014</v>
      </c>
      <c r="Y216" s="8">
        <v>5290</v>
      </c>
      <c r="Z216" s="8"/>
      <c r="AA216" s="8">
        <v>17.13</v>
      </c>
      <c r="AB216" s="8"/>
      <c r="AC216" s="8">
        <v>7455.6</v>
      </c>
      <c r="AD216" s="8">
        <v>66727.97</v>
      </c>
      <c r="AE216" s="8">
        <v>24436.62</v>
      </c>
      <c r="AF216" s="8">
        <v>47369.71</v>
      </c>
      <c r="AG216" s="8">
        <v>22.8</v>
      </c>
      <c r="AH216" s="8">
        <v>1</v>
      </c>
      <c r="AI216" s="8"/>
      <c r="AJ216" s="8"/>
      <c r="AK216" s="8"/>
    </row>
    <row r="217" spans="1:37">
      <c r="A217" s="7">
        <v>39325</v>
      </c>
      <c r="B217" s="8"/>
      <c r="C217" s="8">
        <v>21181.816800000001</v>
      </c>
      <c r="D217" s="8"/>
      <c r="E217" s="8">
        <v>15.2</v>
      </c>
      <c r="F217" s="8">
        <v>17.5</v>
      </c>
      <c r="G217" s="8">
        <v>18.399999999999999</v>
      </c>
      <c r="H217" s="8">
        <v>66659</v>
      </c>
      <c r="I217" s="8">
        <v>26.7</v>
      </c>
      <c r="J217" s="8">
        <v>54</v>
      </c>
      <c r="K217" s="8">
        <v>56.3</v>
      </c>
      <c r="L217" s="8">
        <v>61.7</v>
      </c>
      <c r="M217" s="8">
        <v>6.52</v>
      </c>
      <c r="N217" s="8">
        <v>2.56</v>
      </c>
      <c r="O217" s="8">
        <v>3.9599999999999995</v>
      </c>
      <c r="P217" s="8">
        <v>7116.6</v>
      </c>
      <c r="Q217" s="8">
        <v>17.100000000000001</v>
      </c>
      <c r="R217" s="8">
        <v>56158.6</v>
      </c>
      <c r="S217" s="8">
        <v>15.7</v>
      </c>
      <c r="T217" s="8">
        <v>32.869999999999997</v>
      </c>
      <c r="U217" s="8">
        <v>113.482968</v>
      </c>
      <c r="V217" s="8">
        <v>22.8</v>
      </c>
      <c r="W217" s="8">
        <v>18.100000000000001</v>
      </c>
      <c r="X217" s="8">
        <v>-4.6999999999999993</v>
      </c>
      <c r="Y217" s="8">
        <v>6961</v>
      </c>
      <c r="Z217" s="8"/>
      <c r="AA217" s="8">
        <v>17.02</v>
      </c>
      <c r="AB217" s="8"/>
      <c r="AC217" s="8">
        <v>6714.71</v>
      </c>
      <c r="AD217" s="8">
        <v>59272.37</v>
      </c>
      <c r="AE217" s="8">
        <v>20834.650000000001</v>
      </c>
      <c r="AF217" s="8">
        <v>40572.81</v>
      </c>
      <c r="AG217" s="8">
        <v>22.7</v>
      </c>
      <c r="AH217" s="8">
        <v>0.8</v>
      </c>
      <c r="AI217" s="8"/>
      <c r="AJ217" s="8"/>
      <c r="AK217" s="8"/>
    </row>
    <row r="218" spans="1:37">
      <c r="A218" s="7">
        <v>39294</v>
      </c>
      <c r="B218" s="8"/>
      <c r="C218" s="8">
        <v>18167.364699999998</v>
      </c>
      <c r="D218" s="8"/>
      <c r="E218" s="8">
        <v>15.68</v>
      </c>
      <c r="F218" s="8">
        <v>18</v>
      </c>
      <c r="G218" s="8">
        <v>18.5</v>
      </c>
      <c r="H218" s="8">
        <v>56697.83</v>
      </c>
      <c r="I218" s="8">
        <v>26.6</v>
      </c>
      <c r="J218" s="8">
        <v>53.3</v>
      </c>
      <c r="K218" s="8">
        <v>56</v>
      </c>
      <c r="L218" s="8">
        <v>59.4</v>
      </c>
      <c r="M218" s="8">
        <v>5.62</v>
      </c>
      <c r="N218" s="8">
        <v>2.39</v>
      </c>
      <c r="O218" s="8">
        <v>3.23</v>
      </c>
      <c r="P218" s="8">
        <v>6998.2</v>
      </c>
      <c r="Q218" s="8">
        <v>16.399999999999999</v>
      </c>
      <c r="R218" s="8">
        <v>49042</v>
      </c>
      <c r="S218" s="8">
        <v>15.5</v>
      </c>
      <c r="T218" s="8">
        <v>66.55</v>
      </c>
      <c r="U218" s="8">
        <v>112.852896</v>
      </c>
      <c r="V218" s="8">
        <v>20.9</v>
      </c>
      <c r="W218" s="8">
        <v>18.5</v>
      </c>
      <c r="X218" s="8">
        <v>-2.3999999999999986</v>
      </c>
      <c r="Y218" s="8">
        <v>3100</v>
      </c>
      <c r="Z218" s="8"/>
      <c r="AA218" s="8">
        <v>16.63</v>
      </c>
      <c r="AB218" s="8"/>
      <c r="AC218" s="8">
        <v>7665.69</v>
      </c>
      <c r="AD218" s="8">
        <v>52557.66</v>
      </c>
      <c r="AE218" s="8">
        <v>17939.48</v>
      </c>
      <c r="AF218" s="8">
        <v>34137.24</v>
      </c>
      <c r="AG218" s="8">
        <v>34.200000000000003</v>
      </c>
      <c r="AH218" s="8">
        <v>0.8</v>
      </c>
      <c r="AI218" s="8"/>
      <c r="AJ218" s="8"/>
      <c r="AK218" s="8"/>
    </row>
    <row r="219" spans="1:37">
      <c r="A219" s="7">
        <v>39263</v>
      </c>
      <c r="B219" s="8"/>
      <c r="C219" s="8">
        <v>15149.536400000001</v>
      </c>
      <c r="D219" s="8"/>
      <c r="E219" s="8">
        <v>15.56</v>
      </c>
      <c r="F219" s="8">
        <v>19.399999999999999</v>
      </c>
      <c r="G219" s="8">
        <v>18.5</v>
      </c>
      <c r="H219" s="8">
        <v>46077.82</v>
      </c>
      <c r="I219" s="8">
        <v>26.7</v>
      </c>
      <c r="J219" s="8">
        <v>54.5</v>
      </c>
      <c r="K219" s="8">
        <v>57.4</v>
      </c>
      <c r="L219" s="8">
        <v>60</v>
      </c>
      <c r="M219" s="8">
        <v>4.3600000000000003</v>
      </c>
      <c r="N219" s="8">
        <v>2.4900000000000002</v>
      </c>
      <c r="O219" s="8">
        <v>1.87</v>
      </c>
      <c r="P219" s="8">
        <v>7026</v>
      </c>
      <c r="Q219" s="8">
        <v>15.98</v>
      </c>
      <c r="R219" s="8">
        <v>42043.8</v>
      </c>
      <c r="S219" s="8">
        <v>15.4</v>
      </c>
      <c r="T219" s="8">
        <v>85.55</v>
      </c>
      <c r="U219" s="8">
        <v>113.692992</v>
      </c>
      <c r="V219" s="8">
        <v>20.9</v>
      </c>
      <c r="W219" s="8">
        <v>17.100000000000001</v>
      </c>
      <c r="X219" s="8">
        <v>-3.7999999999999972</v>
      </c>
      <c r="Y219" s="8">
        <v>7042</v>
      </c>
      <c r="Z219" s="8"/>
      <c r="AA219" s="8">
        <v>16.48</v>
      </c>
      <c r="AB219" s="8"/>
      <c r="AC219" s="8">
        <v>9381.6299999999992</v>
      </c>
      <c r="AD219" s="8">
        <v>44891.97</v>
      </c>
      <c r="AE219" s="8">
        <v>14870.66</v>
      </c>
      <c r="AF219" s="8">
        <v>27904.15</v>
      </c>
      <c r="AG219" s="8">
        <v>27.1</v>
      </c>
      <c r="AH219" s="8">
        <v>0.9</v>
      </c>
      <c r="AI219" s="8"/>
      <c r="AJ219" s="8"/>
      <c r="AK219" s="8"/>
    </row>
    <row r="220" spans="1:37">
      <c r="A220" s="7">
        <v>39233</v>
      </c>
      <c r="B220" s="8"/>
      <c r="C220" s="8">
        <v>12422.6708</v>
      </c>
      <c r="D220" s="8"/>
      <c r="E220" s="8">
        <v>15.83</v>
      </c>
      <c r="F220" s="8">
        <v>18.100000000000001</v>
      </c>
      <c r="G220" s="8">
        <v>18.100000000000001</v>
      </c>
      <c r="H220" s="8">
        <v>32044.78</v>
      </c>
      <c r="I220" s="8">
        <v>25.9</v>
      </c>
      <c r="J220" s="8">
        <v>55.7</v>
      </c>
      <c r="K220" s="8">
        <v>60.4</v>
      </c>
      <c r="L220" s="8">
        <v>62.2</v>
      </c>
      <c r="M220" s="8">
        <v>3.39</v>
      </c>
      <c r="N220" s="8">
        <v>2.76</v>
      </c>
      <c r="O220" s="8">
        <v>0.63000000000000034</v>
      </c>
      <c r="P220" s="8">
        <v>7157.5</v>
      </c>
      <c r="Q220" s="8">
        <v>15.9</v>
      </c>
      <c r="R220" s="8">
        <v>35017.800000000003</v>
      </c>
      <c r="S220" s="8">
        <v>15.2</v>
      </c>
      <c r="T220" s="8">
        <v>72.819999999999993</v>
      </c>
      <c r="U220" s="8">
        <v>112.782888</v>
      </c>
      <c r="V220" s="8">
        <v>19.3</v>
      </c>
      <c r="W220" s="8">
        <v>16.7</v>
      </c>
      <c r="X220" s="8">
        <v>-2.6000000000000014</v>
      </c>
      <c r="Y220" s="8">
        <v>3824</v>
      </c>
      <c r="Z220" s="8"/>
      <c r="AA220" s="8">
        <v>16.52</v>
      </c>
      <c r="AB220" s="8"/>
      <c r="AC220" s="8">
        <v>8128.03</v>
      </c>
      <c r="AD220" s="8">
        <v>35510.339999999997</v>
      </c>
      <c r="AE220" s="8">
        <v>11196.87</v>
      </c>
      <c r="AF220" s="8">
        <v>21148</v>
      </c>
      <c r="AG220" s="8">
        <v>28.7</v>
      </c>
      <c r="AH220" s="8">
        <v>0.9</v>
      </c>
      <c r="AI220" s="8"/>
      <c r="AJ220" s="8"/>
      <c r="AK220" s="8"/>
    </row>
    <row r="221" spans="1:37">
      <c r="A221" s="7">
        <v>39202</v>
      </c>
      <c r="B221" s="8"/>
      <c r="C221" s="8">
        <v>9766.6674999999996</v>
      </c>
      <c r="D221" s="8"/>
      <c r="E221" s="8">
        <v>15.47</v>
      </c>
      <c r="F221" s="8">
        <v>17.399999999999999</v>
      </c>
      <c r="G221" s="8">
        <v>18</v>
      </c>
      <c r="H221" s="8">
        <v>22594.41</v>
      </c>
      <c r="I221" s="8">
        <v>25.5</v>
      </c>
      <c r="J221" s="8">
        <v>58.6</v>
      </c>
      <c r="K221" s="8">
        <v>65.099999999999994</v>
      </c>
      <c r="L221" s="8">
        <v>60.4</v>
      </c>
      <c r="M221" s="8">
        <v>3.03</v>
      </c>
      <c r="N221" s="8">
        <v>2.87</v>
      </c>
      <c r="O221" s="8">
        <v>0.1599999999999997</v>
      </c>
      <c r="P221" s="8">
        <v>6672.5</v>
      </c>
      <c r="Q221" s="8">
        <v>15.5</v>
      </c>
      <c r="R221" s="8">
        <v>27860.3</v>
      </c>
      <c r="S221" s="8">
        <v>15.1</v>
      </c>
      <c r="T221" s="8">
        <v>61.1</v>
      </c>
      <c r="U221" s="8">
        <v>112.292832</v>
      </c>
      <c r="V221" s="8">
        <v>20</v>
      </c>
      <c r="W221" s="8">
        <v>17.100000000000001</v>
      </c>
      <c r="X221" s="8">
        <v>-2.8999999999999986</v>
      </c>
      <c r="Y221" s="8">
        <v>6103</v>
      </c>
      <c r="Z221" s="8"/>
      <c r="AA221" s="8">
        <v>16.5</v>
      </c>
      <c r="AB221" s="8"/>
      <c r="AC221" s="8">
        <v>8338.08</v>
      </c>
      <c r="AD221" s="8">
        <v>27382.31</v>
      </c>
      <c r="AE221" s="8">
        <v>8711.57</v>
      </c>
      <c r="AF221" s="8">
        <v>15765.16</v>
      </c>
      <c r="AG221" s="8">
        <v>26.8</v>
      </c>
      <c r="AH221" s="8">
        <v>1</v>
      </c>
      <c r="AI221" s="8"/>
      <c r="AJ221" s="8"/>
      <c r="AK221" s="8"/>
    </row>
    <row r="222" spans="1:37">
      <c r="A222" s="7">
        <v>39172</v>
      </c>
      <c r="B222" s="8"/>
      <c r="C222" s="8">
        <v>7189.1243999999997</v>
      </c>
      <c r="D222" s="8"/>
      <c r="E222" s="8">
        <v>14.92</v>
      </c>
      <c r="F222" s="8">
        <v>17.600000000000001</v>
      </c>
      <c r="G222" s="8">
        <v>18.3</v>
      </c>
      <c r="H222" s="8">
        <v>14543.61</v>
      </c>
      <c r="I222" s="8">
        <v>25.3</v>
      </c>
      <c r="J222" s="8">
        <v>56.1</v>
      </c>
      <c r="K222" s="8">
        <v>60.8</v>
      </c>
      <c r="L222" s="8">
        <v>58.2</v>
      </c>
      <c r="M222" s="8">
        <v>3.28</v>
      </c>
      <c r="N222" s="8">
        <v>2.65</v>
      </c>
      <c r="O222" s="8">
        <v>0.62999999999999989</v>
      </c>
      <c r="P222" s="8">
        <v>6685.8</v>
      </c>
      <c r="Q222" s="8">
        <v>15.34</v>
      </c>
      <c r="R222" s="8">
        <v>21187.8</v>
      </c>
      <c r="S222" s="8">
        <v>14.9</v>
      </c>
      <c r="T222" s="8">
        <v>-38.590000000000003</v>
      </c>
      <c r="U222" s="8">
        <v>111.03268799999999</v>
      </c>
      <c r="V222" s="8">
        <v>19.8</v>
      </c>
      <c r="W222" s="8">
        <v>17.3</v>
      </c>
      <c r="X222" s="8">
        <v>-2.5</v>
      </c>
      <c r="Y222" s="8">
        <v>6311</v>
      </c>
      <c r="Z222" s="8"/>
      <c r="AA222" s="8">
        <v>16.25</v>
      </c>
      <c r="AB222" s="8"/>
      <c r="AC222" s="8">
        <v>9077.49</v>
      </c>
      <c r="AD222" s="8">
        <v>19044.23</v>
      </c>
      <c r="AE222" s="8">
        <v>6192.19</v>
      </c>
      <c r="AF222" s="8">
        <v>10600.77</v>
      </c>
      <c r="AG222" s="8">
        <v>6.9</v>
      </c>
      <c r="AH222" s="8">
        <v>1</v>
      </c>
      <c r="AI222" s="8"/>
      <c r="AJ222" s="8"/>
      <c r="AK222" s="8"/>
    </row>
    <row r="223" spans="1:37">
      <c r="A223" s="7">
        <v>39141</v>
      </c>
      <c r="B223" s="8"/>
      <c r="C223" s="8">
        <v>4677.2714999999998</v>
      </c>
      <c r="D223" s="8"/>
      <c r="E223" s="8">
        <v>16.75</v>
      </c>
      <c r="F223" s="8">
        <v>12.6</v>
      </c>
      <c r="G223" s="8">
        <v>18.5</v>
      </c>
      <c r="H223" s="8">
        <v>6535.01</v>
      </c>
      <c r="I223" s="8">
        <v>23.4</v>
      </c>
      <c r="J223" s="8">
        <v>53.1</v>
      </c>
      <c r="K223" s="8">
        <v>57.1</v>
      </c>
      <c r="L223" s="8">
        <v>60.6</v>
      </c>
      <c r="M223" s="8">
        <v>2.71</v>
      </c>
      <c r="N223" s="8">
        <v>2.6</v>
      </c>
      <c r="O223" s="8">
        <v>0.10999999999999988</v>
      </c>
      <c r="P223" s="8">
        <v>7013.7</v>
      </c>
      <c r="Q223" s="8">
        <v>16.86</v>
      </c>
      <c r="R223" s="8">
        <v>14502</v>
      </c>
      <c r="S223" s="8">
        <v>14.7</v>
      </c>
      <c r="T223" s="8">
        <v>879.63</v>
      </c>
      <c r="U223" s="8">
        <v>111.82611199999999</v>
      </c>
      <c r="V223" s="8">
        <v>21</v>
      </c>
      <c r="W223" s="8">
        <v>17.8</v>
      </c>
      <c r="X223" s="8">
        <v>-3.1999999999999993</v>
      </c>
      <c r="Y223" s="8">
        <v>3083</v>
      </c>
      <c r="Z223" s="8"/>
      <c r="AA223" s="8">
        <v>17.2</v>
      </c>
      <c r="AB223" s="8"/>
      <c r="AC223" s="8"/>
      <c r="AD223" s="8">
        <v>9966.74</v>
      </c>
      <c r="AE223" s="8">
        <v>3330.54</v>
      </c>
      <c r="AF223" s="8">
        <v>5371.47</v>
      </c>
      <c r="AG223" s="8">
        <v>51.7</v>
      </c>
      <c r="AH223" s="8">
        <v>1.1000000000000001</v>
      </c>
      <c r="AI223" s="8"/>
      <c r="AJ223" s="8"/>
      <c r="AK223" s="8"/>
    </row>
    <row r="224" spans="1:37">
      <c r="A224" s="7">
        <v>39113</v>
      </c>
      <c r="B224" s="8"/>
      <c r="C224" s="8"/>
      <c r="D224" s="8"/>
      <c r="E224" s="8"/>
      <c r="F224" s="8"/>
      <c r="G224" s="8"/>
      <c r="H224" s="8"/>
      <c r="I224" s="8"/>
      <c r="J224" s="8">
        <v>55.1</v>
      </c>
      <c r="K224" s="8">
        <v>59.6</v>
      </c>
      <c r="L224" s="8">
        <v>60.4</v>
      </c>
      <c r="M224" s="8">
        <v>2.17</v>
      </c>
      <c r="N224" s="8">
        <v>3.3</v>
      </c>
      <c r="O224" s="8">
        <v>-1.1299999999999999</v>
      </c>
      <c r="P224" s="8">
        <v>7488.3</v>
      </c>
      <c r="Q224" s="8">
        <v>12.75</v>
      </c>
      <c r="R224" s="8">
        <v>7488.3</v>
      </c>
      <c r="S224" s="8">
        <v>12.75</v>
      </c>
      <c r="T224" s="8">
        <v>67.31</v>
      </c>
      <c r="U224" s="8">
        <v>112.36284000000001</v>
      </c>
      <c r="V224" s="8">
        <v>19.8</v>
      </c>
      <c r="W224" s="8">
        <v>15.8</v>
      </c>
      <c r="X224" s="8">
        <v>-4</v>
      </c>
      <c r="Y224" s="8">
        <v>6908</v>
      </c>
      <c r="Z224" s="8"/>
      <c r="AA224" s="8">
        <v>16</v>
      </c>
      <c r="AB224" s="8"/>
      <c r="AC224" s="8"/>
      <c r="AD224" s="8"/>
      <c r="AE224" s="8"/>
      <c r="AF224" s="8"/>
      <c r="AG224" s="8">
        <v>33</v>
      </c>
      <c r="AH224" s="8">
        <v>0.7</v>
      </c>
      <c r="AI224" s="8"/>
      <c r="AJ224" s="8"/>
      <c r="AK224" s="8"/>
    </row>
    <row r="225" spans="1:37">
      <c r="A225" s="7">
        <v>39082</v>
      </c>
      <c r="B225" s="8"/>
      <c r="C225" s="8">
        <v>28248</v>
      </c>
      <c r="D225" s="8"/>
      <c r="E225" s="8">
        <v>14.16</v>
      </c>
      <c r="F225" s="8">
        <v>14.7</v>
      </c>
      <c r="G225" s="8">
        <v>16.600000000000001</v>
      </c>
      <c r="H225" s="8">
        <v>93472.36</v>
      </c>
      <c r="I225" s="8">
        <v>24.5</v>
      </c>
      <c r="J225" s="8">
        <v>54.8</v>
      </c>
      <c r="K225" s="8">
        <v>58.9</v>
      </c>
      <c r="L225" s="8"/>
      <c r="M225" s="8">
        <v>2.81</v>
      </c>
      <c r="N225" s="8">
        <v>3.05</v>
      </c>
      <c r="O225" s="8">
        <v>-0.23999999999999977</v>
      </c>
      <c r="P225" s="8">
        <v>7499.2</v>
      </c>
      <c r="Q225" s="8">
        <v>14.6</v>
      </c>
      <c r="R225" s="8">
        <v>76410</v>
      </c>
      <c r="S225" s="8">
        <v>13.7</v>
      </c>
      <c r="T225" s="8">
        <v>90.6</v>
      </c>
      <c r="U225" s="8">
        <v>113.10959200000001</v>
      </c>
      <c r="V225" s="8">
        <v>17.5</v>
      </c>
      <c r="W225" s="8">
        <v>16.899999999999999</v>
      </c>
      <c r="X225" s="8">
        <v>-0.60000000000000142</v>
      </c>
      <c r="Y225" s="8">
        <v>3837</v>
      </c>
      <c r="Z225" s="8">
        <v>16.3</v>
      </c>
      <c r="AA225" s="8">
        <v>15.07</v>
      </c>
      <c r="AB225" s="8"/>
      <c r="AC225" s="8">
        <v>13083.03</v>
      </c>
      <c r="AD225" s="8">
        <v>78131.350000000006</v>
      </c>
      <c r="AE225" s="8">
        <v>53019.360000000001</v>
      </c>
      <c r="AF225" s="8">
        <v>60628.14</v>
      </c>
      <c r="AG225" s="8">
        <v>24.8</v>
      </c>
      <c r="AH225" s="8">
        <v>0.9</v>
      </c>
      <c r="AI225" s="8"/>
      <c r="AJ225" s="8"/>
      <c r="AK225" s="8"/>
    </row>
    <row r="226" spans="1:37">
      <c r="A226" s="7">
        <v>39051</v>
      </c>
      <c r="B226" s="8"/>
      <c r="C226" s="8">
        <v>25627.490900000001</v>
      </c>
      <c r="D226" s="8"/>
      <c r="E226" s="8">
        <v>14.15</v>
      </c>
      <c r="F226" s="8">
        <v>14.9</v>
      </c>
      <c r="G226" s="8">
        <v>16.8</v>
      </c>
      <c r="H226" s="8">
        <v>79312.100000000006</v>
      </c>
      <c r="I226" s="8">
        <v>26.6</v>
      </c>
      <c r="J226" s="8">
        <v>55.3</v>
      </c>
      <c r="K226" s="8">
        <v>59.6</v>
      </c>
      <c r="L226" s="8"/>
      <c r="M226" s="8">
        <v>1.88</v>
      </c>
      <c r="N226" s="8">
        <v>2.78</v>
      </c>
      <c r="O226" s="8">
        <v>-0.89999999999999991</v>
      </c>
      <c r="P226" s="8">
        <v>6821.7</v>
      </c>
      <c r="Q226" s="8">
        <v>14.1</v>
      </c>
      <c r="R226" s="8">
        <v>68910.8</v>
      </c>
      <c r="S226" s="8">
        <v>13.6</v>
      </c>
      <c r="T226" s="8">
        <v>117.72</v>
      </c>
      <c r="U226" s="8">
        <v>112.036136</v>
      </c>
      <c r="V226" s="8">
        <v>16.8</v>
      </c>
      <c r="W226" s="8">
        <v>16.8</v>
      </c>
      <c r="X226" s="8">
        <v>0</v>
      </c>
      <c r="Y226" s="8">
        <v>2788</v>
      </c>
      <c r="Z226" s="8"/>
      <c r="AA226" s="8">
        <v>14.8</v>
      </c>
      <c r="AB226" s="8"/>
      <c r="AC226" s="8">
        <v>5200.8</v>
      </c>
      <c r="AD226" s="8">
        <v>65048.32</v>
      </c>
      <c r="AE226" s="8">
        <v>30471.5</v>
      </c>
      <c r="AF226" s="8">
        <v>46113.93</v>
      </c>
      <c r="AG226" s="8">
        <v>32.799999999999997</v>
      </c>
      <c r="AH226" s="8">
        <v>0.9</v>
      </c>
      <c r="AI226" s="8"/>
      <c r="AJ226" s="8"/>
      <c r="AK226" s="8"/>
    </row>
    <row r="227" spans="1:37">
      <c r="A227" s="7">
        <v>39021</v>
      </c>
      <c r="B227" s="8"/>
      <c r="C227" s="8">
        <v>23183.237799999999</v>
      </c>
      <c r="D227" s="8"/>
      <c r="E227" s="8">
        <v>14.05</v>
      </c>
      <c r="F227" s="8">
        <v>14.7</v>
      </c>
      <c r="G227" s="8">
        <v>16.899999999999999</v>
      </c>
      <c r="H227" s="8">
        <v>70070.52</v>
      </c>
      <c r="I227" s="8">
        <v>26.8</v>
      </c>
      <c r="J227" s="8">
        <v>54.7</v>
      </c>
      <c r="K227" s="8">
        <v>59.7</v>
      </c>
      <c r="L227" s="8"/>
      <c r="M227" s="8">
        <v>1.41</v>
      </c>
      <c r="N227" s="8">
        <v>2.98</v>
      </c>
      <c r="O227" s="8">
        <v>-1.57</v>
      </c>
      <c r="P227" s="8">
        <v>6997.7</v>
      </c>
      <c r="Q227" s="8">
        <v>14.35</v>
      </c>
      <c r="R227" s="8">
        <v>62089.1</v>
      </c>
      <c r="S227" s="8">
        <v>13.6</v>
      </c>
      <c r="T227" s="8">
        <v>98.32</v>
      </c>
      <c r="U227" s="8">
        <v>111.569416</v>
      </c>
      <c r="V227" s="8">
        <v>16.3</v>
      </c>
      <c r="W227" s="8">
        <v>17.100000000000001</v>
      </c>
      <c r="X227" s="8">
        <v>0.80000000000000071</v>
      </c>
      <c r="Y227" s="8">
        <v>894</v>
      </c>
      <c r="Z227" s="8"/>
      <c r="AA227" s="8">
        <v>15.2</v>
      </c>
      <c r="AB227" s="8"/>
      <c r="AC227" s="8">
        <v>4962.03</v>
      </c>
      <c r="AD227" s="8">
        <v>59847.519999999997</v>
      </c>
      <c r="AE227" s="8">
        <v>25790.49</v>
      </c>
      <c r="AF227" s="8">
        <v>40780.67</v>
      </c>
      <c r="AG227" s="8">
        <v>29.6</v>
      </c>
      <c r="AH227" s="8">
        <v>0.8</v>
      </c>
      <c r="AI227" s="8"/>
      <c r="AJ227" s="8"/>
      <c r="AK227" s="8"/>
    </row>
    <row r="228" spans="1:37">
      <c r="A228" s="7">
        <v>38990</v>
      </c>
      <c r="B228" s="8"/>
      <c r="C228" s="8">
        <v>20757.979899999998</v>
      </c>
      <c r="D228" s="8"/>
      <c r="E228" s="8">
        <v>13.7</v>
      </c>
      <c r="F228" s="8">
        <v>16.100000000000001</v>
      </c>
      <c r="G228" s="8">
        <v>17.2</v>
      </c>
      <c r="H228" s="8">
        <v>61880.12</v>
      </c>
      <c r="I228" s="8">
        <v>28.2</v>
      </c>
      <c r="J228" s="8">
        <v>57</v>
      </c>
      <c r="K228" s="8">
        <v>62.7</v>
      </c>
      <c r="L228" s="8"/>
      <c r="M228" s="8">
        <v>1.51</v>
      </c>
      <c r="N228" s="8">
        <v>3.45</v>
      </c>
      <c r="O228" s="8">
        <v>-1.9400000000000002</v>
      </c>
      <c r="P228" s="8">
        <v>6553.6</v>
      </c>
      <c r="Q228" s="8">
        <v>13.9</v>
      </c>
      <c r="R228" s="8">
        <v>55091.4</v>
      </c>
      <c r="S228" s="8">
        <v>13.5</v>
      </c>
      <c r="T228" s="8">
        <v>102.16</v>
      </c>
      <c r="U228" s="8">
        <v>111.68609600000001</v>
      </c>
      <c r="V228" s="8">
        <v>15.7</v>
      </c>
      <c r="W228" s="8">
        <v>16.8</v>
      </c>
      <c r="X228" s="8">
        <v>1.1000000000000014</v>
      </c>
      <c r="Y228" s="8">
        <v>3077</v>
      </c>
      <c r="Z228" s="8"/>
      <c r="AA228" s="8">
        <v>15.23</v>
      </c>
      <c r="AB228" s="8"/>
      <c r="AC228" s="8">
        <v>6144.56</v>
      </c>
      <c r="AD228" s="8">
        <v>54885.49</v>
      </c>
      <c r="AE228" s="8">
        <v>22014.83</v>
      </c>
      <c r="AF228" s="8">
        <v>35883.370000000003</v>
      </c>
      <c r="AG228" s="8">
        <v>30.6</v>
      </c>
      <c r="AH228" s="8">
        <v>0.7</v>
      </c>
      <c r="AI228" s="8"/>
      <c r="AJ228" s="8"/>
      <c r="AK228" s="8"/>
    </row>
    <row r="229" spans="1:37">
      <c r="A229" s="7">
        <v>38960</v>
      </c>
      <c r="B229" s="8"/>
      <c r="C229" s="8">
        <v>18387.007399999999</v>
      </c>
      <c r="D229" s="8"/>
      <c r="E229" s="8">
        <v>13.71</v>
      </c>
      <c r="F229" s="8">
        <v>15.7</v>
      </c>
      <c r="G229" s="8">
        <v>17.3</v>
      </c>
      <c r="H229" s="8">
        <v>52593.66</v>
      </c>
      <c r="I229" s="8">
        <v>29.1</v>
      </c>
      <c r="J229" s="8">
        <v>53.1</v>
      </c>
      <c r="K229" s="8">
        <v>57.3</v>
      </c>
      <c r="L229" s="8"/>
      <c r="M229" s="8">
        <v>1.32</v>
      </c>
      <c r="N229" s="8">
        <v>3.4</v>
      </c>
      <c r="O229" s="8">
        <v>-2.08</v>
      </c>
      <c r="P229" s="8">
        <v>6077.4</v>
      </c>
      <c r="Q229" s="8">
        <v>13.8</v>
      </c>
      <c r="R229" s="8">
        <v>48537.8</v>
      </c>
      <c r="S229" s="8">
        <v>13.45</v>
      </c>
      <c r="T229" s="8">
        <v>77.44</v>
      </c>
      <c r="U229" s="8">
        <v>110.21592800000001</v>
      </c>
      <c r="V229" s="8">
        <v>15.6</v>
      </c>
      <c r="W229" s="8">
        <v>17.899999999999999</v>
      </c>
      <c r="X229" s="8">
        <v>2.2999999999999989</v>
      </c>
      <c r="Y229" s="8">
        <v>3362</v>
      </c>
      <c r="Z229" s="8"/>
      <c r="AA229" s="8">
        <v>16.100000000000001</v>
      </c>
      <c r="AB229" s="8"/>
      <c r="AC229" s="8">
        <v>5165.3500000000004</v>
      </c>
      <c r="AD229" s="8">
        <v>48740.93</v>
      </c>
      <c r="AE229" s="8">
        <v>18919.34</v>
      </c>
      <c r="AF229" s="8">
        <v>31384.59</v>
      </c>
      <c r="AG229" s="8">
        <v>32.799999999999997</v>
      </c>
      <c r="AH229" s="8">
        <v>0.9</v>
      </c>
      <c r="AI229" s="8"/>
      <c r="AJ229" s="8"/>
      <c r="AK229" s="8"/>
    </row>
    <row r="230" spans="1:37">
      <c r="A230" s="7">
        <v>38929</v>
      </c>
      <c r="B230" s="8"/>
      <c r="C230" s="8">
        <v>15711.8595</v>
      </c>
      <c r="D230" s="8"/>
      <c r="E230" s="8">
        <v>13.26</v>
      </c>
      <c r="F230" s="8">
        <v>16.7</v>
      </c>
      <c r="G230" s="8">
        <v>17.600000000000001</v>
      </c>
      <c r="H230" s="8">
        <v>44771.01</v>
      </c>
      <c r="I230" s="8">
        <v>30.5</v>
      </c>
      <c r="J230" s="8">
        <v>52.4</v>
      </c>
      <c r="K230" s="8">
        <v>54.4</v>
      </c>
      <c r="L230" s="8"/>
      <c r="M230" s="8">
        <v>1.03</v>
      </c>
      <c r="N230" s="8">
        <v>3.58</v>
      </c>
      <c r="O230" s="8">
        <v>-2.5499999999999998</v>
      </c>
      <c r="P230" s="8">
        <v>6012.2</v>
      </c>
      <c r="Q230" s="8">
        <v>13.7</v>
      </c>
      <c r="R230" s="8">
        <v>42460.4</v>
      </c>
      <c r="S230" s="8">
        <v>13.42</v>
      </c>
      <c r="T230" s="8">
        <v>38.67</v>
      </c>
      <c r="U230" s="8">
        <v>109.67919999999999</v>
      </c>
      <c r="V230" s="8">
        <v>15.3</v>
      </c>
      <c r="W230" s="8">
        <v>18.399999999999999</v>
      </c>
      <c r="X230" s="8">
        <v>3.0999999999999979</v>
      </c>
      <c r="Y230" s="8">
        <v>2254</v>
      </c>
      <c r="Z230" s="8"/>
      <c r="AA230" s="8">
        <v>16.3</v>
      </c>
      <c r="AB230" s="8"/>
      <c r="AC230" s="8">
        <v>5670.96</v>
      </c>
      <c r="AD230" s="8">
        <v>43575.58</v>
      </c>
      <c r="AE230" s="8">
        <v>16313.57</v>
      </c>
      <c r="AF230" s="8">
        <v>27307.98</v>
      </c>
      <c r="AG230" s="8">
        <v>22.49</v>
      </c>
      <c r="AH230" s="8">
        <v>0.8</v>
      </c>
      <c r="AI230" s="8"/>
      <c r="AJ230" s="8"/>
      <c r="AK230" s="8"/>
    </row>
    <row r="231" spans="1:37">
      <c r="A231" s="7">
        <v>38898</v>
      </c>
      <c r="B231" s="8"/>
      <c r="C231" s="8">
        <v>13111.2297</v>
      </c>
      <c r="D231" s="8"/>
      <c r="E231" s="8">
        <v>12.89</v>
      </c>
      <c r="F231" s="8">
        <v>19.5</v>
      </c>
      <c r="G231" s="8">
        <v>17.7</v>
      </c>
      <c r="H231" s="8">
        <v>36368.35</v>
      </c>
      <c r="I231" s="8">
        <v>31.3</v>
      </c>
      <c r="J231" s="8">
        <v>54.1</v>
      </c>
      <c r="K231" s="8">
        <v>57.3</v>
      </c>
      <c r="L231" s="8"/>
      <c r="M231" s="8">
        <v>1.51</v>
      </c>
      <c r="N231" s="8">
        <v>3.52</v>
      </c>
      <c r="O231" s="8">
        <v>-2.0099999999999998</v>
      </c>
      <c r="P231" s="8">
        <v>6057.8</v>
      </c>
      <c r="Q231" s="8">
        <v>13.9</v>
      </c>
      <c r="R231" s="8">
        <v>36448.199999999997</v>
      </c>
      <c r="S231" s="8">
        <v>13.3</v>
      </c>
      <c r="T231" s="8">
        <v>49.86</v>
      </c>
      <c r="U231" s="8">
        <v>109.79588</v>
      </c>
      <c r="V231" s="8">
        <v>13.9</v>
      </c>
      <c r="W231" s="8">
        <v>18.399999999999999</v>
      </c>
      <c r="X231" s="8">
        <v>4.4999999999999982</v>
      </c>
      <c r="Y231" s="8">
        <v>3843</v>
      </c>
      <c r="Z231" s="8"/>
      <c r="AA231" s="8">
        <v>15.24</v>
      </c>
      <c r="AB231" s="8"/>
      <c r="AC231" s="8">
        <v>7658.08</v>
      </c>
      <c r="AD231" s="8">
        <v>37904.620000000003</v>
      </c>
      <c r="AE231" s="8">
        <v>13390.88</v>
      </c>
      <c r="AF231" s="8">
        <v>22976.62</v>
      </c>
      <c r="AG231" s="8">
        <v>23.27</v>
      </c>
      <c r="AH231" s="8">
        <v>0.7</v>
      </c>
      <c r="AI231" s="8"/>
      <c r="AJ231" s="8"/>
      <c r="AK231" s="8"/>
    </row>
    <row r="232" spans="1:37">
      <c r="A232" s="7">
        <v>38868</v>
      </c>
      <c r="B232" s="8"/>
      <c r="C232" s="8">
        <v>10732.5198</v>
      </c>
      <c r="D232" s="8"/>
      <c r="E232" s="8">
        <v>12.54</v>
      </c>
      <c r="F232" s="8">
        <v>17.899999999999999</v>
      </c>
      <c r="G232" s="8">
        <v>17</v>
      </c>
      <c r="H232" s="8">
        <v>25443.47</v>
      </c>
      <c r="I232" s="8">
        <v>30.3</v>
      </c>
      <c r="J232" s="8">
        <v>54.8</v>
      </c>
      <c r="K232" s="8">
        <v>61</v>
      </c>
      <c r="L232" s="8"/>
      <c r="M232" s="8">
        <v>1.38</v>
      </c>
      <c r="N232" s="8">
        <v>2.4300000000000002</v>
      </c>
      <c r="O232" s="8">
        <v>-1.0500000000000003</v>
      </c>
      <c r="P232" s="8">
        <v>6175.6</v>
      </c>
      <c r="Q232" s="8">
        <v>14.2</v>
      </c>
      <c r="R232" s="8">
        <v>30390.400000000001</v>
      </c>
      <c r="S232" s="8">
        <v>13.2</v>
      </c>
      <c r="T232" s="8">
        <v>44.68</v>
      </c>
      <c r="U232" s="8">
        <v>109.44584</v>
      </c>
      <c r="V232" s="8">
        <v>14</v>
      </c>
      <c r="W232" s="8">
        <v>19.100000000000001</v>
      </c>
      <c r="X232" s="8">
        <v>5.1000000000000014</v>
      </c>
      <c r="Y232" s="8">
        <v>3785</v>
      </c>
      <c r="Z232" s="8"/>
      <c r="AA232" s="8">
        <v>16</v>
      </c>
      <c r="AB232" s="8"/>
      <c r="AC232" s="8">
        <v>6363.67</v>
      </c>
      <c r="AD232" s="8">
        <v>30246.54</v>
      </c>
      <c r="AE232" s="8">
        <v>10034.66</v>
      </c>
      <c r="AF232" s="8">
        <v>18136.96</v>
      </c>
      <c r="AG232" s="8">
        <v>25.14</v>
      </c>
      <c r="AH232" s="8">
        <v>0.6</v>
      </c>
      <c r="AI232" s="8"/>
      <c r="AJ232" s="8"/>
      <c r="AK232" s="8"/>
    </row>
    <row r="233" spans="1:37">
      <c r="A233" s="7">
        <v>38837</v>
      </c>
      <c r="B233" s="8"/>
      <c r="C233" s="8">
        <v>8466.59</v>
      </c>
      <c r="D233" s="8"/>
      <c r="E233" s="8">
        <v>13.46</v>
      </c>
      <c r="F233" s="8">
        <v>16.600000000000001</v>
      </c>
      <c r="G233" s="8">
        <v>16.7</v>
      </c>
      <c r="H233" s="8">
        <v>18005.66</v>
      </c>
      <c r="I233" s="8">
        <v>29.6</v>
      </c>
      <c r="J233" s="8">
        <v>58.1</v>
      </c>
      <c r="K233" s="8">
        <v>65.099999999999994</v>
      </c>
      <c r="L233" s="8"/>
      <c r="M233" s="8">
        <v>1.21</v>
      </c>
      <c r="N233" s="8">
        <v>1.87</v>
      </c>
      <c r="O233" s="8">
        <v>-0.66000000000000014</v>
      </c>
      <c r="P233" s="8">
        <v>5774.6</v>
      </c>
      <c r="Q233" s="8">
        <v>13.55</v>
      </c>
      <c r="R233" s="8">
        <v>24214.799999999999</v>
      </c>
      <c r="S233" s="8">
        <v>13</v>
      </c>
      <c r="T233" s="8">
        <v>127.77</v>
      </c>
      <c r="U233" s="8">
        <v>109.44584</v>
      </c>
      <c r="V233" s="8">
        <v>12.5</v>
      </c>
      <c r="W233" s="8">
        <v>18.899999999999999</v>
      </c>
      <c r="X233" s="8">
        <v>6.3999999999999986</v>
      </c>
      <c r="Y233" s="8">
        <v>3325</v>
      </c>
      <c r="Z233" s="8"/>
      <c r="AA233" s="8">
        <v>15.5</v>
      </c>
      <c r="AB233" s="8"/>
      <c r="AC233" s="8">
        <v>6666.95</v>
      </c>
      <c r="AD233" s="8">
        <v>23882.87</v>
      </c>
      <c r="AE233" s="8">
        <v>7888.88</v>
      </c>
      <c r="AF233" s="8">
        <v>13560.87</v>
      </c>
      <c r="AG233" s="8">
        <v>23.81</v>
      </c>
      <c r="AH233" s="8">
        <v>0.4</v>
      </c>
      <c r="AI233" s="8"/>
      <c r="AJ233" s="8"/>
      <c r="AK233" s="8"/>
    </row>
    <row r="234" spans="1:37">
      <c r="A234" s="7">
        <v>38807</v>
      </c>
      <c r="B234" s="8"/>
      <c r="C234" s="8">
        <v>6249.87</v>
      </c>
      <c r="D234" s="8"/>
      <c r="E234" s="8">
        <v>11.81</v>
      </c>
      <c r="F234" s="8">
        <v>17.8</v>
      </c>
      <c r="G234" s="8">
        <v>16.7</v>
      </c>
      <c r="H234" s="8">
        <v>11608.4</v>
      </c>
      <c r="I234" s="8">
        <v>29.8</v>
      </c>
      <c r="J234" s="8">
        <v>55.3</v>
      </c>
      <c r="K234" s="8">
        <v>60.7</v>
      </c>
      <c r="L234" s="8"/>
      <c r="M234" s="8">
        <v>0.8</v>
      </c>
      <c r="N234" s="8">
        <v>2.4900000000000002</v>
      </c>
      <c r="O234" s="8">
        <v>-1.6900000000000002</v>
      </c>
      <c r="P234" s="8">
        <v>5796.7</v>
      </c>
      <c r="Q234" s="8">
        <v>13.5</v>
      </c>
      <c r="R234" s="8">
        <v>18440.2</v>
      </c>
      <c r="S234" s="8">
        <v>12.8</v>
      </c>
      <c r="T234" s="8">
        <v>95.17</v>
      </c>
      <c r="U234" s="8">
        <v>109.91256</v>
      </c>
      <c r="V234" s="8">
        <v>12.7</v>
      </c>
      <c r="W234" s="8">
        <v>18.8</v>
      </c>
      <c r="X234" s="8">
        <v>6.1000000000000014</v>
      </c>
      <c r="Y234" s="8">
        <v>7472</v>
      </c>
      <c r="Z234" s="8"/>
      <c r="AA234" s="8">
        <v>14.7</v>
      </c>
      <c r="AB234" s="8"/>
      <c r="AC234" s="8">
        <v>7598.68</v>
      </c>
      <c r="AD234" s="8">
        <v>17215.919999999998</v>
      </c>
      <c r="AE234" s="8">
        <v>5657.16</v>
      </c>
      <c r="AF234" s="8">
        <v>9458.7099999999991</v>
      </c>
      <c r="AG234" s="8">
        <v>28.22</v>
      </c>
      <c r="AH234" s="8">
        <v>0.2</v>
      </c>
      <c r="AI234" s="8"/>
      <c r="AJ234" s="8"/>
      <c r="AK234" s="8"/>
    </row>
    <row r="235" spans="1:37">
      <c r="A235" s="7">
        <v>38776</v>
      </c>
      <c r="B235" s="8"/>
      <c r="C235" s="8">
        <v>4222.2700000000004</v>
      </c>
      <c r="D235" s="8"/>
      <c r="E235" s="8">
        <v>11.7</v>
      </c>
      <c r="F235" s="8">
        <v>20.100000000000001</v>
      </c>
      <c r="G235" s="8">
        <v>16.2</v>
      </c>
      <c r="H235" s="8">
        <v>5294.1</v>
      </c>
      <c r="I235" s="8">
        <v>26.6</v>
      </c>
      <c r="J235" s="8">
        <v>52.1</v>
      </c>
      <c r="K235" s="8">
        <v>55.7</v>
      </c>
      <c r="L235" s="8"/>
      <c r="M235" s="8">
        <v>0.86</v>
      </c>
      <c r="N235" s="8">
        <v>3.01</v>
      </c>
      <c r="O235" s="8">
        <v>-2.15</v>
      </c>
      <c r="P235" s="8">
        <v>6001.9</v>
      </c>
      <c r="Q235" s="8">
        <v>9.4</v>
      </c>
      <c r="R235" s="8">
        <v>12643.5</v>
      </c>
      <c r="S235" s="8">
        <v>12.5</v>
      </c>
      <c r="T235" s="8">
        <v>-44.34</v>
      </c>
      <c r="U235" s="8">
        <v>109.21248</v>
      </c>
      <c r="V235" s="8">
        <v>12.4</v>
      </c>
      <c r="W235" s="8">
        <v>18.8</v>
      </c>
      <c r="X235" s="8">
        <v>6.4</v>
      </c>
      <c r="Y235" s="8">
        <v>1737</v>
      </c>
      <c r="Z235" s="8"/>
      <c r="AA235" s="8">
        <v>14.1</v>
      </c>
      <c r="AB235" s="8"/>
      <c r="AC235" s="8"/>
      <c r="AD235" s="8">
        <v>9617.24</v>
      </c>
      <c r="AE235" s="8">
        <v>3368.36</v>
      </c>
      <c r="AF235" s="8">
        <v>5343.89</v>
      </c>
      <c r="AG235" s="8">
        <v>22.21</v>
      </c>
      <c r="AH235" s="8">
        <v>0.1</v>
      </c>
      <c r="AI235" s="8"/>
      <c r="AJ235" s="8"/>
      <c r="AK235" s="8"/>
    </row>
    <row r="236" spans="1:37">
      <c r="A236" s="7">
        <v>38748</v>
      </c>
      <c r="B236" s="8"/>
      <c r="C236" s="8"/>
      <c r="D236" s="8"/>
      <c r="E236" s="8"/>
      <c r="F236" s="8">
        <v>12.6</v>
      </c>
      <c r="G236" s="8">
        <v>12.6</v>
      </c>
      <c r="H236" s="8"/>
      <c r="I236" s="8"/>
      <c r="J236" s="8">
        <v>52.1</v>
      </c>
      <c r="K236" s="8">
        <v>55.7</v>
      </c>
      <c r="L236" s="8"/>
      <c r="M236" s="8">
        <v>1.89</v>
      </c>
      <c r="N236" s="8">
        <v>3.05</v>
      </c>
      <c r="O236" s="8">
        <v>-1.1599999999999999</v>
      </c>
      <c r="P236" s="8">
        <v>6641.6</v>
      </c>
      <c r="Q236" s="8">
        <v>15.5</v>
      </c>
      <c r="R236" s="8">
        <v>6641.6</v>
      </c>
      <c r="S236" s="8">
        <v>15.5</v>
      </c>
      <c r="T236" s="8">
        <v>46.17</v>
      </c>
      <c r="U236" s="8">
        <v>110.26260000000001</v>
      </c>
      <c r="V236" s="8">
        <v>10.6</v>
      </c>
      <c r="W236" s="8">
        <v>19.2</v>
      </c>
      <c r="X236" s="8">
        <v>8.6</v>
      </c>
      <c r="Y236" s="8">
        <v>6323</v>
      </c>
      <c r="Z236" s="8"/>
      <c r="AA236" s="8">
        <v>13.8</v>
      </c>
      <c r="AB236" s="8"/>
      <c r="AC236" s="8"/>
      <c r="AD236" s="8"/>
      <c r="AE236" s="8"/>
      <c r="AF236" s="8"/>
      <c r="AG236" s="8">
        <v>28.04</v>
      </c>
      <c r="AH236" s="8">
        <v>0.4</v>
      </c>
      <c r="AI236" s="8"/>
      <c r="AJ236" s="8"/>
      <c r="AK236" s="8"/>
    </row>
    <row r="237" spans="1:37">
      <c r="A237" s="7">
        <v>38717</v>
      </c>
      <c r="B237" s="8"/>
      <c r="C237" s="8">
        <v>24689</v>
      </c>
      <c r="D237" s="8"/>
      <c r="E237" s="8">
        <v>13.59</v>
      </c>
      <c r="F237" s="8">
        <v>16.5</v>
      </c>
      <c r="G237" s="8">
        <v>16.399999999999999</v>
      </c>
      <c r="H237" s="8">
        <v>75096.479999999996</v>
      </c>
      <c r="I237" s="8">
        <v>27.2</v>
      </c>
      <c r="J237" s="8">
        <v>54.3</v>
      </c>
      <c r="K237" s="8">
        <v>58.9</v>
      </c>
      <c r="L237" s="8"/>
      <c r="M237" s="8">
        <v>1.56</v>
      </c>
      <c r="N237" s="8">
        <v>3.22</v>
      </c>
      <c r="O237" s="8">
        <v>-1.6600000000000001</v>
      </c>
      <c r="P237" s="8">
        <v>6850.4</v>
      </c>
      <c r="Q237" s="8">
        <v>12.5</v>
      </c>
      <c r="R237" s="8">
        <v>67176.600000000006</v>
      </c>
      <c r="S237" s="8">
        <v>12.9</v>
      </c>
      <c r="T237" s="8">
        <v>-0.54</v>
      </c>
      <c r="U237" s="8">
        <v>110.02924</v>
      </c>
      <c r="V237" s="8">
        <v>11.8</v>
      </c>
      <c r="W237" s="8">
        <v>17.600000000000001</v>
      </c>
      <c r="X237" s="8">
        <v>5.8000000000000007</v>
      </c>
      <c r="Y237" s="8">
        <v>2524</v>
      </c>
      <c r="Z237" s="8">
        <v>13.3</v>
      </c>
      <c r="AA237" s="8">
        <v>12.98</v>
      </c>
      <c r="AB237" s="8"/>
      <c r="AC237" s="8">
        <v>11714.03</v>
      </c>
      <c r="AD237" s="8">
        <v>66840.039999999994</v>
      </c>
      <c r="AE237" s="8">
        <v>48792.52</v>
      </c>
      <c r="AF237" s="8">
        <v>55769.14</v>
      </c>
      <c r="AG237" s="8">
        <v>18.23</v>
      </c>
      <c r="AH237" s="8"/>
      <c r="AI237" s="8"/>
      <c r="AJ237" s="8"/>
      <c r="AK237" s="8"/>
    </row>
    <row r="238" spans="1:37">
      <c r="A238" s="7">
        <v>38686</v>
      </c>
      <c r="B238" s="8"/>
      <c r="C238" s="8">
        <v>21840.808700000001</v>
      </c>
      <c r="D238" s="8"/>
      <c r="E238" s="8">
        <v>13.19</v>
      </c>
      <c r="F238" s="8">
        <v>16.600000000000001</v>
      </c>
      <c r="G238" s="8">
        <v>16.399999999999999</v>
      </c>
      <c r="H238" s="8">
        <v>63259.85</v>
      </c>
      <c r="I238" s="8">
        <v>27.8</v>
      </c>
      <c r="J238" s="8">
        <v>54.1</v>
      </c>
      <c r="K238" s="8">
        <v>58</v>
      </c>
      <c r="L238" s="8"/>
      <c r="M238" s="8">
        <v>1.31</v>
      </c>
      <c r="N238" s="8">
        <v>3.21</v>
      </c>
      <c r="O238" s="8">
        <v>-1.9</v>
      </c>
      <c r="P238" s="8">
        <v>5909</v>
      </c>
      <c r="Q238" s="8">
        <v>12.4</v>
      </c>
      <c r="R238" s="8">
        <v>56836.2</v>
      </c>
      <c r="S238" s="8">
        <v>12.9</v>
      </c>
      <c r="T238" s="8">
        <v>6.42</v>
      </c>
      <c r="U238" s="8">
        <v>109.21248</v>
      </c>
      <c r="V238" s="8">
        <v>12.7</v>
      </c>
      <c r="W238" s="8">
        <v>18.3</v>
      </c>
      <c r="X238" s="8">
        <v>5.6000000000000014</v>
      </c>
      <c r="Y238" s="8">
        <v>2368</v>
      </c>
      <c r="Z238" s="8"/>
      <c r="AA238" s="8">
        <v>14.1</v>
      </c>
      <c r="AB238" s="8"/>
      <c r="AC238" s="8">
        <v>4444.95</v>
      </c>
      <c r="AD238" s="8">
        <v>55126.01</v>
      </c>
      <c r="AE238" s="8">
        <v>28010.61</v>
      </c>
      <c r="AF238" s="8">
        <v>43388.23</v>
      </c>
      <c r="AG238" s="8">
        <v>18.53</v>
      </c>
      <c r="AH238" s="8"/>
      <c r="AI238" s="8"/>
      <c r="AJ238" s="8"/>
      <c r="AK238" s="8"/>
    </row>
    <row r="239" spans="1:37">
      <c r="A239" s="7">
        <v>38656</v>
      </c>
      <c r="B239" s="8"/>
      <c r="C239" s="8">
        <v>20324.5913</v>
      </c>
      <c r="D239" s="8"/>
      <c r="E239" s="8">
        <v>13.75</v>
      </c>
      <c r="F239" s="8">
        <v>16.100000000000001</v>
      </c>
      <c r="G239" s="8">
        <v>16.3</v>
      </c>
      <c r="H239" s="8">
        <v>55792.12</v>
      </c>
      <c r="I239" s="8">
        <v>27.6</v>
      </c>
      <c r="J239" s="8">
        <v>54.1</v>
      </c>
      <c r="K239" s="8">
        <v>58.1</v>
      </c>
      <c r="L239" s="8"/>
      <c r="M239" s="8">
        <v>1.22</v>
      </c>
      <c r="N239" s="8">
        <v>4.01</v>
      </c>
      <c r="O239" s="8">
        <v>-2.79</v>
      </c>
      <c r="P239" s="8">
        <v>5846.6</v>
      </c>
      <c r="Q239" s="8">
        <v>12.8</v>
      </c>
      <c r="R239" s="8">
        <v>50927.199999999997</v>
      </c>
      <c r="S239" s="8">
        <v>13</v>
      </c>
      <c r="T239" s="8">
        <v>69.48</v>
      </c>
      <c r="U239" s="8">
        <v>109.32916</v>
      </c>
      <c r="V239" s="8">
        <v>12.1</v>
      </c>
      <c r="W239" s="8">
        <v>18</v>
      </c>
      <c r="X239" s="8">
        <v>5.9</v>
      </c>
      <c r="Y239" s="8">
        <v>-974</v>
      </c>
      <c r="Z239" s="8"/>
      <c r="AA239" s="8">
        <v>13.8</v>
      </c>
      <c r="AB239" s="8"/>
      <c r="AC239" s="8">
        <v>4185.49</v>
      </c>
      <c r="AD239" s="8">
        <v>50681.06</v>
      </c>
      <c r="AE239" s="8">
        <v>23773.69</v>
      </c>
      <c r="AF239" s="8">
        <v>39352.19</v>
      </c>
      <c r="AG239" s="8">
        <v>29.64</v>
      </c>
      <c r="AH239" s="8"/>
      <c r="AI239" s="8"/>
      <c r="AJ239" s="8"/>
      <c r="AK239" s="8"/>
    </row>
    <row r="240" spans="1:37">
      <c r="A240" s="7">
        <v>38625</v>
      </c>
      <c r="B240" s="8"/>
      <c r="C240" s="8">
        <v>18238.788</v>
      </c>
      <c r="D240" s="8"/>
      <c r="E240" s="8">
        <v>13.95</v>
      </c>
      <c r="F240" s="8">
        <v>16.5</v>
      </c>
      <c r="G240" s="8">
        <v>16.3</v>
      </c>
      <c r="H240" s="8">
        <v>48741.49</v>
      </c>
      <c r="I240" s="8">
        <v>27.72</v>
      </c>
      <c r="J240" s="8">
        <v>55.1</v>
      </c>
      <c r="K240" s="8">
        <v>58.4</v>
      </c>
      <c r="L240" s="8"/>
      <c r="M240" s="8">
        <v>0.88</v>
      </c>
      <c r="N240" s="8">
        <v>4.5</v>
      </c>
      <c r="O240" s="8">
        <v>-3.62</v>
      </c>
      <c r="P240" s="8">
        <v>5495.2</v>
      </c>
      <c r="Q240" s="8">
        <v>12.7</v>
      </c>
      <c r="R240" s="8">
        <v>45080.57</v>
      </c>
      <c r="S240" s="8">
        <v>13</v>
      </c>
      <c r="T240" s="8">
        <v>51.48</v>
      </c>
      <c r="U240" s="8">
        <v>110.02924</v>
      </c>
      <c r="V240" s="8">
        <v>11.6</v>
      </c>
      <c r="W240" s="8">
        <v>17.899999999999999</v>
      </c>
      <c r="X240" s="8">
        <v>6.2999999999999989</v>
      </c>
      <c r="Y240" s="8">
        <v>6041</v>
      </c>
      <c r="Z240" s="8"/>
      <c r="AA240" s="8">
        <v>13.8</v>
      </c>
      <c r="AB240" s="8"/>
      <c r="AC240" s="8">
        <v>4780.67</v>
      </c>
      <c r="AD240" s="8">
        <v>46495.57</v>
      </c>
      <c r="AE240" s="8">
        <v>20250.009999999998</v>
      </c>
      <c r="AF240" s="8">
        <v>34725.599999999999</v>
      </c>
      <c r="AG240" s="8">
        <v>25.77</v>
      </c>
      <c r="AH240" s="8"/>
      <c r="AI240" s="8"/>
      <c r="AJ240" s="8"/>
      <c r="AK240" s="8"/>
    </row>
    <row r="241" spans="1:37">
      <c r="A241" s="7">
        <v>38595</v>
      </c>
      <c r="B241" s="8"/>
      <c r="C241" s="8">
        <v>16113.8732</v>
      </c>
      <c r="D241" s="8"/>
      <c r="E241" s="8">
        <v>14.12</v>
      </c>
      <c r="F241" s="8">
        <v>16</v>
      </c>
      <c r="G241" s="8">
        <v>16.3</v>
      </c>
      <c r="H241" s="8">
        <v>41150.9</v>
      </c>
      <c r="I241" s="8">
        <v>27.4</v>
      </c>
      <c r="J241" s="8">
        <v>52.6</v>
      </c>
      <c r="K241" s="8">
        <v>55</v>
      </c>
      <c r="L241" s="8"/>
      <c r="M241" s="8">
        <v>1.26</v>
      </c>
      <c r="N241" s="8">
        <v>5.26</v>
      </c>
      <c r="O241" s="8">
        <v>-4</v>
      </c>
      <c r="P241" s="8">
        <v>5040.79</v>
      </c>
      <c r="Q241" s="8">
        <v>12.5</v>
      </c>
      <c r="R241" s="8">
        <v>39585.370000000003</v>
      </c>
      <c r="S241" s="8">
        <v>13.02</v>
      </c>
      <c r="T241" s="8">
        <v>135.91999999999999</v>
      </c>
      <c r="U241" s="8">
        <v>110.26260000000001</v>
      </c>
      <c r="V241" s="8">
        <v>11.5</v>
      </c>
      <c r="W241" s="8">
        <v>17.3</v>
      </c>
      <c r="X241" s="8">
        <v>5.8000000000000007</v>
      </c>
      <c r="Y241" s="8">
        <v>2097</v>
      </c>
      <c r="Z241" s="8"/>
      <c r="AA241" s="8">
        <v>13.4</v>
      </c>
      <c r="AB241" s="8"/>
      <c r="AC241" s="8">
        <v>4586.6899999999996</v>
      </c>
      <c r="AD241" s="8">
        <v>41714.9</v>
      </c>
      <c r="AE241" s="8">
        <v>17460.73</v>
      </c>
      <c r="AF241" s="8">
        <v>31202.47</v>
      </c>
      <c r="AG241" s="8">
        <v>33.07</v>
      </c>
      <c r="AH241" s="8"/>
      <c r="AI241" s="8"/>
      <c r="AJ241" s="8"/>
      <c r="AK241" s="8"/>
    </row>
    <row r="242" spans="1:37">
      <c r="A242" s="7">
        <v>38564</v>
      </c>
      <c r="B242" s="8"/>
      <c r="C242" s="8">
        <v>13861.94</v>
      </c>
      <c r="D242" s="8"/>
      <c r="E242" s="8">
        <v>14.15</v>
      </c>
      <c r="F242" s="8">
        <v>16.100000000000001</v>
      </c>
      <c r="G242" s="8">
        <v>16.3</v>
      </c>
      <c r="H242" s="8">
        <v>34637.160000000003</v>
      </c>
      <c r="I242" s="8">
        <v>27.2</v>
      </c>
      <c r="J242" s="8">
        <v>51.1</v>
      </c>
      <c r="K242" s="8">
        <v>53.2</v>
      </c>
      <c r="L242" s="8"/>
      <c r="M242" s="8">
        <v>1.8</v>
      </c>
      <c r="N242" s="8">
        <v>5.19</v>
      </c>
      <c r="O242" s="8">
        <v>-3.3900000000000006</v>
      </c>
      <c r="P242" s="8">
        <v>4934.8999999999996</v>
      </c>
      <c r="Q242" s="8">
        <v>12.7</v>
      </c>
      <c r="R242" s="8">
        <v>34544.6</v>
      </c>
      <c r="S242" s="8">
        <v>13.1</v>
      </c>
      <c r="T242" s="8">
        <v>419</v>
      </c>
      <c r="U242" s="8">
        <v>110.14592</v>
      </c>
      <c r="V242" s="8">
        <v>11</v>
      </c>
      <c r="W242" s="8">
        <v>16.3</v>
      </c>
      <c r="X242" s="8">
        <v>5.3000000000000007</v>
      </c>
      <c r="Y242" s="8">
        <v>629</v>
      </c>
      <c r="Z242" s="8"/>
      <c r="AA242" s="8">
        <v>13.1</v>
      </c>
      <c r="AB242" s="8"/>
      <c r="AC242" s="8">
        <v>5952.96</v>
      </c>
      <c r="AD242" s="8">
        <v>37128.21</v>
      </c>
      <c r="AE242" s="8">
        <v>14700.51</v>
      </c>
      <c r="AF242" s="8">
        <v>16526.919999999998</v>
      </c>
      <c r="AG242" s="8">
        <v>28.59</v>
      </c>
      <c r="AH242" s="8"/>
      <c r="AI242" s="8"/>
      <c r="AJ242" s="8"/>
      <c r="AK242" s="8"/>
    </row>
    <row r="243" spans="1:37">
      <c r="A243" s="7">
        <v>38533</v>
      </c>
      <c r="B243" s="8"/>
      <c r="C243" s="8">
        <v>11486.985000000001</v>
      </c>
      <c r="D243" s="8"/>
      <c r="E243" s="8">
        <v>13.91</v>
      </c>
      <c r="F243" s="8">
        <v>16.8</v>
      </c>
      <c r="G243" s="8">
        <v>16.399999999999999</v>
      </c>
      <c r="H243" s="8">
        <v>27967</v>
      </c>
      <c r="I243" s="8">
        <v>27.1</v>
      </c>
      <c r="J243" s="8">
        <v>51.7</v>
      </c>
      <c r="K243" s="8">
        <v>53.4</v>
      </c>
      <c r="L243" s="8"/>
      <c r="M243" s="8">
        <v>1.6</v>
      </c>
      <c r="N243" s="8">
        <v>5.24</v>
      </c>
      <c r="O243" s="8">
        <v>-3.64</v>
      </c>
      <c r="P243" s="8">
        <v>4935</v>
      </c>
      <c r="Q243" s="8">
        <v>12.9</v>
      </c>
      <c r="R243" s="8">
        <v>29609.7</v>
      </c>
      <c r="S243" s="8">
        <v>13.2</v>
      </c>
      <c r="T243" s="8">
        <v>424.84</v>
      </c>
      <c r="U243" s="8">
        <v>110.37927999999999</v>
      </c>
      <c r="V243" s="8">
        <v>11.3</v>
      </c>
      <c r="W243" s="8">
        <v>15.7</v>
      </c>
      <c r="X243" s="8">
        <v>4.3999999999999986</v>
      </c>
      <c r="Y243" s="8">
        <v>4723</v>
      </c>
      <c r="Z243" s="8"/>
      <c r="AA243" s="8">
        <v>13.3</v>
      </c>
      <c r="AB243" s="8"/>
      <c r="AC243" s="8">
        <v>6109.2</v>
      </c>
      <c r="AD243" s="8">
        <v>31175.25</v>
      </c>
      <c r="AE243" s="8">
        <v>11124.36</v>
      </c>
      <c r="AF243" s="8">
        <v>12536.35</v>
      </c>
      <c r="AG243" s="8">
        <v>30.62</v>
      </c>
      <c r="AH243" s="8"/>
      <c r="AI243" s="8"/>
      <c r="AJ243" s="8"/>
      <c r="AK243" s="8"/>
    </row>
    <row r="244" spans="1:37">
      <c r="A244" s="7">
        <v>38503</v>
      </c>
      <c r="B244" s="8"/>
      <c r="C244" s="8">
        <v>9395.7422999999999</v>
      </c>
      <c r="D244" s="8"/>
      <c r="E244" s="8">
        <v>13.98</v>
      </c>
      <c r="F244" s="8">
        <v>16.600000000000001</v>
      </c>
      <c r="G244" s="8">
        <v>16.3</v>
      </c>
      <c r="H244" s="8">
        <v>19719.32</v>
      </c>
      <c r="I244" s="8">
        <v>26.4</v>
      </c>
      <c r="J244" s="8">
        <v>52.9</v>
      </c>
      <c r="K244" s="8">
        <v>55.6</v>
      </c>
      <c r="L244" s="8"/>
      <c r="M244" s="8">
        <v>1.76</v>
      </c>
      <c r="N244" s="8">
        <v>5.97</v>
      </c>
      <c r="O244" s="8">
        <v>-4.21</v>
      </c>
      <c r="P244" s="8">
        <v>4899.2</v>
      </c>
      <c r="Q244" s="8">
        <v>12.8</v>
      </c>
      <c r="R244" s="8">
        <v>24674.7</v>
      </c>
      <c r="S244" s="8">
        <v>13.2</v>
      </c>
      <c r="T244" s="8">
        <v>327.39</v>
      </c>
      <c r="U244" s="8">
        <v>110.02924</v>
      </c>
      <c r="V244" s="8">
        <v>10.4</v>
      </c>
      <c r="W244" s="8">
        <v>14.7</v>
      </c>
      <c r="X244" s="8">
        <v>4.2999999999999989</v>
      </c>
      <c r="Y244" s="8">
        <v>1968</v>
      </c>
      <c r="Z244" s="8"/>
      <c r="AA244" s="8">
        <v>12.4</v>
      </c>
      <c r="AB244" s="8"/>
      <c r="AC244" s="8">
        <v>5475.12</v>
      </c>
      <c r="AD244" s="8">
        <v>25066.05</v>
      </c>
      <c r="AE244" s="8">
        <v>8095.27</v>
      </c>
      <c r="AF244" s="8">
        <v>9484.83</v>
      </c>
      <c r="AG244" s="8">
        <v>30.22</v>
      </c>
      <c r="AH244" s="8"/>
      <c r="AI244" s="8"/>
      <c r="AJ244" s="8"/>
      <c r="AK244" s="8"/>
    </row>
    <row r="245" spans="1:37">
      <c r="A245" s="7">
        <v>38472</v>
      </c>
      <c r="B245" s="8"/>
      <c r="C245" s="8">
        <v>7432.2965000000004</v>
      </c>
      <c r="D245" s="8"/>
      <c r="E245" s="8">
        <v>13.46</v>
      </c>
      <c r="F245" s="8">
        <v>16</v>
      </c>
      <c r="G245" s="8">
        <v>16.2</v>
      </c>
      <c r="H245" s="8">
        <v>14024.67</v>
      </c>
      <c r="I245" s="8">
        <v>25.7</v>
      </c>
      <c r="J245" s="8">
        <v>56.7</v>
      </c>
      <c r="K245" s="8">
        <v>61.3</v>
      </c>
      <c r="L245" s="8"/>
      <c r="M245" s="8">
        <v>1.83</v>
      </c>
      <c r="N245" s="8">
        <v>5.78</v>
      </c>
      <c r="O245" s="8">
        <v>-3.95</v>
      </c>
      <c r="P245" s="8">
        <v>4663.3</v>
      </c>
      <c r="Q245" s="8">
        <v>12.2</v>
      </c>
      <c r="R245" s="8">
        <v>19775.5</v>
      </c>
      <c r="S245" s="8">
        <v>13.3</v>
      </c>
      <c r="T245" s="8">
        <v>304.04000000000002</v>
      </c>
      <c r="U245" s="8">
        <v>110.49596</v>
      </c>
      <c r="V245" s="8">
        <v>10</v>
      </c>
      <c r="W245" s="8">
        <v>14.1</v>
      </c>
      <c r="X245" s="8">
        <v>4.0999999999999996</v>
      </c>
      <c r="Y245" s="8">
        <v>1999</v>
      </c>
      <c r="Z245" s="8"/>
      <c r="AA245" s="8">
        <v>12.5</v>
      </c>
      <c r="AB245" s="8"/>
      <c r="AC245" s="8">
        <v>5494.33</v>
      </c>
      <c r="AD245" s="8">
        <v>19590.93</v>
      </c>
      <c r="AE245" s="8">
        <v>5999.14</v>
      </c>
      <c r="AF245" s="8">
        <v>7261.81</v>
      </c>
      <c r="AG245" s="8">
        <v>31.89</v>
      </c>
      <c r="AH245" s="8"/>
      <c r="AI245" s="8"/>
      <c r="AJ245" s="8"/>
      <c r="AK245" s="8"/>
    </row>
    <row r="246" spans="1:37">
      <c r="A246" s="7">
        <v>38442</v>
      </c>
      <c r="B246" s="8"/>
      <c r="C246" s="8">
        <v>5505.6361999999999</v>
      </c>
      <c r="D246" s="8"/>
      <c r="E246" s="8">
        <v>13.38</v>
      </c>
      <c r="F246" s="8">
        <v>15.1</v>
      </c>
      <c r="G246" s="8">
        <v>16.2</v>
      </c>
      <c r="H246" s="8">
        <v>9036.68</v>
      </c>
      <c r="I246" s="8">
        <v>25.3</v>
      </c>
      <c r="J246" s="8">
        <v>57.9</v>
      </c>
      <c r="K246" s="8">
        <v>63.5</v>
      </c>
      <c r="L246" s="8"/>
      <c r="M246" s="8">
        <v>2.69</v>
      </c>
      <c r="N246" s="8">
        <v>5.64</v>
      </c>
      <c r="O246" s="8">
        <v>-2.9499999999999997</v>
      </c>
      <c r="P246" s="8">
        <v>4799.1000000000004</v>
      </c>
      <c r="Q246" s="8">
        <v>13.9</v>
      </c>
      <c r="R246" s="8">
        <v>15112.2</v>
      </c>
      <c r="S246" s="8">
        <v>13.7</v>
      </c>
      <c r="T246" s="8">
        <v>1161.67</v>
      </c>
      <c r="U246" s="8">
        <v>110.14592</v>
      </c>
      <c r="V246" s="8">
        <v>9.9</v>
      </c>
      <c r="W246" s="8">
        <v>14</v>
      </c>
      <c r="X246" s="8">
        <v>4.0999999999999996</v>
      </c>
      <c r="Y246" s="8">
        <v>4189</v>
      </c>
      <c r="Z246" s="8"/>
      <c r="AA246" s="8">
        <v>13</v>
      </c>
      <c r="AB246" s="8"/>
      <c r="AC246" s="8">
        <v>6598.5</v>
      </c>
      <c r="AD246" s="8">
        <v>14096.6</v>
      </c>
      <c r="AE246" s="8">
        <v>4161.33</v>
      </c>
      <c r="AF246" s="8">
        <v>5172.67</v>
      </c>
      <c r="AG246" s="8">
        <v>32.76</v>
      </c>
      <c r="AH246" s="8"/>
      <c r="AI246" s="8"/>
      <c r="AJ246" s="8"/>
      <c r="AK246" s="8"/>
    </row>
    <row r="247" spans="1:37">
      <c r="A247" s="7">
        <v>38411</v>
      </c>
      <c r="B247" s="8"/>
      <c r="C247" s="8">
        <v>3571.8060999999998</v>
      </c>
      <c r="D247" s="8"/>
      <c r="E247" s="8">
        <v>13.01</v>
      </c>
      <c r="F247" s="8">
        <v>7.6</v>
      </c>
      <c r="G247" s="8">
        <v>16.899999999999999</v>
      </c>
      <c r="H247" s="8">
        <v>4221.78</v>
      </c>
      <c r="I247" s="8">
        <v>24.5</v>
      </c>
      <c r="J247" s="8">
        <v>54.5</v>
      </c>
      <c r="K247" s="8">
        <v>61.5</v>
      </c>
      <c r="L247" s="8"/>
      <c r="M247" s="8">
        <v>3.95</v>
      </c>
      <c r="N247" s="8">
        <v>5.37</v>
      </c>
      <c r="O247" s="8">
        <v>-1.42</v>
      </c>
      <c r="P247" s="8">
        <v>5012.2</v>
      </c>
      <c r="Q247" s="8">
        <v>15.8</v>
      </c>
      <c r="R247" s="8">
        <v>10313.1</v>
      </c>
      <c r="S247" s="8">
        <v>13.6</v>
      </c>
      <c r="T247" s="8">
        <v>155.35</v>
      </c>
      <c r="U247" s="8">
        <v>109.56252000000001</v>
      </c>
      <c r="V247" s="8">
        <v>10.6</v>
      </c>
      <c r="W247" s="8">
        <v>13.9</v>
      </c>
      <c r="X247" s="8">
        <v>3.3000000000000007</v>
      </c>
      <c r="Y247" s="8">
        <v>824</v>
      </c>
      <c r="Z247" s="8"/>
      <c r="AA247" s="8">
        <v>13.4</v>
      </c>
      <c r="AB247" s="8"/>
      <c r="AC247" s="8"/>
      <c r="AD247" s="8">
        <v>7498.1</v>
      </c>
      <c r="AE247" s="8">
        <v>2334.84</v>
      </c>
      <c r="AF247" s="8">
        <v>2596.4499999999998</v>
      </c>
      <c r="AG247" s="8">
        <v>29.61</v>
      </c>
      <c r="AH247" s="8"/>
      <c r="AI247" s="8"/>
      <c r="AJ247" s="8"/>
      <c r="AK247" s="8"/>
    </row>
    <row r="248" spans="1:37">
      <c r="A248" s="7">
        <v>38383</v>
      </c>
      <c r="B248" s="8"/>
      <c r="C248" s="8"/>
      <c r="D248" s="8"/>
      <c r="E248" s="8"/>
      <c r="F248" s="8">
        <v>20.9</v>
      </c>
      <c r="G248" s="8">
        <v>20.9</v>
      </c>
      <c r="H248" s="8"/>
      <c r="I248" s="8"/>
      <c r="J248" s="8">
        <v>54.7</v>
      </c>
      <c r="K248" s="8">
        <v>60.7</v>
      </c>
      <c r="L248" s="8"/>
      <c r="M248" s="8">
        <v>1.91</v>
      </c>
      <c r="N248" s="8">
        <v>5.81</v>
      </c>
      <c r="O248" s="8">
        <v>-3.8999999999999995</v>
      </c>
      <c r="P248" s="8">
        <v>5300.9</v>
      </c>
      <c r="Q248" s="8">
        <v>11.5</v>
      </c>
      <c r="R248" s="8">
        <v>5300.9</v>
      </c>
      <c r="S248" s="8">
        <v>11.5</v>
      </c>
      <c r="T248" s="8">
        <v>27158.33</v>
      </c>
      <c r="U248" s="8">
        <v>109.0958</v>
      </c>
      <c r="V248" s="8">
        <v>15.3</v>
      </c>
      <c r="W248" s="8">
        <v>14.1</v>
      </c>
      <c r="X248" s="8">
        <v>-1.2000000000000011</v>
      </c>
      <c r="Y248" s="8">
        <v>3620</v>
      </c>
      <c r="Z248" s="8"/>
      <c r="AA248" s="8">
        <v>14.2</v>
      </c>
      <c r="AB248" s="8"/>
      <c r="AC248" s="8"/>
      <c r="AD248" s="8"/>
      <c r="AE248" s="8"/>
      <c r="AF248" s="8"/>
      <c r="AG248" s="8">
        <v>42.12</v>
      </c>
      <c r="AH248" s="8"/>
      <c r="AI248" s="8"/>
      <c r="AJ248" s="8"/>
      <c r="AK248" s="8"/>
    </row>
    <row r="249" spans="1:37">
      <c r="A249" s="7">
        <v>38352</v>
      </c>
      <c r="B249" s="8"/>
      <c r="C249" s="8">
        <v>21735</v>
      </c>
      <c r="D249" s="8"/>
      <c r="E249" s="8"/>
      <c r="F249" s="8">
        <v>14.4</v>
      </c>
      <c r="G249" s="8">
        <v>16.7</v>
      </c>
      <c r="H249" s="8">
        <v>58620.28</v>
      </c>
      <c r="I249" s="8">
        <v>27.6</v>
      </c>
      <c r="J249" s="8"/>
      <c r="K249" s="8"/>
      <c r="L249" s="8"/>
      <c r="M249" s="8">
        <v>2.42</v>
      </c>
      <c r="N249" s="8">
        <v>7.07</v>
      </c>
      <c r="O249" s="8">
        <v>-4.6500000000000004</v>
      </c>
      <c r="P249" s="8">
        <v>5562.5</v>
      </c>
      <c r="Q249" s="8">
        <v>14.5</v>
      </c>
      <c r="R249" s="8">
        <v>53950.1</v>
      </c>
      <c r="S249" s="8">
        <v>13.3</v>
      </c>
      <c r="T249" s="8">
        <v>93.47</v>
      </c>
      <c r="U249" s="8">
        <v>108.74576</v>
      </c>
      <c r="V249" s="8">
        <v>13.6</v>
      </c>
      <c r="W249" s="8">
        <v>14.6</v>
      </c>
      <c r="X249" s="8">
        <v>1</v>
      </c>
      <c r="Y249" s="8">
        <v>3586</v>
      </c>
      <c r="Z249" s="8">
        <v>14.3</v>
      </c>
      <c r="AA249" s="8">
        <v>14.5</v>
      </c>
      <c r="AB249" s="8"/>
      <c r="AC249" s="8">
        <v>11398.23</v>
      </c>
      <c r="AD249" s="8">
        <v>60413.86</v>
      </c>
      <c r="AE249" s="8">
        <v>42464.87</v>
      </c>
      <c r="AF249" s="8">
        <v>38231.64</v>
      </c>
      <c r="AG249" s="8">
        <v>32.71</v>
      </c>
      <c r="AH249" s="8"/>
      <c r="AI249" s="8"/>
      <c r="AJ249" s="8"/>
      <c r="AK249" s="8"/>
    </row>
    <row r="250" spans="1:37">
      <c r="A250" s="7">
        <v>38321</v>
      </c>
      <c r="B250" s="8"/>
      <c r="C250" s="8"/>
      <c r="D250" s="8"/>
      <c r="E250" s="8"/>
      <c r="F250" s="8">
        <v>14.8</v>
      </c>
      <c r="G250" s="8">
        <v>16.8</v>
      </c>
      <c r="H250" s="8">
        <v>49274.32</v>
      </c>
      <c r="I250" s="8">
        <v>28.9</v>
      </c>
      <c r="J250" s="8"/>
      <c r="K250" s="8"/>
      <c r="L250" s="8"/>
      <c r="M250" s="8">
        <v>2.85</v>
      </c>
      <c r="N250" s="8">
        <v>8.1300000000000008</v>
      </c>
      <c r="O250" s="8">
        <v>-5.2800000000000011</v>
      </c>
      <c r="P250" s="8">
        <v>4965.6000000000004</v>
      </c>
      <c r="Q250" s="8">
        <v>13.9</v>
      </c>
      <c r="R250" s="8">
        <v>48387.6</v>
      </c>
      <c r="S250" s="8">
        <v>13.2</v>
      </c>
      <c r="T250" s="8">
        <v>103.25</v>
      </c>
      <c r="U250" s="8">
        <v>108.16236000000001</v>
      </c>
      <c r="V250" s="8">
        <v>13.8</v>
      </c>
      <c r="W250" s="8">
        <v>14</v>
      </c>
      <c r="X250" s="8">
        <v>0.19999999999999929</v>
      </c>
      <c r="Y250" s="8">
        <v>1977</v>
      </c>
      <c r="Z250" s="8"/>
      <c r="AA250" s="8">
        <v>13.5</v>
      </c>
      <c r="AB250" s="8"/>
      <c r="AC250" s="8">
        <v>4027.97</v>
      </c>
      <c r="AD250" s="8">
        <v>49015.63</v>
      </c>
      <c r="AE250" s="8">
        <v>23607.54</v>
      </c>
      <c r="AF250" s="8">
        <v>23725.51</v>
      </c>
      <c r="AG250" s="8">
        <v>45.89</v>
      </c>
      <c r="AH250" s="8"/>
      <c r="AI250" s="8"/>
      <c r="AJ250" s="8"/>
      <c r="AK250" s="8"/>
    </row>
    <row r="251" spans="1:37">
      <c r="A251" s="7">
        <v>38291</v>
      </c>
      <c r="B251" s="8"/>
      <c r="C251" s="8"/>
      <c r="D251" s="8"/>
      <c r="E251" s="8"/>
      <c r="F251" s="8">
        <v>15.7</v>
      </c>
      <c r="G251" s="8">
        <v>16.899999999999999</v>
      </c>
      <c r="H251" s="8">
        <v>43556.28</v>
      </c>
      <c r="I251" s="8">
        <v>29.5</v>
      </c>
      <c r="J251" s="8"/>
      <c r="K251" s="8"/>
      <c r="L251" s="8"/>
      <c r="M251" s="8">
        <v>4.2699999999999996</v>
      </c>
      <c r="N251" s="8">
        <v>8.43</v>
      </c>
      <c r="O251" s="8">
        <v>-4.16</v>
      </c>
      <c r="P251" s="8">
        <v>4983.2</v>
      </c>
      <c r="Q251" s="8">
        <v>14.2</v>
      </c>
      <c r="R251" s="8">
        <v>43422</v>
      </c>
      <c r="S251" s="8">
        <v>13.1</v>
      </c>
      <c r="T251" s="8">
        <v>23.67</v>
      </c>
      <c r="U251" s="8">
        <v>107.11224</v>
      </c>
      <c r="V251" s="8">
        <v>12.6</v>
      </c>
      <c r="W251" s="8">
        <v>13.5</v>
      </c>
      <c r="X251" s="8">
        <v>0.90000000000000036</v>
      </c>
      <c r="Y251" s="8">
        <v>483</v>
      </c>
      <c r="Z251" s="8"/>
      <c r="AA251" s="8">
        <v>13.3</v>
      </c>
      <c r="AB251" s="8"/>
      <c r="AC251" s="8">
        <v>3917.37</v>
      </c>
      <c r="AD251" s="8">
        <v>44987.66</v>
      </c>
      <c r="AE251" s="8">
        <v>19849.59</v>
      </c>
      <c r="AF251" s="8">
        <v>20681.63</v>
      </c>
      <c r="AG251" s="8">
        <v>28.34</v>
      </c>
      <c r="AH251" s="8"/>
      <c r="AI251" s="8"/>
      <c r="AJ251" s="8"/>
      <c r="AK251" s="8"/>
    </row>
    <row r="252" spans="1:37">
      <c r="A252" s="7">
        <v>38260</v>
      </c>
      <c r="B252" s="8"/>
      <c r="C252" s="8"/>
      <c r="D252" s="8"/>
      <c r="E252" s="8"/>
      <c r="F252" s="8">
        <v>16.100000000000001</v>
      </c>
      <c r="G252" s="8">
        <v>17</v>
      </c>
      <c r="H252" s="8">
        <v>38028.339999999997</v>
      </c>
      <c r="I252" s="8">
        <v>29.9</v>
      </c>
      <c r="J252" s="8"/>
      <c r="K252" s="8"/>
      <c r="L252" s="8"/>
      <c r="M252" s="8">
        <v>5.19</v>
      </c>
      <c r="N252" s="8">
        <v>7.95</v>
      </c>
      <c r="O252" s="8">
        <v>-2.76</v>
      </c>
      <c r="P252" s="8">
        <v>4717.7</v>
      </c>
      <c r="Q252" s="8">
        <v>14</v>
      </c>
      <c r="R252" s="8">
        <v>38438.800000000003</v>
      </c>
      <c r="S252" s="8">
        <v>13</v>
      </c>
      <c r="T252" s="8">
        <v>1633.33</v>
      </c>
      <c r="U252" s="8">
        <v>106.52884</v>
      </c>
      <c r="V252" s="8">
        <v>13.7</v>
      </c>
      <c r="W252" s="8">
        <v>13.9</v>
      </c>
      <c r="X252" s="8">
        <v>0.20000000000000107</v>
      </c>
      <c r="Y252" s="8">
        <v>2981</v>
      </c>
      <c r="Z252" s="8"/>
      <c r="AA252" s="8">
        <v>13.6</v>
      </c>
      <c r="AB252" s="8"/>
      <c r="AC252" s="8">
        <v>4170.1000000000004</v>
      </c>
      <c r="AD252" s="8">
        <v>41070.29</v>
      </c>
      <c r="AE252" s="8">
        <v>16882.61</v>
      </c>
      <c r="AF252" s="8">
        <v>18201.77</v>
      </c>
      <c r="AG252" s="8">
        <v>33.049999999999997</v>
      </c>
      <c r="AH252" s="8"/>
      <c r="AI252" s="8"/>
      <c r="AJ252" s="8"/>
      <c r="AK252" s="8"/>
    </row>
    <row r="253" spans="1:37">
      <c r="A253" s="7">
        <v>38230</v>
      </c>
      <c r="B253" s="8"/>
      <c r="C253" s="8"/>
      <c r="D253" s="8"/>
      <c r="E253" s="8"/>
      <c r="F253" s="8">
        <v>15.9</v>
      </c>
      <c r="G253" s="8">
        <v>17.100000000000001</v>
      </c>
      <c r="H253" s="8">
        <v>32185.95</v>
      </c>
      <c r="I253" s="8">
        <v>30.3</v>
      </c>
      <c r="J253" s="8"/>
      <c r="K253" s="8"/>
      <c r="L253" s="8"/>
      <c r="M253" s="8">
        <v>5.25</v>
      </c>
      <c r="N253" s="8">
        <v>6.81</v>
      </c>
      <c r="O253" s="8">
        <v>-1.5599999999999996</v>
      </c>
      <c r="P253" s="8">
        <v>4262.7</v>
      </c>
      <c r="Q253" s="8">
        <v>13.1</v>
      </c>
      <c r="R253" s="8">
        <v>33721.1</v>
      </c>
      <c r="S253" s="8">
        <v>12.9</v>
      </c>
      <c r="T253" s="8">
        <v>60.7</v>
      </c>
      <c r="U253" s="8">
        <v>105.94544</v>
      </c>
      <c r="V253" s="8">
        <v>15.1</v>
      </c>
      <c r="W253" s="8">
        <v>13.6</v>
      </c>
      <c r="X253" s="8">
        <v>-1.5</v>
      </c>
      <c r="Y253" s="8">
        <v>1501</v>
      </c>
      <c r="Z253" s="8"/>
      <c r="AA253" s="8">
        <v>14.1</v>
      </c>
      <c r="AB253" s="8"/>
      <c r="AC253" s="8">
        <v>4137.1899999999996</v>
      </c>
      <c r="AD253" s="8">
        <v>36900.19</v>
      </c>
      <c r="AE253" s="8">
        <v>13989.1</v>
      </c>
      <c r="AF253" s="8">
        <v>15595.97</v>
      </c>
      <c r="AG253" s="8">
        <v>37.380000000000003</v>
      </c>
      <c r="AH253" s="8"/>
      <c r="AI253" s="8"/>
      <c r="AJ253" s="8"/>
      <c r="AK253" s="8"/>
    </row>
    <row r="254" spans="1:37">
      <c r="A254" s="7">
        <v>38199</v>
      </c>
      <c r="B254" s="8"/>
      <c r="C254" s="8"/>
      <c r="D254" s="8"/>
      <c r="E254" s="8"/>
      <c r="F254" s="8">
        <v>15.5</v>
      </c>
      <c r="G254" s="8">
        <v>17.3</v>
      </c>
      <c r="H254" s="8">
        <v>27115.8</v>
      </c>
      <c r="I254" s="8">
        <v>31.1</v>
      </c>
      <c r="J254" s="8"/>
      <c r="K254" s="8"/>
      <c r="L254" s="8"/>
      <c r="M254" s="8">
        <v>5.27</v>
      </c>
      <c r="N254" s="8">
        <v>6.38</v>
      </c>
      <c r="O254" s="8">
        <v>-1.1100000000000003</v>
      </c>
      <c r="P254" s="8">
        <v>4209.2</v>
      </c>
      <c r="Q254" s="8">
        <v>13.2</v>
      </c>
      <c r="R254" s="8">
        <v>29458.400000000001</v>
      </c>
      <c r="S254" s="8">
        <v>12.8</v>
      </c>
      <c r="T254" s="8">
        <v>27.32</v>
      </c>
      <c r="U254" s="8">
        <v>106.29548</v>
      </c>
      <c r="V254" s="8">
        <v>15</v>
      </c>
      <c r="W254" s="8">
        <v>15.3</v>
      </c>
      <c r="X254" s="8">
        <v>0.30000000000000071</v>
      </c>
      <c r="Y254" s="8">
        <v>590</v>
      </c>
      <c r="Z254" s="8"/>
      <c r="AA254" s="8">
        <v>15.5</v>
      </c>
      <c r="AB254" s="8"/>
      <c r="AC254" s="8">
        <v>4726.26</v>
      </c>
      <c r="AD254" s="8">
        <v>32763</v>
      </c>
      <c r="AE254" s="8">
        <v>11808.51</v>
      </c>
      <c r="AF254" s="8">
        <v>13426.58</v>
      </c>
      <c r="AG254" s="8">
        <v>33.83</v>
      </c>
      <c r="AH254" s="8"/>
      <c r="AI254" s="8"/>
      <c r="AJ254" s="8"/>
      <c r="AK254" s="8"/>
    </row>
    <row r="255" spans="1:37">
      <c r="A255" s="7">
        <v>38168</v>
      </c>
      <c r="B255" s="8"/>
      <c r="C255" s="8"/>
      <c r="D255" s="8"/>
      <c r="E255" s="8"/>
      <c r="F255" s="8">
        <v>16.2</v>
      </c>
      <c r="G255" s="8">
        <v>17.7</v>
      </c>
      <c r="H255" s="8">
        <v>21843.97</v>
      </c>
      <c r="I255" s="8">
        <v>31</v>
      </c>
      <c r="J255" s="8"/>
      <c r="K255" s="8"/>
      <c r="L255" s="8"/>
      <c r="M255" s="8">
        <v>4.97</v>
      </c>
      <c r="N255" s="8">
        <v>6.4</v>
      </c>
      <c r="O255" s="8">
        <v>-1.4300000000000006</v>
      </c>
      <c r="P255" s="8">
        <v>4250.7</v>
      </c>
      <c r="Q255" s="8">
        <v>13.9</v>
      </c>
      <c r="R255" s="8">
        <v>25249.200000000001</v>
      </c>
      <c r="S255" s="8">
        <v>12.8</v>
      </c>
      <c r="T255" s="8">
        <v>-13.83</v>
      </c>
      <c r="U255" s="8">
        <v>105.12868</v>
      </c>
      <c r="V255" s="8">
        <v>16.2</v>
      </c>
      <c r="W255" s="8">
        <v>16.2</v>
      </c>
      <c r="X255" s="8">
        <v>0</v>
      </c>
      <c r="Y255" s="8">
        <v>3229</v>
      </c>
      <c r="Z255" s="8"/>
      <c r="AA255" s="8">
        <v>16.3</v>
      </c>
      <c r="AB255" s="8"/>
      <c r="AC255" s="8">
        <v>5540.93</v>
      </c>
      <c r="AD255" s="8">
        <v>28036.74</v>
      </c>
      <c r="AE255" s="8">
        <v>9552.98</v>
      </c>
      <c r="AF255" s="8">
        <v>11009.88</v>
      </c>
      <c r="AG255" s="8">
        <v>46.47</v>
      </c>
      <c r="AH255" s="8"/>
      <c r="AI255" s="8"/>
      <c r="AJ255" s="8"/>
      <c r="AK255" s="8"/>
    </row>
    <row r="256" spans="1:37">
      <c r="A256" s="7">
        <v>38138</v>
      </c>
      <c r="B256" s="8"/>
      <c r="C256" s="8"/>
      <c r="D256" s="8"/>
      <c r="E256" s="8"/>
      <c r="F256" s="8">
        <v>17.5</v>
      </c>
      <c r="G256" s="8">
        <v>18.100000000000001</v>
      </c>
      <c r="H256" s="8">
        <v>15437.2</v>
      </c>
      <c r="I256" s="8">
        <v>34.799999999999997</v>
      </c>
      <c r="J256" s="8"/>
      <c r="K256" s="8"/>
      <c r="L256" s="8"/>
      <c r="M256" s="8">
        <v>4.37</v>
      </c>
      <c r="N256" s="8">
        <v>5.7</v>
      </c>
      <c r="O256" s="8">
        <v>-1.33</v>
      </c>
      <c r="P256" s="8">
        <v>4166.1000000000004</v>
      </c>
      <c r="Q256" s="8">
        <v>17.8</v>
      </c>
      <c r="R256" s="8">
        <v>20998.5</v>
      </c>
      <c r="S256" s="8">
        <v>12.5</v>
      </c>
      <c r="T256" s="8">
        <v>-6.03</v>
      </c>
      <c r="U256" s="8">
        <v>108.04568</v>
      </c>
      <c r="V256" s="8">
        <v>18.600000000000001</v>
      </c>
      <c r="W256" s="8">
        <v>17.5</v>
      </c>
      <c r="X256" s="8">
        <v>-1.1000000000000014</v>
      </c>
      <c r="Y256" s="8">
        <v>2443</v>
      </c>
      <c r="Z256" s="8"/>
      <c r="AA256" s="8">
        <v>18.600000000000001</v>
      </c>
      <c r="AB256" s="8"/>
      <c r="AC256" s="8">
        <v>5083.75</v>
      </c>
      <c r="AD256" s="8">
        <v>22495.81</v>
      </c>
      <c r="AE256" s="8">
        <v>7084.31</v>
      </c>
      <c r="AF256" s="8">
        <v>8310.09</v>
      </c>
      <c r="AG256" s="8">
        <v>32.58</v>
      </c>
      <c r="AH256" s="8"/>
      <c r="AI256" s="8"/>
      <c r="AJ256" s="8"/>
      <c r="AK256" s="8"/>
    </row>
    <row r="257" spans="1:37">
      <c r="A257" s="7">
        <v>38107</v>
      </c>
      <c r="B257" s="8"/>
      <c r="C257" s="8"/>
      <c r="D257" s="8"/>
      <c r="E257" s="8"/>
      <c r="F257" s="8">
        <v>19.100000000000001</v>
      </c>
      <c r="G257" s="8">
        <v>18.2</v>
      </c>
      <c r="H257" s="8">
        <v>11047.44</v>
      </c>
      <c r="I257" s="8">
        <v>42.8</v>
      </c>
      <c r="J257" s="8"/>
      <c r="K257" s="8"/>
      <c r="L257" s="8"/>
      <c r="M257" s="8">
        <v>3.8</v>
      </c>
      <c r="N257" s="8">
        <v>5.01</v>
      </c>
      <c r="O257" s="8">
        <v>-1.21</v>
      </c>
      <c r="P257" s="8">
        <v>4001.8</v>
      </c>
      <c r="Q257" s="8">
        <v>13.2</v>
      </c>
      <c r="R257" s="8">
        <v>16832.400000000001</v>
      </c>
      <c r="S257" s="8">
        <v>11.3</v>
      </c>
      <c r="T257" s="8">
        <v>-321.45999999999998</v>
      </c>
      <c r="U257" s="8">
        <v>110.846</v>
      </c>
      <c r="V257" s="8">
        <v>20</v>
      </c>
      <c r="W257" s="8">
        <v>19.100000000000001</v>
      </c>
      <c r="X257" s="8">
        <v>-0.89999999999999858</v>
      </c>
      <c r="Y257" s="8">
        <v>2731</v>
      </c>
      <c r="Z257" s="8"/>
      <c r="AA257" s="8">
        <v>19.899999999999999</v>
      </c>
      <c r="AB257" s="8"/>
      <c r="AC257" s="8">
        <v>4512.5200000000004</v>
      </c>
      <c r="AD257" s="8">
        <v>17412.060000000001</v>
      </c>
      <c r="AE257" s="8">
        <v>5309.84</v>
      </c>
      <c r="AF257" s="8">
        <v>6200.7</v>
      </c>
      <c r="AG257" s="8">
        <v>32.31</v>
      </c>
      <c r="AH257" s="8"/>
      <c r="AI257" s="8"/>
      <c r="AJ257" s="8"/>
      <c r="AK257" s="8"/>
    </row>
    <row r="258" spans="1:37">
      <c r="A258" s="7">
        <v>38077</v>
      </c>
      <c r="B258" s="8"/>
      <c r="C258" s="8"/>
      <c r="D258" s="8"/>
      <c r="E258" s="8"/>
      <c r="F258" s="8">
        <v>19.399999999999999</v>
      </c>
      <c r="G258" s="8">
        <v>17.7</v>
      </c>
      <c r="H258" s="8">
        <v>7058.48</v>
      </c>
      <c r="I258" s="8">
        <v>47.78</v>
      </c>
      <c r="J258" s="8"/>
      <c r="K258" s="8"/>
      <c r="L258" s="8"/>
      <c r="M258" s="8">
        <v>3.04</v>
      </c>
      <c r="N258" s="8">
        <v>3.99</v>
      </c>
      <c r="O258" s="8">
        <v>-0.95000000000000018</v>
      </c>
      <c r="P258" s="8">
        <v>4049.8</v>
      </c>
      <c r="Q258" s="8">
        <v>11.1</v>
      </c>
      <c r="R258" s="8">
        <v>12830.6</v>
      </c>
      <c r="S258" s="8">
        <v>10.7</v>
      </c>
      <c r="T258" s="8">
        <v>17.899999999999999</v>
      </c>
      <c r="U258" s="8">
        <v>111.31272</v>
      </c>
      <c r="V258" s="8">
        <v>20.100000000000001</v>
      </c>
      <c r="W258" s="8">
        <v>19.100000000000001</v>
      </c>
      <c r="X258" s="8">
        <v>-1</v>
      </c>
      <c r="Y258" s="8">
        <v>6557</v>
      </c>
      <c r="Z258" s="8"/>
      <c r="AA258" s="8">
        <v>20.100000000000001</v>
      </c>
      <c r="AB258" s="8"/>
      <c r="AC258" s="8">
        <v>5472.09</v>
      </c>
      <c r="AD258" s="8">
        <v>12899.54</v>
      </c>
      <c r="AE258" s="8">
        <v>3680.62</v>
      </c>
      <c r="AF258" s="8">
        <v>4271.16</v>
      </c>
      <c r="AG258" s="8">
        <v>42.87</v>
      </c>
      <c r="AH258" s="8"/>
      <c r="AI258" s="8"/>
      <c r="AJ258" s="8"/>
      <c r="AK258" s="8"/>
    </row>
    <row r="259" spans="1:37">
      <c r="A259" s="7">
        <v>38046</v>
      </c>
      <c r="B259" s="8"/>
      <c r="C259" s="8"/>
      <c r="D259" s="8"/>
      <c r="E259" s="8"/>
      <c r="F259" s="8">
        <v>23.2</v>
      </c>
      <c r="G259" s="8">
        <v>16.600000000000001</v>
      </c>
      <c r="H259" s="8">
        <v>3287.03</v>
      </c>
      <c r="I259" s="8">
        <v>52.96</v>
      </c>
      <c r="J259" s="8"/>
      <c r="K259" s="8"/>
      <c r="L259" s="8"/>
      <c r="M259" s="8">
        <v>2.09</v>
      </c>
      <c r="N259" s="8">
        <v>3.54</v>
      </c>
      <c r="O259" s="8">
        <v>-1.4500000000000002</v>
      </c>
      <c r="P259" s="8">
        <v>4211.3999999999996</v>
      </c>
      <c r="Q259" s="8">
        <v>9.1999999999999993</v>
      </c>
      <c r="R259" s="8">
        <v>8780.7999999999993</v>
      </c>
      <c r="S259" s="8">
        <v>10.5</v>
      </c>
      <c r="T259" s="8">
        <v>-1264.5</v>
      </c>
      <c r="U259" s="8">
        <v>111.07935999999999</v>
      </c>
      <c r="V259" s="8">
        <v>19.8</v>
      </c>
      <c r="W259" s="8">
        <v>19.399999999999999</v>
      </c>
      <c r="X259" s="8">
        <v>-0.40000000000000213</v>
      </c>
      <c r="Y259" s="8">
        <v>438</v>
      </c>
      <c r="Z259" s="8"/>
      <c r="AA259" s="8">
        <v>20.7</v>
      </c>
      <c r="AB259" s="8"/>
      <c r="AC259" s="8"/>
      <c r="AD259" s="8">
        <v>7427.45</v>
      </c>
      <c r="AE259" s="8">
        <v>1909.93</v>
      </c>
      <c r="AF259" s="8">
        <v>2221.5100000000002</v>
      </c>
      <c r="AG259" s="8">
        <v>39.67</v>
      </c>
      <c r="AH259" s="8"/>
      <c r="AI259" s="8"/>
      <c r="AJ259" s="8"/>
      <c r="AK259" s="8"/>
    </row>
    <row r="260" spans="1:37">
      <c r="A260" s="7">
        <v>38017</v>
      </c>
      <c r="B260" s="8"/>
      <c r="C260" s="8"/>
      <c r="D260" s="8"/>
      <c r="E260" s="8"/>
      <c r="F260" s="8">
        <v>7.2</v>
      </c>
      <c r="G260" s="8">
        <v>7.2</v>
      </c>
      <c r="H260" s="8"/>
      <c r="I260" s="8"/>
      <c r="J260" s="8"/>
      <c r="K260" s="8"/>
      <c r="L260" s="8"/>
      <c r="M260" s="8">
        <v>3.17</v>
      </c>
      <c r="N260" s="8">
        <v>3.47</v>
      </c>
      <c r="O260" s="8">
        <v>-0.30000000000000027</v>
      </c>
      <c r="P260" s="8">
        <v>4569.3999999999996</v>
      </c>
      <c r="Q260" s="8">
        <v>11.8</v>
      </c>
      <c r="R260" s="8">
        <v>4569.3999999999996</v>
      </c>
      <c r="S260" s="8">
        <v>11.8</v>
      </c>
      <c r="T260" s="8">
        <v>-98.06</v>
      </c>
      <c r="U260" s="8">
        <v>111.31272</v>
      </c>
      <c r="V260" s="8">
        <v>15.7</v>
      </c>
      <c r="W260" s="8">
        <v>18.100000000000001</v>
      </c>
      <c r="X260" s="8">
        <v>2.4000000000000021</v>
      </c>
      <c r="Y260" s="8">
        <v>2114</v>
      </c>
      <c r="Z260" s="8"/>
      <c r="AA260" s="8">
        <v>20.12</v>
      </c>
      <c r="AB260" s="8"/>
      <c r="AC260" s="8"/>
      <c r="AD260" s="8"/>
      <c r="AE260" s="8"/>
      <c r="AF260" s="8"/>
      <c r="AG260" s="8">
        <v>19.940000000000001</v>
      </c>
      <c r="AH260" s="8"/>
      <c r="AI260" s="8"/>
      <c r="AJ260" s="8"/>
      <c r="AK260" s="8"/>
    </row>
    <row r="261" spans="1:37">
      <c r="A261" s="7">
        <v>37986</v>
      </c>
      <c r="B261" s="8"/>
      <c r="C261" s="8"/>
      <c r="D261" s="8"/>
      <c r="E261" s="8"/>
      <c r="F261" s="8">
        <v>18.100000000000001</v>
      </c>
      <c r="G261" s="8">
        <v>17</v>
      </c>
      <c r="H261" s="8">
        <v>42643.42</v>
      </c>
      <c r="I261" s="8">
        <v>28.36</v>
      </c>
      <c r="J261" s="8"/>
      <c r="K261" s="8"/>
      <c r="L261" s="8"/>
      <c r="M261" s="8">
        <v>3.19</v>
      </c>
      <c r="N261" s="8">
        <v>2.99</v>
      </c>
      <c r="O261" s="8">
        <v>0.19999999999999973</v>
      </c>
      <c r="P261" s="8">
        <v>4735.7</v>
      </c>
      <c r="Q261" s="8">
        <v>10.9</v>
      </c>
      <c r="R261" s="8">
        <v>45842</v>
      </c>
      <c r="S261" s="8">
        <v>9.1</v>
      </c>
      <c r="T261" s="8">
        <v>81.34</v>
      </c>
      <c r="U261" s="8">
        <v>111.19604</v>
      </c>
      <c r="V261" s="8">
        <v>18.7</v>
      </c>
      <c r="W261" s="8">
        <v>19.600000000000001</v>
      </c>
      <c r="X261" s="8">
        <v>0.90000000000000213</v>
      </c>
      <c r="Y261" s="8">
        <v>2498</v>
      </c>
      <c r="Z261" s="8">
        <v>21.4</v>
      </c>
      <c r="AA261" s="8">
        <v>21.1</v>
      </c>
      <c r="AB261" s="8"/>
      <c r="AC261" s="8">
        <v>10482.209999999999</v>
      </c>
      <c r="AD261" s="8">
        <v>54319.1</v>
      </c>
      <c r="AE261" s="8">
        <v>39509.75</v>
      </c>
      <c r="AF261" s="8">
        <v>32247.24</v>
      </c>
      <c r="AG261" s="8">
        <v>50.71</v>
      </c>
      <c r="AH261" s="8"/>
      <c r="AI261" s="8"/>
      <c r="AJ261" s="8"/>
      <c r="AK261" s="8"/>
    </row>
    <row r="262" spans="1:37">
      <c r="A262" s="7">
        <v>37955</v>
      </c>
      <c r="B262" s="8"/>
      <c r="C262" s="8"/>
      <c r="D262" s="8"/>
      <c r="E262" s="8"/>
      <c r="F262" s="8">
        <v>17.899999999999999</v>
      </c>
      <c r="G262" s="8">
        <v>16.8</v>
      </c>
      <c r="H262" s="8">
        <v>34618.03</v>
      </c>
      <c r="I262" s="8">
        <v>29.6</v>
      </c>
      <c r="J262" s="8"/>
      <c r="K262" s="8"/>
      <c r="L262" s="8"/>
      <c r="M262" s="8">
        <v>2.95</v>
      </c>
      <c r="N262" s="8">
        <v>1.92</v>
      </c>
      <c r="O262" s="8">
        <v>1.0300000000000002</v>
      </c>
      <c r="P262" s="8">
        <v>4202.7</v>
      </c>
      <c r="Q262" s="8">
        <v>9.6999999999999993</v>
      </c>
      <c r="R262" s="8">
        <v>41106.300000000003</v>
      </c>
      <c r="S262" s="8">
        <v>8.9</v>
      </c>
      <c r="T262" s="8">
        <v>96.73</v>
      </c>
      <c r="U262" s="8">
        <v>110.26260000000001</v>
      </c>
      <c r="V262" s="8">
        <v>18.899999999999999</v>
      </c>
      <c r="W262" s="8">
        <v>20.399999999999999</v>
      </c>
      <c r="X262" s="8">
        <v>1.5</v>
      </c>
      <c r="Y262" s="8">
        <v>1832</v>
      </c>
      <c r="Z262" s="8"/>
      <c r="AA262" s="8">
        <v>22.6</v>
      </c>
      <c r="AB262" s="8"/>
      <c r="AC262" s="8">
        <v>3610.35</v>
      </c>
      <c r="AD262" s="8">
        <v>43836.89</v>
      </c>
      <c r="AE262" s="8">
        <v>21006.93</v>
      </c>
      <c r="AF262" s="8">
        <v>19950.2</v>
      </c>
      <c r="AG262" s="8">
        <v>33.81</v>
      </c>
      <c r="AH262" s="8"/>
      <c r="AI262" s="8"/>
      <c r="AJ262" s="8"/>
      <c r="AK262" s="8"/>
    </row>
    <row r="263" spans="1:37">
      <c r="A263" s="7">
        <v>37925</v>
      </c>
      <c r="B263" s="8"/>
      <c r="C263" s="8"/>
      <c r="D263" s="8"/>
      <c r="E263" s="8"/>
      <c r="F263" s="8">
        <v>17.2</v>
      </c>
      <c r="G263" s="8">
        <v>16.7</v>
      </c>
      <c r="H263" s="8">
        <v>30466.52</v>
      </c>
      <c r="I263" s="8">
        <v>30.2</v>
      </c>
      <c r="J263" s="8"/>
      <c r="K263" s="8"/>
      <c r="L263" s="8"/>
      <c r="M263" s="8">
        <v>1.81</v>
      </c>
      <c r="N263" s="8">
        <v>1.23</v>
      </c>
      <c r="O263" s="8">
        <v>0.58000000000000007</v>
      </c>
      <c r="P263" s="8">
        <v>4204.3999999999996</v>
      </c>
      <c r="Q263" s="8">
        <v>10.199999999999999</v>
      </c>
      <c r="R263" s="8">
        <v>36903.599999999999</v>
      </c>
      <c r="S263" s="8">
        <v>8.8000000000000007</v>
      </c>
      <c r="T263" s="8">
        <v>20.72</v>
      </c>
      <c r="U263" s="8">
        <v>109.91256</v>
      </c>
      <c r="V263" s="8">
        <v>19.600000000000001</v>
      </c>
      <c r="W263" s="8">
        <v>21</v>
      </c>
      <c r="X263" s="8">
        <v>1.3999999999999986</v>
      </c>
      <c r="Y263" s="8">
        <v>1218</v>
      </c>
      <c r="Z263" s="8"/>
      <c r="AA263" s="8">
        <v>23.28</v>
      </c>
      <c r="AB263" s="8"/>
      <c r="AC263" s="8">
        <v>3663.41</v>
      </c>
      <c r="AD263" s="8">
        <v>40226.54</v>
      </c>
      <c r="AE263" s="8">
        <v>17990.740000000002</v>
      </c>
      <c r="AF263" s="8">
        <v>17447.89</v>
      </c>
      <c r="AG263" s="8">
        <v>36.659999999999997</v>
      </c>
      <c r="AH263" s="8"/>
      <c r="AI263" s="8"/>
      <c r="AJ263" s="8"/>
      <c r="AK263" s="8"/>
    </row>
    <row r="264" spans="1:37">
      <c r="A264" s="7">
        <v>37894</v>
      </c>
      <c r="B264" s="8"/>
      <c r="C264" s="8"/>
      <c r="D264" s="8"/>
      <c r="E264" s="8"/>
      <c r="F264" s="8">
        <v>16.3</v>
      </c>
      <c r="G264" s="8">
        <v>16.5</v>
      </c>
      <c r="H264" s="8">
        <v>26512.58</v>
      </c>
      <c r="I264" s="8">
        <v>31.41</v>
      </c>
      <c r="J264" s="8"/>
      <c r="K264" s="8"/>
      <c r="L264" s="8"/>
      <c r="M264" s="8">
        <v>1.1100000000000001</v>
      </c>
      <c r="N264" s="8">
        <v>1.37</v>
      </c>
      <c r="O264" s="8">
        <v>-0.26</v>
      </c>
      <c r="P264" s="8">
        <v>3971.8</v>
      </c>
      <c r="Q264" s="8">
        <v>9.5</v>
      </c>
      <c r="R264" s="8">
        <v>32699.200000000001</v>
      </c>
      <c r="S264" s="8">
        <v>8.6</v>
      </c>
      <c r="T264" s="8">
        <v>-86.4</v>
      </c>
      <c r="U264" s="8">
        <v>108.62908</v>
      </c>
      <c r="V264" s="8">
        <v>18.5</v>
      </c>
      <c r="W264" s="8">
        <v>20.7</v>
      </c>
      <c r="X264" s="8">
        <v>2.1999999999999993</v>
      </c>
      <c r="Y264" s="8">
        <v>4040</v>
      </c>
      <c r="Z264" s="8"/>
      <c r="AA264" s="8">
        <v>23.5</v>
      </c>
      <c r="AB264" s="8"/>
      <c r="AC264" s="8">
        <v>4090.54</v>
      </c>
      <c r="AD264" s="8">
        <v>36563.129999999997</v>
      </c>
      <c r="AE264" s="8">
        <v>15325.81</v>
      </c>
      <c r="AF264" s="8">
        <v>15189.24</v>
      </c>
      <c r="AG264" s="8">
        <v>31.43</v>
      </c>
      <c r="AH264" s="8"/>
      <c r="AI264" s="8"/>
      <c r="AJ264" s="8"/>
      <c r="AK264" s="8"/>
    </row>
    <row r="265" spans="1:37">
      <c r="A265" s="7"/>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K265" s="8"/>
    </row>
    <row r="266" spans="1:37">
      <c r="A266" s="7"/>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K266" s="8"/>
    </row>
    <row r="267" spans="1:37">
      <c r="A267" s="7"/>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K267" s="8"/>
    </row>
    <row r="268" spans="1:37">
      <c r="A268" s="7"/>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K268" s="8"/>
    </row>
    <row r="269" spans="1:37">
      <c r="A269" s="7"/>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K269" s="8"/>
    </row>
    <row r="270" spans="1:37">
      <c r="A270" s="7"/>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K270" s="8"/>
    </row>
    <row r="271" spans="1:37">
      <c r="A271" s="7"/>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K271" s="8"/>
    </row>
    <row r="272" spans="1:37">
      <c r="A272" s="7"/>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K272" s="8"/>
    </row>
    <row r="273" spans="1:37">
      <c r="A273" s="7"/>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K273" s="8"/>
    </row>
    <row r="274" spans="1:37">
      <c r="A274" s="7"/>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K274" s="8"/>
    </row>
    <row r="275" spans="1:37">
      <c r="A275" s="7"/>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K275" s="8"/>
    </row>
    <row r="276" spans="1:37">
      <c r="A276" s="7"/>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K276" s="8"/>
    </row>
    <row r="277" spans="1:37">
      <c r="A277" s="7"/>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K277" s="8"/>
    </row>
    <row r="278" spans="1:37">
      <c r="A278" s="7"/>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K278" s="8"/>
    </row>
    <row r="279" spans="1:37">
      <c r="A279" s="7"/>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K279" s="8"/>
    </row>
    <row r="280" spans="1:37">
      <c r="A280" s="7"/>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K280" s="8"/>
    </row>
    <row r="281" spans="1:37">
      <c r="A281" s="7"/>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K281" s="8"/>
    </row>
    <row r="282" spans="1:37">
      <c r="A282" s="7"/>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K282" s="8"/>
    </row>
    <row r="283" spans="1:37">
      <c r="A283" s="7"/>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K283" s="8"/>
    </row>
    <row r="284" spans="1:37">
      <c r="A284" s="7"/>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K284" s="8"/>
    </row>
    <row r="285" spans="1:37">
      <c r="A285" s="7"/>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K285" s="8"/>
    </row>
    <row r="286" spans="1:37">
      <c r="A286" s="7"/>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K286" s="8"/>
    </row>
    <row r="287" spans="1:37">
      <c r="A287" s="7"/>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K287" s="8"/>
    </row>
    <row r="288" spans="1:37">
      <c r="A288" s="7"/>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K288" s="8"/>
    </row>
    <row r="289" spans="1:37">
      <c r="A289" s="7"/>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K289" s="8"/>
    </row>
    <row r="290" spans="1:37">
      <c r="A290" s="7"/>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K290" s="8"/>
    </row>
    <row r="291" spans="1:37">
      <c r="A291" s="7"/>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K291" s="8"/>
    </row>
    <row r="292" spans="1:37">
      <c r="A292" s="7"/>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K292" s="8"/>
    </row>
    <row r="293" spans="1:37">
      <c r="A293" s="7"/>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K293" s="8"/>
    </row>
    <row r="294" spans="1:37">
      <c r="A294" s="7"/>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K294" s="8"/>
    </row>
    <row r="295" spans="1:37">
      <c r="A295" s="7"/>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K295" s="8"/>
    </row>
    <row r="296" spans="1:37">
      <c r="A296" s="7"/>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K296" s="8"/>
    </row>
    <row r="297" spans="1:37">
      <c r="A297" s="7"/>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K297" s="8"/>
    </row>
    <row r="298" spans="1:37">
      <c r="A298" s="7"/>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K298" s="8"/>
    </row>
    <row r="299" spans="1:37">
      <c r="A299" s="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K299" s="8"/>
    </row>
    <row r="300" spans="1:37">
      <c r="A300" s="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K300" s="8"/>
    </row>
    <row r="301" spans="1:37">
      <c r="A301" s="7"/>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K301" s="8"/>
    </row>
    <row r="302" spans="1:37">
      <c r="A302" s="7"/>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K302" s="8"/>
    </row>
    <row r="303" spans="1:37">
      <c r="A303" s="7"/>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K303" s="8"/>
    </row>
    <row r="304" spans="1:37">
      <c r="A304" s="7"/>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K304" s="8"/>
    </row>
    <row r="305" spans="1:37">
      <c r="A305" s="7"/>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K305" s="8"/>
    </row>
    <row r="306" spans="1:37">
      <c r="A306" s="7"/>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K306" s="8"/>
    </row>
    <row r="307" spans="1:37">
      <c r="A307" s="7"/>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K307" s="8"/>
    </row>
    <row r="308" spans="1:37">
      <c r="A308" s="7"/>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K308" s="8"/>
    </row>
    <row r="309" spans="1:37">
      <c r="A309" s="7"/>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K309" s="8"/>
    </row>
    <row r="310" spans="1:37">
      <c r="A310" s="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K310" s="8"/>
    </row>
    <row r="311" spans="1:37">
      <c r="A311" s="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K311" s="8"/>
    </row>
    <row r="312" spans="1:37">
      <c r="A312" s="7"/>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K312" s="8"/>
    </row>
    <row r="313" spans="1:37">
      <c r="A313" s="7"/>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K313" s="8"/>
    </row>
    <row r="314" spans="1:37">
      <c r="A314" s="7"/>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K314" s="8"/>
    </row>
    <row r="315" spans="1:37">
      <c r="A315" s="7"/>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K315" s="8"/>
    </row>
    <row r="316" spans="1:37">
      <c r="A316" s="7"/>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K316" s="8"/>
    </row>
    <row r="317" spans="1:37">
      <c r="A317" s="7"/>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K317" s="8"/>
    </row>
    <row r="318" spans="1:37">
      <c r="A318" s="7"/>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K318" s="8"/>
    </row>
    <row r="319" spans="1:37">
      <c r="A319" s="7"/>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K319" s="8"/>
    </row>
    <row r="320" spans="1:37">
      <c r="A320" s="7"/>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K320" s="8"/>
    </row>
    <row r="321" spans="1:37">
      <c r="A321" s="7"/>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K321" s="8"/>
    </row>
    <row r="322" spans="1:37">
      <c r="A322" s="7"/>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K322" s="8"/>
    </row>
    <row r="323" spans="1:37">
      <c r="A323" s="7"/>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K323" s="8"/>
    </row>
    <row r="324" spans="1:37">
      <c r="A324" s="7"/>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K324" s="8"/>
    </row>
    <row r="325" spans="1:37">
      <c r="A325" s="7"/>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K325" s="8"/>
    </row>
    <row r="326" spans="1:37">
      <c r="A326" s="7"/>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K326" s="8"/>
    </row>
    <row r="327" spans="1:37">
      <c r="A327" s="7"/>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K327" s="8"/>
    </row>
    <row r="328" spans="1:37">
      <c r="A328" s="7"/>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K328" s="8"/>
    </row>
    <row r="329" spans="1:37">
      <c r="A329" s="7"/>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K329" s="8"/>
    </row>
    <row r="330" spans="1:37">
      <c r="A330" s="7"/>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K330" s="8"/>
    </row>
    <row r="331" spans="1:37">
      <c r="A331" s="7"/>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K331" s="8"/>
    </row>
    <row r="332" spans="1:37">
      <c r="A332" s="7"/>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K332" s="8"/>
    </row>
    <row r="333" spans="1:37">
      <c r="A333" s="7"/>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K333" s="8"/>
    </row>
    <row r="334" spans="1:37">
      <c r="A334" s="7"/>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K334" s="8"/>
    </row>
    <row r="335" spans="1:37">
      <c r="A335" s="7"/>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K335" s="8"/>
    </row>
    <row r="336" spans="1:37">
      <c r="A336" s="7"/>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K336" s="8"/>
    </row>
    <row r="337" spans="1:37">
      <c r="A337" s="7"/>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K337" s="8"/>
    </row>
    <row r="338" spans="1:37">
      <c r="A338" s="7"/>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K338" s="8"/>
    </row>
    <row r="339" spans="1:37">
      <c r="A339" s="7"/>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K339" s="8"/>
    </row>
    <row r="340" spans="1:37">
      <c r="A340" s="7"/>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K340" s="8"/>
    </row>
    <row r="341" spans="1:37">
      <c r="A341" s="7"/>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K341" s="8"/>
    </row>
    <row r="342" spans="1:37">
      <c r="A342" s="7"/>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K342" s="8"/>
    </row>
    <row r="343" spans="1:37">
      <c r="A343" s="7"/>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K343" s="8"/>
    </row>
    <row r="344" spans="1:37">
      <c r="A344" s="7"/>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K344" s="8"/>
    </row>
    <row r="345" spans="1:37">
      <c r="A345" s="7"/>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K345" s="8"/>
    </row>
    <row r="346" spans="1:37">
      <c r="A346" s="7"/>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K346" s="8"/>
    </row>
    <row r="347" spans="1:37">
      <c r="A347" s="7"/>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K347" s="8"/>
    </row>
    <row r="348" spans="1:37">
      <c r="A348" s="7"/>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K348" s="8"/>
    </row>
    <row r="349" spans="1:37">
      <c r="A349" s="7"/>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K349" s="8"/>
    </row>
    <row r="350" spans="1:37">
      <c r="A350" s="7"/>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K350" s="8"/>
    </row>
    <row r="351" spans="1:37">
      <c r="A351" s="7"/>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K351" s="8"/>
    </row>
    <row r="352" spans="1:37">
      <c r="A352" s="7"/>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K352" s="8"/>
    </row>
    <row r="353" spans="1:37">
      <c r="A353" s="7"/>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K353" s="8"/>
    </row>
    <row r="354" spans="1:37">
      <c r="A354" s="7"/>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K354" s="8"/>
    </row>
    <row r="355" spans="1:37">
      <c r="A355" s="7"/>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K355" s="8"/>
    </row>
    <row r="356" spans="1:37">
      <c r="A356" s="7"/>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K356" s="8"/>
    </row>
    <row r="357" spans="1:37">
      <c r="A357" s="7"/>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K357" s="8"/>
    </row>
    <row r="358" spans="1:37">
      <c r="A358" s="7"/>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K358" s="8"/>
    </row>
    <row r="359" spans="1:37">
      <c r="A359" s="7"/>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K359" s="8"/>
    </row>
    <row r="360" spans="1:37">
      <c r="A360" s="7"/>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K360" s="8"/>
    </row>
    <row r="361" spans="1:37">
      <c r="A361" s="7"/>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K361" s="8"/>
    </row>
    <row r="362" spans="1:37">
      <c r="A362" s="7"/>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K362" s="8"/>
    </row>
    <row r="363" spans="1:37">
      <c r="A363" s="7"/>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K363" s="8"/>
    </row>
    <row r="364" spans="1:37">
      <c r="A364" s="7"/>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K364" s="8"/>
    </row>
    <row r="365" spans="1:37">
      <c r="A365" s="7"/>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K365" s="8"/>
    </row>
    <row r="366" spans="1:37">
      <c r="A366" s="7"/>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K366" s="8"/>
    </row>
    <row r="367" spans="1:37">
      <c r="A367" s="7"/>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K367" s="8"/>
    </row>
    <row r="368" spans="1:37">
      <c r="A368" s="7"/>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K368" s="8"/>
    </row>
    <row r="369" spans="1:37">
      <c r="A369" s="7"/>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K369" s="8"/>
    </row>
    <row r="370" spans="1:37">
      <c r="A370" s="7"/>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K370" s="8"/>
    </row>
    <row r="371" spans="1:37">
      <c r="A371" s="7"/>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K371" s="8"/>
    </row>
    <row r="372" spans="1:37">
      <c r="A372" s="7"/>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K372" s="8"/>
    </row>
    <row r="373" spans="1:37">
      <c r="A373" s="7"/>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K373" s="8"/>
    </row>
    <row r="374" spans="1:37">
      <c r="A374" s="7"/>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K374" s="8"/>
    </row>
    <row r="375" spans="1:37">
      <c r="A375" s="7"/>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K375" s="8"/>
    </row>
    <row r="376" spans="1:37">
      <c r="A376" s="7"/>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K376" s="8"/>
    </row>
    <row r="377" spans="1:37">
      <c r="A377" s="7"/>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K377" s="8"/>
    </row>
    <row r="378" spans="1:37">
      <c r="A378" s="7"/>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K378" s="8"/>
    </row>
    <row r="379" spans="1:37">
      <c r="A379" s="7"/>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K379" s="8"/>
    </row>
    <row r="380" spans="1:37">
      <c r="A380" s="7"/>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K380" s="8"/>
    </row>
    <row r="381" spans="1:37">
      <c r="A381" s="7"/>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K381" s="8"/>
    </row>
    <row r="382" spans="1:37">
      <c r="A382" s="7"/>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K382" s="8"/>
    </row>
    <row r="383" spans="1:37">
      <c r="A383" s="7"/>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K383" s="8"/>
    </row>
    <row r="384" spans="1:37">
      <c r="A384" s="7"/>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K384" s="8"/>
    </row>
    <row r="385" spans="1:37">
      <c r="A385" s="7"/>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K385" s="8"/>
    </row>
    <row r="386" spans="1:37">
      <c r="A386" s="7"/>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K386" s="8"/>
    </row>
    <row r="387" spans="1:37">
      <c r="A387" s="7"/>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K387" s="8"/>
    </row>
    <row r="388" spans="1:37">
      <c r="A388" s="7"/>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K388" s="8"/>
    </row>
    <row r="389" spans="1:37">
      <c r="A389" s="7"/>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K389" s="8"/>
    </row>
    <row r="390" spans="1:37">
      <c r="A390" s="7"/>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K390" s="8"/>
    </row>
    <row r="391" spans="1:37">
      <c r="A391" s="7"/>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K391" s="8"/>
    </row>
    <row r="392" spans="1:37">
      <c r="A392" s="7"/>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K392" s="8"/>
    </row>
    <row r="393" spans="1:37">
      <c r="A393" s="7"/>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K393" s="8"/>
    </row>
    <row r="394" spans="1:37">
      <c r="A394" s="7"/>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K394" s="8"/>
    </row>
    <row r="395" spans="1:37">
      <c r="A395" s="7"/>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K395" s="8"/>
    </row>
    <row r="396" spans="1:37">
      <c r="A396" s="7"/>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K396" s="8"/>
    </row>
    <row r="397" spans="1:37">
      <c r="A397" s="7"/>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K397" s="8"/>
    </row>
    <row r="398" spans="1:37">
      <c r="A398" s="7"/>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K398" s="8"/>
    </row>
    <row r="399" spans="1:37">
      <c r="A399" s="7"/>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K399" s="8"/>
    </row>
    <row r="400" spans="1:37">
      <c r="A400" s="7"/>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K400" s="8"/>
    </row>
    <row r="401" spans="1:37">
      <c r="A401" s="7"/>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K401" s="8"/>
    </row>
    <row r="402" spans="1:37">
      <c r="A402" s="7"/>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K402" s="8"/>
    </row>
    <row r="403" spans="1:37">
      <c r="A403" s="7"/>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K403" s="8"/>
    </row>
    <row r="404" spans="1:37">
      <c r="A404" s="7"/>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K404" s="8"/>
    </row>
    <row r="405" spans="1:37">
      <c r="A405" s="7"/>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K405" s="8"/>
    </row>
    <row r="406" spans="1:37">
      <c r="A406" s="7"/>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K406" s="8"/>
    </row>
    <row r="407" spans="1:37">
      <c r="A407" s="7"/>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K407" s="8"/>
    </row>
    <row r="408" spans="1:37">
      <c r="A408" s="7"/>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K408" s="8"/>
    </row>
    <row r="409" spans="1:37">
      <c r="A409" s="7"/>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K409" s="8"/>
    </row>
    <row r="410" spans="1:37">
      <c r="A410" s="7"/>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K410" s="8"/>
    </row>
    <row r="411" spans="1:37">
      <c r="A411" s="7"/>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K411" s="8"/>
    </row>
    <row r="412" spans="1:37">
      <c r="A412" s="7"/>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K412" s="8"/>
    </row>
    <row r="413" spans="1:37">
      <c r="A413" s="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K413" s="8"/>
    </row>
    <row r="414" spans="1:37">
      <c r="A414" s="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K414" s="8"/>
    </row>
    <row r="415" spans="1:37">
      <c r="A415" s="7"/>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K415" s="8"/>
    </row>
    <row r="416" spans="1:37">
      <c r="A416" s="7"/>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K416" s="8"/>
    </row>
    <row r="417" spans="1:37">
      <c r="A417" s="7"/>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K417" s="8"/>
    </row>
    <row r="418" spans="1:37">
      <c r="A418" s="7"/>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K418" s="8"/>
    </row>
    <row r="419" spans="1:37">
      <c r="A419" s="7"/>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K419" s="8"/>
    </row>
    <row r="420" spans="1:37">
      <c r="A420" s="7"/>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K420" s="8"/>
    </row>
    <row r="421" spans="1:37">
      <c r="A421" s="7"/>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K421" s="8"/>
    </row>
    <row r="422" spans="1:37">
      <c r="A422" s="7"/>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K422" s="8"/>
    </row>
    <row r="423" spans="1:37">
      <c r="A423" s="7"/>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K423" s="8"/>
    </row>
    <row r="424" spans="1:37">
      <c r="A424" s="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K424" s="8"/>
    </row>
    <row r="425" spans="1:37">
      <c r="A425" s="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K425" s="8"/>
    </row>
    <row r="426" spans="1:37">
      <c r="A426" s="7"/>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K426" s="8"/>
    </row>
    <row r="427" spans="1:37">
      <c r="A427" s="7"/>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K427" s="8"/>
    </row>
    <row r="428" spans="1:37">
      <c r="A428" s="7"/>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K428" s="8"/>
    </row>
    <row r="429" spans="1:37">
      <c r="A429" s="7"/>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K429" s="8"/>
    </row>
    <row r="430" spans="1:37">
      <c r="A430" s="7"/>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K430" s="8"/>
    </row>
    <row r="431" spans="1:37">
      <c r="A431" s="7"/>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K431" s="8"/>
    </row>
    <row r="432" spans="1:37">
      <c r="A432" s="7"/>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K432" s="8"/>
    </row>
    <row r="433" spans="1:37">
      <c r="A433" s="7"/>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K433" s="8"/>
    </row>
    <row r="434" spans="1:37">
      <c r="A434" s="7"/>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K434" s="8"/>
    </row>
    <row r="435" spans="1:37">
      <c r="A435" s="7"/>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K435" s="8"/>
    </row>
    <row r="436" spans="1:37">
      <c r="A436" s="7"/>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K436" s="8"/>
    </row>
    <row r="437" spans="1:37">
      <c r="A437" s="7"/>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K437" s="8"/>
    </row>
    <row r="438" spans="1:37">
      <c r="A438" s="7"/>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K438" s="8"/>
    </row>
    <row r="439" spans="1:37">
      <c r="A439" s="7"/>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K439" s="8"/>
    </row>
    <row r="440" spans="1:37">
      <c r="A440" s="7"/>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K440" s="8"/>
    </row>
    <row r="441" spans="1:37">
      <c r="A441" s="7"/>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K441" s="8"/>
    </row>
    <row r="442" spans="1:37">
      <c r="A442" s="7"/>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K442" s="8"/>
    </row>
    <row r="443" spans="1:37">
      <c r="A443" s="7"/>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K443" s="8"/>
    </row>
    <row r="444" spans="1:37">
      <c r="A444" s="7"/>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K444" s="8"/>
    </row>
    <row r="445" spans="1:37">
      <c r="A445" s="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K445" s="8"/>
    </row>
    <row r="446" spans="1:37">
      <c r="A446" s="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K446" s="8"/>
    </row>
    <row r="447" spans="1:37">
      <c r="A447" s="7"/>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K447" s="8"/>
    </row>
    <row r="448" spans="1:37">
      <c r="A448" s="7"/>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K448" s="8"/>
    </row>
    <row r="449" spans="1:37">
      <c r="A449" s="7"/>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K449" s="8"/>
    </row>
    <row r="450" spans="1:37">
      <c r="A450" s="7"/>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K450" s="8"/>
    </row>
    <row r="451" spans="1:37">
      <c r="A451" s="7"/>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K451" s="8"/>
    </row>
    <row r="452" spans="1:37">
      <c r="A452" s="7"/>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K452" s="8"/>
    </row>
    <row r="453" spans="1:37">
      <c r="A453" s="7"/>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K453" s="8"/>
    </row>
    <row r="454" spans="1:37">
      <c r="A454" s="7"/>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K454" s="8"/>
    </row>
    <row r="455" spans="1:37">
      <c r="A455" s="7"/>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K455" s="8"/>
    </row>
    <row r="456" spans="1:37">
      <c r="A456" s="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K456" s="8"/>
    </row>
    <row r="457" spans="1:37">
      <c r="A457" s="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K457" s="8"/>
    </row>
    <row r="458" spans="1:37">
      <c r="A458" s="7"/>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K458" s="8"/>
    </row>
    <row r="459" spans="1:37">
      <c r="A459" s="7"/>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K459" s="8"/>
    </row>
    <row r="460" spans="1:37">
      <c r="A460" s="7"/>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K460" s="8"/>
    </row>
    <row r="461" spans="1:37">
      <c r="A461" s="7"/>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K461" s="8"/>
    </row>
    <row r="462" spans="1:37">
      <c r="A462" s="7"/>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K462" s="8"/>
    </row>
    <row r="463" spans="1:37">
      <c r="A463" s="7"/>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K463" s="8"/>
    </row>
    <row r="464" spans="1:37">
      <c r="A464" s="7"/>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K464" s="8"/>
    </row>
    <row r="465" spans="1:37">
      <c r="A465" s="7"/>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K465" s="8"/>
    </row>
    <row r="466" spans="1:37">
      <c r="A466" s="7"/>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K466" s="8"/>
    </row>
    <row r="467" spans="1:37">
      <c r="A467" s="7"/>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K467" s="8"/>
    </row>
    <row r="468" spans="1:37">
      <c r="A468" s="7"/>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K468" s="8"/>
    </row>
    <row r="469" spans="1:37">
      <c r="A469" s="7"/>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K469" s="8"/>
    </row>
    <row r="470" spans="1:37">
      <c r="A470" s="7"/>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K470" s="8"/>
    </row>
    <row r="471" spans="1:37">
      <c r="A471" s="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K471" s="8"/>
    </row>
    <row r="472" spans="1:37">
      <c r="A472" s="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K472" s="8"/>
    </row>
    <row r="473" spans="1:37">
      <c r="A473" s="7"/>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K473" s="8"/>
    </row>
    <row r="474" spans="1:37">
      <c r="A474" s="7"/>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K474" s="8"/>
    </row>
    <row r="475" spans="1:37">
      <c r="A475" s="7"/>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K475" s="8"/>
    </row>
    <row r="476" spans="1:37">
      <c r="A476" s="7"/>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K476" s="8"/>
    </row>
    <row r="477" spans="1:37">
      <c r="A477" s="7"/>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K477" s="8"/>
    </row>
    <row r="478" spans="1:37">
      <c r="A478" s="7"/>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K478" s="8"/>
    </row>
    <row r="479" spans="1:37">
      <c r="A479" s="7"/>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K479" s="8"/>
    </row>
    <row r="480" spans="1:37">
      <c r="A480" s="7"/>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K480" s="8"/>
    </row>
    <row r="481" spans="1:37">
      <c r="A481" s="7"/>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K481" s="8"/>
    </row>
    <row r="482" spans="1:37">
      <c r="A482" s="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K482" s="8"/>
    </row>
    <row r="483" spans="1:37">
      <c r="A483" s="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K483" s="8"/>
    </row>
    <row r="484" spans="1:37">
      <c r="A484" s="7"/>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K484" s="8"/>
    </row>
    <row r="485" spans="1:37">
      <c r="A485" s="7"/>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K485" s="8"/>
    </row>
    <row r="486" spans="1:37">
      <c r="A486" s="7"/>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K486" s="8"/>
    </row>
    <row r="487" spans="1:37">
      <c r="A487" s="7"/>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K487" s="8"/>
    </row>
    <row r="488" spans="1:37">
      <c r="A488" s="7"/>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K488" s="8"/>
    </row>
    <row r="489" spans="1:37">
      <c r="A489" s="7"/>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K489" s="8"/>
    </row>
    <row r="490" spans="1:37">
      <c r="A490" s="7"/>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K490" s="8"/>
    </row>
    <row r="491" spans="1:37">
      <c r="A491" s="7"/>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K491" s="8"/>
    </row>
    <row r="492" spans="1:37">
      <c r="A492" s="7"/>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K492" s="8"/>
    </row>
    <row r="493" spans="1:37">
      <c r="A493" s="7"/>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K493" s="8"/>
    </row>
    <row r="494" spans="1:37">
      <c r="A494" s="7"/>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K494" s="8"/>
    </row>
    <row r="495" spans="1:37">
      <c r="A495" s="7"/>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K495" s="8"/>
    </row>
    <row r="496" spans="1:37">
      <c r="A496" s="7"/>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K496" s="8"/>
    </row>
    <row r="497" spans="1:37">
      <c r="A497" s="7"/>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K497" s="8"/>
    </row>
    <row r="498" spans="1:37">
      <c r="A498" s="7"/>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K498" s="8"/>
    </row>
    <row r="499" spans="1:37">
      <c r="A499" s="7"/>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K499" s="8"/>
    </row>
    <row r="500" spans="1:37">
      <c r="A500" s="7"/>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K500" s="8"/>
    </row>
    <row r="501" spans="1:37">
      <c r="A501" s="7"/>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K501" s="8"/>
    </row>
    <row r="502" spans="1:37">
      <c r="A502" s="7"/>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K502" s="8"/>
    </row>
    <row r="503" spans="1:37">
      <c r="A503" s="7"/>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K503" s="8"/>
    </row>
    <row r="504" spans="1:37">
      <c r="A504" s="7"/>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K504" s="8"/>
    </row>
    <row r="505" spans="1:37">
      <c r="A505" s="7"/>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K505" s="8"/>
    </row>
    <row r="506" spans="1:37">
      <c r="A506" s="7"/>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K506" s="8"/>
    </row>
    <row r="507" spans="1:37">
      <c r="A507" s="7"/>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K507" s="8"/>
    </row>
    <row r="508" spans="1:37">
      <c r="A508" s="7"/>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K508" s="8"/>
    </row>
    <row r="509" spans="1:37">
      <c r="A509" s="7"/>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K509" s="8"/>
    </row>
    <row r="510" spans="1:37">
      <c r="A510" s="7"/>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K510" s="8"/>
    </row>
    <row r="511" spans="1:37">
      <c r="A511" s="7"/>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K511" s="8"/>
    </row>
    <row r="512" spans="1:37">
      <c r="A512" s="7"/>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K512" s="8"/>
    </row>
    <row r="513" spans="1:37">
      <c r="A513" s="7"/>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K513" s="8"/>
    </row>
    <row r="514" spans="1:37">
      <c r="A514" s="7"/>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K514" s="8"/>
    </row>
    <row r="515" spans="1:37">
      <c r="A515" s="7"/>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K515" s="8"/>
    </row>
    <row r="516" spans="1:37">
      <c r="A516" s="7"/>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K516" s="8"/>
    </row>
    <row r="517" spans="1:37">
      <c r="A517" s="7"/>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K517" s="8"/>
    </row>
    <row r="518" spans="1:37">
      <c r="A518" s="7"/>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K518" s="8"/>
    </row>
    <row r="519" spans="1:37">
      <c r="A519" s="7"/>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K519" s="8"/>
    </row>
    <row r="520" spans="1:37">
      <c r="A520" s="7"/>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K520" s="8"/>
    </row>
    <row r="521" spans="1:37">
      <c r="A521" s="7"/>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K521" s="8"/>
    </row>
    <row r="522" spans="1:37">
      <c r="A522" s="7"/>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K522" s="8"/>
    </row>
    <row r="523" spans="1:37">
      <c r="A523" s="7"/>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K523" s="8"/>
    </row>
    <row r="524" spans="1:37">
      <c r="A524" s="7"/>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K524" s="8"/>
    </row>
    <row r="525" spans="1:37">
      <c r="A525" s="7"/>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K525" s="8"/>
    </row>
    <row r="526" spans="1:37">
      <c r="A526" s="7"/>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K526" s="8"/>
    </row>
    <row r="527" spans="1:37">
      <c r="A527" s="7"/>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K527" s="8"/>
    </row>
    <row r="528" spans="1:37">
      <c r="A528" s="7"/>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K528" s="8"/>
    </row>
    <row r="529" spans="1:37">
      <c r="A529" s="7"/>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K529" s="8"/>
    </row>
    <row r="530" spans="1:37">
      <c r="A530" s="7"/>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K530" s="8"/>
    </row>
    <row r="531" spans="1:37">
      <c r="A531" s="7"/>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K531" s="8"/>
    </row>
    <row r="532" spans="1:37">
      <c r="A532" s="7"/>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K532" s="8"/>
    </row>
    <row r="533" spans="1:37">
      <c r="A533" s="7"/>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K533" s="8"/>
    </row>
    <row r="534" spans="1:37">
      <c r="A534" s="7"/>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K534" s="8"/>
    </row>
    <row r="535" spans="1:37">
      <c r="A535" s="7"/>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K535" s="8"/>
    </row>
    <row r="536" spans="1:37">
      <c r="A536" s="7"/>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K536" s="8"/>
    </row>
    <row r="537" spans="1:37">
      <c r="A537" s="7"/>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K537" s="8"/>
    </row>
    <row r="538" spans="1:37">
      <c r="A538" s="7"/>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K538" s="8"/>
    </row>
    <row r="539" spans="1:37">
      <c r="A539" s="7"/>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K539" s="8"/>
    </row>
    <row r="540" spans="1:37">
      <c r="A540" s="7"/>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K540" s="8"/>
    </row>
    <row r="541" spans="1:37">
      <c r="A541" s="7"/>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K541" s="8"/>
    </row>
    <row r="542" spans="1:37">
      <c r="A542" s="7"/>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K542" s="8"/>
    </row>
    <row r="543" spans="1:37">
      <c r="A543" s="7"/>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K543" s="8"/>
    </row>
    <row r="544" spans="1:37">
      <c r="A544" s="7"/>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K544" s="8"/>
    </row>
    <row r="545" spans="1:37">
      <c r="A545" s="7"/>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K545" s="8"/>
    </row>
    <row r="546" spans="1:37">
      <c r="A546" s="7"/>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K546" s="8"/>
    </row>
    <row r="547" spans="1:37">
      <c r="A547" s="7"/>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K547" s="8"/>
    </row>
    <row r="548" spans="1:37">
      <c r="A548" s="7"/>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K548" s="8"/>
    </row>
    <row r="549" spans="1:37">
      <c r="A549" s="7"/>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K549" s="8"/>
    </row>
    <row r="550" spans="1:37">
      <c r="A550" s="7"/>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K550" s="8"/>
    </row>
    <row r="551" spans="1:37">
      <c r="A551" s="7"/>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K551" s="8"/>
    </row>
    <row r="552" spans="1:37">
      <c r="A552" s="7"/>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K552" s="8"/>
    </row>
    <row r="553" spans="1:37">
      <c r="A553" s="7"/>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K553" s="8"/>
    </row>
    <row r="554" spans="1:37">
      <c r="A554" s="7"/>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K554" s="8"/>
    </row>
    <row r="555" spans="1:37">
      <c r="A555" s="7"/>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K555" s="8"/>
    </row>
    <row r="556" spans="1:37">
      <c r="A556" s="7"/>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K556" s="8"/>
    </row>
    <row r="557" spans="1:37">
      <c r="A557" s="7"/>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K557" s="8"/>
    </row>
    <row r="558" spans="1:37">
      <c r="A558" s="7"/>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K558" s="8"/>
    </row>
    <row r="559" spans="1:37">
      <c r="A559" s="7"/>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K559" s="8"/>
    </row>
    <row r="560" spans="1:37">
      <c r="A560" s="7"/>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K560" s="8"/>
    </row>
    <row r="561" spans="1:37">
      <c r="A561" s="7"/>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K561" s="8"/>
    </row>
    <row r="562" spans="1:37">
      <c r="A562" s="7"/>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K562" s="8"/>
    </row>
    <row r="563" spans="1:37">
      <c r="A563" s="7"/>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K563" s="8"/>
    </row>
    <row r="564" spans="1:37">
      <c r="A564" s="7"/>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K564" s="8"/>
    </row>
    <row r="565" spans="1:37">
      <c r="A565" s="7"/>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K565" s="8"/>
    </row>
    <row r="566" spans="1:37">
      <c r="A566" s="7"/>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K566" s="8"/>
    </row>
    <row r="567" spans="1:37">
      <c r="A567" s="7"/>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K567" s="8"/>
    </row>
    <row r="568" spans="1:37">
      <c r="A568" s="7"/>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K568" s="8"/>
    </row>
    <row r="569" spans="1:37">
      <c r="A569" s="7"/>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K569" s="8"/>
    </row>
    <row r="570" spans="1:37">
      <c r="A570" s="7"/>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K570" s="8"/>
    </row>
    <row r="571" spans="1:37">
      <c r="A571" s="7"/>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K571" s="8"/>
    </row>
    <row r="572" spans="1:37">
      <c r="A572" s="7"/>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K572" s="8"/>
    </row>
    <row r="573" spans="1:37">
      <c r="A573" s="7"/>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K573" s="8"/>
    </row>
    <row r="574" spans="1:37">
      <c r="A574" s="7"/>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K574" s="8"/>
    </row>
    <row r="575" spans="1:37">
      <c r="A575" s="7"/>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K575" s="8"/>
    </row>
    <row r="576" spans="1:37">
      <c r="A576" s="7"/>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K576" s="8"/>
    </row>
    <row r="577" spans="1:37">
      <c r="A577" s="7"/>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K577" s="8"/>
    </row>
    <row r="578" spans="1:37">
      <c r="A578" s="7"/>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K578" s="8"/>
    </row>
    <row r="579" spans="1:37">
      <c r="A579" s="7"/>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K579" s="8"/>
    </row>
    <row r="580" spans="1:37">
      <c r="A580" s="7"/>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K580" s="8"/>
    </row>
    <row r="581" spans="1:37">
      <c r="A581" s="7"/>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K581" s="8"/>
    </row>
    <row r="582" spans="1:37">
      <c r="A582" s="7"/>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K582" s="8"/>
    </row>
  </sheetData>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1321B-073E-4E6B-8D0C-09273DF3F589}">
  <sheetPr>
    <tabColor theme="4" tint="-0.249977111117893"/>
  </sheetPr>
  <dimension ref="A1:J5195"/>
  <sheetViews>
    <sheetView workbookViewId="0">
      <selection activeCell="J2" sqref="J2"/>
    </sheetView>
  </sheetViews>
  <sheetFormatPr defaultRowHeight="15.5"/>
  <cols>
    <col min="1" max="1" width="11.08203125" style="21" bestFit="1" customWidth="1"/>
    <col min="2" max="2" width="12.33203125" style="15" bestFit="1" customWidth="1"/>
    <col min="3" max="3" width="13.4140625" style="15" bestFit="1" customWidth="1"/>
    <col min="4" max="4" width="13" style="15" bestFit="1" customWidth="1"/>
    <col min="5" max="5" width="12" style="15" bestFit="1" customWidth="1"/>
    <col min="6" max="6" width="13.08203125" style="15" bestFit="1" customWidth="1"/>
    <col min="7" max="7" width="10.4140625" style="15" bestFit="1" customWidth="1"/>
    <col min="8" max="8" width="6.5" style="15" bestFit="1" customWidth="1"/>
    <col min="9" max="9" width="14.33203125" style="15" bestFit="1" customWidth="1"/>
    <col min="10" max="16384" width="8.6640625" style="15"/>
  </cols>
  <sheetData>
    <row r="1" spans="1:10">
      <c r="A1" s="21" t="str">
        <f ca="1">[1]!hxAD2(1,"2004-01-01",TODAY()-1,-1,-1,1,0,1,0,2,"SSE","output:sequencedate",256,0)</f>
        <v>日期</v>
      </c>
      <c r="B1" s="15" t="s">
        <v>222</v>
      </c>
      <c r="C1" s="15" t="s">
        <v>223</v>
      </c>
      <c r="D1" s="15" t="s">
        <v>224</v>
      </c>
      <c r="E1" s="15" t="s">
        <v>225</v>
      </c>
      <c r="F1" s="15" t="s">
        <v>226</v>
      </c>
      <c r="G1" s="15" t="s">
        <v>227</v>
      </c>
      <c r="H1" s="15" t="s">
        <v>228</v>
      </c>
      <c r="I1" s="15" t="s">
        <v>229</v>
      </c>
      <c r="J1" s="15" t="s">
        <v>278</v>
      </c>
    </row>
    <row r="2" spans="1:10">
      <c r="A2" s="22">
        <v>45777</v>
      </c>
      <c r="B2" s="23">
        <f>IF(_xlfn.XLOOKUP($A2,DateRate!$A:$A,DateRate!B:B,"",-1)=0,"",_xlfn.XLOOKUP($A2,DateRate!$A:$A,DateRate!B:B,"",-1))</f>
        <v>1.4599</v>
      </c>
      <c r="C2" s="23">
        <f>IF(_xlfn.XLOOKUP($A2,DateRate!$A:$A,DateRate!C:C,"",-1)=0,"",_xlfn.XLOOKUP($A2,DateRate!$A:$A,DateRate!C:C,"",-1))</f>
        <v>1.6243000000000001</v>
      </c>
      <c r="D2" s="23">
        <f>IF(_xlfn.XLOOKUP($A2,DateRate!$A:$A,DateRate!D:D,"",-1)=0,"",_xlfn.XLOOKUP($A2,DateRate!$A:$A,DateRate!D:D,"",-1))</f>
        <v>0.1644000000000001</v>
      </c>
      <c r="E2" s="23">
        <f>IF(_xlfn.XLOOKUP($A2,DateRate!$A:$A,DateRate!E:E,"",-1)=0,"",_xlfn.XLOOKUP($A2,DateRate!$A:$A,DateRate!E:E,"",-1))</f>
        <v>3.72</v>
      </c>
      <c r="F2" s="23">
        <f>IF(_xlfn.XLOOKUP($A2,DateRate!$A:$A,DateRate!F:F,"",-1)=0,"",_xlfn.XLOOKUP($A2,DateRate!$A:$A,DateRate!F:F,"",-1))</f>
        <v>4.17</v>
      </c>
      <c r="G2" s="23">
        <f>IF(_xlfn.XLOOKUP($A2,DateRate!$A:$A,DateRate!G:G,"",-1)=0,"",_xlfn.XLOOKUP($A2,DateRate!$A:$A,DateRate!G:G,"",-1))</f>
        <v>99.634500000000003</v>
      </c>
      <c r="H2" s="23">
        <f>IF(_xlfn.XLOOKUP($A2,DateRate!$O:$O,DateRate!P:P,"",-1)=0,"",_xlfn.XLOOKUP($A2,DateRate!$O:$O,DateRate!P:P,"",-1))</f>
        <v>1.7314000000000001</v>
      </c>
      <c r="I2" s="23">
        <f>IF(_xlfn.XLOOKUP($A2,DateRate!$A:$A,DateRate!I:I,"",-1)=0,"",_xlfn.XLOOKUP($A2,DateRate!$A:$A,DateRate!I:I,"",-1))</f>
        <v>42.98687051784249</v>
      </c>
      <c r="J2" s="23">
        <f>IF(_xlfn.XLOOKUP($A2,DateRate!$A:$A,DateRate!J:J,"",-1)=0,"",_xlfn.XLOOKUP($A2,DateRate!$A:$A,DateRate!J:J,"",-1))</f>
        <v>96.2</v>
      </c>
    </row>
    <row r="3" spans="1:10">
      <c r="A3" s="22">
        <v>45747</v>
      </c>
      <c r="B3" s="23">
        <f>IF(_xlfn.XLOOKUP($A3,DateRate!$A:$A,DateRate!B:B,"",-1)=0,"",_xlfn.XLOOKUP($A3,DateRate!$A:$A,DateRate!B:B,"",-1))</f>
        <v>1.5379</v>
      </c>
      <c r="C3" s="23">
        <f>IF(_xlfn.XLOOKUP($A3,DateRate!$A:$A,DateRate!C:C,"",-1)=0,"",_xlfn.XLOOKUP($A3,DateRate!$A:$A,DateRate!C:C,"",-1))</f>
        <v>1.8129</v>
      </c>
      <c r="D3" s="23">
        <f>IF(_xlfn.XLOOKUP($A3,DateRate!$A:$A,DateRate!D:D,"",-1)=0,"",_xlfn.XLOOKUP($A3,DateRate!$A:$A,DateRate!D:D,"",-1))</f>
        <v>0.27499999999999991</v>
      </c>
      <c r="E3" s="23">
        <f>IF(_xlfn.XLOOKUP($A3,DateRate!$A:$A,DateRate!E:E,"",-1)=0,"",_xlfn.XLOOKUP($A3,DateRate!$A:$A,DateRate!E:E,"",-1))</f>
        <v>3.96</v>
      </c>
      <c r="F3" s="23">
        <f>IF(_xlfn.XLOOKUP($A3,DateRate!$A:$A,DateRate!F:F,"",-1)=0,"",_xlfn.XLOOKUP($A3,DateRate!$A:$A,DateRate!F:F,"",-1))</f>
        <v>4.2300000000000004</v>
      </c>
      <c r="G3" s="23">
        <f>IF(_xlfn.XLOOKUP($A3,DateRate!$A:$A,DateRate!G:G,"",-1)=0,"",_xlfn.XLOOKUP($A3,DateRate!$A:$A,DateRate!G:G,"",-1))</f>
        <v>104.1656</v>
      </c>
      <c r="H3" s="23">
        <f>IF(_xlfn.XLOOKUP($A3,DateRate!$O:$O,DateRate!P:P,"",-1)=0,"",_xlfn.XLOOKUP($A3,DateRate!$O:$O,DateRate!P:P,"",-1))</f>
        <v>1.8896999999999999</v>
      </c>
      <c r="I3" s="23">
        <f>IF(_xlfn.XLOOKUP($A3,DateRate!$A:$A,DateRate!I:I,"",-1)=0,"",_xlfn.XLOOKUP($A3,DateRate!$A:$A,DateRate!I:I,"",-1))</f>
        <v>46.832281394489605</v>
      </c>
      <c r="J3" s="23">
        <f>IF(_xlfn.XLOOKUP($A3,DateRate!$A:$A,DateRate!J:J,"",-1)=0,"",_xlfn.XLOOKUP($A3,DateRate!$A:$A,DateRate!J:J,"",-1))</f>
        <v>98.99</v>
      </c>
    </row>
    <row r="4" spans="1:10">
      <c r="A4" s="22">
        <v>45716</v>
      </c>
      <c r="B4" s="23">
        <f>IF(_xlfn.XLOOKUP($A4,DateRate!$A:$A,DateRate!B:B,"",-1)=0,"",_xlfn.XLOOKUP($A4,DateRate!$A:$A,DateRate!B:B,"",-1))</f>
        <v>1.4597</v>
      </c>
      <c r="C4" s="23">
        <f>IF(_xlfn.XLOOKUP($A4,DateRate!$A:$A,DateRate!C:C,"",-1)=0,"",_xlfn.XLOOKUP($A4,DateRate!$A:$A,DateRate!C:C,"",-1))</f>
        <v>1.7152000000000001</v>
      </c>
      <c r="D4" s="23">
        <f>IF(_xlfn.XLOOKUP($A4,DateRate!$A:$A,DateRate!D:D,"",-1)=0,"",_xlfn.XLOOKUP($A4,DateRate!$A:$A,DateRate!D:D,"",-1))</f>
        <v>0.25550000000000006</v>
      </c>
      <c r="E4" s="23">
        <f>IF(_xlfn.XLOOKUP($A4,DateRate!$A:$A,DateRate!E:E,"",-1)=0,"",_xlfn.XLOOKUP($A4,DateRate!$A:$A,DateRate!E:E,"",-1))</f>
        <v>4.03</v>
      </c>
      <c r="F4" s="23">
        <f>IF(_xlfn.XLOOKUP($A4,DateRate!$A:$A,DateRate!F:F,"",-1)=0,"",_xlfn.XLOOKUP($A4,DateRate!$A:$A,DateRate!F:F,"",-1))</f>
        <v>4.24</v>
      </c>
      <c r="G4" s="23">
        <f>IF(_xlfn.XLOOKUP($A4,DateRate!$A:$A,DateRate!G:G,"",-1)=0,"",_xlfn.XLOOKUP($A4,DateRate!$A:$A,DateRate!G:G,"",-1))</f>
        <v>107.5651</v>
      </c>
      <c r="H4" s="23">
        <f>IF(_xlfn.XLOOKUP($A4,DateRate!$O:$O,DateRate!P:P,"",-1)=0,"",_xlfn.XLOOKUP($A4,DateRate!$O:$O,DateRate!P:P,"",-1))</f>
        <v>2.0093000000000001</v>
      </c>
      <c r="I4" s="23">
        <f>IF(_xlfn.XLOOKUP($A4,DateRate!$A:$A,DateRate!I:I,"",-1)=0,"",_xlfn.XLOOKUP($A4,DateRate!$A:$A,DateRate!I:I,"",-1))</f>
        <v>55.562057660373526</v>
      </c>
      <c r="J4" s="23">
        <f>IF(_xlfn.XLOOKUP($A4,DateRate!$A:$A,DateRate!J:J,"",-1)=0,"",_xlfn.XLOOKUP($A4,DateRate!$A:$A,DateRate!J:J,"",-1))</f>
        <v>99.9</v>
      </c>
    </row>
    <row r="5" spans="1:10">
      <c r="A5" s="22">
        <v>45688</v>
      </c>
      <c r="B5" s="23">
        <f>IF(_xlfn.XLOOKUP($A5,DateRate!$A:$A,DateRate!B:B,"",-1)=0,"",_xlfn.XLOOKUP($A5,DateRate!$A:$A,DateRate!B:B,"",-1))</f>
        <v>1.3036000000000001</v>
      </c>
      <c r="C5" s="23">
        <f>IF(_xlfn.XLOOKUP($A5,DateRate!$A:$A,DateRate!C:C,"",-1)=0,"",_xlfn.XLOOKUP($A5,DateRate!$A:$A,DateRate!C:C,"",-1))</f>
        <v>1.6298999999999999</v>
      </c>
      <c r="D5" s="23">
        <f>IF(_xlfn.XLOOKUP($A5,DateRate!$A:$A,DateRate!D:D,"",-1)=0,"",_xlfn.XLOOKUP($A5,DateRate!$A:$A,DateRate!D:D,"",-1))</f>
        <v>0.32629999999999981</v>
      </c>
      <c r="E5" s="23">
        <f>IF(_xlfn.XLOOKUP($A5,DateRate!$A:$A,DateRate!E:E,"",-1)=0,"",_xlfn.XLOOKUP($A5,DateRate!$A:$A,DateRate!E:E,"",-1))</f>
        <v>4.3600000000000003</v>
      </c>
      <c r="F5" s="23">
        <f>IF(_xlfn.XLOOKUP($A5,DateRate!$A:$A,DateRate!F:F,"",-1)=0,"",_xlfn.XLOOKUP($A5,DateRate!$A:$A,DateRate!F:F,"",-1))</f>
        <v>4.58</v>
      </c>
      <c r="G5" s="23">
        <f>IF(_xlfn.XLOOKUP($A5,DateRate!$A:$A,DateRate!G:G,"",-1)=0,"",_xlfn.XLOOKUP($A5,DateRate!$A:$A,DateRate!G:G,"",-1))</f>
        <v>108.52419999999999</v>
      </c>
      <c r="H5" s="23">
        <f>IF(_xlfn.XLOOKUP($A5,DateRate!$O:$O,DateRate!P:P,"",-1)=0,"",_xlfn.XLOOKUP($A5,DateRate!$O:$O,DateRate!P:P,"",-1))</f>
        <v>1.8858999999999999</v>
      </c>
      <c r="I5" s="23">
        <f>IF(_xlfn.XLOOKUP($A5,DateRate!$A:$A,DateRate!I:I,"",-1)=0,"",_xlfn.XLOOKUP($A5,DateRate!$A:$A,DateRate!I:I,"",-1))</f>
        <v>51.4156032370283</v>
      </c>
      <c r="J5" s="23">
        <f>IF(_xlfn.XLOOKUP($A5,DateRate!$A:$A,DateRate!J:J,"",-1)=0,"",_xlfn.XLOOKUP($A5,DateRate!$A:$A,DateRate!J:J,"",-1))</f>
        <v>100.7</v>
      </c>
    </row>
    <row r="6" spans="1:10">
      <c r="A6" s="22">
        <v>45657</v>
      </c>
      <c r="B6" s="23">
        <f>IF(_xlfn.XLOOKUP($A6,DateRate!$A:$A,DateRate!B:B,"",-1)=0,"",_xlfn.XLOOKUP($A6,DateRate!$A:$A,DateRate!B:B,"",-1))</f>
        <v>1.0843</v>
      </c>
      <c r="C6" s="23">
        <f>IF(_xlfn.XLOOKUP($A6,DateRate!$A:$A,DateRate!C:C,"",-1)=0,"",_xlfn.XLOOKUP($A6,DateRate!$A:$A,DateRate!C:C,"",-1))</f>
        <v>1.6752</v>
      </c>
      <c r="D6" s="23">
        <f>IF(_xlfn.XLOOKUP($A6,DateRate!$A:$A,DateRate!D:D,"",-1)=0,"",_xlfn.XLOOKUP($A6,DateRate!$A:$A,DateRate!D:D,"",-1))</f>
        <v>0.59089999999999998</v>
      </c>
      <c r="E6" s="23">
        <f>IF(_xlfn.XLOOKUP($A6,DateRate!$A:$A,DateRate!E:E,"",-1)=0,"",_xlfn.XLOOKUP($A6,DateRate!$A:$A,DateRate!E:E,"",-1))</f>
        <v>4.38</v>
      </c>
      <c r="F6" s="23">
        <f>IF(_xlfn.XLOOKUP($A6,DateRate!$A:$A,DateRate!F:F,"",-1)=0,"",_xlfn.XLOOKUP($A6,DateRate!$A:$A,DateRate!F:F,"",-1))</f>
        <v>4.58</v>
      </c>
      <c r="G6" s="23">
        <f>IF(_xlfn.XLOOKUP($A6,DateRate!$A:$A,DateRate!G:G,"",-1)=0,"",_xlfn.XLOOKUP($A6,DateRate!$A:$A,DateRate!G:G,"",-1))</f>
        <v>108.4816</v>
      </c>
      <c r="H6" s="23">
        <f>IF(_xlfn.XLOOKUP($A6,DateRate!$O:$O,DateRate!P:P,"",-1)=0,"",_xlfn.XLOOKUP($A6,DateRate!$O:$O,DateRate!P:P,"",-1))</f>
        <v>1.742</v>
      </c>
      <c r="I6" s="23">
        <f>IF(_xlfn.XLOOKUP($A6,DateRate!$A:$A,DateRate!I:I,"",-1)=0,"",_xlfn.XLOOKUP($A6,DateRate!$A:$A,DateRate!I:I,"",-1))</f>
        <v>65.011744074694519</v>
      </c>
      <c r="J6" s="23">
        <f>IF(_xlfn.XLOOKUP($A6,DateRate!$A:$A,DateRate!J:J,"",-1)=0,"",_xlfn.XLOOKUP($A6,DateRate!$A:$A,DateRate!J:J,"",-1))</f>
        <v>101.47</v>
      </c>
    </row>
    <row r="7" spans="1:10">
      <c r="A7" s="22">
        <v>45626</v>
      </c>
      <c r="B7" s="23">
        <f>IF(_xlfn.XLOOKUP($A7,DateRate!$A:$A,DateRate!B:B,"",-1)=0,"",_xlfn.XLOOKUP($A7,DateRate!$A:$A,DateRate!B:B,"",-1))</f>
        <v>1.3697999999999999</v>
      </c>
      <c r="C7" s="23">
        <f>IF(_xlfn.XLOOKUP($A7,DateRate!$A:$A,DateRate!C:C,"",-1)=0,"",_xlfn.XLOOKUP($A7,DateRate!$A:$A,DateRate!C:C,"",-1))</f>
        <v>2.0206</v>
      </c>
      <c r="D7" s="23">
        <f>IF(_xlfn.XLOOKUP($A7,DateRate!$A:$A,DateRate!D:D,"",-1)=0,"",_xlfn.XLOOKUP($A7,DateRate!$A:$A,DateRate!D:D,"",-1))</f>
        <v>0.65080000000000005</v>
      </c>
      <c r="E7" s="23">
        <f>IF(_xlfn.XLOOKUP($A7,DateRate!$A:$A,DateRate!E:E,"",-1)=0,"",_xlfn.XLOOKUP($A7,DateRate!$A:$A,DateRate!E:E,"",-1))</f>
        <v>4.05</v>
      </c>
      <c r="F7" s="23">
        <f>IF(_xlfn.XLOOKUP($A7,DateRate!$A:$A,DateRate!F:F,"",-1)=0,"",_xlfn.XLOOKUP($A7,DateRate!$A:$A,DateRate!F:F,"",-1))</f>
        <v>4.18</v>
      </c>
      <c r="G7" s="23">
        <f>IF(_xlfn.XLOOKUP($A7,DateRate!$A:$A,DateRate!G:G,"",-1)=0,"",_xlfn.XLOOKUP($A7,DateRate!$A:$A,DateRate!G:G,"",-1))</f>
        <v>105.77249999999999</v>
      </c>
      <c r="H7" s="23">
        <f>IF(_xlfn.XLOOKUP($A7,DateRate!$O:$O,DateRate!P:P,"",-1)=0,"",_xlfn.XLOOKUP($A7,DateRate!$O:$O,DateRate!P:P,"",-1))</f>
        <v>1.6857</v>
      </c>
      <c r="I7" s="23">
        <f>IF(_xlfn.XLOOKUP($A7,DateRate!$A:$A,DateRate!I:I,"",-1)=0,"",_xlfn.XLOOKUP($A7,DateRate!$A:$A,DateRate!I:I,"",-1))</f>
        <v>48.454507268740031</v>
      </c>
      <c r="J7" s="23">
        <f>IF(_xlfn.XLOOKUP($A7,DateRate!$A:$A,DateRate!J:J,"",-1)=0,"",_xlfn.XLOOKUP($A7,DateRate!$A:$A,DateRate!J:J,"",-1))</f>
        <v>100.07</v>
      </c>
    </row>
    <row r="8" spans="1:10">
      <c r="A8" s="22">
        <v>45596</v>
      </c>
      <c r="B8" s="23">
        <f>IF(_xlfn.XLOOKUP($A8,DateRate!$A:$A,DateRate!B:B,"",-1)=0,"",_xlfn.XLOOKUP($A8,DateRate!$A:$A,DateRate!B:B,"",-1))</f>
        <v>1.4259999999999999</v>
      </c>
      <c r="C8" s="23">
        <f>IF(_xlfn.XLOOKUP($A8,DateRate!$A:$A,DateRate!C:C,"",-1)=0,"",_xlfn.XLOOKUP($A8,DateRate!$A:$A,DateRate!C:C,"",-1))</f>
        <v>2.1476000000000002</v>
      </c>
      <c r="D8" s="23">
        <f>IF(_xlfn.XLOOKUP($A8,DateRate!$A:$A,DateRate!D:D,"",-1)=0,"",_xlfn.XLOOKUP($A8,DateRate!$A:$A,DateRate!D:D,"",-1))</f>
        <v>0.72160000000000024</v>
      </c>
      <c r="E8" s="23">
        <f>IF(_xlfn.XLOOKUP($A8,DateRate!$A:$A,DateRate!E:E,"",-1)=0,"",_xlfn.XLOOKUP($A8,DateRate!$A:$A,DateRate!E:E,"",-1))</f>
        <v>4.1500000000000004</v>
      </c>
      <c r="F8" s="23">
        <f>IF(_xlfn.XLOOKUP($A8,DateRate!$A:$A,DateRate!F:F,"",-1)=0,"",_xlfn.XLOOKUP($A8,DateRate!$A:$A,DateRate!F:F,"",-1))</f>
        <v>4.28</v>
      </c>
      <c r="G8" s="23">
        <f>IF(_xlfn.XLOOKUP($A8,DateRate!$A:$A,DateRate!G:G,"",-1)=0,"",_xlfn.XLOOKUP($A8,DateRate!$A:$A,DateRate!G:G,"",-1))</f>
        <v>103.899</v>
      </c>
      <c r="H8" s="23">
        <f>IF(_xlfn.XLOOKUP($A8,DateRate!$O:$O,DateRate!P:P,"",-1)=0,"",_xlfn.XLOOKUP($A8,DateRate!$O:$O,DateRate!P:P,"",-1))</f>
        <v>1.6660999999999999</v>
      </c>
      <c r="I8" s="23">
        <f>IF(_xlfn.XLOOKUP($A8,DateRate!$A:$A,DateRate!I:I,"",-1)=0,"",_xlfn.XLOOKUP($A8,DateRate!$A:$A,DateRate!I:I,"",-1))</f>
        <v>53.474690558710201</v>
      </c>
      <c r="J8" s="23">
        <f>IF(_xlfn.XLOOKUP($A8,DateRate!$A:$A,DateRate!J:J,"",-1)=0,"",_xlfn.XLOOKUP($A8,DateRate!$A:$A,DateRate!J:J,"",-1))</f>
        <v>99.76</v>
      </c>
    </row>
    <row r="9" spans="1:10">
      <c r="A9" s="22">
        <v>45565</v>
      </c>
      <c r="B9" s="23">
        <f>IF(_xlfn.XLOOKUP($A9,DateRate!$A:$A,DateRate!B:B,"",-1)=0,"",_xlfn.XLOOKUP($A9,DateRate!$A:$A,DateRate!B:B,"",-1))</f>
        <v>1.3678999999999999</v>
      </c>
      <c r="C9" s="23">
        <f>IF(_xlfn.XLOOKUP($A9,DateRate!$A:$A,DateRate!C:C,"",-1)=0,"",_xlfn.XLOOKUP($A9,DateRate!$A:$A,DateRate!C:C,"",-1))</f>
        <v>2.1518000000000002</v>
      </c>
      <c r="D9" s="23">
        <f>IF(_xlfn.XLOOKUP($A9,DateRate!$A:$A,DateRate!D:D,"",-1)=0,"",_xlfn.XLOOKUP($A9,DateRate!$A:$A,DateRate!D:D,"",-1))</f>
        <v>0.78390000000000026</v>
      </c>
      <c r="E9" s="23">
        <f>IF(_xlfn.XLOOKUP($A9,DateRate!$A:$A,DateRate!E:E,"",-1)=0,"",_xlfn.XLOOKUP($A9,DateRate!$A:$A,DateRate!E:E,"",-1))</f>
        <v>3.58</v>
      </c>
      <c r="F9" s="23">
        <f>IF(_xlfn.XLOOKUP($A9,DateRate!$A:$A,DateRate!F:F,"",-1)=0,"",_xlfn.XLOOKUP($A9,DateRate!$A:$A,DateRate!F:F,"",-1))</f>
        <v>3.81</v>
      </c>
      <c r="G9" s="23">
        <f>IF(_xlfn.XLOOKUP($A9,DateRate!$A:$A,DateRate!G:G,"",-1)=0,"",_xlfn.XLOOKUP($A9,DateRate!$A:$A,DateRate!G:G,"",-1))</f>
        <v>100.7564</v>
      </c>
      <c r="H9" s="23">
        <f>IF(_xlfn.XLOOKUP($A9,DateRate!$O:$O,DateRate!P:P,"",-1)=0,"",_xlfn.XLOOKUP($A9,DateRate!$O:$O,DateRate!P:P,"",-1))</f>
        <v>1.7164999999999999</v>
      </c>
      <c r="I9" s="23">
        <f>IF(_xlfn.XLOOKUP($A9,DateRate!$A:$A,DateRate!I:I,"",-1)=0,"",_xlfn.XLOOKUP($A9,DateRate!$A:$A,DateRate!I:I,"",-1))</f>
        <v>60.165470995288011</v>
      </c>
      <c r="J9" s="23">
        <f>IF(_xlfn.XLOOKUP($A9,DateRate!$A:$A,DateRate!J:J,"",-1)=0,"",_xlfn.XLOOKUP($A9,DateRate!$A:$A,DateRate!J:J,"",-1))</f>
        <v>98.36</v>
      </c>
    </row>
    <row r="10" spans="1:10">
      <c r="A10" s="22">
        <v>45535</v>
      </c>
      <c r="B10" s="23">
        <f>IF(_xlfn.XLOOKUP($A10,DateRate!$A:$A,DateRate!B:B,"",-1)=0,"",_xlfn.XLOOKUP($A10,DateRate!$A:$A,DateRate!B:B,"",-1))</f>
        <v>1.49</v>
      </c>
      <c r="C10" s="23">
        <f>IF(_xlfn.XLOOKUP($A10,DateRate!$A:$A,DateRate!C:C,"",-1)=0,"",_xlfn.XLOOKUP($A10,DateRate!$A:$A,DateRate!C:C,"",-1))</f>
        <v>2.1703999999999999</v>
      </c>
      <c r="D10" s="23">
        <f>IF(_xlfn.XLOOKUP($A10,DateRate!$A:$A,DateRate!D:D,"",-1)=0,"",_xlfn.XLOOKUP($A10,DateRate!$A:$A,DateRate!D:D,"",-1))</f>
        <v>0.68039999999999989</v>
      </c>
      <c r="E10" s="23">
        <f>IF(_xlfn.XLOOKUP($A10,DateRate!$A:$A,DateRate!E:E,"",-1)=0,"",_xlfn.XLOOKUP($A10,DateRate!$A:$A,DateRate!E:E,"",-1))</f>
        <v>3.71</v>
      </c>
      <c r="F10" s="23">
        <f>IF(_xlfn.XLOOKUP($A10,DateRate!$A:$A,DateRate!F:F,"",-1)=0,"",_xlfn.XLOOKUP($A10,DateRate!$A:$A,DateRate!F:F,"",-1))</f>
        <v>3.91</v>
      </c>
      <c r="G10" s="23">
        <f>IF(_xlfn.XLOOKUP($A10,DateRate!$A:$A,DateRate!G:G,"",-1)=0,"",_xlfn.XLOOKUP($A10,DateRate!$A:$A,DateRate!G:G,"",-1))</f>
        <v>101.72709999999999</v>
      </c>
      <c r="H10" s="23">
        <f>IF(_xlfn.XLOOKUP($A10,DateRate!$O:$O,DateRate!P:P,"",-1)=0,"",_xlfn.XLOOKUP($A10,DateRate!$O:$O,DateRate!P:P,"",-1))</f>
        <v>1.7948999999999999</v>
      </c>
      <c r="I10" s="23">
        <f>IF(_xlfn.XLOOKUP($A10,DateRate!$A:$A,DateRate!I:I,"",-1)=0,"",_xlfn.XLOOKUP($A10,DateRate!$A:$A,DateRate!I:I,"",-1))</f>
        <v>46.546050886171926</v>
      </c>
      <c r="J10" s="23">
        <f>IF(_xlfn.XLOOKUP($A10,DateRate!$A:$A,DateRate!J:J,"",-1)=0,"",_xlfn.XLOOKUP($A10,DateRate!$A:$A,DateRate!J:J,"",-1))</f>
        <v>97.95</v>
      </c>
    </row>
    <row r="11" spans="1:10">
      <c r="A11" s="22">
        <v>45504</v>
      </c>
      <c r="B11" s="23">
        <f>IF(_xlfn.XLOOKUP($A11,DateRate!$A:$A,DateRate!B:B,"",-1)=0,"",_xlfn.XLOOKUP($A11,DateRate!$A:$A,DateRate!B:B,"",-1))</f>
        <v>1.4200999999999999</v>
      </c>
      <c r="C11" s="23">
        <f>IF(_xlfn.XLOOKUP($A11,DateRate!$A:$A,DateRate!C:C,"",-1)=0,"",_xlfn.XLOOKUP($A11,DateRate!$A:$A,DateRate!C:C,"",-1))</f>
        <v>2.1494</v>
      </c>
      <c r="D11" s="23">
        <f>IF(_xlfn.XLOOKUP($A11,DateRate!$A:$A,DateRate!D:D,"",-1)=0,"",_xlfn.XLOOKUP($A11,DateRate!$A:$A,DateRate!D:D,"",-1))</f>
        <v>0.72930000000000006</v>
      </c>
      <c r="E11" s="23">
        <f>IF(_xlfn.XLOOKUP($A11,DateRate!$A:$A,DateRate!E:E,"",-1)=0,"",_xlfn.XLOOKUP($A11,DateRate!$A:$A,DateRate!E:E,"",-1))</f>
        <v>3.97</v>
      </c>
      <c r="F11" s="23">
        <f>IF(_xlfn.XLOOKUP($A11,DateRate!$A:$A,DateRate!F:F,"",-1)=0,"",_xlfn.XLOOKUP($A11,DateRate!$A:$A,DateRate!F:F,"",-1))</f>
        <v>4.09</v>
      </c>
      <c r="G11" s="23">
        <f>IF(_xlfn.XLOOKUP($A11,DateRate!$A:$A,DateRate!G:G,"",-1)=0,"",_xlfn.XLOOKUP($A11,DateRate!$A:$A,DateRate!G:G,"",-1))</f>
        <v>104.035</v>
      </c>
      <c r="H11" s="23">
        <f>IF(_xlfn.XLOOKUP($A11,DateRate!$O:$O,DateRate!P:P,"",-1)=0,"",_xlfn.XLOOKUP($A11,DateRate!$O:$O,DateRate!P:P,"",-1))</f>
        <v>1.8392999999999999</v>
      </c>
      <c r="I11" s="23">
        <f>IF(_xlfn.XLOOKUP($A11,DateRate!$A:$A,DateRate!I:I,"",-1)=0,"",_xlfn.XLOOKUP($A11,DateRate!$A:$A,DateRate!I:I,"",-1))</f>
        <v>43.338980671474516</v>
      </c>
      <c r="J11" s="23">
        <f>IF(_xlfn.XLOOKUP($A11,DateRate!$A:$A,DateRate!J:J,"",-1)=0,"",_xlfn.XLOOKUP($A11,DateRate!$A:$A,DateRate!J:J,"",-1))</f>
        <v>99.26</v>
      </c>
    </row>
    <row r="12" spans="1:10">
      <c r="A12" s="22">
        <v>45473</v>
      </c>
      <c r="B12" s="23">
        <f>IF(_xlfn.XLOOKUP($A12,DateRate!$A:$A,DateRate!B:B,"",-1)=0,"",_xlfn.XLOOKUP($A12,DateRate!$A:$A,DateRate!B:B,"",-1))</f>
        <v>1.5389999999999999</v>
      </c>
      <c r="C12" s="23">
        <f>IF(_xlfn.XLOOKUP($A12,DateRate!$A:$A,DateRate!C:C,"",-1)=0,"",_xlfn.XLOOKUP($A12,DateRate!$A:$A,DateRate!C:C,"",-1))</f>
        <v>2.2058</v>
      </c>
      <c r="D12" s="23">
        <f>IF(_xlfn.XLOOKUP($A12,DateRate!$A:$A,DateRate!D:D,"",-1)=0,"",_xlfn.XLOOKUP($A12,DateRate!$A:$A,DateRate!D:D,"",-1))</f>
        <v>0.66680000000000006</v>
      </c>
      <c r="E12" s="23">
        <f>IF(_xlfn.XLOOKUP($A12,DateRate!$A:$A,DateRate!E:E,"",-1)=0,"",_xlfn.XLOOKUP($A12,DateRate!$A:$A,DateRate!E:E,"",-1))</f>
        <v>4.33</v>
      </c>
      <c r="F12" s="23">
        <f>IF(_xlfn.XLOOKUP($A12,DateRate!$A:$A,DateRate!F:F,"",-1)=0,"",_xlfn.XLOOKUP($A12,DateRate!$A:$A,DateRate!F:F,"",-1))</f>
        <v>4.3600000000000003</v>
      </c>
      <c r="G12" s="23">
        <f>IF(_xlfn.XLOOKUP($A12,DateRate!$A:$A,DateRate!G:G,"",-1)=0,"",_xlfn.XLOOKUP($A12,DateRate!$A:$A,DateRate!G:G,"",-1))</f>
        <v>105.8603</v>
      </c>
      <c r="H12" s="23">
        <f>IF(_xlfn.XLOOKUP($A12,DateRate!$O:$O,DateRate!P:P,"",-1)=0,"",_xlfn.XLOOKUP($A12,DateRate!$O:$O,DateRate!P:P,"",-1))</f>
        <v>1.9454</v>
      </c>
      <c r="I12" s="23">
        <f>IF(_xlfn.XLOOKUP($A12,DateRate!$A:$A,DateRate!I:I,"",-1)=0,"",_xlfn.XLOOKUP($A12,DateRate!$A:$A,DateRate!I:I,"",-1))</f>
        <v>52.761230713697216</v>
      </c>
      <c r="J12" s="23">
        <f>IF(_xlfn.XLOOKUP($A12,DateRate!$A:$A,DateRate!J:J,"",-1)=0,"",_xlfn.XLOOKUP($A12,DateRate!$A:$A,DateRate!J:J,"",-1))</f>
        <v>100.04</v>
      </c>
    </row>
    <row r="13" spans="1:10">
      <c r="A13" s="22">
        <v>45443</v>
      </c>
      <c r="B13" s="23">
        <f>IF(_xlfn.XLOOKUP($A13,DateRate!$A:$A,DateRate!B:B,"",-1)=0,"",_xlfn.XLOOKUP($A13,DateRate!$A:$A,DateRate!B:B,"",-1))</f>
        <v>1.6444000000000001</v>
      </c>
      <c r="C13" s="23">
        <f>IF(_xlfn.XLOOKUP($A13,DateRate!$A:$A,DateRate!C:C,"",-1)=0,"",_xlfn.XLOOKUP($A13,DateRate!$A:$A,DateRate!C:C,"",-1))</f>
        <v>2.2926000000000002</v>
      </c>
      <c r="D13" s="23">
        <f>IF(_xlfn.XLOOKUP($A13,DateRate!$A:$A,DateRate!D:D,"",-1)=0,"",_xlfn.XLOOKUP($A13,DateRate!$A:$A,DateRate!D:D,"",-1))</f>
        <v>0.64820000000000011</v>
      </c>
      <c r="E13" s="23">
        <f>IF(_xlfn.XLOOKUP($A13,DateRate!$A:$A,DateRate!E:E,"",-1)=0,"",_xlfn.XLOOKUP($A13,DateRate!$A:$A,DateRate!E:E,"",-1))</f>
        <v>4.5199999999999996</v>
      </c>
      <c r="F13" s="23">
        <f>IF(_xlfn.XLOOKUP($A13,DateRate!$A:$A,DateRate!F:F,"",-1)=0,"",_xlfn.XLOOKUP($A13,DateRate!$A:$A,DateRate!F:F,"",-1))</f>
        <v>4.51</v>
      </c>
      <c r="G13" s="23">
        <f>IF(_xlfn.XLOOKUP($A13,DateRate!$A:$A,DateRate!G:G,"",-1)=0,"",_xlfn.XLOOKUP($A13,DateRate!$A:$A,DateRate!G:G,"",-1))</f>
        <v>104.69119999999999</v>
      </c>
      <c r="H13" s="23">
        <f>IF(_xlfn.XLOOKUP($A13,DateRate!$O:$O,DateRate!P:P,"",-1)=0,"",_xlfn.XLOOKUP($A13,DateRate!$O:$O,DateRate!P:P,"",-1))</f>
        <v>1.8652</v>
      </c>
      <c r="I13" s="23">
        <f>IF(_xlfn.XLOOKUP($A13,DateRate!$A:$A,DateRate!I:I,"",-1)=0,"",_xlfn.XLOOKUP($A13,DateRate!$A:$A,DateRate!I:I,"",-1))</f>
        <v>48.982189110877563</v>
      </c>
      <c r="J13" s="23">
        <f>IF(_xlfn.XLOOKUP($A13,DateRate!$A:$A,DateRate!J:J,"",-1)=0,"",_xlfn.XLOOKUP($A13,DateRate!$A:$A,DateRate!J:J,"",-1))</f>
        <v>99.79</v>
      </c>
    </row>
    <row r="14" spans="1:10">
      <c r="A14" s="22">
        <v>45412</v>
      </c>
      <c r="B14" s="23">
        <f>IF(_xlfn.XLOOKUP($A14,DateRate!$A:$A,DateRate!B:B,"",-1)=0,"",_xlfn.XLOOKUP($A14,DateRate!$A:$A,DateRate!B:B,"",-1))</f>
        <v>1.6928000000000001</v>
      </c>
      <c r="C14" s="23">
        <f>IF(_xlfn.XLOOKUP($A14,DateRate!$A:$A,DateRate!C:C,"",-1)=0,"",_xlfn.XLOOKUP($A14,DateRate!$A:$A,DateRate!C:C,"",-1))</f>
        <v>2.3028</v>
      </c>
      <c r="D14" s="23">
        <f>IF(_xlfn.XLOOKUP($A14,DateRate!$A:$A,DateRate!D:D,"",-1)=0,"",_xlfn.XLOOKUP($A14,DateRate!$A:$A,DateRate!D:D,"",-1))</f>
        <v>0.60999999999999988</v>
      </c>
      <c r="E14" s="23">
        <f>IF(_xlfn.XLOOKUP($A14,DateRate!$A:$A,DateRate!E:E,"",-1)=0,"",_xlfn.XLOOKUP($A14,DateRate!$A:$A,DateRate!E:E,"",-1))</f>
        <v>4.72</v>
      </c>
      <c r="F14" s="23">
        <f>IF(_xlfn.XLOOKUP($A14,DateRate!$A:$A,DateRate!F:F,"",-1)=0,"",_xlfn.XLOOKUP($A14,DateRate!$A:$A,DateRate!F:F,"",-1))</f>
        <v>4.6900000000000004</v>
      </c>
      <c r="G14" s="23">
        <f>IF(_xlfn.XLOOKUP($A14,DateRate!$A:$A,DateRate!G:G,"",-1)=0,"",_xlfn.XLOOKUP($A14,DateRate!$A:$A,DateRate!G:G,"",-1))</f>
        <v>106.2936</v>
      </c>
      <c r="H14" s="23">
        <f>IF(_xlfn.XLOOKUP($A14,DateRate!$O:$O,DateRate!P:P,"",-1)=0,"",_xlfn.XLOOKUP($A14,DateRate!$O:$O,DateRate!P:P,"",-1))</f>
        <v>1.9191</v>
      </c>
      <c r="I14" s="23">
        <f>IF(_xlfn.XLOOKUP($A14,DateRate!$A:$A,DateRate!I:I,"",-1)=0,"",_xlfn.XLOOKUP($A14,DateRate!$A:$A,DateRate!I:I,"",-1))</f>
        <v>60.017314687596183</v>
      </c>
      <c r="J14" s="23">
        <f>IF(_xlfn.XLOOKUP($A14,DateRate!$A:$A,DateRate!J:J,"",-1)=0,"",_xlfn.XLOOKUP($A14,DateRate!$A:$A,DateRate!J:J,"",-1))</f>
        <v>100.43</v>
      </c>
    </row>
    <row r="15" spans="1:10">
      <c r="A15" s="22">
        <v>45382</v>
      </c>
      <c r="B15" s="23">
        <f>IF(_xlfn.XLOOKUP($A15,DateRate!$A:$A,DateRate!B:B,"",-1)=0,"",_xlfn.XLOOKUP($A15,DateRate!$A:$A,DateRate!B:B,"",-1))</f>
        <v>1.7224999999999999</v>
      </c>
      <c r="C15" s="23">
        <f>IF(_xlfn.XLOOKUP($A15,DateRate!$A:$A,DateRate!C:C,"",-1)=0,"",_xlfn.XLOOKUP($A15,DateRate!$A:$A,DateRate!C:C,"",-1))</f>
        <v>2.2900999999999998</v>
      </c>
      <c r="D15" s="23">
        <f>IF(_xlfn.XLOOKUP($A15,DateRate!$A:$A,DateRate!D:D,"",-1)=0,"",_xlfn.XLOOKUP($A15,DateRate!$A:$A,DateRate!D:D,"",-1))</f>
        <v>0.56759999999999988</v>
      </c>
      <c r="E15" s="23">
        <f>IF(_xlfn.XLOOKUP($A15,DateRate!$A:$A,DateRate!E:E,"",-1)=0,"",_xlfn.XLOOKUP($A15,DateRate!$A:$A,DateRate!E:E,"",-1))</f>
        <v>4.21</v>
      </c>
      <c r="F15" s="23">
        <f>IF(_xlfn.XLOOKUP($A15,DateRate!$A:$A,DateRate!F:F,"",-1)=0,"",_xlfn.XLOOKUP($A15,DateRate!$A:$A,DateRate!F:F,"",-1))</f>
        <v>4.2</v>
      </c>
      <c r="G15" s="23">
        <f>IF(_xlfn.XLOOKUP($A15,DateRate!$A:$A,DateRate!G:G,"",-1)=0,"",_xlfn.XLOOKUP($A15,DateRate!$A:$A,DateRate!G:G,"",-1))</f>
        <v>104.5004</v>
      </c>
      <c r="H15" s="23">
        <f>IF(_xlfn.XLOOKUP($A15,DateRate!$O:$O,DateRate!P:P,"",-1)=0,"",_xlfn.XLOOKUP($A15,DateRate!$O:$O,DateRate!P:P,"",-1))</f>
        <v>1.907</v>
      </c>
      <c r="I15" s="23">
        <f>IF(_xlfn.XLOOKUP($A15,DateRate!$A:$A,DateRate!I:I,"",-1)=0,"",_xlfn.XLOOKUP($A15,DateRate!$A:$A,DateRate!I:I,"",-1))</f>
        <v>68.646767127864635</v>
      </c>
      <c r="J15" s="23">
        <f>IF(_xlfn.XLOOKUP($A15,DateRate!$A:$A,DateRate!J:J,"",-1)=0,"",_xlfn.XLOOKUP($A15,DateRate!$A:$A,DateRate!J:J,"",-1))</f>
        <v>99.78</v>
      </c>
    </row>
    <row r="16" spans="1:10">
      <c r="A16" s="22">
        <v>45351</v>
      </c>
      <c r="B16" s="23">
        <f>IF(_xlfn.XLOOKUP($A16,DateRate!$A:$A,DateRate!B:B,"",-1)=0,"",_xlfn.XLOOKUP($A16,DateRate!$A:$A,DateRate!B:B,"",-1))</f>
        <v>1.7870999999999999</v>
      </c>
      <c r="C16" s="23">
        <f>IF(_xlfn.XLOOKUP($A16,DateRate!$A:$A,DateRate!C:C,"",-1)=0,"",_xlfn.XLOOKUP($A16,DateRate!$A:$A,DateRate!C:C,"",-1))</f>
        <v>2.3374999999999999</v>
      </c>
      <c r="D16" s="23">
        <f>IF(_xlfn.XLOOKUP($A16,DateRate!$A:$A,DateRate!D:D,"",-1)=0,"",_xlfn.XLOOKUP($A16,DateRate!$A:$A,DateRate!D:D,"",-1))</f>
        <v>0.5504</v>
      </c>
      <c r="E16" s="23">
        <f>IF(_xlfn.XLOOKUP($A16,DateRate!$A:$A,DateRate!E:E,"",-1)=0,"",_xlfn.XLOOKUP($A16,DateRate!$A:$A,DateRate!E:E,"",-1))</f>
        <v>4.26</v>
      </c>
      <c r="F16" s="23">
        <f>IF(_xlfn.XLOOKUP($A16,DateRate!$A:$A,DateRate!F:F,"",-1)=0,"",_xlfn.XLOOKUP($A16,DateRate!$A:$A,DateRate!F:F,"",-1))</f>
        <v>4.25</v>
      </c>
      <c r="G16" s="23">
        <f>IF(_xlfn.XLOOKUP($A16,DateRate!$A:$A,DateRate!G:G,"",-1)=0,"",_xlfn.XLOOKUP($A16,DateRate!$A:$A,DateRate!G:G,"",-1))</f>
        <v>104.1397</v>
      </c>
      <c r="H16" s="23">
        <f>IF(_xlfn.XLOOKUP($A16,DateRate!$O:$O,DateRate!P:P,"",-1)=0,"",_xlfn.XLOOKUP($A16,DateRate!$O:$O,DateRate!P:P,"",-1))</f>
        <v>1.8492</v>
      </c>
      <c r="I16" s="23">
        <f>IF(_xlfn.XLOOKUP($A16,DateRate!$A:$A,DateRate!I:I,"",-1)=0,"",_xlfn.XLOOKUP($A16,DateRate!$A:$A,DateRate!I:I,"",-1))</f>
        <v>68.207118826989614</v>
      </c>
      <c r="J16" s="23">
        <f>IF(_xlfn.XLOOKUP($A16,DateRate!$A:$A,DateRate!J:J,"",-1)=0,"",_xlfn.XLOOKUP($A16,DateRate!$A:$A,DateRate!J:J,"",-1))</f>
        <v>99.44</v>
      </c>
    </row>
    <row r="17" spans="1:10">
      <c r="A17" s="22">
        <v>45322</v>
      </c>
      <c r="B17" s="23">
        <f>IF(_xlfn.XLOOKUP($A17,DateRate!$A:$A,DateRate!B:B,"",-1)=0,"",_xlfn.XLOOKUP($A17,DateRate!$A:$A,DateRate!B:B,"",-1))</f>
        <v>1.8802000000000001</v>
      </c>
      <c r="C17" s="23">
        <f>IF(_xlfn.XLOOKUP($A17,DateRate!$A:$A,DateRate!C:C,"",-1)=0,"",_xlfn.XLOOKUP($A17,DateRate!$A:$A,DateRate!C:C,"",-1))</f>
        <v>2.4329999999999998</v>
      </c>
      <c r="D17" s="23">
        <f>IF(_xlfn.XLOOKUP($A17,DateRate!$A:$A,DateRate!D:D,"",-1)=0,"",_xlfn.XLOOKUP($A17,DateRate!$A:$A,DateRate!D:D,"",-1))</f>
        <v>0.55279999999999974</v>
      </c>
      <c r="E17" s="23">
        <f>IF(_xlfn.XLOOKUP($A17,DateRate!$A:$A,DateRate!E:E,"",-1)=0,"",_xlfn.XLOOKUP($A17,DateRate!$A:$A,DateRate!E:E,"",-1))</f>
        <v>3.91</v>
      </c>
      <c r="F17" s="23">
        <f>IF(_xlfn.XLOOKUP($A17,DateRate!$A:$A,DateRate!F:F,"",-1)=0,"",_xlfn.XLOOKUP($A17,DateRate!$A:$A,DateRate!F:F,"",-1))</f>
        <v>3.99</v>
      </c>
      <c r="G17" s="23">
        <f>IF(_xlfn.XLOOKUP($A17,DateRate!$A:$A,DateRate!G:G,"",-1)=0,"",_xlfn.XLOOKUP($A17,DateRate!$A:$A,DateRate!G:G,"",-1))</f>
        <v>103.5235</v>
      </c>
      <c r="H17" s="23">
        <f>IF(_xlfn.XLOOKUP($A17,DateRate!$O:$O,DateRate!P:P,"",-1)=0,"",_xlfn.XLOOKUP($A17,DateRate!$O:$O,DateRate!P:P,"",-1))</f>
        <v>1.8678999999999999</v>
      </c>
      <c r="I17" s="23">
        <f>IF(_xlfn.XLOOKUP($A17,DateRate!$A:$A,DateRate!I:I,"",-1)=0,"",_xlfn.XLOOKUP($A17,DateRate!$A:$A,DateRate!I:I,"",-1))</f>
        <v>61.258965599683187</v>
      </c>
      <c r="J17" s="23">
        <f>IF(_xlfn.XLOOKUP($A17,DateRate!$A:$A,DateRate!J:J,"",-1)=0,"",_xlfn.XLOOKUP($A17,DateRate!$A:$A,DateRate!J:J,"",-1))</f>
        <v>98.89</v>
      </c>
    </row>
    <row r="18" spans="1:10">
      <c r="A18" s="22">
        <v>45291</v>
      </c>
      <c r="B18" s="23">
        <f>IF(_xlfn.XLOOKUP($A18,DateRate!$A:$A,DateRate!B:B,"",-1)=0,"",_xlfn.XLOOKUP($A18,DateRate!$A:$A,DateRate!B:B,"",-1))</f>
        <v>2.0796000000000001</v>
      </c>
      <c r="C18" s="23">
        <f>IF(_xlfn.XLOOKUP($A18,DateRate!$A:$A,DateRate!C:C,"",-1)=0,"",_xlfn.XLOOKUP($A18,DateRate!$A:$A,DateRate!C:C,"",-1))</f>
        <v>2.5552999999999999</v>
      </c>
      <c r="D18" s="23">
        <f>IF(_xlfn.XLOOKUP($A18,DateRate!$A:$A,DateRate!D:D,"",-1)=0,"",_xlfn.XLOOKUP($A18,DateRate!$A:$A,DateRate!D:D,"",-1))</f>
        <v>0.47569999999999979</v>
      </c>
      <c r="E18" s="23">
        <f>IF(_xlfn.XLOOKUP($A18,DateRate!$A:$A,DateRate!E:E,"",-1)=0,"",_xlfn.XLOOKUP($A18,DateRate!$A:$A,DateRate!E:E,"",-1))</f>
        <v>3.84</v>
      </c>
      <c r="F18" s="23">
        <f>IF(_xlfn.XLOOKUP($A18,DateRate!$A:$A,DateRate!F:F,"",-1)=0,"",_xlfn.XLOOKUP($A18,DateRate!$A:$A,DateRate!F:F,"",-1))</f>
        <v>3.88</v>
      </c>
      <c r="G18" s="23">
        <f>IF(_xlfn.XLOOKUP($A18,DateRate!$A:$A,DateRate!G:G,"",-1)=0,"",_xlfn.XLOOKUP($A18,DateRate!$A:$A,DateRate!G:G,"",-1))</f>
        <v>101.3783</v>
      </c>
      <c r="H18" s="23">
        <f>IF(_xlfn.XLOOKUP($A18,DateRate!$O:$O,DateRate!P:P,"",-1)=0,"",_xlfn.XLOOKUP($A18,DateRate!$O:$O,DateRate!P:P,"",-1))</f>
        <v>1.8492</v>
      </c>
      <c r="I18" s="23">
        <f>IF(_xlfn.XLOOKUP($A18,DateRate!$A:$A,DateRate!I:I,"",-1)=0,"",_xlfn.XLOOKUP($A18,DateRate!$A:$A,DateRate!I:I,"",-1))</f>
        <v>68.328055644763396</v>
      </c>
      <c r="J18" s="23">
        <f>IF(_xlfn.XLOOKUP($A18,DateRate!$A:$A,DateRate!J:J,"",-1)=0,"",_xlfn.XLOOKUP($A18,DateRate!$A:$A,DateRate!J:J,"",-1))</f>
        <v>97.42</v>
      </c>
    </row>
    <row r="19" spans="1:10">
      <c r="A19" s="22">
        <v>45260</v>
      </c>
      <c r="B19" s="23">
        <f>IF(_xlfn.XLOOKUP($A19,DateRate!$A:$A,DateRate!B:B,"",-1)=0,"",_xlfn.XLOOKUP($A19,DateRate!$A:$A,DateRate!B:B,"",-1))</f>
        <v>2.3367</v>
      </c>
      <c r="C19" s="23">
        <f>IF(_xlfn.XLOOKUP($A19,DateRate!$A:$A,DateRate!C:C,"",-1)=0,"",_xlfn.XLOOKUP($A19,DateRate!$A:$A,DateRate!C:C,"",-1))</f>
        <v>2.6680000000000001</v>
      </c>
      <c r="D19" s="23">
        <f>IF(_xlfn.XLOOKUP($A19,DateRate!$A:$A,DateRate!D:D,"",-1)=0,"",_xlfn.XLOOKUP($A19,DateRate!$A:$A,DateRate!D:D,"",-1))</f>
        <v>0.33130000000000015</v>
      </c>
      <c r="E19" s="23">
        <f>IF(_xlfn.XLOOKUP($A19,DateRate!$A:$A,DateRate!E:E,"",-1)=0,"",_xlfn.XLOOKUP($A19,DateRate!$A:$A,DateRate!E:E,"",-1))</f>
        <v>4.3099999999999996</v>
      </c>
      <c r="F19" s="23">
        <f>IF(_xlfn.XLOOKUP($A19,DateRate!$A:$A,DateRate!F:F,"",-1)=0,"",_xlfn.XLOOKUP($A19,DateRate!$A:$A,DateRate!F:F,"",-1))</f>
        <v>4.37</v>
      </c>
      <c r="G19" s="23">
        <f>IF(_xlfn.XLOOKUP($A19,DateRate!$A:$A,DateRate!G:G,"",-1)=0,"",_xlfn.XLOOKUP($A19,DateRate!$A:$A,DateRate!G:G,"",-1))</f>
        <v>103.5064</v>
      </c>
      <c r="H19" s="23">
        <f>IF(_xlfn.XLOOKUP($A19,DateRate!$O:$O,DateRate!P:P,"",-1)=0,"",_xlfn.XLOOKUP($A19,DateRate!$O:$O,DateRate!P:P,"",-1))</f>
        <v>2.0059999999999998</v>
      </c>
      <c r="I19" s="23">
        <f>IF(_xlfn.XLOOKUP($A19,DateRate!$A:$A,DateRate!I:I,"",-1)=0,"",_xlfn.XLOOKUP($A19,DateRate!$A:$A,DateRate!I:I,"",-1))</f>
        <v>61.070972409518539</v>
      </c>
      <c r="J19" s="23">
        <f>IF(_xlfn.XLOOKUP($A19,DateRate!$A:$A,DateRate!J:J,"",-1)=0,"",_xlfn.XLOOKUP($A19,DateRate!$A:$A,DateRate!J:J,"",-1))</f>
        <v>98.29</v>
      </c>
    </row>
    <row r="20" spans="1:10">
      <c r="A20" s="22">
        <v>45230</v>
      </c>
      <c r="B20" s="23">
        <f>IF(_xlfn.XLOOKUP($A20,DateRate!$A:$A,DateRate!B:B,"",-1)=0,"",_xlfn.XLOOKUP($A20,DateRate!$A:$A,DateRate!B:B,"",-1))</f>
        <v>2.2050999999999998</v>
      </c>
      <c r="C20" s="23">
        <f>IF(_xlfn.XLOOKUP($A20,DateRate!$A:$A,DateRate!C:C,"",-1)=0,"",_xlfn.XLOOKUP($A20,DateRate!$A:$A,DateRate!C:C,"",-1))</f>
        <v>2.6938</v>
      </c>
      <c r="D20" s="23">
        <f>IF(_xlfn.XLOOKUP($A20,DateRate!$A:$A,DateRate!D:D,"",-1)=0,"",_xlfn.XLOOKUP($A20,DateRate!$A:$A,DateRate!D:D,"",-1))</f>
        <v>0.48870000000000013</v>
      </c>
      <c r="E20" s="23">
        <f>IF(_xlfn.XLOOKUP($A20,DateRate!$A:$A,DateRate!E:E,"",-1)=0,"",_xlfn.XLOOKUP($A20,DateRate!$A:$A,DateRate!E:E,"",-1))</f>
        <v>4.82</v>
      </c>
      <c r="F20" s="23">
        <f>IF(_xlfn.XLOOKUP($A20,DateRate!$A:$A,DateRate!F:F,"",-1)=0,"",_xlfn.XLOOKUP($A20,DateRate!$A:$A,DateRate!F:F,"",-1))</f>
        <v>4.88</v>
      </c>
      <c r="G20" s="23">
        <f>IF(_xlfn.XLOOKUP($A20,DateRate!$A:$A,DateRate!G:G,"",-1)=0,"",_xlfn.XLOOKUP($A20,DateRate!$A:$A,DateRate!G:G,"",-1))</f>
        <v>106.71210000000001</v>
      </c>
      <c r="H20" s="23">
        <f>IF(_xlfn.XLOOKUP($A20,DateRate!$O:$O,DateRate!P:P,"",-1)=0,"",_xlfn.XLOOKUP($A20,DateRate!$O:$O,DateRate!P:P,"",-1))</f>
        <v>2.0156999999999998</v>
      </c>
      <c r="I20" s="23">
        <f>IF(_xlfn.XLOOKUP($A20,DateRate!$A:$A,DateRate!I:I,"",-1)=0,"",_xlfn.XLOOKUP($A20,DateRate!$A:$A,DateRate!I:I,"",-1))</f>
        <v>79.636785910364139</v>
      </c>
      <c r="J20" s="23">
        <f>IF(_xlfn.XLOOKUP($A20,DateRate!$A:$A,DateRate!J:J,"",-1)=0,"",_xlfn.XLOOKUP($A20,DateRate!$A:$A,DateRate!J:J,"",-1))</f>
        <v>99.31</v>
      </c>
    </row>
    <row r="21" spans="1:10">
      <c r="A21" s="22">
        <v>45199</v>
      </c>
      <c r="B21" s="23">
        <f>IF(_xlfn.XLOOKUP($A21,DateRate!$A:$A,DateRate!B:B,"",-1)=0,"",_xlfn.XLOOKUP($A21,DateRate!$A:$A,DateRate!B:B,"",-1))</f>
        <v>2.1677</v>
      </c>
      <c r="C21" s="23">
        <f>IF(_xlfn.XLOOKUP($A21,DateRate!$A:$A,DateRate!C:C,"",-1)=0,"",_xlfn.XLOOKUP($A21,DateRate!$A:$A,DateRate!C:C,"",-1))</f>
        <v>2.6751</v>
      </c>
      <c r="D21" s="23">
        <f>IF(_xlfn.XLOOKUP($A21,DateRate!$A:$A,DateRate!D:D,"",-1)=0,"",_xlfn.XLOOKUP($A21,DateRate!$A:$A,DateRate!D:D,"",-1))</f>
        <v>0.50740000000000007</v>
      </c>
      <c r="E21" s="23">
        <f>IF(_xlfn.XLOOKUP($A21,DateRate!$A:$A,DateRate!E:E,"",-1)=0,"",_xlfn.XLOOKUP($A21,DateRate!$A:$A,DateRate!E:E,"",-1))</f>
        <v>4.5999999999999996</v>
      </c>
      <c r="F21" s="23">
        <f>IF(_xlfn.XLOOKUP($A21,DateRate!$A:$A,DateRate!F:F,"",-1)=0,"",_xlfn.XLOOKUP($A21,DateRate!$A:$A,DateRate!F:F,"",-1))</f>
        <v>4.59</v>
      </c>
      <c r="G21" s="23">
        <f>IF(_xlfn.XLOOKUP($A21,DateRate!$A:$A,DateRate!G:G,"",-1)=0,"",_xlfn.XLOOKUP($A21,DateRate!$A:$A,DateRate!G:G,"",-1))</f>
        <v>106.151</v>
      </c>
      <c r="H21" s="23">
        <f>IF(_xlfn.XLOOKUP($A21,DateRate!$O:$O,DateRate!P:P,"",-1)=0,"",_xlfn.XLOOKUP($A21,DateRate!$O:$O,DateRate!P:P,"",-1))</f>
        <v>2.0196000000000001</v>
      </c>
      <c r="I21" s="23">
        <f>IF(_xlfn.XLOOKUP($A21,DateRate!$A:$A,DateRate!I:I,"",-1)=0,"",_xlfn.XLOOKUP($A21,DateRate!$A:$A,DateRate!I:I,"",-1))</f>
        <v>69.774231883579873</v>
      </c>
      <c r="J21" s="23">
        <f>IF(_xlfn.XLOOKUP($A21,DateRate!$A:$A,DateRate!J:J,"",-1)=0,"",_xlfn.XLOOKUP($A21,DateRate!$A:$A,DateRate!J:J,"",-1))</f>
        <v>99.55</v>
      </c>
    </row>
    <row r="22" spans="1:10">
      <c r="A22" s="22">
        <v>45169</v>
      </c>
      <c r="B22" s="23">
        <f>IF(_xlfn.XLOOKUP($A22,DateRate!$A:$A,DateRate!B:B,"",-1)=0,"",_xlfn.XLOOKUP($A22,DateRate!$A:$A,DateRate!B:B,"",-1))</f>
        <v>1.9051</v>
      </c>
      <c r="C22" s="23">
        <f>IF(_xlfn.XLOOKUP($A22,DateRate!$A:$A,DateRate!C:C,"",-1)=0,"",_xlfn.XLOOKUP($A22,DateRate!$A:$A,DateRate!C:C,"",-1))</f>
        <v>2.5575000000000001</v>
      </c>
      <c r="D22" s="23">
        <f>IF(_xlfn.XLOOKUP($A22,DateRate!$A:$A,DateRate!D:D,"",-1)=0,"",_xlfn.XLOOKUP($A22,DateRate!$A:$A,DateRate!D:D,"",-1))</f>
        <v>0.65240000000000009</v>
      </c>
      <c r="E22" s="23">
        <f>IF(_xlfn.XLOOKUP($A22,DateRate!$A:$A,DateRate!E:E,"",-1)=0,"",_xlfn.XLOOKUP($A22,DateRate!$A:$A,DateRate!E:E,"",-1))</f>
        <v>4.2300000000000004</v>
      </c>
      <c r="F22" s="23">
        <f>IF(_xlfn.XLOOKUP($A22,DateRate!$A:$A,DateRate!F:F,"",-1)=0,"",_xlfn.XLOOKUP($A22,DateRate!$A:$A,DateRate!F:F,"",-1))</f>
        <v>4.09</v>
      </c>
      <c r="G22" s="23">
        <f>IF(_xlfn.XLOOKUP($A22,DateRate!$A:$A,DateRate!G:G,"",-1)=0,"",_xlfn.XLOOKUP($A22,DateRate!$A:$A,DateRate!G:G,"",-1))</f>
        <v>103.64149999999999</v>
      </c>
      <c r="H22" s="23">
        <f>IF(_xlfn.XLOOKUP($A22,DateRate!$O:$O,DateRate!P:P,"",-1)=0,"",_xlfn.XLOOKUP($A22,DateRate!$O:$O,DateRate!P:P,"",-1))</f>
        <v>1.9128000000000001</v>
      </c>
      <c r="I22" s="23">
        <f>IF(_xlfn.XLOOKUP($A22,DateRate!$A:$A,DateRate!I:I,"",-1)=0,"",_xlfn.XLOOKUP($A22,DateRate!$A:$A,DateRate!I:I,"",-1))</f>
        <v>65.439724984631141</v>
      </c>
      <c r="J22" s="23">
        <f>IF(_xlfn.XLOOKUP($A22,DateRate!$A:$A,DateRate!J:J,"",-1)=0,"",_xlfn.XLOOKUP($A22,DateRate!$A:$A,DateRate!J:J,"",-1))</f>
        <v>97.14</v>
      </c>
    </row>
    <row r="23" spans="1:10">
      <c r="A23" s="22">
        <v>45138</v>
      </c>
      <c r="B23" s="23">
        <f>IF(_xlfn.XLOOKUP($A23,DateRate!$A:$A,DateRate!B:B,"",-1)=0,"",_xlfn.XLOOKUP($A23,DateRate!$A:$A,DateRate!B:B,"",-1))</f>
        <v>1.8102</v>
      </c>
      <c r="C23" s="23">
        <f>IF(_xlfn.XLOOKUP($A23,DateRate!$A:$A,DateRate!C:C,"",-1)=0,"",_xlfn.XLOOKUP($A23,DateRate!$A:$A,DateRate!C:C,"",-1))</f>
        <v>2.6597</v>
      </c>
      <c r="D23" s="23">
        <f>IF(_xlfn.XLOOKUP($A23,DateRate!$A:$A,DateRate!D:D,"",-1)=0,"",_xlfn.XLOOKUP($A23,DateRate!$A:$A,DateRate!D:D,"",-1))</f>
        <v>0.84949999999999992</v>
      </c>
      <c r="E23" s="23">
        <f>IF(_xlfn.XLOOKUP($A23,DateRate!$A:$A,DateRate!E:E,"",-1)=0,"",_xlfn.XLOOKUP($A23,DateRate!$A:$A,DateRate!E:E,"",-1))</f>
        <v>4.18</v>
      </c>
      <c r="F23" s="23">
        <f>IF(_xlfn.XLOOKUP($A23,DateRate!$A:$A,DateRate!F:F,"",-1)=0,"",_xlfn.XLOOKUP($A23,DateRate!$A:$A,DateRate!F:F,"",-1))</f>
        <v>3.97</v>
      </c>
      <c r="G23" s="23">
        <f>IF(_xlfn.XLOOKUP($A23,DateRate!$A:$A,DateRate!G:G,"",-1)=0,"",_xlfn.XLOOKUP($A23,DateRate!$A:$A,DateRate!G:G,"",-1))</f>
        <v>101.8762</v>
      </c>
      <c r="H23" s="23">
        <f>IF(_xlfn.XLOOKUP($A23,DateRate!$O:$O,DateRate!P:P,"",-1)=0,"",_xlfn.XLOOKUP($A23,DateRate!$O:$O,DateRate!P:P,"",-1))</f>
        <v>1.8121</v>
      </c>
      <c r="I23" s="23">
        <f>IF(_xlfn.XLOOKUP($A23,DateRate!$A:$A,DateRate!I:I,"",-1)=0,"",_xlfn.XLOOKUP($A23,DateRate!$A:$A,DateRate!I:I,"",-1))</f>
        <v>68.97213048598131</v>
      </c>
      <c r="J23" s="23">
        <f>IF(_xlfn.XLOOKUP($A23,DateRate!$A:$A,DateRate!J:J,"",-1)=0,"",_xlfn.XLOOKUP($A23,DateRate!$A:$A,DateRate!J:J,"",-1))</f>
        <v>96.81</v>
      </c>
    </row>
    <row r="24" spans="1:10">
      <c r="A24" s="22">
        <v>45107</v>
      </c>
      <c r="B24" s="23">
        <f>IF(_xlfn.XLOOKUP($A24,DateRate!$A:$A,DateRate!B:B,"",-1)=0,"",_xlfn.XLOOKUP($A24,DateRate!$A:$A,DateRate!B:B,"",-1))</f>
        <v>1.8723000000000001</v>
      </c>
      <c r="C24" s="23">
        <f>IF(_xlfn.XLOOKUP($A24,DateRate!$A:$A,DateRate!C:C,"",-1)=0,"",_xlfn.XLOOKUP($A24,DateRate!$A:$A,DateRate!C:C,"",-1))</f>
        <v>2.6351</v>
      </c>
      <c r="D24" s="23">
        <f>IF(_xlfn.XLOOKUP($A24,DateRate!$A:$A,DateRate!D:D,"",-1)=0,"",_xlfn.XLOOKUP($A24,DateRate!$A:$A,DateRate!D:D,"",-1))</f>
        <v>0.76279999999999992</v>
      </c>
      <c r="E24" s="23">
        <f>IF(_xlfn.XLOOKUP($A24,DateRate!$A:$A,DateRate!E:E,"",-1)=0,"",_xlfn.XLOOKUP($A24,DateRate!$A:$A,DateRate!E:E,"",-1))</f>
        <v>4.13</v>
      </c>
      <c r="F24" s="23">
        <f>IF(_xlfn.XLOOKUP($A24,DateRate!$A:$A,DateRate!F:F,"",-1)=0,"",_xlfn.XLOOKUP($A24,DateRate!$A:$A,DateRate!F:F,"",-1))</f>
        <v>3.81</v>
      </c>
      <c r="G24" s="23">
        <f>IF(_xlfn.XLOOKUP($A24,DateRate!$A:$A,DateRate!G:G,"",-1)=0,"",_xlfn.XLOOKUP($A24,DateRate!$A:$A,DateRate!G:G,"",-1))</f>
        <v>102.9229</v>
      </c>
      <c r="H24" s="23">
        <f>IF(_xlfn.XLOOKUP($A24,DateRate!$O:$O,DateRate!P:P,"",-1)=0,"",_xlfn.XLOOKUP($A24,DateRate!$O:$O,DateRate!P:P,"",-1))</f>
        <v>1.8994</v>
      </c>
      <c r="I24" s="23">
        <f>IF(_xlfn.XLOOKUP($A24,DateRate!$A:$A,DateRate!I:I,"",-1)=0,"",_xlfn.XLOOKUP($A24,DateRate!$A:$A,DateRate!I:I,"",-1))</f>
        <v>67.457983830574918</v>
      </c>
      <c r="J24" s="23">
        <f>IF(_xlfn.XLOOKUP($A24,DateRate!$A:$A,DateRate!J:J,"",-1)=0,"",_xlfn.XLOOKUP($A24,DateRate!$A:$A,DateRate!J:J,"",-1))</f>
        <v>96.74</v>
      </c>
    </row>
    <row r="25" spans="1:10">
      <c r="A25" s="22">
        <v>45077</v>
      </c>
      <c r="B25" s="23">
        <f>IF(_xlfn.XLOOKUP($A25,DateRate!$A:$A,DateRate!B:B,"",-1)=0,"",_xlfn.XLOOKUP($A25,DateRate!$A:$A,DateRate!B:B,"",-1))</f>
        <v>1.9829000000000001</v>
      </c>
      <c r="C25" s="23">
        <f>IF(_xlfn.XLOOKUP($A25,DateRate!$A:$A,DateRate!C:C,"",-1)=0,"",_xlfn.XLOOKUP($A25,DateRate!$A:$A,DateRate!C:C,"",-1))</f>
        <v>2.6850000000000001</v>
      </c>
      <c r="D25" s="23">
        <f>IF(_xlfn.XLOOKUP($A25,DateRate!$A:$A,DateRate!D:D,"",-1)=0,"",_xlfn.XLOOKUP($A25,DateRate!$A:$A,DateRate!D:D,"",-1))</f>
        <v>0.70209999999999995</v>
      </c>
      <c r="E25" s="23">
        <f>IF(_xlfn.XLOOKUP($A25,DateRate!$A:$A,DateRate!E:E,"",-1)=0,"",_xlfn.XLOOKUP($A25,DateRate!$A:$A,DateRate!E:E,"",-1))</f>
        <v>3.74</v>
      </c>
      <c r="F25" s="23">
        <f>IF(_xlfn.XLOOKUP($A25,DateRate!$A:$A,DateRate!F:F,"",-1)=0,"",_xlfn.XLOOKUP($A25,DateRate!$A:$A,DateRate!F:F,"",-1))</f>
        <v>3.64</v>
      </c>
      <c r="G25" s="23">
        <f>IF(_xlfn.XLOOKUP($A25,DateRate!$A:$A,DateRate!G:G,"",-1)=0,"",_xlfn.XLOOKUP($A25,DateRate!$A:$A,DateRate!G:G,"",-1))</f>
        <v>104.22799999999999</v>
      </c>
      <c r="H25" s="23">
        <f>IF(_xlfn.XLOOKUP($A25,DateRate!$O:$O,DateRate!P:P,"",-1)=0,"",_xlfn.XLOOKUP($A25,DateRate!$O:$O,DateRate!P:P,"",-1))</f>
        <v>1.8806</v>
      </c>
      <c r="I25" s="23">
        <f>IF(_xlfn.XLOOKUP($A25,DateRate!$A:$A,DateRate!I:I,"",-1)=0,"",_xlfn.XLOOKUP($A25,DateRate!$A:$A,DateRate!I:I,"",-1))</f>
        <v>66.991644255319144</v>
      </c>
      <c r="J25" s="23">
        <f>IF(_xlfn.XLOOKUP($A25,DateRate!$A:$A,DateRate!J:J,"",-1)=0,"",_xlfn.XLOOKUP($A25,DateRate!$A:$A,DateRate!J:J,"",-1))</f>
        <v>98.46</v>
      </c>
    </row>
    <row r="26" spans="1:10">
      <c r="A26" s="22">
        <v>45046</v>
      </c>
      <c r="B26" s="23">
        <f>IF(_xlfn.XLOOKUP($A26,DateRate!$A:$A,DateRate!B:B,"",-1)=0,"",_xlfn.XLOOKUP($A26,DateRate!$A:$A,DateRate!B:B,"",-1))</f>
        <v>2.1463999999999999</v>
      </c>
      <c r="C26" s="23">
        <f>IF(_xlfn.XLOOKUP($A26,DateRate!$A:$A,DateRate!C:C,"",-1)=0,"",_xlfn.XLOOKUP($A26,DateRate!$A:$A,DateRate!C:C,"",-1))</f>
        <v>2.7787999999999999</v>
      </c>
      <c r="D26" s="23">
        <f>IF(_xlfn.XLOOKUP($A26,DateRate!$A:$A,DateRate!D:D,"",-1)=0,"",_xlfn.XLOOKUP($A26,DateRate!$A:$A,DateRate!D:D,"",-1))</f>
        <v>0.63240000000000007</v>
      </c>
      <c r="E26" s="23">
        <f>IF(_xlfn.XLOOKUP($A26,DateRate!$A:$A,DateRate!E:E,"",-1)=0,"",_xlfn.XLOOKUP($A26,DateRate!$A:$A,DateRate!E:E,"",-1))</f>
        <v>3.51</v>
      </c>
      <c r="F26" s="23">
        <f>IF(_xlfn.XLOOKUP($A26,DateRate!$A:$A,DateRate!F:F,"",-1)=0,"",_xlfn.XLOOKUP($A26,DateRate!$A:$A,DateRate!F:F,"",-1))</f>
        <v>3.44</v>
      </c>
      <c r="G26" s="23">
        <f>IF(_xlfn.XLOOKUP($A26,DateRate!$A:$A,DateRate!G:G,"",-1)=0,"",_xlfn.XLOOKUP($A26,DateRate!$A:$A,DateRate!G:G,"",-1))</f>
        <v>101.6743</v>
      </c>
      <c r="H26" s="23">
        <f>IF(_xlfn.XLOOKUP($A26,DateRate!$O:$O,DateRate!P:P,"",-1)=0,"",_xlfn.XLOOKUP($A26,DateRate!$O:$O,DateRate!P:P,"",-1))</f>
        <v>2.0992999999999999</v>
      </c>
      <c r="I26" s="23">
        <f>IF(_xlfn.XLOOKUP($A26,DateRate!$A:$A,DateRate!I:I,"",-1)=0,"",_xlfn.XLOOKUP($A26,DateRate!$A:$A,DateRate!I:I,"",-1))</f>
        <v>72.656830483457952</v>
      </c>
      <c r="J26" s="23">
        <f>IF(_xlfn.XLOOKUP($A26,DateRate!$A:$A,DateRate!J:J,"",-1)=0,"",_xlfn.XLOOKUP($A26,DateRate!$A:$A,DateRate!J:J,"",-1))</f>
        <v>99.52</v>
      </c>
    </row>
    <row r="27" spans="1:10">
      <c r="A27" s="22">
        <v>45016</v>
      </c>
      <c r="B27" s="23">
        <f>IF(_xlfn.XLOOKUP($A27,DateRate!$A:$A,DateRate!B:B,"",-1)=0,"",_xlfn.XLOOKUP($A27,DateRate!$A:$A,DateRate!B:B,"",-1))</f>
        <v>2.2328000000000001</v>
      </c>
      <c r="C27" s="23">
        <f>IF(_xlfn.XLOOKUP($A27,DateRate!$A:$A,DateRate!C:C,"",-1)=0,"",_xlfn.XLOOKUP($A27,DateRate!$A:$A,DateRate!C:C,"",-1))</f>
        <v>2.8527999999999998</v>
      </c>
      <c r="D27" s="23">
        <f>IF(_xlfn.XLOOKUP($A27,DateRate!$A:$A,DateRate!D:D,"",-1)=0,"",_xlfn.XLOOKUP($A27,DateRate!$A:$A,DateRate!D:D,"",-1))</f>
        <v>0.61999999999999966</v>
      </c>
      <c r="E27" s="23">
        <f>IF(_xlfn.XLOOKUP($A27,DateRate!$A:$A,DateRate!E:E,"",-1)=0,"",_xlfn.XLOOKUP($A27,DateRate!$A:$A,DateRate!E:E,"",-1))</f>
        <v>3.6</v>
      </c>
      <c r="F27" s="23">
        <f>IF(_xlfn.XLOOKUP($A27,DateRate!$A:$A,DateRate!F:F,"",-1)=0,"",_xlfn.XLOOKUP($A27,DateRate!$A:$A,DateRate!F:F,"",-1))</f>
        <v>3.48</v>
      </c>
      <c r="G27" s="23">
        <f>IF(_xlfn.XLOOKUP($A27,DateRate!$A:$A,DateRate!G:G,"",-1)=0,"",_xlfn.XLOOKUP($A27,DateRate!$A:$A,DateRate!G:G,"",-1))</f>
        <v>102.5889</v>
      </c>
      <c r="H27" s="23">
        <f>IF(_xlfn.XLOOKUP($A27,DateRate!$O:$O,DateRate!P:P,"",-1)=0,"",_xlfn.XLOOKUP($A27,DateRate!$O:$O,DateRate!P:P,"",-1))</f>
        <v>2.0589</v>
      </c>
      <c r="I27" s="23">
        <f>IF(_xlfn.XLOOKUP($A27,DateRate!$A:$A,DateRate!I:I,"",-1)=0,"",_xlfn.XLOOKUP($A27,DateRate!$A:$A,DateRate!I:I,"",-1))</f>
        <v>86.414093263124798</v>
      </c>
      <c r="J27" s="23">
        <f>IF(_xlfn.XLOOKUP($A27,DateRate!$A:$A,DateRate!J:J,"",-1)=0,"",_xlfn.XLOOKUP($A27,DateRate!$A:$A,DateRate!J:J,"",-1))</f>
        <v>99.8</v>
      </c>
    </row>
    <row r="28" spans="1:10">
      <c r="A28" s="22">
        <v>44985</v>
      </c>
      <c r="B28" s="23">
        <f>IF(_xlfn.XLOOKUP($A28,DateRate!$A:$A,DateRate!B:B,"",-1)=0,"",_xlfn.XLOOKUP($A28,DateRate!$A:$A,DateRate!B:B,"",-1))</f>
        <v>2.3290999999999999</v>
      </c>
      <c r="C28" s="23">
        <f>IF(_xlfn.XLOOKUP($A28,DateRate!$A:$A,DateRate!C:C,"",-1)=0,"",_xlfn.XLOOKUP($A28,DateRate!$A:$A,DateRate!C:C,"",-1))</f>
        <v>2.9016999999999999</v>
      </c>
      <c r="D28" s="23">
        <f>IF(_xlfn.XLOOKUP($A28,DateRate!$A:$A,DateRate!D:D,"",-1)=0,"",_xlfn.XLOOKUP($A28,DateRate!$A:$A,DateRate!D:D,"",-1))</f>
        <v>0.5726</v>
      </c>
      <c r="E28" s="23">
        <f>IF(_xlfn.XLOOKUP($A28,DateRate!$A:$A,DateRate!E:E,"",-1)=0,"",_xlfn.XLOOKUP($A28,DateRate!$A:$A,DateRate!E:E,"",-1))</f>
        <v>4.18</v>
      </c>
      <c r="F28" s="23">
        <f>IF(_xlfn.XLOOKUP($A28,DateRate!$A:$A,DateRate!F:F,"",-1)=0,"",_xlfn.XLOOKUP($A28,DateRate!$A:$A,DateRate!F:F,"",-1))</f>
        <v>3.92</v>
      </c>
      <c r="G28" s="23">
        <f>IF(_xlfn.XLOOKUP($A28,DateRate!$A:$A,DateRate!G:G,"",-1)=0,"",_xlfn.XLOOKUP($A28,DateRate!$A:$A,DateRate!G:G,"",-1))</f>
        <v>104.9868</v>
      </c>
      <c r="H28" s="23">
        <f>IF(_xlfn.XLOOKUP($A28,DateRate!$O:$O,DateRate!P:P,"",-1)=0,"",_xlfn.XLOOKUP($A28,DateRate!$O:$O,DateRate!P:P,"",-1))</f>
        <v>2.1408</v>
      </c>
      <c r="I28" s="23">
        <f>IF(_xlfn.XLOOKUP($A28,DateRate!$A:$A,DateRate!I:I,"",-1)=0,"",_xlfn.XLOOKUP($A28,DateRate!$A:$A,DateRate!I:I,"",-1))</f>
        <v>83.865457743212048</v>
      </c>
      <c r="J28" s="23">
        <f>IF(_xlfn.XLOOKUP($A28,DateRate!$A:$A,DateRate!J:J,"",-1)=0,"",_xlfn.XLOOKUP($A28,DateRate!$A:$A,DateRate!J:J,"",-1))</f>
        <v>99.83</v>
      </c>
    </row>
    <row r="29" spans="1:10">
      <c r="A29" s="22">
        <v>44957</v>
      </c>
      <c r="B29" s="23">
        <f>IF(_xlfn.XLOOKUP($A29,DateRate!$A:$A,DateRate!B:B,"",-1)=0,"",_xlfn.XLOOKUP($A29,DateRate!$A:$A,DateRate!B:B,"",-1))</f>
        <v>2.1535000000000002</v>
      </c>
      <c r="C29" s="23">
        <f>IF(_xlfn.XLOOKUP($A29,DateRate!$A:$A,DateRate!C:C,"",-1)=0,"",_xlfn.XLOOKUP($A29,DateRate!$A:$A,DateRate!C:C,"",-1))</f>
        <v>2.8976999999999999</v>
      </c>
      <c r="D29" s="23">
        <f>IF(_xlfn.XLOOKUP($A29,DateRate!$A:$A,DateRate!D:D,"",-1)=0,"",_xlfn.XLOOKUP($A29,DateRate!$A:$A,DateRate!D:D,"",-1))</f>
        <v>0.74419999999999975</v>
      </c>
      <c r="E29" s="23">
        <f>IF(_xlfn.XLOOKUP($A29,DateRate!$A:$A,DateRate!E:E,"",-1)=0,"",_xlfn.XLOOKUP($A29,DateRate!$A:$A,DateRate!E:E,"",-1))</f>
        <v>3.63</v>
      </c>
      <c r="F29" s="23">
        <f>IF(_xlfn.XLOOKUP($A29,DateRate!$A:$A,DateRate!F:F,"",-1)=0,"",_xlfn.XLOOKUP($A29,DateRate!$A:$A,DateRate!F:F,"",-1))</f>
        <v>3.52</v>
      </c>
      <c r="G29" s="23">
        <f>IF(_xlfn.XLOOKUP($A29,DateRate!$A:$A,DateRate!G:G,"",-1)=0,"",_xlfn.XLOOKUP($A29,DateRate!$A:$A,DateRate!G:G,"",-1))</f>
        <v>102.1037</v>
      </c>
      <c r="H29" s="23">
        <f>IF(_xlfn.XLOOKUP($A29,DateRate!$O:$O,DateRate!P:P,"",-1)=0,"",_xlfn.XLOOKUP($A29,DateRate!$O:$O,DateRate!P:P,"",-1))</f>
        <v>1.8989</v>
      </c>
      <c r="I29" s="23">
        <f>IF(_xlfn.XLOOKUP($A29,DateRate!$A:$A,DateRate!I:I,"",-1)=0,"",_xlfn.XLOOKUP($A29,DateRate!$A:$A,DateRate!I:I,"",-1))</f>
        <v>100.83136561901543</v>
      </c>
      <c r="J29" s="23">
        <f>IF(_xlfn.XLOOKUP($A29,DateRate!$A:$A,DateRate!J:J,"",-1)=0,"",_xlfn.XLOOKUP($A29,DateRate!$A:$A,DateRate!J:J,"",-1))</f>
        <v>99.83</v>
      </c>
    </row>
    <row r="30" spans="1:10">
      <c r="A30" s="22">
        <v>44926</v>
      </c>
      <c r="B30" s="23">
        <f>IF(_xlfn.XLOOKUP($A30,DateRate!$A:$A,DateRate!B:B,"",-1)=0,"",_xlfn.XLOOKUP($A30,DateRate!$A:$A,DateRate!B:B,"",-1))</f>
        <v>2.0969000000000002</v>
      </c>
      <c r="C30" s="23">
        <f>IF(_xlfn.XLOOKUP($A30,DateRate!$A:$A,DateRate!C:C,"",-1)=0,"",_xlfn.XLOOKUP($A30,DateRate!$A:$A,DateRate!C:C,"",-1))</f>
        <v>2.8353000000000002</v>
      </c>
      <c r="D30" s="23">
        <f>IF(_xlfn.XLOOKUP($A30,DateRate!$A:$A,DateRate!D:D,"",-1)=0,"",_xlfn.XLOOKUP($A30,DateRate!$A:$A,DateRate!D:D,"",-1))</f>
        <v>0.73839999999999995</v>
      </c>
      <c r="E30" s="23">
        <f>IF(_xlfn.XLOOKUP($A30,DateRate!$A:$A,DateRate!E:E,"",-1)=0,"",_xlfn.XLOOKUP($A30,DateRate!$A:$A,DateRate!E:E,"",-1))</f>
        <v>3.99</v>
      </c>
      <c r="F30" s="23">
        <f>IF(_xlfn.XLOOKUP($A30,DateRate!$A:$A,DateRate!F:F,"",-1)=0,"",_xlfn.XLOOKUP($A30,DateRate!$A:$A,DateRate!F:F,"",-1))</f>
        <v>3.88</v>
      </c>
      <c r="G30" s="23">
        <f>IF(_xlfn.XLOOKUP($A30,DateRate!$A:$A,DateRate!G:G,"",-1)=0,"",_xlfn.XLOOKUP($A30,DateRate!$A:$A,DateRate!G:G,"",-1))</f>
        <v>103.49420000000001</v>
      </c>
      <c r="H30" s="23">
        <f>IF(_xlfn.XLOOKUP($A30,DateRate!$O:$O,DateRate!P:P,"",-1)=0,"",_xlfn.XLOOKUP($A30,DateRate!$O:$O,DateRate!P:P,"",-1))</f>
        <v>1.9404999999999999</v>
      </c>
      <c r="I30" s="23">
        <f>IF(_xlfn.XLOOKUP($A30,DateRate!$A:$A,DateRate!I:I,"",-1)=0,"",_xlfn.XLOOKUP($A30,DateRate!$A:$A,DateRate!I:I,"",-1))</f>
        <v>106.1054979300323</v>
      </c>
      <c r="J30" s="23">
        <f>IF(_xlfn.XLOOKUP($A30,DateRate!$A:$A,DateRate!J:J,"",-1)=0,"",_xlfn.XLOOKUP($A30,DateRate!$A:$A,DateRate!J:J,"",-1))</f>
        <v>98.67</v>
      </c>
    </row>
    <row r="31" spans="1:10">
      <c r="A31" s="22">
        <v>44895</v>
      </c>
      <c r="B31" s="23">
        <f>IF(_xlfn.XLOOKUP($A31,DateRate!$A:$A,DateRate!B:B,"",-1)=0,"",_xlfn.XLOOKUP($A31,DateRate!$A:$A,DateRate!B:B,"",-1))</f>
        <v>2.1341000000000001</v>
      </c>
      <c r="C31" s="23">
        <f>IF(_xlfn.XLOOKUP($A31,DateRate!$A:$A,DateRate!C:C,"",-1)=0,"",_xlfn.XLOOKUP($A31,DateRate!$A:$A,DateRate!C:C,"",-1))</f>
        <v>2.8849999999999998</v>
      </c>
      <c r="D31" s="23">
        <f>IF(_xlfn.XLOOKUP($A31,DateRate!$A:$A,DateRate!D:D,"",-1)=0,"",_xlfn.XLOOKUP($A31,DateRate!$A:$A,DateRate!D:D,"",-1))</f>
        <v>0.75089999999999968</v>
      </c>
      <c r="E31" s="23">
        <f>IF(_xlfn.XLOOKUP($A31,DateRate!$A:$A,DateRate!E:E,"",-1)=0,"",_xlfn.XLOOKUP($A31,DateRate!$A:$A,DateRate!E:E,"",-1))</f>
        <v>3.82</v>
      </c>
      <c r="F31" s="23">
        <f>IF(_xlfn.XLOOKUP($A31,DateRate!$A:$A,DateRate!F:F,"",-1)=0,"",_xlfn.XLOOKUP($A31,DateRate!$A:$A,DateRate!F:F,"",-1))</f>
        <v>3.68</v>
      </c>
      <c r="G31" s="23">
        <f>IF(_xlfn.XLOOKUP($A31,DateRate!$A:$A,DateRate!G:G,"",-1)=0,"",_xlfn.XLOOKUP($A31,DateRate!$A:$A,DateRate!G:G,"",-1))</f>
        <v>105.9765</v>
      </c>
      <c r="H31" s="23">
        <f>IF(_xlfn.XLOOKUP($A31,DateRate!$O:$O,DateRate!P:P,"",-1)=0,"",_xlfn.XLOOKUP($A31,DateRate!$O:$O,DateRate!P:P,"",-1))</f>
        <v>1.8158000000000001</v>
      </c>
      <c r="I31" s="23">
        <f>IF(_xlfn.XLOOKUP($A31,DateRate!$A:$A,DateRate!I:I,"",-1)=0,"",_xlfn.XLOOKUP($A31,DateRate!$A:$A,DateRate!I:I,"",-1))</f>
        <v>90.649763050811941</v>
      </c>
      <c r="J31" s="23">
        <f>IF(_xlfn.XLOOKUP($A31,DateRate!$A:$A,DateRate!J:J,"",-1)=0,"",_xlfn.XLOOKUP($A31,DateRate!$A:$A,DateRate!J:J,"",-1))</f>
        <v>97</v>
      </c>
    </row>
    <row r="32" spans="1:10">
      <c r="A32" s="22">
        <v>44865</v>
      </c>
      <c r="B32" s="23">
        <f>IF(_xlfn.XLOOKUP($A32,DateRate!$A:$A,DateRate!B:B,"",-1)=0,"",_xlfn.XLOOKUP($A32,DateRate!$A:$A,DateRate!B:B,"",-1))</f>
        <v>1.7304999999999999</v>
      </c>
      <c r="C32" s="23">
        <f>IF(_xlfn.XLOOKUP($A32,DateRate!$A:$A,DateRate!C:C,"",-1)=0,"",_xlfn.XLOOKUP($A32,DateRate!$A:$A,DateRate!C:C,"",-1))</f>
        <v>2.6433</v>
      </c>
      <c r="D32" s="23">
        <f>IF(_xlfn.XLOOKUP($A32,DateRate!$A:$A,DateRate!D:D,"",-1)=0,"",_xlfn.XLOOKUP($A32,DateRate!$A:$A,DateRate!D:D,"",-1))</f>
        <v>0.91280000000000006</v>
      </c>
      <c r="E32" s="23">
        <f>IF(_xlfn.XLOOKUP($A32,DateRate!$A:$A,DateRate!E:E,"",-1)=0,"",_xlfn.XLOOKUP($A32,DateRate!$A:$A,DateRate!E:E,"",-1))</f>
        <v>4.2699999999999996</v>
      </c>
      <c r="F32" s="23">
        <f>IF(_xlfn.XLOOKUP($A32,DateRate!$A:$A,DateRate!F:F,"",-1)=0,"",_xlfn.XLOOKUP($A32,DateRate!$A:$A,DateRate!F:F,"",-1))</f>
        <v>4.0999999999999996</v>
      </c>
      <c r="G32" s="23">
        <f>IF(_xlfn.XLOOKUP($A32,DateRate!$A:$A,DateRate!G:G,"",-1)=0,"",_xlfn.XLOOKUP($A32,DateRate!$A:$A,DateRate!G:G,"",-1))</f>
        <v>111.5791</v>
      </c>
      <c r="H32" s="23">
        <f>IF(_xlfn.XLOOKUP($A32,DateRate!$O:$O,DateRate!P:P,"",-1)=0,"",_xlfn.XLOOKUP($A32,DateRate!$O:$O,DateRate!P:P,"",-1))</f>
        <v>1.7486999999999999</v>
      </c>
      <c r="I32" s="23">
        <f>IF(_xlfn.XLOOKUP($A32,DateRate!$A:$A,DateRate!I:I,"",-1)=0,"",_xlfn.XLOOKUP($A32,DateRate!$A:$A,DateRate!I:I,"",-1))</f>
        <v>124.92067743210399</v>
      </c>
      <c r="J32" s="23">
        <f>IF(_xlfn.XLOOKUP($A32,DateRate!$A:$A,DateRate!J:J,"",-1)=0,"",_xlfn.XLOOKUP($A32,DateRate!$A:$A,DateRate!J:J,"",-1))</f>
        <v>99.86</v>
      </c>
    </row>
    <row r="33" spans="1:10">
      <c r="A33" s="22">
        <v>44834</v>
      </c>
      <c r="B33" s="23">
        <f>IF(_xlfn.XLOOKUP($A33,DateRate!$A:$A,DateRate!B:B,"",-1)=0,"",_xlfn.XLOOKUP($A33,DateRate!$A:$A,DateRate!B:B,"",-1))</f>
        <v>1.8534999999999999</v>
      </c>
      <c r="C33" s="23">
        <f>IF(_xlfn.XLOOKUP($A33,DateRate!$A:$A,DateRate!C:C,"",-1)=0,"",_xlfn.XLOOKUP($A33,DateRate!$A:$A,DateRate!C:C,"",-1))</f>
        <v>2.7601</v>
      </c>
      <c r="D33" s="23">
        <f>IF(_xlfn.XLOOKUP($A33,DateRate!$A:$A,DateRate!D:D,"",-1)=0,"",_xlfn.XLOOKUP($A33,DateRate!$A:$A,DateRate!D:D,"",-1))</f>
        <v>0.90660000000000007</v>
      </c>
      <c r="E33" s="23">
        <f>IF(_xlfn.XLOOKUP($A33,DateRate!$A:$A,DateRate!E:E,"",-1)=0,"",_xlfn.XLOOKUP($A33,DateRate!$A:$A,DateRate!E:E,"",-1))</f>
        <v>4.0599999999999996</v>
      </c>
      <c r="F33" s="23">
        <f>IF(_xlfn.XLOOKUP($A33,DateRate!$A:$A,DateRate!F:F,"",-1)=0,"",_xlfn.XLOOKUP($A33,DateRate!$A:$A,DateRate!F:F,"",-1))</f>
        <v>3.83</v>
      </c>
      <c r="G33" s="23">
        <f>IF(_xlfn.XLOOKUP($A33,DateRate!$A:$A,DateRate!G:G,"",-1)=0,"",_xlfn.XLOOKUP($A33,DateRate!$A:$A,DateRate!G:G,"",-1))</f>
        <v>112.2154</v>
      </c>
      <c r="H33" s="23">
        <f>IF(_xlfn.XLOOKUP($A33,DateRate!$O:$O,DateRate!P:P,"",-1)=0,"",_xlfn.XLOOKUP($A33,DateRate!$O:$O,DateRate!P:P,"",-1))</f>
        <v>1.7532000000000001</v>
      </c>
      <c r="I33" s="23">
        <f>IF(_xlfn.XLOOKUP($A33,DateRate!$A:$A,DateRate!I:I,"",-1)=0,"",_xlfn.XLOOKUP($A33,DateRate!$A:$A,DateRate!I:I,"",-1))</f>
        <v>73.781014516525119</v>
      </c>
      <c r="J33" s="23">
        <f>IF(_xlfn.XLOOKUP($A33,DateRate!$A:$A,DateRate!J:J,"",-1)=0,"",_xlfn.XLOOKUP($A33,DateRate!$A:$A,DateRate!J:J,"",-1))</f>
        <v>101.03</v>
      </c>
    </row>
    <row r="34" spans="1:10">
      <c r="A34" s="22">
        <v>44804</v>
      </c>
      <c r="B34" s="23">
        <f>IF(_xlfn.XLOOKUP($A34,DateRate!$A:$A,DateRate!B:B,"",-1)=0,"",_xlfn.XLOOKUP($A34,DateRate!$A:$A,DateRate!B:B,"",-1))</f>
        <v>1.7378</v>
      </c>
      <c r="C34" s="23">
        <f>IF(_xlfn.XLOOKUP($A34,DateRate!$A:$A,DateRate!C:C,"",-1)=0,"",_xlfn.XLOOKUP($A34,DateRate!$A:$A,DateRate!C:C,"",-1))</f>
        <v>2.6225000000000001</v>
      </c>
      <c r="D34" s="23">
        <f>IF(_xlfn.XLOOKUP($A34,DateRate!$A:$A,DateRate!D:D,"",-1)=0,"",_xlfn.XLOOKUP($A34,DateRate!$A:$A,DateRate!D:D,"",-1))</f>
        <v>0.88470000000000004</v>
      </c>
      <c r="E34" s="23">
        <f>IF(_xlfn.XLOOKUP($A34,DateRate!$A:$A,DateRate!E:E,"",-1)=0,"",_xlfn.XLOOKUP($A34,DateRate!$A:$A,DateRate!E:E,"",-1))</f>
        <v>3.3</v>
      </c>
      <c r="F34" s="23">
        <f>IF(_xlfn.XLOOKUP($A34,DateRate!$A:$A,DateRate!F:F,"",-1)=0,"",_xlfn.XLOOKUP($A34,DateRate!$A:$A,DateRate!F:F,"",-1))</f>
        <v>3.15</v>
      </c>
      <c r="G34" s="23">
        <f>IF(_xlfn.XLOOKUP($A34,DateRate!$A:$A,DateRate!G:G,"",-1)=0,"",_xlfn.XLOOKUP($A34,DateRate!$A:$A,DateRate!G:G,"",-1))</f>
        <v>108.70659999999999</v>
      </c>
      <c r="H34" s="23">
        <f>IF(_xlfn.XLOOKUP($A34,DateRate!$O:$O,DateRate!P:P,"",-1)=0,"",_xlfn.XLOOKUP($A34,DateRate!$O:$O,DateRate!P:P,"",-1))</f>
        <v>1.4523999999999999</v>
      </c>
      <c r="I34" s="23">
        <f>IF(_xlfn.XLOOKUP($A34,DateRate!$A:$A,DateRate!I:I,"",-1)=0,"",_xlfn.XLOOKUP($A34,DateRate!$A:$A,DateRate!I:I,"",-1))</f>
        <v>72.605736234757615</v>
      </c>
      <c r="J34" s="23">
        <f>IF(_xlfn.XLOOKUP($A34,DateRate!$A:$A,DateRate!J:J,"",-1)=0,"",_xlfn.XLOOKUP($A34,DateRate!$A:$A,DateRate!J:J,"",-1))</f>
        <v>101.62</v>
      </c>
    </row>
    <row r="35" spans="1:10">
      <c r="A35" s="22">
        <v>44773</v>
      </c>
      <c r="B35" s="23">
        <f>IF(_xlfn.XLOOKUP($A35,DateRate!$A:$A,DateRate!B:B,"",-1)=0,"",_xlfn.XLOOKUP($A35,DateRate!$A:$A,DateRate!B:B,"",-1))</f>
        <v>1.8623000000000001</v>
      </c>
      <c r="C35" s="23">
        <f>IF(_xlfn.XLOOKUP($A35,DateRate!$A:$A,DateRate!C:C,"",-1)=0,"",_xlfn.XLOOKUP($A35,DateRate!$A:$A,DateRate!C:C,"",-1))</f>
        <v>2.7559999999999998</v>
      </c>
      <c r="D35" s="23">
        <f>IF(_xlfn.XLOOKUP($A35,DateRate!$A:$A,DateRate!D:D,"",-1)=0,"",_xlfn.XLOOKUP($A35,DateRate!$A:$A,DateRate!D:D,"",-1))</f>
        <v>0.89369999999999972</v>
      </c>
      <c r="E35" s="23">
        <f>IF(_xlfn.XLOOKUP($A35,DateRate!$A:$A,DateRate!E:E,"",-1)=0,"",_xlfn.XLOOKUP($A35,DateRate!$A:$A,DateRate!E:E,"",-1))</f>
        <v>2.7</v>
      </c>
      <c r="F35" s="23">
        <f>IF(_xlfn.XLOOKUP($A35,DateRate!$A:$A,DateRate!F:F,"",-1)=0,"",_xlfn.XLOOKUP($A35,DateRate!$A:$A,DateRate!F:F,"",-1))</f>
        <v>2.67</v>
      </c>
      <c r="G35" s="23">
        <f>IF(_xlfn.XLOOKUP($A35,DateRate!$A:$A,DateRate!G:G,"",-1)=0,"",_xlfn.XLOOKUP($A35,DateRate!$A:$A,DateRate!G:G,"",-1))</f>
        <v>105.828</v>
      </c>
      <c r="H35" s="23">
        <f>IF(_xlfn.XLOOKUP($A35,DateRate!$O:$O,DateRate!P:P,"",-1)=0,"",_xlfn.XLOOKUP($A35,DateRate!$O:$O,DateRate!P:P,"",-1))</f>
        <v>1.5561</v>
      </c>
      <c r="I35" s="23">
        <f>IF(_xlfn.XLOOKUP($A35,DateRate!$A:$A,DateRate!I:I,"",-1)=0,"",_xlfn.XLOOKUP($A35,DateRate!$A:$A,DateRate!I:I,"",-1))</f>
        <v>71.07622840707964</v>
      </c>
      <c r="J35" s="23">
        <f>IF(_xlfn.XLOOKUP($A35,DateRate!$A:$A,DateRate!J:J,"",-1)=0,"",_xlfn.XLOOKUP($A35,DateRate!$A:$A,DateRate!J:J,"",-1))</f>
        <v>102.62</v>
      </c>
    </row>
    <row r="36" spans="1:10">
      <c r="A36" s="22">
        <v>44742</v>
      </c>
      <c r="B36" s="23">
        <f>IF(_xlfn.XLOOKUP($A36,DateRate!$A:$A,DateRate!B:B,"",-1)=0,"",_xlfn.XLOOKUP($A36,DateRate!$A:$A,DateRate!B:B,"",-1))</f>
        <v>1.9503999999999999</v>
      </c>
      <c r="C36" s="23">
        <f>IF(_xlfn.XLOOKUP($A36,DateRate!$A:$A,DateRate!C:C,"",-1)=0,"",_xlfn.XLOOKUP($A36,DateRate!$A:$A,DateRate!C:C,"",-1))</f>
        <v>2.8205</v>
      </c>
      <c r="D36" s="23">
        <f>IF(_xlfn.XLOOKUP($A36,DateRate!$A:$A,DateRate!D:D,"",-1)=0,"",_xlfn.XLOOKUP($A36,DateRate!$A:$A,DateRate!D:D,"",-1))</f>
        <v>0.8701000000000001</v>
      </c>
      <c r="E36" s="23">
        <f>IF(_xlfn.XLOOKUP($A36,DateRate!$A:$A,DateRate!E:E,"",-1)=0,"",_xlfn.XLOOKUP($A36,DateRate!$A:$A,DateRate!E:E,"",-1))</f>
        <v>3.01</v>
      </c>
      <c r="F36" s="23">
        <f>IF(_xlfn.XLOOKUP($A36,DateRate!$A:$A,DateRate!F:F,"",-1)=0,"",_xlfn.XLOOKUP($A36,DateRate!$A:$A,DateRate!F:F,"",-1))</f>
        <v>2.98</v>
      </c>
      <c r="G36" s="23">
        <f>IF(_xlfn.XLOOKUP($A36,DateRate!$A:$A,DateRate!G:G,"",-1)=0,"",_xlfn.XLOOKUP($A36,DateRate!$A:$A,DateRate!G:G,"",-1))</f>
        <v>104.7274</v>
      </c>
      <c r="H36" s="23">
        <f>IF(_xlfn.XLOOKUP($A36,DateRate!$O:$O,DateRate!P:P,"",-1)=0,"",_xlfn.XLOOKUP($A36,DateRate!$O:$O,DateRate!P:P,"",-1))</f>
        <v>1.8089999999999999</v>
      </c>
      <c r="I36" s="23">
        <f>IF(_xlfn.XLOOKUP($A36,DateRate!$A:$A,DateRate!I:I,"",-1)=0,"",_xlfn.XLOOKUP($A36,DateRate!$A:$A,DateRate!I:I,"",-1))</f>
        <v>75.511861822833382</v>
      </c>
      <c r="J36" s="23">
        <f>IF(_xlfn.XLOOKUP($A36,DateRate!$A:$A,DateRate!J:J,"",-1)=0,"",_xlfn.XLOOKUP($A36,DateRate!$A:$A,DateRate!J:J,"",-1))</f>
        <v>102.01</v>
      </c>
    </row>
    <row r="37" spans="1:10">
      <c r="A37" s="22">
        <v>44712</v>
      </c>
      <c r="B37" s="23">
        <f>IF(_xlfn.XLOOKUP($A37,DateRate!$A:$A,DateRate!B:B,"",-1)=0,"",_xlfn.XLOOKUP($A37,DateRate!$A:$A,DateRate!B:B,"",-1))</f>
        <v>1.9159999999999999</v>
      </c>
      <c r="C37" s="23">
        <f>IF(_xlfn.XLOOKUP($A37,DateRate!$A:$A,DateRate!C:C,"",-1)=0,"",_xlfn.XLOOKUP($A37,DateRate!$A:$A,DateRate!C:C,"",-1))</f>
        <v>2.7425999999999999</v>
      </c>
      <c r="D37" s="23">
        <f>IF(_xlfn.XLOOKUP($A37,DateRate!$A:$A,DateRate!D:D,"",-1)=0,"",_xlfn.XLOOKUP($A37,DateRate!$A:$A,DateRate!D:D,"",-1))</f>
        <v>0.8266</v>
      </c>
      <c r="E37" s="23">
        <f>IF(_xlfn.XLOOKUP($A37,DateRate!$A:$A,DateRate!E:E,"",-1)=0,"",_xlfn.XLOOKUP($A37,DateRate!$A:$A,DateRate!E:E,"",-1))</f>
        <v>2.81</v>
      </c>
      <c r="F37" s="23">
        <f>IF(_xlfn.XLOOKUP($A37,DateRate!$A:$A,DateRate!F:F,"",-1)=0,"",_xlfn.XLOOKUP($A37,DateRate!$A:$A,DateRate!F:F,"",-1))</f>
        <v>2.85</v>
      </c>
      <c r="G37" s="23">
        <f>IF(_xlfn.XLOOKUP($A37,DateRate!$A:$A,DateRate!G:G,"",-1)=0,"",_xlfn.XLOOKUP($A37,DateRate!$A:$A,DateRate!G:G,"",-1))</f>
        <v>101.77209999999999</v>
      </c>
      <c r="H37" s="23">
        <f>IF(_xlfn.XLOOKUP($A37,DateRate!$O:$O,DateRate!P:P,"",-1)=0,"",_xlfn.XLOOKUP($A37,DateRate!$O:$O,DateRate!P:P,"",-1))</f>
        <v>1.6494</v>
      </c>
      <c r="I37" s="23">
        <f>IF(_xlfn.XLOOKUP($A37,DateRate!$A:$A,DateRate!I:I,"",-1)=0,"",_xlfn.XLOOKUP($A37,DateRate!$A:$A,DateRate!I:I,"",-1))</f>
        <v>76.94790869819397</v>
      </c>
      <c r="J37" s="23">
        <f>IF(_xlfn.XLOOKUP($A37,DateRate!$A:$A,DateRate!J:J,"",-1)=0,"",_xlfn.XLOOKUP($A37,DateRate!$A:$A,DateRate!J:J,"",-1))</f>
        <v>100.8</v>
      </c>
    </row>
    <row r="38" spans="1:10">
      <c r="A38" s="22">
        <v>44681</v>
      </c>
      <c r="B38" s="23">
        <f>IF(_xlfn.XLOOKUP($A38,DateRate!$A:$A,DateRate!B:B,"",-1)=0,"",_xlfn.XLOOKUP($A38,DateRate!$A:$A,DateRate!B:B,"",-1))</f>
        <v>2.032</v>
      </c>
      <c r="C38" s="23">
        <f>IF(_xlfn.XLOOKUP($A38,DateRate!$A:$A,DateRate!C:C,"",-1)=0,"",_xlfn.XLOOKUP($A38,DateRate!$A:$A,DateRate!C:C,"",-1))</f>
        <v>2.8386</v>
      </c>
      <c r="D38" s="23">
        <f>IF(_xlfn.XLOOKUP($A38,DateRate!$A:$A,DateRate!D:D,"",-1)=0,"",_xlfn.XLOOKUP($A38,DateRate!$A:$A,DateRate!D:D,"",-1))</f>
        <v>0.80659999999999998</v>
      </c>
      <c r="E38" s="23">
        <f>IF(_xlfn.XLOOKUP($A38,DateRate!$A:$A,DateRate!E:E,"",-1)=0,"",_xlfn.XLOOKUP($A38,DateRate!$A:$A,DateRate!E:E,"",-1))</f>
        <v>2.92</v>
      </c>
      <c r="F38" s="23">
        <f>IF(_xlfn.XLOOKUP($A38,DateRate!$A:$A,DateRate!F:F,"",-1)=0,"",_xlfn.XLOOKUP($A38,DateRate!$A:$A,DateRate!F:F,"",-1))</f>
        <v>2.89</v>
      </c>
      <c r="G38" s="23">
        <f>IF(_xlfn.XLOOKUP($A38,DateRate!$A:$A,DateRate!G:G,"",-1)=0,"",_xlfn.XLOOKUP($A38,DateRate!$A:$A,DateRate!G:G,"",-1))</f>
        <v>103.2106</v>
      </c>
      <c r="H38" s="23">
        <f>IF(_xlfn.XLOOKUP($A38,DateRate!$O:$O,DateRate!P:P,"",-1)=0,"",_xlfn.XLOOKUP($A38,DateRate!$O:$O,DateRate!P:P,"",-1))</f>
        <v>1.8339000000000001</v>
      </c>
      <c r="I38" s="23">
        <f>IF(_xlfn.XLOOKUP($A38,DateRate!$A:$A,DateRate!I:I,"",-1)=0,"",_xlfn.XLOOKUP($A38,DateRate!$A:$A,DateRate!I:I,"",-1))</f>
        <v>72.609718255120299</v>
      </c>
      <c r="J38" s="23">
        <f>IF(_xlfn.XLOOKUP($A38,DateRate!$A:$A,DateRate!J:J,"",-1)=0,"",_xlfn.XLOOKUP($A38,DateRate!$A:$A,DateRate!J:J,"",-1))</f>
        <v>103.24</v>
      </c>
    </row>
    <row r="39" spans="1:10">
      <c r="A39" s="22">
        <v>44651</v>
      </c>
      <c r="B39" s="23">
        <f>IF(_xlfn.XLOOKUP($A39,DateRate!$A:$A,DateRate!B:B,"",-1)=0,"",_xlfn.XLOOKUP($A39,DateRate!$A:$A,DateRate!B:B,"",-1))</f>
        <v>2.1299000000000001</v>
      </c>
      <c r="C39" s="23">
        <f>IF(_xlfn.XLOOKUP($A39,DateRate!$A:$A,DateRate!C:C,"",-1)=0,"",_xlfn.XLOOKUP($A39,DateRate!$A:$A,DateRate!C:C,"",-1))</f>
        <v>2.7877999999999998</v>
      </c>
      <c r="D39" s="23">
        <f>IF(_xlfn.XLOOKUP($A39,DateRate!$A:$A,DateRate!D:D,"",-1)=0,"",_xlfn.XLOOKUP($A39,DateRate!$A:$A,DateRate!D:D,"",-1))</f>
        <v>0.65789999999999971</v>
      </c>
      <c r="E39" s="23">
        <f>IF(_xlfn.XLOOKUP($A39,DateRate!$A:$A,DateRate!E:E,"",-1)=0,"",_xlfn.XLOOKUP($A39,DateRate!$A:$A,DateRate!E:E,"",-1))</f>
        <v>2.42</v>
      </c>
      <c r="F39" s="23">
        <f>IF(_xlfn.XLOOKUP($A39,DateRate!$A:$A,DateRate!F:F,"",-1)=0,"",_xlfn.XLOOKUP($A39,DateRate!$A:$A,DateRate!F:F,"",-1))</f>
        <v>2.3199999999999998</v>
      </c>
      <c r="G39" s="23">
        <f>IF(_xlfn.XLOOKUP($A39,DateRate!$A:$A,DateRate!G:G,"",-1)=0,"",_xlfn.XLOOKUP($A39,DateRate!$A:$A,DateRate!G:G,"",-1))</f>
        <v>98.351500000000001</v>
      </c>
      <c r="H39" s="23">
        <f>IF(_xlfn.XLOOKUP($A39,DateRate!$O:$O,DateRate!P:P,"",-1)=0,"",_xlfn.XLOOKUP($A39,DateRate!$O:$O,DateRate!P:P,"",-1))</f>
        <v>2.1196000000000002</v>
      </c>
      <c r="I39" s="23">
        <f>IF(_xlfn.XLOOKUP($A39,DateRate!$A:$A,DateRate!I:I,"",-1)=0,"",_xlfn.XLOOKUP($A39,DateRate!$A:$A,DateRate!I:I,"",-1))</f>
        <v>83.287573633939161</v>
      </c>
      <c r="J39" s="23">
        <f>IF(_xlfn.XLOOKUP($A39,DateRate!$A:$A,DateRate!J:J,"",-1)=0,"",_xlfn.XLOOKUP($A39,DateRate!$A:$A,DateRate!J:J,"",-1))</f>
        <v>104.28</v>
      </c>
    </row>
    <row r="40" spans="1:10">
      <c r="A40" s="22">
        <v>44620</v>
      </c>
      <c r="B40" s="23">
        <f>IF(_xlfn.XLOOKUP($A40,DateRate!$A:$A,DateRate!B:B,"",-1)=0,"",_xlfn.XLOOKUP($A40,DateRate!$A:$A,DateRate!B:B,"",-1))</f>
        <v>2.0442</v>
      </c>
      <c r="C40" s="23">
        <f>IF(_xlfn.XLOOKUP($A40,DateRate!$A:$A,DateRate!C:C,"",-1)=0,"",_xlfn.XLOOKUP($A40,DateRate!$A:$A,DateRate!C:C,"",-1))</f>
        <v>2.7749999999999999</v>
      </c>
      <c r="D40" s="23">
        <f>IF(_xlfn.XLOOKUP($A40,DateRate!$A:$A,DateRate!D:D,"",-1)=0,"",_xlfn.XLOOKUP($A40,DateRate!$A:$A,DateRate!D:D,"",-1))</f>
        <v>0.73079999999999989</v>
      </c>
      <c r="E40" s="23">
        <f>IF(_xlfn.XLOOKUP($A40,DateRate!$A:$A,DateRate!E:E,"",-1)=0,"",_xlfn.XLOOKUP($A40,DateRate!$A:$A,DateRate!E:E,"",-1))</f>
        <v>1.71</v>
      </c>
      <c r="F40" s="23">
        <f>IF(_xlfn.XLOOKUP($A40,DateRate!$A:$A,DateRate!F:F,"",-1)=0,"",_xlfn.XLOOKUP($A40,DateRate!$A:$A,DateRate!F:F,"",-1))</f>
        <v>1.83</v>
      </c>
      <c r="G40" s="23">
        <f>IF(_xlfn.XLOOKUP($A40,DateRate!$A:$A,DateRate!G:G,"",-1)=0,"",_xlfn.XLOOKUP($A40,DateRate!$A:$A,DateRate!G:G,"",-1))</f>
        <v>96.706299999999999</v>
      </c>
      <c r="H40" s="23">
        <f>IF(_xlfn.XLOOKUP($A40,DateRate!$O:$O,DateRate!P:P,"",-1)=0,"",_xlfn.XLOOKUP($A40,DateRate!$O:$O,DateRate!P:P,"",-1))</f>
        <v>2.1335999999999999</v>
      </c>
      <c r="I40" s="23">
        <f>IF(_xlfn.XLOOKUP($A40,DateRate!$A:$A,DateRate!I:I,"",-1)=0,"",_xlfn.XLOOKUP($A40,DateRate!$A:$A,DateRate!I:I,"",-1))</f>
        <v>84.792728279624725</v>
      </c>
      <c r="J40" s="23">
        <f>IF(_xlfn.XLOOKUP($A40,DateRate!$A:$A,DateRate!J:J,"",-1)=0,"",_xlfn.XLOOKUP($A40,DateRate!$A:$A,DateRate!J:J,"",-1))</f>
        <v>104.41</v>
      </c>
    </row>
    <row r="41" spans="1:10">
      <c r="A41" s="22">
        <v>44592</v>
      </c>
      <c r="B41" s="23">
        <f>IF(_xlfn.XLOOKUP($A41,DateRate!$A:$A,DateRate!B:B,"",-1)=0,"",_xlfn.XLOOKUP($A41,DateRate!$A:$A,DateRate!B:B,"",-1))</f>
        <v>1.9514</v>
      </c>
      <c r="C41" s="23">
        <f>IF(_xlfn.XLOOKUP($A41,DateRate!$A:$A,DateRate!C:C,"",-1)=0,"",_xlfn.XLOOKUP($A41,DateRate!$A:$A,DateRate!C:C,"",-1))</f>
        <v>2.6997</v>
      </c>
      <c r="D41" s="23">
        <f>IF(_xlfn.XLOOKUP($A41,DateRate!$A:$A,DateRate!D:D,"",-1)=0,"",_xlfn.XLOOKUP($A41,DateRate!$A:$A,DateRate!D:D,"",-1))</f>
        <v>0.74829999999999997</v>
      </c>
      <c r="E41" s="23">
        <f>IF(_xlfn.XLOOKUP($A41,DateRate!$A:$A,DateRate!E:E,"",-1)=0,"",_xlfn.XLOOKUP($A41,DateRate!$A:$A,DateRate!E:E,"",-1))</f>
        <v>1.62</v>
      </c>
      <c r="F41" s="23">
        <f>IF(_xlfn.XLOOKUP($A41,DateRate!$A:$A,DateRate!F:F,"",-1)=0,"",_xlfn.XLOOKUP($A41,DateRate!$A:$A,DateRate!F:F,"",-1))</f>
        <v>1.79</v>
      </c>
      <c r="G41" s="23">
        <f>IF(_xlfn.XLOOKUP($A41,DateRate!$A:$A,DateRate!G:G,"",-1)=0,"",_xlfn.XLOOKUP($A41,DateRate!$A:$A,DateRate!G:G,"",-1))</f>
        <v>96.636899999999997</v>
      </c>
      <c r="H41" s="23">
        <f>IF(_xlfn.XLOOKUP($A41,DateRate!$O:$O,DateRate!P:P,"",-1)=0,"",_xlfn.XLOOKUP($A41,DateRate!$O:$O,DateRate!P:P,"",-1))</f>
        <v>2.1896</v>
      </c>
      <c r="I41" s="23">
        <f>IF(_xlfn.XLOOKUP($A41,DateRate!$A:$A,DateRate!I:I,"",-1)=0,"",_xlfn.XLOOKUP($A41,DateRate!$A:$A,DateRate!I:I,"",-1))</f>
        <v>89.673707498254359</v>
      </c>
      <c r="J41" s="23">
        <f>IF(_xlfn.XLOOKUP($A41,DateRate!$A:$A,DateRate!J:J,"",-1)=0,"",_xlfn.XLOOKUP($A41,DateRate!$A:$A,DateRate!J:J,"",-1))</f>
        <v>103.43</v>
      </c>
    </row>
    <row r="42" spans="1:10">
      <c r="A42" s="22">
        <v>44561</v>
      </c>
      <c r="B42" s="23">
        <f>IF(_xlfn.XLOOKUP($A42,DateRate!$A:$A,DateRate!B:B,"",-1)=0,"",_xlfn.XLOOKUP($A42,DateRate!$A:$A,DateRate!B:B,"",-1))</f>
        <v>2.2429000000000001</v>
      </c>
      <c r="C42" s="23">
        <f>IF(_xlfn.XLOOKUP($A42,DateRate!$A:$A,DateRate!C:C,"",-1)=0,"",_xlfn.XLOOKUP($A42,DateRate!$A:$A,DateRate!C:C,"",-1))</f>
        <v>2.7753999999999999</v>
      </c>
      <c r="D42" s="23">
        <f>IF(_xlfn.XLOOKUP($A42,DateRate!$A:$A,DateRate!D:D,"",-1)=0,"",_xlfn.XLOOKUP($A42,DateRate!$A:$A,DateRate!D:D,"",-1))</f>
        <v>0.53249999999999975</v>
      </c>
      <c r="E42" s="23">
        <f>IF(_xlfn.XLOOKUP($A42,DateRate!$A:$A,DateRate!E:E,"",-1)=0,"",_xlfn.XLOOKUP($A42,DateRate!$A:$A,DateRate!E:E,"",-1))</f>
        <v>1.26</v>
      </c>
      <c r="F42" s="23">
        <f>IF(_xlfn.XLOOKUP($A42,DateRate!$A:$A,DateRate!F:F,"",-1)=0,"",_xlfn.XLOOKUP($A42,DateRate!$A:$A,DateRate!F:F,"",-1))</f>
        <v>1.52</v>
      </c>
      <c r="G42" s="23">
        <f>IF(_xlfn.XLOOKUP($A42,DateRate!$A:$A,DateRate!G:G,"",-1)=0,"",_xlfn.XLOOKUP($A42,DateRate!$A:$A,DateRate!G:G,"",-1))</f>
        <v>95.653599999999997</v>
      </c>
      <c r="H42" s="23">
        <f>IF(_xlfn.XLOOKUP($A42,DateRate!$O:$O,DateRate!P:P,"",-1)=0,"",_xlfn.XLOOKUP($A42,DateRate!$O:$O,DateRate!P:P,"",-1))</f>
        <v>2.2193999999999998</v>
      </c>
      <c r="I42" s="23">
        <f>IF(_xlfn.XLOOKUP($A42,DateRate!$A:$A,DateRate!I:I,"",-1)=0,"",_xlfn.XLOOKUP($A42,DateRate!$A:$A,DateRate!I:I,"",-1))</f>
        <v>88.556490555064343</v>
      </c>
      <c r="J42" s="23">
        <f>IF(_xlfn.XLOOKUP($A42,DateRate!$A:$A,DateRate!J:J,"",-1)=0,"",_xlfn.XLOOKUP($A42,DateRate!$A:$A,DateRate!J:J,"",-1))</f>
        <v>102.47</v>
      </c>
    </row>
    <row r="43" spans="1:10">
      <c r="A43" s="22">
        <v>44530</v>
      </c>
      <c r="B43" s="23">
        <f>IF(_xlfn.XLOOKUP($A43,DateRate!$A:$A,DateRate!B:B,"",-1)=0,"",_xlfn.XLOOKUP($A43,DateRate!$A:$A,DateRate!B:B,"",-1))</f>
        <v>2.2463000000000002</v>
      </c>
      <c r="C43" s="23">
        <f>IF(_xlfn.XLOOKUP($A43,DateRate!$A:$A,DateRate!C:C,"",-1)=0,"",_xlfn.XLOOKUP($A43,DateRate!$A:$A,DateRate!C:C,"",-1))</f>
        <v>2.8250000000000002</v>
      </c>
      <c r="D43" s="23">
        <f>IF(_xlfn.XLOOKUP($A43,DateRate!$A:$A,DateRate!D:D,"",-1)=0,"",_xlfn.XLOOKUP($A43,DateRate!$A:$A,DateRate!D:D,"",-1))</f>
        <v>0.57869999999999999</v>
      </c>
      <c r="E43" s="23">
        <f>IF(_xlfn.XLOOKUP($A43,DateRate!$A:$A,DateRate!E:E,"",-1)=0,"",_xlfn.XLOOKUP($A43,DateRate!$A:$A,DateRate!E:E,"",-1))</f>
        <v>1.1399999999999999</v>
      </c>
      <c r="F43" s="23">
        <f>IF(_xlfn.XLOOKUP($A43,DateRate!$A:$A,DateRate!F:F,"",-1)=0,"",_xlfn.XLOOKUP($A43,DateRate!$A:$A,DateRate!F:F,"",-1))</f>
        <v>1.43</v>
      </c>
      <c r="G43" s="23">
        <f>IF(_xlfn.XLOOKUP($A43,DateRate!$A:$A,DateRate!G:G,"",-1)=0,"",_xlfn.XLOOKUP($A43,DateRate!$A:$A,DateRate!G:G,"",-1))</f>
        <v>95.897000000000006</v>
      </c>
      <c r="H43" s="23">
        <f>IF(_xlfn.XLOOKUP($A43,DateRate!$O:$O,DateRate!P:P,"",-1)=0,"",_xlfn.XLOOKUP($A43,DateRate!$O:$O,DateRate!P:P,"",-1))</f>
        <v>2.1850000000000001</v>
      </c>
      <c r="I43" s="23">
        <f>IF(_xlfn.XLOOKUP($A43,DateRate!$A:$A,DateRate!I:I,"",-1)=0,"",_xlfn.XLOOKUP($A43,DateRate!$A:$A,DateRate!I:I,"",-1))</f>
        <v>82.849950888622033</v>
      </c>
      <c r="J43" s="23">
        <f>IF(_xlfn.XLOOKUP($A43,DateRate!$A:$A,DateRate!J:J,"",-1)=0,"",_xlfn.XLOOKUP($A43,DateRate!$A:$A,DateRate!J:J,"",-1))</f>
        <v>102.76</v>
      </c>
    </row>
    <row r="44" spans="1:10">
      <c r="A44" s="22">
        <v>44500</v>
      </c>
      <c r="B44" s="23">
        <f>IF(_xlfn.XLOOKUP($A44,DateRate!$A:$A,DateRate!B:B,"",-1)=0,"",_xlfn.XLOOKUP($A44,DateRate!$A:$A,DateRate!B:B,"",-1))</f>
        <v>2.31</v>
      </c>
      <c r="C44" s="23">
        <f>IF(_xlfn.XLOOKUP($A44,DateRate!$A:$A,DateRate!C:C,"",-1)=0,"",_xlfn.XLOOKUP($A44,DateRate!$A:$A,DateRate!C:C,"",-1))</f>
        <v>2.9731999999999998</v>
      </c>
      <c r="D44" s="23">
        <f>IF(_xlfn.XLOOKUP($A44,DateRate!$A:$A,DateRate!D:D,"",-1)=0,"",_xlfn.XLOOKUP($A44,DateRate!$A:$A,DateRate!D:D,"",-1))</f>
        <v>0.66319999999999979</v>
      </c>
      <c r="E44" s="23">
        <f>IF(_xlfn.XLOOKUP($A44,DateRate!$A:$A,DateRate!E:E,"",-1)=0,"",_xlfn.XLOOKUP($A44,DateRate!$A:$A,DateRate!E:E,"",-1))</f>
        <v>1.18</v>
      </c>
      <c r="F44" s="23">
        <f>IF(_xlfn.XLOOKUP($A44,DateRate!$A:$A,DateRate!F:F,"",-1)=0,"",_xlfn.XLOOKUP($A44,DateRate!$A:$A,DateRate!F:F,"",-1))</f>
        <v>1.55</v>
      </c>
      <c r="G44" s="23">
        <f>IF(_xlfn.XLOOKUP($A44,DateRate!$A:$A,DateRate!G:G,"",-1)=0,"",_xlfn.XLOOKUP($A44,DateRate!$A:$A,DateRate!G:G,"",-1))</f>
        <v>94.115200000000002</v>
      </c>
      <c r="H44" s="23">
        <f>IF(_xlfn.XLOOKUP($A44,DateRate!$O:$O,DateRate!P:P,"",-1)=0,"",_xlfn.XLOOKUP($A44,DateRate!$O:$O,DateRate!P:P,"",-1))</f>
        <v>2.1907000000000001</v>
      </c>
      <c r="I44" s="23">
        <f>IF(_xlfn.XLOOKUP($A44,DateRate!$A:$A,DateRate!I:I,"",-1)=0,"",_xlfn.XLOOKUP($A44,DateRate!$A:$A,DateRate!I:I,"",-1))</f>
        <v>80.135807351734044</v>
      </c>
      <c r="J44" s="23">
        <f>IF(_xlfn.XLOOKUP($A44,DateRate!$A:$A,DateRate!J:J,"",-1)=0,"",_xlfn.XLOOKUP($A44,DateRate!$A:$A,DateRate!J:J,"",-1))</f>
        <v>100.22</v>
      </c>
    </row>
    <row r="45" spans="1:10">
      <c r="A45" s="22">
        <v>44469</v>
      </c>
      <c r="B45" s="23">
        <f>IF(_xlfn.XLOOKUP($A45,DateRate!$A:$A,DateRate!B:B,"",-1)=0,"",_xlfn.XLOOKUP($A45,DateRate!$A:$A,DateRate!B:B,"",-1))</f>
        <v>2.3327</v>
      </c>
      <c r="C45" s="23">
        <f>IF(_xlfn.XLOOKUP($A45,DateRate!$A:$A,DateRate!C:C,"",-1)=0,"",_xlfn.XLOOKUP($A45,DateRate!$A:$A,DateRate!C:C,"",-1))</f>
        <v>2.8776000000000002</v>
      </c>
      <c r="D45" s="23">
        <f>IF(_xlfn.XLOOKUP($A45,DateRate!$A:$A,DateRate!D:D,"",-1)=0,"",_xlfn.XLOOKUP($A45,DateRate!$A:$A,DateRate!D:D,"",-1))</f>
        <v>0.54490000000000016</v>
      </c>
      <c r="E45" s="23">
        <f>IF(_xlfn.XLOOKUP($A45,DateRate!$A:$A,DateRate!E:E,"",-1)=0,"",_xlfn.XLOOKUP($A45,DateRate!$A:$A,DateRate!E:E,"",-1))</f>
        <v>0.98</v>
      </c>
      <c r="F45" s="23">
        <f>IF(_xlfn.XLOOKUP($A45,DateRate!$A:$A,DateRate!F:F,"",-1)=0,"",_xlfn.XLOOKUP($A45,DateRate!$A:$A,DateRate!F:F,"",-1))</f>
        <v>1.52</v>
      </c>
      <c r="G45" s="23">
        <f>IF(_xlfn.XLOOKUP($A45,DateRate!$A:$A,DateRate!G:G,"",-1)=0,"",_xlfn.XLOOKUP($A45,DateRate!$A:$A,DateRate!G:G,"",-1))</f>
        <v>94.244</v>
      </c>
      <c r="H45" s="23">
        <f>IF(_xlfn.XLOOKUP($A45,DateRate!$O:$O,DateRate!P:P,"",-1)=0,"",_xlfn.XLOOKUP($A45,DateRate!$O:$O,DateRate!P:P,"",-1))</f>
        <v>2.2273000000000001</v>
      </c>
      <c r="I45" s="23">
        <f>IF(_xlfn.XLOOKUP($A45,DateRate!$A:$A,DateRate!I:I,"",-1)=0,"",_xlfn.XLOOKUP($A45,DateRate!$A:$A,DateRate!I:I,"",-1))</f>
        <v>85.28471910227961</v>
      </c>
      <c r="J45" s="23">
        <f>IF(_xlfn.XLOOKUP($A45,DateRate!$A:$A,DateRate!J:J,"",-1)=0,"",_xlfn.XLOOKUP($A45,DateRate!$A:$A,DateRate!J:J,"",-1))</f>
        <v>99.64</v>
      </c>
    </row>
    <row r="46" spans="1:10">
      <c r="A46" s="22">
        <v>44439</v>
      </c>
      <c r="B46" s="23">
        <f>IF(_xlfn.XLOOKUP($A46,DateRate!$A:$A,DateRate!B:B,"",-1)=0,"",_xlfn.XLOOKUP($A46,DateRate!$A:$A,DateRate!B:B,"",-1))</f>
        <v>2.3105000000000002</v>
      </c>
      <c r="C46" s="23">
        <f>IF(_xlfn.XLOOKUP($A46,DateRate!$A:$A,DateRate!C:C,"",-1)=0,"",_xlfn.XLOOKUP($A46,DateRate!$A:$A,DateRate!C:C,"",-1))</f>
        <v>2.8450000000000002</v>
      </c>
      <c r="D46" s="23">
        <f>IF(_xlfn.XLOOKUP($A46,DateRate!$A:$A,DateRate!D:D,"",-1)=0,"",_xlfn.XLOOKUP($A46,DateRate!$A:$A,DateRate!D:D,"",-1))</f>
        <v>0.53449999999999998</v>
      </c>
      <c r="E46" s="23">
        <f>IF(_xlfn.XLOOKUP($A46,DateRate!$A:$A,DateRate!E:E,"",-1)=0,"",_xlfn.XLOOKUP($A46,DateRate!$A:$A,DateRate!E:E,"",-1))</f>
        <v>0.77</v>
      </c>
      <c r="F46" s="23">
        <f>IF(_xlfn.XLOOKUP($A46,DateRate!$A:$A,DateRate!F:F,"",-1)=0,"",_xlfn.XLOOKUP($A46,DateRate!$A:$A,DateRate!F:F,"",-1))</f>
        <v>1.3</v>
      </c>
      <c r="G46" s="23">
        <f>IF(_xlfn.XLOOKUP($A46,DateRate!$A:$A,DateRate!G:G,"",-1)=0,"",_xlfn.XLOOKUP($A46,DateRate!$A:$A,DateRate!G:G,"",-1))</f>
        <v>92.649799999999999</v>
      </c>
      <c r="H46" s="23">
        <f>IF(_xlfn.XLOOKUP($A46,DateRate!$O:$O,DateRate!P:P,"",-1)=0,"",_xlfn.XLOOKUP($A46,DateRate!$O:$O,DateRate!P:P,"",-1))</f>
        <v>2.1987000000000001</v>
      </c>
      <c r="I46" s="23">
        <f>IF(_xlfn.XLOOKUP($A46,DateRate!$A:$A,DateRate!I:I,"",-1)=0,"",_xlfn.XLOOKUP($A46,DateRate!$A:$A,DateRate!I:I,"",-1))</f>
        <v>79.491656458189695</v>
      </c>
      <c r="J46" s="23">
        <f>IF(_xlfn.XLOOKUP($A46,DateRate!$A:$A,DateRate!J:J,"",-1)=0,"",_xlfn.XLOOKUP($A46,DateRate!$A:$A,DateRate!J:J,"",-1))</f>
        <v>98.65</v>
      </c>
    </row>
    <row r="47" spans="1:10">
      <c r="A47" s="22">
        <v>44408</v>
      </c>
      <c r="B47" s="23">
        <f>IF(_xlfn.XLOOKUP($A47,DateRate!$A:$A,DateRate!B:B,"",-1)=0,"",_xlfn.XLOOKUP($A47,DateRate!$A:$A,DateRate!B:B,"",-1))</f>
        <v>2.1345999999999998</v>
      </c>
      <c r="C47" s="23">
        <f>IF(_xlfn.XLOOKUP($A47,DateRate!$A:$A,DateRate!C:C,"",-1)=0,"",_xlfn.XLOOKUP($A47,DateRate!$A:$A,DateRate!C:C,"",-1))</f>
        <v>2.8363</v>
      </c>
      <c r="D47" s="23">
        <f>IF(_xlfn.XLOOKUP($A47,DateRate!$A:$A,DateRate!D:D,"",-1)=0,"",_xlfn.XLOOKUP($A47,DateRate!$A:$A,DateRate!D:D,"",-1))</f>
        <v>0.70170000000000021</v>
      </c>
      <c r="E47" s="23">
        <f>IF(_xlfn.XLOOKUP($A47,DateRate!$A:$A,DateRate!E:E,"",-1)=0,"",_xlfn.XLOOKUP($A47,DateRate!$A:$A,DateRate!E:E,"",-1))</f>
        <v>0.69</v>
      </c>
      <c r="F47" s="23">
        <f>IF(_xlfn.XLOOKUP($A47,DateRate!$A:$A,DateRate!F:F,"",-1)=0,"",_xlfn.XLOOKUP($A47,DateRate!$A:$A,DateRate!F:F,"",-1))</f>
        <v>1.24</v>
      </c>
      <c r="G47" s="23">
        <f>IF(_xlfn.XLOOKUP($A47,DateRate!$A:$A,DateRate!G:G,"",-1)=0,"",_xlfn.XLOOKUP($A47,DateRate!$A:$A,DateRate!G:G,"",-1))</f>
        <v>92.059100000000001</v>
      </c>
      <c r="H47" s="23">
        <f>IF(_xlfn.XLOOKUP($A47,DateRate!$O:$O,DateRate!P:P,"",-1)=0,"",_xlfn.XLOOKUP($A47,DateRate!$O:$O,DateRate!P:P,"",-1))</f>
        <v>2.2092999999999998</v>
      </c>
      <c r="I47" s="23">
        <f>IF(_xlfn.XLOOKUP($A47,DateRate!$A:$A,DateRate!I:I,"",-1)=0,"",_xlfn.XLOOKUP($A47,DateRate!$A:$A,DateRate!I:I,"",-1))</f>
        <v>95.679916602742551</v>
      </c>
      <c r="J47" s="23">
        <f>IF(_xlfn.XLOOKUP($A47,DateRate!$A:$A,DateRate!J:J,"",-1)=0,"",_xlfn.XLOOKUP($A47,DateRate!$A:$A,DateRate!J:J,"",-1))</f>
        <v>98.33</v>
      </c>
    </row>
    <row r="48" spans="1:10">
      <c r="A48" s="22">
        <v>44377</v>
      </c>
      <c r="B48" s="23">
        <f>IF(_xlfn.XLOOKUP($A48,DateRate!$A:$A,DateRate!B:B,"",-1)=0,"",_xlfn.XLOOKUP($A48,DateRate!$A:$A,DateRate!B:B,"",-1))</f>
        <v>2.4293</v>
      </c>
      <c r="C48" s="23">
        <f>IF(_xlfn.XLOOKUP($A48,DateRate!$A:$A,DateRate!C:C,"",-1)=0,"",_xlfn.XLOOKUP($A48,DateRate!$A:$A,DateRate!C:C,"",-1))</f>
        <v>3.0777999999999999</v>
      </c>
      <c r="D48" s="23">
        <f>IF(_xlfn.XLOOKUP($A48,DateRate!$A:$A,DateRate!D:D,"",-1)=0,"",_xlfn.XLOOKUP($A48,DateRate!$A:$A,DateRate!D:D,"",-1))</f>
        <v>0.64849999999999985</v>
      </c>
      <c r="E48" s="23">
        <f>IF(_xlfn.XLOOKUP($A48,DateRate!$A:$A,DateRate!E:E,"",-1)=0,"",_xlfn.XLOOKUP($A48,DateRate!$A:$A,DateRate!E:E,"",-1))</f>
        <v>0.87</v>
      </c>
      <c r="F48" s="23">
        <f>IF(_xlfn.XLOOKUP($A48,DateRate!$A:$A,DateRate!F:F,"",-1)=0,"",_xlfn.XLOOKUP($A48,DateRate!$A:$A,DateRate!F:F,"",-1))</f>
        <v>1.45</v>
      </c>
      <c r="G48" s="23">
        <f>IF(_xlfn.XLOOKUP($A48,DateRate!$A:$A,DateRate!G:G,"",-1)=0,"",_xlfn.XLOOKUP($A48,DateRate!$A:$A,DateRate!G:G,"",-1))</f>
        <v>92.352699999999999</v>
      </c>
      <c r="H48" s="23">
        <f>IF(_xlfn.XLOOKUP($A48,DateRate!$O:$O,DateRate!P:P,"",-1)=0,"",_xlfn.XLOOKUP($A48,DateRate!$O:$O,DateRate!P:P,"",-1))</f>
        <v>2.2863000000000002</v>
      </c>
      <c r="I48" s="23">
        <f>IF(_xlfn.XLOOKUP($A48,DateRate!$A:$A,DateRate!I:I,"",-1)=0,"",_xlfn.XLOOKUP($A48,DateRate!$A:$A,DateRate!I:I,"",-1))</f>
        <v>100.95050855156806</v>
      </c>
      <c r="J48" s="23">
        <f>IF(_xlfn.XLOOKUP($A48,DateRate!$A:$A,DateRate!J:J,"",-1)=0,"",_xlfn.XLOOKUP($A48,DateRate!$A:$A,DateRate!J:J,"",-1))</f>
        <v>98</v>
      </c>
    </row>
    <row r="49" spans="1:10">
      <c r="A49" s="22">
        <v>44347</v>
      </c>
      <c r="B49" s="23">
        <f>IF(_xlfn.XLOOKUP($A49,DateRate!$A:$A,DateRate!B:B,"",-1)=0,"",_xlfn.XLOOKUP($A49,DateRate!$A:$A,DateRate!B:B,"",-1))</f>
        <v>2.4113000000000002</v>
      </c>
      <c r="C49" s="23">
        <f>IF(_xlfn.XLOOKUP($A49,DateRate!$A:$A,DateRate!C:C,"",-1)=0,"",_xlfn.XLOOKUP($A49,DateRate!$A:$A,DateRate!C:C,"",-1))</f>
        <v>3.0449999999999999</v>
      </c>
      <c r="D49" s="23">
        <f>IF(_xlfn.XLOOKUP($A49,DateRate!$A:$A,DateRate!D:D,"",-1)=0,"",_xlfn.XLOOKUP($A49,DateRate!$A:$A,DateRate!D:D,"",-1))</f>
        <v>0.63369999999999971</v>
      </c>
      <c r="E49" s="23">
        <f>IF(_xlfn.XLOOKUP($A49,DateRate!$A:$A,DateRate!E:E,"",-1)=0,"",_xlfn.XLOOKUP($A49,DateRate!$A:$A,DateRate!E:E,"",-1))</f>
        <v>0.79</v>
      </c>
      <c r="F49" s="23">
        <f>IF(_xlfn.XLOOKUP($A49,DateRate!$A:$A,DateRate!F:F,"",-1)=0,"",_xlfn.XLOOKUP($A49,DateRate!$A:$A,DateRate!F:F,"",-1))</f>
        <v>1.58</v>
      </c>
      <c r="G49" s="23">
        <f>IF(_xlfn.XLOOKUP($A49,DateRate!$A:$A,DateRate!G:G,"",-1)=0,"",_xlfn.XLOOKUP($A49,DateRate!$A:$A,DateRate!G:G,"",-1))</f>
        <v>89.8536</v>
      </c>
      <c r="H49" s="23">
        <f>IF(_xlfn.XLOOKUP($A49,DateRate!$O:$O,DateRate!P:P,"",-1)=0,"",_xlfn.XLOOKUP($A49,DateRate!$O:$O,DateRate!P:P,"",-1))</f>
        <v>2.1692999999999998</v>
      </c>
      <c r="I49" s="23">
        <f>IF(_xlfn.XLOOKUP($A49,DateRate!$A:$A,DateRate!I:I,"",-1)=0,"",_xlfn.XLOOKUP($A49,DateRate!$A:$A,DateRate!I:I,"",-1))</f>
        <v>88.73094047743146</v>
      </c>
      <c r="J49" s="23">
        <f>IF(_xlfn.XLOOKUP($A49,DateRate!$A:$A,DateRate!J:J,"",-1)=0,"",_xlfn.XLOOKUP($A49,DateRate!$A:$A,DateRate!J:J,"",-1))</f>
        <v>98.21</v>
      </c>
    </row>
    <row r="50" spans="1:10">
      <c r="A50" s="22">
        <v>44316</v>
      </c>
      <c r="B50" s="23">
        <f>IF(_xlfn.XLOOKUP($A50,DateRate!$A:$A,DateRate!B:B,"",-1)=0,"",_xlfn.XLOOKUP($A50,DateRate!$A:$A,DateRate!B:B,"",-1))</f>
        <v>2.3591000000000002</v>
      </c>
      <c r="C50" s="23">
        <f>IF(_xlfn.XLOOKUP($A50,DateRate!$A:$A,DateRate!C:C,"",-1)=0,"",_xlfn.XLOOKUP($A50,DateRate!$A:$A,DateRate!C:C,"",-1))</f>
        <v>3.1640000000000001</v>
      </c>
      <c r="D50" s="23">
        <f>IF(_xlfn.XLOOKUP($A50,DateRate!$A:$A,DateRate!D:D,"",-1)=0,"",_xlfn.XLOOKUP($A50,DateRate!$A:$A,DateRate!D:D,"",-1))</f>
        <v>0.80489999999999995</v>
      </c>
      <c r="E50" s="23">
        <f>IF(_xlfn.XLOOKUP($A50,DateRate!$A:$A,DateRate!E:E,"",-1)=0,"",_xlfn.XLOOKUP($A50,DateRate!$A:$A,DateRate!E:E,"",-1))</f>
        <v>0.86</v>
      </c>
      <c r="F50" s="23">
        <f>IF(_xlfn.XLOOKUP($A50,DateRate!$A:$A,DateRate!F:F,"",-1)=0,"",_xlfn.XLOOKUP($A50,DateRate!$A:$A,DateRate!F:F,"",-1))</f>
        <v>1.65</v>
      </c>
      <c r="G50" s="23">
        <f>IF(_xlfn.XLOOKUP($A50,DateRate!$A:$A,DateRate!G:G,"",-1)=0,"",_xlfn.XLOOKUP($A50,DateRate!$A:$A,DateRate!G:G,"",-1))</f>
        <v>91.297899999999998</v>
      </c>
      <c r="H50" s="23">
        <f>IF(_xlfn.XLOOKUP($A50,DateRate!$O:$O,DateRate!P:P,"",-1)=0,"",_xlfn.XLOOKUP($A50,DateRate!$O:$O,DateRate!P:P,"",-1))</f>
        <v>2.1768000000000001</v>
      </c>
      <c r="I50" s="23">
        <f>IF(_xlfn.XLOOKUP($A50,DateRate!$A:$A,DateRate!I:I,"",-1)=0,"",_xlfn.XLOOKUP($A50,DateRate!$A:$A,DateRate!I:I,"",-1))</f>
        <v>100.98099954340242</v>
      </c>
      <c r="J50" s="23">
        <f>IF(_xlfn.XLOOKUP($A50,DateRate!$A:$A,DateRate!J:J,"",-1)=0,"",_xlfn.XLOOKUP($A50,DateRate!$A:$A,DateRate!J:J,"",-1))</f>
        <v>96.78</v>
      </c>
    </row>
    <row r="51" spans="1:10">
      <c r="A51" s="22">
        <v>44286</v>
      </c>
      <c r="B51" s="23">
        <f>IF(_xlfn.XLOOKUP($A51,DateRate!$A:$A,DateRate!B:B,"",-1)=0,"",_xlfn.XLOOKUP($A51,DateRate!$A:$A,DateRate!B:B,"",-1))</f>
        <v>2.577</v>
      </c>
      <c r="C51" s="23">
        <f>IF(_xlfn.XLOOKUP($A51,DateRate!$A:$A,DateRate!C:C,"",-1)=0,"",_xlfn.XLOOKUP($A51,DateRate!$A:$A,DateRate!C:C,"",-1))</f>
        <v>3.1886999999999999</v>
      </c>
      <c r="D51" s="23">
        <f>IF(_xlfn.XLOOKUP($A51,DateRate!$A:$A,DateRate!D:D,"",-1)=0,"",_xlfn.XLOOKUP($A51,DateRate!$A:$A,DateRate!D:D,"",-1))</f>
        <v>0.61169999999999991</v>
      </c>
      <c r="E51" s="23">
        <f>IF(_xlfn.XLOOKUP($A51,DateRate!$A:$A,DateRate!E:E,"",-1)=0,"",_xlfn.XLOOKUP($A51,DateRate!$A:$A,DateRate!E:E,"",-1))</f>
        <v>0.92</v>
      </c>
      <c r="F51" s="23">
        <f>IF(_xlfn.XLOOKUP($A51,DateRate!$A:$A,DateRate!F:F,"",-1)=0,"",_xlfn.XLOOKUP($A51,DateRate!$A:$A,DateRate!F:F,"",-1))</f>
        <v>1.74</v>
      </c>
      <c r="G51" s="23">
        <f>IF(_xlfn.XLOOKUP($A51,DateRate!$A:$A,DateRate!G:G,"",-1)=0,"",_xlfn.XLOOKUP($A51,DateRate!$A:$A,DateRate!G:G,"",-1))</f>
        <v>93.205500000000001</v>
      </c>
      <c r="H51" s="23">
        <f>IF(_xlfn.XLOOKUP($A51,DateRate!$O:$O,DateRate!P:P,"",-1)=0,"",_xlfn.XLOOKUP($A51,DateRate!$O:$O,DateRate!P:P,"",-1))</f>
        <v>2.1478000000000002</v>
      </c>
      <c r="I51" s="23">
        <f>IF(_xlfn.XLOOKUP($A51,DateRate!$A:$A,DateRate!I:I,"",-1)=0,"",_xlfn.XLOOKUP($A51,DateRate!$A:$A,DateRate!I:I,"",-1))</f>
        <v>89.803152826955426</v>
      </c>
      <c r="J51" s="23">
        <f>IF(_xlfn.XLOOKUP($A51,DateRate!$A:$A,DateRate!J:J,"",-1)=0,"",_xlfn.XLOOKUP($A51,DateRate!$A:$A,DateRate!J:J,"",-1))</f>
        <v>96.88</v>
      </c>
    </row>
    <row r="52" spans="1:10">
      <c r="A52" s="22">
        <v>44255</v>
      </c>
      <c r="B52" s="23">
        <f>IF(_xlfn.XLOOKUP($A52,DateRate!$A:$A,DateRate!B:B,"",-1)=0,"",_xlfn.XLOOKUP($A52,DateRate!$A:$A,DateRate!B:B,"",-1))</f>
        <v>2.6036000000000001</v>
      </c>
      <c r="C52" s="23">
        <f>IF(_xlfn.XLOOKUP($A52,DateRate!$A:$A,DateRate!C:C,"",-1)=0,"",_xlfn.XLOOKUP($A52,DateRate!$A:$A,DateRate!C:C,"",-1))</f>
        <v>3.2797999999999998</v>
      </c>
      <c r="D52" s="23">
        <f>IF(_xlfn.XLOOKUP($A52,DateRate!$A:$A,DateRate!D:D,"",-1)=0,"",_xlfn.XLOOKUP($A52,DateRate!$A:$A,DateRate!D:D,"",-1))</f>
        <v>0.67619999999999969</v>
      </c>
      <c r="E52" s="23">
        <f>IF(_xlfn.XLOOKUP($A52,DateRate!$A:$A,DateRate!E:E,"",-1)=0,"",_xlfn.XLOOKUP($A52,DateRate!$A:$A,DateRate!E:E,"",-1))</f>
        <v>0.75</v>
      </c>
      <c r="F52" s="23">
        <f>IF(_xlfn.XLOOKUP($A52,DateRate!$A:$A,DateRate!F:F,"",-1)=0,"",_xlfn.XLOOKUP($A52,DateRate!$A:$A,DateRate!F:F,"",-1))</f>
        <v>1.44</v>
      </c>
      <c r="G52" s="23">
        <f>IF(_xlfn.XLOOKUP($A52,DateRate!$A:$A,DateRate!G:G,"",-1)=0,"",_xlfn.XLOOKUP($A52,DateRate!$A:$A,DateRate!G:G,"",-1))</f>
        <v>90.939899999999994</v>
      </c>
      <c r="H52" s="23">
        <f>IF(_xlfn.XLOOKUP($A52,DateRate!$O:$O,DateRate!P:P,"",-1)=0,"",_xlfn.XLOOKUP($A52,DateRate!$O:$O,DateRate!P:P,"",-1))</f>
        <v>2.274</v>
      </c>
      <c r="I52" s="23">
        <f>IF(_xlfn.XLOOKUP($A52,DateRate!$A:$A,DateRate!I:I,"",-1)=0,"",_xlfn.XLOOKUP($A52,DateRate!$A:$A,DateRate!I:I,"",-1))</f>
        <v>100.46223250598291</v>
      </c>
      <c r="J52" s="23">
        <f>IF(_xlfn.XLOOKUP($A52,DateRate!$A:$A,DateRate!J:J,"",-1)=0,"",_xlfn.XLOOKUP($A52,DateRate!$A:$A,DateRate!J:J,"",-1))</f>
        <v>96.4</v>
      </c>
    </row>
    <row r="53" spans="1:10">
      <c r="A53" s="22">
        <v>44227</v>
      </c>
      <c r="B53" s="23">
        <f>IF(_xlfn.XLOOKUP($A53,DateRate!$A:$A,DateRate!B:B,"",-1)=0,"",_xlfn.XLOOKUP($A53,DateRate!$A:$A,DateRate!B:B,"",-1))</f>
        <v>2.6798999999999999</v>
      </c>
      <c r="C53" s="23">
        <f>IF(_xlfn.XLOOKUP($A53,DateRate!$A:$A,DateRate!C:C,"",-1)=0,"",_xlfn.XLOOKUP($A53,DateRate!$A:$A,DateRate!C:C,"",-1))</f>
        <v>3.1785999999999999</v>
      </c>
      <c r="D53" s="23">
        <f>IF(_xlfn.XLOOKUP($A53,DateRate!$A:$A,DateRate!D:D,"",-1)=0,"",_xlfn.XLOOKUP($A53,DateRate!$A:$A,DateRate!D:D,"",-1))</f>
        <v>0.49869999999999992</v>
      </c>
      <c r="E53" s="23">
        <f>IF(_xlfn.XLOOKUP($A53,DateRate!$A:$A,DateRate!E:E,"",-1)=0,"",_xlfn.XLOOKUP($A53,DateRate!$A:$A,DateRate!E:E,"",-1))</f>
        <v>0.45</v>
      </c>
      <c r="F53" s="23">
        <f>IF(_xlfn.XLOOKUP($A53,DateRate!$A:$A,DateRate!F:F,"",-1)=0,"",_xlfn.XLOOKUP($A53,DateRate!$A:$A,DateRate!F:F,"",-1))</f>
        <v>1.1100000000000001</v>
      </c>
      <c r="G53" s="23">
        <f>IF(_xlfn.XLOOKUP($A53,DateRate!$A:$A,DateRate!G:G,"",-1)=0,"",_xlfn.XLOOKUP($A53,DateRate!$A:$A,DateRate!G:G,"",-1))</f>
        <v>90.538200000000003</v>
      </c>
      <c r="H53" s="23">
        <f>IF(_xlfn.XLOOKUP($A53,DateRate!$O:$O,DateRate!P:P,"",-1)=0,"",_xlfn.XLOOKUP($A53,DateRate!$O:$O,DateRate!P:P,"",-1))</f>
        <v>2.6082000000000001</v>
      </c>
      <c r="I53" s="23">
        <f>IF(_xlfn.XLOOKUP($A53,DateRate!$A:$A,DateRate!I:I,"",-1)=0,"",_xlfn.XLOOKUP($A53,DateRate!$A:$A,DateRate!I:I,"",-1))</f>
        <v>107.85444684909911</v>
      </c>
      <c r="J53" s="23">
        <f>IF(_xlfn.XLOOKUP($A53,DateRate!$A:$A,DateRate!J:J,"",-1)=0,"",_xlfn.XLOOKUP($A53,DateRate!$A:$A,DateRate!J:J,"",-1))</f>
        <v>96.5</v>
      </c>
    </row>
    <row r="54" spans="1:10">
      <c r="A54" s="22">
        <v>44196</v>
      </c>
      <c r="B54" s="23">
        <f>IF(_xlfn.XLOOKUP($A54,DateRate!$A:$A,DateRate!B:B,"",-1)=0,"",_xlfn.XLOOKUP($A54,DateRate!$A:$A,DateRate!B:B,"",-1))</f>
        <v>2.4739</v>
      </c>
      <c r="C54" s="23">
        <f>IF(_xlfn.XLOOKUP($A54,DateRate!$A:$A,DateRate!C:C,"",-1)=0,"",_xlfn.XLOOKUP($A54,DateRate!$A:$A,DateRate!C:C,"",-1))</f>
        <v>3.1429</v>
      </c>
      <c r="D54" s="23">
        <f>IF(_xlfn.XLOOKUP($A54,DateRate!$A:$A,DateRate!D:D,"",-1)=0,"",_xlfn.XLOOKUP($A54,DateRate!$A:$A,DateRate!D:D,"",-1))</f>
        <v>0.66900000000000004</v>
      </c>
      <c r="E54" s="23">
        <f>IF(_xlfn.XLOOKUP($A54,DateRate!$A:$A,DateRate!E:E,"",-1)=0,"",_xlfn.XLOOKUP($A54,DateRate!$A:$A,DateRate!E:E,"",-1))</f>
        <v>0.36</v>
      </c>
      <c r="F54" s="23">
        <f>IF(_xlfn.XLOOKUP($A54,DateRate!$A:$A,DateRate!F:F,"",-1)=0,"",_xlfn.XLOOKUP($A54,DateRate!$A:$A,DateRate!F:F,"",-1))</f>
        <v>0.93</v>
      </c>
      <c r="G54" s="23">
        <f>IF(_xlfn.XLOOKUP($A54,DateRate!$A:$A,DateRate!G:G,"",-1)=0,"",_xlfn.XLOOKUP($A54,DateRate!$A:$A,DateRate!G:G,"",-1))</f>
        <v>89.958299999999994</v>
      </c>
      <c r="H54" s="23">
        <f>IF(_xlfn.XLOOKUP($A54,DateRate!$O:$O,DateRate!P:P,"",-1)=0,"",_xlfn.XLOOKUP($A54,DateRate!$O:$O,DateRate!P:P,"",-1))</f>
        <v>2.0989</v>
      </c>
      <c r="I54" s="23">
        <f>IF(_xlfn.XLOOKUP($A54,DateRate!$A:$A,DateRate!I:I,"",-1)=0,"",_xlfn.XLOOKUP($A54,DateRate!$A:$A,DateRate!I:I,"",-1))</f>
        <v>118.99966241933707</v>
      </c>
      <c r="J54" s="23">
        <f>IF(_xlfn.XLOOKUP($A54,DateRate!$A:$A,DateRate!J:J,"",-1)=0,"",_xlfn.XLOOKUP($A54,DateRate!$A:$A,DateRate!J:J,"",-1))</f>
        <v>94.84</v>
      </c>
    </row>
    <row r="55" spans="1:10">
      <c r="A55" s="22">
        <v>44165</v>
      </c>
      <c r="B55" s="23">
        <f>IF(_xlfn.XLOOKUP($A55,DateRate!$A:$A,DateRate!B:B,"",-1)=0,"",_xlfn.XLOOKUP($A55,DateRate!$A:$A,DateRate!B:B,"",-1))</f>
        <v>2.831</v>
      </c>
      <c r="C55" s="23">
        <f>IF(_xlfn.XLOOKUP($A55,DateRate!$A:$A,DateRate!C:C,"",-1)=0,"",_xlfn.XLOOKUP($A55,DateRate!$A:$A,DateRate!C:C,"",-1))</f>
        <v>3.25</v>
      </c>
      <c r="D55" s="23">
        <f>IF(_xlfn.XLOOKUP($A55,DateRate!$A:$A,DateRate!D:D,"",-1)=0,"",_xlfn.XLOOKUP($A55,DateRate!$A:$A,DateRate!D:D,"",-1))</f>
        <v>0.41900000000000004</v>
      </c>
      <c r="E55" s="23">
        <f>IF(_xlfn.XLOOKUP($A55,DateRate!$A:$A,DateRate!E:E,"",-1)=0,"",_xlfn.XLOOKUP($A55,DateRate!$A:$A,DateRate!E:E,"",-1))</f>
        <v>0.36</v>
      </c>
      <c r="F55" s="23">
        <f>IF(_xlfn.XLOOKUP($A55,DateRate!$A:$A,DateRate!F:F,"",-1)=0,"",_xlfn.XLOOKUP($A55,DateRate!$A:$A,DateRate!F:F,"",-1))</f>
        <v>0.84</v>
      </c>
      <c r="G55" s="23">
        <f>IF(_xlfn.XLOOKUP($A55,DateRate!$A:$A,DateRate!G:G,"",-1)=0,"",_xlfn.XLOOKUP($A55,DateRate!$A:$A,DateRate!G:G,"",-1))</f>
        <v>92.033000000000001</v>
      </c>
      <c r="H55" s="23">
        <f>IF(_xlfn.XLOOKUP($A55,DateRate!$O:$O,DateRate!P:P,"",-1)=0,"",_xlfn.XLOOKUP($A55,DateRate!$O:$O,DateRate!P:P,"",-1))</f>
        <v>2.3069999999999999</v>
      </c>
      <c r="I55" s="23">
        <f>IF(_xlfn.XLOOKUP($A55,DateRate!$A:$A,DateRate!I:I,"",-1)=0,"",_xlfn.XLOOKUP($A55,DateRate!$A:$A,DateRate!I:I,"",-1))</f>
        <v>108.84988228933379</v>
      </c>
      <c r="J55" s="23">
        <f>IF(_xlfn.XLOOKUP($A55,DateRate!$A:$A,DateRate!J:J,"",-1)=0,"",_xlfn.XLOOKUP($A55,DateRate!$A:$A,DateRate!J:J,"",-1))</f>
        <v>95.41</v>
      </c>
    </row>
    <row r="56" spans="1:10">
      <c r="A56" s="22">
        <v>44135</v>
      </c>
      <c r="B56" s="23">
        <f>IF(_xlfn.XLOOKUP($A56,DateRate!$A:$A,DateRate!B:B,"",-1)=0,"",_xlfn.XLOOKUP($A56,DateRate!$A:$A,DateRate!B:B,"",-1))</f>
        <v>2.7273000000000001</v>
      </c>
      <c r="C56" s="23">
        <f>IF(_xlfn.XLOOKUP($A56,DateRate!$A:$A,DateRate!C:C,"",-1)=0,"",_xlfn.XLOOKUP($A56,DateRate!$A:$A,DateRate!C:C,"",-1))</f>
        <v>3.181</v>
      </c>
      <c r="D56" s="23">
        <f>IF(_xlfn.XLOOKUP($A56,DateRate!$A:$A,DateRate!D:D,"",-1)=0,"",_xlfn.XLOOKUP($A56,DateRate!$A:$A,DateRate!D:D,"",-1))</f>
        <v>0.45369999999999999</v>
      </c>
      <c r="E56" s="23">
        <f>IF(_xlfn.XLOOKUP($A56,DateRate!$A:$A,DateRate!E:E,"",-1)=0,"",_xlfn.XLOOKUP($A56,DateRate!$A:$A,DateRate!E:E,"",-1))</f>
        <v>0.38</v>
      </c>
      <c r="F56" s="23">
        <f>IF(_xlfn.XLOOKUP($A56,DateRate!$A:$A,DateRate!F:F,"",-1)=0,"",_xlfn.XLOOKUP($A56,DateRate!$A:$A,DateRate!F:F,"",-1))</f>
        <v>0.88</v>
      </c>
      <c r="G56" s="23">
        <f>IF(_xlfn.XLOOKUP($A56,DateRate!$A:$A,DateRate!G:G,"",-1)=0,"",_xlfn.XLOOKUP($A56,DateRate!$A:$A,DateRate!G:G,"",-1))</f>
        <v>94.028099999999995</v>
      </c>
      <c r="H56" s="23">
        <f>IF(_xlfn.XLOOKUP($A56,DateRate!$O:$O,DateRate!P:P,"",-1)=0,"",_xlfn.XLOOKUP($A56,DateRate!$O:$O,DateRate!P:P,"",-1))</f>
        <v>2.3089</v>
      </c>
      <c r="I56" s="23">
        <f>IF(_xlfn.XLOOKUP($A56,DateRate!$A:$A,DateRate!I:I,"",-1)=0,"",_xlfn.XLOOKUP($A56,DateRate!$A:$A,DateRate!I:I,"",-1))</f>
        <v>98.012526560202204</v>
      </c>
      <c r="J56" s="23">
        <f>IF(_xlfn.XLOOKUP($A56,DateRate!$A:$A,DateRate!J:J,"",-1)=0,"",_xlfn.XLOOKUP($A56,DateRate!$A:$A,DateRate!J:J,"",-1))</f>
        <v>95.23</v>
      </c>
    </row>
    <row r="57" spans="1:10">
      <c r="A57" s="22">
        <v>44104</v>
      </c>
      <c r="B57" s="23">
        <f>IF(_xlfn.XLOOKUP($A57,DateRate!$A:$A,DateRate!B:B,"",-1)=0,"",_xlfn.XLOOKUP($A57,DateRate!$A:$A,DateRate!B:B,"",-1))</f>
        <v>2.6461999999999999</v>
      </c>
      <c r="C57" s="23">
        <f>IF(_xlfn.XLOOKUP($A57,DateRate!$A:$A,DateRate!C:C,"",-1)=0,"",_xlfn.XLOOKUP($A57,DateRate!$A:$A,DateRate!C:C,"",-1))</f>
        <v>3.1482000000000001</v>
      </c>
      <c r="D57" s="23">
        <f>IF(_xlfn.XLOOKUP($A57,DateRate!$A:$A,DateRate!D:D,"",-1)=0,"",_xlfn.XLOOKUP($A57,DateRate!$A:$A,DateRate!D:D,"",-1))</f>
        <v>0.50200000000000022</v>
      </c>
      <c r="E57" s="23">
        <f>IF(_xlfn.XLOOKUP($A57,DateRate!$A:$A,DateRate!E:E,"",-1)=0,"",_xlfn.XLOOKUP($A57,DateRate!$A:$A,DateRate!E:E,"",-1))</f>
        <v>0.28000000000000003</v>
      </c>
      <c r="F57" s="23">
        <f>IF(_xlfn.XLOOKUP($A57,DateRate!$A:$A,DateRate!F:F,"",-1)=0,"",_xlfn.XLOOKUP($A57,DateRate!$A:$A,DateRate!F:F,"",-1))</f>
        <v>0.69</v>
      </c>
      <c r="G57" s="23">
        <f>IF(_xlfn.XLOOKUP($A57,DateRate!$A:$A,DateRate!G:G,"",-1)=0,"",_xlfn.XLOOKUP($A57,DateRate!$A:$A,DateRate!G:G,"",-1))</f>
        <v>93.820499999999996</v>
      </c>
      <c r="H57" s="23">
        <f>IF(_xlfn.XLOOKUP($A57,DateRate!$O:$O,DateRate!P:P,"",-1)=0,"",_xlfn.XLOOKUP($A57,DateRate!$O:$O,DateRate!P:P,"",-1))</f>
        <v>2.2018</v>
      </c>
      <c r="I57" s="23">
        <f>IF(_xlfn.XLOOKUP($A57,DateRate!$A:$A,DateRate!I:I,"",-1)=0,"",_xlfn.XLOOKUP($A57,DateRate!$A:$A,DateRate!I:I,"",-1))</f>
        <v>94.421636128114685</v>
      </c>
      <c r="J57" s="23">
        <f>IF(_xlfn.XLOOKUP($A57,DateRate!$A:$A,DateRate!J:J,"",-1)=0,"",_xlfn.XLOOKUP($A57,DateRate!$A:$A,DateRate!J:J,"",-1))</f>
        <v>94.4</v>
      </c>
    </row>
    <row r="58" spans="1:10">
      <c r="A58" s="22">
        <v>44074</v>
      </c>
      <c r="B58" s="23">
        <f>IF(_xlfn.XLOOKUP($A58,DateRate!$A:$A,DateRate!B:B,"",-1)=0,"",_xlfn.XLOOKUP($A58,DateRate!$A:$A,DateRate!B:B,"",-1))</f>
        <v>2.5123000000000002</v>
      </c>
      <c r="C58" s="23">
        <f>IF(_xlfn.XLOOKUP($A58,DateRate!$A:$A,DateRate!C:C,"",-1)=0,"",_xlfn.XLOOKUP($A58,DateRate!$A:$A,DateRate!C:C,"",-1))</f>
        <v>3.0177</v>
      </c>
      <c r="D58" s="23">
        <f>IF(_xlfn.XLOOKUP($A58,DateRate!$A:$A,DateRate!D:D,"",-1)=0,"",_xlfn.XLOOKUP($A58,DateRate!$A:$A,DateRate!D:D,"",-1))</f>
        <v>0.50539999999999985</v>
      </c>
      <c r="E58" s="23">
        <f>IF(_xlfn.XLOOKUP($A58,DateRate!$A:$A,DateRate!E:E,"",-1)=0,"",_xlfn.XLOOKUP($A58,DateRate!$A:$A,DateRate!E:E,"",-1))</f>
        <v>0.28000000000000003</v>
      </c>
      <c r="F58" s="23">
        <f>IF(_xlfn.XLOOKUP($A58,DateRate!$A:$A,DateRate!F:F,"",-1)=0,"",_xlfn.XLOOKUP($A58,DateRate!$A:$A,DateRate!F:F,"",-1))</f>
        <v>0.72</v>
      </c>
      <c r="G58" s="23">
        <f>IF(_xlfn.XLOOKUP($A58,DateRate!$A:$A,DateRate!G:G,"",-1)=0,"",_xlfn.XLOOKUP($A58,DateRate!$A:$A,DateRate!G:G,"",-1))</f>
        <v>92.147800000000004</v>
      </c>
      <c r="H58" s="23">
        <f>IF(_xlfn.XLOOKUP($A58,DateRate!$O:$O,DateRate!P:P,"",-1)=0,"",_xlfn.XLOOKUP($A58,DateRate!$O:$O,DateRate!P:P,"",-1))</f>
        <v>2.1913</v>
      </c>
      <c r="I58" s="23">
        <f>IF(_xlfn.XLOOKUP($A58,DateRate!$A:$A,DateRate!I:I,"",-1)=0,"",_xlfn.XLOOKUP($A58,DateRate!$A:$A,DateRate!I:I,"",-1))</f>
        <v>93.033356241283897</v>
      </c>
      <c r="J58" s="23">
        <f>IF(_xlfn.XLOOKUP($A58,DateRate!$A:$A,DateRate!J:J,"",-1)=0,"",_xlfn.XLOOKUP($A58,DateRate!$A:$A,DateRate!J:J,"",-1))</f>
        <v>92.79</v>
      </c>
    </row>
    <row r="59" spans="1:10">
      <c r="A59" s="22">
        <v>44043</v>
      </c>
      <c r="B59" s="23">
        <f>IF(_xlfn.XLOOKUP($A59,DateRate!$A:$A,DateRate!B:B,"",-1)=0,"",_xlfn.XLOOKUP($A59,DateRate!$A:$A,DateRate!B:B,"",-1))</f>
        <v>2.2427999999999999</v>
      </c>
      <c r="C59" s="23">
        <f>IF(_xlfn.XLOOKUP($A59,DateRate!$A:$A,DateRate!C:C,"",-1)=0,"",_xlfn.XLOOKUP($A59,DateRate!$A:$A,DateRate!C:C,"",-1))</f>
        <v>2.9664000000000001</v>
      </c>
      <c r="D59" s="23">
        <f>IF(_xlfn.XLOOKUP($A59,DateRate!$A:$A,DateRate!D:D,"",-1)=0,"",_xlfn.XLOOKUP($A59,DateRate!$A:$A,DateRate!D:D,"",-1))</f>
        <v>0.72360000000000024</v>
      </c>
      <c r="E59" s="23">
        <f>IF(_xlfn.XLOOKUP($A59,DateRate!$A:$A,DateRate!E:E,"",-1)=0,"",_xlfn.XLOOKUP($A59,DateRate!$A:$A,DateRate!E:E,"",-1))</f>
        <v>0.21</v>
      </c>
      <c r="F59" s="23">
        <f>IF(_xlfn.XLOOKUP($A59,DateRate!$A:$A,DateRate!F:F,"",-1)=0,"",_xlfn.XLOOKUP($A59,DateRate!$A:$A,DateRate!F:F,"",-1))</f>
        <v>0.55000000000000004</v>
      </c>
      <c r="G59" s="23">
        <f>IF(_xlfn.XLOOKUP($A59,DateRate!$A:$A,DateRate!G:G,"",-1)=0,"",_xlfn.XLOOKUP($A59,DateRate!$A:$A,DateRate!G:G,"",-1))</f>
        <v>93.490300000000005</v>
      </c>
      <c r="H59" s="23">
        <f>IF(_xlfn.XLOOKUP($A59,DateRate!$O:$O,DateRate!P:P,"",-1)=0,"",_xlfn.XLOOKUP($A59,DateRate!$O:$O,DateRate!P:P,"",-1))</f>
        <v>2.1314000000000002</v>
      </c>
      <c r="I59" s="23">
        <f>IF(_xlfn.XLOOKUP($A59,DateRate!$A:$A,DateRate!I:I,"",-1)=0,"",_xlfn.XLOOKUP($A59,DateRate!$A:$A,DateRate!I:I,"",-1))</f>
        <v>97.253548110468415</v>
      </c>
      <c r="J59" s="23">
        <f>IF(_xlfn.XLOOKUP($A59,DateRate!$A:$A,DateRate!J:J,"",-1)=0,"",_xlfn.XLOOKUP($A59,DateRate!$A:$A,DateRate!J:J,"",-1))</f>
        <v>91.42</v>
      </c>
    </row>
    <row r="60" spans="1:10">
      <c r="A60" s="22">
        <v>44012</v>
      </c>
      <c r="B60" s="23">
        <f>IF(_xlfn.XLOOKUP($A60,DateRate!$A:$A,DateRate!B:B,"",-1)=0,"",_xlfn.XLOOKUP($A60,DateRate!$A:$A,DateRate!B:B,"",-1))</f>
        <v>2.1764000000000001</v>
      </c>
      <c r="C60" s="23">
        <f>IF(_xlfn.XLOOKUP($A60,DateRate!$A:$A,DateRate!C:C,"",-1)=0,"",_xlfn.XLOOKUP($A60,DateRate!$A:$A,DateRate!C:C,"",-1))</f>
        <v>2.823</v>
      </c>
      <c r="D60" s="23">
        <f>IF(_xlfn.XLOOKUP($A60,DateRate!$A:$A,DateRate!D:D,"",-1)=0,"",_xlfn.XLOOKUP($A60,DateRate!$A:$A,DateRate!D:D,"",-1))</f>
        <v>0.64659999999999984</v>
      </c>
      <c r="E60" s="23">
        <f>IF(_xlfn.XLOOKUP($A60,DateRate!$A:$A,DateRate!E:E,"",-1)=0,"",_xlfn.XLOOKUP($A60,DateRate!$A:$A,DateRate!E:E,"",-1))</f>
        <v>0.28999999999999998</v>
      </c>
      <c r="F60" s="23">
        <f>IF(_xlfn.XLOOKUP($A60,DateRate!$A:$A,DateRate!F:F,"",-1)=0,"",_xlfn.XLOOKUP($A60,DateRate!$A:$A,DateRate!F:F,"",-1))</f>
        <v>0.66</v>
      </c>
      <c r="G60" s="23">
        <f>IF(_xlfn.XLOOKUP($A60,DateRate!$A:$A,DateRate!G:G,"",-1)=0,"",_xlfn.XLOOKUP($A60,DateRate!$A:$A,DateRate!G:G,"",-1))</f>
        <v>97.385400000000004</v>
      </c>
      <c r="H60" s="23">
        <f>IF(_xlfn.XLOOKUP($A60,DateRate!$O:$O,DateRate!P:P,"",-1)=0,"",_xlfn.XLOOKUP($A60,DateRate!$O:$O,DateRate!P:P,"",-1))</f>
        <v>2.0186999999999999</v>
      </c>
      <c r="I60" s="23">
        <f>IF(_xlfn.XLOOKUP($A60,DateRate!$A:$A,DateRate!I:I,"",-1)=0,"",_xlfn.XLOOKUP($A60,DateRate!$A:$A,DateRate!I:I,"",-1))</f>
        <v>113.55435237005749</v>
      </c>
      <c r="J60" s="23">
        <f>IF(_xlfn.XLOOKUP($A60,DateRate!$A:$A,DateRate!J:J,"",-1)=0,"",_xlfn.XLOOKUP($A60,DateRate!$A:$A,DateRate!J:J,"",-1))</f>
        <v>92.05</v>
      </c>
    </row>
    <row r="61" spans="1:10">
      <c r="A61" s="22">
        <v>43982</v>
      </c>
      <c r="B61" s="23">
        <f>IF(_xlfn.XLOOKUP($A61,DateRate!$A:$A,DateRate!B:B,"",-1)=0,"",_xlfn.XLOOKUP($A61,DateRate!$A:$A,DateRate!B:B,"",-1))</f>
        <v>1.601</v>
      </c>
      <c r="C61" s="23">
        <f>IF(_xlfn.XLOOKUP($A61,DateRate!$A:$A,DateRate!C:C,"",-1)=0,"",_xlfn.XLOOKUP($A61,DateRate!$A:$A,DateRate!C:C,"",-1))</f>
        <v>2.7052999999999998</v>
      </c>
      <c r="D61" s="23">
        <f>IF(_xlfn.XLOOKUP($A61,DateRate!$A:$A,DateRate!D:D,"",-1)=0,"",_xlfn.XLOOKUP($A61,DateRate!$A:$A,DateRate!D:D,"",-1))</f>
        <v>1.1042999999999998</v>
      </c>
      <c r="E61" s="23">
        <f>IF(_xlfn.XLOOKUP($A61,DateRate!$A:$A,DateRate!E:E,"",-1)=0,"",_xlfn.XLOOKUP($A61,DateRate!$A:$A,DateRate!E:E,"",-1))</f>
        <v>0.3</v>
      </c>
      <c r="F61" s="23">
        <f>IF(_xlfn.XLOOKUP($A61,DateRate!$A:$A,DateRate!F:F,"",-1)=0,"",_xlfn.XLOOKUP($A61,DateRate!$A:$A,DateRate!F:F,"",-1))</f>
        <v>0.65</v>
      </c>
      <c r="G61" s="23">
        <f>IF(_xlfn.XLOOKUP($A61,DateRate!$A:$A,DateRate!G:G,"",-1)=0,"",_xlfn.XLOOKUP($A61,DateRate!$A:$A,DateRate!G:G,"",-1))</f>
        <v>98.260599999999997</v>
      </c>
      <c r="H61" s="23">
        <f>IF(_xlfn.XLOOKUP($A61,DateRate!$O:$O,DateRate!P:P,"",-1)=0,"",_xlfn.XLOOKUP($A61,DateRate!$O:$O,DateRate!P:P,"",-1))</f>
        <v>1.6752</v>
      </c>
      <c r="I61" s="23">
        <f>IF(_xlfn.XLOOKUP($A61,DateRate!$A:$A,DateRate!I:I,"",-1)=0,"",_xlfn.XLOOKUP($A61,DateRate!$A:$A,DateRate!I:I,"",-1))</f>
        <v>105.98506599333334</v>
      </c>
      <c r="J61" s="23">
        <f>IF(_xlfn.XLOOKUP($A61,DateRate!$A:$A,DateRate!J:J,"",-1)=0,"",_xlfn.XLOOKUP($A61,DateRate!$A:$A,DateRate!J:J,"",-1))</f>
        <v>92.34</v>
      </c>
    </row>
    <row r="62" spans="1:10">
      <c r="A62" s="22">
        <v>43951</v>
      </c>
      <c r="B62" s="23">
        <f>IF(_xlfn.XLOOKUP($A62,DateRate!$A:$A,DateRate!B:B,"",-1)=0,"",_xlfn.XLOOKUP($A62,DateRate!$A:$A,DateRate!B:B,"",-1))</f>
        <v>1.1465000000000001</v>
      </c>
      <c r="C62" s="23">
        <f>IF(_xlfn.XLOOKUP($A62,DateRate!$A:$A,DateRate!C:C,"",-1)=0,"",_xlfn.XLOOKUP($A62,DateRate!$A:$A,DateRate!C:C,"",-1))</f>
        <v>2.5379999999999998</v>
      </c>
      <c r="D62" s="23">
        <f>IF(_xlfn.XLOOKUP($A62,DateRate!$A:$A,DateRate!D:D,"",-1)=0,"",_xlfn.XLOOKUP($A62,DateRate!$A:$A,DateRate!D:D,"",-1))</f>
        <v>1.3914999999999997</v>
      </c>
      <c r="E62" s="23">
        <f>IF(_xlfn.XLOOKUP($A62,DateRate!$A:$A,DateRate!E:E,"",-1)=0,"",_xlfn.XLOOKUP($A62,DateRate!$A:$A,DateRate!E:E,"",-1))</f>
        <v>0.36</v>
      </c>
      <c r="F62" s="23">
        <f>IF(_xlfn.XLOOKUP($A62,DateRate!$A:$A,DateRate!F:F,"",-1)=0,"",_xlfn.XLOOKUP($A62,DateRate!$A:$A,DateRate!F:F,"",-1))</f>
        <v>0.64</v>
      </c>
      <c r="G62" s="23">
        <f>IF(_xlfn.XLOOKUP($A62,DateRate!$A:$A,DateRate!G:G,"",-1)=0,"",_xlfn.XLOOKUP($A62,DateRate!$A:$A,DateRate!G:G,"",-1))</f>
        <v>99.041600000000003</v>
      </c>
      <c r="H62" s="23">
        <f>IF(_xlfn.XLOOKUP($A62,DateRate!$O:$O,DateRate!P:P,"",-1)=0,"",_xlfn.XLOOKUP($A62,DateRate!$O:$O,DateRate!P:P,"",-1))</f>
        <v>1.5105</v>
      </c>
      <c r="I62" s="23">
        <f>IF(_xlfn.XLOOKUP($A62,DateRate!$A:$A,DateRate!I:I,"",-1)=0,"",_xlfn.XLOOKUP($A62,DateRate!$A:$A,DateRate!I:I,"",-1))</f>
        <v>129.96026118797153</v>
      </c>
      <c r="J62" s="23">
        <f>IF(_xlfn.XLOOKUP($A62,DateRate!$A:$A,DateRate!J:J,"",-1)=0,"",_xlfn.XLOOKUP($A62,DateRate!$A:$A,DateRate!J:J,"",-1))</f>
        <v>93.78</v>
      </c>
    </row>
    <row r="63" spans="1:10">
      <c r="A63" s="22">
        <v>43921</v>
      </c>
      <c r="B63" s="23">
        <f>IF(_xlfn.XLOOKUP($A63,DateRate!$A:$A,DateRate!B:B,"",-1)=0,"",_xlfn.XLOOKUP($A63,DateRate!$A:$A,DateRate!B:B,"",-1))</f>
        <v>1.6870000000000001</v>
      </c>
      <c r="C63" s="23">
        <f>IF(_xlfn.XLOOKUP($A63,DateRate!$A:$A,DateRate!C:C,"",-1)=0,"",_xlfn.XLOOKUP($A63,DateRate!$A:$A,DateRate!C:C,"",-1))</f>
        <v>2.5899000000000001</v>
      </c>
      <c r="D63" s="23">
        <f>IF(_xlfn.XLOOKUP($A63,DateRate!$A:$A,DateRate!D:D,"",-1)=0,"",_xlfn.XLOOKUP($A63,DateRate!$A:$A,DateRate!D:D,"",-1))</f>
        <v>0.90290000000000004</v>
      </c>
      <c r="E63" s="23">
        <f>IF(_xlfn.XLOOKUP($A63,DateRate!$A:$A,DateRate!E:E,"",-1)=0,"",_xlfn.XLOOKUP($A63,DateRate!$A:$A,DateRate!E:E,"",-1))</f>
        <v>0.37</v>
      </c>
      <c r="F63" s="23">
        <f>IF(_xlfn.XLOOKUP($A63,DateRate!$A:$A,DateRate!F:F,"",-1)=0,"",_xlfn.XLOOKUP($A63,DateRate!$A:$A,DateRate!F:F,"",-1))</f>
        <v>0.7</v>
      </c>
      <c r="G63" s="23">
        <f>IF(_xlfn.XLOOKUP($A63,DateRate!$A:$A,DateRate!G:G,"",-1)=0,"",_xlfn.XLOOKUP($A63,DateRate!$A:$A,DateRate!G:G,"",-1))</f>
        <v>98.942099999999996</v>
      </c>
      <c r="H63" s="23">
        <f>IF(_xlfn.XLOOKUP($A63,DateRate!$O:$O,DateRate!P:P,"",-1)=0,"",_xlfn.XLOOKUP($A63,DateRate!$O:$O,DateRate!P:P,"",-1))</f>
        <v>1.8572</v>
      </c>
      <c r="I63" s="23">
        <f>IF(_xlfn.XLOOKUP($A63,DateRate!$A:$A,DateRate!I:I,"",-1)=0,"",_xlfn.XLOOKUP($A63,DateRate!$A:$A,DateRate!I:I,"",-1))</f>
        <v>121.41389192906861</v>
      </c>
      <c r="J63" s="23">
        <f>IF(_xlfn.XLOOKUP($A63,DateRate!$A:$A,DateRate!J:J,"",-1)=0,"",_xlfn.XLOOKUP($A63,DateRate!$A:$A,DateRate!J:J,"",-1))</f>
        <v>94.06</v>
      </c>
    </row>
    <row r="64" spans="1:10">
      <c r="A64" s="22">
        <v>43890</v>
      </c>
      <c r="B64" s="23">
        <f>IF(_xlfn.XLOOKUP($A64,DateRate!$A:$A,DateRate!B:B,"",-1)=0,"",_xlfn.XLOOKUP($A64,DateRate!$A:$A,DateRate!B:B,"",-1))</f>
        <v>1.9291</v>
      </c>
      <c r="C64" s="23">
        <f>IF(_xlfn.XLOOKUP($A64,DateRate!$A:$A,DateRate!C:C,"",-1)=0,"",_xlfn.XLOOKUP($A64,DateRate!$A:$A,DateRate!C:C,"",-1))</f>
        <v>2.7376</v>
      </c>
      <c r="D64" s="23">
        <f>IF(_xlfn.XLOOKUP($A64,DateRate!$A:$A,DateRate!D:D,"",-1)=0,"",_xlfn.XLOOKUP($A64,DateRate!$A:$A,DateRate!D:D,"",-1))</f>
        <v>0.8085</v>
      </c>
      <c r="E64" s="23">
        <f>IF(_xlfn.XLOOKUP($A64,DateRate!$A:$A,DateRate!E:E,"",-1)=0,"",_xlfn.XLOOKUP($A64,DateRate!$A:$A,DateRate!E:E,"",-1))</f>
        <v>0.89</v>
      </c>
      <c r="F64" s="23">
        <f>IF(_xlfn.XLOOKUP($A64,DateRate!$A:$A,DateRate!F:F,"",-1)=0,"",_xlfn.XLOOKUP($A64,DateRate!$A:$A,DateRate!F:F,"",-1))</f>
        <v>1.1299999999999999</v>
      </c>
      <c r="G64" s="23">
        <f>IF(_xlfn.XLOOKUP($A64,DateRate!$A:$A,DateRate!G:G,"",-1)=0,"",_xlfn.XLOOKUP($A64,DateRate!$A:$A,DateRate!G:G,"",-1))</f>
        <v>98.135599999999997</v>
      </c>
      <c r="H64" s="23">
        <f>IF(_xlfn.XLOOKUP($A64,DateRate!$O:$O,DateRate!P:P,"",-1)=0,"",_xlfn.XLOOKUP($A64,DateRate!$O:$O,DateRate!P:P,"",-1))</f>
        <v>2.2277999999999998</v>
      </c>
      <c r="I64" s="23">
        <f>IF(_xlfn.XLOOKUP($A64,DateRate!$A:$A,DateRate!I:I,"",-1)=0,"",_xlfn.XLOOKUP($A64,DateRate!$A:$A,DateRate!I:I,"",-1))</f>
        <v>106.17869988338886</v>
      </c>
      <c r="J64" s="23">
        <f>IF(_xlfn.XLOOKUP($A64,DateRate!$A:$A,DateRate!J:J,"",-1)=0,"",_xlfn.XLOOKUP($A64,DateRate!$A:$A,DateRate!J:J,"",-1))</f>
        <v>93.1</v>
      </c>
    </row>
    <row r="65" spans="1:10">
      <c r="A65" s="22">
        <v>43861</v>
      </c>
      <c r="B65" s="23">
        <f>IF(_xlfn.XLOOKUP($A65,DateRate!$A:$A,DateRate!B:B,"",-1)=0,"",_xlfn.XLOOKUP($A65,DateRate!$A:$A,DateRate!B:B,"",-1))</f>
        <v>2.181</v>
      </c>
      <c r="C65" s="23">
        <f>IF(_xlfn.XLOOKUP($A65,DateRate!$A:$A,DateRate!C:C,"",-1)=0,"",_xlfn.XLOOKUP($A65,DateRate!$A:$A,DateRate!C:C,"",-1))</f>
        <v>2.9931999999999999</v>
      </c>
      <c r="D65" s="23">
        <f>IF(_xlfn.XLOOKUP($A65,DateRate!$A:$A,DateRate!D:D,"",-1)=0,"",_xlfn.XLOOKUP($A65,DateRate!$A:$A,DateRate!D:D,"",-1))</f>
        <v>0.81219999999999981</v>
      </c>
      <c r="E65" s="23">
        <f>IF(_xlfn.XLOOKUP($A65,DateRate!$A:$A,DateRate!E:E,"",-1)=0,"",_xlfn.XLOOKUP($A65,DateRate!$A:$A,DateRate!E:E,"",-1))</f>
        <v>1.32</v>
      </c>
      <c r="F65" s="23">
        <f>IF(_xlfn.XLOOKUP($A65,DateRate!$A:$A,DateRate!F:F,"",-1)=0,"",_xlfn.XLOOKUP($A65,DateRate!$A:$A,DateRate!F:F,"",-1))</f>
        <v>1.51</v>
      </c>
      <c r="G65" s="23">
        <f>IF(_xlfn.XLOOKUP($A65,DateRate!$A:$A,DateRate!G:G,"",-1)=0,"",_xlfn.XLOOKUP($A65,DateRate!$A:$A,DateRate!G:G,"",-1))</f>
        <v>97.3596</v>
      </c>
      <c r="H65" s="23">
        <f>IF(_xlfn.XLOOKUP($A65,DateRate!$O:$O,DateRate!P:P,"",-1)=0,"",_xlfn.XLOOKUP($A65,DateRate!$O:$O,DateRate!P:P,"",-1))</f>
        <v>2.4097</v>
      </c>
      <c r="I65" s="23">
        <f>IF(_xlfn.XLOOKUP($A65,DateRate!$A:$A,DateRate!I:I,"",-1)=0,"",_xlfn.XLOOKUP($A65,DateRate!$A:$A,DateRate!I:I,"",-1))</f>
        <v>116.37788467197967</v>
      </c>
      <c r="J65" s="23">
        <f>IF(_xlfn.XLOOKUP($A65,DateRate!$A:$A,DateRate!J:J,"",-1)=0,"",_xlfn.XLOOKUP($A65,DateRate!$A:$A,DateRate!J:J,"",-1))</f>
        <v>93.03</v>
      </c>
    </row>
    <row r="66" spans="1:10">
      <c r="A66" s="22">
        <v>43830</v>
      </c>
      <c r="B66" s="23">
        <f>IF(_xlfn.XLOOKUP($A66,DateRate!$A:$A,DateRate!B:B,"",-1)=0,"",_xlfn.XLOOKUP($A66,DateRate!$A:$A,DateRate!B:B,"",-1))</f>
        <v>2.3631000000000002</v>
      </c>
      <c r="C66" s="23">
        <f>IF(_xlfn.XLOOKUP($A66,DateRate!$A:$A,DateRate!C:C,"",-1)=0,"",_xlfn.XLOOKUP($A66,DateRate!$A:$A,DateRate!C:C,"",-1))</f>
        <v>3.1364999999999998</v>
      </c>
      <c r="D66" s="23">
        <f>IF(_xlfn.XLOOKUP($A66,DateRate!$A:$A,DateRate!D:D,"",-1)=0,"",_xlfn.XLOOKUP($A66,DateRate!$A:$A,DateRate!D:D,"",-1))</f>
        <v>0.77339999999999964</v>
      </c>
      <c r="E66" s="23">
        <f>IF(_xlfn.XLOOKUP($A66,DateRate!$A:$A,DateRate!E:E,"",-1)=0,"",_xlfn.XLOOKUP($A66,DateRate!$A:$A,DateRate!E:E,"",-1))</f>
        <v>1.69</v>
      </c>
      <c r="F66" s="23">
        <f>IF(_xlfn.XLOOKUP($A66,DateRate!$A:$A,DateRate!F:F,"",-1)=0,"",_xlfn.XLOOKUP($A66,DateRate!$A:$A,DateRate!F:F,"",-1))</f>
        <v>1.92</v>
      </c>
      <c r="G66" s="23">
        <f>IF(_xlfn.XLOOKUP($A66,DateRate!$A:$A,DateRate!G:G,"",-1)=0,"",_xlfn.XLOOKUP($A66,DateRate!$A:$A,DateRate!G:G,"",-1))</f>
        <v>96.448099999999997</v>
      </c>
      <c r="H66" s="23">
        <f>IF(_xlfn.XLOOKUP($A66,DateRate!$O:$O,DateRate!P:P,"",-1)=0,"",_xlfn.XLOOKUP($A66,DateRate!$O:$O,DateRate!P:P,"",-1))</f>
        <v>2.3967999999999998</v>
      </c>
      <c r="I66" s="23">
        <f>IF(_xlfn.XLOOKUP($A66,DateRate!$A:$A,DateRate!I:I,"",-1)=0,"",_xlfn.XLOOKUP($A66,DateRate!$A:$A,DateRate!I:I,"",-1))</f>
        <v>121.27278867166213</v>
      </c>
      <c r="J66" s="23">
        <f>IF(_xlfn.XLOOKUP($A66,DateRate!$A:$A,DateRate!J:J,"",-1)=0,"",_xlfn.XLOOKUP($A66,DateRate!$A:$A,DateRate!J:J,"",-1))</f>
        <v>91.39</v>
      </c>
    </row>
    <row r="67" spans="1:10">
      <c r="A67" s="22">
        <v>43799</v>
      </c>
      <c r="B67" s="23">
        <f>IF(_xlfn.XLOOKUP($A67,DateRate!$A:$A,DateRate!B:B,"",-1)=0,"",_xlfn.XLOOKUP($A67,DateRate!$A:$A,DateRate!B:B,"",-1))</f>
        <v>2.6431</v>
      </c>
      <c r="C67" s="23">
        <f>IF(_xlfn.XLOOKUP($A67,DateRate!$A:$A,DateRate!C:C,"",-1)=0,"",_xlfn.XLOOKUP($A67,DateRate!$A:$A,DateRate!C:C,"",-1))</f>
        <v>3.165</v>
      </c>
      <c r="D67" s="23">
        <f>IF(_xlfn.XLOOKUP($A67,DateRate!$A:$A,DateRate!D:D,"",-1)=0,"",_xlfn.XLOOKUP($A67,DateRate!$A:$A,DateRate!D:D,"",-1))</f>
        <v>0.52190000000000003</v>
      </c>
      <c r="E67" s="23">
        <f>IF(_xlfn.XLOOKUP($A67,DateRate!$A:$A,DateRate!E:E,"",-1)=0,"",_xlfn.XLOOKUP($A67,DateRate!$A:$A,DateRate!E:E,"",-1))</f>
        <v>1.62</v>
      </c>
      <c r="F67" s="23">
        <f>IF(_xlfn.XLOOKUP($A67,DateRate!$A:$A,DateRate!F:F,"",-1)=0,"",_xlfn.XLOOKUP($A67,DateRate!$A:$A,DateRate!F:F,"",-1))</f>
        <v>1.78</v>
      </c>
      <c r="G67" s="23">
        <f>IF(_xlfn.XLOOKUP($A67,DateRate!$A:$A,DateRate!G:G,"",-1)=0,"",_xlfn.XLOOKUP($A67,DateRate!$A:$A,DateRate!G:G,"",-1))</f>
        <v>98.287599999999998</v>
      </c>
      <c r="H67" s="23">
        <f>IF(_xlfn.XLOOKUP($A67,DateRate!$O:$O,DateRate!P:P,"",-1)=0,"",_xlfn.XLOOKUP($A67,DateRate!$O:$O,DateRate!P:P,"",-1))</f>
        <v>2.5352999999999999</v>
      </c>
      <c r="I67" s="23">
        <f>IF(_xlfn.XLOOKUP($A67,DateRate!$A:$A,DateRate!I:I,"",-1)=0,"",_xlfn.XLOOKUP($A67,DateRate!$A:$A,DateRate!I:I,"",-1))</f>
        <v>98.155176418508759</v>
      </c>
      <c r="J67" s="23">
        <f>IF(_xlfn.XLOOKUP($A67,DateRate!$A:$A,DateRate!J:J,"",-1)=0,"",_xlfn.XLOOKUP($A67,DateRate!$A:$A,DateRate!J:J,"",-1))</f>
        <v>91.84</v>
      </c>
    </row>
    <row r="68" spans="1:10">
      <c r="A68" s="22">
        <v>43769</v>
      </c>
      <c r="B68" s="23">
        <f>IF(_xlfn.XLOOKUP($A68,DateRate!$A:$A,DateRate!B:B,"",-1)=0,"",_xlfn.XLOOKUP($A68,DateRate!$A:$A,DateRate!B:B,"",-1))</f>
        <v>2.6648000000000001</v>
      </c>
      <c r="C68" s="23">
        <f>IF(_xlfn.XLOOKUP($A68,DateRate!$A:$A,DateRate!C:C,"",-1)=0,"",_xlfn.XLOOKUP($A68,DateRate!$A:$A,DateRate!C:C,"",-1))</f>
        <v>3.2879999999999998</v>
      </c>
      <c r="D68" s="23">
        <f>IF(_xlfn.XLOOKUP($A68,DateRate!$A:$A,DateRate!D:D,"",-1)=0,"",_xlfn.XLOOKUP($A68,DateRate!$A:$A,DateRate!D:D,"",-1))</f>
        <v>0.62319999999999975</v>
      </c>
      <c r="E68" s="23">
        <f>IF(_xlfn.XLOOKUP($A68,DateRate!$A:$A,DateRate!E:E,"",-1)=0,"",_xlfn.XLOOKUP($A68,DateRate!$A:$A,DateRate!E:E,"",-1))</f>
        <v>1.51</v>
      </c>
      <c r="F68" s="23">
        <f>IF(_xlfn.XLOOKUP($A68,DateRate!$A:$A,DateRate!F:F,"",-1)=0,"",_xlfn.XLOOKUP($A68,DateRate!$A:$A,DateRate!F:F,"",-1))</f>
        <v>1.69</v>
      </c>
      <c r="G68" s="23">
        <f>IF(_xlfn.XLOOKUP($A68,DateRate!$A:$A,DateRate!G:G,"",-1)=0,"",_xlfn.XLOOKUP($A68,DateRate!$A:$A,DateRate!G:G,"",-1))</f>
        <v>97.331999999999994</v>
      </c>
      <c r="H68" s="23">
        <f>IF(_xlfn.XLOOKUP($A68,DateRate!$O:$O,DateRate!P:P,"",-1)=0,"",_xlfn.XLOOKUP($A68,DateRate!$O:$O,DateRate!P:P,"",-1))</f>
        <v>2.6111</v>
      </c>
      <c r="I68" s="23">
        <f>IF(_xlfn.XLOOKUP($A68,DateRate!$A:$A,DateRate!I:I,"",-1)=0,"",_xlfn.XLOOKUP($A68,DateRate!$A:$A,DateRate!I:I,"",-1))</f>
        <v>93.744867938870584</v>
      </c>
      <c r="J68" s="23">
        <f>IF(_xlfn.XLOOKUP($A68,DateRate!$A:$A,DateRate!J:J,"",-1)=0,"",_xlfn.XLOOKUP($A68,DateRate!$A:$A,DateRate!J:J,"",-1))</f>
        <v>91</v>
      </c>
    </row>
    <row r="69" spans="1:10">
      <c r="A69" s="22">
        <v>43738</v>
      </c>
      <c r="B69" s="23">
        <f>IF(_xlfn.XLOOKUP($A69,DateRate!$A:$A,DateRate!B:B,"",-1)=0,"",_xlfn.XLOOKUP($A69,DateRate!$A:$A,DateRate!B:B,"",-1))</f>
        <v>2.5628000000000002</v>
      </c>
      <c r="C69" s="23">
        <f>IF(_xlfn.XLOOKUP($A69,DateRate!$A:$A,DateRate!C:C,"",-1)=0,"",_xlfn.XLOOKUP($A69,DateRate!$A:$A,DateRate!C:C,"",-1))</f>
        <v>3.1410999999999998</v>
      </c>
      <c r="D69" s="23">
        <f>IF(_xlfn.XLOOKUP($A69,DateRate!$A:$A,DateRate!D:D,"",-1)=0,"",_xlfn.XLOOKUP($A69,DateRate!$A:$A,DateRate!D:D,"",-1))</f>
        <v>0.57829999999999959</v>
      </c>
      <c r="E69" s="23">
        <f>IF(_xlfn.XLOOKUP($A69,DateRate!$A:$A,DateRate!E:E,"",-1)=0,"",_xlfn.XLOOKUP($A69,DateRate!$A:$A,DateRate!E:E,"",-1))</f>
        <v>1.55</v>
      </c>
      <c r="F69" s="23">
        <f>IF(_xlfn.XLOOKUP($A69,DateRate!$A:$A,DateRate!F:F,"",-1)=0,"",_xlfn.XLOOKUP($A69,DateRate!$A:$A,DateRate!F:F,"",-1))</f>
        <v>1.68</v>
      </c>
      <c r="G69" s="23">
        <f>IF(_xlfn.XLOOKUP($A69,DateRate!$A:$A,DateRate!G:G,"",-1)=0,"",_xlfn.XLOOKUP($A69,DateRate!$A:$A,DateRate!G:G,"",-1))</f>
        <v>99.392600000000002</v>
      </c>
      <c r="H69" s="23">
        <f>IF(_xlfn.XLOOKUP($A69,DateRate!$O:$O,DateRate!P:P,"",-1)=0,"",_xlfn.XLOOKUP($A69,DateRate!$O:$O,DateRate!P:P,"",-1))</f>
        <v>2.6305000000000001</v>
      </c>
      <c r="I69" s="23">
        <f>IF(_xlfn.XLOOKUP($A69,DateRate!$A:$A,DateRate!I:I,"",-1)=0,"",_xlfn.XLOOKUP($A69,DateRate!$A:$A,DateRate!I:I,"",-1))</f>
        <v>94.655575886775253</v>
      </c>
      <c r="J69" s="23">
        <f>IF(_xlfn.XLOOKUP($A69,DateRate!$A:$A,DateRate!J:J,"",-1)=0,"",_xlfn.XLOOKUP($A69,DateRate!$A:$A,DateRate!J:J,"",-1))</f>
        <v>91.53</v>
      </c>
    </row>
    <row r="70" spans="1:10">
      <c r="A70" s="22">
        <v>43708</v>
      </c>
      <c r="B70" s="23">
        <f>IF(_xlfn.XLOOKUP($A70,DateRate!$A:$A,DateRate!B:B,"",-1)=0,"",_xlfn.XLOOKUP($A70,DateRate!$A:$A,DateRate!B:B,"",-1))</f>
        <v>2.6179000000000001</v>
      </c>
      <c r="C70" s="23">
        <f>IF(_xlfn.XLOOKUP($A70,DateRate!$A:$A,DateRate!C:C,"",-1)=0,"",_xlfn.XLOOKUP($A70,DateRate!$A:$A,DateRate!C:C,"",-1))</f>
        <v>3.0573000000000001</v>
      </c>
      <c r="D70" s="23">
        <f>IF(_xlfn.XLOOKUP($A70,DateRate!$A:$A,DateRate!D:D,"",-1)=0,"",_xlfn.XLOOKUP($A70,DateRate!$A:$A,DateRate!D:D,"",-1))</f>
        <v>0.43940000000000001</v>
      </c>
      <c r="E70" s="23">
        <f>IF(_xlfn.XLOOKUP($A70,DateRate!$A:$A,DateRate!E:E,"",-1)=0,"",_xlfn.XLOOKUP($A70,DateRate!$A:$A,DateRate!E:E,"",-1))</f>
        <v>1.39</v>
      </c>
      <c r="F70" s="23">
        <f>IF(_xlfn.XLOOKUP($A70,DateRate!$A:$A,DateRate!F:F,"",-1)=0,"",_xlfn.XLOOKUP($A70,DateRate!$A:$A,DateRate!F:F,"",-1))</f>
        <v>1.5</v>
      </c>
      <c r="G70" s="23">
        <f>IF(_xlfn.XLOOKUP($A70,DateRate!$A:$A,DateRate!G:G,"",-1)=0,"",_xlfn.XLOOKUP($A70,DateRate!$A:$A,DateRate!G:G,"",-1))</f>
        <v>98.773200000000003</v>
      </c>
      <c r="H70" s="23">
        <f>IF(_xlfn.XLOOKUP($A70,DateRate!$O:$O,DateRate!P:P,"",-1)=0,"",_xlfn.XLOOKUP($A70,DateRate!$O:$O,DateRate!P:P,"",-1))</f>
        <v>2.6446999999999998</v>
      </c>
      <c r="I70" s="23">
        <f>IF(_xlfn.XLOOKUP($A70,DateRate!$A:$A,DateRate!I:I,"",-1)=0,"",_xlfn.XLOOKUP($A70,DateRate!$A:$A,DateRate!I:I,"",-1))</f>
        <v>87.798627878926325</v>
      </c>
      <c r="J70" s="23">
        <f>IF(_xlfn.XLOOKUP($A70,DateRate!$A:$A,DateRate!J:J,"",-1)=0,"",_xlfn.XLOOKUP($A70,DateRate!$A:$A,DateRate!J:J,"",-1))</f>
        <v>91.2</v>
      </c>
    </row>
    <row r="71" spans="1:10">
      <c r="A71" s="22">
        <v>43677</v>
      </c>
      <c r="B71" s="23">
        <f>IF(_xlfn.XLOOKUP($A71,DateRate!$A:$A,DateRate!B:B,"",-1)=0,"",_xlfn.XLOOKUP($A71,DateRate!$A:$A,DateRate!B:B,"",-1))</f>
        <v>2.6183000000000001</v>
      </c>
      <c r="C71" s="23">
        <f>IF(_xlfn.XLOOKUP($A71,DateRate!$A:$A,DateRate!C:C,"",-1)=0,"",_xlfn.XLOOKUP($A71,DateRate!$A:$A,DateRate!C:C,"",-1))</f>
        <v>3.1551999999999998</v>
      </c>
      <c r="D71" s="23">
        <f>IF(_xlfn.XLOOKUP($A71,DateRate!$A:$A,DateRate!D:D,"",-1)=0,"",_xlfn.XLOOKUP($A71,DateRate!$A:$A,DateRate!D:D,"",-1))</f>
        <v>0.53689999999999971</v>
      </c>
      <c r="E71" s="23">
        <f>IF(_xlfn.XLOOKUP($A71,DateRate!$A:$A,DateRate!E:E,"",-1)=0,"",_xlfn.XLOOKUP($A71,DateRate!$A:$A,DateRate!E:E,"",-1))</f>
        <v>1.84</v>
      </c>
      <c r="F71" s="23">
        <f>IF(_xlfn.XLOOKUP($A71,DateRate!$A:$A,DateRate!F:F,"",-1)=0,"",_xlfn.XLOOKUP($A71,DateRate!$A:$A,DateRate!F:F,"",-1))</f>
        <v>2.02</v>
      </c>
      <c r="G71" s="23">
        <f>IF(_xlfn.XLOOKUP($A71,DateRate!$A:$A,DateRate!G:G,"",-1)=0,"",_xlfn.XLOOKUP($A71,DateRate!$A:$A,DateRate!G:G,"",-1))</f>
        <v>98.587299999999999</v>
      </c>
      <c r="H71" s="23">
        <f>IF(_xlfn.XLOOKUP($A71,DateRate!$O:$O,DateRate!P:P,"",-1)=0,"",_xlfn.XLOOKUP($A71,DateRate!$O:$O,DateRate!P:P,"",-1))</f>
        <v>2.5337000000000001</v>
      </c>
      <c r="I71" s="23">
        <f>IF(_xlfn.XLOOKUP($A71,DateRate!$A:$A,DateRate!I:I,"",-1)=0,"",_xlfn.XLOOKUP($A71,DateRate!$A:$A,DateRate!I:I,"",-1))</f>
        <v>102.00215732089552</v>
      </c>
      <c r="J71" s="23">
        <f>IF(_xlfn.XLOOKUP($A71,DateRate!$A:$A,DateRate!J:J,"",-1)=0,"",_xlfn.XLOOKUP($A71,DateRate!$A:$A,DateRate!J:J,"",-1))</f>
        <v>93.42</v>
      </c>
    </row>
    <row r="72" spans="1:10">
      <c r="A72" s="22">
        <v>43646</v>
      </c>
      <c r="B72" s="23">
        <f>IF(_xlfn.XLOOKUP($A72,DateRate!$A:$A,DateRate!B:B,"",-1)=0,"",_xlfn.XLOOKUP($A72,DateRate!$A:$A,DateRate!B:B,"",-1))</f>
        <v>2.6429</v>
      </c>
      <c r="C72" s="23">
        <f>IF(_xlfn.XLOOKUP($A72,DateRate!$A:$A,DateRate!C:C,"",-1)=0,"",_xlfn.XLOOKUP($A72,DateRate!$A:$A,DateRate!C:C,"",-1))</f>
        <v>3.2254</v>
      </c>
      <c r="D72" s="23">
        <f>IF(_xlfn.XLOOKUP($A72,DateRate!$A:$A,DateRate!D:D,"",-1)=0,"",_xlfn.XLOOKUP($A72,DateRate!$A:$A,DateRate!D:D,"",-1))</f>
        <v>0.58250000000000002</v>
      </c>
      <c r="E72" s="23">
        <f>IF(_xlfn.XLOOKUP($A72,DateRate!$A:$A,DateRate!E:E,"",-1)=0,"",_xlfn.XLOOKUP($A72,DateRate!$A:$A,DateRate!E:E,"",-1))</f>
        <v>1.76</v>
      </c>
      <c r="F72" s="23">
        <f>IF(_xlfn.XLOOKUP($A72,DateRate!$A:$A,DateRate!F:F,"",-1)=0,"",_xlfn.XLOOKUP($A72,DateRate!$A:$A,DateRate!F:F,"",-1))</f>
        <v>2</v>
      </c>
      <c r="G72" s="23">
        <f>IF(_xlfn.XLOOKUP($A72,DateRate!$A:$A,DateRate!G:G,"",-1)=0,"",_xlfn.XLOOKUP($A72,DateRate!$A:$A,DateRate!G:G,"",-1))</f>
        <v>96.141999999999996</v>
      </c>
      <c r="H72" s="23">
        <f>IF(_xlfn.XLOOKUP($A72,DateRate!$O:$O,DateRate!P:P,"",-1)=0,"",_xlfn.XLOOKUP($A72,DateRate!$O:$O,DateRate!P:P,"",-1))</f>
        <v>2.4279999999999999</v>
      </c>
      <c r="I72" s="23">
        <f>IF(_xlfn.XLOOKUP($A72,DateRate!$A:$A,DateRate!I:I,"",-1)=0,"",_xlfn.XLOOKUP($A72,DateRate!$A:$A,DateRate!I:I,"",-1))</f>
        <v>104.14366321102169</v>
      </c>
      <c r="J72" s="23">
        <f>IF(_xlfn.XLOOKUP($A72,DateRate!$A:$A,DateRate!J:J,"",-1)=0,"",_xlfn.XLOOKUP($A72,DateRate!$A:$A,DateRate!J:J,"",-1))</f>
        <v>92.66</v>
      </c>
    </row>
    <row r="73" spans="1:10">
      <c r="A73" s="22">
        <v>43616</v>
      </c>
      <c r="B73" s="23">
        <f>IF(_xlfn.XLOOKUP($A73,DateRate!$A:$A,DateRate!B:B,"",-1)=0,"",_xlfn.XLOOKUP($A73,DateRate!$A:$A,DateRate!B:B,"",-1))</f>
        <v>2.6789999999999998</v>
      </c>
      <c r="C73" s="23">
        <f>IF(_xlfn.XLOOKUP($A73,DateRate!$A:$A,DateRate!C:C,"",-1)=0,"",_xlfn.XLOOKUP($A73,DateRate!$A:$A,DateRate!C:C,"",-1))</f>
        <v>3.2751000000000001</v>
      </c>
      <c r="D73" s="23">
        <f>IF(_xlfn.XLOOKUP($A73,DateRate!$A:$A,DateRate!D:D,"",-1)=0,"",_xlfn.XLOOKUP($A73,DateRate!$A:$A,DateRate!D:D,"",-1))</f>
        <v>0.5961000000000003</v>
      </c>
      <c r="E73" s="23">
        <f>IF(_xlfn.XLOOKUP($A73,DateRate!$A:$A,DateRate!E:E,"",-1)=0,"",_xlfn.XLOOKUP($A73,DateRate!$A:$A,DateRate!E:E,"",-1))</f>
        <v>1.93</v>
      </c>
      <c r="F73" s="23">
        <f>IF(_xlfn.XLOOKUP($A73,DateRate!$A:$A,DateRate!F:F,"",-1)=0,"",_xlfn.XLOOKUP($A73,DateRate!$A:$A,DateRate!F:F,"",-1))</f>
        <v>2.14</v>
      </c>
      <c r="G73" s="23">
        <f>IF(_xlfn.XLOOKUP($A73,DateRate!$A:$A,DateRate!G:G,"",-1)=0,"",_xlfn.XLOOKUP($A73,DateRate!$A:$A,DateRate!G:G,"",-1))</f>
        <v>97.758499999999998</v>
      </c>
      <c r="H73" s="23">
        <f>IF(_xlfn.XLOOKUP($A73,DateRate!$O:$O,DateRate!P:P,"",-1)=0,"",_xlfn.XLOOKUP($A73,DateRate!$O:$O,DateRate!P:P,"",-1))</f>
        <v>2.5922000000000001</v>
      </c>
      <c r="I73" s="23">
        <f>IF(_xlfn.XLOOKUP($A73,DateRate!$A:$A,DateRate!I:I,"",-1)=0,"",_xlfn.XLOOKUP($A73,DateRate!$A:$A,DateRate!I:I,"",-1))</f>
        <v>100.6616680153701</v>
      </c>
      <c r="J73" s="23">
        <f>IF(_xlfn.XLOOKUP($A73,DateRate!$A:$A,DateRate!J:J,"",-1)=0,"",_xlfn.XLOOKUP($A73,DateRate!$A:$A,DateRate!J:J,"",-1))</f>
        <v>93.7</v>
      </c>
    </row>
    <row r="74" spans="1:10">
      <c r="A74" s="22">
        <v>43585</v>
      </c>
      <c r="B74" s="23">
        <f>IF(_xlfn.XLOOKUP($A74,DateRate!$A:$A,DateRate!B:B,"",-1)=0,"",_xlfn.XLOOKUP($A74,DateRate!$A:$A,DateRate!B:B,"",-1))</f>
        <v>2.6901999999999999</v>
      </c>
      <c r="C74" s="23">
        <f>IF(_xlfn.XLOOKUP($A74,DateRate!$A:$A,DateRate!C:C,"",-1)=0,"",_xlfn.XLOOKUP($A74,DateRate!$A:$A,DateRate!C:C,"",-1))</f>
        <v>3.3868999999999998</v>
      </c>
      <c r="D74" s="23">
        <f>IF(_xlfn.XLOOKUP($A74,DateRate!$A:$A,DateRate!D:D,"",-1)=0,"",_xlfn.XLOOKUP($A74,DateRate!$A:$A,DateRate!D:D,"",-1))</f>
        <v>0.69669999999999987</v>
      </c>
      <c r="E74" s="23">
        <f>IF(_xlfn.XLOOKUP($A74,DateRate!$A:$A,DateRate!E:E,"",-1)=0,"",_xlfn.XLOOKUP($A74,DateRate!$A:$A,DateRate!E:E,"",-1))</f>
        <v>2.2799999999999998</v>
      </c>
      <c r="F74" s="23">
        <f>IF(_xlfn.XLOOKUP($A74,DateRate!$A:$A,DateRate!F:F,"",-1)=0,"",_xlfn.XLOOKUP($A74,DateRate!$A:$A,DateRate!F:F,"",-1))</f>
        <v>2.5099999999999998</v>
      </c>
      <c r="G74" s="23">
        <f>IF(_xlfn.XLOOKUP($A74,DateRate!$A:$A,DateRate!G:G,"",-1)=0,"",_xlfn.XLOOKUP($A74,DateRate!$A:$A,DateRate!G:G,"",-1))</f>
        <v>97.543000000000006</v>
      </c>
      <c r="H74" s="23">
        <f>IF(_xlfn.XLOOKUP($A74,DateRate!$O:$O,DateRate!P:P,"",-1)=0,"",_xlfn.XLOOKUP($A74,DateRate!$O:$O,DateRate!P:P,"",-1))</f>
        <v>2.6255999999999999</v>
      </c>
      <c r="I74" s="23">
        <f>IF(_xlfn.XLOOKUP($A74,DateRate!$A:$A,DateRate!I:I,"",-1)=0,"",_xlfn.XLOOKUP($A74,DateRate!$A:$A,DateRate!I:I,"",-1))</f>
        <v>105.05423299638989</v>
      </c>
      <c r="J74" s="23">
        <f>IF(_xlfn.XLOOKUP($A74,DateRate!$A:$A,DateRate!J:J,"",-1)=0,"",_xlfn.XLOOKUP($A74,DateRate!$A:$A,DateRate!J:J,"",-1))</f>
        <v>95.63</v>
      </c>
    </row>
    <row r="75" spans="1:10">
      <c r="A75" s="22">
        <v>43555</v>
      </c>
      <c r="B75" s="23">
        <f>IF(_xlfn.XLOOKUP($A75,DateRate!$A:$A,DateRate!B:B,"",-1)=0,"",_xlfn.XLOOKUP($A75,DateRate!$A:$A,DateRate!B:B,"",-1))</f>
        <v>2.4377</v>
      </c>
      <c r="C75" s="23">
        <f>IF(_xlfn.XLOOKUP($A75,DateRate!$A:$A,DateRate!C:C,"",-1)=0,"",_xlfn.XLOOKUP($A75,DateRate!$A:$A,DateRate!C:C,"",-1))</f>
        <v>3.0682999999999998</v>
      </c>
      <c r="D75" s="23">
        <f>IF(_xlfn.XLOOKUP($A75,DateRate!$A:$A,DateRate!D:D,"",-1)=0,"",_xlfn.XLOOKUP($A75,DateRate!$A:$A,DateRate!D:D,"",-1))</f>
        <v>0.63059999999999983</v>
      </c>
      <c r="E75" s="23">
        <f>IF(_xlfn.XLOOKUP($A75,DateRate!$A:$A,DateRate!E:E,"",-1)=0,"",_xlfn.XLOOKUP($A75,DateRate!$A:$A,DateRate!E:E,"",-1))</f>
        <v>2.23</v>
      </c>
      <c r="F75" s="23">
        <f>IF(_xlfn.XLOOKUP($A75,DateRate!$A:$A,DateRate!F:F,"",-1)=0,"",_xlfn.XLOOKUP($A75,DateRate!$A:$A,DateRate!F:F,"",-1))</f>
        <v>2.41</v>
      </c>
      <c r="G75" s="23">
        <f>IF(_xlfn.XLOOKUP($A75,DateRate!$A:$A,DateRate!G:G,"",-1)=0,"",_xlfn.XLOOKUP($A75,DateRate!$A:$A,DateRate!G:G,"",-1))</f>
        <v>97.229200000000006</v>
      </c>
      <c r="H75" s="23">
        <f>IF(_xlfn.XLOOKUP($A75,DateRate!$O:$O,DateRate!P:P,"",-1)=0,"",_xlfn.XLOOKUP($A75,DateRate!$O:$O,DateRate!P:P,"",-1))</f>
        <v>2.6099000000000001</v>
      </c>
      <c r="I75" s="23">
        <f>IF(_xlfn.XLOOKUP($A75,DateRate!$A:$A,DateRate!I:I,"",-1)=0,"",_xlfn.XLOOKUP($A75,DateRate!$A:$A,DateRate!I:I,"",-1))</f>
        <v>111.72866293383947</v>
      </c>
      <c r="J75" s="23">
        <f>IF(_xlfn.XLOOKUP($A75,DateRate!$A:$A,DateRate!J:J,"",-1)=0,"",_xlfn.XLOOKUP($A75,DateRate!$A:$A,DateRate!J:J,"",-1))</f>
        <v>95.04</v>
      </c>
    </row>
    <row r="76" spans="1:10">
      <c r="A76" s="22">
        <v>43524</v>
      </c>
      <c r="B76" s="23">
        <f>IF(_xlfn.XLOOKUP($A76,DateRate!$A:$A,DateRate!B:B,"",-1)=0,"",_xlfn.XLOOKUP($A76,DateRate!$A:$A,DateRate!B:B,"",-1))</f>
        <v>2.4053</v>
      </c>
      <c r="C76" s="23">
        <f>IF(_xlfn.XLOOKUP($A76,DateRate!$A:$A,DateRate!C:C,"",-1)=0,"",_xlfn.XLOOKUP($A76,DateRate!$A:$A,DateRate!C:C,"",-1))</f>
        <v>3.1730999999999998</v>
      </c>
      <c r="D76" s="23">
        <f>IF(_xlfn.XLOOKUP($A76,DateRate!$A:$A,DateRate!D:D,"",-1)=0,"",_xlfn.XLOOKUP($A76,DateRate!$A:$A,DateRate!D:D,"",-1))</f>
        <v>0.76779999999999982</v>
      </c>
      <c r="E76" s="23">
        <f>IF(_xlfn.XLOOKUP($A76,DateRate!$A:$A,DateRate!E:E,"",-1)=0,"",_xlfn.XLOOKUP($A76,DateRate!$A:$A,DateRate!E:E,"",-1))</f>
        <v>2.52</v>
      </c>
      <c r="F76" s="23">
        <f>IF(_xlfn.XLOOKUP($A76,DateRate!$A:$A,DateRate!F:F,"",-1)=0,"",_xlfn.XLOOKUP($A76,DateRate!$A:$A,DateRate!F:F,"",-1))</f>
        <v>2.73</v>
      </c>
      <c r="G76" s="23">
        <f>IF(_xlfn.XLOOKUP($A76,DateRate!$A:$A,DateRate!G:G,"",-1)=0,"",_xlfn.XLOOKUP($A76,DateRate!$A:$A,DateRate!G:G,"",-1))</f>
        <v>96.226399999999998</v>
      </c>
      <c r="H76" s="23">
        <f>IF(_xlfn.XLOOKUP($A76,DateRate!$O:$O,DateRate!P:P,"",-1)=0,"",_xlfn.XLOOKUP($A76,DateRate!$O:$O,DateRate!P:P,"",-1))</f>
        <v>2.4729000000000001</v>
      </c>
      <c r="I76" s="23">
        <f>IF(_xlfn.XLOOKUP($A76,DateRate!$A:$A,DateRate!I:I,"",-1)=0,"",_xlfn.XLOOKUP($A76,DateRate!$A:$A,DateRate!I:I,"",-1))</f>
        <v>116.95668351908186</v>
      </c>
      <c r="J76" s="23">
        <f>IF(_xlfn.XLOOKUP($A76,DateRate!$A:$A,DateRate!J:J,"",-1)=0,"",_xlfn.XLOOKUP($A76,DateRate!$A:$A,DateRate!J:J,"",-1))</f>
        <v>95.02</v>
      </c>
    </row>
    <row r="77" spans="1:10">
      <c r="A77" s="22">
        <v>43496</v>
      </c>
      <c r="B77" s="23">
        <f>IF(_xlfn.XLOOKUP($A77,DateRate!$A:$A,DateRate!B:B,"",-1)=0,"",_xlfn.XLOOKUP($A77,DateRate!$A:$A,DateRate!B:B,"",-1))</f>
        <v>2.3873000000000002</v>
      </c>
      <c r="C77" s="23">
        <f>IF(_xlfn.XLOOKUP($A77,DateRate!$A:$A,DateRate!C:C,"",-1)=0,"",_xlfn.XLOOKUP($A77,DateRate!$A:$A,DateRate!C:C,"",-1))</f>
        <v>3.1036999999999999</v>
      </c>
      <c r="D77" s="23">
        <f>IF(_xlfn.XLOOKUP($A77,DateRate!$A:$A,DateRate!D:D,"",-1)=0,"",_xlfn.XLOOKUP($A77,DateRate!$A:$A,DateRate!D:D,"",-1))</f>
        <v>0.7163999999999997</v>
      </c>
      <c r="E77" s="23">
        <f>IF(_xlfn.XLOOKUP($A77,DateRate!$A:$A,DateRate!E:E,"",-1)=0,"",_xlfn.XLOOKUP($A77,DateRate!$A:$A,DateRate!E:E,"",-1))</f>
        <v>2.4300000000000002</v>
      </c>
      <c r="F77" s="23">
        <f>IF(_xlfn.XLOOKUP($A77,DateRate!$A:$A,DateRate!F:F,"",-1)=0,"",_xlfn.XLOOKUP($A77,DateRate!$A:$A,DateRate!F:F,"",-1))</f>
        <v>2.63</v>
      </c>
      <c r="G77" s="23">
        <f>IF(_xlfn.XLOOKUP($A77,DateRate!$A:$A,DateRate!G:G,"",-1)=0,"",_xlfn.XLOOKUP($A77,DateRate!$A:$A,DateRate!G:G,"",-1))</f>
        <v>95.552300000000002</v>
      </c>
      <c r="H77" s="23">
        <f>IF(_xlfn.XLOOKUP($A77,DateRate!$O:$O,DateRate!P:P,"",-1)=0,"",_xlfn.XLOOKUP($A77,DateRate!$O:$O,DateRate!P:P,"",-1))</f>
        <v>2.5038</v>
      </c>
      <c r="I77" s="23">
        <f>IF(_xlfn.XLOOKUP($A77,DateRate!$A:$A,DateRate!I:I,"",-1)=0,"",_xlfn.XLOOKUP($A77,DateRate!$A:$A,DateRate!I:I,"",-1))</f>
        <v>122.64747910784058</v>
      </c>
      <c r="J77" s="23">
        <f>IF(_xlfn.XLOOKUP($A77,DateRate!$A:$A,DateRate!J:J,"",-1)=0,"",_xlfn.XLOOKUP($A77,DateRate!$A:$A,DateRate!J:J,"",-1))</f>
        <v>94.29</v>
      </c>
    </row>
    <row r="78" spans="1:10">
      <c r="A78" s="22">
        <v>43465</v>
      </c>
      <c r="B78" s="23">
        <f>IF(_xlfn.XLOOKUP($A78,DateRate!$A:$A,DateRate!B:B,"",-1)=0,"",_xlfn.XLOOKUP($A78,DateRate!$A:$A,DateRate!B:B,"",-1))</f>
        <v>2.6</v>
      </c>
      <c r="C78" s="23">
        <f>IF(_xlfn.XLOOKUP($A78,DateRate!$A:$A,DateRate!C:C,"",-1)=0,"",_xlfn.XLOOKUP($A78,DateRate!$A:$A,DateRate!C:C,"",-1))</f>
        <v>3.2265000000000001</v>
      </c>
      <c r="D78" s="23">
        <f>IF(_xlfn.XLOOKUP($A78,DateRate!$A:$A,DateRate!D:D,"",-1)=0,"",_xlfn.XLOOKUP($A78,DateRate!$A:$A,DateRate!D:D,"",-1))</f>
        <v>0.62650000000000006</v>
      </c>
      <c r="E78" s="23">
        <f>IF(_xlfn.XLOOKUP($A78,DateRate!$A:$A,DateRate!E:E,"",-1)=0,"",_xlfn.XLOOKUP($A78,DateRate!$A:$A,DateRate!E:E,"",-1))</f>
        <v>2.5099999999999998</v>
      </c>
      <c r="F78" s="23">
        <f>IF(_xlfn.XLOOKUP($A78,DateRate!$A:$A,DateRate!F:F,"",-1)=0,"",_xlfn.XLOOKUP($A78,DateRate!$A:$A,DateRate!F:F,"",-1))</f>
        <v>2.69</v>
      </c>
      <c r="G78" s="23">
        <f>IF(_xlfn.XLOOKUP($A78,DateRate!$A:$A,DateRate!G:G,"",-1)=0,"",_xlfn.XLOOKUP($A78,DateRate!$A:$A,DateRate!G:G,"",-1))</f>
        <v>96.067499999999995</v>
      </c>
      <c r="H78" s="23">
        <f>IF(_xlfn.XLOOKUP($A78,DateRate!$O:$O,DateRate!P:P,"",-1)=0,"",_xlfn.XLOOKUP($A78,DateRate!$O:$O,DateRate!P:P,"",-1))</f>
        <v>2.6684000000000001</v>
      </c>
      <c r="I78" s="23">
        <f>IF(_xlfn.XLOOKUP($A78,DateRate!$A:$A,DateRate!I:I,"",-1)=0,"",_xlfn.XLOOKUP($A78,DateRate!$A:$A,DateRate!I:I,"",-1))</f>
        <v>127.32576130896075</v>
      </c>
      <c r="J78" s="23">
        <f>IF(_xlfn.XLOOKUP($A78,DateRate!$A:$A,DateRate!J:J,"",-1)=0,"",_xlfn.XLOOKUP($A78,DateRate!$A:$A,DateRate!J:J,"",-1))</f>
        <v>93.28</v>
      </c>
    </row>
    <row r="79" spans="1:10">
      <c r="A79" s="22">
        <v>43434</v>
      </c>
      <c r="B79" s="23">
        <f>IF(_xlfn.XLOOKUP($A79,DateRate!$A:$A,DateRate!B:B,"",-1)=0,"",_xlfn.XLOOKUP($A79,DateRate!$A:$A,DateRate!B:B,"",-1))</f>
        <v>2.4826000000000001</v>
      </c>
      <c r="C79" s="23">
        <f>IF(_xlfn.XLOOKUP($A79,DateRate!$A:$A,DateRate!C:C,"",-1)=0,"",_xlfn.XLOOKUP($A79,DateRate!$A:$A,DateRate!C:C,"",-1))</f>
        <v>3.355</v>
      </c>
      <c r="D79" s="23">
        <f>IF(_xlfn.XLOOKUP($A79,DateRate!$A:$A,DateRate!D:D,"",-1)=0,"",_xlfn.XLOOKUP($A79,DateRate!$A:$A,DateRate!D:D,"",-1))</f>
        <v>0.87239999999999984</v>
      </c>
      <c r="E79" s="23">
        <f>IF(_xlfn.XLOOKUP($A79,DateRate!$A:$A,DateRate!E:E,"",-1)=0,"",_xlfn.XLOOKUP($A79,DateRate!$A:$A,DateRate!E:E,"",-1))</f>
        <v>2.84</v>
      </c>
      <c r="F79" s="23">
        <f>IF(_xlfn.XLOOKUP($A79,DateRate!$A:$A,DateRate!F:F,"",-1)=0,"",_xlfn.XLOOKUP($A79,DateRate!$A:$A,DateRate!F:F,"",-1))</f>
        <v>3.01</v>
      </c>
      <c r="G79" s="23">
        <f>IF(_xlfn.XLOOKUP($A79,DateRate!$A:$A,DateRate!G:G,"",-1)=0,"",_xlfn.XLOOKUP($A79,DateRate!$A:$A,DateRate!G:G,"",-1))</f>
        <v>97.191100000000006</v>
      </c>
      <c r="H79" s="23">
        <f>IF(_xlfn.XLOOKUP($A79,DateRate!$O:$O,DateRate!P:P,"",-1)=0,"",_xlfn.XLOOKUP($A79,DateRate!$O:$O,DateRate!P:P,"",-1))</f>
        <v>2.6187</v>
      </c>
      <c r="I79" s="23">
        <f>IF(_xlfn.XLOOKUP($A79,DateRate!$A:$A,DateRate!I:I,"",-1)=0,"",_xlfn.XLOOKUP($A79,DateRate!$A:$A,DateRate!I:I,"",-1))</f>
        <v>116.11102504527297</v>
      </c>
      <c r="J79" s="23">
        <f>IF(_xlfn.XLOOKUP($A79,DateRate!$A:$A,DateRate!J:J,"",-1)=0,"",_xlfn.XLOOKUP($A79,DateRate!$A:$A,DateRate!J:J,"",-1))</f>
        <v>92.19</v>
      </c>
    </row>
    <row r="80" spans="1:10">
      <c r="A80" s="22">
        <v>43404</v>
      </c>
      <c r="B80" s="23">
        <f>IF(_xlfn.XLOOKUP($A80,DateRate!$A:$A,DateRate!B:B,"",-1)=0,"",_xlfn.XLOOKUP($A80,DateRate!$A:$A,DateRate!B:B,"",-1))</f>
        <v>2.8054000000000001</v>
      </c>
      <c r="C80" s="23">
        <f>IF(_xlfn.XLOOKUP($A80,DateRate!$A:$A,DateRate!C:C,"",-1)=0,"",_xlfn.XLOOKUP($A80,DateRate!$A:$A,DateRate!C:C,"",-1))</f>
        <v>3.5085999999999999</v>
      </c>
      <c r="D80" s="23">
        <f>IF(_xlfn.XLOOKUP($A80,DateRate!$A:$A,DateRate!D:D,"",-1)=0,"",_xlfn.XLOOKUP($A80,DateRate!$A:$A,DateRate!D:D,"",-1))</f>
        <v>0.70319999999999983</v>
      </c>
      <c r="E80" s="23">
        <f>IF(_xlfn.XLOOKUP($A80,DateRate!$A:$A,DateRate!E:E,"",-1)=0,"",_xlfn.XLOOKUP($A80,DateRate!$A:$A,DateRate!E:E,"",-1))</f>
        <v>2.98</v>
      </c>
      <c r="F80" s="23">
        <f>IF(_xlfn.XLOOKUP($A80,DateRate!$A:$A,DateRate!F:F,"",-1)=0,"",_xlfn.XLOOKUP($A80,DateRate!$A:$A,DateRate!F:F,"",-1))</f>
        <v>3.15</v>
      </c>
      <c r="G80" s="23">
        <f>IF(_xlfn.XLOOKUP($A80,DateRate!$A:$A,DateRate!G:G,"",-1)=0,"",_xlfn.XLOOKUP($A80,DateRate!$A:$A,DateRate!G:G,"",-1))</f>
        <v>97.133499999999998</v>
      </c>
      <c r="H80" s="23">
        <f>IF(_xlfn.XLOOKUP($A80,DateRate!$O:$O,DateRate!P:P,"",-1)=0,"",_xlfn.XLOOKUP($A80,DateRate!$O:$O,DateRate!P:P,"",-1))</f>
        <v>2.6017999999999999</v>
      </c>
      <c r="I80" s="23">
        <f>IF(_xlfn.XLOOKUP($A80,DateRate!$A:$A,DateRate!I:I,"",-1)=0,"",_xlfn.XLOOKUP($A80,DateRate!$A:$A,DateRate!I:I,"",-1))</f>
        <v>122.48141054646364</v>
      </c>
      <c r="J80" s="23">
        <f>IF(_xlfn.XLOOKUP($A80,DateRate!$A:$A,DateRate!J:J,"",-1)=0,"",_xlfn.XLOOKUP($A80,DateRate!$A:$A,DateRate!J:J,"",-1))</f>
        <v>92.36</v>
      </c>
    </row>
    <row r="81" spans="1:10">
      <c r="A81" s="22">
        <v>43373</v>
      </c>
      <c r="B81" s="23">
        <f>IF(_xlfn.XLOOKUP($A81,DateRate!$A:$A,DateRate!B:B,"",-1)=0,"",_xlfn.XLOOKUP($A81,DateRate!$A:$A,DateRate!B:B,"",-1))</f>
        <v>2.9657</v>
      </c>
      <c r="C81" s="23">
        <f>IF(_xlfn.XLOOKUP($A81,DateRate!$A:$A,DateRate!C:C,"",-1)=0,"",_xlfn.XLOOKUP($A81,DateRate!$A:$A,DateRate!C:C,"",-1))</f>
        <v>3.6103000000000001</v>
      </c>
      <c r="D81" s="23">
        <f>IF(_xlfn.XLOOKUP($A81,DateRate!$A:$A,DateRate!D:D,"",-1)=0,"",_xlfn.XLOOKUP($A81,DateRate!$A:$A,DateRate!D:D,"",-1))</f>
        <v>0.64460000000000006</v>
      </c>
      <c r="E81" s="23">
        <f>IF(_xlfn.XLOOKUP($A81,DateRate!$A:$A,DateRate!E:E,"",-1)=0,"",_xlfn.XLOOKUP($A81,DateRate!$A:$A,DateRate!E:E,"",-1))</f>
        <v>2.94</v>
      </c>
      <c r="F81" s="23">
        <f>IF(_xlfn.XLOOKUP($A81,DateRate!$A:$A,DateRate!F:F,"",-1)=0,"",_xlfn.XLOOKUP($A81,DateRate!$A:$A,DateRate!F:F,"",-1))</f>
        <v>3.05</v>
      </c>
      <c r="G81" s="23">
        <f>IF(_xlfn.XLOOKUP($A81,DateRate!$A:$A,DateRate!G:G,"",-1)=0,"",_xlfn.XLOOKUP($A81,DateRate!$A:$A,DateRate!G:G,"",-1))</f>
        <v>95.191800000000001</v>
      </c>
      <c r="H81" s="23">
        <f>IF(_xlfn.XLOOKUP($A81,DateRate!$O:$O,DateRate!P:P,"",-1)=0,"",_xlfn.XLOOKUP($A81,DateRate!$O:$O,DateRate!P:P,"",-1))</f>
        <v>2.6341999999999999</v>
      </c>
      <c r="I81" s="23">
        <f>IF(_xlfn.XLOOKUP($A81,DateRate!$A:$A,DateRate!I:I,"",-1)=0,"",_xlfn.XLOOKUP($A81,DateRate!$A:$A,DateRate!I:I,"",-1))</f>
        <v>116.17103695489264</v>
      </c>
      <c r="J81" s="23">
        <f>IF(_xlfn.XLOOKUP($A81,DateRate!$A:$A,DateRate!J:J,"",-1)=0,"",_xlfn.XLOOKUP($A81,DateRate!$A:$A,DateRate!J:J,"",-1))</f>
        <v>92.35</v>
      </c>
    </row>
    <row r="82" spans="1:10">
      <c r="A82" s="22">
        <v>43343</v>
      </c>
      <c r="B82" s="23">
        <f>IF(_xlfn.XLOOKUP($A82,DateRate!$A:$A,DateRate!B:B,"",-1)=0,"",_xlfn.XLOOKUP($A82,DateRate!$A:$A,DateRate!B:B,"",-1))</f>
        <v>2.8451</v>
      </c>
      <c r="C82" s="23">
        <f>IF(_xlfn.XLOOKUP($A82,DateRate!$A:$A,DateRate!C:C,"",-1)=0,"",_xlfn.XLOOKUP($A82,DateRate!$A:$A,DateRate!C:C,"",-1))</f>
        <v>3.5750999999999999</v>
      </c>
      <c r="D82" s="23">
        <f>IF(_xlfn.XLOOKUP($A82,DateRate!$A:$A,DateRate!D:D,"",-1)=0,"",_xlfn.XLOOKUP($A82,DateRate!$A:$A,DateRate!D:D,"",-1))</f>
        <v>0.73</v>
      </c>
      <c r="E82" s="23">
        <f>IF(_xlfn.XLOOKUP($A82,DateRate!$A:$A,DateRate!E:E,"",-1)=0,"",_xlfn.XLOOKUP($A82,DateRate!$A:$A,DateRate!E:E,"",-1))</f>
        <v>2.74</v>
      </c>
      <c r="F82" s="23">
        <f>IF(_xlfn.XLOOKUP($A82,DateRate!$A:$A,DateRate!F:F,"",-1)=0,"",_xlfn.XLOOKUP($A82,DateRate!$A:$A,DateRate!F:F,"",-1))</f>
        <v>2.86</v>
      </c>
      <c r="G82" s="23">
        <f>IF(_xlfn.XLOOKUP($A82,DateRate!$A:$A,DateRate!G:G,"",-1)=0,"",_xlfn.XLOOKUP($A82,DateRate!$A:$A,DateRate!G:G,"",-1))</f>
        <v>95.102099999999993</v>
      </c>
      <c r="H82" s="23">
        <f>IF(_xlfn.XLOOKUP($A82,DateRate!$O:$O,DateRate!P:P,"",-1)=0,"",_xlfn.XLOOKUP($A82,DateRate!$O:$O,DateRate!P:P,"",-1))</f>
        <v>2.5266999999999999</v>
      </c>
      <c r="I82" s="23">
        <f>IF(_xlfn.XLOOKUP($A82,DateRate!$A:$A,DateRate!I:I,"",-1)=0,"",_xlfn.XLOOKUP($A82,DateRate!$A:$A,DateRate!I:I,"",-1))</f>
        <v>113.73849554320439</v>
      </c>
      <c r="J82" s="23">
        <f>IF(_xlfn.XLOOKUP($A82,DateRate!$A:$A,DateRate!J:J,"",-1)=0,"",_xlfn.XLOOKUP($A82,DateRate!$A:$A,DateRate!J:J,"",-1))</f>
        <v>93.08</v>
      </c>
    </row>
    <row r="83" spans="1:10">
      <c r="A83" s="22">
        <v>43312</v>
      </c>
      <c r="B83" s="23">
        <f>IF(_xlfn.XLOOKUP($A83,DateRate!$A:$A,DateRate!B:B,"",-1)=0,"",_xlfn.XLOOKUP($A83,DateRate!$A:$A,DateRate!B:B,"",-1))</f>
        <v>2.8410000000000002</v>
      </c>
      <c r="C83" s="23">
        <f>IF(_xlfn.XLOOKUP($A83,DateRate!$A:$A,DateRate!C:C,"",-1)=0,"",_xlfn.XLOOKUP($A83,DateRate!$A:$A,DateRate!C:C,"",-1))</f>
        <v>3.4811999999999999</v>
      </c>
      <c r="D83" s="23">
        <f>IF(_xlfn.XLOOKUP($A83,DateRate!$A:$A,DateRate!D:D,"",-1)=0,"",_xlfn.XLOOKUP($A83,DateRate!$A:$A,DateRate!D:D,"",-1))</f>
        <v>0.64019999999999966</v>
      </c>
      <c r="E83" s="23">
        <f>IF(_xlfn.XLOOKUP($A83,DateRate!$A:$A,DateRate!E:E,"",-1)=0,"",_xlfn.XLOOKUP($A83,DateRate!$A:$A,DateRate!E:E,"",-1))</f>
        <v>2.85</v>
      </c>
      <c r="F83" s="23">
        <f>IF(_xlfn.XLOOKUP($A83,DateRate!$A:$A,DateRate!F:F,"",-1)=0,"",_xlfn.XLOOKUP($A83,DateRate!$A:$A,DateRate!F:F,"",-1))</f>
        <v>2.96</v>
      </c>
      <c r="G83" s="23">
        <f>IF(_xlfn.XLOOKUP($A83,DateRate!$A:$A,DateRate!G:G,"",-1)=0,"",_xlfn.XLOOKUP($A83,DateRate!$A:$A,DateRate!G:G,"",-1))</f>
        <v>94.564499999999995</v>
      </c>
      <c r="H83" s="23">
        <f>IF(_xlfn.XLOOKUP($A83,DateRate!$O:$O,DateRate!P:P,"",-1)=0,"",_xlfn.XLOOKUP($A83,DateRate!$O:$O,DateRate!P:P,"",-1))</f>
        <v>2.6244999999999998</v>
      </c>
      <c r="I83" s="23">
        <f>IF(_xlfn.XLOOKUP($A83,DateRate!$A:$A,DateRate!I:I,"",-1)=0,"",_xlfn.XLOOKUP($A83,DateRate!$A:$A,DateRate!I:I,"",-1))</f>
        <v>125.13953429369251</v>
      </c>
      <c r="J83" s="23">
        <f>IF(_xlfn.XLOOKUP($A83,DateRate!$A:$A,DateRate!J:J,"",-1)=0,"",_xlfn.XLOOKUP($A83,DateRate!$A:$A,DateRate!J:J,"",-1))</f>
        <v>92.41</v>
      </c>
    </row>
    <row r="84" spans="1:10">
      <c r="A84" s="22">
        <v>43281</v>
      </c>
      <c r="B84" s="23">
        <f>IF(_xlfn.XLOOKUP($A84,DateRate!$A:$A,DateRate!B:B,"",-1)=0,"",_xlfn.XLOOKUP($A84,DateRate!$A:$A,DateRate!B:B,"",-1))</f>
        <v>3.1589999999999998</v>
      </c>
      <c r="C84" s="23">
        <f>IF(_xlfn.XLOOKUP($A84,DateRate!$A:$A,DateRate!C:C,"",-1)=0,"",_xlfn.XLOOKUP($A84,DateRate!$A:$A,DateRate!C:C,"",-1))</f>
        <v>3.4756</v>
      </c>
      <c r="D84" s="23">
        <f>IF(_xlfn.XLOOKUP($A84,DateRate!$A:$A,DateRate!D:D,"",-1)=0,"",_xlfn.XLOOKUP($A84,DateRate!$A:$A,DateRate!D:D,"",-1))</f>
        <v>0.31660000000000021</v>
      </c>
      <c r="E84" s="23">
        <f>IF(_xlfn.XLOOKUP($A84,DateRate!$A:$A,DateRate!E:E,"",-1)=0,"",_xlfn.XLOOKUP($A84,DateRate!$A:$A,DateRate!E:E,"",-1))</f>
        <v>2.73</v>
      </c>
      <c r="F84" s="23">
        <f>IF(_xlfn.XLOOKUP($A84,DateRate!$A:$A,DateRate!F:F,"",-1)=0,"",_xlfn.XLOOKUP($A84,DateRate!$A:$A,DateRate!F:F,"",-1))</f>
        <v>2.85</v>
      </c>
      <c r="G84" s="23">
        <f>IF(_xlfn.XLOOKUP($A84,DateRate!$A:$A,DateRate!G:G,"",-1)=0,"",_xlfn.XLOOKUP($A84,DateRate!$A:$A,DateRate!G:G,"",-1))</f>
        <v>94.505300000000005</v>
      </c>
      <c r="H84" s="23">
        <f>IF(_xlfn.XLOOKUP($A84,DateRate!$O:$O,DateRate!P:P,"",-1)=0,"",_xlfn.XLOOKUP($A84,DateRate!$O:$O,DateRate!P:P,"",-1))</f>
        <v>2.8068</v>
      </c>
      <c r="I84" s="23">
        <f>IF(_xlfn.XLOOKUP($A84,DateRate!$A:$A,DateRate!I:I,"",-1)=0,"",_xlfn.XLOOKUP($A84,DateRate!$A:$A,DateRate!I:I,"",-1))</f>
        <v>133.21153155853074</v>
      </c>
      <c r="J84" s="23">
        <f>IF(_xlfn.XLOOKUP($A84,DateRate!$A:$A,DateRate!J:J,"",-1)=0,"",_xlfn.XLOOKUP($A84,DateRate!$A:$A,DateRate!J:J,"",-1))</f>
        <v>95.66</v>
      </c>
    </row>
    <row r="85" spans="1:10">
      <c r="A85" s="22">
        <v>43251</v>
      </c>
      <c r="B85" s="23">
        <f>IF(_xlfn.XLOOKUP($A85,DateRate!$A:$A,DateRate!B:B,"",-1)=0,"",_xlfn.XLOOKUP($A85,DateRate!$A:$A,DateRate!B:B,"",-1))</f>
        <v>3.1488</v>
      </c>
      <c r="C85" s="23">
        <f>IF(_xlfn.XLOOKUP($A85,DateRate!$A:$A,DateRate!C:C,"",-1)=0,"",_xlfn.XLOOKUP($A85,DateRate!$A:$A,DateRate!C:C,"",-1))</f>
        <v>3.6128999999999998</v>
      </c>
      <c r="D85" s="23">
        <f>IF(_xlfn.XLOOKUP($A85,DateRate!$A:$A,DateRate!D:D,"",-1)=0,"",_xlfn.XLOOKUP($A85,DateRate!$A:$A,DateRate!D:D,"",-1))</f>
        <v>0.46409999999999973</v>
      </c>
      <c r="E85" s="23">
        <f>IF(_xlfn.XLOOKUP($A85,DateRate!$A:$A,DateRate!E:E,"",-1)=0,"",_xlfn.XLOOKUP($A85,DateRate!$A:$A,DateRate!E:E,"",-1))</f>
        <v>2.68</v>
      </c>
      <c r="F85" s="23">
        <f>IF(_xlfn.XLOOKUP($A85,DateRate!$A:$A,DateRate!F:F,"",-1)=0,"",_xlfn.XLOOKUP($A85,DateRate!$A:$A,DateRate!F:F,"",-1))</f>
        <v>2.83</v>
      </c>
      <c r="G85" s="23">
        <f>IF(_xlfn.XLOOKUP($A85,DateRate!$A:$A,DateRate!G:G,"",-1)=0,"",_xlfn.XLOOKUP($A85,DateRate!$A:$A,DateRate!G:G,"",-1))</f>
        <v>93.983900000000006</v>
      </c>
      <c r="H85" s="23">
        <f>IF(_xlfn.XLOOKUP($A85,DateRate!$O:$O,DateRate!P:P,"",-1)=0,"",_xlfn.XLOOKUP($A85,DateRate!$O:$O,DateRate!P:P,"",-1))</f>
        <v>2.7757000000000001</v>
      </c>
      <c r="I85" s="23">
        <f>IF(_xlfn.XLOOKUP($A85,DateRate!$A:$A,DateRate!I:I,"",-1)=0,"",_xlfn.XLOOKUP($A85,DateRate!$A:$A,DateRate!I:I,"",-1))</f>
        <v>133.62813406630582</v>
      </c>
      <c r="J85" s="23">
        <f>IF(_xlfn.XLOOKUP($A85,DateRate!$A:$A,DateRate!J:J,"",-1)=0,"",_xlfn.XLOOKUP($A85,DateRate!$A:$A,DateRate!J:J,"",-1))</f>
        <v>97.23</v>
      </c>
    </row>
    <row r="86" spans="1:10">
      <c r="A86" s="22">
        <v>43220</v>
      </c>
      <c r="B86" s="23">
        <f>IF(_xlfn.XLOOKUP($A86,DateRate!$A:$A,DateRate!B:B,"",-1)=0,"",_xlfn.XLOOKUP($A86,DateRate!$A:$A,DateRate!B:B,"",-1))</f>
        <v>2.9965000000000002</v>
      </c>
      <c r="C86" s="23">
        <f>IF(_xlfn.XLOOKUP($A86,DateRate!$A:$A,DateRate!C:C,"",-1)=0,"",_xlfn.XLOOKUP($A86,DateRate!$A:$A,DateRate!C:C,"",-1))</f>
        <v>3.6217000000000001</v>
      </c>
      <c r="D86" s="23">
        <f>IF(_xlfn.XLOOKUP($A86,DateRate!$A:$A,DateRate!D:D,"",-1)=0,"",_xlfn.XLOOKUP($A86,DateRate!$A:$A,DateRate!D:D,"",-1))</f>
        <v>0.62519999999999998</v>
      </c>
      <c r="E86" s="23">
        <f>IF(_xlfn.XLOOKUP($A86,DateRate!$A:$A,DateRate!E:E,"",-1)=0,"",_xlfn.XLOOKUP($A86,DateRate!$A:$A,DateRate!E:E,"",-1))</f>
        <v>2.79</v>
      </c>
      <c r="F86" s="23">
        <f>IF(_xlfn.XLOOKUP($A86,DateRate!$A:$A,DateRate!F:F,"",-1)=0,"",_xlfn.XLOOKUP($A86,DateRate!$A:$A,DateRate!F:F,"",-1))</f>
        <v>2.95</v>
      </c>
      <c r="G86" s="23">
        <f>IF(_xlfn.XLOOKUP($A86,DateRate!$A:$A,DateRate!G:G,"",-1)=0,"",_xlfn.XLOOKUP($A86,DateRate!$A:$A,DateRate!G:G,"",-1))</f>
        <v>91.834299999999999</v>
      </c>
      <c r="H86" s="23">
        <f>IF(_xlfn.XLOOKUP($A86,DateRate!$O:$O,DateRate!P:P,"",-1)=0,"",_xlfn.XLOOKUP($A86,DateRate!$O:$O,DateRate!P:P,"",-1))</f>
        <v>2.8502999999999998</v>
      </c>
      <c r="I86" s="23">
        <f>IF(_xlfn.XLOOKUP($A86,DateRate!$A:$A,DateRate!I:I,"",-1)=0,"",_xlfn.XLOOKUP($A86,DateRate!$A:$A,DateRate!I:I,"",-1))</f>
        <v>117.93636081902473</v>
      </c>
      <c r="J86" s="23">
        <f>IF(_xlfn.XLOOKUP($A86,DateRate!$A:$A,DateRate!J:J,"",-1)=0,"",_xlfn.XLOOKUP($A86,DateRate!$A:$A,DateRate!J:J,"",-1))</f>
        <v>97.37</v>
      </c>
    </row>
    <row r="87" spans="1:10">
      <c r="A87" s="22">
        <v>43190</v>
      </c>
      <c r="B87" s="23">
        <f>IF(_xlfn.XLOOKUP($A87,DateRate!$A:$A,DateRate!B:B,"",-1)=0,"",_xlfn.XLOOKUP($A87,DateRate!$A:$A,DateRate!B:B,"",-1))</f>
        <v>3.3220999999999998</v>
      </c>
      <c r="C87" s="23">
        <f>IF(_xlfn.XLOOKUP($A87,DateRate!$A:$A,DateRate!C:C,"",-1)=0,"",_xlfn.XLOOKUP($A87,DateRate!$A:$A,DateRate!C:C,"",-1))</f>
        <v>3.7406999999999999</v>
      </c>
      <c r="D87" s="23">
        <f>IF(_xlfn.XLOOKUP($A87,DateRate!$A:$A,DateRate!D:D,"",-1)=0,"",_xlfn.XLOOKUP($A87,DateRate!$A:$A,DateRate!D:D,"",-1))</f>
        <v>0.41860000000000008</v>
      </c>
      <c r="E87" s="23">
        <f>IF(_xlfn.XLOOKUP($A87,DateRate!$A:$A,DateRate!E:E,"",-1)=0,"",_xlfn.XLOOKUP($A87,DateRate!$A:$A,DateRate!E:E,"",-1))</f>
        <v>2.56</v>
      </c>
      <c r="F87" s="23">
        <f>IF(_xlfn.XLOOKUP($A87,DateRate!$A:$A,DateRate!F:F,"",-1)=0,"",_xlfn.XLOOKUP($A87,DateRate!$A:$A,DateRate!F:F,"",-1))</f>
        <v>2.74</v>
      </c>
      <c r="G87" s="23">
        <f>IF(_xlfn.XLOOKUP($A87,DateRate!$A:$A,DateRate!G:G,"",-1)=0,"",_xlfn.XLOOKUP($A87,DateRate!$A:$A,DateRate!G:G,"",-1))</f>
        <v>89.969399999999993</v>
      </c>
      <c r="H87" s="23">
        <f>IF(_xlfn.XLOOKUP($A87,DateRate!$O:$O,DateRate!P:P,"",-1)=0,"",_xlfn.XLOOKUP($A87,DateRate!$O:$O,DateRate!P:P,"",-1))</f>
        <v>2.859</v>
      </c>
      <c r="I87" s="23">
        <f>IF(_xlfn.XLOOKUP($A87,DateRate!$A:$A,DateRate!I:I,"",-1)=0,"",_xlfn.XLOOKUP($A87,DateRate!$A:$A,DateRate!I:I,"",-1))</f>
        <v>125.06653371247739</v>
      </c>
      <c r="J87" s="23">
        <f>IF(_xlfn.XLOOKUP($A87,DateRate!$A:$A,DateRate!J:J,"",-1)=0,"",_xlfn.XLOOKUP($A87,DateRate!$A:$A,DateRate!J:J,"",-1))</f>
        <v>96.73</v>
      </c>
    </row>
    <row r="88" spans="1:10">
      <c r="A88" s="22">
        <v>43159</v>
      </c>
      <c r="B88" s="23">
        <f>IF(_xlfn.XLOOKUP($A88,DateRate!$A:$A,DateRate!B:B,"",-1)=0,"",_xlfn.XLOOKUP($A88,DateRate!$A:$A,DateRate!B:B,"",-1))</f>
        <v>3.2313999999999998</v>
      </c>
      <c r="C88" s="23">
        <f>IF(_xlfn.XLOOKUP($A88,DateRate!$A:$A,DateRate!C:C,"",-1)=0,"",_xlfn.XLOOKUP($A88,DateRate!$A:$A,DateRate!C:C,"",-1))</f>
        <v>3.8201999999999998</v>
      </c>
      <c r="D88" s="23">
        <f>IF(_xlfn.XLOOKUP($A88,DateRate!$A:$A,DateRate!D:D,"",-1)=0,"",_xlfn.XLOOKUP($A88,DateRate!$A:$A,DateRate!D:D,"",-1))</f>
        <v>0.58879999999999999</v>
      </c>
      <c r="E88" s="23">
        <f>IF(_xlfn.XLOOKUP($A88,DateRate!$A:$A,DateRate!E:E,"",-1)=0,"",_xlfn.XLOOKUP($A88,DateRate!$A:$A,DateRate!E:E,"",-1))</f>
        <v>2.65</v>
      </c>
      <c r="F88" s="23">
        <f>IF(_xlfn.XLOOKUP($A88,DateRate!$A:$A,DateRate!F:F,"",-1)=0,"",_xlfn.XLOOKUP($A88,DateRate!$A:$A,DateRate!F:F,"",-1))</f>
        <v>2.87</v>
      </c>
      <c r="G88" s="23">
        <f>IF(_xlfn.XLOOKUP($A88,DateRate!$A:$A,DateRate!G:G,"",-1)=0,"",_xlfn.XLOOKUP($A88,DateRate!$A:$A,DateRate!G:G,"",-1))</f>
        <v>90.669799999999995</v>
      </c>
      <c r="H88" s="23">
        <f>IF(_xlfn.XLOOKUP($A88,DateRate!$O:$O,DateRate!P:P,"",-1)=0,"",_xlfn.XLOOKUP($A88,DateRate!$O:$O,DateRate!P:P,"",-1))</f>
        <v>2.8309000000000002</v>
      </c>
      <c r="I88" s="23">
        <f>IF(_xlfn.XLOOKUP($A88,DateRate!$A:$A,DateRate!I:I,"",-1)=0,"",_xlfn.XLOOKUP($A88,DateRate!$A:$A,DateRate!I:I,"",-1))</f>
        <v>121.60352079256731</v>
      </c>
      <c r="J88" s="23">
        <f>IF(_xlfn.XLOOKUP($A88,DateRate!$A:$A,DateRate!J:J,"",-1)=0,"",_xlfn.XLOOKUP($A88,DateRate!$A:$A,DateRate!J:J,"",-1))</f>
        <v>96.44</v>
      </c>
    </row>
    <row r="89" spans="1:10">
      <c r="A89" s="22">
        <v>43131</v>
      </c>
      <c r="B89" s="23">
        <f>IF(_xlfn.XLOOKUP($A89,DateRate!$A:$A,DateRate!B:B,"",-1)=0,"",_xlfn.XLOOKUP($A89,DateRate!$A:$A,DateRate!B:B,"",-1))</f>
        <v>3.4701</v>
      </c>
      <c r="C89" s="23">
        <f>IF(_xlfn.XLOOKUP($A89,DateRate!$A:$A,DateRate!C:C,"",-1)=0,"",_xlfn.XLOOKUP($A89,DateRate!$A:$A,DateRate!C:C,"",-1))</f>
        <v>3.9140000000000001</v>
      </c>
      <c r="D89" s="23">
        <f>IF(_xlfn.XLOOKUP($A89,DateRate!$A:$A,DateRate!D:D,"",-1)=0,"",_xlfn.XLOOKUP($A89,DateRate!$A:$A,DateRate!D:D,"",-1))</f>
        <v>0.44390000000000018</v>
      </c>
      <c r="E89" s="23">
        <f>IF(_xlfn.XLOOKUP($A89,DateRate!$A:$A,DateRate!E:E,"",-1)=0,"",_xlfn.XLOOKUP($A89,DateRate!$A:$A,DateRate!E:E,"",-1))</f>
        <v>2.52</v>
      </c>
      <c r="F89" s="23">
        <f>IF(_xlfn.XLOOKUP($A89,DateRate!$A:$A,DateRate!F:F,"",-1)=0,"",_xlfn.XLOOKUP($A89,DateRate!$A:$A,DateRate!F:F,"",-1))</f>
        <v>2.72</v>
      </c>
      <c r="G89" s="23">
        <f>IF(_xlfn.XLOOKUP($A89,DateRate!$A:$A,DateRate!G:G,"",-1)=0,"",_xlfn.XLOOKUP($A89,DateRate!$A:$A,DateRate!G:G,"",-1))</f>
        <v>89.124799999999993</v>
      </c>
      <c r="H89" s="23">
        <f>IF(_xlfn.XLOOKUP($A89,DateRate!$O:$O,DateRate!P:P,"",-1)=0,"",_xlfn.XLOOKUP($A89,DateRate!$O:$O,DateRate!P:P,"",-1))</f>
        <v>2.8424999999999998</v>
      </c>
      <c r="I89" s="23">
        <f>IF(_xlfn.XLOOKUP($A89,DateRate!$A:$A,DateRate!I:I,"",-1)=0,"",_xlfn.XLOOKUP($A89,DateRate!$A:$A,DateRate!I:I,"",-1))</f>
        <v>117.81051094822787</v>
      </c>
      <c r="J89" s="23">
        <f>IF(_xlfn.XLOOKUP($A89,DateRate!$A:$A,DateRate!J:J,"",-1)=0,"",_xlfn.XLOOKUP($A89,DateRate!$A:$A,DateRate!J:J,"",-1))</f>
        <v>95.82</v>
      </c>
    </row>
    <row r="90" spans="1:10">
      <c r="A90" s="22">
        <v>43100</v>
      </c>
      <c r="B90" s="23">
        <f>IF(_xlfn.XLOOKUP($A90,DateRate!$A:$A,DateRate!B:B,"",-1)=0,"",_xlfn.XLOOKUP($A90,DateRate!$A:$A,DateRate!B:B,"",-1))</f>
        <v>3.7909000000000002</v>
      </c>
      <c r="C90" s="23">
        <f>IF(_xlfn.XLOOKUP($A90,DateRate!$A:$A,DateRate!C:C,"",-1)=0,"",_xlfn.XLOOKUP($A90,DateRate!$A:$A,DateRate!C:C,"",-1))</f>
        <v>3.8807</v>
      </c>
      <c r="D90" s="23">
        <f>IF(_xlfn.XLOOKUP($A90,DateRate!$A:$A,DateRate!D:D,"",-1)=0,"",_xlfn.XLOOKUP($A90,DateRate!$A:$A,DateRate!D:D,"",-1))</f>
        <v>8.979999999999988E-2</v>
      </c>
      <c r="E90" s="23">
        <f>IF(_xlfn.XLOOKUP($A90,DateRate!$A:$A,DateRate!E:E,"",-1)=0,"",_xlfn.XLOOKUP($A90,DateRate!$A:$A,DateRate!E:E,"",-1))</f>
        <v>2.2000000000000002</v>
      </c>
      <c r="F90" s="23">
        <f>IF(_xlfn.XLOOKUP($A90,DateRate!$A:$A,DateRate!F:F,"",-1)=0,"",_xlfn.XLOOKUP($A90,DateRate!$A:$A,DateRate!F:F,"",-1))</f>
        <v>2.4</v>
      </c>
      <c r="G90" s="23">
        <f>IF(_xlfn.XLOOKUP($A90,DateRate!$A:$A,DateRate!G:G,"",-1)=0,"",_xlfn.XLOOKUP($A90,DateRate!$A:$A,DateRate!G:G,"",-1))</f>
        <v>92.258799999999994</v>
      </c>
      <c r="H90" s="23">
        <f>IF(_xlfn.XLOOKUP($A90,DateRate!$O:$O,DateRate!P:P,"",-1)=0,"",_xlfn.XLOOKUP($A90,DateRate!$O:$O,DateRate!P:P,"",-1))</f>
        <v>2.8862999999999999</v>
      </c>
      <c r="I90" s="23">
        <f>IF(_xlfn.XLOOKUP($A90,DateRate!$A:$A,DateRate!I:I,"",-1)=0,"",_xlfn.XLOOKUP($A90,DateRate!$A:$A,DateRate!I:I,"",-1))</f>
        <v>110.48881176815847</v>
      </c>
      <c r="J90" s="23">
        <f>IF(_xlfn.XLOOKUP($A90,DateRate!$A:$A,DateRate!J:J,"",-1)=0,"",_xlfn.XLOOKUP($A90,DateRate!$A:$A,DateRate!J:J,"",-1))</f>
        <v>94.85</v>
      </c>
    </row>
    <row r="91" spans="1:10">
      <c r="A91" s="22">
        <v>43069</v>
      </c>
      <c r="B91" s="23">
        <f>IF(_xlfn.XLOOKUP($A91,DateRate!$A:$A,DateRate!B:B,"",-1)=0,"",_xlfn.XLOOKUP($A91,DateRate!$A:$A,DateRate!B:B,"",-1))</f>
        <v>3.6404000000000001</v>
      </c>
      <c r="C91" s="23">
        <f>IF(_xlfn.XLOOKUP($A91,DateRate!$A:$A,DateRate!C:C,"",-1)=0,"",_xlfn.XLOOKUP($A91,DateRate!$A:$A,DateRate!C:C,"",-1))</f>
        <v>3.8900999999999999</v>
      </c>
      <c r="D91" s="23">
        <f>IF(_xlfn.XLOOKUP($A91,DateRate!$A:$A,DateRate!D:D,"",-1)=0,"",_xlfn.XLOOKUP($A91,DateRate!$A:$A,DateRate!D:D,"",-1))</f>
        <v>0.24969999999999981</v>
      </c>
      <c r="E91" s="23">
        <f>IF(_xlfn.XLOOKUP($A91,DateRate!$A:$A,DateRate!E:E,"",-1)=0,"",_xlfn.XLOOKUP($A91,DateRate!$A:$A,DateRate!E:E,"",-1))</f>
        <v>2.14</v>
      </c>
      <c r="F91" s="23">
        <f>IF(_xlfn.XLOOKUP($A91,DateRate!$A:$A,DateRate!F:F,"",-1)=0,"",_xlfn.XLOOKUP($A91,DateRate!$A:$A,DateRate!F:F,"",-1))</f>
        <v>2.42</v>
      </c>
      <c r="G91" s="23">
        <f>IF(_xlfn.XLOOKUP($A91,DateRate!$A:$A,DateRate!G:G,"",-1)=0,"",_xlfn.XLOOKUP($A91,DateRate!$A:$A,DateRate!G:G,"",-1))</f>
        <v>93.014499999999998</v>
      </c>
      <c r="H91" s="23">
        <f>IF(_xlfn.XLOOKUP($A91,DateRate!$O:$O,DateRate!P:P,"",-1)=0,"",_xlfn.XLOOKUP($A91,DateRate!$O:$O,DateRate!P:P,"",-1))</f>
        <v>2.8893</v>
      </c>
      <c r="I91" s="23">
        <f>IF(_xlfn.XLOOKUP($A91,DateRate!$A:$A,DateRate!I:I,"",-1)=0,"",_xlfn.XLOOKUP($A91,DateRate!$A:$A,DateRate!I:I,"",-1))</f>
        <v>111.26506495852867</v>
      </c>
      <c r="J91" s="23">
        <f>IF(_xlfn.XLOOKUP($A91,DateRate!$A:$A,DateRate!J:J,"",-1)=0,"",_xlfn.XLOOKUP($A91,DateRate!$A:$A,DateRate!J:J,"",-1))</f>
        <v>94.37</v>
      </c>
    </row>
    <row r="92" spans="1:10">
      <c r="A92" s="22">
        <v>43039</v>
      </c>
      <c r="B92" s="23">
        <f>IF(_xlfn.XLOOKUP($A92,DateRate!$A:$A,DateRate!B:B,"",-1)=0,"",_xlfn.XLOOKUP($A92,DateRate!$A:$A,DateRate!B:B,"",-1))</f>
        <v>3.5682999999999998</v>
      </c>
      <c r="C92" s="23">
        <f>IF(_xlfn.XLOOKUP($A92,DateRate!$A:$A,DateRate!C:C,"",-1)=0,"",_xlfn.XLOOKUP($A92,DateRate!$A:$A,DateRate!C:C,"",-1))</f>
        <v>3.8917000000000002</v>
      </c>
      <c r="D92" s="23">
        <f>IF(_xlfn.XLOOKUP($A92,DateRate!$A:$A,DateRate!D:D,"",-1)=0,"",_xlfn.XLOOKUP($A92,DateRate!$A:$A,DateRate!D:D,"",-1))</f>
        <v>0.32340000000000035</v>
      </c>
      <c r="E92" s="23">
        <f>IF(_xlfn.XLOOKUP($A92,DateRate!$A:$A,DateRate!E:E,"",-1)=0,"",_xlfn.XLOOKUP($A92,DateRate!$A:$A,DateRate!E:E,"",-1))</f>
        <v>2.0099999999999998</v>
      </c>
      <c r="F92" s="23">
        <f>IF(_xlfn.XLOOKUP($A92,DateRate!$A:$A,DateRate!F:F,"",-1)=0,"",_xlfn.XLOOKUP($A92,DateRate!$A:$A,DateRate!F:F,"",-1))</f>
        <v>2.38</v>
      </c>
      <c r="G92" s="23">
        <f>IF(_xlfn.XLOOKUP($A92,DateRate!$A:$A,DateRate!G:G,"",-1)=0,"",_xlfn.XLOOKUP($A92,DateRate!$A:$A,DateRate!G:G,"",-1))</f>
        <v>94.558199999999999</v>
      </c>
      <c r="H92" s="23">
        <f>IF(_xlfn.XLOOKUP($A92,DateRate!$O:$O,DateRate!P:P,"",-1)=0,"",_xlfn.XLOOKUP($A92,DateRate!$O:$O,DateRate!P:P,"",-1))</f>
        <v>2.883</v>
      </c>
      <c r="I92" s="23">
        <f>IF(_xlfn.XLOOKUP($A92,DateRate!$A:$A,DateRate!I:I,"",-1)=0,"",_xlfn.XLOOKUP($A92,DateRate!$A:$A,DateRate!I:I,"",-1))</f>
        <v>108.84733765067874</v>
      </c>
      <c r="J92" s="23">
        <f>IF(_xlfn.XLOOKUP($A92,DateRate!$A:$A,DateRate!J:J,"",-1)=0,"",_xlfn.XLOOKUP($A92,DateRate!$A:$A,DateRate!J:J,"",-1))</f>
        <v>94.9</v>
      </c>
    </row>
    <row r="93" spans="1:10">
      <c r="A93" s="22">
        <v>43008</v>
      </c>
      <c r="B93" s="23">
        <f>IF(_xlfn.XLOOKUP($A93,DateRate!$A:$A,DateRate!B:B,"",-1)=0,"",_xlfn.XLOOKUP($A93,DateRate!$A:$A,DateRate!B:B,"",-1))</f>
        <v>3.4660000000000002</v>
      </c>
      <c r="C93" s="23">
        <f>IF(_xlfn.XLOOKUP($A93,DateRate!$A:$A,DateRate!C:C,"",-1)=0,"",_xlfn.XLOOKUP($A93,DateRate!$A:$A,DateRate!C:C,"",-1))</f>
        <v>3.6135999999999999</v>
      </c>
      <c r="D93" s="23">
        <f>IF(_xlfn.XLOOKUP($A93,DateRate!$A:$A,DateRate!D:D,"",-1)=0,"",_xlfn.XLOOKUP($A93,DateRate!$A:$A,DateRate!D:D,"",-1))</f>
        <v>0.14759999999999973</v>
      </c>
      <c r="E93" s="23">
        <f>IF(_xlfn.XLOOKUP($A93,DateRate!$A:$A,DateRate!E:E,"",-1)=0,"",_xlfn.XLOOKUP($A93,DateRate!$A:$A,DateRate!E:E,"",-1))</f>
        <v>1.92</v>
      </c>
      <c r="F93" s="23">
        <f>IF(_xlfn.XLOOKUP($A93,DateRate!$A:$A,DateRate!F:F,"",-1)=0,"",_xlfn.XLOOKUP($A93,DateRate!$A:$A,DateRate!F:F,"",-1))</f>
        <v>2.33</v>
      </c>
      <c r="G93" s="23">
        <f>IF(_xlfn.XLOOKUP($A93,DateRate!$A:$A,DateRate!G:G,"",-1)=0,"",_xlfn.XLOOKUP($A93,DateRate!$A:$A,DateRate!G:G,"",-1))</f>
        <v>93.069800000000001</v>
      </c>
      <c r="H93" s="23">
        <f>IF(_xlfn.XLOOKUP($A93,DateRate!$O:$O,DateRate!P:P,"",-1)=0,"",_xlfn.XLOOKUP($A93,DateRate!$O:$O,DateRate!P:P,"",-1))</f>
        <v>2.9053</v>
      </c>
      <c r="I93" s="23">
        <f>IF(_xlfn.XLOOKUP($A93,DateRate!$A:$A,DateRate!I:I,"",-1)=0,"",_xlfn.XLOOKUP($A93,DateRate!$A:$A,DateRate!I:I,"",-1))</f>
        <v>108.58324785990169</v>
      </c>
      <c r="J93" s="23">
        <f>IF(_xlfn.XLOOKUP($A93,DateRate!$A:$A,DateRate!J:J,"",-1)=0,"",_xlfn.XLOOKUP($A93,DateRate!$A:$A,DateRate!J:J,"",-1))</f>
        <v>94.34</v>
      </c>
    </row>
    <row r="94" spans="1:10">
      <c r="A94" s="22">
        <v>42978</v>
      </c>
      <c r="B94" s="23">
        <f>IF(_xlfn.XLOOKUP($A94,DateRate!$A:$A,DateRate!B:B,"",-1)=0,"",_xlfn.XLOOKUP($A94,DateRate!$A:$A,DateRate!B:B,"",-1))</f>
        <v>3.3883000000000001</v>
      </c>
      <c r="C94" s="23">
        <f>IF(_xlfn.XLOOKUP($A94,DateRate!$A:$A,DateRate!C:C,"",-1)=0,"",_xlfn.XLOOKUP($A94,DateRate!$A:$A,DateRate!C:C,"",-1))</f>
        <v>3.6265000000000001</v>
      </c>
      <c r="D94" s="23">
        <f>IF(_xlfn.XLOOKUP($A94,DateRate!$A:$A,DateRate!D:D,"",-1)=0,"",_xlfn.XLOOKUP($A94,DateRate!$A:$A,DateRate!D:D,"",-1))</f>
        <v>0.23819999999999997</v>
      </c>
      <c r="E94" s="23">
        <f>IF(_xlfn.XLOOKUP($A94,DateRate!$A:$A,DateRate!E:E,"",-1)=0,"",_xlfn.XLOOKUP($A94,DateRate!$A:$A,DateRate!E:E,"",-1))</f>
        <v>1.7</v>
      </c>
      <c r="F94" s="23">
        <f>IF(_xlfn.XLOOKUP($A94,DateRate!$A:$A,DateRate!F:F,"",-1)=0,"",_xlfn.XLOOKUP($A94,DateRate!$A:$A,DateRate!F:F,"",-1))</f>
        <v>2.12</v>
      </c>
      <c r="G94" s="23">
        <f>IF(_xlfn.XLOOKUP($A94,DateRate!$A:$A,DateRate!G:G,"",-1)=0,"",_xlfn.XLOOKUP($A94,DateRate!$A:$A,DateRate!G:G,"",-1))</f>
        <v>92.589200000000005</v>
      </c>
      <c r="H94" s="23">
        <f>IF(_xlfn.XLOOKUP($A94,DateRate!$O:$O,DateRate!P:P,"",-1)=0,"",_xlfn.XLOOKUP($A94,DateRate!$O:$O,DateRate!P:P,"",-1))</f>
        <v>2.8868</v>
      </c>
      <c r="I94" s="23">
        <f>IF(_xlfn.XLOOKUP($A94,DateRate!$A:$A,DateRate!I:I,"",-1)=0,"",_xlfn.XLOOKUP($A94,DateRate!$A:$A,DateRate!I:I,"",-1))</f>
        <v>116.32258686059077</v>
      </c>
      <c r="J94" s="23">
        <f>IF(_xlfn.XLOOKUP($A94,DateRate!$A:$A,DateRate!J:J,"",-1)=0,"",_xlfn.XLOOKUP($A94,DateRate!$A:$A,DateRate!J:J,"",-1))</f>
        <v>94.38</v>
      </c>
    </row>
    <row r="95" spans="1:10">
      <c r="A95" s="22">
        <v>42947</v>
      </c>
      <c r="B95" s="23">
        <f>IF(_xlfn.XLOOKUP($A95,DateRate!$A:$A,DateRate!B:B,"",-1)=0,"",_xlfn.XLOOKUP($A95,DateRate!$A:$A,DateRate!B:B,"",-1))</f>
        <v>3.3974000000000002</v>
      </c>
      <c r="C95" s="23">
        <f>IF(_xlfn.XLOOKUP($A95,DateRate!$A:$A,DateRate!C:C,"",-1)=0,"",_xlfn.XLOOKUP($A95,DateRate!$A:$A,DateRate!C:C,"",-1))</f>
        <v>3.6259999999999999</v>
      </c>
      <c r="D95" s="23">
        <f>IF(_xlfn.XLOOKUP($A95,DateRate!$A:$A,DateRate!D:D,"",-1)=0,"",_xlfn.XLOOKUP($A95,DateRate!$A:$A,DateRate!D:D,"",-1))</f>
        <v>0.22859999999999969</v>
      </c>
      <c r="E95" s="23">
        <f>IF(_xlfn.XLOOKUP($A95,DateRate!$A:$A,DateRate!E:E,"",-1)=0,"",_xlfn.XLOOKUP($A95,DateRate!$A:$A,DateRate!E:E,"",-1))</f>
        <v>1.84</v>
      </c>
      <c r="F95" s="23">
        <f>IF(_xlfn.XLOOKUP($A95,DateRate!$A:$A,DateRate!F:F,"",-1)=0,"",_xlfn.XLOOKUP($A95,DateRate!$A:$A,DateRate!F:F,"",-1))</f>
        <v>2.2999999999999998</v>
      </c>
      <c r="G95" s="23">
        <f>IF(_xlfn.XLOOKUP($A95,DateRate!$A:$A,DateRate!G:G,"",-1)=0,"",_xlfn.XLOOKUP($A95,DateRate!$A:$A,DateRate!G:G,"",-1))</f>
        <v>92.850700000000003</v>
      </c>
      <c r="H95" s="23">
        <f>IF(_xlfn.XLOOKUP($A95,DateRate!$O:$O,DateRate!P:P,"",-1)=0,"",_xlfn.XLOOKUP($A95,DateRate!$O:$O,DateRate!P:P,"",-1))</f>
        <v>2.8085</v>
      </c>
      <c r="I95" s="23">
        <f>IF(_xlfn.XLOOKUP($A95,DateRate!$A:$A,DateRate!I:I,"",-1)=0,"",_xlfn.XLOOKUP($A95,DateRate!$A:$A,DateRate!I:I,"",-1))</f>
        <v>116.00790216340621</v>
      </c>
      <c r="J95" s="23">
        <f>IF(_xlfn.XLOOKUP($A95,DateRate!$A:$A,DateRate!J:J,"",-1)=0,"",_xlfn.XLOOKUP($A95,DateRate!$A:$A,DateRate!J:J,"",-1))</f>
        <v>92.75</v>
      </c>
    </row>
    <row r="96" spans="1:10">
      <c r="A96" s="22">
        <v>42916</v>
      </c>
      <c r="B96" s="23">
        <f>IF(_xlfn.XLOOKUP($A96,DateRate!$A:$A,DateRate!B:B,"",-1)=0,"",_xlfn.XLOOKUP($A96,DateRate!$A:$A,DateRate!B:B,"",-1))</f>
        <v>3.46</v>
      </c>
      <c r="C96" s="23">
        <f>IF(_xlfn.XLOOKUP($A96,DateRate!$A:$A,DateRate!C:C,"",-1)=0,"",_xlfn.XLOOKUP($A96,DateRate!$A:$A,DateRate!C:C,"",-1))</f>
        <v>3.5682999999999998</v>
      </c>
      <c r="D96" s="23">
        <f>IF(_xlfn.XLOOKUP($A96,DateRate!$A:$A,DateRate!D:D,"",-1)=0,"",_xlfn.XLOOKUP($A96,DateRate!$A:$A,DateRate!D:D,"",-1))</f>
        <v>0.10829999999999984</v>
      </c>
      <c r="E96" s="23">
        <f>IF(_xlfn.XLOOKUP($A96,DateRate!$A:$A,DateRate!E:E,"",-1)=0,"",_xlfn.XLOOKUP($A96,DateRate!$A:$A,DateRate!E:E,"",-1))</f>
        <v>1.89</v>
      </c>
      <c r="F96" s="23">
        <f>IF(_xlfn.XLOOKUP($A96,DateRate!$A:$A,DateRate!F:F,"",-1)=0,"",_xlfn.XLOOKUP($A96,DateRate!$A:$A,DateRate!F:F,"",-1))</f>
        <v>2.31</v>
      </c>
      <c r="G96" s="23">
        <f>IF(_xlfn.XLOOKUP($A96,DateRate!$A:$A,DateRate!G:G,"",-1)=0,"",_xlfn.XLOOKUP($A96,DateRate!$A:$A,DateRate!G:G,"",-1))</f>
        <v>95.623900000000006</v>
      </c>
      <c r="H96" s="23">
        <f>IF(_xlfn.XLOOKUP($A96,DateRate!$O:$O,DateRate!P:P,"",-1)=0,"",_xlfn.XLOOKUP($A96,DateRate!$O:$O,DateRate!P:P,"",-1))</f>
        <v>2.9214000000000002</v>
      </c>
      <c r="I96" s="23">
        <f>IF(_xlfn.XLOOKUP($A96,DateRate!$A:$A,DateRate!I:I,"",-1)=0,"",_xlfn.XLOOKUP($A96,DateRate!$A:$A,DateRate!I:I,"",-1))</f>
        <v>112.62730335168196</v>
      </c>
      <c r="J96" s="23">
        <f>IF(_xlfn.XLOOKUP($A96,DateRate!$A:$A,DateRate!J:J,"",-1)=0,"",_xlfn.XLOOKUP($A96,DateRate!$A:$A,DateRate!J:J,"",-1))</f>
        <v>93.29</v>
      </c>
    </row>
    <row r="97" spans="1:10">
      <c r="A97" s="22">
        <v>42886</v>
      </c>
      <c r="B97" s="23">
        <f>IF(_xlfn.XLOOKUP($A97,DateRate!$A:$A,DateRate!B:B,"",-1)=0,"",_xlfn.XLOOKUP($A97,DateRate!$A:$A,DateRate!B:B,"",-1))</f>
        <v>3.4542000000000002</v>
      </c>
      <c r="C97" s="23">
        <f>IF(_xlfn.XLOOKUP($A97,DateRate!$A:$A,DateRate!C:C,"",-1)=0,"",_xlfn.XLOOKUP($A97,DateRate!$A:$A,DateRate!C:C,"",-1))</f>
        <v>3.6101999999999999</v>
      </c>
      <c r="D97" s="23">
        <f>IF(_xlfn.XLOOKUP($A97,DateRate!$A:$A,DateRate!D:D,"",-1)=0,"",_xlfn.XLOOKUP($A97,DateRate!$A:$A,DateRate!D:D,"",-1))</f>
        <v>0.15599999999999969</v>
      </c>
      <c r="E97" s="23">
        <f>IF(_xlfn.XLOOKUP($A97,DateRate!$A:$A,DateRate!E:E,"",-1)=0,"",_xlfn.XLOOKUP($A97,DateRate!$A:$A,DateRate!E:E,"",-1))</f>
        <v>1.75</v>
      </c>
      <c r="F97" s="23">
        <f>IF(_xlfn.XLOOKUP($A97,DateRate!$A:$A,DateRate!F:F,"",-1)=0,"",_xlfn.XLOOKUP($A97,DateRate!$A:$A,DateRate!F:F,"",-1))</f>
        <v>2.21</v>
      </c>
      <c r="G97" s="23">
        <f>IF(_xlfn.XLOOKUP($A97,DateRate!$A:$A,DateRate!G:G,"",-1)=0,"",_xlfn.XLOOKUP($A97,DateRate!$A:$A,DateRate!G:G,"",-1))</f>
        <v>96.978300000000004</v>
      </c>
      <c r="H97" s="23">
        <f>IF(_xlfn.XLOOKUP($A97,DateRate!$O:$O,DateRate!P:P,"",-1)=0,"",_xlfn.XLOOKUP($A97,DateRate!$O:$O,DateRate!P:P,"",-1))</f>
        <v>2.9441000000000002</v>
      </c>
      <c r="I97" s="23">
        <f>IF(_xlfn.XLOOKUP($A97,DateRate!$A:$A,DateRate!I:I,"",-1)=0,"",_xlfn.XLOOKUP($A97,DateRate!$A:$A,DateRate!I:I,"",-1))</f>
        <v>127.89305284330244</v>
      </c>
      <c r="J97" s="23">
        <f>IF(_xlfn.XLOOKUP($A97,DateRate!$A:$A,DateRate!J:J,"",-1)=0,"",_xlfn.XLOOKUP($A97,DateRate!$A:$A,DateRate!J:J,"",-1))</f>
        <v>92.39</v>
      </c>
    </row>
    <row r="98" spans="1:10">
      <c r="A98" s="22">
        <v>42855</v>
      </c>
      <c r="B98" s="23">
        <f>IF(_xlfn.XLOOKUP($A98,DateRate!$A:$A,DateRate!B:B,"",-1)=0,"",_xlfn.XLOOKUP($A98,DateRate!$A:$A,DateRate!B:B,"",-1))</f>
        <v>3.1671999999999998</v>
      </c>
      <c r="C98" s="23">
        <f>IF(_xlfn.XLOOKUP($A98,DateRate!$A:$A,DateRate!C:C,"",-1)=0,"",_xlfn.XLOOKUP($A98,DateRate!$A:$A,DateRate!C:C,"",-1))</f>
        <v>3.4668000000000001</v>
      </c>
      <c r="D98" s="23">
        <f>IF(_xlfn.XLOOKUP($A98,DateRate!$A:$A,DateRate!D:D,"",-1)=0,"",_xlfn.XLOOKUP($A98,DateRate!$A:$A,DateRate!D:D,"",-1))</f>
        <v>0.29960000000000031</v>
      </c>
      <c r="E98" s="23">
        <f>IF(_xlfn.XLOOKUP($A98,DateRate!$A:$A,DateRate!E:E,"",-1)=0,"",_xlfn.XLOOKUP($A98,DateRate!$A:$A,DateRate!E:E,"",-1))</f>
        <v>1.81</v>
      </c>
      <c r="F98" s="23">
        <f>IF(_xlfn.XLOOKUP($A98,DateRate!$A:$A,DateRate!F:F,"",-1)=0,"",_xlfn.XLOOKUP($A98,DateRate!$A:$A,DateRate!F:F,"",-1))</f>
        <v>2.29</v>
      </c>
      <c r="G98" s="23">
        <f>IF(_xlfn.XLOOKUP($A98,DateRate!$A:$A,DateRate!G:G,"",-1)=0,"",_xlfn.XLOOKUP($A98,DateRate!$A:$A,DateRate!G:G,"",-1))</f>
        <v>99.058499999999995</v>
      </c>
      <c r="H98" s="23">
        <f>IF(_xlfn.XLOOKUP($A98,DateRate!$O:$O,DateRate!P:P,"",-1)=0,"",_xlfn.XLOOKUP($A98,DateRate!$O:$O,DateRate!P:P,"",-1))</f>
        <v>2.8022999999999998</v>
      </c>
      <c r="I98" s="23">
        <f>IF(_xlfn.XLOOKUP($A98,DateRate!$A:$A,DateRate!I:I,"",-1)=0,"",_xlfn.XLOOKUP($A98,DateRate!$A:$A,DateRate!I:I,"",-1))</f>
        <v>126.7013106064982</v>
      </c>
      <c r="J98" s="23">
        <f>IF(_xlfn.XLOOKUP($A98,DateRate!$A:$A,DateRate!J:J,"",-1)=0,"",_xlfn.XLOOKUP($A98,DateRate!$A:$A,DateRate!J:J,"",-1))</f>
        <v>92.78</v>
      </c>
    </row>
    <row r="99" spans="1:10">
      <c r="A99" s="22">
        <v>42825</v>
      </c>
      <c r="B99" s="23">
        <f>IF(_xlfn.XLOOKUP($A99,DateRate!$A:$A,DateRate!B:B,"",-1)=0,"",_xlfn.XLOOKUP($A99,DateRate!$A:$A,DateRate!B:B,"",-1))</f>
        <v>2.8632</v>
      </c>
      <c r="C99" s="23">
        <f>IF(_xlfn.XLOOKUP($A99,DateRate!$A:$A,DateRate!C:C,"",-1)=0,"",_xlfn.XLOOKUP($A99,DateRate!$A:$A,DateRate!C:C,"",-1))</f>
        <v>3.2827999999999999</v>
      </c>
      <c r="D99" s="23">
        <f>IF(_xlfn.XLOOKUP($A99,DateRate!$A:$A,DateRate!D:D,"",-1)=0,"",_xlfn.XLOOKUP($A99,DateRate!$A:$A,DateRate!D:D,"",-1))</f>
        <v>0.41959999999999997</v>
      </c>
      <c r="E99" s="23">
        <f>IF(_xlfn.XLOOKUP($A99,DateRate!$A:$A,DateRate!E:E,"",-1)=0,"",_xlfn.XLOOKUP($A99,DateRate!$A:$A,DateRate!E:E,"",-1))</f>
        <v>1.93</v>
      </c>
      <c r="F99" s="23">
        <f>IF(_xlfn.XLOOKUP($A99,DateRate!$A:$A,DateRate!F:F,"",-1)=0,"",_xlfn.XLOOKUP($A99,DateRate!$A:$A,DateRate!F:F,"",-1))</f>
        <v>2.4</v>
      </c>
      <c r="G99" s="23">
        <f>IF(_xlfn.XLOOKUP($A99,DateRate!$A:$A,DateRate!G:G,"",-1)=0,"",_xlfn.XLOOKUP($A99,DateRate!$A:$A,DateRate!G:G,"",-1))</f>
        <v>100.5014</v>
      </c>
      <c r="H99" s="23">
        <f>IF(_xlfn.XLOOKUP($A99,DateRate!$O:$O,DateRate!P:P,"",-1)=0,"",_xlfn.XLOOKUP($A99,DateRate!$O:$O,DateRate!P:P,"",-1))</f>
        <v>2.7702</v>
      </c>
      <c r="I99" s="23">
        <f>IF(_xlfn.XLOOKUP($A99,DateRate!$A:$A,DateRate!I:I,"",-1)=0,"",_xlfn.XLOOKUP($A99,DateRate!$A:$A,DateRate!I:I,"",-1))</f>
        <v>120.13420867209433</v>
      </c>
      <c r="J99" s="23">
        <f>IF(_xlfn.XLOOKUP($A99,DateRate!$A:$A,DateRate!J:J,"",-1)=0,"",_xlfn.XLOOKUP($A99,DateRate!$A:$A,DateRate!J:J,"",-1))</f>
        <v>92.93</v>
      </c>
    </row>
    <row r="100" spans="1:10">
      <c r="A100" s="22">
        <v>42794</v>
      </c>
      <c r="B100" s="23">
        <f>IF(_xlfn.XLOOKUP($A100,DateRate!$A:$A,DateRate!B:B,"",-1)=0,"",_xlfn.XLOOKUP($A100,DateRate!$A:$A,DateRate!B:B,"",-1))</f>
        <v>2.7121</v>
      </c>
      <c r="C100" s="23">
        <f>IF(_xlfn.XLOOKUP($A100,DateRate!$A:$A,DateRate!C:C,"",-1)=0,"",_xlfn.XLOOKUP($A100,DateRate!$A:$A,DateRate!C:C,"",-1))</f>
        <v>3.2921</v>
      </c>
      <c r="D100" s="23">
        <f>IF(_xlfn.XLOOKUP($A100,DateRate!$A:$A,DateRate!D:D,"",-1)=0,"",_xlfn.XLOOKUP($A100,DateRate!$A:$A,DateRate!D:D,"",-1))</f>
        <v>0.58000000000000007</v>
      </c>
      <c r="E100" s="23">
        <f>IF(_xlfn.XLOOKUP($A100,DateRate!$A:$A,DateRate!E:E,"",-1)=0,"",_xlfn.XLOOKUP($A100,DateRate!$A:$A,DateRate!E:E,"",-1))</f>
        <v>1.89</v>
      </c>
      <c r="F100" s="23">
        <f>IF(_xlfn.XLOOKUP($A100,DateRate!$A:$A,DateRate!F:F,"",-1)=0,"",_xlfn.XLOOKUP($A100,DateRate!$A:$A,DateRate!F:F,"",-1))</f>
        <v>2.36</v>
      </c>
      <c r="G100" s="23">
        <f>IF(_xlfn.XLOOKUP($A100,DateRate!$A:$A,DateRate!G:G,"",-1)=0,"",_xlfn.XLOOKUP($A100,DateRate!$A:$A,DateRate!G:G,"",-1))</f>
        <v>101.33499999999999</v>
      </c>
      <c r="H100" s="23">
        <f>IF(_xlfn.XLOOKUP($A100,DateRate!$O:$O,DateRate!P:P,"",-1)=0,"",_xlfn.XLOOKUP($A100,DateRate!$O:$O,DateRate!P:P,"",-1))</f>
        <v>2.6345000000000001</v>
      </c>
      <c r="I100" s="23">
        <f>IF(_xlfn.XLOOKUP($A100,DateRate!$A:$A,DateRate!I:I,"",-1)=0,"",_xlfn.XLOOKUP($A100,DateRate!$A:$A,DateRate!I:I,"",-1))</f>
        <v>120.63277664489516</v>
      </c>
      <c r="J100" s="23">
        <f>IF(_xlfn.XLOOKUP($A100,DateRate!$A:$A,DateRate!J:J,"",-1)=0,"",_xlfn.XLOOKUP($A100,DateRate!$A:$A,DateRate!J:J,"",-1))</f>
        <v>93.84</v>
      </c>
    </row>
    <row r="101" spans="1:10">
      <c r="A101" s="22">
        <v>42766</v>
      </c>
      <c r="B101" s="23">
        <f>IF(_xlfn.XLOOKUP($A101,DateRate!$A:$A,DateRate!B:B,"",-1)=0,"",_xlfn.XLOOKUP($A101,DateRate!$A:$A,DateRate!B:B,"",-1))</f>
        <v>2.6757</v>
      </c>
      <c r="C101" s="23">
        <f>IF(_xlfn.XLOOKUP($A101,DateRate!$A:$A,DateRate!C:C,"",-1)=0,"",_xlfn.XLOOKUP($A101,DateRate!$A:$A,DateRate!C:C,"",-1))</f>
        <v>3.3464999999999998</v>
      </c>
      <c r="D101" s="23">
        <f>IF(_xlfn.XLOOKUP($A101,DateRate!$A:$A,DateRate!D:D,"",-1)=0,"",_xlfn.XLOOKUP($A101,DateRate!$A:$A,DateRate!D:D,"",-1))</f>
        <v>0.67079999999999984</v>
      </c>
      <c r="E101" s="23">
        <f>IF(_xlfn.XLOOKUP($A101,DateRate!$A:$A,DateRate!E:E,"",-1)=0,"",_xlfn.XLOOKUP($A101,DateRate!$A:$A,DateRate!E:E,"",-1))</f>
        <v>1.9</v>
      </c>
      <c r="F101" s="23">
        <f>IF(_xlfn.XLOOKUP($A101,DateRate!$A:$A,DateRate!F:F,"",-1)=0,"",_xlfn.XLOOKUP($A101,DateRate!$A:$A,DateRate!F:F,"",-1))</f>
        <v>2.4500000000000002</v>
      </c>
      <c r="G101" s="23">
        <f>IF(_xlfn.XLOOKUP($A101,DateRate!$A:$A,DateRate!G:G,"",-1)=0,"",_xlfn.XLOOKUP($A101,DateRate!$A:$A,DateRate!G:G,"",-1))</f>
        <v>99.574299999999994</v>
      </c>
      <c r="H101" s="23">
        <f>IF(_xlfn.XLOOKUP($A101,DateRate!$O:$O,DateRate!P:P,"",-1)=0,"",_xlfn.XLOOKUP($A101,DateRate!$O:$O,DateRate!P:P,"",-1))</f>
        <v>2.4630999999999998</v>
      </c>
      <c r="I101" s="23">
        <f>IF(_xlfn.XLOOKUP($A101,DateRate!$A:$A,DateRate!I:I,"",-1)=0,"",_xlfn.XLOOKUP($A101,DateRate!$A:$A,DateRate!I:I,"",-1))</f>
        <v>111.39590882598785</v>
      </c>
      <c r="J101" s="23">
        <f>IF(_xlfn.XLOOKUP($A101,DateRate!$A:$A,DateRate!J:J,"",-1)=0,"",_xlfn.XLOOKUP($A101,DateRate!$A:$A,DateRate!J:J,"",-1))</f>
        <v>94.22</v>
      </c>
    </row>
    <row r="102" spans="1:10">
      <c r="A102" s="22">
        <v>42735</v>
      </c>
      <c r="B102" s="23">
        <f>IF(_xlfn.XLOOKUP($A102,DateRate!$A:$A,DateRate!B:B,"",-1)=0,"",_xlfn.XLOOKUP($A102,DateRate!$A:$A,DateRate!B:B,"",-1))</f>
        <v>2.6503000000000001</v>
      </c>
      <c r="C102" s="23">
        <f>IF(_xlfn.XLOOKUP($A102,DateRate!$A:$A,DateRate!C:C,"",-1)=0,"",_xlfn.XLOOKUP($A102,DateRate!$A:$A,DateRate!C:C,"",-1))</f>
        <v>3.0114999999999998</v>
      </c>
      <c r="D102" s="23">
        <f>IF(_xlfn.XLOOKUP($A102,DateRate!$A:$A,DateRate!D:D,"",-1)=0,"",_xlfn.XLOOKUP($A102,DateRate!$A:$A,DateRate!D:D,"",-1))</f>
        <v>0.36119999999999974</v>
      </c>
      <c r="E102" s="23">
        <f>IF(_xlfn.XLOOKUP($A102,DateRate!$A:$A,DateRate!E:E,"",-1)=0,"",_xlfn.XLOOKUP($A102,DateRate!$A:$A,DateRate!E:E,"",-1))</f>
        <v>1.93</v>
      </c>
      <c r="F102" s="23">
        <f>IF(_xlfn.XLOOKUP($A102,DateRate!$A:$A,DateRate!F:F,"",-1)=0,"",_xlfn.XLOOKUP($A102,DateRate!$A:$A,DateRate!F:F,"",-1))</f>
        <v>2.4500000000000002</v>
      </c>
      <c r="G102" s="23">
        <f>IF(_xlfn.XLOOKUP($A102,DateRate!$A:$A,DateRate!G:G,"",-1)=0,"",_xlfn.XLOOKUP($A102,DateRate!$A:$A,DateRate!G:G,"",-1))</f>
        <v>102.3463</v>
      </c>
      <c r="H102" s="23">
        <f>IF(_xlfn.XLOOKUP($A102,DateRate!$O:$O,DateRate!P:P,"",-1)=0,"",_xlfn.XLOOKUP($A102,DateRate!$O:$O,DateRate!P:P,"",-1))</f>
        <v>2.5308999999999999</v>
      </c>
      <c r="I102" s="23">
        <f>IF(_xlfn.XLOOKUP($A102,DateRate!$A:$A,DateRate!I:I,"",-1)=0,"",_xlfn.XLOOKUP($A102,DateRate!$A:$A,DateRate!I:I,"",-1))</f>
        <v>122.90313454288025</v>
      </c>
      <c r="J102" s="23">
        <f>IF(_xlfn.XLOOKUP($A102,DateRate!$A:$A,DateRate!J:J,"",-1)=0,"",_xlfn.XLOOKUP($A102,DateRate!$A:$A,DateRate!J:J,"",-1))</f>
        <v>94.83</v>
      </c>
    </row>
    <row r="103" spans="1:10">
      <c r="A103" s="22">
        <v>42704</v>
      </c>
      <c r="B103" s="23">
        <f>IF(_xlfn.XLOOKUP($A103,DateRate!$A:$A,DateRate!B:B,"",-1)=0,"",_xlfn.XLOOKUP($A103,DateRate!$A:$A,DateRate!B:B,"",-1))</f>
        <v>2.3010000000000002</v>
      </c>
      <c r="C103" s="23">
        <f>IF(_xlfn.XLOOKUP($A103,DateRate!$A:$A,DateRate!C:C,"",-1)=0,"",_xlfn.XLOOKUP($A103,DateRate!$A:$A,DateRate!C:C,"",-1))</f>
        <v>2.9502000000000002</v>
      </c>
      <c r="D103" s="23">
        <f>IF(_xlfn.XLOOKUP($A103,DateRate!$A:$A,DateRate!D:D,"",-1)=0,"",_xlfn.XLOOKUP($A103,DateRate!$A:$A,DateRate!D:D,"",-1))</f>
        <v>0.6492</v>
      </c>
      <c r="E103" s="23">
        <f>IF(_xlfn.XLOOKUP($A103,DateRate!$A:$A,DateRate!E:E,"",-1)=0,"",_xlfn.XLOOKUP($A103,DateRate!$A:$A,DateRate!E:E,"",-1))</f>
        <v>1.83</v>
      </c>
      <c r="F103" s="23">
        <f>IF(_xlfn.XLOOKUP($A103,DateRate!$A:$A,DateRate!F:F,"",-1)=0,"",_xlfn.XLOOKUP($A103,DateRate!$A:$A,DateRate!F:F,"",-1))</f>
        <v>2.37</v>
      </c>
      <c r="G103" s="23">
        <f>IF(_xlfn.XLOOKUP($A103,DateRate!$A:$A,DateRate!G:G,"",-1)=0,"",_xlfn.XLOOKUP($A103,DateRate!$A:$A,DateRate!G:G,"",-1))</f>
        <v>101.5851</v>
      </c>
      <c r="H103" s="23">
        <f>IF(_xlfn.XLOOKUP($A103,DateRate!$O:$O,DateRate!P:P,"",-1)=0,"",_xlfn.XLOOKUP($A103,DateRate!$O:$O,DateRate!P:P,"",-1))</f>
        <v>2.4685999999999999</v>
      </c>
      <c r="I103" s="23">
        <f>IF(_xlfn.XLOOKUP($A103,DateRate!$A:$A,DateRate!I:I,"",-1)=0,"",_xlfn.XLOOKUP($A103,DateRate!$A:$A,DateRate!I:I,"",-1))</f>
        <v>115.16048238847584</v>
      </c>
      <c r="J103" s="23">
        <f>IF(_xlfn.XLOOKUP($A103,DateRate!$A:$A,DateRate!J:J,"",-1)=0,"",_xlfn.XLOOKUP($A103,DateRate!$A:$A,DateRate!J:J,"",-1))</f>
        <v>94.68</v>
      </c>
    </row>
    <row r="104" spans="1:10">
      <c r="A104" s="22">
        <v>42674</v>
      </c>
      <c r="B104" s="23">
        <f>IF(_xlfn.XLOOKUP($A104,DateRate!$A:$A,DateRate!B:B,"",-1)=0,"",_xlfn.XLOOKUP($A104,DateRate!$A:$A,DateRate!B:B,"",-1))</f>
        <v>2.1711</v>
      </c>
      <c r="C104" s="23">
        <f>IF(_xlfn.XLOOKUP($A104,DateRate!$A:$A,DateRate!C:C,"",-1)=0,"",_xlfn.XLOOKUP($A104,DateRate!$A:$A,DateRate!C:C,"",-1))</f>
        <v>2.7425000000000002</v>
      </c>
      <c r="D104" s="23">
        <f>IF(_xlfn.XLOOKUP($A104,DateRate!$A:$A,DateRate!D:D,"",-1)=0,"",_xlfn.XLOOKUP($A104,DateRate!$A:$A,DateRate!D:D,"",-1))</f>
        <v>0.57140000000000013</v>
      </c>
      <c r="E104" s="23">
        <f>IF(_xlfn.XLOOKUP($A104,DateRate!$A:$A,DateRate!E:E,"",-1)=0,"",_xlfn.XLOOKUP($A104,DateRate!$A:$A,DateRate!E:E,"",-1))</f>
        <v>1.31</v>
      </c>
      <c r="F104" s="23">
        <f>IF(_xlfn.XLOOKUP($A104,DateRate!$A:$A,DateRate!F:F,"",-1)=0,"",_xlfn.XLOOKUP($A104,DateRate!$A:$A,DateRate!F:F,"",-1))</f>
        <v>1.84</v>
      </c>
      <c r="G104" s="23">
        <f>IF(_xlfn.XLOOKUP($A104,DateRate!$A:$A,DateRate!G:G,"",-1)=0,"",_xlfn.XLOOKUP($A104,DateRate!$A:$A,DateRate!G:G,"",-1))</f>
        <v>98.35</v>
      </c>
      <c r="H104" s="23">
        <f>IF(_xlfn.XLOOKUP($A104,DateRate!$O:$O,DateRate!P:P,"",-1)=0,"",_xlfn.XLOOKUP($A104,DateRate!$O:$O,DateRate!P:P,"",-1))</f>
        <v>2.4571999999999998</v>
      </c>
      <c r="I104" s="23">
        <f>IF(_xlfn.XLOOKUP($A104,DateRate!$A:$A,DateRate!I:I,"",-1)=0,"",_xlfn.XLOOKUP($A104,DateRate!$A:$A,DateRate!I:I,"",-1))</f>
        <v>94.633703914092663</v>
      </c>
      <c r="J104" s="23">
        <f>IF(_xlfn.XLOOKUP($A104,DateRate!$A:$A,DateRate!J:J,"",-1)=0,"",_xlfn.XLOOKUP($A104,DateRate!$A:$A,DateRate!J:J,"",-1))</f>
        <v>94.22</v>
      </c>
    </row>
    <row r="105" spans="1:10">
      <c r="A105" s="22">
        <v>42643</v>
      </c>
      <c r="B105" s="23">
        <f>IF(_xlfn.XLOOKUP($A105,DateRate!$A:$A,DateRate!B:B,"",-1)=0,"",_xlfn.XLOOKUP($A105,DateRate!$A:$A,DateRate!B:B,"",-1))</f>
        <v>2.1583999999999999</v>
      </c>
      <c r="C105" s="23">
        <f>IF(_xlfn.XLOOKUP($A105,DateRate!$A:$A,DateRate!C:C,"",-1)=0,"",_xlfn.XLOOKUP($A105,DateRate!$A:$A,DateRate!C:C,"",-1))</f>
        <v>2.7258</v>
      </c>
      <c r="D105" s="23">
        <f>IF(_xlfn.XLOOKUP($A105,DateRate!$A:$A,DateRate!D:D,"",-1)=0,"",_xlfn.XLOOKUP($A105,DateRate!$A:$A,DateRate!D:D,"",-1))</f>
        <v>0.56740000000000013</v>
      </c>
      <c r="E105" s="23">
        <f>IF(_xlfn.XLOOKUP($A105,DateRate!$A:$A,DateRate!E:E,"",-1)=0,"",_xlfn.XLOOKUP($A105,DateRate!$A:$A,DateRate!E:E,"",-1))</f>
        <v>1.1399999999999999</v>
      </c>
      <c r="F105" s="23">
        <f>IF(_xlfn.XLOOKUP($A105,DateRate!$A:$A,DateRate!F:F,"",-1)=0,"",_xlfn.XLOOKUP($A105,DateRate!$A:$A,DateRate!F:F,"",-1))</f>
        <v>1.6</v>
      </c>
      <c r="G105" s="23">
        <f>IF(_xlfn.XLOOKUP($A105,DateRate!$A:$A,DateRate!G:G,"",-1)=0,"",_xlfn.XLOOKUP($A105,DateRate!$A:$A,DateRate!G:G,"",-1))</f>
        <v>95.442599999999999</v>
      </c>
      <c r="H105" s="23">
        <f>IF(_xlfn.XLOOKUP($A105,DateRate!$O:$O,DateRate!P:P,"",-1)=0,"",_xlfn.XLOOKUP($A105,DateRate!$O:$O,DateRate!P:P,"",-1))</f>
        <v>2.4035000000000002</v>
      </c>
      <c r="I105" s="23">
        <f>IF(_xlfn.XLOOKUP($A105,DateRate!$A:$A,DateRate!I:I,"",-1)=0,"",_xlfn.XLOOKUP($A105,DateRate!$A:$A,DateRate!I:I,"",-1))</f>
        <v>99.802093012468831</v>
      </c>
      <c r="J105" s="23">
        <f>IF(_xlfn.XLOOKUP($A105,DateRate!$A:$A,DateRate!J:J,"",-1)=0,"",_xlfn.XLOOKUP($A105,DateRate!$A:$A,DateRate!J:J,"",-1))</f>
        <v>94.07</v>
      </c>
    </row>
    <row r="106" spans="1:10">
      <c r="A106" s="22">
        <v>42613</v>
      </c>
      <c r="B106" s="23">
        <f>IF(_xlfn.XLOOKUP($A106,DateRate!$A:$A,DateRate!B:B,"",-1)=0,"",_xlfn.XLOOKUP($A106,DateRate!$A:$A,DateRate!B:B,"",-1))</f>
        <v>2.1160000000000001</v>
      </c>
      <c r="C106" s="23">
        <f>IF(_xlfn.XLOOKUP($A106,DateRate!$A:$A,DateRate!C:C,"",-1)=0,"",_xlfn.XLOOKUP($A106,DateRate!$A:$A,DateRate!C:C,"",-1))</f>
        <v>2.7425000000000002</v>
      </c>
      <c r="D106" s="23">
        <f>IF(_xlfn.XLOOKUP($A106,DateRate!$A:$A,DateRate!D:D,"",-1)=0,"",_xlfn.XLOOKUP($A106,DateRate!$A:$A,DateRate!D:D,"",-1))</f>
        <v>0.62650000000000006</v>
      </c>
      <c r="E106" s="23">
        <f>IF(_xlfn.XLOOKUP($A106,DateRate!$A:$A,DateRate!E:E,"",-1)=0,"",_xlfn.XLOOKUP($A106,DateRate!$A:$A,DateRate!E:E,"",-1))</f>
        <v>1.19</v>
      </c>
      <c r="F106" s="23">
        <f>IF(_xlfn.XLOOKUP($A106,DateRate!$A:$A,DateRate!F:F,"",-1)=0,"",_xlfn.XLOOKUP($A106,DateRate!$A:$A,DateRate!F:F,"",-1))</f>
        <v>1.58</v>
      </c>
      <c r="G106" s="23">
        <f>IF(_xlfn.XLOOKUP($A106,DateRate!$A:$A,DateRate!G:G,"",-1)=0,"",_xlfn.XLOOKUP($A106,DateRate!$A:$A,DateRate!G:G,"",-1))</f>
        <v>95.995599999999996</v>
      </c>
      <c r="H106" s="23">
        <f>IF(_xlfn.XLOOKUP($A106,DateRate!$O:$O,DateRate!P:P,"",-1)=0,"",_xlfn.XLOOKUP($A106,DateRate!$O:$O,DateRate!P:P,"",-1))</f>
        <v>2.3386</v>
      </c>
      <c r="I106" s="23">
        <f>IF(_xlfn.XLOOKUP($A106,DateRate!$A:$A,DateRate!I:I,"",-1)=0,"",_xlfn.XLOOKUP($A106,DateRate!$A:$A,DateRate!I:I,"",-1))</f>
        <v>104.30089144640999</v>
      </c>
      <c r="J106" s="23">
        <f>IF(_xlfn.XLOOKUP($A106,DateRate!$A:$A,DateRate!J:J,"",-1)=0,"",_xlfn.XLOOKUP($A106,DateRate!$A:$A,DateRate!J:J,"",-1))</f>
        <v>94.33</v>
      </c>
    </row>
    <row r="107" spans="1:10">
      <c r="A107" s="22">
        <v>42582</v>
      </c>
      <c r="B107" s="23">
        <f>IF(_xlfn.XLOOKUP($A107,DateRate!$A:$A,DateRate!B:B,"",-1)=0,"",_xlfn.XLOOKUP($A107,DateRate!$A:$A,DateRate!B:B,"",-1))</f>
        <v>2.2393999999999998</v>
      </c>
      <c r="C107" s="23">
        <f>IF(_xlfn.XLOOKUP($A107,DateRate!$A:$A,DateRate!C:C,"",-1)=0,"",_xlfn.XLOOKUP($A107,DateRate!$A:$A,DateRate!C:C,"",-1))</f>
        <v>2.7768000000000002</v>
      </c>
      <c r="D107" s="23">
        <f>IF(_xlfn.XLOOKUP($A107,DateRate!$A:$A,DateRate!D:D,"",-1)=0,"",_xlfn.XLOOKUP($A107,DateRate!$A:$A,DateRate!D:D,"",-1))</f>
        <v>0.53740000000000032</v>
      </c>
      <c r="E107" s="23">
        <f>IF(_xlfn.XLOOKUP($A107,DateRate!$A:$A,DateRate!E:E,"",-1)=0,"",_xlfn.XLOOKUP($A107,DateRate!$A:$A,DateRate!E:E,"",-1))</f>
        <v>1.03</v>
      </c>
      <c r="F107" s="23">
        <f>IF(_xlfn.XLOOKUP($A107,DateRate!$A:$A,DateRate!F:F,"",-1)=0,"",_xlfn.XLOOKUP($A107,DateRate!$A:$A,DateRate!F:F,"",-1))</f>
        <v>1.46</v>
      </c>
      <c r="G107" s="23">
        <f>IF(_xlfn.XLOOKUP($A107,DateRate!$A:$A,DateRate!G:G,"",-1)=0,"",_xlfn.XLOOKUP($A107,DateRate!$A:$A,DateRate!G:G,"",-1))</f>
        <v>95.553399999999996</v>
      </c>
      <c r="H107" s="23">
        <f>IF(_xlfn.XLOOKUP($A107,DateRate!$O:$O,DateRate!P:P,"",-1)=0,"",_xlfn.XLOOKUP($A107,DateRate!$O:$O,DateRate!P:P,"",-1))</f>
        <v>2.3231000000000002</v>
      </c>
      <c r="I107" s="23">
        <f>IF(_xlfn.XLOOKUP($A107,DateRate!$A:$A,DateRate!I:I,"",-1)=0,"",_xlfn.XLOOKUP($A107,DateRate!$A:$A,DateRate!I:I,"",-1))</f>
        <v>122.01102248481502</v>
      </c>
      <c r="J107" s="23">
        <f>IF(_xlfn.XLOOKUP($A107,DateRate!$A:$A,DateRate!J:J,"",-1)=0,"",_xlfn.XLOOKUP($A107,DateRate!$A:$A,DateRate!J:J,"",-1))</f>
        <v>95.34</v>
      </c>
    </row>
    <row r="108" spans="1:10">
      <c r="A108" s="22">
        <v>42551</v>
      </c>
      <c r="B108" s="23">
        <f>IF(_xlfn.XLOOKUP($A108,DateRate!$A:$A,DateRate!B:B,"",-1)=0,"",_xlfn.XLOOKUP($A108,DateRate!$A:$A,DateRate!B:B,"",-1))</f>
        <v>2.3900999999999999</v>
      </c>
      <c r="C108" s="23">
        <f>IF(_xlfn.XLOOKUP($A108,DateRate!$A:$A,DateRate!C:C,"",-1)=0,"",_xlfn.XLOOKUP($A108,DateRate!$A:$A,DateRate!C:C,"",-1))</f>
        <v>2.8411</v>
      </c>
      <c r="D108" s="23">
        <f>IF(_xlfn.XLOOKUP($A108,DateRate!$A:$A,DateRate!D:D,"",-1)=0,"",_xlfn.XLOOKUP($A108,DateRate!$A:$A,DateRate!D:D,"",-1))</f>
        <v>0.45100000000000007</v>
      </c>
      <c r="E108" s="23">
        <f>IF(_xlfn.XLOOKUP($A108,DateRate!$A:$A,DateRate!E:E,"",-1)=0,"",_xlfn.XLOOKUP($A108,DateRate!$A:$A,DateRate!E:E,"",-1))</f>
        <v>1.01</v>
      </c>
      <c r="F108" s="23">
        <f>IF(_xlfn.XLOOKUP($A108,DateRate!$A:$A,DateRate!F:F,"",-1)=0,"",_xlfn.XLOOKUP($A108,DateRate!$A:$A,DateRate!F:F,"",-1))</f>
        <v>1.49</v>
      </c>
      <c r="G108" s="23">
        <f>IF(_xlfn.XLOOKUP($A108,DateRate!$A:$A,DateRate!G:G,"",-1)=0,"",_xlfn.XLOOKUP($A108,DateRate!$A:$A,DateRate!G:G,"",-1))</f>
        <v>95.943200000000004</v>
      </c>
      <c r="H108" s="23">
        <f>IF(_xlfn.XLOOKUP($A108,DateRate!$O:$O,DateRate!P:P,"",-1)=0,"",_xlfn.XLOOKUP($A108,DateRate!$O:$O,DateRate!P:P,"",-1))</f>
        <v>2.3289</v>
      </c>
      <c r="I108" s="23">
        <f>IF(_xlfn.XLOOKUP($A108,DateRate!$A:$A,DateRate!I:I,"",-1)=0,"",_xlfn.XLOOKUP($A108,DateRate!$A:$A,DateRate!I:I,"",-1))</f>
        <v>136.03783669762043</v>
      </c>
      <c r="J108" s="23">
        <f>IF(_xlfn.XLOOKUP($A108,DateRate!$A:$A,DateRate!J:J,"",-1)=0,"",_xlfn.XLOOKUP($A108,DateRate!$A:$A,DateRate!J:J,"",-1))</f>
        <v>95.02</v>
      </c>
    </row>
    <row r="109" spans="1:10">
      <c r="A109" s="22">
        <v>42521</v>
      </c>
      <c r="B109" s="23">
        <f>IF(_xlfn.XLOOKUP($A109,DateRate!$A:$A,DateRate!B:B,"",-1)=0,"",_xlfn.XLOOKUP($A109,DateRate!$A:$A,DateRate!B:B,"",-1))</f>
        <v>2.3201000000000001</v>
      </c>
      <c r="C109" s="23">
        <f>IF(_xlfn.XLOOKUP($A109,DateRate!$A:$A,DateRate!C:C,"",-1)=0,"",_xlfn.XLOOKUP($A109,DateRate!$A:$A,DateRate!C:C,"",-1))</f>
        <v>2.9851000000000001</v>
      </c>
      <c r="D109" s="23">
        <f>IF(_xlfn.XLOOKUP($A109,DateRate!$A:$A,DateRate!D:D,"",-1)=0,"",_xlfn.XLOOKUP($A109,DateRate!$A:$A,DateRate!D:D,"",-1))</f>
        <v>0.66500000000000004</v>
      </c>
      <c r="E109" s="23">
        <f>IF(_xlfn.XLOOKUP($A109,DateRate!$A:$A,DateRate!E:E,"",-1)=0,"",_xlfn.XLOOKUP($A109,DateRate!$A:$A,DateRate!E:E,"",-1))</f>
        <v>1.37</v>
      </c>
      <c r="F109" s="23">
        <f>IF(_xlfn.XLOOKUP($A109,DateRate!$A:$A,DateRate!F:F,"",-1)=0,"",_xlfn.XLOOKUP($A109,DateRate!$A:$A,DateRate!F:F,"",-1))</f>
        <v>1.84</v>
      </c>
      <c r="G109" s="23">
        <f>IF(_xlfn.XLOOKUP($A109,DateRate!$A:$A,DateRate!G:G,"",-1)=0,"",_xlfn.XLOOKUP($A109,DateRate!$A:$A,DateRate!G:G,"",-1))</f>
        <v>95.842799999999997</v>
      </c>
      <c r="H109" s="23">
        <f>IF(_xlfn.XLOOKUP($A109,DateRate!$O:$O,DateRate!P:P,"",-1)=0,"",_xlfn.XLOOKUP($A109,DateRate!$O:$O,DateRate!P:P,"",-1))</f>
        <v>2.3119999999999998</v>
      </c>
      <c r="I109" s="23">
        <f>IF(_xlfn.XLOOKUP($A109,DateRate!$A:$A,DateRate!I:I,"",-1)=0,"",_xlfn.XLOOKUP($A109,DateRate!$A:$A,DateRate!I:I,"",-1))</f>
        <v>136.57624442916915</v>
      </c>
      <c r="J109" s="23">
        <f>IF(_xlfn.XLOOKUP($A109,DateRate!$A:$A,DateRate!J:J,"",-1)=0,"",_xlfn.XLOOKUP($A109,DateRate!$A:$A,DateRate!J:J,"",-1))</f>
        <v>97.15</v>
      </c>
    </row>
    <row r="110" spans="1:10">
      <c r="A110" s="22">
        <v>42490</v>
      </c>
      <c r="B110" s="23">
        <f>IF(_xlfn.XLOOKUP($A110,DateRate!$A:$A,DateRate!B:B,"",-1)=0,"",_xlfn.XLOOKUP($A110,DateRate!$A:$A,DateRate!B:B,"",-1))</f>
        <v>2.3069999999999999</v>
      </c>
      <c r="C110" s="23">
        <f>IF(_xlfn.XLOOKUP($A110,DateRate!$A:$A,DateRate!C:C,"",-1)=0,"",_xlfn.XLOOKUP($A110,DateRate!$A:$A,DateRate!C:C,"",-1))</f>
        <v>2.8913000000000002</v>
      </c>
      <c r="D110" s="23">
        <f>IF(_xlfn.XLOOKUP($A110,DateRate!$A:$A,DateRate!D:D,"",-1)=0,"",_xlfn.XLOOKUP($A110,DateRate!$A:$A,DateRate!D:D,"",-1))</f>
        <v>0.58430000000000026</v>
      </c>
      <c r="E110" s="23">
        <f>IF(_xlfn.XLOOKUP($A110,DateRate!$A:$A,DateRate!E:E,"",-1)=0,"",_xlfn.XLOOKUP($A110,DateRate!$A:$A,DateRate!E:E,"",-1))</f>
        <v>1.28</v>
      </c>
      <c r="F110" s="23">
        <f>IF(_xlfn.XLOOKUP($A110,DateRate!$A:$A,DateRate!F:F,"",-1)=0,"",_xlfn.XLOOKUP($A110,DateRate!$A:$A,DateRate!F:F,"",-1))</f>
        <v>1.83</v>
      </c>
      <c r="G110" s="23">
        <f>IF(_xlfn.XLOOKUP($A110,DateRate!$A:$A,DateRate!G:G,"",-1)=0,"",_xlfn.XLOOKUP($A110,DateRate!$A:$A,DateRate!G:G,"",-1))</f>
        <v>93.048199999999994</v>
      </c>
      <c r="H110" s="23">
        <f>IF(_xlfn.XLOOKUP($A110,DateRate!$O:$O,DateRate!P:P,"",-1)=0,"",_xlfn.XLOOKUP($A110,DateRate!$O:$O,DateRate!P:P,"",-1))</f>
        <v>2.3448000000000002</v>
      </c>
      <c r="I110" s="23">
        <f>IF(_xlfn.XLOOKUP($A110,DateRate!$A:$A,DateRate!I:I,"",-1)=0,"",_xlfn.XLOOKUP($A110,DateRate!$A:$A,DateRate!I:I,"",-1))</f>
        <v>140.43381538885487</v>
      </c>
      <c r="J110" s="23">
        <f>IF(_xlfn.XLOOKUP($A110,DateRate!$A:$A,DateRate!J:J,"",-1)=0,"",_xlfn.XLOOKUP($A110,DateRate!$A:$A,DateRate!J:J,"",-1))</f>
        <v>97.12</v>
      </c>
    </row>
    <row r="111" spans="1:10">
      <c r="A111" s="22">
        <v>42460</v>
      </c>
      <c r="B111" s="23">
        <f>IF(_xlfn.XLOOKUP($A111,DateRate!$A:$A,DateRate!B:B,"",-1)=0,"",_xlfn.XLOOKUP($A111,DateRate!$A:$A,DateRate!B:B,"",-1))</f>
        <v>2.0861000000000001</v>
      </c>
      <c r="C111" s="23">
        <f>IF(_xlfn.XLOOKUP($A111,DateRate!$A:$A,DateRate!C:C,"",-1)=0,"",_xlfn.XLOOKUP($A111,DateRate!$A:$A,DateRate!C:C,"",-1))</f>
        <v>2.8418999999999999</v>
      </c>
      <c r="D111" s="23">
        <f>IF(_xlfn.XLOOKUP($A111,DateRate!$A:$A,DateRate!D:D,"",-1)=0,"",_xlfn.XLOOKUP($A111,DateRate!$A:$A,DateRate!D:D,"",-1))</f>
        <v>0.75579999999999981</v>
      </c>
      <c r="E111" s="23">
        <f>IF(_xlfn.XLOOKUP($A111,DateRate!$A:$A,DateRate!E:E,"",-1)=0,"",_xlfn.XLOOKUP($A111,DateRate!$A:$A,DateRate!E:E,"",-1))</f>
        <v>1.21</v>
      </c>
      <c r="F111" s="23">
        <f>IF(_xlfn.XLOOKUP($A111,DateRate!$A:$A,DateRate!F:F,"",-1)=0,"",_xlfn.XLOOKUP($A111,DateRate!$A:$A,DateRate!F:F,"",-1))</f>
        <v>1.78</v>
      </c>
      <c r="G111" s="23">
        <f>IF(_xlfn.XLOOKUP($A111,DateRate!$A:$A,DateRate!G:G,"",-1)=0,"",_xlfn.XLOOKUP($A111,DateRate!$A:$A,DateRate!G:G,"",-1))</f>
        <v>94.627200000000002</v>
      </c>
      <c r="H111" s="23">
        <f>IF(_xlfn.XLOOKUP($A111,DateRate!$O:$O,DateRate!P:P,"",-1)=0,"",_xlfn.XLOOKUP($A111,DateRate!$O:$O,DateRate!P:P,"",-1))</f>
        <v>2.3106</v>
      </c>
      <c r="I111" s="23">
        <f>IF(_xlfn.XLOOKUP($A111,DateRate!$A:$A,DateRate!I:I,"",-1)=0,"",_xlfn.XLOOKUP($A111,DateRate!$A:$A,DateRate!I:I,"",-1))</f>
        <v>120.1897777827476</v>
      </c>
      <c r="J111" s="23">
        <f>IF(_xlfn.XLOOKUP($A111,DateRate!$A:$A,DateRate!J:J,"",-1)=0,"",_xlfn.XLOOKUP($A111,DateRate!$A:$A,DateRate!J:J,"",-1))</f>
        <v>98.14</v>
      </c>
    </row>
    <row r="112" spans="1:10">
      <c r="A112" s="22">
        <v>42429</v>
      </c>
      <c r="B112" s="23">
        <f>IF(_xlfn.XLOOKUP($A112,DateRate!$A:$A,DateRate!B:B,"",-1)=0,"",_xlfn.XLOOKUP($A112,DateRate!$A:$A,DateRate!B:B,"",-1))</f>
        <v>2.2576000000000001</v>
      </c>
      <c r="C112" s="23">
        <f>IF(_xlfn.XLOOKUP($A112,DateRate!$A:$A,DateRate!C:C,"",-1)=0,"",_xlfn.XLOOKUP($A112,DateRate!$A:$A,DateRate!C:C,"",-1))</f>
        <v>2.8502000000000001</v>
      </c>
      <c r="D112" s="23">
        <f>IF(_xlfn.XLOOKUP($A112,DateRate!$A:$A,DateRate!D:D,"",-1)=0,"",_xlfn.XLOOKUP($A112,DateRate!$A:$A,DateRate!D:D,"",-1))</f>
        <v>0.59260000000000002</v>
      </c>
      <c r="E112" s="23">
        <f>IF(_xlfn.XLOOKUP($A112,DateRate!$A:$A,DateRate!E:E,"",-1)=0,"",_xlfn.XLOOKUP($A112,DateRate!$A:$A,DateRate!E:E,"",-1))</f>
        <v>1.22</v>
      </c>
      <c r="F112" s="23">
        <f>IF(_xlfn.XLOOKUP($A112,DateRate!$A:$A,DateRate!F:F,"",-1)=0,"",_xlfn.XLOOKUP($A112,DateRate!$A:$A,DateRate!F:F,"",-1))</f>
        <v>1.74</v>
      </c>
      <c r="G112" s="23">
        <f>IF(_xlfn.XLOOKUP($A112,DateRate!$A:$A,DateRate!G:G,"",-1)=0,"",_xlfn.XLOOKUP($A112,DateRate!$A:$A,DateRate!G:G,"",-1))</f>
        <v>98.144099999999995</v>
      </c>
      <c r="H112" s="23">
        <f>IF(_xlfn.XLOOKUP($A112,DateRate!$O:$O,DateRate!P:P,"",-1)=0,"",_xlfn.XLOOKUP($A112,DateRate!$O:$O,DateRate!P:P,"",-1))</f>
        <v>2.3106</v>
      </c>
      <c r="I112" s="23">
        <f>IF(_xlfn.XLOOKUP($A112,DateRate!$A:$A,DateRate!I:I,"",-1)=0,"",_xlfn.XLOOKUP($A112,DateRate!$A:$A,DateRate!I:I,"",-1))</f>
        <v>123.97246373786408</v>
      </c>
      <c r="J112" s="23">
        <f>IF(_xlfn.XLOOKUP($A112,DateRate!$A:$A,DateRate!J:J,"",-1)=0,"",_xlfn.XLOOKUP($A112,DateRate!$A:$A,DateRate!J:J,"",-1))</f>
        <v>99.63</v>
      </c>
    </row>
    <row r="113" spans="1:10">
      <c r="A113" s="22">
        <v>42400</v>
      </c>
      <c r="B113" s="23">
        <f>IF(_xlfn.XLOOKUP($A113,DateRate!$A:$A,DateRate!B:B,"",-1)=0,"",_xlfn.XLOOKUP($A113,DateRate!$A:$A,DateRate!B:B,"",-1))</f>
        <v>2.3214000000000001</v>
      </c>
      <c r="C113" s="23">
        <f>IF(_xlfn.XLOOKUP($A113,DateRate!$A:$A,DateRate!C:C,"",-1)=0,"",_xlfn.XLOOKUP($A113,DateRate!$A:$A,DateRate!C:C,"",-1))</f>
        <v>2.8418999999999999</v>
      </c>
      <c r="D113" s="23">
        <f>IF(_xlfn.XLOOKUP($A113,DateRate!$A:$A,DateRate!D:D,"",-1)=0,"",_xlfn.XLOOKUP($A113,DateRate!$A:$A,DateRate!D:D,"",-1))</f>
        <v>0.52049999999999974</v>
      </c>
      <c r="E113" s="23">
        <f>IF(_xlfn.XLOOKUP($A113,DateRate!$A:$A,DateRate!E:E,"",-1)=0,"",_xlfn.XLOOKUP($A113,DateRate!$A:$A,DateRate!E:E,"",-1))</f>
        <v>1.33</v>
      </c>
      <c r="F113" s="23">
        <f>IF(_xlfn.XLOOKUP($A113,DateRate!$A:$A,DateRate!F:F,"",-1)=0,"",_xlfn.XLOOKUP($A113,DateRate!$A:$A,DateRate!F:F,"",-1))</f>
        <v>1.94</v>
      </c>
      <c r="G113" s="23">
        <f>IF(_xlfn.XLOOKUP($A113,DateRate!$A:$A,DateRate!G:G,"",-1)=0,"",_xlfn.XLOOKUP($A113,DateRate!$A:$A,DateRate!G:G,"",-1))</f>
        <v>99.561700000000002</v>
      </c>
      <c r="H113" s="23">
        <f>IF(_xlfn.XLOOKUP($A113,DateRate!$O:$O,DateRate!P:P,"",-1)=0,"",_xlfn.XLOOKUP($A113,DateRate!$O:$O,DateRate!P:P,"",-1))</f>
        <v>2.3309000000000002</v>
      </c>
      <c r="I113" s="23">
        <f>IF(_xlfn.XLOOKUP($A113,DateRate!$A:$A,DateRate!I:I,"",-1)=0,"",_xlfn.XLOOKUP($A113,DateRate!$A:$A,DateRate!I:I,"",-1))</f>
        <v>134.6833574375446</v>
      </c>
      <c r="J113" s="23">
        <f>IF(_xlfn.XLOOKUP($A113,DateRate!$A:$A,DateRate!J:J,"",-1)=0,"",_xlfn.XLOOKUP($A113,DateRate!$A:$A,DateRate!J:J,"",-1))</f>
        <v>100.15</v>
      </c>
    </row>
    <row r="114" spans="1:10">
      <c r="A114" s="22">
        <v>42369</v>
      </c>
      <c r="B114" s="23">
        <f>IF(_xlfn.XLOOKUP($A114,DateRate!$A:$A,DateRate!B:B,"",-1)=0,"",_xlfn.XLOOKUP($A114,DateRate!$A:$A,DateRate!B:B,"",-1))</f>
        <v>2.2978999999999998</v>
      </c>
      <c r="C114" s="23">
        <f>IF(_xlfn.XLOOKUP($A114,DateRate!$A:$A,DateRate!C:C,"",-1)=0,"",_xlfn.XLOOKUP($A114,DateRate!$A:$A,DateRate!C:C,"",-1))</f>
        <v>2.8212000000000002</v>
      </c>
      <c r="D114" s="23">
        <f>IF(_xlfn.XLOOKUP($A114,DateRate!$A:$A,DateRate!D:D,"",-1)=0,"",_xlfn.XLOOKUP($A114,DateRate!$A:$A,DateRate!D:D,"",-1))</f>
        <v>0.52330000000000032</v>
      </c>
      <c r="E114" s="23">
        <f>IF(_xlfn.XLOOKUP($A114,DateRate!$A:$A,DateRate!E:E,"",-1)=0,"",_xlfn.XLOOKUP($A114,DateRate!$A:$A,DateRate!E:E,"",-1))</f>
        <v>1.76</v>
      </c>
      <c r="F114" s="23">
        <f>IF(_xlfn.XLOOKUP($A114,DateRate!$A:$A,DateRate!F:F,"",-1)=0,"",_xlfn.XLOOKUP($A114,DateRate!$A:$A,DateRate!F:F,"",-1))</f>
        <v>2.27</v>
      </c>
      <c r="G114" s="23">
        <f>IF(_xlfn.XLOOKUP($A114,DateRate!$A:$A,DateRate!G:G,"",-1)=0,"",_xlfn.XLOOKUP($A114,DateRate!$A:$A,DateRate!G:G,"",-1))</f>
        <v>98.681299999999993</v>
      </c>
      <c r="H114" s="23">
        <f>IF(_xlfn.XLOOKUP($A114,DateRate!$O:$O,DateRate!P:P,"",-1)=0,"",_xlfn.XLOOKUP($A114,DateRate!$O:$O,DateRate!P:P,"",-1))</f>
        <v>2.3481000000000001</v>
      </c>
      <c r="I114" s="23">
        <f>IF(_xlfn.XLOOKUP($A114,DateRate!$A:$A,DateRate!I:I,"",-1)=0,"",_xlfn.XLOOKUP($A114,DateRate!$A:$A,DateRate!I:I,"",-1))</f>
        <v>142.00052417040359</v>
      </c>
      <c r="J114" s="23">
        <f>IF(_xlfn.XLOOKUP($A114,DateRate!$A:$A,DateRate!J:J,"",-1)=0,"",_xlfn.XLOOKUP($A114,DateRate!$A:$A,DateRate!J:J,"",-1))</f>
        <v>100.94</v>
      </c>
    </row>
    <row r="115" spans="1:10">
      <c r="A115" s="22">
        <v>42338</v>
      </c>
      <c r="B115" s="23">
        <f>IF(_xlfn.XLOOKUP($A115,DateRate!$A:$A,DateRate!B:B,"",-1)=0,"",_xlfn.XLOOKUP($A115,DateRate!$A:$A,DateRate!B:B,"",-1))</f>
        <v>2.5754000000000001</v>
      </c>
      <c r="C115" s="23">
        <f>IF(_xlfn.XLOOKUP($A115,DateRate!$A:$A,DateRate!C:C,"",-1)=0,"",_xlfn.XLOOKUP($A115,DateRate!$A:$A,DateRate!C:C,"",-1))</f>
        <v>3.0404</v>
      </c>
      <c r="D115" s="23">
        <f>IF(_xlfn.XLOOKUP($A115,DateRate!$A:$A,DateRate!D:D,"",-1)=0,"",_xlfn.XLOOKUP($A115,DateRate!$A:$A,DateRate!D:D,"",-1))</f>
        <v>0.46499999999999986</v>
      </c>
      <c r="E115" s="23">
        <f>IF(_xlfn.XLOOKUP($A115,DateRate!$A:$A,DateRate!E:E,"",-1)=0,"",_xlfn.XLOOKUP($A115,DateRate!$A:$A,DateRate!E:E,"",-1))</f>
        <v>1.65</v>
      </c>
      <c r="F115" s="23">
        <f>IF(_xlfn.XLOOKUP($A115,DateRate!$A:$A,DateRate!F:F,"",-1)=0,"",_xlfn.XLOOKUP($A115,DateRate!$A:$A,DateRate!F:F,"",-1))</f>
        <v>2.21</v>
      </c>
      <c r="G115" s="23">
        <f>IF(_xlfn.XLOOKUP($A115,DateRate!$A:$A,DateRate!G:G,"",-1)=0,"",_xlfn.XLOOKUP($A115,DateRate!$A:$A,DateRate!G:G,"",-1))</f>
        <v>100.1785</v>
      </c>
      <c r="H115" s="23">
        <f>IF(_xlfn.XLOOKUP($A115,DateRate!$O:$O,DateRate!P:P,"",-1)=0,"",_xlfn.XLOOKUP($A115,DateRate!$O:$O,DateRate!P:P,"",-1))</f>
        <v>2.2991000000000001</v>
      </c>
      <c r="I115" s="23">
        <f>IF(_xlfn.XLOOKUP($A115,DateRate!$A:$A,DateRate!I:I,"",-1)=0,"",_xlfn.XLOOKUP($A115,DateRate!$A:$A,DateRate!I:I,"",-1))</f>
        <v>134.63339088025376</v>
      </c>
      <c r="J115" s="23">
        <f>IF(_xlfn.XLOOKUP($A115,DateRate!$A:$A,DateRate!J:J,"",-1)=0,"",_xlfn.XLOOKUP($A115,DateRate!$A:$A,DateRate!J:J,"",-1))</f>
        <v>102.93</v>
      </c>
    </row>
    <row r="116" spans="1:10">
      <c r="A116" s="22">
        <v>42308</v>
      </c>
      <c r="B116" s="23">
        <f>IF(_xlfn.XLOOKUP($A116,DateRate!$A:$A,DateRate!B:B,"",-1)=0,"",_xlfn.XLOOKUP($A116,DateRate!$A:$A,DateRate!B:B,"",-1))</f>
        <v>2.3513000000000002</v>
      </c>
      <c r="C116" s="23">
        <f>IF(_xlfn.XLOOKUP($A116,DateRate!$A:$A,DateRate!C:C,"",-1)=0,"",_xlfn.XLOOKUP($A116,DateRate!$A:$A,DateRate!C:C,"",-1))</f>
        <v>3.06</v>
      </c>
      <c r="D116" s="23">
        <f>IF(_xlfn.XLOOKUP($A116,DateRate!$A:$A,DateRate!D:D,"",-1)=0,"",_xlfn.XLOOKUP($A116,DateRate!$A:$A,DateRate!D:D,"",-1))</f>
        <v>0.70869999999999989</v>
      </c>
      <c r="E116" s="23">
        <f>IF(_xlfn.XLOOKUP($A116,DateRate!$A:$A,DateRate!E:E,"",-1)=0,"",_xlfn.XLOOKUP($A116,DateRate!$A:$A,DateRate!E:E,"",-1))</f>
        <v>1.52</v>
      </c>
      <c r="F116" s="23">
        <f>IF(_xlfn.XLOOKUP($A116,DateRate!$A:$A,DateRate!F:F,"",-1)=0,"",_xlfn.XLOOKUP($A116,DateRate!$A:$A,DateRate!F:F,"",-1))</f>
        <v>2.16</v>
      </c>
      <c r="G116" s="23">
        <f>IF(_xlfn.XLOOKUP($A116,DateRate!$A:$A,DateRate!G:G,"",-1)=0,"",_xlfn.XLOOKUP($A116,DateRate!$A:$A,DateRate!G:G,"",-1))</f>
        <v>96.896100000000004</v>
      </c>
      <c r="H116" s="23">
        <f>IF(_xlfn.XLOOKUP($A116,DateRate!$O:$O,DateRate!P:P,"",-1)=0,"",_xlfn.XLOOKUP($A116,DateRate!$O:$O,DateRate!P:P,"",-1))</f>
        <v>2.3584999999999998</v>
      </c>
      <c r="I116" s="23">
        <f>IF(_xlfn.XLOOKUP($A116,DateRate!$A:$A,DateRate!I:I,"",-1)=0,"",_xlfn.XLOOKUP($A116,DateRate!$A:$A,DateRate!I:I,"",-1))</f>
        <v>119.32387434745763</v>
      </c>
      <c r="J116" s="23" t="str">
        <f>IF(_xlfn.XLOOKUP($A116,DateRate!$A:$A,DateRate!J:J,"",-1)=0,"",_xlfn.XLOOKUP($A116,DateRate!$A:$A,DateRate!J:J,"",-1))</f>
        <v/>
      </c>
    </row>
    <row r="117" spans="1:10">
      <c r="A117" s="22">
        <v>42277</v>
      </c>
      <c r="B117" s="23">
        <f>IF(_xlfn.XLOOKUP($A117,DateRate!$A:$A,DateRate!B:B,"",-1)=0,"",_xlfn.XLOOKUP($A117,DateRate!$A:$A,DateRate!B:B,"",-1))</f>
        <v>2.3919000000000001</v>
      </c>
      <c r="C117" s="23">
        <f>IF(_xlfn.XLOOKUP($A117,DateRate!$A:$A,DateRate!C:C,"",-1)=0,"",_xlfn.XLOOKUP($A117,DateRate!$A:$A,DateRate!C:C,"",-1))</f>
        <v>3.2362000000000002</v>
      </c>
      <c r="D117" s="23">
        <f>IF(_xlfn.XLOOKUP($A117,DateRate!$A:$A,DateRate!D:D,"",-1)=0,"",_xlfn.XLOOKUP($A117,DateRate!$A:$A,DateRate!D:D,"",-1))</f>
        <v>0.84430000000000005</v>
      </c>
      <c r="E117" s="23">
        <f>IF(_xlfn.XLOOKUP($A117,DateRate!$A:$A,DateRate!E:E,"",-1)=0,"",_xlfn.XLOOKUP($A117,DateRate!$A:$A,DateRate!E:E,"",-1))</f>
        <v>1.37</v>
      </c>
      <c r="F117" s="23">
        <f>IF(_xlfn.XLOOKUP($A117,DateRate!$A:$A,DateRate!F:F,"",-1)=0,"",_xlfn.XLOOKUP($A117,DateRate!$A:$A,DateRate!F:F,"",-1))</f>
        <v>2.06</v>
      </c>
      <c r="G117" s="23">
        <f>IF(_xlfn.XLOOKUP($A117,DateRate!$A:$A,DateRate!G:G,"",-1)=0,"",_xlfn.XLOOKUP($A117,DateRate!$A:$A,DateRate!G:G,"",-1))</f>
        <v>96.274699999999996</v>
      </c>
      <c r="H117" s="23">
        <f>IF(_xlfn.XLOOKUP($A117,DateRate!$O:$O,DateRate!P:P,"",-1)=0,"",_xlfn.XLOOKUP($A117,DateRate!$O:$O,DateRate!P:P,"",-1))</f>
        <v>2.3803000000000001</v>
      </c>
      <c r="I117" s="23">
        <f>IF(_xlfn.XLOOKUP($A117,DateRate!$A:$A,DateRate!I:I,"",-1)=0,"",_xlfn.XLOOKUP($A117,DateRate!$A:$A,DateRate!I:I,"",-1))</f>
        <v>133.92356058823529</v>
      </c>
      <c r="J117" s="23" t="str">
        <f>IF(_xlfn.XLOOKUP($A117,DateRate!$A:$A,DateRate!J:J,"",-1)=0,"",_xlfn.XLOOKUP($A117,DateRate!$A:$A,DateRate!J:J,"",-1))</f>
        <v/>
      </c>
    </row>
    <row r="118" spans="1:10">
      <c r="A118" s="22">
        <v>42247</v>
      </c>
      <c r="B118" s="23">
        <f>IF(_xlfn.XLOOKUP($A118,DateRate!$A:$A,DateRate!B:B,"",-1)=0,"",_xlfn.XLOOKUP($A118,DateRate!$A:$A,DateRate!B:B,"",-1))</f>
        <v>2.2519</v>
      </c>
      <c r="C118" s="23">
        <f>IF(_xlfn.XLOOKUP($A118,DateRate!$A:$A,DateRate!C:C,"",-1)=0,"",_xlfn.XLOOKUP($A118,DateRate!$A:$A,DateRate!C:C,"",-1))</f>
        <v>3.3252000000000002</v>
      </c>
      <c r="D118" s="23">
        <f>IF(_xlfn.XLOOKUP($A118,DateRate!$A:$A,DateRate!D:D,"",-1)=0,"",_xlfn.XLOOKUP($A118,DateRate!$A:$A,DateRate!D:D,"",-1))</f>
        <v>1.0733000000000001</v>
      </c>
      <c r="E118" s="23">
        <f>IF(_xlfn.XLOOKUP($A118,DateRate!$A:$A,DateRate!E:E,"",-1)=0,"",_xlfn.XLOOKUP($A118,DateRate!$A:$A,DateRate!E:E,"",-1))</f>
        <v>1.54</v>
      </c>
      <c r="F118" s="23">
        <f>IF(_xlfn.XLOOKUP($A118,DateRate!$A:$A,DateRate!F:F,"",-1)=0,"",_xlfn.XLOOKUP($A118,DateRate!$A:$A,DateRate!F:F,"",-1))</f>
        <v>2.21</v>
      </c>
      <c r="G118" s="23">
        <f>IF(_xlfn.XLOOKUP($A118,DateRate!$A:$A,DateRate!G:G,"",-1)=0,"",_xlfn.XLOOKUP($A118,DateRate!$A:$A,DateRate!G:G,"",-1))</f>
        <v>95.969700000000003</v>
      </c>
      <c r="H118" s="23">
        <f>IF(_xlfn.XLOOKUP($A118,DateRate!$O:$O,DateRate!P:P,"",-1)=0,"",_xlfn.XLOOKUP($A118,DateRate!$O:$O,DateRate!P:P,"",-1))</f>
        <v>2.4514999999999998</v>
      </c>
      <c r="I118" s="23">
        <f>IF(_xlfn.XLOOKUP($A118,DateRate!$A:$A,DateRate!I:I,"",-1)=0,"",_xlfn.XLOOKUP($A118,DateRate!$A:$A,DateRate!I:I,"",-1))</f>
        <v>143.11368597087377</v>
      </c>
      <c r="J118" s="23" t="str">
        <f>IF(_xlfn.XLOOKUP($A118,DateRate!$A:$A,DateRate!J:J,"",-1)=0,"",_xlfn.XLOOKUP($A118,DateRate!$A:$A,DateRate!J:J,"",-1))</f>
        <v/>
      </c>
    </row>
    <row r="119" spans="1:10">
      <c r="A119" s="22">
        <v>42216</v>
      </c>
      <c r="B119" s="23">
        <f>IF(_xlfn.XLOOKUP($A119,DateRate!$A:$A,DateRate!B:B,"",-1)=0,"",_xlfn.XLOOKUP($A119,DateRate!$A:$A,DateRate!B:B,"",-1))</f>
        <v>2.2530000000000001</v>
      </c>
      <c r="C119" s="23">
        <f>IF(_xlfn.XLOOKUP($A119,DateRate!$A:$A,DateRate!C:C,"",-1)=0,"",_xlfn.XLOOKUP($A119,DateRate!$A:$A,DateRate!C:C,"",-1))</f>
        <v>3.4752000000000001</v>
      </c>
      <c r="D119" s="23">
        <f>IF(_xlfn.XLOOKUP($A119,DateRate!$A:$A,DateRate!D:D,"",-1)=0,"",_xlfn.XLOOKUP($A119,DateRate!$A:$A,DateRate!D:D,"",-1))</f>
        <v>1.2222</v>
      </c>
      <c r="E119" s="23">
        <f>IF(_xlfn.XLOOKUP($A119,DateRate!$A:$A,DateRate!E:E,"",-1)=0,"",_xlfn.XLOOKUP($A119,DateRate!$A:$A,DateRate!E:E,"",-1))</f>
        <v>1.54</v>
      </c>
      <c r="F119" s="23">
        <f>IF(_xlfn.XLOOKUP($A119,DateRate!$A:$A,DateRate!F:F,"",-1)=0,"",_xlfn.XLOOKUP($A119,DateRate!$A:$A,DateRate!F:F,"",-1))</f>
        <v>2.2000000000000002</v>
      </c>
      <c r="G119" s="23">
        <f>IF(_xlfn.XLOOKUP($A119,DateRate!$A:$A,DateRate!G:G,"",-1)=0,"",_xlfn.XLOOKUP($A119,DateRate!$A:$A,DateRate!G:G,"",-1))</f>
        <v>97.227599999999995</v>
      </c>
      <c r="H119" s="23">
        <f>IF(_xlfn.XLOOKUP($A119,DateRate!$O:$O,DateRate!P:P,"",-1)=0,"",_xlfn.XLOOKUP($A119,DateRate!$O:$O,DateRate!P:P,"",-1))</f>
        <v>2.5278</v>
      </c>
      <c r="I119" s="23">
        <f>IF(_xlfn.XLOOKUP($A119,DateRate!$A:$A,DateRate!I:I,"",-1)=0,"",_xlfn.XLOOKUP($A119,DateRate!$A:$A,DateRate!I:I,"",-1))</f>
        <v>138.90899416322313</v>
      </c>
      <c r="J119" s="23" t="str">
        <f>IF(_xlfn.XLOOKUP($A119,DateRate!$A:$A,DateRate!J:J,"",-1)=0,"",_xlfn.XLOOKUP($A119,DateRate!$A:$A,DateRate!J:J,"",-1))</f>
        <v/>
      </c>
    </row>
    <row r="120" spans="1:10">
      <c r="A120" s="22">
        <v>42185</v>
      </c>
      <c r="B120" s="23">
        <f>IF(_xlfn.XLOOKUP($A120,DateRate!$A:$A,DateRate!B:B,"",-1)=0,"",_xlfn.XLOOKUP($A120,DateRate!$A:$A,DateRate!B:B,"",-1))</f>
        <v>1.7378</v>
      </c>
      <c r="C120" s="23">
        <f>IF(_xlfn.XLOOKUP($A120,DateRate!$A:$A,DateRate!C:C,"",-1)=0,"",_xlfn.XLOOKUP($A120,DateRate!$A:$A,DateRate!C:C,"",-1))</f>
        <v>3.5975999999999999</v>
      </c>
      <c r="D120" s="23">
        <f>IF(_xlfn.XLOOKUP($A120,DateRate!$A:$A,DateRate!D:D,"",-1)=0,"",_xlfn.XLOOKUP($A120,DateRate!$A:$A,DateRate!D:D,"",-1))</f>
        <v>1.8597999999999999</v>
      </c>
      <c r="E120" s="23">
        <f>IF(_xlfn.XLOOKUP($A120,DateRate!$A:$A,DateRate!E:E,"",-1)=0,"",_xlfn.XLOOKUP($A120,DateRate!$A:$A,DateRate!E:E,"",-1))</f>
        <v>1.63</v>
      </c>
      <c r="F120" s="23">
        <f>IF(_xlfn.XLOOKUP($A120,DateRate!$A:$A,DateRate!F:F,"",-1)=0,"",_xlfn.XLOOKUP($A120,DateRate!$A:$A,DateRate!F:F,"",-1))</f>
        <v>2.35</v>
      </c>
      <c r="G120" s="23">
        <f>IF(_xlfn.XLOOKUP($A120,DateRate!$A:$A,DateRate!G:G,"",-1)=0,"",_xlfn.XLOOKUP($A120,DateRate!$A:$A,DateRate!G:G,"",-1))</f>
        <v>95.507900000000006</v>
      </c>
      <c r="H120" s="23">
        <f>IF(_xlfn.XLOOKUP($A120,DateRate!$O:$O,DateRate!P:P,"",-1)=0,"",_xlfn.XLOOKUP($A120,DateRate!$O:$O,DateRate!P:P,"",-1))</f>
        <v>2.3917000000000002</v>
      </c>
      <c r="I120" s="23">
        <f>IF(_xlfn.XLOOKUP($A120,DateRate!$A:$A,DateRate!I:I,"",-1)=0,"",_xlfn.XLOOKUP($A120,DateRate!$A:$A,DateRate!I:I,"",-1))</f>
        <v>144.29483724524076</v>
      </c>
      <c r="J120" s="23" t="str">
        <f>IF(_xlfn.XLOOKUP($A120,DateRate!$A:$A,DateRate!J:J,"",-1)=0,"",_xlfn.XLOOKUP($A120,DateRate!$A:$A,DateRate!J:J,"",-1))</f>
        <v/>
      </c>
    </row>
    <row r="121" spans="1:10">
      <c r="A121" s="22">
        <v>42155</v>
      </c>
      <c r="B121" s="23">
        <f>IF(_xlfn.XLOOKUP($A121,DateRate!$A:$A,DateRate!B:B,"",-1)=0,"",_xlfn.XLOOKUP($A121,DateRate!$A:$A,DateRate!B:B,"",-1))</f>
        <v>1.9387000000000001</v>
      </c>
      <c r="C121" s="23">
        <f>IF(_xlfn.XLOOKUP($A121,DateRate!$A:$A,DateRate!C:C,"",-1)=0,"",_xlfn.XLOOKUP($A121,DateRate!$A:$A,DateRate!C:C,"",-1))</f>
        <v>3.5954000000000002</v>
      </c>
      <c r="D121" s="23">
        <f>IF(_xlfn.XLOOKUP($A121,DateRate!$A:$A,DateRate!D:D,"",-1)=0,"",_xlfn.XLOOKUP($A121,DateRate!$A:$A,DateRate!D:D,"",-1))</f>
        <v>1.6567000000000001</v>
      </c>
      <c r="E121" s="23">
        <f>IF(_xlfn.XLOOKUP($A121,DateRate!$A:$A,DateRate!E:E,"",-1)=0,"",_xlfn.XLOOKUP($A121,DateRate!$A:$A,DateRate!E:E,"",-1))</f>
        <v>1.49</v>
      </c>
      <c r="F121" s="23">
        <f>IF(_xlfn.XLOOKUP($A121,DateRate!$A:$A,DateRate!F:F,"",-1)=0,"",_xlfn.XLOOKUP($A121,DateRate!$A:$A,DateRate!F:F,"",-1))</f>
        <v>2.12</v>
      </c>
      <c r="G121" s="23">
        <f>IF(_xlfn.XLOOKUP($A121,DateRate!$A:$A,DateRate!G:G,"",-1)=0,"",_xlfn.XLOOKUP($A121,DateRate!$A:$A,DateRate!G:G,"",-1))</f>
        <v>96.864900000000006</v>
      </c>
      <c r="H121" s="23">
        <f>IF(_xlfn.XLOOKUP($A121,DateRate!$O:$O,DateRate!P:P,"",-1)=0,"",_xlfn.XLOOKUP($A121,DateRate!$O:$O,DateRate!P:P,"",-1))</f>
        <v>2.0626000000000002</v>
      </c>
      <c r="I121" s="23">
        <f>IF(_xlfn.XLOOKUP($A121,DateRate!$A:$A,DateRate!I:I,"",-1)=0,"",_xlfn.XLOOKUP($A121,DateRate!$A:$A,DateRate!I:I,"",-1))</f>
        <v>141.59573200488998</v>
      </c>
      <c r="J121" s="23" t="str">
        <f>IF(_xlfn.XLOOKUP($A121,DateRate!$A:$A,DateRate!J:J,"",-1)=0,"",_xlfn.XLOOKUP($A121,DateRate!$A:$A,DateRate!J:J,"",-1))</f>
        <v/>
      </c>
    </row>
    <row r="122" spans="1:10">
      <c r="A122" s="22">
        <v>42124</v>
      </c>
      <c r="B122" s="23">
        <f>IF(_xlfn.XLOOKUP($A122,DateRate!$A:$A,DateRate!B:B,"",-1)=0,"",_xlfn.XLOOKUP($A122,DateRate!$A:$A,DateRate!B:B,"",-1))</f>
        <v>2.694</v>
      </c>
      <c r="C122" s="23">
        <f>IF(_xlfn.XLOOKUP($A122,DateRate!$A:$A,DateRate!C:C,"",-1)=0,"",_xlfn.XLOOKUP($A122,DateRate!$A:$A,DateRate!C:C,"",-1))</f>
        <v>3.3502999999999998</v>
      </c>
      <c r="D122" s="23">
        <f>IF(_xlfn.XLOOKUP($A122,DateRate!$A:$A,DateRate!D:D,"",-1)=0,"",_xlfn.XLOOKUP($A122,DateRate!$A:$A,DateRate!D:D,"",-1))</f>
        <v>0.65629999999999988</v>
      </c>
      <c r="E122" s="23">
        <f>IF(_xlfn.XLOOKUP($A122,DateRate!$A:$A,DateRate!E:E,"",-1)=0,"",_xlfn.XLOOKUP($A122,DateRate!$A:$A,DateRate!E:E,"",-1))</f>
        <v>1.43</v>
      </c>
      <c r="F122" s="23">
        <f>IF(_xlfn.XLOOKUP($A122,DateRate!$A:$A,DateRate!F:F,"",-1)=0,"",_xlfn.XLOOKUP($A122,DateRate!$A:$A,DateRate!F:F,"",-1))</f>
        <v>2.0499999999999998</v>
      </c>
      <c r="G122" s="23">
        <f>IF(_xlfn.XLOOKUP($A122,DateRate!$A:$A,DateRate!G:G,"",-1)=0,"",_xlfn.XLOOKUP($A122,DateRate!$A:$A,DateRate!G:G,"",-1))</f>
        <v>94.835099999999997</v>
      </c>
      <c r="H122" s="23">
        <f>IF(_xlfn.XLOOKUP($A122,DateRate!$O:$O,DateRate!P:P,"",-1)=0,"",_xlfn.XLOOKUP($A122,DateRate!$O:$O,DateRate!P:P,"",-1))</f>
        <v>2.8700999999999999</v>
      </c>
      <c r="I122" s="23">
        <f>IF(_xlfn.XLOOKUP($A122,DateRate!$A:$A,DateRate!I:I,"",-1)=0,"",_xlfn.XLOOKUP($A122,DateRate!$A:$A,DateRate!I:I,"",-1))</f>
        <v>152.2550206044678</v>
      </c>
      <c r="J122" s="23" t="str">
        <f>IF(_xlfn.XLOOKUP($A122,DateRate!$A:$A,DateRate!J:J,"",-1)=0,"",_xlfn.XLOOKUP($A122,DateRate!$A:$A,DateRate!J:J,"",-1))</f>
        <v/>
      </c>
    </row>
    <row r="123" spans="1:10">
      <c r="A123" s="22">
        <v>42094</v>
      </c>
      <c r="B123" s="23">
        <f>IF(_xlfn.XLOOKUP($A123,DateRate!$A:$A,DateRate!B:B,"",-1)=0,"",_xlfn.XLOOKUP($A123,DateRate!$A:$A,DateRate!B:B,"",-1))</f>
        <v>3.2235999999999998</v>
      </c>
      <c r="C123" s="23">
        <f>IF(_xlfn.XLOOKUP($A123,DateRate!$A:$A,DateRate!C:C,"",-1)=0,"",_xlfn.XLOOKUP($A123,DateRate!$A:$A,DateRate!C:C,"",-1))</f>
        <v>3.6482999999999999</v>
      </c>
      <c r="D123" s="23">
        <f>IF(_xlfn.XLOOKUP($A123,DateRate!$A:$A,DateRate!D:D,"",-1)=0,"",_xlfn.XLOOKUP($A123,DateRate!$A:$A,DateRate!D:D,"",-1))</f>
        <v>0.42470000000000008</v>
      </c>
      <c r="E123" s="23">
        <f>IF(_xlfn.XLOOKUP($A123,DateRate!$A:$A,DateRate!E:E,"",-1)=0,"",_xlfn.XLOOKUP($A123,DateRate!$A:$A,DateRate!E:E,"",-1))</f>
        <v>1.37</v>
      </c>
      <c r="F123" s="23">
        <f>IF(_xlfn.XLOOKUP($A123,DateRate!$A:$A,DateRate!F:F,"",-1)=0,"",_xlfn.XLOOKUP($A123,DateRate!$A:$A,DateRate!F:F,"",-1))</f>
        <v>1.94</v>
      </c>
      <c r="G123" s="23">
        <f>IF(_xlfn.XLOOKUP($A123,DateRate!$A:$A,DateRate!G:G,"",-1)=0,"",_xlfn.XLOOKUP($A123,DateRate!$A:$A,DateRate!G:G,"",-1))</f>
        <v>98.404399999999995</v>
      </c>
      <c r="H123" s="23">
        <f>IF(_xlfn.XLOOKUP($A123,DateRate!$O:$O,DateRate!P:P,"",-1)=0,"",_xlfn.XLOOKUP($A123,DateRate!$O:$O,DateRate!P:P,"",-1))</f>
        <v>4.4161999999999999</v>
      </c>
      <c r="I123" s="23">
        <f>IF(_xlfn.XLOOKUP($A123,DateRate!$A:$A,DateRate!I:I,"",-1)=0,"",_xlfn.XLOOKUP($A123,DateRate!$A:$A,DateRate!I:I,"",-1))</f>
        <v>137.07514786723164</v>
      </c>
      <c r="J123" s="23" t="str">
        <f>IF(_xlfn.XLOOKUP($A123,DateRate!$A:$A,DateRate!J:J,"",-1)=0,"",_xlfn.XLOOKUP($A123,DateRate!$A:$A,DateRate!J:J,"",-1))</f>
        <v/>
      </c>
    </row>
    <row r="124" spans="1:10">
      <c r="A124" s="22">
        <v>42063</v>
      </c>
      <c r="B124" s="23">
        <f>IF(_xlfn.XLOOKUP($A124,DateRate!$A:$A,DateRate!B:B,"",-1)=0,"",_xlfn.XLOOKUP($A124,DateRate!$A:$A,DateRate!B:B,"",-1))</f>
        <v>3.0396000000000001</v>
      </c>
      <c r="C124" s="23">
        <f>IF(_xlfn.XLOOKUP($A124,DateRate!$A:$A,DateRate!C:C,"",-1)=0,"",_xlfn.XLOOKUP($A124,DateRate!$A:$A,DateRate!C:C,"",-1))</f>
        <v>3.3601999999999999</v>
      </c>
      <c r="D124" s="23">
        <f>IF(_xlfn.XLOOKUP($A124,DateRate!$A:$A,DateRate!D:D,"",-1)=0,"",_xlfn.XLOOKUP($A124,DateRate!$A:$A,DateRate!D:D,"",-1))</f>
        <v>0.32059999999999977</v>
      </c>
      <c r="E124" s="23">
        <f>IF(_xlfn.XLOOKUP($A124,DateRate!$A:$A,DateRate!E:E,"",-1)=0,"",_xlfn.XLOOKUP($A124,DateRate!$A:$A,DateRate!E:E,"",-1))</f>
        <v>1.5</v>
      </c>
      <c r="F124" s="23">
        <f>IF(_xlfn.XLOOKUP($A124,DateRate!$A:$A,DateRate!F:F,"",-1)=0,"",_xlfn.XLOOKUP($A124,DateRate!$A:$A,DateRate!F:F,"",-1))</f>
        <v>2</v>
      </c>
      <c r="G124" s="23">
        <f>IF(_xlfn.XLOOKUP($A124,DateRate!$A:$A,DateRate!G:G,"",-1)=0,"",_xlfn.XLOOKUP($A124,DateRate!$A:$A,DateRate!G:G,"",-1))</f>
        <v>95.262900000000002</v>
      </c>
      <c r="H124" s="23">
        <f>IF(_xlfn.XLOOKUP($A124,DateRate!$O:$O,DateRate!P:P,"",-1)=0,"",_xlfn.XLOOKUP($A124,DateRate!$O:$O,DateRate!P:P,"",-1))</f>
        <v>4.5857000000000001</v>
      </c>
      <c r="I124" s="23">
        <f>IF(_xlfn.XLOOKUP($A124,DateRate!$A:$A,DateRate!I:I,"",-1)=0,"",_xlfn.XLOOKUP($A124,DateRate!$A:$A,DateRate!I:I,"",-1))</f>
        <v>139.66094546546546</v>
      </c>
      <c r="J124" s="23" t="str">
        <f>IF(_xlfn.XLOOKUP($A124,DateRate!$A:$A,DateRate!J:J,"",-1)=0,"",_xlfn.XLOOKUP($A124,DateRate!$A:$A,DateRate!J:J,"",-1))</f>
        <v/>
      </c>
    </row>
    <row r="125" spans="1:10">
      <c r="A125" s="22">
        <v>42035</v>
      </c>
      <c r="B125" s="23">
        <f>IF(_xlfn.XLOOKUP($A125,DateRate!$A:$A,DateRate!B:B,"",-1)=0,"",_xlfn.XLOOKUP($A125,DateRate!$A:$A,DateRate!B:B,"",-1))</f>
        <v>3.0962999999999998</v>
      </c>
      <c r="C125" s="23">
        <f>IF(_xlfn.XLOOKUP($A125,DateRate!$A:$A,DateRate!C:C,"",-1)=0,"",_xlfn.XLOOKUP($A125,DateRate!$A:$A,DateRate!C:C,"",-1))</f>
        <v>3.5019</v>
      </c>
      <c r="D125" s="23">
        <f>IF(_xlfn.XLOOKUP($A125,DateRate!$A:$A,DateRate!D:D,"",-1)=0,"",_xlfn.XLOOKUP($A125,DateRate!$A:$A,DateRate!D:D,"",-1))</f>
        <v>0.40560000000000018</v>
      </c>
      <c r="E125" s="23">
        <f>IF(_xlfn.XLOOKUP($A125,DateRate!$A:$A,DateRate!E:E,"",-1)=0,"",_xlfn.XLOOKUP($A125,DateRate!$A:$A,DateRate!E:E,"",-1))</f>
        <v>1.18</v>
      </c>
      <c r="F125" s="23">
        <f>IF(_xlfn.XLOOKUP($A125,DateRate!$A:$A,DateRate!F:F,"",-1)=0,"",_xlfn.XLOOKUP($A125,DateRate!$A:$A,DateRate!F:F,"",-1))</f>
        <v>1.68</v>
      </c>
      <c r="G125" s="23">
        <f>IF(_xlfn.XLOOKUP($A125,DateRate!$A:$A,DateRate!G:G,"",-1)=0,"",_xlfn.XLOOKUP($A125,DateRate!$A:$A,DateRate!G:G,"",-1))</f>
        <v>94.894999999999996</v>
      </c>
      <c r="H125" s="23">
        <f>IF(_xlfn.XLOOKUP($A125,DateRate!$O:$O,DateRate!P:P,"",-1)=0,"",_xlfn.XLOOKUP($A125,DateRate!$O:$O,DateRate!P:P,"",-1))</f>
        <v>3.9346999999999999</v>
      </c>
      <c r="I125" s="23">
        <f>IF(_xlfn.XLOOKUP($A125,DateRate!$A:$A,DateRate!I:I,"",-1)=0,"",_xlfn.XLOOKUP($A125,DateRate!$A:$A,DateRate!I:I,"",-1))</f>
        <v>141.30689417701862</v>
      </c>
      <c r="J125" s="23" t="str">
        <f>IF(_xlfn.XLOOKUP($A125,DateRate!$A:$A,DateRate!J:J,"",-1)=0,"",_xlfn.XLOOKUP($A125,DateRate!$A:$A,DateRate!J:J,"",-1))</f>
        <v/>
      </c>
    </row>
    <row r="126" spans="1:10">
      <c r="A126" s="22">
        <v>42004</v>
      </c>
      <c r="B126" s="23">
        <f>IF(_xlfn.XLOOKUP($A126,DateRate!$A:$A,DateRate!B:B,"",-1)=0,"",_xlfn.XLOOKUP($A126,DateRate!$A:$A,DateRate!B:B,"",-1))</f>
        <v>3.2585999999999999</v>
      </c>
      <c r="C126" s="23">
        <f>IF(_xlfn.XLOOKUP($A126,DateRate!$A:$A,DateRate!C:C,"",-1)=0,"",_xlfn.XLOOKUP($A126,DateRate!$A:$A,DateRate!C:C,"",-1))</f>
        <v>3.6219000000000001</v>
      </c>
      <c r="D126" s="23">
        <f>IF(_xlfn.XLOOKUP($A126,DateRate!$A:$A,DateRate!D:D,"",-1)=0,"",_xlfn.XLOOKUP($A126,DateRate!$A:$A,DateRate!D:D,"",-1))</f>
        <v>0.36330000000000018</v>
      </c>
      <c r="E126" s="23">
        <f>IF(_xlfn.XLOOKUP($A126,DateRate!$A:$A,DateRate!E:E,"",-1)=0,"",_xlfn.XLOOKUP($A126,DateRate!$A:$A,DateRate!E:E,"",-1))</f>
        <v>1.65</v>
      </c>
      <c r="F126" s="23">
        <f>IF(_xlfn.XLOOKUP($A126,DateRate!$A:$A,DateRate!F:F,"",-1)=0,"",_xlfn.XLOOKUP($A126,DateRate!$A:$A,DateRate!F:F,"",-1))</f>
        <v>2.17</v>
      </c>
      <c r="G126" s="23">
        <f>IF(_xlfn.XLOOKUP($A126,DateRate!$A:$A,DateRate!G:G,"",-1)=0,"",_xlfn.XLOOKUP($A126,DateRate!$A:$A,DateRate!G:G,"",-1))</f>
        <v>90.280199999999994</v>
      </c>
      <c r="H126" s="23">
        <f>IF(_xlfn.XLOOKUP($A126,DateRate!$O:$O,DateRate!P:P,"",-1)=0,"",_xlfn.XLOOKUP($A126,DateRate!$O:$O,DateRate!P:P,"",-1))</f>
        <v>4.2404000000000002</v>
      </c>
      <c r="I126" s="23">
        <f>IF(_xlfn.XLOOKUP($A126,DateRate!$A:$A,DateRate!I:I,"",-1)=0,"",_xlfn.XLOOKUP($A126,DateRate!$A:$A,DateRate!I:I,"",-1))</f>
        <v>153.60986786283891</v>
      </c>
      <c r="J126" s="23" t="str">
        <f>IF(_xlfn.XLOOKUP($A126,DateRate!$A:$A,DateRate!J:J,"",-1)=0,"",_xlfn.XLOOKUP($A126,DateRate!$A:$A,DateRate!J:J,"",-1))</f>
        <v/>
      </c>
    </row>
    <row r="127" spans="1:10">
      <c r="A127" s="22">
        <v>41973</v>
      </c>
      <c r="B127" s="23">
        <f>IF(_xlfn.XLOOKUP($A127,DateRate!$A:$A,DateRate!B:B,"",-1)=0,"",_xlfn.XLOOKUP($A127,DateRate!$A:$A,DateRate!B:B,"",-1))</f>
        <v>3.0347</v>
      </c>
      <c r="C127" s="23">
        <f>IF(_xlfn.XLOOKUP($A127,DateRate!$A:$A,DateRate!C:C,"",-1)=0,"",_xlfn.XLOOKUP($A127,DateRate!$A:$A,DateRate!C:C,"",-1))</f>
        <v>3.5249000000000001</v>
      </c>
      <c r="D127" s="23">
        <f>IF(_xlfn.XLOOKUP($A127,DateRate!$A:$A,DateRate!D:D,"",-1)=0,"",_xlfn.XLOOKUP($A127,DateRate!$A:$A,DateRate!D:D,"",-1))</f>
        <v>0.49020000000000019</v>
      </c>
      <c r="E127" s="23">
        <f>IF(_xlfn.XLOOKUP($A127,DateRate!$A:$A,DateRate!E:E,"",-1)=0,"",_xlfn.XLOOKUP($A127,DateRate!$A:$A,DateRate!E:E,"",-1))</f>
        <v>1.49</v>
      </c>
      <c r="F127" s="23">
        <f>IF(_xlfn.XLOOKUP($A127,DateRate!$A:$A,DateRate!F:F,"",-1)=0,"",_xlfn.XLOOKUP($A127,DateRate!$A:$A,DateRate!F:F,"",-1))</f>
        <v>2.1800000000000002</v>
      </c>
      <c r="G127" s="23">
        <f>IF(_xlfn.XLOOKUP($A127,DateRate!$A:$A,DateRate!G:G,"",-1)=0,"",_xlfn.XLOOKUP($A127,DateRate!$A:$A,DateRate!G:G,"",-1))</f>
        <v>88.231700000000004</v>
      </c>
      <c r="H127" s="23">
        <f>IF(_xlfn.XLOOKUP($A127,DateRate!$O:$O,DateRate!P:P,"",-1)=0,"",_xlfn.XLOOKUP($A127,DateRate!$O:$O,DateRate!P:P,"",-1))</f>
        <v>3.2425999999999999</v>
      </c>
      <c r="I127" s="23">
        <f>IF(_xlfn.XLOOKUP($A127,DateRate!$A:$A,DateRate!I:I,"",-1)=0,"",_xlfn.XLOOKUP($A127,DateRate!$A:$A,DateRate!I:I,"",-1))</f>
        <v>129.5977582996633</v>
      </c>
      <c r="J127" s="23" t="str">
        <f>IF(_xlfn.XLOOKUP($A127,DateRate!$A:$A,DateRate!J:J,"",-1)=0,"",_xlfn.XLOOKUP($A127,DateRate!$A:$A,DateRate!J:J,"",-1))</f>
        <v/>
      </c>
    </row>
    <row r="128" spans="1:10">
      <c r="A128" s="22">
        <v>41943</v>
      </c>
      <c r="B128" s="23">
        <f>IF(_xlfn.XLOOKUP($A128,DateRate!$A:$A,DateRate!B:B,"",-1)=0,"",_xlfn.XLOOKUP($A128,DateRate!$A:$A,DateRate!B:B,"",-1))</f>
        <v>3.3555000000000001</v>
      </c>
      <c r="C128" s="23">
        <f>IF(_xlfn.XLOOKUP($A128,DateRate!$A:$A,DateRate!C:C,"",-1)=0,"",_xlfn.XLOOKUP($A128,DateRate!$A:$A,DateRate!C:C,"",-1))</f>
        <v>3.7559</v>
      </c>
      <c r="D128" s="23">
        <f>IF(_xlfn.XLOOKUP($A128,DateRate!$A:$A,DateRate!D:D,"",-1)=0,"",_xlfn.XLOOKUP($A128,DateRate!$A:$A,DateRate!D:D,"",-1))</f>
        <v>0.40039999999999987</v>
      </c>
      <c r="E128" s="23">
        <f>IF(_xlfn.XLOOKUP($A128,DateRate!$A:$A,DateRate!E:E,"",-1)=0,"",_xlfn.XLOOKUP($A128,DateRate!$A:$A,DateRate!E:E,"",-1))</f>
        <v>1.62</v>
      </c>
      <c r="F128" s="23">
        <f>IF(_xlfn.XLOOKUP($A128,DateRate!$A:$A,DateRate!F:F,"",-1)=0,"",_xlfn.XLOOKUP($A128,DateRate!$A:$A,DateRate!F:F,"",-1))</f>
        <v>2.35</v>
      </c>
      <c r="G128" s="23">
        <f>IF(_xlfn.XLOOKUP($A128,DateRate!$A:$A,DateRate!G:G,"",-1)=0,"",_xlfn.XLOOKUP($A128,DateRate!$A:$A,DateRate!G:G,"",-1))</f>
        <v>86.923400000000001</v>
      </c>
      <c r="H128" s="23">
        <f>IF(_xlfn.XLOOKUP($A128,DateRate!$O:$O,DateRate!P:P,"",-1)=0,"",_xlfn.XLOOKUP($A128,DateRate!$O:$O,DateRate!P:P,"",-1))</f>
        <v>3.0758999999999999</v>
      </c>
      <c r="I128" s="23">
        <f>IF(_xlfn.XLOOKUP($A128,DateRate!$A:$A,DateRate!I:I,"",-1)=0,"",_xlfn.XLOOKUP($A128,DateRate!$A:$A,DateRate!I:I,"",-1))</f>
        <v>122.98216272084805</v>
      </c>
      <c r="J128" s="23" t="str">
        <f>IF(_xlfn.XLOOKUP($A128,DateRate!$A:$A,DateRate!J:J,"",-1)=0,"",_xlfn.XLOOKUP($A128,DateRate!$A:$A,DateRate!J:J,"",-1))</f>
        <v/>
      </c>
    </row>
    <row r="129" spans="1:10">
      <c r="A129" s="22">
        <v>41912</v>
      </c>
      <c r="B129" s="23">
        <f>IF(_xlfn.XLOOKUP($A129,DateRate!$A:$A,DateRate!B:B,"",-1)=0,"",_xlfn.XLOOKUP($A129,DateRate!$A:$A,DateRate!B:B,"",-1))</f>
        <v>3.7401</v>
      </c>
      <c r="C129" s="23">
        <f>IF(_xlfn.XLOOKUP($A129,DateRate!$A:$A,DateRate!C:C,"",-1)=0,"",_xlfn.XLOOKUP($A129,DateRate!$A:$A,DateRate!C:C,"",-1))</f>
        <v>3.9824000000000002</v>
      </c>
      <c r="D129" s="23">
        <f>IF(_xlfn.XLOOKUP($A129,DateRate!$A:$A,DateRate!D:D,"",-1)=0,"",_xlfn.XLOOKUP($A129,DateRate!$A:$A,DateRate!D:D,"",-1))</f>
        <v>0.24230000000000018</v>
      </c>
      <c r="E129" s="23">
        <f>IF(_xlfn.XLOOKUP($A129,DateRate!$A:$A,DateRate!E:E,"",-1)=0,"",_xlfn.XLOOKUP($A129,DateRate!$A:$A,DateRate!E:E,"",-1))</f>
        <v>1.78</v>
      </c>
      <c r="F129" s="23">
        <f>IF(_xlfn.XLOOKUP($A129,DateRate!$A:$A,DateRate!F:F,"",-1)=0,"",_xlfn.XLOOKUP($A129,DateRate!$A:$A,DateRate!F:F,"",-1))</f>
        <v>2.52</v>
      </c>
      <c r="G129" s="23">
        <f>IF(_xlfn.XLOOKUP($A129,DateRate!$A:$A,DateRate!G:G,"",-1)=0,"",_xlfn.XLOOKUP($A129,DateRate!$A:$A,DateRate!G:G,"",-1))</f>
        <v>85.906999999999996</v>
      </c>
      <c r="H129" s="23">
        <f>IF(_xlfn.XLOOKUP($A129,DateRate!$O:$O,DateRate!P:P,"",-1)=0,"",_xlfn.XLOOKUP($A129,DateRate!$O:$O,DateRate!P:P,"",-1))</f>
        <v>3.2744</v>
      </c>
      <c r="I129" s="23">
        <f>IF(_xlfn.XLOOKUP($A129,DateRate!$A:$A,DateRate!I:I,"",-1)=0,"",_xlfn.XLOOKUP($A129,DateRate!$A:$A,DateRate!I:I,"",-1))</f>
        <v>129.02555931860036</v>
      </c>
      <c r="J129" s="23" t="str">
        <f>IF(_xlfn.XLOOKUP($A129,DateRate!$A:$A,DateRate!J:J,"",-1)=0,"",_xlfn.XLOOKUP($A129,DateRate!$A:$A,DateRate!J:J,"",-1))</f>
        <v/>
      </c>
    </row>
    <row r="130" spans="1:10">
      <c r="A130" s="22">
        <v>41882</v>
      </c>
      <c r="B130" s="23">
        <f>IF(_xlfn.XLOOKUP($A130,DateRate!$A:$A,DateRate!B:B,"",-1)=0,"",_xlfn.XLOOKUP($A130,DateRate!$A:$A,DateRate!B:B,"",-1))</f>
        <v>3.8102999999999998</v>
      </c>
      <c r="C130" s="23">
        <f>IF(_xlfn.XLOOKUP($A130,DateRate!$A:$A,DateRate!C:C,"",-1)=0,"",_xlfn.XLOOKUP($A130,DateRate!$A:$A,DateRate!C:C,"",-1))</f>
        <v>4.2361000000000004</v>
      </c>
      <c r="D130" s="23">
        <f>IF(_xlfn.XLOOKUP($A130,DateRate!$A:$A,DateRate!D:D,"",-1)=0,"",_xlfn.XLOOKUP($A130,DateRate!$A:$A,DateRate!D:D,"",-1))</f>
        <v>0.42580000000000062</v>
      </c>
      <c r="E130" s="23">
        <f>IF(_xlfn.XLOOKUP($A130,DateRate!$A:$A,DateRate!E:E,"",-1)=0,"",_xlfn.XLOOKUP($A130,DateRate!$A:$A,DateRate!E:E,"",-1))</f>
        <v>1.63</v>
      </c>
      <c r="F130" s="23">
        <f>IF(_xlfn.XLOOKUP($A130,DateRate!$A:$A,DateRate!F:F,"",-1)=0,"",_xlfn.XLOOKUP($A130,DateRate!$A:$A,DateRate!F:F,"",-1))</f>
        <v>2.35</v>
      </c>
      <c r="G130" s="23">
        <f>IF(_xlfn.XLOOKUP($A130,DateRate!$A:$A,DateRate!G:G,"",-1)=0,"",_xlfn.XLOOKUP($A130,DateRate!$A:$A,DateRate!G:G,"",-1))</f>
        <v>82.728899999999996</v>
      </c>
      <c r="H130" s="23">
        <f>IF(_xlfn.XLOOKUP($A130,DateRate!$O:$O,DateRate!P:P,"",-1)=0,"",_xlfn.XLOOKUP($A130,DateRate!$O:$O,DateRate!P:P,"",-1))</f>
        <v>3.4767000000000001</v>
      </c>
      <c r="I130" s="23">
        <f>IF(_xlfn.XLOOKUP($A130,DateRate!$A:$A,DateRate!I:I,"",-1)=0,"",_xlfn.XLOOKUP($A130,DateRate!$A:$A,DateRate!I:I,"",-1))</f>
        <v>112.14115821568627</v>
      </c>
      <c r="J130" s="23" t="str">
        <f>IF(_xlfn.XLOOKUP($A130,DateRate!$A:$A,DateRate!J:J,"",-1)=0,"",_xlfn.XLOOKUP($A130,DateRate!$A:$A,DateRate!J:J,"",-1))</f>
        <v/>
      </c>
    </row>
    <row r="131" spans="1:10">
      <c r="A131" s="22">
        <v>41851</v>
      </c>
      <c r="B131" s="23">
        <f>IF(_xlfn.XLOOKUP($A131,DateRate!$A:$A,DateRate!B:B,"",-1)=0,"",_xlfn.XLOOKUP($A131,DateRate!$A:$A,DateRate!B:B,"",-1))</f>
        <v>3.738</v>
      </c>
      <c r="C131" s="23">
        <f>IF(_xlfn.XLOOKUP($A131,DateRate!$A:$A,DateRate!C:C,"",-1)=0,"",_xlfn.XLOOKUP($A131,DateRate!$A:$A,DateRate!C:C,"",-1))</f>
        <v>4.2655000000000003</v>
      </c>
      <c r="D131" s="23">
        <f>IF(_xlfn.XLOOKUP($A131,DateRate!$A:$A,DateRate!D:D,"",-1)=0,"",_xlfn.XLOOKUP($A131,DateRate!$A:$A,DateRate!D:D,"",-1))</f>
        <v>0.5275000000000003</v>
      </c>
      <c r="E131" s="23">
        <f>IF(_xlfn.XLOOKUP($A131,DateRate!$A:$A,DateRate!E:E,"",-1)=0,"",_xlfn.XLOOKUP($A131,DateRate!$A:$A,DateRate!E:E,"",-1))</f>
        <v>1.76</v>
      </c>
      <c r="F131" s="23">
        <f>IF(_xlfn.XLOOKUP($A131,DateRate!$A:$A,DateRate!F:F,"",-1)=0,"",_xlfn.XLOOKUP($A131,DateRate!$A:$A,DateRate!F:F,"",-1))</f>
        <v>2.58</v>
      </c>
      <c r="G131" s="23">
        <f>IF(_xlfn.XLOOKUP($A131,DateRate!$A:$A,DateRate!G:G,"",-1)=0,"",_xlfn.XLOOKUP($A131,DateRate!$A:$A,DateRate!G:G,"",-1))</f>
        <v>81.460899999999995</v>
      </c>
      <c r="H131" s="23">
        <f>IF(_xlfn.XLOOKUP($A131,DateRate!$O:$O,DateRate!P:P,"",-1)=0,"",_xlfn.XLOOKUP($A131,DateRate!$O:$O,DateRate!P:P,"",-1))</f>
        <v>3.8279999999999998</v>
      </c>
      <c r="I131" s="23">
        <f>IF(_xlfn.XLOOKUP($A131,DateRate!$A:$A,DateRate!I:I,"",-1)=0,"",_xlfn.XLOOKUP($A131,DateRate!$A:$A,DateRate!I:I,"",-1))</f>
        <v>114.88846113821138</v>
      </c>
      <c r="J131" s="23" t="str">
        <f>IF(_xlfn.XLOOKUP($A131,DateRate!$A:$A,DateRate!J:J,"",-1)=0,"",_xlfn.XLOOKUP($A131,DateRate!$A:$A,DateRate!J:J,"",-1))</f>
        <v/>
      </c>
    </row>
    <row r="132" spans="1:10">
      <c r="A132" s="22">
        <v>41820</v>
      </c>
      <c r="B132" s="23">
        <f>IF(_xlfn.XLOOKUP($A132,DateRate!$A:$A,DateRate!B:B,"",-1)=0,"",_xlfn.XLOOKUP($A132,DateRate!$A:$A,DateRate!B:B,"",-1))</f>
        <v>3.3814000000000002</v>
      </c>
      <c r="C132" s="23">
        <f>IF(_xlfn.XLOOKUP($A132,DateRate!$A:$A,DateRate!C:C,"",-1)=0,"",_xlfn.XLOOKUP($A132,DateRate!$A:$A,DateRate!C:C,"",-1))</f>
        <v>4.0612000000000004</v>
      </c>
      <c r="D132" s="23">
        <f>IF(_xlfn.XLOOKUP($A132,DateRate!$A:$A,DateRate!D:D,"",-1)=0,"",_xlfn.XLOOKUP($A132,DateRate!$A:$A,DateRate!D:D,"",-1))</f>
        <v>0.67980000000000018</v>
      </c>
      <c r="E132" s="23">
        <f>IF(_xlfn.XLOOKUP($A132,DateRate!$A:$A,DateRate!E:E,"",-1)=0,"",_xlfn.XLOOKUP($A132,DateRate!$A:$A,DateRate!E:E,"",-1))</f>
        <v>1.62</v>
      </c>
      <c r="F132" s="23">
        <f>IF(_xlfn.XLOOKUP($A132,DateRate!$A:$A,DateRate!F:F,"",-1)=0,"",_xlfn.XLOOKUP($A132,DateRate!$A:$A,DateRate!F:F,"",-1))</f>
        <v>2.5299999999999998</v>
      </c>
      <c r="G132" s="23">
        <f>IF(_xlfn.XLOOKUP($A132,DateRate!$A:$A,DateRate!G:G,"",-1)=0,"",_xlfn.XLOOKUP($A132,DateRate!$A:$A,DateRate!G:G,"",-1))</f>
        <v>79.785600000000002</v>
      </c>
      <c r="H132" s="23">
        <f>IF(_xlfn.XLOOKUP($A132,DateRate!$O:$O,DateRate!P:P,"",-1)=0,"",_xlfn.XLOOKUP($A132,DateRate!$O:$O,DateRate!P:P,"",-1))</f>
        <v>3.4037999999999999</v>
      </c>
      <c r="I132" s="23">
        <f>IF(_xlfn.XLOOKUP($A132,DateRate!$A:$A,DateRate!I:I,"",-1)=0,"",_xlfn.XLOOKUP($A132,DateRate!$A:$A,DateRate!I:I,"",-1))</f>
        <v>123.70675611713666</v>
      </c>
      <c r="J132" s="23" t="str">
        <f>IF(_xlfn.XLOOKUP($A132,DateRate!$A:$A,DateRate!J:J,"",-1)=0,"",_xlfn.XLOOKUP($A132,DateRate!$A:$A,DateRate!J:J,"",-1))</f>
        <v/>
      </c>
    </row>
    <row r="133" spans="1:10">
      <c r="A133" s="22">
        <v>41790</v>
      </c>
      <c r="B133" s="23">
        <f>IF(_xlfn.XLOOKUP($A133,DateRate!$A:$A,DateRate!B:B,"",-1)=0,"",_xlfn.XLOOKUP($A133,DateRate!$A:$A,DateRate!B:B,"",-1))</f>
        <v>3.3589000000000002</v>
      </c>
      <c r="C133" s="23">
        <f>IF(_xlfn.XLOOKUP($A133,DateRate!$A:$A,DateRate!C:C,"",-1)=0,"",_xlfn.XLOOKUP($A133,DateRate!$A:$A,DateRate!C:C,"",-1))</f>
        <v>4.0713999999999997</v>
      </c>
      <c r="D133" s="23">
        <f>IF(_xlfn.XLOOKUP($A133,DateRate!$A:$A,DateRate!D:D,"",-1)=0,"",_xlfn.XLOOKUP($A133,DateRate!$A:$A,DateRate!D:D,"",-1))</f>
        <v>0.71249999999999947</v>
      </c>
      <c r="E133" s="23">
        <f>IF(_xlfn.XLOOKUP($A133,DateRate!$A:$A,DateRate!E:E,"",-1)=0,"",_xlfn.XLOOKUP($A133,DateRate!$A:$A,DateRate!E:E,"",-1))</f>
        <v>1.54</v>
      </c>
      <c r="F133" s="23">
        <f>IF(_xlfn.XLOOKUP($A133,DateRate!$A:$A,DateRate!F:F,"",-1)=0,"",_xlfn.XLOOKUP($A133,DateRate!$A:$A,DateRate!F:F,"",-1))</f>
        <v>2.48</v>
      </c>
      <c r="G133" s="23">
        <f>IF(_xlfn.XLOOKUP($A133,DateRate!$A:$A,DateRate!G:G,"",-1)=0,"",_xlfn.XLOOKUP($A133,DateRate!$A:$A,DateRate!G:G,"",-1))</f>
        <v>80.383700000000005</v>
      </c>
      <c r="H133" s="23">
        <f>IF(_xlfn.XLOOKUP($A133,DateRate!$O:$O,DateRate!P:P,"",-1)=0,"",_xlfn.XLOOKUP($A133,DateRate!$O:$O,DateRate!P:P,"",-1))</f>
        <v>3.2330999999999999</v>
      </c>
      <c r="I133" s="23">
        <f>IF(_xlfn.XLOOKUP($A133,DateRate!$A:$A,DateRate!I:I,"",-1)=0,"",_xlfn.XLOOKUP($A133,DateRate!$A:$A,DateRate!I:I,"",-1))</f>
        <v>126.77498977168949</v>
      </c>
      <c r="J133" s="23" t="str">
        <f>IF(_xlfn.XLOOKUP($A133,DateRate!$A:$A,DateRate!J:J,"",-1)=0,"",_xlfn.XLOOKUP($A133,DateRate!$A:$A,DateRate!J:J,"",-1))</f>
        <v/>
      </c>
    </row>
    <row r="134" spans="1:10">
      <c r="A134" s="22">
        <v>41759</v>
      </c>
      <c r="B134" s="23">
        <f>IF(_xlfn.XLOOKUP($A134,DateRate!$A:$A,DateRate!B:B,"",-1)=0,"",_xlfn.XLOOKUP($A134,DateRate!$A:$A,DateRate!B:B,"",-1))</f>
        <v>3.5773999999999999</v>
      </c>
      <c r="C134" s="23">
        <f>IF(_xlfn.XLOOKUP($A134,DateRate!$A:$A,DateRate!C:C,"",-1)=0,"",_xlfn.XLOOKUP($A134,DateRate!$A:$A,DateRate!C:C,"",-1))</f>
        <v>4.3002000000000002</v>
      </c>
      <c r="D134" s="23">
        <f>IF(_xlfn.XLOOKUP($A134,DateRate!$A:$A,DateRate!D:D,"",-1)=0,"",_xlfn.XLOOKUP($A134,DateRate!$A:$A,DateRate!D:D,"",-1))</f>
        <v>0.72280000000000033</v>
      </c>
      <c r="E134" s="23">
        <f>IF(_xlfn.XLOOKUP($A134,DateRate!$A:$A,DateRate!E:E,"",-1)=0,"",_xlfn.XLOOKUP($A134,DateRate!$A:$A,DateRate!E:E,"",-1))</f>
        <v>1.69</v>
      </c>
      <c r="F134" s="23">
        <f>IF(_xlfn.XLOOKUP($A134,DateRate!$A:$A,DateRate!F:F,"",-1)=0,"",_xlfn.XLOOKUP($A134,DateRate!$A:$A,DateRate!F:F,"",-1))</f>
        <v>2.67</v>
      </c>
      <c r="G134" s="23">
        <f>IF(_xlfn.XLOOKUP($A134,DateRate!$A:$A,DateRate!G:G,"",-1)=0,"",_xlfn.XLOOKUP($A134,DateRate!$A:$A,DateRate!G:G,"",-1))</f>
        <v>79.525000000000006</v>
      </c>
      <c r="H134" s="23">
        <f>IF(_xlfn.XLOOKUP($A134,DateRate!$O:$O,DateRate!P:P,"",-1)=0,"",_xlfn.XLOOKUP($A134,DateRate!$O:$O,DateRate!P:P,"",-1))</f>
        <v>3.5819999999999999</v>
      </c>
      <c r="I134" s="23">
        <f>IF(_xlfn.XLOOKUP($A134,DateRate!$A:$A,DateRate!I:I,"",-1)=0,"",_xlfn.XLOOKUP($A134,DateRate!$A:$A,DateRate!I:I,"",-1))</f>
        <v>116.67450486215539</v>
      </c>
      <c r="J134" s="23" t="str">
        <f>IF(_xlfn.XLOOKUP($A134,DateRate!$A:$A,DateRate!J:J,"",-1)=0,"",_xlfn.XLOOKUP($A134,DateRate!$A:$A,DateRate!J:J,"",-1))</f>
        <v/>
      </c>
    </row>
    <row r="135" spans="1:10">
      <c r="A135" s="22">
        <v>41729</v>
      </c>
      <c r="B135" s="23">
        <f>IF(_xlfn.XLOOKUP($A135,DateRate!$A:$A,DateRate!B:B,"",-1)=0,"",_xlfn.XLOOKUP($A135,DateRate!$A:$A,DateRate!B:B,"",-1))</f>
        <v>3.0901000000000001</v>
      </c>
      <c r="C135" s="23">
        <f>IF(_xlfn.XLOOKUP($A135,DateRate!$A:$A,DateRate!C:C,"",-1)=0,"",_xlfn.XLOOKUP($A135,DateRate!$A:$A,DateRate!C:C,"",-1))</f>
        <v>4.5004</v>
      </c>
      <c r="D135" s="23">
        <f>IF(_xlfn.XLOOKUP($A135,DateRate!$A:$A,DateRate!D:D,"",-1)=0,"",_xlfn.XLOOKUP($A135,DateRate!$A:$A,DateRate!D:D,"",-1))</f>
        <v>1.4102999999999999</v>
      </c>
      <c r="E135" s="23">
        <f>IF(_xlfn.XLOOKUP($A135,DateRate!$A:$A,DateRate!E:E,"",-1)=0,"",_xlfn.XLOOKUP($A135,DateRate!$A:$A,DateRate!E:E,"",-1))</f>
        <v>1.73</v>
      </c>
      <c r="F135" s="23">
        <f>IF(_xlfn.XLOOKUP($A135,DateRate!$A:$A,DateRate!F:F,"",-1)=0,"",_xlfn.XLOOKUP($A135,DateRate!$A:$A,DateRate!F:F,"",-1))</f>
        <v>2.73</v>
      </c>
      <c r="G135" s="23">
        <f>IF(_xlfn.XLOOKUP($A135,DateRate!$A:$A,DateRate!G:G,"",-1)=0,"",_xlfn.XLOOKUP($A135,DateRate!$A:$A,DateRate!G:G,"",-1))</f>
        <v>80.076700000000002</v>
      </c>
      <c r="H135" s="23">
        <f>IF(_xlfn.XLOOKUP($A135,DateRate!$O:$O,DateRate!P:P,"",-1)=0,"",_xlfn.XLOOKUP($A135,DateRate!$O:$O,DateRate!P:P,"",-1))</f>
        <v>3.3908</v>
      </c>
      <c r="I135" s="23">
        <f>IF(_xlfn.XLOOKUP($A135,DateRate!$A:$A,DateRate!I:I,"",-1)=0,"",_xlfn.XLOOKUP($A135,DateRate!$A:$A,DateRate!I:I,"",-1))</f>
        <v>117.32069688</v>
      </c>
      <c r="J135" s="23" t="str">
        <f>IF(_xlfn.XLOOKUP($A135,DateRate!$A:$A,DateRate!J:J,"",-1)=0,"",_xlfn.XLOOKUP($A135,DateRate!$A:$A,DateRate!J:J,"",-1))</f>
        <v/>
      </c>
    </row>
    <row r="136" spans="1:10">
      <c r="A136" s="22">
        <v>41698</v>
      </c>
      <c r="B136" s="23">
        <f>IF(_xlfn.XLOOKUP($A136,DateRate!$A:$A,DateRate!B:B,"",-1)=0,"",_xlfn.XLOOKUP($A136,DateRate!$A:$A,DateRate!B:B,"",-1))</f>
        <v>3.2774999999999999</v>
      </c>
      <c r="C136" s="23">
        <f>IF(_xlfn.XLOOKUP($A136,DateRate!$A:$A,DateRate!C:C,"",-1)=0,"",_xlfn.XLOOKUP($A136,DateRate!$A:$A,DateRate!C:C,"",-1))</f>
        <v>4.4276</v>
      </c>
      <c r="D136" s="23">
        <f>IF(_xlfn.XLOOKUP($A136,DateRate!$A:$A,DateRate!D:D,"",-1)=0,"",_xlfn.XLOOKUP($A136,DateRate!$A:$A,DateRate!D:D,"",-1))</f>
        <v>1.1501000000000001</v>
      </c>
      <c r="E136" s="23">
        <f>IF(_xlfn.XLOOKUP($A136,DateRate!$A:$A,DateRate!E:E,"",-1)=0,"",_xlfn.XLOOKUP($A136,DateRate!$A:$A,DateRate!E:E,"",-1))</f>
        <v>1.51</v>
      </c>
      <c r="F136" s="23">
        <f>IF(_xlfn.XLOOKUP($A136,DateRate!$A:$A,DateRate!F:F,"",-1)=0,"",_xlfn.XLOOKUP($A136,DateRate!$A:$A,DateRate!F:F,"",-1))</f>
        <v>2.66</v>
      </c>
      <c r="G136" s="23">
        <f>IF(_xlfn.XLOOKUP($A136,DateRate!$A:$A,DateRate!G:G,"",-1)=0,"",_xlfn.XLOOKUP($A136,DateRate!$A:$A,DateRate!G:G,"",-1))</f>
        <v>79.745699999999999</v>
      </c>
      <c r="H136" s="23">
        <f>IF(_xlfn.XLOOKUP($A136,DateRate!$O:$O,DateRate!P:P,"",-1)=0,"",_xlfn.XLOOKUP($A136,DateRate!$O:$O,DateRate!P:P,"",-1))</f>
        <v>4.2965999999999998</v>
      </c>
      <c r="I136" s="23">
        <f>IF(_xlfn.XLOOKUP($A136,DateRate!$A:$A,DateRate!I:I,"",-1)=0,"",_xlfn.XLOOKUP($A136,DateRate!$A:$A,DateRate!I:I,"",-1))</f>
        <v>105.12504384393064</v>
      </c>
      <c r="J136" s="23" t="str">
        <f>IF(_xlfn.XLOOKUP($A136,DateRate!$A:$A,DateRate!J:J,"",-1)=0,"",_xlfn.XLOOKUP($A136,DateRate!$A:$A,DateRate!J:J,"",-1))</f>
        <v/>
      </c>
    </row>
    <row r="137" spans="1:10">
      <c r="A137" s="22">
        <v>41670</v>
      </c>
      <c r="B137" s="23">
        <f>IF(_xlfn.XLOOKUP($A137,DateRate!$A:$A,DateRate!B:B,"",-1)=0,"",_xlfn.XLOOKUP($A137,DateRate!$A:$A,DateRate!B:B,"",-1))</f>
        <v>3.6093999999999999</v>
      </c>
      <c r="C137" s="23">
        <f>IF(_xlfn.XLOOKUP($A137,DateRate!$A:$A,DateRate!C:C,"",-1)=0,"",_xlfn.XLOOKUP($A137,DateRate!$A:$A,DateRate!C:C,"",-1))</f>
        <v>4.5019</v>
      </c>
      <c r="D137" s="23">
        <f>IF(_xlfn.XLOOKUP($A137,DateRate!$A:$A,DateRate!D:D,"",-1)=0,"",_xlfn.XLOOKUP($A137,DateRate!$A:$A,DateRate!D:D,"",-1))</f>
        <v>0.89250000000000007</v>
      </c>
      <c r="E137" s="23">
        <f>IF(_xlfn.XLOOKUP($A137,DateRate!$A:$A,DateRate!E:E,"",-1)=0,"",_xlfn.XLOOKUP($A137,DateRate!$A:$A,DateRate!E:E,"",-1))</f>
        <v>1.49</v>
      </c>
      <c r="F137" s="23">
        <f>IF(_xlfn.XLOOKUP($A137,DateRate!$A:$A,DateRate!F:F,"",-1)=0,"",_xlfn.XLOOKUP($A137,DateRate!$A:$A,DateRate!F:F,"",-1))</f>
        <v>2.67</v>
      </c>
      <c r="G137" s="23">
        <f>IF(_xlfn.XLOOKUP($A137,DateRate!$A:$A,DateRate!G:G,"",-1)=0,"",_xlfn.XLOOKUP($A137,DateRate!$A:$A,DateRate!G:G,"",-1))</f>
        <v>81.248599999999996</v>
      </c>
      <c r="H137" s="23">
        <f>IF(_xlfn.XLOOKUP($A137,DateRate!$O:$O,DateRate!P:P,"",-1)=0,"",_xlfn.XLOOKUP($A137,DateRate!$O:$O,DateRate!P:P,"",-1))</f>
        <v>4.7065999999999999</v>
      </c>
      <c r="I137" s="23">
        <f>IF(_xlfn.XLOOKUP($A137,DateRate!$A:$A,DateRate!I:I,"",-1)=0,"",_xlfn.XLOOKUP($A137,DateRate!$A:$A,DateRate!I:I,"",-1))</f>
        <v>121.37464290801186</v>
      </c>
      <c r="J137" s="23" t="str">
        <f>IF(_xlfn.XLOOKUP($A137,DateRate!$A:$A,DateRate!J:J,"",-1)=0,"",_xlfn.XLOOKUP($A137,DateRate!$A:$A,DateRate!J:J,"",-1))</f>
        <v/>
      </c>
    </row>
    <row r="138" spans="1:10">
      <c r="A138" s="22">
        <v>41639</v>
      </c>
      <c r="B138" s="23">
        <f>IF(_xlfn.XLOOKUP($A138,DateRate!$A:$A,DateRate!B:B,"",-1)=0,"",_xlfn.XLOOKUP($A138,DateRate!$A:$A,DateRate!B:B,"",-1))</f>
        <v>4.2188999999999997</v>
      </c>
      <c r="C138" s="23">
        <f>IF(_xlfn.XLOOKUP($A138,DateRate!$A:$A,DateRate!C:C,"",-1)=0,"",_xlfn.XLOOKUP($A138,DateRate!$A:$A,DateRate!C:C,"",-1))</f>
        <v>4.5518000000000001</v>
      </c>
      <c r="D138" s="23">
        <f>IF(_xlfn.XLOOKUP($A138,DateRate!$A:$A,DateRate!D:D,"",-1)=0,"",_xlfn.XLOOKUP($A138,DateRate!$A:$A,DateRate!D:D,"",-1))</f>
        <v>0.33290000000000042</v>
      </c>
      <c r="E138" s="23">
        <f>IF(_xlfn.XLOOKUP($A138,DateRate!$A:$A,DateRate!E:E,"",-1)=0,"",_xlfn.XLOOKUP($A138,DateRate!$A:$A,DateRate!E:E,"",-1))</f>
        <v>1.75</v>
      </c>
      <c r="F138" s="23">
        <f>IF(_xlfn.XLOOKUP($A138,DateRate!$A:$A,DateRate!F:F,"",-1)=0,"",_xlfn.XLOOKUP($A138,DateRate!$A:$A,DateRate!F:F,"",-1))</f>
        <v>3.04</v>
      </c>
      <c r="G138" s="23">
        <f>IF(_xlfn.XLOOKUP($A138,DateRate!$A:$A,DateRate!G:G,"",-1)=0,"",_xlfn.XLOOKUP($A138,DateRate!$A:$A,DateRate!G:G,"",-1))</f>
        <v>80.081199999999995</v>
      </c>
      <c r="H138" s="23">
        <f>IF(_xlfn.XLOOKUP($A138,DateRate!$O:$O,DateRate!P:P,"",-1)=0,"",_xlfn.XLOOKUP($A138,DateRate!$O:$O,DateRate!P:P,"",-1))</f>
        <v>5.2577999999999996</v>
      </c>
      <c r="I138" s="23">
        <f>IF(_xlfn.XLOOKUP($A138,DateRate!$A:$A,DateRate!I:I,"",-1)=0,"",_xlfn.XLOOKUP($A138,DateRate!$A:$A,DateRate!I:I,"",-1))</f>
        <v>115.04637260869565</v>
      </c>
      <c r="J138" s="23" t="str">
        <f>IF(_xlfn.XLOOKUP($A138,DateRate!$A:$A,DateRate!J:J,"",-1)=0,"",_xlfn.XLOOKUP($A138,DateRate!$A:$A,DateRate!J:J,"",-1))</f>
        <v/>
      </c>
    </row>
    <row r="139" spans="1:10">
      <c r="A139" s="22">
        <v>41608</v>
      </c>
      <c r="B139" s="23">
        <f>IF(_xlfn.XLOOKUP($A139,DateRate!$A:$A,DateRate!B:B,"",-1)=0,"",_xlfn.XLOOKUP($A139,DateRate!$A:$A,DateRate!B:B,"",-1))</f>
        <v>3.9786999999999999</v>
      </c>
      <c r="C139" s="23">
        <f>IF(_xlfn.XLOOKUP($A139,DateRate!$A:$A,DateRate!C:C,"",-1)=0,"",_xlfn.XLOOKUP($A139,DateRate!$A:$A,DateRate!C:C,"",-1))</f>
        <v>4.3612000000000002</v>
      </c>
      <c r="D139" s="23">
        <f>IF(_xlfn.XLOOKUP($A139,DateRate!$A:$A,DateRate!D:D,"",-1)=0,"",_xlfn.XLOOKUP($A139,DateRate!$A:$A,DateRate!D:D,"",-1))</f>
        <v>0.38250000000000028</v>
      </c>
      <c r="E139" s="23">
        <f>IF(_xlfn.XLOOKUP($A139,DateRate!$A:$A,DateRate!E:E,"",-1)=0,"",_xlfn.XLOOKUP($A139,DateRate!$A:$A,DateRate!E:E,"",-1))</f>
        <v>1.37</v>
      </c>
      <c r="F139" s="23">
        <f>IF(_xlfn.XLOOKUP($A139,DateRate!$A:$A,DateRate!F:F,"",-1)=0,"",_xlfn.XLOOKUP($A139,DateRate!$A:$A,DateRate!F:F,"",-1))</f>
        <v>2.75</v>
      </c>
      <c r="G139" s="23">
        <f>IF(_xlfn.XLOOKUP($A139,DateRate!$A:$A,DateRate!G:G,"",-1)=0,"",_xlfn.XLOOKUP($A139,DateRate!$A:$A,DateRate!G:G,"",-1))</f>
        <v>80.63</v>
      </c>
      <c r="H139" s="23">
        <f>IF(_xlfn.XLOOKUP($A139,DateRate!$O:$O,DateRate!P:P,"",-1)=0,"",_xlfn.XLOOKUP($A139,DateRate!$O:$O,DateRate!P:P,"",-1))</f>
        <v>4.5213000000000001</v>
      </c>
      <c r="I139" s="23">
        <f>IF(_xlfn.XLOOKUP($A139,DateRate!$A:$A,DateRate!I:I,"",-1)=0,"",_xlfn.XLOOKUP($A139,DateRate!$A:$A,DateRate!I:I,"",-1))</f>
        <v>129.8815338095238</v>
      </c>
      <c r="J139" s="23" t="str">
        <f>IF(_xlfn.XLOOKUP($A139,DateRate!$A:$A,DateRate!J:J,"",-1)=0,"",_xlfn.XLOOKUP($A139,DateRate!$A:$A,DateRate!J:J,"",-1))</f>
        <v/>
      </c>
    </row>
    <row r="140" spans="1:10">
      <c r="A140" s="22">
        <v>41578</v>
      </c>
      <c r="B140" s="23">
        <f>IF(_xlfn.XLOOKUP($A140,DateRate!$A:$A,DateRate!B:B,"",-1)=0,"",_xlfn.XLOOKUP($A140,DateRate!$A:$A,DateRate!B:B,"",-1))</f>
        <v>3.9752000000000001</v>
      </c>
      <c r="C140" s="23">
        <f>IF(_xlfn.XLOOKUP($A140,DateRate!$A:$A,DateRate!C:C,"",-1)=0,"",_xlfn.XLOOKUP($A140,DateRate!$A:$A,DateRate!C:C,"",-1))</f>
        <v>4.1806000000000001</v>
      </c>
      <c r="D140" s="23">
        <f>IF(_xlfn.XLOOKUP($A140,DateRate!$A:$A,DateRate!D:D,"",-1)=0,"",_xlfn.XLOOKUP($A140,DateRate!$A:$A,DateRate!D:D,"",-1))</f>
        <v>0.20540000000000003</v>
      </c>
      <c r="E140" s="23">
        <f>IF(_xlfn.XLOOKUP($A140,DateRate!$A:$A,DateRate!E:E,"",-1)=0,"",_xlfn.XLOOKUP($A140,DateRate!$A:$A,DateRate!E:E,"",-1))</f>
        <v>1.31</v>
      </c>
      <c r="F140" s="23">
        <f>IF(_xlfn.XLOOKUP($A140,DateRate!$A:$A,DateRate!F:F,"",-1)=0,"",_xlfn.XLOOKUP($A140,DateRate!$A:$A,DateRate!F:F,"",-1))</f>
        <v>2.57</v>
      </c>
      <c r="G140" s="23">
        <f>IF(_xlfn.XLOOKUP($A140,DateRate!$A:$A,DateRate!G:G,"",-1)=0,"",_xlfn.XLOOKUP($A140,DateRate!$A:$A,DateRate!G:G,"",-1))</f>
        <v>80.239999999999995</v>
      </c>
      <c r="H140" s="23">
        <f>IF(_xlfn.XLOOKUP($A140,DateRate!$O:$O,DateRate!P:P,"",-1)=0,"",_xlfn.XLOOKUP($A140,DateRate!$O:$O,DateRate!P:P,"",-1))</f>
        <v>4.3464999999999998</v>
      </c>
      <c r="I140" s="23">
        <f>IF(_xlfn.XLOOKUP($A140,DateRate!$A:$A,DateRate!I:I,"",-1)=0,"",_xlfn.XLOOKUP($A140,DateRate!$A:$A,DateRate!I:I,"",-1))</f>
        <v>94.532644878048785</v>
      </c>
      <c r="J140" s="23" t="str">
        <f>IF(_xlfn.XLOOKUP($A140,DateRate!$A:$A,DateRate!J:J,"",-1)=0,"",_xlfn.XLOOKUP($A140,DateRate!$A:$A,DateRate!J:J,"",-1))</f>
        <v/>
      </c>
    </row>
    <row r="141" spans="1:10">
      <c r="A141" s="22">
        <v>41547</v>
      </c>
      <c r="B141" s="23">
        <f>IF(_xlfn.XLOOKUP($A141,DateRate!$A:$A,DateRate!B:B,"",-1)=0,"",_xlfn.XLOOKUP($A141,DateRate!$A:$A,DateRate!B:B,"",-1))</f>
        <v>3.5451000000000001</v>
      </c>
      <c r="C141" s="23">
        <f>IF(_xlfn.XLOOKUP($A141,DateRate!$A:$A,DateRate!C:C,"",-1)=0,"",_xlfn.XLOOKUP($A141,DateRate!$A:$A,DateRate!C:C,"",-1))</f>
        <v>3.9954000000000001</v>
      </c>
      <c r="D141" s="23">
        <f>IF(_xlfn.XLOOKUP($A141,DateRate!$A:$A,DateRate!D:D,"",-1)=0,"",_xlfn.XLOOKUP($A141,DateRate!$A:$A,DateRate!D:D,"",-1))</f>
        <v>0.45029999999999992</v>
      </c>
      <c r="E141" s="23">
        <f>IF(_xlfn.XLOOKUP($A141,DateRate!$A:$A,DateRate!E:E,"",-1)=0,"",_xlfn.XLOOKUP($A141,DateRate!$A:$A,DateRate!E:E,"",-1))</f>
        <v>1.39</v>
      </c>
      <c r="F141" s="23">
        <f>IF(_xlfn.XLOOKUP($A141,DateRate!$A:$A,DateRate!F:F,"",-1)=0,"",_xlfn.XLOOKUP($A141,DateRate!$A:$A,DateRate!F:F,"",-1))</f>
        <v>2.64</v>
      </c>
      <c r="G141" s="23">
        <f>IF(_xlfn.XLOOKUP($A141,DateRate!$A:$A,DateRate!G:G,"",-1)=0,"",_xlfn.XLOOKUP($A141,DateRate!$A:$A,DateRate!G:G,"",-1))</f>
        <v>80.239999999999995</v>
      </c>
      <c r="H141" s="23">
        <f>IF(_xlfn.XLOOKUP($A141,DateRate!$O:$O,DateRate!P:P,"",-1)=0,"",_xlfn.XLOOKUP($A141,DateRate!$O:$O,DateRate!P:P,"",-1))</f>
        <v>3.7625999999999999</v>
      </c>
      <c r="I141" s="23">
        <f>IF(_xlfn.XLOOKUP($A141,DateRate!$A:$A,DateRate!I:I,"",-1)=0,"",_xlfn.XLOOKUP($A141,DateRate!$A:$A,DateRate!I:I,"",-1))</f>
        <v>107.70489631578947</v>
      </c>
      <c r="J141" s="23" t="str">
        <f>IF(_xlfn.XLOOKUP($A141,DateRate!$A:$A,DateRate!J:J,"",-1)=0,"",_xlfn.XLOOKUP($A141,DateRate!$A:$A,DateRate!J:J,"",-1))</f>
        <v/>
      </c>
    </row>
    <row r="142" spans="1:10">
      <c r="A142" s="22">
        <v>41517</v>
      </c>
      <c r="B142" s="23">
        <f>IF(_xlfn.XLOOKUP($A142,DateRate!$A:$A,DateRate!B:B,"",-1)=0,"",_xlfn.XLOOKUP($A142,DateRate!$A:$A,DateRate!B:B,"",-1))</f>
        <v>3.6185999999999998</v>
      </c>
      <c r="C142" s="23">
        <f>IF(_xlfn.XLOOKUP($A142,DateRate!$A:$A,DateRate!C:C,"",-1)=0,"",_xlfn.XLOOKUP($A142,DateRate!$A:$A,DateRate!C:C,"",-1))</f>
        <v>4.0354000000000001</v>
      </c>
      <c r="D142" s="23">
        <f>IF(_xlfn.XLOOKUP($A142,DateRate!$A:$A,DateRate!D:D,"",-1)=0,"",_xlfn.XLOOKUP($A142,DateRate!$A:$A,DateRate!D:D,"",-1))</f>
        <v>0.41680000000000028</v>
      </c>
      <c r="E142" s="23">
        <f>IF(_xlfn.XLOOKUP($A142,DateRate!$A:$A,DateRate!E:E,"",-1)=0,"",_xlfn.XLOOKUP($A142,DateRate!$A:$A,DateRate!E:E,"",-1))</f>
        <v>1.62</v>
      </c>
      <c r="F142" s="23">
        <f>IF(_xlfn.XLOOKUP($A142,DateRate!$A:$A,DateRate!F:F,"",-1)=0,"",_xlfn.XLOOKUP($A142,DateRate!$A:$A,DateRate!F:F,"",-1))</f>
        <v>2.78</v>
      </c>
      <c r="G142" s="23">
        <f>IF(_xlfn.XLOOKUP($A142,DateRate!$A:$A,DateRate!G:G,"",-1)=0,"",_xlfn.XLOOKUP($A142,DateRate!$A:$A,DateRate!G:G,"",-1))</f>
        <v>82.04</v>
      </c>
      <c r="H142" s="23">
        <f>IF(_xlfn.XLOOKUP($A142,DateRate!$O:$O,DateRate!P:P,"",-1)=0,"",_xlfn.XLOOKUP($A142,DateRate!$O:$O,DateRate!P:P,"",-1))</f>
        <v>4.0728</v>
      </c>
      <c r="I142" s="23">
        <f>IF(_xlfn.XLOOKUP($A142,DateRate!$A:$A,DateRate!I:I,"",-1)=0,"",_xlfn.XLOOKUP($A142,DateRate!$A:$A,DateRate!I:I,"",-1))</f>
        <v>114.47911916666666</v>
      </c>
      <c r="J142" s="23" t="str">
        <f>IF(_xlfn.XLOOKUP($A142,DateRate!$A:$A,DateRate!J:J,"",-1)=0,"",_xlfn.XLOOKUP($A142,DateRate!$A:$A,DateRate!J:J,"",-1))</f>
        <v/>
      </c>
    </row>
    <row r="143" spans="1:10">
      <c r="A143" s="22">
        <v>41486</v>
      </c>
      <c r="B143" s="23">
        <f>IF(_xlfn.XLOOKUP($A143,DateRate!$A:$A,DateRate!B:B,"",-1)=0,"",_xlfn.XLOOKUP($A143,DateRate!$A:$A,DateRate!B:B,"",-1))</f>
        <v>3.4908000000000001</v>
      </c>
      <c r="C143" s="23">
        <f>IF(_xlfn.XLOOKUP($A143,DateRate!$A:$A,DateRate!C:C,"",-1)=0,"",_xlfn.XLOOKUP($A143,DateRate!$A:$A,DateRate!C:C,"",-1))</f>
        <v>3.7214</v>
      </c>
      <c r="D143" s="23">
        <f>IF(_xlfn.XLOOKUP($A143,DateRate!$A:$A,DateRate!D:D,"",-1)=0,"",_xlfn.XLOOKUP($A143,DateRate!$A:$A,DateRate!D:D,"",-1))</f>
        <v>0.23059999999999992</v>
      </c>
      <c r="E143" s="23">
        <f>IF(_xlfn.XLOOKUP($A143,DateRate!$A:$A,DateRate!E:E,"",-1)=0,"",_xlfn.XLOOKUP($A143,DateRate!$A:$A,DateRate!E:E,"",-1))</f>
        <v>1.38</v>
      </c>
      <c r="F143" s="23">
        <f>IF(_xlfn.XLOOKUP($A143,DateRate!$A:$A,DateRate!F:F,"",-1)=0,"",_xlfn.XLOOKUP($A143,DateRate!$A:$A,DateRate!F:F,"",-1))</f>
        <v>2.6</v>
      </c>
      <c r="G143" s="23">
        <f>IF(_xlfn.XLOOKUP($A143,DateRate!$A:$A,DateRate!G:G,"",-1)=0,"",_xlfn.XLOOKUP($A143,DateRate!$A:$A,DateRate!G:G,"",-1))</f>
        <v>81.66</v>
      </c>
      <c r="H143" s="23">
        <f>IF(_xlfn.XLOOKUP($A143,DateRate!$O:$O,DateRate!P:P,"",-1)=0,"",_xlfn.XLOOKUP($A143,DateRate!$O:$O,DateRate!P:P,"",-1))</f>
        <v>4.1759000000000004</v>
      </c>
      <c r="I143" s="23">
        <f>IF(_xlfn.XLOOKUP($A143,DateRate!$A:$A,DateRate!I:I,"",-1)=0,"",_xlfn.XLOOKUP($A143,DateRate!$A:$A,DateRate!I:I,"",-1))</f>
        <v>117.5634496875</v>
      </c>
      <c r="J143" s="23" t="str">
        <f>IF(_xlfn.XLOOKUP($A143,DateRate!$A:$A,DateRate!J:J,"",-1)=0,"",_xlfn.XLOOKUP($A143,DateRate!$A:$A,DateRate!J:J,"",-1))</f>
        <v/>
      </c>
    </row>
    <row r="144" spans="1:10">
      <c r="A144" s="22">
        <v>41455</v>
      </c>
      <c r="B144" s="23">
        <f>IF(_xlfn.XLOOKUP($A144,DateRate!$A:$A,DateRate!B:B,"",-1)=0,"",_xlfn.XLOOKUP($A144,DateRate!$A:$A,DateRate!B:B,"",-1))</f>
        <v>3.4811999999999999</v>
      </c>
      <c r="C144" s="23">
        <f>IF(_xlfn.XLOOKUP($A144,DateRate!$A:$A,DateRate!C:C,"",-1)=0,"",_xlfn.XLOOKUP($A144,DateRate!$A:$A,DateRate!C:C,"",-1))</f>
        <v>3.5125000000000002</v>
      </c>
      <c r="D144" s="23">
        <f>IF(_xlfn.XLOOKUP($A144,DateRate!$A:$A,DateRate!D:D,"",-1)=0,"",_xlfn.XLOOKUP($A144,DateRate!$A:$A,DateRate!D:D,"",-1))</f>
        <v>3.1300000000000328E-2</v>
      </c>
      <c r="E144" s="23">
        <f>IF(_xlfn.XLOOKUP($A144,DateRate!$A:$A,DateRate!E:E,"",-1)=0,"",_xlfn.XLOOKUP($A144,DateRate!$A:$A,DateRate!E:E,"",-1))</f>
        <v>1.41</v>
      </c>
      <c r="F144" s="23">
        <f>IF(_xlfn.XLOOKUP($A144,DateRate!$A:$A,DateRate!F:F,"",-1)=0,"",_xlfn.XLOOKUP($A144,DateRate!$A:$A,DateRate!F:F,"",-1))</f>
        <v>2.52</v>
      </c>
      <c r="G144" s="23">
        <f>IF(_xlfn.XLOOKUP($A144,DateRate!$A:$A,DateRate!G:G,"",-1)=0,"",_xlfn.XLOOKUP($A144,DateRate!$A:$A,DateRate!G:G,"",-1))</f>
        <v>83.18</v>
      </c>
      <c r="H144" s="23">
        <f>IF(_xlfn.XLOOKUP($A144,DateRate!$O:$O,DateRate!P:P,"",-1)=0,"",_xlfn.XLOOKUP($A144,DateRate!$O:$O,DateRate!P:P,"",-1))</f>
        <v>7.0209999999999999</v>
      </c>
      <c r="I144" s="23">
        <f>IF(_xlfn.XLOOKUP($A144,DateRate!$A:$A,DateRate!I:I,"",-1)=0,"",_xlfn.XLOOKUP($A144,DateRate!$A:$A,DateRate!I:I,"",-1))</f>
        <v>116.85347964285714</v>
      </c>
      <c r="J144" s="23" t="str">
        <f>IF(_xlfn.XLOOKUP($A144,DateRate!$A:$A,DateRate!J:J,"",-1)=0,"",_xlfn.XLOOKUP($A144,DateRate!$A:$A,DateRate!J:J,"",-1))</f>
        <v/>
      </c>
    </row>
    <row r="145" spans="1:10">
      <c r="A145" s="22">
        <v>41425</v>
      </c>
      <c r="B145" s="23">
        <f>IF(_xlfn.XLOOKUP($A145,DateRate!$A:$A,DateRate!B:B,"",-1)=0,"",_xlfn.XLOOKUP($A145,DateRate!$A:$A,DateRate!B:B,"",-1))</f>
        <v>2.8681999999999999</v>
      </c>
      <c r="C145" s="23">
        <f>IF(_xlfn.XLOOKUP($A145,DateRate!$A:$A,DateRate!C:C,"",-1)=0,"",_xlfn.XLOOKUP($A145,DateRate!$A:$A,DateRate!C:C,"",-1))</f>
        <v>3.4399000000000002</v>
      </c>
      <c r="D145" s="23">
        <f>IF(_xlfn.XLOOKUP($A145,DateRate!$A:$A,DateRate!D:D,"",-1)=0,"",_xlfn.XLOOKUP($A145,DateRate!$A:$A,DateRate!D:D,"",-1))</f>
        <v>0.57170000000000032</v>
      </c>
      <c r="E145" s="23">
        <f>IF(_xlfn.XLOOKUP($A145,DateRate!$A:$A,DateRate!E:E,"",-1)=0,"",_xlfn.XLOOKUP($A145,DateRate!$A:$A,DateRate!E:E,"",-1))</f>
        <v>1.05</v>
      </c>
      <c r="F145" s="23">
        <f>IF(_xlfn.XLOOKUP($A145,DateRate!$A:$A,DateRate!F:F,"",-1)=0,"",_xlfn.XLOOKUP($A145,DateRate!$A:$A,DateRate!F:F,"",-1))</f>
        <v>2.16</v>
      </c>
      <c r="G145" s="23">
        <f>IF(_xlfn.XLOOKUP($A145,DateRate!$A:$A,DateRate!G:G,"",-1)=0,"",_xlfn.XLOOKUP($A145,DateRate!$A:$A,DateRate!G:G,"",-1))</f>
        <v>83.27</v>
      </c>
      <c r="H145" s="23">
        <f>IF(_xlfn.XLOOKUP($A145,DateRate!$O:$O,DateRate!P:P,"",-1)=0,"",_xlfn.XLOOKUP($A145,DateRate!$O:$O,DateRate!P:P,"",-1))</f>
        <v>3.6478000000000002</v>
      </c>
      <c r="I145" s="23">
        <f>IF(_xlfn.XLOOKUP($A145,DateRate!$A:$A,DateRate!I:I,"",-1)=0,"",_xlfn.XLOOKUP($A145,DateRate!$A:$A,DateRate!I:I,"",-1))</f>
        <v>117.60009839999999</v>
      </c>
      <c r="J145" s="23" t="str">
        <f>IF(_xlfn.XLOOKUP($A145,DateRate!$A:$A,DateRate!J:J,"",-1)=0,"",_xlfn.XLOOKUP($A145,DateRate!$A:$A,DateRate!J:J,"",-1))</f>
        <v/>
      </c>
    </row>
    <row r="146" spans="1:10">
      <c r="A146" s="22">
        <v>41394</v>
      </c>
      <c r="B146" s="23">
        <f>IF(_xlfn.XLOOKUP($A146,DateRate!$A:$A,DateRate!B:B,"",-1)=0,"",_xlfn.XLOOKUP($A146,DateRate!$A:$A,DateRate!B:B,"",-1))</f>
        <v>2.7841999999999998</v>
      </c>
      <c r="C146" s="23">
        <f>IF(_xlfn.XLOOKUP($A146,DateRate!$A:$A,DateRate!C:C,"",-1)=0,"",_xlfn.XLOOKUP($A146,DateRate!$A:$A,DateRate!C:C,"",-1))</f>
        <v>3.4314</v>
      </c>
      <c r="D146" s="23">
        <f>IF(_xlfn.XLOOKUP($A146,DateRate!$A:$A,DateRate!D:D,"",-1)=0,"",_xlfn.XLOOKUP($A146,DateRate!$A:$A,DateRate!D:D,"",-1))</f>
        <v>0.64720000000000022</v>
      </c>
      <c r="E146" s="23">
        <f>IF(_xlfn.XLOOKUP($A146,DateRate!$A:$A,DateRate!E:E,"",-1)=0,"",_xlfn.XLOOKUP($A146,DateRate!$A:$A,DateRate!E:E,"",-1))</f>
        <v>0.68</v>
      </c>
      <c r="F146" s="23">
        <f>IF(_xlfn.XLOOKUP($A146,DateRate!$A:$A,DateRate!F:F,"",-1)=0,"",_xlfn.XLOOKUP($A146,DateRate!$A:$A,DateRate!F:F,"",-1))</f>
        <v>1.7</v>
      </c>
      <c r="G146" s="23">
        <f>IF(_xlfn.XLOOKUP($A146,DateRate!$A:$A,DateRate!G:G,"",-1)=0,"",_xlfn.XLOOKUP($A146,DateRate!$A:$A,DateRate!G:G,"",-1))</f>
        <v>81.72</v>
      </c>
      <c r="H146" s="23">
        <f>IF(_xlfn.XLOOKUP($A146,DateRate!$O:$O,DateRate!P:P,"",-1)=0,"",_xlfn.XLOOKUP($A146,DateRate!$O:$O,DateRate!P:P,"",-1))</f>
        <v>3.3491</v>
      </c>
      <c r="I146" s="23">
        <f>IF(_xlfn.XLOOKUP($A146,DateRate!$A:$A,DateRate!I:I,"",-1)=0,"",_xlfn.XLOOKUP($A146,DateRate!$A:$A,DateRate!I:I,"",-1))</f>
        <v>127.43290399999999</v>
      </c>
      <c r="J146" s="23" t="str">
        <f>IF(_xlfn.XLOOKUP($A146,DateRate!$A:$A,DateRate!J:J,"",-1)=0,"",_xlfn.XLOOKUP($A146,DateRate!$A:$A,DateRate!J:J,"",-1))</f>
        <v/>
      </c>
    </row>
    <row r="147" spans="1:10">
      <c r="A147" s="22">
        <v>41364</v>
      </c>
      <c r="B147" s="23">
        <f>IF(_xlfn.XLOOKUP($A147,DateRate!$A:$A,DateRate!B:B,"",-1)=0,"",_xlfn.XLOOKUP($A147,DateRate!$A:$A,DateRate!B:B,"",-1))</f>
        <v>2.6789999999999998</v>
      </c>
      <c r="C147" s="23">
        <f>IF(_xlfn.XLOOKUP($A147,DateRate!$A:$A,DateRate!C:C,"",-1)=0,"",_xlfn.XLOOKUP($A147,DateRate!$A:$A,DateRate!C:C,"",-1))</f>
        <v>3.5392000000000001</v>
      </c>
      <c r="D147" s="23">
        <f>IF(_xlfn.XLOOKUP($A147,DateRate!$A:$A,DateRate!D:D,"",-1)=0,"",_xlfn.XLOOKUP($A147,DateRate!$A:$A,DateRate!D:D,"",-1))</f>
        <v>0.8602000000000003</v>
      </c>
      <c r="E147" s="23">
        <f>IF(_xlfn.XLOOKUP($A147,DateRate!$A:$A,DateRate!E:E,"",-1)=0,"",_xlfn.XLOOKUP($A147,DateRate!$A:$A,DateRate!E:E,"",-1))</f>
        <v>0.77</v>
      </c>
      <c r="F147" s="23">
        <f>IF(_xlfn.XLOOKUP($A147,DateRate!$A:$A,DateRate!F:F,"",-1)=0,"",_xlfn.XLOOKUP($A147,DateRate!$A:$A,DateRate!F:F,"",-1))</f>
        <v>1.87</v>
      </c>
      <c r="G147" s="23">
        <f>IF(_xlfn.XLOOKUP($A147,DateRate!$A:$A,DateRate!G:G,"",-1)=0,"",_xlfn.XLOOKUP($A147,DateRate!$A:$A,DateRate!G:G,"",-1))</f>
        <v>82.99</v>
      </c>
      <c r="H147" s="23">
        <f>IF(_xlfn.XLOOKUP($A147,DateRate!$O:$O,DateRate!P:P,"",-1)=0,"",_xlfn.XLOOKUP($A147,DateRate!$O:$O,DateRate!P:P,"",-1))</f>
        <v>3.1526999999999998</v>
      </c>
      <c r="I147" s="23">
        <f>IF(_xlfn.XLOOKUP($A147,DateRate!$A:$A,DateRate!I:I,"",-1)=0,"",_xlfn.XLOOKUP($A147,DateRate!$A:$A,DateRate!I:I,"",-1))</f>
        <v>114.24976125000001</v>
      </c>
      <c r="J147" s="23" t="str">
        <f>IF(_xlfn.XLOOKUP($A147,DateRate!$A:$A,DateRate!J:J,"",-1)=0,"",_xlfn.XLOOKUP($A147,DateRate!$A:$A,DateRate!J:J,"",-1))</f>
        <v/>
      </c>
    </row>
    <row r="148" spans="1:10">
      <c r="A148" s="22">
        <v>41333</v>
      </c>
      <c r="B148" s="23">
        <f>IF(_xlfn.XLOOKUP($A148,DateRate!$A:$A,DateRate!B:B,"",-1)=0,"",_xlfn.XLOOKUP($A148,DateRate!$A:$A,DateRate!B:B,"",-1))</f>
        <v>2.7612000000000001</v>
      </c>
      <c r="C148" s="23">
        <f>IF(_xlfn.XLOOKUP($A148,DateRate!$A:$A,DateRate!C:C,"",-1)=0,"",_xlfn.XLOOKUP($A148,DateRate!$A:$A,DateRate!C:C,"",-1))</f>
        <v>3.5956999999999999</v>
      </c>
      <c r="D148" s="23">
        <f>IF(_xlfn.XLOOKUP($A148,DateRate!$A:$A,DateRate!D:D,"",-1)=0,"",_xlfn.XLOOKUP($A148,DateRate!$A:$A,DateRate!D:D,"",-1))</f>
        <v>0.8344999999999998</v>
      </c>
      <c r="E148" s="23">
        <f>IF(_xlfn.XLOOKUP($A148,DateRate!$A:$A,DateRate!E:E,"",-1)=0,"",_xlfn.XLOOKUP($A148,DateRate!$A:$A,DateRate!E:E,"",-1))</f>
        <v>0.77</v>
      </c>
      <c r="F148" s="23">
        <f>IF(_xlfn.XLOOKUP($A148,DateRate!$A:$A,DateRate!F:F,"",-1)=0,"",_xlfn.XLOOKUP($A148,DateRate!$A:$A,DateRate!F:F,"",-1))</f>
        <v>1.89</v>
      </c>
      <c r="G148" s="23">
        <f>IF(_xlfn.XLOOKUP($A148,DateRate!$A:$A,DateRate!G:G,"",-1)=0,"",_xlfn.XLOOKUP($A148,DateRate!$A:$A,DateRate!G:G,"",-1))</f>
        <v>81.96</v>
      </c>
      <c r="H148" s="23">
        <f>IF(_xlfn.XLOOKUP($A148,DateRate!$O:$O,DateRate!P:P,"",-1)=0,"",_xlfn.XLOOKUP($A148,DateRate!$O:$O,DateRate!P:P,"",-1))</f>
        <v>3.4573999999999998</v>
      </c>
      <c r="I148" s="23">
        <f>IF(_xlfn.XLOOKUP($A148,DateRate!$A:$A,DateRate!I:I,"",-1)=0,"",_xlfn.XLOOKUP($A148,DateRate!$A:$A,DateRate!I:I,"",-1))</f>
        <v>104.58991923076923</v>
      </c>
      <c r="J148" s="23" t="str">
        <f>IF(_xlfn.XLOOKUP($A148,DateRate!$A:$A,DateRate!J:J,"",-1)=0,"",_xlfn.XLOOKUP($A148,DateRate!$A:$A,DateRate!J:J,"",-1))</f>
        <v/>
      </c>
    </row>
    <row r="149" spans="1:10">
      <c r="A149" s="22">
        <v>41305</v>
      </c>
      <c r="B149" s="23">
        <f>IF(_xlfn.XLOOKUP($A149,DateRate!$A:$A,DateRate!B:B,"",-1)=0,"",_xlfn.XLOOKUP($A149,DateRate!$A:$A,DateRate!B:B,"",-1))</f>
        <v>2.8047</v>
      </c>
      <c r="C149" s="23">
        <f>IF(_xlfn.XLOOKUP($A149,DateRate!$A:$A,DateRate!C:C,"",-1)=0,"",_xlfn.XLOOKUP($A149,DateRate!$A:$A,DateRate!C:C,"",-1))</f>
        <v>3.6053999999999999</v>
      </c>
      <c r="D149" s="23">
        <f>IF(_xlfn.XLOOKUP($A149,DateRate!$A:$A,DateRate!D:D,"",-1)=0,"",_xlfn.XLOOKUP($A149,DateRate!$A:$A,DateRate!D:D,"",-1))</f>
        <v>0.80069999999999997</v>
      </c>
      <c r="E149" s="23">
        <f>IF(_xlfn.XLOOKUP($A149,DateRate!$A:$A,DateRate!E:E,"",-1)=0,"",_xlfn.XLOOKUP($A149,DateRate!$A:$A,DateRate!E:E,"",-1))</f>
        <v>0.88</v>
      </c>
      <c r="F149" s="23">
        <f>IF(_xlfn.XLOOKUP($A149,DateRate!$A:$A,DateRate!F:F,"",-1)=0,"",_xlfn.XLOOKUP($A149,DateRate!$A:$A,DateRate!F:F,"",-1))</f>
        <v>2.02</v>
      </c>
      <c r="G149" s="23">
        <f>IF(_xlfn.XLOOKUP($A149,DateRate!$A:$A,DateRate!G:G,"",-1)=0,"",_xlfn.XLOOKUP($A149,DateRate!$A:$A,DateRate!G:G,"",-1))</f>
        <v>79.25</v>
      </c>
      <c r="H149" s="23">
        <f>IF(_xlfn.XLOOKUP($A149,DateRate!$O:$O,DateRate!P:P,"",-1)=0,"",_xlfn.XLOOKUP($A149,DateRate!$O:$O,DateRate!P:P,"",-1))</f>
        <v>2.9777999999999998</v>
      </c>
      <c r="I149" s="23">
        <f>IF(_xlfn.XLOOKUP($A149,DateRate!$A:$A,DateRate!I:I,"",-1)=0,"",_xlfn.XLOOKUP($A149,DateRate!$A:$A,DateRate!I:I,"",-1))</f>
        <v>112.26264545454545</v>
      </c>
      <c r="J149" s="23" t="str">
        <f>IF(_xlfn.XLOOKUP($A149,DateRate!$A:$A,DateRate!J:J,"",-1)=0,"",_xlfn.XLOOKUP($A149,DateRate!$A:$A,DateRate!J:J,"",-1))</f>
        <v/>
      </c>
    </row>
    <row r="150" spans="1:10">
      <c r="A150" s="22">
        <v>41274</v>
      </c>
      <c r="B150" s="23">
        <f>IF(_xlfn.XLOOKUP($A150,DateRate!$A:$A,DateRate!B:B,"",-1)=0,"",_xlfn.XLOOKUP($A150,DateRate!$A:$A,DateRate!B:B,"",-1))</f>
        <v>2.9049999999999998</v>
      </c>
      <c r="C150" s="23">
        <f>IF(_xlfn.XLOOKUP($A150,DateRate!$A:$A,DateRate!C:C,"",-1)=0,"",_xlfn.XLOOKUP($A150,DateRate!$A:$A,DateRate!C:C,"",-1))</f>
        <v>3.5737999999999999</v>
      </c>
      <c r="D150" s="23">
        <f>IF(_xlfn.XLOOKUP($A150,DateRate!$A:$A,DateRate!D:D,"",-1)=0,"",_xlfn.XLOOKUP($A150,DateRate!$A:$A,DateRate!D:D,"",-1))</f>
        <v>0.66880000000000006</v>
      </c>
      <c r="E150" s="23">
        <f>IF(_xlfn.XLOOKUP($A150,DateRate!$A:$A,DateRate!E:E,"",-1)=0,"",_xlfn.XLOOKUP($A150,DateRate!$A:$A,DateRate!E:E,"",-1))</f>
        <v>0.72</v>
      </c>
      <c r="F150" s="23">
        <f>IF(_xlfn.XLOOKUP($A150,DateRate!$A:$A,DateRate!F:F,"",-1)=0,"",_xlfn.XLOOKUP($A150,DateRate!$A:$A,DateRate!F:F,"",-1))</f>
        <v>1.78</v>
      </c>
      <c r="G150" s="23">
        <f>IF(_xlfn.XLOOKUP($A150,DateRate!$A:$A,DateRate!G:G,"",-1)=0,"",_xlfn.XLOOKUP($A150,DateRate!$A:$A,DateRate!G:G,"",-1))</f>
        <v>79.760000000000005</v>
      </c>
      <c r="H150" s="23">
        <f>IF(_xlfn.XLOOKUP($A150,DateRate!$O:$O,DateRate!P:P,"",-1)=0,"",_xlfn.XLOOKUP($A150,DateRate!$O:$O,DateRate!P:P,"",-1))</f>
        <v>3.3420999999999998</v>
      </c>
      <c r="I150" s="23">
        <f>IF(_xlfn.XLOOKUP($A150,DateRate!$A:$A,DateRate!I:I,"",-1)=0,"",_xlfn.XLOOKUP($A150,DateRate!$A:$A,DateRate!I:I,"",-1))</f>
        <v>111.17376555555556</v>
      </c>
      <c r="J150" s="23" t="str">
        <f>IF(_xlfn.XLOOKUP($A150,DateRate!$A:$A,DateRate!J:J,"",-1)=0,"",_xlfn.XLOOKUP($A150,DateRate!$A:$A,DateRate!J:J,"",-1))</f>
        <v/>
      </c>
    </row>
    <row r="151" spans="1:10">
      <c r="A151" s="22">
        <v>41243</v>
      </c>
      <c r="B151" s="23">
        <f>IF(_xlfn.XLOOKUP($A151,DateRate!$A:$A,DateRate!B:B,"",-1)=0,"",_xlfn.XLOOKUP($A151,DateRate!$A:$A,DateRate!B:B,"",-1))</f>
        <v>2.8834</v>
      </c>
      <c r="C151" s="23">
        <f>IF(_xlfn.XLOOKUP($A151,DateRate!$A:$A,DateRate!C:C,"",-1)=0,"",_xlfn.XLOOKUP($A151,DateRate!$A:$A,DateRate!C:C,"",-1))</f>
        <v>3.5331999999999999</v>
      </c>
      <c r="D151" s="23">
        <f>IF(_xlfn.XLOOKUP($A151,DateRate!$A:$A,DateRate!D:D,"",-1)=0,"",_xlfn.XLOOKUP($A151,DateRate!$A:$A,DateRate!D:D,"",-1))</f>
        <v>0.64979999999999993</v>
      </c>
      <c r="E151" s="23">
        <f>IF(_xlfn.XLOOKUP($A151,DateRate!$A:$A,DateRate!E:E,"",-1)=0,"",_xlfn.XLOOKUP($A151,DateRate!$A:$A,DateRate!E:E,"",-1))</f>
        <v>0.61</v>
      </c>
      <c r="F151" s="23">
        <f>IF(_xlfn.XLOOKUP($A151,DateRate!$A:$A,DateRate!F:F,"",-1)=0,"",_xlfn.XLOOKUP($A151,DateRate!$A:$A,DateRate!F:F,"",-1))</f>
        <v>1.62</v>
      </c>
      <c r="G151" s="23">
        <f>IF(_xlfn.XLOOKUP($A151,DateRate!$A:$A,DateRate!G:G,"",-1)=0,"",_xlfn.XLOOKUP($A151,DateRate!$A:$A,DateRate!G:G,"",-1))</f>
        <v>80.23</v>
      </c>
      <c r="H151" s="23">
        <f>IF(_xlfn.XLOOKUP($A151,DateRate!$O:$O,DateRate!P:P,"",-1)=0,"",_xlfn.XLOOKUP($A151,DateRate!$O:$O,DateRate!P:P,"",-1))</f>
        <v>3.1894999999999998</v>
      </c>
      <c r="I151" s="23">
        <f>IF(_xlfn.XLOOKUP($A151,DateRate!$A:$A,DateRate!I:I,"",-1)=0,"",_xlfn.XLOOKUP($A151,DateRate!$A:$A,DateRate!I:I,"",-1))</f>
        <v>109.81876124999999</v>
      </c>
      <c r="J151" s="23" t="str">
        <f>IF(_xlfn.XLOOKUP($A151,DateRate!$A:$A,DateRate!J:J,"",-1)=0,"",_xlfn.XLOOKUP($A151,DateRate!$A:$A,DateRate!J:J,"",-1))</f>
        <v/>
      </c>
    </row>
    <row r="152" spans="1:10">
      <c r="A152" s="22">
        <v>41213</v>
      </c>
      <c r="B152" s="23">
        <f>IF(_xlfn.XLOOKUP($A152,DateRate!$A:$A,DateRate!B:B,"",-1)=0,"",_xlfn.XLOOKUP($A152,DateRate!$A:$A,DateRate!B:B,"",-1))</f>
        <v>2.9327000000000001</v>
      </c>
      <c r="C152" s="23">
        <f>IF(_xlfn.XLOOKUP($A152,DateRate!$A:$A,DateRate!C:C,"",-1)=0,"",_xlfn.XLOOKUP($A152,DateRate!$A:$A,DateRate!C:C,"",-1))</f>
        <v>3.5739000000000001</v>
      </c>
      <c r="D152" s="23">
        <f>IF(_xlfn.XLOOKUP($A152,DateRate!$A:$A,DateRate!D:D,"",-1)=0,"",_xlfn.XLOOKUP($A152,DateRate!$A:$A,DateRate!D:D,"",-1))</f>
        <v>0.64119999999999999</v>
      </c>
      <c r="E152" s="23">
        <f>IF(_xlfn.XLOOKUP($A152,DateRate!$A:$A,DateRate!E:E,"",-1)=0,"",_xlfn.XLOOKUP($A152,DateRate!$A:$A,DateRate!E:E,"",-1))</f>
        <v>0.72</v>
      </c>
      <c r="F152" s="23">
        <f>IF(_xlfn.XLOOKUP($A152,DateRate!$A:$A,DateRate!F:F,"",-1)=0,"",_xlfn.XLOOKUP($A152,DateRate!$A:$A,DateRate!F:F,"",-1))</f>
        <v>1.72</v>
      </c>
      <c r="G152" s="23">
        <f>IF(_xlfn.XLOOKUP($A152,DateRate!$A:$A,DateRate!G:G,"",-1)=0,"",_xlfn.XLOOKUP($A152,DateRate!$A:$A,DateRate!G:G,"",-1))</f>
        <v>79.95</v>
      </c>
      <c r="H152" s="23">
        <f>IF(_xlfn.XLOOKUP($A152,DateRate!$O:$O,DateRate!P:P,"",-1)=0,"",_xlfn.XLOOKUP($A152,DateRate!$O:$O,DateRate!P:P,"",-1))</f>
        <v>3.1743999999999999</v>
      </c>
      <c r="I152" s="23">
        <f>IF(_xlfn.XLOOKUP($A152,DateRate!$A:$A,DateRate!I:I,"",-1)=0,"",_xlfn.XLOOKUP($A152,DateRate!$A:$A,DateRate!I:I,"",-1))</f>
        <v>107.59101750000001</v>
      </c>
      <c r="J152" s="23" t="str">
        <f>IF(_xlfn.XLOOKUP($A152,DateRate!$A:$A,DateRate!J:J,"",-1)=0,"",_xlfn.XLOOKUP($A152,DateRate!$A:$A,DateRate!J:J,"",-1))</f>
        <v/>
      </c>
    </row>
    <row r="153" spans="1:10">
      <c r="A153" s="22">
        <v>41182</v>
      </c>
      <c r="B153" s="23">
        <f>IF(_xlfn.XLOOKUP($A153,DateRate!$A:$A,DateRate!B:B,"",-1)=0,"",_xlfn.XLOOKUP($A153,DateRate!$A:$A,DateRate!B:B,"",-1))</f>
        <v>2.7921</v>
      </c>
      <c r="C153" s="23">
        <f>IF(_xlfn.XLOOKUP($A153,DateRate!$A:$A,DateRate!C:C,"",-1)=0,"",_xlfn.XLOOKUP($A153,DateRate!$A:$A,DateRate!C:C,"",-1))</f>
        <v>3.4573999999999998</v>
      </c>
      <c r="D153" s="23">
        <f>IF(_xlfn.XLOOKUP($A153,DateRate!$A:$A,DateRate!D:D,"",-1)=0,"",_xlfn.XLOOKUP($A153,DateRate!$A:$A,DateRate!D:D,"",-1))</f>
        <v>0.66529999999999978</v>
      </c>
      <c r="E153" s="23">
        <f>IF(_xlfn.XLOOKUP($A153,DateRate!$A:$A,DateRate!E:E,"",-1)=0,"",_xlfn.XLOOKUP($A153,DateRate!$A:$A,DateRate!E:E,"",-1))</f>
        <v>0.62</v>
      </c>
      <c r="F153" s="23">
        <f>IF(_xlfn.XLOOKUP($A153,DateRate!$A:$A,DateRate!F:F,"",-1)=0,"",_xlfn.XLOOKUP($A153,DateRate!$A:$A,DateRate!F:F,"",-1))</f>
        <v>1.65</v>
      </c>
      <c r="G153" s="23">
        <f>IF(_xlfn.XLOOKUP($A153,DateRate!$A:$A,DateRate!G:G,"",-1)=0,"",_xlfn.XLOOKUP($A153,DateRate!$A:$A,DateRate!G:G,"",-1))</f>
        <v>79.88</v>
      </c>
      <c r="H153" s="23">
        <f>IF(_xlfn.XLOOKUP($A153,DateRate!$O:$O,DateRate!P:P,"",-1)=0,"",_xlfn.XLOOKUP($A153,DateRate!$O:$O,DateRate!P:P,"",-1))</f>
        <v>3.4203999999999999</v>
      </c>
      <c r="I153" s="23">
        <f>IF(_xlfn.XLOOKUP($A153,DateRate!$A:$A,DateRate!I:I,"",-1)=0,"",_xlfn.XLOOKUP($A153,DateRate!$A:$A,DateRate!I:I,"",-1))</f>
        <v>111.975680375</v>
      </c>
      <c r="J153" s="23" t="str">
        <f>IF(_xlfn.XLOOKUP($A153,DateRate!$A:$A,DateRate!J:J,"",-1)=0,"",_xlfn.XLOOKUP($A153,DateRate!$A:$A,DateRate!J:J,"",-1))</f>
        <v/>
      </c>
    </row>
    <row r="154" spans="1:10">
      <c r="A154" s="22">
        <v>41152</v>
      </c>
      <c r="B154" s="23">
        <f>IF(_xlfn.XLOOKUP($A154,DateRate!$A:$A,DateRate!B:B,"",-1)=0,"",_xlfn.XLOOKUP($A154,DateRate!$A:$A,DateRate!B:B,"",-1))</f>
        <v>2.6806000000000001</v>
      </c>
      <c r="C154" s="23">
        <f>IF(_xlfn.XLOOKUP($A154,DateRate!$A:$A,DateRate!C:C,"",-1)=0,"",_xlfn.XLOOKUP($A154,DateRate!$A:$A,DateRate!C:C,"",-1))</f>
        <v>3.3927999999999998</v>
      </c>
      <c r="D154" s="23">
        <f>IF(_xlfn.XLOOKUP($A154,DateRate!$A:$A,DateRate!D:D,"",-1)=0,"",_xlfn.XLOOKUP($A154,DateRate!$A:$A,DateRate!D:D,"",-1))</f>
        <v>0.71219999999999972</v>
      </c>
      <c r="E154" s="23">
        <f>IF(_xlfn.XLOOKUP($A154,DateRate!$A:$A,DateRate!E:E,"",-1)=0,"",_xlfn.XLOOKUP($A154,DateRate!$A:$A,DateRate!E:E,"",-1))</f>
        <v>0.59</v>
      </c>
      <c r="F154" s="23">
        <f>IF(_xlfn.XLOOKUP($A154,DateRate!$A:$A,DateRate!F:F,"",-1)=0,"",_xlfn.XLOOKUP($A154,DateRate!$A:$A,DateRate!F:F,"",-1))</f>
        <v>1.57</v>
      </c>
      <c r="G154" s="23">
        <f>IF(_xlfn.XLOOKUP($A154,DateRate!$A:$A,DateRate!G:G,"",-1)=0,"",_xlfn.XLOOKUP($A154,DateRate!$A:$A,DateRate!G:G,"",-1))</f>
        <v>81.25</v>
      </c>
      <c r="H154" s="23">
        <f>IF(_xlfn.XLOOKUP($A154,DateRate!$O:$O,DateRate!P:P,"",-1)=0,"",_xlfn.XLOOKUP($A154,DateRate!$O:$O,DateRate!P:P,"",-1))</f>
        <v>3.4779</v>
      </c>
      <c r="I154" s="23">
        <f>IF(_xlfn.XLOOKUP($A154,DateRate!$A:$A,DateRate!I:I,"",-1)=0,"",_xlfn.XLOOKUP($A154,DateRate!$A:$A,DateRate!I:I,"",-1))</f>
        <v>117.74721857142858</v>
      </c>
      <c r="J154" s="23" t="str">
        <f>IF(_xlfn.XLOOKUP($A154,DateRate!$A:$A,DateRate!J:J,"",-1)=0,"",_xlfn.XLOOKUP($A154,DateRate!$A:$A,DateRate!J:J,"",-1))</f>
        <v/>
      </c>
    </row>
    <row r="155" spans="1:10">
      <c r="A155" s="22">
        <v>41121</v>
      </c>
      <c r="B155" s="23">
        <f>IF(_xlfn.XLOOKUP($A155,DateRate!$A:$A,DateRate!B:B,"",-1)=0,"",_xlfn.XLOOKUP($A155,DateRate!$A:$A,DateRate!B:B,"",-1))</f>
        <v>2.3077000000000001</v>
      </c>
      <c r="C155" s="23">
        <f>IF(_xlfn.XLOOKUP($A155,DateRate!$A:$A,DateRate!C:C,"",-1)=0,"",_xlfn.XLOOKUP($A155,DateRate!$A:$A,DateRate!C:C,"",-1))</f>
        <v>3.2915000000000001</v>
      </c>
      <c r="D155" s="23">
        <f>IF(_xlfn.XLOOKUP($A155,DateRate!$A:$A,DateRate!D:D,"",-1)=0,"",_xlfn.XLOOKUP($A155,DateRate!$A:$A,DateRate!D:D,"",-1))</f>
        <v>0.98380000000000001</v>
      </c>
      <c r="E155" s="23">
        <f>IF(_xlfn.XLOOKUP($A155,DateRate!$A:$A,DateRate!E:E,"",-1)=0,"",_xlfn.XLOOKUP($A155,DateRate!$A:$A,DateRate!E:E,"",-1))</f>
        <v>0.6</v>
      </c>
      <c r="F155" s="23">
        <f>IF(_xlfn.XLOOKUP($A155,DateRate!$A:$A,DateRate!F:F,"",-1)=0,"",_xlfn.XLOOKUP($A155,DateRate!$A:$A,DateRate!F:F,"",-1))</f>
        <v>1.51</v>
      </c>
      <c r="G155" s="23">
        <f>IF(_xlfn.XLOOKUP($A155,DateRate!$A:$A,DateRate!G:G,"",-1)=0,"",_xlfn.XLOOKUP($A155,DateRate!$A:$A,DateRate!G:G,"",-1))</f>
        <v>82.68</v>
      </c>
      <c r="H155" s="23">
        <f>IF(_xlfn.XLOOKUP($A155,DateRate!$O:$O,DateRate!P:P,"",-1)=0,"",_xlfn.XLOOKUP($A155,DateRate!$O:$O,DateRate!P:P,"",-1))</f>
        <v>3.4908999999999999</v>
      </c>
      <c r="I155" s="23">
        <f>IF(_xlfn.XLOOKUP($A155,DateRate!$A:$A,DateRate!I:I,"",-1)=0,"",_xlfn.XLOOKUP($A155,DateRate!$A:$A,DateRate!I:I,"",-1))</f>
        <v>109.01242142857143</v>
      </c>
      <c r="J155" s="23" t="str">
        <f>IF(_xlfn.XLOOKUP($A155,DateRate!$A:$A,DateRate!J:J,"",-1)=0,"",_xlfn.XLOOKUP($A155,DateRate!$A:$A,DateRate!J:J,"",-1))</f>
        <v/>
      </c>
    </row>
    <row r="156" spans="1:10">
      <c r="A156" s="22">
        <v>41090</v>
      </c>
      <c r="B156" s="23">
        <f>IF(_xlfn.XLOOKUP($A156,DateRate!$A:$A,DateRate!B:B,"",-1)=0,"",_xlfn.XLOOKUP($A156,DateRate!$A:$A,DateRate!B:B,"",-1))</f>
        <v>2.3420000000000001</v>
      </c>
      <c r="C156" s="23">
        <f>IF(_xlfn.XLOOKUP($A156,DateRate!$A:$A,DateRate!C:C,"",-1)=0,"",_xlfn.XLOOKUP($A156,DateRate!$A:$A,DateRate!C:C,"",-1))</f>
        <v>3.3252999999999999</v>
      </c>
      <c r="D156" s="23">
        <f>IF(_xlfn.XLOOKUP($A156,DateRate!$A:$A,DateRate!D:D,"",-1)=0,"",_xlfn.XLOOKUP($A156,DateRate!$A:$A,DateRate!D:D,"",-1))</f>
        <v>0.98329999999999984</v>
      </c>
      <c r="E156" s="23">
        <f>IF(_xlfn.XLOOKUP($A156,DateRate!$A:$A,DateRate!E:E,"",-1)=0,"",_xlfn.XLOOKUP($A156,DateRate!$A:$A,DateRate!E:E,"",-1))</f>
        <v>0.72</v>
      </c>
      <c r="F156" s="23">
        <f>IF(_xlfn.XLOOKUP($A156,DateRate!$A:$A,DateRate!F:F,"",-1)=0,"",_xlfn.XLOOKUP($A156,DateRate!$A:$A,DateRate!F:F,"",-1))</f>
        <v>1.67</v>
      </c>
      <c r="G156" s="23">
        <f>IF(_xlfn.XLOOKUP($A156,DateRate!$A:$A,DateRate!G:G,"",-1)=0,"",_xlfn.XLOOKUP($A156,DateRate!$A:$A,DateRate!G:G,"",-1))</f>
        <v>81.58</v>
      </c>
      <c r="H156" s="23">
        <f>IF(_xlfn.XLOOKUP($A156,DateRate!$O:$O,DateRate!P:P,"",-1)=0,"",_xlfn.XLOOKUP($A156,DateRate!$O:$O,DateRate!P:P,"",-1))</f>
        <v>3.2280000000000002</v>
      </c>
      <c r="I156" s="23">
        <f>IF(_xlfn.XLOOKUP($A156,DateRate!$A:$A,DateRate!I:I,"",-1)=0,"",_xlfn.XLOOKUP($A156,DateRate!$A:$A,DateRate!I:I,"",-1))</f>
        <v>113.42308333333334</v>
      </c>
      <c r="J156" s="23" t="str">
        <f>IF(_xlfn.XLOOKUP($A156,DateRate!$A:$A,DateRate!J:J,"",-1)=0,"",_xlfn.XLOOKUP($A156,DateRate!$A:$A,DateRate!J:J,"",-1))</f>
        <v/>
      </c>
    </row>
    <row r="157" spans="1:10">
      <c r="A157" s="22">
        <v>41060</v>
      </c>
      <c r="B157" s="23">
        <f>IF(_xlfn.XLOOKUP($A157,DateRate!$A:$A,DateRate!B:B,"",-1)=0,"",_xlfn.XLOOKUP($A157,DateRate!$A:$A,DateRate!B:B,"",-1))</f>
        <v>2.2307000000000001</v>
      </c>
      <c r="C157" s="23">
        <f>IF(_xlfn.XLOOKUP($A157,DateRate!$A:$A,DateRate!C:C,"",-1)=0,"",_xlfn.XLOOKUP($A157,DateRate!$A:$A,DateRate!C:C,"",-1))</f>
        <v>3.3443000000000001</v>
      </c>
      <c r="D157" s="23">
        <f>IF(_xlfn.XLOOKUP($A157,DateRate!$A:$A,DateRate!D:D,"",-1)=0,"",_xlfn.XLOOKUP($A157,DateRate!$A:$A,DateRate!D:D,"",-1))</f>
        <v>1.1135999999999999</v>
      </c>
      <c r="E157" s="23">
        <f>IF(_xlfn.XLOOKUP($A157,DateRate!$A:$A,DateRate!E:E,"",-1)=0,"",_xlfn.XLOOKUP($A157,DateRate!$A:$A,DateRate!E:E,"",-1))</f>
        <v>0.67</v>
      </c>
      <c r="F157" s="23">
        <f>IF(_xlfn.XLOOKUP($A157,DateRate!$A:$A,DateRate!F:F,"",-1)=0,"",_xlfn.XLOOKUP($A157,DateRate!$A:$A,DateRate!F:F,"",-1))</f>
        <v>1.59</v>
      </c>
      <c r="G157" s="23">
        <f>IF(_xlfn.XLOOKUP($A157,DateRate!$A:$A,DateRate!G:G,"",-1)=0,"",_xlfn.XLOOKUP($A157,DateRate!$A:$A,DateRate!G:G,"",-1))</f>
        <v>83.08</v>
      </c>
      <c r="H157" s="23">
        <f>IF(_xlfn.XLOOKUP($A157,DateRate!$O:$O,DateRate!P:P,"",-1)=0,"",_xlfn.XLOOKUP($A157,DateRate!$O:$O,DateRate!P:P,"",-1))</f>
        <v>2.9352</v>
      </c>
      <c r="I157" s="23" t="str">
        <f>IF(_xlfn.XLOOKUP($A157,DateRate!$A:$A,DateRate!I:I,"",-1)=0,"",_xlfn.XLOOKUP($A157,DateRate!$A:$A,DateRate!I:I,"",-1))</f>
        <v/>
      </c>
      <c r="J157" s="23" t="str">
        <f>IF(_xlfn.XLOOKUP($A157,DateRate!$A:$A,DateRate!J:J,"",-1)=0,"",_xlfn.XLOOKUP($A157,DateRate!$A:$A,DateRate!J:J,"",-1))</f>
        <v/>
      </c>
    </row>
    <row r="158" spans="1:10">
      <c r="A158" s="22">
        <v>41029</v>
      </c>
      <c r="B158" s="23">
        <f>IF(_xlfn.XLOOKUP($A158,DateRate!$A:$A,DateRate!B:B,"",-1)=0,"",_xlfn.XLOOKUP($A158,DateRate!$A:$A,DateRate!B:B,"",-1))</f>
        <v>2.8561999999999999</v>
      </c>
      <c r="C158" s="23">
        <f>IF(_xlfn.XLOOKUP($A158,DateRate!$A:$A,DateRate!C:C,"",-1)=0,"",_xlfn.XLOOKUP($A158,DateRate!$A:$A,DateRate!C:C,"",-1))</f>
        <v>3.5390999999999999</v>
      </c>
      <c r="D158" s="23">
        <f>IF(_xlfn.XLOOKUP($A158,DateRate!$A:$A,DateRate!D:D,"",-1)=0,"",_xlfn.XLOOKUP($A158,DateRate!$A:$A,DateRate!D:D,"",-1))</f>
        <v>0.68290000000000006</v>
      </c>
      <c r="E158" s="23">
        <f>IF(_xlfn.XLOOKUP($A158,DateRate!$A:$A,DateRate!E:E,"",-1)=0,"",_xlfn.XLOOKUP($A158,DateRate!$A:$A,DateRate!E:E,"",-1))</f>
        <v>0.82</v>
      </c>
      <c r="F158" s="23">
        <f>IF(_xlfn.XLOOKUP($A158,DateRate!$A:$A,DateRate!F:F,"",-1)=0,"",_xlfn.XLOOKUP($A158,DateRate!$A:$A,DateRate!F:F,"",-1))</f>
        <v>1.95</v>
      </c>
      <c r="G158" s="23">
        <f>IF(_xlfn.XLOOKUP($A158,DateRate!$A:$A,DateRate!G:G,"",-1)=0,"",_xlfn.XLOOKUP($A158,DateRate!$A:$A,DateRate!G:G,"",-1))</f>
        <v>78.760000000000005</v>
      </c>
      <c r="H158" s="23">
        <f>IF(_xlfn.XLOOKUP($A158,DateRate!$O:$O,DateRate!P:P,"",-1)=0,"",_xlfn.XLOOKUP($A158,DateRate!$O:$O,DateRate!P:P,"",-1))</f>
        <v>3.8544</v>
      </c>
      <c r="I158" s="23" t="str">
        <f>IF(_xlfn.XLOOKUP($A158,DateRate!$A:$A,DateRate!I:I,"",-1)=0,"",_xlfn.XLOOKUP($A158,DateRate!$A:$A,DateRate!I:I,"",-1))</f>
        <v/>
      </c>
      <c r="J158" s="23" t="str">
        <f>IF(_xlfn.XLOOKUP($A158,DateRate!$A:$A,DateRate!J:J,"",-1)=0,"",_xlfn.XLOOKUP($A158,DateRate!$A:$A,DateRate!J:J,"",-1))</f>
        <v/>
      </c>
    </row>
    <row r="159" spans="1:10">
      <c r="A159" s="22">
        <v>40999</v>
      </c>
      <c r="B159" s="23">
        <f>IF(_xlfn.XLOOKUP($A159,DateRate!$A:$A,DateRate!B:B,"",-1)=0,"",_xlfn.XLOOKUP($A159,DateRate!$A:$A,DateRate!B:B,"",-1))</f>
        <v>2.8355000000000001</v>
      </c>
      <c r="C159" s="23">
        <f>IF(_xlfn.XLOOKUP($A159,DateRate!$A:$A,DateRate!C:C,"",-1)=0,"",_xlfn.XLOOKUP($A159,DateRate!$A:$A,DateRate!C:C,"",-1))</f>
        <v>3.5004</v>
      </c>
      <c r="D159" s="23">
        <f>IF(_xlfn.XLOOKUP($A159,DateRate!$A:$A,DateRate!D:D,"",-1)=0,"",_xlfn.XLOOKUP($A159,DateRate!$A:$A,DateRate!D:D,"",-1))</f>
        <v>0.66489999999999982</v>
      </c>
      <c r="E159" s="23">
        <f>IF(_xlfn.XLOOKUP($A159,DateRate!$A:$A,DateRate!E:E,"",-1)=0,"",_xlfn.XLOOKUP($A159,DateRate!$A:$A,DateRate!E:E,"",-1))</f>
        <v>1.04</v>
      </c>
      <c r="F159" s="23">
        <f>IF(_xlfn.XLOOKUP($A159,DateRate!$A:$A,DateRate!F:F,"",-1)=0,"",_xlfn.XLOOKUP($A159,DateRate!$A:$A,DateRate!F:F,"",-1))</f>
        <v>2.23</v>
      </c>
      <c r="G159" s="23">
        <f>IF(_xlfn.XLOOKUP($A159,DateRate!$A:$A,DateRate!G:G,"",-1)=0,"",_xlfn.XLOOKUP($A159,DateRate!$A:$A,DateRate!G:G,"",-1))</f>
        <v>78.95</v>
      </c>
      <c r="H159" s="23">
        <f>IF(_xlfn.XLOOKUP($A159,DateRate!$O:$O,DateRate!P:P,"",-1)=0,"",_xlfn.XLOOKUP($A159,DateRate!$O:$O,DateRate!P:P,"",-1))</f>
        <v>3.1852999999999998</v>
      </c>
      <c r="I159" s="23" t="str">
        <f>IF(_xlfn.XLOOKUP($A159,DateRate!$A:$A,DateRate!I:I,"",-1)=0,"",_xlfn.XLOOKUP($A159,DateRate!$A:$A,DateRate!I:I,"",-1))</f>
        <v/>
      </c>
      <c r="J159" s="23" t="str">
        <f>IF(_xlfn.XLOOKUP($A159,DateRate!$A:$A,DateRate!J:J,"",-1)=0,"",_xlfn.XLOOKUP($A159,DateRate!$A:$A,DateRate!J:J,"",-1))</f>
        <v/>
      </c>
    </row>
    <row r="160" spans="1:10">
      <c r="A160" s="22">
        <v>40968</v>
      </c>
      <c r="B160" s="23">
        <f>IF(_xlfn.XLOOKUP($A160,DateRate!$A:$A,DateRate!B:B,"",-1)=0,"",_xlfn.XLOOKUP($A160,DateRate!$A:$A,DateRate!B:B,"",-1))</f>
        <v>2.9474999999999998</v>
      </c>
      <c r="C160" s="23">
        <f>IF(_xlfn.XLOOKUP($A160,DateRate!$A:$A,DateRate!C:C,"",-1)=0,"",_xlfn.XLOOKUP($A160,DateRate!$A:$A,DateRate!C:C,"",-1))</f>
        <v>3.5339999999999998</v>
      </c>
      <c r="D160" s="23">
        <f>IF(_xlfn.XLOOKUP($A160,DateRate!$A:$A,DateRate!D:D,"",-1)=0,"",_xlfn.XLOOKUP($A160,DateRate!$A:$A,DateRate!D:D,"",-1))</f>
        <v>0.58650000000000002</v>
      </c>
      <c r="E160" s="23">
        <f>IF(_xlfn.XLOOKUP($A160,DateRate!$A:$A,DateRate!E:E,"",-1)=0,"",_xlfn.XLOOKUP($A160,DateRate!$A:$A,DateRate!E:E,"",-1))</f>
        <v>0.87</v>
      </c>
      <c r="F160" s="23">
        <f>IF(_xlfn.XLOOKUP($A160,DateRate!$A:$A,DateRate!F:F,"",-1)=0,"",_xlfn.XLOOKUP($A160,DateRate!$A:$A,DateRate!F:F,"",-1))</f>
        <v>1.98</v>
      </c>
      <c r="G160" s="23">
        <f>IF(_xlfn.XLOOKUP($A160,DateRate!$A:$A,DateRate!G:G,"",-1)=0,"",_xlfn.XLOOKUP($A160,DateRate!$A:$A,DateRate!G:G,"",-1))</f>
        <v>78.8</v>
      </c>
      <c r="H160" s="23">
        <f>IF(_xlfn.XLOOKUP($A160,DateRate!$O:$O,DateRate!P:P,"",-1)=0,"",_xlfn.XLOOKUP($A160,DateRate!$O:$O,DateRate!P:P,"",-1))</f>
        <v>4.1601999999999997</v>
      </c>
      <c r="I160" s="23" t="str">
        <f>IF(_xlfn.XLOOKUP($A160,DateRate!$A:$A,DateRate!I:I,"",-1)=0,"",_xlfn.XLOOKUP($A160,DateRate!$A:$A,DateRate!I:I,"",-1))</f>
        <v/>
      </c>
      <c r="J160" s="23" t="str">
        <f>IF(_xlfn.XLOOKUP($A160,DateRate!$A:$A,DateRate!J:J,"",-1)=0,"",_xlfn.XLOOKUP($A160,DateRate!$A:$A,DateRate!J:J,"",-1))</f>
        <v/>
      </c>
    </row>
    <row r="161" spans="1:10">
      <c r="A161" s="22">
        <v>40939</v>
      </c>
      <c r="B161" s="23">
        <f>IF(_xlfn.XLOOKUP($A161,DateRate!$A:$A,DateRate!B:B,"",-1)=0,"",_xlfn.XLOOKUP($A161,DateRate!$A:$A,DateRate!B:B,"",-1))</f>
        <v>2.7658</v>
      </c>
      <c r="C161" s="23">
        <f>IF(_xlfn.XLOOKUP($A161,DateRate!$A:$A,DateRate!C:C,"",-1)=0,"",_xlfn.XLOOKUP($A161,DateRate!$A:$A,DateRate!C:C,"",-1))</f>
        <v>3.4064000000000001</v>
      </c>
      <c r="D161" s="23">
        <f>IF(_xlfn.XLOOKUP($A161,DateRate!$A:$A,DateRate!D:D,"",-1)=0,"",_xlfn.XLOOKUP($A161,DateRate!$A:$A,DateRate!D:D,"",-1))</f>
        <v>0.64060000000000006</v>
      </c>
      <c r="E161" s="23">
        <f>IF(_xlfn.XLOOKUP($A161,DateRate!$A:$A,DateRate!E:E,"",-1)=0,"",_xlfn.XLOOKUP($A161,DateRate!$A:$A,DateRate!E:E,"",-1))</f>
        <v>0.71</v>
      </c>
      <c r="F161" s="23">
        <f>IF(_xlfn.XLOOKUP($A161,DateRate!$A:$A,DateRate!F:F,"",-1)=0,"",_xlfn.XLOOKUP($A161,DateRate!$A:$A,DateRate!F:F,"",-1))</f>
        <v>1.83</v>
      </c>
      <c r="G161" s="23">
        <f>IF(_xlfn.XLOOKUP($A161,DateRate!$A:$A,DateRate!G:G,"",-1)=0,"",_xlfn.XLOOKUP($A161,DateRate!$A:$A,DateRate!G:G,"",-1))</f>
        <v>79.3</v>
      </c>
      <c r="H161" s="23">
        <f>IF(_xlfn.XLOOKUP($A161,DateRate!$O:$O,DateRate!P:P,"",-1)=0,"",_xlfn.XLOOKUP($A161,DateRate!$O:$O,DateRate!P:P,"",-1))</f>
        <v>4.4537000000000004</v>
      </c>
      <c r="I161" s="23" t="str">
        <f>IF(_xlfn.XLOOKUP($A161,DateRate!$A:$A,DateRate!I:I,"",-1)=0,"",_xlfn.XLOOKUP($A161,DateRate!$A:$A,DateRate!I:I,"",-1))</f>
        <v/>
      </c>
      <c r="J161" s="23" t="str">
        <f>IF(_xlfn.XLOOKUP($A161,DateRate!$A:$A,DateRate!J:J,"",-1)=0,"",_xlfn.XLOOKUP($A161,DateRate!$A:$A,DateRate!J:J,"",-1))</f>
        <v/>
      </c>
    </row>
    <row r="162" spans="1:10">
      <c r="A162" s="22">
        <v>40908</v>
      </c>
      <c r="B162" s="23">
        <f>IF(_xlfn.XLOOKUP($A162,DateRate!$A:$A,DateRate!B:B,"",-1)=0,"",_xlfn.XLOOKUP($A162,DateRate!$A:$A,DateRate!B:B,"",-1))</f>
        <v>2.7166999999999999</v>
      </c>
      <c r="C162" s="23">
        <f>IF(_xlfn.XLOOKUP($A162,DateRate!$A:$A,DateRate!C:C,"",-1)=0,"",_xlfn.XLOOKUP($A162,DateRate!$A:$A,DateRate!C:C,"",-1))</f>
        <v>3.4211</v>
      </c>
      <c r="D162" s="23">
        <f>IF(_xlfn.XLOOKUP($A162,DateRate!$A:$A,DateRate!D:D,"",-1)=0,"",_xlfn.XLOOKUP($A162,DateRate!$A:$A,DateRate!D:D,"",-1))</f>
        <v>0.70440000000000014</v>
      </c>
      <c r="E162" s="23">
        <f>IF(_xlfn.XLOOKUP($A162,DateRate!$A:$A,DateRate!E:E,"",-1)=0,"",_xlfn.XLOOKUP($A162,DateRate!$A:$A,DateRate!E:E,"",-1))</f>
        <v>0.83</v>
      </c>
      <c r="F162" s="23">
        <f>IF(_xlfn.XLOOKUP($A162,DateRate!$A:$A,DateRate!F:F,"",-1)=0,"",_xlfn.XLOOKUP($A162,DateRate!$A:$A,DateRate!F:F,"",-1))</f>
        <v>1.89</v>
      </c>
      <c r="G162" s="23">
        <f>IF(_xlfn.XLOOKUP($A162,DateRate!$A:$A,DateRate!G:G,"",-1)=0,"",_xlfn.XLOOKUP($A162,DateRate!$A:$A,DateRate!G:G,"",-1))</f>
        <v>80.2</v>
      </c>
      <c r="H162" s="23">
        <f>IF(_xlfn.XLOOKUP($A162,DateRate!$O:$O,DateRate!P:P,"",-1)=0,"",_xlfn.XLOOKUP($A162,DateRate!$O:$O,DateRate!P:P,"",-1))</f>
        <v>4.0170000000000003</v>
      </c>
      <c r="I162" s="23" t="str">
        <f>IF(_xlfn.XLOOKUP($A162,DateRate!$A:$A,DateRate!I:I,"",-1)=0,"",_xlfn.XLOOKUP($A162,DateRate!$A:$A,DateRate!I:I,"",-1))</f>
        <v/>
      </c>
      <c r="J162" s="23" t="str">
        <f>IF(_xlfn.XLOOKUP($A162,DateRate!$A:$A,DateRate!J:J,"",-1)=0,"",_xlfn.XLOOKUP($A162,DateRate!$A:$A,DateRate!J:J,"",-1))</f>
        <v/>
      </c>
    </row>
    <row r="163" spans="1:10">
      <c r="A163" s="22">
        <v>40877</v>
      </c>
      <c r="B163" s="23">
        <f>IF(_xlfn.XLOOKUP($A163,DateRate!$A:$A,DateRate!B:B,"",-1)=0,"",_xlfn.XLOOKUP($A163,DateRate!$A:$A,DateRate!B:B,"",-1))</f>
        <v>2.7366000000000001</v>
      </c>
      <c r="C163" s="23">
        <f>IF(_xlfn.XLOOKUP($A163,DateRate!$A:$A,DateRate!C:C,"",-1)=0,"",_xlfn.XLOOKUP($A163,DateRate!$A:$A,DateRate!C:C,"",-1))</f>
        <v>3.6091000000000002</v>
      </c>
      <c r="D163" s="23">
        <f>IF(_xlfn.XLOOKUP($A163,DateRate!$A:$A,DateRate!D:D,"",-1)=0,"",_xlfn.XLOOKUP($A163,DateRate!$A:$A,DateRate!D:D,"",-1))</f>
        <v>0.87250000000000005</v>
      </c>
      <c r="E163" s="23">
        <f>IF(_xlfn.XLOOKUP($A163,DateRate!$A:$A,DateRate!E:E,"",-1)=0,"",_xlfn.XLOOKUP($A163,DateRate!$A:$A,DateRate!E:E,"",-1))</f>
        <v>0.96</v>
      </c>
      <c r="F163" s="23">
        <f>IF(_xlfn.XLOOKUP($A163,DateRate!$A:$A,DateRate!F:F,"",-1)=0,"",_xlfn.XLOOKUP($A163,DateRate!$A:$A,DateRate!F:F,"",-1))</f>
        <v>2.08</v>
      </c>
      <c r="G163" s="23">
        <f>IF(_xlfn.XLOOKUP($A163,DateRate!$A:$A,DateRate!G:G,"",-1)=0,"",_xlfn.XLOOKUP($A163,DateRate!$A:$A,DateRate!G:G,"",-1))</f>
        <v>78.34</v>
      </c>
      <c r="H163" s="23">
        <f>IF(_xlfn.XLOOKUP($A163,DateRate!$O:$O,DateRate!P:P,"",-1)=0,"",_xlfn.XLOOKUP($A163,DateRate!$O:$O,DateRate!P:P,"",-1))</f>
        <v>3.7894000000000001</v>
      </c>
      <c r="I163" s="23" t="str">
        <f>IF(_xlfn.XLOOKUP($A163,DateRate!$A:$A,DateRate!I:I,"",-1)=0,"",_xlfn.XLOOKUP($A163,DateRate!$A:$A,DateRate!I:I,"",-1))</f>
        <v/>
      </c>
      <c r="J163" s="23" t="str">
        <f>IF(_xlfn.XLOOKUP($A163,DateRate!$A:$A,DateRate!J:J,"",-1)=0,"",_xlfn.XLOOKUP($A163,DateRate!$A:$A,DateRate!J:J,"",-1))</f>
        <v/>
      </c>
    </row>
    <row r="164" spans="1:10">
      <c r="A164" s="22">
        <v>40847</v>
      </c>
      <c r="B164" s="23">
        <f>IF(_xlfn.XLOOKUP($A164,DateRate!$A:$A,DateRate!B:B,"",-1)=0,"",_xlfn.XLOOKUP($A164,DateRate!$A:$A,DateRate!B:B,"",-1))</f>
        <v>3.1398000000000001</v>
      </c>
      <c r="C164" s="23">
        <f>IF(_xlfn.XLOOKUP($A164,DateRate!$A:$A,DateRate!C:C,"",-1)=0,"",_xlfn.XLOOKUP($A164,DateRate!$A:$A,DateRate!C:C,"",-1))</f>
        <v>3.7606999999999999</v>
      </c>
      <c r="D164" s="23">
        <f>IF(_xlfn.XLOOKUP($A164,DateRate!$A:$A,DateRate!D:D,"",-1)=0,"",_xlfn.XLOOKUP($A164,DateRate!$A:$A,DateRate!D:D,"",-1))</f>
        <v>0.62089999999999979</v>
      </c>
      <c r="E164" s="23">
        <f>IF(_xlfn.XLOOKUP($A164,DateRate!$A:$A,DateRate!E:E,"",-1)=0,"",_xlfn.XLOOKUP($A164,DateRate!$A:$A,DateRate!E:E,"",-1))</f>
        <v>0.99</v>
      </c>
      <c r="F164" s="23">
        <f>IF(_xlfn.XLOOKUP($A164,DateRate!$A:$A,DateRate!F:F,"",-1)=0,"",_xlfn.XLOOKUP($A164,DateRate!$A:$A,DateRate!F:F,"",-1))</f>
        <v>2.17</v>
      </c>
      <c r="G164" s="23">
        <f>IF(_xlfn.XLOOKUP($A164,DateRate!$A:$A,DateRate!G:G,"",-1)=0,"",_xlfn.XLOOKUP($A164,DateRate!$A:$A,DateRate!G:G,"",-1))</f>
        <v>76.489999999999995</v>
      </c>
      <c r="H164" s="23">
        <f>IF(_xlfn.XLOOKUP($A164,DateRate!$O:$O,DateRate!P:P,"",-1)=0,"",_xlfn.XLOOKUP($A164,DateRate!$O:$O,DateRate!P:P,"",-1))</f>
        <v>3.9260999999999999</v>
      </c>
      <c r="I164" s="23" t="str">
        <f>IF(_xlfn.XLOOKUP($A164,DateRate!$A:$A,DateRate!I:I,"",-1)=0,"",_xlfn.XLOOKUP($A164,DateRate!$A:$A,DateRate!I:I,"",-1))</f>
        <v/>
      </c>
      <c r="J164" s="23" t="str">
        <f>IF(_xlfn.XLOOKUP($A164,DateRate!$A:$A,DateRate!J:J,"",-1)=0,"",_xlfn.XLOOKUP($A164,DateRate!$A:$A,DateRate!J:J,"",-1))</f>
        <v/>
      </c>
    </row>
    <row r="165" spans="1:10">
      <c r="A165" s="22">
        <v>40816</v>
      </c>
      <c r="B165" s="23">
        <f>IF(_xlfn.XLOOKUP($A165,DateRate!$A:$A,DateRate!B:B,"",-1)=0,"",_xlfn.XLOOKUP($A165,DateRate!$A:$A,DateRate!B:B,"",-1))</f>
        <v>3.6069</v>
      </c>
      <c r="C165" s="23">
        <f>IF(_xlfn.XLOOKUP($A165,DateRate!$A:$A,DateRate!C:C,"",-1)=0,"",_xlfn.XLOOKUP($A165,DateRate!$A:$A,DateRate!C:C,"",-1))</f>
        <v>3.8605</v>
      </c>
      <c r="D165" s="23">
        <f>IF(_xlfn.XLOOKUP($A165,DateRate!$A:$A,DateRate!D:D,"",-1)=0,"",_xlfn.XLOOKUP($A165,DateRate!$A:$A,DateRate!D:D,"",-1))</f>
        <v>0.25360000000000005</v>
      </c>
      <c r="E165" s="23">
        <f>IF(_xlfn.XLOOKUP($A165,DateRate!$A:$A,DateRate!E:E,"",-1)=0,"",_xlfn.XLOOKUP($A165,DateRate!$A:$A,DateRate!E:E,"",-1))</f>
        <v>0.96</v>
      </c>
      <c r="F165" s="23">
        <f>IF(_xlfn.XLOOKUP($A165,DateRate!$A:$A,DateRate!F:F,"",-1)=0,"",_xlfn.XLOOKUP($A165,DateRate!$A:$A,DateRate!F:F,"",-1))</f>
        <v>1.92</v>
      </c>
      <c r="G165" s="23">
        <f>IF(_xlfn.XLOOKUP($A165,DateRate!$A:$A,DateRate!G:G,"",-1)=0,"",_xlfn.XLOOKUP($A165,DateRate!$A:$A,DateRate!G:G,"",-1))</f>
        <v>78.790000000000006</v>
      </c>
      <c r="H165" s="23">
        <f>IF(_xlfn.XLOOKUP($A165,DateRate!$O:$O,DateRate!P:P,"",-1)=0,"",_xlfn.XLOOKUP($A165,DateRate!$O:$O,DateRate!P:P,"",-1))</f>
        <v>4.0037000000000003</v>
      </c>
      <c r="I165" s="23" t="str">
        <f>IF(_xlfn.XLOOKUP($A165,DateRate!$A:$A,DateRate!I:I,"",-1)=0,"",_xlfn.XLOOKUP($A165,DateRate!$A:$A,DateRate!I:I,"",-1))</f>
        <v/>
      </c>
      <c r="J165" s="23" t="str">
        <f>IF(_xlfn.XLOOKUP($A165,DateRate!$A:$A,DateRate!J:J,"",-1)=0,"",_xlfn.XLOOKUP($A165,DateRate!$A:$A,DateRate!J:J,"",-1))</f>
        <v/>
      </c>
    </row>
    <row r="166" spans="1:10">
      <c r="A166" s="22">
        <v>40786</v>
      </c>
      <c r="B166" s="23">
        <f>IF(_xlfn.XLOOKUP($A166,DateRate!$A:$A,DateRate!B:B,"",-1)=0,"",_xlfn.XLOOKUP($A166,DateRate!$A:$A,DateRate!B:B,"",-1))</f>
        <v>3.9174000000000002</v>
      </c>
      <c r="C166" s="23">
        <f>IF(_xlfn.XLOOKUP($A166,DateRate!$A:$A,DateRate!C:C,"",-1)=0,"",_xlfn.XLOOKUP($A166,DateRate!$A:$A,DateRate!C:C,"",-1))</f>
        <v>4.1050000000000004</v>
      </c>
      <c r="D166" s="23">
        <f>IF(_xlfn.XLOOKUP($A166,DateRate!$A:$A,DateRate!D:D,"",-1)=0,"",_xlfn.XLOOKUP($A166,DateRate!$A:$A,DateRate!D:D,"",-1))</f>
        <v>0.18760000000000021</v>
      </c>
      <c r="E166" s="23">
        <f>IF(_xlfn.XLOOKUP($A166,DateRate!$A:$A,DateRate!E:E,"",-1)=0,"",_xlfn.XLOOKUP($A166,DateRate!$A:$A,DateRate!E:E,"",-1))</f>
        <v>0.96</v>
      </c>
      <c r="F166" s="23">
        <f>IF(_xlfn.XLOOKUP($A166,DateRate!$A:$A,DateRate!F:F,"",-1)=0,"",_xlfn.XLOOKUP($A166,DateRate!$A:$A,DateRate!F:F,"",-1))</f>
        <v>2.23</v>
      </c>
      <c r="G166" s="23">
        <f>IF(_xlfn.XLOOKUP($A166,DateRate!$A:$A,DateRate!G:G,"",-1)=0,"",_xlfn.XLOOKUP($A166,DateRate!$A:$A,DateRate!G:G,"",-1))</f>
        <v>74.13</v>
      </c>
      <c r="H166" s="23">
        <f>IF(_xlfn.XLOOKUP($A166,DateRate!$O:$O,DateRate!P:P,"",-1)=0,"",_xlfn.XLOOKUP($A166,DateRate!$O:$O,DateRate!P:P,"",-1))</f>
        <v>3.9054000000000002</v>
      </c>
      <c r="I166" s="23" t="str">
        <f>IF(_xlfn.XLOOKUP($A166,DateRate!$A:$A,DateRate!I:I,"",-1)=0,"",_xlfn.XLOOKUP($A166,DateRate!$A:$A,DateRate!I:I,"",-1))</f>
        <v/>
      </c>
      <c r="J166" s="23" t="str">
        <f>IF(_xlfn.XLOOKUP($A166,DateRate!$A:$A,DateRate!J:J,"",-1)=0,"",_xlfn.XLOOKUP($A166,DateRate!$A:$A,DateRate!J:J,"",-1))</f>
        <v/>
      </c>
    </row>
    <row r="167" spans="1:10">
      <c r="A167" s="22">
        <v>40755</v>
      </c>
      <c r="B167" s="23">
        <f>IF(_xlfn.XLOOKUP($A167,DateRate!$A:$A,DateRate!B:B,"",-1)=0,"",_xlfn.XLOOKUP($A167,DateRate!$A:$A,DateRate!B:B,"",-1))</f>
        <v>3.7339000000000002</v>
      </c>
      <c r="C167" s="23">
        <f>IF(_xlfn.XLOOKUP($A167,DateRate!$A:$A,DateRate!C:C,"",-1)=0,"",_xlfn.XLOOKUP($A167,DateRate!$A:$A,DateRate!C:C,"",-1))</f>
        <v>4.0476999999999999</v>
      </c>
      <c r="D167" s="23">
        <f>IF(_xlfn.XLOOKUP($A167,DateRate!$A:$A,DateRate!D:D,"",-1)=0,"",_xlfn.XLOOKUP($A167,DateRate!$A:$A,DateRate!D:D,"",-1))</f>
        <v>0.31379999999999963</v>
      </c>
      <c r="E167" s="23">
        <f>IF(_xlfn.XLOOKUP($A167,DateRate!$A:$A,DateRate!E:E,"",-1)=0,"",_xlfn.XLOOKUP($A167,DateRate!$A:$A,DateRate!E:E,"",-1))</f>
        <v>1.35</v>
      </c>
      <c r="F167" s="23">
        <f>IF(_xlfn.XLOOKUP($A167,DateRate!$A:$A,DateRate!F:F,"",-1)=0,"",_xlfn.XLOOKUP($A167,DateRate!$A:$A,DateRate!F:F,"",-1))</f>
        <v>2.82</v>
      </c>
      <c r="G167" s="23">
        <f>IF(_xlfn.XLOOKUP($A167,DateRate!$A:$A,DateRate!G:G,"",-1)=0,"",_xlfn.XLOOKUP($A167,DateRate!$A:$A,DateRate!G:G,"",-1))</f>
        <v>73.739999999999995</v>
      </c>
      <c r="H167" s="23">
        <f>IF(_xlfn.XLOOKUP($A167,DateRate!$O:$O,DateRate!P:P,"",-1)=0,"",_xlfn.XLOOKUP($A167,DateRate!$O:$O,DateRate!P:P,"",-1))</f>
        <v>5.2531999999999996</v>
      </c>
      <c r="I167" s="23" t="str">
        <f>IF(_xlfn.XLOOKUP($A167,DateRate!$A:$A,DateRate!I:I,"",-1)=0,"",_xlfn.XLOOKUP($A167,DateRate!$A:$A,DateRate!I:I,"",-1))</f>
        <v/>
      </c>
      <c r="J167" s="23" t="str">
        <f>IF(_xlfn.XLOOKUP($A167,DateRate!$A:$A,DateRate!J:J,"",-1)=0,"",_xlfn.XLOOKUP($A167,DateRate!$A:$A,DateRate!J:J,"",-1))</f>
        <v/>
      </c>
    </row>
    <row r="168" spans="1:10">
      <c r="A168" s="22">
        <v>40724</v>
      </c>
      <c r="B168" s="23">
        <f>IF(_xlfn.XLOOKUP($A168,DateRate!$A:$A,DateRate!B:B,"",-1)=0,"",_xlfn.XLOOKUP($A168,DateRate!$A:$A,DateRate!B:B,"",-1))</f>
        <v>3.4742000000000002</v>
      </c>
      <c r="C168" s="23">
        <f>IF(_xlfn.XLOOKUP($A168,DateRate!$A:$A,DateRate!C:C,"",-1)=0,"",_xlfn.XLOOKUP($A168,DateRate!$A:$A,DateRate!C:C,"",-1))</f>
        <v>3.8856999999999999</v>
      </c>
      <c r="D168" s="23">
        <f>IF(_xlfn.XLOOKUP($A168,DateRate!$A:$A,DateRate!D:D,"",-1)=0,"",_xlfn.XLOOKUP($A168,DateRate!$A:$A,DateRate!D:D,"",-1))</f>
        <v>0.41149999999999975</v>
      </c>
      <c r="E168" s="23">
        <f>IF(_xlfn.XLOOKUP($A168,DateRate!$A:$A,DateRate!E:E,"",-1)=0,"",_xlfn.XLOOKUP($A168,DateRate!$A:$A,DateRate!E:E,"",-1))</f>
        <v>1.76</v>
      </c>
      <c r="F168" s="23">
        <f>IF(_xlfn.XLOOKUP($A168,DateRate!$A:$A,DateRate!F:F,"",-1)=0,"",_xlfn.XLOOKUP($A168,DateRate!$A:$A,DateRate!F:F,"",-1))</f>
        <v>3.18</v>
      </c>
      <c r="G168" s="23">
        <f>IF(_xlfn.XLOOKUP($A168,DateRate!$A:$A,DateRate!G:G,"",-1)=0,"",_xlfn.XLOOKUP($A168,DateRate!$A:$A,DateRate!G:G,"",-1))</f>
        <v>74.42</v>
      </c>
      <c r="H168" s="23">
        <f>IF(_xlfn.XLOOKUP($A168,DateRate!$O:$O,DateRate!P:P,"",-1)=0,"",_xlfn.XLOOKUP($A168,DateRate!$O:$O,DateRate!P:P,"",-1))</f>
        <v>5.9462000000000002</v>
      </c>
      <c r="I168" s="23" t="str">
        <f>IF(_xlfn.XLOOKUP($A168,DateRate!$A:$A,DateRate!I:I,"",-1)=0,"",_xlfn.XLOOKUP($A168,DateRate!$A:$A,DateRate!I:I,"",-1))</f>
        <v/>
      </c>
      <c r="J168" s="23" t="str">
        <f>IF(_xlfn.XLOOKUP($A168,DateRate!$A:$A,DateRate!J:J,"",-1)=0,"",_xlfn.XLOOKUP($A168,DateRate!$A:$A,DateRate!J:J,"",-1))</f>
        <v/>
      </c>
    </row>
    <row r="169" spans="1:10">
      <c r="A169" s="22">
        <v>40694</v>
      </c>
      <c r="B169" s="23">
        <f>IF(_xlfn.XLOOKUP($A169,DateRate!$A:$A,DateRate!B:B,"",-1)=0,"",_xlfn.XLOOKUP($A169,DateRate!$A:$A,DateRate!B:B,"",-1))</f>
        <v>3.0348000000000002</v>
      </c>
      <c r="C169" s="23">
        <f>IF(_xlfn.XLOOKUP($A169,DateRate!$A:$A,DateRate!C:C,"",-1)=0,"",_xlfn.XLOOKUP($A169,DateRate!$A:$A,DateRate!C:C,"",-1))</f>
        <v>3.8311000000000002</v>
      </c>
      <c r="D169" s="23">
        <f>IF(_xlfn.XLOOKUP($A169,DateRate!$A:$A,DateRate!D:D,"",-1)=0,"",_xlfn.XLOOKUP($A169,DateRate!$A:$A,DateRate!D:D,"",-1))</f>
        <v>0.79630000000000001</v>
      </c>
      <c r="E169" s="23">
        <f>IF(_xlfn.XLOOKUP($A169,DateRate!$A:$A,DateRate!E:E,"",-1)=0,"",_xlfn.XLOOKUP($A169,DateRate!$A:$A,DateRate!E:E,"",-1))</f>
        <v>1.68</v>
      </c>
      <c r="F169" s="23">
        <f>IF(_xlfn.XLOOKUP($A169,DateRate!$A:$A,DateRate!F:F,"",-1)=0,"",_xlfn.XLOOKUP($A169,DateRate!$A:$A,DateRate!F:F,"",-1))</f>
        <v>3.05</v>
      </c>
      <c r="G169" s="23">
        <f>IF(_xlfn.XLOOKUP($A169,DateRate!$A:$A,DateRate!G:G,"",-1)=0,"",_xlfn.XLOOKUP($A169,DateRate!$A:$A,DateRate!G:G,"",-1))</f>
        <v>74.63</v>
      </c>
      <c r="H169" s="23">
        <f>IF(_xlfn.XLOOKUP($A169,DateRate!$O:$O,DateRate!P:P,"",-1)=0,"",_xlfn.XLOOKUP($A169,DateRate!$O:$O,DateRate!P:P,"",-1))</f>
        <v>3.7755999999999998</v>
      </c>
      <c r="I169" s="23" t="str">
        <f>IF(_xlfn.XLOOKUP($A169,DateRate!$A:$A,DateRate!I:I,"",-1)=0,"",_xlfn.XLOOKUP($A169,DateRate!$A:$A,DateRate!I:I,"",-1))</f>
        <v/>
      </c>
      <c r="J169" s="23" t="str">
        <f>IF(_xlfn.XLOOKUP($A169,DateRate!$A:$A,DateRate!J:J,"",-1)=0,"",_xlfn.XLOOKUP($A169,DateRate!$A:$A,DateRate!J:J,"",-1))</f>
        <v/>
      </c>
    </row>
    <row r="170" spans="1:10">
      <c r="A170" s="22">
        <v>40663</v>
      </c>
      <c r="B170" s="23">
        <f>IF(_xlfn.XLOOKUP($A170,DateRate!$A:$A,DateRate!B:B,"",-1)=0,"",_xlfn.XLOOKUP($A170,DateRate!$A:$A,DateRate!B:B,"",-1))</f>
        <v>2.8094000000000001</v>
      </c>
      <c r="C170" s="23">
        <f>IF(_xlfn.XLOOKUP($A170,DateRate!$A:$A,DateRate!C:C,"",-1)=0,"",_xlfn.XLOOKUP($A170,DateRate!$A:$A,DateRate!C:C,"",-1))</f>
        <v>3.8713000000000002</v>
      </c>
      <c r="D170" s="23">
        <f>IF(_xlfn.XLOOKUP($A170,DateRate!$A:$A,DateRate!D:D,"",-1)=0,"",_xlfn.XLOOKUP($A170,DateRate!$A:$A,DateRate!D:D,"",-1))</f>
        <v>1.0619000000000001</v>
      </c>
      <c r="E170" s="23">
        <f>IF(_xlfn.XLOOKUP($A170,DateRate!$A:$A,DateRate!E:E,"",-1)=0,"",_xlfn.XLOOKUP($A170,DateRate!$A:$A,DateRate!E:E,"",-1))</f>
        <v>1.97</v>
      </c>
      <c r="F170" s="23">
        <f>IF(_xlfn.XLOOKUP($A170,DateRate!$A:$A,DateRate!F:F,"",-1)=0,"",_xlfn.XLOOKUP($A170,DateRate!$A:$A,DateRate!F:F,"",-1))</f>
        <v>3.32</v>
      </c>
      <c r="G170" s="23">
        <f>IF(_xlfn.XLOOKUP($A170,DateRate!$A:$A,DateRate!G:G,"",-1)=0,"",_xlfn.XLOOKUP($A170,DateRate!$A:$A,DateRate!G:G,"",-1))</f>
        <v>73.03</v>
      </c>
      <c r="H170" s="23">
        <f>IF(_xlfn.XLOOKUP($A170,DateRate!$O:$O,DateRate!P:P,"",-1)=0,"",_xlfn.XLOOKUP($A170,DateRate!$O:$O,DateRate!P:P,"",-1))</f>
        <v>2.9089999999999998</v>
      </c>
      <c r="I170" s="23" t="str">
        <f>IF(_xlfn.XLOOKUP($A170,DateRate!$A:$A,DateRate!I:I,"",-1)=0,"",_xlfn.XLOOKUP($A170,DateRate!$A:$A,DateRate!I:I,"",-1))</f>
        <v/>
      </c>
      <c r="J170" s="23" t="str">
        <f>IF(_xlfn.XLOOKUP($A170,DateRate!$A:$A,DateRate!J:J,"",-1)=0,"",_xlfn.XLOOKUP($A170,DateRate!$A:$A,DateRate!J:J,"",-1))</f>
        <v/>
      </c>
    </row>
    <row r="171" spans="1:10">
      <c r="A171" s="22">
        <v>40633</v>
      </c>
      <c r="B171" s="23">
        <f>IF(_xlfn.XLOOKUP($A171,DateRate!$A:$A,DateRate!B:B,"",-1)=0,"",_xlfn.XLOOKUP($A171,DateRate!$A:$A,DateRate!B:B,"",-1))</f>
        <v>2.8734000000000002</v>
      </c>
      <c r="C171" s="23">
        <f>IF(_xlfn.XLOOKUP($A171,DateRate!$A:$A,DateRate!C:C,"",-1)=0,"",_xlfn.XLOOKUP($A171,DateRate!$A:$A,DateRate!C:C,"",-1))</f>
        <v>3.9119999999999999</v>
      </c>
      <c r="D171" s="23">
        <f>IF(_xlfn.XLOOKUP($A171,DateRate!$A:$A,DateRate!D:D,"",-1)=0,"",_xlfn.XLOOKUP($A171,DateRate!$A:$A,DateRate!D:D,"",-1))</f>
        <v>1.0385999999999997</v>
      </c>
      <c r="E171" s="23">
        <f>IF(_xlfn.XLOOKUP($A171,DateRate!$A:$A,DateRate!E:E,"",-1)=0,"",_xlfn.XLOOKUP($A171,DateRate!$A:$A,DateRate!E:E,"",-1))</f>
        <v>2.2400000000000002</v>
      </c>
      <c r="F171" s="23">
        <f>IF(_xlfn.XLOOKUP($A171,DateRate!$A:$A,DateRate!F:F,"",-1)=0,"",_xlfn.XLOOKUP($A171,DateRate!$A:$A,DateRate!F:F,"",-1))</f>
        <v>3.47</v>
      </c>
      <c r="G171" s="23">
        <f>IF(_xlfn.XLOOKUP($A171,DateRate!$A:$A,DateRate!G:G,"",-1)=0,"",_xlfn.XLOOKUP($A171,DateRate!$A:$A,DateRate!G:G,"",-1))</f>
        <v>76</v>
      </c>
      <c r="H171" s="23">
        <f>IF(_xlfn.XLOOKUP($A171,DateRate!$O:$O,DateRate!P:P,"",-1)=0,"",_xlfn.XLOOKUP($A171,DateRate!$O:$O,DateRate!P:P,"",-1))</f>
        <v>2.3856000000000002</v>
      </c>
      <c r="I171" s="23" t="str">
        <f>IF(_xlfn.XLOOKUP($A171,DateRate!$A:$A,DateRate!I:I,"",-1)=0,"",_xlfn.XLOOKUP($A171,DateRate!$A:$A,DateRate!I:I,"",-1))</f>
        <v/>
      </c>
      <c r="J171" s="23" t="str">
        <f>IF(_xlfn.XLOOKUP($A171,DateRate!$A:$A,DateRate!J:J,"",-1)=0,"",_xlfn.XLOOKUP($A171,DateRate!$A:$A,DateRate!J:J,"",-1))</f>
        <v/>
      </c>
    </row>
    <row r="172" spans="1:10">
      <c r="A172" s="22">
        <v>40602</v>
      </c>
      <c r="B172" s="23">
        <f>IF(_xlfn.XLOOKUP($A172,DateRate!$A:$A,DateRate!B:B,"",-1)=0,"",_xlfn.XLOOKUP($A172,DateRate!$A:$A,DateRate!B:B,"",-1))</f>
        <v>3</v>
      </c>
      <c r="C172" s="23">
        <f>IF(_xlfn.XLOOKUP($A172,DateRate!$A:$A,DateRate!C:C,"",-1)=0,"",_xlfn.XLOOKUP($A172,DateRate!$A:$A,DateRate!C:C,"",-1))</f>
        <v>3.9314</v>
      </c>
      <c r="D172" s="23">
        <f>IF(_xlfn.XLOOKUP($A172,DateRate!$A:$A,DateRate!D:D,"",-1)=0,"",_xlfn.XLOOKUP($A172,DateRate!$A:$A,DateRate!D:D,"",-1))</f>
        <v>0.93140000000000001</v>
      </c>
      <c r="E172" s="23">
        <f>IF(_xlfn.XLOOKUP($A172,DateRate!$A:$A,DateRate!E:E,"",-1)=0,"",_xlfn.XLOOKUP($A172,DateRate!$A:$A,DateRate!E:E,"",-1))</f>
        <v>2.13</v>
      </c>
      <c r="F172" s="23">
        <f>IF(_xlfn.XLOOKUP($A172,DateRate!$A:$A,DateRate!F:F,"",-1)=0,"",_xlfn.XLOOKUP($A172,DateRate!$A:$A,DateRate!F:F,"",-1))</f>
        <v>3.42</v>
      </c>
      <c r="G172" s="23">
        <f>IF(_xlfn.XLOOKUP($A172,DateRate!$A:$A,DateRate!G:G,"",-1)=0,"",_xlfn.XLOOKUP($A172,DateRate!$A:$A,DateRate!G:G,"",-1))</f>
        <v>76.900000000000006</v>
      </c>
      <c r="H172" s="23">
        <f>IF(_xlfn.XLOOKUP($A172,DateRate!$O:$O,DateRate!P:P,"",-1)=0,"",_xlfn.XLOOKUP($A172,DateRate!$O:$O,DateRate!P:P,"",-1))</f>
        <v>4.0313999999999997</v>
      </c>
      <c r="I172" s="23" t="str">
        <f>IF(_xlfn.XLOOKUP($A172,DateRate!$A:$A,DateRate!I:I,"",-1)=0,"",_xlfn.XLOOKUP($A172,DateRate!$A:$A,DateRate!I:I,"",-1))</f>
        <v/>
      </c>
      <c r="J172" s="23" t="str">
        <f>IF(_xlfn.XLOOKUP($A172,DateRate!$A:$A,DateRate!J:J,"",-1)=0,"",_xlfn.XLOOKUP($A172,DateRate!$A:$A,DateRate!J:J,"",-1))</f>
        <v/>
      </c>
    </row>
    <row r="173" spans="1:10">
      <c r="A173" s="22">
        <v>40574</v>
      </c>
      <c r="B173" s="23">
        <f>IF(_xlfn.XLOOKUP($A173,DateRate!$A:$A,DateRate!B:B,"",-1)=0,"",_xlfn.XLOOKUP($A173,DateRate!$A:$A,DateRate!B:B,"",-1))</f>
        <v>3.1526999999999998</v>
      </c>
      <c r="C173" s="23">
        <f>IF(_xlfn.XLOOKUP($A173,DateRate!$A:$A,DateRate!C:C,"",-1)=0,"",_xlfn.XLOOKUP($A173,DateRate!$A:$A,DateRate!C:C,"",-1))</f>
        <v>4.0186999999999999</v>
      </c>
      <c r="D173" s="23">
        <f>IF(_xlfn.XLOOKUP($A173,DateRate!$A:$A,DateRate!D:D,"",-1)=0,"",_xlfn.XLOOKUP($A173,DateRate!$A:$A,DateRate!D:D,"",-1))</f>
        <v>0.8660000000000001</v>
      </c>
      <c r="E173" s="23">
        <f>IF(_xlfn.XLOOKUP($A173,DateRate!$A:$A,DateRate!E:E,"",-1)=0,"",_xlfn.XLOOKUP($A173,DateRate!$A:$A,DateRate!E:E,"",-1))</f>
        <v>1.95</v>
      </c>
      <c r="F173" s="23">
        <f>IF(_xlfn.XLOOKUP($A173,DateRate!$A:$A,DateRate!F:F,"",-1)=0,"",_xlfn.XLOOKUP($A173,DateRate!$A:$A,DateRate!F:F,"",-1))</f>
        <v>3.42</v>
      </c>
      <c r="G173" s="23">
        <f>IF(_xlfn.XLOOKUP($A173,DateRate!$A:$A,DateRate!G:G,"",-1)=0,"",_xlfn.XLOOKUP($A173,DateRate!$A:$A,DateRate!G:G,"",-1))</f>
        <v>77.75</v>
      </c>
      <c r="H173" s="23">
        <f>IF(_xlfn.XLOOKUP($A173,DateRate!$O:$O,DateRate!P:P,"",-1)=0,"",_xlfn.XLOOKUP($A173,DateRate!$O:$O,DateRate!P:P,"",-1))</f>
        <v>4.7023000000000001</v>
      </c>
      <c r="I173" s="23" t="str">
        <f>IF(_xlfn.XLOOKUP($A173,DateRate!$A:$A,DateRate!I:I,"",-1)=0,"",_xlfn.XLOOKUP($A173,DateRate!$A:$A,DateRate!I:I,"",-1))</f>
        <v/>
      </c>
      <c r="J173" s="23" t="str">
        <f>IF(_xlfn.XLOOKUP($A173,DateRate!$A:$A,DateRate!J:J,"",-1)=0,"",_xlfn.XLOOKUP($A173,DateRate!$A:$A,DateRate!J:J,"",-1))</f>
        <v/>
      </c>
    </row>
    <row r="174" spans="1:10">
      <c r="A174" s="22">
        <v>40543</v>
      </c>
      <c r="B174" s="23">
        <f>IF(_xlfn.XLOOKUP($A174,DateRate!$A:$A,DateRate!B:B,"",-1)=0,"",_xlfn.XLOOKUP($A174,DateRate!$A:$A,DateRate!B:B,"",-1))</f>
        <v>3.3</v>
      </c>
      <c r="C174" s="23">
        <f>IF(_xlfn.XLOOKUP($A174,DateRate!$A:$A,DateRate!C:C,"",-1)=0,"",_xlfn.XLOOKUP($A174,DateRate!$A:$A,DateRate!C:C,"",-1))</f>
        <v>3.8799000000000001</v>
      </c>
      <c r="D174" s="23">
        <f>IF(_xlfn.XLOOKUP($A174,DateRate!$A:$A,DateRate!D:D,"",-1)=0,"",_xlfn.XLOOKUP($A174,DateRate!$A:$A,DateRate!D:D,"",-1))</f>
        <v>0.5799000000000003</v>
      </c>
      <c r="E174" s="23">
        <f>IF(_xlfn.XLOOKUP($A174,DateRate!$A:$A,DateRate!E:E,"",-1)=0,"",_xlfn.XLOOKUP($A174,DateRate!$A:$A,DateRate!E:E,"",-1))</f>
        <v>2.0099999999999998</v>
      </c>
      <c r="F174" s="23">
        <f>IF(_xlfn.XLOOKUP($A174,DateRate!$A:$A,DateRate!F:F,"",-1)=0,"",_xlfn.XLOOKUP($A174,DateRate!$A:$A,DateRate!F:F,"",-1))</f>
        <v>3.3</v>
      </c>
      <c r="G174" s="23">
        <f>IF(_xlfn.XLOOKUP($A174,DateRate!$A:$A,DateRate!G:G,"",-1)=0,"",_xlfn.XLOOKUP($A174,DateRate!$A:$A,DateRate!G:G,"",-1))</f>
        <v>78.97</v>
      </c>
      <c r="H174" s="23">
        <f>IF(_xlfn.XLOOKUP($A174,DateRate!$O:$O,DateRate!P:P,"",-1)=0,"",_xlfn.XLOOKUP($A174,DateRate!$O:$O,DateRate!P:P,"",-1))</f>
        <v>4.3017000000000003</v>
      </c>
      <c r="I174" s="23" t="str">
        <f>IF(_xlfn.XLOOKUP($A174,DateRate!$A:$A,DateRate!I:I,"",-1)=0,"",_xlfn.XLOOKUP($A174,DateRate!$A:$A,DateRate!I:I,"",-1))</f>
        <v/>
      </c>
      <c r="J174" s="23" t="str">
        <f>IF(_xlfn.XLOOKUP($A174,DateRate!$A:$A,DateRate!J:J,"",-1)=0,"",_xlfn.XLOOKUP($A174,DateRate!$A:$A,DateRate!J:J,"",-1))</f>
        <v/>
      </c>
    </row>
    <row r="175" spans="1:10">
      <c r="A175" s="22">
        <v>40512</v>
      </c>
      <c r="B175" s="23">
        <f>IF(_xlfn.XLOOKUP($A175,DateRate!$A:$A,DateRate!B:B,"",-1)=0,"",_xlfn.XLOOKUP($A175,DateRate!$A:$A,DateRate!B:B,"",-1))</f>
        <v>2.7925</v>
      </c>
      <c r="C175" s="23">
        <f>IF(_xlfn.XLOOKUP($A175,DateRate!$A:$A,DateRate!C:C,"",-1)=0,"",_xlfn.XLOOKUP($A175,DateRate!$A:$A,DateRate!C:C,"",-1))</f>
        <v>3.9710000000000001</v>
      </c>
      <c r="D175" s="23">
        <f>IF(_xlfn.XLOOKUP($A175,DateRate!$A:$A,DateRate!D:D,"",-1)=0,"",_xlfn.XLOOKUP($A175,DateRate!$A:$A,DateRate!D:D,"",-1))</f>
        <v>1.1785000000000001</v>
      </c>
      <c r="E175" s="23">
        <f>IF(_xlfn.XLOOKUP($A175,DateRate!$A:$A,DateRate!E:E,"",-1)=0,"",_xlfn.XLOOKUP($A175,DateRate!$A:$A,DateRate!E:E,"",-1))</f>
        <v>1.47</v>
      </c>
      <c r="F175" s="23">
        <f>IF(_xlfn.XLOOKUP($A175,DateRate!$A:$A,DateRate!F:F,"",-1)=0,"",_xlfn.XLOOKUP($A175,DateRate!$A:$A,DateRate!F:F,"",-1))</f>
        <v>2.81</v>
      </c>
      <c r="G175" s="23">
        <f>IF(_xlfn.XLOOKUP($A175,DateRate!$A:$A,DateRate!G:G,"",-1)=0,"",_xlfn.XLOOKUP($A175,DateRate!$A:$A,DateRate!G:G,"",-1))</f>
        <v>81.3</v>
      </c>
      <c r="H175" s="23">
        <f>IF(_xlfn.XLOOKUP($A175,DateRate!$O:$O,DateRate!P:P,"",-1)=0,"",_xlfn.XLOOKUP($A175,DateRate!$O:$O,DateRate!P:P,"",-1))</f>
        <v>2.0632999999999999</v>
      </c>
      <c r="I175" s="23" t="str">
        <f>IF(_xlfn.XLOOKUP($A175,DateRate!$A:$A,DateRate!I:I,"",-1)=0,"",_xlfn.XLOOKUP($A175,DateRate!$A:$A,DateRate!I:I,"",-1))</f>
        <v/>
      </c>
      <c r="J175" s="23" t="str">
        <f>IF(_xlfn.XLOOKUP($A175,DateRate!$A:$A,DateRate!J:J,"",-1)=0,"",_xlfn.XLOOKUP($A175,DateRate!$A:$A,DateRate!J:J,"",-1))</f>
        <v/>
      </c>
    </row>
    <row r="176" spans="1:10">
      <c r="A176" s="22">
        <v>40482</v>
      </c>
      <c r="B176" s="23">
        <f>IF(_xlfn.XLOOKUP($A176,DateRate!$A:$A,DateRate!B:B,"",-1)=0,"",_xlfn.XLOOKUP($A176,DateRate!$A:$A,DateRate!B:B,"",-1))</f>
        <v>2.0430000000000001</v>
      </c>
      <c r="C176" s="23">
        <f>IF(_xlfn.XLOOKUP($A176,DateRate!$A:$A,DateRate!C:C,"",-1)=0,"",_xlfn.XLOOKUP($A176,DateRate!$A:$A,DateRate!C:C,"",-1))</f>
        <v>3.6821000000000002</v>
      </c>
      <c r="D176" s="23">
        <f>IF(_xlfn.XLOOKUP($A176,DateRate!$A:$A,DateRate!D:D,"",-1)=0,"",_xlfn.XLOOKUP($A176,DateRate!$A:$A,DateRate!D:D,"",-1))</f>
        <v>1.6391</v>
      </c>
      <c r="E176" s="23">
        <f>IF(_xlfn.XLOOKUP($A176,DateRate!$A:$A,DateRate!E:E,"",-1)=0,"",_xlfn.XLOOKUP($A176,DateRate!$A:$A,DateRate!E:E,"",-1))</f>
        <v>1.17</v>
      </c>
      <c r="F176" s="23">
        <f>IF(_xlfn.XLOOKUP($A176,DateRate!$A:$A,DateRate!F:F,"",-1)=0,"",_xlfn.XLOOKUP($A176,DateRate!$A:$A,DateRate!F:F,"",-1))</f>
        <v>2.63</v>
      </c>
      <c r="G176" s="23">
        <f>IF(_xlfn.XLOOKUP($A176,DateRate!$A:$A,DateRate!G:G,"",-1)=0,"",_xlfn.XLOOKUP($A176,DateRate!$A:$A,DateRate!G:G,"",-1))</f>
        <v>77.05</v>
      </c>
      <c r="H176" s="23">
        <f>IF(_xlfn.XLOOKUP($A176,DateRate!$O:$O,DateRate!P:P,"",-1)=0,"",_xlfn.XLOOKUP($A176,DateRate!$O:$O,DateRate!P:P,"",-1))</f>
        <v>2.0173999999999999</v>
      </c>
      <c r="I176" s="23" t="str">
        <f>IF(_xlfn.XLOOKUP($A176,DateRate!$A:$A,DateRate!I:I,"",-1)=0,"",_xlfn.XLOOKUP($A176,DateRate!$A:$A,DateRate!I:I,"",-1))</f>
        <v/>
      </c>
      <c r="J176" s="23" t="str">
        <f>IF(_xlfn.XLOOKUP($A176,DateRate!$A:$A,DateRate!J:J,"",-1)=0,"",_xlfn.XLOOKUP($A176,DateRate!$A:$A,DateRate!J:J,"",-1))</f>
        <v/>
      </c>
    </row>
    <row r="177" spans="1:10">
      <c r="A177" s="22">
        <v>40451</v>
      </c>
      <c r="B177" s="23">
        <f>IF(_xlfn.XLOOKUP($A177,DateRate!$A:$A,DateRate!B:B,"",-1)=0,"",_xlfn.XLOOKUP($A177,DateRate!$A:$A,DateRate!B:B,"",-1))</f>
        <v>1.9459</v>
      </c>
      <c r="C177" s="23">
        <f>IF(_xlfn.XLOOKUP($A177,DateRate!$A:$A,DateRate!C:C,"",-1)=0,"",_xlfn.XLOOKUP($A177,DateRate!$A:$A,DateRate!C:C,"",-1))</f>
        <v>3.3182999999999998</v>
      </c>
      <c r="D177" s="23">
        <f>IF(_xlfn.XLOOKUP($A177,DateRate!$A:$A,DateRate!D:D,"",-1)=0,"",_xlfn.XLOOKUP($A177,DateRate!$A:$A,DateRate!D:D,"",-1))</f>
        <v>1.3723999999999998</v>
      </c>
      <c r="E177" s="23">
        <f>IF(_xlfn.XLOOKUP($A177,DateRate!$A:$A,DateRate!E:E,"",-1)=0,"",_xlfn.XLOOKUP($A177,DateRate!$A:$A,DateRate!E:E,"",-1))</f>
        <v>1.27</v>
      </c>
      <c r="F177" s="23">
        <f>IF(_xlfn.XLOOKUP($A177,DateRate!$A:$A,DateRate!F:F,"",-1)=0,"",_xlfn.XLOOKUP($A177,DateRate!$A:$A,DateRate!F:F,"",-1))</f>
        <v>2.5299999999999998</v>
      </c>
      <c r="G177" s="23">
        <f>IF(_xlfn.XLOOKUP($A177,DateRate!$A:$A,DateRate!G:G,"",-1)=0,"",_xlfn.XLOOKUP($A177,DateRate!$A:$A,DateRate!G:G,"",-1))</f>
        <v>78.8</v>
      </c>
      <c r="H177" s="23">
        <f>IF(_xlfn.XLOOKUP($A177,DateRate!$O:$O,DateRate!P:P,"",-1)=0,"",_xlfn.XLOOKUP($A177,DateRate!$O:$O,DateRate!P:P,"",-1))</f>
        <v>2.4617</v>
      </c>
      <c r="I177" s="23" t="str">
        <f>IF(_xlfn.XLOOKUP($A177,DateRate!$A:$A,DateRate!I:I,"",-1)=0,"",_xlfn.XLOOKUP($A177,DateRate!$A:$A,DateRate!I:I,"",-1))</f>
        <v/>
      </c>
      <c r="J177" s="23" t="str">
        <f>IF(_xlfn.XLOOKUP($A177,DateRate!$A:$A,DateRate!J:J,"",-1)=0,"",_xlfn.XLOOKUP($A177,DateRate!$A:$A,DateRate!J:J,"",-1))</f>
        <v/>
      </c>
    </row>
    <row r="178" spans="1:10">
      <c r="A178" s="22">
        <v>40421</v>
      </c>
      <c r="B178" s="23">
        <f>IF(_xlfn.XLOOKUP($A178,DateRate!$A:$A,DateRate!B:B,"",-1)=0,"",_xlfn.XLOOKUP($A178,DateRate!$A:$A,DateRate!B:B,"",-1))</f>
        <v>1.9162999999999999</v>
      </c>
      <c r="C178" s="23">
        <f>IF(_xlfn.XLOOKUP($A178,DateRate!$A:$A,DateRate!C:C,"",-1)=0,"",_xlfn.XLOOKUP($A178,DateRate!$A:$A,DateRate!C:C,"",-1))</f>
        <v>3.2301000000000002</v>
      </c>
      <c r="D178" s="23">
        <f>IF(_xlfn.XLOOKUP($A178,DateRate!$A:$A,DateRate!D:D,"",-1)=0,"",_xlfn.XLOOKUP($A178,DateRate!$A:$A,DateRate!D:D,"",-1))</f>
        <v>1.3138000000000003</v>
      </c>
      <c r="E178" s="23">
        <f>IF(_xlfn.XLOOKUP($A178,DateRate!$A:$A,DateRate!E:E,"",-1)=0,"",_xlfn.XLOOKUP($A178,DateRate!$A:$A,DateRate!E:E,"",-1))</f>
        <v>1.33</v>
      </c>
      <c r="F178" s="23">
        <f>IF(_xlfn.XLOOKUP($A178,DateRate!$A:$A,DateRate!F:F,"",-1)=0,"",_xlfn.XLOOKUP($A178,DateRate!$A:$A,DateRate!F:F,"",-1))</f>
        <v>2.4700000000000002</v>
      </c>
      <c r="G178" s="23">
        <f>IF(_xlfn.XLOOKUP($A178,DateRate!$A:$A,DateRate!G:G,"",-1)=0,"",_xlfn.XLOOKUP($A178,DateRate!$A:$A,DateRate!G:G,"",-1))</f>
        <v>83.08</v>
      </c>
      <c r="H178" s="23">
        <f>IF(_xlfn.XLOOKUP($A178,DateRate!$O:$O,DateRate!P:P,"",-1)=0,"",_xlfn.XLOOKUP($A178,DateRate!$O:$O,DateRate!P:P,"",-1))</f>
        <v>2.0293000000000001</v>
      </c>
      <c r="I178" s="23" t="str">
        <f>IF(_xlfn.XLOOKUP($A178,DateRate!$A:$A,DateRate!I:I,"",-1)=0,"",_xlfn.XLOOKUP($A178,DateRate!$A:$A,DateRate!I:I,"",-1))</f>
        <v/>
      </c>
      <c r="J178" s="23" t="str">
        <f>IF(_xlfn.XLOOKUP($A178,DateRate!$A:$A,DateRate!J:J,"",-1)=0,"",_xlfn.XLOOKUP($A178,DateRate!$A:$A,DateRate!J:J,"",-1))</f>
        <v/>
      </c>
    </row>
    <row r="179" spans="1:10">
      <c r="A179" s="22">
        <v>40390</v>
      </c>
      <c r="B179" s="23">
        <f>IF(_xlfn.XLOOKUP($A179,DateRate!$A:$A,DateRate!B:B,"",-1)=0,"",_xlfn.XLOOKUP($A179,DateRate!$A:$A,DateRate!B:B,"",-1))</f>
        <v>1.9318</v>
      </c>
      <c r="C179" s="23">
        <f>IF(_xlfn.XLOOKUP($A179,DateRate!$A:$A,DateRate!C:C,"",-1)=0,"",_xlfn.XLOOKUP($A179,DateRate!$A:$A,DateRate!C:C,"",-1))</f>
        <v>3.2995999999999999</v>
      </c>
      <c r="D179" s="23">
        <f>IF(_xlfn.XLOOKUP($A179,DateRate!$A:$A,DateRate!D:D,"",-1)=0,"",_xlfn.XLOOKUP($A179,DateRate!$A:$A,DateRate!D:D,"",-1))</f>
        <v>1.3677999999999999</v>
      </c>
      <c r="E179" s="23">
        <f>IF(_xlfn.XLOOKUP($A179,DateRate!$A:$A,DateRate!E:E,"",-1)=0,"",_xlfn.XLOOKUP($A179,DateRate!$A:$A,DateRate!E:E,"",-1))</f>
        <v>1.6</v>
      </c>
      <c r="F179" s="23">
        <f>IF(_xlfn.XLOOKUP($A179,DateRate!$A:$A,DateRate!F:F,"",-1)=0,"",_xlfn.XLOOKUP($A179,DateRate!$A:$A,DateRate!F:F,"",-1))</f>
        <v>2.94</v>
      </c>
      <c r="G179" s="23">
        <f>IF(_xlfn.XLOOKUP($A179,DateRate!$A:$A,DateRate!G:G,"",-1)=0,"",_xlfn.XLOOKUP($A179,DateRate!$A:$A,DateRate!G:G,"",-1))</f>
        <v>81.569999999999993</v>
      </c>
      <c r="H179" s="23">
        <f>IF(_xlfn.XLOOKUP($A179,DateRate!$O:$O,DateRate!P:P,"",-1)=0,"",_xlfn.XLOOKUP($A179,DateRate!$O:$O,DateRate!P:P,"",-1))</f>
        <v>2.0548999999999999</v>
      </c>
      <c r="I179" s="23" t="str">
        <f>IF(_xlfn.XLOOKUP($A179,DateRate!$A:$A,DateRate!I:I,"",-1)=0,"",_xlfn.XLOOKUP($A179,DateRate!$A:$A,DateRate!I:I,"",-1))</f>
        <v/>
      </c>
      <c r="J179" s="23" t="str">
        <f>IF(_xlfn.XLOOKUP($A179,DateRate!$A:$A,DateRate!J:J,"",-1)=0,"",_xlfn.XLOOKUP($A179,DateRate!$A:$A,DateRate!J:J,"",-1))</f>
        <v/>
      </c>
    </row>
    <row r="180" spans="1:10">
      <c r="A180" s="22">
        <v>40359</v>
      </c>
      <c r="B180" s="23">
        <f>IF(_xlfn.XLOOKUP($A180,DateRate!$A:$A,DateRate!B:B,"",-1)=0,"",_xlfn.XLOOKUP($A180,DateRate!$A:$A,DateRate!B:B,"",-1))</f>
        <v>2.1345999999999998</v>
      </c>
      <c r="C180" s="23">
        <f>IF(_xlfn.XLOOKUP($A180,DateRate!$A:$A,DateRate!C:C,"",-1)=0,"",_xlfn.XLOOKUP($A180,DateRate!$A:$A,DateRate!C:C,"",-1))</f>
        <v>3.2789999999999999</v>
      </c>
      <c r="D180" s="23">
        <f>IF(_xlfn.XLOOKUP($A180,DateRate!$A:$A,DateRate!D:D,"",-1)=0,"",_xlfn.XLOOKUP($A180,DateRate!$A:$A,DateRate!D:D,"",-1))</f>
        <v>1.1444000000000001</v>
      </c>
      <c r="E180" s="23">
        <f>IF(_xlfn.XLOOKUP($A180,DateRate!$A:$A,DateRate!E:E,"",-1)=0,"",_xlfn.XLOOKUP($A180,DateRate!$A:$A,DateRate!E:E,"",-1))</f>
        <v>1.79</v>
      </c>
      <c r="F180" s="23">
        <f>IF(_xlfn.XLOOKUP($A180,DateRate!$A:$A,DateRate!F:F,"",-1)=0,"",_xlfn.XLOOKUP($A180,DateRate!$A:$A,DateRate!F:F,"",-1))</f>
        <v>2.97</v>
      </c>
      <c r="G180" s="23">
        <f>IF(_xlfn.XLOOKUP($A180,DateRate!$A:$A,DateRate!G:G,"",-1)=0,"",_xlfn.XLOOKUP($A180,DateRate!$A:$A,DateRate!G:G,"",-1))</f>
        <v>86.06</v>
      </c>
      <c r="H180" s="23">
        <f>IF(_xlfn.XLOOKUP($A180,DateRate!$O:$O,DateRate!P:P,"",-1)=0,"",_xlfn.XLOOKUP($A180,DateRate!$O:$O,DateRate!P:P,"",-1))</f>
        <v>2.7240000000000002</v>
      </c>
      <c r="I180" s="23" t="str">
        <f>IF(_xlfn.XLOOKUP($A180,DateRate!$A:$A,DateRate!I:I,"",-1)=0,"",_xlfn.XLOOKUP($A180,DateRate!$A:$A,DateRate!I:I,"",-1))</f>
        <v/>
      </c>
      <c r="J180" s="23" t="str">
        <f>IF(_xlfn.XLOOKUP($A180,DateRate!$A:$A,DateRate!J:J,"",-1)=0,"",_xlfn.XLOOKUP($A180,DateRate!$A:$A,DateRate!J:J,"",-1))</f>
        <v/>
      </c>
    </row>
    <row r="181" spans="1:10">
      <c r="A181" s="22">
        <v>40329</v>
      </c>
      <c r="B181" s="23">
        <f>IF(_xlfn.XLOOKUP($A181,DateRate!$A:$A,DateRate!B:B,"",-1)=0,"",_xlfn.XLOOKUP($A181,DateRate!$A:$A,DateRate!B:B,"",-1))</f>
        <v>1.8162</v>
      </c>
      <c r="C181" s="23">
        <f>IF(_xlfn.XLOOKUP($A181,DateRate!$A:$A,DateRate!C:C,"",-1)=0,"",_xlfn.XLOOKUP($A181,DateRate!$A:$A,DateRate!C:C,"",-1))</f>
        <v>3.2429999999999999</v>
      </c>
      <c r="D181" s="23">
        <f>IF(_xlfn.XLOOKUP($A181,DateRate!$A:$A,DateRate!D:D,"",-1)=0,"",_xlfn.XLOOKUP($A181,DateRate!$A:$A,DateRate!D:D,"",-1))</f>
        <v>1.4267999999999998</v>
      </c>
      <c r="E181" s="23">
        <f>IF(_xlfn.XLOOKUP($A181,DateRate!$A:$A,DateRate!E:E,"",-1)=0,"",_xlfn.XLOOKUP($A181,DateRate!$A:$A,DateRate!E:E,"",-1))</f>
        <v>2.1</v>
      </c>
      <c r="F181" s="23">
        <f>IF(_xlfn.XLOOKUP($A181,DateRate!$A:$A,DateRate!F:F,"",-1)=0,"",_xlfn.XLOOKUP($A181,DateRate!$A:$A,DateRate!F:F,"",-1))</f>
        <v>3.31</v>
      </c>
      <c r="G181" s="23">
        <f>IF(_xlfn.XLOOKUP($A181,DateRate!$A:$A,DateRate!G:G,"",-1)=0,"",_xlfn.XLOOKUP($A181,DateRate!$A:$A,DateRate!G:G,"",-1))</f>
        <v>86.47</v>
      </c>
      <c r="H181" s="23">
        <f>IF(_xlfn.XLOOKUP($A181,DateRate!$O:$O,DateRate!P:P,"",-1)=0,"",_xlfn.XLOOKUP($A181,DateRate!$O:$O,DateRate!P:P,"",-1))</f>
        <v>1.9297</v>
      </c>
      <c r="I181" s="23" t="str">
        <f>IF(_xlfn.XLOOKUP($A181,DateRate!$A:$A,DateRate!I:I,"",-1)=0,"",_xlfn.XLOOKUP($A181,DateRate!$A:$A,DateRate!I:I,"",-1))</f>
        <v/>
      </c>
      <c r="J181" s="23" t="str">
        <f>IF(_xlfn.XLOOKUP($A181,DateRate!$A:$A,DateRate!J:J,"",-1)=0,"",_xlfn.XLOOKUP($A181,DateRate!$A:$A,DateRate!J:J,"",-1))</f>
        <v/>
      </c>
    </row>
    <row r="182" spans="1:10">
      <c r="A182" s="22">
        <v>40298</v>
      </c>
      <c r="B182" s="23">
        <f>IF(_xlfn.XLOOKUP($A182,DateRate!$A:$A,DateRate!B:B,"",-1)=0,"",_xlfn.XLOOKUP($A182,DateRate!$A:$A,DateRate!B:B,"",-1))</f>
        <v>1.5891999999999999</v>
      </c>
      <c r="C182" s="23">
        <f>IF(_xlfn.XLOOKUP($A182,DateRate!$A:$A,DateRate!C:C,"",-1)=0,"",_xlfn.XLOOKUP($A182,DateRate!$A:$A,DateRate!C:C,"",-1))</f>
        <v>3.3565</v>
      </c>
      <c r="D182" s="23">
        <f>IF(_xlfn.XLOOKUP($A182,DateRate!$A:$A,DateRate!D:D,"",-1)=0,"",_xlfn.XLOOKUP($A182,DateRate!$A:$A,DateRate!D:D,"",-1))</f>
        <v>1.7673000000000001</v>
      </c>
      <c r="E182" s="23">
        <f>IF(_xlfn.XLOOKUP($A182,DateRate!$A:$A,DateRate!E:E,"",-1)=0,"",_xlfn.XLOOKUP($A182,DateRate!$A:$A,DateRate!E:E,"",-1))</f>
        <v>2.4300000000000002</v>
      </c>
      <c r="F182" s="23">
        <f>IF(_xlfn.XLOOKUP($A182,DateRate!$A:$A,DateRate!F:F,"",-1)=0,"",_xlfn.XLOOKUP($A182,DateRate!$A:$A,DateRate!F:F,"",-1))</f>
        <v>3.69</v>
      </c>
      <c r="G182" s="23">
        <f>IF(_xlfn.XLOOKUP($A182,DateRate!$A:$A,DateRate!G:G,"",-1)=0,"",_xlfn.XLOOKUP($A182,DateRate!$A:$A,DateRate!G:G,"",-1))</f>
        <v>81.91</v>
      </c>
      <c r="H182" s="23">
        <f>IF(_xlfn.XLOOKUP($A182,DateRate!$O:$O,DateRate!P:P,"",-1)=0,"",_xlfn.XLOOKUP($A182,DateRate!$O:$O,DateRate!P:P,"",-1))</f>
        <v>1.6444000000000001</v>
      </c>
      <c r="I182" s="23" t="str">
        <f>IF(_xlfn.XLOOKUP($A182,DateRate!$A:$A,DateRate!I:I,"",-1)=0,"",_xlfn.XLOOKUP($A182,DateRate!$A:$A,DateRate!I:I,"",-1))</f>
        <v/>
      </c>
      <c r="J182" s="23" t="str">
        <f>IF(_xlfn.XLOOKUP($A182,DateRate!$A:$A,DateRate!J:J,"",-1)=0,"",_xlfn.XLOOKUP($A182,DateRate!$A:$A,DateRate!J:J,"",-1))</f>
        <v/>
      </c>
    </row>
    <row r="183" spans="1:10">
      <c r="A183" s="22">
        <v>40268</v>
      </c>
      <c r="B183" s="23">
        <f>IF(_xlfn.XLOOKUP($A183,DateRate!$A:$A,DateRate!B:B,"",-1)=0,"",_xlfn.XLOOKUP($A183,DateRate!$A:$A,DateRate!B:B,"",-1))</f>
        <v>1.5501</v>
      </c>
      <c r="C183" s="23">
        <f>IF(_xlfn.XLOOKUP($A183,DateRate!$A:$A,DateRate!C:C,"",-1)=0,"",_xlfn.XLOOKUP($A183,DateRate!$A:$A,DateRate!C:C,"",-1))</f>
        <v>3.4817999999999998</v>
      </c>
      <c r="D183" s="23">
        <f>IF(_xlfn.XLOOKUP($A183,DateRate!$A:$A,DateRate!D:D,"",-1)=0,"",_xlfn.XLOOKUP($A183,DateRate!$A:$A,DateRate!D:D,"",-1))</f>
        <v>1.9316999999999998</v>
      </c>
      <c r="E183" s="23">
        <f>IF(_xlfn.XLOOKUP($A183,DateRate!$A:$A,DateRate!E:E,"",-1)=0,"",_xlfn.XLOOKUP($A183,DateRate!$A:$A,DateRate!E:E,"",-1))</f>
        <v>2.5499999999999998</v>
      </c>
      <c r="F183" s="23">
        <f>IF(_xlfn.XLOOKUP($A183,DateRate!$A:$A,DateRate!F:F,"",-1)=0,"",_xlfn.XLOOKUP($A183,DateRate!$A:$A,DateRate!F:F,"",-1))</f>
        <v>3.84</v>
      </c>
      <c r="G183" s="23">
        <f>IF(_xlfn.XLOOKUP($A183,DateRate!$A:$A,DateRate!G:G,"",-1)=0,"",_xlfn.XLOOKUP($A183,DateRate!$A:$A,DateRate!G:G,"",-1))</f>
        <v>81.069999999999993</v>
      </c>
      <c r="H183" s="23">
        <f>IF(_xlfn.XLOOKUP($A183,DateRate!$O:$O,DateRate!P:P,"",-1)=0,"",_xlfn.XLOOKUP($A183,DateRate!$O:$O,DateRate!P:P,"",-1))</f>
        <v>1.6322000000000001</v>
      </c>
      <c r="I183" s="23" t="str">
        <f>IF(_xlfn.XLOOKUP($A183,DateRate!$A:$A,DateRate!I:I,"",-1)=0,"",_xlfn.XLOOKUP($A183,DateRate!$A:$A,DateRate!I:I,"",-1))</f>
        <v/>
      </c>
      <c r="J183" s="23" t="str">
        <f>IF(_xlfn.XLOOKUP($A183,DateRate!$A:$A,DateRate!J:J,"",-1)=0,"",_xlfn.XLOOKUP($A183,DateRate!$A:$A,DateRate!J:J,"",-1))</f>
        <v/>
      </c>
    </row>
    <row r="184" spans="1:10">
      <c r="A184" s="22">
        <v>40237</v>
      </c>
      <c r="B184" s="23">
        <f>IF(_xlfn.XLOOKUP($A184,DateRate!$A:$A,DateRate!B:B,"",-1)=0,"",_xlfn.XLOOKUP($A184,DateRate!$A:$A,DateRate!B:B,"",-1))</f>
        <v>1.6294</v>
      </c>
      <c r="C184" s="23">
        <f>IF(_xlfn.XLOOKUP($A184,DateRate!$A:$A,DateRate!C:C,"",-1)=0,"",_xlfn.XLOOKUP($A184,DateRate!$A:$A,DateRate!C:C,"",-1))</f>
        <v>3.3753000000000002</v>
      </c>
      <c r="D184" s="23">
        <f>IF(_xlfn.XLOOKUP($A184,DateRate!$A:$A,DateRate!D:D,"",-1)=0,"",_xlfn.XLOOKUP($A184,DateRate!$A:$A,DateRate!D:D,"",-1))</f>
        <v>1.7459000000000002</v>
      </c>
      <c r="E184" s="23">
        <f>IF(_xlfn.XLOOKUP($A184,DateRate!$A:$A,DateRate!E:E,"",-1)=0,"",_xlfn.XLOOKUP($A184,DateRate!$A:$A,DateRate!E:E,"",-1))</f>
        <v>2.2999999999999998</v>
      </c>
      <c r="F184" s="23">
        <f>IF(_xlfn.XLOOKUP($A184,DateRate!$A:$A,DateRate!F:F,"",-1)=0,"",_xlfn.XLOOKUP($A184,DateRate!$A:$A,DateRate!F:F,"",-1))</f>
        <v>3.61</v>
      </c>
      <c r="G184" s="23">
        <f>IF(_xlfn.XLOOKUP($A184,DateRate!$A:$A,DateRate!G:G,"",-1)=0,"",_xlfn.XLOOKUP($A184,DateRate!$A:$A,DateRate!G:G,"",-1))</f>
        <v>80.349999999999994</v>
      </c>
      <c r="H184" s="23">
        <f>IF(_xlfn.XLOOKUP($A184,DateRate!$O:$O,DateRate!P:P,"",-1)=0,"",_xlfn.XLOOKUP($A184,DateRate!$O:$O,DateRate!P:P,"",-1))</f>
        <v>1.7966</v>
      </c>
      <c r="I184" s="23" t="str">
        <f>IF(_xlfn.XLOOKUP($A184,DateRate!$A:$A,DateRate!I:I,"",-1)=0,"",_xlfn.XLOOKUP($A184,DateRate!$A:$A,DateRate!I:I,"",-1))</f>
        <v/>
      </c>
      <c r="J184" s="23" t="str">
        <f>IF(_xlfn.XLOOKUP($A184,DateRate!$A:$A,DateRate!J:J,"",-1)=0,"",_xlfn.XLOOKUP($A184,DateRate!$A:$A,DateRate!J:J,"",-1))</f>
        <v/>
      </c>
    </row>
    <row r="185" spans="1:10">
      <c r="A185" s="22">
        <v>40209</v>
      </c>
      <c r="B185" s="23">
        <f>IF(_xlfn.XLOOKUP($A185,DateRate!$A:$A,DateRate!B:B,"",-1)=0,"",_xlfn.XLOOKUP($A185,DateRate!$A:$A,DateRate!B:B,"",-1))</f>
        <v>1.6529</v>
      </c>
      <c r="C185" s="23">
        <f>IF(_xlfn.XLOOKUP($A185,DateRate!$A:$A,DateRate!C:C,"",-1)=0,"",_xlfn.XLOOKUP($A185,DateRate!$A:$A,DateRate!C:C,"",-1))</f>
        <v>3.58</v>
      </c>
      <c r="D185" s="23">
        <f>IF(_xlfn.XLOOKUP($A185,DateRate!$A:$A,DateRate!D:D,"",-1)=0,"",_xlfn.XLOOKUP($A185,DateRate!$A:$A,DateRate!D:D,"",-1))</f>
        <v>1.9271</v>
      </c>
      <c r="E185" s="23">
        <f>IF(_xlfn.XLOOKUP($A185,DateRate!$A:$A,DateRate!E:E,"",-1)=0,"",_xlfn.XLOOKUP($A185,DateRate!$A:$A,DateRate!E:E,"",-1))</f>
        <v>2.34</v>
      </c>
      <c r="F185" s="23">
        <f>IF(_xlfn.XLOOKUP($A185,DateRate!$A:$A,DateRate!F:F,"",-1)=0,"",_xlfn.XLOOKUP($A185,DateRate!$A:$A,DateRate!F:F,"",-1))</f>
        <v>3.63</v>
      </c>
      <c r="G185" s="23">
        <f>IF(_xlfn.XLOOKUP($A185,DateRate!$A:$A,DateRate!G:G,"",-1)=0,"",_xlfn.XLOOKUP($A185,DateRate!$A:$A,DateRate!G:G,"",-1))</f>
        <v>79.489999999999995</v>
      </c>
      <c r="H185" s="23">
        <f>IF(_xlfn.XLOOKUP($A185,DateRate!$O:$O,DateRate!P:P,"",-1)=0,"",_xlfn.XLOOKUP($A185,DateRate!$O:$O,DateRate!P:P,"",-1))</f>
        <v>1.4688000000000001</v>
      </c>
      <c r="I185" s="23" t="str">
        <f>IF(_xlfn.XLOOKUP($A185,DateRate!$A:$A,DateRate!I:I,"",-1)=0,"",_xlfn.XLOOKUP($A185,DateRate!$A:$A,DateRate!I:I,"",-1))</f>
        <v/>
      </c>
      <c r="J185" s="23" t="str">
        <f>IF(_xlfn.XLOOKUP($A185,DateRate!$A:$A,DateRate!J:J,"",-1)=0,"",_xlfn.XLOOKUP($A185,DateRate!$A:$A,DateRate!J:J,"",-1))</f>
        <v/>
      </c>
    </row>
    <row r="186" spans="1:10">
      <c r="A186" s="22">
        <v>40178</v>
      </c>
      <c r="B186" s="23">
        <f>IF(_xlfn.XLOOKUP($A186,DateRate!$A:$A,DateRate!B:B,"",-1)=0,"",_xlfn.XLOOKUP($A186,DateRate!$A:$A,DateRate!B:B,"",-1))</f>
        <v>1.4953000000000001</v>
      </c>
      <c r="C186" s="23">
        <f>IF(_xlfn.XLOOKUP($A186,DateRate!$A:$A,DateRate!C:C,"",-1)=0,"",_xlfn.XLOOKUP($A186,DateRate!$A:$A,DateRate!C:C,"",-1))</f>
        <v>3.6421999999999999</v>
      </c>
      <c r="D186" s="23">
        <f>IF(_xlfn.XLOOKUP($A186,DateRate!$A:$A,DateRate!D:D,"",-1)=0,"",_xlfn.XLOOKUP($A186,DateRate!$A:$A,DateRate!D:D,"",-1))</f>
        <v>2.1468999999999996</v>
      </c>
      <c r="E186" s="23">
        <f>IF(_xlfn.XLOOKUP($A186,DateRate!$A:$A,DateRate!E:E,"",-1)=0,"",_xlfn.XLOOKUP($A186,DateRate!$A:$A,DateRate!E:E,"",-1))</f>
        <v>2.69</v>
      </c>
      <c r="F186" s="23">
        <f>IF(_xlfn.XLOOKUP($A186,DateRate!$A:$A,DateRate!F:F,"",-1)=0,"",_xlfn.XLOOKUP($A186,DateRate!$A:$A,DateRate!F:F,"",-1))</f>
        <v>3.85</v>
      </c>
      <c r="G186" s="23">
        <f>IF(_xlfn.XLOOKUP($A186,DateRate!$A:$A,DateRate!G:G,"",-1)=0,"",_xlfn.XLOOKUP($A186,DateRate!$A:$A,DateRate!G:G,"",-1))</f>
        <v>77.92</v>
      </c>
      <c r="H186" s="23">
        <f>IF(_xlfn.XLOOKUP($A186,DateRate!$O:$O,DateRate!P:P,"",-1)=0,"",_xlfn.XLOOKUP($A186,DateRate!$O:$O,DateRate!P:P,"",-1))</f>
        <v>1.4863</v>
      </c>
      <c r="I186" s="23" t="str">
        <f>IF(_xlfn.XLOOKUP($A186,DateRate!$A:$A,DateRate!I:I,"",-1)=0,"",_xlfn.XLOOKUP($A186,DateRate!$A:$A,DateRate!I:I,"",-1))</f>
        <v/>
      </c>
      <c r="J186" s="23" t="str">
        <f>IF(_xlfn.XLOOKUP($A186,DateRate!$A:$A,DateRate!J:J,"",-1)=0,"",_xlfn.XLOOKUP($A186,DateRate!$A:$A,DateRate!J:J,"",-1))</f>
        <v/>
      </c>
    </row>
    <row r="187" spans="1:10">
      <c r="A187" s="22">
        <v>40147</v>
      </c>
      <c r="B187" s="23">
        <f>IF(_xlfn.XLOOKUP($A187,DateRate!$A:$A,DateRate!B:B,"",-1)=0,"",_xlfn.XLOOKUP($A187,DateRate!$A:$A,DateRate!B:B,"",-1))</f>
        <v>1.4821</v>
      </c>
      <c r="C187" s="23">
        <f>IF(_xlfn.XLOOKUP($A187,DateRate!$A:$A,DateRate!C:C,"",-1)=0,"",_xlfn.XLOOKUP($A187,DateRate!$A:$A,DateRate!C:C,"",-1))</f>
        <v>3.5569000000000002</v>
      </c>
      <c r="D187" s="23">
        <f>IF(_xlfn.XLOOKUP($A187,DateRate!$A:$A,DateRate!D:D,"",-1)=0,"",_xlfn.XLOOKUP($A187,DateRate!$A:$A,DateRate!D:D,"",-1))</f>
        <v>2.0748000000000002</v>
      </c>
      <c r="E187" s="23">
        <f>IF(_xlfn.XLOOKUP($A187,DateRate!$A:$A,DateRate!E:E,"",-1)=0,"",_xlfn.XLOOKUP($A187,DateRate!$A:$A,DateRate!E:E,"",-1))</f>
        <v>2.0099999999999998</v>
      </c>
      <c r="F187" s="23">
        <f>IF(_xlfn.XLOOKUP($A187,DateRate!$A:$A,DateRate!F:F,"",-1)=0,"",_xlfn.XLOOKUP($A187,DateRate!$A:$A,DateRate!F:F,"",-1))</f>
        <v>3.21</v>
      </c>
      <c r="G187" s="23">
        <f>IF(_xlfn.XLOOKUP($A187,DateRate!$A:$A,DateRate!G:G,"",-1)=0,"",_xlfn.XLOOKUP($A187,DateRate!$A:$A,DateRate!G:G,"",-1))</f>
        <v>74.819999999999993</v>
      </c>
      <c r="H187" s="23">
        <f>IF(_xlfn.XLOOKUP($A187,DateRate!$O:$O,DateRate!P:P,"",-1)=0,"",_xlfn.XLOOKUP($A187,DateRate!$O:$O,DateRate!P:P,"",-1))</f>
        <v>1.4353</v>
      </c>
      <c r="I187" s="23" t="str">
        <f>IF(_xlfn.XLOOKUP($A187,DateRate!$A:$A,DateRate!I:I,"",-1)=0,"",_xlfn.XLOOKUP($A187,DateRate!$A:$A,DateRate!I:I,"",-1))</f>
        <v/>
      </c>
      <c r="J187" s="23" t="str">
        <f>IF(_xlfn.XLOOKUP($A187,DateRate!$A:$A,DateRate!J:J,"",-1)=0,"",_xlfn.XLOOKUP($A187,DateRate!$A:$A,DateRate!J:J,"",-1))</f>
        <v/>
      </c>
    </row>
    <row r="188" spans="1:10">
      <c r="A188" s="22">
        <v>40117</v>
      </c>
      <c r="B188" s="23">
        <f>IF(_xlfn.XLOOKUP($A188,DateRate!$A:$A,DateRate!B:B,"",-1)=0,"",_xlfn.XLOOKUP($A188,DateRate!$A:$A,DateRate!B:B,"",-1))</f>
        <v>1.5170999999999999</v>
      </c>
      <c r="C188" s="23">
        <f>IF(_xlfn.XLOOKUP($A188,DateRate!$A:$A,DateRate!C:C,"",-1)=0,"",_xlfn.XLOOKUP($A188,DateRate!$A:$A,DateRate!C:C,"",-1))</f>
        <v>3.6886000000000001</v>
      </c>
      <c r="D188" s="23">
        <f>IF(_xlfn.XLOOKUP($A188,DateRate!$A:$A,DateRate!D:D,"",-1)=0,"",_xlfn.XLOOKUP($A188,DateRate!$A:$A,DateRate!D:D,"",-1))</f>
        <v>2.1715</v>
      </c>
      <c r="E188" s="23">
        <f>IF(_xlfn.XLOOKUP($A188,DateRate!$A:$A,DateRate!E:E,"",-1)=0,"",_xlfn.XLOOKUP($A188,DateRate!$A:$A,DateRate!E:E,"",-1))</f>
        <v>2.31</v>
      </c>
      <c r="F188" s="23">
        <f>IF(_xlfn.XLOOKUP($A188,DateRate!$A:$A,DateRate!F:F,"",-1)=0,"",_xlfn.XLOOKUP($A188,DateRate!$A:$A,DateRate!F:F,"",-1))</f>
        <v>3.41</v>
      </c>
      <c r="G188" s="23">
        <f>IF(_xlfn.XLOOKUP($A188,DateRate!$A:$A,DateRate!G:G,"",-1)=0,"",_xlfn.XLOOKUP($A188,DateRate!$A:$A,DateRate!G:G,"",-1))</f>
        <v>76.39</v>
      </c>
      <c r="H188" s="23">
        <f>IF(_xlfn.XLOOKUP($A188,DateRate!$O:$O,DateRate!P:P,"",-1)=0,"",_xlfn.XLOOKUP($A188,DateRate!$O:$O,DateRate!P:P,"",-1))</f>
        <v>1.5147999999999999</v>
      </c>
      <c r="I188" s="23" t="str">
        <f>IF(_xlfn.XLOOKUP($A188,DateRate!$A:$A,DateRate!I:I,"",-1)=0,"",_xlfn.XLOOKUP($A188,DateRate!$A:$A,DateRate!I:I,"",-1))</f>
        <v/>
      </c>
      <c r="J188" s="23" t="str">
        <f>IF(_xlfn.XLOOKUP($A188,DateRate!$A:$A,DateRate!J:J,"",-1)=0,"",_xlfn.XLOOKUP($A188,DateRate!$A:$A,DateRate!J:J,"",-1))</f>
        <v/>
      </c>
    </row>
    <row r="189" spans="1:10">
      <c r="A189" s="22">
        <v>40086</v>
      </c>
      <c r="B189" s="23">
        <f>IF(_xlfn.XLOOKUP($A189,DateRate!$A:$A,DateRate!B:B,"",-1)=0,"",_xlfn.XLOOKUP($A189,DateRate!$A:$A,DateRate!B:B,"",-1))</f>
        <v>1.4455</v>
      </c>
      <c r="C189" s="23">
        <f>IF(_xlfn.XLOOKUP($A189,DateRate!$A:$A,DateRate!C:C,"",-1)=0,"",_xlfn.XLOOKUP($A189,DateRate!$A:$A,DateRate!C:C,"",-1))</f>
        <v>3.5131999999999999</v>
      </c>
      <c r="D189" s="23">
        <f>IF(_xlfn.XLOOKUP($A189,DateRate!$A:$A,DateRate!D:D,"",-1)=0,"",_xlfn.XLOOKUP($A189,DateRate!$A:$A,DateRate!D:D,"",-1))</f>
        <v>2.0676999999999999</v>
      </c>
      <c r="E189" s="23">
        <f>IF(_xlfn.XLOOKUP($A189,DateRate!$A:$A,DateRate!E:E,"",-1)=0,"",_xlfn.XLOOKUP($A189,DateRate!$A:$A,DateRate!E:E,"",-1))</f>
        <v>2.31</v>
      </c>
      <c r="F189" s="23">
        <f>IF(_xlfn.XLOOKUP($A189,DateRate!$A:$A,DateRate!F:F,"",-1)=0,"",_xlfn.XLOOKUP($A189,DateRate!$A:$A,DateRate!F:F,"",-1))</f>
        <v>3.31</v>
      </c>
      <c r="G189" s="23">
        <f>IF(_xlfn.XLOOKUP($A189,DateRate!$A:$A,DateRate!G:G,"",-1)=0,"",_xlfn.XLOOKUP($A189,DateRate!$A:$A,DateRate!G:G,"",-1))</f>
        <v>76.7</v>
      </c>
      <c r="H189" s="23">
        <f>IF(_xlfn.XLOOKUP($A189,DateRate!$O:$O,DateRate!P:P,"",-1)=0,"",_xlfn.XLOOKUP($A189,DateRate!$O:$O,DateRate!P:P,"",-1))</f>
        <v>1.5949</v>
      </c>
      <c r="I189" s="23" t="str">
        <f>IF(_xlfn.XLOOKUP($A189,DateRate!$A:$A,DateRate!I:I,"",-1)=0,"",_xlfn.XLOOKUP($A189,DateRate!$A:$A,DateRate!I:I,"",-1))</f>
        <v/>
      </c>
      <c r="J189" s="23" t="str">
        <f>IF(_xlfn.XLOOKUP($A189,DateRate!$A:$A,DateRate!J:J,"",-1)=0,"",_xlfn.XLOOKUP($A189,DateRate!$A:$A,DateRate!J:J,"",-1))</f>
        <v/>
      </c>
    </row>
    <row r="190" spans="1:10">
      <c r="A190" s="22">
        <v>40056</v>
      </c>
      <c r="B190" s="23">
        <f>IF(_xlfn.XLOOKUP($A190,DateRate!$A:$A,DateRate!B:B,"",-1)=0,"",_xlfn.XLOOKUP($A190,DateRate!$A:$A,DateRate!B:B,"",-1))</f>
        <v>1.6023000000000001</v>
      </c>
      <c r="C190" s="23">
        <f>IF(_xlfn.XLOOKUP($A190,DateRate!$A:$A,DateRate!C:C,"",-1)=0,"",_xlfn.XLOOKUP($A190,DateRate!$A:$A,DateRate!C:C,"",-1))</f>
        <v>3.4805000000000001</v>
      </c>
      <c r="D190" s="23">
        <f>IF(_xlfn.XLOOKUP($A190,DateRate!$A:$A,DateRate!D:D,"",-1)=0,"",_xlfn.XLOOKUP($A190,DateRate!$A:$A,DateRate!D:D,"",-1))</f>
        <v>1.8782000000000001</v>
      </c>
      <c r="E190" s="23">
        <f>IF(_xlfn.XLOOKUP($A190,DateRate!$A:$A,DateRate!E:E,"",-1)=0,"",_xlfn.XLOOKUP($A190,DateRate!$A:$A,DateRate!E:E,"",-1))</f>
        <v>2.39</v>
      </c>
      <c r="F190" s="23">
        <f>IF(_xlfn.XLOOKUP($A190,DateRate!$A:$A,DateRate!F:F,"",-1)=0,"",_xlfn.XLOOKUP($A190,DateRate!$A:$A,DateRate!F:F,"",-1))</f>
        <v>3.4</v>
      </c>
      <c r="G190" s="23">
        <f>IF(_xlfn.XLOOKUP($A190,DateRate!$A:$A,DateRate!G:G,"",-1)=0,"",_xlfn.XLOOKUP($A190,DateRate!$A:$A,DateRate!G:G,"",-1))</f>
        <v>78.150000000000006</v>
      </c>
      <c r="H190" s="23">
        <f>IF(_xlfn.XLOOKUP($A190,DateRate!$O:$O,DateRate!P:P,"",-1)=0,"",_xlfn.XLOOKUP($A190,DateRate!$O:$O,DateRate!P:P,"",-1))</f>
        <v>1.5444</v>
      </c>
      <c r="I190" s="23" t="str">
        <f>IF(_xlfn.XLOOKUP($A190,DateRate!$A:$A,DateRate!I:I,"",-1)=0,"",_xlfn.XLOOKUP($A190,DateRate!$A:$A,DateRate!I:I,"",-1))</f>
        <v/>
      </c>
      <c r="J190" s="23" t="str">
        <f>IF(_xlfn.XLOOKUP($A190,DateRate!$A:$A,DateRate!J:J,"",-1)=0,"",_xlfn.XLOOKUP($A190,DateRate!$A:$A,DateRate!J:J,"",-1))</f>
        <v/>
      </c>
    </row>
    <row r="191" spans="1:10">
      <c r="A191" s="22">
        <v>40025</v>
      </c>
      <c r="B191" s="23">
        <f>IF(_xlfn.XLOOKUP($A191,DateRate!$A:$A,DateRate!B:B,"",-1)=0,"",_xlfn.XLOOKUP($A191,DateRate!$A:$A,DateRate!B:B,"",-1))</f>
        <v>1.6408</v>
      </c>
      <c r="C191" s="23">
        <f>IF(_xlfn.XLOOKUP($A191,DateRate!$A:$A,DateRate!C:C,"",-1)=0,"",_xlfn.XLOOKUP($A191,DateRate!$A:$A,DateRate!C:C,"",-1))</f>
        <v>3.5030000000000001</v>
      </c>
      <c r="D191" s="23">
        <f>IF(_xlfn.XLOOKUP($A191,DateRate!$A:$A,DateRate!D:D,"",-1)=0,"",_xlfn.XLOOKUP($A191,DateRate!$A:$A,DateRate!D:D,"",-1))</f>
        <v>1.8622000000000001</v>
      </c>
      <c r="E191" s="23">
        <f>IF(_xlfn.XLOOKUP($A191,DateRate!$A:$A,DateRate!E:E,"",-1)=0,"",_xlfn.XLOOKUP($A191,DateRate!$A:$A,DateRate!E:E,"",-1))</f>
        <v>2.5299999999999998</v>
      </c>
      <c r="F191" s="23">
        <f>IF(_xlfn.XLOOKUP($A191,DateRate!$A:$A,DateRate!F:F,"",-1)=0,"",_xlfn.XLOOKUP($A191,DateRate!$A:$A,DateRate!F:F,"",-1))</f>
        <v>3.52</v>
      </c>
      <c r="G191" s="23">
        <f>IF(_xlfn.XLOOKUP($A191,DateRate!$A:$A,DateRate!G:G,"",-1)=0,"",_xlfn.XLOOKUP($A191,DateRate!$A:$A,DateRate!G:G,"",-1))</f>
        <v>78.290000000000006</v>
      </c>
      <c r="H191" s="23">
        <f>IF(_xlfn.XLOOKUP($A191,DateRate!$O:$O,DateRate!P:P,"",-1)=0,"",_xlfn.XLOOKUP($A191,DateRate!$O:$O,DateRate!P:P,"",-1))</f>
        <v>1.5951</v>
      </c>
      <c r="I191" s="23" t="str">
        <f>IF(_xlfn.XLOOKUP($A191,DateRate!$A:$A,DateRate!I:I,"",-1)=0,"",_xlfn.XLOOKUP($A191,DateRate!$A:$A,DateRate!I:I,"",-1))</f>
        <v/>
      </c>
      <c r="J191" s="23" t="str">
        <f>IF(_xlfn.XLOOKUP($A191,DateRate!$A:$A,DateRate!J:J,"",-1)=0,"",_xlfn.XLOOKUP($A191,DateRate!$A:$A,DateRate!J:J,"",-1))</f>
        <v/>
      </c>
    </row>
    <row r="192" spans="1:10">
      <c r="A192" s="22">
        <v>39994</v>
      </c>
      <c r="B192" s="23">
        <f>IF(_xlfn.XLOOKUP($A192,DateRate!$A:$A,DateRate!B:B,"",-1)=0,"",_xlfn.XLOOKUP($A192,DateRate!$A:$A,DateRate!B:B,"",-1))</f>
        <v>0.98099999999999998</v>
      </c>
      <c r="C192" s="23">
        <f>IF(_xlfn.XLOOKUP($A192,DateRate!$A:$A,DateRate!C:C,"",-1)=0,"",_xlfn.XLOOKUP($A192,DateRate!$A:$A,DateRate!C:C,"",-1))</f>
        <v>3.2403</v>
      </c>
      <c r="D192" s="23">
        <f>IF(_xlfn.XLOOKUP($A192,DateRate!$A:$A,DateRate!D:D,"",-1)=0,"",_xlfn.XLOOKUP($A192,DateRate!$A:$A,DateRate!D:D,"",-1))</f>
        <v>2.2593000000000001</v>
      </c>
      <c r="E192" s="23">
        <f>IF(_xlfn.XLOOKUP($A192,DateRate!$A:$A,DateRate!E:E,"",-1)=0,"",_xlfn.XLOOKUP($A192,DateRate!$A:$A,DateRate!E:E,"",-1))</f>
        <v>2.54</v>
      </c>
      <c r="F192" s="23">
        <f>IF(_xlfn.XLOOKUP($A192,DateRate!$A:$A,DateRate!F:F,"",-1)=0,"",_xlfn.XLOOKUP($A192,DateRate!$A:$A,DateRate!F:F,"",-1))</f>
        <v>3.53</v>
      </c>
      <c r="G192" s="23">
        <f>IF(_xlfn.XLOOKUP($A192,DateRate!$A:$A,DateRate!G:G,"",-1)=0,"",_xlfn.XLOOKUP($A192,DateRate!$A:$A,DateRate!G:G,"",-1))</f>
        <v>80.150000000000006</v>
      </c>
      <c r="H192" s="23">
        <f>IF(_xlfn.XLOOKUP($A192,DateRate!$O:$O,DateRate!P:P,"",-1)=0,"",_xlfn.XLOOKUP($A192,DateRate!$O:$O,DateRate!P:P,"",-1))</f>
        <v>1.0418000000000001</v>
      </c>
      <c r="I192" s="23" t="str">
        <f>IF(_xlfn.XLOOKUP($A192,DateRate!$A:$A,DateRate!I:I,"",-1)=0,"",_xlfn.XLOOKUP($A192,DateRate!$A:$A,DateRate!I:I,"",-1))</f>
        <v/>
      </c>
      <c r="J192" s="23" t="str">
        <f>IF(_xlfn.XLOOKUP($A192,DateRate!$A:$A,DateRate!J:J,"",-1)=0,"",_xlfn.XLOOKUP($A192,DateRate!$A:$A,DateRate!J:J,"",-1))</f>
        <v/>
      </c>
    </row>
    <row r="193" spans="1:10">
      <c r="A193" s="22">
        <v>39964</v>
      </c>
      <c r="B193" s="23">
        <f>IF(_xlfn.XLOOKUP($A193,DateRate!$A:$A,DateRate!B:B,"",-1)=0,"",_xlfn.XLOOKUP($A193,DateRate!$A:$A,DateRate!B:B,"",-1))</f>
        <v>0.96050000000000002</v>
      </c>
      <c r="C193" s="23">
        <f>IF(_xlfn.XLOOKUP($A193,DateRate!$A:$A,DateRate!C:C,"",-1)=0,"",_xlfn.XLOOKUP($A193,DateRate!$A:$A,DateRate!C:C,"",-1))</f>
        <v>3.0409000000000002</v>
      </c>
      <c r="D193" s="23">
        <f>IF(_xlfn.XLOOKUP($A193,DateRate!$A:$A,DateRate!D:D,"",-1)=0,"",_xlfn.XLOOKUP($A193,DateRate!$A:$A,DateRate!D:D,"",-1))</f>
        <v>2.0804</v>
      </c>
      <c r="E193" s="23">
        <f>IF(_xlfn.XLOOKUP($A193,DateRate!$A:$A,DateRate!E:E,"",-1)=0,"",_xlfn.XLOOKUP($A193,DateRate!$A:$A,DateRate!E:E,"",-1))</f>
        <v>2.34</v>
      </c>
      <c r="F193" s="23">
        <f>IF(_xlfn.XLOOKUP($A193,DateRate!$A:$A,DateRate!F:F,"",-1)=0,"",_xlfn.XLOOKUP($A193,DateRate!$A:$A,DateRate!F:F,"",-1))</f>
        <v>3.47</v>
      </c>
      <c r="G193" s="23">
        <f>IF(_xlfn.XLOOKUP($A193,DateRate!$A:$A,DateRate!G:G,"",-1)=0,"",_xlfn.XLOOKUP($A193,DateRate!$A:$A,DateRate!G:G,"",-1))</f>
        <v>79.23</v>
      </c>
      <c r="H193" s="23">
        <f>IF(_xlfn.XLOOKUP($A193,DateRate!$O:$O,DateRate!P:P,"",-1)=0,"",_xlfn.XLOOKUP($A193,DateRate!$O:$O,DateRate!P:P,"",-1))</f>
        <v>0.95189999999999997</v>
      </c>
      <c r="I193" s="23" t="str">
        <f>IF(_xlfn.XLOOKUP($A193,DateRate!$A:$A,DateRate!I:I,"",-1)=0,"",_xlfn.XLOOKUP($A193,DateRate!$A:$A,DateRate!I:I,"",-1))</f>
        <v/>
      </c>
      <c r="J193" s="23" t="str">
        <f>IF(_xlfn.XLOOKUP($A193,DateRate!$A:$A,DateRate!J:J,"",-1)=0,"",_xlfn.XLOOKUP($A193,DateRate!$A:$A,DateRate!J:J,"",-1))</f>
        <v/>
      </c>
    </row>
    <row r="194" spans="1:10">
      <c r="A194" s="22">
        <v>39933</v>
      </c>
      <c r="B194" s="23">
        <f>IF(_xlfn.XLOOKUP($A194,DateRate!$A:$A,DateRate!B:B,"",-1)=0,"",_xlfn.XLOOKUP($A194,DateRate!$A:$A,DateRate!B:B,"",-1))</f>
        <v>1.0005999999999999</v>
      </c>
      <c r="C194" s="23">
        <f>IF(_xlfn.XLOOKUP($A194,DateRate!$A:$A,DateRate!C:C,"",-1)=0,"",_xlfn.XLOOKUP($A194,DateRate!$A:$A,DateRate!C:C,"",-1))</f>
        <v>3.1072000000000002</v>
      </c>
      <c r="D194" s="23">
        <f>IF(_xlfn.XLOOKUP($A194,DateRate!$A:$A,DateRate!D:D,"",-1)=0,"",_xlfn.XLOOKUP($A194,DateRate!$A:$A,DateRate!D:D,"",-1))</f>
        <v>2.1066000000000003</v>
      </c>
      <c r="E194" s="23">
        <f>IF(_xlfn.XLOOKUP($A194,DateRate!$A:$A,DateRate!E:E,"",-1)=0,"",_xlfn.XLOOKUP($A194,DateRate!$A:$A,DateRate!E:E,"",-1))</f>
        <v>2.02</v>
      </c>
      <c r="F194" s="23">
        <f>IF(_xlfn.XLOOKUP($A194,DateRate!$A:$A,DateRate!F:F,"",-1)=0,"",_xlfn.XLOOKUP($A194,DateRate!$A:$A,DateRate!F:F,"",-1))</f>
        <v>3.16</v>
      </c>
      <c r="G194" s="23">
        <f>IF(_xlfn.XLOOKUP($A194,DateRate!$A:$A,DateRate!G:G,"",-1)=0,"",_xlfn.XLOOKUP($A194,DateRate!$A:$A,DateRate!G:G,"",-1))</f>
        <v>84.8</v>
      </c>
      <c r="H194" s="23">
        <f>IF(_xlfn.XLOOKUP($A194,DateRate!$O:$O,DateRate!P:P,"",-1)=0,"",_xlfn.XLOOKUP($A194,DateRate!$O:$O,DateRate!P:P,"",-1))</f>
        <v>0.94289999999999996</v>
      </c>
      <c r="I194" s="23" t="str">
        <f>IF(_xlfn.XLOOKUP($A194,DateRate!$A:$A,DateRate!I:I,"",-1)=0,"",_xlfn.XLOOKUP($A194,DateRate!$A:$A,DateRate!I:I,"",-1))</f>
        <v/>
      </c>
      <c r="J194" s="23" t="str">
        <f>IF(_xlfn.XLOOKUP($A194,DateRate!$A:$A,DateRate!J:J,"",-1)=0,"",_xlfn.XLOOKUP($A194,DateRate!$A:$A,DateRate!J:J,"",-1))</f>
        <v/>
      </c>
    </row>
    <row r="195" spans="1:10">
      <c r="A195" s="22">
        <v>39903</v>
      </c>
      <c r="B195" s="23">
        <f>IF(_xlfn.XLOOKUP($A195,DateRate!$A:$A,DateRate!B:B,"",-1)=0,"",_xlfn.XLOOKUP($A195,DateRate!$A:$A,DateRate!B:B,"",-1))</f>
        <v>0.96699999999999997</v>
      </c>
      <c r="C195" s="23">
        <f>IF(_xlfn.XLOOKUP($A195,DateRate!$A:$A,DateRate!C:C,"",-1)=0,"",_xlfn.XLOOKUP($A195,DateRate!$A:$A,DateRate!C:C,"",-1))</f>
        <v>3.1612</v>
      </c>
      <c r="D195" s="23">
        <f>IF(_xlfn.XLOOKUP($A195,DateRate!$A:$A,DateRate!D:D,"",-1)=0,"",_xlfn.XLOOKUP($A195,DateRate!$A:$A,DateRate!D:D,"",-1))</f>
        <v>2.1941999999999999</v>
      </c>
      <c r="E195" s="23">
        <f>IF(_xlfn.XLOOKUP($A195,DateRate!$A:$A,DateRate!E:E,"",-1)=0,"",_xlfn.XLOOKUP($A195,DateRate!$A:$A,DateRate!E:E,"",-1))</f>
        <v>1.67</v>
      </c>
      <c r="F195" s="23">
        <f>IF(_xlfn.XLOOKUP($A195,DateRate!$A:$A,DateRate!F:F,"",-1)=0,"",_xlfn.XLOOKUP($A195,DateRate!$A:$A,DateRate!F:F,"",-1))</f>
        <v>2.71</v>
      </c>
      <c r="G195" s="23">
        <f>IF(_xlfn.XLOOKUP($A195,DateRate!$A:$A,DateRate!G:G,"",-1)=0,"",_xlfn.XLOOKUP($A195,DateRate!$A:$A,DateRate!G:G,"",-1))</f>
        <v>85.6</v>
      </c>
      <c r="H195" s="23">
        <f>IF(_xlfn.XLOOKUP($A195,DateRate!$O:$O,DateRate!P:P,"",-1)=0,"",_xlfn.XLOOKUP($A195,DateRate!$O:$O,DateRate!P:P,"",-1))</f>
        <v>0.95420000000000005</v>
      </c>
      <c r="I195" s="23" t="str">
        <f>IF(_xlfn.XLOOKUP($A195,DateRate!$A:$A,DateRate!I:I,"",-1)=0,"",_xlfn.XLOOKUP($A195,DateRate!$A:$A,DateRate!I:I,"",-1))</f>
        <v/>
      </c>
      <c r="J195" s="23" t="str">
        <f>IF(_xlfn.XLOOKUP($A195,DateRate!$A:$A,DateRate!J:J,"",-1)=0,"",_xlfn.XLOOKUP($A195,DateRate!$A:$A,DateRate!J:J,"",-1))</f>
        <v/>
      </c>
    </row>
    <row r="196" spans="1:10">
      <c r="A196" s="22">
        <v>39872</v>
      </c>
      <c r="B196" s="23">
        <f>IF(_xlfn.XLOOKUP($A196,DateRate!$A:$A,DateRate!B:B,"",-1)=0,"",_xlfn.XLOOKUP($A196,DateRate!$A:$A,DateRate!B:B,"",-1))</f>
        <v>1.0119</v>
      </c>
      <c r="C196" s="23">
        <f>IF(_xlfn.XLOOKUP($A196,DateRate!$A:$A,DateRate!C:C,"",-1)=0,"",_xlfn.XLOOKUP($A196,DateRate!$A:$A,DateRate!C:C,"",-1))</f>
        <v>3.1507999999999998</v>
      </c>
      <c r="D196" s="23">
        <f>IF(_xlfn.XLOOKUP($A196,DateRate!$A:$A,DateRate!D:D,"",-1)=0,"",_xlfn.XLOOKUP($A196,DateRate!$A:$A,DateRate!D:D,"",-1))</f>
        <v>2.1388999999999996</v>
      </c>
      <c r="E196" s="23">
        <f>IF(_xlfn.XLOOKUP($A196,DateRate!$A:$A,DateRate!E:E,"",-1)=0,"",_xlfn.XLOOKUP($A196,DateRate!$A:$A,DateRate!E:E,"",-1))</f>
        <v>1.99</v>
      </c>
      <c r="F196" s="23">
        <f>IF(_xlfn.XLOOKUP($A196,DateRate!$A:$A,DateRate!F:F,"",-1)=0,"",_xlfn.XLOOKUP($A196,DateRate!$A:$A,DateRate!F:F,"",-1))</f>
        <v>3.02</v>
      </c>
      <c r="G196" s="23">
        <f>IF(_xlfn.XLOOKUP($A196,DateRate!$A:$A,DateRate!G:G,"",-1)=0,"",_xlfn.XLOOKUP($A196,DateRate!$A:$A,DateRate!G:G,"",-1))</f>
        <v>88.13</v>
      </c>
      <c r="H196" s="23">
        <f>IF(_xlfn.XLOOKUP($A196,DateRate!$O:$O,DateRate!P:P,"",-1)=0,"",_xlfn.XLOOKUP($A196,DateRate!$O:$O,DateRate!P:P,"",-1))</f>
        <v>0.95289999999999997</v>
      </c>
      <c r="I196" s="23" t="str">
        <f>IF(_xlfn.XLOOKUP($A196,DateRate!$A:$A,DateRate!I:I,"",-1)=0,"",_xlfn.XLOOKUP($A196,DateRate!$A:$A,DateRate!I:I,"",-1))</f>
        <v/>
      </c>
      <c r="J196" s="23" t="str">
        <f>IF(_xlfn.XLOOKUP($A196,DateRate!$A:$A,DateRate!J:J,"",-1)=0,"",_xlfn.XLOOKUP($A196,DateRate!$A:$A,DateRate!J:J,"",-1))</f>
        <v/>
      </c>
    </row>
    <row r="197" spans="1:10">
      <c r="A197" s="22">
        <v>39844</v>
      </c>
      <c r="B197" s="23">
        <f>IF(_xlfn.XLOOKUP($A197,DateRate!$A:$A,DateRate!B:B,"",-1)=0,"",_xlfn.XLOOKUP($A197,DateRate!$A:$A,DateRate!B:B,"",-1))</f>
        <v>1.0884</v>
      </c>
      <c r="C197" s="23">
        <f>IF(_xlfn.XLOOKUP($A197,DateRate!$A:$A,DateRate!C:C,"",-1)=0,"",_xlfn.XLOOKUP($A197,DateRate!$A:$A,DateRate!C:C,"",-1))</f>
        <v>3.0367999999999999</v>
      </c>
      <c r="D197" s="23">
        <f>IF(_xlfn.XLOOKUP($A197,DateRate!$A:$A,DateRate!D:D,"",-1)=0,"",_xlfn.XLOOKUP($A197,DateRate!$A:$A,DateRate!D:D,"",-1))</f>
        <v>1.9483999999999999</v>
      </c>
      <c r="E197" s="23">
        <f>IF(_xlfn.XLOOKUP($A197,DateRate!$A:$A,DateRate!E:E,"",-1)=0,"",_xlfn.XLOOKUP($A197,DateRate!$A:$A,DateRate!E:E,"",-1))</f>
        <v>1.85</v>
      </c>
      <c r="F197" s="23">
        <f>IF(_xlfn.XLOOKUP($A197,DateRate!$A:$A,DateRate!F:F,"",-1)=0,"",_xlfn.XLOOKUP($A197,DateRate!$A:$A,DateRate!F:F,"",-1))</f>
        <v>2.87</v>
      </c>
      <c r="G197" s="23">
        <f>IF(_xlfn.XLOOKUP($A197,DateRate!$A:$A,DateRate!G:G,"",-1)=0,"",_xlfn.XLOOKUP($A197,DateRate!$A:$A,DateRate!G:G,"",-1))</f>
        <v>85.85</v>
      </c>
      <c r="H197" s="23">
        <f>IF(_xlfn.XLOOKUP($A197,DateRate!$O:$O,DateRate!P:P,"",-1)=0,"",_xlfn.XLOOKUP($A197,DateRate!$O:$O,DateRate!P:P,"",-1))</f>
        <v>0.96389999999999998</v>
      </c>
      <c r="I197" s="23" t="str">
        <f>IF(_xlfn.XLOOKUP($A197,DateRate!$A:$A,DateRate!I:I,"",-1)=0,"",_xlfn.XLOOKUP($A197,DateRate!$A:$A,DateRate!I:I,"",-1))</f>
        <v/>
      </c>
      <c r="J197" s="23" t="str">
        <f>IF(_xlfn.XLOOKUP($A197,DateRate!$A:$A,DateRate!J:J,"",-1)=0,"",_xlfn.XLOOKUP($A197,DateRate!$A:$A,DateRate!J:J,"",-1))</f>
        <v/>
      </c>
    </row>
    <row r="198" spans="1:10">
      <c r="A198" s="22">
        <v>39813</v>
      </c>
      <c r="B198" s="23">
        <f>IF(_xlfn.XLOOKUP($A198,DateRate!$A:$A,DateRate!B:B,"",-1)=0,"",_xlfn.XLOOKUP($A198,DateRate!$A:$A,DateRate!B:B,"",-1))</f>
        <v>1.1020000000000001</v>
      </c>
      <c r="C198" s="23">
        <f>IF(_xlfn.XLOOKUP($A198,DateRate!$A:$A,DateRate!C:C,"",-1)=0,"",_xlfn.XLOOKUP($A198,DateRate!$A:$A,DateRate!C:C,"",-1))</f>
        <v>2.7521</v>
      </c>
      <c r="D198" s="23">
        <f>IF(_xlfn.XLOOKUP($A198,DateRate!$A:$A,DateRate!D:D,"",-1)=0,"",_xlfn.XLOOKUP($A198,DateRate!$A:$A,DateRate!D:D,"",-1))</f>
        <v>1.6500999999999999</v>
      </c>
      <c r="E198" s="23">
        <f>IF(_xlfn.XLOOKUP($A198,DateRate!$A:$A,DateRate!E:E,"",-1)=0,"",_xlfn.XLOOKUP($A198,DateRate!$A:$A,DateRate!E:E,"",-1))</f>
        <v>1.55</v>
      </c>
      <c r="F198" s="23">
        <f>IF(_xlfn.XLOOKUP($A198,DateRate!$A:$A,DateRate!F:F,"",-1)=0,"",_xlfn.XLOOKUP($A198,DateRate!$A:$A,DateRate!F:F,"",-1))</f>
        <v>2.25</v>
      </c>
      <c r="G198" s="23">
        <f>IF(_xlfn.XLOOKUP($A198,DateRate!$A:$A,DateRate!G:G,"",-1)=0,"",_xlfn.XLOOKUP($A198,DateRate!$A:$A,DateRate!G:G,"",-1))</f>
        <v>81.22</v>
      </c>
      <c r="H198" s="23">
        <f>IF(_xlfn.XLOOKUP($A198,DateRate!$O:$O,DateRate!P:P,"",-1)=0,"",_xlfn.XLOOKUP($A198,DateRate!$O:$O,DateRate!P:P,"",-1))</f>
        <v>1.5145</v>
      </c>
      <c r="I198" s="23" t="str">
        <f>IF(_xlfn.XLOOKUP($A198,DateRate!$A:$A,DateRate!I:I,"",-1)=0,"",_xlfn.XLOOKUP($A198,DateRate!$A:$A,DateRate!I:I,"",-1))</f>
        <v/>
      </c>
      <c r="J198" s="23" t="str">
        <f>IF(_xlfn.XLOOKUP($A198,DateRate!$A:$A,DateRate!J:J,"",-1)=0,"",_xlfn.XLOOKUP($A198,DateRate!$A:$A,DateRate!J:J,"",-1))</f>
        <v/>
      </c>
    </row>
    <row r="199" spans="1:10">
      <c r="A199" s="22">
        <v>39782</v>
      </c>
      <c r="B199" s="23">
        <f>IF(_xlfn.XLOOKUP($A199,DateRate!$A:$A,DateRate!B:B,"",-1)=0,"",_xlfn.XLOOKUP($A199,DateRate!$A:$A,DateRate!B:B,"",-1))</f>
        <v>1.8991</v>
      </c>
      <c r="C199" s="23">
        <f>IF(_xlfn.XLOOKUP($A199,DateRate!$A:$A,DateRate!C:C,"",-1)=0,"",_xlfn.XLOOKUP($A199,DateRate!$A:$A,DateRate!C:C,"",-1))</f>
        <v>2.9904999999999999</v>
      </c>
      <c r="D199" s="23">
        <f>IF(_xlfn.XLOOKUP($A199,DateRate!$A:$A,DateRate!D:D,"",-1)=0,"",_xlfn.XLOOKUP($A199,DateRate!$A:$A,DateRate!D:D,"",-1))</f>
        <v>1.0913999999999999</v>
      </c>
      <c r="E199" s="23">
        <f>IF(_xlfn.XLOOKUP($A199,DateRate!$A:$A,DateRate!E:E,"",-1)=0,"",_xlfn.XLOOKUP($A199,DateRate!$A:$A,DateRate!E:E,"",-1))</f>
        <v>1.93</v>
      </c>
      <c r="F199" s="23">
        <f>IF(_xlfn.XLOOKUP($A199,DateRate!$A:$A,DateRate!F:F,"",-1)=0,"",_xlfn.XLOOKUP($A199,DateRate!$A:$A,DateRate!F:F,"",-1))</f>
        <v>2.93</v>
      </c>
      <c r="G199" s="23">
        <f>IF(_xlfn.XLOOKUP($A199,DateRate!$A:$A,DateRate!G:G,"",-1)=0,"",_xlfn.XLOOKUP($A199,DateRate!$A:$A,DateRate!G:G,"",-1))</f>
        <v>86.53</v>
      </c>
      <c r="H199" s="23">
        <f>IF(_xlfn.XLOOKUP($A199,DateRate!$O:$O,DateRate!P:P,"",-1)=0,"",_xlfn.XLOOKUP($A199,DateRate!$O:$O,DateRate!P:P,"",-1))</f>
        <v>2.6585000000000001</v>
      </c>
      <c r="I199" s="23" t="str">
        <f>IF(_xlfn.XLOOKUP($A199,DateRate!$A:$A,DateRate!I:I,"",-1)=0,"",_xlfn.XLOOKUP($A199,DateRate!$A:$A,DateRate!I:I,"",-1))</f>
        <v/>
      </c>
      <c r="J199" s="23" t="str">
        <f>IF(_xlfn.XLOOKUP($A199,DateRate!$A:$A,DateRate!J:J,"",-1)=0,"",_xlfn.XLOOKUP($A199,DateRate!$A:$A,DateRate!J:J,"",-1))</f>
        <v/>
      </c>
    </row>
    <row r="200" spans="1:10">
      <c r="A200" s="22">
        <v>39752</v>
      </c>
      <c r="B200" s="23">
        <f>IF(_xlfn.XLOOKUP($A200,DateRate!$A:$A,DateRate!B:B,"",-1)=0,"",_xlfn.XLOOKUP($A200,DateRate!$A:$A,DateRate!B:B,"",-1))</f>
        <v>2.5270000000000001</v>
      </c>
      <c r="C200" s="23">
        <f>IF(_xlfn.XLOOKUP($A200,DateRate!$A:$A,DateRate!C:C,"",-1)=0,"",_xlfn.XLOOKUP($A200,DateRate!$A:$A,DateRate!C:C,"",-1))</f>
        <v>3.0750999999999999</v>
      </c>
      <c r="D200" s="23">
        <f>IF(_xlfn.XLOOKUP($A200,DateRate!$A:$A,DateRate!D:D,"",-1)=0,"",_xlfn.XLOOKUP($A200,DateRate!$A:$A,DateRate!D:D,"",-1))</f>
        <v>0.54809999999999981</v>
      </c>
      <c r="E200" s="23">
        <f>IF(_xlfn.XLOOKUP($A200,DateRate!$A:$A,DateRate!E:E,"",-1)=0,"",_xlfn.XLOOKUP($A200,DateRate!$A:$A,DateRate!E:E,"",-1))</f>
        <v>2.8</v>
      </c>
      <c r="F200" s="23">
        <f>IF(_xlfn.XLOOKUP($A200,DateRate!$A:$A,DateRate!F:F,"",-1)=0,"",_xlfn.XLOOKUP($A200,DateRate!$A:$A,DateRate!F:F,"",-1))</f>
        <v>4.01</v>
      </c>
      <c r="G200" s="23">
        <f>IF(_xlfn.XLOOKUP($A200,DateRate!$A:$A,DateRate!G:G,"",-1)=0,"",_xlfn.XLOOKUP($A200,DateRate!$A:$A,DateRate!G:G,"",-1))</f>
        <v>85.84</v>
      </c>
      <c r="H200" s="23">
        <f>IF(_xlfn.XLOOKUP($A200,DateRate!$O:$O,DateRate!P:P,"",-1)=0,"",_xlfn.XLOOKUP($A200,DateRate!$O:$O,DateRate!P:P,"",-1))</f>
        <v>3.1196000000000002</v>
      </c>
      <c r="I200" s="23" t="str">
        <f>IF(_xlfn.XLOOKUP($A200,DateRate!$A:$A,DateRate!I:I,"",-1)=0,"",_xlfn.XLOOKUP($A200,DateRate!$A:$A,DateRate!I:I,"",-1))</f>
        <v/>
      </c>
      <c r="J200" s="23" t="str">
        <f>IF(_xlfn.XLOOKUP($A200,DateRate!$A:$A,DateRate!J:J,"",-1)=0,"",_xlfn.XLOOKUP($A200,DateRate!$A:$A,DateRate!J:J,"",-1))</f>
        <v/>
      </c>
    </row>
    <row r="201" spans="1:10">
      <c r="A201" s="22">
        <v>39721</v>
      </c>
      <c r="B201" s="23">
        <f>IF(_xlfn.XLOOKUP($A201,DateRate!$A:$A,DateRate!B:B,"",-1)=0,"",_xlfn.XLOOKUP($A201,DateRate!$A:$A,DateRate!B:B,"",-1))</f>
        <v>3.3481000000000001</v>
      </c>
      <c r="C201" s="23">
        <f>IF(_xlfn.XLOOKUP($A201,DateRate!$A:$A,DateRate!C:C,"",-1)=0,"",_xlfn.XLOOKUP($A201,DateRate!$A:$A,DateRate!C:C,"",-1))</f>
        <v>3.7155</v>
      </c>
      <c r="D201" s="23">
        <f>IF(_xlfn.XLOOKUP($A201,DateRate!$A:$A,DateRate!D:D,"",-1)=0,"",_xlfn.XLOOKUP($A201,DateRate!$A:$A,DateRate!D:D,"",-1))</f>
        <v>0.36739999999999995</v>
      </c>
      <c r="E201" s="23">
        <f>IF(_xlfn.XLOOKUP($A201,DateRate!$A:$A,DateRate!E:E,"",-1)=0,"",_xlfn.XLOOKUP($A201,DateRate!$A:$A,DateRate!E:E,"",-1))</f>
        <v>2.98</v>
      </c>
      <c r="F201" s="23">
        <f>IF(_xlfn.XLOOKUP($A201,DateRate!$A:$A,DateRate!F:F,"",-1)=0,"",_xlfn.XLOOKUP($A201,DateRate!$A:$A,DateRate!F:F,"",-1))</f>
        <v>3.85</v>
      </c>
      <c r="G201" s="23">
        <f>IF(_xlfn.XLOOKUP($A201,DateRate!$A:$A,DateRate!G:G,"",-1)=0,"",_xlfn.XLOOKUP($A201,DateRate!$A:$A,DateRate!G:G,"",-1))</f>
        <v>79.239999999999995</v>
      </c>
      <c r="H201" s="23">
        <f>IF(_xlfn.XLOOKUP($A201,DateRate!$O:$O,DateRate!P:P,"",-1)=0,"",_xlfn.XLOOKUP($A201,DateRate!$O:$O,DateRate!P:P,"",-1))</f>
        <v>3.1793</v>
      </c>
      <c r="I201" s="23" t="str">
        <f>IF(_xlfn.XLOOKUP($A201,DateRate!$A:$A,DateRate!I:I,"",-1)=0,"",_xlfn.XLOOKUP($A201,DateRate!$A:$A,DateRate!I:I,"",-1))</f>
        <v/>
      </c>
      <c r="J201" s="23" t="str">
        <f>IF(_xlfn.XLOOKUP($A201,DateRate!$A:$A,DateRate!J:J,"",-1)=0,"",_xlfn.XLOOKUP($A201,DateRate!$A:$A,DateRate!J:J,"",-1))</f>
        <v/>
      </c>
    </row>
    <row r="202" spans="1:10">
      <c r="A202" s="22">
        <v>39691</v>
      </c>
      <c r="B202" s="23">
        <f>IF(_xlfn.XLOOKUP($A202,DateRate!$A:$A,DateRate!B:B,"",-1)=0,"",_xlfn.XLOOKUP($A202,DateRate!$A:$A,DateRate!B:B,"",-1))</f>
        <v>3.4870000000000001</v>
      </c>
      <c r="C202" s="23">
        <f>IF(_xlfn.XLOOKUP($A202,DateRate!$A:$A,DateRate!C:C,"",-1)=0,"",_xlfn.XLOOKUP($A202,DateRate!$A:$A,DateRate!C:C,"",-1))</f>
        <v>4.2233999999999998</v>
      </c>
      <c r="D202" s="23">
        <f>IF(_xlfn.XLOOKUP($A202,DateRate!$A:$A,DateRate!D:D,"",-1)=0,"",_xlfn.XLOOKUP($A202,DateRate!$A:$A,DateRate!D:D,"",-1))</f>
        <v>0.73639999999999972</v>
      </c>
      <c r="E202" s="23">
        <f>IF(_xlfn.XLOOKUP($A202,DateRate!$A:$A,DateRate!E:E,"",-1)=0,"",_xlfn.XLOOKUP($A202,DateRate!$A:$A,DateRate!E:E,"",-1))</f>
        <v>3.1</v>
      </c>
      <c r="F202" s="23">
        <f>IF(_xlfn.XLOOKUP($A202,DateRate!$A:$A,DateRate!F:F,"",-1)=0,"",_xlfn.XLOOKUP($A202,DateRate!$A:$A,DateRate!F:F,"",-1))</f>
        <v>3.83</v>
      </c>
      <c r="G202" s="23">
        <f>IF(_xlfn.XLOOKUP($A202,DateRate!$A:$A,DateRate!G:G,"",-1)=0,"",_xlfn.XLOOKUP($A202,DateRate!$A:$A,DateRate!G:G,"",-1))</f>
        <v>77.319999999999993</v>
      </c>
      <c r="H202" s="23">
        <f>IF(_xlfn.XLOOKUP($A202,DateRate!$O:$O,DateRate!P:P,"",-1)=0,"",_xlfn.XLOOKUP($A202,DateRate!$O:$O,DateRate!P:P,"",-1))</f>
        <v>3.3944999999999999</v>
      </c>
      <c r="I202" s="23" t="str">
        <f>IF(_xlfn.XLOOKUP($A202,DateRate!$A:$A,DateRate!I:I,"",-1)=0,"",_xlfn.XLOOKUP($A202,DateRate!$A:$A,DateRate!I:I,"",-1))</f>
        <v/>
      </c>
      <c r="J202" s="23" t="str">
        <f>IF(_xlfn.XLOOKUP($A202,DateRate!$A:$A,DateRate!J:J,"",-1)=0,"",_xlfn.XLOOKUP($A202,DateRate!$A:$A,DateRate!J:J,"",-1))</f>
        <v/>
      </c>
    </row>
    <row r="203" spans="1:10">
      <c r="A203" s="22">
        <v>39660</v>
      </c>
      <c r="B203" s="23">
        <f>IF(_xlfn.XLOOKUP($A203,DateRate!$A:$A,DateRate!B:B,"",-1)=0,"",_xlfn.XLOOKUP($A203,DateRate!$A:$A,DateRate!B:B,"",-1))</f>
        <v>3.5405000000000002</v>
      </c>
      <c r="C203" s="23">
        <f>IF(_xlfn.XLOOKUP($A203,DateRate!$A:$A,DateRate!C:C,"",-1)=0,"",_xlfn.XLOOKUP($A203,DateRate!$A:$A,DateRate!C:C,"",-1))</f>
        <v>4.4401000000000002</v>
      </c>
      <c r="D203" s="23">
        <f>IF(_xlfn.XLOOKUP($A203,DateRate!$A:$A,DateRate!D:D,"",-1)=0,"",_xlfn.XLOOKUP($A203,DateRate!$A:$A,DateRate!D:D,"",-1))</f>
        <v>0.89959999999999996</v>
      </c>
      <c r="E203" s="23">
        <f>IF(_xlfn.XLOOKUP($A203,DateRate!$A:$A,DateRate!E:E,"",-1)=0,"",_xlfn.XLOOKUP($A203,DateRate!$A:$A,DateRate!E:E,"",-1))</f>
        <v>3.25</v>
      </c>
      <c r="F203" s="23">
        <f>IF(_xlfn.XLOOKUP($A203,DateRate!$A:$A,DateRate!F:F,"",-1)=0,"",_xlfn.XLOOKUP($A203,DateRate!$A:$A,DateRate!F:F,"",-1))</f>
        <v>3.99</v>
      </c>
      <c r="G203" s="23">
        <f>IF(_xlfn.XLOOKUP($A203,DateRate!$A:$A,DateRate!G:G,"",-1)=0,"",_xlfn.XLOOKUP($A203,DateRate!$A:$A,DateRate!G:G,"",-1))</f>
        <v>73.2</v>
      </c>
      <c r="H203" s="23">
        <f>IF(_xlfn.XLOOKUP($A203,DateRate!$O:$O,DateRate!P:P,"",-1)=0,"",_xlfn.XLOOKUP($A203,DateRate!$O:$O,DateRate!P:P,"",-1))</f>
        <v>3.0819000000000001</v>
      </c>
      <c r="I203" s="23" t="str">
        <f>IF(_xlfn.XLOOKUP($A203,DateRate!$A:$A,DateRate!I:I,"",-1)=0,"",_xlfn.XLOOKUP($A203,DateRate!$A:$A,DateRate!I:I,"",-1))</f>
        <v/>
      </c>
      <c r="J203" s="23" t="str">
        <f>IF(_xlfn.XLOOKUP($A203,DateRate!$A:$A,DateRate!J:J,"",-1)=0,"",_xlfn.XLOOKUP($A203,DateRate!$A:$A,DateRate!J:J,"",-1))</f>
        <v/>
      </c>
    </row>
    <row r="204" spans="1:10">
      <c r="A204" s="22">
        <v>39629</v>
      </c>
      <c r="B204" s="23">
        <f>IF(_xlfn.XLOOKUP($A204,DateRate!$A:$A,DateRate!B:B,"",-1)=0,"",_xlfn.XLOOKUP($A204,DateRate!$A:$A,DateRate!B:B,"",-1))</f>
        <v>3.5467</v>
      </c>
      <c r="C204" s="23">
        <f>IF(_xlfn.XLOOKUP($A204,DateRate!$A:$A,DateRate!C:C,"",-1)=0,"",_xlfn.XLOOKUP($A204,DateRate!$A:$A,DateRate!C:C,"",-1))</f>
        <v>4.5285000000000002</v>
      </c>
      <c r="D204" s="23">
        <f>IF(_xlfn.XLOOKUP($A204,DateRate!$A:$A,DateRate!D:D,"",-1)=0,"",_xlfn.XLOOKUP($A204,DateRate!$A:$A,DateRate!D:D,"",-1))</f>
        <v>0.98180000000000023</v>
      </c>
      <c r="E204" s="23">
        <f>IF(_xlfn.XLOOKUP($A204,DateRate!$A:$A,DateRate!E:E,"",-1)=0,"",_xlfn.XLOOKUP($A204,DateRate!$A:$A,DateRate!E:E,"",-1))</f>
        <v>3.34</v>
      </c>
      <c r="F204" s="23">
        <f>IF(_xlfn.XLOOKUP($A204,DateRate!$A:$A,DateRate!F:F,"",-1)=0,"",_xlfn.XLOOKUP($A204,DateRate!$A:$A,DateRate!F:F,"",-1))</f>
        <v>3.99</v>
      </c>
      <c r="G204" s="23">
        <f>IF(_xlfn.XLOOKUP($A204,DateRate!$A:$A,DateRate!G:G,"",-1)=0,"",_xlfn.XLOOKUP($A204,DateRate!$A:$A,DateRate!G:G,"",-1))</f>
        <v>72.47</v>
      </c>
      <c r="H204" s="23">
        <f>IF(_xlfn.XLOOKUP($A204,DateRate!$O:$O,DateRate!P:P,"",-1)=0,"",_xlfn.XLOOKUP($A204,DateRate!$O:$O,DateRate!P:P,"",-1))</f>
        <v>3.3835000000000002</v>
      </c>
      <c r="I204" s="23" t="str">
        <f>IF(_xlfn.XLOOKUP($A204,DateRate!$A:$A,DateRate!I:I,"",-1)=0,"",_xlfn.XLOOKUP($A204,DateRate!$A:$A,DateRate!I:I,"",-1))</f>
        <v/>
      </c>
      <c r="J204" s="23" t="str">
        <f>IF(_xlfn.XLOOKUP($A204,DateRate!$A:$A,DateRate!J:J,"",-1)=0,"",_xlfn.XLOOKUP($A204,DateRate!$A:$A,DateRate!J:J,"",-1))</f>
        <v/>
      </c>
    </row>
    <row r="205" spans="1:10">
      <c r="A205" s="22">
        <v>39599</v>
      </c>
      <c r="B205" s="23">
        <f>IF(_xlfn.XLOOKUP($A205,DateRate!$A:$A,DateRate!B:B,"",-1)=0,"",_xlfn.XLOOKUP($A205,DateRate!$A:$A,DateRate!B:B,"",-1))</f>
        <v>3.359</v>
      </c>
      <c r="C205" s="23">
        <f>IF(_xlfn.XLOOKUP($A205,DateRate!$A:$A,DateRate!C:C,"",-1)=0,"",_xlfn.XLOOKUP($A205,DateRate!$A:$A,DateRate!C:C,"",-1))</f>
        <v>4.1589</v>
      </c>
      <c r="D205" s="23">
        <f>IF(_xlfn.XLOOKUP($A205,DateRate!$A:$A,DateRate!D:D,"",-1)=0,"",_xlfn.XLOOKUP($A205,DateRate!$A:$A,DateRate!D:D,"",-1))</f>
        <v>0.79990000000000006</v>
      </c>
      <c r="E205" s="23">
        <f>IF(_xlfn.XLOOKUP($A205,DateRate!$A:$A,DateRate!E:E,"",-1)=0,"",_xlfn.XLOOKUP($A205,DateRate!$A:$A,DateRate!E:E,"",-1))</f>
        <v>3.41</v>
      </c>
      <c r="F205" s="23">
        <f>IF(_xlfn.XLOOKUP($A205,DateRate!$A:$A,DateRate!F:F,"",-1)=0,"",_xlfn.XLOOKUP($A205,DateRate!$A:$A,DateRate!F:F,"",-1))</f>
        <v>4.0599999999999996</v>
      </c>
      <c r="G205" s="23">
        <f>IF(_xlfn.XLOOKUP($A205,DateRate!$A:$A,DateRate!G:G,"",-1)=0,"",_xlfn.XLOOKUP($A205,DateRate!$A:$A,DateRate!G:G,"",-1))</f>
        <v>72.87</v>
      </c>
      <c r="H205" s="23">
        <f>IF(_xlfn.XLOOKUP($A205,DateRate!$O:$O,DateRate!P:P,"",-1)=0,"",_xlfn.XLOOKUP($A205,DateRate!$O:$O,DateRate!P:P,"",-1))</f>
        <v>3.3452999999999999</v>
      </c>
      <c r="I205" s="23" t="str">
        <f>IF(_xlfn.XLOOKUP($A205,DateRate!$A:$A,DateRate!I:I,"",-1)=0,"",_xlfn.XLOOKUP($A205,DateRate!$A:$A,DateRate!I:I,"",-1))</f>
        <v/>
      </c>
      <c r="J205" s="23" t="str">
        <f>IF(_xlfn.XLOOKUP($A205,DateRate!$A:$A,DateRate!J:J,"",-1)=0,"",_xlfn.XLOOKUP($A205,DateRate!$A:$A,DateRate!J:J,"",-1))</f>
        <v/>
      </c>
    </row>
    <row r="206" spans="1:10">
      <c r="A206" s="22">
        <v>39568</v>
      </c>
      <c r="B206" s="23">
        <f>IF(_xlfn.XLOOKUP($A206,DateRate!$A:$A,DateRate!B:B,"",-1)=0,"",_xlfn.XLOOKUP($A206,DateRate!$A:$A,DateRate!B:B,"",-1))</f>
        <v>3.2250000000000001</v>
      </c>
      <c r="C206" s="23">
        <f>IF(_xlfn.XLOOKUP($A206,DateRate!$A:$A,DateRate!C:C,"",-1)=0,"",_xlfn.XLOOKUP($A206,DateRate!$A:$A,DateRate!C:C,"",-1))</f>
        <v>4.0724999999999998</v>
      </c>
      <c r="D206" s="23">
        <f>IF(_xlfn.XLOOKUP($A206,DateRate!$A:$A,DateRate!D:D,"",-1)=0,"",_xlfn.XLOOKUP($A206,DateRate!$A:$A,DateRate!D:D,"",-1))</f>
        <v>0.8474999999999997</v>
      </c>
      <c r="E206" s="23">
        <f>IF(_xlfn.XLOOKUP($A206,DateRate!$A:$A,DateRate!E:E,"",-1)=0,"",_xlfn.XLOOKUP($A206,DateRate!$A:$A,DateRate!E:E,"",-1))</f>
        <v>3.03</v>
      </c>
      <c r="F206" s="23">
        <f>IF(_xlfn.XLOOKUP($A206,DateRate!$A:$A,DateRate!F:F,"",-1)=0,"",_xlfn.XLOOKUP($A206,DateRate!$A:$A,DateRate!F:F,"",-1))</f>
        <v>3.77</v>
      </c>
      <c r="G206" s="23">
        <f>IF(_xlfn.XLOOKUP($A206,DateRate!$A:$A,DateRate!G:G,"",-1)=0,"",_xlfn.XLOOKUP($A206,DateRate!$A:$A,DateRate!G:G,"",-1))</f>
        <v>72.59</v>
      </c>
      <c r="H206" s="23">
        <f>IF(_xlfn.XLOOKUP($A206,DateRate!$O:$O,DateRate!P:P,"",-1)=0,"",_xlfn.XLOOKUP($A206,DateRate!$O:$O,DateRate!P:P,"",-1))</f>
        <v>3.1488</v>
      </c>
      <c r="I206" s="23" t="str">
        <f>IF(_xlfn.XLOOKUP($A206,DateRate!$A:$A,DateRate!I:I,"",-1)=0,"",_xlfn.XLOOKUP($A206,DateRate!$A:$A,DateRate!I:I,"",-1))</f>
        <v/>
      </c>
      <c r="J206" s="23" t="str">
        <f>IF(_xlfn.XLOOKUP($A206,DateRate!$A:$A,DateRate!J:J,"",-1)=0,"",_xlfn.XLOOKUP($A206,DateRate!$A:$A,DateRate!J:J,"",-1))</f>
        <v/>
      </c>
    </row>
    <row r="207" spans="1:10">
      <c r="A207" s="22">
        <v>39538</v>
      </c>
      <c r="B207" s="23">
        <f>IF(_xlfn.XLOOKUP($A207,DateRate!$A:$A,DateRate!B:B,"",-1)=0,"",_xlfn.XLOOKUP($A207,DateRate!$A:$A,DateRate!B:B,"",-1))</f>
        <v>3.1080999999999999</v>
      </c>
      <c r="C207" s="23">
        <f>IF(_xlfn.XLOOKUP($A207,DateRate!$A:$A,DateRate!C:C,"",-1)=0,"",_xlfn.XLOOKUP($A207,DateRate!$A:$A,DateRate!C:C,"",-1))</f>
        <v>4.0460000000000003</v>
      </c>
      <c r="D207" s="23">
        <f>IF(_xlfn.XLOOKUP($A207,DateRate!$A:$A,DateRate!D:D,"",-1)=0,"",_xlfn.XLOOKUP($A207,DateRate!$A:$A,DateRate!D:D,"",-1))</f>
        <v>0.9379000000000004</v>
      </c>
      <c r="E207" s="23">
        <f>IF(_xlfn.XLOOKUP($A207,DateRate!$A:$A,DateRate!E:E,"",-1)=0,"",_xlfn.XLOOKUP($A207,DateRate!$A:$A,DateRate!E:E,"",-1))</f>
        <v>2.46</v>
      </c>
      <c r="F207" s="23">
        <f>IF(_xlfn.XLOOKUP($A207,DateRate!$A:$A,DateRate!F:F,"",-1)=0,"",_xlfn.XLOOKUP($A207,DateRate!$A:$A,DateRate!F:F,"",-1))</f>
        <v>3.45</v>
      </c>
      <c r="G207" s="23">
        <f>IF(_xlfn.XLOOKUP($A207,DateRate!$A:$A,DateRate!G:G,"",-1)=0,"",_xlfn.XLOOKUP($A207,DateRate!$A:$A,DateRate!G:G,"",-1))</f>
        <v>71.760000000000005</v>
      </c>
      <c r="H207" s="23">
        <f>IF(_xlfn.XLOOKUP($A207,DateRate!$O:$O,DateRate!P:P,"",-1)=0,"",_xlfn.XLOOKUP($A207,DateRate!$O:$O,DateRate!P:P,"",-1))</f>
        <v>2.5085000000000002</v>
      </c>
      <c r="I207" s="23" t="str">
        <f>IF(_xlfn.XLOOKUP($A207,DateRate!$A:$A,DateRate!I:I,"",-1)=0,"",_xlfn.XLOOKUP($A207,DateRate!$A:$A,DateRate!I:I,"",-1))</f>
        <v/>
      </c>
      <c r="J207" s="23" t="str">
        <f>IF(_xlfn.XLOOKUP($A207,DateRate!$A:$A,DateRate!J:J,"",-1)=0,"",_xlfn.XLOOKUP($A207,DateRate!$A:$A,DateRate!J:J,"",-1))</f>
        <v/>
      </c>
    </row>
    <row r="208" spans="1:10">
      <c r="A208" s="22">
        <v>39507</v>
      </c>
      <c r="B208" s="23">
        <f>IF(_xlfn.XLOOKUP($A208,DateRate!$A:$A,DateRate!B:B,"",-1)=0,"",_xlfn.XLOOKUP($A208,DateRate!$A:$A,DateRate!B:B,"",-1))</f>
        <v>3.31</v>
      </c>
      <c r="C208" s="23">
        <f>IF(_xlfn.XLOOKUP($A208,DateRate!$A:$A,DateRate!C:C,"",-1)=0,"",_xlfn.XLOOKUP($A208,DateRate!$A:$A,DateRate!C:C,"",-1))</f>
        <v>4.1283000000000003</v>
      </c>
      <c r="D208" s="23">
        <f>IF(_xlfn.XLOOKUP($A208,DateRate!$A:$A,DateRate!D:D,"",-1)=0,"",_xlfn.XLOOKUP($A208,DateRate!$A:$A,DateRate!D:D,"",-1))</f>
        <v>0.81830000000000025</v>
      </c>
      <c r="E208" s="23">
        <f>IF(_xlfn.XLOOKUP($A208,DateRate!$A:$A,DateRate!E:E,"",-1)=0,"",_xlfn.XLOOKUP($A208,DateRate!$A:$A,DateRate!E:E,"",-1))</f>
        <v>2.5</v>
      </c>
      <c r="F208" s="23">
        <f>IF(_xlfn.XLOOKUP($A208,DateRate!$A:$A,DateRate!F:F,"",-1)=0,"",_xlfn.XLOOKUP($A208,DateRate!$A:$A,DateRate!F:F,"",-1))</f>
        <v>3.53</v>
      </c>
      <c r="G208" s="23">
        <f>IF(_xlfn.XLOOKUP($A208,DateRate!$A:$A,DateRate!G:G,"",-1)=0,"",_xlfn.XLOOKUP($A208,DateRate!$A:$A,DateRate!G:G,"",-1))</f>
        <v>73.739999999999995</v>
      </c>
      <c r="H208" s="23">
        <f>IF(_xlfn.XLOOKUP($A208,DateRate!$O:$O,DateRate!P:P,"",-1)=0,"",_xlfn.XLOOKUP($A208,DateRate!$O:$O,DateRate!P:P,"",-1))</f>
        <v>3.2069999999999999</v>
      </c>
      <c r="I208" s="23" t="str">
        <f>IF(_xlfn.XLOOKUP($A208,DateRate!$A:$A,DateRate!I:I,"",-1)=0,"",_xlfn.XLOOKUP($A208,DateRate!$A:$A,DateRate!I:I,"",-1))</f>
        <v/>
      </c>
      <c r="J208" s="23" t="str">
        <f>IF(_xlfn.XLOOKUP($A208,DateRate!$A:$A,DateRate!J:J,"",-1)=0,"",_xlfn.XLOOKUP($A208,DateRate!$A:$A,DateRate!J:J,"",-1))</f>
        <v/>
      </c>
    </row>
    <row r="209" spans="1:10">
      <c r="A209" s="22">
        <v>39478</v>
      </c>
      <c r="B209" s="23">
        <f>IF(_xlfn.XLOOKUP($A209,DateRate!$A:$A,DateRate!B:B,"",-1)=0,"",_xlfn.XLOOKUP($A209,DateRate!$A:$A,DateRate!B:B,"",-1))</f>
        <v>3.43</v>
      </c>
      <c r="C209" s="23">
        <f>IF(_xlfn.XLOOKUP($A209,DateRate!$A:$A,DateRate!C:C,"",-1)=0,"",_xlfn.XLOOKUP($A209,DateRate!$A:$A,DateRate!C:C,"",-1))</f>
        <v>4.1936999999999998</v>
      </c>
      <c r="D209" s="23">
        <f>IF(_xlfn.XLOOKUP($A209,DateRate!$A:$A,DateRate!D:D,"",-1)=0,"",_xlfn.XLOOKUP($A209,DateRate!$A:$A,DateRate!D:D,"",-1))</f>
        <v>0.7636999999999996</v>
      </c>
      <c r="E209" s="23">
        <f>IF(_xlfn.XLOOKUP($A209,DateRate!$A:$A,DateRate!E:E,"",-1)=0,"",_xlfn.XLOOKUP($A209,DateRate!$A:$A,DateRate!E:E,"",-1))</f>
        <v>2.82</v>
      </c>
      <c r="F209" s="23">
        <f>IF(_xlfn.XLOOKUP($A209,DateRate!$A:$A,DateRate!F:F,"",-1)=0,"",_xlfn.XLOOKUP($A209,DateRate!$A:$A,DateRate!F:F,"",-1))</f>
        <v>3.67</v>
      </c>
      <c r="G209" s="23">
        <f>IF(_xlfn.XLOOKUP($A209,DateRate!$A:$A,DateRate!G:G,"",-1)=0,"",_xlfn.XLOOKUP($A209,DateRate!$A:$A,DateRate!G:G,"",-1))</f>
        <v>75.239999999999995</v>
      </c>
      <c r="H209" s="23">
        <f>IF(_xlfn.XLOOKUP($A209,DateRate!$O:$O,DateRate!P:P,"",-1)=0,"",_xlfn.XLOOKUP($A209,DateRate!$O:$O,DateRate!P:P,"",-1))</f>
        <v>3.3348</v>
      </c>
      <c r="I209" s="23" t="str">
        <f>IF(_xlfn.XLOOKUP($A209,DateRate!$A:$A,DateRate!I:I,"",-1)=0,"",_xlfn.XLOOKUP($A209,DateRate!$A:$A,DateRate!I:I,"",-1))</f>
        <v/>
      </c>
      <c r="J209" s="23" t="str">
        <f>IF(_xlfn.XLOOKUP($A209,DateRate!$A:$A,DateRate!J:J,"",-1)=0,"",_xlfn.XLOOKUP($A209,DateRate!$A:$A,DateRate!J:J,"",-1))</f>
        <v/>
      </c>
    </row>
    <row r="210" spans="1:10">
      <c r="A210" s="22">
        <v>39447</v>
      </c>
      <c r="B210" s="23">
        <f>IF(_xlfn.XLOOKUP($A210,DateRate!$A:$A,DateRate!B:B,"",-1)=0,"",_xlfn.XLOOKUP($A210,DateRate!$A:$A,DateRate!B:B,"",-1))</f>
        <v>3.6774</v>
      </c>
      <c r="C210" s="23">
        <f>IF(_xlfn.XLOOKUP($A210,DateRate!$A:$A,DateRate!C:C,"",-1)=0,"",_xlfn.XLOOKUP($A210,DateRate!$A:$A,DateRate!C:C,"",-1))</f>
        <v>4.4253</v>
      </c>
      <c r="D210" s="23">
        <f>IF(_xlfn.XLOOKUP($A210,DateRate!$A:$A,DateRate!D:D,"",-1)=0,"",_xlfn.XLOOKUP($A210,DateRate!$A:$A,DateRate!D:D,"",-1))</f>
        <v>0.74790000000000001</v>
      </c>
      <c r="E210" s="23">
        <f>IF(_xlfn.XLOOKUP($A210,DateRate!$A:$A,DateRate!E:E,"",-1)=0,"",_xlfn.XLOOKUP($A210,DateRate!$A:$A,DateRate!E:E,"",-1))</f>
        <v>3.45</v>
      </c>
      <c r="F210" s="23">
        <f>IF(_xlfn.XLOOKUP($A210,DateRate!$A:$A,DateRate!F:F,"",-1)=0,"",_xlfn.XLOOKUP($A210,DateRate!$A:$A,DateRate!F:F,"",-1))</f>
        <v>4.04</v>
      </c>
      <c r="G210" s="23">
        <f>IF(_xlfn.XLOOKUP($A210,DateRate!$A:$A,DateRate!G:G,"",-1)=0,"",_xlfn.XLOOKUP($A210,DateRate!$A:$A,DateRate!G:G,"",-1))</f>
        <v>76.69</v>
      </c>
      <c r="H210" s="23">
        <f>IF(_xlfn.XLOOKUP($A210,DateRate!$O:$O,DateRate!P:P,"",-1)=0,"",_xlfn.XLOOKUP($A210,DateRate!$O:$O,DateRate!P:P,"",-1))</f>
        <v>3.4899</v>
      </c>
      <c r="I210" s="23" t="str">
        <f>IF(_xlfn.XLOOKUP($A210,DateRate!$A:$A,DateRate!I:I,"",-1)=0,"",_xlfn.XLOOKUP($A210,DateRate!$A:$A,DateRate!I:I,"",-1))</f>
        <v/>
      </c>
      <c r="J210" s="23" t="str">
        <f>IF(_xlfn.XLOOKUP($A210,DateRate!$A:$A,DateRate!J:J,"",-1)=0,"",_xlfn.XLOOKUP($A210,DateRate!$A:$A,DateRate!J:J,"",-1))</f>
        <v/>
      </c>
    </row>
    <row r="211" spans="1:10">
      <c r="A211" s="22">
        <v>39416</v>
      </c>
      <c r="B211" s="23">
        <f>IF(_xlfn.XLOOKUP($A211,DateRate!$A:$A,DateRate!B:B,"",-1)=0,"",_xlfn.XLOOKUP($A211,DateRate!$A:$A,DateRate!B:B,"",-1))</f>
        <v>3.77</v>
      </c>
      <c r="C211" s="23">
        <f>IF(_xlfn.XLOOKUP($A211,DateRate!$A:$A,DateRate!C:C,"",-1)=0,"",_xlfn.XLOOKUP($A211,DateRate!$A:$A,DateRate!C:C,"",-1))</f>
        <v>4.5086000000000004</v>
      </c>
      <c r="D211" s="23">
        <f>IF(_xlfn.XLOOKUP($A211,DateRate!$A:$A,DateRate!D:D,"",-1)=0,"",_xlfn.XLOOKUP($A211,DateRate!$A:$A,DateRate!D:D,"",-1))</f>
        <v>0.73860000000000037</v>
      </c>
      <c r="E211" s="23">
        <f>IF(_xlfn.XLOOKUP($A211,DateRate!$A:$A,DateRate!E:E,"",-1)=0,"",_xlfn.XLOOKUP($A211,DateRate!$A:$A,DateRate!E:E,"",-1))</f>
        <v>3.41</v>
      </c>
      <c r="F211" s="23">
        <f>IF(_xlfn.XLOOKUP($A211,DateRate!$A:$A,DateRate!F:F,"",-1)=0,"",_xlfn.XLOOKUP($A211,DateRate!$A:$A,DateRate!F:F,"",-1))</f>
        <v>3.97</v>
      </c>
      <c r="G211" s="23">
        <f>IF(_xlfn.XLOOKUP($A211,DateRate!$A:$A,DateRate!G:G,"",-1)=0,"",_xlfn.XLOOKUP($A211,DateRate!$A:$A,DateRate!G:G,"",-1))</f>
        <v>76.150000000000006</v>
      </c>
      <c r="H211" s="23">
        <f>IF(_xlfn.XLOOKUP($A211,DateRate!$O:$O,DateRate!P:P,"",-1)=0,"",_xlfn.XLOOKUP($A211,DateRate!$O:$O,DateRate!P:P,"",-1))</f>
        <v>2.9382999999999999</v>
      </c>
      <c r="I211" s="23" t="str">
        <f>IF(_xlfn.XLOOKUP($A211,DateRate!$A:$A,DateRate!I:I,"",-1)=0,"",_xlfn.XLOOKUP($A211,DateRate!$A:$A,DateRate!I:I,"",-1))</f>
        <v/>
      </c>
      <c r="J211" s="23" t="str">
        <f>IF(_xlfn.XLOOKUP($A211,DateRate!$A:$A,DateRate!J:J,"",-1)=0,"",_xlfn.XLOOKUP($A211,DateRate!$A:$A,DateRate!J:J,"",-1))</f>
        <v/>
      </c>
    </row>
    <row r="212" spans="1:10">
      <c r="A212" s="22">
        <v>39386</v>
      </c>
      <c r="B212" s="23">
        <f>IF(_xlfn.XLOOKUP($A212,DateRate!$A:$A,DateRate!B:B,"",-1)=0,"",_xlfn.XLOOKUP($A212,DateRate!$A:$A,DateRate!B:B,"",-1))</f>
        <v>3.36</v>
      </c>
      <c r="C212" s="23">
        <f>IF(_xlfn.XLOOKUP($A212,DateRate!$A:$A,DateRate!C:C,"",-1)=0,"",_xlfn.XLOOKUP($A212,DateRate!$A:$A,DateRate!C:C,"",-1))</f>
        <v>4.4936999999999996</v>
      </c>
      <c r="D212" s="23">
        <f>IF(_xlfn.XLOOKUP($A212,DateRate!$A:$A,DateRate!D:D,"",-1)=0,"",_xlfn.XLOOKUP($A212,DateRate!$A:$A,DateRate!D:D,"",-1))</f>
        <v>1.1336999999999997</v>
      </c>
      <c r="E212" s="23">
        <f>IF(_xlfn.XLOOKUP($A212,DateRate!$A:$A,DateRate!E:E,"",-1)=0,"",_xlfn.XLOOKUP($A212,DateRate!$A:$A,DateRate!E:E,"",-1))</f>
        <v>4.16</v>
      </c>
      <c r="F212" s="23">
        <f>IF(_xlfn.XLOOKUP($A212,DateRate!$A:$A,DateRate!F:F,"",-1)=0,"",_xlfn.XLOOKUP($A212,DateRate!$A:$A,DateRate!F:F,"",-1))</f>
        <v>4.4800000000000004</v>
      </c>
      <c r="G212" s="23">
        <f>IF(_xlfn.XLOOKUP($A212,DateRate!$A:$A,DateRate!G:G,"",-1)=0,"",_xlfn.XLOOKUP($A212,DateRate!$A:$A,DateRate!G:G,"",-1))</f>
        <v>76.53</v>
      </c>
      <c r="H212" s="23">
        <f>IF(_xlfn.XLOOKUP($A212,DateRate!$O:$O,DateRate!P:P,"",-1)=0,"",_xlfn.XLOOKUP($A212,DateRate!$O:$O,DateRate!P:P,"",-1))</f>
        <v>4.8620000000000001</v>
      </c>
      <c r="I212" s="23" t="str">
        <f>IF(_xlfn.XLOOKUP($A212,DateRate!$A:$A,DateRate!I:I,"",-1)=0,"",_xlfn.XLOOKUP($A212,DateRate!$A:$A,DateRate!I:I,"",-1))</f>
        <v/>
      </c>
      <c r="J212" s="23" t="str">
        <f>IF(_xlfn.XLOOKUP($A212,DateRate!$A:$A,DateRate!J:J,"",-1)=0,"",_xlfn.XLOOKUP($A212,DateRate!$A:$A,DateRate!J:J,"",-1))</f>
        <v/>
      </c>
    </row>
    <row r="213" spans="1:10">
      <c r="A213" s="22">
        <v>39355</v>
      </c>
      <c r="B213" s="23">
        <f>IF(_xlfn.XLOOKUP($A213,DateRate!$A:$A,DateRate!B:B,"",-1)=0,"",_xlfn.XLOOKUP($A213,DateRate!$A:$A,DateRate!B:B,"",-1))</f>
        <v>3.1766000000000001</v>
      </c>
      <c r="C213" s="23">
        <f>IF(_xlfn.XLOOKUP($A213,DateRate!$A:$A,DateRate!C:C,"",-1)=0,"",_xlfn.XLOOKUP($A213,DateRate!$A:$A,DateRate!C:C,"",-1))</f>
        <v>4.3876999999999997</v>
      </c>
      <c r="D213" s="23">
        <f>IF(_xlfn.XLOOKUP($A213,DateRate!$A:$A,DateRate!D:D,"",-1)=0,"",_xlfn.XLOOKUP($A213,DateRate!$A:$A,DateRate!D:D,"",-1))</f>
        <v>1.2110999999999996</v>
      </c>
      <c r="E213" s="23">
        <f>IF(_xlfn.XLOOKUP($A213,DateRate!$A:$A,DateRate!E:E,"",-1)=0,"",_xlfn.XLOOKUP($A213,DateRate!$A:$A,DateRate!E:E,"",-1))</f>
        <v>4.2300000000000004</v>
      </c>
      <c r="F213" s="23">
        <f>IF(_xlfn.XLOOKUP($A213,DateRate!$A:$A,DateRate!F:F,"",-1)=0,"",_xlfn.XLOOKUP($A213,DateRate!$A:$A,DateRate!F:F,"",-1))</f>
        <v>4.59</v>
      </c>
      <c r="G213" s="23">
        <f>IF(_xlfn.XLOOKUP($A213,DateRate!$A:$A,DateRate!G:G,"",-1)=0,"",_xlfn.XLOOKUP($A213,DateRate!$A:$A,DateRate!G:G,"",-1))</f>
        <v>77.709999999999994</v>
      </c>
      <c r="H213" s="23">
        <f>IF(_xlfn.XLOOKUP($A213,DateRate!$O:$O,DateRate!P:P,"",-1)=0,"",_xlfn.XLOOKUP($A213,DateRate!$O:$O,DateRate!P:P,"",-1))</f>
        <v>4.9954000000000001</v>
      </c>
      <c r="I213" s="23" t="str">
        <f>IF(_xlfn.XLOOKUP($A213,DateRate!$A:$A,DateRate!I:I,"",-1)=0,"",_xlfn.XLOOKUP($A213,DateRate!$A:$A,DateRate!I:I,"",-1))</f>
        <v/>
      </c>
      <c r="J213" s="23" t="str">
        <f>IF(_xlfn.XLOOKUP($A213,DateRate!$A:$A,DateRate!J:J,"",-1)=0,"",_xlfn.XLOOKUP($A213,DateRate!$A:$A,DateRate!J:J,"",-1))</f>
        <v/>
      </c>
    </row>
    <row r="214" spans="1:10">
      <c r="A214" s="22">
        <v>39325</v>
      </c>
      <c r="B214" s="23">
        <f>IF(_xlfn.XLOOKUP($A214,DateRate!$A:$A,DateRate!B:B,"",-1)=0,"",_xlfn.XLOOKUP($A214,DateRate!$A:$A,DateRate!B:B,"",-1))</f>
        <v>2.8258000000000001</v>
      </c>
      <c r="C214" s="23">
        <f>IF(_xlfn.XLOOKUP($A214,DateRate!$A:$A,DateRate!C:C,"",-1)=0,"",_xlfn.XLOOKUP($A214,DateRate!$A:$A,DateRate!C:C,"",-1))</f>
        <v>4.2743000000000002</v>
      </c>
      <c r="D214" s="23">
        <f>IF(_xlfn.XLOOKUP($A214,DateRate!$A:$A,DateRate!D:D,"",-1)=0,"",_xlfn.XLOOKUP($A214,DateRate!$A:$A,DateRate!D:D,"",-1))</f>
        <v>1.4485000000000001</v>
      </c>
      <c r="E214" s="23">
        <f>IF(_xlfn.XLOOKUP($A214,DateRate!$A:$A,DateRate!E:E,"",-1)=0,"",_xlfn.XLOOKUP($A214,DateRate!$A:$A,DateRate!E:E,"",-1))</f>
        <v>4.25</v>
      </c>
      <c r="F214" s="23">
        <f>IF(_xlfn.XLOOKUP($A214,DateRate!$A:$A,DateRate!F:F,"",-1)=0,"",_xlfn.XLOOKUP($A214,DateRate!$A:$A,DateRate!F:F,"",-1))</f>
        <v>4.54</v>
      </c>
      <c r="G214" s="23">
        <f>IF(_xlfn.XLOOKUP($A214,DateRate!$A:$A,DateRate!G:G,"",-1)=0,"",_xlfn.XLOOKUP($A214,DateRate!$A:$A,DateRate!G:G,"",-1))</f>
        <v>80.81</v>
      </c>
      <c r="H214" s="23">
        <f>IF(_xlfn.XLOOKUP($A214,DateRate!$O:$O,DateRate!P:P,"",-1)=0,"",_xlfn.XLOOKUP($A214,DateRate!$O:$O,DateRate!P:P,"",-1))</f>
        <v>2.2690000000000001</v>
      </c>
      <c r="I214" s="23" t="str">
        <f>IF(_xlfn.XLOOKUP($A214,DateRate!$A:$A,DateRate!I:I,"",-1)=0,"",_xlfn.XLOOKUP($A214,DateRate!$A:$A,DateRate!I:I,"",-1))</f>
        <v/>
      </c>
      <c r="J214" s="23" t="str">
        <f>IF(_xlfn.XLOOKUP($A214,DateRate!$A:$A,DateRate!J:J,"",-1)=0,"",_xlfn.XLOOKUP($A214,DateRate!$A:$A,DateRate!J:J,"",-1))</f>
        <v/>
      </c>
    </row>
    <row r="215" spans="1:10">
      <c r="A215" s="22">
        <v>39294</v>
      </c>
      <c r="B215" s="23">
        <f>IF(_xlfn.XLOOKUP($A215,DateRate!$A:$A,DateRate!B:B,"",-1)=0,"",_xlfn.XLOOKUP($A215,DateRate!$A:$A,DateRate!B:B,"",-1))</f>
        <v>2.8525</v>
      </c>
      <c r="C215" s="23">
        <f>IF(_xlfn.XLOOKUP($A215,DateRate!$A:$A,DateRate!C:C,"",-1)=0,"",_xlfn.XLOOKUP($A215,DateRate!$A:$A,DateRate!C:C,"",-1))</f>
        <v>4.3400999999999996</v>
      </c>
      <c r="D215" s="23">
        <f>IF(_xlfn.XLOOKUP($A215,DateRate!$A:$A,DateRate!D:D,"",-1)=0,"",_xlfn.XLOOKUP($A215,DateRate!$A:$A,DateRate!D:D,"",-1))</f>
        <v>1.4875999999999996</v>
      </c>
      <c r="E215" s="23">
        <f>IF(_xlfn.XLOOKUP($A215,DateRate!$A:$A,DateRate!E:E,"",-1)=0,"",_xlfn.XLOOKUP($A215,DateRate!$A:$A,DateRate!E:E,"",-1))</f>
        <v>4.5999999999999996</v>
      </c>
      <c r="F215" s="23">
        <f>IF(_xlfn.XLOOKUP($A215,DateRate!$A:$A,DateRate!F:F,"",-1)=0,"",_xlfn.XLOOKUP($A215,DateRate!$A:$A,DateRate!F:F,"",-1))</f>
        <v>4.78</v>
      </c>
      <c r="G215" s="23">
        <f>IF(_xlfn.XLOOKUP($A215,DateRate!$A:$A,DateRate!G:G,"",-1)=0,"",_xlfn.XLOOKUP($A215,DateRate!$A:$A,DateRate!G:G,"",-1))</f>
        <v>80.819999999999993</v>
      </c>
      <c r="H215" s="23">
        <f>IF(_xlfn.XLOOKUP($A215,DateRate!$O:$O,DateRate!P:P,"",-1)=0,"",_xlfn.XLOOKUP($A215,DateRate!$O:$O,DateRate!P:P,"",-1))</f>
        <v>2.8721000000000001</v>
      </c>
      <c r="I215" s="23" t="str">
        <f>IF(_xlfn.XLOOKUP($A215,DateRate!$A:$A,DateRate!I:I,"",-1)=0,"",_xlfn.XLOOKUP($A215,DateRate!$A:$A,DateRate!I:I,"",-1))</f>
        <v/>
      </c>
      <c r="J215" s="23" t="str">
        <f>IF(_xlfn.XLOOKUP($A215,DateRate!$A:$A,DateRate!J:J,"",-1)=0,"",_xlfn.XLOOKUP($A215,DateRate!$A:$A,DateRate!J:J,"",-1))</f>
        <v/>
      </c>
    </row>
    <row r="216" spans="1:10">
      <c r="A216" s="22">
        <v>39263</v>
      </c>
      <c r="B216" s="23">
        <f>IF(_xlfn.XLOOKUP($A216,DateRate!$A:$A,DateRate!B:B,"",-1)=0,"",_xlfn.XLOOKUP($A216,DateRate!$A:$A,DateRate!B:B,"",-1))</f>
        <v>2.68</v>
      </c>
      <c r="C216" s="23">
        <f>IF(_xlfn.XLOOKUP($A216,DateRate!$A:$A,DateRate!C:C,"",-1)=0,"",_xlfn.XLOOKUP($A216,DateRate!$A:$A,DateRate!C:C,"",-1))</f>
        <v>4.45</v>
      </c>
      <c r="D216" s="23">
        <f>IF(_xlfn.XLOOKUP($A216,DateRate!$A:$A,DateRate!D:D,"",-1)=0,"",_xlfn.XLOOKUP($A216,DateRate!$A:$A,DateRate!D:D,"",-1))</f>
        <v>1.77</v>
      </c>
      <c r="E216" s="23">
        <f>IF(_xlfn.XLOOKUP($A216,DateRate!$A:$A,DateRate!E:E,"",-1)=0,"",_xlfn.XLOOKUP($A216,DateRate!$A:$A,DateRate!E:E,"",-1))</f>
        <v>4.92</v>
      </c>
      <c r="F216" s="23">
        <f>IF(_xlfn.XLOOKUP($A216,DateRate!$A:$A,DateRate!F:F,"",-1)=0,"",_xlfn.XLOOKUP($A216,DateRate!$A:$A,DateRate!F:F,"",-1))</f>
        <v>5.03</v>
      </c>
      <c r="G216" s="23">
        <f>IF(_xlfn.XLOOKUP($A216,DateRate!$A:$A,DateRate!G:G,"",-1)=0,"",_xlfn.XLOOKUP($A216,DateRate!$A:$A,DateRate!G:G,"",-1))</f>
        <v>81.91</v>
      </c>
      <c r="H216" s="23">
        <f>IF(_xlfn.XLOOKUP($A216,DateRate!$O:$O,DateRate!P:P,"",-1)=0,"",_xlfn.XLOOKUP($A216,DateRate!$O:$O,DateRate!P:P,"",-1))</f>
        <v>2.9033000000000002</v>
      </c>
      <c r="I216" s="23" t="str">
        <f>IF(_xlfn.XLOOKUP($A216,DateRate!$A:$A,DateRate!I:I,"",-1)=0,"",_xlfn.XLOOKUP($A216,DateRate!$A:$A,DateRate!I:I,"",-1))</f>
        <v/>
      </c>
      <c r="J216" s="23" t="str">
        <f>IF(_xlfn.XLOOKUP($A216,DateRate!$A:$A,DateRate!J:J,"",-1)=0,"",_xlfn.XLOOKUP($A216,DateRate!$A:$A,DateRate!J:J,"",-1))</f>
        <v/>
      </c>
    </row>
    <row r="217" spans="1:10">
      <c r="A217" s="22">
        <v>39233</v>
      </c>
      <c r="B217" s="23">
        <f>IF(_xlfn.XLOOKUP($A217,DateRate!$A:$A,DateRate!B:B,"",-1)=0,"",_xlfn.XLOOKUP($A217,DateRate!$A:$A,DateRate!B:B,"",-1))</f>
        <v>2.4900000000000002</v>
      </c>
      <c r="C217" s="23">
        <f>IF(_xlfn.XLOOKUP($A217,DateRate!$A:$A,DateRate!C:C,"",-1)=0,"",_xlfn.XLOOKUP($A217,DateRate!$A:$A,DateRate!C:C,"",-1))</f>
        <v>4.0599999999999996</v>
      </c>
      <c r="D217" s="23">
        <f>IF(_xlfn.XLOOKUP($A217,DateRate!$A:$A,DateRate!D:D,"",-1)=0,"",_xlfn.XLOOKUP($A217,DateRate!$A:$A,DateRate!D:D,"",-1))</f>
        <v>1.5699999999999994</v>
      </c>
      <c r="E217" s="23">
        <f>IF(_xlfn.XLOOKUP($A217,DateRate!$A:$A,DateRate!E:E,"",-1)=0,"",_xlfn.XLOOKUP($A217,DateRate!$A:$A,DateRate!E:E,"",-1))</f>
        <v>4.8600000000000003</v>
      </c>
      <c r="F217" s="23">
        <f>IF(_xlfn.XLOOKUP($A217,DateRate!$A:$A,DateRate!F:F,"",-1)=0,"",_xlfn.XLOOKUP($A217,DateRate!$A:$A,DateRate!F:F,"",-1))</f>
        <v>4.9000000000000004</v>
      </c>
      <c r="G217" s="23">
        <f>IF(_xlfn.XLOOKUP($A217,DateRate!$A:$A,DateRate!G:G,"",-1)=0,"",_xlfn.XLOOKUP($A217,DateRate!$A:$A,DateRate!G:G,"",-1))</f>
        <v>82.3</v>
      </c>
      <c r="H217" s="23">
        <f>IF(_xlfn.XLOOKUP($A217,DateRate!$O:$O,DateRate!P:P,"",-1)=0,"",_xlfn.XLOOKUP($A217,DateRate!$O:$O,DateRate!P:P,"",-1))</f>
        <v>2.4142000000000001</v>
      </c>
      <c r="I217" s="23" t="str">
        <f>IF(_xlfn.XLOOKUP($A217,DateRate!$A:$A,DateRate!I:I,"",-1)=0,"",_xlfn.XLOOKUP($A217,DateRate!$A:$A,DateRate!I:I,"",-1))</f>
        <v/>
      </c>
      <c r="J217" s="23" t="str">
        <f>IF(_xlfn.XLOOKUP($A217,DateRate!$A:$A,DateRate!J:J,"",-1)=0,"",_xlfn.XLOOKUP($A217,DateRate!$A:$A,DateRate!J:J,"",-1))</f>
        <v/>
      </c>
    </row>
    <row r="218" spans="1:10">
      <c r="A218" s="22">
        <v>39202</v>
      </c>
      <c r="B218" s="23">
        <f>IF(_xlfn.XLOOKUP($A218,DateRate!$A:$A,DateRate!B:B,"",-1)=0,"",_xlfn.XLOOKUP($A218,DateRate!$A:$A,DateRate!B:B,"",-1))</f>
        <v>2.2879</v>
      </c>
      <c r="C218" s="23">
        <f>IF(_xlfn.XLOOKUP($A218,DateRate!$A:$A,DateRate!C:C,"",-1)=0,"",_xlfn.XLOOKUP($A218,DateRate!$A:$A,DateRate!C:C,"",-1))</f>
        <v>3.5916000000000001</v>
      </c>
      <c r="D218" s="23">
        <f>IF(_xlfn.XLOOKUP($A218,DateRate!$A:$A,DateRate!D:D,"",-1)=0,"",_xlfn.XLOOKUP($A218,DateRate!$A:$A,DateRate!D:D,"",-1))</f>
        <v>1.3037000000000001</v>
      </c>
      <c r="E218" s="23">
        <f>IF(_xlfn.XLOOKUP($A218,DateRate!$A:$A,DateRate!E:E,"",-1)=0,"",_xlfn.XLOOKUP($A218,DateRate!$A:$A,DateRate!E:E,"",-1))</f>
        <v>4.51</v>
      </c>
      <c r="F218" s="23">
        <f>IF(_xlfn.XLOOKUP($A218,DateRate!$A:$A,DateRate!F:F,"",-1)=0,"",_xlfn.XLOOKUP($A218,DateRate!$A:$A,DateRate!F:F,"",-1))</f>
        <v>4.63</v>
      </c>
      <c r="G218" s="23">
        <f>IF(_xlfn.XLOOKUP($A218,DateRate!$A:$A,DateRate!G:G,"",-1)=0,"",_xlfn.XLOOKUP($A218,DateRate!$A:$A,DateRate!G:G,"",-1))</f>
        <v>81.459999999999994</v>
      </c>
      <c r="H218" s="23">
        <f>IF(_xlfn.XLOOKUP($A218,DateRate!$O:$O,DateRate!P:P,"",-1)=0,"",_xlfn.XLOOKUP($A218,DateRate!$O:$O,DateRate!P:P,"",-1))</f>
        <v>3.1741999999999999</v>
      </c>
      <c r="I218" s="23" t="str">
        <f>IF(_xlfn.XLOOKUP($A218,DateRate!$A:$A,DateRate!I:I,"",-1)=0,"",_xlfn.XLOOKUP($A218,DateRate!$A:$A,DateRate!I:I,"",-1))</f>
        <v/>
      </c>
      <c r="J218" s="23" t="str">
        <f>IF(_xlfn.XLOOKUP($A218,DateRate!$A:$A,DateRate!J:J,"",-1)=0,"",_xlfn.XLOOKUP($A218,DateRate!$A:$A,DateRate!J:J,"",-1))</f>
        <v/>
      </c>
    </row>
    <row r="219" spans="1:10">
      <c r="A219" s="22">
        <v>39172</v>
      </c>
      <c r="B219" s="23">
        <f>IF(_xlfn.XLOOKUP($A219,DateRate!$A:$A,DateRate!B:B,"",-1)=0,"",_xlfn.XLOOKUP($A219,DateRate!$A:$A,DateRate!B:B,"",-1))</f>
        <v>2.25</v>
      </c>
      <c r="C219" s="23">
        <f>IF(_xlfn.XLOOKUP($A219,DateRate!$A:$A,DateRate!C:C,"",-1)=0,"",_xlfn.XLOOKUP($A219,DateRate!$A:$A,DateRate!C:C,"",-1))</f>
        <v>3.4338000000000002</v>
      </c>
      <c r="D219" s="23">
        <f>IF(_xlfn.XLOOKUP($A219,DateRate!$A:$A,DateRate!D:D,"",-1)=0,"",_xlfn.XLOOKUP($A219,DateRate!$A:$A,DateRate!D:D,"",-1))</f>
        <v>1.1838000000000002</v>
      </c>
      <c r="E219" s="23">
        <f>IF(_xlfn.XLOOKUP($A219,DateRate!$A:$A,DateRate!E:E,"",-1)=0,"",_xlfn.XLOOKUP($A219,DateRate!$A:$A,DateRate!E:E,"",-1))</f>
        <v>4.54</v>
      </c>
      <c r="F219" s="23">
        <f>IF(_xlfn.XLOOKUP($A219,DateRate!$A:$A,DateRate!F:F,"",-1)=0,"",_xlfn.XLOOKUP($A219,DateRate!$A:$A,DateRate!F:F,"",-1))</f>
        <v>4.6500000000000004</v>
      </c>
      <c r="G219" s="23">
        <f>IF(_xlfn.XLOOKUP($A219,DateRate!$A:$A,DateRate!G:G,"",-1)=0,"",_xlfn.XLOOKUP($A219,DateRate!$A:$A,DateRate!G:G,"",-1))</f>
        <v>82.94</v>
      </c>
      <c r="H219" s="23">
        <f>IF(_xlfn.XLOOKUP($A219,DateRate!$O:$O,DateRate!P:P,"",-1)=0,"",_xlfn.XLOOKUP($A219,DateRate!$O:$O,DateRate!P:P,"",-1))</f>
        <v>1.677</v>
      </c>
      <c r="I219" s="23" t="str">
        <f>IF(_xlfn.XLOOKUP($A219,DateRate!$A:$A,DateRate!I:I,"",-1)=0,"",_xlfn.XLOOKUP($A219,DateRate!$A:$A,DateRate!I:I,"",-1))</f>
        <v/>
      </c>
      <c r="J219" s="23" t="str">
        <f>IF(_xlfn.XLOOKUP($A219,DateRate!$A:$A,DateRate!J:J,"",-1)=0,"",_xlfn.XLOOKUP($A219,DateRate!$A:$A,DateRate!J:J,"",-1))</f>
        <v/>
      </c>
    </row>
    <row r="220" spans="1:10">
      <c r="A220" s="22">
        <v>39141</v>
      </c>
      <c r="B220" s="23">
        <f>IF(_xlfn.XLOOKUP($A220,DateRate!$A:$A,DateRate!B:B,"",-1)=0,"",_xlfn.XLOOKUP($A220,DateRate!$A:$A,DateRate!B:B,"",-1))</f>
        <v>2.1349999999999998</v>
      </c>
      <c r="C220" s="23">
        <f>IF(_xlfn.XLOOKUP($A220,DateRate!$A:$A,DateRate!C:C,"",-1)=0,"",_xlfn.XLOOKUP($A220,DateRate!$A:$A,DateRate!C:C,"",-1))</f>
        <v>3.1465999999999998</v>
      </c>
      <c r="D220" s="23">
        <f>IF(_xlfn.XLOOKUP($A220,DateRate!$A:$A,DateRate!D:D,"",-1)=0,"",_xlfn.XLOOKUP($A220,DateRate!$A:$A,DateRate!D:D,"",-1))</f>
        <v>1.0116000000000001</v>
      </c>
      <c r="E220" s="23">
        <f>IF(_xlfn.XLOOKUP($A220,DateRate!$A:$A,DateRate!E:E,"",-1)=0,"",_xlfn.XLOOKUP($A220,DateRate!$A:$A,DateRate!E:E,"",-1))</f>
        <v>4.5199999999999996</v>
      </c>
      <c r="F220" s="23">
        <f>IF(_xlfn.XLOOKUP($A220,DateRate!$A:$A,DateRate!F:F,"",-1)=0,"",_xlfn.XLOOKUP($A220,DateRate!$A:$A,DateRate!F:F,"",-1))</f>
        <v>4.5599999999999996</v>
      </c>
      <c r="G220" s="23">
        <f>IF(_xlfn.XLOOKUP($A220,DateRate!$A:$A,DateRate!G:G,"",-1)=0,"",_xlfn.XLOOKUP($A220,DateRate!$A:$A,DateRate!G:G,"",-1))</f>
        <v>83.59</v>
      </c>
      <c r="H220" s="23">
        <f>IF(_xlfn.XLOOKUP($A220,DateRate!$O:$O,DateRate!P:P,"",-1)=0,"",_xlfn.XLOOKUP($A220,DateRate!$O:$O,DateRate!P:P,"",-1))</f>
        <v>3.0087000000000002</v>
      </c>
      <c r="I220" s="23" t="str">
        <f>IF(_xlfn.XLOOKUP($A220,DateRate!$A:$A,DateRate!I:I,"",-1)=0,"",_xlfn.XLOOKUP($A220,DateRate!$A:$A,DateRate!I:I,"",-1))</f>
        <v/>
      </c>
      <c r="J220" s="23" t="str">
        <f>IF(_xlfn.XLOOKUP($A220,DateRate!$A:$A,DateRate!J:J,"",-1)=0,"",_xlfn.XLOOKUP($A220,DateRate!$A:$A,DateRate!J:J,"",-1))</f>
        <v/>
      </c>
    </row>
    <row r="221" spans="1:10">
      <c r="A221" s="22">
        <v>39113</v>
      </c>
      <c r="B221" s="23">
        <f>IF(_xlfn.XLOOKUP($A221,DateRate!$A:$A,DateRate!B:B,"",-1)=0,"",_xlfn.XLOOKUP($A221,DateRate!$A:$A,DateRate!B:B,"",-1))</f>
        <v>2.0699999999999998</v>
      </c>
      <c r="C221" s="23">
        <f>IF(_xlfn.XLOOKUP($A221,DateRate!$A:$A,DateRate!C:C,"",-1)=0,"",_xlfn.XLOOKUP($A221,DateRate!$A:$A,DateRate!C:C,"",-1))</f>
        <v>3.0670999999999999</v>
      </c>
      <c r="D221" s="23">
        <f>IF(_xlfn.XLOOKUP($A221,DateRate!$A:$A,DateRate!D:D,"",-1)=0,"",_xlfn.XLOOKUP($A221,DateRate!$A:$A,DateRate!D:D,"",-1))</f>
        <v>0.9971000000000001</v>
      </c>
      <c r="E221" s="23">
        <f>IF(_xlfn.XLOOKUP($A221,DateRate!$A:$A,DateRate!E:E,"",-1)=0,"",_xlfn.XLOOKUP($A221,DateRate!$A:$A,DateRate!E:E,"",-1))</f>
        <v>4.82</v>
      </c>
      <c r="F221" s="23">
        <f>IF(_xlfn.XLOOKUP($A221,DateRate!$A:$A,DateRate!F:F,"",-1)=0,"",_xlfn.XLOOKUP($A221,DateRate!$A:$A,DateRate!F:F,"",-1))</f>
        <v>4.83</v>
      </c>
      <c r="G221" s="23">
        <f>IF(_xlfn.XLOOKUP($A221,DateRate!$A:$A,DateRate!G:G,"",-1)=0,"",_xlfn.XLOOKUP($A221,DateRate!$A:$A,DateRate!G:G,"",-1))</f>
        <v>84.59</v>
      </c>
      <c r="H221" s="23">
        <f>IF(_xlfn.XLOOKUP($A221,DateRate!$O:$O,DateRate!P:P,"",-1)=0,"",_xlfn.XLOOKUP($A221,DateRate!$O:$O,DateRate!P:P,"",-1))</f>
        <v>1.6876</v>
      </c>
      <c r="I221" s="23" t="str">
        <f>IF(_xlfn.XLOOKUP($A221,DateRate!$A:$A,DateRate!I:I,"",-1)=0,"",_xlfn.XLOOKUP($A221,DateRate!$A:$A,DateRate!I:I,"",-1))</f>
        <v/>
      </c>
      <c r="J221" s="23" t="str">
        <f>IF(_xlfn.XLOOKUP($A221,DateRate!$A:$A,DateRate!J:J,"",-1)=0,"",_xlfn.XLOOKUP($A221,DateRate!$A:$A,DateRate!J:J,"",-1))</f>
        <v/>
      </c>
    </row>
    <row r="222" spans="1:10">
      <c r="A222" s="22">
        <v>39082</v>
      </c>
      <c r="B222" s="23">
        <f>IF(_xlfn.XLOOKUP($A222,DateRate!$A:$A,DateRate!B:B,"",-1)=0,"",_xlfn.XLOOKUP($A222,DateRate!$A:$A,DateRate!B:B,"",-1))</f>
        <v>2.089</v>
      </c>
      <c r="C222" s="23">
        <f>IF(_xlfn.XLOOKUP($A222,DateRate!$A:$A,DateRate!C:C,"",-1)=0,"",_xlfn.XLOOKUP($A222,DateRate!$A:$A,DateRate!C:C,"",-1))</f>
        <v>3.0268999999999999</v>
      </c>
      <c r="D222" s="23">
        <f>IF(_xlfn.XLOOKUP($A222,DateRate!$A:$A,DateRate!D:D,"",-1)=0,"",_xlfn.XLOOKUP($A222,DateRate!$A:$A,DateRate!D:D,"",-1))</f>
        <v>0.93789999999999996</v>
      </c>
      <c r="E222" s="23">
        <f>IF(_xlfn.XLOOKUP($A222,DateRate!$A:$A,DateRate!E:E,"",-1)=0,"",_xlfn.XLOOKUP($A222,DateRate!$A:$A,DateRate!E:E,"",-1))</f>
        <v>4.7</v>
      </c>
      <c r="F222" s="23">
        <f>IF(_xlfn.XLOOKUP($A222,DateRate!$A:$A,DateRate!F:F,"",-1)=0,"",_xlfn.XLOOKUP($A222,DateRate!$A:$A,DateRate!F:F,"",-1))</f>
        <v>4.71</v>
      </c>
      <c r="G222" s="23">
        <f>IF(_xlfn.XLOOKUP($A222,DateRate!$A:$A,DateRate!G:G,"",-1)=0,"",_xlfn.XLOOKUP($A222,DateRate!$A:$A,DateRate!G:G,"",-1))</f>
        <v>83.68</v>
      </c>
      <c r="H222" s="23">
        <f>IF(_xlfn.XLOOKUP($A222,DateRate!$O:$O,DateRate!P:P,"",-1)=0,"",_xlfn.XLOOKUP($A222,DateRate!$O:$O,DateRate!P:P,"",-1))</f>
        <v>2.1591999999999998</v>
      </c>
      <c r="I222" s="23" t="str">
        <f>IF(_xlfn.XLOOKUP($A222,DateRate!$A:$A,DateRate!I:I,"",-1)=0,"",_xlfn.XLOOKUP($A222,DateRate!$A:$A,DateRate!I:I,"",-1))</f>
        <v/>
      </c>
      <c r="J222" s="23" t="str">
        <f>IF(_xlfn.XLOOKUP($A222,DateRate!$A:$A,DateRate!J:J,"",-1)=0,"",_xlfn.XLOOKUP($A222,DateRate!$A:$A,DateRate!J:J,"",-1))</f>
        <v/>
      </c>
    </row>
    <row r="223" spans="1:10">
      <c r="A223" s="22">
        <v>39051</v>
      </c>
      <c r="B223" s="23">
        <f>IF(_xlfn.XLOOKUP($A223,DateRate!$A:$A,DateRate!B:B,"",-1)=0,"",_xlfn.XLOOKUP($A223,DateRate!$A:$A,DateRate!B:B,"",-1))</f>
        <v>2.0508000000000002</v>
      </c>
      <c r="C223" s="23">
        <f>IF(_xlfn.XLOOKUP($A223,DateRate!$A:$A,DateRate!C:C,"",-1)=0,"",_xlfn.XLOOKUP($A223,DateRate!$A:$A,DateRate!C:C,"",-1))</f>
        <v>2.9781</v>
      </c>
      <c r="D223" s="23">
        <f>IF(_xlfn.XLOOKUP($A223,DateRate!$A:$A,DateRate!D:D,"",-1)=0,"",_xlfn.XLOOKUP($A223,DateRate!$A:$A,DateRate!D:D,"",-1))</f>
        <v>0.92729999999999979</v>
      </c>
      <c r="E223" s="23">
        <f>IF(_xlfn.XLOOKUP($A223,DateRate!$A:$A,DateRate!E:E,"",-1)=0,"",_xlfn.XLOOKUP($A223,DateRate!$A:$A,DateRate!E:E,"",-1))</f>
        <v>4.45</v>
      </c>
      <c r="F223" s="23">
        <f>IF(_xlfn.XLOOKUP($A223,DateRate!$A:$A,DateRate!F:F,"",-1)=0,"",_xlfn.XLOOKUP($A223,DateRate!$A:$A,DateRate!F:F,"",-1))</f>
        <v>4.46</v>
      </c>
      <c r="G223" s="23">
        <f>IF(_xlfn.XLOOKUP($A223,DateRate!$A:$A,DateRate!G:G,"",-1)=0,"",_xlfn.XLOOKUP($A223,DateRate!$A:$A,DateRate!G:G,"",-1))</f>
        <v>82.95</v>
      </c>
      <c r="H223" s="23">
        <f>IF(_xlfn.XLOOKUP($A223,DateRate!$O:$O,DateRate!P:P,"",-1)=0,"",_xlfn.XLOOKUP($A223,DateRate!$O:$O,DateRate!P:P,"",-1))</f>
        <v>3.2113</v>
      </c>
      <c r="I223" s="23" t="str">
        <f>IF(_xlfn.XLOOKUP($A223,DateRate!$A:$A,DateRate!I:I,"",-1)=0,"",_xlfn.XLOOKUP($A223,DateRate!$A:$A,DateRate!I:I,"",-1))</f>
        <v/>
      </c>
      <c r="J223" s="23" t="str">
        <f>IF(_xlfn.XLOOKUP($A223,DateRate!$A:$A,DateRate!J:J,"",-1)=0,"",_xlfn.XLOOKUP($A223,DateRate!$A:$A,DateRate!J:J,"",-1))</f>
        <v/>
      </c>
    </row>
    <row r="224" spans="1:10">
      <c r="A224" s="22">
        <v>39021</v>
      </c>
      <c r="B224" s="23">
        <f>IF(_xlfn.XLOOKUP($A224,DateRate!$A:$A,DateRate!B:B,"",-1)=0,"",_xlfn.XLOOKUP($A224,DateRate!$A:$A,DateRate!B:B,"",-1))</f>
        <v>2.0104000000000002</v>
      </c>
      <c r="C224" s="23">
        <f>IF(_xlfn.XLOOKUP($A224,DateRate!$A:$A,DateRate!C:C,"",-1)=0,"",_xlfn.XLOOKUP($A224,DateRate!$A:$A,DateRate!C:C,"",-1))</f>
        <v>2.9512</v>
      </c>
      <c r="D224" s="23">
        <f>IF(_xlfn.XLOOKUP($A224,DateRate!$A:$A,DateRate!D:D,"",-1)=0,"",_xlfn.XLOOKUP($A224,DateRate!$A:$A,DateRate!D:D,"",-1))</f>
        <v>0.94079999999999986</v>
      </c>
      <c r="E224" s="23">
        <f>IF(_xlfn.XLOOKUP($A224,DateRate!$A:$A,DateRate!E:E,"",-1)=0,"",_xlfn.XLOOKUP($A224,DateRate!$A:$A,DateRate!E:E,"",-1))</f>
        <v>4.57</v>
      </c>
      <c r="F224" s="23">
        <f>IF(_xlfn.XLOOKUP($A224,DateRate!$A:$A,DateRate!F:F,"",-1)=0,"",_xlfn.XLOOKUP($A224,DateRate!$A:$A,DateRate!F:F,"",-1))</f>
        <v>4.6100000000000003</v>
      </c>
      <c r="G224" s="23">
        <f>IF(_xlfn.XLOOKUP($A224,DateRate!$A:$A,DateRate!G:G,"",-1)=0,"",_xlfn.XLOOKUP($A224,DateRate!$A:$A,DateRate!G:G,"",-1))</f>
        <v>85.33</v>
      </c>
      <c r="H224" s="23">
        <f>IF(_xlfn.XLOOKUP($A224,DateRate!$O:$O,DateRate!P:P,"",-1)=0,"",_xlfn.XLOOKUP($A224,DateRate!$O:$O,DateRate!P:P,"",-1))</f>
        <v>2.3618000000000001</v>
      </c>
      <c r="I224" s="23" t="str">
        <f>IF(_xlfn.XLOOKUP($A224,DateRate!$A:$A,DateRate!I:I,"",-1)=0,"",_xlfn.XLOOKUP($A224,DateRate!$A:$A,DateRate!I:I,"",-1))</f>
        <v/>
      </c>
      <c r="J224" s="23" t="str">
        <f>IF(_xlfn.XLOOKUP($A224,DateRate!$A:$A,DateRate!J:J,"",-1)=0,"",_xlfn.XLOOKUP($A224,DateRate!$A:$A,DateRate!J:J,"",-1))</f>
        <v/>
      </c>
    </row>
    <row r="225" spans="1:10">
      <c r="A225" s="22">
        <v>38990</v>
      </c>
      <c r="B225" s="23">
        <f>IF(_xlfn.XLOOKUP($A225,DateRate!$A:$A,DateRate!B:B,"",-1)=0,"",_xlfn.XLOOKUP($A225,DateRate!$A:$A,DateRate!B:B,"",-1))</f>
        <v>2.0150000000000001</v>
      </c>
      <c r="C225" s="23">
        <f>IF(_xlfn.XLOOKUP($A225,DateRate!$A:$A,DateRate!C:C,"",-1)=0,"",_xlfn.XLOOKUP($A225,DateRate!$A:$A,DateRate!C:C,"",-1))</f>
        <v>2.9990000000000001</v>
      </c>
      <c r="D225" s="23">
        <f>IF(_xlfn.XLOOKUP($A225,DateRate!$A:$A,DateRate!D:D,"",-1)=0,"",_xlfn.XLOOKUP($A225,DateRate!$A:$A,DateRate!D:D,"",-1))</f>
        <v>0.98399999999999999</v>
      </c>
      <c r="E225" s="23">
        <f>IF(_xlfn.XLOOKUP($A225,DateRate!$A:$A,DateRate!E:E,"",-1)=0,"",_xlfn.XLOOKUP($A225,DateRate!$A:$A,DateRate!E:E,"",-1))</f>
        <v>4.59</v>
      </c>
      <c r="F225" s="23">
        <f>IF(_xlfn.XLOOKUP($A225,DateRate!$A:$A,DateRate!F:F,"",-1)=0,"",_xlfn.XLOOKUP($A225,DateRate!$A:$A,DateRate!F:F,"",-1))</f>
        <v>4.6399999999999997</v>
      </c>
      <c r="G225" s="23">
        <f>IF(_xlfn.XLOOKUP($A225,DateRate!$A:$A,DateRate!G:G,"",-1)=0,"",_xlfn.XLOOKUP($A225,DateRate!$A:$A,DateRate!G:G,"",-1))</f>
        <v>86.02</v>
      </c>
      <c r="H225" s="23">
        <f>IF(_xlfn.XLOOKUP($A225,DateRate!$O:$O,DateRate!P:P,"",-1)=0,"",_xlfn.XLOOKUP($A225,DateRate!$O:$O,DateRate!P:P,"",-1))</f>
        <v>2.1417000000000002</v>
      </c>
      <c r="I225" s="23" t="str">
        <f>IF(_xlfn.XLOOKUP($A225,DateRate!$A:$A,DateRate!I:I,"",-1)=0,"",_xlfn.XLOOKUP($A225,DateRate!$A:$A,DateRate!I:I,"",-1))</f>
        <v/>
      </c>
      <c r="J225" s="23" t="str">
        <f>IF(_xlfn.XLOOKUP($A225,DateRate!$A:$A,DateRate!J:J,"",-1)=0,"",_xlfn.XLOOKUP($A225,DateRate!$A:$A,DateRate!J:J,"",-1))</f>
        <v/>
      </c>
    </row>
    <row r="226" spans="1:10">
      <c r="A226" s="22">
        <v>38960</v>
      </c>
      <c r="B226" s="23">
        <f>IF(_xlfn.XLOOKUP($A226,DateRate!$A:$A,DateRate!B:B,"",-1)=0,"",_xlfn.XLOOKUP($A226,DateRate!$A:$A,DateRate!B:B,"",-1))</f>
        <v>2.0310000000000001</v>
      </c>
      <c r="C226" s="23">
        <f>IF(_xlfn.XLOOKUP($A226,DateRate!$A:$A,DateRate!C:C,"",-1)=0,"",_xlfn.XLOOKUP($A226,DateRate!$A:$A,DateRate!C:C,"",-1))</f>
        <v>3.238</v>
      </c>
      <c r="D226" s="23">
        <f>IF(_xlfn.XLOOKUP($A226,DateRate!$A:$A,DateRate!D:D,"",-1)=0,"",_xlfn.XLOOKUP($A226,DateRate!$A:$A,DateRate!D:D,"",-1))</f>
        <v>1.2069999999999999</v>
      </c>
      <c r="E226" s="23">
        <f>IF(_xlfn.XLOOKUP($A226,DateRate!$A:$A,DateRate!E:E,"",-1)=0,"",_xlfn.XLOOKUP($A226,DateRate!$A:$A,DateRate!E:E,"",-1))</f>
        <v>4.7</v>
      </c>
      <c r="F226" s="23">
        <f>IF(_xlfn.XLOOKUP($A226,DateRate!$A:$A,DateRate!F:F,"",-1)=0,"",_xlfn.XLOOKUP($A226,DateRate!$A:$A,DateRate!F:F,"",-1))</f>
        <v>4.74</v>
      </c>
      <c r="G226" s="23">
        <f>IF(_xlfn.XLOOKUP($A226,DateRate!$A:$A,DateRate!G:G,"",-1)=0,"",_xlfn.XLOOKUP($A226,DateRate!$A:$A,DateRate!G:G,"",-1))</f>
        <v>85.08</v>
      </c>
      <c r="H226" s="23">
        <f>IF(_xlfn.XLOOKUP($A226,DateRate!$O:$O,DateRate!P:P,"",-1)=0,"",_xlfn.XLOOKUP($A226,DateRate!$O:$O,DateRate!P:P,"",-1))</f>
        <v>2.4178999999999999</v>
      </c>
      <c r="I226" s="23" t="str">
        <f>IF(_xlfn.XLOOKUP($A226,DateRate!$A:$A,DateRate!I:I,"",-1)=0,"",_xlfn.XLOOKUP($A226,DateRate!$A:$A,DateRate!I:I,"",-1))</f>
        <v/>
      </c>
      <c r="J226" s="23" t="str">
        <f>IF(_xlfn.XLOOKUP($A226,DateRate!$A:$A,DateRate!J:J,"",-1)=0,"",_xlfn.XLOOKUP($A226,DateRate!$A:$A,DateRate!J:J,"",-1))</f>
        <v/>
      </c>
    </row>
    <row r="227" spans="1:10">
      <c r="A227" s="22">
        <v>38929</v>
      </c>
      <c r="B227" s="23">
        <f>IF(_xlfn.XLOOKUP($A227,DateRate!$A:$A,DateRate!B:B,"",-1)=0,"",_xlfn.XLOOKUP($A227,DateRate!$A:$A,DateRate!B:B,"",-1))</f>
        <v>2.23</v>
      </c>
      <c r="C227" s="23">
        <f>IF(_xlfn.XLOOKUP($A227,DateRate!$A:$A,DateRate!C:C,"",-1)=0,"",_xlfn.XLOOKUP($A227,DateRate!$A:$A,DateRate!C:C,"",-1))</f>
        <v>3.26</v>
      </c>
      <c r="D227" s="23">
        <f>IF(_xlfn.XLOOKUP($A227,DateRate!$A:$A,DateRate!D:D,"",-1)=0,"",_xlfn.XLOOKUP($A227,DateRate!$A:$A,DateRate!D:D,"",-1))</f>
        <v>1.0299999999999998</v>
      </c>
      <c r="E227" s="23">
        <f>IF(_xlfn.XLOOKUP($A227,DateRate!$A:$A,DateRate!E:E,"",-1)=0,"",_xlfn.XLOOKUP($A227,DateRate!$A:$A,DateRate!E:E,"",-1))</f>
        <v>4.91</v>
      </c>
      <c r="F227" s="23">
        <f>IF(_xlfn.XLOOKUP($A227,DateRate!$A:$A,DateRate!F:F,"",-1)=0,"",_xlfn.XLOOKUP($A227,DateRate!$A:$A,DateRate!F:F,"",-1))</f>
        <v>4.99</v>
      </c>
      <c r="G227" s="23">
        <f>IF(_xlfn.XLOOKUP($A227,DateRate!$A:$A,DateRate!G:G,"",-1)=0,"",_xlfn.XLOOKUP($A227,DateRate!$A:$A,DateRate!G:G,"",-1))</f>
        <v>85.33</v>
      </c>
      <c r="H227" s="23">
        <f>IF(_xlfn.XLOOKUP($A227,DateRate!$O:$O,DateRate!P:P,"",-1)=0,"",_xlfn.XLOOKUP($A227,DateRate!$O:$O,DateRate!P:P,"",-1))</f>
        <v>2.3169</v>
      </c>
      <c r="I227" s="23" t="str">
        <f>IF(_xlfn.XLOOKUP($A227,DateRate!$A:$A,DateRate!I:I,"",-1)=0,"",_xlfn.XLOOKUP($A227,DateRate!$A:$A,DateRate!I:I,"",-1))</f>
        <v/>
      </c>
      <c r="J227" s="23" t="str">
        <f>IF(_xlfn.XLOOKUP($A227,DateRate!$A:$A,DateRate!J:J,"",-1)=0,"",_xlfn.XLOOKUP($A227,DateRate!$A:$A,DateRate!J:J,"",-1))</f>
        <v/>
      </c>
    </row>
    <row r="228" spans="1:10">
      <c r="A228" s="22">
        <v>38898</v>
      </c>
      <c r="B228" s="23">
        <f>IF(_xlfn.XLOOKUP($A228,DateRate!$A:$A,DateRate!B:B,"",-1)=0,"",_xlfn.XLOOKUP($A228,DateRate!$A:$A,DateRate!B:B,"",-1))</f>
        <v>2.0099999999999998</v>
      </c>
      <c r="C228" s="23">
        <f>IF(_xlfn.XLOOKUP($A228,DateRate!$A:$A,DateRate!C:C,"",-1)=0,"",_xlfn.XLOOKUP($A228,DateRate!$A:$A,DateRate!C:C,"",-1))</f>
        <v>3.165</v>
      </c>
      <c r="D228" s="23">
        <f>IF(_xlfn.XLOOKUP($A228,DateRate!$A:$A,DateRate!D:D,"",-1)=0,"",_xlfn.XLOOKUP($A228,DateRate!$A:$A,DateRate!D:D,"",-1))</f>
        <v>1.1550000000000002</v>
      </c>
      <c r="E228" s="23">
        <f>IF(_xlfn.XLOOKUP($A228,DateRate!$A:$A,DateRate!E:E,"",-1)=0,"",_xlfn.XLOOKUP($A228,DateRate!$A:$A,DateRate!E:E,"",-1))</f>
        <v>5.0999999999999996</v>
      </c>
      <c r="F228" s="23">
        <f>IF(_xlfn.XLOOKUP($A228,DateRate!$A:$A,DateRate!F:F,"",-1)=0,"",_xlfn.XLOOKUP($A228,DateRate!$A:$A,DateRate!F:F,"",-1))</f>
        <v>5.15</v>
      </c>
      <c r="G228" s="23">
        <f>IF(_xlfn.XLOOKUP($A228,DateRate!$A:$A,DateRate!G:G,"",-1)=0,"",_xlfn.XLOOKUP($A228,DateRate!$A:$A,DateRate!G:G,"",-1))</f>
        <v>85.18</v>
      </c>
      <c r="H228" s="23">
        <f>IF(_xlfn.XLOOKUP($A228,DateRate!$O:$O,DateRate!P:P,"",-1)=0,"",_xlfn.XLOOKUP($A228,DateRate!$O:$O,DateRate!P:P,"",-1))</f>
        <v>1.9631000000000001</v>
      </c>
      <c r="I228" s="23" t="str">
        <f>IF(_xlfn.XLOOKUP($A228,DateRate!$A:$A,DateRate!I:I,"",-1)=0,"",_xlfn.XLOOKUP($A228,DateRate!$A:$A,DateRate!I:I,"",-1))</f>
        <v/>
      </c>
      <c r="J228" s="23" t="str">
        <f>IF(_xlfn.XLOOKUP($A228,DateRate!$A:$A,DateRate!J:J,"",-1)=0,"",_xlfn.XLOOKUP($A228,DateRate!$A:$A,DateRate!J:J,"",-1))</f>
        <v/>
      </c>
    </row>
    <row r="229" spans="1:10">
      <c r="A229" s="22">
        <v>38868</v>
      </c>
      <c r="B229" s="23">
        <f>IF(_xlfn.XLOOKUP($A229,DateRate!$A:$A,DateRate!B:B,"",-1)=0,"",_xlfn.XLOOKUP($A229,DateRate!$A:$A,DateRate!B:B,"",-1))</f>
        <v>1.7373000000000001</v>
      </c>
      <c r="C229" s="23">
        <f>IF(_xlfn.XLOOKUP($A229,DateRate!$A:$A,DateRate!C:C,"",-1)=0,"",_xlfn.XLOOKUP($A229,DateRate!$A:$A,DateRate!C:C,"",-1))</f>
        <v>3.02</v>
      </c>
      <c r="D229" s="23">
        <f>IF(_xlfn.XLOOKUP($A229,DateRate!$A:$A,DateRate!D:D,"",-1)=0,"",_xlfn.XLOOKUP($A229,DateRate!$A:$A,DateRate!D:D,"",-1))</f>
        <v>1.2827</v>
      </c>
      <c r="E229" s="23">
        <f>IF(_xlfn.XLOOKUP($A229,DateRate!$A:$A,DateRate!E:E,"",-1)=0,"",_xlfn.XLOOKUP($A229,DateRate!$A:$A,DateRate!E:E,"",-1))</f>
        <v>5.04</v>
      </c>
      <c r="F229" s="23">
        <f>IF(_xlfn.XLOOKUP($A229,DateRate!$A:$A,DateRate!F:F,"",-1)=0,"",_xlfn.XLOOKUP($A229,DateRate!$A:$A,DateRate!F:F,"",-1))</f>
        <v>5.12</v>
      </c>
      <c r="G229" s="23">
        <f>IF(_xlfn.XLOOKUP($A229,DateRate!$A:$A,DateRate!G:G,"",-1)=0,"",_xlfn.XLOOKUP($A229,DateRate!$A:$A,DateRate!G:G,"",-1))</f>
        <v>84.67</v>
      </c>
      <c r="H229" s="23">
        <f>IF(_xlfn.XLOOKUP($A229,DateRate!$O:$O,DateRate!P:P,"",-1)=0,"",_xlfn.XLOOKUP($A229,DateRate!$O:$O,DateRate!P:P,"",-1))</f>
        <v>1.6788000000000001</v>
      </c>
      <c r="I229" s="23" t="str">
        <f>IF(_xlfn.XLOOKUP($A229,DateRate!$A:$A,DateRate!I:I,"",-1)=0,"",_xlfn.XLOOKUP($A229,DateRate!$A:$A,DateRate!I:I,"",-1))</f>
        <v/>
      </c>
      <c r="J229" s="23" t="str">
        <f>IF(_xlfn.XLOOKUP($A229,DateRate!$A:$A,DateRate!J:J,"",-1)=0,"",_xlfn.XLOOKUP($A229,DateRate!$A:$A,DateRate!J:J,"",-1))</f>
        <v/>
      </c>
    </row>
    <row r="230" spans="1:10">
      <c r="A230" s="22">
        <v>38837</v>
      </c>
      <c r="B230" s="23">
        <f>IF(_xlfn.XLOOKUP($A230,DateRate!$A:$A,DateRate!B:B,"",-1)=0,"",_xlfn.XLOOKUP($A230,DateRate!$A:$A,DateRate!B:B,"",-1))</f>
        <v>1.7250000000000001</v>
      </c>
      <c r="C230" s="23">
        <f>IF(_xlfn.XLOOKUP($A230,DateRate!$A:$A,DateRate!C:C,"",-1)=0,"",_xlfn.XLOOKUP($A230,DateRate!$A:$A,DateRate!C:C,"",-1))</f>
        <v>3</v>
      </c>
      <c r="D230" s="23">
        <f>IF(_xlfn.XLOOKUP($A230,DateRate!$A:$A,DateRate!D:D,"",-1)=0,"",_xlfn.XLOOKUP($A230,DateRate!$A:$A,DateRate!D:D,"",-1))</f>
        <v>1.2749999999999999</v>
      </c>
      <c r="E230" s="23">
        <f>IF(_xlfn.XLOOKUP($A230,DateRate!$A:$A,DateRate!E:E,"",-1)=0,"",_xlfn.XLOOKUP($A230,DateRate!$A:$A,DateRate!E:E,"",-1))</f>
        <v>4.92</v>
      </c>
      <c r="F230" s="23">
        <f>IF(_xlfn.XLOOKUP($A230,DateRate!$A:$A,DateRate!F:F,"",-1)=0,"",_xlfn.XLOOKUP($A230,DateRate!$A:$A,DateRate!F:F,"",-1))</f>
        <v>5.07</v>
      </c>
      <c r="G230" s="23">
        <f>IF(_xlfn.XLOOKUP($A230,DateRate!$A:$A,DateRate!G:G,"",-1)=0,"",_xlfn.XLOOKUP($A230,DateRate!$A:$A,DateRate!G:G,"",-1))</f>
        <v>85.97</v>
      </c>
      <c r="H230" s="23">
        <f>IF(_xlfn.XLOOKUP($A230,DateRate!$O:$O,DateRate!P:P,"",-1)=0,"",_xlfn.XLOOKUP($A230,DateRate!$O:$O,DateRate!P:P,"",-1))</f>
        <v>1.6358999999999999</v>
      </c>
      <c r="I230" s="23" t="str">
        <f>IF(_xlfn.XLOOKUP($A230,DateRate!$A:$A,DateRate!I:I,"",-1)=0,"",_xlfn.XLOOKUP($A230,DateRate!$A:$A,DateRate!I:I,"",-1))</f>
        <v/>
      </c>
      <c r="J230" s="23" t="str">
        <f>IF(_xlfn.XLOOKUP($A230,DateRate!$A:$A,DateRate!J:J,"",-1)=0,"",_xlfn.XLOOKUP($A230,DateRate!$A:$A,DateRate!J:J,"",-1))</f>
        <v/>
      </c>
    </row>
    <row r="231" spans="1:10">
      <c r="A231" s="22">
        <v>38807</v>
      </c>
      <c r="B231" s="23">
        <f>IF(_xlfn.XLOOKUP($A231,DateRate!$A:$A,DateRate!B:B,"",-1)=0,"",_xlfn.XLOOKUP($A231,DateRate!$A:$A,DateRate!B:B,"",-1))</f>
        <v>1.71</v>
      </c>
      <c r="C231" s="23">
        <f>IF(_xlfn.XLOOKUP($A231,DateRate!$A:$A,DateRate!C:C,"",-1)=0,"",_xlfn.XLOOKUP($A231,DateRate!$A:$A,DateRate!C:C,"",-1))</f>
        <v>2.94</v>
      </c>
      <c r="D231" s="23">
        <f>IF(_xlfn.XLOOKUP($A231,DateRate!$A:$A,DateRate!D:D,"",-1)=0,"",_xlfn.XLOOKUP($A231,DateRate!$A:$A,DateRate!D:D,"",-1))</f>
        <v>1.23</v>
      </c>
      <c r="E231" s="23">
        <f>IF(_xlfn.XLOOKUP($A231,DateRate!$A:$A,DateRate!E:E,"",-1)=0,"",_xlfn.XLOOKUP($A231,DateRate!$A:$A,DateRate!E:E,"",-1))</f>
        <v>4.82</v>
      </c>
      <c r="F231" s="23">
        <f>IF(_xlfn.XLOOKUP($A231,DateRate!$A:$A,DateRate!F:F,"",-1)=0,"",_xlfn.XLOOKUP($A231,DateRate!$A:$A,DateRate!F:F,"",-1))</f>
        <v>4.8600000000000003</v>
      </c>
      <c r="G231" s="23">
        <f>IF(_xlfn.XLOOKUP($A231,DateRate!$A:$A,DateRate!G:G,"",-1)=0,"",_xlfn.XLOOKUP($A231,DateRate!$A:$A,DateRate!G:G,"",-1))</f>
        <v>89.77</v>
      </c>
      <c r="H231" s="23">
        <f>IF(_xlfn.XLOOKUP($A231,DateRate!$O:$O,DateRate!P:P,"",-1)=0,"",_xlfn.XLOOKUP($A231,DateRate!$O:$O,DateRate!P:P,"",-1))</f>
        <v>1.4895</v>
      </c>
      <c r="I231" s="23" t="str">
        <f>IF(_xlfn.XLOOKUP($A231,DateRate!$A:$A,DateRate!I:I,"",-1)=0,"",_xlfn.XLOOKUP($A231,DateRate!$A:$A,DateRate!I:I,"",-1))</f>
        <v/>
      </c>
      <c r="J231" s="23" t="str">
        <f>IF(_xlfn.XLOOKUP($A231,DateRate!$A:$A,DateRate!J:J,"",-1)=0,"",_xlfn.XLOOKUP($A231,DateRate!$A:$A,DateRate!J:J,"",-1))</f>
        <v/>
      </c>
    </row>
    <row r="232" spans="1:10">
      <c r="A232" s="22">
        <v>38776</v>
      </c>
      <c r="B232" s="23">
        <f>IF(_xlfn.XLOOKUP($A232,DateRate!$A:$A,DateRate!B:B,"",-1)=0,"",_xlfn.XLOOKUP($A232,DateRate!$A:$A,DateRate!B:B,"",-1))</f>
        <v>1.7030000000000001</v>
      </c>
      <c r="C232" s="23">
        <f>IF(_xlfn.XLOOKUP($A232,DateRate!$A:$A,DateRate!C:C,"",-1)=0,"",_xlfn.XLOOKUP($A232,DateRate!$A:$A,DateRate!C:C,"",-1))</f>
        <v>2.9266000000000001</v>
      </c>
      <c r="D232" s="23">
        <f>IF(_xlfn.XLOOKUP($A232,DateRate!$A:$A,DateRate!D:D,"",-1)=0,"",_xlfn.XLOOKUP($A232,DateRate!$A:$A,DateRate!D:D,"",-1))</f>
        <v>1.2236</v>
      </c>
      <c r="E232" s="23">
        <f>IF(_xlfn.XLOOKUP($A232,DateRate!$A:$A,DateRate!E:E,"",-1)=0,"",_xlfn.XLOOKUP($A232,DateRate!$A:$A,DateRate!E:E,"",-1))</f>
        <v>4.6100000000000003</v>
      </c>
      <c r="F232" s="23">
        <f>IF(_xlfn.XLOOKUP($A232,DateRate!$A:$A,DateRate!F:F,"",-1)=0,"",_xlfn.XLOOKUP($A232,DateRate!$A:$A,DateRate!F:F,"",-1))</f>
        <v>4.55</v>
      </c>
      <c r="G232" s="23">
        <f>IF(_xlfn.XLOOKUP($A232,DateRate!$A:$A,DateRate!G:G,"",-1)=0,"",_xlfn.XLOOKUP($A232,DateRate!$A:$A,DateRate!G:G,"",-1))</f>
        <v>90.14</v>
      </c>
      <c r="H232" s="23">
        <f>IF(_xlfn.XLOOKUP($A232,DateRate!$O:$O,DateRate!P:P,"",-1)=0,"",_xlfn.XLOOKUP($A232,DateRate!$O:$O,DateRate!P:P,"",-1))</f>
        <v>1.3797999999999999</v>
      </c>
      <c r="I232" s="23" t="str">
        <f>IF(_xlfn.XLOOKUP($A232,DateRate!$A:$A,DateRate!I:I,"",-1)=0,"",_xlfn.XLOOKUP($A232,DateRate!$A:$A,DateRate!I:I,"",-1))</f>
        <v/>
      </c>
      <c r="J232" s="23" t="str">
        <f>IF(_xlfn.XLOOKUP($A232,DateRate!$A:$A,DateRate!J:J,"",-1)=0,"",_xlfn.XLOOKUP($A232,DateRate!$A:$A,DateRate!J:J,"",-1))</f>
        <v/>
      </c>
    </row>
    <row r="233" spans="1:10">
      <c r="A233" s="22">
        <v>38748</v>
      </c>
      <c r="B233" s="23">
        <f>IF(_xlfn.XLOOKUP($A233,DateRate!$A:$A,DateRate!B:B,"",-1)=0,"",_xlfn.XLOOKUP($A233,DateRate!$A:$A,DateRate!B:B,"",-1))</f>
        <v>1.6571</v>
      </c>
      <c r="C233" s="23">
        <f>IF(_xlfn.XLOOKUP($A233,DateRate!$A:$A,DateRate!C:C,"",-1)=0,"",_xlfn.XLOOKUP($A233,DateRate!$A:$A,DateRate!C:C,"",-1))</f>
        <v>2.9794999999999998</v>
      </c>
      <c r="D233" s="23">
        <f>IF(_xlfn.XLOOKUP($A233,DateRate!$A:$A,DateRate!D:D,"",-1)=0,"",_xlfn.XLOOKUP($A233,DateRate!$A:$A,DateRate!D:D,"",-1))</f>
        <v>1.3223999999999998</v>
      </c>
      <c r="E233" s="23">
        <f>IF(_xlfn.XLOOKUP($A233,DateRate!$A:$A,DateRate!E:E,"",-1)=0,"",_xlfn.XLOOKUP($A233,DateRate!$A:$A,DateRate!E:E,"",-1))</f>
        <v>4.47</v>
      </c>
      <c r="F233" s="23">
        <f>IF(_xlfn.XLOOKUP($A233,DateRate!$A:$A,DateRate!F:F,"",-1)=0,"",_xlfn.XLOOKUP($A233,DateRate!$A:$A,DateRate!F:F,"",-1))</f>
        <v>4.53</v>
      </c>
      <c r="G233" s="23">
        <f>IF(_xlfn.XLOOKUP($A233,DateRate!$A:$A,DateRate!G:G,"",-1)=0,"",_xlfn.XLOOKUP($A233,DateRate!$A:$A,DateRate!G:G,"",-1))</f>
        <v>88.9</v>
      </c>
      <c r="H233" s="23">
        <f>IF(_xlfn.XLOOKUP($A233,DateRate!$O:$O,DateRate!P:P,"",-1)=0,"",_xlfn.XLOOKUP($A233,DateRate!$O:$O,DateRate!P:P,"",-1))</f>
        <v>1.5437000000000001</v>
      </c>
      <c r="I233" s="23" t="str">
        <f>IF(_xlfn.XLOOKUP($A233,DateRate!$A:$A,DateRate!I:I,"",-1)=0,"",_xlfn.XLOOKUP($A233,DateRate!$A:$A,DateRate!I:I,"",-1))</f>
        <v/>
      </c>
      <c r="J233" s="23" t="str">
        <f>IF(_xlfn.XLOOKUP($A233,DateRate!$A:$A,DateRate!J:J,"",-1)=0,"",_xlfn.XLOOKUP($A233,DateRate!$A:$A,DateRate!J:J,"",-1))</f>
        <v/>
      </c>
    </row>
    <row r="234" spans="1:10">
      <c r="A234" s="22">
        <v>38717</v>
      </c>
      <c r="B234" s="23">
        <f>IF(_xlfn.XLOOKUP($A234,DateRate!$A:$A,DateRate!B:B,"",-1)=0,"",_xlfn.XLOOKUP($A234,DateRate!$A:$A,DateRate!B:B,"",-1))</f>
        <v>1.7782</v>
      </c>
      <c r="C234" s="23">
        <f>IF(_xlfn.XLOOKUP($A234,DateRate!$A:$A,DateRate!C:C,"",-1)=0,"",_xlfn.XLOOKUP($A234,DateRate!$A:$A,DateRate!C:C,"",-1))</f>
        <v>3.1215999999999999</v>
      </c>
      <c r="D234" s="23">
        <f>IF(_xlfn.XLOOKUP($A234,DateRate!$A:$A,DateRate!D:D,"",-1)=0,"",_xlfn.XLOOKUP($A234,DateRate!$A:$A,DateRate!D:D,"",-1))</f>
        <v>1.3433999999999999</v>
      </c>
      <c r="E234" s="23">
        <f>IF(_xlfn.XLOOKUP($A234,DateRate!$A:$A,DateRate!E:E,"",-1)=0,"",_xlfn.XLOOKUP($A234,DateRate!$A:$A,DateRate!E:E,"",-1))</f>
        <v>4.3499999999999996</v>
      </c>
      <c r="F234" s="23">
        <f>IF(_xlfn.XLOOKUP($A234,DateRate!$A:$A,DateRate!F:F,"",-1)=0,"",_xlfn.XLOOKUP($A234,DateRate!$A:$A,DateRate!F:F,"",-1))</f>
        <v>4.3899999999999997</v>
      </c>
      <c r="G234" s="23">
        <f>IF(_xlfn.XLOOKUP($A234,DateRate!$A:$A,DateRate!G:G,"",-1)=0,"",_xlfn.XLOOKUP($A234,DateRate!$A:$A,DateRate!G:G,"",-1))</f>
        <v>91.39</v>
      </c>
      <c r="H234" s="23">
        <f>IF(_xlfn.XLOOKUP($A234,DateRate!$O:$O,DateRate!P:P,"",-1)=0,"",_xlfn.XLOOKUP($A234,DateRate!$O:$O,DateRate!P:P,"",-1))</f>
        <v>1.5570999999999999</v>
      </c>
      <c r="I234" s="23" t="str">
        <f>IF(_xlfn.XLOOKUP($A234,DateRate!$A:$A,DateRate!I:I,"",-1)=0,"",_xlfn.XLOOKUP($A234,DateRate!$A:$A,DateRate!I:I,"",-1))</f>
        <v/>
      </c>
      <c r="J234" s="23" t="str">
        <f>IF(_xlfn.XLOOKUP($A234,DateRate!$A:$A,DateRate!J:J,"",-1)=0,"",_xlfn.XLOOKUP($A234,DateRate!$A:$A,DateRate!J:J,"",-1))</f>
        <v/>
      </c>
    </row>
    <row r="235" spans="1:10">
      <c r="A235" s="22">
        <v>38686</v>
      </c>
      <c r="B235" s="23">
        <f>IF(_xlfn.XLOOKUP($A235,DateRate!$A:$A,DateRate!B:B,"",-1)=0,"",_xlfn.XLOOKUP($A235,DateRate!$A:$A,DateRate!B:B,"",-1))</f>
        <v>1.7849999999999999</v>
      </c>
      <c r="C235" s="23">
        <f>IF(_xlfn.XLOOKUP($A235,DateRate!$A:$A,DateRate!C:C,"",-1)=0,"",_xlfn.XLOOKUP($A235,DateRate!$A:$A,DateRate!C:C,"",-1))</f>
        <v>3.3254999999999999</v>
      </c>
      <c r="D235" s="23">
        <f>IF(_xlfn.XLOOKUP($A235,DateRate!$A:$A,DateRate!D:D,"",-1)=0,"",_xlfn.XLOOKUP($A235,DateRate!$A:$A,DateRate!D:D,"",-1))</f>
        <v>1.5405</v>
      </c>
      <c r="E235" s="23">
        <f>IF(_xlfn.XLOOKUP($A235,DateRate!$A:$A,DateRate!E:E,"",-1)=0,"",_xlfn.XLOOKUP($A235,DateRate!$A:$A,DateRate!E:E,"",-1))</f>
        <v>4.42</v>
      </c>
      <c r="F235" s="23">
        <f>IF(_xlfn.XLOOKUP($A235,DateRate!$A:$A,DateRate!F:F,"",-1)=0,"",_xlfn.XLOOKUP($A235,DateRate!$A:$A,DateRate!F:F,"",-1))</f>
        <v>4.49</v>
      </c>
      <c r="G235" s="23">
        <f>IF(_xlfn.XLOOKUP($A235,DateRate!$A:$A,DateRate!G:G,"",-1)=0,"",_xlfn.XLOOKUP($A235,DateRate!$A:$A,DateRate!G:G,"",-1))</f>
        <v>91.59</v>
      </c>
      <c r="H235" s="23">
        <f>IF(_xlfn.XLOOKUP($A235,DateRate!$O:$O,DateRate!P:P,"",-1)=0,"",_xlfn.XLOOKUP($A235,DateRate!$O:$O,DateRate!P:P,"",-1))</f>
        <v>1.1991000000000001</v>
      </c>
      <c r="I235" s="23" t="str">
        <f>IF(_xlfn.XLOOKUP($A235,DateRate!$A:$A,DateRate!I:I,"",-1)=0,"",_xlfn.XLOOKUP($A235,DateRate!$A:$A,DateRate!I:I,"",-1))</f>
        <v/>
      </c>
      <c r="J235" s="23" t="str">
        <f>IF(_xlfn.XLOOKUP($A235,DateRate!$A:$A,DateRate!J:J,"",-1)=0,"",_xlfn.XLOOKUP($A235,DateRate!$A:$A,DateRate!J:J,"",-1))</f>
        <v/>
      </c>
    </row>
    <row r="236" spans="1:10">
      <c r="A236" s="22">
        <v>38656</v>
      </c>
      <c r="B236" s="23">
        <f>IF(_xlfn.XLOOKUP($A236,DateRate!$A:$A,DateRate!B:B,"",-1)=0,"",_xlfn.XLOOKUP($A236,DateRate!$A:$A,DateRate!B:B,"",-1))</f>
        <v>1.4259999999999999</v>
      </c>
      <c r="C236" s="23">
        <f>IF(_xlfn.XLOOKUP($A236,DateRate!$A:$A,DateRate!C:C,"",-1)=0,"",_xlfn.XLOOKUP($A236,DateRate!$A:$A,DateRate!C:C,"",-1))</f>
        <v>3.0613000000000001</v>
      </c>
      <c r="D236" s="23">
        <f>IF(_xlfn.XLOOKUP($A236,DateRate!$A:$A,DateRate!D:D,"",-1)=0,"",_xlfn.XLOOKUP($A236,DateRate!$A:$A,DateRate!D:D,"",-1))</f>
        <v>1.6353000000000002</v>
      </c>
      <c r="E236" s="23">
        <f>IF(_xlfn.XLOOKUP($A236,DateRate!$A:$A,DateRate!E:E,"",-1)=0,"",_xlfn.XLOOKUP($A236,DateRate!$A:$A,DateRate!E:E,"",-1))</f>
        <v>4.45</v>
      </c>
      <c r="F236" s="23">
        <f>IF(_xlfn.XLOOKUP($A236,DateRate!$A:$A,DateRate!F:F,"",-1)=0,"",_xlfn.XLOOKUP($A236,DateRate!$A:$A,DateRate!F:F,"",-1))</f>
        <v>4.57</v>
      </c>
      <c r="G236" s="23">
        <f>IF(_xlfn.XLOOKUP($A236,DateRate!$A:$A,DateRate!G:G,"",-1)=0,"",_xlfn.XLOOKUP($A236,DateRate!$A:$A,DateRate!G:G,"",-1))</f>
        <v>90.09</v>
      </c>
      <c r="H236" s="23">
        <f>IF(_xlfn.XLOOKUP($A236,DateRate!$O:$O,DateRate!P:P,"",-1)=0,"",_xlfn.XLOOKUP($A236,DateRate!$O:$O,DateRate!P:P,"",-1))</f>
        <v>1.1189</v>
      </c>
      <c r="I236" s="23" t="str">
        <f>IF(_xlfn.XLOOKUP($A236,DateRate!$A:$A,DateRate!I:I,"",-1)=0,"",_xlfn.XLOOKUP($A236,DateRate!$A:$A,DateRate!I:I,"",-1))</f>
        <v/>
      </c>
      <c r="J236" s="23" t="str">
        <f>IF(_xlfn.XLOOKUP($A236,DateRate!$A:$A,DateRate!J:J,"",-1)=0,"",_xlfn.XLOOKUP($A236,DateRate!$A:$A,DateRate!J:J,"",-1))</f>
        <v/>
      </c>
    </row>
    <row r="237" spans="1:10">
      <c r="A237" s="22">
        <v>38625</v>
      </c>
      <c r="B237" s="23">
        <f>IF(_xlfn.XLOOKUP($A237,DateRate!$A:$A,DateRate!B:B,"",-1)=0,"",_xlfn.XLOOKUP($A237,DateRate!$A:$A,DateRate!B:B,"",-1))</f>
        <v>1.3576999999999999</v>
      </c>
      <c r="C237" s="23">
        <f>IF(_xlfn.XLOOKUP($A237,DateRate!$A:$A,DateRate!C:C,"",-1)=0,"",_xlfn.XLOOKUP($A237,DateRate!$A:$A,DateRate!C:C,"",-1))</f>
        <v>3.2404000000000002</v>
      </c>
      <c r="D237" s="23">
        <f>IF(_xlfn.XLOOKUP($A237,DateRate!$A:$A,DateRate!D:D,"",-1)=0,"",_xlfn.XLOOKUP($A237,DateRate!$A:$A,DateRate!D:D,"",-1))</f>
        <v>1.8827000000000003</v>
      </c>
      <c r="E237" s="23">
        <f>IF(_xlfn.XLOOKUP($A237,DateRate!$A:$A,DateRate!E:E,"",-1)=0,"",_xlfn.XLOOKUP($A237,DateRate!$A:$A,DateRate!E:E,"",-1))</f>
        <v>4.18</v>
      </c>
      <c r="F237" s="23">
        <f>IF(_xlfn.XLOOKUP($A237,DateRate!$A:$A,DateRate!F:F,"",-1)=0,"",_xlfn.XLOOKUP($A237,DateRate!$A:$A,DateRate!F:F,"",-1))</f>
        <v>4.34</v>
      </c>
      <c r="G237" s="23">
        <f>IF(_xlfn.XLOOKUP($A237,DateRate!$A:$A,DateRate!G:G,"",-1)=0,"",_xlfn.XLOOKUP($A237,DateRate!$A:$A,DateRate!G:G,"",-1))</f>
        <v>89.45</v>
      </c>
      <c r="H237" s="23">
        <f>IF(_xlfn.XLOOKUP($A237,DateRate!$O:$O,DateRate!P:P,"",-1)=0,"",_xlfn.XLOOKUP($A237,DateRate!$O:$O,DateRate!P:P,"",-1))</f>
        <v>1.1972</v>
      </c>
      <c r="I237" s="23" t="str">
        <f>IF(_xlfn.XLOOKUP($A237,DateRate!$A:$A,DateRate!I:I,"",-1)=0,"",_xlfn.XLOOKUP($A237,DateRate!$A:$A,DateRate!I:I,"",-1))</f>
        <v/>
      </c>
      <c r="J237" s="23" t="str">
        <f>IF(_xlfn.XLOOKUP($A237,DateRate!$A:$A,DateRate!J:J,"",-1)=0,"",_xlfn.XLOOKUP($A237,DateRate!$A:$A,DateRate!J:J,"",-1))</f>
        <v/>
      </c>
    </row>
    <row r="238" spans="1:10">
      <c r="A238" s="22">
        <v>38595</v>
      </c>
      <c r="B238" s="23">
        <f>IF(_xlfn.XLOOKUP($A238,DateRate!$A:$A,DateRate!B:B,"",-1)=0,"",_xlfn.XLOOKUP($A238,DateRate!$A:$A,DateRate!B:B,"",-1))</f>
        <v>1.4272</v>
      </c>
      <c r="C238" s="23">
        <f>IF(_xlfn.XLOOKUP($A238,DateRate!$A:$A,DateRate!C:C,"",-1)=0,"",_xlfn.XLOOKUP($A238,DateRate!$A:$A,DateRate!C:C,"",-1))</f>
        <v>3.5608</v>
      </c>
      <c r="D238" s="23">
        <f>IF(_xlfn.XLOOKUP($A238,DateRate!$A:$A,DateRate!D:D,"",-1)=0,"",_xlfn.XLOOKUP($A238,DateRate!$A:$A,DateRate!D:D,"",-1))</f>
        <v>2.1335999999999999</v>
      </c>
      <c r="E238" s="23">
        <f>IF(_xlfn.XLOOKUP($A238,DateRate!$A:$A,DateRate!E:E,"",-1)=0,"",_xlfn.XLOOKUP($A238,DateRate!$A:$A,DateRate!E:E,"",-1))</f>
        <v>3.87</v>
      </c>
      <c r="F238" s="23">
        <f>IF(_xlfn.XLOOKUP($A238,DateRate!$A:$A,DateRate!F:F,"",-1)=0,"",_xlfn.XLOOKUP($A238,DateRate!$A:$A,DateRate!F:F,"",-1))</f>
        <v>4.0199999999999996</v>
      </c>
      <c r="G238" s="23">
        <f>IF(_xlfn.XLOOKUP($A238,DateRate!$A:$A,DateRate!G:G,"",-1)=0,"",_xlfn.XLOOKUP($A238,DateRate!$A:$A,DateRate!G:G,"",-1))</f>
        <v>87.53</v>
      </c>
      <c r="H238" s="23">
        <f>IF(_xlfn.XLOOKUP($A238,DateRate!$O:$O,DateRate!P:P,"",-1)=0,"",_xlfn.XLOOKUP($A238,DateRate!$O:$O,DateRate!P:P,"",-1))</f>
        <v>1.2325999999999999</v>
      </c>
      <c r="I238" s="23" t="str">
        <f>IF(_xlfn.XLOOKUP($A238,DateRate!$A:$A,DateRate!I:I,"",-1)=0,"",_xlfn.XLOOKUP($A238,DateRate!$A:$A,DateRate!I:I,"",-1))</f>
        <v/>
      </c>
      <c r="J238" s="23" t="str">
        <f>IF(_xlfn.XLOOKUP($A238,DateRate!$A:$A,DateRate!J:J,"",-1)=0,"",_xlfn.XLOOKUP($A238,DateRate!$A:$A,DateRate!J:J,"",-1))</f>
        <v/>
      </c>
    </row>
    <row r="239" spans="1:10">
      <c r="A239" s="22">
        <v>38564</v>
      </c>
      <c r="B239" s="23">
        <f>IF(_xlfn.XLOOKUP($A239,DateRate!$A:$A,DateRate!B:B,"",-1)=0,"",_xlfn.XLOOKUP($A239,DateRate!$A:$A,DateRate!B:B,"",-1))</f>
        <v>1.6114999999999999</v>
      </c>
      <c r="C239" s="23">
        <f>IF(_xlfn.XLOOKUP($A239,DateRate!$A:$A,DateRate!C:C,"",-1)=0,"",_xlfn.XLOOKUP($A239,DateRate!$A:$A,DateRate!C:C,"",-1))</f>
        <v>3.3874</v>
      </c>
      <c r="D239" s="23">
        <f>IF(_xlfn.XLOOKUP($A239,DateRate!$A:$A,DateRate!D:D,"",-1)=0,"",_xlfn.XLOOKUP($A239,DateRate!$A:$A,DateRate!D:D,"",-1))</f>
        <v>1.7759</v>
      </c>
      <c r="E239" s="23">
        <f>IF(_xlfn.XLOOKUP($A239,DateRate!$A:$A,DateRate!E:E,"",-1)=0,"",_xlfn.XLOOKUP($A239,DateRate!$A:$A,DateRate!E:E,"",-1))</f>
        <v>4.12</v>
      </c>
      <c r="F239" s="23">
        <f>IF(_xlfn.XLOOKUP($A239,DateRate!$A:$A,DateRate!F:F,"",-1)=0,"",_xlfn.XLOOKUP($A239,DateRate!$A:$A,DateRate!F:F,"",-1))</f>
        <v>4.28</v>
      </c>
      <c r="G239" s="23">
        <f>IF(_xlfn.XLOOKUP($A239,DateRate!$A:$A,DateRate!G:G,"",-1)=0,"",_xlfn.XLOOKUP($A239,DateRate!$A:$A,DateRate!G:G,"",-1))</f>
        <v>89.38</v>
      </c>
      <c r="H239" s="23">
        <f>IF(_xlfn.XLOOKUP($A239,DateRate!$O:$O,DateRate!P:P,"",-1)=0,"",_xlfn.XLOOKUP($A239,DateRate!$O:$O,DateRate!P:P,"",-1))</f>
        <v>1.1919999999999999</v>
      </c>
      <c r="I239" s="23" t="str">
        <f>IF(_xlfn.XLOOKUP($A239,DateRate!$A:$A,DateRate!I:I,"",-1)=0,"",_xlfn.XLOOKUP($A239,DateRate!$A:$A,DateRate!I:I,"",-1))</f>
        <v/>
      </c>
      <c r="J239" s="23" t="str">
        <f>IF(_xlfn.XLOOKUP($A239,DateRate!$A:$A,DateRate!J:J,"",-1)=0,"",_xlfn.XLOOKUP($A239,DateRate!$A:$A,DateRate!J:J,"",-1))</f>
        <v/>
      </c>
    </row>
    <row r="240" spans="1:10">
      <c r="A240" s="22">
        <v>38533</v>
      </c>
      <c r="B240" s="23">
        <f>IF(_xlfn.XLOOKUP($A240,DateRate!$A:$A,DateRate!B:B,"",-1)=0,"",_xlfn.XLOOKUP($A240,DateRate!$A:$A,DateRate!B:B,"",-1))</f>
        <v>2.1057999999999999</v>
      </c>
      <c r="C240" s="23">
        <f>IF(_xlfn.XLOOKUP($A240,DateRate!$A:$A,DateRate!C:C,"",-1)=0,"",_xlfn.XLOOKUP($A240,DateRate!$A:$A,DateRate!C:C,"",-1))</f>
        <v>3.653</v>
      </c>
      <c r="D240" s="23">
        <f>IF(_xlfn.XLOOKUP($A240,DateRate!$A:$A,DateRate!D:D,"",-1)=0,"",_xlfn.XLOOKUP($A240,DateRate!$A:$A,DateRate!D:D,"",-1))</f>
        <v>1.5472000000000001</v>
      </c>
      <c r="E240" s="23">
        <f>IF(_xlfn.XLOOKUP($A240,DateRate!$A:$A,DateRate!E:E,"",-1)=0,"",_xlfn.XLOOKUP($A240,DateRate!$A:$A,DateRate!E:E,"",-1))</f>
        <v>3.72</v>
      </c>
      <c r="F240" s="23">
        <f>IF(_xlfn.XLOOKUP($A240,DateRate!$A:$A,DateRate!F:F,"",-1)=0,"",_xlfn.XLOOKUP($A240,DateRate!$A:$A,DateRate!F:F,"",-1))</f>
        <v>3.94</v>
      </c>
      <c r="G240" s="23">
        <f>IF(_xlfn.XLOOKUP($A240,DateRate!$A:$A,DateRate!G:G,"",-1)=0,"",_xlfn.XLOOKUP($A240,DateRate!$A:$A,DateRate!G:G,"",-1))</f>
        <v>89.08</v>
      </c>
      <c r="H240" s="23">
        <f>IF(_xlfn.XLOOKUP($A240,DateRate!$O:$O,DateRate!P:P,"",-1)=0,"",_xlfn.XLOOKUP($A240,DateRate!$O:$O,DateRate!P:P,"",-1))</f>
        <v>1.0965</v>
      </c>
      <c r="I240" s="23" t="str">
        <f>IF(_xlfn.XLOOKUP($A240,DateRate!$A:$A,DateRate!I:I,"",-1)=0,"",_xlfn.XLOOKUP($A240,DateRate!$A:$A,DateRate!I:I,"",-1))</f>
        <v/>
      </c>
      <c r="J240" s="23" t="str">
        <f>IF(_xlfn.XLOOKUP($A240,DateRate!$A:$A,DateRate!J:J,"",-1)=0,"",_xlfn.XLOOKUP($A240,DateRate!$A:$A,DateRate!J:J,"",-1))</f>
        <v/>
      </c>
    </row>
    <row r="241" spans="1:10">
      <c r="A241" s="22">
        <v>38503</v>
      </c>
      <c r="B241" s="23">
        <f>IF(_xlfn.XLOOKUP($A241,DateRate!$A:$A,DateRate!B:B,"",-1)=0,"",_xlfn.XLOOKUP($A241,DateRate!$A:$A,DateRate!B:B,"",-1))</f>
        <v>2.4216000000000002</v>
      </c>
      <c r="C241" s="23">
        <f>IF(_xlfn.XLOOKUP($A241,DateRate!$A:$A,DateRate!C:C,"",-1)=0,"",_xlfn.XLOOKUP($A241,DateRate!$A:$A,DateRate!C:C,"",-1))</f>
        <v>3.8469000000000002</v>
      </c>
      <c r="D241" s="23">
        <f>IF(_xlfn.XLOOKUP($A241,DateRate!$A:$A,DateRate!D:D,"",-1)=0,"",_xlfn.XLOOKUP($A241,DateRate!$A:$A,DateRate!D:D,"",-1))</f>
        <v>1.4253</v>
      </c>
      <c r="E241" s="23">
        <f>IF(_xlfn.XLOOKUP($A241,DateRate!$A:$A,DateRate!E:E,"",-1)=0,"",_xlfn.XLOOKUP($A241,DateRate!$A:$A,DateRate!E:E,"",-1))</f>
        <v>3.76</v>
      </c>
      <c r="F241" s="23">
        <f>IF(_xlfn.XLOOKUP($A241,DateRate!$A:$A,DateRate!F:F,"",-1)=0,"",_xlfn.XLOOKUP($A241,DateRate!$A:$A,DateRate!F:F,"",-1))</f>
        <v>4</v>
      </c>
      <c r="G241" s="23">
        <f>IF(_xlfn.XLOOKUP($A241,DateRate!$A:$A,DateRate!G:G,"",-1)=0,"",_xlfn.XLOOKUP($A241,DateRate!$A:$A,DateRate!G:G,"",-1))</f>
        <v>87.79</v>
      </c>
      <c r="H241" s="23">
        <f>IF(_xlfn.XLOOKUP($A241,DateRate!$O:$O,DateRate!P:P,"",-1)=0,"",_xlfn.XLOOKUP($A241,DateRate!$O:$O,DateRate!P:P,"",-1))</f>
        <v>1.1444000000000001</v>
      </c>
      <c r="I241" s="23" t="str">
        <f>IF(_xlfn.XLOOKUP($A241,DateRate!$A:$A,DateRate!I:I,"",-1)=0,"",_xlfn.XLOOKUP($A241,DateRate!$A:$A,DateRate!I:I,"",-1))</f>
        <v/>
      </c>
      <c r="J241" s="23" t="str">
        <f>IF(_xlfn.XLOOKUP($A241,DateRate!$A:$A,DateRate!J:J,"",-1)=0,"",_xlfn.XLOOKUP($A241,DateRate!$A:$A,DateRate!J:J,"",-1))</f>
        <v/>
      </c>
    </row>
    <row r="242" spans="1:10">
      <c r="A242" s="22">
        <v>38472</v>
      </c>
      <c r="B242" s="23">
        <f>IF(_xlfn.XLOOKUP($A242,DateRate!$A:$A,DateRate!B:B,"",-1)=0,"",_xlfn.XLOOKUP($A242,DateRate!$A:$A,DateRate!B:B,"",-1))</f>
        <v>2.6852999999999998</v>
      </c>
      <c r="C242" s="23">
        <f>IF(_xlfn.XLOOKUP($A242,DateRate!$A:$A,DateRate!C:C,"",-1)=0,"",_xlfn.XLOOKUP($A242,DateRate!$A:$A,DateRate!C:C,"",-1))</f>
        <v>4.0441000000000003</v>
      </c>
      <c r="D242" s="23">
        <f>IF(_xlfn.XLOOKUP($A242,DateRate!$A:$A,DateRate!D:D,"",-1)=0,"",_xlfn.XLOOKUP($A242,DateRate!$A:$A,DateRate!D:D,"",-1))</f>
        <v>1.3588000000000005</v>
      </c>
      <c r="E242" s="23">
        <f>IF(_xlfn.XLOOKUP($A242,DateRate!$A:$A,DateRate!E:E,"",-1)=0,"",_xlfn.XLOOKUP($A242,DateRate!$A:$A,DateRate!E:E,"",-1))</f>
        <v>3.9</v>
      </c>
      <c r="F242" s="23">
        <f>IF(_xlfn.XLOOKUP($A242,DateRate!$A:$A,DateRate!F:F,"",-1)=0,"",_xlfn.XLOOKUP($A242,DateRate!$A:$A,DateRate!F:F,"",-1))</f>
        <v>4.21</v>
      </c>
      <c r="G242" s="23">
        <f>IF(_xlfn.XLOOKUP($A242,DateRate!$A:$A,DateRate!G:G,"",-1)=0,"",_xlfn.XLOOKUP($A242,DateRate!$A:$A,DateRate!G:G,"",-1))</f>
        <v>84.43</v>
      </c>
      <c r="H242" s="23">
        <f>IF(_xlfn.XLOOKUP($A242,DateRate!$O:$O,DateRate!P:P,"",-1)=0,"",_xlfn.XLOOKUP($A242,DateRate!$O:$O,DateRate!P:P,"",-1))</f>
        <v>1.2917000000000001</v>
      </c>
      <c r="I242" s="23" t="str">
        <f>IF(_xlfn.XLOOKUP($A242,DateRate!$A:$A,DateRate!I:I,"",-1)=0,"",_xlfn.XLOOKUP($A242,DateRate!$A:$A,DateRate!I:I,"",-1))</f>
        <v/>
      </c>
      <c r="J242" s="23" t="str">
        <f>IF(_xlfn.XLOOKUP($A242,DateRate!$A:$A,DateRate!J:J,"",-1)=0,"",_xlfn.XLOOKUP($A242,DateRate!$A:$A,DateRate!J:J,"",-1))</f>
        <v/>
      </c>
    </row>
    <row r="243" spans="1:10">
      <c r="A243" s="22">
        <v>38442</v>
      </c>
      <c r="B243" s="23">
        <f>IF(_xlfn.XLOOKUP($A243,DateRate!$A:$A,DateRate!B:B,"",-1)=0,"",_xlfn.XLOOKUP($A243,DateRate!$A:$A,DateRate!B:B,"",-1))</f>
        <v>2.6000999999999999</v>
      </c>
      <c r="C243" s="23">
        <f>IF(_xlfn.XLOOKUP($A243,DateRate!$A:$A,DateRate!C:C,"",-1)=0,"",_xlfn.XLOOKUP($A243,DateRate!$A:$A,DateRate!C:C,"",-1))</f>
        <v>4.1203000000000003</v>
      </c>
      <c r="D243" s="23">
        <f>IF(_xlfn.XLOOKUP($A243,DateRate!$A:$A,DateRate!D:D,"",-1)=0,"",_xlfn.XLOOKUP($A243,DateRate!$A:$A,DateRate!D:D,"",-1))</f>
        <v>1.5202000000000004</v>
      </c>
      <c r="E243" s="23">
        <f>IF(_xlfn.XLOOKUP($A243,DateRate!$A:$A,DateRate!E:E,"",-1)=0,"",_xlfn.XLOOKUP($A243,DateRate!$A:$A,DateRate!E:E,"",-1))</f>
        <v>4.18</v>
      </c>
      <c r="F243" s="23">
        <f>IF(_xlfn.XLOOKUP($A243,DateRate!$A:$A,DateRate!F:F,"",-1)=0,"",_xlfn.XLOOKUP($A243,DateRate!$A:$A,DateRate!F:F,"",-1))</f>
        <v>4.5</v>
      </c>
      <c r="G243" s="23">
        <f>IF(_xlfn.XLOOKUP($A243,DateRate!$A:$A,DateRate!G:G,"",-1)=0,"",_xlfn.XLOOKUP($A243,DateRate!$A:$A,DateRate!G:G,"",-1))</f>
        <v>84.03</v>
      </c>
      <c r="H243" s="23">
        <f>IF(_xlfn.XLOOKUP($A243,DateRate!$O:$O,DateRate!P:P,"",-1)=0,"",_xlfn.XLOOKUP($A243,DateRate!$O:$O,DateRate!P:P,"",-1))</f>
        <v>1.7030000000000001</v>
      </c>
      <c r="I243" s="23" t="str">
        <f>IF(_xlfn.XLOOKUP($A243,DateRate!$A:$A,DateRate!I:I,"",-1)=0,"",_xlfn.XLOOKUP($A243,DateRate!$A:$A,DateRate!I:I,"",-1))</f>
        <v/>
      </c>
      <c r="J243" s="23" t="str">
        <f>IF(_xlfn.XLOOKUP($A243,DateRate!$A:$A,DateRate!J:J,"",-1)=0,"",_xlfn.XLOOKUP($A243,DateRate!$A:$A,DateRate!J:J,"",-1))</f>
        <v/>
      </c>
    </row>
    <row r="244" spans="1:10">
      <c r="A244" s="22">
        <v>38411</v>
      </c>
      <c r="B244" s="23">
        <f>IF(_xlfn.XLOOKUP($A244,DateRate!$A:$A,DateRate!B:B,"",-1)=0,"",_xlfn.XLOOKUP($A244,DateRate!$A:$A,DateRate!B:B,"",-1))</f>
        <v>2.7235</v>
      </c>
      <c r="C244" s="23">
        <f>IF(_xlfn.XLOOKUP($A244,DateRate!$A:$A,DateRate!C:C,"",-1)=0,"",_xlfn.XLOOKUP($A244,DateRate!$A:$A,DateRate!C:C,"",-1))</f>
        <v>4.8334000000000001</v>
      </c>
      <c r="D244" s="23">
        <f>IF(_xlfn.XLOOKUP($A244,DateRate!$A:$A,DateRate!D:D,"",-1)=0,"",_xlfn.XLOOKUP($A244,DateRate!$A:$A,DateRate!D:D,"",-1))</f>
        <v>2.1099000000000001</v>
      </c>
      <c r="E244" s="23">
        <f>IF(_xlfn.XLOOKUP($A244,DateRate!$A:$A,DateRate!E:E,"",-1)=0,"",_xlfn.XLOOKUP($A244,DateRate!$A:$A,DateRate!E:E,"",-1))</f>
        <v>4</v>
      </c>
      <c r="F244" s="23">
        <f>IF(_xlfn.XLOOKUP($A244,DateRate!$A:$A,DateRate!F:F,"",-1)=0,"",_xlfn.XLOOKUP($A244,DateRate!$A:$A,DateRate!F:F,"",-1))</f>
        <v>4.3600000000000003</v>
      </c>
      <c r="G244" s="23">
        <f>IF(_xlfn.XLOOKUP($A244,DateRate!$A:$A,DateRate!G:G,"",-1)=0,"",_xlfn.XLOOKUP($A244,DateRate!$A:$A,DateRate!G:G,"",-1))</f>
        <v>82.54</v>
      </c>
      <c r="H244" s="23">
        <f>IF(_xlfn.XLOOKUP($A244,DateRate!$O:$O,DateRate!P:P,"",-1)=0,"",_xlfn.XLOOKUP($A244,DateRate!$O:$O,DateRate!P:P,"",-1))</f>
        <v>1.9564999999999999</v>
      </c>
      <c r="I244" s="23" t="str">
        <f>IF(_xlfn.XLOOKUP($A244,DateRate!$A:$A,DateRate!I:I,"",-1)=0,"",_xlfn.XLOOKUP($A244,DateRate!$A:$A,DateRate!I:I,"",-1))</f>
        <v/>
      </c>
      <c r="J244" s="23" t="str">
        <f>IF(_xlfn.XLOOKUP($A244,DateRate!$A:$A,DateRate!J:J,"",-1)=0,"",_xlfn.XLOOKUP($A244,DateRate!$A:$A,DateRate!J:J,"",-1))</f>
        <v/>
      </c>
    </row>
    <row r="245" spans="1:10">
      <c r="A245" s="22">
        <v>38383</v>
      </c>
      <c r="B245" s="23">
        <f>IF(_xlfn.XLOOKUP($A245,DateRate!$A:$A,DateRate!B:B,"",-1)=0,"",_xlfn.XLOOKUP($A245,DateRate!$A:$A,DateRate!B:B,"",-1))</f>
        <v>2.8151000000000002</v>
      </c>
      <c r="C245" s="23">
        <f>IF(_xlfn.XLOOKUP($A245,DateRate!$A:$A,DateRate!C:C,"",-1)=0,"",_xlfn.XLOOKUP($A245,DateRate!$A:$A,DateRate!C:C,"",-1))</f>
        <v>4.8982000000000001</v>
      </c>
      <c r="D245" s="23">
        <f>IF(_xlfn.XLOOKUP($A245,DateRate!$A:$A,DateRate!D:D,"",-1)=0,"",_xlfn.XLOOKUP($A245,DateRate!$A:$A,DateRate!D:D,"",-1))</f>
        <v>2.0831</v>
      </c>
      <c r="E245" s="23">
        <f>IF(_xlfn.XLOOKUP($A245,DateRate!$A:$A,DateRate!E:E,"",-1)=0,"",_xlfn.XLOOKUP($A245,DateRate!$A:$A,DateRate!E:E,"",-1))</f>
        <v>3.71</v>
      </c>
      <c r="F245" s="23">
        <f>IF(_xlfn.XLOOKUP($A245,DateRate!$A:$A,DateRate!F:F,"",-1)=0,"",_xlfn.XLOOKUP($A245,DateRate!$A:$A,DateRate!F:F,"",-1))</f>
        <v>4.1399999999999997</v>
      </c>
      <c r="G245" s="23">
        <f>IF(_xlfn.XLOOKUP($A245,DateRate!$A:$A,DateRate!G:G,"",-1)=0,"",_xlfn.XLOOKUP($A245,DateRate!$A:$A,DateRate!G:G,"",-1))</f>
        <v>83.56</v>
      </c>
      <c r="H245" s="23">
        <f>IF(_xlfn.XLOOKUP($A245,DateRate!$O:$O,DateRate!P:P,"",-1)=0,"",_xlfn.XLOOKUP($A245,DateRate!$O:$O,DateRate!P:P,"",-1))</f>
        <v>1.8398000000000001</v>
      </c>
      <c r="I245" s="23" t="str">
        <f>IF(_xlfn.XLOOKUP($A245,DateRate!$A:$A,DateRate!I:I,"",-1)=0,"",_xlfn.XLOOKUP($A245,DateRate!$A:$A,DateRate!I:I,"",-1))</f>
        <v/>
      </c>
      <c r="J245" s="23" t="str">
        <f>IF(_xlfn.XLOOKUP($A245,DateRate!$A:$A,DateRate!J:J,"",-1)=0,"",_xlfn.XLOOKUP($A245,DateRate!$A:$A,DateRate!J:J,"",-1))</f>
        <v/>
      </c>
    </row>
    <row r="246" spans="1:10">
      <c r="A246" s="22">
        <v>38352</v>
      </c>
      <c r="B246" s="23">
        <f>IF(_xlfn.XLOOKUP($A246,DateRate!$A:$A,DateRate!B:B,"",-1)=0,"",_xlfn.XLOOKUP($A246,DateRate!$A:$A,DateRate!B:B,"",-1))</f>
        <v>2.9201999999999999</v>
      </c>
      <c r="C246" s="23">
        <f>IF(_xlfn.XLOOKUP($A246,DateRate!$A:$A,DateRate!C:C,"",-1)=0,"",_xlfn.XLOOKUP($A246,DateRate!$A:$A,DateRate!C:C,"",-1))</f>
        <v>4.7332000000000001</v>
      </c>
      <c r="D246" s="23">
        <f>IF(_xlfn.XLOOKUP($A246,DateRate!$A:$A,DateRate!D:D,"",-1)=0,"",_xlfn.XLOOKUP($A246,DateRate!$A:$A,DateRate!D:D,"",-1))</f>
        <v>1.8130000000000002</v>
      </c>
      <c r="E246" s="23">
        <f>IF(_xlfn.XLOOKUP($A246,DateRate!$A:$A,DateRate!E:E,"",-1)=0,"",_xlfn.XLOOKUP($A246,DateRate!$A:$A,DateRate!E:E,"",-1))</f>
        <v>3.63</v>
      </c>
      <c r="F246" s="23">
        <f>IF(_xlfn.XLOOKUP($A246,DateRate!$A:$A,DateRate!F:F,"",-1)=0,"",_xlfn.XLOOKUP($A246,DateRate!$A:$A,DateRate!F:F,"",-1))</f>
        <v>4.24</v>
      </c>
      <c r="G246" s="23">
        <f>IF(_xlfn.XLOOKUP($A246,DateRate!$A:$A,DateRate!G:G,"",-1)=0,"",_xlfn.XLOOKUP($A246,DateRate!$A:$A,DateRate!G:G,"",-1))</f>
        <v>80.87</v>
      </c>
      <c r="H246" s="23">
        <f>IF(_xlfn.XLOOKUP($A246,DateRate!$O:$O,DateRate!P:P,"",-1)=0,"",_xlfn.XLOOKUP($A246,DateRate!$O:$O,DateRate!P:P,"",-1))</f>
        <v>1.8249</v>
      </c>
      <c r="I246" s="23" t="str">
        <f>IF(_xlfn.XLOOKUP($A246,DateRate!$A:$A,DateRate!I:I,"",-1)=0,"",_xlfn.XLOOKUP($A246,DateRate!$A:$A,DateRate!I:I,"",-1))</f>
        <v/>
      </c>
      <c r="J246" s="23" t="str">
        <f>IF(_xlfn.XLOOKUP($A246,DateRate!$A:$A,DateRate!J:J,"",-1)=0,"",_xlfn.XLOOKUP($A246,DateRate!$A:$A,DateRate!J:J,"",-1))</f>
        <v/>
      </c>
    </row>
    <row r="247" spans="1:10">
      <c r="A247" s="22">
        <v>38321</v>
      </c>
      <c r="B247" s="23">
        <f>IF(_xlfn.XLOOKUP($A247,DateRate!$A:$A,DateRate!B:B,"",-1)=0,"",_xlfn.XLOOKUP($A247,DateRate!$A:$A,DateRate!B:B,"",-1))</f>
        <v>3.0084</v>
      </c>
      <c r="C247" s="23">
        <f>IF(_xlfn.XLOOKUP($A247,DateRate!$A:$A,DateRate!C:C,"",-1)=0,"",_xlfn.XLOOKUP($A247,DateRate!$A:$A,DateRate!C:C,"",-1))</f>
        <v>5.3418999999999999</v>
      </c>
      <c r="D247" s="23">
        <f>IF(_xlfn.XLOOKUP($A247,DateRate!$A:$A,DateRate!D:D,"",-1)=0,"",_xlfn.XLOOKUP($A247,DateRate!$A:$A,DateRate!D:D,"",-1))</f>
        <v>2.3334999999999999</v>
      </c>
      <c r="E247" s="23">
        <f>IF(_xlfn.XLOOKUP($A247,DateRate!$A:$A,DateRate!E:E,"",-1)=0,"",_xlfn.XLOOKUP($A247,DateRate!$A:$A,DateRate!E:E,"",-1))</f>
        <v>3.72</v>
      </c>
      <c r="F247" s="23">
        <f>IF(_xlfn.XLOOKUP($A247,DateRate!$A:$A,DateRate!F:F,"",-1)=0,"",_xlfn.XLOOKUP($A247,DateRate!$A:$A,DateRate!F:F,"",-1))</f>
        <v>4.3600000000000003</v>
      </c>
      <c r="G247" s="23">
        <f>IF(_xlfn.XLOOKUP($A247,DateRate!$A:$A,DateRate!G:G,"",-1)=0,"",_xlfn.XLOOKUP($A247,DateRate!$A:$A,DateRate!G:G,"",-1))</f>
        <v>81.8</v>
      </c>
      <c r="H247" s="23">
        <f>IF(_xlfn.XLOOKUP($A247,DateRate!$O:$O,DateRate!P:P,"",-1)=0,"",_xlfn.XLOOKUP($A247,DateRate!$O:$O,DateRate!P:P,"",-1))</f>
        <v>2.0478999999999998</v>
      </c>
      <c r="I247" s="23" t="str">
        <f>IF(_xlfn.XLOOKUP($A247,DateRate!$A:$A,DateRate!I:I,"",-1)=0,"",_xlfn.XLOOKUP($A247,DateRate!$A:$A,DateRate!I:I,"",-1))</f>
        <v/>
      </c>
      <c r="J247" s="23" t="str">
        <f>IF(_xlfn.XLOOKUP($A247,DateRate!$A:$A,DateRate!J:J,"",-1)=0,"",_xlfn.XLOOKUP($A247,DateRate!$A:$A,DateRate!J:J,"",-1))</f>
        <v/>
      </c>
    </row>
    <row r="248" spans="1:10">
      <c r="A248" s="22">
        <v>38291</v>
      </c>
      <c r="B248" s="23">
        <f>IF(_xlfn.XLOOKUP($A248,DateRate!$A:$A,DateRate!B:B,"",-1)=0,"",_xlfn.XLOOKUP($A248,DateRate!$A:$A,DateRate!B:B,"",-1))</f>
        <v>3.2635000000000001</v>
      </c>
      <c r="C248" s="23">
        <f>IF(_xlfn.XLOOKUP($A248,DateRate!$A:$A,DateRate!C:C,"",-1)=0,"",_xlfn.XLOOKUP($A248,DateRate!$A:$A,DateRate!C:C,"",-1))</f>
        <v>4.8246000000000002</v>
      </c>
      <c r="D248" s="23">
        <f>IF(_xlfn.XLOOKUP($A248,DateRate!$A:$A,DateRate!D:D,"",-1)=0,"",_xlfn.XLOOKUP($A248,DateRate!$A:$A,DateRate!D:D,"",-1))</f>
        <v>1.5611000000000002</v>
      </c>
      <c r="E248" s="23">
        <f>IF(_xlfn.XLOOKUP($A248,DateRate!$A:$A,DateRate!E:E,"",-1)=0,"",_xlfn.XLOOKUP($A248,DateRate!$A:$A,DateRate!E:E,"",-1))</f>
        <v>3.3</v>
      </c>
      <c r="F248" s="23">
        <f>IF(_xlfn.XLOOKUP($A248,DateRate!$A:$A,DateRate!F:F,"",-1)=0,"",_xlfn.XLOOKUP($A248,DateRate!$A:$A,DateRate!F:F,"",-1))</f>
        <v>4.05</v>
      </c>
      <c r="G248" s="23">
        <f>IF(_xlfn.XLOOKUP($A248,DateRate!$A:$A,DateRate!G:G,"",-1)=0,"",_xlfn.XLOOKUP($A248,DateRate!$A:$A,DateRate!G:G,"",-1))</f>
        <v>84.91</v>
      </c>
      <c r="H248" s="23">
        <f>IF(_xlfn.XLOOKUP($A248,DateRate!$O:$O,DateRate!P:P,"",-1)=0,"",_xlfn.XLOOKUP($A248,DateRate!$O:$O,DateRate!P:P,"",-1))</f>
        <v>2.1410999999999998</v>
      </c>
      <c r="I248" s="23" t="str">
        <f>IF(_xlfn.XLOOKUP($A248,DateRate!$A:$A,DateRate!I:I,"",-1)=0,"",_xlfn.XLOOKUP($A248,DateRate!$A:$A,DateRate!I:I,"",-1))</f>
        <v/>
      </c>
      <c r="J248" s="23" t="str">
        <f>IF(_xlfn.XLOOKUP($A248,DateRate!$A:$A,DateRate!J:J,"",-1)=0,"",_xlfn.XLOOKUP($A248,DateRate!$A:$A,DateRate!J:J,"",-1))</f>
        <v/>
      </c>
    </row>
    <row r="249" spans="1:10">
      <c r="A249" s="22">
        <v>38260</v>
      </c>
      <c r="B249" s="23">
        <f>IF(_xlfn.XLOOKUP($A249,DateRate!$A:$A,DateRate!B:B,"",-1)=0,"",_xlfn.XLOOKUP($A249,DateRate!$A:$A,DateRate!B:B,"",-1))</f>
        <v>2.9554</v>
      </c>
      <c r="C249" s="23">
        <f>IF(_xlfn.XLOOKUP($A249,DateRate!$A:$A,DateRate!C:C,"",-1)=0,"",_xlfn.XLOOKUP($A249,DateRate!$A:$A,DateRate!C:C,"",-1))</f>
        <v>5.1265999999999998</v>
      </c>
      <c r="D249" s="23">
        <f>IF(_xlfn.XLOOKUP($A249,DateRate!$A:$A,DateRate!D:D,"",-1)=0,"",_xlfn.XLOOKUP($A249,DateRate!$A:$A,DateRate!D:D,"",-1))</f>
        <v>2.1711999999999998</v>
      </c>
      <c r="E249" s="23">
        <f>IF(_xlfn.XLOOKUP($A249,DateRate!$A:$A,DateRate!E:E,"",-1)=0,"",_xlfn.XLOOKUP($A249,DateRate!$A:$A,DateRate!E:E,"",-1))</f>
        <v>3.38</v>
      </c>
      <c r="F249" s="23">
        <f>IF(_xlfn.XLOOKUP($A249,DateRate!$A:$A,DateRate!F:F,"",-1)=0,"",_xlfn.XLOOKUP($A249,DateRate!$A:$A,DateRate!F:F,"",-1))</f>
        <v>4.1399999999999997</v>
      </c>
      <c r="G249" s="23">
        <f>IF(_xlfn.XLOOKUP($A249,DateRate!$A:$A,DateRate!G:G,"",-1)=0,"",_xlfn.XLOOKUP($A249,DateRate!$A:$A,DateRate!G:G,"",-1))</f>
        <v>87.38</v>
      </c>
      <c r="H249" s="23">
        <f>IF(_xlfn.XLOOKUP($A249,DateRate!$O:$O,DateRate!P:P,"",-1)=0,"",_xlfn.XLOOKUP($A249,DateRate!$O:$O,DateRate!P:P,"",-1))</f>
        <v>2.1160999999999999</v>
      </c>
      <c r="I249" s="23" t="str">
        <f>IF(_xlfn.XLOOKUP($A249,DateRate!$A:$A,DateRate!I:I,"",-1)=0,"",_xlfn.XLOOKUP($A249,DateRate!$A:$A,DateRate!I:I,"",-1))</f>
        <v/>
      </c>
      <c r="J249" s="23" t="str">
        <f>IF(_xlfn.XLOOKUP($A249,DateRate!$A:$A,DateRate!J:J,"",-1)=0,"",_xlfn.XLOOKUP($A249,DateRate!$A:$A,DateRate!J:J,"",-1))</f>
        <v/>
      </c>
    </row>
    <row r="250" spans="1:10">
      <c r="A250" s="22">
        <v>38230</v>
      </c>
      <c r="B250" s="23">
        <f>IF(_xlfn.XLOOKUP($A250,DateRate!$A:$A,DateRate!B:B,"",-1)=0,"",_xlfn.XLOOKUP($A250,DateRate!$A:$A,DateRate!B:B,"",-1))</f>
        <v>3.0396999999999998</v>
      </c>
      <c r="C250" s="23">
        <f>IF(_xlfn.XLOOKUP($A250,DateRate!$A:$A,DateRate!C:C,"",-1)=0,"",_xlfn.XLOOKUP($A250,DateRate!$A:$A,DateRate!C:C,"",-1))</f>
        <v>5.1676000000000002</v>
      </c>
      <c r="D250" s="23">
        <f>IF(_xlfn.XLOOKUP($A250,DateRate!$A:$A,DateRate!D:D,"",-1)=0,"",_xlfn.XLOOKUP($A250,DateRate!$A:$A,DateRate!D:D,"",-1))</f>
        <v>2.1279000000000003</v>
      </c>
      <c r="E250" s="23">
        <f>IF(_xlfn.XLOOKUP($A250,DateRate!$A:$A,DateRate!E:E,"",-1)=0,"",_xlfn.XLOOKUP($A250,DateRate!$A:$A,DateRate!E:E,"",-1))</f>
        <v>3.33</v>
      </c>
      <c r="F250" s="23">
        <f>IF(_xlfn.XLOOKUP($A250,DateRate!$A:$A,DateRate!F:F,"",-1)=0,"",_xlfn.XLOOKUP($A250,DateRate!$A:$A,DateRate!F:F,"",-1))</f>
        <v>4.13</v>
      </c>
      <c r="G250" s="23">
        <f>IF(_xlfn.XLOOKUP($A250,DateRate!$A:$A,DateRate!G:G,"",-1)=0,"",_xlfn.XLOOKUP($A250,DateRate!$A:$A,DateRate!G:G,"",-1))</f>
        <v>88.94</v>
      </c>
      <c r="H250" s="23">
        <f>IF(_xlfn.XLOOKUP($A250,DateRate!$O:$O,DateRate!P:P,"",-1)=0,"",_xlfn.XLOOKUP($A250,DateRate!$O:$O,DateRate!P:P,"",-1))</f>
        <v>2.2768000000000002</v>
      </c>
      <c r="I250" s="23" t="str">
        <f>IF(_xlfn.XLOOKUP($A250,DateRate!$A:$A,DateRate!I:I,"",-1)=0,"",_xlfn.XLOOKUP($A250,DateRate!$A:$A,DateRate!I:I,"",-1))</f>
        <v/>
      </c>
      <c r="J250" s="23" t="str">
        <f>IF(_xlfn.XLOOKUP($A250,DateRate!$A:$A,DateRate!J:J,"",-1)=0,"",_xlfn.XLOOKUP($A250,DateRate!$A:$A,DateRate!J:J,"",-1))</f>
        <v/>
      </c>
    </row>
    <row r="251" spans="1:10">
      <c r="A251" s="22">
        <v>38199</v>
      </c>
      <c r="B251" s="23">
        <f>IF(_xlfn.XLOOKUP($A251,DateRate!$A:$A,DateRate!B:B,"",-1)=0,"",_xlfn.XLOOKUP($A251,DateRate!$A:$A,DateRate!B:B,"",-1))</f>
        <v>2.7406999999999999</v>
      </c>
      <c r="C251" s="23">
        <f>IF(_xlfn.XLOOKUP($A251,DateRate!$A:$A,DateRate!C:C,"",-1)=0,"",_xlfn.XLOOKUP($A251,DateRate!$A:$A,DateRate!C:C,"",-1))</f>
        <v>4.6017999999999999</v>
      </c>
      <c r="D251" s="23">
        <f>IF(_xlfn.XLOOKUP($A251,DateRate!$A:$A,DateRate!D:D,"",-1)=0,"",_xlfn.XLOOKUP($A251,DateRate!$A:$A,DateRate!D:D,"",-1))</f>
        <v>1.8611</v>
      </c>
      <c r="E251" s="23">
        <f>IF(_xlfn.XLOOKUP($A251,DateRate!$A:$A,DateRate!E:E,"",-1)=0,"",_xlfn.XLOOKUP($A251,DateRate!$A:$A,DateRate!E:E,"",-1))</f>
        <v>3.71</v>
      </c>
      <c r="F251" s="23">
        <f>IF(_xlfn.XLOOKUP($A251,DateRate!$A:$A,DateRate!F:F,"",-1)=0,"",_xlfn.XLOOKUP($A251,DateRate!$A:$A,DateRate!F:F,"",-1))</f>
        <v>4.5</v>
      </c>
      <c r="G251" s="23">
        <f>IF(_xlfn.XLOOKUP($A251,DateRate!$A:$A,DateRate!G:G,"",-1)=0,"",_xlfn.XLOOKUP($A251,DateRate!$A:$A,DateRate!G:G,"",-1))</f>
        <v>89.96</v>
      </c>
      <c r="H251" s="23">
        <f>IF(_xlfn.XLOOKUP($A251,DateRate!$O:$O,DateRate!P:P,"",-1)=0,"",_xlfn.XLOOKUP($A251,DateRate!$O:$O,DateRate!P:P,"",-1))</f>
        <v>2.3329</v>
      </c>
      <c r="I251" s="23" t="str">
        <f>IF(_xlfn.XLOOKUP($A251,DateRate!$A:$A,DateRate!I:I,"",-1)=0,"",_xlfn.XLOOKUP($A251,DateRate!$A:$A,DateRate!I:I,"",-1))</f>
        <v/>
      </c>
      <c r="J251" s="23" t="str">
        <f>IF(_xlfn.XLOOKUP($A251,DateRate!$A:$A,DateRate!J:J,"",-1)=0,"",_xlfn.XLOOKUP($A251,DateRate!$A:$A,DateRate!J:J,"",-1))</f>
        <v/>
      </c>
    </row>
    <row r="252" spans="1:10">
      <c r="A252" s="22">
        <v>38168</v>
      </c>
      <c r="B252" s="23">
        <f>IF(_xlfn.XLOOKUP($A252,DateRate!$A:$A,DateRate!B:B,"",-1)=0,"",_xlfn.XLOOKUP($A252,DateRate!$A:$A,DateRate!B:B,"",-1))</f>
        <v>3.0914000000000001</v>
      </c>
      <c r="C252" s="23">
        <f>IF(_xlfn.XLOOKUP($A252,DateRate!$A:$A,DateRate!C:C,"",-1)=0,"",_xlfn.XLOOKUP($A252,DateRate!$A:$A,DateRate!C:C,"",-1))</f>
        <v>4.3479999999999999</v>
      </c>
      <c r="D252" s="23">
        <f>IF(_xlfn.XLOOKUP($A252,DateRate!$A:$A,DateRate!D:D,"",-1)=0,"",_xlfn.XLOOKUP($A252,DateRate!$A:$A,DateRate!D:D,"",-1))</f>
        <v>1.2565999999999997</v>
      </c>
      <c r="E252" s="23">
        <f>IF(_xlfn.XLOOKUP($A252,DateRate!$A:$A,DateRate!E:E,"",-1)=0,"",_xlfn.XLOOKUP($A252,DateRate!$A:$A,DateRate!E:E,"",-1))</f>
        <v>3.81</v>
      </c>
      <c r="F252" s="23">
        <f>IF(_xlfn.XLOOKUP($A252,DateRate!$A:$A,DateRate!F:F,"",-1)=0,"",_xlfn.XLOOKUP($A252,DateRate!$A:$A,DateRate!F:F,"",-1))</f>
        <v>4.62</v>
      </c>
      <c r="G252" s="23">
        <f>IF(_xlfn.XLOOKUP($A252,DateRate!$A:$A,DateRate!G:G,"",-1)=0,"",_xlfn.XLOOKUP($A252,DateRate!$A:$A,DateRate!G:G,"",-1))</f>
        <v>88.8</v>
      </c>
      <c r="H252" s="23">
        <f>IF(_xlfn.XLOOKUP($A252,DateRate!$O:$O,DateRate!P:P,"",-1)=0,"",_xlfn.XLOOKUP($A252,DateRate!$O:$O,DateRate!P:P,"",-1))</f>
        <v>2.4119999999999999</v>
      </c>
      <c r="I252" s="23" t="str">
        <f>IF(_xlfn.XLOOKUP($A252,DateRate!$A:$A,DateRate!I:I,"",-1)=0,"",_xlfn.XLOOKUP($A252,DateRate!$A:$A,DateRate!I:I,"",-1))</f>
        <v/>
      </c>
      <c r="J252" s="23" t="str">
        <f>IF(_xlfn.XLOOKUP($A252,DateRate!$A:$A,DateRate!J:J,"",-1)=0,"",_xlfn.XLOOKUP($A252,DateRate!$A:$A,DateRate!J:J,"",-1))</f>
        <v/>
      </c>
    </row>
    <row r="253" spans="1:10">
      <c r="A253" s="22">
        <v>38138</v>
      </c>
      <c r="B253" s="23">
        <f>IF(_xlfn.XLOOKUP($A253,DateRate!$A:$A,DateRate!B:B,"",-1)=0,"",_xlfn.XLOOKUP($A253,DateRate!$A:$A,DateRate!B:B,"",-1))</f>
        <v>3.0514999999999999</v>
      </c>
      <c r="C253" s="23">
        <f>IF(_xlfn.XLOOKUP($A253,DateRate!$A:$A,DateRate!C:C,"",-1)=0,"",_xlfn.XLOOKUP($A253,DateRate!$A:$A,DateRate!C:C,"",-1))</f>
        <v>4.6123000000000003</v>
      </c>
      <c r="D253" s="23">
        <f>IF(_xlfn.XLOOKUP($A253,DateRate!$A:$A,DateRate!D:D,"",-1)=0,"",_xlfn.XLOOKUP($A253,DateRate!$A:$A,DateRate!D:D,"",-1))</f>
        <v>1.5608000000000004</v>
      </c>
      <c r="E253" s="23">
        <f>IF(_xlfn.XLOOKUP($A253,DateRate!$A:$A,DateRate!E:E,"",-1)=0,"",_xlfn.XLOOKUP($A253,DateRate!$A:$A,DateRate!E:E,"",-1))</f>
        <v>3.81</v>
      </c>
      <c r="F253" s="23">
        <f>IF(_xlfn.XLOOKUP($A253,DateRate!$A:$A,DateRate!F:F,"",-1)=0,"",_xlfn.XLOOKUP($A253,DateRate!$A:$A,DateRate!F:F,"",-1))</f>
        <v>4.66</v>
      </c>
      <c r="G253" s="23">
        <f>IF(_xlfn.XLOOKUP($A253,DateRate!$A:$A,DateRate!G:G,"",-1)=0,"",_xlfn.XLOOKUP($A253,DateRate!$A:$A,DateRate!G:G,"",-1))</f>
        <v>88.95</v>
      </c>
      <c r="H253" s="23">
        <f>IF(_xlfn.XLOOKUP($A253,DateRate!$O:$O,DateRate!P:P,"",-1)=0,"",_xlfn.XLOOKUP($A253,DateRate!$O:$O,DateRate!P:P,"",-1))</f>
        <v>2.1745000000000001</v>
      </c>
      <c r="I253" s="23" t="str">
        <f>IF(_xlfn.XLOOKUP($A253,DateRate!$A:$A,DateRate!I:I,"",-1)=0,"",_xlfn.XLOOKUP($A253,DateRate!$A:$A,DateRate!I:I,"",-1))</f>
        <v/>
      </c>
      <c r="J253" s="23" t="str">
        <f>IF(_xlfn.XLOOKUP($A253,DateRate!$A:$A,DateRate!J:J,"",-1)=0,"",_xlfn.XLOOKUP($A253,DateRate!$A:$A,DateRate!J:J,"",-1))</f>
        <v/>
      </c>
    </row>
    <row r="254" spans="1:10">
      <c r="A254" s="22">
        <v>38107</v>
      </c>
      <c r="B254" s="23">
        <f>IF(_xlfn.XLOOKUP($A254,DateRate!$A:$A,DateRate!B:B,"",-1)=0,"",_xlfn.XLOOKUP($A254,DateRate!$A:$A,DateRate!B:B,"",-1))</f>
        <v>2.8361999999999998</v>
      </c>
      <c r="C254" s="23">
        <f>IF(_xlfn.XLOOKUP($A254,DateRate!$A:$A,DateRate!C:C,"",-1)=0,"",_xlfn.XLOOKUP($A254,DateRate!$A:$A,DateRate!C:C,"",-1))</f>
        <v>4.2840999999999996</v>
      </c>
      <c r="D254" s="23">
        <f>IF(_xlfn.XLOOKUP($A254,DateRate!$A:$A,DateRate!D:D,"",-1)=0,"",_xlfn.XLOOKUP($A254,DateRate!$A:$A,DateRate!D:D,"",-1))</f>
        <v>1.4478999999999997</v>
      </c>
      <c r="E254" s="23">
        <f>IF(_xlfn.XLOOKUP($A254,DateRate!$A:$A,DateRate!E:E,"",-1)=0,"",_xlfn.XLOOKUP($A254,DateRate!$A:$A,DateRate!E:E,"",-1))</f>
        <v>3.63</v>
      </c>
      <c r="F254" s="23">
        <f>IF(_xlfn.XLOOKUP($A254,DateRate!$A:$A,DateRate!F:F,"",-1)=0,"",_xlfn.XLOOKUP($A254,DateRate!$A:$A,DateRate!F:F,"",-1))</f>
        <v>4.53</v>
      </c>
      <c r="G254" s="23">
        <f>IF(_xlfn.XLOOKUP($A254,DateRate!$A:$A,DateRate!G:G,"",-1)=0,"",_xlfn.XLOOKUP($A254,DateRate!$A:$A,DateRate!G:G,"",-1))</f>
        <v>90.54</v>
      </c>
      <c r="H254" s="23">
        <f>IF(_xlfn.XLOOKUP($A254,DateRate!$O:$O,DateRate!P:P,"",-1)=0,"",_xlfn.XLOOKUP($A254,DateRate!$O:$O,DateRate!P:P,"",-1))</f>
        <v>2.0533999999999999</v>
      </c>
      <c r="I254" s="23" t="str">
        <f>IF(_xlfn.XLOOKUP($A254,DateRate!$A:$A,DateRate!I:I,"",-1)=0,"",_xlfn.XLOOKUP($A254,DateRate!$A:$A,DateRate!I:I,"",-1))</f>
        <v/>
      </c>
      <c r="J254" s="23" t="str">
        <f>IF(_xlfn.XLOOKUP($A254,DateRate!$A:$A,DateRate!J:J,"",-1)=0,"",_xlfn.XLOOKUP($A254,DateRate!$A:$A,DateRate!J:J,"",-1))</f>
        <v/>
      </c>
    </row>
    <row r="255" spans="1:10">
      <c r="A255" s="22">
        <v>38077</v>
      </c>
      <c r="B255" s="23">
        <f>IF(_xlfn.XLOOKUP($A255,DateRate!$A:$A,DateRate!B:B,"",-1)=0,"",_xlfn.XLOOKUP($A255,DateRate!$A:$A,DateRate!B:B,"",-1))</f>
        <v>2.395</v>
      </c>
      <c r="C255" s="23">
        <f>IF(_xlfn.XLOOKUP($A255,DateRate!$A:$A,DateRate!C:C,"",-1)=0,"",_xlfn.XLOOKUP($A255,DateRate!$A:$A,DateRate!C:C,"",-1))</f>
        <v>3.9169</v>
      </c>
      <c r="D255" s="23">
        <f>IF(_xlfn.XLOOKUP($A255,DateRate!$A:$A,DateRate!D:D,"",-1)=0,"",_xlfn.XLOOKUP($A255,DateRate!$A:$A,DateRate!D:D,"",-1))</f>
        <v>1.5219</v>
      </c>
      <c r="E255" s="23">
        <f>IF(_xlfn.XLOOKUP($A255,DateRate!$A:$A,DateRate!E:E,"",-1)=0,"",_xlfn.XLOOKUP($A255,DateRate!$A:$A,DateRate!E:E,"",-1))</f>
        <v>2.8</v>
      </c>
      <c r="F255" s="23">
        <f>IF(_xlfn.XLOOKUP($A255,DateRate!$A:$A,DateRate!F:F,"",-1)=0,"",_xlfn.XLOOKUP($A255,DateRate!$A:$A,DateRate!F:F,"",-1))</f>
        <v>3.86</v>
      </c>
      <c r="G255" s="23">
        <f>IF(_xlfn.XLOOKUP($A255,DateRate!$A:$A,DateRate!G:G,"",-1)=0,"",_xlfn.XLOOKUP($A255,DateRate!$A:$A,DateRate!G:G,"",-1))</f>
        <v>87.61</v>
      </c>
      <c r="H255" s="23">
        <f>IF(_xlfn.XLOOKUP($A255,DateRate!$O:$O,DateRate!P:P,"",-1)=0,"",_xlfn.XLOOKUP($A255,DateRate!$O:$O,DateRate!P:P,"",-1))</f>
        <v>1.9034</v>
      </c>
      <c r="I255" s="23" t="str">
        <f>IF(_xlfn.XLOOKUP($A255,DateRate!$A:$A,DateRate!I:I,"",-1)=0,"",_xlfn.XLOOKUP($A255,DateRate!$A:$A,DateRate!I:I,"",-1))</f>
        <v/>
      </c>
      <c r="J255" s="23" t="str">
        <f>IF(_xlfn.XLOOKUP($A255,DateRate!$A:$A,DateRate!J:J,"",-1)=0,"",_xlfn.XLOOKUP($A255,DateRate!$A:$A,DateRate!J:J,"",-1))</f>
        <v/>
      </c>
    </row>
    <row r="256" spans="1:10">
      <c r="A256" s="22">
        <v>38046</v>
      </c>
      <c r="B256" s="23">
        <f>IF(_xlfn.XLOOKUP($A256,DateRate!$A:$A,DateRate!B:B,"",-1)=0,"",_xlfn.XLOOKUP($A256,DateRate!$A:$A,DateRate!B:B,"",-1))</f>
        <v>2.4287000000000001</v>
      </c>
      <c r="C256" s="23">
        <f>IF(_xlfn.XLOOKUP($A256,DateRate!$A:$A,DateRate!C:C,"",-1)=0,"",_xlfn.XLOOKUP($A256,DateRate!$A:$A,DateRate!C:C,"",-1))</f>
        <v>3.8105000000000002</v>
      </c>
      <c r="D256" s="23">
        <f>IF(_xlfn.XLOOKUP($A256,DateRate!$A:$A,DateRate!D:D,"",-1)=0,"",_xlfn.XLOOKUP($A256,DateRate!$A:$A,DateRate!D:D,"",-1))</f>
        <v>1.3818000000000001</v>
      </c>
      <c r="E256" s="23">
        <f>IF(_xlfn.XLOOKUP($A256,DateRate!$A:$A,DateRate!E:E,"",-1)=0,"",_xlfn.XLOOKUP($A256,DateRate!$A:$A,DateRate!E:E,"",-1))</f>
        <v>3.01</v>
      </c>
      <c r="F256" s="23">
        <f>IF(_xlfn.XLOOKUP($A256,DateRate!$A:$A,DateRate!F:F,"",-1)=0,"",_xlfn.XLOOKUP($A256,DateRate!$A:$A,DateRate!F:F,"",-1))</f>
        <v>3.99</v>
      </c>
      <c r="G256" s="23">
        <f>IF(_xlfn.XLOOKUP($A256,DateRate!$A:$A,DateRate!G:G,"",-1)=0,"",_xlfn.XLOOKUP($A256,DateRate!$A:$A,DateRate!G:G,"",-1))</f>
        <v>87.3</v>
      </c>
      <c r="H256" s="23">
        <f>IF(_xlfn.XLOOKUP($A256,DateRate!$O:$O,DateRate!P:P,"",-1)=0,"",_xlfn.XLOOKUP($A256,DateRate!$O:$O,DateRate!P:P,"",-1))</f>
        <v>2.2145999999999999</v>
      </c>
      <c r="I256" s="23" t="str">
        <f>IF(_xlfn.XLOOKUP($A256,DateRate!$A:$A,DateRate!I:I,"",-1)=0,"",_xlfn.XLOOKUP($A256,DateRate!$A:$A,DateRate!I:I,"",-1))</f>
        <v/>
      </c>
      <c r="J256" s="23" t="str">
        <f>IF(_xlfn.XLOOKUP($A256,DateRate!$A:$A,DateRate!J:J,"",-1)=0,"",_xlfn.XLOOKUP($A256,DateRate!$A:$A,DateRate!J:J,"",-1))</f>
        <v/>
      </c>
    </row>
    <row r="257" spans="1:10">
      <c r="A257" s="22">
        <v>38017</v>
      </c>
      <c r="B257" s="23">
        <f>IF(_xlfn.XLOOKUP($A257,DateRate!$A:$A,DateRate!B:B,"",-1)=0,"",_xlfn.XLOOKUP($A257,DateRate!$A:$A,DateRate!B:B,"",-1))</f>
        <v>2.3698000000000001</v>
      </c>
      <c r="C257" s="23">
        <f>IF(_xlfn.XLOOKUP($A257,DateRate!$A:$A,DateRate!C:C,"",-1)=0,"",_xlfn.XLOOKUP($A257,DateRate!$A:$A,DateRate!C:C,"",-1))</f>
        <v>3.8706</v>
      </c>
      <c r="D257" s="23">
        <f>IF(_xlfn.XLOOKUP($A257,DateRate!$A:$A,DateRate!D:D,"",-1)=0,"",_xlfn.XLOOKUP($A257,DateRate!$A:$A,DateRate!D:D,"",-1))</f>
        <v>1.5007999999999999</v>
      </c>
      <c r="E257" s="23">
        <f>IF(_xlfn.XLOOKUP($A257,DateRate!$A:$A,DateRate!E:E,"",-1)=0,"",_xlfn.XLOOKUP($A257,DateRate!$A:$A,DateRate!E:E,"",-1))</f>
        <v>3.17</v>
      </c>
      <c r="F257" s="23">
        <f>IF(_xlfn.XLOOKUP($A257,DateRate!$A:$A,DateRate!F:F,"",-1)=0,"",_xlfn.XLOOKUP($A257,DateRate!$A:$A,DateRate!F:F,"",-1))</f>
        <v>4.16</v>
      </c>
      <c r="G257" s="23">
        <f>IF(_xlfn.XLOOKUP($A257,DateRate!$A:$A,DateRate!G:G,"",-1)=0,"",_xlfn.XLOOKUP($A257,DateRate!$A:$A,DateRate!G:G,"",-1))</f>
        <v>87.16</v>
      </c>
      <c r="H257" s="23">
        <f>IF(_xlfn.XLOOKUP($A257,DateRate!$O:$O,DateRate!P:P,"",-1)=0,"",_xlfn.XLOOKUP($A257,DateRate!$O:$O,DateRate!P:P,"",-1))</f>
        <v>2.2871999999999999</v>
      </c>
      <c r="I257" s="23" t="str">
        <f>IF(_xlfn.XLOOKUP($A257,DateRate!$A:$A,DateRate!I:I,"",-1)=0,"",_xlfn.XLOOKUP($A257,DateRate!$A:$A,DateRate!I:I,"",-1))</f>
        <v/>
      </c>
      <c r="J257" s="23" t="str">
        <f>IF(_xlfn.XLOOKUP($A257,DateRate!$A:$A,DateRate!J:J,"",-1)=0,"",_xlfn.XLOOKUP($A257,DateRate!$A:$A,DateRate!J:J,"",-1))</f>
        <v/>
      </c>
    </row>
    <row r="258" spans="1:10">
      <c r="A258" s="22"/>
    </row>
    <row r="259" spans="1:10">
      <c r="A259" s="22"/>
    </row>
    <row r="260" spans="1:10">
      <c r="A260" s="22"/>
    </row>
    <row r="261" spans="1:10">
      <c r="A261" s="22"/>
    </row>
    <row r="262" spans="1:10">
      <c r="A262" s="22"/>
    </row>
    <row r="263" spans="1:10">
      <c r="A263" s="22"/>
    </row>
    <row r="264" spans="1:10">
      <c r="A264" s="22"/>
    </row>
    <row r="265" spans="1:10">
      <c r="A265" s="22"/>
    </row>
    <row r="266" spans="1:10">
      <c r="A266" s="22"/>
    </row>
    <row r="267" spans="1:10">
      <c r="A267" s="22"/>
    </row>
    <row r="268" spans="1:10">
      <c r="A268" s="22"/>
    </row>
    <row r="269" spans="1:10">
      <c r="A269" s="22"/>
    </row>
    <row r="270" spans="1:10">
      <c r="A270" s="22"/>
    </row>
    <row r="271" spans="1:10">
      <c r="A271" s="22"/>
    </row>
    <row r="272" spans="1:10">
      <c r="A272" s="22"/>
    </row>
    <row r="273" spans="1:1">
      <c r="A273" s="22"/>
    </row>
    <row r="274" spans="1:1">
      <c r="A274" s="22"/>
    </row>
    <row r="275" spans="1:1">
      <c r="A275" s="22"/>
    </row>
    <row r="276" spans="1:1">
      <c r="A276" s="22"/>
    </row>
    <row r="277" spans="1:1">
      <c r="A277" s="22"/>
    </row>
    <row r="278" spans="1:1">
      <c r="A278" s="22"/>
    </row>
    <row r="279" spans="1:1">
      <c r="A279" s="22"/>
    </row>
    <row r="280" spans="1:1">
      <c r="A280" s="22"/>
    </row>
    <row r="281" spans="1:1">
      <c r="A281" s="22"/>
    </row>
    <row r="282" spans="1:1">
      <c r="A282" s="22"/>
    </row>
    <row r="283" spans="1:1">
      <c r="A283" s="22"/>
    </row>
    <row r="284" spans="1:1">
      <c r="A284" s="22"/>
    </row>
    <row r="285" spans="1:1">
      <c r="A285" s="22"/>
    </row>
    <row r="286" spans="1:1">
      <c r="A286" s="22"/>
    </row>
    <row r="287" spans="1:1">
      <c r="A287" s="22"/>
    </row>
    <row r="288" spans="1:1">
      <c r="A288" s="22"/>
    </row>
    <row r="289" spans="1:1">
      <c r="A289" s="22"/>
    </row>
    <row r="290" spans="1:1">
      <c r="A290" s="22"/>
    </row>
    <row r="291" spans="1:1">
      <c r="A291" s="22"/>
    </row>
    <row r="292" spans="1:1">
      <c r="A292" s="22"/>
    </row>
    <row r="293" spans="1:1">
      <c r="A293" s="22"/>
    </row>
    <row r="294" spans="1:1">
      <c r="A294" s="22"/>
    </row>
    <row r="295" spans="1:1">
      <c r="A295" s="22"/>
    </row>
    <row r="296" spans="1:1">
      <c r="A296" s="22"/>
    </row>
    <row r="297" spans="1:1">
      <c r="A297" s="22"/>
    </row>
    <row r="298" spans="1:1">
      <c r="A298" s="22"/>
    </row>
    <row r="299" spans="1:1">
      <c r="A299" s="22"/>
    </row>
    <row r="300" spans="1:1">
      <c r="A300" s="22"/>
    </row>
    <row r="301" spans="1:1">
      <c r="A301" s="22"/>
    </row>
    <row r="302" spans="1:1">
      <c r="A302" s="22"/>
    </row>
    <row r="303" spans="1:1">
      <c r="A303" s="22"/>
    </row>
    <row r="304" spans="1:1">
      <c r="A304" s="22"/>
    </row>
    <row r="305" spans="1:1">
      <c r="A305" s="22"/>
    </row>
    <row r="306" spans="1:1">
      <c r="A306" s="22"/>
    </row>
    <row r="307" spans="1:1">
      <c r="A307" s="22"/>
    </row>
    <row r="308" spans="1:1">
      <c r="A308" s="22"/>
    </row>
    <row r="309" spans="1:1">
      <c r="A309" s="22"/>
    </row>
    <row r="310" spans="1:1">
      <c r="A310" s="22"/>
    </row>
    <row r="311" spans="1:1">
      <c r="A311" s="22"/>
    </row>
    <row r="312" spans="1:1">
      <c r="A312" s="22"/>
    </row>
    <row r="313" spans="1:1">
      <c r="A313" s="22"/>
    </row>
    <row r="314" spans="1:1">
      <c r="A314" s="22"/>
    </row>
    <row r="315" spans="1:1">
      <c r="A315" s="22"/>
    </row>
    <row r="316" spans="1:1">
      <c r="A316" s="22"/>
    </row>
    <row r="317" spans="1:1">
      <c r="A317" s="22"/>
    </row>
    <row r="318" spans="1:1">
      <c r="A318" s="22"/>
    </row>
    <row r="319" spans="1:1">
      <c r="A319" s="22"/>
    </row>
    <row r="320" spans="1:1">
      <c r="A320" s="22"/>
    </row>
    <row r="321" spans="1:1">
      <c r="A321" s="22"/>
    </row>
    <row r="322" spans="1:1">
      <c r="A322" s="22"/>
    </row>
    <row r="323" spans="1:1">
      <c r="A323" s="22"/>
    </row>
    <row r="324" spans="1:1">
      <c r="A324" s="22"/>
    </row>
    <row r="325" spans="1:1">
      <c r="A325" s="22"/>
    </row>
    <row r="326" spans="1:1">
      <c r="A326" s="22"/>
    </row>
    <row r="327" spans="1:1">
      <c r="A327" s="22"/>
    </row>
    <row r="328" spans="1:1">
      <c r="A328" s="22"/>
    </row>
    <row r="329" spans="1:1">
      <c r="A329" s="22"/>
    </row>
    <row r="330" spans="1:1">
      <c r="A330" s="22"/>
    </row>
    <row r="331" spans="1:1">
      <c r="A331" s="22"/>
    </row>
    <row r="332" spans="1:1">
      <c r="A332" s="22"/>
    </row>
    <row r="333" spans="1:1">
      <c r="A333" s="22"/>
    </row>
    <row r="334" spans="1:1">
      <c r="A334" s="22"/>
    </row>
    <row r="335" spans="1:1">
      <c r="A335" s="22"/>
    </row>
    <row r="336" spans="1:1">
      <c r="A336" s="22"/>
    </row>
    <row r="337" spans="1:1">
      <c r="A337" s="22"/>
    </row>
    <row r="338" spans="1:1">
      <c r="A338" s="22"/>
    </row>
    <row r="339" spans="1:1">
      <c r="A339" s="22"/>
    </row>
    <row r="340" spans="1:1">
      <c r="A340" s="22"/>
    </row>
    <row r="341" spans="1:1">
      <c r="A341" s="22"/>
    </row>
    <row r="342" spans="1:1">
      <c r="A342" s="22"/>
    </row>
    <row r="343" spans="1:1">
      <c r="A343" s="22"/>
    </row>
    <row r="344" spans="1:1">
      <c r="A344" s="22"/>
    </row>
    <row r="345" spans="1:1">
      <c r="A345" s="22"/>
    </row>
    <row r="346" spans="1:1">
      <c r="A346" s="22"/>
    </row>
    <row r="347" spans="1:1">
      <c r="A347" s="22"/>
    </row>
    <row r="348" spans="1:1">
      <c r="A348" s="22"/>
    </row>
    <row r="349" spans="1:1">
      <c r="A349" s="22"/>
    </row>
    <row r="350" spans="1:1">
      <c r="A350" s="22"/>
    </row>
    <row r="351" spans="1:1">
      <c r="A351" s="22"/>
    </row>
    <row r="352" spans="1:1">
      <c r="A352" s="22"/>
    </row>
    <row r="353" spans="1:1">
      <c r="A353" s="22"/>
    </row>
    <row r="354" spans="1:1">
      <c r="A354" s="22"/>
    </row>
    <row r="355" spans="1:1">
      <c r="A355" s="22"/>
    </row>
    <row r="356" spans="1:1">
      <c r="A356" s="22"/>
    </row>
    <row r="357" spans="1:1">
      <c r="A357" s="22"/>
    </row>
    <row r="358" spans="1:1">
      <c r="A358" s="22"/>
    </row>
    <row r="359" spans="1:1">
      <c r="A359" s="22"/>
    </row>
    <row r="360" spans="1:1">
      <c r="A360" s="22"/>
    </row>
    <row r="361" spans="1:1">
      <c r="A361" s="22"/>
    </row>
    <row r="362" spans="1:1">
      <c r="A362" s="22"/>
    </row>
    <row r="363" spans="1:1">
      <c r="A363" s="22"/>
    </row>
    <row r="364" spans="1:1">
      <c r="A364" s="22"/>
    </row>
    <row r="365" spans="1:1">
      <c r="A365" s="22"/>
    </row>
    <row r="366" spans="1:1">
      <c r="A366" s="22"/>
    </row>
    <row r="367" spans="1:1">
      <c r="A367" s="22"/>
    </row>
    <row r="368" spans="1:1">
      <c r="A368" s="22"/>
    </row>
    <row r="369" spans="1:1">
      <c r="A369" s="22"/>
    </row>
    <row r="370" spans="1:1">
      <c r="A370" s="22"/>
    </row>
    <row r="371" spans="1:1">
      <c r="A371" s="22"/>
    </row>
    <row r="372" spans="1:1">
      <c r="A372" s="22"/>
    </row>
    <row r="373" spans="1:1">
      <c r="A373" s="22"/>
    </row>
    <row r="374" spans="1:1">
      <c r="A374" s="22"/>
    </row>
    <row r="375" spans="1:1">
      <c r="A375" s="22"/>
    </row>
    <row r="376" spans="1:1">
      <c r="A376" s="22"/>
    </row>
    <row r="377" spans="1:1">
      <c r="A377" s="22"/>
    </row>
    <row r="378" spans="1:1">
      <c r="A378" s="22"/>
    </row>
    <row r="379" spans="1:1">
      <c r="A379" s="22"/>
    </row>
    <row r="380" spans="1:1">
      <c r="A380" s="22"/>
    </row>
    <row r="381" spans="1:1">
      <c r="A381" s="22"/>
    </row>
    <row r="382" spans="1:1">
      <c r="A382" s="22"/>
    </row>
    <row r="383" spans="1:1">
      <c r="A383" s="22"/>
    </row>
    <row r="384" spans="1:1">
      <c r="A384" s="22"/>
    </row>
    <row r="385" spans="1:1">
      <c r="A385" s="22"/>
    </row>
    <row r="386" spans="1:1">
      <c r="A386" s="22"/>
    </row>
    <row r="387" spans="1:1">
      <c r="A387" s="22"/>
    </row>
    <row r="388" spans="1:1">
      <c r="A388" s="22"/>
    </row>
    <row r="389" spans="1:1">
      <c r="A389" s="22"/>
    </row>
    <row r="390" spans="1:1">
      <c r="A390" s="22"/>
    </row>
    <row r="391" spans="1:1">
      <c r="A391" s="22"/>
    </row>
    <row r="392" spans="1:1">
      <c r="A392" s="22"/>
    </row>
    <row r="393" spans="1:1">
      <c r="A393" s="22"/>
    </row>
    <row r="394" spans="1:1">
      <c r="A394" s="22"/>
    </row>
    <row r="395" spans="1:1">
      <c r="A395" s="22"/>
    </row>
    <row r="396" spans="1:1">
      <c r="A396" s="22"/>
    </row>
    <row r="397" spans="1:1">
      <c r="A397" s="22"/>
    </row>
    <row r="398" spans="1:1">
      <c r="A398" s="22"/>
    </row>
    <row r="399" spans="1:1">
      <c r="A399" s="22"/>
    </row>
    <row r="400" spans="1:1">
      <c r="A400" s="22"/>
    </row>
    <row r="401" spans="1:1">
      <c r="A401" s="22"/>
    </row>
    <row r="402" spans="1:1">
      <c r="A402" s="22"/>
    </row>
    <row r="403" spans="1:1">
      <c r="A403" s="22"/>
    </row>
    <row r="404" spans="1:1">
      <c r="A404" s="22"/>
    </row>
    <row r="405" spans="1:1">
      <c r="A405" s="22"/>
    </row>
    <row r="406" spans="1:1">
      <c r="A406" s="22"/>
    </row>
    <row r="407" spans="1:1">
      <c r="A407" s="22"/>
    </row>
    <row r="408" spans="1:1">
      <c r="A408" s="22"/>
    </row>
    <row r="409" spans="1:1">
      <c r="A409" s="22"/>
    </row>
    <row r="410" spans="1:1">
      <c r="A410" s="22"/>
    </row>
    <row r="411" spans="1:1">
      <c r="A411" s="22"/>
    </row>
    <row r="412" spans="1:1">
      <c r="A412" s="22"/>
    </row>
    <row r="413" spans="1:1">
      <c r="A413" s="22"/>
    </row>
    <row r="414" spans="1:1">
      <c r="A414" s="22"/>
    </row>
    <row r="415" spans="1:1">
      <c r="A415" s="22"/>
    </row>
    <row r="416" spans="1:1">
      <c r="A416" s="22"/>
    </row>
    <row r="417" spans="1:1">
      <c r="A417" s="22"/>
    </row>
    <row r="418" spans="1:1">
      <c r="A418" s="22"/>
    </row>
    <row r="419" spans="1:1">
      <c r="A419" s="22"/>
    </row>
    <row r="420" spans="1:1">
      <c r="A420" s="22"/>
    </row>
    <row r="421" spans="1:1">
      <c r="A421" s="22"/>
    </row>
    <row r="422" spans="1:1">
      <c r="A422" s="22"/>
    </row>
    <row r="423" spans="1:1">
      <c r="A423" s="22"/>
    </row>
    <row r="424" spans="1:1">
      <c r="A424" s="22"/>
    </row>
    <row r="425" spans="1:1">
      <c r="A425" s="22"/>
    </row>
    <row r="426" spans="1:1">
      <c r="A426" s="22"/>
    </row>
    <row r="427" spans="1:1">
      <c r="A427" s="22"/>
    </row>
    <row r="428" spans="1:1">
      <c r="A428" s="22"/>
    </row>
    <row r="429" spans="1:1">
      <c r="A429" s="22"/>
    </row>
    <row r="430" spans="1:1">
      <c r="A430" s="22"/>
    </row>
    <row r="431" spans="1:1">
      <c r="A431" s="22"/>
    </row>
    <row r="432" spans="1:1">
      <c r="A432" s="22"/>
    </row>
    <row r="433" spans="1:1">
      <c r="A433" s="22"/>
    </row>
    <row r="434" spans="1:1">
      <c r="A434" s="22"/>
    </row>
    <row r="435" spans="1:1">
      <c r="A435" s="22"/>
    </row>
    <row r="436" spans="1:1">
      <c r="A436" s="22"/>
    </row>
    <row r="437" spans="1:1">
      <c r="A437" s="22"/>
    </row>
    <row r="438" spans="1:1">
      <c r="A438" s="22"/>
    </row>
    <row r="439" spans="1:1">
      <c r="A439" s="22"/>
    </row>
    <row r="440" spans="1:1">
      <c r="A440" s="22"/>
    </row>
    <row r="441" spans="1:1">
      <c r="A441" s="22"/>
    </row>
    <row r="442" spans="1:1">
      <c r="A442" s="22"/>
    </row>
    <row r="443" spans="1:1">
      <c r="A443" s="22"/>
    </row>
    <row r="444" spans="1:1">
      <c r="A444" s="22"/>
    </row>
    <row r="445" spans="1:1">
      <c r="A445" s="22"/>
    </row>
    <row r="446" spans="1:1">
      <c r="A446" s="22"/>
    </row>
    <row r="447" spans="1:1">
      <c r="A447" s="22"/>
    </row>
    <row r="448" spans="1:1">
      <c r="A448" s="22"/>
    </row>
    <row r="449" spans="1:1">
      <c r="A449" s="22"/>
    </row>
    <row r="450" spans="1:1">
      <c r="A450" s="22"/>
    </row>
    <row r="451" spans="1:1">
      <c r="A451" s="22"/>
    </row>
    <row r="452" spans="1:1">
      <c r="A452" s="22"/>
    </row>
    <row r="453" spans="1:1">
      <c r="A453" s="22"/>
    </row>
    <row r="454" spans="1:1">
      <c r="A454" s="22"/>
    </row>
    <row r="455" spans="1:1">
      <c r="A455" s="22"/>
    </row>
    <row r="456" spans="1:1">
      <c r="A456" s="22"/>
    </row>
    <row r="457" spans="1:1">
      <c r="A457" s="22"/>
    </row>
    <row r="458" spans="1:1">
      <c r="A458" s="22"/>
    </row>
    <row r="459" spans="1:1">
      <c r="A459" s="22"/>
    </row>
    <row r="460" spans="1:1">
      <c r="A460" s="22"/>
    </row>
    <row r="461" spans="1:1">
      <c r="A461" s="22"/>
    </row>
    <row r="462" spans="1:1">
      <c r="A462" s="22"/>
    </row>
    <row r="463" spans="1:1">
      <c r="A463" s="22"/>
    </row>
    <row r="464" spans="1:1">
      <c r="A464" s="22"/>
    </row>
    <row r="465" spans="1:1">
      <c r="A465" s="22"/>
    </row>
    <row r="466" spans="1:1">
      <c r="A466" s="22"/>
    </row>
    <row r="467" spans="1:1">
      <c r="A467" s="22"/>
    </row>
    <row r="468" spans="1:1">
      <c r="A468" s="22"/>
    </row>
    <row r="469" spans="1:1">
      <c r="A469" s="22"/>
    </row>
    <row r="470" spans="1:1">
      <c r="A470" s="22"/>
    </row>
    <row r="471" spans="1:1">
      <c r="A471" s="22"/>
    </row>
    <row r="472" spans="1:1">
      <c r="A472" s="22"/>
    </row>
    <row r="473" spans="1:1">
      <c r="A473" s="22"/>
    </row>
    <row r="474" spans="1:1">
      <c r="A474" s="22"/>
    </row>
    <row r="475" spans="1:1">
      <c r="A475" s="22"/>
    </row>
    <row r="476" spans="1:1">
      <c r="A476" s="22"/>
    </row>
    <row r="477" spans="1:1">
      <c r="A477" s="22"/>
    </row>
    <row r="478" spans="1:1">
      <c r="A478" s="22"/>
    </row>
    <row r="479" spans="1:1">
      <c r="A479" s="22"/>
    </row>
    <row r="480" spans="1:1">
      <c r="A480" s="22"/>
    </row>
    <row r="481" spans="1:1">
      <c r="A481" s="22"/>
    </row>
    <row r="482" spans="1:1">
      <c r="A482" s="22"/>
    </row>
    <row r="483" spans="1:1">
      <c r="A483" s="22"/>
    </row>
    <row r="484" spans="1:1">
      <c r="A484" s="22"/>
    </row>
    <row r="485" spans="1:1">
      <c r="A485" s="22"/>
    </row>
    <row r="486" spans="1:1">
      <c r="A486" s="22"/>
    </row>
    <row r="487" spans="1:1">
      <c r="A487" s="22"/>
    </row>
    <row r="488" spans="1:1">
      <c r="A488" s="22"/>
    </row>
    <row r="489" spans="1:1">
      <c r="A489" s="22"/>
    </row>
    <row r="490" spans="1:1">
      <c r="A490" s="22"/>
    </row>
    <row r="491" spans="1:1">
      <c r="A491" s="22"/>
    </row>
    <row r="492" spans="1:1">
      <c r="A492" s="22"/>
    </row>
    <row r="493" spans="1:1">
      <c r="A493" s="22"/>
    </row>
    <row r="494" spans="1:1">
      <c r="A494" s="22"/>
    </row>
    <row r="495" spans="1:1">
      <c r="A495" s="22"/>
    </row>
    <row r="496" spans="1:1">
      <c r="A496" s="22"/>
    </row>
    <row r="497" spans="1:1">
      <c r="A497" s="22"/>
    </row>
    <row r="498" spans="1:1">
      <c r="A498" s="22"/>
    </row>
    <row r="499" spans="1:1">
      <c r="A499" s="22"/>
    </row>
    <row r="500" spans="1:1">
      <c r="A500" s="22"/>
    </row>
    <row r="501" spans="1:1">
      <c r="A501" s="22"/>
    </row>
    <row r="502" spans="1:1">
      <c r="A502" s="22"/>
    </row>
    <row r="503" spans="1:1">
      <c r="A503" s="22"/>
    </row>
    <row r="504" spans="1:1">
      <c r="A504" s="22"/>
    </row>
    <row r="505" spans="1:1">
      <c r="A505" s="22"/>
    </row>
    <row r="506" spans="1:1">
      <c r="A506" s="22"/>
    </row>
    <row r="507" spans="1:1">
      <c r="A507" s="22"/>
    </row>
    <row r="508" spans="1:1">
      <c r="A508" s="22"/>
    </row>
    <row r="509" spans="1:1">
      <c r="A509" s="22"/>
    </row>
    <row r="510" spans="1:1">
      <c r="A510" s="22"/>
    </row>
    <row r="511" spans="1:1">
      <c r="A511" s="22"/>
    </row>
    <row r="512" spans="1:1">
      <c r="A512" s="22"/>
    </row>
    <row r="513" spans="1:1">
      <c r="A513" s="22"/>
    </row>
    <row r="514" spans="1:1">
      <c r="A514" s="22"/>
    </row>
    <row r="515" spans="1:1">
      <c r="A515" s="22"/>
    </row>
    <row r="516" spans="1:1">
      <c r="A516" s="22"/>
    </row>
    <row r="517" spans="1:1">
      <c r="A517" s="22"/>
    </row>
    <row r="518" spans="1:1">
      <c r="A518" s="22"/>
    </row>
    <row r="519" spans="1:1">
      <c r="A519" s="22"/>
    </row>
    <row r="520" spans="1:1">
      <c r="A520" s="22"/>
    </row>
    <row r="521" spans="1:1">
      <c r="A521" s="22"/>
    </row>
    <row r="522" spans="1:1">
      <c r="A522" s="22"/>
    </row>
    <row r="523" spans="1:1">
      <c r="A523" s="22"/>
    </row>
    <row r="524" spans="1:1">
      <c r="A524" s="22"/>
    </row>
    <row r="525" spans="1:1">
      <c r="A525" s="22"/>
    </row>
    <row r="526" spans="1:1">
      <c r="A526" s="22"/>
    </row>
    <row r="527" spans="1:1">
      <c r="A527" s="22"/>
    </row>
    <row r="528" spans="1:1">
      <c r="A528" s="22"/>
    </row>
    <row r="529" spans="1:1">
      <c r="A529" s="22"/>
    </row>
    <row r="530" spans="1:1">
      <c r="A530" s="22"/>
    </row>
    <row r="531" spans="1:1">
      <c r="A531" s="22"/>
    </row>
    <row r="532" spans="1:1">
      <c r="A532" s="22"/>
    </row>
    <row r="533" spans="1:1">
      <c r="A533" s="22"/>
    </row>
    <row r="534" spans="1:1">
      <c r="A534" s="22"/>
    </row>
    <row r="535" spans="1:1">
      <c r="A535" s="22"/>
    </row>
    <row r="536" spans="1:1">
      <c r="A536" s="22"/>
    </row>
    <row r="537" spans="1:1">
      <c r="A537" s="22"/>
    </row>
    <row r="538" spans="1:1">
      <c r="A538" s="22"/>
    </row>
    <row r="539" spans="1:1">
      <c r="A539" s="22"/>
    </row>
    <row r="540" spans="1:1">
      <c r="A540" s="22"/>
    </row>
    <row r="541" spans="1:1">
      <c r="A541" s="22"/>
    </row>
    <row r="542" spans="1:1">
      <c r="A542" s="22"/>
    </row>
    <row r="543" spans="1:1">
      <c r="A543" s="22"/>
    </row>
    <row r="544" spans="1:1">
      <c r="A544" s="22"/>
    </row>
    <row r="545" spans="1:1">
      <c r="A545" s="22"/>
    </row>
    <row r="546" spans="1:1">
      <c r="A546" s="22"/>
    </row>
    <row r="547" spans="1:1">
      <c r="A547" s="22"/>
    </row>
    <row r="548" spans="1:1">
      <c r="A548" s="22"/>
    </row>
    <row r="549" spans="1:1">
      <c r="A549" s="22"/>
    </row>
    <row r="550" spans="1:1">
      <c r="A550" s="22"/>
    </row>
    <row r="551" spans="1:1">
      <c r="A551" s="22"/>
    </row>
    <row r="552" spans="1:1">
      <c r="A552" s="22"/>
    </row>
    <row r="553" spans="1:1">
      <c r="A553" s="22"/>
    </row>
    <row r="554" spans="1:1">
      <c r="A554" s="22"/>
    </row>
    <row r="555" spans="1:1">
      <c r="A555" s="22"/>
    </row>
    <row r="556" spans="1:1">
      <c r="A556" s="22"/>
    </row>
    <row r="557" spans="1:1">
      <c r="A557" s="22"/>
    </row>
    <row r="558" spans="1:1">
      <c r="A558" s="22"/>
    </row>
    <row r="559" spans="1:1">
      <c r="A559" s="22"/>
    </row>
    <row r="560" spans="1:1">
      <c r="A560" s="22"/>
    </row>
    <row r="561" spans="1:1">
      <c r="A561" s="22"/>
    </row>
    <row r="562" spans="1:1">
      <c r="A562" s="22"/>
    </row>
    <row r="563" spans="1:1">
      <c r="A563" s="22"/>
    </row>
    <row r="564" spans="1:1">
      <c r="A564" s="22"/>
    </row>
    <row r="565" spans="1:1">
      <c r="A565" s="22"/>
    </row>
    <row r="566" spans="1:1">
      <c r="A566" s="22"/>
    </row>
    <row r="567" spans="1:1">
      <c r="A567" s="22"/>
    </row>
    <row r="568" spans="1:1">
      <c r="A568" s="22"/>
    </row>
    <row r="569" spans="1:1">
      <c r="A569" s="22"/>
    </row>
    <row r="570" spans="1:1">
      <c r="A570" s="22"/>
    </row>
    <row r="571" spans="1:1">
      <c r="A571" s="22"/>
    </row>
    <row r="572" spans="1:1">
      <c r="A572" s="22"/>
    </row>
    <row r="573" spans="1:1">
      <c r="A573" s="22"/>
    </row>
    <row r="574" spans="1:1">
      <c r="A574" s="22"/>
    </row>
    <row r="575" spans="1:1">
      <c r="A575" s="22"/>
    </row>
    <row r="576" spans="1:1">
      <c r="A576" s="22"/>
    </row>
    <row r="577" spans="1:1">
      <c r="A577" s="22"/>
    </row>
    <row r="578" spans="1:1">
      <c r="A578" s="22"/>
    </row>
    <row r="579" spans="1:1">
      <c r="A579" s="22"/>
    </row>
    <row r="580" spans="1:1">
      <c r="A580" s="22"/>
    </row>
    <row r="581" spans="1:1">
      <c r="A581" s="22"/>
    </row>
    <row r="582" spans="1:1">
      <c r="A582" s="22"/>
    </row>
    <row r="583" spans="1:1">
      <c r="A583" s="22"/>
    </row>
    <row r="584" spans="1:1">
      <c r="A584" s="22"/>
    </row>
    <row r="585" spans="1:1">
      <c r="A585" s="22"/>
    </row>
    <row r="586" spans="1:1">
      <c r="A586" s="22"/>
    </row>
    <row r="587" spans="1:1">
      <c r="A587" s="22"/>
    </row>
    <row r="588" spans="1:1">
      <c r="A588" s="22"/>
    </row>
    <row r="589" spans="1:1">
      <c r="A589" s="22"/>
    </row>
    <row r="590" spans="1:1">
      <c r="A590" s="22"/>
    </row>
    <row r="591" spans="1:1">
      <c r="A591" s="22"/>
    </row>
    <row r="592" spans="1:1">
      <c r="A592" s="22"/>
    </row>
    <row r="593" spans="1:1">
      <c r="A593" s="22"/>
    </row>
    <row r="594" spans="1:1">
      <c r="A594" s="22"/>
    </row>
    <row r="595" spans="1:1">
      <c r="A595" s="22"/>
    </row>
    <row r="596" spans="1:1">
      <c r="A596" s="22"/>
    </row>
    <row r="597" spans="1:1">
      <c r="A597" s="22"/>
    </row>
    <row r="598" spans="1:1">
      <c r="A598" s="22"/>
    </row>
    <row r="599" spans="1:1">
      <c r="A599" s="22"/>
    </row>
    <row r="600" spans="1:1">
      <c r="A600" s="22"/>
    </row>
    <row r="601" spans="1:1">
      <c r="A601" s="22"/>
    </row>
    <row r="602" spans="1:1">
      <c r="A602" s="22"/>
    </row>
    <row r="603" spans="1:1">
      <c r="A603" s="22"/>
    </row>
    <row r="604" spans="1:1">
      <c r="A604" s="22"/>
    </row>
    <row r="605" spans="1:1">
      <c r="A605" s="22"/>
    </row>
    <row r="606" spans="1:1">
      <c r="A606" s="22"/>
    </row>
    <row r="607" spans="1:1">
      <c r="A607" s="22"/>
    </row>
    <row r="608" spans="1:1">
      <c r="A608" s="22"/>
    </row>
    <row r="609" spans="1:1">
      <c r="A609" s="22"/>
    </row>
    <row r="610" spans="1:1">
      <c r="A610" s="22"/>
    </row>
    <row r="611" spans="1:1">
      <c r="A611" s="22"/>
    </row>
    <row r="612" spans="1:1">
      <c r="A612" s="22"/>
    </row>
    <row r="613" spans="1:1">
      <c r="A613" s="22"/>
    </row>
    <row r="614" spans="1:1">
      <c r="A614" s="22"/>
    </row>
    <row r="615" spans="1:1">
      <c r="A615" s="22"/>
    </row>
    <row r="616" spans="1:1">
      <c r="A616" s="22"/>
    </row>
    <row r="617" spans="1:1">
      <c r="A617" s="22"/>
    </row>
    <row r="618" spans="1:1">
      <c r="A618" s="22"/>
    </row>
    <row r="619" spans="1:1">
      <c r="A619" s="22"/>
    </row>
    <row r="620" spans="1:1">
      <c r="A620" s="22"/>
    </row>
    <row r="621" spans="1:1">
      <c r="A621" s="22"/>
    </row>
    <row r="622" spans="1:1">
      <c r="A622" s="22"/>
    </row>
    <row r="623" spans="1:1">
      <c r="A623" s="22"/>
    </row>
    <row r="624" spans="1:1">
      <c r="A624" s="22"/>
    </row>
    <row r="625" spans="1:1">
      <c r="A625" s="22"/>
    </row>
    <row r="626" spans="1:1">
      <c r="A626" s="22"/>
    </row>
    <row r="627" spans="1:1">
      <c r="A627" s="22"/>
    </row>
    <row r="628" spans="1:1">
      <c r="A628" s="22"/>
    </row>
    <row r="629" spans="1:1">
      <c r="A629" s="22"/>
    </row>
    <row r="630" spans="1:1">
      <c r="A630" s="22"/>
    </row>
    <row r="631" spans="1:1">
      <c r="A631" s="22"/>
    </row>
    <row r="632" spans="1:1">
      <c r="A632" s="22"/>
    </row>
    <row r="633" spans="1:1">
      <c r="A633" s="22"/>
    </row>
    <row r="634" spans="1:1">
      <c r="A634" s="22"/>
    </row>
    <row r="635" spans="1:1">
      <c r="A635" s="22"/>
    </row>
    <row r="636" spans="1:1">
      <c r="A636" s="22"/>
    </row>
    <row r="637" spans="1:1">
      <c r="A637" s="22"/>
    </row>
    <row r="638" spans="1:1">
      <c r="A638" s="22"/>
    </row>
    <row r="639" spans="1:1">
      <c r="A639" s="22"/>
    </row>
    <row r="640" spans="1:1">
      <c r="A640" s="22"/>
    </row>
    <row r="641" spans="1:1">
      <c r="A641" s="22"/>
    </row>
    <row r="642" spans="1:1">
      <c r="A642" s="22"/>
    </row>
    <row r="643" spans="1:1">
      <c r="A643" s="22"/>
    </row>
    <row r="644" spans="1:1">
      <c r="A644" s="22"/>
    </row>
    <row r="645" spans="1:1">
      <c r="A645" s="22"/>
    </row>
    <row r="646" spans="1:1">
      <c r="A646" s="22"/>
    </row>
    <row r="647" spans="1:1">
      <c r="A647" s="22"/>
    </row>
    <row r="648" spans="1:1">
      <c r="A648" s="22"/>
    </row>
    <row r="649" spans="1:1">
      <c r="A649" s="22"/>
    </row>
    <row r="650" spans="1:1">
      <c r="A650" s="22"/>
    </row>
    <row r="651" spans="1:1">
      <c r="A651" s="22"/>
    </row>
    <row r="652" spans="1:1">
      <c r="A652" s="22"/>
    </row>
    <row r="653" spans="1:1">
      <c r="A653" s="22"/>
    </row>
    <row r="654" spans="1:1">
      <c r="A654" s="22"/>
    </row>
    <row r="655" spans="1:1">
      <c r="A655" s="22"/>
    </row>
    <row r="656" spans="1:1">
      <c r="A656" s="22"/>
    </row>
    <row r="657" spans="1:1">
      <c r="A657" s="22"/>
    </row>
    <row r="658" spans="1:1">
      <c r="A658" s="22"/>
    </row>
    <row r="659" spans="1:1">
      <c r="A659" s="22"/>
    </row>
    <row r="660" spans="1:1">
      <c r="A660" s="22"/>
    </row>
    <row r="661" spans="1:1">
      <c r="A661" s="22"/>
    </row>
    <row r="662" spans="1:1">
      <c r="A662" s="22"/>
    </row>
    <row r="663" spans="1:1">
      <c r="A663" s="22"/>
    </row>
    <row r="664" spans="1:1">
      <c r="A664" s="22"/>
    </row>
    <row r="665" spans="1:1">
      <c r="A665" s="22"/>
    </row>
    <row r="666" spans="1:1">
      <c r="A666" s="22"/>
    </row>
    <row r="667" spans="1:1">
      <c r="A667" s="22"/>
    </row>
    <row r="668" spans="1:1">
      <c r="A668" s="22"/>
    </row>
    <row r="669" spans="1:1">
      <c r="A669" s="22"/>
    </row>
    <row r="670" spans="1:1">
      <c r="A670" s="22"/>
    </row>
    <row r="671" spans="1:1">
      <c r="A671" s="22"/>
    </row>
    <row r="672" spans="1:1">
      <c r="A672" s="22"/>
    </row>
    <row r="673" spans="1:1">
      <c r="A673" s="22"/>
    </row>
    <row r="674" spans="1:1">
      <c r="A674" s="22"/>
    </row>
    <row r="675" spans="1:1">
      <c r="A675" s="22"/>
    </row>
    <row r="676" spans="1:1">
      <c r="A676" s="22"/>
    </row>
    <row r="677" spans="1:1">
      <c r="A677" s="22"/>
    </row>
    <row r="678" spans="1:1">
      <c r="A678" s="22"/>
    </row>
    <row r="679" spans="1:1">
      <c r="A679" s="22"/>
    </row>
    <row r="680" spans="1:1">
      <c r="A680" s="22"/>
    </row>
    <row r="681" spans="1:1">
      <c r="A681" s="22"/>
    </row>
    <row r="682" spans="1:1">
      <c r="A682" s="22"/>
    </row>
    <row r="683" spans="1:1">
      <c r="A683" s="22"/>
    </row>
    <row r="684" spans="1:1">
      <c r="A684" s="22"/>
    </row>
    <row r="685" spans="1:1">
      <c r="A685" s="22"/>
    </row>
    <row r="686" spans="1:1">
      <c r="A686" s="22"/>
    </row>
    <row r="687" spans="1:1">
      <c r="A687" s="22"/>
    </row>
    <row r="688" spans="1:1">
      <c r="A688" s="22"/>
    </row>
    <row r="689" spans="1:1">
      <c r="A689" s="22"/>
    </row>
    <row r="690" spans="1:1">
      <c r="A690" s="22"/>
    </row>
    <row r="691" spans="1:1">
      <c r="A691" s="22"/>
    </row>
    <row r="692" spans="1:1">
      <c r="A692" s="22"/>
    </row>
    <row r="693" spans="1:1">
      <c r="A693" s="22"/>
    </row>
    <row r="694" spans="1:1">
      <c r="A694" s="22"/>
    </row>
    <row r="695" spans="1:1">
      <c r="A695" s="22"/>
    </row>
    <row r="696" spans="1:1">
      <c r="A696" s="22"/>
    </row>
    <row r="697" spans="1:1">
      <c r="A697" s="22"/>
    </row>
    <row r="698" spans="1:1">
      <c r="A698" s="22"/>
    </row>
    <row r="699" spans="1:1">
      <c r="A699" s="22"/>
    </row>
    <row r="700" spans="1:1">
      <c r="A700" s="22"/>
    </row>
    <row r="701" spans="1:1">
      <c r="A701" s="22"/>
    </row>
    <row r="702" spans="1:1">
      <c r="A702" s="22"/>
    </row>
    <row r="703" spans="1:1">
      <c r="A703" s="22"/>
    </row>
    <row r="704" spans="1:1">
      <c r="A704" s="22"/>
    </row>
    <row r="705" spans="1:1">
      <c r="A705" s="22"/>
    </row>
    <row r="706" spans="1:1">
      <c r="A706" s="22"/>
    </row>
    <row r="707" spans="1:1">
      <c r="A707" s="22"/>
    </row>
    <row r="708" spans="1:1">
      <c r="A708" s="22"/>
    </row>
    <row r="709" spans="1:1">
      <c r="A709" s="22"/>
    </row>
    <row r="710" spans="1:1">
      <c r="A710" s="22"/>
    </row>
    <row r="711" spans="1:1">
      <c r="A711" s="22"/>
    </row>
    <row r="712" spans="1:1">
      <c r="A712" s="22"/>
    </row>
    <row r="713" spans="1:1">
      <c r="A713" s="22"/>
    </row>
    <row r="714" spans="1:1">
      <c r="A714" s="22"/>
    </row>
    <row r="715" spans="1:1">
      <c r="A715" s="22"/>
    </row>
    <row r="716" spans="1:1">
      <c r="A716" s="22"/>
    </row>
    <row r="717" spans="1:1">
      <c r="A717" s="22"/>
    </row>
    <row r="718" spans="1:1">
      <c r="A718" s="22"/>
    </row>
    <row r="719" spans="1:1">
      <c r="A719" s="22"/>
    </row>
    <row r="720" spans="1:1">
      <c r="A720" s="22"/>
    </row>
    <row r="721" spans="1:1">
      <c r="A721" s="22"/>
    </row>
    <row r="722" spans="1:1">
      <c r="A722" s="22"/>
    </row>
    <row r="723" spans="1:1">
      <c r="A723" s="22"/>
    </row>
    <row r="724" spans="1:1">
      <c r="A724" s="22"/>
    </row>
    <row r="725" spans="1:1">
      <c r="A725" s="22"/>
    </row>
    <row r="726" spans="1:1">
      <c r="A726" s="22"/>
    </row>
    <row r="727" spans="1:1">
      <c r="A727" s="22"/>
    </row>
    <row r="728" spans="1:1">
      <c r="A728" s="22"/>
    </row>
    <row r="729" spans="1:1">
      <c r="A729" s="22"/>
    </row>
    <row r="730" spans="1:1">
      <c r="A730" s="22"/>
    </row>
    <row r="731" spans="1:1">
      <c r="A731" s="22"/>
    </row>
    <row r="732" spans="1:1">
      <c r="A732" s="22"/>
    </row>
    <row r="733" spans="1:1">
      <c r="A733" s="22"/>
    </row>
    <row r="734" spans="1:1">
      <c r="A734" s="22"/>
    </row>
    <row r="735" spans="1:1">
      <c r="A735" s="22"/>
    </row>
    <row r="736" spans="1:1">
      <c r="A736" s="22"/>
    </row>
    <row r="737" spans="1:1">
      <c r="A737" s="22"/>
    </row>
    <row r="738" spans="1:1">
      <c r="A738" s="22"/>
    </row>
    <row r="739" spans="1:1">
      <c r="A739" s="22"/>
    </row>
    <row r="740" spans="1:1">
      <c r="A740" s="22"/>
    </row>
    <row r="741" spans="1:1">
      <c r="A741" s="22"/>
    </row>
    <row r="742" spans="1:1">
      <c r="A742" s="22"/>
    </row>
    <row r="743" spans="1:1">
      <c r="A743" s="22"/>
    </row>
    <row r="744" spans="1:1">
      <c r="A744" s="22"/>
    </row>
    <row r="745" spans="1:1">
      <c r="A745" s="22"/>
    </row>
    <row r="746" spans="1:1">
      <c r="A746" s="22"/>
    </row>
    <row r="747" spans="1:1">
      <c r="A747" s="22"/>
    </row>
    <row r="748" spans="1:1">
      <c r="A748" s="22"/>
    </row>
    <row r="749" spans="1:1">
      <c r="A749" s="22"/>
    </row>
    <row r="750" spans="1:1">
      <c r="A750" s="22"/>
    </row>
    <row r="751" spans="1:1">
      <c r="A751" s="22"/>
    </row>
    <row r="752" spans="1:1">
      <c r="A752" s="22"/>
    </row>
    <row r="753" spans="1:1">
      <c r="A753" s="22"/>
    </row>
    <row r="754" spans="1:1">
      <c r="A754" s="22"/>
    </row>
    <row r="755" spans="1:1">
      <c r="A755" s="22"/>
    </row>
    <row r="756" spans="1:1">
      <c r="A756" s="22"/>
    </row>
    <row r="757" spans="1:1">
      <c r="A757" s="22"/>
    </row>
    <row r="758" spans="1:1">
      <c r="A758" s="22"/>
    </row>
    <row r="759" spans="1:1">
      <c r="A759" s="22"/>
    </row>
    <row r="760" spans="1:1">
      <c r="A760" s="22"/>
    </row>
    <row r="761" spans="1:1">
      <c r="A761" s="22"/>
    </row>
    <row r="762" spans="1:1">
      <c r="A762" s="22"/>
    </row>
    <row r="763" spans="1:1">
      <c r="A763" s="22"/>
    </row>
    <row r="764" spans="1:1">
      <c r="A764" s="22"/>
    </row>
    <row r="765" spans="1:1">
      <c r="A765" s="22"/>
    </row>
    <row r="766" spans="1:1">
      <c r="A766" s="22"/>
    </row>
    <row r="767" spans="1:1">
      <c r="A767" s="22"/>
    </row>
    <row r="768" spans="1:1">
      <c r="A768" s="22"/>
    </row>
    <row r="769" spans="1:1">
      <c r="A769" s="22"/>
    </row>
    <row r="770" spans="1:1">
      <c r="A770" s="22"/>
    </row>
    <row r="771" spans="1:1">
      <c r="A771" s="22"/>
    </row>
    <row r="772" spans="1:1">
      <c r="A772" s="22"/>
    </row>
    <row r="773" spans="1:1">
      <c r="A773" s="22"/>
    </row>
    <row r="774" spans="1:1">
      <c r="A774" s="22"/>
    </row>
    <row r="775" spans="1:1">
      <c r="A775" s="22"/>
    </row>
    <row r="776" spans="1:1">
      <c r="A776" s="22"/>
    </row>
    <row r="777" spans="1:1">
      <c r="A777" s="22"/>
    </row>
    <row r="778" spans="1:1">
      <c r="A778" s="22"/>
    </row>
    <row r="779" spans="1:1">
      <c r="A779" s="22"/>
    </row>
    <row r="780" spans="1:1">
      <c r="A780" s="22"/>
    </row>
    <row r="781" spans="1:1">
      <c r="A781" s="22"/>
    </row>
    <row r="782" spans="1:1">
      <c r="A782" s="22"/>
    </row>
    <row r="783" spans="1:1">
      <c r="A783" s="22"/>
    </row>
    <row r="784" spans="1:1">
      <c r="A784" s="22"/>
    </row>
    <row r="785" spans="1:1">
      <c r="A785" s="22"/>
    </row>
    <row r="786" spans="1:1">
      <c r="A786" s="22"/>
    </row>
    <row r="787" spans="1:1">
      <c r="A787" s="22"/>
    </row>
    <row r="788" spans="1:1">
      <c r="A788" s="22"/>
    </row>
    <row r="789" spans="1:1">
      <c r="A789" s="22"/>
    </row>
    <row r="790" spans="1:1">
      <c r="A790" s="22"/>
    </row>
    <row r="791" spans="1:1">
      <c r="A791" s="22"/>
    </row>
    <row r="792" spans="1:1">
      <c r="A792" s="22"/>
    </row>
    <row r="793" spans="1:1">
      <c r="A793" s="22"/>
    </row>
    <row r="794" spans="1:1">
      <c r="A794" s="22"/>
    </row>
    <row r="795" spans="1:1">
      <c r="A795" s="22"/>
    </row>
    <row r="796" spans="1:1">
      <c r="A796" s="22"/>
    </row>
    <row r="797" spans="1:1">
      <c r="A797" s="22"/>
    </row>
    <row r="798" spans="1:1">
      <c r="A798" s="22"/>
    </row>
    <row r="799" spans="1:1">
      <c r="A799" s="22"/>
    </row>
    <row r="800" spans="1:1">
      <c r="A800" s="22"/>
    </row>
    <row r="801" spans="1:1">
      <c r="A801" s="22"/>
    </row>
    <row r="802" spans="1:1">
      <c r="A802" s="22"/>
    </row>
    <row r="803" spans="1:1">
      <c r="A803" s="22"/>
    </row>
    <row r="804" spans="1:1">
      <c r="A804" s="22"/>
    </row>
    <row r="805" spans="1:1">
      <c r="A805" s="22"/>
    </row>
    <row r="806" spans="1:1">
      <c r="A806" s="22"/>
    </row>
    <row r="807" spans="1:1">
      <c r="A807" s="22"/>
    </row>
    <row r="808" spans="1:1">
      <c r="A808" s="22"/>
    </row>
    <row r="809" spans="1:1">
      <c r="A809" s="22"/>
    </row>
    <row r="810" spans="1:1">
      <c r="A810" s="22"/>
    </row>
    <row r="811" spans="1:1">
      <c r="A811" s="22"/>
    </row>
    <row r="812" spans="1:1">
      <c r="A812" s="22"/>
    </row>
    <row r="813" spans="1:1">
      <c r="A813" s="22"/>
    </row>
    <row r="814" spans="1:1">
      <c r="A814" s="22"/>
    </row>
    <row r="815" spans="1:1">
      <c r="A815" s="22"/>
    </row>
    <row r="816" spans="1:1">
      <c r="A816" s="22"/>
    </row>
    <row r="817" spans="1:1">
      <c r="A817" s="22"/>
    </row>
    <row r="818" spans="1:1">
      <c r="A818" s="22"/>
    </row>
    <row r="819" spans="1:1">
      <c r="A819" s="22"/>
    </row>
    <row r="820" spans="1:1">
      <c r="A820" s="22"/>
    </row>
    <row r="821" spans="1:1">
      <c r="A821" s="22"/>
    </row>
    <row r="822" spans="1:1">
      <c r="A822" s="22"/>
    </row>
    <row r="823" spans="1:1">
      <c r="A823" s="22"/>
    </row>
    <row r="824" spans="1:1">
      <c r="A824" s="22"/>
    </row>
    <row r="825" spans="1:1">
      <c r="A825" s="22"/>
    </row>
    <row r="826" spans="1:1">
      <c r="A826" s="22"/>
    </row>
    <row r="827" spans="1:1">
      <c r="A827" s="22"/>
    </row>
    <row r="828" spans="1:1">
      <c r="A828" s="22"/>
    </row>
    <row r="829" spans="1:1">
      <c r="A829" s="22"/>
    </row>
    <row r="830" spans="1:1">
      <c r="A830" s="22"/>
    </row>
    <row r="831" spans="1:1">
      <c r="A831" s="22"/>
    </row>
    <row r="832" spans="1:1">
      <c r="A832" s="22"/>
    </row>
    <row r="833" spans="1:1">
      <c r="A833" s="22"/>
    </row>
    <row r="834" spans="1:1">
      <c r="A834" s="22"/>
    </row>
    <row r="835" spans="1:1">
      <c r="A835" s="22"/>
    </row>
    <row r="836" spans="1:1">
      <c r="A836" s="22"/>
    </row>
    <row r="837" spans="1:1">
      <c r="A837" s="22"/>
    </row>
    <row r="838" spans="1:1">
      <c r="A838" s="22"/>
    </row>
    <row r="839" spans="1:1">
      <c r="A839" s="22"/>
    </row>
    <row r="840" spans="1:1">
      <c r="A840" s="22"/>
    </row>
    <row r="841" spans="1:1">
      <c r="A841" s="22"/>
    </row>
    <row r="842" spans="1:1">
      <c r="A842" s="22"/>
    </row>
    <row r="843" spans="1:1">
      <c r="A843" s="22"/>
    </row>
    <row r="844" spans="1:1">
      <c r="A844" s="22"/>
    </row>
    <row r="845" spans="1:1">
      <c r="A845" s="22"/>
    </row>
    <row r="846" spans="1:1">
      <c r="A846" s="22"/>
    </row>
    <row r="847" spans="1:1">
      <c r="A847" s="22"/>
    </row>
    <row r="848" spans="1:1">
      <c r="A848" s="22"/>
    </row>
    <row r="849" spans="1:1">
      <c r="A849" s="22"/>
    </row>
    <row r="850" spans="1:1">
      <c r="A850" s="22"/>
    </row>
    <row r="851" spans="1:1">
      <c r="A851" s="22"/>
    </row>
    <row r="852" spans="1:1">
      <c r="A852" s="22"/>
    </row>
    <row r="853" spans="1:1">
      <c r="A853" s="22"/>
    </row>
    <row r="854" spans="1:1">
      <c r="A854" s="22"/>
    </row>
    <row r="855" spans="1:1">
      <c r="A855" s="22"/>
    </row>
    <row r="856" spans="1:1">
      <c r="A856" s="22"/>
    </row>
    <row r="857" spans="1:1">
      <c r="A857" s="22"/>
    </row>
    <row r="858" spans="1:1">
      <c r="A858" s="22"/>
    </row>
    <row r="859" spans="1:1">
      <c r="A859" s="22"/>
    </row>
    <row r="860" spans="1:1">
      <c r="A860" s="22"/>
    </row>
    <row r="861" spans="1:1">
      <c r="A861" s="22"/>
    </row>
    <row r="862" spans="1:1">
      <c r="A862" s="22"/>
    </row>
    <row r="863" spans="1:1">
      <c r="A863" s="22"/>
    </row>
    <row r="864" spans="1:1">
      <c r="A864" s="22"/>
    </row>
    <row r="865" spans="1:1">
      <c r="A865" s="22"/>
    </row>
    <row r="866" spans="1:1">
      <c r="A866" s="22"/>
    </row>
    <row r="867" spans="1:1">
      <c r="A867" s="22"/>
    </row>
    <row r="868" spans="1:1">
      <c r="A868" s="22"/>
    </row>
    <row r="869" spans="1:1">
      <c r="A869" s="22"/>
    </row>
    <row r="870" spans="1:1">
      <c r="A870" s="22"/>
    </row>
    <row r="871" spans="1:1">
      <c r="A871" s="22"/>
    </row>
    <row r="872" spans="1:1">
      <c r="A872" s="22"/>
    </row>
    <row r="873" spans="1:1">
      <c r="A873" s="22"/>
    </row>
    <row r="874" spans="1:1">
      <c r="A874" s="22"/>
    </row>
    <row r="875" spans="1:1">
      <c r="A875" s="22"/>
    </row>
    <row r="876" spans="1:1">
      <c r="A876" s="22"/>
    </row>
    <row r="877" spans="1:1">
      <c r="A877" s="22"/>
    </row>
    <row r="878" spans="1:1">
      <c r="A878" s="22"/>
    </row>
    <row r="879" spans="1:1">
      <c r="A879" s="22"/>
    </row>
    <row r="880" spans="1:1">
      <c r="A880" s="22"/>
    </row>
    <row r="881" spans="1:1">
      <c r="A881" s="22"/>
    </row>
    <row r="882" spans="1:1">
      <c r="A882" s="22"/>
    </row>
    <row r="883" spans="1:1">
      <c r="A883" s="22"/>
    </row>
    <row r="884" spans="1:1">
      <c r="A884" s="22"/>
    </row>
    <row r="885" spans="1:1">
      <c r="A885" s="22"/>
    </row>
    <row r="886" spans="1:1">
      <c r="A886" s="22"/>
    </row>
    <row r="887" spans="1:1">
      <c r="A887" s="22"/>
    </row>
    <row r="888" spans="1:1">
      <c r="A888" s="22"/>
    </row>
    <row r="889" spans="1:1">
      <c r="A889" s="22"/>
    </row>
    <row r="890" spans="1:1">
      <c r="A890" s="22"/>
    </row>
    <row r="891" spans="1:1">
      <c r="A891" s="22"/>
    </row>
    <row r="892" spans="1:1">
      <c r="A892" s="22"/>
    </row>
    <row r="893" spans="1:1">
      <c r="A893" s="22"/>
    </row>
    <row r="894" spans="1:1">
      <c r="A894" s="22"/>
    </row>
    <row r="895" spans="1:1">
      <c r="A895" s="22"/>
    </row>
    <row r="896" spans="1:1">
      <c r="A896" s="22"/>
    </row>
    <row r="897" spans="1:1">
      <c r="A897" s="22"/>
    </row>
    <row r="898" spans="1:1">
      <c r="A898" s="22"/>
    </row>
    <row r="899" spans="1:1">
      <c r="A899" s="22"/>
    </row>
    <row r="900" spans="1:1">
      <c r="A900" s="22"/>
    </row>
    <row r="901" spans="1:1">
      <c r="A901" s="22"/>
    </row>
    <row r="902" spans="1:1">
      <c r="A902" s="22"/>
    </row>
    <row r="903" spans="1:1">
      <c r="A903" s="22"/>
    </row>
    <row r="904" spans="1:1">
      <c r="A904" s="22"/>
    </row>
    <row r="905" spans="1:1">
      <c r="A905" s="22"/>
    </row>
    <row r="906" spans="1:1">
      <c r="A906" s="22"/>
    </row>
    <row r="907" spans="1:1">
      <c r="A907" s="22"/>
    </row>
    <row r="908" spans="1:1">
      <c r="A908" s="22"/>
    </row>
    <row r="909" spans="1:1">
      <c r="A909" s="22"/>
    </row>
    <row r="910" spans="1:1">
      <c r="A910" s="22"/>
    </row>
    <row r="911" spans="1:1">
      <c r="A911" s="22"/>
    </row>
    <row r="912" spans="1:1">
      <c r="A912" s="22"/>
    </row>
    <row r="913" spans="1:1">
      <c r="A913" s="22"/>
    </row>
    <row r="914" spans="1:1">
      <c r="A914" s="22"/>
    </row>
    <row r="915" spans="1:1">
      <c r="A915" s="22"/>
    </row>
    <row r="916" spans="1:1">
      <c r="A916" s="22"/>
    </row>
    <row r="917" spans="1:1">
      <c r="A917" s="22"/>
    </row>
    <row r="918" spans="1:1">
      <c r="A918" s="22"/>
    </row>
    <row r="919" spans="1:1">
      <c r="A919" s="22"/>
    </row>
    <row r="920" spans="1:1">
      <c r="A920" s="22"/>
    </row>
    <row r="921" spans="1:1">
      <c r="A921" s="22"/>
    </row>
    <row r="922" spans="1:1">
      <c r="A922" s="22"/>
    </row>
    <row r="923" spans="1:1">
      <c r="A923" s="22"/>
    </row>
    <row r="924" spans="1:1">
      <c r="A924" s="22"/>
    </row>
    <row r="925" spans="1:1">
      <c r="A925" s="22"/>
    </row>
    <row r="926" spans="1:1">
      <c r="A926" s="22"/>
    </row>
    <row r="927" spans="1:1">
      <c r="A927" s="22"/>
    </row>
    <row r="928" spans="1:1">
      <c r="A928" s="22"/>
    </row>
    <row r="929" spans="1:1">
      <c r="A929" s="22"/>
    </row>
    <row r="930" spans="1:1">
      <c r="A930" s="22"/>
    </row>
    <row r="931" spans="1:1">
      <c r="A931" s="22"/>
    </row>
    <row r="932" spans="1:1">
      <c r="A932" s="22"/>
    </row>
    <row r="933" spans="1:1">
      <c r="A933" s="22"/>
    </row>
    <row r="934" spans="1:1">
      <c r="A934" s="22"/>
    </row>
    <row r="935" spans="1:1">
      <c r="A935" s="22"/>
    </row>
    <row r="936" spans="1:1">
      <c r="A936" s="22"/>
    </row>
    <row r="937" spans="1:1">
      <c r="A937" s="22"/>
    </row>
    <row r="938" spans="1:1">
      <c r="A938" s="22"/>
    </row>
    <row r="939" spans="1:1">
      <c r="A939" s="22"/>
    </row>
    <row r="940" spans="1:1">
      <c r="A940" s="22"/>
    </row>
    <row r="941" spans="1:1">
      <c r="A941" s="22"/>
    </row>
    <row r="942" spans="1:1">
      <c r="A942" s="22"/>
    </row>
    <row r="943" spans="1:1">
      <c r="A943" s="22"/>
    </row>
    <row r="944" spans="1:1">
      <c r="A944" s="22"/>
    </row>
    <row r="945" spans="1:1">
      <c r="A945" s="22"/>
    </row>
    <row r="946" spans="1:1">
      <c r="A946" s="22"/>
    </row>
    <row r="947" spans="1:1">
      <c r="A947" s="22"/>
    </row>
    <row r="948" spans="1:1">
      <c r="A948" s="22"/>
    </row>
    <row r="949" spans="1:1">
      <c r="A949" s="22"/>
    </row>
    <row r="950" spans="1:1">
      <c r="A950" s="22"/>
    </row>
    <row r="951" spans="1:1">
      <c r="A951" s="22"/>
    </row>
    <row r="952" spans="1:1">
      <c r="A952" s="22"/>
    </row>
    <row r="953" spans="1:1">
      <c r="A953" s="22"/>
    </row>
    <row r="954" spans="1:1">
      <c r="A954" s="22"/>
    </row>
    <row r="955" spans="1:1">
      <c r="A955" s="22"/>
    </row>
    <row r="956" spans="1:1">
      <c r="A956" s="22"/>
    </row>
    <row r="957" spans="1:1">
      <c r="A957" s="22"/>
    </row>
    <row r="958" spans="1:1">
      <c r="A958" s="22"/>
    </row>
    <row r="959" spans="1:1">
      <c r="A959" s="22"/>
    </row>
    <row r="960" spans="1:1">
      <c r="A960" s="22"/>
    </row>
    <row r="961" spans="1:1">
      <c r="A961" s="22"/>
    </row>
    <row r="962" spans="1:1">
      <c r="A962" s="22"/>
    </row>
    <row r="963" spans="1:1">
      <c r="A963" s="22"/>
    </row>
    <row r="964" spans="1:1">
      <c r="A964" s="22"/>
    </row>
    <row r="965" spans="1:1">
      <c r="A965" s="22"/>
    </row>
    <row r="966" spans="1:1">
      <c r="A966" s="22"/>
    </row>
    <row r="967" spans="1:1">
      <c r="A967" s="22"/>
    </row>
    <row r="968" spans="1:1">
      <c r="A968" s="22"/>
    </row>
    <row r="969" spans="1:1">
      <c r="A969" s="22"/>
    </row>
    <row r="970" spans="1:1">
      <c r="A970" s="22"/>
    </row>
    <row r="971" spans="1:1">
      <c r="A971" s="22"/>
    </row>
    <row r="972" spans="1:1">
      <c r="A972" s="22"/>
    </row>
    <row r="973" spans="1:1">
      <c r="A973" s="22"/>
    </row>
    <row r="974" spans="1:1">
      <c r="A974" s="22"/>
    </row>
    <row r="975" spans="1:1">
      <c r="A975" s="22"/>
    </row>
    <row r="976" spans="1:1">
      <c r="A976" s="22"/>
    </row>
    <row r="977" spans="1:1">
      <c r="A977" s="22"/>
    </row>
    <row r="978" spans="1:1">
      <c r="A978" s="22"/>
    </row>
    <row r="979" spans="1:1">
      <c r="A979" s="22"/>
    </row>
    <row r="980" spans="1:1">
      <c r="A980" s="22"/>
    </row>
    <row r="981" spans="1:1">
      <c r="A981" s="22"/>
    </row>
    <row r="982" spans="1:1">
      <c r="A982" s="22"/>
    </row>
    <row r="983" spans="1:1">
      <c r="A983" s="22"/>
    </row>
    <row r="984" spans="1:1">
      <c r="A984" s="22"/>
    </row>
    <row r="985" spans="1:1">
      <c r="A985" s="22"/>
    </row>
    <row r="986" spans="1:1">
      <c r="A986" s="22"/>
    </row>
    <row r="987" spans="1:1">
      <c r="A987" s="22"/>
    </row>
    <row r="988" spans="1:1">
      <c r="A988" s="22"/>
    </row>
    <row r="989" spans="1:1">
      <c r="A989" s="22"/>
    </row>
    <row r="990" spans="1:1">
      <c r="A990" s="22"/>
    </row>
    <row r="991" spans="1:1">
      <c r="A991" s="22"/>
    </row>
    <row r="992" spans="1:1">
      <c r="A992" s="22"/>
    </row>
    <row r="993" spans="1:1">
      <c r="A993" s="22"/>
    </row>
    <row r="994" spans="1:1">
      <c r="A994" s="22"/>
    </row>
    <row r="995" spans="1:1">
      <c r="A995" s="22"/>
    </row>
    <row r="996" spans="1:1">
      <c r="A996" s="22"/>
    </row>
    <row r="997" spans="1:1">
      <c r="A997" s="22"/>
    </row>
    <row r="998" spans="1:1">
      <c r="A998" s="22"/>
    </row>
    <row r="999" spans="1:1">
      <c r="A999" s="22"/>
    </row>
    <row r="1000" spans="1:1">
      <c r="A1000" s="22"/>
    </row>
    <row r="1001" spans="1:1">
      <c r="A1001" s="22"/>
    </row>
    <row r="1002" spans="1:1">
      <c r="A1002" s="22"/>
    </row>
    <row r="1003" spans="1:1">
      <c r="A1003" s="22"/>
    </row>
    <row r="1004" spans="1:1">
      <c r="A1004" s="22"/>
    </row>
    <row r="1005" spans="1:1">
      <c r="A1005" s="22"/>
    </row>
    <row r="1006" spans="1:1">
      <c r="A1006" s="22"/>
    </row>
    <row r="1007" spans="1:1">
      <c r="A1007" s="22"/>
    </row>
    <row r="1008" spans="1:1">
      <c r="A1008" s="22"/>
    </row>
    <row r="1009" spans="1:1">
      <c r="A1009" s="22"/>
    </row>
    <row r="1010" spans="1:1">
      <c r="A1010" s="22"/>
    </row>
    <row r="1011" spans="1:1">
      <c r="A1011" s="22"/>
    </row>
    <row r="1012" spans="1:1">
      <c r="A1012" s="22"/>
    </row>
    <row r="1013" spans="1:1">
      <c r="A1013" s="22"/>
    </row>
    <row r="1014" spans="1:1">
      <c r="A1014" s="22"/>
    </row>
    <row r="1015" spans="1:1">
      <c r="A1015" s="22"/>
    </row>
    <row r="1016" spans="1:1">
      <c r="A1016" s="22"/>
    </row>
    <row r="1017" spans="1:1">
      <c r="A1017" s="22"/>
    </row>
    <row r="1018" spans="1:1">
      <c r="A1018" s="22"/>
    </row>
    <row r="1019" spans="1:1">
      <c r="A1019" s="22"/>
    </row>
    <row r="1020" spans="1:1">
      <c r="A1020" s="22"/>
    </row>
    <row r="1021" spans="1:1">
      <c r="A1021" s="22"/>
    </row>
    <row r="1022" spans="1:1">
      <c r="A1022" s="22"/>
    </row>
    <row r="1023" spans="1:1">
      <c r="A1023" s="22"/>
    </row>
    <row r="1024" spans="1:1">
      <c r="A1024" s="22"/>
    </row>
    <row r="1025" spans="1:1">
      <c r="A1025" s="22"/>
    </row>
    <row r="1026" spans="1:1">
      <c r="A1026" s="22"/>
    </row>
    <row r="1027" spans="1:1">
      <c r="A1027" s="22"/>
    </row>
    <row r="1028" spans="1:1">
      <c r="A1028" s="22"/>
    </row>
    <row r="1029" spans="1:1">
      <c r="A1029" s="22"/>
    </row>
    <row r="1030" spans="1:1">
      <c r="A1030" s="22"/>
    </row>
    <row r="1031" spans="1:1">
      <c r="A1031" s="22"/>
    </row>
    <row r="1032" spans="1:1">
      <c r="A1032" s="22"/>
    </row>
    <row r="1033" spans="1:1">
      <c r="A1033" s="22"/>
    </row>
    <row r="1034" spans="1:1">
      <c r="A1034" s="22"/>
    </row>
    <row r="1035" spans="1:1">
      <c r="A1035" s="22"/>
    </row>
    <row r="1036" spans="1:1">
      <c r="A1036" s="22"/>
    </row>
    <row r="1037" spans="1:1">
      <c r="A1037" s="22"/>
    </row>
    <row r="1038" spans="1:1">
      <c r="A1038" s="22"/>
    </row>
    <row r="1039" spans="1:1">
      <c r="A1039" s="22"/>
    </row>
    <row r="1040" spans="1:1">
      <c r="A1040" s="22"/>
    </row>
    <row r="1041" spans="1:1">
      <c r="A1041" s="22"/>
    </row>
    <row r="1042" spans="1:1">
      <c r="A1042" s="22"/>
    </row>
    <row r="1043" spans="1:1">
      <c r="A1043" s="22"/>
    </row>
    <row r="1044" spans="1:1">
      <c r="A1044" s="22"/>
    </row>
    <row r="1045" spans="1:1">
      <c r="A1045" s="22"/>
    </row>
    <row r="1046" spans="1:1">
      <c r="A1046" s="22"/>
    </row>
    <row r="1047" spans="1:1">
      <c r="A1047" s="22"/>
    </row>
    <row r="1048" spans="1:1">
      <c r="A1048" s="22"/>
    </row>
    <row r="1049" spans="1:1">
      <c r="A1049" s="22"/>
    </row>
    <row r="1050" spans="1:1">
      <c r="A1050" s="22"/>
    </row>
    <row r="1051" spans="1:1">
      <c r="A1051" s="22"/>
    </row>
    <row r="1052" spans="1:1">
      <c r="A1052" s="22"/>
    </row>
    <row r="1053" spans="1:1">
      <c r="A1053" s="22"/>
    </row>
    <row r="1054" spans="1:1">
      <c r="A1054" s="22"/>
    </row>
    <row r="1055" spans="1:1">
      <c r="A1055" s="22"/>
    </row>
    <row r="1056" spans="1:1">
      <c r="A1056" s="22"/>
    </row>
    <row r="1057" spans="1:1">
      <c r="A1057" s="22"/>
    </row>
    <row r="1058" spans="1:1">
      <c r="A1058" s="22"/>
    </row>
    <row r="1059" spans="1:1">
      <c r="A1059" s="22"/>
    </row>
    <row r="1060" spans="1:1">
      <c r="A1060" s="22"/>
    </row>
    <row r="1061" spans="1:1">
      <c r="A1061" s="22"/>
    </row>
    <row r="1062" spans="1:1">
      <c r="A1062" s="22"/>
    </row>
    <row r="1063" spans="1:1">
      <c r="A1063" s="22"/>
    </row>
    <row r="1064" spans="1:1">
      <c r="A1064" s="22"/>
    </row>
    <row r="1065" spans="1:1">
      <c r="A1065" s="22"/>
    </row>
    <row r="1066" spans="1:1">
      <c r="A1066" s="22"/>
    </row>
    <row r="1067" spans="1:1">
      <c r="A1067" s="22"/>
    </row>
    <row r="1068" spans="1:1">
      <c r="A1068" s="22"/>
    </row>
    <row r="1069" spans="1:1">
      <c r="A1069" s="22"/>
    </row>
    <row r="1070" spans="1:1">
      <c r="A1070" s="22"/>
    </row>
    <row r="1071" spans="1:1">
      <c r="A1071" s="22"/>
    </row>
    <row r="1072" spans="1:1">
      <c r="A1072" s="22"/>
    </row>
    <row r="1073" spans="1:1">
      <c r="A1073" s="22"/>
    </row>
    <row r="1074" spans="1:1">
      <c r="A1074" s="22"/>
    </row>
    <row r="1075" spans="1:1">
      <c r="A1075" s="22"/>
    </row>
    <row r="1076" spans="1:1">
      <c r="A1076" s="22"/>
    </row>
    <row r="1077" spans="1:1">
      <c r="A1077" s="22"/>
    </row>
    <row r="1078" spans="1:1">
      <c r="A1078" s="22"/>
    </row>
    <row r="1079" spans="1:1">
      <c r="A1079" s="22"/>
    </row>
    <row r="1080" spans="1:1">
      <c r="A1080" s="22"/>
    </row>
    <row r="1081" spans="1:1">
      <c r="A1081" s="22"/>
    </row>
    <row r="1082" spans="1:1">
      <c r="A1082" s="22"/>
    </row>
    <row r="1083" spans="1:1">
      <c r="A1083" s="22"/>
    </row>
    <row r="1084" spans="1:1">
      <c r="A1084" s="22"/>
    </row>
    <row r="1085" spans="1:1">
      <c r="A1085" s="22"/>
    </row>
    <row r="1086" spans="1:1">
      <c r="A1086" s="22"/>
    </row>
    <row r="1087" spans="1:1">
      <c r="A1087" s="22"/>
    </row>
    <row r="1088" spans="1:1">
      <c r="A1088" s="22"/>
    </row>
    <row r="1089" spans="1:1">
      <c r="A1089" s="22"/>
    </row>
    <row r="1090" spans="1:1">
      <c r="A1090" s="22"/>
    </row>
    <row r="1091" spans="1:1">
      <c r="A1091" s="22"/>
    </row>
    <row r="1092" spans="1:1">
      <c r="A1092" s="22"/>
    </row>
    <row r="1093" spans="1:1">
      <c r="A1093" s="22"/>
    </row>
    <row r="1094" spans="1:1">
      <c r="A1094" s="22"/>
    </row>
    <row r="1095" spans="1:1">
      <c r="A1095" s="22"/>
    </row>
    <row r="1096" spans="1:1">
      <c r="A1096" s="22"/>
    </row>
    <row r="1097" spans="1:1">
      <c r="A1097" s="22"/>
    </row>
    <row r="1098" spans="1:1">
      <c r="A1098" s="22"/>
    </row>
    <row r="1099" spans="1:1">
      <c r="A1099" s="22"/>
    </row>
    <row r="1100" spans="1:1">
      <c r="A1100" s="22"/>
    </row>
    <row r="1101" spans="1:1">
      <c r="A1101" s="22"/>
    </row>
    <row r="1102" spans="1:1">
      <c r="A1102" s="22"/>
    </row>
    <row r="1103" spans="1:1">
      <c r="A1103" s="22"/>
    </row>
    <row r="1104" spans="1:1">
      <c r="A1104" s="22"/>
    </row>
    <row r="1105" spans="1:1">
      <c r="A1105" s="22"/>
    </row>
    <row r="1106" spans="1:1">
      <c r="A1106" s="22"/>
    </row>
    <row r="1107" spans="1:1">
      <c r="A1107" s="22"/>
    </row>
    <row r="1108" spans="1:1">
      <c r="A1108" s="22"/>
    </row>
    <row r="1109" spans="1:1">
      <c r="A1109" s="22"/>
    </row>
    <row r="1110" spans="1:1">
      <c r="A1110" s="22"/>
    </row>
    <row r="1111" spans="1:1">
      <c r="A1111" s="22"/>
    </row>
    <row r="1112" spans="1:1">
      <c r="A1112" s="22"/>
    </row>
    <row r="1113" spans="1:1">
      <c r="A1113" s="22"/>
    </row>
    <row r="1114" spans="1:1">
      <c r="A1114" s="22"/>
    </row>
    <row r="1115" spans="1:1">
      <c r="A1115" s="22"/>
    </row>
    <row r="1116" spans="1:1">
      <c r="A1116" s="22"/>
    </row>
    <row r="1117" spans="1:1">
      <c r="A1117" s="22"/>
    </row>
    <row r="1118" spans="1:1">
      <c r="A1118" s="22"/>
    </row>
    <row r="1119" spans="1:1">
      <c r="A1119" s="22"/>
    </row>
    <row r="1120" spans="1:1">
      <c r="A1120" s="22"/>
    </row>
    <row r="1121" spans="1:1">
      <c r="A1121" s="22"/>
    </row>
    <row r="1122" spans="1:1">
      <c r="A1122" s="22"/>
    </row>
    <row r="1123" spans="1:1">
      <c r="A1123" s="22"/>
    </row>
    <row r="1124" spans="1:1">
      <c r="A1124" s="22"/>
    </row>
    <row r="1125" spans="1:1">
      <c r="A1125" s="22"/>
    </row>
    <row r="1126" spans="1:1">
      <c r="A1126" s="22"/>
    </row>
    <row r="1127" spans="1:1">
      <c r="A1127" s="22"/>
    </row>
    <row r="1128" spans="1:1">
      <c r="A1128" s="22"/>
    </row>
    <row r="1129" spans="1:1">
      <c r="A1129" s="22"/>
    </row>
    <row r="1130" spans="1:1">
      <c r="A1130" s="22"/>
    </row>
    <row r="1131" spans="1:1">
      <c r="A1131" s="22"/>
    </row>
    <row r="1132" spans="1:1">
      <c r="A1132" s="22"/>
    </row>
    <row r="1133" spans="1:1">
      <c r="A1133" s="22"/>
    </row>
    <row r="1134" spans="1:1">
      <c r="A1134" s="22"/>
    </row>
    <row r="1135" spans="1:1">
      <c r="A1135" s="22"/>
    </row>
    <row r="1136" spans="1:1">
      <c r="A1136" s="22"/>
    </row>
    <row r="1137" spans="1:1">
      <c r="A1137" s="22"/>
    </row>
    <row r="1138" spans="1:1">
      <c r="A1138" s="22"/>
    </row>
    <row r="1139" spans="1:1">
      <c r="A1139" s="22"/>
    </row>
    <row r="1140" spans="1:1">
      <c r="A1140" s="22"/>
    </row>
    <row r="1141" spans="1:1">
      <c r="A1141" s="22"/>
    </row>
    <row r="1142" spans="1:1">
      <c r="A1142" s="22"/>
    </row>
    <row r="1143" spans="1:1">
      <c r="A1143" s="22"/>
    </row>
    <row r="1144" spans="1:1">
      <c r="A1144" s="22"/>
    </row>
    <row r="1145" spans="1:1">
      <c r="A1145" s="22"/>
    </row>
    <row r="1146" spans="1:1">
      <c r="A1146" s="22"/>
    </row>
    <row r="1147" spans="1:1">
      <c r="A1147" s="22"/>
    </row>
    <row r="1148" spans="1:1">
      <c r="A1148" s="22"/>
    </row>
    <row r="1149" spans="1:1">
      <c r="A1149" s="22"/>
    </row>
    <row r="1150" spans="1:1">
      <c r="A1150" s="22"/>
    </row>
    <row r="1151" spans="1:1">
      <c r="A1151" s="22"/>
    </row>
    <row r="1152" spans="1:1">
      <c r="A1152" s="22"/>
    </row>
    <row r="1153" spans="1:1">
      <c r="A1153" s="22"/>
    </row>
    <row r="1154" spans="1:1">
      <c r="A1154" s="22"/>
    </row>
    <row r="1155" spans="1:1">
      <c r="A1155" s="22"/>
    </row>
    <row r="1156" spans="1:1">
      <c r="A1156" s="22"/>
    </row>
    <row r="1157" spans="1:1">
      <c r="A1157" s="22"/>
    </row>
    <row r="1158" spans="1:1">
      <c r="A1158" s="22"/>
    </row>
    <row r="1159" spans="1:1">
      <c r="A1159" s="22"/>
    </row>
    <row r="1160" spans="1:1">
      <c r="A1160" s="22"/>
    </row>
    <row r="1161" spans="1:1">
      <c r="A1161" s="22"/>
    </row>
    <row r="1162" spans="1:1">
      <c r="A1162" s="22"/>
    </row>
    <row r="1163" spans="1:1">
      <c r="A1163" s="22"/>
    </row>
    <row r="1164" spans="1:1">
      <c r="A1164" s="22"/>
    </row>
    <row r="1165" spans="1:1">
      <c r="A1165" s="22"/>
    </row>
    <row r="1166" spans="1:1">
      <c r="A1166" s="22"/>
    </row>
    <row r="1167" spans="1:1">
      <c r="A1167" s="22"/>
    </row>
    <row r="1168" spans="1:1">
      <c r="A1168" s="22"/>
    </row>
    <row r="1169" spans="1:1">
      <c r="A1169" s="22"/>
    </row>
    <row r="1170" spans="1:1">
      <c r="A1170" s="22"/>
    </row>
    <row r="1171" spans="1:1">
      <c r="A1171" s="22"/>
    </row>
    <row r="1172" spans="1:1">
      <c r="A1172" s="22"/>
    </row>
    <row r="1173" spans="1:1">
      <c r="A1173" s="22"/>
    </row>
    <row r="1174" spans="1:1">
      <c r="A1174" s="22"/>
    </row>
    <row r="1175" spans="1:1">
      <c r="A1175" s="22"/>
    </row>
    <row r="1176" spans="1:1">
      <c r="A1176" s="22"/>
    </row>
    <row r="1177" spans="1:1">
      <c r="A1177" s="22"/>
    </row>
    <row r="1178" spans="1:1">
      <c r="A1178" s="22"/>
    </row>
    <row r="1179" spans="1:1">
      <c r="A1179" s="22"/>
    </row>
    <row r="1180" spans="1:1">
      <c r="A1180" s="22"/>
    </row>
    <row r="1181" spans="1:1">
      <c r="A1181" s="22"/>
    </row>
    <row r="1182" spans="1:1">
      <c r="A1182" s="22"/>
    </row>
    <row r="1183" spans="1:1">
      <c r="A1183" s="22"/>
    </row>
    <row r="1184" spans="1:1">
      <c r="A1184" s="22"/>
    </row>
    <row r="1185" spans="1:1">
      <c r="A1185" s="22"/>
    </row>
    <row r="1186" spans="1:1">
      <c r="A1186" s="22"/>
    </row>
    <row r="1187" spans="1:1">
      <c r="A1187" s="22"/>
    </row>
    <row r="1188" spans="1:1">
      <c r="A1188" s="22"/>
    </row>
    <row r="1189" spans="1:1">
      <c r="A1189" s="22"/>
    </row>
    <row r="1190" spans="1:1">
      <c r="A1190" s="22"/>
    </row>
    <row r="1191" spans="1:1">
      <c r="A1191" s="22"/>
    </row>
    <row r="1192" spans="1:1">
      <c r="A1192" s="22"/>
    </row>
    <row r="1193" spans="1:1">
      <c r="A1193" s="22"/>
    </row>
    <row r="1194" spans="1:1">
      <c r="A1194" s="22"/>
    </row>
    <row r="1195" spans="1:1">
      <c r="A1195" s="22"/>
    </row>
    <row r="1196" spans="1:1">
      <c r="A1196" s="22"/>
    </row>
    <row r="1197" spans="1:1">
      <c r="A1197" s="22"/>
    </row>
    <row r="1198" spans="1:1">
      <c r="A1198" s="22"/>
    </row>
    <row r="1199" spans="1:1">
      <c r="A1199" s="22"/>
    </row>
    <row r="1200" spans="1:1">
      <c r="A1200" s="22"/>
    </row>
    <row r="1201" spans="1:1">
      <c r="A1201" s="22"/>
    </row>
    <row r="1202" spans="1:1">
      <c r="A1202" s="22"/>
    </row>
    <row r="1203" spans="1:1">
      <c r="A1203" s="22"/>
    </row>
    <row r="1204" spans="1:1">
      <c r="A1204" s="22"/>
    </row>
    <row r="1205" spans="1:1">
      <c r="A1205" s="22"/>
    </row>
    <row r="1206" spans="1:1">
      <c r="A1206" s="22"/>
    </row>
    <row r="1207" spans="1:1">
      <c r="A1207" s="22"/>
    </row>
    <row r="1208" spans="1:1">
      <c r="A1208" s="22"/>
    </row>
    <row r="1209" spans="1:1">
      <c r="A1209" s="22"/>
    </row>
    <row r="1210" spans="1:1">
      <c r="A1210" s="22"/>
    </row>
    <row r="1211" spans="1:1">
      <c r="A1211" s="22"/>
    </row>
    <row r="1212" spans="1:1">
      <c r="A1212" s="22"/>
    </row>
    <row r="1213" spans="1:1">
      <c r="A1213" s="22"/>
    </row>
    <row r="1214" spans="1:1">
      <c r="A1214" s="22"/>
    </row>
    <row r="1215" spans="1:1">
      <c r="A1215" s="22"/>
    </row>
    <row r="1216" spans="1:1">
      <c r="A1216" s="22"/>
    </row>
    <row r="1217" spans="1:1">
      <c r="A1217" s="22"/>
    </row>
    <row r="1218" spans="1:1">
      <c r="A1218" s="22"/>
    </row>
    <row r="1219" spans="1:1">
      <c r="A1219" s="22"/>
    </row>
    <row r="1220" spans="1:1">
      <c r="A1220" s="22"/>
    </row>
    <row r="1221" spans="1:1">
      <c r="A1221" s="22"/>
    </row>
    <row r="1222" spans="1:1">
      <c r="A1222" s="22"/>
    </row>
    <row r="1223" spans="1:1">
      <c r="A1223" s="22"/>
    </row>
    <row r="1224" spans="1:1">
      <c r="A1224" s="22"/>
    </row>
    <row r="1225" spans="1:1">
      <c r="A1225" s="22"/>
    </row>
    <row r="1226" spans="1:1">
      <c r="A1226" s="22"/>
    </row>
    <row r="1227" spans="1:1">
      <c r="A1227" s="22"/>
    </row>
    <row r="1228" spans="1:1">
      <c r="A1228" s="22"/>
    </row>
    <row r="1229" spans="1:1">
      <c r="A1229" s="22"/>
    </row>
    <row r="1230" spans="1:1">
      <c r="A1230" s="22"/>
    </row>
    <row r="1231" spans="1:1">
      <c r="A1231" s="22"/>
    </row>
    <row r="1232" spans="1:1">
      <c r="A1232" s="22"/>
    </row>
    <row r="1233" spans="1:1">
      <c r="A1233" s="22"/>
    </row>
    <row r="1234" spans="1:1">
      <c r="A1234" s="22"/>
    </row>
    <row r="1235" spans="1:1">
      <c r="A1235" s="22"/>
    </row>
    <row r="1236" spans="1:1">
      <c r="A1236" s="22"/>
    </row>
    <row r="1237" spans="1:1">
      <c r="A1237" s="22"/>
    </row>
    <row r="1238" spans="1:1">
      <c r="A1238" s="22"/>
    </row>
    <row r="1239" spans="1:1">
      <c r="A1239" s="22"/>
    </row>
    <row r="1240" spans="1:1">
      <c r="A1240" s="22"/>
    </row>
    <row r="1241" spans="1:1">
      <c r="A1241" s="22"/>
    </row>
    <row r="1242" spans="1:1">
      <c r="A1242" s="22"/>
    </row>
    <row r="1243" spans="1:1">
      <c r="A1243" s="22"/>
    </row>
    <row r="1244" spans="1:1">
      <c r="A1244" s="22"/>
    </row>
    <row r="1245" spans="1:1">
      <c r="A1245" s="22"/>
    </row>
    <row r="1246" spans="1:1">
      <c r="A1246" s="22"/>
    </row>
    <row r="1247" spans="1:1">
      <c r="A1247" s="22"/>
    </row>
    <row r="1248" spans="1:1">
      <c r="A1248" s="22"/>
    </row>
    <row r="1249" spans="1:1">
      <c r="A1249" s="22"/>
    </row>
    <row r="1250" spans="1:1">
      <c r="A1250" s="22"/>
    </row>
    <row r="1251" spans="1:1">
      <c r="A1251" s="22"/>
    </row>
    <row r="1252" spans="1:1">
      <c r="A1252" s="22"/>
    </row>
    <row r="1253" spans="1:1">
      <c r="A1253" s="22"/>
    </row>
    <row r="1254" spans="1:1">
      <c r="A1254" s="22"/>
    </row>
    <row r="1255" spans="1:1">
      <c r="A1255" s="22"/>
    </row>
    <row r="1256" spans="1:1">
      <c r="A1256" s="22"/>
    </row>
    <row r="1257" spans="1:1">
      <c r="A1257" s="22"/>
    </row>
    <row r="1258" spans="1:1">
      <c r="A1258" s="22"/>
    </row>
    <row r="1259" spans="1:1">
      <c r="A1259" s="22"/>
    </row>
    <row r="1260" spans="1:1">
      <c r="A1260" s="22"/>
    </row>
    <row r="1261" spans="1:1">
      <c r="A1261" s="22"/>
    </row>
    <row r="1262" spans="1:1">
      <c r="A1262" s="22"/>
    </row>
    <row r="1263" spans="1:1">
      <c r="A1263" s="22"/>
    </row>
    <row r="1264" spans="1:1">
      <c r="A1264" s="22"/>
    </row>
    <row r="1265" spans="1:1">
      <c r="A1265" s="22"/>
    </row>
    <row r="1266" spans="1:1">
      <c r="A1266" s="22"/>
    </row>
    <row r="1267" spans="1:1">
      <c r="A1267" s="22"/>
    </row>
    <row r="1268" spans="1:1">
      <c r="A1268" s="22"/>
    </row>
    <row r="1269" spans="1:1">
      <c r="A1269" s="22"/>
    </row>
    <row r="1270" spans="1:1">
      <c r="A1270" s="22"/>
    </row>
    <row r="1271" spans="1:1">
      <c r="A1271" s="22"/>
    </row>
    <row r="1272" spans="1:1">
      <c r="A1272" s="22"/>
    </row>
    <row r="1273" spans="1:1">
      <c r="A1273" s="22"/>
    </row>
    <row r="1274" spans="1:1">
      <c r="A1274" s="22"/>
    </row>
    <row r="1275" spans="1:1">
      <c r="A1275" s="22"/>
    </row>
    <row r="1276" spans="1:1">
      <c r="A1276" s="22"/>
    </row>
    <row r="1277" spans="1:1">
      <c r="A1277" s="22"/>
    </row>
    <row r="1278" spans="1:1">
      <c r="A1278" s="22"/>
    </row>
    <row r="1279" spans="1:1">
      <c r="A1279" s="22"/>
    </row>
    <row r="1280" spans="1:1">
      <c r="A1280" s="22"/>
    </row>
    <row r="1281" spans="1:1">
      <c r="A1281" s="22"/>
    </row>
    <row r="1282" spans="1:1">
      <c r="A1282" s="22"/>
    </row>
    <row r="1283" spans="1:1">
      <c r="A1283" s="22"/>
    </row>
    <row r="1284" spans="1:1">
      <c r="A1284" s="22"/>
    </row>
    <row r="1285" spans="1:1">
      <c r="A1285" s="22"/>
    </row>
    <row r="1286" spans="1:1">
      <c r="A1286" s="22"/>
    </row>
    <row r="1287" spans="1:1">
      <c r="A1287" s="22"/>
    </row>
    <row r="1288" spans="1:1">
      <c r="A1288" s="22"/>
    </row>
    <row r="1289" spans="1:1">
      <c r="A1289" s="22"/>
    </row>
    <row r="1290" spans="1:1">
      <c r="A1290" s="22"/>
    </row>
    <row r="1291" spans="1:1">
      <c r="A1291" s="22"/>
    </row>
    <row r="1292" spans="1:1">
      <c r="A1292" s="22"/>
    </row>
    <row r="1293" spans="1:1">
      <c r="A1293" s="22"/>
    </row>
    <row r="1294" spans="1:1">
      <c r="A1294" s="22"/>
    </row>
    <row r="1295" spans="1:1">
      <c r="A1295" s="22"/>
    </row>
    <row r="1296" spans="1:1">
      <c r="A1296" s="22"/>
    </row>
    <row r="1297" spans="1:1">
      <c r="A1297" s="22"/>
    </row>
    <row r="1298" spans="1:1">
      <c r="A1298" s="22"/>
    </row>
    <row r="1299" spans="1:1">
      <c r="A1299" s="22"/>
    </row>
    <row r="1300" spans="1:1">
      <c r="A1300" s="22"/>
    </row>
    <row r="1301" spans="1:1">
      <c r="A1301" s="22"/>
    </row>
    <row r="1302" spans="1:1">
      <c r="A1302" s="22"/>
    </row>
    <row r="1303" spans="1:1">
      <c r="A1303" s="22"/>
    </row>
    <row r="1304" spans="1:1">
      <c r="A1304" s="22"/>
    </row>
    <row r="1305" spans="1:1">
      <c r="A1305" s="22"/>
    </row>
    <row r="1306" spans="1:1">
      <c r="A1306" s="22"/>
    </row>
    <row r="1307" spans="1:1">
      <c r="A1307" s="22"/>
    </row>
    <row r="1308" spans="1:1">
      <c r="A1308" s="22"/>
    </row>
    <row r="1309" spans="1:1">
      <c r="A1309" s="22"/>
    </row>
    <row r="1310" spans="1:1">
      <c r="A1310" s="22"/>
    </row>
    <row r="1311" spans="1:1">
      <c r="A1311" s="22"/>
    </row>
    <row r="1312" spans="1:1">
      <c r="A1312" s="22"/>
    </row>
    <row r="1313" spans="1:1">
      <c r="A1313" s="22"/>
    </row>
    <row r="1314" spans="1:1">
      <c r="A1314" s="22"/>
    </row>
    <row r="1315" spans="1:1">
      <c r="A1315" s="22"/>
    </row>
    <row r="1316" spans="1:1">
      <c r="A1316" s="22"/>
    </row>
    <row r="1317" spans="1:1">
      <c r="A1317" s="22"/>
    </row>
    <row r="1318" spans="1:1">
      <c r="A1318" s="22"/>
    </row>
    <row r="1319" spans="1:1">
      <c r="A1319" s="22"/>
    </row>
    <row r="1320" spans="1:1">
      <c r="A1320" s="22"/>
    </row>
    <row r="1321" spans="1:1">
      <c r="A1321" s="22"/>
    </row>
    <row r="1322" spans="1:1">
      <c r="A1322" s="22"/>
    </row>
    <row r="1323" spans="1:1">
      <c r="A1323" s="22"/>
    </row>
    <row r="1324" spans="1:1">
      <c r="A1324" s="22"/>
    </row>
    <row r="1325" spans="1:1">
      <c r="A1325" s="22"/>
    </row>
    <row r="1326" spans="1:1">
      <c r="A1326" s="22"/>
    </row>
    <row r="1327" spans="1:1">
      <c r="A1327" s="22"/>
    </row>
    <row r="1328" spans="1:1">
      <c r="A1328" s="22"/>
    </row>
    <row r="1329" spans="1:1">
      <c r="A1329" s="22"/>
    </row>
    <row r="1330" spans="1:1">
      <c r="A1330" s="22"/>
    </row>
    <row r="1331" spans="1:1">
      <c r="A1331" s="22"/>
    </row>
    <row r="1332" spans="1:1">
      <c r="A1332" s="22"/>
    </row>
    <row r="1333" spans="1:1">
      <c r="A1333" s="22"/>
    </row>
    <row r="1334" spans="1:1">
      <c r="A1334" s="22"/>
    </row>
    <row r="1335" spans="1:1">
      <c r="A1335" s="22"/>
    </row>
    <row r="1336" spans="1:1">
      <c r="A1336" s="22"/>
    </row>
    <row r="1337" spans="1:1">
      <c r="A1337" s="22"/>
    </row>
    <row r="1338" spans="1:1">
      <c r="A1338" s="22"/>
    </row>
    <row r="1339" spans="1:1">
      <c r="A1339" s="22"/>
    </row>
    <row r="1340" spans="1:1">
      <c r="A1340" s="22"/>
    </row>
    <row r="1341" spans="1:1">
      <c r="A1341" s="22"/>
    </row>
    <row r="1342" spans="1:1">
      <c r="A1342" s="22"/>
    </row>
    <row r="1343" spans="1:1">
      <c r="A1343" s="22"/>
    </row>
    <row r="1344" spans="1:1">
      <c r="A1344" s="22"/>
    </row>
    <row r="1345" spans="1:1">
      <c r="A1345" s="22"/>
    </row>
    <row r="1346" spans="1:1">
      <c r="A1346" s="22"/>
    </row>
    <row r="1347" spans="1:1">
      <c r="A1347" s="22"/>
    </row>
    <row r="1348" spans="1:1">
      <c r="A1348" s="22"/>
    </row>
    <row r="1349" spans="1:1">
      <c r="A1349" s="22"/>
    </row>
    <row r="1350" spans="1:1">
      <c r="A1350" s="22"/>
    </row>
    <row r="1351" spans="1:1">
      <c r="A1351" s="22"/>
    </row>
    <row r="1352" spans="1:1">
      <c r="A1352" s="22"/>
    </row>
    <row r="1353" spans="1:1">
      <c r="A1353" s="22"/>
    </row>
    <row r="1354" spans="1:1">
      <c r="A1354" s="22"/>
    </row>
    <row r="1355" spans="1:1">
      <c r="A1355" s="22"/>
    </row>
    <row r="1356" spans="1:1">
      <c r="A1356" s="22"/>
    </row>
    <row r="1357" spans="1:1">
      <c r="A1357" s="22"/>
    </row>
    <row r="1358" spans="1:1">
      <c r="A1358" s="22"/>
    </row>
    <row r="1359" spans="1:1">
      <c r="A1359" s="22"/>
    </row>
    <row r="1360" spans="1:1">
      <c r="A1360" s="22"/>
    </row>
    <row r="1361" spans="1:1">
      <c r="A1361" s="22"/>
    </row>
    <row r="1362" spans="1:1">
      <c r="A1362" s="22"/>
    </row>
    <row r="1363" spans="1:1">
      <c r="A1363" s="22"/>
    </row>
    <row r="1364" spans="1:1">
      <c r="A1364" s="22"/>
    </row>
    <row r="1365" spans="1:1">
      <c r="A1365" s="22"/>
    </row>
    <row r="1366" spans="1:1">
      <c r="A1366" s="22"/>
    </row>
    <row r="1367" spans="1:1">
      <c r="A1367" s="22"/>
    </row>
    <row r="1368" spans="1:1">
      <c r="A1368" s="22"/>
    </row>
    <row r="1369" spans="1:1">
      <c r="A1369" s="22"/>
    </row>
    <row r="1370" spans="1:1">
      <c r="A1370" s="22"/>
    </row>
    <row r="1371" spans="1:1">
      <c r="A1371" s="22"/>
    </row>
    <row r="1372" spans="1:1">
      <c r="A1372" s="22"/>
    </row>
    <row r="1373" spans="1:1">
      <c r="A1373" s="22"/>
    </row>
    <row r="1374" spans="1:1">
      <c r="A1374" s="22"/>
    </row>
    <row r="1375" spans="1:1">
      <c r="A1375" s="22"/>
    </row>
    <row r="1376" spans="1:1">
      <c r="A1376" s="22"/>
    </row>
    <row r="1377" spans="1:1">
      <c r="A1377" s="22"/>
    </row>
    <row r="1378" spans="1:1">
      <c r="A1378" s="22"/>
    </row>
    <row r="1379" spans="1:1">
      <c r="A1379" s="22"/>
    </row>
    <row r="1380" spans="1:1">
      <c r="A1380" s="22"/>
    </row>
    <row r="1381" spans="1:1">
      <c r="A1381" s="22"/>
    </row>
    <row r="1382" spans="1:1">
      <c r="A1382" s="22"/>
    </row>
    <row r="1383" spans="1:1">
      <c r="A1383" s="22"/>
    </row>
    <row r="1384" spans="1:1">
      <c r="A1384" s="22"/>
    </row>
    <row r="1385" spans="1:1">
      <c r="A1385" s="22"/>
    </row>
    <row r="1386" spans="1:1">
      <c r="A1386" s="22"/>
    </row>
    <row r="1387" spans="1:1">
      <c r="A1387" s="22"/>
    </row>
    <row r="1388" spans="1:1">
      <c r="A1388" s="22"/>
    </row>
    <row r="1389" spans="1:1">
      <c r="A1389" s="22"/>
    </row>
    <row r="1390" spans="1:1">
      <c r="A1390" s="22"/>
    </row>
    <row r="1391" spans="1:1">
      <c r="A1391" s="22"/>
    </row>
    <row r="1392" spans="1:1">
      <c r="A1392" s="22"/>
    </row>
    <row r="1393" spans="1:1">
      <c r="A1393" s="22"/>
    </row>
    <row r="1394" spans="1:1">
      <c r="A1394" s="22"/>
    </row>
    <row r="1395" spans="1:1">
      <c r="A1395" s="22"/>
    </row>
    <row r="1396" spans="1:1">
      <c r="A1396" s="22"/>
    </row>
    <row r="1397" spans="1:1">
      <c r="A1397" s="22"/>
    </row>
    <row r="1398" spans="1:1">
      <c r="A1398" s="22"/>
    </row>
    <row r="1399" spans="1:1">
      <c r="A1399" s="22"/>
    </row>
    <row r="1400" spans="1:1">
      <c r="A1400" s="22"/>
    </row>
    <row r="1401" spans="1:1">
      <c r="A1401" s="22"/>
    </row>
    <row r="1402" spans="1:1">
      <c r="A1402" s="22"/>
    </row>
    <row r="1403" spans="1:1">
      <c r="A1403" s="22"/>
    </row>
    <row r="1404" spans="1:1">
      <c r="A1404" s="22"/>
    </row>
    <row r="1405" spans="1:1">
      <c r="A1405" s="22"/>
    </row>
    <row r="1406" spans="1:1">
      <c r="A1406" s="22"/>
    </row>
    <row r="1407" spans="1:1">
      <c r="A1407" s="22"/>
    </row>
    <row r="1408" spans="1:1">
      <c r="A1408" s="22"/>
    </row>
    <row r="1409" spans="1:1">
      <c r="A1409" s="22"/>
    </row>
    <row r="1410" spans="1:1">
      <c r="A1410" s="22"/>
    </row>
    <row r="1411" spans="1:1">
      <c r="A1411" s="22"/>
    </row>
    <row r="1412" spans="1:1">
      <c r="A1412" s="22"/>
    </row>
    <row r="1413" spans="1:1">
      <c r="A1413" s="22"/>
    </row>
    <row r="1414" spans="1:1">
      <c r="A1414" s="22"/>
    </row>
    <row r="1415" spans="1:1">
      <c r="A1415" s="22"/>
    </row>
    <row r="1416" spans="1:1">
      <c r="A1416" s="22"/>
    </row>
    <row r="1417" spans="1:1">
      <c r="A1417" s="22"/>
    </row>
    <row r="1418" spans="1:1">
      <c r="A1418" s="22"/>
    </row>
    <row r="1419" spans="1:1">
      <c r="A1419" s="22"/>
    </row>
    <row r="1420" spans="1:1">
      <c r="A1420" s="22"/>
    </row>
    <row r="1421" spans="1:1">
      <c r="A1421" s="22"/>
    </row>
    <row r="1422" spans="1:1">
      <c r="A1422" s="22"/>
    </row>
    <row r="1423" spans="1:1">
      <c r="A1423" s="22"/>
    </row>
    <row r="1424" spans="1:1">
      <c r="A1424" s="22"/>
    </row>
    <row r="1425" spans="1:1">
      <c r="A1425" s="22"/>
    </row>
    <row r="1426" spans="1:1">
      <c r="A1426" s="22"/>
    </row>
    <row r="1427" spans="1:1">
      <c r="A1427" s="22"/>
    </row>
    <row r="1428" spans="1:1">
      <c r="A1428" s="22"/>
    </row>
    <row r="1429" spans="1:1">
      <c r="A1429" s="22"/>
    </row>
    <row r="1430" spans="1:1">
      <c r="A1430" s="22"/>
    </row>
    <row r="1431" spans="1:1">
      <c r="A1431" s="22"/>
    </row>
    <row r="1432" spans="1:1">
      <c r="A1432" s="22"/>
    </row>
    <row r="1433" spans="1:1">
      <c r="A1433" s="22"/>
    </row>
    <row r="1434" spans="1:1">
      <c r="A1434" s="22"/>
    </row>
    <row r="1435" spans="1:1">
      <c r="A1435" s="22"/>
    </row>
    <row r="1436" spans="1:1">
      <c r="A1436" s="22"/>
    </row>
    <row r="1437" spans="1:1">
      <c r="A1437" s="22"/>
    </row>
    <row r="1438" spans="1:1">
      <c r="A1438" s="22"/>
    </row>
    <row r="1439" spans="1:1">
      <c r="A1439" s="22"/>
    </row>
    <row r="1440" spans="1:1">
      <c r="A1440" s="22"/>
    </row>
    <row r="1441" spans="1:1">
      <c r="A1441" s="22"/>
    </row>
    <row r="1442" spans="1:1">
      <c r="A1442" s="22"/>
    </row>
    <row r="1443" spans="1:1">
      <c r="A1443" s="22"/>
    </row>
    <row r="1444" spans="1:1">
      <c r="A1444" s="22"/>
    </row>
    <row r="1445" spans="1:1">
      <c r="A1445" s="22"/>
    </row>
    <row r="1446" spans="1:1">
      <c r="A1446" s="22"/>
    </row>
    <row r="1447" spans="1:1">
      <c r="A1447" s="22"/>
    </row>
    <row r="1448" spans="1:1">
      <c r="A1448" s="22"/>
    </row>
    <row r="1449" spans="1:1">
      <c r="A1449" s="22"/>
    </row>
    <row r="1450" spans="1:1">
      <c r="A1450" s="22"/>
    </row>
    <row r="1451" spans="1:1">
      <c r="A1451" s="22"/>
    </row>
    <row r="1452" spans="1:1">
      <c r="A1452" s="22"/>
    </row>
    <row r="1453" spans="1:1">
      <c r="A1453" s="22"/>
    </row>
    <row r="1454" spans="1:1">
      <c r="A1454" s="22"/>
    </row>
    <row r="1455" spans="1:1">
      <c r="A1455" s="22"/>
    </row>
    <row r="1456" spans="1:1">
      <c r="A1456" s="22"/>
    </row>
    <row r="1457" spans="1:1">
      <c r="A1457" s="22"/>
    </row>
    <row r="1458" spans="1:1">
      <c r="A1458" s="22"/>
    </row>
    <row r="1459" spans="1:1">
      <c r="A1459" s="22"/>
    </row>
    <row r="1460" spans="1:1">
      <c r="A1460" s="22"/>
    </row>
    <row r="1461" spans="1:1">
      <c r="A1461" s="22"/>
    </row>
    <row r="1462" spans="1:1">
      <c r="A1462" s="22"/>
    </row>
    <row r="1463" spans="1:1">
      <c r="A1463" s="22"/>
    </row>
    <row r="1464" spans="1:1">
      <c r="A1464" s="22"/>
    </row>
    <row r="1465" spans="1:1">
      <c r="A1465" s="22"/>
    </row>
    <row r="1466" spans="1:1">
      <c r="A1466" s="22"/>
    </row>
    <row r="1467" spans="1:1">
      <c r="A1467" s="22"/>
    </row>
    <row r="1468" spans="1:1">
      <c r="A1468" s="22"/>
    </row>
    <row r="1469" spans="1:1">
      <c r="A1469" s="22"/>
    </row>
    <row r="1470" spans="1:1">
      <c r="A1470" s="22"/>
    </row>
    <row r="1471" spans="1:1">
      <c r="A1471" s="22"/>
    </row>
    <row r="1472" spans="1:1">
      <c r="A1472" s="22"/>
    </row>
    <row r="1473" spans="1:1">
      <c r="A1473" s="22"/>
    </row>
    <row r="1474" spans="1:1">
      <c r="A1474" s="22"/>
    </row>
    <row r="1475" spans="1:1">
      <c r="A1475" s="22"/>
    </row>
    <row r="1476" spans="1:1">
      <c r="A1476" s="22"/>
    </row>
    <row r="1477" spans="1:1">
      <c r="A1477" s="22"/>
    </row>
    <row r="1478" spans="1:1">
      <c r="A1478" s="22"/>
    </row>
    <row r="1479" spans="1:1">
      <c r="A1479" s="22"/>
    </row>
    <row r="1480" spans="1:1">
      <c r="A1480" s="22"/>
    </row>
    <row r="1481" spans="1:1">
      <c r="A1481" s="22"/>
    </row>
    <row r="1482" spans="1:1">
      <c r="A1482" s="22"/>
    </row>
    <row r="1483" spans="1:1">
      <c r="A1483" s="22"/>
    </row>
    <row r="1484" spans="1:1">
      <c r="A1484" s="22"/>
    </row>
    <row r="1485" spans="1:1">
      <c r="A1485" s="22"/>
    </row>
    <row r="1486" spans="1:1">
      <c r="A1486" s="22"/>
    </row>
    <row r="1487" spans="1:1">
      <c r="A1487" s="22"/>
    </row>
    <row r="1488" spans="1:1">
      <c r="A1488" s="22"/>
    </row>
    <row r="1489" spans="1:1">
      <c r="A1489" s="22"/>
    </row>
    <row r="1490" spans="1:1">
      <c r="A1490" s="22"/>
    </row>
    <row r="1491" spans="1:1">
      <c r="A1491" s="22"/>
    </row>
    <row r="1492" spans="1:1">
      <c r="A1492" s="22"/>
    </row>
    <row r="1493" spans="1:1">
      <c r="A1493" s="22"/>
    </row>
    <row r="1494" spans="1:1">
      <c r="A1494" s="22"/>
    </row>
    <row r="1495" spans="1:1">
      <c r="A1495" s="22"/>
    </row>
    <row r="1496" spans="1:1">
      <c r="A1496" s="22"/>
    </row>
    <row r="1497" spans="1:1">
      <c r="A1497" s="22"/>
    </row>
    <row r="1498" spans="1:1">
      <c r="A1498" s="22"/>
    </row>
    <row r="1499" spans="1:1">
      <c r="A1499" s="22"/>
    </row>
    <row r="1500" spans="1:1">
      <c r="A1500" s="22"/>
    </row>
    <row r="1501" spans="1:1">
      <c r="A1501" s="22"/>
    </row>
    <row r="1502" spans="1:1">
      <c r="A1502" s="22"/>
    </row>
    <row r="1503" spans="1:1">
      <c r="A1503" s="22"/>
    </row>
    <row r="1504" spans="1:1">
      <c r="A1504" s="22"/>
    </row>
    <row r="1505" spans="1:1">
      <c r="A1505" s="22"/>
    </row>
    <row r="1506" spans="1:1">
      <c r="A1506" s="22"/>
    </row>
    <row r="1507" spans="1:1">
      <c r="A1507" s="22"/>
    </row>
    <row r="1508" spans="1:1">
      <c r="A1508" s="22"/>
    </row>
    <row r="1509" spans="1:1">
      <c r="A1509" s="22"/>
    </row>
    <row r="1510" spans="1:1">
      <c r="A1510" s="22"/>
    </row>
    <row r="1511" spans="1:1">
      <c r="A1511" s="22"/>
    </row>
    <row r="1512" spans="1:1">
      <c r="A1512" s="22"/>
    </row>
    <row r="1513" spans="1:1">
      <c r="A1513" s="22"/>
    </row>
    <row r="1514" spans="1:1">
      <c r="A1514" s="22"/>
    </row>
    <row r="1515" spans="1:1">
      <c r="A1515" s="22"/>
    </row>
    <row r="1516" spans="1:1">
      <c r="A1516" s="22"/>
    </row>
    <row r="1517" spans="1:1">
      <c r="A1517" s="22"/>
    </row>
    <row r="1518" spans="1:1">
      <c r="A1518" s="22"/>
    </row>
    <row r="1519" spans="1:1">
      <c r="A1519" s="22"/>
    </row>
    <row r="1520" spans="1:1">
      <c r="A1520" s="22"/>
    </row>
    <row r="1521" spans="1:1">
      <c r="A1521" s="22"/>
    </row>
    <row r="1522" spans="1:1">
      <c r="A1522" s="22"/>
    </row>
    <row r="1523" spans="1:1">
      <c r="A1523" s="22"/>
    </row>
    <row r="1524" spans="1:1">
      <c r="A1524" s="22"/>
    </row>
    <row r="1525" spans="1:1">
      <c r="A1525" s="22"/>
    </row>
    <row r="1526" spans="1:1">
      <c r="A1526" s="22"/>
    </row>
    <row r="1527" spans="1:1">
      <c r="A1527" s="22"/>
    </row>
    <row r="1528" spans="1:1">
      <c r="A1528" s="22"/>
    </row>
    <row r="1529" spans="1:1">
      <c r="A1529" s="22"/>
    </row>
    <row r="1530" spans="1:1">
      <c r="A1530" s="22"/>
    </row>
    <row r="1531" spans="1:1">
      <c r="A1531" s="22"/>
    </row>
    <row r="1532" spans="1:1">
      <c r="A1532" s="22"/>
    </row>
    <row r="1533" spans="1:1">
      <c r="A1533" s="22"/>
    </row>
    <row r="1534" spans="1:1">
      <c r="A1534" s="22"/>
    </row>
    <row r="1535" spans="1:1">
      <c r="A1535" s="22"/>
    </row>
    <row r="1536" spans="1:1">
      <c r="A1536" s="22"/>
    </row>
    <row r="1537" spans="1:1">
      <c r="A1537" s="22"/>
    </row>
    <row r="1538" spans="1:1">
      <c r="A1538" s="22"/>
    </row>
    <row r="1539" spans="1:1">
      <c r="A1539" s="22"/>
    </row>
    <row r="1540" spans="1:1">
      <c r="A1540" s="22"/>
    </row>
    <row r="1541" spans="1:1">
      <c r="A1541" s="22"/>
    </row>
    <row r="1542" spans="1:1">
      <c r="A1542" s="22"/>
    </row>
    <row r="1543" spans="1:1">
      <c r="A1543" s="22"/>
    </row>
    <row r="1544" spans="1:1">
      <c r="A1544" s="22"/>
    </row>
    <row r="1545" spans="1:1">
      <c r="A1545" s="22"/>
    </row>
    <row r="1546" spans="1:1">
      <c r="A1546" s="22"/>
    </row>
    <row r="1547" spans="1:1">
      <c r="A1547" s="22"/>
    </row>
    <row r="1548" spans="1:1">
      <c r="A1548" s="22"/>
    </row>
    <row r="1549" spans="1:1">
      <c r="A1549" s="22"/>
    </row>
    <row r="1550" spans="1:1">
      <c r="A1550" s="22"/>
    </row>
    <row r="1551" spans="1:1">
      <c r="A1551" s="22"/>
    </row>
    <row r="1552" spans="1:1">
      <c r="A1552" s="22"/>
    </row>
    <row r="1553" spans="1:1">
      <c r="A1553" s="22"/>
    </row>
    <row r="1554" spans="1:1">
      <c r="A1554" s="22"/>
    </row>
    <row r="1555" spans="1:1">
      <c r="A1555" s="22"/>
    </row>
    <row r="1556" spans="1:1">
      <c r="A1556" s="22"/>
    </row>
    <row r="1557" spans="1:1">
      <c r="A1557" s="22"/>
    </row>
    <row r="1558" spans="1:1">
      <c r="A1558" s="22"/>
    </row>
    <row r="1559" spans="1:1">
      <c r="A1559" s="22"/>
    </row>
    <row r="1560" spans="1:1">
      <c r="A1560" s="22"/>
    </row>
    <row r="1561" spans="1:1">
      <c r="A1561" s="22"/>
    </row>
    <row r="1562" spans="1:1">
      <c r="A1562" s="22"/>
    </row>
    <row r="1563" spans="1:1">
      <c r="A1563" s="22"/>
    </row>
    <row r="1564" spans="1:1">
      <c r="A1564" s="22"/>
    </row>
    <row r="1565" spans="1:1">
      <c r="A1565" s="22"/>
    </row>
    <row r="1566" spans="1:1">
      <c r="A1566" s="22"/>
    </row>
    <row r="1567" spans="1:1">
      <c r="A1567" s="22"/>
    </row>
    <row r="1568" spans="1:1">
      <c r="A1568" s="22"/>
    </row>
    <row r="1569" spans="1:1">
      <c r="A1569" s="22"/>
    </row>
    <row r="1570" spans="1:1">
      <c r="A1570" s="22"/>
    </row>
    <row r="1571" spans="1:1">
      <c r="A1571" s="22"/>
    </row>
    <row r="1572" spans="1:1">
      <c r="A1572" s="22"/>
    </row>
    <row r="1573" spans="1:1">
      <c r="A1573" s="22"/>
    </row>
    <row r="1574" spans="1:1">
      <c r="A1574" s="22"/>
    </row>
    <row r="1575" spans="1:1">
      <c r="A1575" s="22"/>
    </row>
    <row r="1576" spans="1:1">
      <c r="A1576" s="22"/>
    </row>
    <row r="1577" spans="1:1">
      <c r="A1577" s="22"/>
    </row>
    <row r="1578" spans="1:1">
      <c r="A1578" s="22"/>
    </row>
    <row r="1579" spans="1:1">
      <c r="A1579" s="22"/>
    </row>
    <row r="1580" spans="1:1">
      <c r="A1580" s="22"/>
    </row>
    <row r="1581" spans="1:1">
      <c r="A1581" s="22"/>
    </row>
    <row r="1582" spans="1:1">
      <c r="A1582" s="22"/>
    </row>
    <row r="1583" spans="1:1">
      <c r="A1583" s="22"/>
    </row>
    <row r="1584" spans="1:1">
      <c r="A1584" s="22"/>
    </row>
    <row r="1585" spans="1:1">
      <c r="A1585" s="22"/>
    </row>
    <row r="1586" spans="1:1">
      <c r="A1586" s="22"/>
    </row>
    <row r="1587" spans="1:1">
      <c r="A1587" s="22"/>
    </row>
    <row r="1588" spans="1:1">
      <c r="A1588" s="22"/>
    </row>
    <row r="1589" spans="1:1">
      <c r="A1589" s="22"/>
    </row>
    <row r="1590" spans="1:1">
      <c r="A1590" s="22"/>
    </row>
    <row r="1591" spans="1:1">
      <c r="A1591" s="22"/>
    </row>
    <row r="1592" spans="1:1">
      <c r="A1592" s="22"/>
    </row>
    <row r="1593" spans="1:1">
      <c r="A1593" s="22"/>
    </row>
    <row r="1594" spans="1:1">
      <c r="A1594" s="22"/>
    </row>
    <row r="1595" spans="1:1">
      <c r="A1595" s="22"/>
    </row>
    <row r="1596" spans="1:1">
      <c r="A1596" s="22"/>
    </row>
    <row r="1597" spans="1:1">
      <c r="A1597" s="22"/>
    </row>
    <row r="1598" spans="1:1">
      <c r="A1598" s="22"/>
    </row>
    <row r="1599" spans="1:1">
      <c r="A1599" s="22"/>
    </row>
    <row r="1600" spans="1:1">
      <c r="A1600" s="22"/>
    </row>
    <row r="1601" spans="1:1">
      <c r="A1601" s="22"/>
    </row>
    <row r="1602" spans="1:1">
      <c r="A1602" s="22"/>
    </row>
    <row r="1603" spans="1:1">
      <c r="A1603" s="22"/>
    </row>
    <row r="1604" spans="1:1">
      <c r="A1604" s="22"/>
    </row>
    <row r="1605" spans="1:1">
      <c r="A1605" s="22"/>
    </row>
    <row r="1606" spans="1:1">
      <c r="A1606" s="22"/>
    </row>
    <row r="1607" spans="1:1">
      <c r="A1607" s="22"/>
    </row>
    <row r="1608" spans="1:1">
      <c r="A1608" s="22"/>
    </row>
    <row r="1609" spans="1:1">
      <c r="A1609" s="22"/>
    </row>
    <row r="1610" spans="1:1">
      <c r="A1610" s="22"/>
    </row>
    <row r="1611" spans="1:1">
      <c r="A1611" s="22"/>
    </row>
    <row r="1612" spans="1:1">
      <c r="A1612" s="22"/>
    </row>
    <row r="1613" spans="1:1">
      <c r="A1613" s="22"/>
    </row>
    <row r="1614" spans="1:1">
      <c r="A1614" s="22"/>
    </row>
    <row r="1615" spans="1:1">
      <c r="A1615" s="22"/>
    </row>
    <row r="1616" spans="1:1">
      <c r="A1616" s="22"/>
    </row>
    <row r="1617" spans="1:1">
      <c r="A1617" s="22"/>
    </row>
    <row r="1618" spans="1:1">
      <c r="A1618" s="22"/>
    </row>
    <row r="1619" spans="1:1">
      <c r="A1619" s="22"/>
    </row>
    <row r="1620" spans="1:1">
      <c r="A1620" s="22"/>
    </row>
    <row r="1621" spans="1:1">
      <c r="A1621" s="22"/>
    </row>
    <row r="1622" spans="1:1">
      <c r="A1622" s="22"/>
    </row>
    <row r="1623" spans="1:1">
      <c r="A1623" s="22"/>
    </row>
    <row r="1624" spans="1:1">
      <c r="A1624" s="22"/>
    </row>
    <row r="1625" spans="1:1">
      <c r="A1625" s="22"/>
    </row>
    <row r="1626" spans="1:1">
      <c r="A1626" s="22"/>
    </row>
    <row r="1627" spans="1:1">
      <c r="A1627" s="22"/>
    </row>
    <row r="1628" spans="1:1">
      <c r="A1628" s="22"/>
    </row>
    <row r="1629" spans="1:1">
      <c r="A1629" s="22"/>
    </row>
    <row r="1630" spans="1:1">
      <c r="A1630" s="22"/>
    </row>
    <row r="1631" spans="1:1">
      <c r="A1631" s="22"/>
    </row>
    <row r="1632" spans="1:1">
      <c r="A1632" s="22"/>
    </row>
    <row r="1633" spans="1:1">
      <c r="A1633" s="22"/>
    </row>
    <row r="1634" spans="1:1">
      <c r="A1634" s="22"/>
    </row>
    <row r="1635" spans="1:1">
      <c r="A1635" s="22"/>
    </row>
    <row r="1636" spans="1:1">
      <c r="A1636" s="22"/>
    </row>
    <row r="1637" spans="1:1">
      <c r="A1637" s="22"/>
    </row>
    <row r="1638" spans="1:1">
      <c r="A1638" s="22"/>
    </row>
    <row r="1639" spans="1:1">
      <c r="A1639" s="22"/>
    </row>
    <row r="1640" spans="1:1">
      <c r="A1640" s="22"/>
    </row>
    <row r="1641" spans="1:1">
      <c r="A1641" s="22"/>
    </row>
    <row r="1642" spans="1:1">
      <c r="A1642" s="22"/>
    </row>
    <row r="1643" spans="1:1">
      <c r="A1643" s="22"/>
    </row>
    <row r="1644" spans="1:1">
      <c r="A1644" s="22"/>
    </row>
    <row r="1645" spans="1:1">
      <c r="A1645" s="22"/>
    </row>
    <row r="1646" spans="1:1">
      <c r="A1646" s="22"/>
    </row>
    <row r="1647" spans="1:1">
      <c r="A1647" s="22"/>
    </row>
    <row r="1648" spans="1:1">
      <c r="A1648" s="22"/>
    </row>
    <row r="1649" spans="1:1">
      <c r="A1649" s="22"/>
    </row>
    <row r="1650" spans="1:1">
      <c r="A1650" s="22"/>
    </row>
    <row r="1651" spans="1:1">
      <c r="A1651" s="22"/>
    </row>
    <row r="1652" spans="1:1">
      <c r="A1652" s="22"/>
    </row>
    <row r="1653" spans="1:1">
      <c r="A1653" s="22"/>
    </row>
    <row r="1654" spans="1:1">
      <c r="A1654" s="22"/>
    </row>
    <row r="1655" spans="1:1">
      <c r="A1655" s="22"/>
    </row>
    <row r="1656" spans="1:1">
      <c r="A1656" s="22"/>
    </row>
    <row r="1657" spans="1:1">
      <c r="A1657" s="22"/>
    </row>
    <row r="1658" spans="1:1">
      <c r="A1658" s="22"/>
    </row>
    <row r="1659" spans="1:1">
      <c r="A1659" s="22"/>
    </row>
    <row r="1660" spans="1:1">
      <c r="A1660" s="22"/>
    </row>
    <row r="1661" spans="1:1">
      <c r="A1661" s="22"/>
    </row>
    <row r="1662" spans="1:1">
      <c r="A1662" s="22"/>
    </row>
    <row r="1663" spans="1:1">
      <c r="A1663" s="22"/>
    </row>
    <row r="1664" spans="1:1">
      <c r="A1664" s="22"/>
    </row>
    <row r="1665" spans="1:1">
      <c r="A1665" s="22"/>
    </row>
    <row r="1666" spans="1:1">
      <c r="A1666" s="22"/>
    </row>
    <row r="1667" spans="1:1">
      <c r="A1667" s="22"/>
    </row>
    <row r="1668" spans="1:1">
      <c r="A1668" s="22"/>
    </row>
    <row r="1669" spans="1:1">
      <c r="A1669" s="22"/>
    </row>
    <row r="1670" spans="1:1">
      <c r="A1670" s="22"/>
    </row>
    <row r="1671" spans="1:1">
      <c r="A1671" s="22"/>
    </row>
    <row r="1672" spans="1:1">
      <c r="A1672" s="22"/>
    </row>
    <row r="1673" spans="1:1">
      <c r="A1673" s="22"/>
    </row>
    <row r="1674" spans="1:1">
      <c r="A1674" s="22"/>
    </row>
    <row r="1675" spans="1:1">
      <c r="A1675" s="22"/>
    </row>
    <row r="1676" spans="1:1">
      <c r="A1676" s="22"/>
    </row>
    <row r="1677" spans="1:1">
      <c r="A1677" s="22"/>
    </row>
    <row r="1678" spans="1:1">
      <c r="A1678" s="22"/>
    </row>
    <row r="1679" spans="1:1">
      <c r="A1679" s="22"/>
    </row>
    <row r="1680" spans="1:1">
      <c r="A1680" s="22"/>
    </row>
    <row r="1681" spans="1:1">
      <c r="A1681" s="22"/>
    </row>
    <row r="1682" spans="1:1">
      <c r="A1682" s="22"/>
    </row>
    <row r="1683" spans="1:1">
      <c r="A1683" s="22"/>
    </row>
    <row r="1684" spans="1:1">
      <c r="A1684" s="22"/>
    </row>
    <row r="1685" spans="1:1">
      <c r="A1685" s="22"/>
    </row>
    <row r="1686" spans="1:1">
      <c r="A1686" s="22"/>
    </row>
    <row r="1687" spans="1:1">
      <c r="A1687" s="22"/>
    </row>
    <row r="1688" spans="1:1">
      <c r="A1688" s="22"/>
    </row>
    <row r="1689" spans="1:1">
      <c r="A1689" s="22"/>
    </row>
    <row r="1690" spans="1:1">
      <c r="A1690" s="22"/>
    </row>
    <row r="1691" spans="1:1">
      <c r="A1691" s="22"/>
    </row>
    <row r="1692" spans="1:1">
      <c r="A1692" s="22"/>
    </row>
    <row r="1693" spans="1:1">
      <c r="A1693" s="22"/>
    </row>
    <row r="1694" spans="1:1">
      <c r="A1694" s="22"/>
    </row>
    <row r="1695" spans="1:1">
      <c r="A1695" s="22"/>
    </row>
    <row r="1696" spans="1:1">
      <c r="A1696" s="22"/>
    </row>
    <row r="1697" spans="1:1">
      <c r="A1697" s="22"/>
    </row>
    <row r="1698" spans="1:1">
      <c r="A1698" s="22"/>
    </row>
    <row r="1699" spans="1:1">
      <c r="A1699" s="22"/>
    </row>
    <row r="1700" spans="1:1">
      <c r="A1700" s="22"/>
    </row>
    <row r="1701" spans="1:1">
      <c r="A1701" s="22"/>
    </row>
    <row r="1702" spans="1:1">
      <c r="A1702" s="22"/>
    </row>
    <row r="1703" spans="1:1">
      <c r="A1703" s="22"/>
    </row>
    <row r="1704" spans="1:1">
      <c r="A1704" s="22"/>
    </row>
    <row r="1705" spans="1:1">
      <c r="A1705" s="22"/>
    </row>
    <row r="1706" spans="1:1">
      <c r="A1706" s="22"/>
    </row>
    <row r="1707" spans="1:1">
      <c r="A1707" s="22"/>
    </row>
    <row r="1708" spans="1:1">
      <c r="A1708" s="22"/>
    </row>
    <row r="1709" spans="1:1">
      <c r="A1709" s="22"/>
    </row>
    <row r="1710" spans="1:1">
      <c r="A1710" s="22"/>
    </row>
    <row r="1711" spans="1:1">
      <c r="A1711" s="22"/>
    </row>
    <row r="1712" spans="1:1">
      <c r="A1712" s="22"/>
    </row>
    <row r="1713" spans="1:1">
      <c r="A1713" s="22"/>
    </row>
    <row r="1714" spans="1:1">
      <c r="A1714" s="22"/>
    </row>
    <row r="1715" spans="1:1">
      <c r="A1715" s="22"/>
    </row>
    <row r="1716" spans="1:1">
      <c r="A1716" s="22"/>
    </row>
    <row r="1717" spans="1:1">
      <c r="A1717" s="22"/>
    </row>
    <row r="1718" spans="1:1">
      <c r="A1718" s="22"/>
    </row>
    <row r="1719" spans="1:1">
      <c r="A1719" s="22"/>
    </row>
    <row r="1720" spans="1:1">
      <c r="A1720" s="22"/>
    </row>
    <row r="1721" spans="1:1">
      <c r="A1721" s="22"/>
    </row>
    <row r="1722" spans="1:1">
      <c r="A1722" s="22"/>
    </row>
    <row r="1723" spans="1:1">
      <c r="A1723" s="22"/>
    </row>
    <row r="1724" spans="1:1">
      <c r="A1724" s="22"/>
    </row>
    <row r="1725" spans="1:1">
      <c r="A1725" s="22"/>
    </row>
    <row r="1726" spans="1:1">
      <c r="A1726" s="22"/>
    </row>
    <row r="1727" spans="1:1">
      <c r="A1727" s="22"/>
    </row>
    <row r="1728" spans="1:1">
      <c r="A1728" s="22"/>
    </row>
    <row r="1729" spans="1:1">
      <c r="A1729" s="22"/>
    </row>
    <row r="1730" spans="1:1">
      <c r="A1730" s="22"/>
    </row>
    <row r="1731" spans="1:1">
      <c r="A1731" s="22"/>
    </row>
    <row r="1732" spans="1:1">
      <c r="A1732" s="22"/>
    </row>
    <row r="1733" spans="1:1">
      <c r="A1733" s="22"/>
    </row>
    <row r="1734" spans="1:1">
      <c r="A1734" s="22"/>
    </row>
    <row r="1735" spans="1:1">
      <c r="A1735" s="22"/>
    </row>
    <row r="1736" spans="1:1">
      <c r="A1736" s="22"/>
    </row>
    <row r="1737" spans="1:1">
      <c r="A1737" s="22"/>
    </row>
    <row r="1738" spans="1:1">
      <c r="A1738" s="22"/>
    </row>
    <row r="1739" spans="1:1">
      <c r="A1739" s="22"/>
    </row>
    <row r="1740" spans="1:1">
      <c r="A1740" s="22"/>
    </row>
    <row r="1741" spans="1:1">
      <c r="A1741" s="22"/>
    </row>
    <row r="1742" spans="1:1">
      <c r="A1742" s="22"/>
    </row>
    <row r="1743" spans="1:1">
      <c r="A1743" s="22"/>
    </row>
    <row r="1744" spans="1:1">
      <c r="A1744" s="22"/>
    </row>
    <row r="1745" spans="1:1">
      <c r="A1745" s="22"/>
    </row>
    <row r="1746" spans="1:1">
      <c r="A1746" s="22"/>
    </row>
    <row r="1747" spans="1:1">
      <c r="A1747" s="22"/>
    </row>
    <row r="1748" spans="1:1">
      <c r="A1748" s="22"/>
    </row>
    <row r="1749" spans="1:1">
      <c r="A1749" s="22"/>
    </row>
    <row r="1750" spans="1:1">
      <c r="A1750" s="22"/>
    </row>
    <row r="1751" spans="1:1">
      <c r="A1751" s="22"/>
    </row>
    <row r="1752" spans="1:1">
      <c r="A1752" s="22"/>
    </row>
    <row r="1753" spans="1:1">
      <c r="A1753" s="22"/>
    </row>
    <row r="1754" spans="1:1">
      <c r="A1754" s="22"/>
    </row>
    <row r="1755" spans="1:1">
      <c r="A1755" s="22"/>
    </row>
    <row r="1756" spans="1:1">
      <c r="A1756" s="22"/>
    </row>
    <row r="1757" spans="1:1">
      <c r="A1757" s="22"/>
    </row>
    <row r="1758" spans="1:1">
      <c r="A1758" s="22"/>
    </row>
    <row r="1759" spans="1:1">
      <c r="A1759" s="22"/>
    </row>
    <row r="1760" spans="1:1">
      <c r="A1760" s="22"/>
    </row>
    <row r="1761" spans="1:1">
      <c r="A1761" s="22"/>
    </row>
    <row r="1762" spans="1:1">
      <c r="A1762" s="22"/>
    </row>
    <row r="1763" spans="1:1">
      <c r="A1763" s="22"/>
    </row>
    <row r="1764" spans="1:1">
      <c r="A1764" s="22"/>
    </row>
    <row r="1765" spans="1:1">
      <c r="A1765" s="22"/>
    </row>
    <row r="1766" spans="1:1">
      <c r="A1766" s="22"/>
    </row>
    <row r="1767" spans="1:1">
      <c r="A1767" s="22"/>
    </row>
    <row r="1768" spans="1:1">
      <c r="A1768" s="22"/>
    </row>
    <row r="1769" spans="1:1">
      <c r="A1769" s="22"/>
    </row>
    <row r="1770" spans="1:1">
      <c r="A1770" s="22"/>
    </row>
    <row r="1771" spans="1:1">
      <c r="A1771" s="22"/>
    </row>
    <row r="1772" spans="1:1">
      <c r="A1772" s="22"/>
    </row>
    <row r="1773" spans="1:1">
      <c r="A1773" s="22"/>
    </row>
    <row r="1774" spans="1:1">
      <c r="A1774" s="22"/>
    </row>
    <row r="1775" spans="1:1">
      <c r="A1775" s="22"/>
    </row>
    <row r="1776" spans="1:1">
      <c r="A1776" s="22"/>
    </row>
    <row r="1777" spans="1:1">
      <c r="A1777" s="22"/>
    </row>
    <row r="1778" spans="1:1">
      <c r="A1778" s="22"/>
    </row>
    <row r="1779" spans="1:1">
      <c r="A1779" s="22"/>
    </row>
    <row r="1780" spans="1:1">
      <c r="A1780" s="22"/>
    </row>
    <row r="1781" spans="1:1">
      <c r="A1781" s="22"/>
    </row>
    <row r="1782" spans="1:1">
      <c r="A1782" s="22"/>
    </row>
    <row r="1783" spans="1:1">
      <c r="A1783" s="22"/>
    </row>
    <row r="1784" spans="1:1">
      <c r="A1784" s="22"/>
    </row>
    <row r="1785" spans="1:1">
      <c r="A1785" s="22"/>
    </row>
    <row r="1786" spans="1:1">
      <c r="A1786" s="22"/>
    </row>
    <row r="1787" spans="1:1">
      <c r="A1787" s="22"/>
    </row>
    <row r="1788" spans="1:1">
      <c r="A1788" s="22"/>
    </row>
    <row r="1789" spans="1:1">
      <c r="A1789" s="22"/>
    </row>
    <row r="1790" spans="1:1">
      <c r="A1790" s="22"/>
    </row>
    <row r="1791" spans="1:1">
      <c r="A1791" s="22"/>
    </row>
    <row r="1792" spans="1:1">
      <c r="A1792" s="22"/>
    </row>
    <row r="1793" spans="1:1">
      <c r="A1793" s="22"/>
    </row>
    <row r="1794" spans="1:1">
      <c r="A1794" s="22"/>
    </row>
    <row r="1795" spans="1:1">
      <c r="A1795" s="22"/>
    </row>
    <row r="1796" spans="1:1">
      <c r="A1796" s="22"/>
    </row>
    <row r="1797" spans="1:1">
      <c r="A1797" s="22"/>
    </row>
    <row r="1798" spans="1:1">
      <c r="A1798" s="22"/>
    </row>
    <row r="1799" spans="1:1">
      <c r="A1799" s="22"/>
    </row>
    <row r="1800" spans="1:1">
      <c r="A1800" s="22"/>
    </row>
    <row r="1801" spans="1:1">
      <c r="A1801" s="22"/>
    </row>
    <row r="1802" spans="1:1">
      <c r="A1802" s="22"/>
    </row>
    <row r="1803" spans="1:1">
      <c r="A1803" s="22"/>
    </row>
    <row r="1804" spans="1:1">
      <c r="A1804" s="22"/>
    </row>
    <row r="1805" spans="1:1">
      <c r="A1805" s="22"/>
    </row>
    <row r="1806" spans="1:1">
      <c r="A1806" s="22"/>
    </row>
    <row r="1807" spans="1:1">
      <c r="A1807" s="22"/>
    </row>
    <row r="1808" spans="1:1">
      <c r="A1808" s="22"/>
    </row>
    <row r="1809" spans="1:1">
      <c r="A1809" s="22"/>
    </row>
    <row r="1810" spans="1:1">
      <c r="A1810" s="22"/>
    </row>
    <row r="1811" spans="1:1">
      <c r="A1811" s="22"/>
    </row>
    <row r="1812" spans="1:1">
      <c r="A1812" s="22"/>
    </row>
    <row r="1813" spans="1:1">
      <c r="A1813" s="22"/>
    </row>
    <row r="1814" spans="1:1">
      <c r="A1814" s="22"/>
    </row>
    <row r="1815" spans="1:1">
      <c r="A1815" s="22"/>
    </row>
    <row r="1816" spans="1:1">
      <c r="A1816" s="22"/>
    </row>
    <row r="1817" spans="1:1">
      <c r="A1817" s="22"/>
    </row>
    <row r="1818" spans="1:1">
      <c r="A1818" s="22"/>
    </row>
    <row r="1819" spans="1:1">
      <c r="A1819" s="22"/>
    </row>
    <row r="1820" spans="1:1">
      <c r="A1820" s="22"/>
    </row>
    <row r="1821" spans="1:1">
      <c r="A1821" s="22"/>
    </row>
    <row r="1822" spans="1:1">
      <c r="A1822" s="22"/>
    </row>
    <row r="1823" spans="1:1">
      <c r="A1823" s="22"/>
    </row>
    <row r="1824" spans="1:1">
      <c r="A1824" s="22"/>
    </row>
    <row r="1825" spans="1:1">
      <c r="A1825" s="22"/>
    </row>
    <row r="1826" spans="1:1">
      <c r="A1826" s="22"/>
    </row>
    <row r="1827" spans="1:1">
      <c r="A1827" s="22"/>
    </row>
    <row r="1828" spans="1:1">
      <c r="A1828" s="22"/>
    </row>
    <row r="1829" spans="1:1">
      <c r="A1829" s="22"/>
    </row>
    <row r="1830" spans="1:1">
      <c r="A1830" s="22"/>
    </row>
    <row r="1831" spans="1:1">
      <c r="A1831" s="22"/>
    </row>
    <row r="1832" spans="1:1">
      <c r="A1832" s="22"/>
    </row>
    <row r="1833" spans="1:1">
      <c r="A1833" s="22"/>
    </row>
    <row r="1834" spans="1:1">
      <c r="A1834" s="22"/>
    </row>
    <row r="1835" spans="1:1">
      <c r="A1835" s="22"/>
    </row>
    <row r="1836" spans="1:1">
      <c r="A1836" s="22"/>
    </row>
    <row r="1837" spans="1:1">
      <c r="A1837" s="22"/>
    </row>
    <row r="1838" spans="1:1">
      <c r="A1838" s="22"/>
    </row>
    <row r="1839" spans="1:1">
      <c r="A1839" s="22"/>
    </row>
    <row r="1840" spans="1:1">
      <c r="A1840" s="22"/>
    </row>
    <row r="1841" spans="1:1">
      <c r="A1841" s="22"/>
    </row>
    <row r="1842" spans="1:1">
      <c r="A1842" s="22"/>
    </row>
    <row r="1843" spans="1:1">
      <c r="A1843" s="22"/>
    </row>
    <row r="1844" spans="1:1">
      <c r="A1844" s="22"/>
    </row>
    <row r="1845" spans="1:1">
      <c r="A1845" s="22"/>
    </row>
    <row r="1846" spans="1:1">
      <c r="A1846" s="22"/>
    </row>
    <row r="1847" spans="1:1">
      <c r="A1847" s="22"/>
    </row>
    <row r="1848" spans="1:1">
      <c r="A1848" s="22"/>
    </row>
    <row r="1849" spans="1:1">
      <c r="A1849" s="22"/>
    </row>
    <row r="1850" spans="1:1">
      <c r="A1850" s="22"/>
    </row>
    <row r="1851" spans="1:1">
      <c r="A1851" s="22"/>
    </row>
    <row r="1852" spans="1:1">
      <c r="A1852" s="22"/>
    </row>
    <row r="1853" spans="1:1">
      <c r="A1853" s="22"/>
    </row>
    <row r="1854" spans="1:1">
      <c r="A1854" s="22"/>
    </row>
    <row r="1855" spans="1:1">
      <c r="A1855" s="22"/>
    </row>
    <row r="1856" spans="1:1">
      <c r="A1856" s="22"/>
    </row>
    <row r="1857" spans="1:1">
      <c r="A1857" s="22"/>
    </row>
    <row r="1858" spans="1:1">
      <c r="A1858" s="22"/>
    </row>
    <row r="1859" spans="1:1">
      <c r="A1859" s="22"/>
    </row>
    <row r="1860" spans="1:1">
      <c r="A1860" s="22"/>
    </row>
    <row r="1861" spans="1:1">
      <c r="A1861" s="22"/>
    </row>
    <row r="1862" spans="1:1">
      <c r="A1862" s="22"/>
    </row>
    <row r="1863" spans="1:1">
      <c r="A1863" s="22"/>
    </row>
    <row r="1864" spans="1:1">
      <c r="A1864" s="22"/>
    </row>
    <row r="1865" spans="1:1">
      <c r="A1865" s="22"/>
    </row>
    <row r="1866" spans="1:1">
      <c r="A1866" s="22"/>
    </row>
    <row r="1867" spans="1:1">
      <c r="A1867" s="22"/>
    </row>
    <row r="1868" spans="1:1">
      <c r="A1868" s="22"/>
    </row>
    <row r="1869" spans="1:1">
      <c r="A1869" s="22"/>
    </row>
    <row r="1870" spans="1:1">
      <c r="A1870" s="22"/>
    </row>
    <row r="1871" spans="1:1">
      <c r="A1871" s="22"/>
    </row>
    <row r="1872" spans="1:1">
      <c r="A1872" s="22"/>
    </row>
    <row r="1873" spans="1:1">
      <c r="A1873" s="22"/>
    </row>
    <row r="1874" spans="1:1">
      <c r="A1874" s="22"/>
    </row>
    <row r="1875" spans="1:1">
      <c r="A1875" s="22"/>
    </row>
    <row r="1876" spans="1:1">
      <c r="A1876" s="22"/>
    </row>
    <row r="1877" spans="1:1">
      <c r="A1877" s="22"/>
    </row>
    <row r="1878" spans="1:1">
      <c r="A1878" s="22"/>
    </row>
    <row r="1879" spans="1:1">
      <c r="A1879" s="22"/>
    </row>
    <row r="1880" spans="1:1">
      <c r="A1880" s="22"/>
    </row>
    <row r="1881" spans="1:1">
      <c r="A1881" s="22"/>
    </row>
    <row r="1882" spans="1:1">
      <c r="A1882" s="22"/>
    </row>
    <row r="1883" spans="1:1">
      <c r="A1883" s="22"/>
    </row>
    <row r="1884" spans="1:1">
      <c r="A1884" s="22"/>
    </row>
    <row r="1885" spans="1:1">
      <c r="A1885" s="22"/>
    </row>
    <row r="1886" spans="1:1">
      <c r="A1886" s="22"/>
    </row>
    <row r="1887" spans="1:1">
      <c r="A1887" s="22"/>
    </row>
    <row r="1888" spans="1:1">
      <c r="A1888" s="22"/>
    </row>
    <row r="1889" spans="1:1">
      <c r="A1889" s="22"/>
    </row>
    <row r="1890" spans="1:1">
      <c r="A1890" s="22"/>
    </row>
    <row r="1891" spans="1:1">
      <c r="A1891" s="22"/>
    </row>
    <row r="1892" spans="1:1">
      <c r="A1892" s="22"/>
    </row>
    <row r="1893" spans="1:1">
      <c r="A1893" s="22"/>
    </row>
    <row r="1894" spans="1:1">
      <c r="A1894" s="22"/>
    </row>
    <row r="1895" spans="1:1">
      <c r="A1895" s="22"/>
    </row>
    <row r="1896" spans="1:1">
      <c r="A1896" s="22"/>
    </row>
    <row r="1897" spans="1:1">
      <c r="A1897" s="22"/>
    </row>
    <row r="1898" spans="1:1">
      <c r="A1898" s="22"/>
    </row>
    <row r="1899" spans="1:1">
      <c r="A1899" s="22"/>
    </row>
    <row r="1900" spans="1:1">
      <c r="A1900" s="22"/>
    </row>
    <row r="1901" spans="1:1">
      <c r="A1901" s="22"/>
    </row>
    <row r="1902" spans="1:1">
      <c r="A1902" s="22"/>
    </row>
    <row r="1903" spans="1:1">
      <c r="A1903" s="22"/>
    </row>
    <row r="1904" spans="1:1">
      <c r="A1904" s="22"/>
    </row>
    <row r="1905" spans="1:1">
      <c r="A1905" s="22"/>
    </row>
    <row r="1906" spans="1:1">
      <c r="A1906" s="22"/>
    </row>
    <row r="1907" spans="1:1">
      <c r="A1907" s="22"/>
    </row>
    <row r="1908" spans="1:1">
      <c r="A1908" s="22"/>
    </row>
    <row r="1909" spans="1:1">
      <c r="A1909" s="22"/>
    </row>
    <row r="1910" spans="1:1">
      <c r="A1910" s="22"/>
    </row>
    <row r="1911" spans="1:1">
      <c r="A1911" s="22"/>
    </row>
    <row r="1912" spans="1:1">
      <c r="A1912" s="22"/>
    </row>
    <row r="1913" spans="1:1">
      <c r="A1913" s="22"/>
    </row>
    <row r="1914" spans="1:1">
      <c r="A1914" s="22"/>
    </row>
    <row r="1915" spans="1:1">
      <c r="A1915" s="22"/>
    </row>
    <row r="1916" spans="1:1">
      <c r="A1916" s="22"/>
    </row>
    <row r="1917" spans="1:1">
      <c r="A1917" s="22"/>
    </row>
    <row r="1918" spans="1:1">
      <c r="A1918" s="22"/>
    </row>
    <row r="1919" spans="1:1">
      <c r="A1919" s="22"/>
    </row>
    <row r="1920" spans="1:1">
      <c r="A1920" s="22"/>
    </row>
    <row r="1921" spans="1:1">
      <c r="A1921" s="22"/>
    </row>
    <row r="1922" spans="1:1">
      <c r="A1922" s="22"/>
    </row>
    <row r="1923" spans="1:1">
      <c r="A1923" s="22"/>
    </row>
    <row r="1924" spans="1:1">
      <c r="A1924" s="22"/>
    </row>
    <row r="1925" spans="1:1">
      <c r="A1925" s="22"/>
    </row>
    <row r="1926" spans="1:1">
      <c r="A1926" s="22"/>
    </row>
    <row r="1927" spans="1:1">
      <c r="A1927" s="22"/>
    </row>
    <row r="1928" spans="1:1">
      <c r="A1928" s="22"/>
    </row>
    <row r="1929" spans="1:1">
      <c r="A1929" s="22"/>
    </row>
    <row r="1930" spans="1:1">
      <c r="A1930" s="22"/>
    </row>
    <row r="1931" spans="1:1">
      <c r="A1931" s="22"/>
    </row>
    <row r="1932" spans="1:1">
      <c r="A1932" s="22"/>
    </row>
    <row r="1933" spans="1:1">
      <c r="A1933" s="22"/>
    </row>
    <row r="1934" spans="1:1">
      <c r="A1934" s="22"/>
    </row>
    <row r="1935" spans="1:1">
      <c r="A1935" s="22"/>
    </row>
    <row r="1936" spans="1:1">
      <c r="A1936" s="22"/>
    </row>
    <row r="1937" spans="1:1">
      <c r="A1937" s="22"/>
    </row>
    <row r="1938" spans="1:1">
      <c r="A1938" s="22"/>
    </row>
    <row r="1939" spans="1:1">
      <c r="A1939" s="22"/>
    </row>
    <row r="1940" spans="1:1">
      <c r="A1940" s="22"/>
    </row>
    <row r="1941" spans="1:1">
      <c r="A1941" s="22"/>
    </row>
    <row r="1942" spans="1:1">
      <c r="A1942" s="22"/>
    </row>
    <row r="1943" spans="1:1">
      <c r="A1943" s="22"/>
    </row>
    <row r="1944" spans="1:1">
      <c r="A1944" s="22"/>
    </row>
    <row r="1945" spans="1:1">
      <c r="A1945" s="22"/>
    </row>
    <row r="1946" spans="1:1">
      <c r="A1946" s="22"/>
    </row>
    <row r="1947" spans="1:1">
      <c r="A1947" s="22"/>
    </row>
    <row r="1948" spans="1:1">
      <c r="A1948" s="22"/>
    </row>
    <row r="1949" spans="1:1">
      <c r="A1949" s="22"/>
    </row>
    <row r="1950" spans="1:1">
      <c r="A1950" s="22"/>
    </row>
    <row r="1951" spans="1:1">
      <c r="A1951" s="22"/>
    </row>
    <row r="1952" spans="1:1">
      <c r="A1952" s="22"/>
    </row>
    <row r="1953" spans="1:1">
      <c r="A1953" s="22"/>
    </row>
    <row r="1954" spans="1:1">
      <c r="A1954" s="22"/>
    </row>
    <row r="1955" spans="1:1">
      <c r="A1955" s="22"/>
    </row>
    <row r="1956" spans="1:1">
      <c r="A1956" s="22"/>
    </row>
    <row r="1957" spans="1:1">
      <c r="A1957" s="22"/>
    </row>
    <row r="1958" spans="1:1">
      <c r="A1958" s="22"/>
    </row>
    <row r="1959" spans="1:1">
      <c r="A1959" s="22"/>
    </row>
    <row r="1960" spans="1:1">
      <c r="A1960" s="22"/>
    </row>
    <row r="1961" spans="1:1">
      <c r="A1961" s="22"/>
    </row>
    <row r="1962" spans="1:1">
      <c r="A1962" s="22"/>
    </row>
    <row r="1963" spans="1:1">
      <c r="A1963" s="22"/>
    </row>
    <row r="1964" spans="1:1">
      <c r="A1964" s="22"/>
    </row>
    <row r="1965" spans="1:1">
      <c r="A1965" s="22"/>
    </row>
    <row r="1966" spans="1:1">
      <c r="A1966" s="22"/>
    </row>
    <row r="1967" spans="1:1">
      <c r="A1967" s="22"/>
    </row>
    <row r="1968" spans="1:1">
      <c r="A1968" s="22"/>
    </row>
    <row r="1969" spans="1:1">
      <c r="A1969" s="22"/>
    </row>
    <row r="1970" spans="1:1">
      <c r="A1970" s="22"/>
    </row>
    <row r="1971" spans="1:1">
      <c r="A1971" s="22"/>
    </row>
    <row r="1972" spans="1:1">
      <c r="A1972" s="22"/>
    </row>
    <row r="1973" spans="1:1">
      <c r="A1973" s="22"/>
    </row>
    <row r="1974" spans="1:1">
      <c r="A1974" s="22"/>
    </row>
    <row r="1975" spans="1:1">
      <c r="A1975" s="22"/>
    </row>
    <row r="1976" spans="1:1">
      <c r="A1976" s="22"/>
    </row>
    <row r="1977" spans="1:1">
      <c r="A1977" s="22"/>
    </row>
    <row r="1978" spans="1:1">
      <c r="A1978" s="22"/>
    </row>
    <row r="1979" spans="1:1">
      <c r="A1979" s="22"/>
    </row>
    <row r="1980" spans="1:1">
      <c r="A1980" s="22"/>
    </row>
    <row r="1981" spans="1:1">
      <c r="A1981" s="22"/>
    </row>
    <row r="1982" spans="1:1">
      <c r="A1982" s="22"/>
    </row>
    <row r="1983" spans="1:1">
      <c r="A1983" s="22"/>
    </row>
    <row r="1984" spans="1:1">
      <c r="A1984" s="22"/>
    </row>
    <row r="1985" spans="1:1">
      <c r="A1985" s="22"/>
    </row>
    <row r="1986" spans="1:1">
      <c r="A1986" s="22"/>
    </row>
    <row r="1987" spans="1:1">
      <c r="A1987" s="22"/>
    </row>
    <row r="1988" spans="1:1">
      <c r="A1988" s="22"/>
    </row>
    <row r="1989" spans="1:1">
      <c r="A1989" s="22"/>
    </row>
    <row r="1990" spans="1:1">
      <c r="A1990" s="22"/>
    </row>
    <row r="1991" spans="1:1">
      <c r="A1991" s="22"/>
    </row>
    <row r="1992" spans="1:1">
      <c r="A1992" s="22"/>
    </row>
    <row r="1993" spans="1:1">
      <c r="A1993" s="22"/>
    </row>
    <row r="1994" spans="1:1">
      <c r="A1994" s="22"/>
    </row>
    <row r="1995" spans="1:1">
      <c r="A1995" s="22"/>
    </row>
    <row r="1996" spans="1:1">
      <c r="A1996" s="22"/>
    </row>
    <row r="1997" spans="1:1">
      <c r="A1997" s="22"/>
    </row>
    <row r="1998" spans="1:1">
      <c r="A1998" s="22"/>
    </row>
    <row r="1999" spans="1:1">
      <c r="A1999" s="22"/>
    </row>
    <row r="2000" spans="1:1">
      <c r="A2000" s="22"/>
    </row>
    <row r="2001" spans="1:1">
      <c r="A2001" s="22"/>
    </row>
    <row r="2002" spans="1:1">
      <c r="A2002" s="22"/>
    </row>
    <row r="2003" spans="1:1">
      <c r="A2003" s="22"/>
    </row>
    <row r="2004" spans="1:1">
      <c r="A2004" s="22"/>
    </row>
    <row r="2005" spans="1:1">
      <c r="A2005" s="22"/>
    </row>
    <row r="2006" spans="1:1">
      <c r="A2006" s="22"/>
    </row>
    <row r="2007" spans="1:1">
      <c r="A2007" s="22"/>
    </row>
    <row r="2008" spans="1:1">
      <c r="A2008" s="22"/>
    </row>
    <row r="2009" spans="1:1">
      <c r="A2009" s="22"/>
    </row>
    <row r="2010" spans="1:1">
      <c r="A2010" s="22"/>
    </row>
    <row r="2011" spans="1:1">
      <c r="A2011" s="22"/>
    </row>
    <row r="2012" spans="1:1">
      <c r="A2012" s="22"/>
    </row>
    <row r="2013" spans="1:1">
      <c r="A2013" s="22"/>
    </row>
    <row r="2014" spans="1:1">
      <c r="A2014" s="22"/>
    </row>
    <row r="2015" spans="1:1">
      <c r="A2015" s="22"/>
    </row>
    <row r="2016" spans="1:1">
      <c r="A2016" s="22"/>
    </row>
    <row r="2017" spans="1:1">
      <c r="A2017" s="22"/>
    </row>
    <row r="2018" spans="1:1">
      <c r="A2018" s="22"/>
    </row>
    <row r="2019" spans="1:1">
      <c r="A2019" s="22"/>
    </row>
    <row r="2020" spans="1:1">
      <c r="A2020" s="22"/>
    </row>
    <row r="2021" spans="1:1">
      <c r="A2021" s="22"/>
    </row>
    <row r="2022" spans="1:1">
      <c r="A2022" s="22"/>
    </row>
    <row r="2023" spans="1:1">
      <c r="A2023" s="22"/>
    </row>
    <row r="2024" spans="1:1">
      <c r="A2024" s="22"/>
    </row>
    <row r="2025" spans="1:1">
      <c r="A2025" s="22"/>
    </row>
    <row r="2026" spans="1:1">
      <c r="A2026" s="22"/>
    </row>
    <row r="2027" spans="1:1">
      <c r="A2027" s="22"/>
    </row>
    <row r="2028" spans="1:1">
      <c r="A2028" s="22"/>
    </row>
    <row r="2029" spans="1:1">
      <c r="A2029" s="22"/>
    </row>
    <row r="2030" spans="1:1">
      <c r="A2030" s="22"/>
    </row>
    <row r="2031" spans="1:1">
      <c r="A2031" s="22"/>
    </row>
    <row r="2032" spans="1:1">
      <c r="A2032" s="22"/>
    </row>
    <row r="2033" spans="1:1">
      <c r="A2033" s="22"/>
    </row>
    <row r="2034" spans="1:1">
      <c r="A2034" s="22"/>
    </row>
    <row r="2035" spans="1:1">
      <c r="A2035" s="22"/>
    </row>
    <row r="2036" spans="1:1">
      <c r="A2036" s="22"/>
    </row>
    <row r="2037" spans="1:1">
      <c r="A2037" s="22"/>
    </row>
    <row r="2038" spans="1:1">
      <c r="A2038" s="22"/>
    </row>
    <row r="2039" spans="1:1">
      <c r="A2039" s="22"/>
    </row>
    <row r="2040" spans="1:1">
      <c r="A2040" s="22"/>
    </row>
    <row r="2041" spans="1:1">
      <c r="A2041" s="22"/>
    </row>
    <row r="2042" spans="1:1">
      <c r="A2042" s="22"/>
    </row>
    <row r="2043" spans="1:1">
      <c r="A2043" s="22"/>
    </row>
    <row r="2044" spans="1:1">
      <c r="A2044" s="22"/>
    </row>
    <row r="2045" spans="1:1">
      <c r="A2045" s="22"/>
    </row>
    <row r="2046" spans="1:1">
      <c r="A2046" s="22"/>
    </row>
    <row r="2047" spans="1:1">
      <c r="A2047" s="22"/>
    </row>
    <row r="2048" spans="1:1">
      <c r="A2048" s="22"/>
    </row>
    <row r="2049" spans="1:1">
      <c r="A2049" s="22"/>
    </row>
    <row r="2050" spans="1:1">
      <c r="A2050" s="22"/>
    </row>
    <row r="2051" spans="1:1">
      <c r="A2051" s="22"/>
    </row>
    <row r="2052" spans="1:1">
      <c r="A2052" s="22"/>
    </row>
    <row r="2053" spans="1:1">
      <c r="A2053" s="22"/>
    </row>
    <row r="2054" spans="1:1">
      <c r="A2054" s="22"/>
    </row>
    <row r="2055" spans="1:1">
      <c r="A2055" s="22"/>
    </row>
    <row r="2056" spans="1:1">
      <c r="A2056" s="22"/>
    </row>
    <row r="2057" spans="1:1">
      <c r="A2057" s="22"/>
    </row>
    <row r="2058" spans="1:1">
      <c r="A2058" s="22"/>
    </row>
    <row r="2059" spans="1:1">
      <c r="A2059" s="22"/>
    </row>
    <row r="2060" spans="1:1">
      <c r="A2060" s="22"/>
    </row>
    <row r="2061" spans="1:1">
      <c r="A2061" s="22"/>
    </row>
    <row r="2062" spans="1:1">
      <c r="A2062" s="22"/>
    </row>
    <row r="2063" spans="1:1">
      <c r="A2063" s="22"/>
    </row>
    <row r="2064" spans="1:1">
      <c r="A2064" s="22"/>
    </row>
    <row r="2065" spans="1:1">
      <c r="A2065" s="22"/>
    </row>
    <row r="2066" spans="1:1">
      <c r="A2066" s="22"/>
    </row>
    <row r="2067" spans="1:1">
      <c r="A2067" s="22"/>
    </row>
    <row r="2068" spans="1:1">
      <c r="A2068" s="22"/>
    </row>
    <row r="2069" spans="1:1">
      <c r="A2069" s="22"/>
    </row>
    <row r="2070" spans="1:1">
      <c r="A2070" s="22"/>
    </row>
    <row r="2071" spans="1:1">
      <c r="A2071" s="22"/>
    </row>
    <row r="2072" spans="1:1">
      <c r="A2072" s="22"/>
    </row>
    <row r="2073" spans="1:1">
      <c r="A2073" s="22"/>
    </row>
    <row r="2074" spans="1:1">
      <c r="A2074" s="22"/>
    </row>
    <row r="2075" spans="1:1">
      <c r="A2075" s="22"/>
    </row>
    <row r="2076" spans="1:1">
      <c r="A2076" s="22"/>
    </row>
    <row r="2077" spans="1:1">
      <c r="A2077" s="22"/>
    </row>
    <row r="2078" spans="1:1">
      <c r="A2078" s="22"/>
    </row>
    <row r="2079" spans="1:1">
      <c r="A2079" s="22"/>
    </row>
    <row r="2080" spans="1:1">
      <c r="A2080" s="22"/>
    </row>
    <row r="2081" spans="1:1">
      <c r="A2081" s="22"/>
    </row>
    <row r="2082" spans="1:1">
      <c r="A2082" s="22"/>
    </row>
    <row r="2083" spans="1:1">
      <c r="A2083" s="22"/>
    </row>
    <row r="2084" spans="1:1">
      <c r="A2084" s="22"/>
    </row>
    <row r="2085" spans="1:1">
      <c r="A2085" s="22"/>
    </row>
    <row r="2086" spans="1:1">
      <c r="A2086" s="22"/>
    </row>
    <row r="2087" spans="1:1">
      <c r="A2087" s="22"/>
    </row>
    <row r="2088" spans="1:1">
      <c r="A2088" s="22"/>
    </row>
    <row r="2089" spans="1:1">
      <c r="A2089" s="22"/>
    </row>
    <row r="2090" spans="1:1">
      <c r="A2090" s="22"/>
    </row>
    <row r="2091" spans="1:1">
      <c r="A2091" s="22"/>
    </row>
    <row r="2092" spans="1:1">
      <c r="A2092" s="22"/>
    </row>
    <row r="2093" spans="1:1">
      <c r="A2093" s="22"/>
    </row>
    <row r="2094" spans="1:1">
      <c r="A2094" s="22"/>
    </row>
    <row r="2095" spans="1:1">
      <c r="A2095" s="22"/>
    </row>
    <row r="2096" spans="1:1">
      <c r="A2096" s="22"/>
    </row>
    <row r="2097" spans="1:1">
      <c r="A2097" s="22"/>
    </row>
    <row r="2098" spans="1:1">
      <c r="A2098" s="22"/>
    </row>
    <row r="2099" spans="1:1">
      <c r="A2099" s="22"/>
    </row>
    <row r="2100" spans="1:1">
      <c r="A2100" s="22"/>
    </row>
    <row r="2101" spans="1:1">
      <c r="A2101" s="22"/>
    </row>
    <row r="2102" spans="1:1">
      <c r="A2102" s="22"/>
    </row>
    <row r="2103" spans="1:1">
      <c r="A2103" s="22"/>
    </row>
    <row r="2104" spans="1:1">
      <c r="A2104" s="22"/>
    </row>
    <row r="2105" spans="1:1">
      <c r="A2105" s="22"/>
    </row>
    <row r="2106" spans="1:1">
      <c r="A2106" s="22"/>
    </row>
    <row r="2107" spans="1:1">
      <c r="A2107" s="22"/>
    </row>
    <row r="2108" spans="1:1">
      <c r="A2108" s="22"/>
    </row>
    <row r="2109" spans="1:1">
      <c r="A2109" s="22"/>
    </row>
    <row r="2110" spans="1:1">
      <c r="A2110" s="22"/>
    </row>
    <row r="2111" spans="1:1">
      <c r="A2111" s="22"/>
    </row>
    <row r="2112" spans="1:1">
      <c r="A2112" s="22"/>
    </row>
    <row r="2113" spans="1:1">
      <c r="A2113" s="22"/>
    </row>
    <row r="2114" spans="1:1">
      <c r="A2114" s="22"/>
    </row>
    <row r="2115" spans="1:1">
      <c r="A2115" s="22"/>
    </row>
    <row r="2116" spans="1:1">
      <c r="A2116" s="22"/>
    </row>
    <row r="2117" spans="1:1">
      <c r="A2117" s="22"/>
    </row>
    <row r="2118" spans="1:1">
      <c r="A2118" s="22"/>
    </row>
    <row r="2119" spans="1:1">
      <c r="A2119" s="22"/>
    </row>
    <row r="2120" spans="1:1">
      <c r="A2120" s="22"/>
    </row>
    <row r="2121" spans="1:1">
      <c r="A2121" s="22"/>
    </row>
    <row r="2122" spans="1:1">
      <c r="A2122" s="22"/>
    </row>
    <row r="2123" spans="1:1">
      <c r="A2123" s="22"/>
    </row>
    <row r="2124" spans="1:1">
      <c r="A2124" s="22"/>
    </row>
    <row r="2125" spans="1:1">
      <c r="A2125" s="22"/>
    </row>
    <row r="2126" spans="1:1">
      <c r="A2126" s="22"/>
    </row>
    <row r="2127" spans="1:1">
      <c r="A2127" s="22"/>
    </row>
    <row r="2128" spans="1:1">
      <c r="A2128" s="22"/>
    </row>
    <row r="2129" spans="1:1">
      <c r="A2129" s="22"/>
    </row>
    <row r="2130" spans="1:1">
      <c r="A2130" s="22"/>
    </row>
    <row r="2131" spans="1:1">
      <c r="A2131" s="22"/>
    </row>
    <row r="2132" spans="1:1">
      <c r="A2132" s="22"/>
    </row>
    <row r="2133" spans="1:1">
      <c r="A2133" s="22"/>
    </row>
    <row r="2134" spans="1:1">
      <c r="A2134" s="22"/>
    </row>
    <row r="2135" spans="1:1">
      <c r="A2135" s="22"/>
    </row>
    <row r="2136" spans="1:1">
      <c r="A2136" s="22"/>
    </row>
    <row r="2137" spans="1:1">
      <c r="A2137" s="22"/>
    </row>
    <row r="2138" spans="1:1">
      <c r="A2138" s="22"/>
    </row>
    <row r="2139" spans="1:1">
      <c r="A2139" s="22"/>
    </row>
    <row r="2140" spans="1:1">
      <c r="A2140" s="22"/>
    </row>
    <row r="2141" spans="1:1">
      <c r="A2141" s="22"/>
    </row>
    <row r="2142" spans="1:1">
      <c r="A2142" s="22"/>
    </row>
    <row r="2143" spans="1:1">
      <c r="A2143" s="22"/>
    </row>
    <row r="2144" spans="1:1">
      <c r="A2144" s="22"/>
    </row>
    <row r="2145" spans="1:1">
      <c r="A2145" s="22"/>
    </row>
    <row r="2146" spans="1:1">
      <c r="A2146" s="22"/>
    </row>
    <row r="2147" spans="1:1">
      <c r="A2147" s="22"/>
    </row>
    <row r="2148" spans="1:1">
      <c r="A2148" s="22"/>
    </row>
    <row r="2149" spans="1:1">
      <c r="A2149" s="22"/>
    </row>
    <row r="2150" spans="1:1">
      <c r="A2150" s="22"/>
    </row>
    <row r="2151" spans="1:1">
      <c r="A2151" s="22"/>
    </row>
    <row r="2152" spans="1:1">
      <c r="A2152" s="22"/>
    </row>
    <row r="2153" spans="1:1">
      <c r="A2153" s="22"/>
    </row>
    <row r="2154" spans="1:1">
      <c r="A2154" s="22"/>
    </row>
    <row r="2155" spans="1:1">
      <c r="A2155" s="22"/>
    </row>
    <row r="2156" spans="1:1">
      <c r="A2156" s="22"/>
    </row>
    <row r="2157" spans="1:1">
      <c r="A2157" s="22"/>
    </row>
    <row r="2158" spans="1:1">
      <c r="A2158" s="22"/>
    </row>
    <row r="2159" spans="1:1">
      <c r="A2159" s="22"/>
    </row>
    <row r="2160" spans="1:1">
      <c r="A2160" s="22"/>
    </row>
    <row r="2161" spans="1:1">
      <c r="A2161" s="22"/>
    </row>
    <row r="2162" spans="1:1">
      <c r="A2162" s="22"/>
    </row>
    <row r="2163" spans="1:1">
      <c r="A2163" s="22"/>
    </row>
    <row r="2164" spans="1:1">
      <c r="A2164" s="22"/>
    </row>
    <row r="2165" spans="1:1">
      <c r="A2165" s="22"/>
    </row>
    <row r="2166" spans="1:1">
      <c r="A2166" s="22"/>
    </row>
    <row r="2167" spans="1:1">
      <c r="A2167" s="22"/>
    </row>
    <row r="2168" spans="1:1">
      <c r="A2168" s="22"/>
    </row>
    <row r="2169" spans="1:1">
      <c r="A2169" s="22"/>
    </row>
    <row r="2170" spans="1:1">
      <c r="A2170" s="22"/>
    </row>
    <row r="2171" spans="1:1">
      <c r="A2171" s="22"/>
    </row>
    <row r="2172" spans="1:1">
      <c r="A2172" s="22"/>
    </row>
    <row r="2173" spans="1:1">
      <c r="A2173" s="22"/>
    </row>
    <row r="2174" spans="1:1">
      <c r="A2174" s="22"/>
    </row>
    <row r="2175" spans="1:1">
      <c r="A2175" s="22"/>
    </row>
    <row r="2176" spans="1:1">
      <c r="A2176" s="22"/>
    </row>
    <row r="2177" spans="1:1">
      <c r="A2177" s="22"/>
    </row>
    <row r="2178" spans="1:1">
      <c r="A2178" s="22"/>
    </row>
    <row r="2179" spans="1:1">
      <c r="A2179" s="22"/>
    </row>
    <row r="2180" spans="1:1">
      <c r="A2180" s="22"/>
    </row>
    <row r="2181" spans="1:1">
      <c r="A2181" s="22"/>
    </row>
    <row r="2182" spans="1:1">
      <c r="A2182" s="22"/>
    </row>
    <row r="2183" spans="1:1">
      <c r="A2183" s="22"/>
    </row>
    <row r="2184" spans="1:1">
      <c r="A2184" s="22"/>
    </row>
    <row r="2185" spans="1:1">
      <c r="A2185" s="22"/>
    </row>
    <row r="2186" spans="1:1">
      <c r="A2186" s="22"/>
    </row>
    <row r="2187" spans="1:1">
      <c r="A2187" s="22"/>
    </row>
    <row r="2188" spans="1:1">
      <c r="A2188" s="22"/>
    </row>
    <row r="2189" spans="1:1">
      <c r="A2189" s="22"/>
    </row>
    <row r="2190" spans="1:1">
      <c r="A2190" s="22"/>
    </row>
    <row r="2191" spans="1:1">
      <c r="A2191" s="22"/>
    </row>
    <row r="2192" spans="1:1">
      <c r="A2192" s="22"/>
    </row>
    <row r="2193" spans="1:1">
      <c r="A2193" s="22"/>
    </row>
    <row r="2194" spans="1:1">
      <c r="A2194" s="22"/>
    </row>
    <row r="2195" spans="1:1">
      <c r="A2195" s="22"/>
    </row>
    <row r="2196" spans="1:1">
      <c r="A2196" s="22"/>
    </row>
    <row r="2197" spans="1:1">
      <c r="A2197" s="22"/>
    </row>
    <row r="2198" spans="1:1">
      <c r="A2198" s="22"/>
    </row>
    <row r="2199" spans="1:1">
      <c r="A2199" s="22"/>
    </row>
    <row r="2200" spans="1:1">
      <c r="A2200" s="22"/>
    </row>
    <row r="2201" spans="1:1">
      <c r="A2201" s="22"/>
    </row>
    <row r="2202" spans="1:1">
      <c r="A2202" s="22"/>
    </row>
    <row r="2203" spans="1:1">
      <c r="A2203" s="22"/>
    </row>
    <row r="2204" spans="1:1">
      <c r="A2204" s="22"/>
    </row>
    <row r="2205" spans="1:1">
      <c r="A2205" s="22"/>
    </row>
    <row r="2206" spans="1:1">
      <c r="A2206" s="22"/>
    </row>
    <row r="2207" spans="1:1">
      <c r="A2207" s="22"/>
    </row>
    <row r="2208" spans="1:1">
      <c r="A2208" s="22"/>
    </row>
    <row r="2209" spans="1:1">
      <c r="A2209" s="22"/>
    </row>
    <row r="2210" spans="1:1">
      <c r="A2210" s="22"/>
    </row>
    <row r="2211" spans="1:1">
      <c r="A2211" s="22"/>
    </row>
    <row r="2212" spans="1:1">
      <c r="A2212" s="22"/>
    </row>
    <row r="2213" spans="1:1">
      <c r="A2213" s="22"/>
    </row>
    <row r="2214" spans="1:1">
      <c r="A2214" s="22"/>
    </row>
    <row r="2215" spans="1:1">
      <c r="A2215" s="22"/>
    </row>
    <row r="2216" spans="1:1">
      <c r="A2216" s="22"/>
    </row>
    <row r="2217" spans="1:1">
      <c r="A2217" s="22"/>
    </row>
    <row r="2218" spans="1:1">
      <c r="A2218" s="22"/>
    </row>
    <row r="2219" spans="1:1">
      <c r="A2219" s="22"/>
    </row>
    <row r="2220" spans="1:1">
      <c r="A2220" s="22"/>
    </row>
    <row r="2221" spans="1:1">
      <c r="A2221" s="22"/>
    </row>
    <row r="2222" spans="1:1">
      <c r="A2222" s="22"/>
    </row>
    <row r="2223" spans="1:1">
      <c r="A2223" s="22"/>
    </row>
    <row r="2224" spans="1:1">
      <c r="A2224" s="22"/>
    </row>
    <row r="2225" spans="1:1">
      <c r="A2225" s="22"/>
    </row>
    <row r="2226" spans="1:1">
      <c r="A2226" s="22"/>
    </row>
    <row r="2227" spans="1:1">
      <c r="A2227" s="22"/>
    </row>
    <row r="2228" spans="1:1">
      <c r="A2228" s="22"/>
    </row>
    <row r="2229" spans="1:1">
      <c r="A2229" s="22"/>
    </row>
    <row r="2230" spans="1:1">
      <c r="A2230" s="22"/>
    </row>
    <row r="2231" spans="1:1">
      <c r="A2231" s="22"/>
    </row>
    <row r="2232" spans="1:1">
      <c r="A2232" s="22"/>
    </row>
    <row r="2233" spans="1:1">
      <c r="A2233" s="22"/>
    </row>
    <row r="2234" spans="1:1">
      <c r="A2234" s="22"/>
    </row>
    <row r="2235" spans="1:1">
      <c r="A2235" s="22"/>
    </row>
    <row r="2236" spans="1:1">
      <c r="A2236" s="22"/>
    </row>
    <row r="2237" spans="1:1">
      <c r="A2237" s="22"/>
    </row>
    <row r="2238" spans="1:1">
      <c r="A2238" s="22"/>
    </row>
    <row r="2239" spans="1:1">
      <c r="A2239" s="22"/>
    </row>
    <row r="2240" spans="1:1">
      <c r="A2240" s="22"/>
    </row>
    <row r="2241" spans="1:1">
      <c r="A2241" s="22"/>
    </row>
    <row r="2242" spans="1:1">
      <c r="A2242" s="22"/>
    </row>
    <row r="2243" spans="1:1">
      <c r="A2243" s="22"/>
    </row>
    <row r="2244" spans="1:1">
      <c r="A2244" s="22"/>
    </row>
    <row r="2245" spans="1:1">
      <c r="A2245" s="22"/>
    </row>
    <row r="2246" spans="1:1">
      <c r="A2246" s="22"/>
    </row>
    <row r="2247" spans="1:1">
      <c r="A2247" s="22"/>
    </row>
    <row r="2248" spans="1:1">
      <c r="A2248" s="22"/>
    </row>
    <row r="2249" spans="1:1">
      <c r="A2249" s="22"/>
    </row>
    <row r="2250" spans="1:1">
      <c r="A2250" s="22"/>
    </row>
    <row r="2251" spans="1:1">
      <c r="A2251" s="22"/>
    </row>
    <row r="2252" spans="1:1">
      <c r="A2252" s="22"/>
    </row>
    <row r="2253" spans="1:1">
      <c r="A2253" s="22"/>
    </row>
    <row r="2254" spans="1:1">
      <c r="A2254" s="22"/>
    </row>
    <row r="2255" spans="1:1">
      <c r="A2255" s="22"/>
    </row>
    <row r="2256" spans="1:1">
      <c r="A2256" s="22"/>
    </row>
    <row r="2257" spans="1:1">
      <c r="A2257" s="22"/>
    </row>
    <row r="2258" spans="1:1">
      <c r="A2258" s="22"/>
    </row>
    <row r="2259" spans="1:1">
      <c r="A2259" s="22"/>
    </row>
    <row r="2260" spans="1:1">
      <c r="A2260" s="22"/>
    </row>
    <row r="2261" spans="1:1">
      <c r="A2261" s="22"/>
    </row>
    <row r="2262" spans="1:1">
      <c r="A2262" s="22"/>
    </row>
    <row r="2263" spans="1:1">
      <c r="A2263" s="22"/>
    </row>
    <row r="2264" spans="1:1">
      <c r="A2264" s="22"/>
    </row>
    <row r="2265" spans="1:1">
      <c r="A2265" s="22"/>
    </row>
    <row r="2266" spans="1:1">
      <c r="A2266" s="22"/>
    </row>
    <row r="2267" spans="1:1">
      <c r="A2267" s="22"/>
    </row>
    <row r="2268" spans="1:1">
      <c r="A2268" s="22"/>
    </row>
    <row r="2269" spans="1:1">
      <c r="A2269" s="22"/>
    </row>
    <row r="2270" spans="1:1">
      <c r="A2270" s="22"/>
    </row>
    <row r="2271" spans="1:1">
      <c r="A2271" s="22"/>
    </row>
    <row r="2272" spans="1:1">
      <c r="A2272" s="22"/>
    </row>
    <row r="2273" spans="1:1">
      <c r="A2273" s="22"/>
    </row>
    <row r="2274" spans="1:1">
      <c r="A2274" s="22"/>
    </row>
    <row r="2275" spans="1:1">
      <c r="A2275" s="22"/>
    </row>
    <row r="2276" spans="1:1">
      <c r="A2276" s="22"/>
    </row>
    <row r="2277" spans="1:1">
      <c r="A2277" s="22"/>
    </row>
    <row r="2278" spans="1:1">
      <c r="A2278" s="22"/>
    </row>
    <row r="2279" spans="1:1">
      <c r="A2279" s="22"/>
    </row>
    <row r="2280" spans="1:1">
      <c r="A2280" s="22"/>
    </row>
    <row r="2281" spans="1:1">
      <c r="A2281" s="22"/>
    </row>
    <row r="2282" spans="1:1">
      <c r="A2282" s="22"/>
    </row>
    <row r="2283" spans="1:1">
      <c r="A2283" s="22"/>
    </row>
    <row r="2284" spans="1:1">
      <c r="A2284" s="22"/>
    </row>
    <row r="2285" spans="1:1">
      <c r="A2285" s="22"/>
    </row>
    <row r="2286" spans="1:1">
      <c r="A2286" s="22"/>
    </row>
    <row r="2287" spans="1:1">
      <c r="A2287" s="22"/>
    </row>
    <row r="2288" spans="1:1">
      <c r="A2288" s="22"/>
    </row>
    <row r="2289" spans="1:1">
      <c r="A2289" s="22"/>
    </row>
    <row r="2290" spans="1:1">
      <c r="A2290" s="22"/>
    </row>
    <row r="2291" spans="1:1">
      <c r="A2291" s="22"/>
    </row>
    <row r="2292" spans="1:1">
      <c r="A2292" s="22"/>
    </row>
    <row r="2293" spans="1:1">
      <c r="A2293" s="22"/>
    </row>
    <row r="2294" spans="1:1">
      <c r="A2294" s="22"/>
    </row>
    <row r="2295" spans="1:1">
      <c r="A2295" s="22"/>
    </row>
    <row r="2296" spans="1:1">
      <c r="A2296" s="22"/>
    </row>
    <row r="2297" spans="1:1">
      <c r="A2297" s="22"/>
    </row>
    <row r="2298" spans="1:1">
      <c r="A2298" s="22"/>
    </row>
    <row r="2299" spans="1:1">
      <c r="A2299" s="22"/>
    </row>
    <row r="2300" spans="1:1">
      <c r="A2300" s="22"/>
    </row>
    <row r="2301" spans="1:1">
      <c r="A2301" s="22"/>
    </row>
    <row r="2302" spans="1:1">
      <c r="A2302" s="22"/>
    </row>
    <row r="2303" spans="1:1">
      <c r="A2303" s="22"/>
    </row>
    <row r="2304" spans="1:1">
      <c r="A2304" s="22"/>
    </row>
    <row r="2305" spans="1:1">
      <c r="A2305" s="22"/>
    </row>
    <row r="2306" spans="1:1">
      <c r="A2306" s="22"/>
    </row>
    <row r="2307" spans="1:1">
      <c r="A2307" s="22"/>
    </row>
    <row r="2308" spans="1:1">
      <c r="A2308" s="22"/>
    </row>
    <row r="2309" spans="1:1">
      <c r="A2309" s="22"/>
    </row>
    <row r="2310" spans="1:1">
      <c r="A2310" s="22"/>
    </row>
    <row r="2311" spans="1:1">
      <c r="A2311" s="22"/>
    </row>
    <row r="2312" spans="1:1">
      <c r="A2312" s="22"/>
    </row>
    <row r="2313" spans="1:1">
      <c r="A2313" s="22"/>
    </row>
    <row r="2314" spans="1:1">
      <c r="A2314" s="22"/>
    </row>
    <row r="2315" spans="1:1">
      <c r="A2315" s="22"/>
    </row>
    <row r="2316" spans="1:1">
      <c r="A2316" s="22"/>
    </row>
    <row r="2317" spans="1:1">
      <c r="A2317" s="22"/>
    </row>
    <row r="2318" spans="1:1">
      <c r="A2318" s="22"/>
    </row>
    <row r="2319" spans="1:1">
      <c r="A2319" s="22"/>
    </row>
    <row r="2320" spans="1:1">
      <c r="A2320" s="22"/>
    </row>
    <row r="2321" spans="1:1">
      <c r="A2321" s="22"/>
    </row>
    <row r="2322" spans="1:1">
      <c r="A2322" s="22"/>
    </row>
    <row r="2323" spans="1:1">
      <c r="A2323" s="22"/>
    </row>
    <row r="2324" spans="1:1">
      <c r="A2324" s="22"/>
    </row>
    <row r="2325" spans="1:1">
      <c r="A2325" s="22"/>
    </row>
    <row r="2326" spans="1:1">
      <c r="A2326" s="22"/>
    </row>
    <row r="2327" spans="1:1">
      <c r="A2327" s="22"/>
    </row>
    <row r="2328" spans="1:1">
      <c r="A2328" s="22"/>
    </row>
    <row r="2329" spans="1:1">
      <c r="A2329" s="22"/>
    </row>
    <row r="2330" spans="1:1">
      <c r="A2330" s="22"/>
    </row>
    <row r="2331" spans="1:1">
      <c r="A2331" s="22"/>
    </row>
    <row r="2332" spans="1:1">
      <c r="A2332" s="22"/>
    </row>
    <row r="2333" spans="1:1">
      <c r="A2333" s="22"/>
    </row>
    <row r="2334" spans="1:1">
      <c r="A2334" s="22"/>
    </row>
    <row r="2335" spans="1:1">
      <c r="A2335" s="22"/>
    </row>
    <row r="2336" spans="1:1">
      <c r="A2336" s="22"/>
    </row>
    <row r="2337" spans="1:1">
      <c r="A2337" s="22"/>
    </row>
    <row r="2338" spans="1:1">
      <c r="A2338" s="22"/>
    </row>
    <row r="2339" spans="1:1">
      <c r="A2339" s="22"/>
    </row>
    <row r="2340" spans="1:1">
      <c r="A2340" s="22"/>
    </row>
    <row r="2341" spans="1:1">
      <c r="A2341" s="22"/>
    </row>
    <row r="2342" spans="1:1">
      <c r="A2342" s="22"/>
    </row>
    <row r="2343" spans="1:1">
      <c r="A2343" s="22"/>
    </row>
    <row r="2344" spans="1:1">
      <c r="A2344" s="22"/>
    </row>
    <row r="2345" spans="1:1">
      <c r="A2345" s="22"/>
    </row>
    <row r="2346" spans="1:1">
      <c r="A2346" s="22"/>
    </row>
    <row r="2347" spans="1:1">
      <c r="A2347" s="22"/>
    </row>
    <row r="2348" spans="1:1">
      <c r="A2348" s="22"/>
    </row>
    <row r="2349" spans="1:1">
      <c r="A2349" s="22"/>
    </row>
    <row r="2350" spans="1:1">
      <c r="A2350" s="22"/>
    </row>
    <row r="2351" spans="1:1">
      <c r="A2351" s="22"/>
    </row>
    <row r="2352" spans="1:1">
      <c r="A2352" s="22"/>
    </row>
    <row r="2353" spans="1:1">
      <c r="A2353" s="22"/>
    </row>
    <row r="2354" spans="1:1">
      <c r="A2354" s="22"/>
    </row>
    <row r="2355" spans="1:1">
      <c r="A2355" s="22"/>
    </row>
    <row r="2356" spans="1:1">
      <c r="A2356" s="22"/>
    </row>
    <row r="2357" spans="1:1">
      <c r="A2357" s="22"/>
    </row>
    <row r="2358" spans="1:1">
      <c r="A2358" s="22"/>
    </row>
    <row r="2359" spans="1:1">
      <c r="A2359" s="22"/>
    </row>
    <row r="2360" spans="1:1">
      <c r="A2360" s="22"/>
    </row>
    <row r="2361" spans="1:1">
      <c r="A2361" s="22"/>
    </row>
    <row r="2362" spans="1:1">
      <c r="A2362" s="22"/>
    </row>
    <row r="2363" spans="1:1">
      <c r="A2363" s="22"/>
    </row>
    <row r="2364" spans="1:1">
      <c r="A2364" s="22"/>
    </row>
    <row r="2365" spans="1:1">
      <c r="A2365" s="22"/>
    </row>
    <row r="2366" spans="1:1">
      <c r="A2366" s="22"/>
    </row>
    <row r="2367" spans="1:1">
      <c r="A2367" s="22"/>
    </row>
    <row r="2368" spans="1:1">
      <c r="A2368" s="22"/>
    </row>
    <row r="2369" spans="1:1">
      <c r="A2369" s="22"/>
    </row>
    <row r="2370" spans="1:1">
      <c r="A2370" s="22"/>
    </row>
    <row r="2371" spans="1:1">
      <c r="A2371" s="22"/>
    </row>
    <row r="2372" spans="1:1">
      <c r="A2372" s="22"/>
    </row>
    <row r="2373" spans="1:1">
      <c r="A2373" s="22"/>
    </row>
    <row r="2374" spans="1:1">
      <c r="A2374" s="22"/>
    </row>
    <row r="2375" spans="1:1">
      <c r="A2375" s="22"/>
    </row>
    <row r="2376" spans="1:1">
      <c r="A2376" s="22"/>
    </row>
    <row r="2377" spans="1:1">
      <c r="A2377" s="22"/>
    </row>
    <row r="2378" spans="1:1">
      <c r="A2378" s="22"/>
    </row>
    <row r="2379" spans="1:1">
      <c r="A2379" s="22"/>
    </row>
    <row r="2380" spans="1:1">
      <c r="A2380" s="22"/>
    </row>
    <row r="2381" spans="1:1">
      <c r="A2381" s="22"/>
    </row>
    <row r="2382" spans="1:1">
      <c r="A2382" s="22"/>
    </row>
    <row r="2383" spans="1:1">
      <c r="A2383" s="22"/>
    </row>
    <row r="2384" spans="1:1">
      <c r="A2384" s="22"/>
    </row>
    <row r="2385" spans="1:1">
      <c r="A2385" s="22"/>
    </row>
    <row r="2386" spans="1:1">
      <c r="A2386" s="22"/>
    </row>
    <row r="2387" spans="1:1">
      <c r="A2387" s="22"/>
    </row>
    <row r="2388" spans="1:1">
      <c r="A2388" s="22"/>
    </row>
    <row r="2389" spans="1:1">
      <c r="A2389" s="22"/>
    </row>
    <row r="2390" spans="1:1">
      <c r="A2390" s="22"/>
    </row>
    <row r="2391" spans="1:1">
      <c r="A2391" s="22"/>
    </row>
    <row r="2392" spans="1:1">
      <c r="A2392" s="22"/>
    </row>
    <row r="2393" spans="1:1">
      <c r="A2393" s="22"/>
    </row>
    <row r="2394" spans="1:1">
      <c r="A2394" s="22"/>
    </row>
    <row r="2395" spans="1:1">
      <c r="A2395" s="22"/>
    </row>
    <row r="2396" spans="1:1">
      <c r="A2396" s="22"/>
    </row>
    <row r="2397" spans="1:1">
      <c r="A2397" s="22"/>
    </row>
    <row r="2398" spans="1:1">
      <c r="A2398" s="22"/>
    </row>
    <row r="2399" spans="1:1">
      <c r="A2399" s="22"/>
    </row>
    <row r="2400" spans="1:1">
      <c r="A2400" s="22"/>
    </row>
    <row r="2401" spans="1:1">
      <c r="A2401" s="22"/>
    </row>
    <row r="2402" spans="1:1">
      <c r="A2402" s="22"/>
    </row>
    <row r="2403" spans="1:1">
      <c r="A2403" s="22"/>
    </row>
    <row r="2404" spans="1:1">
      <c r="A2404" s="22"/>
    </row>
    <row r="2405" spans="1:1">
      <c r="A2405" s="22"/>
    </row>
    <row r="2406" spans="1:1">
      <c r="A2406" s="22"/>
    </row>
    <row r="2407" spans="1:1">
      <c r="A2407" s="22"/>
    </row>
    <row r="2408" spans="1:1">
      <c r="A2408" s="22"/>
    </row>
    <row r="2409" spans="1:1">
      <c r="A2409" s="22"/>
    </row>
    <row r="2410" spans="1:1">
      <c r="A2410" s="22"/>
    </row>
    <row r="2411" spans="1:1">
      <c r="A2411" s="22"/>
    </row>
    <row r="2412" spans="1:1">
      <c r="A2412" s="22"/>
    </row>
    <row r="2413" spans="1:1">
      <c r="A2413" s="22"/>
    </row>
    <row r="2414" spans="1:1">
      <c r="A2414" s="22"/>
    </row>
    <row r="2415" spans="1:1">
      <c r="A2415" s="22"/>
    </row>
    <row r="2416" spans="1:1">
      <c r="A2416" s="22"/>
    </row>
    <row r="2417" spans="1:1">
      <c r="A2417" s="22"/>
    </row>
    <row r="2418" spans="1:1">
      <c r="A2418" s="22"/>
    </row>
    <row r="2419" spans="1:1">
      <c r="A2419" s="22"/>
    </row>
    <row r="2420" spans="1:1">
      <c r="A2420" s="22"/>
    </row>
    <row r="2421" spans="1:1">
      <c r="A2421" s="22"/>
    </row>
    <row r="2422" spans="1:1">
      <c r="A2422" s="22"/>
    </row>
    <row r="2423" spans="1:1">
      <c r="A2423" s="22"/>
    </row>
    <row r="2424" spans="1:1">
      <c r="A2424" s="22"/>
    </row>
    <row r="2425" spans="1:1">
      <c r="A2425" s="22"/>
    </row>
    <row r="2426" spans="1:1">
      <c r="A2426" s="22"/>
    </row>
    <row r="2427" spans="1:1">
      <c r="A2427" s="22"/>
    </row>
    <row r="2428" spans="1:1">
      <c r="A2428" s="22"/>
    </row>
    <row r="2429" spans="1:1">
      <c r="A2429" s="22"/>
    </row>
    <row r="2430" spans="1:1">
      <c r="A2430" s="22"/>
    </row>
    <row r="2431" spans="1:1">
      <c r="A2431" s="22"/>
    </row>
    <row r="2432" spans="1:1">
      <c r="A2432" s="22"/>
    </row>
    <row r="2433" spans="1:1">
      <c r="A2433" s="22"/>
    </row>
    <row r="2434" spans="1:1">
      <c r="A2434" s="22"/>
    </row>
    <row r="2435" spans="1:1">
      <c r="A2435" s="22"/>
    </row>
    <row r="2436" spans="1:1">
      <c r="A2436" s="22"/>
    </row>
    <row r="2437" spans="1:1">
      <c r="A2437" s="22"/>
    </row>
    <row r="2438" spans="1:1">
      <c r="A2438" s="22"/>
    </row>
    <row r="2439" spans="1:1">
      <c r="A2439" s="22"/>
    </row>
    <row r="2440" spans="1:1">
      <c r="A2440" s="22"/>
    </row>
    <row r="2441" spans="1:1">
      <c r="A2441" s="22"/>
    </row>
    <row r="2442" spans="1:1">
      <c r="A2442" s="22"/>
    </row>
    <row r="2443" spans="1:1">
      <c r="A2443" s="22"/>
    </row>
    <row r="2444" spans="1:1">
      <c r="A2444" s="22"/>
    </row>
    <row r="2445" spans="1:1">
      <c r="A2445" s="22"/>
    </row>
    <row r="2446" spans="1:1">
      <c r="A2446" s="22"/>
    </row>
    <row r="2447" spans="1:1">
      <c r="A2447" s="22"/>
    </row>
    <row r="2448" spans="1:1">
      <c r="A2448" s="22"/>
    </row>
    <row r="2449" spans="1:1">
      <c r="A2449" s="22"/>
    </row>
    <row r="2450" spans="1:1">
      <c r="A2450" s="22"/>
    </row>
    <row r="2451" spans="1:1">
      <c r="A2451" s="22"/>
    </row>
    <row r="2452" spans="1:1">
      <c r="A2452" s="22"/>
    </row>
    <row r="2453" spans="1:1">
      <c r="A2453" s="22"/>
    </row>
    <row r="2454" spans="1:1">
      <c r="A2454" s="22"/>
    </row>
    <row r="2455" spans="1:1">
      <c r="A2455" s="22"/>
    </row>
    <row r="2456" spans="1:1">
      <c r="A2456" s="22"/>
    </row>
    <row r="2457" spans="1:1">
      <c r="A2457" s="22"/>
    </row>
    <row r="2458" spans="1:1">
      <c r="A2458" s="22"/>
    </row>
    <row r="2459" spans="1:1">
      <c r="A2459" s="22"/>
    </row>
    <row r="2460" spans="1:1">
      <c r="A2460" s="22"/>
    </row>
    <row r="2461" spans="1:1">
      <c r="A2461" s="22"/>
    </row>
    <row r="2462" spans="1:1">
      <c r="A2462" s="22"/>
    </row>
    <row r="2463" spans="1:1">
      <c r="A2463" s="22"/>
    </row>
    <row r="2464" spans="1:1">
      <c r="A2464" s="22"/>
    </row>
    <row r="2465" spans="1:1">
      <c r="A2465" s="22"/>
    </row>
    <row r="2466" spans="1:1">
      <c r="A2466" s="22"/>
    </row>
    <row r="2467" spans="1:1">
      <c r="A2467" s="22"/>
    </row>
    <row r="2468" spans="1:1">
      <c r="A2468" s="22"/>
    </row>
    <row r="2469" spans="1:1">
      <c r="A2469" s="22"/>
    </row>
    <row r="2470" spans="1:1">
      <c r="A2470" s="22"/>
    </row>
    <row r="2471" spans="1:1">
      <c r="A2471" s="22"/>
    </row>
    <row r="2472" spans="1:1">
      <c r="A2472" s="22"/>
    </row>
    <row r="2473" spans="1:1">
      <c r="A2473" s="22"/>
    </row>
    <row r="2474" spans="1:1">
      <c r="A2474" s="22"/>
    </row>
    <row r="2475" spans="1:1">
      <c r="A2475" s="22"/>
    </row>
    <row r="2476" spans="1:1">
      <c r="A2476" s="22"/>
    </row>
    <row r="2477" spans="1:1">
      <c r="A2477" s="22"/>
    </row>
    <row r="2478" spans="1:1">
      <c r="A2478" s="22"/>
    </row>
    <row r="2479" spans="1:1">
      <c r="A2479" s="22"/>
    </row>
    <row r="2480" spans="1:1">
      <c r="A2480" s="22"/>
    </row>
    <row r="2481" spans="1:1">
      <c r="A2481" s="22"/>
    </row>
    <row r="2482" spans="1:1">
      <c r="A2482" s="22"/>
    </row>
    <row r="2483" spans="1:1">
      <c r="A2483" s="22"/>
    </row>
    <row r="2484" spans="1:1">
      <c r="A2484" s="22"/>
    </row>
    <row r="2485" spans="1:1">
      <c r="A2485" s="22"/>
    </row>
    <row r="2486" spans="1:1">
      <c r="A2486" s="22"/>
    </row>
    <row r="2487" spans="1:1">
      <c r="A2487" s="22"/>
    </row>
    <row r="2488" spans="1:1">
      <c r="A2488" s="22"/>
    </row>
    <row r="2489" spans="1:1">
      <c r="A2489" s="22"/>
    </row>
    <row r="2490" spans="1:1">
      <c r="A2490" s="22"/>
    </row>
    <row r="2491" spans="1:1">
      <c r="A2491" s="22"/>
    </row>
    <row r="2492" spans="1:1">
      <c r="A2492" s="22"/>
    </row>
    <row r="2493" spans="1:1">
      <c r="A2493" s="22"/>
    </row>
    <row r="2494" spans="1:1">
      <c r="A2494" s="22"/>
    </row>
    <row r="2495" spans="1:1">
      <c r="A2495" s="22"/>
    </row>
    <row r="2496" spans="1:1">
      <c r="A2496" s="22"/>
    </row>
    <row r="2497" spans="1:1">
      <c r="A2497" s="22"/>
    </row>
    <row r="2498" spans="1:1">
      <c r="A2498" s="22"/>
    </row>
    <row r="2499" spans="1:1">
      <c r="A2499" s="22"/>
    </row>
    <row r="2500" spans="1:1">
      <c r="A2500" s="22"/>
    </row>
    <row r="2501" spans="1:1">
      <c r="A2501" s="22"/>
    </row>
    <row r="2502" spans="1:1">
      <c r="A2502" s="22"/>
    </row>
    <row r="2503" spans="1:1">
      <c r="A2503" s="22"/>
    </row>
    <row r="2504" spans="1:1">
      <c r="A2504" s="22"/>
    </row>
    <row r="2505" spans="1:1">
      <c r="A2505" s="22"/>
    </row>
    <row r="2506" spans="1:1">
      <c r="A2506" s="22"/>
    </row>
    <row r="2507" spans="1:1">
      <c r="A2507" s="22"/>
    </row>
    <row r="2508" spans="1:1">
      <c r="A2508" s="22"/>
    </row>
    <row r="2509" spans="1:1">
      <c r="A2509" s="22"/>
    </row>
    <row r="2510" spans="1:1">
      <c r="A2510" s="22"/>
    </row>
    <row r="2511" spans="1:1">
      <c r="A2511" s="22"/>
    </row>
    <row r="2512" spans="1:1">
      <c r="A2512" s="22"/>
    </row>
    <row r="2513" spans="1:1">
      <c r="A2513" s="22"/>
    </row>
    <row r="2514" spans="1:1">
      <c r="A2514" s="22"/>
    </row>
    <row r="2515" spans="1:1">
      <c r="A2515" s="22"/>
    </row>
    <row r="2516" spans="1:1">
      <c r="A2516" s="22"/>
    </row>
    <row r="2517" spans="1:1">
      <c r="A2517" s="22"/>
    </row>
    <row r="2518" spans="1:1">
      <c r="A2518" s="22"/>
    </row>
    <row r="2519" spans="1:1">
      <c r="A2519" s="22"/>
    </row>
    <row r="2520" spans="1:1">
      <c r="A2520" s="22"/>
    </row>
    <row r="2521" spans="1:1">
      <c r="A2521" s="22"/>
    </row>
    <row r="2522" spans="1:1">
      <c r="A2522" s="22"/>
    </row>
    <row r="2523" spans="1:1">
      <c r="A2523" s="22"/>
    </row>
    <row r="2524" spans="1:1">
      <c r="A2524" s="22"/>
    </row>
    <row r="2525" spans="1:1">
      <c r="A2525" s="22"/>
    </row>
    <row r="2526" spans="1:1">
      <c r="A2526" s="22"/>
    </row>
    <row r="2527" spans="1:1">
      <c r="A2527" s="22"/>
    </row>
    <row r="2528" spans="1:1">
      <c r="A2528" s="22"/>
    </row>
    <row r="2529" spans="1:1">
      <c r="A2529" s="22"/>
    </row>
    <row r="2530" spans="1:1">
      <c r="A2530" s="22"/>
    </row>
    <row r="2531" spans="1:1">
      <c r="A2531" s="22"/>
    </row>
    <row r="2532" spans="1:1">
      <c r="A2532" s="22"/>
    </row>
    <row r="2533" spans="1:1">
      <c r="A2533" s="22"/>
    </row>
    <row r="2534" spans="1:1">
      <c r="A2534" s="22"/>
    </row>
    <row r="2535" spans="1:1">
      <c r="A2535" s="22"/>
    </row>
    <row r="2536" spans="1:1">
      <c r="A2536" s="22"/>
    </row>
    <row r="2537" spans="1:1">
      <c r="A2537" s="22"/>
    </row>
    <row r="2538" spans="1:1">
      <c r="A2538" s="22"/>
    </row>
    <row r="2539" spans="1:1">
      <c r="A2539" s="22"/>
    </row>
    <row r="2540" spans="1:1">
      <c r="A2540" s="22"/>
    </row>
    <row r="2541" spans="1:1">
      <c r="A2541" s="22"/>
    </row>
    <row r="2542" spans="1:1">
      <c r="A2542" s="22"/>
    </row>
    <row r="2543" spans="1:1">
      <c r="A2543" s="22"/>
    </row>
    <row r="2544" spans="1:1">
      <c r="A2544" s="22"/>
    </row>
    <row r="2545" spans="1:1">
      <c r="A2545" s="22"/>
    </row>
    <row r="2546" spans="1:1">
      <c r="A2546" s="22"/>
    </row>
    <row r="2547" spans="1:1">
      <c r="A2547" s="22"/>
    </row>
    <row r="2548" spans="1:1">
      <c r="A2548" s="22"/>
    </row>
    <row r="2549" spans="1:1">
      <c r="A2549" s="22"/>
    </row>
    <row r="2550" spans="1:1">
      <c r="A2550" s="22"/>
    </row>
    <row r="2551" spans="1:1">
      <c r="A2551" s="22"/>
    </row>
    <row r="2552" spans="1:1">
      <c r="A2552" s="22"/>
    </row>
    <row r="2553" spans="1:1">
      <c r="A2553" s="22"/>
    </row>
    <row r="2554" spans="1:1">
      <c r="A2554" s="22"/>
    </row>
    <row r="2555" spans="1:1">
      <c r="A2555" s="22"/>
    </row>
    <row r="2556" spans="1:1">
      <c r="A2556" s="22"/>
    </row>
    <row r="2557" spans="1:1">
      <c r="A2557" s="22"/>
    </row>
    <row r="2558" spans="1:1">
      <c r="A2558" s="22"/>
    </row>
    <row r="2559" spans="1:1">
      <c r="A2559" s="22"/>
    </row>
    <row r="2560" spans="1:1">
      <c r="A2560" s="22"/>
    </row>
    <row r="2561" spans="1:1">
      <c r="A2561" s="22"/>
    </row>
    <row r="2562" spans="1:1">
      <c r="A2562" s="22"/>
    </row>
    <row r="2563" spans="1:1">
      <c r="A2563" s="22"/>
    </row>
    <row r="2564" spans="1:1">
      <c r="A2564" s="22"/>
    </row>
    <row r="2565" spans="1:1">
      <c r="A2565" s="22"/>
    </row>
    <row r="2566" spans="1:1">
      <c r="A2566" s="22"/>
    </row>
    <row r="2567" spans="1:1">
      <c r="A2567" s="22"/>
    </row>
    <row r="2568" spans="1:1">
      <c r="A2568" s="22"/>
    </row>
    <row r="2569" spans="1:1">
      <c r="A2569" s="22"/>
    </row>
    <row r="2570" spans="1:1">
      <c r="A2570" s="22"/>
    </row>
    <row r="2571" spans="1:1">
      <c r="A2571" s="22"/>
    </row>
    <row r="2572" spans="1:1">
      <c r="A2572" s="22"/>
    </row>
    <row r="2573" spans="1:1">
      <c r="A2573" s="22"/>
    </row>
    <row r="2574" spans="1:1">
      <c r="A2574" s="22"/>
    </row>
    <row r="2575" spans="1:1">
      <c r="A2575" s="22"/>
    </row>
    <row r="2576" spans="1:1">
      <c r="A2576" s="22"/>
    </row>
    <row r="2577" spans="1:1">
      <c r="A2577" s="22"/>
    </row>
    <row r="2578" spans="1:1">
      <c r="A2578" s="22"/>
    </row>
    <row r="2579" spans="1:1">
      <c r="A2579" s="22"/>
    </row>
    <row r="2580" spans="1:1">
      <c r="A2580" s="22"/>
    </row>
    <row r="2581" spans="1:1">
      <c r="A2581" s="22"/>
    </row>
    <row r="2582" spans="1:1">
      <c r="A2582" s="22"/>
    </row>
    <row r="2583" spans="1:1">
      <c r="A2583" s="22"/>
    </row>
    <row r="2584" spans="1:1">
      <c r="A2584" s="22"/>
    </row>
    <row r="2585" spans="1:1">
      <c r="A2585" s="22"/>
    </row>
    <row r="2586" spans="1:1">
      <c r="A2586" s="22"/>
    </row>
    <row r="2587" spans="1:1">
      <c r="A2587" s="22"/>
    </row>
    <row r="2588" spans="1:1">
      <c r="A2588" s="22"/>
    </row>
    <row r="2589" spans="1:1">
      <c r="A2589" s="22"/>
    </row>
    <row r="2590" spans="1:1">
      <c r="A2590" s="22"/>
    </row>
    <row r="2591" spans="1:1">
      <c r="A2591" s="22"/>
    </row>
    <row r="2592" spans="1:1">
      <c r="A2592" s="22"/>
    </row>
    <row r="2593" spans="1:1">
      <c r="A2593" s="22"/>
    </row>
    <row r="2594" spans="1:1">
      <c r="A2594" s="22"/>
    </row>
    <row r="2595" spans="1:1">
      <c r="A2595" s="22"/>
    </row>
    <row r="2596" spans="1:1">
      <c r="A2596" s="22"/>
    </row>
    <row r="2597" spans="1:1">
      <c r="A2597" s="22"/>
    </row>
    <row r="2598" spans="1:1">
      <c r="A2598" s="22"/>
    </row>
    <row r="2599" spans="1:1">
      <c r="A2599" s="22"/>
    </row>
    <row r="2600" spans="1:1">
      <c r="A2600" s="22"/>
    </row>
    <row r="2601" spans="1:1">
      <c r="A2601" s="22"/>
    </row>
    <row r="2602" spans="1:1">
      <c r="A2602" s="22"/>
    </row>
    <row r="2603" spans="1:1">
      <c r="A2603" s="22"/>
    </row>
    <row r="2604" spans="1:1">
      <c r="A2604" s="22"/>
    </row>
    <row r="2605" spans="1:1">
      <c r="A2605" s="22"/>
    </row>
    <row r="2606" spans="1:1">
      <c r="A2606" s="22"/>
    </row>
    <row r="2607" spans="1:1">
      <c r="A2607" s="22"/>
    </row>
    <row r="2608" spans="1:1">
      <c r="A2608" s="22"/>
    </row>
    <row r="2609" spans="1:1">
      <c r="A2609" s="22"/>
    </row>
    <row r="2610" spans="1:1">
      <c r="A2610" s="22"/>
    </row>
    <row r="2611" spans="1:1">
      <c r="A2611" s="22"/>
    </row>
    <row r="2612" spans="1:1">
      <c r="A2612" s="22"/>
    </row>
    <row r="2613" spans="1:1">
      <c r="A2613" s="22"/>
    </row>
    <row r="2614" spans="1:1">
      <c r="A2614" s="22"/>
    </row>
    <row r="2615" spans="1:1">
      <c r="A2615" s="22"/>
    </row>
    <row r="2616" spans="1:1">
      <c r="A2616" s="22"/>
    </row>
    <row r="2617" spans="1:1">
      <c r="A2617" s="22"/>
    </row>
    <row r="2618" spans="1:1">
      <c r="A2618" s="22"/>
    </row>
    <row r="2619" spans="1:1">
      <c r="A2619" s="22"/>
    </row>
    <row r="2620" spans="1:1">
      <c r="A2620" s="22"/>
    </row>
    <row r="2621" spans="1:1">
      <c r="A2621" s="22"/>
    </row>
    <row r="2622" spans="1:1">
      <c r="A2622" s="22"/>
    </row>
    <row r="2623" spans="1:1">
      <c r="A2623" s="22"/>
    </row>
    <row r="2624" spans="1:1">
      <c r="A2624" s="22"/>
    </row>
    <row r="2625" spans="1:1">
      <c r="A2625" s="22"/>
    </row>
    <row r="2626" spans="1:1">
      <c r="A2626" s="22"/>
    </row>
    <row r="2627" spans="1:1">
      <c r="A2627" s="22"/>
    </row>
    <row r="2628" spans="1:1">
      <c r="A2628" s="22"/>
    </row>
    <row r="2629" spans="1:1">
      <c r="A2629" s="22"/>
    </row>
    <row r="2630" spans="1:1">
      <c r="A2630" s="22"/>
    </row>
    <row r="2631" spans="1:1">
      <c r="A2631" s="22"/>
    </row>
    <row r="2632" spans="1:1">
      <c r="A2632" s="22"/>
    </row>
    <row r="2633" spans="1:1">
      <c r="A2633" s="22"/>
    </row>
    <row r="2634" spans="1:1">
      <c r="A2634" s="22"/>
    </row>
    <row r="2635" spans="1:1">
      <c r="A2635" s="22"/>
    </row>
    <row r="2636" spans="1:1">
      <c r="A2636" s="22"/>
    </row>
    <row r="2637" spans="1:1">
      <c r="A2637" s="22"/>
    </row>
    <row r="2638" spans="1:1">
      <c r="A2638" s="22"/>
    </row>
    <row r="2639" spans="1:1">
      <c r="A2639" s="22"/>
    </row>
    <row r="2640" spans="1:1">
      <c r="A2640" s="22"/>
    </row>
    <row r="2641" spans="1:1">
      <c r="A2641" s="22"/>
    </row>
    <row r="2642" spans="1:1">
      <c r="A2642" s="22"/>
    </row>
    <row r="2643" spans="1:1">
      <c r="A2643" s="22"/>
    </row>
    <row r="2644" spans="1:1">
      <c r="A2644" s="22"/>
    </row>
    <row r="2645" spans="1:1">
      <c r="A2645" s="22"/>
    </row>
    <row r="2646" spans="1:1">
      <c r="A2646" s="22"/>
    </row>
    <row r="2647" spans="1:1">
      <c r="A2647" s="22"/>
    </row>
    <row r="2648" spans="1:1">
      <c r="A2648" s="22"/>
    </row>
    <row r="2649" spans="1:1">
      <c r="A2649" s="22"/>
    </row>
    <row r="2650" spans="1:1">
      <c r="A2650" s="22"/>
    </row>
    <row r="2651" spans="1:1">
      <c r="A2651" s="22"/>
    </row>
    <row r="2652" spans="1:1">
      <c r="A2652" s="22"/>
    </row>
    <row r="2653" spans="1:1">
      <c r="A2653" s="22"/>
    </row>
    <row r="2654" spans="1:1">
      <c r="A2654" s="22"/>
    </row>
    <row r="2655" spans="1:1">
      <c r="A2655" s="22"/>
    </row>
    <row r="2656" spans="1:1">
      <c r="A2656" s="22"/>
    </row>
    <row r="2657" spans="1:1">
      <c r="A2657" s="22"/>
    </row>
    <row r="2658" spans="1:1">
      <c r="A2658" s="22"/>
    </row>
    <row r="2659" spans="1:1">
      <c r="A2659" s="22"/>
    </row>
    <row r="2660" spans="1:1">
      <c r="A2660" s="22"/>
    </row>
    <row r="2661" spans="1:1">
      <c r="A2661" s="22"/>
    </row>
    <row r="2662" spans="1:1">
      <c r="A2662" s="22"/>
    </row>
    <row r="2663" spans="1:1">
      <c r="A2663" s="22"/>
    </row>
    <row r="2664" spans="1:1">
      <c r="A2664" s="22"/>
    </row>
    <row r="2665" spans="1:1">
      <c r="A2665" s="22"/>
    </row>
    <row r="2666" spans="1:1">
      <c r="A2666" s="22"/>
    </row>
    <row r="2667" spans="1:1">
      <c r="A2667" s="22"/>
    </row>
    <row r="2668" spans="1:1">
      <c r="A2668" s="22"/>
    </row>
    <row r="2669" spans="1:1">
      <c r="A2669" s="22"/>
    </row>
    <row r="2670" spans="1:1">
      <c r="A2670" s="22"/>
    </row>
    <row r="2671" spans="1:1">
      <c r="A2671" s="22"/>
    </row>
    <row r="2672" spans="1:1">
      <c r="A2672" s="22"/>
    </row>
    <row r="2673" spans="1:1">
      <c r="A2673" s="22"/>
    </row>
    <row r="2674" spans="1:1">
      <c r="A2674" s="22"/>
    </row>
    <row r="2675" spans="1:1">
      <c r="A2675" s="22"/>
    </row>
    <row r="2676" spans="1:1">
      <c r="A2676" s="22"/>
    </row>
    <row r="2677" spans="1:1">
      <c r="A2677" s="22"/>
    </row>
    <row r="2678" spans="1:1">
      <c r="A2678" s="22"/>
    </row>
    <row r="2679" spans="1:1">
      <c r="A2679" s="22"/>
    </row>
    <row r="2680" spans="1:1">
      <c r="A2680" s="22"/>
    </row>
    <row r="2681" spans="1:1">
      <c r="A2681" s="22"/>
    </row>
    <row r="2682" spans="1:1">
      <c r="A2682" s="22"/>
    </row>
    <row r="2683" spans="1:1">
      <c r="A2683" s="22"/>
    </row>
    <row r="2684" spans="1:1">
      <c r="A2684" s="22"/>
    </row>
    <row r="2685" spans="1:1">
      <c r="A2685" s="22"/>
    </row>
    <row r="2686" spans="1:1">
      <c r="A2686" s="22"/>
    </row>
    <row r="2687" spans="1:1">
      <c r="A2687" s="22"/>
    </row>
    <row r="2688" spans="1:1">
      <c r="A2688" s="22"/>
    </row>
    <row r="2689" spans="1:1">
      <c r="A2689" s="22"/>
    </row>
    <row r="2690" spans="1:1">
      <c r="A2690" s="22"/>
    </row>
    <row r="2691" spans="1:1">
      <c r="A2691" s="22"/>
    </row>
    <row r="2692" spans="1:1">
      <c r="A2692" s="22"/>
    </row>
    <row r="2693" spans="1:1">
      <c r="A2693" s="22"/>
    </row>
    <row r="2694" spans="1:1">
      <c r="A2694" s="22"/>
    </row>
    <row r="2695" spans="1:1">
      <c r="A2695" s="22"/>
    </row>
    <row r="2696" spans="1:1">
      <c r="A2696" s="22"/>
    </row>
    <row r="2697" spans="1:1">
      <c r="A2697" s="22"/>
    </row>
    <row r="2698" spans="1:1">
      <c r="A2698" s="22"/>
    </row>
    <row r="2699" spans="1:1">
      <c r="A2699" s="22"/>
    </row>
    <row r="2700" spans="1:1">
      <c r="A2700" s="22"/>
    </row>
    <row r="2701" spans="1:1">
      <c r="A2701" s="22"/>
    </row>
    <row r="2702" spans="1:1">
      <c r="A2702" s="22"/>
    </row>
    <row r="2703" spans="1:1">
      <c r="A2703" s="22"/>
    </row>
    <row r="2704" spans="1:1">
      <c r="A2704" s="22"/>
    </row>
    <row r="2705" spans="1:1">
      <c r="A2705" s="22"/>
    </row>
    <row r="2706" spans="1:1">
      <c r="A2706" s="22"/>
    </row>
    <row r="2707" spans="1:1">
      <c r="A2707" s="22"/>
    </row>
    <row r="2708" spans="1:1">
      <c r="A2708" s="22"/>
    </row>
    <row r="2709" spans="1:1">
      <c r="A2709" s="22"/>
    </row>
    <row r="2710" spans="1:1">
      <c r="A2710" s="22"/>
    </row>
    <row r="2711" spans="1:1">
      <c r="A2711" s="22"/>
    </row>
    <row r="2712" spans="1:1">
      <c r="A2712" s="22"/>
    </row>
    <row r="2713" spans="1:1">
      <c r="A2713" s="22"/>
    </row>
    <row r="2714" spans="1:1">
      <c r="A2714" s="22"/>
    </row>
    <row r="2715" spans="1:1">
      <c r="A2715" s="22"/>
    </row>
    <row r="2716" spans="1:1">
      <c r="A2716" s="22"/>
    </row>
    <row r="2717" spans="1:1">
      <c r="A2717" s="22"/>
    </row>
    <row r="2718" spans="1:1">
      <c r="A2718" s="22"/>
    </row>
    <row r="2719" spans="1:1">
      <c r="A2719" s="22"/>
    </row>
    <row r="2720" spans="1:1">
      <c r="A2720" s="22"/>
    </row>
    <row r="2721" spans="1:1">
      <c r="A2721" s="22"/>
    </row>
    <row r="2722" spans="1:1">
      <c r="A2722" s="22"/>
    </row>
    <row r="2723" spans="1:1">
      <c r="A2723" s="22"/>
    </row>
    <row r="2724" spans="1:1">
      <c r="A2724" s="22"/>
    </row>
    <row r="2725" spans="1:1">
      <c r="A2725" s="22"/>
    </row>
    <row r="2726" spans="1:1">
      <c r="A2726" s="22"/>
    </row>
    <row r="2727" spans="1:1">
      <c r="A2727" s="22"/>
    </row>
    <row r="2728" spans="1:1">
      <c r="A2728" s="22"/>
    </row>
    <row r="2729" spans="1:1">
      <c r="A2729" s="22"/>
    </row>
    <row r="2730" spans="1:1">
      <c r="A2730" s="22"/>
    </row>
    <row r="2731" spans="1:1">
      <c r="A2731" s="22"/>
    </row>
    <row r="2732" spans="1:1">
      <c r="A2732" s="22"/>
    </row>
    <row r="2733" spans="1:1">
      <c r="A2733" s="22"/>
    </row>
    <row r="2734" spans="1:1">
      <c r="A2734" s="22"/>
    </row>
    <row r="2735" spans="1:1">
      <c r="A2735" s="22"/>
    </row>
    <row r="2736" spans="1:1">
      <c r="A2736" s="22"/>
    </row>
    <row r="2737" spans="1:1">
      <c r="A2737" s="22"/>
    </row>
    <row r="2738" spans="1:1">
      <c r="A2738" s="22"/>
    </row>
    <row r="2739" spans="1:1">
      <c r="A2739" s="22"/>
    </row>
    <row r="2740" spans="1:1">
      <c r="A2740" s="22"/>
    </row>
    <row r="2741" spans="1:1">
      <c r="A2741" s="22"/>
    </row>
    <row r="2742" spans="1:1">
      <c r="A2742" s="22"/>
    </row>
    <row r="2743" spans="1:1">
      <c r="A2743" s="22"/>
    </row>
    <row r="2744" spans="1:1">
      <c r="A2744" s="22"/>
    </row>
    <row r="2745" spans="1:1">
      <c r="A2745" s="22"/>
    </row>
    <row r="2746" spans="1:1">
      <c r="A2746" s="22"/>
    </row>
    <row r="2747" spans="1:1">
      <c r="A2747" s="22"/>
    </row>
    <row r="2748" spans="1:1">
      <c r="A2748" s="22"/>
    </row>
    <row r="2749" spans="1:1">
      <c r="A2749" s="22"/>
    </row>
    <row r="2750" spans="1:1">
      <c r="A2750" s="22"/>
    </row>
    <row r="2751" spans="1:1">
      <c r="A2751" s="22"/>
    </row>
    <row r="2752" spans="1:1">
      <c r="A2752" s="22"/>
    </row>
    <row r="2753" spans="1:1">
      <c r="A2753" s="22"/>
    </row>
    <row r="2754" spans="1:1">
      <c r="A2754" s="22"/>
    </row>
    <row r="2755" spans="1:1">
      <c r="A2755" s="22"/>
    </row>
    <row r="2756" spans="1:1">
      <c r="A2756" s="22"/>
    </row>
    <row r="2757" spans="1:1">
      <c r="A2757" s="22"/>
    </row>
    <row r="2758" spans="1:1">
      <c r="A2758" s="22"/>
    </row>
    <row r="2759" spans="1:1">
      <c r="A2759" s="22"/>
    </row>
    <row r="2760" spans="1:1">
      <c r="A2760" s="22"/>
    </row>
    <row r="2761" spans="1:1">
      <c r="A2761" s="22"/>
    </row>
    <row r="2762" spans="1:1">
      <c r="A2762" s="22"/>
    </row>
    <row r="2763" spans="1:1">
      <c r="A2763" s="22"/>
    </row>
    <row r="2764" spans="1:1">
      <c r="A2764" s="22"/>
    </row>
    <row r="2765" spans="1:1">
      <c r="A2765" s="22"/>
    </row>
    <row r="2766" spans="1:1">
      <c r="A2766" s="22"/>
    </row>
    <row r="2767" spans="1:1">
      <c r="A2767" s="22"/>
    </row>
    <row r="2768" spans="1:1">
      <c r="A2768" s="22"/>
    </row>
    <row r="2769" spans="1:1">
      <c r="A2769" s="22"/>
    </row>
    <row r="2770" spans="1:1">
      <c r="A2770" s="22"/>
    </row>
    <row r="2771" spans="1:1">
      <c r="A2771" s="22"/>
    </row>
    <row r="2772" spans="1:1">
      <c r="A2772" s="22"/>
    </row>
    <row r="2773" spans="1:1">
      <c r="A2773" s="22"/>
    </row>
    <row r="2774" spans="1:1">
      <c r="A2774" s="22"/>
    </row>
    <row r="2775" spans="1:1">
      <c r="A2775" s="22"/>
    </row>
    <row r="2776" spans="1:1">
      <c r="A2776" s="22"/>
    </row>
    <row r="2777" spans="1:1">
      <c r="A2777" s="22"/>
    </row>
    <row r="2778" spans="1:1">
      <c r="A2778" s="22"/>
    </row>
    <row r="2779" spans="1:1">
      <c r="A2779" s="22"/>
    </row>
    <row r="2780" spans="1:1">
      <c r="A2780" s="22"/>
    </row>
    <row r="2781" spans="1:1">
      <c r="A2781" s="22"/>
    </row>
    <row r="2782" spans="1:1">
      <c r="A2782" s="22"/>
    </row>
    <row r="2783" spans="1:1">
      <c r="A2783" s="22"/>
    </row>
    <row r="2784" spans="1:1">
      <c r="A2784" s="22"/>
    </row>
    <row r="2785" spans="1:1">
      <c r="A2785" s="22"/>
    </row>
    <row r="2786" spans="1:1">
      <c r="A2786" s="22"/>
    </row>
    <row r="2787" spans="1:1">
      <c r="A2787" s="22"/>
    </row>
    <row r="2788" spans="1:1">
      <c r="A2788" s="22"/>
    </row>
    <row r="2789" spans="1:1">
      <c r="A2789" s="22"/>
    </row>
    <row r="2790" spans="1:1">
      <c r="A2790" s="22"/>
    </row>
    <row r="2791" spans="1:1">
      <c r="A2791" s="22"/>
    </row>
    <row r="2792" spans="1:1">
      <c r="A2792" s="22"/>
    </row>
    <row r="2793" spans="1:1">
      <c r="A2793" s="22"/>
    </row>
    <row r="2794" spans="1:1">
      <c r="A2794" s="22"/>
    </row>
    <row r="2795" spans="1:1">
      <c r="A2795" s="22"/>
    </row>
    <row r="2796" spans="1:1">
      <c r="A2796" s="22"/>
    </row>
    <row r="2797" spans="1:1">
      <c r="A2797" s="22"/>
    </row>
    <row r="2798" spans="1:1">
      <c r="A2798" s="22"/>
    </row>
    <row r="2799" spans="1:1">
      <c r="A2799" s="22"/>
    </row>
    <row r="2800" spans="1:1">
      <c r="A2800" s="22"/>
    </row>
    <row r="2801" spans="1:1">
      <c r="A2801" s="22"/>
    </row>
    <row r="2802" spans="1:1">
      <c r="A2802" s="22"/>
    </row>
    <row r="2803" spans="1:1">
      <c r="A2803" s="22"/>
    </row>
    <row r="2804" spans="1:1">
      <c r="A2804" s="22"/>
    </row>
    <row r="2805" spans="1:1">
      <c r="A2805" s="22"/>
    </row>
    <row r="2806" spans="1:1">
      <c r="A2806" s="22"/>
    </row>
    <row r="2807" spans="1:1">
      <c r="A2807" s="22"/>
    </row>
    <row r="2808" spans="1:1">
      <c r="A2808" s="22"/>
    </row>
    <row r="2809" spans="1:1">
      <c r="A2809" s="22"/>
    </row>
    <row r="2810" spans="1:1">
      <c r="A2810" s="22"/>
    </row>
    <row r="2811" spans="1:1">
      <c r="A2811" s="22"/>
    </row>
    <row r="2812" spans="1:1">
      <c r="A2812" s="22"/>
    </row>
    <row r="2813" spans="1:1">
      <c r="A2813" s="22"/>
    </row>
    <row r="2814" spans="1:1">
      <c r="A2814" s="22"/>
    </row>
    <row r="2815" spans="1:1">
      <c r="A2815" s="22"/>
    </row>
    <row r="2816" spans="1:1">
      <c r="A2816" s="22"/>
    </row>
    <row r="2817" spans="1:1">
      <c r="A2817" s="22"/>
    </row>
    <row r="2818" spans="1:1">
      <c r="A2818" s="22"/>
    </row>
    <row r="2819" spans="1:1">
      <c r="A2819" s="22"/>
    </row>
    <row r="2820" spans="1:1">
      <c r="A2820" s="22"/>
    </row>
    <row r="2821" spans="1:1">
      <c r="A2821" s="22"/>
    </row>
    <row r="2822" spans="1:1">
      <c r="A2822" s="22"/>
    </row>
    <row r="2823" spans="1:1">
      <c r="A2823" s="22"/>
    </row>
    <row r="2824" spans="1:1">
      <c r="A2824" s="22"/>
    </row>
    <row r="2825" spans="1:1">
      <c r="A2825" s="22"/>
    </row>
    <row r="2826" spans="1:1">
      <c r="A2826" s="22"/>
    </row>
    <row r="2827" spans="1:1">
      <c r="A2827" s="22"/>
    </row>
    <row r="2828" spans="1:1">
      <c r="A2828" s="22"/>
    </row>
    <row r="2829" spans="1:1">
      <c r="A2829" s="22"/>
    </row>
    <row r="2830" spans="1:1">
      <c r="A2830" s="22"/>
    </row>
    <row r="2831" spans="1:1">
      <c r="A2831" s="22"/>
    </row>
    <row r="2832" spans="1:1">
      <c r="A2832" s="22"/>
    </row>
    <row r="2833" spans="1:1">
      <c r="A2833" s="22"/>
    </row>
    <row r="2834" spans="1:1">
      <c r="A2834" s="22"/>
    </row>
    <row r="2835" spans="1:1">
      <c r="A2835" s="22"/>
    </row>
    <row r="2836" spans="1:1">
      <c r="A2836" s="22"/>
    </row>
    <row r="2837" spans="1:1">
      <c r="A2837" s="22"/>
    </row>
    <row r="2838" spans="1:1">
      <c r="A2838" s="22"/>
    </row>
    <row r="2839" spans="1:1">
      <c r="A2839" s="22"/>
    </row>
    <row r="2840" spans="1:1">
      <c r="A2840" s="22"/>
    </row>
    <row r="2841" spans="1:1">
      <c r="A2841" s="22"/>
    </row>
    <row r="2842" spans="1:1">
      <c r="A2842" s="22"/>
    </row>
    <row r="2843" spans="1:1">
      <c r="A2843" s="22"/>
    </row>
    <row r="2844" spans="1:1">
      <c r="A2844" s="22"/>
    </row>
    <row r="2845" spans="1:1">
      <c r="A2845" s="22"/>
    </row>
    <row r="2846" spans="1:1">
      <c r="A2846" s="22"/>
    </row>
    <row r="2847" spans="1:1">
      <c r="A2847" s="22"/>
    </row>
    <row r="2848" spans="1:1">
      <c r="A2848" s="22"/>
    </row>
    <row r="2849" spans="1:1">
      <c r="A2849" s="22"/>
    </row>
    <row r="2850" spans="1:1">
      <c r="A2850" s="22"/>
    </row>
    <row r="2851" spans="1:1">
      <c r="A2851" s="22"/>
    </row>
    <row r="2852" spans="1:1">
      <c r="A2852" s="22"/>
    </row>
    <row r="2853" spans="1:1">
      <c r="A2853" s="22"/>
    </row>
    <row r="2854" spans="1:1">
      <c r="A2854" s="22"/>
    </row>
    <row r="2855" spans="1:1">
      <c r="A2855" s="22"/>
    </row>
    <row r="2856" spans="1:1">
      <c r="A2856" s="22"/>
    </row>
    <row r="2857" spans="1:1">
      <c r="A2857" s="22"/>
    </row>
    <row r="2858" spans="1:1">
      <c r="A2858" s="22"/>
    </row>
    <row r="2859" spans="1:1">
      <c r="A2859" s="22"/>
    </row>
    <row r="2860" spans="1:1">
      <c r="A2860" s="22"/>
    </row>
    <row r="2861" spans="1:1">
      <c r="A2861" s="22"/>
    </row>
    <row r="2862" spans="1:1">
      <c r="A2862" s="22"/>
    </row>
    <row r="2863" spans="1:1">
      <c r="A2863" s="22"/>
    </row>
    <row r="2864" spans="1:1">
      <c r="A2864" s="22"/>
    </row>
    <row r="2865" spans="1:1">
      <c r="A2865" s="22"/>
    </row>
    <row r="2866" spans="1:1">
      <c r="A2866" s="22"/>
    </row>
    <row r="2867" spans="1:1">
      <c r="A2867" s="22"/>
    </row>
    <row r="2868" spans="1:1">
      <c r="A2868" s="22"/>
    </row>
    <row r="2869" spans="1:1">
      <c r="A2869" s="22"/>
    </row>
    <row r="2870" spans="1:1">
      <c r="A2870" s="22"/>
    </row>
    <row r="2871" spans="1:1">
      <c r="A2871" s="22"/>
    </row>
    <row r="2872" spans="1:1">
      <c r="A2872" s="22"/>
    </row>
    <row r="2873" spans="1:1">
      <c r="A2873" s="22"/>
    </row>
    <row r="2874" spans="1:1">
      <c r="A2874" s="22"/>
    </row>
    <row r="2875" spans="1:1">
      <c r="A2875" s="22"/>
    </row>
    <row r="2876" spans="1:1">
      <c r="A2876" s="22"/>
    </row>
    <row r="2877" spans="1:1">
      <c r="A2877" s="22"/>
    </row>
    <row r="2878" spans="1:1">
      <c r="A2878" s="22"/>
    </row>
    <row r="2879" spans="1:1">
      <c r="A2879" s="22"/>
    </row>
    <row r="2880" spans="1:1">
      <c r="A2880" s="22"/>
    </row>
    <row r="2881" spans="1:1">
      <c r="A2881" s="22"/>
    </row>
    <row r="2882" spans="1:1">
      <c r="A2882" s="22"/>
    </row>
    <row r="2883" spans="1:1">
      <c r="A2883" s="22"/>
    </row>
    <row r="2884" spans="1:1">
      <c r="A2884" s="22"/>
    </row>
    <row r="2885" spans="1:1">
      <c r="A2885" s="22"/>
    </row>
    <row r="2886" spans="1:1">
      <c r="A2886" s="22"/>
    </row>
    <row r="2887" spans="1:1">
      <c r="A2887" s="22"/>
    </row>
    <row r="2888" spans="1:1">
      <c r="A2888" s="22"/>
    </row>
    <row r="2889" spans="1:1">
      <c r="A2889" s="22"/>
    </row>
    <row r="2890" spans="1:1">
      <c r="A2890" s="22"/>
    </row>
    <row r="2891" spans="1:1">
      <c r="A2891" s="22"/>
    </row>
    <row r="2892" spans="1:1">
      <c r="A2892" s="22"/>
    </row>
    <row r="2893" spans="1:1">
      <c r="A2893" s="22"/>
    </row>
    <row r="2894" spans="1:1">
      <c r="A2894" s="22"/>
    </row>
    <row r="2895" spans="1:1">
      <c r="A2895" s="22"/>
    </row>
    <row r="2896" spans="1:1">
      <c r="A2896" s="22"/>
    </row>
    <row r="2897" spans="1:1">
      <c r="A2897" s="22"/>
    </row>
    <row r="2898" spans="1:1">
      <c r="A2898" s="22"/>
    </row>
    <row r="2899" spans="1:1">
      <c r="A2899" s="22"/>
    </row>
    <row r="2900" spans="1:1">
      <c r="A2900" s="22"/>
    </row>
    <row r="2901" spans="1:1">
      <c r="A2901" s="22"/>
    </row>
    <row r="2902" spans="1:1">
      <c r="A2902" s="22"/>
    </row>
    <row r="2903" spans="1:1">
      <c r="A2903" s="22"/>
    </row>
    <row r="2904" spans="1:1">
      <c r="A2904" s="22"/>
    </row>
    <row r="2905" spans="1:1">
      <c r="A2905" s="22"/>
    </row>
    <row r="2906" spans="1:1">
      <c r="A2906" s="22"/>
    </row>
    <row r="2907" spans="1:1">
      <c r="A2907" s="22"/>
    </row>
    <row r="2908" spans="1:1">
      <c r="A2908" s="22"/>
    </row>
    <row r="2909" spans="1:1">
      <c r="A2909" s="22"/>
    </row>
    <row r="2910" spans="1:1">
      <c r="A2910" s="22"/>
    </row>
    <row r="2911" spans="1:1">
      <c r="A2911" s="22"/>
    </row>
    <row r="2912" spans="1:1">
      <c r="A2912" s="22"/>
    </row>
    <row r="2913" spans="1:1">
      <c r="A2913" s="22"/>
    </row>
    <row r="2914" spans="1:1">
      <c r="A2914" s="22"/>
    </row>
    <row r="2915" spans="1:1">
      <c r="A2915" s="22"/>
    </row>
    <row r="2916" spans="1:1">
      <c r="A2916" s="22"/>
    </row>
    <row r="2917" spans="1:1">
      <c r="A2917" s="22"/>
    </row>
    <row r="2918" spans="1:1">
      <c r="A2918" s="22"/>
    </row>
    <row r="2919" spans="1:1">
      <c r="A2919" s="22"/>
    </row>
    <row r="2920" spans="1:1">
      <c r="A2920" s="22"/>
    </row>
    <row r="2921" spans="1:1">
      <c r="A2921" s="22"/>
    </row>
    <row r="2922" spans="1:1">
      <c r="A2922" s="22"/>
    </row>
    <row r="2923" spans="1:1">
      <c r="A2923" s="22"/>
    </row>
    <row r="2924" spans="1:1">
      <c r="A2924" s="22"/>
    </row>
    <row r="2925" spans="1:1">
      <c r="A2925" s="22"/>
    </row>
    <row r="2926" spans="1:1">
      <c r="A2926" s="22"/>
    </row>
    <row r="2927" spans="1:1">
      <c r="A2927" s="22"/>
    </row>
    <row r="2928" spans="1:1">
      <c r="A2928" s="22"/>
    </row>
    <row r="2929" spans="1:1">
      <c r="A2929" s="22"/>
    </row>
    <row r="2930" spans="1:1">
      <c r="A2930" s="22"/>
    </row>
    <row r="2931" spans="1:1">
      <c r="A2931" s="22"/>
    </row>
    <row r="2932" spans="1:1">
      <c r="A2932" s="22"/>
    </row>
    <row r="2933" spans="1:1">
      <c r="A2933" s="22"/>
    </row>
    <row r="2934" spans="1:1">
      <c r="A2934" s="22"/>
    </row>
    <row r="2935" spans="1:1">
      <c r="A2935" s="22"/>
    </row>
    <row r="2936" spans="1:1">
      <c r="A2936" s="22"/>
    </row>
    <row r="2937" spans="1:1">
      <c r="A2937" s="22"/>
    </row>
    <row r="2938" spans="1:1">
      <c r="A2938" s="22"/>
    </row>
    <row r="2939" spans="1:1">
      <c r="A2939" s="22"/>
    </row>
    <row r="2940" spans="1:1">
      <c r="A2940" s="22"/>
    </row>
    <row r="2941" spans="1:1">
      <c r="A2941" s="22"/>
    </row>
    <row r="2942" spans="1:1">
      <c r="A2942" s="22"/>
    </row>
    <row r="2943" spans="1:1">
      <c r="A2943" s="22"/>
    </row>
    <row r="2944" spans="1:1">
      <c r="A2944" s="22"/>
    </row>
    <row r="2945" spans="1:1">
      <c r="A2945" s="22"/>
    </row>
    <row r="2946" spans="1:1">
      <c r="A2946" s="22"/>
    </row>
    <row r="2947" spans="1:1">
      <c r="A2947" s="22"/>
    </row>
    <row r="2948" spans="1:1">
      <c r="A2948" s="22"/>
    </row>
    <row r="2949" spans="1:1">
      <c r="A2949" s="22"/>
    </row>
    <row r="2950" spans="1:1">
      <c r="A2950" s="22"/>
    </row>
    <row r="2951" spans="1:1">
      <c r="A2951" s="22"/>
    </row>
    <row r="2952" spans="1:1">
      <c r="A2952" s="22"/>
    </row>
    <row r="2953" spans="1:1">
      <c r="A2953" s="22"/>
    </row>
    <row r="2954" spans="1:1">
      <c r="A2954" s="22"/>
    </row>
    <row r="2955" spans="1:1">
      <c r="A2955" s="22"/>
    </row>
    <row r="2956" spans="1:1">
      <c r="A2956" s="22"/>
    </row>
    <row r="2957" spans="1:1">
      <c r="A2957" s="22"/>
    </row>
    <row r="2958" spans="1:1">
      <c r="A2958" s="22"/>
    </row>
    <row r="2959" spans="1:1">
      <c r="A2959" s="22"/>
    </row>
    <row r="2960" spans="1:1">
      <c r="A2960" s="22"/>
    </row>
    <row r="2961" spans="1:1">
      <c r="A2961" s="22"/>
    </row>
    <row r="2962" spans="1:1">
      <c r="A2962" s="22"/>
    </row>
    <row r="2963" spans="1:1">
      <c r="A2963" s="22"/>
    </row>
    <row r="2964" spans="1:1">
      <c r="A2964" s="22"/>
    </row>
    <row r="2965" spans="1:1">
      <c r="A2965" s="22"/>
    </row>
    <row r="2966" spans="1:1">
      <c r="A2966" s="22"/>
    </row>
    <row r="2967" spans="1:1">
      <c r="A2967" s="22"/>
    </row>
    <row r="2968" spans="1:1">
      <c r="A2968" s="22"/>
    </row>
    <row r="2969" spans="1:1">
      <c r="A2969" s="22"/>
    </row>
    <row r="2970" spans="1:1">
      <c r="A2970" s="22"/>
    </row>
    <row r="2971" spans="1:1">
      <c r="A2971" s="22"/>
    </row>
    <row r="2972" spans="1:1">
      <c r="A2972" s="22"/>
    </row>
    <row r="2973" spans="1:1">
      <c r="A2973" s="22"/>
    </row>
    <row r="2974" spans="1:1">
      <c r="A2974" s="22"/>
    </row>
    <row r="2975" spans="1:1">
      <c r="A2975" s="22"/>
    </row>
    <row r="2976" spans="1:1">
      <c r="A2976" s="22"/>
    </row>
    <row r="2977" spans="1:1">
      <c r="A2977" s="22"/>
    </row>
    <row r="2978" spans="1:1">
      <c r="A2978" s="22"/>
    </row>
    <row r="2979" spans="1:1">
      <c r="A2979" s="22"/>
    </row>
    <row r="2980" spans="1:1">
      <c r="A2980" s="22"/>
    </row>
    <row r="2981" spans="1:1">
      <c r="A2981" s="22"/>
    </row>
    <row r="2982" spans="1:1">
      <c r="A2982" s="22"/>
    </row>
    <row r="2983" spans="1:1">
      <c r="A2983" s="22"/>
    </row>
    <row r="2984" spans="1:1">
      <c r="A2984" s="22"/>
    </row>
    <row r="2985" spans="1:1">
      <c r="A2985" s="22"/>
    </row>
    <row r="2986" spans="1:1">
      <c r="A2986" s="22"/>
    </row>
    <row r="2987" spans="1:1">
      <c r="A2987" s="22"/>
    </row>
    <row r="2988" spans="1:1">
      <c r="A2988" s="22"/>
    </row>
    <row r="2989" spans="1:1">
      <c r="A2989" s="22"/>
    </row>
    <row r="2990" spans="1:1">
      <c r="A2990" s="22"/>
    </row>
    <row r="2991" spans="1:1">
      <c r="A2991" s="22"/>
    </row>
    <row r="2992" spans="1:1">
      <c r="A2992" s="22"/>
    </row>
    <row r="2993" spans="1:1">
      <c r="A2993" s="22"/>
    </row>
    <row r="2994" spans="1:1">
      <c r="A2994" s="22"/>
    </row>
    <row r="2995" spans="1:1">
      <c r="A2995" s="22"/>
    </row>
    <row r="2996" spans="1:1">
      <c r="A2996" s="22"/>
    </row>
    <row r="2997" spans="1:1">
      <c r="A2997" s="22"/>
    </row>
    <row r="2998" spans="1:1">
      <c r="A2998" s="22"/>
    </row>
    <row r="2999" spans="1:1">
      <c r="A2999" s="22"/>
    </row>
    <row r="3000" spans="1:1">
      <c r="A3000" s="22"/>
    </row>
    <row r="3001" spans="1:1">
      <c r="A3001" s="22"/>
    </row>
    <row r="3002" spans="1:1">
      <c r="A3002" s="22"/>
    </row>
    <row r="3003" spans="1:1">
      <c r="A3003" s="22"/>
    </row>
    <row r="3004" spans="1:1">
      <c r="A3004" s="22"/>
    </row>
    <row r="3005" spans="1:1">
      <c r="A3005" s="22"/>
    </row>
    <row r="3006" spans="1:1">
      <c r="A3006" s="22"/>
    </row>
    <row r="3007" spans="1:1">
      <c r="A3007" s="22"/>
    </row>
    <row r="3008" spans="1:1">
      <c r="A3008" s="22"/>
    </row>
    <row r="3009" spans="1:1">
      <c r="A3009" s="22"/>
    </row>
    <row r="3010" spans="1:1">
      <c r="A3010" s="22"/>
    </row>
    <row r="3011" spans="1:1">
      <c r="A3011" s="22"/>
    </row>
    <row r="3012" spans="1:1">
      <c r="A3012" s="22"/>
    </row>
    <row r="3013" spans="1:1">
      <c r="A3013" s="22"/>
    </row>
    <row r="3014" spans="1:1">
      <c r="A3014" s="22"/>
    </row>
    <row r="3015" spans="1:1">
      <c r="A3015" s="22"/>
    </row>
    <row r="3016" spans="1:1">
      <c r="A3016" s="22"/>
    </row>
    <row r="3017" spans="1:1">
      <c r="A3017" s="22"/>
    </row>
    <row r="3018" spans="1:1">
      <c r="A3018" s="22"/>
    </row>
    <row r="3019" spans="1:1">
      <c r="A3019" s="22"/>
    </row>
    <row r="3020" spans="1:1">
      <c r="A3020" s="22"/>
    </row>
    <row r="3021" spans="1:1">
      <c r="A3021" s="22"/>
    </row>
    <row r="3022" spans="1:1">
      <c r="A3022" s="22"/>
    </row>
    <row r="3023" spans="1:1">
      <c r="A3023" s="22"/>
    </row>
    <row r="3024" spans="1:1">
      <c r="A3024" s="22"/>
    </row>
    <row r="3025" spans="1:1">
      <c r="A3025" s="22"/>
    </row>
    <row r="3026" spans="1:1">
      <c r="A3026" s="22"/>
    </row>
    <row r="3027" spans="1:1">
      <c r="A3027" s="22"/>
    </row>
    <row r="3028" spans="1:1">
      <c r="A3028" s="22"/>
    </row>
    <row r="3029" spans="1:1">
      <c r="A3029" s="22"/>
    </row>
    <row r="3030" spans="1:1">
      <c r="A3030" s="22"/>
    </row>
    <row r="3031" spans="1:1">
      <c r="A3031" s="22"/>
    </row>
    <row r="3032" spans="1:1">
      <c r="A3032" s="22"/>
    </row>
    <row r="3033" spans="1:1">
      <c r="A3033" s="22"/>
    </row>
    <row r="3034" spans="1:1">
      <c r="A3034" s="22"/>
    </row>
    <row r="3035" spans="1:1">
      <c r="A3035" s="22"/>
    </row>
    <row r="3036" spans="1:1">
      <c r="A3036" s="22"/>
    </row>
    <row r="3037" spans="1:1">
      <c r="A3037" s="22"/>
    </row>
    <row r="3038" spans="1:1">
      <c r="A3038" s="22"/>
    </row>
    <row r="3039" spans="1:1">
      <c r="A3039" s="22"/>
    </row>
    <row r="3040" spans="1:1">
      <c r="A3040" s="22"/>
    </row>
    <row r="3041" spans="1:1">
      <c r="A3041" s="22"/>
    </row>
    <row r="3042" spans="1:1">
      <c r="A3042" s="22"/>
    </row>
    <row r="3043" spans="1:1">
      <c r="A3043" s="22"/>
    </row>
    <row r="3044" spans="1:1">
      <c r="A3044" s="22"/>
    </row>
    <row r="3045" spans="1:1">
      <c r="A3045" s="22"/>
    </row>
    <row r="3046" spans="1:1">
      <c r="A3046" s="22"/>
    </row>
    <row r="3047" spans="1:1">
      <c r="A3047" s="22"/>
    </row>
    <row r="3048" spans="1:1">
      <c r="A3048" s="22"/>
    </row>
    <row r="3049" spans="1:1">
      <c r="A3049" s="22"/>
    </row>
    <row r="3050" spans="1:1">
      <c r="A3050" s="22"/>
    </row>
    <row r="3051" spans="1:1">
      <c r="A3051" s="22"/>
    </row>
    <row r="3052" spans="1:1">
      <c r="A3052" s="22"/>
    </row>
    <row r="3053" spans="1:1">
      <c r="A3053" s="22"/>
    </row>
    <row r="3054" spans="1:1">
      <c r="A3054" s="22"/>
    </row>
    <row r="3055" spans="1:1">
      <c r="A3055" s="22"/>
    </row>
    <row r="3056" spans="1:1">
      <c r="A3056" s="22"/>
    </row>
    <row r="3057" spans="1:1">
      <c r="A3057" s="22"/>
    </row>
    <row r="3058" spans="1:1">
      <c r="A3058" s="22"/>
    </row>
    <row r="3059" spans="1:1">
      <c r="A3059" s="22"/>
    </row>
    <row r="3060" spans="1:1">
      <c r="A3060" s="22"/>
    </row>
    <row r="3061" spans="1:1">
      <c r="A3061" s="22"/>
    </row>
    <row r="3062" spans="1:1">
      <c r="A3062" s="22"/>
    </row>
    <row r="3063" spans="1:1">
      <c r="A3063" s="22"/>
    </row>
    <row r="3064" spans="1:1">
      <c r="A3064" s="22"/>
    </row>
    <row r="3065" spans="1:1">
      <c r="A3065" s="22"/>
    </row>
    <row r="3066" spans="1:1">
      <c r="A3066" s="22"/>
    </row>
    <row r="3067" spans="1:1">
      <c r="A3067" s="22"/>
    </row>
    <row r="3068" spans="1:1">
      <c r="A3068" s="22"/>
    </row>
    <row r="3069" spans="1:1">
      <c r="A3069" s="22"/>
    </row>
    <row r="3070" spans="1:1">
      <c r="A3070" s="22"/>
    </row>
    <row r="3071" spans="1:1">
      <c r="A3071" s="22"/>
    </row>
    <row r="3072" spans="1:1">
      <c r="A3072" s="22"/>
    </row>
    <row r="3073" spans="1:1">
      <c r="A3073" s="22"/>
    </row>
    <row r="3074" spans="1:1">
      <c r="A3074" s="22"/>
    </row>
    <row r="3075" spans="1:1">
      <c r="A3075" s="22"/>
    </row>
    <row r="3076" spans="1:1">
      <c r="A3076" s="22"/>
    </row>
    <row r="3077" spans="1:1">
      <c r="A3077" s="22"/>
    </row>
    <row r="3078" spans="1:1">
      <c r="A3078" s="22"/>
    </row>
    <row r="3079" spans="1:1">
      <c r="A3079" s="22"/>
    </row>
    <row r="3080" spans="1:1">
      <c r="A3080" s="22"/>
    </row>
    <row r="3081" spans="1:1">
      <c r="A3081" s="22"/>
    </row>
    <row r="3082" spans="1:1">
      <c r="A3082" s="22"/>
    </row>
    <row r="3083" spans="1:1">
      <c r="A3083" s="22"/>
    </row>
    <row r="3084" spans="1:1">
      <c r="A3084" s="22"/>
    </row>
    <row r="3085" spans="1:1">
      <c r="A3085" s="22"/>
    </row>
    <row r="3086" spans="1:1">
      <c r="A3086" s="22"/>
    </row>
    <row r="3087" spans="1:1">
      <c r="A3087" s="22"/>
    </row>
    <row r="3088" spans="1:1">
      <c r="A3088" s="22"/>
    </row>
    <row r="3089" spans="1:1">
      <c r="A3089" s="22"/>
    </row>
    <row r="3090" spans="1:1">
      <c r="A3090" s="22"/>
    </row>
    <row r="3091" spans="1:1">
      <c r="A3091" s="22"/>
    </row>
    <row r="3092" spans="1:1">
      <c r="A3092" s="22"/>
    </row>
    <row r="3093" spans="1:1">
      <c r="A3093" s="22"/>
    </row>
    <row r="3094" spans="1:1">
      <c r="A3094" s="22"/>
    </row>
    <row r="3095" spans="1:1">
      <c r="A3095" s="22"/>
    </row>
    <row r="3096" spans="1:1">
      <c r="A3096" s="22"/>
    </row>
    <row r="3097" spans="1:1">
      <c r="A3097" s="22"/>
    </row>
    <row r="3098" spans="1:1">
      <c r="A3098" s="22"/>
    </row>
    <row r="3099" spans="1:1">
      <c r="A3099" s="22"/>
    </row>
    <row r="3100" spans="1:1">
      <c r="A3100" s="22"/>
    </row>
    <row r="3101" spans="1:1">
      <c r="A3101" s="22"/>
    </row>
    <row r="3102" spans="1:1">
      <c r="A3102" s="22"/>
    </row>
    <row r="3103" spans="1:1">
      <c r="A3103" s="22"/>
    </row>
    <row r="3104" spans="1:1">
      <c r="A3104" s="22"/>
    </row>
    <row r="3105" spans="1:1">
      <c r="A3105" s="22"/>
    </row>
    <row r="3106" spans="1:1">
      <c r="A3106" s="22"/>
    </row>
    <row r="3107" spans="1:1">
      <c r="A3107" s="22"/>
    </row>
    <row r="3108" spans="1:1">
      <c r="A3108" s="22"/>
    </row>
    <row r="3109" spans="1:1">
      <c r="A3109" s="22"/>
    </row>
    <row r="3110" spans="1:1">
      <c r="A3110" s="22"/>
    </row>
    <row r="3111" spans="1:1">
      <c r="A3111" s="22"/>
    </row>
    <row r="3112" spans="1:1">
      <c r="A3112" s="22"/>
    </row>
    <row r="3113" spans="1:1">
      <c r="A3113" s="22"/>
    </row>
    <row r="3114" spans="1:1">
      <c r="A3114" s="22"/>
    </row>
    <row r="3115" spans="1:1">
      <c r="A3115" s="22"/>
    </row>
    <row r="3116" spans="1:1">
      <c r="A3116" s="22"/>
    </row>
    <row r="3117" spans="1:1">
      <c r="A3117" s="22"/>
    </row>
    <row r="3118" spans="1:1">
      <c r="A3118" s="22"/>
    </row>
    <row r="3119" spans="1:1">
      <c r="A3119" s="22"/>
    </row>
    <row r="3120" spans="1:1">
      <c r="A3120" s="22"/>
    </row>
    <row r="3121" spans="1:1">
      <c r="A3121" s="22"/>
    </row>
    <row r="3122" spans="1:1">
      <c r="A3122" s="22"/>
    </row>
    <row r="3123" spans="1:1">
      <c r="A3123" s="22"/>
    </row>
    <row r="3124" spans="1:1">
      <c r="A3124" s="22"/>
    </row>
    <row r="3125" spans="1:1">
      <c r="A3125" s="22"/>
    </row>
    <row r="3126" spans="1:1">
      <c r="A3126" s="22"/>
    </row>
    <row r="3127" spans="1:1">
      <c r="A3127" s="22"/>
    </row>
    <row r="3128" spans="1:1">
      <c r="A3128" s="22"/>
    </row>
    <row r="3129" spans="1:1">
      <c r="A3129" s="22"/>
    </row>
    <row r="3130" spans="1:1">
      <c r="A3130" s="22"/>
    </row>
    <row r="3131" spans="1:1">
      <c r="A3131" s="22"/>
    </row>
    <row r="3132" spans="1:1">
      <c r="A3132" s="22"/>
    </row>
    <row r="3133" spans="1:1">
      <c r="A3133" s="22"/>
    </row>
    <row r="3134" spans="1:1">
      <c r="A3134" s="22"/>
    </row>
    <row r="3135" spans="1:1">
      <c r="A3135" s="22"/>
    </row>
    <row r="3136" spans="1:1">
      <c r="A3136" s="22"/>
    </row>
    <row r="3137" spans="1:1">
      <c r="A3137" s="22"/>
    </row>
    <row r="3138" spans="1:1">
      <c r="A3138" s="22"/>
    </row>
    <row r="3139" spans="1:1">
      <c r="A3139" s="22"/>
    </row>
    <row r="3140" spans="1:1">
      <c r="A3140" s="22"/>
    </row>
    <row r="3141" spans="1:1">
      <c r="A3141" s="22"/>
    </row>
    <row r="3142" spans="1:1">
      <c r="A3142" s="22"/>
    </row>
    <row r="3143" spans="1:1">
      <c r="A3143" s="22"/>
    </row>
    <row r="3144" spans="1:1">
      <c r="A3144" s="22"/>
    </row>
    <row r="3145" spans="1:1">
      <c r="A3145" s="22"/>
    </row>
    <row r="3146" spans="1:1">
      <c r="A3146" s="22"/>
    </row>
    <row r="3147" spans="1:1">
      <c r="A3147" s="22"/>
    </row>
    <row r="3148" spans="1:1">
      <c r="A3148" s="22"/>
    </row>
    <row r="3149" spans="1:1">
      <c r="A3149" s="22"/>
    </row>
    <row r="3150" spans="1:1">
      <c r="A3150" s="22"/>
    </row>
    <row r="3151" spans="1:1">
      <c r="A3151" s="22"/>
    </row>
    <row r="3152" spans="1:1">
      <c r="A3152" s="22"/>
    </row>
    <row r="3153" spans="1:1">
      <c r="A3153" s="22"/>
    </row>
    <row r="3154" spans="1:1">
      <c r="A3154" s="22"/>
    </row>
    <row r="3155" spans="1:1">
      <c r="A3155" s="22"/>
    </row>
    <row r="3156" spans="1:1">
      <c r="A3156" s="22"/>
    </row>
    <row r="3157" spans="1:1">
      <c r="A3157" s="22"/>
    </row>
    <row r="3158" spans="1:1">
      <c r="A3158" s="22"/>
    </row>
    <row r="3159" spans="1:1">
      <c r="A3159" s="22"/>
    </row>
    <row r="3160" spans="1:1">
      <c r="A3160" s="22"/>
    </row>
    <row r="3161" spans="1:1">
      <c r="A3161" s="22"/>
    </row>
    <row r="3162" spans="1:1">
      <c r="A3162" s="22"/>
    </row>
    <row r="3163" spans="1:1">
      <c r="A3163" s="22"/>
    </row>
    <row r="3164" spans="1:1">
      <c r="A3164" s="22"/>
    </row>
    <row r="3165" spans="1:1">
      <c r="A3165" s="22"/>
    </row>
    <row r="3166" spans="1:1">
      <c r="A3166" s="22"/>
    </row>
    <row r="3167" spans="1:1">
      <c r="A3167" s="22"/>
    </row>
    <row r="3168" spans="1:1">
      <c r="A3168" s="22"/>
    </row>
    <row r="3169" spans="1:1">
      <c r="A3169" s="22"/>
    </row>
    <row r="3170" spans="1:1">
      <c r="A3170" s="22"/>
    </row>
    <row r="3171" spans="1:1">
      <c r="A3171" s="22"/>
    </row>
    <row r="3172" spans="1:1">
      <c r="A3172" s="22"/>
    </row>
    <row r="3173" spans="1:1">
      <c r="A3173" s="22"/>
    </row>
    <row r="3174" spans="1:1">
      <c r="A3174" s="22"/>
    </row>
    <row r="3175" spans="1:1">
      <c r="A3175" s="22"/>
    </row>
    <row r="3176" spans="1:1">
      <c r="A3176" s="22"/>
    </row>
    <row r="3177" spans="1:1">
      <c r="A3177" s="22"/>
    </row>
    <row r="3178" spans="1:1">
      <c r="A3178" s="22"/>
    </row>
    <row r="3179" spans="1:1">
      <c r="A3179" s="22"/>
    </row>
    <row r="3180" spans="1:1">
      <c r="A3180" s="22"/>
    </row>
    <row r="3181" spans="1:1">
      <c r="A3181" s="22"/>
    </row>
    <row r="3182" spans="1:1">
      <c r="A3182" s="22"/>
    </row>
    <row r="3183" spans="1:1">
      <c r="A3183" s="22"/>
    </row>
    <row r="3184" spans="1:1">
      <c r="A3184" s="22"/>
    </row>
    <row r="3185" spans="1:1">
      <c r="A3185" s="22"/>
    </row>
    <row r="3186" spans="1:1">
      <c r="A3186" s="22"/>
    </row>
    <row r="3187" spans="1:1">
      <c r="A3187" s="22"/>
    </row>
    <row r="3188" spans="1:1">
      <c r="A3188" s="22"/>
    </row>
    <row r="3189" spans="1:1">
      <c r="A3189" s="22"/>
    </row>
    <row r="3190" spans="1:1">
      <c r="A3190" s="22"/>
    </row>
    <row r="3191" spans="1:1">
      <c r="A3191" s="22"/>
    </row>
    <row r="3192" spans="1:1">
      <c r="A3192" s="22"/>
    </row>
    <row r="3193" spans="1:1">
      <c r="A3193" s="22"/>
    </row>
    <row r="3194" spans="1:1">
      <c r="A3194" s="22"/>
    </row>
    <row r="3195" spans="1:1">
      <c r="A3195" s="22"/>
    </row>
    <row r="3196" spans="1:1">
      <c r="A3196" s="22"/>
    </row>
    <row r="3197" spans="1:1">
      <c r="A3197" s="22"/>
    </row>
    <row r="3198" spans="1:1">
      <c r="A3198" s="22"/>
    </row>
    <row r="3199" spans="1:1">
      <c r="A3199" s="22"/>
    </row>
    <row r="3200" spans="1:1">
      <c r="A3200" s="22"/>
    </row>
    <row r="3201" spans="1:1">
      <c r="A3201" s="22"/>
    </row>
    <row r="3202" spans="1:1">
      <c r="A3202" s="22"/>
    </row>
    <row r="3203" spans="1:1">
      <c r="A3203" s="22"/>
    </row>
    <row r="3204" spans="1:1">
      <c r="A3204" s="22"/>
    </row>
    <row r="3205" spans="1:1">
      <c r="A3205" s="22"/>
    </row>
    <row r="3206" spans="1:1">
      <c r="A3206" s="22"/>
    </row>
    <row r="3207" spans="1:1">
      <c r="A3207" s="22"/>
    </row>
    <row r="3208" spans="1:1">
      <c r="A3208" s="22"/>
    </row>
    <row r="3209" spans="1:1">
      <c r="A3209" s="22"/>
    </row>
    <row r="3210" spans="1:1">
      <c r="A3210" s="22"/>
    </row>
    <row r="3211" spans="1:1">
      <c r="A3211" s="22"/>
    </row>
    <row r="3212" spans="1:1">
      <c r="A3212" s="22"/>
    </row>
    <row r="3213" spans="1:1">
      <c r="A3213" s="22"/>
    </row>
    <row r="3214" spans="1:1">
      <c r="A3214" s="22"/>
    </row>
    <row r="3215" spans="1:1">
      <c r="A3215" s="22"/>
    </row>
    <row r="3216" spans="1:1">
      <c r="A3216" s="22"/>
    </row>
    <row r="3217" spans="1:1">
      <c r="A3217" s="22"/>
    </row>
    <row r="3218" spans="1:1">
      <c r="A3218" s="22"/>
    </row>
    <row r="3219" spans="1:1">
      <c r="A3219" s="22"/>
    </row>
    <row r="3220" spans="1:1">
      <c r="A3220" s="22"/>
    </row>
    <row r="3221" spans="1:1">
      <c r="A3221" s="22"/>
    </row>
    <row r="3222" spans="1:1">
      <c r="A3222" s="22"/>
    </row>
    <row r="3223" spans="1:1">
      <c r="A3223" s="22"/>
    </row>
    <row r="3224" spans="1:1">
      <c r="A3224" s="22"/>
    </row>
    <row r="3225" spans="1:1">
      <c r="A3225" s="22"/>
    </row>
    <row r="3226" spans="1:1">
      <c r="A3226" s="22"/>
    </row>
    <row r="3227" spans="1:1">
      <c r="A3227" s="22"/>
    </row>
    <row r="3228" spans="1:1">
      <c r="A3228" s="22"/>
    </row>
    <row r="3229" spans="1:1">
      <c r="A3229" s="22"/>
    </row>
    <row r="3230" spans="1:1">
      <c r="A3230" s="22"/>
    </row>
    <row r="3231" spans="1:1">
      <c r="A3231" s="22"/>
    </row>
    <row r="3232" spans="1:1">
      <c r="A3232" s="22"/>
    </row>
    <row r="3233" spans="1:1">
      <c r="A3233" s="22"/>
    </row>
    <row r="3234" spans="1:1">
      <c r="A3234" s="22"/>
    </row>
    <row r="3235" spans="1:1">
      <c r="A3235" s="22"/>
    </row>
    <row r="3236" spans="1:1">
      <c r="A3236" s="22"/>
    </row>
    <row r="3237" spans="1:1">
      <c r="A3237" s="22"/>
    </row>
    <row r="3238" spans="1:1">
      <c r="A3238" s="22"/>
    </row>
    <row r="3239" spans="1:1">
      <c r="A3239" s="22"/>
    </row>
    <row r="3240" spans="1:1">
      <c r="A3240" s="22"/>
    </row>
    <row r="3241" spans="1:1">
      <c r="A3241" s="22"/>
    </row>
    <row r="3242" spans="1:1">
      <c r="A3242" s="22"/>
    </row>
    <row r="3243" spans="1:1">
      <c r="A3243" s="22"/>
    </row>
    <row r="3244" spans="1:1">
      <c r="A3244" s="22"/>
    </row>
    <row r="3245" spans="1:1">
      <c r="A3245" s="22"/>
    </row>
    <row r="3246" spans="1:1">
      <c r="A3246" s="22"/>
    </row>
    <row r="3247" spans="1:1">
      <c r="A3247" s="22"/>
    </row>
    <row r="3248" spans="1:1">
      <c r="A3248" s="22"/>
    </row>
    <row r="3249" spans="1:1">
      <c r="A3249" s="22"/>
    </row>
    <row r="3250" spans="1:1">
      <c r="A3250" s="22"/>
    </row>
    <row r="3251" spans="1:1">
      <c r="A3251" s="22"/>
    </row>
    <row r="3252" spans="1:1">
      <c r="A3252" s="22"/>
    </row>
    <row r="3253" spans="1:1">
      <c r="A3253" s="22"/>
    </row>
    <row r="3254" spans="1:1">
      <c r="A3254" s="22"/>
    </row>
    <row r="3255" spans="1:1">
      <c r="A3255" s="22"/>
    </row>
    <row r="3256" spans="1:1">
      <c r="A3256" s="22"/>
    </row>
    <row r="3257" spans="1:1">
      <c r="A3257" s="22"/>
    </row>
    <row r="3258" spans="1:1">
      <c r="A3258" s="22"/>
    </row>
    <row r="3259" spans="1:1">
      <c r="A3259" s="22"/>
    </row>
    <row r="3260" spans="1:1">
      <c r="A3260" s="22"/>
    </row>
    <row r="3261" spans="1:1">
      <c r="A3261" s="22"/>
    </row>
    <row r="3262" spans="1:1">
      <c r="A3262" s="22"/>
    </row>
    <row r="3263" spans="1:1">
      <c r="A3263" s="22"/>
    </row>
    <row r="3264" spans="1:1">
      <c r="A3264" s="22"/>
    </row>
    <row r="3265" spans="1:1">
      <c r="A3265" s="22"/>
    </row>
    <row r="3266" spans="1:1">
      <c r="A3266" s="22"/>
    </row>
    <row r="3267" spans="1:1">
      <c r="A3267" s="22"/>
    </row>
    <row r="3268" spans="1:1">
      <c r="A3268" s="22"/>
    </row>
    <row r="3269" spans="1:1">
      <c r="A3269" s="22"/>
    </row>
    <row r="3270" spans="1:1">
      <c r="A3270" s="22"/>
    </row>
    <row r="3271" spans="1:1">
      <c r="A3271" s="22"/>
    </row>
    <row r="3272" spans="1:1">
      <c r="A3272" s="22"/>
    </row>
    <row r="3273" spans="1:1">
      <c r="A3273" s="22"/>
    </row>
    <row r="3274" spans="1:1">
      <c r="A3274" s="22"/>
    </row>
    <row r="3275" spans="1:1">
      <c r="A3275" s="22"/>
    </row>
    <row r="3276" spans="1:1">
      <c r="A3276" s="22"/>
    </row>
    <row r="3277" spans="1:1">
      <c r="A3277" s="22"/>
    </row>
    <row r="3278" spans="1:1">
      <c r="A3278" s="22"/>
    </row>
    <row r="3279" spans="1:1">
      <c r="A3279" s="22"/>
    </row>
    <row r="3280" spans="1:1">
      <c r="A3280" s="22"/>
    </row>
    <row r="3281" spans="1:1">
      <c r="A3281" s="22"/>
    </row>
    <row r="3282" spans="1:1">
      <c r="A3282" s="22"/>
    </row>
    <row r="3283" spans="1:1">
      <c r="A3283" s="22"/>
    </row>
    <row r="3284" spans="1:1">
      <c r="A3284" s="22"/>
    </row>
    <row r="3285" spans="1:1">
      <c r="A3285" s="22"/>
    </row>
    <row r="3286" spans="1:1">
      <c r="A3286" s="22"/>
    </row>
    <row r="3287" spans="1:1">
      <c r="A3287" s="22"/>
    </row>
    <row r="3288" spans="1:1">
      <c r="A3288" s="22"/>
    </row>
    <row r="3289" spans="1:1">
      <c r="A3289" s="22"/>
    </row>
    <row r="3290" spans="1:1">
      <c r="A3290" s="22"/>
    </row>
    <row r="3291" spans="1:1">
      <c r="A3291" s="22"/>
    </row>
    <row r="3292" spans="1:1">
      <c r="A3292" s="22"/>
    </row>
    <row r="3293" spans="1:1">
      <c r="A3293" s="22"/>
    </row>
    <row r="3294" spans="1:1">
      <c r="A3294" s="22"/>
    </row>
    <row r="3295" spans="1:1">
      <c r="A3295" s="22"/>
    </row>
    <row r="3296" spans="1:1">
      <c r="A3296" s="22"/>
    </row>
    <row r="3297" spans="1:1">
      <c r="A3297" s="22"/>
    </row>
    <row r="3298" spans="1:1">
      <c r="A3298" s="22"/>
    </row>
    <row r="3299" spans="1:1">
      <c r="A3299" s="22"/>
    </row>
    <row r="3300" spans="1:1">
      <c r="A3300" s="22"/>
    </row>
    <row r="3301" spans="1:1">
      <c r="A3301" s="22"/>
    </row>
    <row r="3302" spans="1:1">
      <c r="A3302" s="22"/>
    </row>
    <row r="3303" spans="1:1">
      <c r="A3303" s="22"/>
    </row>
    <row r="3304" spans="1:1">
      <c r="A3304" s="22"/>
    </row>
    <row r="3305" spans="1:1">
      <c r="A3305" s="22"/>
    </row>
    <row r="3306" spans="1:1">
      <c r="A3306" s="22"/>
    </row>
    <row r="3307" spans="1:1">
      <c r="A3307" s="22"/>
    </row>
    <row r="3308" spans="1:1">
      <c r="A3308" s="22"/>
    </row>
    <row r="3309" spans="1:1">
      <c r="A3309" s="22"/>
    </row>
    <row r="3310" spans="1:1">
      <c r="A3310" s="22"/>
    </row>
    <row r="3311" spans="1:1">
      <c r="A3311" s="22"/>
    </row>
    <row r="3312" spans="1:1">
      <c r="A3312" s="22"/>
    </row>
    <row r="3313" spans="1:1">
      <c r="A3313" s="22"/>
    </row>
    <row r="3314" spans="1:1">
      <c r="A3314" s="22"/>
    </row>
    <row r="3315" spans="1:1">
      <c r="A3315" s="22"/>
    </row>
    <row r="3316" spans="1:1">
      <c r="A3316" s="22"/>
    </row>
    <row r="3317" spans="1:1">
      <c r="A3317" s="22"/>
    </row>
    <row r="3318" spans="1:1">
      <c r="A3318" s="22"/>
    </row>
    <row r="3319" spans="1:1">
      <c r="A3319" s="22"/>
    </row>
    <row r="3320" spans="1:1">
      <c r="A3320" s="22"/>
    </row>
    <row r="3321" spans="1:1">
      <c r="A3321" s="22"/>
    </row>
    <row r="3322" spans="1:1">
      <c r="A3322" s="22"/>
    </row>
    <row r="3323" spans="1:1">
      <c r="A3323" s="22"/>
    </row>
    <row r="3324" spans="1:1">
      <c r="A3324" s="22"/>
    </row>
    <row r="3325" spans="1:1">
      <c r="A3325" s="22"/>
    </row>
    <row r="3326" spans="1:1">
      <c r="A3326" s="22"/>
    </row>
    <row r="3327" spans="1:1">
      <c r="A3327" s="22"/>
    </row>
    <row r="3328" spans="1:1">
      <c r="A3328" s="22"/>
    </row>
    <row r="3329" spans="1:1">
      <c r="A3329" s="22"/>
    </row>
    <row r="3330" spans="1:1">
      <c r="A3330" s="22"/>
    </row>
    <row r="3331" spans="1:1">
      <c r="A3331" s="22"/>
    </row>
    <row r="3332" spans="1:1">
      <c r="A3332" s="22"/>
    </row>
    <row r="3333" spans="1:1">
      <c r="A3333" s="22"/>
    </row>
    <row r="3334" spans="1:1">
      <c r="A3334" s="22"/>
    </row>
    <row r="3335" spans="1:1">
      <c r="A3335" s="22"/>
    </row>
    <row r="3336" spans="1:1">
      <c r="A3336" s="22"/>
    </row>
    <row r="3337" spans="1:1">
      <c r="A3337" s="22"/>
    </row>
    <row r="3338" spans="1:1">
      <c r="A3338" s="22"/>
    </row>
    <row r="3339" spans="1:1">
      <c r="A3339" s="22"/>
    </row>
    <row r="3340" spans="1:1">
      <c r="A3340" s="22"/>
    </row>
    <row r="3341" spans="1:1">
      <c r="A3341" s="22"/>
    </row>
    <row r="3342" spans="1:1">
      <c r="A3342" s="22"/>
    </row>
    <row r="3343" spans="1:1">
      <c r="A3343" s="22"/>
    </row>
    <row r="3344" spans="1:1">
      <c r="A3344" s="22"/>
    </row>
    <row r="3345" spans="1:1">
      <c r="A3345" s="22"/>
    </row>
    <row r="3346" spans="1:1">
      <c r="A3346" s="22"/>
    </row>
    <row r="3347" spans="1:1">
      <c r="A3347" s="22"/>
    </row>
    <row r="3348" spans="1:1">
      <c r="A3348" s="22"/>
    </row>
    <row r="3349" spans="1:1">
      <c r="A3349" s="22"/>
    </row>
    <row r="3350" spans="1:1">
      <c r="A3350" s="22"/>
    </row>
    <row r="3351" spans="1:1">
      <c r="A3351" s="22"/>
    </row>
    <row r="3352" spans="1:1">
      <c r="A3352" s="22"/>
    </row>
    <row r="3353" spans="1:1">
      <c r="A3353" s="22"/>
    </row>
    <row r="3354" spans="1:1">
      <c r="A3354" s="22"/>
    </row>
    <row r="3355" spans="1:1">
      <c r="A3355" s="22"/>
    </row>
    <row r="3356" spans="1:1">
      <c r="A3356" s="22"/>
    </row>
    <row r="3357" spans="1:1">
      <c r="A3357" s="22"/>
    </row>
    <row r="3358" spans="1:1">
      <c r="A3358" s="22"/>
    </row>
    <row r="3359" spans="1:1">
      <c r="A3359" s="22"/>
    </row>
    <row r="3360" spans="1:1">
      <c r="A3360" s="22"/>
    </row>
    <row r="3361" spans="1:1">
      <c r="A3361" s="22"/>
    </row>
    <row r="3362" spans="1:1">
      <c r="A3362" s="22"/>
    </row>
    <row r="3363" spans="1:1">
      <c r="A3363" s="22"/>
    </row>
    <row r="3364" spans="1:1">
      <c r="A3364" s="22"/>
    </row>
    <row r="3365" spans="1:1">
      <c r="A3365" s="22"/>
    </row>
    <row r="3366" spans="1:1">
      <c r="A3366" s="22"/>
    </row>
    <row r="3367" spans="1:1">
      <c r="A3367" s="22"/>
    </row>
    <row r="3368" spans="1:1">
      <c r="A3368" s="22"/>
    </row>
    <row r="3369" spans="1:1">
      <c r="A3369" s="22"/>
    </row>
    <row r="3370" spans="1:1">
      <c r="A3370" s="22"/>
    </row>
    <row r="3371" spans="1:1">
      <c r="A3371" s="22"/>
    </row>
    <row r="3372" spans="1:1">
      <c r="A3372" s="22"/>
    </row>
    <row r="3373" spans="1:1">
      <c r="A3373" s="22"/>
    </row>
    <row r="3374" spans="1:1">
      <c r="A3374" s="22"/>
    </row>
    <row r="3375" spans="1:1">
      <c r="A3375" s="22"/>
    </row>
    <row r="3376" spans="1:1">
      <c r="A3376" s="22"/>
    </row>
    <row r="3377" spans="1:1">
      <c r="A3377" s="22"/>
    </row>
    <row r="3378" spans="1:1">
      <c r="A3378" s="22"/>
    </row>
    <row r="3379" spans="1:1">
      <c r="A3379" s="22"/>
    </row>
    <row r="3380" spans="1:1">
      <c r="A3380" s="22"/>
    </row>
    <row r="3381" spans="1:1">
      <c r="A3381" s="22"/>
    </row>
    <row r="3382" spans="1:1">
      <c r="A3382" s="22"/>
    </row>
    <row r="3383" spans="1:1">
      <c r="A3383" s="22"/>
    </row>
    <row r="3384" spans="1:1">
      <c r="A3384" s="22"/>
    </row>
    <row r="3385" spans="1:1">
      <c r="A3385" s="22"/>
    </row>
    <row r="3386" spans="1:1">
      <c r="A3386" s="22"/>
    </row>
    <row r="3387" spans="1:1">
      <c r="A3387" s="22"/>
    </row>
    <row r="3388" spans="1:1">
      <c r="A3388" s="22"/>
    </row>
    <row r="3389" spans="1:1">
      <c r="A3389" s="22"/>
    </row>
    <row r="3390" spans="1:1">
      <c r="A3390" s="22"/>
    </row>
    <row r="3391" spans="1:1">
      <c r="A3391" s="22"/>
    </row>
    <row r="3392" spans="1:1">
      <c r="A3392" s="22"/>
    </row>
    <row r="3393" spans="1:1">
      <c r="A3393" s="22"/>
    </row>
    <row r="3394" spans="1:1">
      <c r="A3394" s="22"/>
    </row>
    <row r="3395" spans="1:1">
      <c r="A3395" s="22"/>
    </row>
    <row r="3396" spans="1:1">
      <c r="A3396" s="22"/>
    </row>
    <row r="3397" spans="1:1">
      <c r="A3397" s="22"/>
    </row>
    <row r="3398" spans="1:1">
      <c r="A3398" s="22"/>
    </row>
    <row r="3399" spans="1:1">
      <c r="A3399" s="22"/>
    </row>
    <row r="3400" spans="1:1">
      <c r="A3400" s="22"/>
    </row>
    <row r="3401" spans="1:1">
      <c r="A3401" s="22"/>
    </row>
    <row r="3402" spans="1:1">
      <c r="A3402" s="22"/>
    </row>
    <row r="3403" spans="1:1">
      <c r="A3403" s="22"/>
    </row>
    <row r="3404" spans="1:1">
      <c r="A3404" s="22"/>
    </row>
    <row r="3405" spans="1:1">
      <c r="A3405" s="22"/>
    </row>
    <row r="3406" spans="1:1">
      <c r="A3406" s="22"/>
    </row>
    <row r="3407" spans="1:1">
      <c r="A3407" s="22"/>
    </row>
    <row r="3408" spans="1:1">
      <c r="A3408" s="22"/>
    </row>
    <row r="3409" spans="1:1">
      <c r="A3409" s="22"/>
    </row>
    <row r="3410" spans="1:1">
      <c r="A3410" s="22"/>
    </row>
    <row r="3411" spans="1:1">
      <c r="A3411" s="22"/>
    </row>
    <row r="3412" spans="1:1">
      <c r="A3412" s="22"/>
    </row>
    <row r="3413" spans="1:1">
      <c r="A3413" s="22"/>
    </row>
    <row r="3414" spans="1:1">
      <c r="A3414" s="22"/>
    </row>
    <row r="3415" spans="1:1">
      <c r="A3415" s="22"/>
    </row>
    <row r="3416" spans="1:1">
      <c r="A3416" s="22"/>
    </row>
    <row r="3417" spans="1:1">
      <c r="A3417" s="22"/>
    </row>
    <row r="3418" spans="1:1">
      <c r="A3418" s="22"/>
    </row>
    <row r="3419" spans="1:1">
      <c r="A3419" s="22"/>
    </row>
    <row r="3420" spans="1:1">
      <c r="A3420" s="22"/>
    </row>
    <row r="3421" spans="1:1">
      <c r="A3421" s="22"/>
    </row>
    <row r="3422" spans="1:1">
      <c r="A3422" s="22"/>
    </row>
    <row r="3423" spans="1:1">
      <c r="A3423" s="22"/>
    </row>
    <row r="3424" spans="1:1">
      <c r="A3424" s="22"/>
    </row>
    <row r="3425" spans="1:1">
      <c r="A3425" s="22"/>
    </row>
    <row r="3426" spans="1:1">
      <c r="A3426" s="22"/>
    </row>
    <row r="3427" spans="1:1">
      <c r="A3427" s="22"/>
    </row>
    <row r="3428" spans="1:1">
      <c r="A3428" s="22"/>
    </row>
    <row r="3429" spans="1:1">
      <c r="A3429" s="22"/>
    </row>
    <row r="3430" spans="1:1">
      <c r="A3430" s="22"/>
    </row>
    <row r="3431" spans="1:1">
      <c r="A3431" s="22"/>
    </row>
    <row r="3432" spans="1:1">
      <c r="A3432" s="22"/>
    </row>
    <row r="3433" spans="1:1">
      <c r="A3433" s="22"/>
    </row>
    <row r="3434" spans="1:1">
      <c r="A3434" s="22"/>
    </row>
    <row r="3435" spans="1:1">
      <c r="A3435" s="22"/>
    </row>
    <row r="3436" spans="1:1">
      <c r="A3436" s="22"/>
    </row>
    <row r="3437" spans="1:1">
      <c r="A3437" s="22"/>
    </row>
    <row r="3438" spans="1:1">
      <c r="A3438" s="22"/>
    </row>
    <row r="3439" spans="1:1">
      <c r="A3439" s="22"/>
    </row>
    <row r="3440" spans="1:1">
      <c r="A3440" s="22"/>
    </row>
    <row r="3441" spans="1:1">
      <c r="A3441" s="22"/>
    </row>
    <row r="3442" spans="1:1">
      <c r="A3442" s="22"/>
    </row>
    <row r="3443" spans="1:1">
      <c r="A3443" s="22"/>
    </row>
    <row r="3444" spans="1:1">
      <c r="A3444" s="22"/>
    </row>
    <row r="3445" spans="1:1">
      <c r="A3445" s="22"/>
    </row>
    <row r="3446" spans="1:1">
      <c r="A3446" s="22"/>
    </row>
    <row r="3447" spans="1:1">
      <c r="A3447" s="22"/>
    </row>
    <row r="3448" spans="1:1">
      <c r="A3448" s="22"/>
    </row>
    <row r="3449" spans="1:1">
      <c r="A3449" s="22"/>
    </row>
    <row r="3450" spans="1:1">
      <c r="A3450" s="22"/>
    </row>
    <row r="3451" spans="1:1">
      <c r="A3451" s="22"/>
    </row>
    <row r="3452" spans="1:1">
      <c r="A3452" s="22"/>
    </row>
    <row r="3453" spans="1:1">
      <c r="A3453" s="22"/>
    </row>
    <row r="3454" spans="1:1">
      <c r="A3454" s="22"/>
    </row>
    <row r="3455" spans="1:1">
      <c r="A3455" s="22"/>
    </row>
    <row r="3456" spans="1:1">
      <c r="A3456" s="22"/>
    </row>
    <row r="3457" spans="1:1">
      <c r="A3457" s="22"/>
    </row>
    <row r="3458" spans="1:1">
      <c r="A3458" s="22"/>
    </row>
    <row r="3459" spans="1:1">
      <c r="A3459" s="22"/>
    </row>
    <row r="3460" spans="1:1">
      <c r="A3460" s="22"/>
    </row>
    <row r="3461" spans="1:1">
      <c r="A3461" s="22"/>
    </row>
    <row r="3462" spans="1:1">
      <c r="A3462" s="22"/>
    </row>
    <row r="3463" spans="1:1">
      <c r="A3463" s="22"/>
    </row>
    <row r="3464" spans="1:1">
      <c r="A3464" s="22"/>
    </row>
    <row r="3465" spans="1:1">
      <c r="A3465" s="22"/>
    </row>
    <row r="3466" spans="1:1">
      <c r="A3466" s="22"/>
    </row>
    <row r="3467" spans="1:1">
      <c r="A3467" s="22"/>
    </row>
    <row r="3468" spans="1:1">
      <c r="A3468" s="22"/>
    </row>
    <row r="3469" spans="1:1">
      <c r="A3469" s="22"/>
    </row>
    <row r="3470" spans="1:1">
      <c r="A3470" s="22"/>
    </row>
    <row r="3471" spans="1:1">
      <c r="A3471" s="22"/>
    </row>
    <row r="3472" spans="1:1">
      <c r="A3472" s="22"/>
    </row>
    <row r="3473" spans="1:1">
      <c r="A3473" s="22"/>
    </row>
    <row r="3474" spans="1:1">
      <c r="A3474" s="22"/>
    </row>
    <row r="3475" spans="1:1">
      <c r="A3475" s="22"/>
    </row>
    <row r="3476" spans="1:1">
      <c r="A3476" s="22"/>
    </row>
    <row r="3477" spans="1:1">
      <c r="A3477" s="22"/>
    </row>
    <row r="3478" spans="1:1">
      <c r="A3478" s="22"/>
    </row>
    <row r="3479" spans="1:1">
      <c r="A3479" s="22"/>
    </row>
    <row r="3480" spans="1:1">
      <c r="A3480" s="22"/>
    </row>
    <row r="3481" spans="1:1">
      <c r="A3481" s="22"/>
    </row>
    <row r="3482" spans="1:1">
      <c r="A3482" s="22"/>
    </row>
    <row r="3483" spans="1:1">
      <c r="A3483" s="22"/>
    </row>
    <row r="3484" spans="1:1">
      <c r="A3484" s="22"/>
    </row>
    <row r="3485" spans="1:1">
      <c r="A3485" s="22"/>
    </row>
    <row r="3486" spans="1:1">
      <c r="A3486" s="22"/>
    </row>
    <row r="3487" spans="1:1">
      <c r="A3487" s="22"/>
    </row>
    <row r="3488" spans="1:1">
      <c r="A3488" s="22"/>
    </row>
    <row r="3489" spans="1:1">
      <c r="A3489" s="22"/>
    </row>
    <row r="3490" spans="1:1">
      <c r="A3490" s="22"/>
    </row>
    <row r="3491" spans="1:1">
      <c r="A3491" s="22"/>
    </row>
    <row r="3492" spans="1:1">
      <c r="A3492" s="22"/>
    </row>
    <row r="3493" spans="1:1">
      <c r="A3493" s="22"/>
    </row>
    <row r="3494" spans="1:1">
      <c r="A3494" s="22"/>
    </row>
    <row r="3495" spans="1:1">
      <c r="A3495" s="22"/>
    </row>
    <row r="3496" spans="1:1">
      <c r="A3496" s="22"/>
    </row>
    <row r="3497" spans="1:1">
      <c r="A3497" s="22"/>
    </row>
    <row r="3498" spans="1:1">
      <c r="A3498" s="22"/>
    </row>
    <row r="3499" spans="1:1">
      <c r="A3499" s="22"/>
    </row>
    <row r="3500" spans="1:1">
      <c r="A3500" s="22"/>
    </row>
    <row r="3501" spans="1:1">
      <c r="A3501" s="22"/>
    </row>
    <row r="3502" spans="1:1">
      <c r="A3502" s="22"/>
    </row>
    <row r="3503" spans="1:1">
      <c r="A3503" s="22"/>
    </row>
    <row r="3504" spans="1:1">
      <c r="A3504" s="22"/>
    </row>
    <row r="3505" spans="1:1">
      <c r="A3505" s="22"/>
    </row>
    <row r="3506" spans="1:1">
      <c r="A3506" s="22"/>
    </row>
    <row r="3507" spans="1:1">
      <c r="A3507" s="22"/>
    </row>
    <row r="3508" spans="1:1">
      <c r="A3508" s="22"/>
    </row>
    <row r="3509" spans="1:1">
      <c r="A3509" s="22"/>
    </row>
    <row r="3510" spans="1:1">
      <c r="A3510" s="22"/>
    </row>
    <row r="3511" spans="1:1">
      <c r="A3511" s="22"/>
    </row>
    <row r="3512" spans="1:1">
      <c r="A3512" s="22"/>
    </row>
    <row r="3513" spans="1:1">
      <c r="A3513" s="22"/>
    </row>
    <row r="3514" spans="1:1">
      <c r="A3514" s="22"/>
    </row>
    <row r="3515" spans="1:1">
      <c r="A3515" s="22"/>
    </row>
    <row r="3516" spans="1:1">
      <c r="A3516" s="22"/>
    </row>
    <row r="3517" spans="1:1">
      <c r="A3517" s="22"/>
    </row>
    <row r="3518" spans="1:1">
      <c r="A3518" s="22"/>
    </row>
    <row r="3519" spans="1:1">
      <c r="A3519" s="22"/>
    </row>
    <row r="3520" spans="1:1">
      <c r="A3520" s="22"/>
    </row>
    <row r="3521" spans="1:1">
      <c r="A3521" s="22"/>
    </row>
    <row r="3522" spans="1:1">
      <c r="A3522" s="22"/>
    </row>
    <row r="3523" spans="1:1">
      <c r="A3523" s="22"/>
    </row>
    <row r="3524" spans="1:1">
      <c r="A3524" s="22"/>
    </row>
    <row r="3525" spans="1:1">
      <c r="A3525" s="22"/>
    </row>
    <row r="3526" spans="1:1">
      <c r="A3526" s="22"/>
    </row>
    <row r="3527" spans="1:1">
      <c r="A3527" s="22"/>
    </row>
    <row r="3528" spans="1:1">
      <c r="A3528" s="22"/>
    </row>
    <row r="3529" spans="1:1">
      <c r="A3529" s="22"/>
    </row>
    <row r="3530" spans="1:1">
      <c r="A3530" s="22"/>
    </row>
    <row r="3531" spans="1:1">
      <c r="A3531" s="22"/>
    </row>
    <row r="3532" spans="1:1">
      <c r="A3532" s="22"/>
    </row>
    <row r="3533" spans="1:1">
      <c r="A3533" s="22"/>
    </row>
    <row r="3534" spans="1:1">
      <c r="A3534" s="22"/>
    </row>
    <row r="3535" spans="1:1">
      <c r="A3535" s="22"/>
    </row>
    <row r="3536" spans="1:1">
      <c r="A3536" s="22"/>
    </row>
    <row r="3537" spans="1:1">
      <c r="A3537" s="22"/>
    </row>
    <row r="3538" spans="1:1">
      <c r="A3538" s="22"/>
    </row>
    <row r="3539" spans="1:1">
      <c r="A3539" s="22"/>
    </row>
    <row r="3540" spans="1:1">
      <c r="A3540" s="22"/>
    </row>
    <row r="3541" spans="1:1">
      <c r="A3541" s="22"/>
    </row>
    <row r="3542" spans="1:1">
      <c r="A3542" s="22"/>
    </row>
    <row r="3543" spans="1:1">
      <c r="A3543" s="22"/>
    </row>
    <row r="3544" spans="1:1">
      <c r="A3544" s="22"/>
    </row>
    <row r="3545" spans="1:1">
      <c r="A3545" s="22"/>
    </row>
    <row r="3546" spans="1:1">
      <c r="A3546" s="22"/>
    </row>
    <row r="3547" spans="1:1">
      <c r="A3547" s="22"/>
    </row>
    <row r="3548" spans="1:1">
      <c r="A3548" s="22"/>
    </row>
    <row r="3549" spans="1:1">
      <c r="A3549" s="22"/>
    </row>
    <row r="3550" spans="1:1">
      <c r="A3550" s="22"/>
    </row>
    <row r="3551" spans="1:1">
      <c r="A3551" s="22"/>
    </row>
    <row r="3552" spans="1:1">
      <c r="A3552" s="22"/>
    </row>
    <row r="3553" spans="1:1">
      <c r="A3553" s="22"/>
    </row>
    <row r="3554" spans="1:1">
      <c r="A3554" s="22"/>
    </row>
    <row r="3555" spans="1:1">
      <c r="A3555" s="22"/>
    </row>
    <row r="3556" spans="1:1">
      <c r="A3556" s="22"/>
    </row>
    <row r="3557" spans="1:1">
      <c r="A3557" s="22"/>
    </row>
    <row r="3558" spans="1:1">
      <c r="A3558" s="22"/>
    </row>
    <row r="3559" spans="1:1">
      <c r="A3559" s="22"/>
    </row>
    <row r="3560" spans="1:1">
      <c r="A3560" s="22"/>
    </row>
    <row r="3561" spans="1:1">
      <c r="A3561" s="22"/>
    </row>
    <row r="3562" spans="1:1">
      <c r="A3562" s="22"/>
    </row>
    <row r="3563" spans="1:1">
      <c r="A3563" s="22"/>
    </row>
    <row r="3564" spans="1:1">
      <c r="A3564" s="22"/>
    </row>
    <row r="3565" spans="1:1">
      <c r="A3565" s="22"/>
    </row>
    <row r="3566" spans="1:1">
      <c r="A3566" s="22"/>
    </row>
    <row r="3567" spans="1:1">
      <c r="A3567" s="22"/>
    </row>
    <row r="3568" spans="1:1">
      <c r="A3568" s="22"/>
    </row>
    <row r="3569" spans="1:1">
      <c r="A3569" s="22"/>
    </row>
    <row r="3570" spans="1:1">
      <c r="A3570" s="22"/>
    </row>
    <row r="3571" spans="1:1">
      <c r="A3571" s="22"/>
    </row>
    <row r="3572" spans="1:1">
      <c r="A3572" s="22"/>
    </row>
    <row r="3573" spans="1:1">
      <c r="A3573" s="22"/>
    </row>
    <row r="3574" spans="1:1">
      <c r="A3574" s="22"/>
    </row>
    <row r="3575" spans="1:1">
      <c r="A3575" s="22"/>
    </row>
    <row r="3576" spans="1:1">
      <c r="A3576" s="22"/>
    </row>
    <row r="3577" spans="1:1">
      <c r="A3577" s="22"/>
    </row>
    <row r="3578" spans="1:1">
      <c r="A3578" s="22"/>
    </row>
    <row r="3579" spans="1:1">
      <c r="A3579" s="22"/>
    </row>
    <row r="3580" spans="1:1">
      <c r="A3580" s="22"/>
    </row>
    <row r="3581" spans="1:1">
      <c r="A3581" s="22"/>
    </row>
    <row r="3582" spans="1:1">
      <c r="A3582" s="22"/>
    </row>
    <row r="3583" spans="1:1">
      <c r="A3583" s="22"/>
    </row>
    <row r="3584" spans="1:1">
      <c r="A3584" s="22"/>
    </row>
    <row r="3585" spans="1:1">
      <c r="A3585" s="22"/>
    </row>
    <row r="3586" spans="1:1">
      <c r="A3586" s="22"/>
    </row>
    <row r="3587" spans="1:1">
      <c r="A3587" s="22"/>
    </row>
    <row r="3588" spans="1:1">
      <c r="A3588" s="22"/>
    </row>
    <row r="3589" spans="1:1">
      <c r="A3589" s="22"/>
    </row>
    <row r="3590" spans="1:1">
      <c r="A3590" s="22"/>
    </row>
    <row r="3591" spans="1:1">
      <c r="A3591" s="22"/>
    </row>
    <row r="3592" spans="1:1">
      <c r="A3592" s="22"/>
    </row>
    <row r="3593" spans="1:1">
      <c r="A3593" s="22"/>
    </row>
    <row r="3594" spans="1:1">
      <c r="A3594" s="22"/>
    </row>
    <row r="3595" spans="1:1">
      <c r="A3595" s="22"/>
    </row>
    <row r="3596" spans="1:1">
      <c r="A3596" s="22"/>
    </row>
    <row r="3597" spans="1:1">
      <c r="A3597" s="22"/>
    </row>
    <row r="3598" spans="1:1">
      <c r="A3598" s="22"/>
    </row>
    <row r="3599" spans="1:1">
      <c r="A3599" s="22"/>
    </row>
    <row r="3600" spans="1:1">
      <c r="A3600" s="22"/>
    </row>
    <row r="3601" spans="1:1">
      <c r="A3601" s="22"/>
    </row>
    <row r="3602" spans="1:1">
      <c r="A3602" s="22"/>
    </row>
    <row r="3603" spans="1:1">
      <c r="A3603" s="22"/>
    </row>
    <row r="3604" spans="1:1">
      <c r="A3604" s="22"/>
    </row>
    <row r="3605" spans="1:1">
      <c r="A3605" s="22"/>
    </row>
    <row r="3606" spans="1:1">
      <c r="A3606" s="22"/>
    </row>
    <row r="3607" spans="1:1">
      <c r="A3607" s="22"/>
    </row>
    <row r="3608" spans="1:1">
      <c r="A3608" s="22"/>
    </row>
    <row r="3609" spans="1:1">
      <c r="A3609" s="22"/>
    </row>
    <row r="3610" spans="1:1">
      <c r="A3610" s="22"/>
    </row>
    <row r="3611" spans="1:1">
      <c r="A3611" s="22"/>
    </row>
    <row r="3612" spans="1:1">
      <c r="A3612" s="22"/>
    </row>
    <row r="3613" spans="1:1">
      <c r="A3613" s="22"/>
    </row>
    <row r="3614" spans="1:1">
      <c r="A3614" s="22"/>
    </row>
    <row r="3615" spans="1:1">
      <c r="A3615" s="22"/>
    </row>
    <row r="3616" spans="1:1">
      <c r="A3616" s="22"/>
    </row>
    <row r="3617" spans="1:1">
      <c r="A3617" s="22"/>
    </row>
    <row r="3618" spans="1:1">
      <c r="A3618" s="22"/>
    </row>
    <row r="3619" spans="1:1">
      <c r="A3619" s="22"/>
    </row>
    <row r="3620" spans="1:1">
      <c r="A3620" s="22"/>
    </row>
    <row r="3621" spans="1:1">
      <c r="A3621" s="22"/>
    </row>
    <row r="3622" spans="1:1">
      <c r="A3622" s="22"/>
    </row>
    <row r="3623" spans="1:1">
      <c r="A3623" s="22"/>
    </row>
    <row r="3624" spans="1:1">
      <c r="A3624" s="22"/>
    </row>
    <row r="3625" spans="1:1">
      <c r="A3625" s="22"/>
    </row>
    <row r="3626" spans="1:1">
      <c r="A3626" s="22"/>
    </row>
    <row r="3627" spans="1:1">
      <c r="A3627" s="22"/>
    </row>
    <row r="3628" spans="1:1">
      <c r="A3628" s="22"/>
    </row>
    <row r="3629" spans="1:1">
      <c r="A3629" s="22"/>
    </row>
    <row r="3630" spans="1:1">
      <c r="A3630" s="22"/>
    </row>
    <row r="3631" spans="1:1">
      <c r="A3631" s="22"/>
    </row>
    <row r="3632" spans="1:1">
      <c r="A3632" s="22"/>
    </row>
    <row r="3633" spans="1:1">
      <c r="A3633" s="22"/>
    </row>
    <row r="3634" spans="1:1">
      <c r="A3634" s="22"/>
    </row>
    <row r="3635" spans="1:1">
      <c r="A3635" s="22"/>
    </row>
    <row r="3636" spans="1:1">
      <c r="A3636" s="22"/>
    </row>
    <row r="3637" spans="1:1">
      <c r="A3637" s="22"/>
    </row>
    <row r="3638" spans="1:1">
      <c r="A3638" s="22"/>
    </row>
    <row r="3639" spans="1:1">
      <c r="A3639" s="22"/>
    </row>
    <row r="3640" spans="1:1">
      <c r="A3640" s="22"/>
    </row>
    <row r="3641" spans="1:1">
      <c r="A3641" s="22"/>
    </row>
    <row r="3642" spans="1:1">
      <c r="A3642" s="22"/>
    </row>
    <row r="3643" spans="1:1">
      <c r="A3643" s="22"/>
    </row>
    <row r="3644" spans="1:1">
      <c r="A3644" s="22"/>
    </row>
    <row r="3645" spans="1:1">
      <c r="A3645" s="22"/>
    </row>
    <row r="3646" spans="1:1">
      <c r="A3646" s="22"/>
    </row>
    <row r="3647" spans="1:1">
      <c r="A3647" s="22"/>
    </row>
    <row r="3648" spans="1:1">
      <c r="A3648" s="22"/>
    </row>
    <row r="3649" spans="1:1">
      <c r="A3649" s="22"/>
    </row>
    <row r="3650" spans="1:1">
      <c r="A3650" s="22"/>
    </row>
    <row r="3651" spans="1:1">
      <c r="A3651" s="22"/>
    </row>
    <row r="3652" spans="1:1">
      <c r="A3652" s="22"/>
    </row>
    <row r="3653" spans="1:1">
      <c r="A3653" s="22"/>
    </row>
    <row r="3654" spans="1:1">
      <c r="A3654" s="22"/>
    </row>
    <row r="3655" spans="1:1">
      <c r="A3655" s="22"/>
    </row>
    <row r="3656" spans="1:1">
      <c r="A3656" s="22"/>
    </row>
    <row r="3657" spans="1:1">
      <c r="A3657" s="22"/>
    </row>
    <row r="3658" spans="1:1">
      <c r="A3658" s="22"/>
    </row>
    <row r="3659" spans="1:1">
      <c r="A3659" s="22"/>
    </row>
    <row r="3660" spans="1:1">
      <c r="A3660" s="22"/>
    </row>
    <row r="3661" spans="1:1">
      <c r="A3661" s="22"/>
    </row>
    <row r="3662" spans="1:1">
      <c r="A3662" s="22"/>
    </row>
    <row r="3663" spans="1:1">
      <c r="A3663" s="22"/>
    </row>
    <row r="3664" spans="1:1">
      <c r="A3664" s="22"/>
    </row>
    <row r="3665" spans="1:1">
      <c r="A3665" s="22"/>
    </row>
    <row r="3666" spans="1:1">
      <c r="A3666" s="22"/>
    </row>
    <row r="3667" spans="1:1">
      <c r="A3667" s="22"/>
    </row>
    <row r="3668" spans="1:1">
      <c r="A3668" s="22"/>
    </row>
    <row r="3669" spans="1:1">
      <c r="A3669" s="22"/>
    </row>
    <row r="3670" spans="1:1">
      <c r="A3670" s="22"/>
    </row>
    <row r="3671" spans="1:1">
      <c r="A3671" s="22"/>
    </row>
    <row r="3672" spans="1:1">
      <c r="A3672" s="22"/>
    </row>
    <row r="3673" spans="1:1">
      <c r="A3673" s="22"/>
    </row>
    <row r="3674" spans="1:1">
      <c r="A3674" s="22"/>
    </row>
    <row r="3675" spans="1:1">
      <c r="A3675" s="22"/>
    </row>
    <row r="3676" spans="1:1">
      <c r="A3676" s="22"/>
    </row>
    <row r="3677" spans="1:1">
      <c r="A3677" s="22"/>
    </row>
    <row r="3678" spans="1:1">
      <c r="A3678" s="22"/>
    </row>
    <row r="3679" spans="1:1">
      <c r="A3679" s="22"/>
    </row>
    <row r="3680" spans="1:1">
      <c r="A3680" s="22"/>
    </row>
    <row r="3681" spans="1:1">
      <c r="A3681" s="22"/>
    </row>
    <row r="3682" spans="1:1">
      <c r="A3682" s="22"/>
    </row>
    <row r="3683" spans="1:1">
      <c r="A3683" s="22"/>
    </row>
    <row r="3684" spans="1:1">
      <c r="A3684" s="22"/>
    </row>
    <row r="3685" spans="1:1">
      <c r="A3685" s="22"/>
    </row>
    <row r="3686" spans="1:1">
      <c r="A3686" s="22"/>
    </row>
    <row r="3687" spans="1:1">
      <c r="A3687" s="22"/>
    </row>
    <row r="3688" spans="1:1">
      <c r="A3688" s="22"/>
    </row>
    <row r="3689" spans="1:1">
      <c r="A3689" s="22"/>
    </row>
    <row r="3690" spans="1:1">
      <c r="A3690" s="22"/>
    </row>
    <row r="3691" spans="1:1">
      <c r="A3691" s="22"/>
    </row>
    <row r="3692" spans="1:1">
      <c r="A3692" s="22"/>
    </row>
    <row r="3693" spans="1:1">
      <c r="A3693" s="22"/>
    </row>
    <row r="3694" spans="1:1">
      <c r="A3694" s="22"/>
    </row>
    <row r="3695" spans="1:1">
      <c r="A3695" s="22"/>
    </row>
    <row r="3696" spans="1:1">
      <c r="A3696" s="22"/>
    </row>
    <row r="3697" spans="1:1">
      <c r="A3697" s="22"/>
    </row>
    <row r="3698" spans="1:1">
      <c r="A3698" s="22"/>
    </row>
    <row r="3699" spans="1:1">
      <c r="A3699" s="22"/>
    </row>
    <row r="3700" spans="1:1">
      <c r="A3700" s="22"/>
    </row>
    <row r="3701" spans="1:1">
      <c r="A3701" s="22"/>
    </row>
    <row r="3702" spans="1:1">
      <c r="A3702" s="22"/>
    </row>
    <row r="3703" spans="1:1">
      <c r="A3703" s="22"/>
    </row>
    <row r="3704" spans="1:1">
      <c r="A3704" s="22"/>
    </row>
    <row r="3705" spans="1:1">
      <c r="A3705" s="22"/>
    </row>
    <row r="3706" spans="1:1">
      <c r="A3706" s="22"/>
    </row>
    <row r="3707" spans="1:1">
      <c r="A3707" s="22"/>
    </row>
    <row r="3708" spans="1:1">
      <c r="A3708" s="22"/>
    </row>
    <row r="3709" spans="1:1">
      <c r="A3709" s="22"/>
    </row>
    <row r="3710" spans="1:1">
      <c r="A3710" s="22"/>
    </row>
    <row r="3711" spans="1:1">
      <c r="A3711" s="22"/>
    </row>
    <row r="3712" spans="1:1">
      <c r="A3712" s="22"/>
    </row>
    <row r="3713" spans="1:1">
      <c r="A3713" s="22"/>
    </row>
    <row r="3714" spans="1:1">
      <c r="A3714" s="22"/>
    </row>
    <row r="3715" spans="1:1">
      <c r="A3715" s="22"/>
    </row>
    <row r="3716" spans="1:1">
      <c r="A3716" s="22"/>
    </row>
    <row r="3717" spans="1:1">
      <c r="A3717" s="22"/>
    </row>
    <row r="3718" spans="1:1">
      <c r="A3718" s="22"/>
    </row>
    <row r="3719" spans="1:1">
      <c r="A3719" s="22"/>
    </row>
    <row r="3720" spans="1:1">
      <c r="A3720" s="22"/>
    </row>
    <row r="3721" spans="1:1">
      <c r="A3721" s="22"/>
    </row>
    <row r="3722" spans="1:1">
      <c r="A3722" s="22"/>
    </row>
    <row r="3723" spans="1:1">
      <c r="A3723" s="22"/>
    </row>
    <row r="3724" spans="1:1">
      <c r="A3724" s="22"/>
    </row>
    <row r="3725" spans="1:1">
      <c r="A3725" s="22"/>
    </row>
    <row r="3726" spans="1:1">
      <c r="A3726" s="22"/>
    </row>
    <row r="3727" spans="1:1">
      <c r="A3727" s="22"/>
    </row>
    <row r="3728" spans="1:1">
      <c r="A3728" s="22"/>
    </row>
    <row r="3729" spans="1:1">
      <c r="A3729" s="22"/>
    </row>
    <row r="3730" spans="1:1">
      <c r="A3730" s="22"/>
    </row>
    <row r="3731" spans="1:1">
      <c r="A3731" s="22"/>
    </row>
    <row r="3732" spans="1:1">
      <c r="A3732" s="22"/>
    </row>
    <row r="3733" spans="1:1">
      <c r="A3733" s="22"/>
    </row>
    <row r="3734" spans="1:1">
      <c r="A3734" s="22"/>
    </row>
    <row r="3735" spans="1:1">
      <c r="A3735" s="22"/>
    </row>
    <row r="3736" spans="1:1">
      <c r="A3736" s="22"/>
    </row>
    <row r="3737" spans="1:1">
      <c r="A3737" s="22"/>
    </row>
    <row r="3738" spans="1:1">
      <c r="A3738" s="22"/>
    </row>
    <row r="3739" spans="1:1">
      <c r="A3739" s="22"/>
    </row>
    <row r="3740" spans="1:1">
      <c r="A3740" s="22"/>
    </row>
    <row r="3741" spans="1:1">
      <c r="A3741" s="22"/>
    </row>
    <row r="3742" spans="1:1">
      <c r="A3742" s="22"/>
    </row>
    <row r="3743" spans="1:1">
      <c r="A3743" s="22"/>
    </row>
    <row r="3744" spans="1:1">
      <c r="A3744" s="22"/>
    </row>
    <row r="3745" spans="1:1">
      <c r="A3745" s="22"/>
    </row>
    <row r="3746" spans="1:1">
      <c r="A3746" s="22"/>
    </row>
    <row r="3747" spans="1:1">
      <c r="A3747" s="22"/>
    </row>
    <row r="3748" spans="1:1">
      <c r="A3748" s="22"/>
    </row>
    <row r="3749" spans="1:1">
      <c r="A3749" s="22"/>
    </row>
    <row r="3750" spans="1:1">
      <c r="A3750" s="22"/>
    </row>
    <row r="3751" spans="1:1">
      <c r="A3751" s="22"/>
    </row>
    <row r="3752" spans="1:1">
      <c r="A3752" s="22"/>
    </row>
    <row r="3753" spans="1:1">
      <c r="A3753" s="22"/>
    </row>
    <row r="3754" spans="1:1">
      <c r="A3754" s="22"/>
    </row>
    <row r="3755" spans="1:1">
      <c r="A3755" s="22"/>
    </row>
    <row r="3756" spans="1:1">
      <c r="A3756" s="22"/>
    </row>
    <row r="3757" spans="1:1">
      <c r="A3757" s="22"/>
    </row>
    <row r="3758" spans="1:1">
      <c r="A3758" s="22"/>
    </row>
    <row r="3759" spans="1:1">
      <c r="A3759" s="22"/>
    </row>
    <row r="3760" spans="1:1">
      <c r="A3760" s="22"/>
    </row>
    <row r="3761" spans="1:1">
      <c r="A3761" s="22"/>
    </row>
    <row r="3762" spans="1:1">
      <c r="A3762" s="22"/>
    </row>
    <row r="3763" spans="1:1">
      <c r="A3763" s="22"/>
    </row>
    <row r="3764" spans="1:1">
      <c r="A3764" s="22"/>
    </row>
    <row r="3765" spans="1:1">
      <c r="A3765" s="22"/>
    </row>
    <row r="3766" spans="1:1">
      <c r="A3766" s="22"/>
    </row>
    <row r="3767" spans="1:1">
      <c r="A3767" s="22"/>
    </row>
    <row r="3768" spans="1:1">
      <c r="A3768" s="22"/>
    </row>
    <row r="3769" spans="1:1">
      <c r="A3769" s="22"/>
    </row>
    <row r="3770" spans="1:1">
      <c r="A3770" s="22"/>
    </row>
    <row r="3771" spans="1:1">
      <c r="A3771" s="22"/>
    </row>
    <row r="3772" spans="1:1">
      <c r="A3772" s="22"/>
    </row>
    <row r="3773" spans="1:1">
      <c r="A3773" s="22"/>
    </row>
    <row r="3774" spans="1:1">
      <c r="A3774" s="22"/>
    </row>
    <row r="3775" spans="1:1">
      <c r="A3775" s="22"/>
    </row>
    <row r="3776" spans="1:1">
      <c r="A3776" s="22"/>
    </row>
    <row r="3777" spans="1:1">
      <c r="A3777" s="22"/>
    </row>
    <row r="3778" spans="1:1">
      <c r="A3778" s="22"/>
    </row>
    <row r="3779" spans="1:1">
      <c r="A3779" s="22"/>
    </row>
    <row r="3780" spans="1:1">
      <c r="A3780" s="22"/>
    </row>
    <row r="3781" spans="1:1">
      <c r="A3781" s="22"/>
    </row>
    <row r="3782" spans="1:1">
      <c r="A3782" s="22"/>
    </row>
    <row r="3783" spans="1:1">
      <c r="A3783" s="22"/>
    </row>
    <row r="3784" spans="1:1">
      <c r="A3784" s="22"/>
    </row>
    <row r="3785" spans="1:1">
      <c r="A3785" s="22"/>
    </row>
    <row r="3786" spans="1:1">
      <c r="A3786" s="22"/>
    </row>
    <row r="3787" spans="1:1">
      <c r="A3787" s="22"/>
    </row>
    <row r="3788" spans="1:1">
      <c r="A3788" s="22"/>
    </row>
    <row r="3789" spans="1:1">
      <c r="A3789" s="22"/>
    </row>
    <row r="3790" spans="1:1">
      <c r="A3790" s="22"/>
    </row>
    <row r="3791" spans="1:1">
      <c r="A3791" s="22"/>
    </row>
    <row r="3792" spans="1:1">
      <c r="A3792" s="22"/>
    </row>
    <row r="3793" spans="1:1">
      <c r="A3793" s="22"/>
    </row>
    <row r="3794" spans="1:1">
      <c r="A3794" s="22"/>
    </row>
    <row r="3795" spans="1:1">
      <c r="A3795" s="22"/>
    </row>
    <row r="3796" spans="1:1">
      <c r="A3796" s="22"/>
    </row>
    <row r="3797" spans="1:1">
      <c r="A3797" s="22"/>
    </row>
    <row r="3798" spans="1:1">
      <c r="A3798" s="22"/>
    </row>
    <row r="3799" spans="1:1">
      <c r="A3799" s="22"/>
    </row>
    <row r="3800" spans="1:1">
      <c r="A3800" s="22"/>
    </row>
    <row r="3801" spans="1:1">
      <c r="A3801" s="22"/>
    </row>
    <row r="3802" spans="1:1">
      <c r="A3802" s="22"/>
    </row>
    <row r="3803" spans="1:1">
      <c r="A3803" s="22"/>
    </row>
    <row r="3804" spans="1:1">
      <c r="A3804" s="22"/>
    </row>
    <row r="3805" spans="1:1">
      <c r="A3805" s="22"/>
    </row>
    <row r="3806" spans="1:1">
      <c r="A3806" s="22"/>
    </row>
    <row r="3807" spans="1:1">
      <c r="A3807" s="22"/>
    </row>
    <row r="3808" spans="1:1">
      <c r="A3808" s="22"/>
    </row>
    <row r="3809" spans="1:1">
      <c r="A3809" s="22"/>
    </row>
    <row r="3810" spans="1:1">
      <c r="A3810" s="22"/>
    </row>
    <row r="3811" spans="1:1">
      <c r="A3811" s="22"/>
    </row>
    <row r="3812" spans="1:1">
      <c r="A3812" s="22"/>
    </row>
    <row r="3813" spans="1:1">
      <c r="A3813" s="22"/>
    </row>
    <row r="3814" spans="1:1">
      <c r="A3814" s="22"/>
    </row>
    <row r="3815" spans="1:1">
      <c r="A3815" s="22"/>
    </row>
    <row r="3816" spans="1:1">
      <c r="A3816" s="22"/>
    </row>
    <row r="3817" spans="1:1">
      <c r="A3817" s="22"/>
    </row>
    <row r="3818" spans="1:1">
      <c r="A3818" s="22"/>
    </row>
    <row r="3819" spans="1:1">
      <c r="A3819" s="22"/>
    </row>
    <row r="3820" spans="1:1">
      <c r="A3820" s="22"/>
    </row>
    <row r="3821" spans="1:1">
      <c r="A3821" s="22"/>
    </row>
    <row r="3822" spans="1:1">
      <c r="A3822" s="22"/>
    </row>
    <row r="3823" spans="1:1">
      <c r="A3823" s="22"/>
    </row>
    <row r="3824" spans="1:1">
      <c r="A3824" s="22"/>
    </row>
    <row r="3825" spans="1:1">
      <c r="A3825" s="22"/>
    </row>
    <row r="3826" spans="1:1">
      <c r="A3826" s="22"/>
    </row>
    <row r="3827" spans="1:1">
      <c r="A3827" s="22"/>
    </row>
    <row r="3828" spans="1:1">
      <c r="A3828" s="22"/>
    </row>
    <row r="3829" spans="1:1">
      <c r="A3829" s="22"/>
    </row>
    <row r="3830" spans="1:1">
      <c r="A3830" s="22"/>
    </row>
    <row r="3831" spans="1:1">
      <c r="A3831" s="22"/>
    </row>
    <row r="3832" spans="1:1">
      <c r="A3832" s="22"/>
    </row>
    <row r="3833" spans="1:1">
      <c r="A3833" s="22"/>
    </row>
    <row r="3834" spans="1:1">
      <c r="A3834" s="22"/>
    </row>
    <row r="3835" spans="1:1">
      <c r="A3835" s="22"/>
    </row>
    <row r="3836" spans="1:1">
      <c r="A3836" s="22"/>
    </row>
    <row r="3837" spans="1:1">
      <c r="A3837" s="22"/>
    </row>
    <row r="3838" spans="1:1">
      <c r="A3838" s="22"/>
    </row>
    <row r="3839" spans="1:1">
      <c r="A3839" s="22"/>
    </row>
    <row r="3840" spans="1:1">
      <c r="A3840" s="22"/>
    </row>
    <row r="3841" spans="1:1">
      <c r="A3841" s="22"/>
    </row>
    <row r="3842" spans="1:1">
      <c r="A3842" s="22"/>
    </row>
    <row r="3843" spans="1:1">
      <c r="A3843" s="22"/>
    </row>
    <row r="3844" spans="1:1">
      <c r="A3844" s="22"/>
    </row>
    <row r="3845" spans="1:1">
      <c r="A3845" s="22"/>
    </row>
    <row r="3846" spans="1:1">
      <c r="A3846" s="22"/>
    </row>
    <row r="3847" spans="1:1">
      <c r="A3847" s="22"/>
    </row>
    <row r="3848" spans="1:1">
      <c r="A3848" s="22"/>
    </row>
    <row r="3849" spans="1:1">
      <c r="A3849" s="22"/>
    </row>
    <row r="3850" spans="1:1">
      <c r="A3850" s="22"/>
    </row>
    <row r="3851" spans="1:1">
      <c r="A3851" s="22"/>
    </row>
    <row r="3852" spans="1:1">
      <c r="A3852" s="22"/>
    </row>
    <row r="3853" spans="1:1">
      <c r="A3853" s="22"/>
    </row>
    <row r="3854" spans="1:1">
      <c r="A3854" s="22"/>
    </row>
    <row r="3855" spans="1:1">
      <c r="A3855" s="22"/>
    </row>
    <row r="3856" spans="1:1">
      <c r="A3856" s="22"/>
    </row>
    <row r="3857" spans="1:1">
      <c r="A3857" s="22"/>
    </row>
    <row r="3858" spans="1:1">
      <c r="A3858" s="22"/>
    </row>
    <row r="3859" spans="1:1">
      <c r="A3859" s="22"/>
    </row>
    <row r="3860" spans="1:1">
      <c r="A3860" s="22"/>
    </row>
    <row r="3861" spans="1:1">
      <c r="A3861" s="22"/>
    </row>
    <row r="3862" spans="1:1">
      <c r="A3862" s="22"/>
    </row>
    <row r="3863" spans="1:1">
      <c r="A3863" s="22"/>
    </row>
    <row r="3864" spans="1:1">
      <c r="A3864" s="22"/>
    </row>
    <row r="3865" spans="1:1">
      <c r="A3865" s="22"/>
    </row>
    <row r="3866" spans="1:1">
      <c r="A3866" s="22"/>
    </row>
    <row r="3867" spans="1:1">
      <c r="A3867" s="22"/>
    </row>
    <row r="3868" spans="1:1">
      <c r="A3868" s="22"/>
    </row>
    <row r="3869" spans="1:1">
      <c r="A3869" s="22"/>
    </row>
    <row r="3870" spans="1:1">
      <c r="A3870" s="22"/>
    </row>
    <row r="3871" spans="1:1">
      <c r="A3871" s="22"/>
    </row>
    <row r="3872" spans="1:1">
      <c r="A3872" s="22"/>
    </row>
    <row r="3873" spans="1:1">
      <c r="A3873" s="22"/>
    </row>
    <row r="3874" spans="1:1">
      <c r="A3874" s="22"/>
    </row>
    <row r="3875" spans="1:1">
      <c r="A3875" s="22"/>
    </row>
    <row r="3876" spans="1:1">
      <c r="A3876" s="22"/>
    </row>
    <row r="3877" spans="1:1">
      <c r="A3877" s="22"/>
    </row>
    <row r="3878" spans="1:1">
      <c r="A3878" s="22"/>
    </row>
    <row r="3879" spans="1:1">
      <c r="A3879" s="22"/>
    </row>
    <row r="3880" spans="1:1">
      <c r="A3880" s="22"/>
    </row>
    <row r="3881" spans="1:1">
      <c r="A3881" s="22"/>
    </row>
    <row r="3882" spans="1:1">
      <c r="A3882" s="22"/>
    </row>
    <row r="3883" spans="1:1">
      <c r="A3883" s="22"/>
    </row>
    <row r="3884" spans="1:1">
      <c r="A3884" s="22"/>
    </row>
    <row r="3885" spans="1:1">
      <c r="A3885" s="22"/>
    </row>
    <row r="3886" spans="1:1">
      <c r="A3886" s="22"/>
    </row>
    <row r="3887" spans="1:1">
      <c r="A3887" s="22"/>
    </row>
    <row r="3888" spans="1:1">
      <c r="A3888" s="22"/>
    </row>
    <row r="3889" spans="1:1">
      <c r="A3889" s="22"/>
    </row>
    <row r="3890" spans="1:1">
      <c r="A3890" s="22"/>
    </row>
    <row r="3891" spans="1:1">
      <c r="A3891" s="22"/>
    </row>
    <row r="3892" spans="1:1">
      <c r="A3892" s="22"/>
    </row>
    <row r="3893" spans="1:1">
      <c r="A3893" s="22"/>
    </row>
    <row r="3894" spans="1:1">
      <c r="A3894" s="22"/>
    </row>
    <row r="3895" spans="1:1">
      <c r="A3895" s="22"/>
    </row>
    <row r="3896" spans="1:1">
      <c r="A3896" s="22"/>
    </row>
    <row r="3897" spans="1:1">
      <c r="A3897" s="22"/>
    </row>
    <row r="3898" spans="1:1">
      <c r="A3898" s="22"/>
    </row>
    <row r="3899" spans="1:1">
      <c r="A3899" s="22"/>
    </row>
    <row r="3900" spans="1:1">
      <c r="A3900" s="22"/>
    </row>
    <row r="3901" spans="1:1">
      <c r="A3901" s="22"/>
    </row>
    <row r="3902" spans="1:1">
      <c r="A3902" s="22"/>
    </row>
    <row r="3903" spans="1:1">
      <c r="A3903" s="22"/>
    </row>
    <row r="3904" spans="1:1">
      <c r="A3904" s="22"/>
    </row>
    <row r="3905" spans="1:1">
      <c r="A3905" s="22"/>
    </row>
    <row r="3906" spans="1:1">
      <c r="A3906" s="22"/>
    </row>
    <row r="3907" spans="1:1">
      <c r="A3907" s="22"/>
    </row>
    <row r="3908" spans="1:1">
      <c r="A3908" s="22"/>
    </row>
    <row r="3909" spans="1:1">
      <c r="A3909" s="22"/>
    </row>
    <row r="3910" spans="1:1">
      <c r="A3910" s="22"/>
    </row>
    <row r="3911" spans="1:1">
      <c r="A3911" s="22"/>
    </row>
    <row r="3912" spans="1:1">
      <c r="A3912" s="22"/>
    </row>
    <row r="3913" spans="1:1">
      <c r="A3913" s="22"/>
    </row>
    <row r="3914" spans="1:1">
      <c r="A3914" s="22"/>
    </row>
    <row r="3915" spans="1:1">
      <c r="A3915" s="22"/>
    </row>
    <row r="3916" spans="1:1">
      <c r="A3916" s="22"/>
    </row>
    <row r="3917" spans="1:1">
      <c r="A3917" s="22"/>
    </row>
    <row r="3918" spans="1:1">
      <c r="A3918" s="22"/>
    </row>
    <row r="3919" spans="1:1">
      <c r="A3919" s="22"/>
    </row>
    <row r="3920" spans="1:1">
      <c r="A3920" s="22"/>
    </row>
    <row r="3921" spans="1:1">
      <c r="A3921" s="22"/>
    </row>
    <row r="3922" spans="1:1">
      <c r="A3922" s="22"/>
    </row>
    <row r="3923" spans="1:1">
      <c r="A3923" s="22"/>
    </row>
    <row r="3924" spans="1:1">
      <c r="A3924" s="22"/>
    </row>
    <row r="3925" spans="1:1">
      <c r="A3925" s="22"/>
    </row>
    <row r="3926" spans="1:1">
      <c r="A3926" s="22"/>
    </row>
    <row r="3927" spans="1:1">
      <c r="A3927" s="22"/>
    </row>
    <row r="3928" spans="1:1">
      <c r="A3928" s="22"/>
    </row>
    <row r="3929" spans="1:1">
      <c r="A3929" s="22"/>
    </row>
    <row r="3930" spans="1:1">
      <c r="A3930" s="22"/>
    </row>
    <row r="3931" spans="1:1">
      <c r="A3931" s="22"/>
    </row>
    <row r="3932" spans="1:1">
      <c r="A3932" s="22"/>
    </row>
    <row r="3933" spans="1:1">
      <c r="A3933" s="22"/>
    </row>
    <row r="3934" spans="1:1">
      <c r="A3934" s="22"/>
    </row>
    <row r="3935" spans="1:1">
      <c r="A3935" s="22"/>
    </row>
    <row r="3936" spans="1:1">
      <c r="A3936" s="22"/>
    </row>
    <row r="3937" spans="1:1">
      <c r="A3937" s="22"/>
    </row>
    <row r="3938" spans="1:1">
      <c r="A3938" s="22"/>
    </row>
    <row r="3939" spans="1:1">
      <c r="A3939" s="22"/>
    </row>
    <row r="3940" spans="1:1">
      <c r="A3940" s="22"/>
    </row>
    <row r="3941" spans="1:1">
      <c r="A3941" s="22"/>
    </row>
    <row r="3942" spans="1:1">
      <c r="A3942" s="22"/>
    </row>
    <row r="3943" spans="1:1">
      <c r="A3943" s="22"/>
    </row>
    <row r="3944" spans="1:1">
      <c r="A3944" s="22"/>
    </row>
    <row r="3945" spans="1:1">
      <c r="A3945" s="22"/>
    </row>
    <row r="3946" spans="1:1">
      <c r="A3946" s="22"/>
    </row>
    <row r="3947" spans="1:1">
      <c r="A3947" s="22"/>
    </row>
    <row r="3948" spans="1:1">
      <c r="A3948" s="22"/>
    </row>
    <row r="3949" spans="1:1">
      <c r="A3949" s="22"/>
    </row>
    <row r="3950" spans="1:1">
      <c r="A3950" s="22"/>
    </row>
    <row r="3951" spans="1:1">
      <c r="A3951" s="22"/>
    </row>
    <row r="3952" spans="1:1">
      <c r="A3952" s="22"/>
    </row>
    <row r="3953" spans="1:1">
      <c r="A3953" s="22"/>
    </row>
    <row r="3954" spans="1:1">
      <c r="A3954" s="22"/>
    </row>
    <row r="3955" spans="1:1">
      <c r="A3955" s="22"/>
    </row>
    <row r="3956" spans="1:1">
      <c r="A3956" s="22"/>
    </row>
    <row r="3957" spans="1:1">
      <c r="A3957" s="22"/>
    </row>
    <row r="3958" spans="1:1">
      <c r="A3958" s="22"/>
    </row>
    <row r="3959" spans="1:1">
      <c r="A3959" s="22"/>
    </row>
    <row r="3960" spans="1:1">
      <c r="A3960" s="22"/>
    </row>
    <row r="3961" spans="1:1">
      <c r="A3961" s="22"/>
    </row>
    <row r="3962" spans="1:1">
      <c r="A3962" s="22"/>
    </row>
    <row r="3963" spans="1:1">
      <c r="A3963" s="22"/>
    </row>
    <row r="3964" spans="1:1">
      <c r="A3964" s="22"/>
    </row>
    <row r="3965" spans="1:1">
      <c r="A3965" s="22"/>
    </row>
    <row r="3966" spans="1:1">
      <c r="A3966" s="22"/>
    </row>
    <row r="3967" spans="1:1">
      <c r="A3967" s="22"/>
    </row>
    <row r="3968" spans="1:1">
      <c r="A3968" s="22"/>
    </row>
    <row r="3969" spans="1:1">
      <c r="A3969" s="22"/>
    </row>
    <row r="3970" spans="1:1">
      <c r="A3970" s="22"/>
    </row>
    <row r="3971" spans="1:1">
      <c r="A3971" s="22"/>
    </row>
    <row r="3972" spans="1:1">
      <c r="A3972" s="22"/>
    </row>
    <row r="3973" spans="1:1">
      <c r="A3973" s="22"/>
    </row>
    <row r="3974" spans="1:1">
      <c r="A3974" s="22"/>
    </row>
    <row r="3975" spans="1:1">
      <c r="A3975" s="22"/>
    </row>
    <row r="3976" spans="1:1">
      <c r="A3976" s="22"/>
    </row>
    <row r="3977" spans="1:1">
      <c r="A3977" s="22"/>
    </row>
    <row r="3978" spans="1:1">
      <c r="A3978" s="22"/>
    </row>
    <row r="3979" spans="1:1">
      <c r="A3979" s="22"/>
    </row>
    <row r="3980" spans="1:1">
      <c r="A3980" s="22"/>
    </row>
    <row r="3981" spans="1:1">
      <c r="A3981" s="22"/>
    </row>
    <row r="3982" spans="1:1">
      <c r="A3982" s="22"/>
    </row>
    <row r="3983" spans="1:1">
      <c r="A3983" s="22"/>
    </row>
    <row r="3984" spans="1:1">
      <c r="A3984" s="22"/>
    </row>
    <row r="3985" spans="1:1">
      <c r="A3985" s="22"/>
    </row>
    <row r="3986" spans="1:1">
      <c r="A3986" s="22"/>
    </row>
    <row r="3987" spans="1:1">
      <c r="A3987" s="22"/>
    </row>
    <row r="3988" spans="1:1">
      <c r="A3988" s="22"/>
    </row>
    <row r="3989" spans="1:1">
      <c r="A3989" s="22"/>
    </row>
    <row r="3990" spans="1:1">
      <c r="A3990" s="22"/>
    </row>
    <row r="3991" spans="1:1">
      <c r="A3991" s="22"/>
    </row>
    <row r="3992" spans="1:1">
      <c r="A3992" s="22"/>
    </row>
    <row r="3993" spans="1:1">
      <c r="A3993" s="22"/>
    </row>
    <row r="3994" spans="1:1">
      <c r="A3994" s="22"/>
    </row>
    <row r="3995" spans="1:1">
      <c r="A3995" s="22"/>
    </row>
    <row r="3996" spans="1:1">
      <c r="A3996" s="22"/>
    </row>
    <row r="3997" spans="1:1">
      <c r="A3997" s="22"/>
    </row>
    <row r="3998" spans="1:1">
      <c r="A3998" s="22"/>
    </row>
    <row r="3999" spans="1:1">
      <c r="A3999" s="22"/>
    </row>
    <row r="4000" spans="1:1">
      <c r="A4000" s="22"/>
    </row>
    <row r="4001" spans="1:1">
      <c r="A4001" s="22"/>
    </row>
    <row r="4002" spans="1:1">
      <c r="A4002" s="22"/>
    </row>
    <row r="4003" spans="1:1">
      <c r="A4003" s="22"/>
    </row>
    <row r="4004" spans="1:1">
      <c r="A4004" s="22"/>
    </row>
    <row r="4005" spans="1:1">
      <c r="A4005" s="22"/>
    </row>
    <row r="4006" spans="1:1">
      <c r="A4006" s="22"/>
    </row>
    <row r="4007" spans="1:1">
      <c r="A4007" s="22"/>
    </row>
    <row r="4008" spans="1:1">
      <c r="A4008" s="22"/>
    </row>
    <row r="4009" spans="1:1">
      <c r="A4009" s="22"/>
    </row>
    <row r="4010" spans="1:1">
      <c r="A4010" s="22"/>
    </row>
    <row r="4011" spans="1:1">
      <c r="A4011" s="22"/>
    </row>
    <row r="4012" spans="1:1">
      <c r="A4012" s="22"/>
    </row>
    <row r="4013" spans="1:1">
      <c r="A4013" s="22"/>
    </row>
    <row r="4014" spans="1:1">
      <c r="A4014" s="22"/>
    </row>
    <row r="4015" spans="1:1">
      <c r="A4015" s="22"/>
    </row>
    <row r="4016" spans="1:1">
      <c r="A4016" s="22"/>
    </row>
    <row r="4017" spans="1:1">
      <c r="A4017" s="22"/>
    </row>
    <row r="4018" spans="1:1">
      <c r="A4018" s="22"/>
    </row>
    <row r="4019" spans="1:1">
      <c r="A4019" s="22"/>
    </row>
    <row r="4020" spans="1:1">
      <c r="A4020" s="22"/>
    </row>
    <row r="4021" spans="1:1">
      <c r="A4021" s="22"/>
    </row>
    <row r="4022" spans="1:1">
      <c r="A4022" s="22"/>
    </row>
    <row r="4023" spans="1:1">
      <c r="A4023" s="22"/>
    </row>
    <row r="4024" spans="1:1">
      <c r="A4024" s="22"/>
    </row>
    <row r="4025" spans="1:1">
      <c r="A4025" s="22"/>
    </row>
    <row r="4026" spans="1:1">
      <c r="A4026" s="22"/>
    </row>
    <row r="4027" spans="1:1">
      <c r="A4027" s="22"/>
    </row>
    <row r="4028" spans="1:1">
      <c r="A4028" s="22"/>
    </row>
    <row r="4029" spans="1:1">
      <c r="A4029" s="22"/>
    </row>
    <row r="4030" spans="1:1">
      <c r="A4030" s="22"/>
    </row>
    <row r="4031" spans="1:1">
      <c r="A4031" s="22"/>
    </row>
    <row r="4032" spans="1:1">
      <c r="A4032" s="22"/>
    </row>
    <row r="4033" spans="1:1">
      <c r="A4033" s="22"/>
    </row>
    <row r="4034" spans="1:1">
      <c r="A4034" s="22"/>
    </row>
    <row r="4035" spans="1:1">
      <c r="A4035" s="22"/>
    </row>
    <row r="4036" spans="1:1">
      <c r="A4036" s="22"/>
    </row>
    <row r="4037" spans="1:1">
      <c r="A4037" s="22"/>
    </row>
    <row r="4038" spans="1:1">
      <c r="A4038" s="22"/>
    </row>
    <row r="4039" spans="1:1">
      <c r="A4039" s="22"/>
    </row>
    <row r="4040" spans="1:1">
      <c r="A4040" s="22"/>
    </row>
    <row r="4041" spans="1:1">
      <c r="A4041" s="22"/>
    </row>
    <row r="4042" spans="1:1">
      <c r="A4042" s="22"/>
    </row>
    <row r="4043" spans="1:1">
      <c r="A4043" s="22"/>
    </row>
    <row r="4044" spans="1:1">
      <c r="A4044" s="22"/>
    </row>
    <row r="4045" spans="1:1">
      <c r="A4045" s="22"/>
    </row>
    <row r="4046" spans="1:1">
      <c r="A4046" s="22"/>
    </row>
    <row r="4047" spans="1:1">
      <c r="A4047" s="22"/>
    </row>
    <row r="4048" spans="1:1">
      <c r="A4048" s="22"/>
    </row>
    <row r="4049" spans="1:1">
      <c r="A4049" s="22"/>
    </row>
    <row r="4050" spans="1:1">
      <c r="A4050" s="22"/>
    </row>
    <row r="4051" spans="1:1">
      <c r="A4051" s="22"/>
    </row>
    <row r="4052" spans="1:1">
      <c r="A4052" s="22"/>
    </row>
    <row r="4053" spans="1:1">
      <c r="A4053" s="22"/>
    </row>
    <row r="4054" spans="1:1">
      <c r="A4054" s="22"/>
    </row>
    <row r="4055" spans="1:1">
      <c r="A4055" s="22"/>
    </row>
    <row r="4056" spans="1:1">
      <c r="A4056" s="22"/>
    </row>
    <row r="4057" spans="1:1">
      <c r="A4057" s="22"/>
    </row>
    <row r="4058" spans="1:1">
      <c r="A4058" s="22"/>
    </row>
    <row r="4059" spans="1:1">
      <c r="A4059" s="22"/>
    </row>
    <row r="4060" spans="1:1">
      <c r="A4060" s="22"/>
    </row>
    <row r="4061" spans="1:1">
      <c r="A4061" s="22"/>
    </row>
    <row r="4062" spans="1:1">
      <c r="A4062" s="22"/>
    </row>
    <row r="4063" spans="1:1">
      <c r="A4063" s="22"/>
    </row>
    <row r="4064" spans="1:1">
      <c r="A4064" s="22"/>
    </row>
    <row r="4065" spans="1:1">
      <c r="A4065" s="22"/>
    </row>
    <row r="4066" spans="1:1">
      <c r="A4066" s="22"/>
    </row>
    <row r="4067" spans="1:1">
      <c r="A4067" s="22"/>
    </row>
    <row r="4068" spans="1:1">
      <c r="A4068" s="22"/>
    </row>
    <row r="4069" spans="1:1">
      <c r="A4069" s="22"/>
    </row>
    <row r="4070" spans="1:1">
      <c r="A4070" s="22"/>
    </row>
    <row r="4071" spans="1:1">
      <c r="A4071" s="22"/>
    </row>
    <row r="4072" spans="1:1">
      <c r="A4072" s="22"/>
    </row>
    <row r="4073" spans="1:1">
      <c r="A4073" s="22"/>
    </row>
    <row r="4074" spans="1:1">
      <c r="A4074" s="22"/>
    </row>
    <row r="4075" spans="1:1">
      <c r="A4075" s="22"/>
    </row>
    <row r="4076" spans="1:1">
      <c r="A4076" s="22"/>
    </row>
    <row r="4077" spans="1:1">
      <c r="A4077" s="22"/>
    </row>
    <row r="4078" spans="1:1">
      <c r="A4078" s="22"/>
    </row>
    <row r="4079" spans="1:1">
      <c r="A4079" s="22"/>
    </row>
    <row r="4080" spans="1:1">
      <c r="A4080" s="22"/>
    </row>
    <row r="4081" spans="1:1">
      <c r="A4081" s="22"/>
    </row>
    <row r="4082" spans="1:1">
      <c r="A4082" s="22"/>
    </row>
    <row r="4083" spans="1:1">
      <c r="A4083" s="22"/>
    </row>
    <row r="4084" spans="1:1">
      <c r="A4084" s="22"/>
    </row>
    <row r="4085" spans="1:1">
      <c r="A4085" s="22"/>
    </row>
    <row r="4086" spans="1:1">
      <c r="A4086" s="22"/>
    </row>
    <row r="4087" spans="1:1">
      <c r="A4087" s="22"/>
    </row>
    <row r="4088" spans="1:1">
      <c r="A4088" s="22"/>
    </row>
    <row r="4089" spans="1:1">
      <c r="A4089" s="22"/>
    </row>
    <row r="4090" spans="1:1">
      <c r="A4090" s="22"/>
    </row>
    <row r="4091" spans="1:1">
      <c r="A4091" s="22"/>
    </row>
    <row r="4092" spans="1:1">
      <c r="A4092" s="22"/>
    </row>
    <row r="4093" spans="1:1">
      <c r="A4093" s="22"/>
    </row>
    <row r="4094" spans="1:1">
      <c r="A4094" s="22"/>
    </row>
    <row r="4095" spans="1:1">
      <c r="A4095" s="22"/>
    </row>
    <row r="4096" spans="1:1">
      <c r="A4096" s="22"/>
    </row>
    <row r="4097" spans="1:1">
      <c r="A4097" s="22"/>
    </row>
    <row r="4098" spans="1:1">
      <c r="A4098" s="22"/>
    </row>
    <row r="4099" spans="1:1">
      <c r="A4099" s="22"/>
    </row>
    <row r="4100" spans="1:1">
      <c r="A4100" s="22"/>
    </row>
    <row r="4101" spans="1:1">
      <c r="A4101" s="22"/>
    </row>
    <row r="4102" spans="1:1">
      <c r="A4102" s="22"/>
    </row>
    <row r="4103" spans="1:1">
      <c r="A4103" s="22"/>
    </row>
    <row r="4104" spans="1:1">
      <c r="A4104" s="22"/>
    </row>
    <row r="4105" spans="1:1">
      <c r="A4105" s="22"/>
    </row>
    <row r="4106" spans="1:1">
      <c r="A4106" s="22"/>
    </row>
    <row r="4107" spans="1:1">
      <c r="A4107" s="22"/>
    </row>
    <row r="4108" spans="1:1">
      <c r="A4108" s="22"/>
    </row>
    <row r="4109" spans="1:1">
      <c r="A4109" s="22"/>
    </row>
    <row r="4110" spans="1:1">
      <c r="A4110" s="22"/>
    </row>
    <row r="4111" spans="1:1">
      <c r="A4111" s="22"/>
    </row>
    <row r="4112" spans="1:1">
      <c r="A4112" s="22"/>
    </row>
    <row r="4113" spans="1:1">
      <c r="A4113" s="22"/>
    </row>
    <row r="4114" spans="1:1">
      <c r="A4114" s="22"/>
    </row>
    <row r="4115" spans="1:1">
      <c r="A4115" s="22"/>
    </row>
    <row r="4116" spans="1:1">
      <c r="A4116" s="22"/>
    </row>
    <row r="4117" spans="1:1">
      <c r="A4117" s="22"/>
    </row>
    <row r="4118" spans="1:1">
      <c r="A4118" s="22"/>
    </row>
    <row r="4119" spans="1:1">
      <c r="A4119" s="22"/>
    </row>
    <row r="4120" spans="1:1">
      <c r="A4120" s="22"/>
    </row>
    <row r="4121" spans="1:1">
      <c r="A4121" s="22"/>
    </row>
    <row r="4122" spans="1:1">
      <c r="A4122" s="22"/>
    </row>
    <row r="4123" spans="1:1">
      <c r="A4123" s="22"/>
    </row>
    <row r="4124" spans="1:1">
      <c r="A4124" s="22"/>
    </row>
    <row r="4125" spans="1:1">
      <c r="A4125" s="22"/>
    </row>
    <row r="4126" spans="1:1">
      <c r="A4126" s="22"/>
    </row>
    <row r="4127" spans="1:1">
      <c r="A4127" s="22"/>
    </row>
    <row r="4128" spans="1:1">
      <c r="A4128" s="22"/>
    </row>
    <row r="4129" spans="1:1">
      <c r="A4129" s="22"/>
    </row>
    <row r="4130" spans="1:1">
      <c r="A4130" s="22"/>
    </row>
    <row r="4131" spans="1:1">
      <c r="A4131" s="22"/>
    </row>
    <row r="4132" spans="1:1">
      <c r="A4132" s="22"/>
    </row>
    <row r="4133" spans="1:1">
      <c r="A4133" s="22"/>
    </row>
    <row r="4134" spans="1:1">
      <c r="A4134" s="22"/>
    </row>
    <row r="4135" spans="1:1">
      <c r="A4135" s="22"/>
    </row>
    <row r="4136" spans="1:1">
      <c r="A4136" s="22"/>
    </row>
    <row r="4137" spans="1:1">
      <c r="A4137" s="22"/>
    </row>
    <row r="4138" spans="1:1">
      <c r="A4138" s="22"/>
    </row>
    <row r="4139" spans="1:1">
      <c r="A4139" s="22"/>
    </row>
    <row r="4140" spans="1:1">
      <c r="A4140" s="22"/>
    </row>
    <row r="4141" spans="1:1">
      <c r="A4141" s="22"/>
    </row>
    <row r="4142" spans="1:1">
      <c r="A4142" s="22"/>
    </row>
    <row r="4143" spans="1:1">
      <c r="A4143" s="22"/>
    </row>
    <row r="4144" spans="1:1">
      <c r="A4144" s="22"/>
    </row>
    <row r="4145" spans="1:1">
      <c r="A4145" s="22"/>
    </row>
    <row r="4146" spans="1:1">
      <c r="A4146" s="22"/>
    </row>
    <row r="4147" spans="1:1">
      <c r="A4147" s="22"/>
    </row>
    <row r="4148" spans="1:1">
      <c r="A4148" s="22"/>
    </row>
    <row r="4149" spans="1:1">
      <c r="A4149" s="22"/>
    </row>
    <row r="4150" spans="1:1">
      <c r="A4150" s="22"/>
    </row>
    <row r="4151" spans="1:1">
      <c r="A4151" s="22"/>
    </row>
    <row r="4152" spans="1:1">
      <c r="A4152" s="22"/>
    </row>
    <row r="4153" spans="1:1">
      <c r="A4153" s="22"/>
    </row>
    <row r="4154" spans="1:1">
      <c r="A4154" s="22"/>
    </row>
    <row r="4155" spans="1:1">
      <c r="A4155" s="22"/>
    </row>
    <row r="4156" spans="1:1">
      <c r="A4156" s="22"/>
    </row>
    <row r="4157" spans="1:1">
      <c r="A4157" s="22"/>
    </row>
    <row r="4158" spans="1:1">
      <c r="A4158" s="22"/>
    </row>
    <row r="4159" spans="1:1">
      <c r="A4159" s="22"/>
    </row>
    <row r="4160" spans="1:1">
      <c r="A4160" s="22"/>
    </row>
    <row r="4161" spans="1:1">
      <c r="A4161" s="22"/>
    </row>
    <row r="4162" spans="1:1">
      <c r="A4162" s="22"/>
    </row>
    <row r="4163" spans="1:1">
      <c r="A4163" s="22"/>
    </row>
    <row r="4164" spans="1:1">
      <c r="A4164" s="22"/>
    </row>
    <row r="4165" spans="1:1">
      <c r="A4165" s="22"/>
    </row>
    <row r="4166" spans="1:1">
      <c r="A4166" s="22"/>
    </row>
    <row r="4167" spans="1:1">
      <c r="A4167" s="22"/>
    </row>
    <row r="4168" spans="1:1">
      <c r="A4168" s="22"/>
    </row>
    <row r="4169" spans="1:1">
      <c r="A4169" s="22"/>
    </row>
    <row r="4170" spans="1:1">
      <c r="A4170" s="22"/>
    </row>
    <row r="4171" spans="1:1">
      <c r="A4171" s="22"/>
    </row>
    <row r="4172" spans="1:1">
      <c r="A4172" s="22"/>
    </row>
    <row r="4173" spans="1:1">
      <c r="A4173" s="22"/>
    </row>
    <row r="4174" spans="1:1">
      <c r="A4174" s="22"/>
    </row>
    <row r="4175" spans="1:1">
      <c r="A4175" s="22"/>
    </row>
    <row r="4176" spans="1:1">
      <c r="A4176" s="22"/>
    </row>
    <row r="4177" spans="1:1">
      <c r="A4177" s="22"/>
    </row>
    <row r="4178" spans="1:1">
      <c r="A4178" s="22"/>
    </row>
    <row r="4179" spans="1:1">
      <c r="A4179" s="22"/>
    </row>
    <row r="4180" spans="1:1">
      <c r="A4180" s="22"/>
    </row>
    <row r="4181" spans="1:1">
      <c r="A4181" s="22"/>
    </row>
    <row r="4182" spans="1:1">
      <c r="A4182" s="22"/>
    </row>
    <row r="4183" spans="1:1">
      <c r="A4183" s="22"/>
    </row>
    <row r="4184" spans="1:1">
      <c r="A4184" s="22"/>
    </row>
    <row r="4185" spans="1:1">
      <c r="A4185" s="22"/>
    </row>
    <row r="4186" spans="1:1">
      <c r="A4186" s="22"/>
    </row>
    <row r="4187" spans="1:1">
      <c r="A4187" s="22"/>
    </row>
    <row r="4188" spans="1:1">
      <c r="A4188" s="22"/>
    </row>
    <row r="4189" spans="1:1">
      <c r="A4189" s="22"/>
    </row>
    <row r="4190" spans="1:1">
      <c r="A4190" s="22"/>
    </row>
    <row r="4191" spans="1:1">
      <c r="A4191" s="22"/>
    </row>
    <row r="4192" spans="1:1">
      <c r="A4192" s="22"/>
    </row>
    <row r="4193" spans="1:1">
      <c r="A4193" s="22"/>
    </row>
    <row r="4194" spans="1:1">
      <c r="A4194" s="22"/>
    </row>
    <row r="4195" spans="1:1">
      <c r="A4195" s="22"/>
    </row>
    <row r="4196" spans="1:1">
      <c r="A4196" s="22"/>
    </row>
    <row r="4197" spans="1:1">
      <c r="A4197" s="22"/>
    </row>
    <row r="4198" spans="1:1">
      <c r="A4198" s="22"/>
    </row>
    <row r="4199" spans="1:1">
      <c r="A4199" s="22"/>
    </row>
    <row r="4200" spans="1:1">
      <c r="A4200" s="22"/>
    </row>
    <row r="4201" spans="1:1">
      <c r="A4201" s="22"/>
    </row>
    <row r="4202" spans="1:1">
      <c r="A4202" s="22"/>
    </row>
    <row r="4203" spans="1:1">
      <c r="A4203" s="22"/>
    </row>
    <row r="4204" spans="1:1">
      <c r="A4204" s="22"/>
    </row>
    <row r="4205" spans="1:1">
      <c r="A4205" s="22"/>
    </row>
    <row r="4206" spans="1:1">
      <c r="A4206" s="22"/>
    </row>
    <row r="4207" spans="1:1">
      <c r="A4207" s="22"/>
    </row>
    <row r="4208" spans="1:1">
      <c r="A4208" s="22"/>
    </row>
    <row r="4209" spans="1:1">
      <c r="A4209" s="22"/>
    </row>
    <row r="4210" spans="1:1">
      <c r="A4210" s="22"/>
    </row>
    <row r="4211" spans="1:1">
      <c r="A4211" s="22"/>
    </row>
    <row r="4212" spans="1:1">
      <c r="A4212" s="22"/>
    </row>
    <row r="4213" spans="1:1">
      <c r="A4213" s="22"/>
    </row>
    <row r="4214" spans="1:1">
      <c r="A4214" s="22"/>
    </row>
    <row r="4215" spans="1:1">
      <c r="A4215" s="22"/>
    </row>
    <row r="4216" spans="1:1">
      <c r="A4216" s="22"/>
    </row>
    <row r="4217" spans="1:1">
      <c r="A4217" s="22"/>
    </row>
    <row r="4218" spans="1:1">
      <c r="A4218" s="22"/>
    </row>
    <row r="4219" spans="1:1">
      <c r="A4219" s="22"/>
    </row>
    <row r="4220" spans="1:1">
      <c r="A4220" s="22"/>
    </row>
    <row r="4221" spans="1:1">
      <c r="A4221" s="22"/>
    </row>
    <row r="4222" spans="1:1">
      <c r="A4222" s="22"/>
    </row>
    <row r="4223" spans="1:1">
      <c r="A4223" s="22"/>
    </row>
    <row r="4224" spans="1:1">
      <c r="A4224" s="22"/>
    </row>
    <row r="4225" spans="1:1">
      <c r="A4225" s="22"/>
    </row>
    <row r="4226" spans="1:1">
      <c r="A4226" s="22"/>
    </row>
    <row r="4227" spans="1:1">
      <c r="A4227" s="22"/>
    </row>
    <row r="4228" spans="1:1">
      <c r="A4228" s="22"/>
    </row>
    <row r="4229" spans="1:1">
      <c r="A4229" s="22"/>
    </row>
    <row r="4230" spans="1:1">
      <c r="A4230" s="22"/>
    </row>
    <row r="4231" spans="1:1">
      <c r="A4231" s="22"/>
    </row>
    <row r="4232" spans="1:1">
      <c r="A4232" s="22"/>
    </row>
    <row r="4233" spans="1:1">
      <c r="A4233" s="22"/>
    </row>
    <row r="4234" spans="1:1">
      <c r="A4234" s="22"/>
    </row>
    <row r="4235" spans="1:1">
      <c r="A4235" s="22"/>
    </row>
    <row r="4236" spans="1:1">
      <c r="A4236" s="22"/>
    </row>
    <row r="4237" spans="1:1">
      <c r="A4237" s="22"/>
    </row>
    <row r="4238" spans="1:1">
      <c r="A4238" s="22"/>
    </row>
    <row r="4239" spans="1:1">
      <c r="A4239" s="22"/>
    </row>
    <row r="4240" spans="1:1">
      <c r="A4240" s="22"/>
    </row>
    <row r="4241" spans="1:1">
      <c r="A4241" s="22"/>
    </row>
    <row r="4242" spans="1:1">
      <c r="A4242" s="22"/>
    </row>
    <row r="4243" spans="1:1">
      <c r="A4243" s="22"/>
    </row>
    <row r="4244" spans="1:1">
      <c r="A4244" s="22"/>
    </row>
    <row r="4245" spans="1:1">
      <c r="A4245" s="22"/>
    </row>
    <row r="4246" spans="1:1">
      <c r="A4246" s="22"/>
    </row>
    <row r="4247" spans="1:1">
      <c r="A4247" s="22"/>
    </row>
    <row r="4248" spans="1:1">
      <c r="A4248" s="22"/>
    </row>
    <row r="4249" spans="1:1">
      <c r="A4249" s="22"/>
    </row>
    <row r="4250" spans="1:1">
      <c r="A4250" s="22"/>
    </row>
    <row r="4251" spans="1:1">
      <c r="A4251" s="22"/>
    </row>
    <row r="4252" spans="1:1">
      <c r="A4252" s="22"/>
    </row>
    <row r="4253" spans="1:1">
      <c r="A4253" s="22"/>
    </row>
    <row r="4254" spans="1:1">
      <c r="A4254" s="22"/>
    </row>
    <row r="4255" spans="1:1">
      <c r="A4255" s="22"/>
    </row>
    <row r="4256" spans="1:1">
      <c r="A4256" s="22"/>
    </row>
    <row r="4257" spans="1:1">
      <c r="A4257" s="22"/>
    </row>
    <row r="4258" spans="1:1">
      <c r="A4258" s="22"/>
    </row>
    <row r="4259" spans="1:1">
      <c r="A4259" s="22"/>
    </row>
    <row r="4260" spans="1:1">
      <c r="A4260" s="22"/>
    </row>
    <row r="4261" spans="1:1">
      <c r="A4261" s="22"/>
    </row>
    <row r="4262" spans="1:1">
      <c r="A4262" s="22"/>
    </row>
    <row r="4263" spans="1:1">
      <c r="A4263" s="22"/>
    </row>
    <row r="4264" spans="1:1">
      <c r="A4264" s="22"/>
    </row>
    <row r="4265" spans="1:1">
      <c r="A4265" s="22"/>
    </row>
    <row r="4266" spans="1:1">
      <c r="A4266" s="22"/>
    </row>
    <row r="4267" spans="1:1">
      <c r="A4267" s="22"/>
    </row>
    <row r="4268" spans="1:1">
      <c r="A4268" s="22"/>
    </row>
    <row r="4269" spans="1:1">
      <c r="A4269" s="22"/>
    </row>
    <row r="4270" spans="1:1">
      <c r="A4270" s="22"/>
    </row>
    <row r="4271" spans="1:1">
      <c r="A4271" s="22"/>
    </row>
    <row r="4272" spans="1:1">
      <c r="A4272" s="22"/>
    </row>
    <row r="4273" spans="1:1">
      <c r="A4273" s="22"/>
    </row>
    <row r="4274" spans="1:1">
      <c r="A4274" s="22"/>
    </row>
    <row r="4275" spans="1:1">
      <c r="A4275" s="22"/>
    </row>
    <row r="4276" spans="1:1">
      <c r="A4276" s="22"/>
    </row>
    <row r="4277" spans="1:1">
      <c r="A4277" s="22"/>
    </row>
    <row r="4278" spans="1:1">
      <c r="A4278" s="22"/>
    </row>
    <row r="4279" spans="1:1">
      <c r="A4279" s="22"/>
    </row>
    <row r="4280" spans="1:1">
      <c r="A4280" s="22"/>
    </row>
    <row r="4281" spans="1:1">
      <c r="A4281" s="22"/>
    </row>
    <row r="4282" spans="1:1">
      <c r="A4282" s="22"/>
    </row>
    <row r="4283" spans="1:1">
      <c r="A4283" s="22"/>
    </row>
    <row r="4284" spans="1:1">
      <c r="A4284" s="22"/>
    </row>
    <row r="4285" spans="1:1">
      <c r="A4285" s="22"/>
    </row>
    <row r="4286" spans="1:1">
      <c r="A4286" s="22"/>
    </row>
    <row r="4287" spans="1:1">
      <c r="A4287" s="22"/>
    </row>
    <row r="4288" spans="1:1">
      <c r="A4288" s="22"/>
    </row>
    <row r="4289" spans="1:1">
      <c r="A4289" s="22"/>
    </row>
    <row r="4290" spans="1:1">
      <c r="A4290" s="22"/>
    </row>
    <row r="4291" spans="1:1">
      <c r="A4291" s="22"/>
    </row>
    <row r="4292" spans="1:1">
      <c r="A4292" s="22"/>
    </row>
    <row r="4293" spans="1:1">
      <c r="A4293" s="22"/>
    </row>
    <row r="4294" spans="1:1">
      <c r="A4294" s="22"/>
    </row>
    <row r="4295" spans="1:1">
      <c r="A4295" s="22"/>
    </row>
    <row r="4296" spans="1:1">
      <c r="A4296" s="22"/>
    </row>
    <row r="4297" spans="1:1">
      <c r="A4297" s="22"/>
    </row>
    <row r="4298" spans="1:1">
      <c r="A4298" s="22"/>
    </row>
    <row r="4299" spans="1:1">
      <c r="A4299" s="22"/>
    </row>
    <row r="4300" spans="1:1">
      <c r="A4300" s="22"/>
    </row>
    <row r="4301" spans="1:1">
      <c r="A4301" s="22"/>
    </row>
    <row r="4302" spans="1:1">
      <c r="A4302" s="22"/>
    </row>
    <row r="4303" spans="1:1">
      <c r="A4303" s="22"/>
    </row>
    <row r="4304" spans="1:1">
      <c r="A4304" s="22"/>
    </row>
    <row r="4305" spans="1:1">
      <c r="A4305" s="22"/>
    </row>
    <row r="4306" spans="1:1">
      <c r="A4306" s="22"/>
    </row>
    <row r="4307" spans="1:1">
      <c r="A4307" s="22"/>
    </row>
    <row r="4308" spans="1:1">
      <c r="A4308" s="22"/>
    </row>
    <row r="4309" spans="1:1">
      <c r="A4309" s="22"/>
    </row>
    <row r="4310" spans="1:1">
      <c r="A4310" s="22"/>
    </row>
    <row r="4311" spans="1:1">
      <c r="A4311" s="22"/>
    </row>
    <row r="4312" spans="1:1">
      <c r="A4312" s="22"/>
    </row>
    <row r="4313" spans="1:1">
      <c r="A4313" s="22"/>
    </row>
    <row r="4314" spans="1:1">
      <c r="A4314" s="22"/>
    </row>
    <row r="4315" spans="1:1">
      <c r="A4315" s="22"/>
    </row>
    <row r="4316" spans="1:1">
      <c r="A4316" s="22"/>
    </row>
    <row r="4317" spans="1:1">
      <c r="A4317" s="22"/>
    </row>
    <row r="4318" spans="1:1">
      <c r="A4318" s="22"/>
    </row>
    <row r="4319" spans="1:1">
      <c r="A4319" s="22"/>
    </row>
    <row r="4320" spans="1:1">
      <c r="A4320" s="22"/>
    </row>
    <row r="4321" spans="1:1">
      <c r="A4321" s="22"/>
    </row>
    <row r="4322" spans="1:1">
      <c r="A4322" s="22"/>
    </row>
    <row r="4323" spans="1:1">
      <c r="A4323" s="22"/>
    </row>
    <row r="4324" spans="1:1">
      <c r="A4324" s="22"/>
    </row>
    <row r="4325" spans="1:1">
      <c r="A4325" s="22"/>
    </row>
    <row r="4326" spans="1:1">
      <c r="A4326" s="22"/>
    </row>
    <row r="4327" spans="1:1">
      <c r="A4327" s="22"/>
    </row>
    <row r="4328" spans="1:1">
      <c r="A4328" s="22"/>
    </row>
    <row r="4329" spans="1:1">
      <c r="A4329" s="22"/>
    </row>
    <row r="4330" spans="1:1">
      <c r="A4330" s="22"/>
    </row>
    <row r="4331" spans="1:1">
      <c r="A4331" s="22"/>
    </row>
    <row r="4332" spans="1:1">
      <c r="A4332" s="22"/>
    </row>
    <row r="4333" spans="1:1">
      <c r="A4333" s="22"/>
    </row>
    <row r="4334" spans="1:1">
      <c r="A4334" s="22"/>
    </row>
    <row r="4335" spans="1:1">
      <c r="A4335" s="22"/>
    </row>
    <row r="4336" spans="1:1">
      <c r="A4336" s="22"/>
    </row>
    <row r="4337" spans="1:1">
      <c r="A4337" s="22"/>
    </row>
    <row r="4338" spans="1:1">
      <c r="A4338" s="22"/>
    </row>
    <row r="4339" spans="1:1">
      <c r="A4339" s="22"/>
    </row>
    <row r="4340" spans="1:1">
      <c r="A4340" s="22"/>
    </row>
    <row r="4341" spans="1:1">
      <c r="A4341" s="22"/>
    </row>
    <row r="4342" spans="1:1">
      <c r="A4342" s="22"/>
    </row>
    <row r="4343" spans="1:1">
      <c r="A4343" s="22"/>
    </row>
    <row r="4344" spans="1:1">
      <c r="A4344" s="22"/>
    </row>
    <row r="4345" spans="1:1">
      <c r="A4345" s="22"/>
    </row>
    <row r="4346" spans="1:1">
      <c r="A4346" s="22"/>
    </row>
    <row r="4347" spans="1:1">
      <c r="A4347" s="22"/>
    </row>
    <row r="4348" spans="1:1">
      <c r="A4348" s="22"/>
    </row>
    <row r="4349" spans="1:1">
      <c r="A4349" s="22"/>
    </row>
    <row r="4350" spans="1:1">
      <c r="A4350" s="22"/>
    </row>
    <row r="4351" spans="1:1">
      <c r="A4351" s="22"/>
    </row>
    <row r="4352" spans="1:1">
      <c r="A4352" s="22"/>
    </row>
    <row r="4353" spans="1:1">
      <c r="A4353" s="22"/>
    </row>
    <row r="4354" spans="1:1">
      <c r="A4354" s="22"/>
    </row>
    <row r="4355" spans="1:1">
      <c r="A4355" s="22"/>
    </row>
    <row r="4356" spans="1:1">
      <c r="A4356" s="22"/>
    </row>
    <row r="4357" spans="1:1">
      <c r="A4357" s="22"/>
    </row>
    <row r="4358" spans="1:1">
      <c r="A4358" s="22"/>
    </row>
    <row r="4359" spans="1:1">
      <c r="A4359" s="22"/>
    </row>
    <row r="4360" spans="1:1">
      <c r="A4360" s="22"/>
    </row>
    <row r="4361" spans="1:1">
      <c r="A4361" s="22"/>
    </row>
    <row r="4362" spans="1:1">
      <c r="A4362" s="22"/>
    </row>
    <row r="4363" spans="1:1">
      <c r="A4363" s="22"/>
    </row>
    <row r="4364" spans="1:1">
      <c r="A4364" s="22"/>
    </row>
    <row r="4365" spans="1:1">
      <c r="A4365" s="22"/>
    </row>
    <row r="4366" spans="1:1">
      <c r="A4366" s="22"/>
    </row>
    <row r="4367" spans="1:1">
      <c r="A4367" s="22"/>
    </row>
    <row r="4368" spans="1:1">
      <c r="A4368" s="22"/>
    </row>
    <row r="4369" spans="1:1">
      <c r="A4369" s="22"/>
    </row>
    <row r="4370" spans="1:1">
      <c r="A4370" s="22"/>
    </row>
    <row r="4371" spans="1:1">
      <c r="A4371" s="22"/>
    </row>
    <row r="4372" spans="1:1">
      <c r="A4372" s="22"/>
    </row>
    <row r="4373" spans="1:1">
      <c r="A4373" s="22"/>
    </row>
    <row r="4374" spans="1:1">
      <c r="A4374" s="22"/>
    </row>
    <row r="4375" spans="1:1">
      <c r="A4375" s="22"/>
    </row>
    <row r="4376" spans="1:1">
      <c r="A4376" s="22"/>
    </row>
    <row r="4377" spans="1:1">
      <c r="A4377" s="22"/>
    </row>
    <row r="4378" spans="1:1">
      <c r="A4378" s="22"/>
    </row>
    <row r="4379" spans="1:1">
      <c r="A4379" s="22"/>
    </row>
    <row r="4380" spans="1:1">
      <c r="A4380" s="22"/>
    </row>
    <row r="4381" spans="1:1">
      <c r="A4381" s="22"/>
    </row>
    <row r="4382" spans="1:1">
      <c r="A4382" s="22"/>
    </row>
    <row r="4383" spans="1:1">
      <c r="A4383" s="22"/>
    </row>
    <row r="4384" spans="1:1">
      <c r="A4384" s="22"/>
    </row>
    <row r="4385" spans="1:1">
      <c r="A4385" s="22"/>
    </row>
    <row r="4386" spans="1:1">
      <c r="A4386" s="22"/>
    </row>
    <row r="4387" spans="1:1">
      <c r="A4387" s="22"/>
    </row>
    <row r="4388" spans="1:1">
      <c r="A4388" s="22"/>
    </row>
    <row r="4389" spans="1:1">
      <c r="A4389" s="22"/>
    </row>
    <row r="4390" spans="1:1">
      <c r="A4390" s="22"/>
    </row>
    <row r="4391" spans="1:1">
      <c r="A4391" s="22"/>
    </row>
    <row r="4392" spans="1:1">
      <c r="A4392" s="22"/>
    </row>
    <row r="4393" spans="1:1">
      <c r="A4393" s="22"/>
    </row>
    <row r="4394" spans="1:1">
      <c r="A4394" s="22"/>
    </row>
    <row r="4395" spans="1:1">
      <c r="A4395" s="22"/>
    </row>
    <row r="4396" spans="1:1">
      <c r="A4396" s="22"/>
    </row>
    <row r="4397" spans="1:1">
      <c r="A4397" s="22"/>
    </row>
    <row r="4398" spans="1:1">
      <c r="A4398" s="22"/>
    </row>
    <row r="4399" spans="1:1">
      <c r="A4399" s="22"/>
    </row>
    <row r="4400" spans="1:1">
      <c r="A4400" s="22"/>
    </row>
    <row r="4401" spans="1:1">
      <c r="A4401" s="22"/>
    </row>
    <row r="4402" spans="1:1">
      <c r="A4402" s="22"/>
    </row>
    <row r="4403" spans="1:1">
      <c r="A4403" s="22"/>
    </row>
    <row r="4404" spans="1:1">
      <c r="A4404" s="22"/>
    </row>
    <row r="4405" spans="1:1">
      <c r="A4405" s="22"/>
    </row>
    <row r="4406" spans="1:1">
      <c r="A4406" s="22"/>
    </row>
    <row r="4407" spans="1:1">
      <c r="A4407" s="22"/>
    </row>
    <row r="4408" spans="1:1">
      <c r="A4408" s="22"/>
    </row>
    <row r="4409" spans="1:1">
      <c r="A4409" s="22"/>
    </row>
    <row r="4410" spans="1:1">
      <c r="A4410" s="22"/>
    </row>
    <row r="4411" spans="1:1">
      <c r="A4411" s="22"/>
    </row>
    <row r="4412" spans="1:1">
      <c r="A4412" s="22"/>
    </row>
    <row r="4413" spans="1:1">
      <c r="A4413" s="22"/>
    </row>
    <row r="4414" spans="1:1">
      <c r="A4414" s="22"/>
    </row>
    <row r="4415" spans="1:1">
      <c r="A4415" s="22"/>
    </row>
    <row r="4416" spans="1:1">
      <c r="A4416" s="22"/>
    </row>
    <row r="4417" spans="1:1">
      <c r="A4417" s="22"/>
    </row>
    <row r="4418" spans="1:1">
      <c r="A4418" s="22"/>
    </row>
    <row r="4419" spans="1:1">
      <c r="A4419" s="22"/>
    </row>
    <row r="4420" spans="1:1">
      <c r="A4420" s="22"/>
    </row>
    <row r="4421" spans="1:1">
      <c r="A4421" s="22"/>
    </row>
    <row r="4422" spans="1:1">
      <c r="A4422" s="22"/>
    </row>
    <row r="4423" spans="1:1">
      <c r="A4423" s="22"/>
    </row>
    <row r="4424" spans="1:1">
      <c r="A4424" s="22"/>
    </row>
    <row r="4425" spans="1:1">
      <c r="A4425" s="22"/>
    </row>
    <row r="4426" spans="1:1">
      <c r="A4426" s="22"/>
    </row>
    <row r="4427" spans="1:1">
      <c r="A4427" s="22"/>
    </row>
    <row r="4428" spans="1:1">
      <c r="A4428" s="22"/>
    </row>
    <row r="4429" spans="1:1">
      <c r="A4429" s="22"/>
    </row>
    <row r="4430" spans="1:1">
      <c r="A4430" s="22"/>
    </row>
    <row r="4431" spans="1:1">
      <c r="A4431" s="22"/>
    </row>
    <row r="4432" spans="1:1">
      <c r="A4432" s="22"/>
    </row>
    <row r="4433" spans="1:1">
      <c r="A4433" s="22"/>
    </row>
    <row r="4434" spans="1:1">
      <c r="A4434" s="22"/>
    </row>
    <row r="4435" spans="1:1">
      <c r="A4435" s="22"/>
    </row>
    <row r="4436" spans="1:1">
      <c r="A4436" s="22"/>
    </row>
    <row r="4437" spans="1:1">
      <c r="A4437" s="22"/>
    </row>
    <row r="4438" spans="1:1">
      <c r="A4438" s="22"/>
    </row>
    <row r="4439" spans="1:1">
      <c r="A4439" s="22"/>
    </row>
    <row r="4440" spans="1:1">
      <c r="A4440" s="22"/>
    </row>
    <row r="4441" spans="1:1">
      <c r="A4441" s="22"/>
    </row>
    <row r="4442" spans="1:1">
      <c r="A4442" s="22"/>
    </row>
    <row r="4443" spans="1:1">
      <c r="A4443" s="22"/>
    </row>
    <row r="4444" spans="1:1">
      <c r="A4444" s="22"/>
    </row>
    <row r="4445" spans="1:1">
      <c r="A4445" s="22"/>
    </row>
    <row r="4446" spans="1:1">
      <c r="A4446" s="22"/>
    </row>
    <row r="4447" spans="1:1">
      <c r="A4447" s="22"/>
    </row>
    <row r="4448" spans="1:1">
      <c r="A4448" s="22"/>
    </row>
    <row r="4449" spans="1:1">
      <c r="A4449" s="22"/>
    </row>
    <row r="4450" spans="1:1">
      <c r="A4450" s="22"/>
    </row>
    <row r="4451" spans="1:1">
      <c r="A4451" s="22"/>
    </row>
    <row r="4452" spans="1:1">
      <c r="A4452" s="22"/>
    </row>
    <row r="4453" spans="1:1">
      <c r="A4453" s="22"/>
    </row>
    <row r="4454" spans="1:1">
      <c r="A4454" s="22"/>
    </row>
    <row r="4455" spans="1:1">
      <c r="A4455" s="22"/>
    </row>
    <row r="4456" spans="1:1">
      <c r="A4456" s="22"/>
    </row>
    <row r="4457" spans="1:1">
      <c r="A4457" s="22"/>
    </row>
    <row r="4458" spans="1:1">
      <c r="A4458" s="22"/>
    </row>
    <row r="4459" spans="1:1">
      <c r="A4459" s="22"/>
    </row>
    <row r="4460" spans="1:1">
      <c r="A4460" s="22"/>
    </row>
    <row r="4461" spans="1:1">
      <c r="A4461" s="22"/>
    </row>
    <row r="4462" spans="1:1">
      <c r="A4462" s="22"/>
    </row>
    <row r="4463" spans="1:1">
      <c r="A4463" s="22"/>
    </row>
    <row r="4464" spans="1:1">
      <c r="A4464" s="22"/>
    </row>
    <row r="4465" spans="1:1">
      <c r="A4465" s="22"/>
    </row>
    <row r="4466" spans="1:1">
      <c r="A4466" s="22"/>
    </row>
    <row r="4467" spans="1:1">
      <c r="A4467" s="22"/>
    </row>
    <row r="4468" spans="1:1">
      <c r="A4468" s="22"/>
    </row>
    <row r="4469" spans="1:1">
      <c r="A4469" s="22"/>
    </row>
    <row r="4470" spans="1:1">
      <c r="A4470" s="22"/>
    </row>
    <row r="4471" spans="1:1">
      <c r="A4471" s="22"/>
    </row>
    <row r="4472" spans="1:1">
      <c r="A4472" s="22"/>
    </row>
    <row r="4473" spans="1:1">
      <c r="A4473" s="22"/>
    </row>
    <row r="4474" spans="1:1">
      <c r="A4474" s="22"/>
    </row>
    <row r="4475" spans="1:1">
      <c r="A4475" s="22"/>
    </row>
    <row r="4476" spans="1:1">
      <c r="A4476" s="22"/>
    </row>
    <row r="4477" spans="1:1">
      <c r="A4477" s="22"/>
    </row>
    <row r="4478" spans="1:1">
      <c r="A4478" s="22"/>
    </row>
    <row r="4479" spans="1:1">
      <c r="A4479" s="22"/>
    </row>
    <row r="4480" spans="1:1">
      <c r="A4480" s="22"/>
    </row>
    <row r="4481" spans="1:1">
      <c r="A4481" s="22"/>
    </row>
    <row r="4482" spans="1:1">
      <c r="A4482" s="22"/>
    </row>
    <row r="4483" spans="1:1">
      <c r="A4483" s="22"/>
    </row>
    <row r="4484" spans="1:1">
      <c r="A4484" s="22"/>
    </row>
    <row r="4485" spans="1:1">
      <c r="A4485" s="22"/>
    </row>
    <row r="4486" spans="1:1">
      <c r="A4486" s="22"/>
    </row>
    <row r="4487" spans="1:1">
      <c r="A4487" s="22"/>
    </row>
    <row r="4488" spans="1:1">
      <c r="A4488" s="22"/>
    </row>
    <row r="4489" spans="1:1">
      <c r="A4489" s="22"/>
    </row>
    <row r="4490" spans="1:1">
      <c r="A4490" s="22"/>
    </row>
    <row r="4491" spans="1:1">
      <c r="A4491" s="22"/>
    </row>
    <row r="4492" spans="1:1">
      <c r="A4492" s="22"/>
    </row>
    <row r="4493" spans="1:1">
      <c r="A4493" s="22"/>
    </row>
    <row r="4494" spans="1:1">
      <c r="A4494" s="22"/>
    </row>
    <row r="4495" spans="1:1">
      <c r="A4495" s="22"/>
    </row>
    <row r="4496" spans="1:1">
      <c r="A4496" s="22"/>
    </row>
    <row r="4497" spans="1:1">
      <c r="A4497" s="22"/>
    </row>
    <row r="4498" spans="1:1">
      <c r="A4498" s="22"/>
    </row>
    <row r="4499" spans="1:1">
      <c r="A4499" s="22"/>
    </row>
    <row r="4500" spans="1:1">
      <c r="A4500" s="22"/>
    </row>
    <row r="4501" spans="1:1">
      <c r="A4501" s="22"/>
    </row>
    <row r="4502" spans="1:1">
      <c r="A4502" s="22"/>
    </row>
    <row r="4503" spans="1:1">
      <c r="A4503" s="22"/>
    </row>
    <row r="4504" spans="1:1">
      <c r="A4504" s="22"/>
    </row>
    <row r="4505" spans="1:1">
      <c r="A4505" s="22"/>
    </row>
    <row r="4506" spans="1:1">
      <c r="A4506" s="22"/>
    </row>
    <row r="4507" spans="1:1">
      <c r="A4507" s="22"/>
    </row>
    <row r="4508" spans="1:1">
      <c r="A4508" s="22"/>
    </row>
    <row r="4509" spans="1:1">
      <c r="A4509" s="22"/>
    </row>
    <row r="4510" spans="1:1">
      <c r="A4510" s="22"/>
    </row>
    <row r="4511" spans="1:1">
      <c r="A4511" s="22"/>
    </row>
    <row r="4512" spans="1:1">
      <c r="A4512" s="22"/>
    </row>
    <row r="4513" spans="1:1">
      <c r="A4513" s="22"/>
    </row>
    <row r="4514" spans="1:1">
      <c r="A4514" s="22"/>
    </row>
    <row r="4515" spans="1:1">
      <c r="A4515" s="22"/>
    </row>
    <row r="4516" spans="1:1">
      <c r="A4516" s="22"/>
    </row>
    <row r="4517" spans="1:1">
      <c r="A4517" s="22"/>
    </row>
    <row r="4518" spans="1:1">
      <c r="A4518" s="22"/>
    </row>
    <row r="4519" spans="1:1">
      <c r="A4519" s="22"/>
    </row>
    <row r="4520" spans="1:1">
      <c r="A4520" s="22"/>
    </row>
    <row r="4521" spans="1:1">
      <c r="A4521" s="22"/>
    </row>
    <row r="4522" spans="1:1">
      <c r="A4522" s="22"/>
    </row>
    <row r="4523" spans="1:1">
      <c r="A4523" s="22"/>
    </row>
    <row r="4524" spans="1:1">
      <c r="A4524" s="22"/>
    </row>
    <row r="4525" spans="1:1">
      <c r="A4525" s="22"/>
    </row>
    <row r="4526" spans="1:1">
      <c r="A4526" s="22"/>
    </row>
    <row r="4527" spans="1:1">
      <c r="A4527" s="22"/>
    </row>
    <row r="4528" spans="1:1">
      <c r="A4528" s="22"/>
    </row>
    <row r="4529" spans="1:1">
      <c r="A4529" s="22"/>
    </row>
    <row r="4530" spans="1:1">
      <c r="A4530" s="22"/>
    </row>
    <row r="4531" spans="1:1">
      <c r="A4531" s="22"/>
    </row>
    <row r="4532" spans="1:1">
      <c r="A4532" s="22"/>
    </row>
    <row r="4533" spans="1:1">
      <c r="A4533" s="22"/>
    </row>
    <row r="4534" spans="1:1">
      <c r="A4534" s="22"/>
    </row>
    <row r="4535" spans="1:1">
      <c r="A4535" s="22"/>
    </row>
    <row r="4536" spans="1:1">
      <c r="A4536" s="22"/>
    </row>
    <row r="4537" spans="1:1">
      <c r="A4537" s="22"/>
    </row>
    <row r="4538" spans="1:1">
      <c r="A4538" s="22"/>
    </row>
    <row r="4539" spans="1:1">
      <c r="A4539" s="22"/>
    </row>
    <row r="4540" spans="1:1">
      <c r="A4540" s="22"/>
    </row>
    <row r="4541" spans="1:1">
      <c r="A4541" s="22"/>
    </row>
    <row r="4542" spans="1:1">
      <c r="A4542" s="22"/>
    </row>
    <row r="4543" spans="1:1">
      <c r="A4543" s="22"/>
    </row>
    <row r="4544" spans="1:1">
      <c r="A4544" s="22"/>
    </row>
    <row r="4545" spans="1:1">
      <c r="A4545" s="22"/>
    </row>
    <row r="4546" spans="1:1">
      <c r="A4546" s="22"/>
    </row>
    <row r="4547" spans="1:1">
      <c r="A4547" s="22"/>
    </row>
    <row r="4548" spans="1:1">
      <c r="A4548" s="22"/>
    </row>
    <row r="4549" spans="1:1">
      <c r="A4549" s="22"/>
    </row>
    <row r="4550" spans="1:1">
      <c r="A4550" s="22"/>
    </row>
    <row r="4551" spans="1:1">
      <c r="A4551" s="22"/>
    </row>
    <row r="4552" spans="1:1">
      <c r="A4552" s="22"/>
    </row>
    <row r="4553" spans="1:1">
      <c r="A4553" s="22"/>
    </row>
    <row r="4554" spans="1:1">
      <c r="A4554" s="22"/>
    </row>
    <row r="4555" spans="1:1">
      <c r="A4555" s="22"/>
    </row>
    <row r="4556" spans="1:1">
      <c r="A4556" s="22"/>
    </row>
    <row r="4557" spans="1:1">
      <c r="A4557" s="22"/>
    </row>
    <row r="4558" spans="1:1">
      <c r="A4558" s="22"/>
    </row>
    <row r="4559" spans="1:1">
      <c r="A4559" s="22"/>
    </row>
    <row r="4560" spans="1:1">
      <c r="A4560" s="22"/>
    </row>
    <row r="4561" spans="1:1">
      <c r="A4561" s="22"/>
    </row>
    <row r="4562" spans="1:1">
      <c r="A4562" s="22"/>
    </row>
    <row r="4563" spans="1:1">
      <c r="A4563" s="22"/>
    </row>
    <row r="4564" spans="1:1">
      <c r="A4564" s="22"/>
    </row>
    <row r="4565" spans="1:1">
      <c r="A4565" s="22"/>
    </row>
    <row r="4566" spans="1:1">
      <c r="A4566" s="22"/>
    </row>
    <row r="4567" spans="1:1">
      <c r="A4567" s="22"/>
    </row>
    <row r="4568" spans="1:1">
      <c r="A4568" s="22"/>
    </row>
    <row r="4569" spans="1:1">
      <c r="A4569" s="22"/>
    </row>
    <row r="4570" spans="1:1">
      <c r="A4570" s="22"/>
    </row>
    <row r="4571" spans="1:1">
      <c r="A4571" s="22"/>
    </row>
    <row r="4572" spans="1:1">
      <c r="A4572" s="22"/>
    </row>
    <row r="4573" spans="1:1">
      <c r="A4573" s="22"/>
    </row>
    <row r="4574" spans="1:1">
      <c r="A4574" s="22"/>
    </row>
    <row r="4575" spans="1:1">
      <c r="A4575" s="22"/>
    </row>
    <row r="4576" spans="1:1">
      <c r="A4576" s="22"/>
    </row>
    <row r="4577" spans="1:1">
      <c r="A4577" s="22"/>
    </row>
    <row r="4578" spans="1:1">
      <c r="A4578" s="22"/>
    </row>
    <row r="4579" spans="1:1">
      <c r="A4579" s="22"/>
    </row>
    <row r="4580" spans="1:1">
      <c r="A4580" s="22"/>
    </row>
    <row r="4581" spans="1:1">
      <c r="A4581" s="22"/>
    </row>
    <row r="4582" spans="1:1">
      <c r="A4582" s="22"/>
    </row>
    <row r="4583" spans="1:1">
      <c r="A4583" s="22"/>
    </row>
    <row r="4584" spans="1:1">
      <c r="A4584" s="22"/>
    </row>
    <row r="4585" spans="1:1">
      <c r="A4585" s="22"/>
    </row>
    <row r="4586" spans="1:1">
      <c r="A4586" s="22"/>
    </row>
    <row r="4587" spans="1:1">
      <c r="A4587" s="22"/>
    </row>
    <row r="4588" spans="1:1">
      <c r="A4588" s="22"/>
    </row>
    <row r="4589" spans="1:1">
      <c r="A4589" s="22"/>
    </row>
    <row r="4590" spans="1:1">
      <c r="A4590" s="22"/>
    </row>
    <row r="4591" spans="1:1">
      <c r="A4591" s="22"/>
    </row>
    <row r="4592" spans="1:1">
      <c r="A4592" s="22"/>
    </row>
    <row r="4593" spans="1:1">
      <c r="A4593" s="22"/>
    </row>
    <row r="4594" spans="1:1">
      <c r="A4594" s="22"/>
    </row>
    <row r="4595" spans="1:1">
      <c r="A4595" s="22"/>
    </row>
    <row r="4596" spans="1:1">
      <c r="A4596" s="22"/>
    </row>
    <row r="4597" spans="1:1">
      <c r="A4597" s="22"/>
    </row>
    <row r="4598" spans="1:1">
      <c r="A4598" s="22"/>
    </row>
    <row r="4599" spans="1:1">
      <c r="A4599" s="22"/>
    </row>
    <row r="4600" spans="1:1">
      <c r="A4600" s="22"/>
    </row>
    <row r="4601" spans="1:1">
      <c r="A4601" s="22"/>
    </row>
    <row r="4602" spans="1:1">
      <c r="A4602" s="22"/>
    </row>
    <row r="4603" spans="1:1">
      <c r="A4603" s="22"/>
    </row>
    <row r="4604" spans="1:1">
      <c r="A4604" s="22"/>
    </row>
    <row r="4605" spans="1:1">
      <c r="A4605" s="22"/>
    </row>
    <row r="4606" spans="1:1">
      <c r="A4606" s="22"/>
    </row>
    <row r="4607" spans="1:1">
      <c r="A4607" s="22"/>
    </row>
    <row r="4608" spans="1:1">
      <c r="A4608" s="22"/>
    </row>
    <row r="4609" spans="1:1">
      <c r="A4609" s="22"/>
    </row>
    <row r="4610" spans="1:1">
      <c r="A4610" s="22"/>
    </row>
    <row r="4611" spans="1:1">
      <c r="A4611" s="22"/>
    </row>
    <row r="4612" spans="1:1">
      <c r="A4612" s="22"/>
    </row>
    <row r="4613" spans="1:1">
      <c r="A4613" s="22"/>
    </row>
    <row r="4614" spans="1:1">
      <c r="A4614" s="22"/>
    </row>
    <row r="4615" spans="1:1">
      <c r="A4615" s="22"/>
    </row>
    <row r="4616" spans="1:1">
      <c r="A4616" s="22"/>
    </row>
    <row r="4617" spans="1:1">
      <c r="A4617" s="22"/>
    </row>
    <row r="4618" spans="1:1">
      <c r="A4618" s="22"/>
    </row>
    <row r="4619" spans="1:1">
      <c r="A4619" s="22"/>
    </row>
    <row r="4620" spans="1:1">
      <c r="A4620" s="22"/>
    </row>
    <row r="4621" spans="1:1">
      <c r="A4621" s="22"/>
    </row>
    <row r="4622" spans="1:1">
      <c r="A4622" s="22"/>
    </row>
    <row r="4623" spans="1:1">
      <c r="A4623" s="22"/>
    </row>
    <row r="4624" spans="1:1">
      <c r="A4624" s="22"/>
    </row>
    <row r="4625" spans="1:1">
      <c r="A4625" s="22"/>
    </row>
    <row r="4626" spans="1:1">
      <c r="A4626" s="22"/>
    </row>
    <row r="4627" spans="1:1">
      <c r="A4627" s="22"/>
    </row>
    <row r="4628" spans="1:1">
      <c r="A4628" s="22"/>
    </row>
    <row r="4629" spans="1:1">
      <c r="A4629" s="22"/>
    </row>
    <row r="4630" spans="1:1">
      <c r="A4630" s="22"/>
    </row>
    <row r="4631" spans="1:1">
      <c r="A4631" s="22"/>
    </row>
    <row r="4632" spans="1:1">
      <c r="A4632" s="22"/>
    </row>
    <row r="4633" spans="1:1">
      <c r="A4633" s="22"/>
    </row>
    <row r="4634" spans="1:1">
      <c r="A4634" s="22"/>
    </row>
    <row r="4635" spans="1:1">
      <c r="A4635" s="22"/>
    </row>
    <row r="4636" spans="1:1">
      <c r="A4636" s="22"/>
    </row>
    <row r="4637" spans="1:1">
      <c r="A4637" s="22"/>
    </row>
    <row r="4638" spans="1:1">
      <c r="A4638" s="22"/>
    </row>
    <row r="4639" spans="1:1">
      <c r="A4639" s="22"/>
    </row>
    <row r="4640" spans="1:1">
      <c r="A4640" s="22"/>
    </row>
    <row r="4641" spans="1:1">
      <c r="A4641" s="22"/>
    </row>
    <row r="4642" spans="1:1">
      <c r="A4642" s="22"/>
    </row>
    <row r="4643" spans="1:1">
      <c r="A4643" s="22"/>
    </row>
    <row r="4644" spans="1:1">
      <c r="A4644" s="22"/>
    </row>
    <row r="4645" spans="1:1">
      <c r="A4645" s="22"/>
    </row>
    <row r="4646" spans="1:1">
      <c r="A4646" s="22"/>
    </row>
    <row r="4647" spans="1:1">
      <c r="A4647" s="22"/>
    </row>
    <row r="4648" spans="1:1">
      <c r="A4648" s="22"/>
    </row>
    <row r="4649" spans="1:1">
      <c r="A4649" s="22"/>
    </row>
    <row r="4650" spans="1:1">
      <c r="A4650" s="22"/>
    </row>
    <row r="4651" spans="1:1">
      <c r="A4651" s="22"/>
    </row>
    <row r="4652" spans="1:1">
      <c r="A4652" s="22"/>
    </row>
    <row r="4653" spans="1:1">
      <c r="A4653" s="22"/>
    </row>
    <row r="4654" spans="1:1">
      <c r="A4654" s="22"/>
    </row>
    <row r="4655" spans="1:1">
      <c r="A4655" s="22"/>
    </row>
    <row r="4656" spans="1:1">
      <c r="A4656" s="22"/>
    </row>
    <row r="4657" spans="1:1">
      <c r="A4657" s="22"/>
    </row>
    <row r="4658" spans="1:1">
      <c r="A4658" s="22"/>
    </row>
    <row r="4659" spans="1:1">
      <c r="A4659" s="22"/>
    </row>
    <row r="4660" spans="1:1">
      <c r="A4660" s="22"/>
    </row>
    <row r="4661" spans="1:1">
      <c r="A4661" s="22"/>
    </row>
    <row r="4662" spans="1:1">
      <c r="A4662" s="22"/>
    </row>
    <row r="4663" spans="1:1">
      <c r="A4663" s="22"/>
    </row>
    <row r="4664" spans="1:1">
      <c r="A4664" s="22"/>
    </row>
    <row r="4665" spans="1:1">
      <c r="A4665" s="22"/>
    </row>
    <row r="4666" spans="1:1">
      <c r="A4666" s="22"/>
    </row>
    <row r="4667" spans="1:1">
      <c r="A4667" s="22"/>
    </row>
    <row r="4668" spans="1:1">
      <c r="A4668" s="22"/>
    </row>
    <row r="4669" spans="1:1">
      <c r="A4669" s="22"/>
    </row>
    <row r="4670" spans="1:1">
      <c r="A4670" s="22"/>
    </row>
    <row r="4671" spans="1:1">
      <c r="A4671" s="22"/>
    </row>
    <row r="4672" spans="1:1">
      <c r="A4672" s="22"/>
    </row>
    <row r="4673" spans="1:1">
      <c r="A4673" s="22"/>
    </row>
    <row r="4674" spans="1:1">
      <c r="A4674" s="22"/>
    </row>
    <row r="4675" spans="1:1">
      <c r="A4675" s="22"/>
    </row>
    <row r="4676" spans="1:1">
      <c r="A4676" s="22"/>
    </row>
    <row r="4677" spans="1:1">
      <c r="A4677" s="22"/>
    </row>
    <row r="4678" spans="1:1">
      <c r="A4678" s="22"/>
    </row>
    <row r="4679" spans="1:1">
      <c r="A4679" s="22"/>
    </row>
    <row r="4680" spans="1:1">
      <c r="A4680" s="22"/>
    </row>
    <row r="4681" spans="1:1">
      <c r="A4681" s="22"/>
    </row>
    <row r="4682" spans="1:1">
      <c r="A4682" s="22"/>
    </row>
    <row r="4683" spans="1:1">
      <c r="A4683" s="22"/>
    </row>
    <row r="4684" spans="1:1">
      <c r="A4684" s="22"/>
    </row>
    <row r="4685" spans="1:1">
      <c r="A4685" s="22"/>
    </row>
    <row r="4686" spans="1:1">
      <c r="A4686" s="22"/>
    </row>
    <row r="4687" spans="1:1">
      <c r="A4687" s="22"/>
    </row>
    <row r="4688" spans="1:1">
      <c r="A4688" s="22"/>
    </row>
    <row r="4689" spans="1:1">
      <c r="A4689" s="22"/>
    </row>
    <row r="4690" spans="1:1">
      <c r="A4690" s="22"/>
    </row>
    <row r="4691" spans="1:1">
      <c r="A4691" s="22"/>
    </row>
    <row r="4692" spans="1:1">
      <c r="A4692" s="22"/>
    </row>
    <row r="4693" spans="1:1">
      <c r="A4693" s="22"/>
    </row>
    <row r="4694" spans="1:1">
      <c r="A4694" s="22"/>
    </row>
    <row r="4695" spans="1:1">
      <c r="A4695" s="22"/>
    </row>
    <row r="4696" spans="1:1">
      <c r="A4696" s="22"/>
    </row>
    <row r="4697" spans="1:1">
      <c r="A4697" s="22"/>
    </row>
    <row r="4698" spans="1:1">
      <c r="A4698" s="22"/>
    </row>
    <row r="4699" spans="1:1">
      <c r="A4699" s="22"/>
    </row>
    <row r="4700" spans="1:1">
      <c r="A4700" s="22"/>
    </row>
    <row r="4701" spans="1:1">
      <c r="A4701" s="22"/>
    </row>
    <row r="4702" spans="1:1">
      <c r="A4702" s="22"/>
    </row>
    <row r="4703" spans="1:1">
      <c r="A4703" s="22"/>
    </row>
    <row r="4704" spans="1:1">
      <c r="A4704" s="22"/>
    </row>
    <row r="4705" spans="1:1">
      <c r="A4705" s="22"/>
    </row>
    <row r="4706" spans="1:1">
      <c r="A4706" s="22"/>
    </row>
    <row r="4707" spans="1:1">
      <c r="A4707" s="22"/>
    </row>
    <row r="4708" spans="1:1">
      <c r="A4708" s="22"/>
    </row>
    <row r="4709" spans="1:1">
      <c r="A4709" s="22"/>
    </row>
    <row r="4710" spans="1:1">
      <c r="A4710" s="22"/>
    </row>
    <row r="4711" spans="1:1">
      <c r="A4711" s="22"/>
    </row>
    <row r="4712" spans="1:1">
      <c r="A4712" s="22"/>
    </row>
    <row r="4713" spans="1:1">
      <c r="A4713" s="22"/>
    </row>
    <row r="4714" spans="1:1">
      <c r="A4714" s="22"/>
    </row>
    <row r="4715" spans="1:1">
      <c r="A4715" s="22"/>
    </row>
    <row r="4716" spans="1:1">
      <c r="A4716" s="22"/>
    </row>
    <row r="4717" spans="1:1">
      <c r="A4717" s="22"/>
    </row>
    <row r="4718" spans="1:1">
      <c r="A4718" s="22"/>
    </row>
    <row r="4719" spans="1:1">
      <c r="A4719" s="22"/>
    </row>
    <row r="4720" spans="1:1">
      <c r="A4720" s="22"/>
    </row>
    <row r="4721" spans="1:1">
      <c r="A4721" s="22"/>
    </row>
    <row r="4722" spans="1:1">
      <c r="A4722" s="22"/>
    </row>
    <row r="4723" spans="1:1">
      <c r="A4723" s="22"/>
    </row>
    <row r="4724" spans="1:1">
      <c r="A4724" s="22"/>
    </row>
    <row r="4725" spans="1:1">
      <c r="A4725" s="22"/>
    </row>
    <row r="4726" spans="1:1">
      <c r="A4726" s="22"/>
    </row>
    <row r="4727" spans="1:1">
      <c r="A4727" s="22"/>
    </row>
    <row r="4728" spans="1:1">
      <c r="A4728" s="22"/>
    </row>
    <row r="4729" spans="1:1">
      <c r="A4729" s="22"/>
    </row>
    <row r="4730" spans="1:1">
      <c r="A4730" s="22"/>
    </row>
    <row r="4731" spans="1:1">
      <c r="A4731" s="22"/>
    </row>
    <row r="4732" spans="1:1">
      <c r="A4732" s="22"/>
    </row>
    <row r="4733" spans="1:1">
      <c r="A4733" s="22"/>
    </row>
    <row r="4734" spans="1:1">
      <c r="A4734" s="22"/>
    </row>
    <row r="4735" spans="1:1">
      <c r="A4735" s="22"/>
    </row>
    <row r="4736" spans="1:1">
      <c r="A4736" s="22"/>
    </row>
    <row r="4737" spans="1:1">
      <c r="A4737" s="22"/>
    </row>
    <row r="4738" spans="1:1">
      <c r="A4738" s="22"/>
    </row>
    <row r="4739" spans="1:1">
      <c r="A4739" s="22"/>
    </row>
    <row r="4740" spans="1:1">
      <c r="A4740" s="22"/>
    </row>
    <row r="4741" spans="1:1">
      <c r="A4741" s="22"/>
    </row>
    <row r="4742" spans="1:1">
      <c r="A4742" s="22"/>
    </row>
    <row r="4743" spans="1:1">
      <c r="A4743" s="22"/>
    </row>
    <row r="4744" spans="1:1">
      <c r="A4744" s="22"/>
    </row>
    <row r="4745" spans="1:1">
      <c r="A4745" s="22"/>
    </row>
    <row r="4746" spans="1:1">
      <c r="A4746" s="22"/>
    </row>
    <row r="4747" spans="1:1">
      <c r="A4747" s="22"/>
    </row>
    <row r="4748" spans="1:1">
      <c r="A4748" s="22"/>
    </row>
    <row r="4749" spans="1:1">
      <c r="A4749" s="22"/>
    </row>
    <row r="4750" spans="1:1">
      <c r="A4750" s="22"/>
    </row>
    <row r="4751" spans="1:1">
      <c r="A4751" s="22"/>
    </row>
    <row r="4752" spans="1:1">
      <c r="A4752" s="22"/>
    </row>
    <row r="4753" spans="1:1">
      <c r="A4753" s="22"/>
    </row>
    <row r="4754" spans="1:1">
      <c r="A4754" s="22"/>
    </row>
    <row r="4755" spans="1:1">
      <c r="A4755" s="22"/>
    </row>
    <row r="4756" spans="1:1">
      <c r="A4756" s="22"/>
    </row>
    <row r="4757" spans="1:1">
      <c r="A4757" s="22"/>
    </row>
    <row r="4758" spans="1:1">
      <c r="A4758" s="22"/>
    </row>
    <row r="4759" spans="1:1">
      <c r="A4759" s="22"/>
    </row>
    <row r="4760" spans="1:1">
      <c r="A4760" s="22"/>
    </row>
    <row r="4761" spans="1:1">
      <c r="A4761" s="22"/>
    </row>
    <row r="4762" spans="1:1">
      <c r="A4762" s="22"/>
    </row>
    <row r="4763" spans="1:1">
      <c r="A4763" s="22"/>
    </row>
    <row r="4764" spans="1:1">
      <c r="A4764" s="22"/>
    </row>
    <row r="4765" spans="1:1">
      <c r="A4765" s="22"/>
    </row>
    <row r="4766" spans="1:1">
      <c r="A4766" s="22"/>
    </row>
    <row r="4767" spans="1:1">
      <c r="A4767" s="22"/>
    </row>
    <row r="4768" spans="1:1">
      <c r="A4768" s="22"/>
    </row>
    <row r="4769" spans="1:1">
      <c r="A4769" s="22"/>
    </row>
    <row r="4770" spans="1:1">
      <c r="A4770" s="22"/>
    </row>
    <row r="4771" spans="1:1">
      <c r="A4771" s="22"/>
    </row>
    <row r="4772" spans="1:1">
      <c r="A4772" s="22"/>
    </row>
    <row r="4773" spans="1:1">
      <c r="A4773" s="22"/>
    </row>
    <row r="4774" spans="1:1">
      <c r="A4774" s="22"/>
    </row>
    <row r="4775" spans="1:1">
      <c r="A4775" s="22"/>
    </row>
    <row r="4776" spans="1:1">
      <c r="A4776" s="22"/>
    </row>
    <row r="4777" spans="1:1">
      <c r="A4777" s="22"/>
    </row>
    <row r="4778" spans="1:1">
      <c r="A4778" s="22"/>
    </row>
    <row r="4779" spans="1:1">
      <c r="A4779" s="22"/>
    </row>
    <row r="4780" spans="1:1">
      <c r="A4780" s="22"/>
    </row>
    <row r="4781" spans="1:1">
      <c r="A4781" s="22"/>
    </row>
    <row r="4782" spans="1:1">
      <c r="A4782" s="22"/>
    </row>
    <row r="4783" spans="1:1">
      <c r="A4783" s="22"/>
    </row>
    <row r="4784" spans="1:1">
      <c r="A4784" s="22"/>
    </row>
    <row r="4785" spans="1:1">
      <c r="A4785" s="22"/>
    </row>
    <row r="4786" spans="1:1">
      <c r="A4786" s="22"/>
    </row>
    <row r="4787" spans="1:1">
      <c r="A4787" s="22"/>
    </row>
    <row r="4788" spans="1:1">
      <c r="A4788" s="22"/>
    </row>
    <row r="4789" spans="1:1">
      <c r="A4789" s="22"/>
    </row>
    <row r="4790" spans="1:1">
      <c r="A4790" s="22"/>
    </row>
    <row r="4791" spans="1:1">
      <c r="A4791" s="22"/>
    </row>
    <row r="4792" spans="1:1">
      <c r="A4792" s="22"/>
    </row>
    <row r="4793" spans="1:1">
      <c r="A4793" s="22"/>
    </row>
    <row r="4794" spans="1:1">
      <c r="A4794" s="22"/>
    </row>
    <row r="4795" spans="1:1">
      <c r="A4795" s="22"/>
    </row>
    <row r="4796" spans="1:1">
      <c r="A4796" s="22"/>
    </row>
    <row r="4797" spans="1:1">
      <c r="A4797" s="22"/>
    </row>
    <row r="4798" spans="1:1">
      <c r="A4798" s="22"/>
    </row>
    <row r="4799" spans="1:1">
      <c r="A4799" s="22"/>
    </row>
    <row r="4800" spans="1:1">
      <c r="A4800" s="22"/>
    </row>
    <row r="4801" spans="1:1">
      <c r="A4801" s="22"/>
    </row>
    <row r="4802" spans="1:1">
      <c r="A4802" s="22"/>
    </row>
    <row r="4803" spans="1:1">
      <c r="A4803" s="22"/>
    </row>
    <row r="4804" spans="1:1">
      <c r="A4804" s="22"/>
    </row>
    <row r="4805" spans="1:1">
      <c r="A4805" s="22"/>
    </row>
    <row r="4806" spans="1:1">
      <c r="A4806" s="22"/>
    </row>
    <row r="4807" spans="1:1">
      <c r="A4807" s="22"/>
    </row>
    <row r="4808" spans="1:1">
      <c r="A4808" s="22"/>
    </row>
    <row r="4809" spans="1:1">
      <c r="A4809" s="22"/>
    </row>
    <row r="4810" spans="1:1">
      <c r="A4810" s="22"/>
    </row>
    <row r="4811" spans="1:1">
      <c r="A4811" s="22"/>
    </row>
    <row r="4812" spans="1:1">
      <c r="A4812" s="22"/>
    </row>
    <row r="4813" spans="1:1">
      <c r="A4813" s="22"/>
    </row>
    <row r="4814" spans="1:1">
      <c r="A4814" s="22"/>
    </row>
    <row r="4815" spans="1:1">
      <c r="A4815" s="22"/>
    </row>
    <row r="4816" spans="1:1">
      <c r="A4816" s="22"/>
    </row>
    <row r="4817" spans="1:1">
      <c r="A4817" s="22"/>
    </row>
    <row r="4818" spans="1:1">
      <c r="A4818" s="22"/>
    </row>
    <row r="4819" spans="1:1">
      <c r="A4819" s="22"/>
    </row>
    <row r="4820" spans="1:1">
      <c r="A4820" s="22"/>
    </row>
    <row r="4821" spans="1:1">
      <c r="A4821" s="22"/>
    </row>
    <row r="4822" spans="1:1">
      <c r="A4822" s="22"/>
    </row>
    <row r="4823" spans="1:1">
      <c r="A4823" s="22"/>
    </row>
    <row r="4824" spans="1:1">
      <c r="A4824" s="22"/>
    </row>
    <row r="4825" spans="1:1">
      <c r="A4825" s="22"/>
    </row>
    <row r="4826" spans="1:1">
      <c r="A4826" s="22"/>
    </row>
    <row r="4827" spans="1:1">
      <c r="A4827" s="22"/>
    </row>
    <row r="4828" spans="1:1">
      <c r="A4828" s="22"/>
    </row>
    <row r="4829" spans="1:1">
      <c r="A4829" s="22"/>
    </row>
    <row r="4830" spans="1:1">
      <c r="A4830" s="22"/>
    </row>
    <row r="4831" spans="1:1">
      <c r="A4831" s="22"/>
    </row>
    <row r="4832" spans="1:1">
      <c r="A4832" s="22"/>
    </row>
    <row r="4833" spans="1:1">
      <c r="A4833" s="22"/>
    </row>
    <row r="4834" spans="1:1">
      <c r="A4834" s="22"/>
    </row>
    <row r="4835" spans="1:1">
      <c r="A4835" s="22"/>
    </row>
    <row r="4836" spans="1:1">
      <c r="A4836" s="22"/>
    </row>
    <row r="4837" spans="1:1">
      <c r="A4837" s="22"/>
    </row>
    <row r="4838" spans="1:1">
      <c r="A4838" s="22"/>
    </row>
    <row r="4839" spans="1:1">
      <c r="A4839" s="22"/>
    </row>
    <row r="4840" spans="1:1">
      <c r="A4840" s="22"/>
    </row>
    <row r="4841" spans="1:1">
      <c r="A4841" s="22"/>
    </row>
    <row r="4842" spans="1:1">
      <c r="A4842" s="22"/>
    </row>
    <row r="4843" spans="1:1">
      <c r="A4843" s="22"/>
    </row>
    <row r="4844" spans="1:1">
      <c r="A4844" s="22"/>
    </row>
    <row r="4845" spans="1:1">
      <c r="A4845" s="22"/>
    </row>
    <row r="4846" spans="1:1">
      <c r="A4846" s="22"/>
    </row>
    <row r="4847" spans="1:1">
      <c r="A4847" s="22"/>
    </row>
    <row r="4848" spans="1:1">
      <c r="A4848" s="22"/>
    </row>
    <row r="4849" spans="1:1">
      <c r="A4849" s="22"/>
    </row>
    <row r="4850" spans="1:1">
      <c r="A4850" s="22"/>
    </row>
    <row r="4851" spans="1:1">
      <c r="A4851" s="22"/>
    </row>
    <row r="4852" spans="1:1">
      <c r="A4852" s="22"/>
    </row>
    <row r="4853" spans="1:1">
      <c r="A4853" s="22"/>
    </row>
    <row r="4854" spans="1:1">
      <c r="A4854" s="22"/>
    </row>
    <row r="4855" spans="1:1">
      <c r="A4855" s="22"/>
    </row>
    <row r="4856" spans="1:1">
      <c r="A4856" s="22"/>
    </row>
    <row r="4857" spans="1:1">
      <c r="A4857" s="22"/>
    </row>
    <row r="4858" spans="1:1">
      <c r="A4858" s="22"/>
    </row>
    <row r="4859" spans="1:1">
      <c r="A4859" s="22"/>
    </row>
    <row r="4860" spans="1:1">
      <c r="A4860" s="22"/>
    </row>
    <row r="4861" spans="1:1">
      <c r="A4861" s="22"/>
    </row>
    <row r="4862" spans="1:1">
      <c r="A4862" s="22"/>
    </row>
    <row r="4863" spans="1:1">
      <c r="A4863" s="22"/>
    </row>
    <row r="4864" spans="1:1">
      <c r="A4864" s="22"/>
    </row>
    <row r="4865" spans="1:1">
      <c r="A4865" s="22"/>
    </row>
    <row r="4866" spans="1:1">
      <c r="A4866" s="22"/>
    </row>
    <row r="4867" spans="1:1">
      <c r="A4867" s="22"/>
    </row>
    <row r="4868" spans="1:1">
      <c r="A4868" s="22"/>
    </row>
    <row r="4869" spans="1:1">
      <c r="A4869" s="22"/>
    </row>
    <row r="4870" spans="1:1">
      <c r="A4870" s="22"/>
    </row>
    <row r="4871" spans="1:1">
      <c r="A4871" s="22"/>
    </row>
    <row r="4872" spans="1:1">
      <c r="A4872" s="22"/>
    </row>
    <row r="4873" spans="1:1">
      <c r="A4873" s="22"/>
    </row>
    <row r="4874" spans="1:1">
      <c r="A4874" s="22"/>
    </row>
    <row r="4875" spans="1:1">
      <c r="A4875" s="22"/>
    </row>
    <row r="4876" spans="1:1">
      <c r="A4876" s="22"/>
    </row>
    <row r="4877" spans="1:1">
      <c r="A4877" s="22"/>
    </row>
    <row r="4878" spans="1:1">
      <c r="A4878" s="22"/>
    </row>
    <row r="4879" spans="1:1">
      <c r="A4879" s="22"/>
    </row>
    <row r="4880" spans="1:1">
      <c r="A4880" s="22"/>
    </row>
    <row r="4881" spans="1:1">
      <c r="A4881" s="22"/>
    </row>
    <row r="4882" spans="1:1">
      <c r="A4882" s="22"/>
    </row>
    <row r="4883" spans="1:1">
      <c r="A4883" s="22"/>
    </row>
    <row r="4884" spans="1:1">
      <c r="A4884" s="22"/>
    </row>
    <row r="4885" spans="1:1">
      <c r="A4885" s="22"/>
    </row>
    <row r="4886" spans="1:1">
      <c r="A4886" s="22"/>
    </row>
    <row r="4887" spans="1:1">
      <c r="A4887" s="22"/>
    </row>
    <row r="4888" spans="1:1">
      <c r="A4888" s="22"/>
    </row>
    <row r="4889" spans="1:1">
      <c r="A4889" s="22"/>
    </row>
    <row r="4890" spans="1:1">
      <c r="A4890" s="22"/>
    </row>
    <row r="4891" spans="1:1">
      <c r="A4891" s="22"/>
    </row>
    <row r="4892" spans="1:1">
      <c r="A4892" s="22"/>
    </row>
    <row r="4893" spans="1:1">
      <c r="A4893" s="22"/>
    </row>
    <row r="4894" spans="1:1">
      <c r="A4894" s="22"/>
    </row>
    <row r="4895" spans="1:1">
      <c r="A4895" s="22"/>
    </row>
    <row r="4896" spans="1:1">
      <c r="A4896" s="22"/>
    </row>
    <row r="4897" spans="1:1">
      <c r="A4897" s="22"/>
    </row>
    <row r="4898" spans="1:1">
      <c r="A4898" s="22"/>
    </row>
    <row r="4899" spans="1:1">
      <c r="A4899" s="22"/>
    </row>
    <row r="4900" spans="1:1">
      <c r="A4900" s="22"/>
    </row>
    <row r="4901" spans="1:1">
      <c r="A4901" s="22"/>
    </row>
    <row r="4902" spans="1:1">
      <c r="A4902" s="22"/>
    </row>
    <row r="4903" spans="1:1">
      <c r="A4903" s="22"/>
    </row>
    <row r="4904" spans="1:1">
      <c r="A4904" s="22"/>
    </row>
    <row r="4905" spans="1:1">
      <c r="A4905" s="22"/>
    </row>
    <row r="4906" spans="1:1">
      <c r="A4906" s="22"/>
    </row>
    <row r="4907" spans="1:1">
      <c r="A4907" s="22"/>
    </row>
    <row r="4908" spans="1:1">
      <c r="A4908" s="22"/>
    </row>
    <row r="4909" spans="1:1">
      <c r="A4909" s="22"/>
    </row>
    <row r="4910" spans="1:1">
      <c r="A4910" s="22"/>
    </row>
    <row r="4911" spans="1:1">
      <c r="A4911" s="22"/>
    </row>
    <row r="4912" spans="1:1">
      <c r="A4912" s="22"/>
    </row>
    <row r="4913" spans="1:1">
      <c r="A4913" s="22"/>
    </row>
    <row r="4914" spans="1:1">
      <c r="A4914" s="22"/>
    </row>
    <row r="4915" spans="1:1">
      <c r="A4915" s="22"/>
    </row>
    <row r="4916" spans="1:1">
      <c r="A4916" s="22"/>
    </row>
    <row r="4917" spans="1:1">
      <c r="A4917" s="22"/>
    </row>
    <row r="4918" spans="1:1">
      <c r="A4918" s="22"/>
    </row>
    <row r="4919" spans="1:1">
      <c r="A4919" s="22"/>
    </row>
    <row r="4920" spans="1:1">
      <c r="A4920" s="22"/>
    </row>
    <row r="4921" spans="1:1">
      <c r="A4921" s="22"/>
    </row>
    <row r="4922" spans="1:1">
      <c r="A4922" s="22"/>
    </row>
    <row r="4923" spans="1:1">
      <c r="A4923" s="22"/>
    </row>
    <row r="4924" spans="1:1">
      <c r="A4924" s="22"/>
    </row>
    <row r="4925" spans="1:1">
      <c r="A4925" s="22"/>
    </row>
    <row r="4926" spans="1:1">
      <c r="A4926" s="22"/>
    </row>
    <row r="4927" spans="1:1">
      <c r="A4927" s="22"/>
    </row>
    <row r="4928" spans="1:1">
      <c r="A4928" s="22"/>
    </row>
    <row r="4929" spans="1:1">
      <c r="A4929" s="22"/>
    </row>
    <row r="4930" spans="1:1">
      <c r="A4930" s="22"/>
    </row>
    <row r="4931" spans="1:1">
      <c r="A4931" s="22"/>
    </row>
    <row r="4932" spans="1:1">
      <c r="A4932" s="22"/>
    </row>
    <row r="4933" spans="1:1">
      <c r="A4933" s="22"/>
    </row>
    <row r="4934" spans="1:1">
      <c r="A4934" s="22"/>
    </row>
    <row r="4935" spans="1:1">
      <c r="A4935" s="22"/>
    </row>
    <row r="4936" spans="1:1">
      <c r="A4936" s="22"/>
    </row>
    <row r="4937" spans="1:1">
      <c r="A4937" s="22"/>
    </row>
    <row r="4938" spans="1:1">
      <c r="A4938" s="22"/>
    </row>
    <row r="4939" spans="1:1">
      <c r="A4939" s="22"/>
    </row>
    <row r="4940" spans="1:1">
      <c r="A4940" s="22"/>
    </row>
    <row r="4941" spans="1:1">
      <c r="A4941" s="22"/>
    </row>
    <row r="4942" spans="1:1">
      <c r="A4942" s="22"/>
    </row>
    <row r="4943" spans="1:1">
      <c r="A4943" s="22"/>
    </row>
    <row r="4944" spans="1:1">
      <c r="A4944" s="22"/>
    </row>
    <row r="4945" spans="1:1">
      <c r="A4945" s="22"/>
    </row>
    <row r="4946" spans="1:1">
      <c r="A4946" s="22"/>
    </row>
    <row r="4947" spans="1:1">
      <c r="A4947" s="22"/>
    </row>
    <row r="4948" spans="1:1">
      <c r="A4948" s="22"/>
    </row>
    <row r="4949" spans="1:1">
      <c r="A4949" s="22"/>
    </row>
    <row r="4950" spans="1:1">
      <c r="A4950" s="22"/>
    </row>
    <row r="4951" spans="1:1">
      <c r="A4951" s="22"/>
    </row>
    <row r="4952" spans="1:1">
      <c r="A4952" s="22"/>
    </row>
    <row r="4953" spans="1:1">
      <c r="A4953" s="22"/>
    </row>
    <row r="4954" spans="1:1">
      <c r="A4954" s="22"/>
    </row>
    <row r="4955" spans="1:1">
      <c r="A4955" s="22"/>
    </row>
    <row r="4956" spans="1:1">
      <c r="A4956" s="22"/>
    </row>
    <row r="4957" spans="1:1">
      <c r="A4957" s="22"/>
    </row>
    <row r="4958" spans="1:1">
      <c r="A4958" s="22"/>
    </row>
    <row r="4959" spans="1:1">
      <c r="A4959" s="22"/>
    </row>
    <row r="4960" spans="1:1">
      <c r="A4960" s="22"/>
    </row>
    <row r="4961" spans="1:1">
      <c r="A4961" s="22"/>
    </row>
    <row r="4962" spans="1:1">
      <c r="A4962" s="22"/>
    </row>
    <row r="4963" spans="1:1">
      <c r="A4963" s="22"/>
    </row>
    <row r="4964" spans="1:1">
      <c r="A4964" s="22"/>
    </row>
    <row r="4965" spans="1:1">
      <c r="A4965" s="22"/>
    </row>
    <row r="4966" spans="1:1">
      <c r="A4966" s="22"/>
    </row>
    <row r="4967" spans="1:1">
      <c r="A4967" s="22"/>
    </row>
    <row r="4968" spans="1:1">
      <c r="A4968" s="22"/>
    </row>
    <row r="4969" spans="1:1">
      <c r="A4969" s="22"/>
    </row>
    <row r="4970" spans="1:1">
      <c r="A4970" s="22"/>
    </row>
    <row r="4971" spans="1:1">
      <c r="A4971" s="22"/>
    </row>
    <row r="4972" spans="1:1">
      <c r="A4972" s="22"/>
    </row>
    <row r="4973" spans="1:1">
      <c r="A4973" s="22"/>
    </row>
    <row r="4974" spans="1:1">
      <c r="A4974" s="22"/>
    </row>
    <row r="4975" spans="1:1">
      <c r="A4975" s="22"/>
    </row>
    <row r="4976" spans="1:1">
      <c r="A4976" s="22"/>
    </row>
    <row r="4977" spans="1:1">
      <c r="A4977" s="22"/>
    </row>
    <row r="4978" spans="1:1">
      <c r="A4978" s="22"/>
    </row>
    <row r="4979" spans="1:1">
      <c r="A4979" s="22"/>
    </row>
    <row r="4980" spans="1:1">
      <c r="A4980" s="22"/>
    </row>
    <row r="4981" spans="1:1">
      <c r="A4981" s="22"/>
    </row>
    <row r="4982" spans="1:1">
      <c r="A4982" s="22"/>
    </row>
    <row r="4983" spans="1:1">
      <c r="A4983" s="22"/>
    </row>
    <row r="4984" spans="1:1">
      <c r="A4984" s="22"/>
    </row>
    <row r="4985" spans="1:1">
      <c r="A4985" s="22"/>
    </row>
    <row r="4986" spans="1:1">
      <c r="A4986" s="22"/>
    </row>
    <row r="4987" spans="1:1">
      <c r="A4987" s="22"/>
    </row>
    <row r="4988" spans="1:1">
      <c r="A4988" s="22"/>
    </row>
    <row r="4989" spans="1:1">
      <c r="A4989" s="22"/>
    </row>
    <row r="4990" spans="1:1">
      <c r="A4990" s="22"/>
    </row>
    <row r="4991" spans="1:1">
      <c r="A4991" s="22"/>
    </row>
    <row r="4992" spans="1:1">
      <c r="A4992" s="22"/>
    </row>
    <row r="4993" spans="1:1">
      <c r="A4993" s="22"/>
    </row>
    <row r="4994" spans="1:1">
      <c r="A4994" s="22"/>
    </row>
    <row r="4995" spans="1:1">
      <c r="A4995" s="22"/>
    </row>
    <row r="4996" spans="1:1">
      <c r="A4996" s="22"/>
    </row>
    <row r="4997" spans="1:1">
      <c r="A4997" s="22"/>
    </row>
    <row r="4998" spans="1:1">
      <c r="A4998" s="22"/>
    </row>
    <row r="4999" spans="1:1">
      <c r="A4999" s="22"/>
    </row>
    <row r="5000" spans="1:1">
      <c r="A5000" s="22"/>
    </row>
    <row r="5001" spans="1:1">
      <c r="A5001" s="22"/>
    </row>
    <row r="5002" spans="1:1">
      <c r="A5002" s="22"/>
    </row>
    <row r="5003" spans="1:1">
      <c r="A5003" s="22"/>
    </row>
    <row r="5004" spans="1:1">
      <c r="A5004" s="22"/>
    </row>
    <row r="5005" spans="1:1">
      <c r="A5005" s="22"/>
    </row>
    <row r="5006" spans="1:1">
      <c r="A5006" s="22"/>
    </row>
    <row r="5007" spans="1:1">
      <c r="A5007" s="22"/>
    </row>
    <row r="5008" spans="1:1">
      <c r="A5008" s="22"/>
    </row>
    <row r="5009" spans="1:1">
      <c r="A5009" s="22"/>
    </row>
    <row r="5010" spans="1:1">
      <c r="A5010" s="22"/>
    </row>
    <row r="5011" spans="1:1">
      <c r="A5011" s="22"/>
    </row>
    <row r="5012" spans="1:1">
      <c r="A5012" s="22"/>
    </row>
    <row r="5013" spans="1:1">
      <c r="A5013" s="22"/>
    </row>
    <row r="5014" spans="1:1">
      <c r="A5014" s="22"/>
    </row>
    <row r="5015" spans="1:1">
      <c r="A5015" s="22"/>
    </row>
    <row r="5016" spans="1:1">
      <c r="A5016" s="22"/>
    </row>
    <row r="5017" spans="1:1">
      <c r="A5017" s="22"/>
    </row>
    <row r="5018" spans="1:1">
      <c r="A5018" s="22"/>
    </row>
    <row r="5019" spans="1:1">
      <c r="A5019" s="22"/>
    </row>
    <row r="5020" spans="1:1">
      <c r="A5020" s="22"/>
    </row>
    <row r="5021" spans="1:1">
      <c r="A5021" s="22"/>
    </row>
    <row r="5022" spans="1:1">
      <c r="A5022" s="22"/>
    </row>
    <row r="5023" spans="1:1">
      <c r="A5023" s="22"/>
    </row>
    <row r="5024" spans="1:1">
      <c r="A5024" s="22"/>
    </row>
    <row r="5025" spans="1:1">
      <c r="A5025" s="22"/>
    </row>
    <row r="5026" spans="1:1">
      <c r="A5026" s="22"/>
    </row>
    <row r="5027" spans="1:1">
      <c r="A5027" s="22"/>
    </row>
    <row r="5028" spans="1:1">
      <c r="A5028" s="22"/>
    </row>
    <row r="5029" spans="1:1">
      <c r="A5029" s="22"/>
    </row>
    <row r="5030" spans="1:1">
      <c r="A5030" s="22"/>
    </row>
    <row r="5031" spans="1:1">
      <c r="A5031" s="22"/>
    </row>
    <row r="5032" spans="1:1">
      <c r="A5032" s="22"/>
    </row>
    <row r="5033" spans="1:1">
      <c r="A5033" s="22"/>
    </row>
    <row r="5034" spans="1:1">
      <c r="A5034" s="22"/>
    </row>
    <row r="5035" spans="1:1">
      <c r="A5035" s="22"/>
    </row>
    <row r="5036" spans="1:1">
      <c r="A5036" s="22"/>
    </row>
    <row r="5037" spans="1:1">
      <c r="A5037" s="22"/>
    </row>
    <row r="5038" spans="1:1">
      <c r="A5038" s="22"/>
    </row>
    <row r="5039" spans="1:1">
      <c r="A5039" s="22"/>
    </row>
    <row r="5040" spans="1:1">
      <c r="A5040" s="22"/>
    </row>
    <row r="5041" spans="1:1">
      <c r="A5041" s="22"/>
    </row>
    <row r="5042" spans="1:1">
      <c r="A5042" s="22"/>
    </row>
    <row r="5043" spans="1:1">
      <c r="A5043" s="22"/>
    </row>
    <row r="5044" spans="1:1">
      <c r="A5044" s="22"/>
    </row>
    <row r="5045" spans="1:1">
      <c r="A5045" s="22"/>
    </row>
    <row r="5046" spans="1:1">
      <c r="A5046" s="22"/>
    </row>
    <row r="5047" spans="1:1">
      <c r="A5047" s="22"/>
    </row>
    <row r="5048" spans="1:1">
      <c r="A5048" s="22"/>
    </row>
    <row r="5049" spans="1:1">
      <c r="A5049" s="22"/>
    </row>
    <row r="5050" spans="1:1">
      <c r="A5050" s="22"/>
    </row>
    <row r="5051" spans="1:1">
      <c r="A5051" s="22"/>
    </row>
    <row r="5052" spans="1:1">
      <c r="A5052" s="22"/>
    </row>
    <row r="5053" spans="1:1">
      <c r="A5053" s="22"/>
    </row>
    <row r="5054" spans="1:1">
      <c r="A5054" s="22"/>
    </row>
    <row r="5055" spans="1:1">
      <c r="A5055" s="22"/>
    </row>
    <row r="5056" spans="1:1">
      <c r="A5056" s="22"/>
    </row>
    <row r="5057" spans="1:1">
      <c r="A5057" s="22"/>
    </row>
    <row r="5058" spans="1:1">
      <c r="A5058" s="22"/>
    </row>
    <row r="5059" spans="1:1">
      <c r="A5059" s="22"/>
    </row>
    <row r="5060" spans="1:1">
      <c r="A5060" s="22"/>
    </row>
    <row r="5061" spans="1:1">
      <c r="A5061" s="22"/>
    </row>
    <row r="5062" spans="1:1">
      <c r="A5062" s="22"/>
    </row>
    <row r="5063" spans="1:1">
      <c r="A5063" s="22"/>
    </row>
    <row r="5064" spans="1:1">
      <c r="A5064" s="22"/>
    </row>
    <row r="5065" spans="1:1">
      <c r="A5065" s="22"/>
    </row>
    <row r="5066" spans="1:1">
      <c r="A5066" s="22"/>
    </row>
    <row r="5067" spans="1:1">
      <c r="A5067" s="22"/>
    </row>
    <row r="5068" spans="1:1">
      <c r="A5068" s="22"/>
    </row>
    <row r="5069" spans="1:1">
      <c r="A5069" s="22"/>
    </row>
    <row r="5070" spans="1:1">
      <c r="A5070" s="22"/>
    </row>
    <row r="5071" spans="1:1">
      <c r="A5071" s="22"/>
    </row>
    <row r="5072" spans="1:1">
      <c r="A5072" s="22"/>
    </row>
    <row r="5073" spans="1:1">
      <c r="A5073" s="22"/>
    </row>
    <row r="5074" spans="1:1">
      <c r="A5074" s="22"/>
    </row>
    <row r="5075" spans="1:1">
      <c r="A5075" s="22"/>
    </row>
    <row r="5076" spans="1:1">
      <c r="A5076" s="22"/>
    </row>
    <row r="5077" spans="1:1">
      <c r="A5077" s="22"/>
    </row>
    <row r="5078" spans="1:1">
      <c r="A5078" s="22"/>
    </row>
    <row r="5079" spans="1:1">
      <c r="A5079" s="22"/>
    </row>
    <row r="5080" spans="1:1">
      <c r="A5080" s="22"/>
    </row>
    <row r="5081" spans="1:1">
      <c r="A5081" s="22"/>
    </row>
    <row r="5082" spans="1:1">
      <c r="A5082" s="22"/>
    </row>
    <row r="5083" spans="1:1">
      <c r="A5083" s="22"/>
    </row>
    <row r="5084" spans="1:1">
      <c r="A5084" s="22"/>
    </row>
    <row r="5085" spans="1:1">
      <c r="A5085" s="22"/>
    </row>
    <row r="5086" spans="1:1">
      <c r="A5086" s="22"/>
    </row>
    <row r="5087" spans="1:1">
      <c r="A5087" s="22"/>
    </row>
    <row r="5088" spans="1:1">
      <c r="A5088" s="22"/>
    </row>
    <row r="5089" spans="1:1">
      <c r="A5089" s="22"/>
    </row>
    <row r="5090" spans="1:1">
      <c r="A5090" s="22"/>
    </row>
    <row r="5091" spans="1:1">
      <c r="A5091" s="22"/>
    </row>
    <row r="5092" spans="1:1">
      <c r="A5092" s="22"/>
    </row>
    <row r="5093" spans="1:1">
      <c r="A5093" s="22"/>
    </row>
    <row r="5094" spans="1:1">
      <c r="A5094" s="22"/>
    </row>
    <row r="5095" spans="1:1">
      <c r="A5095" s="22"/>
    </row>
    <row r="5096" spans="1:1">
      <c r="A5096" s="22"/>
    </row>
    <row r="5097" spans="1:1">
      <c r="A5097" s="22"/>
    </row>
    <row r="5098" spans="1:1">
      <c r="A5098" s="22"/>
    </row>
    <row r="5099" spans="1:1">
      <c r="A5099" s="22"/>
    </row>
    <row r="5100" spans="1:1">
      <c r="A5100" s="22"/>
    </row>
    <row r="5101" spans="1:1">
      <c r="A5101" s="22"/>
    </row>
    <row r="5102" spans="1:1">
      <c r="A5102" s="22"/>
    </row>
    <row r="5103" spans="1:1">
      <c r="A5103" s="22"/>
    </row>
    <row r="5104" spans="1:1">
      <c r="A5104" s="22"/>
    </row>
    <row r="5105" spans="1:1">
      <c r="A5105" s="22"/>
    </row>
    <row r="5106" spans="1:1">
      <c r="A5106" s="22"/>
    </row>
    <row r="5107" spans="1:1">
      <c r="A5107" s="22"/>
    </row>
    <row r="5108" spans="1:1">
      <c r="A5108" s="22"/>
    </row>
    <row r="5109" spans="1:1">
      <c r="A5109" s="22"/>
    </row>
    <row r="5110" spans="1:1">
      <c r="A5110" s="22"/>
    </row>
    <row r="5111" spans="1:1">
      <c r="A5111" s="22"/>
    </row>
    <row r="5112" spans="1:1">
      <c r="A5112" s="22"/>
    </row>
    <row r="5113" spans="1:1">
      <c r="A5113" s="22"/>
    </row>
    <row r="5114" spans="1:1">
      <c r="A5114" s="22"/>
    </row>
    <row r="5115" spans="1:1">
      <c r="A5115" s="22"/>
    </row>
    <row r="5116" spans="1:1">
      <c r="A5116" s="22"/>
    </row>
    <row r="5117" spans="1:1">
      <c r="A5117" s="22"/>
    </row>
    <row r="5118" spans="1:1">
      <c r="A5118" s="22"/>
    </row>
    <row r="5119" spans="1:1">
      <c r="A5119" s="22"/>
    </row>
    <row r="5120" spans="1:1">
      <c r="A5120" s="22"/>
    </row>
    <row r="5121" spans="1:1">
      <c r="A5121" s="22"/>
    </row>
    <row r="5122" spans="1:1">
      <c r="A5122" s="22"/>
    </row>
    <row r="5123" spans="1:1">
      <c r="A5123" s="22"/>
    </row>
    <row r="5124" spans="1:1">
      <c r="A5124" s="22"/>
    </row>
    <row r="5125" spans="1:1">
      <c r="A5125" s="22"/>
    </row>
    <row r="5126" spans="1:1">
      <c r="A5126" s="22"/>
    </row>
    <row r="5127" spans="1:1">
      <c r="A5127" s="22"/>
    </row>
    <row r="5128" spans="1:1">
      <c r="A5128" s="22"/>
    </row>
    <row r="5129" spans="1:1">
      <c r="A5129" s="22"/>
    </row>
    <row r="5130" spans="1:1">
      <c r="A5130" s="22"/>
    </row>
    <row r="5131" spans="1:1">
      <c r="A5131" s="22"/>
    </row>
    <row r="5132" spans="1:1">
      <c r="A5132" s="22"/>
    </row>
    <row r="5133" spans="1:1">
      <c r="A5133" s="22"/>
    </row>
    <row r="5134" spans="1:1">
      <c r="A5134" s="22"/>
    </row>
    <row r="5135" spans="1:1">
      <c r="A5135" s="22"/>
    </row>
    <row r="5136" spans="1:1">
      <c r="A5136" s="22"/>
    </row>
    <row r="5137" spans="1:1">
      <c r="A5137" s="22"/>
    </row>
    <row r="5138" spans="1:1">
      <c r="A5138" s="22"/>
    </row>
    <row r="5139" spans="1:1">
      <c r="A5139" s="22"/>
    </row>
    <row r="5140" spans="1:1">
      <c r="A5140" s="22"/>
    </row>
    <row r="5141" spans="1:1">
      <c r="A5141" s="22"/>
    </row>
    <row r="5142" spans="1:1">
      <c r="A5142" s="22"/>
    </row>
    <row r="5143" spans="1:1">
      <c r="A5143" s="22"/>
    </row>
    <row r="5144" spans="1:1">
      <c r="A5144" s="22"/>
    </row>
    <row r="5145" spans="1:1">
      <c r="A5145" s="22"/>
    </row>
    <row r="5146" spans="1:1">
      <c r="A5146" s="22"/>
    </row>
    <row r="5147" spans="1:1">
      <c r="A5147" s="22"/>
    </row>
    <row r="5148" spans="1:1">
      <c r="A5148" s="22"/>
    </row>
    <row r="5149" spans="1:1">
      <c r="A5149" s="22"/>
    </row>
    <row r="5150" spans="1:1">
      <c r="A5150" s="22"/>
    </row>
    <row r="5151" spans="1:1">
      <c r="A5151" s="22"/>
    </row>
    <row r="5152" spans="1:1">
      <c r="A5152" s="22"/>
    </row>
    <row r="5153" spans="1:1">
      <c r="A5153" s="22"/>
    </row>
    <row r="5154" spans="1:1">
      <c r="A5154" s="22"/>
    </row>
    <row r="5155" spans="1:1">
      <c r="A5155" s="22"/>
    </row>
    <row r="5156" spans="1:1">
      <c r="A5156" s="22"/>
    </row>
    <row r="5157" spans="1:1">
      <c r="A5157" s="22"/>
    </row>
    <row r="5158" spans="1:1">
      <c r="A5158" s="22"/>
    </row>
    <row r="5159" spans="1:1">
      <c r="A5159" s="22"/>
    </row>
    <row r="5160" spans="1:1">
      <c r="A5160" s="22"/>
    </row>
    <row r="5161" spans="1:1">
      <c r="A5161" s="22"/>
    </row>
    <row r="5162" spans="1:1">
      <c r="A5162" s="22"/>
    </row>
    <row r="5163" spans="1:1">
      <c r="A5163" s="22"/>
    </row>
    <row r="5164" spans="1:1">
      <c r="A5164" s="22"/>
    </row>
    <row r="5165" spans="1:1">
      <c r="A5165" s="22"/>
    </row>
    <row r="5166" spans="1:1">
      <c r="A5166" s="22"/>
    </row>
    <row r="5167" spans="1:1">
      <c r="A5167" s="22"/>
    </row>
    <row r="5168" spans="1:1">
      <c r="A5168" s="22"/>
    </row>
    <row r="5169" spans="1:1">
      <c r="A5169" s="22"/>
    </row>
    <row r="5170" spans="1:1">
      <c r="A5170" s="22"/>
    </row>
    <row r="5171" spans="1:1">
      <c r="A5171" s="22"/>
    </row>
    <row r="5172" spans="1:1">
      <c r="A5172" s="22"/>
    </row>
    <row r="5173" spans="1:1">
      <c r="A5173" s="22"/>
    </row>
    <row r="5174" spans="1:1">
      <c r="A5174" s="22"/>
    </row>
    <row r="5175" spans="1:1">
      <c r="A5175" s="22"/>
    </row>
    <row r="5176" spans="1:1">
      <c r="A5176" s="22"/>
    </row>
    <row r="5177" spans="1:1">
      <c r="A5177" s="22"/>
    </row>
    <row r="5178" spans="1:1">
      <c r="A5178" s="22"/>
    </row>
    <row r="5179" spans="1:1">
      <c r="A5179" s="22"/>
    </row>
    <row r="5180" spans="1:1">
      <c r="A5180" s="22"/>
    </row>
    <row r="5181" spans="1:1">
      <c r="A5181" s="22"/>
    </row>
    <row r="5182" spans="1:1">
      <c r="A5182" s="22"/>
    </row>
    <row r="5183" spans="1:1">
      <c r="A5183" s="22"/>
    </row>
    <row r="5184" spans="1:1">
      <c r="A5184" s="22"/>
    </row>
    <row r="5185" spans="1:1">
      <c r="A5185" s="22"/>
    </row>
    <row r="5186" spans="1:1">
      <c r="A5186" s="22"/>
    </row>
    <row r="5187" spans="1:1">
      <c r="A5187" s="22"/>
    </row>
    <row r="5188" spans="1:1">
      <c r="A5188" s="22"/>
    </row>
    <row r="5189" spans="1:1">
      <c r="A5189" s="22"/>
    </row>
    <row r="5190" spans="1:1">
      <c r="A5190" s="22"/>
    </row>
    <row r="5191" spans="1:1">
      <c r="A5191" s="22"/>
    </row>
    <row r="5192" spans="1:1">
      <c r="A5192" s="22"/>
    </row>
    <row r="5193" spans="1:1">
      <c r="A5193" s="22"/>
    </row>
    <row r="5194" spans="1:1">
      <c r="A5194" s="22"/>
    </row>
    <row r="5195" spans="1:1">
      <c r="A5195" s="22"/>
    </row>
  </sheetData>
  <phoneticPr fontId="2"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3B9D0-2B78-41BE-B14B-67D2D62AE5F4}">
  <sheetPr>
    <tabColor theme="9" tint="-0.249977111117893"/>
  </sheetPr>
  <dimension ref="A1:W16361"/>
  <sheetViews>
    <sheetView workbookViewId="0">
      <selection activeCell="E9" sqref="E9"/>
    </sheetView>
  </sheetViews>
  <sheetFormatPr defaultRowHeight="14.25" customHeight="1"/>
  <cols>
    <col min="1" max="1" width="11.08203125" bestFit="1" customWidth="1"/>
    <col min="2" max="9" width="22.25" customWidth="1"/>
    <col min="12" max="12" width="11.08203125" bestFit="1" customWidth="1"/>
    <col min="15" max="15" width="14.33203125" bestFit="1" customWidth="1"/>
  </cols>
  <sheetData>
    <row r="1" spans="1:16" ht="14.25" customHeight="1">
      <c r="A1" s="6" t="s">
        <v>95</v>
      </c>
      <c r="B1" s="6" t="s">
        <v>117</v>
      </c>
      <c r="C1" s="6" t="s">
        <v>117</v>
      </c>
      <c r="D1" s="6" t="s">
        <v>117</v>
      </c>
      <c r="E1" s="6" t="s">
        <v>117</v>
      </c>
      <c r="F1" s="6" t="s">
        <v>117</v>
      </c>
      <c r="G1" s="6" t="s">
        <v>230</v>
      </c>
      <c r="H1" s="6" t="s">
        <v>117</v>
      </c>
      <c r="I1" s="6" t="s">
        <v>231</v>
      </c>
      <c r="J1" s="6" t="s">
        <v>275</v>
      </c>
      <c r="L1" s="16" t="str">
        <f>[1]!THS_DateSerial(M3,L3,"2002-01-01","","OutpurFormat=1,TimeSort=1,","Interval=W","rows=1210","cols=1")</f>
        <v>同花顺iFinD</v>
      </c>
      <c r="M1" s="6"/>
      <c r="O1" s="16" t="str">
        <f>[1]!THS_DateSerial(P3,O3,"2002-01-01","2025-05-26","OutpurFormat=1,TimeSort=1,","Days=Alldays","Interval=M","rows=280","cols=1")</f>
        <v>同花顺iFinD</v>
      </c>
      <c r="P1" s="6"/>
    </row>
    <row r="2" spans="1:16" ht="14.25" customHeight="1">
      <c r="A2" s="6" t="s">
        <v>97</v>
      </c>
      <c r="B2" s="6" t="s">
        <v>232</v>
      </c>
      <c r="C2" s="6" t="s">
        <v>233</v>
      </c>
      <c r="D2" s="6" t="s">
        <v>234</v>
      </c>
      <c r="E2" s="6" t="s">
        <v>235</v>
      </c>
      <c r="F2" s="6" t="s">
        <v>236</v>
      </c>
      <c r="G2" s="6" t="s">
        <v>237</v>
      </c>
      <c r="H2" s="6" t="s">
        <v>228</v>
      </c>
      <c r="I2" s="6" t="s">
        <v>238</v>
      </c>
      <c r="J2" s="6" t="s">
        <v>274</v>
      </c>
      <c r="L2" s="6" t="s">
        <v>251</v>
      </c>
      <c r="M2" s="6"/>
      <c r="O2" s="6" t="s">
        <v>253</v>
      </c>
      <c r="P2" s="6"/>
    </row>
    <row r="3" spans="1:16" ht="14.25" customHeight="1">
      <c r="A3" s="6" t="s">
        <v>2</v>
      </c>
      <c r="B3" s="6" t="s">
        <v>239</v>
      </c>
      <c r="C3" s="6" t="s">
        <v>239</v>
      </c>
      <c r="D3" s="6" t="s">
        <v>239</v>
      </c>
      <c r="E3" s="6" t="s">
        <v>239</v>
      </c>
      <c r="F3" s="6" t="s">
        <v>239</v>
      </c>
      <c r="G3" s="6" t="s">
        <v>239</v>
      </c>
      <c r="H3" s="6" t="s">
        <v>239</v>
      </c>
      <c r="I3" s="6" t="s">
        <v>239</v>
      </c>
      <c r="J3" s="6" t="s">
        <v>239</v>
      </c>
      <c r="L3" s="17" t="s">
        <v>250</v>
      </c>
      <c r="M3" s="18" t="s">
        <v>247</v>
      </c>
      <c r="O3" s="17" t="s">
        <v>252</v>
      </c>
      <c r="P3" s="18" t="s">
        <v>247</v>
      </c>
    </row>
    <row r="4" spans="1:16" ht="14.25" customHeight="1">
      <c r="A4" s="6" t="s">
        <v>99</v>
      </c>
      <c r="B4" s="6" t="s">
        <v>240</v>
      </c>
      <c r="C4" s="6" t="s">
        <v>241</v>
      </c>
      <c r="D4" s="6" t="s">
        <v>276</v>
      </c>
      <c r="E4" s="6" t="s">
        <v>242</v>
      </c>
      <c r="F4" s="6" t="s">
        <v>243</v>
      </c>
      <c r="G4" s="6" t="s">
        <v>244</v>
      </c>
      <c r="H4" s="6" t="s">
        <v>245</v>
      </c>
      <c r="I4" s="6" t="s">
        <v>246</v>
      </c>
      <c r="J4" s="6" t="s">
        <v>277</v>
      </c>
      <c r="L4" s="6" t="s">
        <v>248</v>
      </c>
      <c r="M4" s="18" t="s">
        <v>249</v>
      </c>
      <c r="O4" s="6" t="s">
        <v>248</v>
      </c>
      <c r="P4" s="18" t="s">
        <v>249</v>
      </c>
    </row>
    <row r="5" spans="1:16" ht="14.25" customHeight="1">
      <c r="A5" s="7">
        <v>45804</v>
      </c>
      <c r="B5" s="24">
        <f>[1]!thsMEDB(B4:J4,"2002/01/01","2025/05/27","Format(isAsc=N,Display=R,FillBlank=P,DecimalPoint=2,LineBlank=N)")</f>
        <v>1.4649000000000001</v>
      </c>
      <c r="C5" s="8">
        <v>1.7261</v>
      </c>
      <c r="D5" s="8">
        <v>0.26119999999999988</v>
      </c>
      <c r="E5" s="8">
        <v>4.04</v>
      </c>
      <c r="F5" s="8">
        <v>4.43</v>
      </c>
      <c r="G5" s="8">
        <v>99.574799999999996</v>
      </c>
      <c r="H5" s="8">
        <v>1.6186</v>
      </c>
      <c r="I5" s="8">
        <v>39.380559274952923</v>
      </c>
      <c r="J5" s="8">
        <v>96.2</v>
      </c>
      <c r="L5" s="19">
        <v>45807</v>
      </c>
      <c r="M5" s="20">
        <v>1.6237999999999999</v>
      </c>
      <c r="O5" s="19">
        <v>45777</v>
      </c>
      <c r="P5" s="20">
        <v>1.7314000000000001</v>
      </c>
    </row>
    <row r="6" spans="1:16" ht="14.25" customHeight="1">
      <c r="A6" s="7">
        <v>45803</v>
      </c>
      <c r="B6" s="8">
        <v>1.4581</v>
      </c>
      <c r="C6" s="8">
        <v>1.7201</v>
      </c>
      <c r="D6" s="8">
        <v>0.26200000000000001</v>
      </c>
      <c r="E6" s="8">
        <v>4.08</v>
      </c>
      <c r="F6" s="8">
        <v>4.51</v>
      </c>
      <c r="G6" s="8">
        <v>98.988699999999994</v>
      </c>
      <c r="H6" s="8">
        <v>1.6545000000000001</v>
      </c>
      <c r="I6" s="8">
        <v>39.458012875604119</v>
      </c>
      <c r="J6" s="8">
        <v>96.2</v>
      </c>
      <c r="L6" s="19">
        <v>45800</v>
      </c>
      <c r="M6" s="20">
        <v>1.5837000000000001</v>
      </c>
      <c r="O6" s="19">
        <v>45747</v>
      </c>
      <c r="P6" s="20">
        <v>1.8896999999999999</v>
      </c>
    </row>
    <row r="7" spans="1:16" ht="14.25" customHeight="1">
      <c r="A7" s="7">
        <v>45800</v>
      </c>
      <c r="B7" s="8">
        <v>1.4480999999999999</v>
      </c>
      <c r="C7" s="8">
        <v>1.7208000000000001</v>
      </c>
      <c r="D7" s="8">
        <v>0.27270000000000016</v>
      </c>
      <c r="E7" s="8">
        <v>4.08</v>
      </c>
      <c r="F7" s="8">
        <v>4.51</v>
      </c>
      <c r="G7" s="8">
        <v>99.123500000000007</v>
      </c>
      <c r="H7" s="8">
        <v>1.5860000000000001</v>
      </c>
      <c r="I7" s="8">
        <v>40.006982390937829</v>
      </c>
      <c r="J7" s="8">
        <v>96.2</v>
      </c>
      <c r="L7" s="19">
        <v>45793</v>
      </c>
      <c r="M7" s="20">
        <v>1.5355000000000001</v>
      </c>
      <c r="O7" s="19">
        <v>45716</v>
      </c>
      <c r="P7" s="20">
        <v>2.0093000000000001</v>
      </c>
    </row>
    <row r="8" spans="1:16" ht="14.25" customHeight="1">
      <c r="A8" s="7">
        <v>45799</v>
      </c>
      <c r="B8" s="8">
        <v>1.4495</v>
      </c>
      <c r="C8" s="8">
        <v>1.7185999999999999</v>
      </c>
      <c r="D8" s="8">
        <v>0.26909999999999989</v>
      </c>
      <c r="E8" s="8">
        <v>4.1100000000000003</v>
      </c>
      <c r="F8" s="8">
        <v>4.54</v>
      </c>
      <c r="G8" s="8">
        <v>99.940299999999993</v>
      </c>
      <c r="H8" s="8">
        <v>1.5660000000000001</v>
      </c>
      <c r="I8" s="8">
        <v>39.625811175423905</v>
      </c>
      <c r="J8" s="8">
        <v>96.7</v>
      </c>
      <c r="L8" s="19">
        <v>45786</v>
      </c>
      <c r="M8" s="20">
        <v>1.6594</v>
      </c>
      <c r="O8" s="19">
        <v>45688</v>
      </c>
      <c r="P8" s="20">
        <v>1.8858999999999999</v>
      </c>
    </row>
    <row r="9" spans="1:16" ht="14.25" customHeight="1">
      <c r="A9" s="7">
        <v>45798</v>
      </c>
      <c r="B9" s="8">
        <v>1.4496</v>
      </c>
      <c r="C9" s="8">
        <v>1.71</v>
      </c>
      <c r="D9" s="8">
        <v>0.26039999999999996</v>
      </c>
      <c r="E9" s="8">
        <v>4.1500000000000004</v>
      </c>
      <c r="F9" s="8">
        <v>4.58</v>
      </c>
      <c r="G9" s="8">
        <v>99.614000000000004</v>
      </c>
      <c r="H9" s="8">
        <v>1.5709</v>
      </c>
      <c r="I9" s="8">
        <v>40.211126033905401</v>
      </c>
      <c r="J9" s="8">
        <v>96.7</v>
      </c>
      <c r="L9" s="19">
        <v>45777</v>
      </c>
      <c r="M9" s="20">
        <v>1.7873000000000001</v>
      </c>
      <c r="O9" s="19">
        <v>45657</v>
      </c>
      <c r="P9" s="20">
        <v>1.742</v>
      </c>
    </row>
    <row r="10" spans="1:16" ht="14.25" customHeight="1">
      <c r="A10" s="7">
        <v>45797</v>
      </c>
      <c r="B10" s="8">
        <v>1.4482999999999999</v>
      </c>
      <c r="C10" s="8">
        <v>1.7003999999999999</v>
      </c>
      <c r="D10" s="8">
        <v>0.25209999999999999</v>
      </c>
      <c r="E10" s="8">
        <v>4.07</v>
      </c>
      <c r="F10" s="8">
        <v>4.4800000000000004</v>
      </c>
      <c r="G10" s="8">
        <v>100.0307</v>
      </c>
      <c r="H10" s="8">
        <v>1.5855999999999999</v>
      </c>
      <c r="I10" s="8">
        <v>41.157778771084338</v>
      </c>
      <c r="J10" s="8">
        <v>96.7</v>
      </c>
      <c r="L10" s="19">
        <v>45772</v>
      </c>
      <c r="M10" s="20">
        <v>1.6758999999999999</v>
      </c>
      <c r="O10" s="19">
        <v>45626</v>
      </c>
      <c r="P10" s="20">
        <v>1.6857</v>
      </c>
    </row>
    <row r="11" spans="1:16" ht="14.25" customHeight="1">
      <c r="A11" s="7">
        <v>45796</v>
      </c>
      <c r="B11" s="8">
        <v>1.4429000000000001</v>
      </c>
      <c r="C11" s="8">
        <v>1.6893</v>
      </c>
      <c r="D11" s="8">
        <v>0.24639999999999995</v>
      </c>
      <c r="E11" s="8">
        <v>4.07</v>
      </c>
      <c r="F11" s="8">
        <v>4.46</v>
      </c>
      <c r="G11" s="8">
        <v>100.3582</v>
      </c>
      <c r="H11" s="8">
        <v>1.6013999999999999</v>
      </c>
      <c r="I11" s="8">
        <v>41.131021813628301</v>
      </c>
      <c r="J11" s="8">
        <v>96.7</v>
      </c>
      <c r="L11" s="19">
        <v>45765</v>
      </c>
      <c r="M11" s="20">
        <v>1.7037</v>
      </c>
      <c r="O11" s="19">
        <v>45596</v>
      </c>
      <c r="P11" s="20">
        <v>1.6660999999999999</v>
      </c>
    </row>
    <row r="12" spans="1:16" ht="14.25" customHeight="1">
      <c r="A12" s="7">
        <v>45793</v>
      </c>
      <c r="B12" s="8">
        <v>1.4508000000000001</v>
      </c>
      <c r="C12" s="8">
        <v>1.6793</v>
      </c>
      <c r="D12" s="8">
        <v>0.22849999999999993</v>
      </c>
      <c r="E12" s="8">
        <v>4.0599999999999996</v>
      </c>
      <c r="F12" s="8">
        <v>4.43</v>
      </c>
      <c r="G12" s="8">
        <v>100.983</v>
      </c>
      <c r="H12" s="8">
        <v>1.6374</v>
      </c>
      <c r="I12" s="8">
        <v>40.09780172086721</v>
      </c>
      <c r="J12" s="8">
        <v>96.7</v>
      </c>
      <c r="L12" s="19">
        <v>45758</v>
      </c>
      <c r="M12" s="20">
        <v>1.7311000000000001</v>
      </c>
      <c r="O12" s="19">
        <v>45565</v>
      </c>
      <c r="P12" s="20">
        <v>1.7164999999999999</v>
      </c>
    </row>
    <row r="13" spans="1:16" ht="14.25" customHeight="1">
      <c r="A13" s="7">
        <v>45792</v>
      </c>
      <c r="B13" s="8">
        <v>1.4384999999999999</v>
      </c>
      <c r="C13" s="8">
        <v>1.6798</v>
      </c>
      <c r="D13" s="8">
        <v>0.24130000000000007</v>
      </c>
      <c r="E13" s="8">
        <v>4.07</v>
      </c>
      <c r="F13" s="8">
        <v>4.45</v>
      </c>
      <c r="G13" s="8">
        <v>100.7911</v>
      </c>
      <c r="H13" s="8">
        <v>1.5245</v>
      </c>
      <c r="I13" s="8">
        <v>39.85976514291611</v>
      </c>
      <c r="J13" s="8">
        <v>96.53</v>
      </c>
      <c r="L13" s="19">
        <v>45750</v>
      </c>
      <c r="M13" s="20">
        <v>1.8526</v>
      </c>
      <c r="O13" s="19">
        <v>45535</v>
      </c>
      <c r="P13" s="20">
        <v>1.7948999999999999</v>
      </c>
    </row>
    <row r="14" spans="1:16" ht="14.25" customHeight="1">
      <c r="A14" s="7">
        <v>45791</v>
      </c>
      <c r="B14" s="8">
        <v>1.4228000000000001</v>
      </c>
      <c r="C14" s="8">
        <v>1.6736</v>
      </c>
      <c r="D14" s="8">
        <v>0.25079999999999991</v>
      </c>
      <c r="E14" s="8">
        <v>4.17</v>
      </c>
      <c r="F14" s="8">
        <v>4.53</v>
      </c>
      <c r="G14" s="8">
        <v>101.0284</v>
      </c>
      <c r="H14" s="8">
        <v>1.5170999999999999</v>
      </c>
      <c r="I14" s="8">
        <v>40.804504905640918</v>
      </c>
      <c r="J14" s="8">
        <v>96.53</v>
      </c>
      <c r="L14" s="19">
        <v>45744</v>
      </c>
      <c r="M14" s="20">
        <v>1.9810000000000001</v>
      </c>
      <c r="O14" s="19">
        <v>45504</v>
      </c>
      <c r="P14" s="20">
        <v>1.8392999999999999</v>
      </c>
    </row>
    <row r="15" spans="1:16" ht="14.25" customHeight="1">
      <c r="A15" s="7">
        <v>45790</v>
      </c>
      <c r="B15" s="8">
        <v>1.4131</v>
      </c>
      <c r="C15" s="8">
        <v>1.6704000000000001</v>
      </c>
      <c r="D15" s="8">
        <v>0.25730000000000008</v>
      </c>
      <c r="E15" s="8">
        <v>4.12</v>
      </c>
      <c r="F15" s="8">
        <v>4.49</v>
      </c>
      <c r="G15" s="8">
        <v>100.96720000000001</v>
      </c>
      <c r="H15" s="8">
        <v>1.5156000000000001</v>
      </c>
      <c r="I15" s="8">
        <v>41.760666057613172</v>
      </c>
      <c r="J15" s="8">
        <v>96.53</v>
      </c>
      <c r="L15" s="19">
        <v>45737</v>
      </c>
      <c r="M15" s="20">
        <v>1.8724000000000001</v>
      </c>
      <c r="O15" s="19">
        <v>45473</v>
      </c>
      <c r="P15" s="20">
        <v>1.9454</v>
      </c>
    </row>
    <row r="16" spans="1:16" ht="14.25" customHeight="1">
      <c r="A16" s="7">
        <v>45789</v>
      </c>
      <c r="B16" s="8">
        <v>1.4232</v>
      </c>
      <c r="C16" s="8">
        <v>1.6879999999999999</v>
      </c>
      <c r="D16" s="8">
        <v>0.26479999999999992</v>
      </c>
      <c r="E16" s="8">
        <v>4.09</v>
      </c>
      <c r="F16" s="8">
        <v>4.45</v>
      </c>
      <c r="G16" s="8">
        <v>101.7869</v>
      </c>
      <c r="H16" s="8">
        <v>1.4966999999999999</v>
      </c>
      <c r="I16" s="8">
        <v>42.218134589421695</v>
      </c>
      <c r="J16" s="8">
        <v>96.53</v>
      </c>
      <c r="L16" s="19">
        <v>45730</v>
      </c>
      <c r="M16" s="20">
        <v>1.8077000000000001</v>
      </c>
      <c r="O16" s="19">
        <v>45443</v>
      </c>
      <c r="P16" s="20">
        <v>1.8652</v>
      </c>
    </row>
    <row r="17" spans="1:23" ht="14.25" customHeight="1">
      <c r="A17" s="7">
        <v>45786</v>
      </c>
      <c r="B17" s="8">
        <v>1.4194</v>
      </c>
      <c r="C17" s="8">
        <v>1.6351</v>
      </c>
      <c r="D17" s="8">
        <v>0.2157</v>
      </c>
      <c r="E17" s="8">
        <v>4</v>
      </c>
      <c r="F17" s="8">
        <v>4.37</v>
      </c>
      <c r="G17" s="8">
        <v>100.4354</v>
      </c>
      <c r="H17" s="8">
        <v>1.5408999999999999</v>
      </c>
      <c r="I17" s="8">
        <v>43.857046908167497</v>
      </c>
      <c r="J17" s="8">
        <v>96.53</v>
      </c>
      <c r="L17" s="19">
        <v>45723</v>
      </c>
      <c r="M17" s="20">
        <v>1.796</v>
      </c>
      <c r="O17" s="19">
        <v>45412</v>
      </c>
      <c r="P17" s="20">
        <v>1.9191</v>
      </c>
    </row>
    <row r="18" spans="1:23" ht="14.25" customHeight="1">
      <c r="A18" s="7">
        <v>45785</v>
      </c>
      <c r="B18" s="8">
        <v>1.4149</v>
      </c>
      <c r="C18" s="8">
        <v>1.6331</v>
      </c>
      <c r="D18" s="8">
        <v>0.21819999999999995</v>
      </c>
      <c r="E18" s="8">
        <v>4</v>
      </c>
      <c r="F18" s="8">
        <v>4.37</v>
      </c>
      <c r="G18" s="8">
        <v>100.62909999999999</v>
      </c>
      <c r="H18" s="8">
        <v>1.6112</v>
      </c>
      <c r="I18" s="8">
        <v>44.218935252388867</v>
      </c>
      <c r="J18" s="8">
        <v>96.2</v>
      </c>
      <c r="L18" s="19">
        <v>45716</v>
      </c>
      <c r="M18" s="20">
        <v>2.2126000000000001</v>
      </c>
      <c r="O18" s="19">
        <v>45382</v>
      </c>
      <c r="P18" s="20">
        <v>1.907</v>
      </c>
    </row>
    <row r="19" spans="1:23" ht="14.25" customHeight="1">
      <c r="A19" s="7">
        <v>45784</v>
      </c>
      <c r="B19" s="8">
        <v>1.4474</v>
      </c>
      <c r="C19" s="8">
        <v>1.6417999999999999</v>
      </c>
      <c r="D19" s="8">
        <v>0.19439999999999991</v>
      </c>
      <c r="E19" s="8">
        <v>3.87</v>
      </c>
      <c r="F19" s="8">
        <v>4.26</v>
      </c>
      <c r="G19" s="8">
        <v>99.830399999999997</v>
      </c>
      <c r="H19" s="8">
        <v>1.6801999999999999</v>
      </c>
      <c r="I19" s="8">
        <v>43.717692000623572</v>
      </c>
      <c r="J19" s="8">
        <v>96.2</v>
      </c>
      <c r="L19" s="19">
        <v>45709</v>
      </c>
      <c r="M19" s="20">
        <v>2.1583999999999999</v>
      </c>
      <c r="O19" s="19">
        <v>45351</v>
      </c>
      <c r="P19" s="20">
        <v>1.8492</v>
      </c>
    </row>
    <row r="20" spans="1:23" ht="14.25" customHeight="1">
      <c r="A20" s="7">
        <v>45783</v>
      </c>
      <c r="B20" s="8">
        <v>1.4623999999999999</v>
      </c>
      <c r="C20" s="8">
        <v>1.6297999999999999</v>
      </c>
      <c r="D20" s="8">
        <v>0.16739999999999999</v>
      </c>
      <c r="E20" s="8">
        <v>3.9</v>
      </c>
      <c r="F20" s="8">
        <v>4.3</v>
      </c>
      <c r="G20" s="8">
        <v>99.234200000000001</v>
      </c>
      <c r="H20" s="8">
        <v>1.7272000000000001</v>
      </c>
      <c r="I20" s="8">
        <v>43.173379810126583</v>
      </c>
      <c r="J20" s="8">
        <v>96.2</v>
      </c>
      <c r="L20" s="19">
        <v>45702</v>
      </c>
      <c r="M20" s="20">
        <v>1.8665</v>
      </c>
      <c r="O20" s="19">
        <v>45322</v>
      </c>
      <c r="P20" s="20">
        <v>1.8678999999999999</v>
      </c>
    </row>
    <row r="21" spans="1:23" ht="14.25" customHeight="1">
      <c r="A21" s="7">
        <v>45782</v>
      </c>
      <c r="B21" s="8">
        <v>1.4599</v>
      </c>
      <c r="C21" s="8">
        <v>1.6243000000000001</v>
      </c>
      <c r="D21" s="8">
        <v>0.1644000000000001</v>
      </c>
      <c r="E21" s="8">
        <v>3.95</v>
      </c>
      <c r="F21" s="8">
        <v>4.3600000000000003</v>
      </c>
      <c r="G21" s="8">
        <v>99.789199999999994</v>
      </c>
      <c r="H21" s="8">
        <v>1.7986</v>
      </c>
      <c r="I21" s="8">
        <v>42.98687051784249</v>
      </c>
      <c r="J21" s="8">
        <v>96.2</v>
      </c>
      <c r="L21" s="19">
        <v>45695</v>
      </c>
      <c r="M21" s="20">
        <v>1.8003</v>
      </c>
      <c r="O21" s="19">
        <v>45291</v>
      </c>
      <c r="P21" s="20">
        <v>1.8492</v>
      </c>
    </row>
    <row r="22" spans="1:23" ht="14.25" customHeight="1">
      <c r="A22" s="7">
        <v>45779</v>
      </c>
      <c r="B22" s="8">
        <v>1.4599</v>
      </c>
      <c r="C22" s="8">
        <v>1.6243000000000001</v>
      </c>
      <c r="D22" s="8">
        <v>0.1644000000000001</v>
      </c>
      <c r="E22" s="8">
        <v>3.92</v>
      </c>
      <c r="F22" s="8">
        <v>4.33</v>
      </c>
      <c r="G22" s="8">
        <v>100.0471</v>
      </c>
      <c r="H22" s="8">
        <v>1.7986</v>
      </c>
      <c r="I22" s="8">
        <v>42.98687051784249</v>
      </c>
      <c r="J22" s="8">
        <v>96.2</v>
      </c>
      <c r="L22" s="19">
        <v>45684</v>
      </c>
      <c r="M22" s="20">
        <v>1.8629</v>
      </c>
      <c r="O22" s="19">
        <v>45260</v>
      </c>
      <c r="P22" s="20">
        <v>2.0059999999999998</v>
      </c>
    </row>
    <row r="23" spans="1:23" ht="14.25" customHeight="1">
      <c r="A23" s="7">
        <v>45778</v>
      </c>
      <c r="B23" s="8">
        <v>1.4599</v>
      </c>
      <c r="C23" s="8">
        <v>1.6243000000000001</v>
      </c>
      <c r="D23" s="8">
        <v>0.1644000000000001</v>
      </c>
      <c r="E23" s="8">
        <v>3.81</v>
      </c>
      <c r="F23" s="8">
        <v>4.25</v>
      </c>
      <c r="G23" s="8">
        <v>100.19540000000001</v>
      </c>
      <c r="H23" s="8">
        <v>1.7986</v>
      </c>
      <c r="I23" s="8">
        <v>42.98687051784249</v>
      </c>
      <c r="J23" s="8">
        <v>96.2</v>
      </c>
      <c r="L23" s="19">
        <v>45681</v>
      </c>
      <c r="M23" s="20">
        <v>2.0432999999999999</v>
      </c>
      <c r="O23" s="19">
        <v>45230</v>
      </c>
      <c r="P23" s="20">
        <v>2.0156999999999998</v>
      </c>
    </row>
    <row r="24" spans="1:23" ht="14.25" customHeight="1">
      <c r="A24" s="7">
        <v>45777</v>
      </c>
      <c r="B24" s="8">
        <v>1.4599</v>
      </c>
      <c r="C24" s="8">
        <v>1.6243000000000001</v>
      </c>
      <c r="D24" s="8">
        <v>0.1644000000000001</v>
      </c>
      <c r="E24" s="8">
        <v>3.72</v>
      </c>
      <c r="F24" s="8">
        <v>4.17</v>
      </c>
      <c r="G24" s="8">
        <v>99.634500000000003</v>
      </c>
      <c r="H24" s="8">
        <v>1.7986</v>
      </c>
      <c r="I24" s="8">
        <v>42.98687051784249</v>
      </c>
      <c r="J24" s="8">
        <v>96.2</v>
      </c>
      <c r="L24" s="19">
        <v>45674</v>
      </c>
      <c r="M24" s="20">
        <v>2.1762000000000001</v>
      </c>
      <c r="O24" s="19">
        <v>45199</v>
      </c>
      <c r="P24" s="20">
        <v>2.0196000000000001</v>
      </c>
    </row>
    <row r="25" spans="1:23" ht="14.25" customHeight="1">
      <c r="A25" s="7">
        <v>45776</v>
      </c>
      <c r="B25" s="8">
        <v>1.4550000000000001</v>
      </c>
      <c r="C25" s="8">
        <v>1.6241000000000001</v>
      </c>
      <c r="D25" s="8">
        <v>0.16910000000000003</v>
      </c>
      <c r="E25" s="8">
        <v>3.77</v>
      </c>
      <c r="F25" s="8">
        <v>4.1900000000000004</v>
      </c>
      <c r="G25" s="8">
        <v>99.197199999999995</v>
      </c>
      <c r="H25" s="8">
        <v>1.7824</v>
      </c>
      <c r="I25" s="8">
        <v>43.441535472979929</v>
      </c>
      <c r="J25" s="8">
        <v>96.29</v>
      </c>
      <c r="L25" s="19">
        <v>45667</v>
      </c>
      <c r="M25" s="20">
        <v>1.6404000000000001</v>
      </c>
      <c r="O25" s="19">
        <v>45169</v>
      </c>
      <c r="P25" s="20">
        <v>1.9128000000000001</v>
      </c>
    </row>
    <row r="26" spans="1:23" ht="14.25" customHeight="1">
      <c r="A26" s="7">
        <v>45775</v>
      </c>
      <c r="B26" s="8">
        <v>1.4601</v>
      </c>
      <c r="C26" s="8">
        <v>1.6483000000000001</v>
      </c>
      <c r="D26" s="8">
        <v>0.18820000000000014</v>
      </c>
      <c r="E26" s="8">
        <v>3.81</v>
      </c>
      <c r="F26" s="8">
        <v>4.2300000000000004</v>
      </c>
      <c r="G26" s="8">
        <v>98.947299999999998</v>
      </c>
      <c r="H26" s="8">
        <v>1.7488999999999999</v>
      </c>
      <c r="I26" s="8">
        <v>43.287808125515248</v>
      </c>
      <c r="J26" s="8">
        <v>96.29</v>
      </c>
      <c r="L26" s="19">
        <v>45660</v>
      </c>
      <c r="M26" s="20">
        <v>1.8596999999999999</v>
      </c>
      <c r="O26" s="19">
        <v>45138</v>
      </c>
      <c r="P26" s="20">
        <v>1.8121</v>
      </c>
    </row>
    <row r="27" spans="1:23" ht="14.25" customHeight="1">
      <c r="A27" s="7">
        <v>45774</v>
      </c>
      <c r="B27" s="8">
        <v>1.4500999999999999</v>
      </c>
      <c r="C27" s="8">
        <v>1.6607000000000001</v>
      </c>
      <c r="D27" s="8">
        <v>0.21060000000000012</v>
      </c>
      <c r="E27" s="8">
        <v>3.88</v>
      </c>
      <c r="F27" s="8">
        <v>4.29</v>
      </c>
      <c r="G27" s="8">
        <v>99.568899999999999</v>
      </c>
      <c r="H27" s="8">
        <v>1.7130000000000001</v>
      </c>
      <c r="I27" s="8">
        <v>43.513847452479339</v>
      </c>
      <c r="J27" s="8">
        <v>96.29</v>
      </c>
      <c r="L27" s="19">
        <v>45653</v>
      </c>
      <c r="M27" s="20">
        <v>1.6551</v>
      </c>
      <c r="O27" s="19">
        <v>45107</v>
      </c>
      <c r="P27" s="20">
        <v>1.8994</v>
      </c>
    </row>
    <row r="28" spans="1:23" ht="14.25" customHeight="1">
      <c r="A28" s="7">
        <v>45772</v>
      </c>
      <c r="B28" s="8">
        <v>1.4500999999999999</v>
      </c>
      <c r="C28" s="8">
        <v>1.6606000000000001</v>
      </c>
      <c r="D28" s="8">
        <v>0.21050000000000013</v>
      </c>
      <c r="E28" s="8">
        <v>3.88</v>
      </c>
      <c r="F28" s="8">
        <v>4.29</v>
      </c>
      <c r="G28" s="8">
        <v>99.568899999999999</v>
      </c>
      <c r="H28" s="8">
        <v>1.6357999999999999</v>
      </c>
      <c r="I28" s="8">
        <v>43.584642007681929</v>
      </c>
      <c r="J28" s="8">
        <v>96.29</v>
      </c>
      <c r="L28" s="19">
        <v>45646</v>
      </c>
      <c r="M28" s="20">
        <v>1.7694000000000001</v>
      </c>
      <c r="O28" s="19">
        <v>45077</v>
      </c>
      <c r="P28" s="20">
        <v>1.8806</v>
      </c>
    </row>
    <row r="29" spans="1:23" ht="14.25" customHeight="1">
      <c r="A29" s="7">
        <v>45771</v>
      </c>
      <c r="B29" s="8">
        <v>1.4532</v>
      </c>
      <c r="C29" s="8">
        <v>1.6639999999999999</v>
      </c>
      <c r="D29" s="8">
        <v>0.21079999999999988</v>
      </c>
      <c r="E29" s="8">
        <v>3.91</v>
      </c>
      <c r="F29" s="8">
        <v>4.32</v>
      </c>
      <c r="G29" s="8">
        <v>99.303200000000004</v>
      </c>
      <c r="H29" s="8">
        <v>1.7199</v>
      </c>
      <c r="I29" s="8">
        <v>42.627772380364313</v>
      </c>
      <c r="J29" s="8">
        <v>96.14</v>
      </c>
      <c r="L29" s="19">
        <v>45639</v>
      </c>
      <c r="M29" s="20">
        <v>1.7450000000000001</v>
      </c>
      <c r="O29" s="19">
        <v>45046</v>
      </c>
      <c r="P29" s="20">
        <v>2.0992999999999999</v>
      </c>
      <c r="Q29" s="6"/>
      <c r="R29" s="6"/>
      <c r="S29" s="6"/>
      <c r="T29" s="6"/>
      <c r="U29" s="6"/>
      <c r="V29" s="6"/>
      <c r="W29" s="6"/>
    </row>
    <row r="30" spans="1:23" ht="14.25" customHeight="1">
      <c r="A30" s="7">
        <v>45770</v>
      </c>
      <c r="B30" s="8">
        <v>1.4513</v>
      </c>
      <c r="C30" s="8">
        <v>1.6611</v>
      </c>
      <c r="D30" s="8">
        <v>0.20979999999999999</v>
      </c>
      <c r="E30" s="8">
        <v>4</v>
      </c>
      <c r="F30" s="8">
        <v>4.4000000000000004</v>
      </c>
      <c r="G30" s="8">
        <v>99.808899999999994</v>
      </c>
      <c r="H30" s="8">
        <v>1.6508</v>
      </c>
      <c r="I30" s="8">
        <v>42.728953716293006</v>
      </c>
      <c r="J30" s="8">
        <v>96.14</v>
      </c>
      <c r="L30" s="19">
        <v>45632</v>
      </c>
      <c r="M30" s="20">
        <v>1.6483000000000001</v>
      </c>
      <c r="N30" s="6"/>
      <c r="O30" s="19">
        <v>45016</v>
      </c>
      <c r="P30" s="20">
        <v>2.0589</v>
      </c>
      <c r="Q30" s="6"/>
      <c r="R30" s="6"/>
      <c r="S30" s="6"/>
      <c r="T30" s="6"/>
      <c r="U30" s="6"/>
      <c r="V30" s="6"/>
      <c r="W30" s="6"/>
    </row>
    <row r="31" spans="1:23" ht="14.25" customHeight="1">
      <c r="A31" s="7">
        <v>45769</v>
      </c>
      <c r="B31" s="8">
        <v>1.4432</v>
      </c>
      <c r="C31" s="8">
        <v>1.6509</v>
      </c>
      <c r="D31" s="8">
        <v>0.2077</v>
      </c>
      <c r="E31" s="8">
        <v>3.98</v>
      </c>
      <c r="F31" s="8">
        <v>4.41</v>
      </c>
      <c r="G31" s="8">
        <v>99.4315</v>
      </c>
      <c r="H31" s="8">
        <v>1.7079</v>
      </c>
      <c r="I31" s="8">
        <v>42.600955633598844</v>
      </c>
      <c r="J31" s="8">
        <v>96.14</v>
      </c>
      <c r="L31" s="19">
        <v>45625</v>
      </c>
      <c r="M31" s="20">
        <v>1.7367999999999999</v>
      </c>
      <c r="N31" s="6"/>
      <c r="O31" s="19">
        <v>44985</v>
      </c>
      <c r="P31" s="20">
        <v>2.1408</v>
      </c>
      <c r="Q31" s="6"/>
      <c r="R31" s="6"/>
      <c r="S31" s="6"/>
      <c r="T31" s="6"/>
      <c r="U31" s="6"/>
      <c r="V31" s="6"/>
      <c r="W31" s="6"/>
    </row>
    <row r="32" spans="1:23" ht="14.25" customHeight="1">
      <c r="A32" s="7">
        <v>45768</v>
      </c>
      <c r="B32" s="8">
        <v>1.448</v>
      </c>
      <c r="C32" s="8">
        <v>1.6664000000000001</v>
      </c>
      <c r="D32" s="8">
        <v>0.21840000000000015</v>
      </c>
      <c r="E32" s="8">
        <v>3.97</v>
      </c>
      <c r="F32" s="8">
        <v>4.42</v>
      </c>
      <c r="G32" s="8">
        <v>98.353499999999997</v>
      </c>
      <c r="H32" s="8">
        <v>1.708</v>
      </c>
      <c r="I32" s="8">
        <v>41.678980220345963</v>
      </c>
      <c r="J32" s="8">
        <v>96.14</v>
      </c>
      <c r="L32" s="19">
        <v>45618</v>
      </c>
      <c r="M32" s="20">
        <v>1.708</v>
      </c>
      <c r="N32" s="6"/>
      <c r="O32" s="19">
        <v>44957</v>
      </c>
      <c r="P32" s="20">
        <v>1.8989</v>
      </c>
      <c r="Q32" s="6"/>
      <c r="R32" s="6"/>
      <c r="S32" s="6"/>
      <c r="T32" s="6"/>
      <c r="U32" s="6"/>
      <c r="V32" s="6"/>
      <c r="W32" s="6"/>
    </row>
    <row r="33" spans="1:23" ht="14.25" customHeight="1">
      <c r="A33" s="7">
        <v>45765</v>
      </c>
      <c r="B33" s="8">
        <v>1.43</v>
      </c>
      <c r="C33" s="8">
        <v>1.6493</v>
      </c>
      <c r="D33" s="8">
        <v>0.21930000000000005</v>
      </c>
      <c r="E33" s="8">
        <v>3.95</v>
      </c>
      <c r="F33" s="8">
        <v>4.34</v>
      </c>
      <c r="G33" s="8">
        <v>99.2286</v>
      </c>
      <c r="H33" s="8">
        <v>1.6924999999999999</v>
      </c>
      <c r="I33" s="8">
        <v>42.204654707886043</v>
      </c>
      <c r="J33" s="8">
        <v>96.14</v>
      </c>
      <c r="L33" s="19">
        <v>45611</v>
      </c>
      <c r="M33" s="20">
        <v>1.7192000000000001</v>
      </c>
      <c r="N33" s="7"/>
      <c r="O33" s="19">
        <v>44926</v>
      </c>
      <c r="P33" s="20">
        <v>1.9404999999999999</v>
      </c>
      <c r="Q33" s="8"/>
      <c r="R33" s="8"/>
      <c r="S33" s="8"/>
      <c r="T33" s="8"/>
      <c r="U33" s="8"/>
      <c r="V33" s="8"/>
      <c r="W33" s="8"/>
    </row>
    <row r="34" spans="1:23" ht="14.25" customHeight="1">
      <c r="A34" s="7">
        <v>45764</v>
      </c>
      <c r="B34" s="8">
        <v>1.4300999999999999</v>
      </c>
      <c r="C34" s="8">
        <v>1.6521999999999999</v>
      </c>
      <c r="D34" s="8">
        <v>0.22209999999999996</v>
      </c>
      <c r="E34" s="8">
        <v>3.95</v>
      </c>
      <c r="F34" s="8">
        <v>4.34</v>
      </c>
      <c r="G34" s="8">
        <v>99.412400000000005</v>
      </c>
      <c r="H34" s="8">
        <v>1.6837</v>
      </c>
      <c r="I34" s="8">
        <v>41.705944450148884</v>
      </c>
      <c r="J34" s="8">
        <v>97.35</v>
      </c>
      <c r="L34" s="19">
        <v>45604</v>
      </c>
      <c r="M34" s="20">
        <v>1.5660000000000001</v>
      </c>
      <c r="N34" s="7"/>
      <c r="O34" s="19">
        <v>44895</v>
      </c>
      <c r="P34" s="20">
        <v>1.8158000000000001</v>
      </c>
      <c r="Q34" s="8"/>
      <c r="R34" s="8"/>
      <c r="S34" s="8"/>
      <c r="T34" s="8"/>
      <c r="U34" s="8"/>
      <c r="V34" s="8"/>
      <c r="W34" s="8"/>
    </row>
    <row r="35" spans="1:23" ht="14.25" customHeight="1">
      <c r="A35" s="7">
        <v>45763</v>
      </c>
      <c r="B35" s="8">
        <v>1.4177999999999999</v>
      </c>
      <c r="C35" s="8">
        <v>1.643</v>
      </c>
      <c r="D35" s="8">
        <v>0.22520000000000007</v>
      </c>
      <c r="E35" s="8">
        <v>3.91</v>
      </c>
      <c r="F35" s="8">
        <v>4.29</v>
      </c>
      <c r="G35" s="8">
        <v>99.267200000000003</v>
      </c>
      <c r="H35" s="8">
        <v>1.7176</v>
      </c>
      <c r="I35" s="8">
        <v>42.292058383215057</v>
      </c>
      <c r="J35" s="8">
        <v>97.35</v>
      </c>
      <c r="L35" s="19">
        <v>45597</v>
      </c>
      <c r="M35" s="20">
        <v>1.7316</v>
      </c>
      <c r="N35" s="7"/>
      <c r="O35" s="19">
        <v>44865</v>
      </c>
      <c r="P35" s="20">
        <v>1.7486999999999999</v>
      </c>
      <c r="Q35" s="8"/>
      <c r="R35" s="8"/>
      <c r="S35" s="8"/>
      <c r="T35" s="8"/>
      <c r="U35" s="8"/>
      <c r="V35" s="8"/>
      <c r="W35" s="8"/>
    </row>
    <row r="36" spans="1:23" ht="14.25" customHeight="1">
      <c r="A36" s="7">
        <v>45762</v>
      </c>
      <c r="B36" s="8">
        <v>1.4228000000000001</v>
      </c>
      <c r="C36" s="8">
        <v>1.6583000000000001</v>
      </c>
      <c r="D36" s="8">
        <v>0.23550000000000004</v>
      </c>
      <c r="E36" s="8">
        <v>3.98</v>
      </c>
      <c r="F36" s="8">
        <v>4.3499999999999996</v>
      </c>
      <c r="G36" s="8">
        <v>100.1627</v>
      </c>
      <c r="H36" s="8">
        <v>1.7141999999999999</v>
      </c>
      <c r="I36" s="8">
        <v>42.182860835398593</v>
      </c>
      <c r="J36" s="8">
        <v>97.35</v>
      </c>
      <c r="L36" s="19">
        <v>45590</v>
      </c>
      <c r="M36" s="20">
        <v>1.6561999999999999</v>
      </c>
      <c r="N36" s="7"/>
      <c r="O36" s="19">
        <v>44834</v>
      </c>
      <c r="P36" s="20">
        <v>1.7532000000000001</v>
      </c>
      <c r="Q36" s="8"/>
      <c r="R36" s="8"/>
      <c r="S36" s="8"/>
      <c r="T36" s="8"/>
      <c r="U36" s="8"/>
      <c r="V36" s="8"/>
      <c r="W36" s="8"/>
    </row>
    <row r="37" spans="1:23" ht="14.25" customHeight="1">
      <c r="A37" s="7">
        <v>45761</v>
      </c>
      <c r="B37" s="8">
        <v>1.4153</v>
      </c>
      <c r="C37" s="8">
        <v>1.6584000000000001</v>
      </c>
      <c r="D37" s="8">
        <v>0.24310000000000009</v>
      </c>
      <c r="E37" s="8">
        <v>4.0199999999999996</v>
      </c>
      <c r="F37" s="8">
        <v>4.38</v>
      </c>
      <c r="G37" s="8">
        <v>99.678700000000006</v>
      </c>
      <c r="H37" s="8">
        <v>1.7039</v>
      </c>
      <c r="I37" s="8">
        <v>42.50665622277279</v>
      </c>
      <c r="J37" s="8">
        <v>97.35</v>
      </c>
      <c r="L37" s="19">
        <v>45583</v>
      </c>
      <c r="M37" s="20">
        <v>1.6075999999999999</v>
      </c>
      <c r="N37" s="7"/>
      <c r="O37" s="19">
        <v>44804</v>
      </c>
      <c r="P37" s="20">
        <v>1.4523999999999999</v>
      </c>
      <c r="Q37" s="8"/>
      <c r="R37" s="8"/>
      <c r="S37" s="8"/>
      <c r="T37" s="8"/>
      <c r="U37" s="8"/>
      <c r="V37" s="8"/>
      <c r="W37" s="8"/>
    </row>
    <row r="38" spans="1:23" ht="14.25" customHeight="1">
      <c r="A38" s="7">
        <v>45758</v>
      </c>
      <c r="B38" s="8">
        <v>1.3977999999999999</v>
      </c>
      <c r="C38" s="8">
        <v>1.6568000000000001</v>
      </c>
      <c r="D38" s="8">
        <v>0.25900000000000012</v>
      </c>
      <c r="E38" s="8">
        <v>4.1500000000000004</v>
      </c>
      <c r="F38" s="8">
        <v>4.4800000000000004</v>
      </c>
      <c r="G38" s="8">
        <v>99.790599999999998</v>
      </c>
      <c r="H38" s="8">
        <v>1.6534</v>
      </c>
      <c r="I38" s="8">
        <v>42.330416889534881</v>
      </c>
      <c r="J38" s="8">
        <v>97.35</v>
      </c>
      <c r="L38" s="19">
        <v>45576</v>
      </c>
      <c r="M38" s="20">
        <v>1.6460999999999999</v>
      </c>
      <c r="N38" s="7"/>
      <c r="O38" s="19">
        <v>44773</v>
      </c>
      <c r="P38" s="20">
        <v>1.5561</v>
      </c>
      <c r="Q38" s="8"/>
      <c r="R38" s="8"/>
      <c r="S38" s="8"/>
      <c r="T38" s="8"/>
      <c r="U38" s="8"/>
      <c r="V38" s="8"/>
      <c r="W38" s="8"/>
    </row>
    <row r="39" spans="1:23" ht="14.25" customHeight="1">
      <c r="A39" s="7">
        <v>45757</v>
      </c>
      <c r="B39" s="8">
        <v>1.4128000000000001</v>
      </c>
      <c r="C39" s="8">
        <v>1.6444000000000001</v>
      </c>
      <c r="D39" s="8">
        <v>0.23160000000000003</v>
      </c>
      <c r="E39" s="8">
        <v>4.04</v>
      </c>
      <c r="F39" s="8">
        <v>4.4000000000000004</v>
      </c>
      <c r="G39" s="8">
        <v>100.9877</v>
      </c>
      <c r="H39" s="8">
        <v>1.7114</v>
      </c>
      <c r="I39" s="8">
        <v>41.812475551630996</v>
      </c>
      <c r="J39" s="8">
        <v>98.77</v>
      </c>
      <c r="L39" s="19">
        <v>45565</v>
      </c>
      <c r="M39" s="20">
        <v>1.5551999999999999</v>
      </c>
      <c r="N39" s="7"/>
      <c r="O39" s="19">
        <v>44742</v>
      </c>
      <c r="P39" s="20">
        <v>1.8089999999999999</v>
      </c>
      <c r="Q39" s="8"/>
      <c r="R39" s="8"/>
      <c r="S39" s="8"/>
      <c r="T39" s="8"/>
      <c r="U39" s="8"/>
      <c r="V39" s="8"/>
      <c r="W39" s="8"/>
    </row>
    <row r="40" spans="1:23" ht="14.25" customHeight="1">
      <c r="A40" s="7">
        <v>45756</v>
      </c>
      <c r="B40" s="8">
        <v>1.4328000000000001</v>
      </c>
      <c r="C40" s="8">
        <v>1.6508</v>
      </c>
      <c r="D40" s="8">
        <v>0.21799999999999997</v>
      </c>
      <c r="E40" s="8">
        <v>4.0599999999999996</v>
      </c>
      <c r="F40" s="8">
        <v>4.34</v>
      </c>
      <c r="G40" s="8">
        <v>102.947</v>
      </c>
      <c r="H40" s="8">
        <v>1.7623</v>
      </c>
      <c r="I40" s="8">
        <v>39.834622725661873</v>
      </c>
      <c r="J40" s="8">
        <v>98.77</v>
      </c>
      <c r="L40" s="19">
        <v>45562</v>
      </c>
      <c r="M40" s="20">
        <v>1.7896000000000001</v>
      </c>
      <c r="N40" s="7"/>
      <c r="O40" s="19">
        <v>44712</v>
      </c>
      <c r="P40" s="20">
        <v>1.6494</v>
      </c>
      <c r="Q40" s="8"/>
      <c r="R40" s="8"/>
      <c r="S40" s="8"/>
      <c r="T40" s="8"/>
      <c r="U40" s="8"/>
      <c r="V40" s="8"/>
      <c r="W40" s="8"/>
    </row>
    <row r="41" spans="1:23" ht="14.25" customHeight="1">
      <c r="A41" s="7">
        <v>45755</v>
      </c>
      <c r="B41" s="8">
        <v>1.4779</v>
      </c>
      <c r="C41" s="8">
        <v>1.6633</v>
      </c>
      <c r="D41" s="8">
        <v>0.18540000000000001</v>
      </c>
      <c r="E41" s="8">
        <v>3.88</v>
      </c>
      <c r="F41" s="8">
        <v>4.26</v>
      </c>
      <c r="G41" s="8">
        <v>102.9585</v>
      </c>
      <c r="H41" s="8">
        <v>1.7766999999999999</v>
      </c>
      <c r="I41" s="8">
        <v>39.310778323923046</v>
      </c>
      <c r="J41" s="8">
        <v>98.77</v>
      </c>
      <c r="L41" s="19">
        <v>45555</v>
      </c>
      <c r="M41" s="20">
        <v>1.9283999999999999</v>
      </c>
      <c r="N41" s="7"/>
      <c r="O41" s="19">
        <v>44681</v>
      </c>
      <c r="P41" s="20">
        <v>1.8339000000000001</v>
      </c>
      <c r="Q41" s="8"/>
      <c r="R41" s="8"/>
      <c r="S41" s="8"/>
      <c r="T41" s="8"/>
      <c r="U41" s="8"/>
      <c r="V41" s="8"/>
      <c r="W41" s="8"/>
    </row>
    <row r="42" spans="1:23" ht="14.25" customHeight="1">
      <c r="A42" s="7">
        <v>45754</v>
      </c>
      <c r="B42" s="8">
        <v>1.4429000000000001</v>
      </c>
      <c r="C42" s="8">
        <v>1.6317999999999999</v>
      </c>
      <c r="D42" s="8">
        <v>0.18889999999999985</v>
      </c>
      <c r="E42" s="8">
        <v>3.82</v>
      </c>
      <c r="F42" s="8">
        <v>4.1500000000000004</v>
      </c>
      <c r="G42" s="8">
        <v>103.43510000000001</v>
      </c>
      <c r="H42" s="8">
        <v>1.7426999999999999</v>
      </c>
      <c r="I42" s="8">
        <v>43.133315295354215</v>
      </c>
      <c r="J42" s="8">
        <v>98.77</v>
      </c>
      <c r="L42" s="19">
        <v>45548</v>
      </c>
      <c r="M42" s="20">
        <v>1.7774000000000001</v>
      </c>
      <c r="N42" s="7"/>
      <c r="O42" s="19">
        <v>44651</v>
      </c>
      <c r="P42" s="20">
        <v>2.1196000000000002</v>
      </c>
      <c r="Q42" s="8"/>
      <c r="R42" s="8"/>
      <c r="S42" s="8"/>
      <c r="T42" s="8"/>
      <c r="U42" s="8"/>
      <c r="V42" s="8"/>
      <c r="W42" s="8"/>
    </row>
    <row r="43" spans="1:23" ht="14.25" customHeight="1">
      <c r="A43" s="7">
        <v>45751</v>
      </c>
      <c r="B43" s="8">
        <v>1.4829000000000001</v>
      </c>
      <c r="C43" s="8">
        <v>1.718</v>
      </c>
      <c r="D43" s="8">
        <v>0.23509999999999986</v>
      </c>
      <c r="E43" s="8">
        <v>3.72</v>
      </c>
      <c r="F43" s="8">
        <v>4.01</v>
      </c>
      <c r="G43" s="8">
        <v>102.9161</v>
      </c>
      <c r="H43" s="8">
        <v>1.6980999999999999</v>
      </c>
      <c r="I43" s="8">
        <v>45.527805319598521</v>
      </c>
      <c r="J43" s="8">
        <v>98.77</v>
      </c>
      <c r="L43" s="19">
        <v>45541</v>
      </c>
      <c r="M43" s="20">
        <v>1.7008000000000001</v>
      </c>
      <c r="N43" s="7"/>
      <c r="O43" s="19">
        <v>44620</v>
      </c>
      <c r="P43" s="20">
        <v>2.1335999999999999</v>
      </c>
      <c r="Q43" s="8"/>
      <c r="R43" s="8"/>
      <c r="S43" s="8"/>
      <c r="T43" s="8"/>
      <c r="U43" s="8"/>
      <c r="V43" s="8"/>
      <c r="W43" s="8"/>
    </row>
    <row r="44" spans="1:23" ht="14.25" customHeight="1">
      <c r="A44" s="7">
        <v>45750</v>
      </c>
      <c r="B44" s="8">
        <v>1.4829000000000001</v>
      </c>
      <c r="C44" s="8">
        <v>1.718</v>
      </c>
      <c r="D44" s="8">
        <v>0.23509999999999986</v>
      </c>
      <c r="E44" s="8">
        <v>3.75</v>
      </c>
      <c r="F44" s="8">
        <v>4.0599999999999996</v>
      </c>
      <c r="G44" s="8">
        <v>101.9235</v>
      </c>
      <c r="H44" s="8">
        <v>1.6980999999999999</v>
      </c>
      <c r="I44" s="8">
        <v>45.527805319598521</v>
      </c>
      <c r="J44" s="8">
        <v>98.77</v>
      </c>
      <c r="L44" s="19">
        <v>45534</v>
      </c>
      <c r="M44" s="20">
        <v>1.7837000000000001</v>
      </c>
      <c r="N44" s="7"/>
      <c r="O44" s="19">
        <v>44592</v>
      </c>
      <c r="P44" s="20">
        <v>2.1896</v>
      </c>
      <c r="Q44" s="8"/>
      <c r="R44" s="8"/>
      <c r="S44" s="8"/>
      <c r="T44" s="8"/>
      <c r="U44" s="8"/>
      <c r="V44" s="8"/>
      <c r="W44" s="8"/>
    </row>
    <row r="45" spans="1:23" ht="14.25" customHeight="1">
      <c r="A45" s="7">
        <v>45749</v>
      </c>
      <c r="B45" s="8">
        <v>1.5404</v>
      </c>
      <c r="C45" s="8">
        <v>1.7887</v>
      </c>
      <c r="D45" s="8">
        <v>0.24829999999999997</v>
      </c>
      <c r="E45" s="8">
        <v>3.95</v>
      </c>
      <c r="F45" s="8">
        <v>4.2</v>
      </c>
      <c r="G45" s="8">
        <v>103.7607</v>
      </c>
      <c r="H45" s="8">
        <v>1.8418000000000001</v>
      </c>
      <c r="I45" s="8">
        <v>45.278015579894181</v>
      </c>
      <c r="J45" s="8">
        <v>98.99</v>
      </c>
      <c r="L45" s="19">
        <v>45527</v>
      </c>
      <c r="M45" s="20">
        <v>1.7952999999999999</v>
      </c>
      <c r="N45" s="7"/>
      <c r="O45" s="19">
        <v>44561</v>
      </c>
      <c r="P45" s="20">
        <v>2.2193999999999998</v>
      </c>
      <c r="Q45" s="8"/>
      <c r="R45" s="8"/>
      <c r="S45" s="8"/>
      <c r="T45" s="8"/>
      <c r="U45" s="8"/>
      <c r="V45" s="8"/>
      <c r="W45" s="8"/>
    </row>
    <row r="46" spans="1:23" ht="14.25" customHeight="1">
      <c r="A46" s="7">
        <v>45748</v>
      </c>
      <c r="B46" s="8">
        <v>1.5454000000000001</v>
      </c>
      <c r="C46" s="8">
        <v>1.8104</v>
      </c>
      <c r="D46" s="8">
        <v>0.2649999999999999</v>
      </c>
      <c r="E46" s="8">
        <v>3.91</v>
      </c>
      <c r="F46" s="8">
        <v>4.17</v>
      </c>
      <c r="G46" s="8">
        <v>104.1979</v>
      </c>
      <c r="H46" s="8">
        <v>1.8421000000000001</v>
      </c>
      <c r="I46" s="8">
        <v>46.875524103868571</v>
      </c>
      <c r="J46" s="8">
        <v>98.99</v>
      </c>
      <c r="L46" s="19">
        <v>45520</v>
      </c>
      <c r="M46" s="20">
        <v>1.8697999999999999</v>
      </c>
      <c r="N46" s="7"/>
      <c r="O46" s="19">
        <v>44530</v>
      </c>
      <c r="P46" s="20">
        <v>2.1850000000000001</v>
      </c>
      <c r="Q46" s="8"/>
      <c r="R46" s="8"/>
      <c r="S46" s="8"/>
      <c r="T46" s="8"/>
      <c r="U46" s="8"/>
      <c r="V46" s="8"/>
      <c r="W46" s="8"/>
    </row>
    <row r="47" spans="1:23" ht="14.25" customHeight="1">
      <c r="A47" s="7">
        <v>45747</v>
      </c>
      <c r="B47" s="8">
        <v>1.5379</v>
      </c>
      <c r="C47" s="8">
        <v>1.8129</v>
      </c>
      <c r="D47" s="8">
        <v>0.27499999999999991</v>
      </c>
      <c r="E47" s="8">
        <v>3.96</v>
      </c>
      <c r="F47" s="8">
        <v>4.2300000000000004</v>
      </c>
      <c r="G47" s="8">
        <v>104.1656</v>
      </c>
      <c r="H47" s="8">
        <v>2.1888000000000001</v>
      </c>
      <c r="I47" s="8">
        <v>46.832281394489605</v>
      </c>
      <c r="J47" s="8">
        <v>98.99</v>
      </c>
      <c r="L47" s="19">
        <v>45513</v>
      </c>
      <c r="M47" s="20">
        <v>1.7415</v>
      </c>
      <c r="N47" s="7"/>
      <c r="O47" s="19">
        <v>44500</v>
      </c>
      <c r="P47" s="20">
        <v>2.1907000000000001</v>
      </c>
      <c r="Q47" s="8"/>
      <c r="R47" s="8"/>
      <c r="S47" s="8"/>
      <c r="T47" s="8"/>
      <c r="U47" s="8"/>
      <c r="V47" s="8"/>
      <c r="W47" s="8"/>
    </row>
    <row r="48" spans="1:23" ht="14.25" customHeight="1">
      <c r="A48" s="7">
        <v>45744</v>
      </c>
      <c r="B48" s="8">
        <v>1.5279</v>
      </c>
      <c r="C48" s="8">
        <v>1.8126</v>
      </c>
      <c r="D48" s="8">
        <v>0.28469999999999995</v>
      </c>
      <c r="E48" s="8">
        <v>3.98</v>
      </c>
      <c r="F48" s="8">
        <v>4.2699999999999996</v>
      </c>
      <c r="G48" s="8">
        <v>104.03060000000001</v>
      </c>
      <c r="H48" s="8">
        <v>2.0508999999999999</v>
      </c>
      <c r="I48" s="8">
        <v>46.675209096474561</v>
      </c>
      <c r="J48" s="8">
        <v>99</v>
      </c>
      <c r="L48" s="19">
        <v>45506</v>
      </c>
      <c r="M48" s="20">
        <v>1.8303</v>
      </c>
      <c r="N48" s="7"/>
      <c r="O48" s="19">
        <v>44469</v>
      </c>
      <c r="P48" s="20">
        <v>2.2273000000000001</v>
      </c>
      <c r="Q48" s="8"/>
      <c r="R48" s="8"/>
      <c r="S48" s="8"/>
      <c r="T48" s="8"/>
      <c r="U48" s="8"/>
      <c r="V48" s="8"/>
      <c r="W48" s="8"/>
    </row>
    <row r="49" spans="1:23" ht="14.25" customHeight="1">
      <c r="A49" s="7">
        <v>45743</v>
      </c>
      <c r="B49" s="8">
        <v>1.5279</v>
      </c>
      <c r="C49" s="8">
        <v>1.8062</v>
      </c>
      <c r="D49" s="8">
        <v>0.27829999999999999</v>
      </c>
      <c r="E49" s="8">
        <v>4.09</v>
      </c>
      <c r="F49" s="8">
        <v>4.38</v>
      </c>
      <c r="G49" s="8">
        <v>104.2745</v>
      </c>
      <c r="H49" s="8">
        <v>2.0933000000000002</v>
      </c>
      <c r="I49" s="8">
        <v>46.465521078441668</v>
      </c>
      <c r="J49" s="8">
        <v>98.78</v>
      </c>
      <c r="L49" s="19">
        <v>45499</v>
      </c>
      <c r="M49" s="20">
        <v>1.8381000000000001</v>
      </c>
      <c r="N49" s="7"/>
      <c r="O49" s="19">
        <v>44439</v>
      </c>
      <c r="P49" s="20">
        <v>2.1987000000000001</v>
      </c>
      <c r="Q49" s="8"/>
      <c r="R49" s="8"/>
      <c r="S49" s="8"/>
      <c r="T49" s="8"/>
      <c r="U49" s="8"/>
      <c r="V49" s="8"/>
      <c r="W49" s="8"/>
    </row>
    <row r="50" spans="1:23" ht="14.25" customHeight="1">
      <c r="A50" s="7">
        <v>45742</v>
      </c>
      <c r="B50" s="8">
        <v>1.5279</v>
      </c>
      <c r="C50" s="8">
        <v>1.7943</v>
      </c>
      <c r="D50" s="8">
        <v>0.26639999999999997</v>
      </c>
      <c r="E50" s="8">
        <v>4.08</v>
      </c>
      <c r="F50" s="8">
        <v>4.3499999999999996</v>
      </c>
      <c r="G50" s="8">
        <v>104.6799</v>
      </c>
      <c r="H50" s="8">
        <v>1.9819</v>
      </c>
      <c r="I50" s="8">
        <v>47.234507386566072</v>
      </c>
      <c r="J50" s="8">
        <v>98.78</v>
      </c>
      <c r="L50" s="19">
        <v>45492</v>
      </c>
      <c r="M50" s="20">
        <v>1.8797999999999999</v>
      </c>
      <c r="N50" s="7"/>
      <c r="O50" s="19">
        <v>44408</v>
      </c>
      <c r="P50" s="20">
        <v>2.2092999999999998</v>
      </c>
      <c r="Q50" s="8"/>
      <c r="R50" s="8"/>
      <c r="S50" s="8"/>
      <c r="T50" s="8"/>
      <c r="U50" s="8"/>
      <c r="V50" s="8"/>
      <c r="W50" s="8"/>
    </row>
    <row r="51" spans="1:23" ht="14.25" customHeight="1">
      <c r="A51" s="7">
        <v>45741</v>
      </c>
      <c r="B51" s="8">
        <v>1.5404</v>
      </c>
      <c r="C51" s="8">
        <v>1.8183</v>
      </c>
      <c r="D51" s="8">
        <v>0.27790000000000004</v>
      </c>
      <c r="E51" s="8">
        <v>4.07</v>
      </c>
      <c r="F51" s="8">
        <v>4.3099999999999996</v>
      </c>
      <c r="G51" s="8">
        <v>104.2135</v>
      </c>
      <c r="H51" s="8">
        <v>1.9061999999999999</v>
      </c>
      <c r="I51" s="8">
        <v>47.142345796904415</v>
      </c>
      <c r="J51" s="8">
        <v>98.78</v>
      </c>
      <c r="L51" s="19">
        <v>45485</v>
      </c>
      <c r="M51" s="20">
        <v>1.8058000000000001</v>
      </c>
      <c r="N51" s="7"/>
      <c r="O51" s="19">
        <v>44377</v>
      </c>
      <c r="P51" s="20">
        <v>2.2863000000000002</v>
      </c>
      <c r="Q51" s="8"/>
      <c r="R51" s="8"/>
      <c r="S51" s="8"/>
      <c r="T51" s="8"/>
      <c r="U51" s="8"/>
      <c r="V51" s="8"/>
      <c r="W51" s="8"/>
    </row>
    <row r="52" spans="1:23" ht="14.25" customHeight="1">
      <c r="A52" s="7">
        <v>45740</v>
      </c>
      <c r="B52" s="8">
        <v>1.5354000000000001</v>
      </c>
      <c r="C52" s="8">
        <v>1.8412999999999999</v>
      </c>
      <c r="D52" s="8">
        <v>0.30589999999999984</v>
      </c>
      <c r="E52" s="8">
        <v>4.09</v>
      </c>
      <c r="F52" s="8">
        <v>4.34</v>
      </c>
      <c r="G52" s="8">
        <v>104.3121</v>
      </c>
      <c r="H52" s="8">
        <v>1.7689999999999999</v>
      </c>
      <c r="I52" s="8">
        <v>48.680457263884534</v>
      </c>
      <c r="J52" s="8">
        <v>98.78</v>
      </c>
      <c r="L52" s="19">
        <v>45478</v>
      </c>
      <c r="M52" s="20">
        <v>1.7992999999999999</v>
      </c>
      <c r="N52" s="7"/>
      <c r="O52" s="19">
        <v>44347</v>
      </c>
      <c r="P52" s="20">
        <v>2.1692999999999998</v>
      </c>
      <c r="Q52" s="8"/>
      <c r="R52" s="8"/>
      <c r="S52" s="8"/>
      <c r="T52" s="8"/>
      <c r="U52" s="8"/>
      <c r="V52" s="8"/>
      <c r="W52" s="8"/>
    </row>
    <row r="53" spans="1:23" ht="14.25" customHeight="1">
      <c r="A53" s="7">
        <v>45737</v>
      </c>
      <c r="B53" s="8">
        <v>1.5579000000000001</v>
      </c>
      <c r="C53" s="8">
        <v>1.8458000000000001</v>
      </c>
      <c r="D53" s="8">
        <v>0.28790000000000004</v>
      </c>
      <c r="E53" s="8">
        <v>4</v>
      </c>
      <c r="F53" s="8">
        <v>4.25</v>
      </c>
      <c r="G53" s="8">
        <v>104.1561</v>
      </c>
      <c r="H53" s="8">
        <v>1.7687999999999999</v>
      </c>
      <c r="I53" s="8">
        <v>49.526244238070269</v>
      </c>
      <c r="J53" s="8">
        <v>98.78</v>
      </c>
      <c r="L53" s="19">
        <v>45471</v>
      </c>
      <c r="M53" s="20">
        <v>2.0945</v>
      </c>
      <c r="N53" s="7"/>
      <c r="O53" s="19">
        <v>44316</v>
      </c>
      <c r="P53" s="20">
        <v>2.1768000000000001</v>
      </c>
      <c r="Q53" s="8"/>
      <c r="R53" s="8"/>
      <c r="S53" s="8"/>
      <c r="T53" s="8"/>
      <c r="U53" s="8"/>
      <c r="V53" s="8"/>
      <c r="W53" s="8"/>
    </row>
    <row r="54" spans="1:23" ht="14.25" customHeight="1">
      <c r="A54" s="7">
        <v>45736</v>
      </c>
      <c r="B54" s="8">
        <v>1.5629</v>
      </c>
      <c r="C54" s="8">
        <v>1.8309</v>
      </c>
      <c r="D54" s="8">
        <v>0.26800000000000002</v>
      </c>
      <c r="E54" s="8">
        <v>4.01</v>
      </c>
      <c r="F54" s="8">
        <v>4.24</v>
      </c>
      <c r="G54" s="8">
        <v>103.7979</v>
      </c>
      <c r="H54" s="8">
        <v>1.8419000000000001</v>
      </c>
      <c r="I54" s="8">
        <v>50.649703296806514</v>
      </c>
      <c r="J54" s="8">
        <v>98.81</v>
      </c>
      <c r="L54" s="19">
        <v>45464</v>
      </c>
      <c r="M54" s="20">
        <v>1.8966000000000001</v>
      </c>
      <c r="N54" s="7"/>
      <c r="O54" s="19">
        <v>44286</v>
      </c>
      <c r="P54" s="20">
        <v>2.1478000000000002</v>
      </c>
      <c r="Q54" s="8"/>
      <c r="R54" s="8"/>
      <c r="S54" s="8"/>
      <c r="T54" s="8"/>
      <c r="U54" s="8"/>
      <c r="V54" s="8"/>
      <c r="W54" s="8"/>
    </row>
    <row r="55" spans="1:23" ht="14.25" customHeight="1">
      <c r="A55" s="7">
        <v>45735</v>
      </c>
      <c r="B55" s="8">
        <v>1.5879000000000001</v>
      </c>
      <c r="C55" s="8">
        <v>1.8708</v>
      </c>
      <c r="D55" s="8">
        <v>0.28289999999999993</v>
      </c>
      <c r="E55" s="8">
        <v>4.03</v>
      </c>
      <c r="F55" s="8">
        <v>4.25</v>
      </c>
      <c r="G55" s="8">
        <v>103.4592</v>
      </c>
      <c r="H55" s="8">
        <v>1.9603999999999999</v>
      </c>
      <c r="I55" s="8">
        <v>51.52637328440558</v>
      </c>
      <c r="J55" s="8">
        <v>98.81</v>
      </c>
      <c r="L55" s="19">
        <v>45457</v>
      </c>
      <c r="M55" s="20">
        <v>1.8103</v>
      </c>
      <c r="N55" s="7"/>
      <c r="O55" s="19">
        <v>44255</v>
      </c>
      <c r="P55" s="20">
        <v>2.274</v>
      </c>
      <c r="Q55" s="8"/>
      <c r="R55" s="8"/>
      <c r="S55" s="8"/>
      <c r="T55" s="8"/>
      <c r="U55" s="8"/>
      <c r="V55" s="8"/>
      <c r="W55" s="8"/>
    </row>
    <row r="56" spans="1:23" ht="14.25" customHeight="1">
      <c r="A56" s="7">
        <v>45734</v>
      </c>
      <c r="B56" s="8">
        <v>1.5879000000000001</v>
      </c>
      <c r="C56" s="8">
        <v>1.8885000000000001</v>
      </c>
      <c r="D56" s="8">
        <v>0.30059999999999998</v>
      </c>
      <c r="E56" s="8">
        <v>4.07</v>
      </c>
      <c r="F56" s="8">
        <v>4.29</v>
      </c>
      <c r="G56" s="8">
        <v>103.2424</v>
      </c>
      <c r="H56" s="8">
        <v>1.9609000000000001</v>
      </c>
      <c r="I56" s="8">
        <v>52.341004600665556</v>
      </c>
      <c r="J56" s="8">
        <v>98.81</v>
      </c>
      <c r="L56" s="19">
        <v>45450</v>
      </c>
      <c r="M56" s="20">
        <v>1.7867999999999999</v>
      </c>
      <c r="N56" s="7"/>
      <c r="O56" s="19">
        <v>44227</v>
      </c>
      <c r="P56" s="20">
        <v>2.6082000000000001</v>
      </c>
      <c r="Q56" s="8"/>
      <c r="R56" s="8"/>
      <c r="S56" s="8"/>
      <c r="T56" s="8"/>
      <c r="U56" s="8"/>
      <c r="V56" s="8"/>
      <c r="W56" s="8"/>
    </row>
    <row r="57" spans="1:23" ht="14.25" customHeight="1">
      <c r="A57" s="7">
        <v>45733</v>
      </c>
      <c r="B57" s="8">
        <v>1.5879000000000001</v>
      </c>
      <c r="C57" s="8">
        <v>1.8956999999999999</v>
      </c>
      <c r="D57" s="8">
        <v>0.30779999999999985</v>
      </c>
      <c r="E57" s="8">
        <v>4.1100000000000003</v>
      </c>
      <c r="F57" s="8">
        <v>4.3099999999999996</v>
      </c>
      <c r="G57" s="8">
        <v>103.398</v>
      </c>
      <c r="H57" s="8">
        <v>1.8977999999999999</v>
      </c>
      <c r="I57" s="8">
        <v>52.84940684887124</v>
      </c>
      <c r="J57" s="8">
        <v>98.81</v>
      </c>
      <c r="L57" s="19">
        <v>45443</v>
      </c>
      <c r="M57" s="20">
        <v>1.9045000000000001</v>
      </c>
      <c r="N57" s="7"/>
      <c r="O57" s="19">
        <v>44196</v>
      </c>
      <c r="P57" s="20">
        <v>2.0989</v>
      </c>
      <c r="Q57" s="8"/>
      <c r="R57" s="8"/>
      <c r="S57" s="8"/>
      <c r="T57" s="8"/>
      <c r="U57" s="8"/>
      <c r="V57" s="8"/>
      <c r="W57" s="8"/>
    </row>
    <row r="58" spans="1:23" ht="14.25" customHeight="1">
      <c r="A58" s="7">
        <v>45730</v>
      </c>
      <c r="B58" s="8">
        <v>1.5629</v>
      </c>
      <c r="C58" s="8">
        <v>1.8317000000000001</v>
      </c>
      <c r="D58" s="8">
        <v>0.26880000000000015</v>
      </c>
      <c r="E58" s="8">
        <v>4.09</v>
      </c>
      <c r="F58" s="8">
        <v>4.3099999999999996</v>
      </c>
      <c r="G58" s="8">
        <v>103.7431</v>
      </c>
      <c r="H58" s="8">
        <v>1.8121</v>
      </c>
      <c r="I58" s="8">
        <v>54.328821423941456</v>
      </c>
      <c r="J58" s="8">
        <v>98.81</v>
      </c>
      <c r="L58" s="19">
        <v>45436</v>
      </c>
      <c r="M58" s="20">
        <v>1.8299000000000001</v>
      </c>
      <c r="N58" s="7"/>
      <c r="O58" s="19">
        <v>44165</v>
      </c>
      <c r="P58" s="20">
        <v>2.3069999999999999</v>
      </c>
      <c r="Q58" s="8"/>
      <c r="R58" s="8"/>
      <c r="S58" s="8"/>
      <c r="T58" s="8"/>
      <c r="U58" s="8"/>
      <c r="V58" s="8"/>
      <c r="W58" s="8"/>
    </row>
    <row r="59" spans="1:23" ht="14.25" customHeight="1">
      <c r="A59" s="7">
        <v>45729</v>
      </c>
      <c r="B59" s="8">
        <v>1.5779000000000001</v>
      </c>
      <c r="C59" s="8">
        <v>1.8565</v>
      </c>
      <c r="D59" s="8">
        <v>0.27859999999999996</v>
      </c>
      <c r="E59" s="8">
        <v>4.0199999999999996</v>
      </c>
      <c r="F59" s="8">
        <v>4.2699999999999996</v>
      </c>
      <c r="G59" s="8">
        <v>103.8357</v>
      </c>
      <c r="H59" s="8">
        <v>1.8004</v>
      </c>
      <c r="I59" s="8">
        <v>54.255469592261285</v>
      </c>
      <c r="J59" s="8">
        <v>99.05</v>
      </c>
      <c r="L59" s="19">
        <v>45429</v>
      </c>
      <c r="M59" s="20">
        <v>1.8232999999999999</v>
      </c>
      <c r="N59" s="7"/>
      <c r="O59" s="19">
        <v>44135</v>
      </c>
      <c r="P59" s="20">
        <v>2.3089</v>
      </c>
      <c r="Q59" s="8"/>
      <c r="R59" s="8"/>
      <c r="S59" s="8"/>
      <c r="T59" s="8"/>
      <c r="U59" s="8"/>
      <c r="V59" s="8"/>
      <c r="W59" s="8"/>
    </row>
    <row r="60" spans="1:23" ht="14.25" customHeight="1">
      <c r="A60" s="7">
        <v>45728</v>
      </c>
      <c r="B60" s="8">
        <v>1.5779000000000001</v>
      </c>
      <c r="C60" s="8">
        <v>1.8333999999999999</v>
      </c>
      <c r="D60" s="8">
        <v>0.25549999999999984</v>
      </c>
      <c r="E60" s="8">
        <v>4.09</v>
      </c>
      <c r="F60" s="8">
        <v>4.32</v>
      </c>
      <c r="G60" s="8">
        <v>103.5869</v>
      </c>
      <c r="H60" s="8">
        <v>1.8047</v>
      </c>
      <c r="I60" s="8">
        <v>56.620642086062681</v>
      </c>
      <c r="J60" s="8">
        <v>99.05</v>
      </c>
      <c r="L60" s="19">
        <v>45422</v>
      </c>
      <c r="M60" s="20">
        <v>1.8482000000000001</v>
      </c>
      <c r="N60" s="7"/>
      <c r="O60" s="19">
        <v>44104</v>
      </c>
      <c r="P60" s="20">
        <v>2.2018</v>
      </c>
      <c r="Q60" s="8"/>
      <c r="R60" s="8"/>
      <c r="S60" s="8"/>
      <c r="T60" s="8"/>
      <c r="U60" s="8"/>
      <c r="V60" s="8"/>
      <c r="W60" s="8"/>
    </row>
    <row r="61" spans="1:23" ht="14.25" customHeight="1">
      <c r="A61" s="7">
        <v>45727</v>
      </c>
      <c r="B61" s="8">
        <v>1.5823</v>
      </c>
      <c r="C61" s="8">
        <v>1.8853</v>
      </c>
      <c r="D61" s="8">
        <v>0.30299999999999994</v>
      </c>
      <c r="E61" s="8">
        <v>4.03</v>
      </c>
      <c r="F61" s="8">
        <v>4.28</v>
      </c>
      <c r="G61" s="8">
        <v>103.4434</v>
      </c>
      <c r="H61" s="8">
        <v>1.8065</v>
      </c>
      <c r="I61" s="8">
        <v>54.864549730466386</v>
      </c>
      <c r="J61" s="8">
        <v>99.05</v>
      </c>
      <c r="L61" s="19">
        <v>45412</v>
      </c>
      <c r="M61" s="20">
        <v>2.1080999999999999</v>
      </c>
      <c r="N61" s="7"/>
      <c r="O61" s="19">
        <v>44074</v>
      </c>
      <c r="P61" s="20">
        <v>2.1913</v>
      </c>
      <c r="Q61" s="8"/>
      <c r="R61" s="8"/>
      <c r="S61" s="8"/>
      <c r="T61" s="8"/>
      <c r="U61" s="8"/>
      <c r="V61" s="8"/>
      <c r="W61" s="8"/>
    </row>
    <row r="62" spans="1:23" ht="14.25" customHeight="1">
      <c r="A62" s="7">
        <v>45726</v>
      </c>
      <c r="B62" s="8">
        <v>1.5497000000000001</v>
      </c>
      <c r="C62" s="8">
        <v>1.8128</v>
      </c>
      <c r="D62" s="8">
        <v>0.26309999999999989</v>
      </c>
      <c r="E62" s="8">
        <v>3.98</v>
      </c>
      <c r="F62" s="8">
        <v>4.22</v>
      </c>
      <c r="G62" s="8">
        <v>103.91459999999999</v>
      </c>
      <c r="H62" s="8">
        <v>1.8149</v>
      </c>
      <c r="I62" s="8">
        <v>55.953696391856482</v>
      </c>
      <c r="J62" s="8">
        <v>99.05</v>
      </c>
      <c r="L62" s="19">
        <v>45408</v>
      </c>
      <c r="M62" s="20">
        <v>1.9053</v>
      </c>
      <c r="N62" s="7"/>
      <c r="O62" s="19">
        <v>44043</v>
      </c>
      <c r="P62" s="20">
        <v>2.1314000000000002</v>
      </c>
      <c r="Q62" s="8"/>
      <c r="R62" s="8"/>
      <c r="S62" s="8"/>
      <c r="T62" s="8"/>
      <c r="U62" s="8"/>
      <c r="V62" s="8"/>
      <c r="W62" s="8"/>
    </row>
    <row r="63" spans="1:23" ht="14.25" customHeight="1">
      <c r="A63" s="7">
        <v>45723</v>
      </c>
      <c r="B63" s="8">
        <v>1.5547</v>
      </c>
      <c r="C63" s="8">
        <v>1.8002</v>
      </c>
      <c r="D63" s="8">
        <v>0.24550000000000005</v>
      </c>
      <c r="E63" s="8">
        <v>4.09</v>
      </c>
      <c r="F63" s="8">
        <v>4.32</v>
      </c>
      <c r="G63" s="8">
        <v>103.89570000000001</v>
      </c>
      <c r="H63" s="8">
        <v>1.8066</v>
      </c>
      <c r="I63" s="8">
        <v>55.653578343601659</v>
      </c>
      <c r="J63" s="8">
        <v>99.05</v>
      </c>
      <c r="L63" s="19">
        <v>45401</v>
      </c>
      <c r="M63" s="20">
        <v>1.8346</v>
      </c>
      <c r="N63" s="7"/>
      <c r="O63" s="19">
        <v>44012</v>
      </c>
      <c r="P63" s="20">
        <v>2.0186999999999999</v>
      </c>
      <c r="Q63" s="8"/>
      <c r="R63" s="8"/>
      <c r="S63" s="8"/>
      <c r="T63" s="8"/>
      <c r="U63" s="8"/>
      <c r="V63" s="8"/>
      <c r="W63" s="8"/>
    </row>
    <row r="64" spans="1:23" ht="14.25" customHeight="1">
      <c r="A64" s="7">
        <v>45722</v>
      </c>
      <c r="B64" s="8">
        <v>1.4697</v>
      </c>
      <c r="C64" s="8">
        <v>1.7455000000000001</v>
      </c>
      <c r="D64" s="8">
        <v>0.27580000000000005</v>
      </c>
      <c r="E64" s="8">
        <v>4.0599999999999996</v>
      </c>
      <c r="F64" s="8">
        <v>4.29</v>
      </c>
      <c r="G64" s="8">
        <v>104.2055</v>
      </c>
      <c r="H64" s="8">
        <v>1.7867</v>
      </c>
      <c r="I64" s="8">
        <v>55.016226282270217</v>
      </c>
      <c r="J64" s="8">
        <v>99.9</v>
      </c>
      <c r="L64" s="19">
        <v>45394</v>
      </c>
      <c r="M64" s="20">
        <v>1.8318000000000001</v>
      </c>
      <c r="N64" s="7"/>
      <c r="O64" s="19">
        <v>43982</v>
      </c>
      <c r="P64" s="20">
        <v>1.6752</v>
      </c>
      <c r="Q64" s="8"/>
      <c r="R64" s="8"/>
      <c r="S64" s="8"/>
      <c r="T64" s="8"/>
      <c r="U64" s="8"/>
      <c r="V64" s="8"/>
      <c r="W64" s="8"/>
    </row>
    <row r="65" spans="1:23" ht="14.25" customHeight="1">
      <c r="A65" s="7">
        <v>45721</v>
      </c>
      <c r="B65" s="8">
        <v>1.4447000000000001</v>
      </c>
      <c r="C65" s="8">
        <v>1.7082999999999999</v>
      </c>
      <c r="D65" s="8">
        <v>0.26359999999999983</v>
      </c>
      <c r="E65" s="8">
        <v>4.08</v>
      </c>
      <c r="F65" s="8">
        <v>4.28</v>
      </c>
      <c r="G65" s="8">
        <v>104.3218</v>
      </c>
      <c r="H65" s="8">
        <v>1.7739</v>
      </c>
      <c r="I65" s="8">
        <v>56.476936668343733</v>
      </c>
      <c r="J65" s="8">
        <v>99.9</v>
      </c>
      <c r="L65" s="19">
        <v>45385</v>
      </c>
      <c r="M65" s="20">
        <v>1.8337000000000001</v>
      </c>
      <c r="N65" s="7"/>
      <c r="O65" s="19">
        <v>43951</v>
      </c>
      <c r="P65" s="20">
        <v>1.5105</v>
      </c>
      <c r="Q65" s="8"/>
      <c r="R65" s="8"/>
      <c r="S65" s="8"/>
      <c r="T65" s="8"/>
      <c r="U65" s="8"/>
      <c r="V65" s="8"/>
      <c r="W65" s="8"/>
    </row>
    <row r="66" spans="1:23" ht="14.25" customHeight="1">
      <c r="A66" s="7">
        <v>45720</v>
      </c>
      <c r="B66" s="8">
        <v>1.4397</v>
      </c>
      <c r="C66" s="8">
        <v>1.7079</v>
      </c>
      <c r="D66" s="8">
        <v>0.26819999999999999</v>
      </c>
      <c r="E66" s="8">
        <v>4.01</v>
      </c>
      <c r="F66" s="8">
        <v>4.22</v>
      </c>
      <c r="G66" s="8">
        <v>105.5372</v>
      </c>
      <c r="H66" s="8">
        <v>1.7659</v>
      </c>
      <c r="I66" s="8">
        <v>56.750677016390128</v>
      </c>
      <c r="J66" s="8">
        <v>99.9</v>
      </c>
      <c r="L66" s="19">
        <v>45380</v>
      </c>
      <c r="M66" s="20">
        <v>1.97</v>
      </c>
      <c r="N66" s="7"/>
      <c r="O66" s="19">
        <v>43921</v>
      </c>
      <c r="P66" s="20">
        <v>1.8572</v>
      </c>
      <c r="Q66" s="8"/>
      <c r="R66" s="8"/>
      <c r="S66" s="8"/>
      <c r="T66" s="8"/>
      <c r="U66" s="8"/>
      <c r="V66" s="8"/>
      <c r="W66" s="8"/>
    </row>
    <row r="67" spans="1:23" ht="14.25" customHeight="1">
      <c r="A67" s="7">
        <v>45719</v>
      </c>
      <c r="B67" s="8">
        <v>1.4321999999999999</v>
      </c>
      <c r="C67" s="8">
        <v>1.6955</v>
      </c>
      <c r="D67" s="8">
        <v>0.26330000000000009</v>
      </c>
      <c r="E67" s="8">
        <v>3.97</v>
      </c>
      <c r="F67" s="8">
        <v>4.16</v>
      </c>
      <c r="G67" s="8">
        <v>106.53449999999999</v>
      </c>
      <c r="H67" s="8">
        <v>1.8599000000000001</v>
      </c>
      <c r="I67" s="8">
        <v>57.104630377836308</v>
      </c>
      <c r="J67" s="8">
        <v>99.9</v>
      </c>
      <c r="L67" s="19">
        <v>45373</v>
      </c>
      <c r="M67" s="20">
        <v>1.8738999999999999</v>
      </c>
      <c r="N67" s="7"/>
      <c r="O67" s="19">
        <v>43890</v>
      </c>
      <c r="P67" s="20">
        <v>2.2277999999999998</v>
      </c>
      <c r="Q67" s="8"/>
      <c r="R67" s="8"/>
      <c r="S67" s="8"/>
      <c r="T67" s="8"/>
      <c r="U67" s="8"/>
      <c r="V67" s="8"/>
      <c r="W67" s="8"/>
    </row>
    <row r="68" spans="1:23" ht="14.25" customHeight="1">
      <c r="A68" s="7">
        <v>45716</v>
      </c>
      <c r="B68" s="8">
        <v>1.4597</v>
      </c>
      <c r="C68" s="8">
        <v>1.7152000000000001</v>
      </c>
      <c r="D68" s="8">
        <v>0.25550000000000006</v>
      </c>
      <c r="E68" s="8">
        <v>4.03</v>
      </c>
      <c r="F68" s="8">
        <v>4.24</v>
      </c>
      <c r="G68" s="8">
        <v>107.5651</v>
      </c>
      <c r="H68" s="8">
        <v>2.1261999999999999</v>
      </c>
      <c r="I68" s="8">
        <v>55.562057660373526</v>
      </c>
      <c r="J68" s="8">
        <v>99.9</v>
      </c>
      <c r="L68" s="19">
        <v>45366</v>
      </c>
      <c r="M68" s="20">
        <v>1.885</v>
      </c>
      <c r="N68" s="7"/>
      <c r="O68" s="19">
        <v>43861</v>
      </c>
      <c r="P68" s="20">
        <v>2.4097</v>
      </c>
      <c r="Q68" s="8"/>
      <c r="R68" s="8"/>
      <c r="S68" s="8"/>
      <c r="T68" s="8"/>
      <c r="U68" s="8"/>
      <c r="V68" s="8"/>
      <c r="W68" s="8"/>
    </row>
    <row r="69" spans="1:23" ht="14.25" customHeight="1">
      <c r="A69" s="7">
        <v>45715</v>
      </c>
      <c r="B69" s="8">
        <v>1.4974000000000001</v>
      </c>
      <c r="C69" s="8">
        <v>1.7576000000000001</v>
      </c>
      <c r="D69" s="8">
        <v>0.26019999999999999</v>
      </c>
      <c r="E69" s="8">
        <v>4.09</v>
      </c>
      <c r="F69" s="8">
        <v>4.29</v>
      </c>
      <c r="G69" s="8">
        <v>107.28619999999999</v>
      </c>
      <c r="H69" s="8">
        <v>2.3281999999999998</v>
      </c>
      <c r="I69" s="8">
        <v>54.279216560851928</v>
      </c>
      <c r="J69" s="8">
        <v>99.63</v>
      </c>
      <c r="L69" s="19">
        <v>45359</v>
      </c>
      <c r="M69" s="20">
        <v>1.845</v>
      </c>
      <c r="N69" s="7"/>
      <c r="O69" s="19">
        <v>43830</v>
      </c>
      <c r="P69" s="20">
        <v>2.3967999999999998</v>
      </c>
      <c r="Q69" s="8"/>
      <c r="R69" s="8"/>
      <c r="S69" s="8"/>
      <c r="T69" s="8"/>
      <c r="U69" s="8"/>
      <c r="V69" s="8"/>
      <c r="W69" s="8"/>
    </row>
    <row r="70" spans="1:23" ht="14.25" customHeight="1">
      <c r="A70" s="7">
        <v>45714</v>
      </c>
      <c r="B70" s="8">
        <v>1.4537</v>
      </c>
      <c r="C70" s="8">
        <v>1.7251000000000001</v>
      </c>
      <c r="D70" s="8">
        <v>0.27140000000000009</v>
      </c>
      <c r="E70" s="8">
        <v>4.0599999999999996</v>
      </c>
      <c r="F70" s="8">
        <v>4.25</v>
      </c>
      <c r="G70" s="8">
        <v>106.49930000000001</v>
      </c>
      <c r="H70" s="8">
        <v>2.2385999999999999</v>
      </c>
      <c r="I70" s="8">
        <v>54.402999702023799</v>
      </c>
      <c r="J70" s="8">
        <v>99.63</v>
      </c>
      <c r="L70" s="19">
        <v>45352</v>
      </c>
      <c r="M70" s="20">
        <v>1.8717999999999999</v>
      </c>
      <c r="N70" s="7"/>
      <c r="O70" s="19">
        <v>43799</v>
      </c>
      <c r="P70" s="20">
        <v>2.5352999999999999</v>
      </c>
      <c r="Q70" s="8"/>
      <c r="R70" s="8"/>
      <c r="S70" s="8"/>
      <c r="T70" s="8"/>
      <c r="U70" s="8"/>
      <c r="V70" s="8"/>
      <c r="W70" s="8"/>
    </row>
    <row r="71" spans="1:23" ht="14.25" customHeight="1">
      <c r="A71" s="7">
        <v>45713</v>
      </c>
      <c r="B71" s="8">
        <v>1.4671000000000001</v>
      </c>
      <c r="C71" s="8">
        <v>1.7275</v>
      </c>
      <c r="D71" s="8">
        <v>0.26039999999999996</v>
      </c>
      <c r="E71" s="8">
        <v>4.12</v>
      </c>
      <c r="F71" s="8">
        <v>4.3</v>
      </c>
      <c r="G71" s="8">
        <v>106.2877</v>
      </c>
      <c r="H71" s="8">
        <v>2.2161</v>
      </c>
      <c r="I71" s="8">
        <v>53.185277174112137</v>
      </c>
      <c r="J71" s="8">
        <v>99.63</v>
      </c>
      <c r="L71" s="19">
        <v>45345</v>
      </c>
      <c r="M71" s="20">
        <v>1.8186</v>
      </c>
      <c r="N71" s="7"/>
      <c r="O71" s="19">
        <v>43769</v>
      </c>
      <c r="P71" s="20">
        <v>2.6111</v>
      </c>
      <c r="Q71" s="8"/>
      <c r="R71" s="8"/>
      <c r="S71" s="8"/>
      <c r="T71" s="8"/>
      <c r="U71" s="8"/>
      <c r="V71" s="8"/>
      <c r="W71" s="8"/>
    </row>
    <row r="72" spans="1:23" ht="14.25" customHeight="1">
      <c r="A72" s="7">
        <v>45712</v>
      </c>
      <c r="B72" s="8">
        <v>1.4802</v>
      </c>
      <c r="C72" s="8">
        <v>1.7625</v>
      </c>
      <c r="D72" s="8">
        <v>0.2823</v>
      </c>
      <c r="E72" s="8">
        <v>4.2300000000000004</v>
      </c>
      <c r="F72" s="8">
        <v>4.4000000000000004</v>
      </c>
      <c r="G72" s="8">
        <v>106.6726</v>
      </c>
      <c r="H72" s="8">
        <v>2.0550000000000002</v>
      </c>
      <c r="I72" s="8">
        <v>50.008539813854135</v>
      </c>
      <c r="J72" s="8">
        <v>99.63</v>
      </c>
      <c r="L72" s="19">
        <v>45331</v>
      </c>
      <c r="M72" s="20">
        <v>1.8562000000000001</v>
      </c>
      <c r="N72" s="7"/>
      <c r="O72" s="19">
        <v>43738</v>
      </c>
      <c r="P72" s="20">
        <v>2.6305000000000001</v>
      </c>
      <c r="Q72" s="8"/>
      <c r="R72" s="8"/>
      <c r="S72" s="8"/>
      <c r="T72" s="8"/>
      <c r="U72" s="8"/>
      <c r="V72" s="8"/>
      <c r="W72" s="8"/>
    </row>
    <row r="73" spans="1:23" ht="14.25" customHeight="1">
      <c r="A73" s="7">
        <v>45709</v>
      </c>
      <c r="B73" s="8">
        <v>1.4797</v>
      </c>
      <c r="C73" s="8">
        <v>1.72</v>
      </c>
      <c r="D73" s="8">
        <v>0.24029999999999996</v>
      </c>
      <c r="E73" s="8">
        <v>4.26</v>
      </c>
      <c r="F73" s="8">
        <v>4.42</v>
      </c>
      <c r="G73" s="8">
        <v>106.63930000000001</v>
      </c>
      <c r="H73" s="8">
        <v>2.2155999999999998</v>
      </c>
      <c r="I73" s="8">
        <v>49.990864547766812</v>
      </c>
      <c r="J73" s="8">
        <v>99.63</v>
      </c>
      <c r="L73" s="19">
        <v>45324</v>
      </c>
      <c r="M73" s="20">
        <v>1.9024000000000001</v>
      </c>
      <c r="N73" s="7"/>
      <c r="O73" s="19">
        <v>43708</v>
      </c>
      <c r="P73" s="20">
        <v>2.6446999999999998</v>
      </c>
      <c r="Q73" s="8"/>
      <c r="R73" s="8"/>
      <c r="S73" s="8"/>
      <c r="T73" s="8"/>
      <c r="U73" s="8"/>
      <c r="V73" s="8"/>
      <c r="W73" s="8"/>
    </row>
    <row r="74" spans="1:23" ht="14.25" customHeight="1">
      <c r="A74" s="7">
        <v>45708</v>
      </c>
      <c r="B74" s="8">
        <v>1.4758</v>
      </c>
      <c r="C74" s="8">
        <v>1.6850000000000001</v>
      </c>
      <c r="D74" s="8">
        <v>0.20920000000000005</v>
      </c>
      <c r="E74" s="8">
        <v>4.34</v>
      </c>
      <c r="F74" s="8">
        <v>4.5</v>
      </c>
      <c r="G74" s="8">
        <v>106.35380000000001</v>
      </c>
      <c r="H74" s="8">
        <v>2.0621999999999998</v>
      </c>
      <c r="I74" s="8">
        <v>50.366264237665888</v>
      </c>
      <c r="J74" s="8">
        <v>100.06</v>
      </c>
      <c r="L74" s="19">
        <v>45317</v>
      </c>
      <c r="M74" s="20">
        <v>1.9117999999999999</v>
      </c>
      <c r="N74" s="7"/>
      <c r="O74" s="19">
        <v>43677</v>
      </c>
      <c r="P74" s="20">
        <v>2.5337000000000001</v>
      </c>
      <c r="Q74" s="8"/>
      <c r="R74" s="8"/>
      <c r="S74" s="8"/>
      <c r="T74" s="8"/>
      <c r="U74" s="8"/>
      <c r="V74" s="8"/>
      <c r="W74" s="8"/>
    </row>
    <row r="75" spans="1:23" ht="14.25" customHeight="1">
      <c r="A75" s="7">
        <v>45707</v>
      </c>
      <c r="B75" s="8">
        <v>1.4619</v>
      </c>
      <c r="C75" s="8">
        <v>1.6626000000000001</v>
      </c>
      <c r="D75" s="8">
        <v>0.2007000000000001</v>
      </c>
      <c r="E75" s="8">
        <v>4.37</v>
      </c>
      <c r="F75" s="8">
        <v>4.53</v>
      </c>
      <c r="G75" s="8">
        <v>107.1981</v>
      </c>
      <c r="H75" s="8">
        <v>2.0587</v>
      </c>
      <c r="I75" s="8">
        <v>49.479362829634134</v>
      </c>
      <c r="J75" s="8">
        <v>100.06</v>
      </c>
      <c r="L75" s="19">
        <v>45310</v>
      </c>
      <c r="M75" s="20">
        <v>1.9129</v>
      </c>
      <c r="N75" s="7"/>
      <c r="O75" s="19">
        <v>43646</v>
      </c>
      <c r="P75" s="20">
        <v>2.4279999999999999</v>
      </c>
      <c r="Q75" s="8"/>
      <c r="R75" s="8"/>
      <c r="S75" s="8"/>
      <c r="T75" s="8"/>
      <c r="U75" s="8"/>
      <c r="V75" s="8"/>
      <c r="W75" s="8"/>
    </row>
    <row r="76" spans="1:23" ht="14.25" customHeight="1">
      <c r="A76" s="7">
        <v>45706</v>
      </c>
      <c r="B76" s="8">
        <v>1.458</v>
      </c>
      <c r="C76" s="8">
        <v>1.7005999999999999</v>
      </c>
      <c r="D76" s="8">
        <v>0.24259999999999993</v>
      </c>
      <c r="E76" s="8">
        <v>4.4000000000000004</v>
      </c>
      <c r="F76" s="8">
        <v>4.55</v>
      </c>
      <c r="G76" s="8">
        <v>107.0553</v>
      </c>
      <c r="H76" s="8">
        <v>2.3447</v>
      </c>
      <c r="I76" s="8">
        <v>48.560031973484463</v>
      </c>
      <c r="J76" s="8">
        <v>100.06</v>
      </c>
      <c r="L76" s="19">
        <v>45303</v>
      </c>
      <c r="M76" s="20">
        <v>1.8148</v>
      </c>
      <c r="N76" s="7"/>
      <c r="O76" s="19">
        <v>43616</v>
      </c>
      <c r="P76" s="20">
        <v>2.5922000000000001</v>
      </c>
      <c r="Q76" s="8"/>
      <c r="R76" s="8"/>
      <c r="S76" s="8"/>
      <c r="T76" s="8"/>
      <c r="U76" s="8"/>
      <c r="V76" s="8"/>
      <c r="W76" s="8"/>
    </row>
    <row r="77" spans="1:23" ht="14.25" customHeight="1">
      <c r="A77" s="7">
        <v>45705</v>
      </c>
      <c r="B77" s="8">
        <v>1.419</v>
      </c>
      <c r="C77" s="8">
        <v>1.6934</v>
      </c>
      <c r="D77" s="8">
        <v>0.27439999999999998</v>
      </c>
      <c r="E77" s="8">
        <v>4.33</v>
      </c>
      <c r="F77" s="8">
        <v>4.47</v>
      </c>
      <c r="G77" s="8">
        <v>106.7296</v>
      </c>
      <c r="H77" s="8">
        <v>2.0567000000000002</v>
      </c>
      <c r="I77" s="8">
        <v>47.730283116110158</v>
      </c>
      <c r="J77" s="8">
        <v>100.06</v>
      </c>
      <c r="L77" s="19">
        <v>45296</v>
      </c>
      <c r="M77" s="20">
        <v>1.7717000000000001</v>
      </c>
      <c r="N77" s="7"/>
      <c r="O77" s="19">
        <v>43585</v>
      </c>
      <c r="P77" s="20">
        <v>2.6255999999999999</v>
      </c>
      <c r="Q77" s="8"/>
      <c r="R77" s="8"/>
      <c r="S77" s="8"/>
      <c r="T77" s="8"/>
      <c r="U77" s="8"/>
      <c r="V77" s="8"/>
      <c r="W77" s="8"/>
    </row>
    <row r="78" spans="1:23" ht="14.25" customHeight="1">
      <c r="A78" s="7">
        <v>45702</v>
      </c>
      <c r="B78" s="8">
        <v>1.3794999999999999</v>
      </c>
      <c r="C78" s="8">
        <v>1.6546000000000001</v>
      </c>
      <c r="D78" s="8">
        <v>0.27510000000000012</v>
      </c>
      <c r="E78" s="8">
        <v>4.33</v>
      </c>
      <c r="F78" s="8">
        <v>4.47</v>
      </c>
      <c r="G78" s="8">
        <v>106.80800000000001</v>
      </c>
      <c r="H78" s="8">
        <v>1.9412</v>
      </c>
      <c r="I78" s="8">
        <v>47.643558720274086</v>
      </c>
      <c r="J78" s="8">
        <v>100.06</v>
      </c>
      <c r="L78" s="19">
        <v>45289</v>
      </c>
      <c r="M78" s="20">
        <v>1.9054</v>
      </c>
      <c r="N78" s="7"/>
      <c r="O78" s="19">
        <v>43555</v>
      </c>
      <c r="P78" s="20">
        <v>2.6099000000000001</v>
      </c>
      <c r="Q78" s="8"/>
      <c r="R78" s="8"/>
      <c r="S78" s="8"/>
      <c r="T78" s="8"/>
      <c r="U78" s="8"/>
      <c r="V78" s="8"/>
      <c r="W78" s="8"/>
    </row>
    <row r="79" spans="1:23" ht="14.25" customHeight="1">
      <c r="A79" s="7">
        <v>45701</v>
      </c>
      <c r="B79" s="8">
        <v>1.2846</v>
      </c>
      <c r="C79" s="8">
        <v>1.6346000000000001</v>
      </c>
      <c r="D79" s="8">
        <v>0.35000000000000009</v>
      </c>
      <c r="E79" s="8">
        <v>4.3899999999999997</v>
      </c>
      <c r="F79" s="8">
        <v>4.5199999999999996</v>
      </c>
      <c r="G79" s="8">
        <v>107.05589999999999</v>
      </c>
      <c r="H79" s="8">
        <v>1.8199000000000001</v>
      </c>
      <c r="I79" s="8">
        <v>47.33054617164705</v>
      </c>
      <c r="J79" s="8">
        <v>100.55</v>
      </c>
      <c r="L79" s="19">
        <v>45282</v>
      </c>
      <c r="M79" s="20">
        <v>1.7964</v>
      </c>
      <c r="N79" s="7"/>
      <c r="O79" s="19">
        <v>43524</v>
      </c>
      <c r="P79" s="20">
        <v>2.4729000000000001</v>
      </c>
      <c r="Q79" s="8"/>
      <c r="R79" s="8"/>
      <c r="S79" s="8"/>
      <c r="T79" s="8"/>
      <c r="U79" s="8"/>
      <c r="V79" s="8"/>
      <c r="W79" s="8"/>
    </row>
    <row r="80" spans="1:23" ht="14.25" customHeight="1">
      <c r="A80" s="7">
        <v>45700</v>
      </c>
      <c r="B80" s="8">
        <v>1.2670999999999999</v>
      </c>
      <c r="C80" s="8">
        <v>1.6335999999999999</v>
      </c>
      <c r="D80" s="8">
        <v>0.36650000000000005</v>
      </c>
      <c r="E80" s="8">
        <v>4.4800000000000004</v>
      </c>
      <c r="F80" s="8">
        <v>4.62</v>
      </c>
      <c r="G80" s="8">
        <v>108.01</v>
      </c>
      <c r="H80" s="8">
        <v>1.85</v>
      </c>
      <c r="I80" s="8">
        <v>47.540270108015342</v>
      </c>
      <c r="J80" s="8">
        <v>100.55</v>
      </c>
      <c r="L80" s="19">
        <v>45275</v>
      </c>
      <c r="M80" s="20">
        <v>1.8459000000000001</v>
      </c>
      <c r="N80" s="7"/>
      <c r="O80" s="19">
        <v>43496</v>
      </c>
      <c r="P80" s="20">
        <v>2.5038</v>
      </c>
      <c r="Q80" s="8"/>
      <c r="R80" s="8"/>
      <c r="S80" s="8"/>
      <c r="T80" s="8"/>
      <c r="U80" s="8"/>
      <c r="V80" s="8"/>
      <c r="W80" s="8"/>
    </row>
    <row r="81" spans="1:23" ht="14.25" customHeight="1">
      <c r="A81" s="7">
        <v>45699</v>
      </c>
      <c r="B81" s="8">
        <v>1.2666999999999999</v>
      </c>
      <c r="C81" s="8">
        <v>1.6274</v>
      </c>
      <c r="D81" s="8">
        <v>0.36070000000000002</v>
      </c>
      <c r="E81" s="8">
        <v>4.37</v>
      </c>
      <c r="F81" s="8">
        <v>4.54</v>
      </c>
      <c r="G81" s="8">
        <v>107.9248</v>
      </c>
      <c r="H81" s="8">
        <v>1.9013</v>
      </c>
      <c r="I81" s="8">
        <v>47.610129634962483</v>
      </c>
      <c r="J81" s="8">
        <v>100.55</v>
      </c>
      <c r="L81" s="19">
        <v>45268</v>
      </c>
      <c r="M81" s="20">
        <v>1.8139000000000001</v>
      </c>
      <c r="N81" s="7"/>
      <c r="O81" s="19">
        <v>43465</v>
      </c>
      <c r="P81" s="20">
        <v>2.6684000000000001</v>
      </c>
      <c r="Q81" s="8"/>
      <c r="R81" s="8"/>
      <c r="S81" s="8"/>
      <c r="T81" s="8"/>
      <c r="U81" s="8"/>
      <c r="V81" s="8"/>
      <c r="W81" s="8"/>
    </row>
    <row r="82" spans="1:23" ht="14.25" customHeight="1">
      <c r="A82" s="7">
        <v>45698</v>
      </c>
      <c r="B82" s="8">
        <v>1.2582</v>
      </c>
      <c r="C82" s="8">
        <v>1.6342000000000001</v>
      </c>
      <c r="D82" s="8">
        <v>0.37600000000000011</v>
      </c>
      <c r="E82" s="8">
        <v>4.34</v>
      </c>
      <c r="F82" s="8">
        <v>4.51</v>
      </c>
      <c r="G82" s="8">
        <v>108.33320000000001</v>
      </c>
      <c r="H82" s="8">
        <v>1.8038000000000001</v>
      </c>
      <c r="I82" s="8">
        <v>48.351860879878359</v>
      </c>
      <c r="J82" s="8">
        <v>100.55</v>
      </c>
      <c r="L82" s="19">
        <v>45261</v>
      </c>
      <c r="M82" s="20">
        <v>2.1095999999999999</v>
      </c>
      <c r="N82" s="7"/>
      <c r="O82" s="19">
        <v>43434</v>
      </c>
      <c r="P82" s="20">
        <v>2.6187</v>
      </c>
      <c r="Q82" s="8"/>
      <c r="R82" s="8"/>
      <c r="S82" s="8"/>
      <c r="T82" s="8"/>
      <c r="U82" s="8"/>
      <c r="V82" s="8"/>
      <c r="W82" s="8"/>
    </row>
    <row r="83" spans="1:23" ht="14.25" customHeight="1">
      <c r="A83" s="7">
        <v>45696</v>
      </c>
      <c r="B83" s="8">
        <v>1.2271000000000001</v>
      </c>
      <c r="C83" s="8">
        <v>1.6056999999999999</v>
      </c>
      <c r="D83" s="8">
        <v>0.37859999999999983</v>
      </c>
      <c r="E83" s="8">
        <v>4.34</v>
      </c>
      <c r="F83" s="8">
        <v>4.49</v>
      </c>
      <c r="G83" s="8">
        <v>108.1138</v>
      </c>
      <c r="H83" s="8">
        <v>1.7303999999999999</v>
      </c>
      <c r="I83" s="8">
        <v>49.744099494764662</v>
      </c>
      <c r="J83" s="8">
        <v>100.55</v>
      </c>
      <c r="L83" s="19">
        <v>45254</v>
      </c>
      <c r="M83" s="20">
        <v>2.0733000000000001</v>
      </c>
      <c r="N83" s="7"/>
      <c r="O83" s="19">
        <v>43404</v>
      </c>
      <c r="P83" s="20">
        <v>2.6017999999999999</v>
      </c>
      <c r="Q83" s="8"/>
      <c r="R83" s="8"/>
      <c r="S83" s="8"/>
      <c r="T83" s="8"/>
      <c r="U83" s="8"/>
      <c r="V83" s="8"/>
      <c r="W83" s="8"/>
    </row>
    <row r="84" spans="1:23" ht="14.25" customHeight="1">
      <c r="A84" s="7">
        <v>45695</v>
      </c>
      <c r="B84" s="8">
        <v>1.2229000000000001</v>
      </c>
      <c r="C84" s="8">
        <v>1.6032</v>
      </c>
      <c r="D84" s="8">
        <v>0.38029999999999986</v>
      </c>
      <c r="E84" s="8">
        <v>4.34</v>
      </c>
      <c r="F84" s="8">
        <v>4.49</v>
      </c>
      <c r="G84" s="8">
        <v>108.1138</v>
      </c>
      <c r="H84" s="8">
        <v>1.7628999999999999</v>
      </c>
      <c r="I84" s="8">
        <v>49.704194019377866</v>
      </c>
      <c r="J84" s="8">
        <v>100.55</v>
      </c>
      <c r="L84" s="19">
        <v>45247</v>
      </c>
      <c r="M84" s="20">
        <v>1.9967999999999999</v>
      </c>
      <c r="N84" s="7"/>
      <c r="O84" s="19">
        <v>43373</v>
      </c>
      <c r="P84" s="20">
        <v>2.6341999999999999</v>
      </c>
      <c r="Q84" s="8"/>
      <c r="R84" s="8"/>
      <c r="S84" s="8"/>
      <c r="T84" s="8"/>
      <c r="U84" s="8"/>
      <c r="V84" s="8"/>
      <c r="W84" s="8"/>
    </row>
    <row r="85" spans="1:23" ht="14.25" customHeight="1">
      <c r="A85" s="7">
        <v>45694</v>
      </c>
      <c r="B85" s="8">
        <v>1.21</v>
      </c>
      <c r="C85" s="8">
        <v>1.5958000000000001</v>
      </c>
      <c r="D85" s="8">
        <v>0.38580000000000014</v>
      </c>
      <c r="E85" s="8">
        <v>4.28</v>
      </c>
      <c r="F85" s="8">
        <v>4.45</v>
      </c>
      <c r="G85" s="8">
        <v>107.7047</v>
      </c>
      <c r="H85" s="8">
        <v>1.8115000000000001</v>
      </c>
      <c r="I85" s="8">
        <v>51.812595198655259</v>
      </c>
      <c r="J85" s="8">
        <v>100.7</v>
      </c>
      <c r="L85" s="19">
        <v>45240</v>
      </c>
      <c r="M85" s="20">
        <v>1.825</v>
      </c>
      <c r="N85" s="7"/>
      <c r="O85" s="19">
        <v>43343</v>
      </c>
      <c r="P85" s="20">
        <v>2.5266999999999999</v>
      </c>
      <c r="Q85" s="8"/>
      <c r="R85" s="8"/>
      <c r="S85" s="8"/>
      <c r="T85" s="8"/>
      <c r="U85" s="8"/>
      <c r="V85" s="8"/>
      <c r="W85" s="8"/>
    </row>
    <row r="86" spans="1:23" ht="14.25" customHeight="1">
      <c r="A86" s="7">
        <v>45693</v>
      </c>
      <c r="B86" s="8">
        <v>1.2599</v>
      </c>
      <c r="C86" s="8">
        <v>1.6207</v>
      </c>
      <c r="D86" s="8">
        <v>0.36080000000000001</v>
      </c>
      <c r="E86" s="8">
        <v>4.24</v>
      </c>
      <c r="F86" s="8">
        <v>4.43</v>
      </c>
      <c r="G86" s="8">
        <v>107.61879999999999</v>
      </c>
      <c r="H86" s="8">
        <v>1.8713</v>
      </c>
      <c r="I86" s="8">
        <v>52.71508485262838</v>
      </c>
      <c r="J86" s="8">
        <v>100.7</v>
      </c>
      <c r="L86" s="19">
        <v>45233</v>
      </c>
      <c r="M86" s="20">
        <v>2.0030999999999999</v>
      </c>
      <c r="N86" s="7"/>
      <c r="O86" s="19">
        <v>43312</v>
      </c>
      <c r="P86" s="20">
        <v>2.6244999999999998</v>
      </c>
      <c r="Q86" s="8"/>
      <c r="R86" s="8"/>
      <c r="S86" s="8"/>
      <c r="T86" s="8"/>
      <c r="U86" s="8"/>
      <c r="V86" s="8"/>
      <c r="W86" s="8"/>
    </row>
    <row r="87" spans="1:23" ht="14.25" customHeight="1">
      <c r="A87" s="7">
        <v>45692</v>
      </c>
      <c r="B87" s="8">
        <v>1.3036000000000001</v>
      </c>
      <c r="C87" s="8">
        <v>1.6298999999999999</v>
      </c>
      <c r="D87" s="8">
        <v>0.32629999999999981</v>
      </c>
      <c r="E87" s="8">
        <v>4.3099999999999996</v>
      </c>
      <c r="F87" s="8">
        <v>4.5199999999999996</v>
      </c>
      <c r="G87" s="8">
        <v>107.9984</v>
      </c>
      <c r="H87" s="8">
        <v>1.8629</v>
      </c>
      <c r="I87" s="8">
        <v>51.4156032370283</v>
      </c>
      <c r="J87" s="8">
        <v>100.7</v>
      </c>
      <c r="L87" s="19">
        <v>45226</v>
      </c>
      <c r="M87" s="20">
        <v>2.0722999999999998</v>
      </c>
      <c r="N87" s="7"/>
      <c r="O87" s="19">
        <v>43281</v>
      </c>
      <c r="P87" s="20">
        <v>2.8068</v>
      </c>
      <c r="Q87" s="8"/>
      <c r="R87" s="8"/>
      <c r="S87" s="8"/>
      <c r="T87" s="8"/>
      <c r="U87" s="8"/>
      <c r="V87" s="8"/>
      <c r="W87" s="8"/>
    </row>
    <row r="88" spans="1:23" ht="14.25" customHeight="1">
      <c r="A88" s="7">
        <v>45691</v>
      </c>
      <c r="B88" s="8">
        <v>1.3036000000000001</v>
      </c>
      <c r="C88" s="8">
        <v>1.6298999999999999</v>
      </c>
      <c r="D88" s="8">
        <v>0.32629999999999981</v>
      </c>
      <c r="E88" s="8">
        <v>4.3499999999999996</v>
      </c>
      <c r="F88" s="8">
        <v>4.54</v>
      </c>
      <c r="G88" s="8">
        <v>108.42740000000001</v>
      </c>
      <c r="H88" s="8">
        <v>1.8629</v>
      </c>
      <c r="I88" s="8">
        <v>51.4156032370283</v>
      </c>
      <c r="J88" s="8">
        <v>100.7</v>
      </c>
      <c r="L88" s="19">
        <v>45219</v>
      </c>
      <c r="M88" s="20">
        <v>2.0425</v>
      </c>
      <c r="N88" s="7"/>
      <c r="O88" s="19">
        <v>43251</v>
      </c>
      <c r="P88" s="20">
        <v>2.7757000000000001</v>
      </c>
      <c r="Q88" s="8"/>
      <c r="R88" s="8"/>
      <c r="S88" s="8"/>
      <c r="T88" s="8"/>
      <c r="U88" s="8"/>
      <c r="V88" s="8"/>
      <c r="W88" s="8"/>
    </row>
    <row r="89" spans="1:23" ht="14.25" customHeight="1">
      <c r="A89" s="7">
        <v>45688</v>
      </c>
      <c r="B89" s="8">
        <v>1.3036000000000001</v>
      </c>
      <c r="C89" s="8">
        <v>1.6298999999999999</v>
      </c>
      <c r="D89" s="8">
        <v>0.32629999999999981</v>
      </c>
      <c r="E89" s="8">
        <v>4.3600000000000003</v>
      </c>
      <c r="F89" s="8">
        <v>4.58</v>
      </c>
      <c r="G89" s="8">
        <v>108.52419999999999</v>
      </c>
      <c r="H89" s="8">
        <v>1.8629</v>
      </c>
      <c r="I89" s="8">
        <v>51.4156032370283</v>
      </c>
      <c r="J89" s="8">
        <v>100.7</v>
      </c>
      <c r="L89" s="19">
        <v>45212</v>
      </c>
      <c r="M89" s="20">
        <v>1.8764000000000001</v>
      </c>
      <c r="N89" s="7"/>
      <c r="O89" s="19">
        <v>43220</v>
      </c>
      <c r="P89" s="20">
        <v>2.8502999999999998</v>
      </c>
      <c r="Q89" s="8"/>
      <c r="R89" s="8"/>
      <c r="S89" s="8"/>
      <c r="T89" s="8"/>
      <c r="U89" s="8"/>
      <c r="V89" s="8"/>
      <c r="W89" s="8"/>
    </row>
    <row r="90" spans="1:23" ht="14.25" customHeight="1">
      <c r="A90" s="7">
        <v>45687</v>
      </c>
      <c r="B90" s="8">
        <v>1.3036000000000001</v>
      </c>
      <c r="C90" s="8">
        <v>1.6298999999999999</v>
      </c>
      <c r="D90" s="8">
        <v>0.32629999999999981</v>
      </c>
      <c r="E90" s="8">
        <v>4.3099999999999996</v>
      </c>
      <c r="F90" s="8">
        <v>4.5199999999999996</v>
      </c>
      <c r="G90" s="8">
        <v>108.15049999999999</v>
      </c>
      <c r="H90" s="8">
        <v>1.8629</v>
      </c>
      <c r="I90" s="8">
        <v>51.4156032370283</v>
      </c>
      <c r="J90" s="8">
        <v>100.7</v>
      </c>
      <c r="L90" s="19">
        <v>45197</v>
      </c>
      <c r="M90" s="20">
        <v>2.1297999999999999</v>
      </c>
      <c r="N90" s="7"/>
      <c r="O90" s="19">
        <v>43190</v>
      </c>
      <c r="P90" s="20">
        <v>2.859</v>
      </c>
      <c r="Q90" s="8"/>
      <c r="R90" s="8"/>
      <c r="S90" s="8"/>
      <c r="T90" s="8"/>
      <c r="U90" s="8"/>
      <c r="V90" s="8"/>
      <c r="W90" s="8"/>
    </row>
    <row r="91" spans="1:23" ht="14.25" customHeight="1">
      <c r="A91" s="7">
        <v>45686</v>
      </c>
      <c r="B91" s="8">
        <v>1.3036000000000001</v>
      </c>
      <c r="C91" s="8">
        <v>1.6298999999999999</v>
      </c>
      <c r="D91" s="8">
        <v>0.32629999999999981</v>
      </c>
      <c r="E91" s="8">
        <v>4.3499999999999996</v>
      </c>
      <c r="F91" s="8">
        <v>4.55</v>
      </c>
      <c r="G91" s="8">
        <v>107.9555</v>
      </c>
      <c r="H91" s="8">
        <v>1.8629</v>
      </c>
      <c r="I91" s="8">
        <v>51.4156032370283</v>
      </c>
      <c r="J91" s="8">
        <v>100.7</v>
      </c>
      <c r="L91" s="19">
        <v>45191</v>
      </c>
      <c r="M91" s="20">
        <v>2.0527000000000002</v>
      </c>
      <c r="N91" s="7"/>
      <c r="O91" s="19">
        <v>43159</v>
      </c>
      <c r="P91" s="20">
        <v>2.8309000000000002</v>
      </c>
      <c r="Q91" s="8"/>
      <c r="R91" s="8"/>
      <c r="S91" s="8"/>
      <c r="T91" s="8"/>
      <c r="U91" s="8"/>
      <c r="V91" s="8"/>
      <c r="W91" s="8"/>
    </row>
    <row r="92" spans="1:23" ht="14.25" customHeight="1">
      <c r="A92" s="7">
        <v>45685</v>
      </c>
      <c r="B92" s="8">
        <v>1.3036000000000001</v>
      </c>
      <c r="C92" s="8">
        <v>1.6298999999999999</v>
      </c>
      <c r="D92" s="8">
        <v>0.32629999999999981</v>
      </c>
      <c r="E92" s="8">
        <v>4.33</v>
      </c>
      <c r="F92" s="8">
        <v>4.55</v>
      </c>
      <c r="G92" s="8">
        <v>107.901</v>
      </c>
      <c r="H92" s="8">
        <v>1.8629</v>
      </c>
      <c r="I92" s="8">
        <v>51.4156032370283</v>
      </c>
      <c r="J92" s="8">
        <v>100.7</v>
      </c>
      <c r="L92" s="19">
        <v>45184</v>
      </c>
      <c r="M92" s="20">
        <v>1.9414</v>
      </c>
      <c r="N92" s="7"/>
      <c r="O92" s="19">
        <v>43131</v>
      </c>
      <c r="P92" s="20">
        <v>2.8424999999999998</v>
      </c>
      <c r="Q92" s="8"/>
      <c r="R92" s="8"/>
      <c r="S92" s="8"/>
      <c r="T92" s="8"/>
      <c r="U92" s="8"/>
      <c r="V92" s="8"/>
      <c r="W92" s="8"/>
    </row>
    <row r="93" spans="1:23" ht="14.25" customHeight="1">
      <c r="A93" s="7">
        <v>45684</v>
      </c>
      <c r="B93" s="8">
        <v>1.3036000000000001</v>
      </c>
      <c r="C93" s="8">
        <v>1.6298999999999999</v>
      </c>
      <c r="D93" s="8">
        <v>0.32629999999999981</v>
      </c>
      <c r="E93" s="8">
        <v>4.32</v>
      </c>
      <c r="F93" s="8">
        <v>4.53</v>
      </c>
      <c r="G93" s="8">
        <v>107.3327</v>
      </c>
      <c r="H93" s="8">
        <v>1.8629</v>
      </c>
      <c r="I93" s="8">
        <v>51.4156032370283</v>
      </c>
      <c r="J93" s="8">
        <v>100.7</v>
      </c>
      <c r="L93" s="19">
        <v>45177</v>
      </c>
      <c r="M93" s="20">
        <v>1.8386</v>
      </c>
      <c r="N93" s="7"/>
      <c r="O93" s="19">
        <v>43100</v>
      </c>
      <c r="P93" s="20">
        <v>2.8862999999999999</v>
      </c>
      <c r="Q93" s="8"/>
      <c r="R93" s="8"/>
      <c r="S93" s="8"/>
      <c r="T93" s="8"/>
      <c r="U93" s="8"/>
      <c r="V93" s="8"/>
      <c r="W93" s="8"/>
    </row>
    <row r="94" spans="1:23" ht="14.25" customHeight="1">
      <c r="A94" s="7">
        <v>45683</v>
      </c>
      <c r="B94" s="8">
        <v>1.3473999999999999</v>
      </c>
      <c r="C94" s="8">
        <v>1.6536999999999999</v>
      </c>
      <c r="D94" s="8">
        <v>0.30630000000000002</v>
      </c>
      <c r="E94" s="8">
        <v>4.43</v>
      </c>
      <c r="F94" s="8">
        <v>4.63</v>
      </c>
      <c r="G94" s="8">
        <v>107.4914</v>
      </c>
      <c r="H94" s="8">
        <v>1.9625999999999999</v>
      </c>
      <c r="I94" s="8">
        <v>49.821748775209052</v>
      </c>
      <c r="J94" s="8">
        <v>100.9</v>
      </c>
      <c r="L94" s="19">
        <v>45170</v>
      </c>
      <c r="M94" s="20">
        <v>2.1682999999999999</v>
      </c>
      <c r="N94" s="7"/>
      <c r="O94" s="19">
        <v>43069</v>
      </c>
      <c r="P94" s="20">
        <v>2.8893</v>
      </c>
      <c r="Q94" s="8"/>
      <c r="R94" s="8"/>
      <c r="S94" s="8"/>
      <c r="T94" s="8"/>
      <c r="U94" s="8"/>
      <c r="V94" s="8"/>
      <c r="W94" s="8"/>
    </row>
    <row r="95" spans="1:23" ht="14.25" customHeight="1">
      <c r="A95" s="7">
        <v>45681</v>
      </c>
      <c r="B95" s="8">
        <v>1.3399000000000001</v>
      </c>
      <c r="C95" s="8">
        <v>1.6565000000000001</v>
      </c>
      <c r="D95" s="8">
        <v>0.31659999999999999</v>
      </c>
      <c r="E95" s="8">
        <v>4.43</v>
      </c>
      <c r="F95" s="8">
        <v>4.63</v>
      </c>
      <c r="G95" s="8">
        <v>107.4914</v>
      </c>
      <c r="H95" s="8">
        <v>2.1113</v>
      </c>
      <c r="I95" s="8">
        <v>53.086004593263738</v>
      </c>
      <c r="J95" s="8">
        <v>100.9</v>
      </c>
      <c r="L95" s="19">
        <v>45163</v>
      </c>
      <c r="M95" s="20">
        <v>1.865</v>
      </c>
      <c r="N95" s="7"/>
      <c r="O95" s="19">
        <v>43039</v>
      </c>
      <c r="P95" s="20">
        <v>2.883</v>
      </c>
      <c r="Q95" s="8"/>
      <c r="R95" s="8"/>
      <c r="S95" s="8"/>
      <c r="T95" s="8"/>
      <c r="U95" s="8"/>
      <c r="V95" s="8"/>
      <c r="W95" s="8"/>
    </row>
    <row r="96" spans="1:23" ht="14.25" customHeight="1">
      <c r="A96" s="7">
        <v>45680</v>
      </c>
      <c r="B96" s="8">
        <v>1.3099000000000001</v>
      </c>
      <c r="C96" s="8">
        <v>1.6645000000000001</v>
      </c>
      <c r="D96" s="8">
        <v>0.35460000000000003</v>
      </c>
      <c r="E96" s="8">
        <v>4.45</v>
      </c>
      <c r="F96" s="8">
        <v>4.6500000000000004</v>
      </c>
      <c r="G96" s="8">
        <v>108.1491</v>
      </c>
      <c r="H96" s="8">
        <v>2.1213000000000002</v>
      </c>
      <c r="I96" s="8">
        <v>52.749052756284371</v>
      </c>
      <c r="J96" s="8">
        <v>101.35</v>
      </c>
      <c r="L96" s="19">
        <v>45156</v>
      </c>
      <c r="M96" s="20">
        <v>1.8722000000000001</v>
      </c>
      <c r="N96" s="7"/>
      <c r="O96" s="19">
        <v>43008</v>
      </c>
      <c r="P96" s="20">
        <v>2.9053</v>
      </c>
      <c r="Q96" s="8"/>
      <c r="R96" s="8"/>
      <c r="S96" s="8"/>
      <c r="T96" s="8"/>
      <c r="U96" s="8"/>
      <c r="V96" s="8"/>
      <c r="W96" s="8"/>
    </row>
    <row r="97" spans="1:23" ht="14.25" customHeight="1">
      <c r="A97" s="7">
        <v>45679</v>
      </c>
      <c r="B97" s="8">
        <v>1.2849999999999999</v>
      </c>
      <c r="C97" s="8">
        <v>1.6601999999999999</v>
      </c>
      <c r="D97" s="8">
        <v>0.37519999999999998</v>
      </c>
      <c r="E97" s="8">
        <v>4.43</v>
      </c>
      <c r="F97" s="8">
        <v>4.5999999999999996</v>
      </c>
      <c r="G97" s="8">
        <v>108.2525</v>
      </c>
      <c r="H97" s="8">
        <v>1.8721000000000001</v>
      </c>
      <c r="I97" s="8">
        <v>55.276526743295022</v>
      </c>
      <c r="J97" s="8">
        <v>101.35</v>
      </c>
      <c r="L97" s="19">
        <v>45149</v>
      </c>
      <c r="M97" s="20">
        <v>1.7395</v>
      </c>
      <c r="N97" s="7"/>
      <c r="O97" s="19">
        <v>42978</v>
      </c>
      <c r="P97" s="20">
        <v>2.8868</v>
      </c>
      <c r="Q97" s="8"/>
      <c r="R97" s="8"/>
      <c r="S97" s="8"/>
      <c r="T97" s="8"/>
      <c r="U97" s="8"/>
      <c r="V97" s="8"/>
      <c r="W97" s="8"/>
    </row>
    <row r="98" spans="1:23" ht="14.25" customHeight="1">
      <c r="A98" s="7">
        <v>45678</v>
      </c>
      <c r="B98" s="8">
        <v>1.2849999999999999</v>
      </c>
      <c r="C98" s="8">
        <v>1.6496</v>
      </c>
      <c r="D98" s="8">
        <v>0.36460000000000004</v>
      </c>
      <c r="E98" s="8">
        <v>4.4000000000000004</v>
      </c>
      <c r="F98" s="8">
        <v>4.57</v>
      </c>
      <c r="G98" s="8">
        <v>107.9696</v>
      </c>
      <c r="H98" s="8">
        <v>2.0324</v>
      </c>
      <c r="I98" s="8">
        <v>56.799424786930423</v>
      </c>
      <c r="J98" s="8">
        <v>101.35</v>
      </c>
      <c r="L98" s="19">
        <v>45142</v>
      </c>
      <c r="M98" s="20">
        <v>1.7274</v>
      </c>
      <c r="N98" s="7"/>
      <c r="O98" s="19">
        <v>42947</v>
      </c>
      <c r="P98" s="20">
        <v>2.8085</v>
      </c>
      <c r="Q98" s="8"/>
      <c r="R98" s="8"/>
      <c r="S98" s="8"/>
      <c r="T98" s="8"/>
      <c r="U98" s="8"/>
      <c r="V98" s="8"/>
      <c r="W98" s="8"/>
    </row>
    <row r="99" spans="1:23" ht="14.25" customHeight="1">
      <c r="A99" s="7">
        <v>45677</v>
      </c>
      <c r="B99" s="8">
        <v>1.3</v>
      </c>
      <c r="C99" s="8">
        <v>1.6747000000000001</v>
      </c>
      <c r="D99" s="8">
        <v>0.37470000000000003</v>
      </c>
      <c r="E99" s="8">
        <v>4.42</v>
      </c>
      <c r="F99" s="8">
        <v>4.6100000000000003</v>
      </c>
      <c r="G99" s="8">
        <v>108.0744</v>
      </c>
      <c r="H99" s="8">
        <v>2.0994999999999999</v>
      </c>
      <c r="I99" s="8">
        <v>57.375883600865542</v>
      </c>
      <c r="J99" s="8">
        <v>101.35</v>
      </c>
      <c r="L99" s="19">
        <v>45135</v>
      </c>
      <c r="M99" s="20">
        <v>1.83</v>
      </c>
      <c r="N99" s="7"/>
      <c r="O99" s="19">
        <v>42916</v>
      </c>
      <c r="P99" s="20">
        <v>2.9214000000000002</v>
      </c>
      <c r="Q99" s="8"/>
      <c r="R99" s="8"/>
      <c r="S99" s="8"/>
      <c r="T99" s="8"/>
      <c r="U99" s="8"/>
      <c r="V99" s="8"/>
      <c r="W99" s="8"/>
    </row>
    <row r="100" spans="1:23" ht="14.25" customHeight="1">
      <c r="A100" s="7">
        <v>45674</v>
      </c>
      <c r="B100" s="8">
        <v>1.2617</v>
      </c>
      <c r="C100" s="8">
        <v>1.6593</v>
      </c>
      <c r="D100" s="8">
        <v>0.39759999999999995</v>
      </c>
      <c r="E100" s="8">
        <v>4.42</v>
      </c>
      <c r="F100" s="8">
        <v>4.6100000000000003</v>
      </c>
      <c r="G100" s="8">
        <v>109.4195</v>
      </c>
      <c r="H100" s="8">
        <v>2.1244000000000001</v>
      </c>
      <c r="I100" s="8">
        <v>56.10259705783821</v>
      </c>
      <c r="J100" s="8">
        <v>101.35</v>
      </c>
      <c r="L100" s="19">
        <v>45128</v>
      </c>
      <c r="M100" s="20">
        <v>1.8521000000000001</v>
      </c>
      <c r="N100" s="7"/>
      <c r="O100" s="19">
        <v>42886</v>
      </c>
      <c r="P100" s="20">
        <v>2.9441000000000002</v>
      </c>
      <c r="Q100" s="8"/>
      <c r="R100" s="8"/>
      <c r="S100" s="8"/>
      <c r="T100" s="8"/>
      <c r="U100" s="8"/>
      <c r="V100" s="8"/>
      <c r="W100" s="8"/>
    </row>
    <row r="101" spans="1:23" ht="14.25" customHeight="1">
      <c r="A101" s="7">
        <v>45673</v>
      </c>
      <c r="B101" s="8">
        <v>1.2217</v>
      </c>
      <c r="C101" s="8">
        <v>1.6394</v>
      </c>
      <c r="D101" s="8">
        <v>0.41769999999999996</v>
      </c>
      <c r="E101" s="8">
        <v>4.3899999999999997</v>
      </c>
      <c r="F101" s="8">
        <v>4.6100000000000003</v>
      </c>
      <c r="G101" s="8">
        <v>108.9414</v>
      </c>
      <c r="H101" s="8">
        <v>2.3391000000000002</v>
      </c>
      <c r="I101" s="8">
        <v>56.073208973350376</v>
      </c>
      <c r="J101" s="8">
        <v>101.4</v>
      </c>
      <c r="L101" s="19">
        <v>45121</v>
      </c>
      <c r="M101" s="20">
        <v>1.7644</v>
      </c>
      <c r="N101" s="7"/>
      <c r="O101" s="19">
        <v>42855</v>
      </c>
      <c r="P101" s="20">
        <v>2.8022999999999998</v>
      </c>
      <c r="Q101" s="8"/>
      <c r="R101" s="8"/>
      <c r="S101" s="8"/>
      <c r="T101" s="8"/>
      <c r="U101" s="8"/>
      <c r="V101" s="8"/>
      <c r="W101" s="8"/>
    </row>
    <row r="102" spans="1:23" ht="14.25" customHeight="1">
      <c r="A102" s="7">
        <v>45672</v>
      </c>
      <c r="B102" s="8">
        <v>1.2060999999999999</v>
      </c>
      <c r="C102" s="8">
        <v>1.633</v>
      </c>
      <c r="D102" s="8">
        <v>0.42690000000000006</v>
      </c>
      <c r="E102" s="8">
        <v>4.45</v>
      </c>
      <c r="F102" s="8">
        <v>4.66</v>
      </c>
      <c r="G102" s="8">
        <v>109.1073</v>
      </c>
      <c r="H102" s="8">
        <v>2.2364999999999999</v>
      </c>
      <c r="I102" s="8">
        <v>52.810849109271849</v>
      </c>
      <c r="J102" s="8">
        <v>101.4</v>
      </c>
      <c r="L102" s="19">
        <v>45114</v>
      </c>
      <c r="M102" s="20">
        <v>1.7488999999999999</v>
      </c>
      <c r="N102" s="7"/>
      <c r="O102" s="19">
        <v>42825</v>
      </c>
      <c r="P102" s="20">
        <v>2.7702</v>
      </c>
      <c r="Q102" s="8"/>
      <c r="R102" s="8"/>
      <c r="S102" s="8"/>
      <c r="T102" s="8"/>
      <c r="U102" s="8"/>
      <c r="V102" s="8"/>
      <c r="W102" s="8"/>
    </row>
    <row r="103" spans="1:23" ht="14.25" customHeight="1">
      <c r="A103" s="7">
        <v>45671</v>
      </c>
      <c r="B103" s="8">
        <v>1.2161</v>
      </c>
      <c r="C103" s="8">
        <v>1.6446000000000001</v>
      </c>
      <c r="D103" s="8">
        <v>0.4285000000000001</v>
      </c>
      <c r="E103" s="8">
        <v>4.59</v>
      </c>
      <c r="F103" s="8">
        <v>4.78</v>
      </c>
      <c r="G103" s="8">
        <v>109.1825</v>
      </c>
      <c r="H103" s="8">
        <v>2.2972000000000001</v>
      </c>
      <c r="I103" s="8">
        <v>53.192688536249015</v>
      </c>
      <c r="J103" s="8">
        <v>101.4</v>
      </c>
      <c r="L103" s="19">
        <v>45107</v>
      </c>
      <c r="M103" s="20">
        <v>1.9225000000000001</v>
      </c>
      <c r="N103" s="7"/>
      <c r="O103" s="19">
        <v>42794</v>
      </c>
      <c r="P103" s="20">
        <v>2.6345000000000001</v>
      </c>
      <c r="Q103" s="8"/>
      <c r="R103" s="8"/>
      <c r="S103" s="8"/>
      <c r="T103" s="8"/>
      <c r="U103" s="8"/>
      <c r="V103" s="8"/>
      <c r="W103" s="8"/>
    </row>
    <row r="104" spans="1:23" ht="14.25" customHeight="1">
      <c r="A104" s="7">
        <v>45670</v>
      </c>
      <c r="B104" s="8">
        <v>1.2361</v>
      </c>
      <c r="C104" s="8">
        <v>1.6592</v>
      </c>
      <c r="D104" s="8">
        <v>0.42310000000000003</v>
      </c>
      <c r="E104" s="8">
        <v>4.6100000000000003</v>
      </c>
      <c r="F104" s="8">
        <v>4.79</v>
      </c>
      <c r="G104" s="8">
        <v>109.6208</v>
      </c>
      <c r="H104" s="8">
        <v>2.0223</v>
      </c>
      <c r="I104" s="8">
        <v>49.282307902511079</v>
      </c>
      <c r="J104" s="8">
        <v>101.4</v>
      </c>
      <c r="L104" s="19">
        <v>45098</v>
      </c>
      <c r="M104" s="20">
        <v>2.0009999999999999</v>
      </c>
      <c r="N104" s="7"/>
      <c r="O104" s="19">
        <v>42766</v>
      </c>
      <c r="P104" s="20">
        <v>2.4630999999999998</v>
      </c>
      <c r="Q104" s="8"/>
      <c r="R104" s="8"/>
      <c r="S104" s="8"/>
      <c r="T104" s="8"/>
      <c r="U104" s="8"/>
      <c r="V104" s="8"/>
      <c r="W104" s="8"/>
    </row>
    <row r="105" spans="1:23" ht="14.25" customHeight="1">
      <c r="A105" s="7">
        <v>45667</v>
      </c>
      <c r="B105" s="8">
        <v>1.1960999999999999</v>
      </c>
      <c r="C105" s="8">
        <v>1.6337999999999999</v>
      </c>
      <c r="D105" s="8">
        <v>0.43769999999999998</v>
      </c>
      <c r="E105" s="8">
        <v>4.59</v>
      </c>
      <c r="F105" s="8">
        <v>4.7699999999999996</v>
      </c>
      <c r="G105" s="8">
        <v>109.6452</v>
      </c>
      <c r="H105" s="8">
        <v>1.7472000000000001</v>
      </c>
      <c r="I105" s="8">
        <v>51.510446547912757</v>
      </c>
      <c r="J105" s="8">
        <v>101.4</v>
      </c>
      <c r="L105" s="19">
        <v>45093</v>
      </c>
      <c r="M105" s="20">
        <v>1.8606</v>
      </c>
      <c r="N105" s="7"/>
      <c r="O105" s="19">
        <v>42735</v>
      </c>
      <c r="P105" s="20">
        <v>2.5308999999999999</v>
      </c>
      <c r="Q105" s="8"/>
      <c r="R105" s="8"/>
      <c r="S105" s="8"/>
      <c r="T105" s="8"/>
      <c r="U105" s="8"/>
      <c r="V105" s="8"/>
      <c r="W105" s="8"/>
    </row>
    <row r="106" spans="1:23" ht="14.25" customHeight="1">
      <c r="A106" s="7">
        <v>45666</v>
      </c>
      <c r="B106" s="8">
        <v>1.17</v>
      </c>
      <c r="C106" s="8">
        <v>1.6368</v>
      </c>
      <c r="D106" s="8">
        <v>0.4668000000000001</v>
      </c>
      <c r="E106" s="8">
        <v>4.46</v>
      </c>
      <c r="F106" s="8">
        <v>4.68</v>
      </c>
      <c r="G106" s="8">
        <v>109.17659999999999</v>
      </c>
      <c r="H106" s="8">
        <v>1.6526000000000001</v>
      </c>
      <c r="I106" s="8">
        <v>49.500579853057197</v>
      </c>
      <c r="J106" s="8">
        <v>102.09</v>
      </c>
      <c r="L106" s="19">
        <v>45086</v>
      </c>
      <c r="M106" s="20">
        <v>1.8002</v>
      </c>
      <c r="N106" s="7"/>
      <c r="O106" s="19">
        <v>42704</v>
      </c>
      <c r="P106" s="20">
        <v>2.4685999999999999</v>
      </c>
      <c r="Q106" s="8"/>
      <c r="R106" s="8"/>
      <c r="S106" s="8"/>
      <c r="T106" s="8"/>
      <c r="U106" s="8"/>
      <c r="V106" s="8"/>
      <c r="W106" s="8"/>
    </row>
    <row r="107" spans="1:23" ht="14.25" customHeight="1">
      <c r="A107" s="7">
        <v>45665</v>
      </c>
      <c r="B107" s="8">
        <v>1.1200000000000001</v>
      </c>
      <c r="C107" s="8">
        <v>1.6069</v>
      </c>
      <c r="D107" s="8">
        <v>0.48689999999999989</v>
      </c>
      <c r="E107" s="8">
        <v>4.45</v>
      </c>
      <c r="F107" s="8">
        <v>4.67</v>
      </c>
      <c r="G107" s="8">
        <v>108.99590000000001</v>
      </c>
      <c r="H107" s="8">
        <v>1.6049</v>
      </c>
      <c r="I107" s="8">
        <v>49.080860432117078</v>
      </c>
      <c r="J107" s="8">
        <v>102.09</v>
      </c>
      <c r="L107" s="19">
        <v>45079</v>
      </c>
      <c r="M107" s="20">
        <v>1.9681999999999999</v>
      </c>
      <c r="N107" s="7"/>
      <c r="O107" s="19">
        <v>42674</v>
      </c>
      <c r="P107" s="20">
        <v>2.4571999999999998</v>
      </c>
      <c r="Q107" s="8"/>
      <c r="R107" s="8"/>
      <c r="S107" s="8"/>
      <c r="T107" s="8"/>
      <c r="U107" s="8"/>
      <c r="V107" s="8"/>
      <c r="W107" s="8"/>
    </row>
    <row r="108" spans="1:23" ht="14.25" customHeight="1">
      <c r="A108" s="7">
        <v>45664</v>
      </c>
      <c r="B108" s="8">
        <v>1.08</v>
      </c>
      <c r="C108" s="8">
        <v>1.6093</v>
      </c>
      <c r="D108" s="8">
        <v>0.52929999999999988</v>
      </c>
      <c r="E108" s="8">
        <v>4.46</v>
      </c>
      <c r="F108" s="8">
        <v>4.67</v>
      </c>
      <c r="G108" s="8">
        <v>108.7038</v>
      </c>
      <c r="H108" s="8">
        <v>1.5591999999999999</v>
      </c>
      <c r="I108" s="8">
        <v>50.978075248859803</v>
      </c>
      <c r="J108" s="8">
        <v>102.09</v>
      </c>
      <c r="L108" s="19">
        <v>45072</v>
      </c>
      <c r="M108" s="20">
        <v>1.9005000000000001</v>
      </c>
      <c r="N108" s="7"/>
      <c r="O108" s="19">
        <v>42643</v>
      </c>
      <c r="P108" s="20">
        <v>2.4035000000000002</v>
      </c>
      <c r="Q108" s="8"/>
      <c r="R108" s="8"/>
      <c r="S108" s="8"/>
      <c r="T108" s="8"/>
      <c r="U108" s="8"/>
      <c r="V108" s="8"/>
      <c r="W108" s="8"/>
    </row>
    <row r="109" spans="1:23" ht="14.25" customHeight="1">
      <c r="A109" s="7">
        <v>45663</v>
      </c>
      <c r="B109" s="8">
        <v>1.0390999999999999</v>
      </c>
      <c r="C109" s="8">
        <v>1.5966</v>
      </c>
      <c r="D109" s="8">
        <v>0.55750000000000011</v>
      </c>
      <c r="E109" s="8">
        <v>4.42</v>
      </c>
      <c r="F109" s="8">
        <v>4.62</v>
      </c>
      <c r="G109" s="8">
        <v>108.2413</v>
      </c>
      <c r="H109" s="8">
        <v>1.6127</v>
      </c>
      <c r="I109" s="8">
        <v>54.287315841995841</v>
      </c>
      <c r="J109" s="8">
        <v>102.09</v>
      </c>
      <c r="L109" s="19">
        <v>45065</v>
      </c>
      <c r="M109" s="20">
        <v>1.8223</v>
      </c>
      <c r="N109" s="7"/>
      <c r="O109" s="19">
        <v>42613</v>
      </c>
      <c r="P109" s="20">
        <v>2.3386</v>
      </c>
      <c r="Q109" s="8"/>
      <c r="R109" s="8"/>
      <c r="S109" s="8"/>
      <c r="T109" s="8"/>
      <c r="U109" s="8"/>
      <c r="V109" s="8"/>
      <c r="W109" s="8"/>
    </row>
    <row r="110" spans="1:23" ht="14.25" customHeight="1">
      <c r="A110" s="7">
        <v>45660</v>
      </c>
      <c r="B110" s="8">
        <v>1.0177</v>
      </c>
      <c r="C110" s="8">
        <v>1.6041000000000001</v>
      </c>
      <c r="D110" s="8">
        <v>0.58640000000000003</v>
      </c>
      <c r="E110" s="8">
        <v>4.41</v>
      </c>
      <c r="F110" s="8">
        <v>4.5999999999999996</v>
      </c>
      <c r="G110" s="8">
        <v>108.9225</v>
      </c>
      <c r="H110" s="8">
        <v>1.6815</v>
      </c>
      <c r="I110" s="8">
        <v>56.537213736993358</v>
      </c>
      <c r="J110" s="8">
        <v>102.09</v>
      </c>
      <c r="L110" s="19">
        <v>45058</v>
      </c>
      <c r="M110" s="20">
        <v>1.8057000000000001</v>
      </c>
      <c r="N110" s="7"/>
      <c r="O110" s="19">
        <v>42582</v>
      </c>
      <c r="P110" s="20">
        <v>2.3231000000000002</v>
      </c>
      <c r="Q110" s="8"/>
      <c r="R110" s="8"/>
      <c r="S110" s="8"/>
      <c r="T110" s="8"/>
      <c r="U110" s="8"/>
      <c r="V110" s="8"/>
      <c r="W110" s="8"/>
    </row>
    <row r="111" spans="1:23" ht="14.25" customHeight="1">
      <c r="A111" s="7">
        <v>45659</v>
      </c>
      <c r="B111" s="8">
        <v>1.0692999999999999</v>
      </c>
      <c r="C111" s="8">
        <v>1.6076999999999999</v>
      </c>
      <c r="D111" s="8">
        <v>0.53839999999999999</v>
      </c>
      <c r="E111" s="8">
        <v>4.38</v>
      </c>
      <c r="F111" s="8">
        <v>4.57</v>
      </c>
      <c r="G111" s="8">
        <v>109.2411</v>
      </c>
      <c r="H111" s="8">
        <v>1.6740999999999999</v>
      </c>
      <c r="I111" s="8">
        <v>59.687638387670418</v>
      </c>
      <c r="J111" s="8">
        <v>101.47</v>
      </c>
      <c r="L111" s="19">
        <v>45051</v>
      </c>
      <c r="M111" s="20">
        <v>1.8089999999999999</v>
      </c>
      <c r="N111" s="7"/>
      <c r="O111" s="19">
        <v>42551</v>
      </c>
      <c r="P111" s="20">
        <v>2.3289</v>
      </c>
      <c r="Q111" s="8"/>
      <c r="R111" s="8"/>
      <c r="S111" s="8"/>
      <c r="T111" s="8"/>
      <c r="U111" s="8"/>
      <c r="V111" s="8"/>
      <c r="W111" s="8"/>
    </row>
    <row r="112" spans="1:23" ht="14.25" customHeight="1">
      <c r="A112" s="7">
        <v>45658</v>
      </c>
      <c r="B112" s="8">
        <v>1.0843</v>
      </c>
      <c r="C112" s="8">
        <v>1.6752</v>
      </c>
      <c r="D112" s="8">
        <v>0.59089999999999998</v>
      </c>
      <c r="E112" s="8">
        <v>4.38</v>
      </c>
      <c r="F112" s="8">
        <v>4.58</v>
      </c>
      <c r="G112" s="8">
        <v>108.4892</v>
      </c>
      <c r="H112" s="8">
        <v>1.9812000000000001</v>
      </c>
      <c r="I112" s="8">
        <v>65.011744074694519</v>
      </c>
      <c r="J112" s="8">
        <v>101.47</v>
      </c>
      <c r="L112" s="19">
        <v>45044</v>
      </c>
      <c r="M112" s="20">
        <v>2.1825000000000001</v>
      </c>
      <c r="N112" s="7"/>
      <c r="O112" s="19">
        <v>42521</v>
      </c>
      <c r="P112" s="20">
        <v>2.3119999999999998</v>
      </c>
      <c r="Q112" s="8"/>
      <c r="R112" s="8"/>
      <c r="S112" s="8"/>
      <c r="T112" s="8"/>
      <c r="U112" s="8"/>
      <c r="V112" s="8"/>
      <c r="W112" s="8"/>
    </row>
    <row r="113" spans="1:23" ht="14.25" customHeight="1">
      <c r="A113" s="7">
        <v>45657</v>
      </c>
      <c r="B113" s="8">
        <v>1.0843</v>
      </c>
      <c r="C113" s="8">
        <v>1.6752</v>
      </c>
      <c r="D113" s="8">
        <v>0.59089999999999998</v>
      </c>
      <c r="E113" s="8">
        <v>4.38</v>
      </c>
      <c r="F113" s="8">
        <v>4.58</v>
      </c>
      <c r="G113" s="8">
        <v>108.4816</v>
      </c>
      <c r="H113" s="8">
        <v>1.9812000000000001</v>
      </c>
      <c r="I113" s="8">
        <v>65.011744074694519</v>
      </c>
      <c r="J113" s="8">
        <v>101.47</v>
      </c>
      <c r="L113" s="19">
        <v>45037</v>
      </c>
      <c r="M113" s="20">
        <v>2.1678000000000002</v>
      </c>
      <c r="N113" s="7"/>
      <c r="O113" s="19">
        <v>42490</v>
      </c>
      <c r="P113" s="20">
        <v>2.3448000000000002</v>
      </c>
      <c r="Q113" s="8"/>
      <c r="R113" s="8"/>
      <c r="S113" s="8"/>
      <c r="T113" s="8"/>
      <c r="U113" s="8"/>
      <c r="V113" s="8"/>
      <c r="W113" s="8"/>
    </row>
    <row r="114" spans="1:23" ht="14.25" customHeight="1">
      <c r="A114" s="7">
        <v>45656</v>
      </c>
      <c r="B114" s="8">
        <v>1.1093</v>
      </c>
      <c r="C114" s="8">
        <v>1.7128000000000001</v>
      </c>
      <c r="D114" s="8">
        <v>0.60350000000000015</v>
      </c>
      <c r="E114" s="8">
        <v>4.37</v>
      </c>
      <c r="F114" s="8">
        <v>4.55</v>
      </c>
      <c r="G114" s="8">
        <v>108.0329</v>
      </c>
      <c r="H114" s="8">
        <v>1.9195</v>
      </c>
      <c r="I114" s="8">
        <v>67.016916155590607</v>
      </c>
      <c r="J114" s="8">
        <v>101.01</v>
      </c>
      <c r="L114" s="19">
        <v>45030</v>
      </c>
      <c r="M114" s="20">
        <v>1.9974000000000001</v>
      </c>
      <c r="N114" s="7"/>
      <c r="O114" s="19">
        <v>42460</v>
      </c>
      <c r="P114" s="20">
        <v>2.3106</v>
      </c>
      <c r="Q114" s="8"/>
      <c r="R114" s="8"/>
      <c r="S114" s="8"/>
      <c r="T114" s="8"/>
      <c r="U114" s="8"/>
      <c r="V114" s="8"/>
      <c r="W114" s="8"/>
    </row>
    <row r="115" spans="1:23" ht="14.25" customHeight="1">
      <c r="A115" s="7">
        <v>45653</v>
      </c>
      <c r="B115" s="8">
        <v>1.0392999999999999</v>
      </c>
      <c r="C115" s="8">
        <v>1.6929000000000001</v>
      </c>
      <c r="D115" s="8">
        <v>0.65360000000000018</v>
      </c>
      <c r="E115" s="8">
        <v>4.45</v>
      </c>
      <c r="F115" s="8">
        <v>4.62</v>
      </c>
      <c r="G115" s="8">
        <v>108.02</v>
      </c>
      <c r="H115" s="8">
        <v>1.8027</v>
      </c>
      <c r="I115" s="8">
        <v>67.147781170423087</v>
      </c>
      <c r="J115" s="8">
        <v>101.01</v>
      </c>
      <c r="L115" s="19">
        <v>45023</v>
      </c>
      <c r="M115" s="20">
        <v>1.9259999999999999</v>
      </c>
      <c r="N115" s="7"/>
      <c r="O115" s="19">
        <v>42429</v>
      </c>
      <c r="P115" s="20">
        <v>2.3106</v>
      </c>
      <c r="Q115" s="8"/>
      <c r="R115" s="8"/>
      <c r="S115" s="8"/>
      <c r="T115" s="8"/>
      <c r="U115" s="8"/>
      <c r="V115" s="8"/>
      <c r="W115" s="8"/>
    </row>
    <row r="116" spans="1:23" ht="14.25" customHeight="1">
      <c r="A116" s="7">
        <v>45652</v>
      </c>
      <c r="B116" s="8">
        <v>1.0157</v>
      </c>
      <c r="C116" s="8">
        <v>1.7121999999999999</v>
      </c>
      <c r="D116" s="8">
        <v>0.6964999999999999</v>
      </c>
      <c r="E116" s="8">
        <v>4.42</v>
      </c>
      <c r="F116" s="8">
        <v>4.58</v>
      </c>
      <c r="G116" s="8">
        <v>108.0949</v>
      </c>
      <c r="H116" s="8">
        <v>1.5971</v>
      </c>
      <c r="I116" s="8">
        <v>66.892543280173257</v>
      </c>
      <c r="J116" s="8">
        <v>101.14</v>
      </c>
      <c r="L116" s="19">
        <v>45016</v>
      </c>
      <c r="M116" s="20">
        <v>2.1366000000000001</v>
      </c>
      <c r="N116" s="7"/>
      <c r="O116" s="19">
        <v>42400</v>
      </c>
      <c r="P116" s="20">
        <v>2.3309000000000002</v>
      </c>
      <c r="Q116" s="8"/>
      <c r="R116" s="8"/>
      <c r="S116" s="8"/>
      <c r="T116" s="8"/>
      <c r="U116" s="8"/>
      <c r="V116" s="8"/>
      <c r="W116" s="8"/>
    </row>
    <row r="117" spans="1:23" ht="14.25" customHeight="1">
      <c r="A117" s="7">
        <v>45651</v>
      </c>
      <c r="B117" s="8">
        <v>0.99070000000000003</v>
      </c>
      <c r="C117" s="8">
        <v>1.7364999999999999</v>
      </c>
      <c r="D117" s="8">
        <v>0.74579999999999991</v>
      </c>
      <c r="E117" s="8">
        <v>4.43</v>
      </c>
      <c r="F117" s="8">
        <v>4.59</v>
      </c>
      <c r="G117" s="8">
        <v>108.0975</v>
      </c>
      <c r="H117" s="8">
        <v>1.5564</v>
      </c>
      <c r="I117" s="8">
        <v>64.476218747293842</v>
      </c>
      <c r="J117" s="8">
        <v>101.14</v>
      </c>
      <c r="L117" s="19">
        <v>45009</v>
      </c>
      <c r="M117" s="20">
        <v>2.0520999999999998</v>
      </c>
      <c r="N117" s="7"/>
      <c r="O117" s="19">
        <v>42369</v>
      </c>
      <c r="P117" s="20">
        <v>2.3481000000000001</v>
      </c>
      <c r="Q117" s="8"/>
      <c r="R117" s="8"/>
      <c r="S117" s="8"/>
      <c r="T117" s="8"/>
      <c r="U117" s="8"/>
      <c r="V117" s="8"/>
      <c r="W117" s="8"/>
    </row>
    <row r="118" spans="1:23" ht="14.25" customHeight="1">
      <c r="A118" s="7">
        <v>45650</v>
      </c>
      <c r="B118" s="8">
        <v>0.93069999999999997</v>
      </c>
      <c r="C118" s="8">
        <v>1.7165999999999999</v>
      </c>
      <c r="D118" s="8">
        <v>0.78589999999999993</v>
      </c>
      <c r="E118" s="8">
        <v>4.43</v>
      </c>
      <c r="F118" s="8">
        <v>4.59</v>
      </c>
      <c r="G118" s="8">
        <v>108.1118</v>
      </c>
      <c r="H118" s="8">
        <v>1.4944999999999999</v>
      </c>
      <c r="I118" s="8">
        <v>65.507759780468589</v>
      </c>
      <c r="J118" s="8">
        <v>101.14</v>
      </c>
      <c r="L118" s="19">
        <v>45002</v>
      </c>
      <c r="M118" s="20">
        <v>2.0929000000000002</v>
      </c>
      <c r="N118" s="7"/>
      <c r="O118" s="19">
        <v>42338</v>
      </c>
      <c r="P118" s="20">
        <v>2.2991000000000001</v>
      </c>
      <c r="Q118" s="8"/>
      <c r="R118" s="8"/>
      <c r="S118" s="8"/>
      <c r="T118" s="8"/>
      <c r="U118" s="8"/>
      <c r="V118" s="8"/>
      <c r="W118" s="8"/>
    </row>
    <row r="119" spans="1:23" ht="14.25" customHeight="1">
      <c r="A119" s="7">
        <v>45649</v>
      </c>
      <c r="B119" s="8">
        <v>0.93069999999999997</v>
      </c>
      <c r="C119" s="8">
        <v>1.7019</v>
      </c>
      <c r="D119" s="8">
        <v>0.7712</v>
      </c>
      <c r="E119" s="8">
        <v>4.4400000000000004</v>
      </c>
      <c r="F119" s="8">
        <v>4.59</v>
      </c>
      <c r="G119" s="8">
        <v>108.0825</v>
      </c>
      <c r="H119" s="8">
        <v>1.5395000000000001</v>
      </c>
      <c r="I119" s="8">
        <v>62.696460943990552</v>
      </c>
      <c r="J119" s="8">
        <v>101.14</v>
      </c>
      <c r="L119" s="19">
        <v>44995</v>
      </c>
      <c r="M119" s="20">
        <v>1.9336</v>
      </c>
      <c r="N119" s="7"/>
      <c r="O119" s="19">
        <v>42308</v>
      </c>
      <c r="P119" s="20">
        <v>2.3584999999999998</v>
      </c>
      <c r="Q119" s="8"/>
      <c r="R119" s="8"/>
      <c r="S119" s="8"/>
      <c r="T119" s="8"/>
      <c r="U119" s="8"/>
      <c r="V119" s="8"/>
      <c r="W119" s="8"/>
    </row>
    <row r="120" spans="1:23" ht="14.25" customHeight="1">
      <c r="A120" s="7">
        <v>45646</v>
      </c>
      <c r="B120" s="8">
        <v>0.98070000000000002</v>
      </c>
      <c r="C120" s="8">
        <v>1.7018</v>
      </c>
      <c r="D120" s="8">
        <v>0.72109999999999996</v>
      </c>
      <c r="E120" s="8">
        <v>4.37</v>
      </c>
      <c r="F120" s="8">
        <v>4.5199999999999996</v>
      </c>
      <c r="G120" s="8">
        <v>107.8257</v>
      </c>
      <c r="H120" s="8">
        <v>1.5712999999999999</v>
      </c>
      <c r="I120" s="8">
        <v>58.347480524043178</v>
      </c>
      <c r="J120" s="8">
        <v>101.14</v>
      </c>
      <c r="L120" s="19">
        <v>44988</v>
      </c>
      <c r="M120" s="20">
        <v>2.1859000000000002</v>
      </c>
      <c r="N120" s="7"/>
      <c r="O120" s="19">
        <v>42277</v>
      </c>
      <c r="P120" s="20">
        <v>2.3803000000000001</v>
      </c>
      <c r="Q120" s="8"/>
      <c r="R120" s="8"/>
      <c r="S120" s="8"/>
      <c r="T120" s="8"/>
      <c r="U120" s="8"/>
      <c r="V120" s="8"/>
      <c r="W120" s="8"/>
    </row>
    <row r="121" spans="1:23" ht="14.25" customHeight="1">
      <c r="A121" s="7">
        <v>45645</v>
      </c>
      <c r="B121" s="8">
        <v>1.0431999999999999</v>
      </c>
      <c r="C121" s="8">
        <v>1.7417</v>
      </c>
      <c r="D121" s="8">
        <v>0.69850000000000012</v>
      </c>
      <c r="E121" s="8">
        <v>4.43</v>
      </c>
      <c r="F121" s="8">
        <v>4.57</v>
      </c>
      <c r="G121" s="8">
        <v>108.4157</v>
      </c>
      <c r="H121" s="8">
        <v>1.6879999999999999</v>
      </c>
      <c r="I121" s="8">
        <v>54.651181986308067</v>
      </c>
      <c r="J121" s="8">
        <v>100.31</v>
      </c>
      <c r="L121" s="19">
        <v>44981</v>
      </c>
      <c r="M121" s="20">
        <v>2.1831999999999998</v>
      </c>
      <c r="N121" s="7"/>
      <c r="O121" s="19">
        <v>42247</v>
      </c>
      <c r="P121" s="20">
        <v>2.4514999999999998</v>
      </c>
      <c r="Q121" s="8"/>
      <c r="R121" s="8"/>
      <c r="S121" s="8"/>
      <c r="T121" s="8"/>
      <c r="U121" s="8"/>
      <c r="V121" s="8"/>
      <c r="W121" s="8"/>
    </row>
    <row r="122" spans="1:23" ht="14.25" customHeight="1">
      <c r="A122" s="7">
        <v>45644</v>
      </c>
      <c r="B122" s="8">
        <v>1.0782</v>
      </c>
      <c r="C122" s="8">
        <v>1.7564</v>
      </c>
      <c r="D122" s="8">
        <v>0.67819999999999991</v>
      </c>
      <c r="E122" s="8">
        <v>4.4000000000000004</v>
      </c>
      <c r="F122" s="8">
        <v>4.5</v>
      </c>
      <c r="G122" s="8">
        <v>108.2621</v>
      </c>
      <c r="H122" s="8">
        <v>1.8057000000000001</v>
      </c>
      <c r="I122" s="8">
        <v>51.334901627314586</v>
      </c>
      <c r="J122" s="8">
        <v>100.31</v>
      </c>
      <c r="L122" s="19">
        <v>44974</v>
      </c>
      <c r="M122" s="20">
        <v>2.0802</v>
      </c>
      <c r="N122" s="7"/>
      <c r="O122" s="19">
        <v>42216</v>
      </c>
      <c r="P122" s="20">
        <v>2.5278</v>
      </c>
      <c r="Q122" s="8"/>
      <c r="R122" s="8"/>
      <c r="S122" s="8"/>
      <c r="T122" s="8"/>
      <c r="U122" s="8"/>
      <c r="V122" s="8"/>
      <c r="W122" s="8"/>
    </row>
    <row r="123" spans="1:23" ht="14.25" customHeight="1">
      <c r="A123" s="7">
        <v>45643</v>
      </c>
      <c r="B123" s="8">
        <v>1.1081000000000001</v>
      </c>
      <c r="C123" s="8">
        <v>1.7237</v>
      </c>
      <c r="D123" s="8">
        <v>0.61559999999999993</v>
      </c>
      <c r="E123" s="8">
        <v>4.26</v>
      </c>
      <c r="F123" s="8">
        <v>4.4000000000000004</v>
      </c>
      <c r="G123" s="8">
        <v>106.9473</v>
      </c>
      <c r="H123" s="8">
        <v>1.8648</v>
      </c>
      <c r="I123" s="8">
        <v>50.704924627158555</v>
      </c>
      <c r="J123" s="8">
        <v>100.31</v>
      </c>
      <c r="L123" s="19">
        <v>44967</v>
      </c>
      <c r="M123" s="20">
        <v>2.1278999999999999</v>
      </c>
      <c r="N123" s="7"/>
      <c r="O123" s="19">
        <v>42185</v>
      </c>
      <c r="P123" s="20">
        <v>2.3917000000000002</v>
      </c>
      <c r="Q123" s="8"/>
      <c r="R123" s="8"/>
      <c r="S123" s="8"/>
      <c r="T123" s="8"/>
      <c r="U123" s="8"/>
      <c r="V123" s="8"/>
      <c r="W123" s="8"/>
    </row>
    <row r="124" spans="1:23" ht="14.25" customHeight="1">
      <c r="A124" s="7">
        <v>45642</v>
      </c>
      <c r="B124" s="8">
        <v>1.1182000000000001</v>
      </c>
      <c r="C124" s="8">
        <v>1.7215</v>
      </c>
      <c r="D124" s="8">
        <v>0.60329999999999995</v>
      </c>
      <c r="E124" s="8">
        <v>4.25</v>
      </c>
      <c r="F124" s="8">
        <v>4.3899999999999997</v>
      </c>
      <c r="G124" s="8">
        <v>106.8616</v>
      </c>
      <c r="H124" s="8">
        <v>1.8166</v>
      </c>
      <c r="I124" s="8">
        <v>50.613958298583789</v>
      </c>
      <c r="J124" s="8">
        <v>100.31</v>
      </c>
      <c r="L124" s="19">
        <v>44960</v>
      </c>
      <c r="M124" s="20">
        <v>2.0362</v>
      </c>
      <c r="N124" s="7"/>
      <c r="O124" s="19">
        <v>42155</v>
      </c>
      <c r="P124" s="20">
        <v>2.0626000000000002</v>
      </c>
      <c r="Q124" s="8"/>
      <c r="R124" s="8"/>
      <c r="S124" s="8"/>
      <c r="T124" s="8"/>
      <c r="U124" s="8"/>
      <c r="V124" s="8"/>
      <c r="W124" s="8"/>
    </row>
    <row r="125" spans="1:23" ht="14.25" customHeight="1">
      <c r="A125" s="7">
        <v>45639</v>
      </c>
      <c r="B125" s="8">
        <v>1.1581999999999999</v>
      </c>
      <c r="C125" s="8">
        <v>1.7770999999999999</v>
      </c>
      <c r="D125" s="8">
        <v>0.61890000000000001</v>
      </c>
      <c r="E125" s="8">
        <v>4.25</v>
      </c>
      <c r="F125" s="8">
        <v>4.4000000000000004</v>
      </c>
      <c r="G125" s="8">
        <v>106.9379</v>
      </c>
      <c r="H125" s="8">
        <v>1.6887000000000001</v>
      </c>
      <c r="I125" s="8">
        <v>49.749039594474596</v>
      </c>
      <c r="J125" s="8">
        <v>100.31</v>
      </c>
      <c r="L125" s="19">
        <v>44946</v>
      </c>
      <c r="M125" s="20">
        <v>2.1105</v>
      </c>
      <c r="N125" s="7"/>
      <c r="O125" s="19">
        <v>42124</v>
      </c>
      <c r="P125" s="20">
        <v>2.8700999999999999</v>
      </c>
      <c r="Q125" s="8"/>
      <c r="R125" s="8"/>
      <c r="S125" s="8"/>
      <c r="T125" s="8"/>
      <c r="U125" s="8"/>
      <c r="V125" s="8"/>
      <c r="W125" s="8"/>
    </row>
    <row r="126" spans="1:23" ht="14.25" customHeight="1">
      <c r="A126" s="7">
        <v>45638</v>
      </c>
      <c r="B126" s="8">
        <v>1.2141999999999999</v>
      </c>
      <c r="C126" s="8">
        <v>1.8171999999999999</v>
      </c>
      <c r="D126" s="8">
        <v>0.60299999999999998</v>
      </c>
      <c r="E126" s="8">
        <v>4.18</v>
      </c>
      <c r="F126" s="8">
        <v>4.32</v>
      </c>
      <c r="G126" s="8">
        <v>107.018</v>
      </c>
      <c r="H126" s="8">
        <v>1.6927000000000001</v>
      </c>
      <c r="I126" s="8">
        <v>48.029153775179324</v>
      </c>
      <c r="J126" s="8">
        <v>99.71</v>
      </c>
      <c r="L126" s="19">
        <v>44939</v>
      </c>
      <c r="M126" s="20">
        <v>1.897</v>
      </c>
      <c r="N126" s="7"/>
      <c r="O126" s="19">
        <v>42094</v>
      </c>
      <c r="P126" s="20">
        <v>4.4161999999999999</v>
      </c>
      <c r="Q126" s="8"/>
      <c r="R126" s="8"/>
      <c r="S126" s="8"/>
      <c r="T126" s="8"/>
      <c r="U126" s="8"/>
      <c r="V126" s="8"/>
      <c r="W126" s="8"/>
    </row>
    <row r="127" spans="1:23" ht="14.25" customHeight="1">
      <c r="A127" s="7">
        <v>45637</v>
      </c>
      <c r="B127" s="8">
        <v>1.2782</v>
      </c>
      <c r="C127" s="8">
        <v>1.8218000000000001</v>
      </c>
      <c r="D127" s="8">
        <v>0.54360000000000008</v>
      </c>
      <c r="E127" s="8">
        <v>4.13</v>
      </c>
      <c r="F127" s="8">
        <v>4.26</v>
      </c>
      <c r="G127" s="8">
        <v>106.6559</v>
      </c>
      <c r="H127" s="8">
        <v>1.7552000000000001</v>
      </c>
      <c r="I127" s="8">
        <v>46.889139151706452</v>
      </c>
      <c r="J127" s="8">
        <v>99.71</v>
      </c>
      <c r="L127" s="19">
        <v>44932</v>
      </c>
      <c r="M127" s="20">
        <v>1.4326000000000001</v>
      </c>
      <c r="N127" s="7"/>
      <c r="O127" s="19">
        <v>42063</v>
      </c>
      <c r="P127" s="20">
        <v>4.5857000000000001</v>
      </c>
      <c r="Q127" s="8"/>
      <c r="R127" s="8"/>
      <c r="S127" s="8"/>
      <c r="T127" s="8"/>
      <c r="U127" s="8"/>
      <c r="V127" s="8"/>
      <c r="W127" s="8"/>
    </row>
    <row r="128" spans="1:23" ht="14.25" customHeight="1">
      <c r="A128" s="7">
        <v>45636</v>
      </c>
      <c r="B128" s="8">
        <v>1.3087</v>
      </c>
      <c r="C128" s="8">
        <v>1.8468</v>
      </c>
      <c r="D128" s="8">
        <v>0.53810000000000002</v>
      </c>
      <c r="E128" s="8">
        <v>4.09</v>
      </c>
      <c r="F128" s="8">
        <v>4.22</v>
      </c>
      <c r="G128" s="8">
        <v>106.411</v>
      </c>
      <c r="H128" s="8">
        <v>1.8165</v>
      </c>
      <c r="I128" s="8">
        <v>45.722902060978022</v>
      </c>
      <c r="J128" s="8">
        <v>99.71</v>
      </c>
      <c r="L128" s="19">
        <v>44925</v>
      </c>
      <c r="M128" s="20">
        <v>2.2103999999999999</v>
      </c>
      <c r="N128" s="7"/>
      <c r="O128" s="19">
        <v>42035</v>
      </c>
      <c r="P128" s="20">
        <v>3.9346999999999999</v>
      </c>
      <c r="Q128" s="8"/>
      <c r="R128" s="8"/>
      <c r="S128" s="8"/>
      <c r="T128" s="8"/>
      <c r="U128" s="8"/>
      <c r="V128" s="8"/>
      <c r="W128" s="8"/>
    </row>
    <row r="129" spans="1:23" ht="14.25" customHeight="1">
      <c r="A129" s="7">
        <v>45635</v>
      </c>
      <c r="B129" s="8">
        <v>1.3482000000000001</v>
      </c>
      <c r="C129" s="8">
        <v>1.9168000000000001</v>
      </c>
      <c r="D129" s="8">
        <v>0.56859999999999999</v>
      </c>
      <c r="E129" s="8">
        <v>4.07</v>
      </c>
      <c r="F129" s="8">
        <v>4.2</v>
      </c>
      <c r="G129" s="8">
        <v>106.1571</v>
      </c>
      <c r="H129" s="8">
        <v>1.7789999999999999</v>
      </c>
      <c r="I129" s="8">
        <v>46.029387600952475</v>
      </c>
      <c r="J129" s="8">
        <v>99.71</v>
      </c>
      <c r="L129" s="19">
        <v>44918</v>
      </c>
      <c r="M129" s="20">
        <v>1.6763999999999999</v>
      </c>
      <c r="N129" s="7"/>
      <c r="O129" s="19">
        <v>42004</v>
      </c>
      <c r="P129" s="20">
        <v>4.2404000000000002</v>
      </c>
      <c r="Q129" s="8"/>
      <c r="R129" s="8"/>
      <c r="S129" s="8"/>
      <c r="T129" s="8"/>
      <c r="U129" s="8"/>
      <c r="V129" s="8"/>
      <c r="W129" s="8"/>
    </row>
    <row r="130" spans="1:23" ht="14.25" customHeight="1">
      <c r="A130" s="7">
        <v>45632</v>
      </c>
      <c r="B130" s="8">
        <v>1.3485</v>
      </c>
      <c r="C130" s="8">
        <v>1.9539</v>
      </c>
      <c r="D130" s="8">
        <v>0.60539999999999994</v>
      </c>
      <c r="E130" s="8">
        <v>4.03</v>
      </c>
      <c r="F130" s="8">
        <v>4.1500000000000004</v>
      </c>
      <c r="G130" s="8">
        <v>105.97750000000001</v>
      </c>
      <c r="H130" s="8">
        <v>1.6626000000000001</v>
      </c>
      <c r="I130" s="8">
        <v>45.118518767720829</v>
      </c>
      <c r="J130" s="8">
        <v>99.71</v>
      </c>
      <c r="L130" s="19">
        <v>44911</v>
      </c>
      <c r="M130" s="20">
        <v>1.61</v>
      </c>
      <c r="N130" s="7"/>
      <c r="O130" s="19">
        <v>41973</v>
      </c>
      <c r="P130" s="20">
        <v>3.2425999999999999</v>
      </c>
      <c r="Q130" s="8"/>
      <c r="R130" s="8"/>
      <c r="S130" s="8"/>
      <c r="T130" s="8"/>
      <c r="U130" s="8"/>
      <c r="V130" s="8"/>
      <c r="W130" s="8"/>
    </row>
    <row r="131" spans="1:23" ht="14.25" customHeight="1">
      <c r="A131" s="7">
        <v>45631</v>
      </c>
      <c r="B131" s="8">
        <v>1.3479000000000001</v>
      </c>
      <c r="C131" s="8">
        <v>1.9461999999999999</v>
      </c>
      <c r="D131" s="8">
        <v>0.59829999999999983</v>
      </c>
      <c r="E131" s="8">
        <v>4.07</v>
      </c>
      <c r="F131" s="8">
        <v>4.17</v>
      </c>
      <c r="G131" s="8">
        <v>105.7222</v>
      </c>
      <c r="H131" s="8">
        <v>1.7179</v>
      </c>
      <c r="I131" s="8">
        <v>45.579816011463585</v>
      </c>
      <c r="J131" s="8">
        <v>100.07</v>
      </c>
      <c r="L131" s="19">
        <v>44904</v>
      </c>
      <c r="M131" s="20">
        <v>1.6463000000000001</v>
      </c>
      <c r="N131" s="7"/>
      <c r="O131" s="19">
        <v>41943</v>
      </c>
      <c r="P131" s="20">
        <v>3.0758999999999999</v>
      </c>
      <c r="Q131" s="8"/>
      <c r="R131" s="8"/>
      <c r="S131" s="8"/>
      <c r="T131" s="8"/>
      <c r="U131" s="8"/>
      <c r="V131" s="8"/>
      <c r="W131" s="8"/>
    </row>
    <row r="132" spans="1:23" ht="14.25" customHeight="1">
      <c r="A132" s="7">
        <v>45630</v>
      </c>
      <c r="B132" s="8">
        <v>1.3431999999999999</v>
      </c>
      <c r="C132" s="8">
        <v>1.9612000000000001</v>
      </c>
      <c r="D132" s="8">
        <v>0.6180000000000001</v>
      </c>
      <c r="E132" s="8">
        <v>4.07</v>
      </c>
      <c r="F132" s="8">
        <v>4.1900000000000004</v>
      </c>
      <c r="G132" s="8">
        <v>106.3665</v>
      </c>
      <c r="H132" s="8">
        <v>1.6095999999999999</v>
      </c>
      <c r="I132" s="8">
        <v>46.075180373378231</v>
      </c>
      <c r="J132" s="8">
        <v>100.07</v>
      </c>
      <c r="L132" s="19">
        <v>44897</v>
      </c>
      <c r="M132" s="20">
        <v>1.8505</v>
      </c>
      <c r="N132" s="7"/>
      <c r="O132" s="19">
        <v>41912</v>
      </c>
      <c r="P132" s="20">
        <v>3.2744</v>
      </c>
      <c r="Q132" s="8"/>
      <c r="R132" s="8"/>
      <c r="S132" s="8"/>
      <c r="T132" s="8"/>
      <c r="U132" s="8"/>
      <c r="V132" s="8"/>
      <c r="W132" s="8"/>
    </row>
    <row r="133" spans="1:23" ht="14.25" customHeight="1">
      <c r="A133" s="7">
        <v>45629</v>
      </c>
      <c r="B133" s="8">
        <v>1.3491</v>
      </c>
      <c r="C133" s="8">
        <v>1.9885999999999999</v>
      </c>
      <c r="D133" s="8">
        <v>0.63949999999999996</v>
      </c>
      <c r="E133" s="8">
        <v>4.1100000000000003</v>
      </c>
      <c r="F133" s="8">
        <v>4.2300000000000004</v>
      </c>
      <c r="G133" s="8">
        <v>106.33969999999999</v>
      </c>
      <c r="H133" s="8">
        <v>1.6056999999999999</v>
      </c>
      <c r="I133" s="8">
        <v>46.546916413854881</v>
      </c>
      <c r="J133" s="8">
        <v>100.07</v>
      </c>
      <c r="L133" s="19">
        <v>44890</v>
      </c>
      <c r="M133" s="20">
        <v>1.6935</v>
      </c>
      <c r="N133" s="7"/>
      <c r="O133" s="19">
        <v>41882</v>
      </c>
      <c r="P133" s="20">
        <v>3.4767000000000001</v>
      </c>
      <c r="Q133" s="8"/>
      <c r="R133" s="8"/>
      <c r="S133" s="8"/>
      <c r="T133" s="8"/>
      <c r="U133" s="8"/>
      <c r="V133" s="8"/>
      <c r="W133" s="8"/>
    </row>
    <row r="134" spans="1:23" ht="14.25" customHeight="1">
      <c r="A134" s="7">
        <v>45628</v>
      </c>
      <c r="B134" s="8">
        <v>1.35</v>
      </c>
      <c r="C134" s="8">
        <v>1.9810000000000001</v>
      </c>
      <c r="D134" s="8">
        <v>0.63100000000000001</v>
      </c>
      <c r="E134" s="8">
        <v>4.08</v>
      </c>
      <c r="F134" s="8">
        <v>4.1900000000000004</v>
      </c>
      <c r="G134" s="8">
        <v>106.40260000000001</v>
      </c>
      <c r="H134" s="8">
        <v>1.6053999999999999</v>
      </c>
      <c r="I134" s="8">
        <v>48.043849383588928</v>
      </c>
      <c r="J134" s="8">
        <v>100.07</v>
      </c>
      <c r="L134" s="19">
        <v>44883</v>
      </c>
      <c r="M134" s="20">
        <v>1.9085000000000001</v>
      </c>
      <c r="N134" s="7"/>
      <c r="O134" s="19">
        <v>41851</v>
      </c>
      <c r="P134" s="20">
        <v>3.8279999999999998</v>
      </c>
      <c r="Q134" s="8"/>
      <c r="R134" s="8"/>
      <c r="S134" s="8"/>
      <c r="T134" s="8"/>
      <c r="U134" s="8"/>
      <c r="V134" s="8"/>
      <c r="W134" s="8"/>
    </row>
    <row r="135" spans="1:23" ht="14.25" customHeight="1">
      <c r="A135" s="7">
        <v>45625</v>
      </c>
      <c r="B135" s="8">
        <v>1.3697999999999999</v>
      </c>
      <c r="C135" s="8">
        <v>2.0206</v>
      </c>
      <c r="D135" s="8">
        <v>0.65080000000000005</v>
      </c>
      <c r="E135" s="8">
        <v>4.05</v>
      </c>
      <c r="F135" s="8">
        <v>4.18</v>
      </c>
      <c r="G135" s="8">
        <v>105.77249999999999</v>
      </c>
      <c r="H135" s="8">
        <v>1.6422000000000001</v>
      </c>
      <c r="I135" s="8">
        <v>48.454507268740031</v>
      </c>
      <c r="J135" s="8">
        <v>100.07</v>
      </c>
      <c r="L135" s="19">
        <v>44876</v>
      </c>
      <c r="M135" s="20">
        <v>1.825</v>
      </c>
      <c r="N135" s="7"/>
      <c r="O135" s="19">
        <v>41820</v>
      </c>
      <c r="P135" s="20">
        <v>3.4037999999999999</v>
      </c>
      <c r="Q135" s="8"/>
      <c r="R135" s="8"/>
      <c r="S135" s="8"/>
      <c r="T135" s="8"/>
      <c r="U135" s="8"/>
      <c r="V135" s="8"/>
      <c r="W135" s="8"/>
    </row>
    <row r="136" spans="1:23" ht="14.25" customHeight="1">
      <c r="A136" s="7">
        <v>45624</v>
      </c>
      <c r="B136" s="8">
        <v>1.3776999999999999</v>
      </c>
      <c r="C136" s="8">
        <v>2.0304000000000002</v>
      </c>
      <c r="D136" s="8">
        <v>0.65270000000000028</v>
      </c>
      <c r="E136" s="8">
        <v>4.1100000000000003</v>
      </c>
      <c r="F136" s="8">
        <v>4.25</v>
      </c>
      <c r="G136" s="8">
        <v>106.16930000000001</v>
      </c>
      <c r="H136" s="8">
        <v>1.7414000000000001</v>
      </c>
      <c r="I136" s="8">
        <v>47.118488609198842</v>
      </c>
      <c r="J136" s="8">
        <v>100.06</v>
      </c>
      <c r="L136" s="19">
        <v>44869</v>
      </c>
      <c r="M136" s="20">
        <v>1.7425999999999999</v>
      </c>
      <c r="N136" s="7"/>
      <c r="O136" s="19">
        <v>41790</v>
      </c>
      <c r="P136" s="20">
        <v>3.2330999999999999</v>
      </c>
      <c r="Q136" s="8"/>
      <c r="R136" s="8"/>
      <c r="S136" s="8"/>
      <c r="T136" s="8"/>
      <c r="U136" s="8"/>
      <c r="V136" s="8"/>
      <c r="W136" s="8"/>
    </row>
    <row r="137" spans="1:23" ht="14.25" customHeight="1">
      <c r="A137" s="7">
        <v>45623</v>
      </c>
      <c r="B137" s="8">
        <v>1.3845000000000001</v>
      </c>
      <c r="C137" s="8">
        <v>2.0552999999999999</v>
      </c>
      <c r="D137" s="8">
        <v>0.67079999999999984</v>
      </c>
      <c r="E137" s="8">
        <v>4.1100000000000003</v>
      </c>
      <c r="F137" s="8">
        <v>4.25</v>
      </c>
      <c r="G137" s="8">
        <v>106.056</v>
      </c>
      <c r="H137" s="8">
        <v>1.7169000000000001</v>
      </c>
      <c r="I137" s="8">
        <v>46.032683110665999</v>
      </c>
      <c r="J137" s="8">
        <v>100.06</v>
      </c>
      <c r="L137" s="19">
        <v>44862</v>
      </c>
      <c r="M137" s="20">
        <v>1.9489000000000001</v>
      </c>
      <c r="N137" s="7"/>
      <c r="O137" s="19">
        <v>41759</v>
      </c>
      <c r="P137" s="20">
        <v>3.5819999999999999</v>
      </c>
      <c r="Q137" s="8"/>
      <c r="R137" s="8"/>
      <c r="S137" s="8"/>
      <c r="T137" s="8"/>
      <c r="U137" s="8"/>
      <c r="V137" s="8"/>
      <c r="W137" s="8"/>
    </row>
    <row r="138" spans="1:23" ht="14.25" customHeight="1">
      <c r="A138" s="7">
        <v>45622</v>
      </c>
      <c r="B138" s="8">
        <v>1.3855999999999999</v>
      </c>
      <c r="C138" s="8">
        <v>2.0657000000000001</v>
      </c>
      <c r="D138" s="8">
        <v>0.68010000000000015</v>
      </c>
      <c r="E138" s="8">
        <v>4.17</v>
      </c>
      <c r="F138" s="8">
        <v>4.3</v>
      </c>
      <c r="G138" s="8">
        <v>106.8843</v>
      </c>
      <c r="H138" s="8">
        <v>1.7481</v>
      </c>
      <c r="I138" s="8">
        <v>47.510596662642115</v>
      </c>
      <c r="J138" s="8">
        <v>100.06</v>
      </c>
      <c r="L138" s="19">
        <v>44855</v>
      </c>
      <c r="M138" s="20">
        <v>1.5326</v>
      </c>
      <c r="N138" s="7"/>
      <c r="O138" s="19">
        <v>41729</v>
      </c>
      <c r="P138" s="20">
        <v>3.3908</v>
      </c>
      <c r="Q138" s="8"/>
      <c r="R138" s="8"/>
      <c r="S138" s="8"/>
      <c r="T138" s="8"/>
      <c r="U138" s="8"/>
      <c r="V138" s="8"/>
      <c r="W138" s="8"/>
    </row>
    <row r="139" spans="1:23" ht="14.25" customHeight="1">
      <c r="A139" s="7">
        <v>45621</v>
      </c>
      <c r="B139" s="8">
        <v>1.3603000000000001</v>
      </c>
      <c r="C139" s="8">
        <v>2.0682</v>
      </c>
      <c r="D139" s="8">
        <v>0.70789999999999997</v>
      </c>
      <c r="E139" s="8">
        <v>4.17</v>
      </c>
      <c r="F139" s="8">
        <v>4.2699999999999996</v>
      </c>
      <c r="G139" s="8">
        <v>106.8942</v>
      </c>
      <c r="H139" s="8">
        <v>1.768</v>
      </c>
      <c r="I139" s="8">
        <v>48.916150506736379</v>
      </c>
      <c r="J139" s="8">
        <v>100.06</v>
      </c>
      <c r="L139" s="19">
        <v>44848</v>
      </c>
      <c r="M139" s="20">
        <v>1.498</v>
      </c>
      <c r="N139" s="7"/>
      <c r="O139" s="19">
        <v>41698</v>
      </c>
      <c r="P139" s="20">
        <v>4.2965999999999998</v>
      </c>
      <c r="Q139" s="8"/>
      <c r="R139" s="8"/>
      <c r="S139" s="8"/>
      <c r="T139" s="8"/>
      <c r="U139" s="8"/>
      <c r="V139" s="8"/>
      <c r="W139" s="8"/>
    </row>
    <row r="140" spans="1:23" ht="14.25" customHeight="1">
      <c r="A140" s="7">
        <v>45618</v>
      </c>
      <c r="B140" s="8">
        <v>1.3504</v>
      </c>
      <c r="C140" s="8">
        <v>2.0832000000000002</v>
      </c>
      <c r="D140" s="8">
        <v>0.73280000000000012</v>
      </c>
      <c r="E140" s="8">
        <v>4.3</v>
      </c>
      <c r="F140" s="8">
        <v>4.41</v>
      </c>
      <c r="G140" s="8">
        <v>107.49160000000001</v>
      </c>
      <c r="H140" s="8">
        <v>1.6451</v>
      </c>
      <c r="I140" s="8">
        <v>49.571796970674193</v>
      </c>
      <c r="J140" s="8">
        <v>100.06</v>
      </c>
      <c r="L140" s="19">
        <v>44834</v>
      </c>
      <c r="M140" s="20">
        <v>2.0259</v>
      </c>
      <c r="N140" s="7"/>
      <c r="O140" s="19">
        <v>41670</v>
      </c>
      <c r="P140" s="20">
        <v>4.7065999999999999</v>
      </c>
      <c r="Q140" s="8"/>
      <c r="R140" s="8"/>
      <c r="S140" s="8"/>
      <c r="T140" s="8"/>
      <c r="U140" s="8"/>
      <c r="V140" s="8"/>
      <c r="W140" s="8"/>
    </row>
    <row r="141" spans="1:23" ht="14.25" customHeight="1">
      <c r="A141" s="7">
        <v>45617</v>
      </c>
      <c r="B141" s="8">
        <v>1.3479000000000001</v>
      </c>
      <c r="C141" s="8">
        <v>2.0842999999999998</v>
      </c>
      <c r="D141" s="8">
        <v>0.73639999999999972</v>
      </c>
      <c r="E141" s="8">
        <v>4.3</v>
      </c>
      <c r="F141" s="8">
        <v>4.43</v>
      </c>
      <c r="G141" s="8">
        <v>107.06310000000001</v>
      </c>
      <c r="H141" s="8">
        <v>1.6986000000000001</v>
      </c>
      <c r="I141" s="8">
        <v>50.148692691263697</v>
      </c>
      <c r="J141" s="8">
        <v>100.05</v>
      </c>
      <c r="L141" s="19">
        <v>44827</v>
      </c>
      <c r="M141" s="20">
        <v>1.6335999999999999</v>
      </c>
      <c r="N141" s="7"/>
      <c r="O141" s="19">
        <v>41639</v>
      </c>
      <c r="P141" s="20">
        <v>5.2577999999999996</v>
      </c>
      <c r="Q141" s="8"/>
      <c r="R141" s="8"/>
      <c r="S141" s="8"/>
      <c r="T141" s="8"/>
      <c r="U141" s="8"/>
      <c r="V141" s="8"/>
      <c r="W141" s="8"/>
    </row>
    <row r="142" spans="1:23" ht="14.25" customHeight="1">
      <c r="A142" s="7">
        <v>45616</v>
      </c>
      <c r="B142" s="8">
        <v>1.3480000000000001</v>
      </c>
      <c r="C142" s="8">
        <v>2.1025</v>
      </c>
      <c r="D142" s="8">
        <v>0.75449999999999995</v>
      </c>
      <c r="E142" s="8">
        <v>4.28</v>
      </c>
      <c r="F142" s="8">
        <v>4.41</v>
      </c>
      <c r="G142" s="8">
        <v>106.64749999999999</v>
      </c>
      <c r="H142" s="8">
        <v>1.7259</v>
      </c>
      <c r="I142" s="8">
        <v>49.952837767605637</v>
      </c>
      <c r="J142" s="8">
        <v>100.05</v>
      </c>
      <c r="L142" s="19">
        <v>44820</v>
      </c>
      <c r="M142" s="20">
        <v>1.5225</v>
      </c>
      <c r="N142" s="7"/>
      <c r="O142" s="19">
        <v>41608</v>
      </c>
      <c r="P142" s="20">
        <v>4.5213000000000001</v>
      </c>
      <c r="Q142" s="8"/>
      <c r="R142" s="8"/>
      <c r="S142" s="8"/>
      <c r="T142" s="8"/>
      <c r="U142" s="8"/>
      <c r="V142" s="8"/>
      <c r="W142" s="8"/>
    </row>
    <row r="143" spans="1:23" ht="14.25" customHeight="1">
      <c r="A143" s="7">
        <v>45615</v>
      </c>
      <c r="B143" s="8">
        <v>1.3579000000000001</v>
      </c>
      <c r="C143" s="8">
        <v>2.0947</v>
      </c>
      <c r="D143" s="8">
        <v>0.7367999999999999</v>
      </c>
      <c r="E143" s="8">
        <v>4.25</v>
      </c>
      <c r="F143" s="8">
        <v>4.3899999999999997</v>
      </c>
      <c r="G143" s="8">
        <v>106.1765</v>
      </c>
      <c r="H143" s="8">
        <v>1.7299</v>
      </c>
      <c r="I143" s="8">
        <v>50.0921847228649</v>
      </c>
      <c r="J143" s="8">
        <v>100.05</v>
      </c>
      <c r="L143" s="19">
        <v>44813</v>
      </c>
      <c r="M143" s="20">
        <v>1.4207000000000001</v>
      </c>
      <c r="N143" s="7"/>
      <c r="O143" s="19">
        <v>41578</v>
      </c>
      <c r="P143" s="20">
        <v>4.3464999999999998</v>
      </c>
      <c r="Q143" s="8"/>
      <c r="R143" s="8"/>
      <c r="S143" s="8"/>
      <c r="T143" s="8"/>
      <c r="U143" s="8"/>
      <c r="V143" s="8"/>
      <c r="W143" s="8"/>
    </row>
    <row r="144" spans="1:23" ht="14.25" customHeight="1">
      <c r="A144" s="7">
        <v>45614</v>
      </c>
      <c r="B144" s="8">
        <v>1.3703000000000001</v>
      </c>
      <c r="C144" s="8">
        <v>2.1116999999999999</v>
      </c>
      <c r="D144" s="8">
        <v>0.74139999999999984</v>
      </c>
      <c r="E144" s="8">
        <v>4.28</v>
      </c>
      <c r="F144" s="8">
        <v>4.42</v>
      </c>
      <c r="G144" s="8">
        <v>106.2149</v>
      </c>
      <c r="H144" s="8">
        <v>1.7244999999999999</v>
      </c>
      <c r="I144" s="8">
        <v>49.830622965990514</v>
      </c>
      <c r="J144" s="8">
        <v>100.05</v>
      </c>
      <c r="L144" s="19">
        <v>44806</v>
      </c>
      <c r="M144" s="20">
        <v>1.5954999999999999</v>
      </c>
      <c r="N144" s="7"/>
      <c r="O144" s="19">
        <v>41547</v>
      </c>
      <c r="P144" s="20">
        <v>3.7625999999999999</v>
      </c>
      <c r="Q144" s="8"/>
      <c r="R144" s="8"/>
      <c r="S144" s="8"/>
      <c r="T144" s="8"/>
      <c r="U144" s="8"/>
      <c r="V144" s="8"/>
      <c r="W144" s="8"/>
    </row>
    <row r="145" spans="1:23" ht="14.25" customHeight="1">
      <c r="A145" s="7">
        <v>45611</v>
      </c>
      <c r="B145" s="8">
        <v>1.3875</v>
      </c>
      <c r="C145" s="8">
        <v>2.0948000000000002</v>
      </c>
      <c r="D145" s="8">
        <v>0.70730000000000026</v>
      </c>
      <c r="E145" s="8">
        <v>4.3</v>
      </c>
      <c r="F145" s="8">
        <v>4.43</v>
      </c>
      <c r="G145" s="8">
        <v>106.6696</v>
      </c>
      <c r="H145" s="8">
        <v>1.7230000000000001</v>
      </c>
      <c r="I145" s="8">
        <v>50.168416877342246</v>
      </c>
      <c r="J145" s="8">
        <v>100.05</v>
      </c>
      <c r="L145" s="19">
        <v>44799</v>
      </c>
      <c r="M145" s="20">
        <v>1.4957</v>
      </c>
      <c r="N145" s="7"/>
      <c r="O145" s="19">
        <v>41517</v>
      </c>
      <c r="P145" s="20">
        <v>4.0728</v>
      </c>
      <c r="Q145" s="8"/>
      <c r="R145" s="8"/>
      <c r="S145" s="8"/>
      <c r="T145" s="8"/>
      <c r="U145" s="8"/>
      <c r="V145" s="8"/>
      <c r="W145" s="8"/>
    </row>
    <row r="146" spans="1:23" ht="14.25" customHeight="1">
      <c r="A146" s="7">
        <v>45610</v>
      </c>
      <c r="B146" s="8">
        <v>1.391</v>
      </c>
      <c r="C146" s="8">
        <v>2.0808</v>
      </c>
      <c r="D146" s="8">
        <v>0.68979999999999997</v>
      </c>
      <c r="E146" s="8">
        <v>4.32</v>
      </c>
      <c r="F146" s="8">
        <v>4.43</v>
      </c>
      <c r="G146" s="8">
        <v>106.8682</v>
      </c>
      <c r="H146" s="8">
        <v>1.7174</v>
      </c>
      <c r="I146" s="8">
        <v>50.617502285685504</v>
      </c>
      <c r="J146" s="8">
        <v>99.56</v>
      </c>
      <c r="L146" s="19">
        <v>44792</v>
      </c>
      <c r="M146" s="20">
        <v>1.3843000000000001</v>
      </c>
      <c r="N146" s="7"/>
      <c r="O146" s="19">
        <v>41486</v>
      </c>
      <c r="P146" s="20">
        <v>4.1759000000000004</v>
      </c>
      <c r="Q146" s="8"/>
      <c r="R146" s="8"/>
      <c r="S146" s="8"/>
      <c r="T146" s="8"/>
      <c r="U146" s="8"/>
      <c r="V146" s="8"/>
      <c r="W146" s="8"/>
    </row>
    <row r="147" spans="1:23" ht="14.25" customHeight="1">
      <c r="A147" s="7">
        <v>45609</v>
      </c>
      <c r="B147" s="8">
        <v>1.4028</v>
      </c>
      <c r="C147" s="8">
        <v>2.0876000000000001</v>
      </c>
      <c r="D147" s="8">
        <v>0.68480000000000008</v>
      </c>
      <c r="E147" s="8">
        <v>4.3</v>
      </c>
      <c r="F147" s="8">
        <v>4.4400000000000004</v>
      </c>
      <c r="G147" s="8">
        <v>106.48390000000001</v>
      </c>
      <c r="H147" s="8">
        <v>1.7038</v>
      </c>
      <c r="I147" s="8">
        <v>50.22289093847548</v>
      </c>
      <c r="J147" s="8">
        <v>99.56</v>
      </c>
      <c r="L147" s="19">
        <v>44785</v>
      </c>
      <c r="M147" s="20">
        <v>1.3326</v>
      </c>
      <c r="N147" s="7"/>
      <c r="O147" s="19">
        <v>41455</v>
      </c>
      <c r="P147" s="20">
        <v>7.0209999999999999</v>
      </c>
      <c r="Q147" s="8"/>
      <c r="R147" s="8"/>
      <c r="S147" s="8"/>
      <c r="T147" s="8"/>
      <c r="U147" s="8"/>
      <c r="V147" s="8"/>
      <c r="W147" s="8"/>
    </row>
    <row r="148" spans="1:23" ht="14.25" customHeight="1">
      <c r="A148" s="7">
        <v>45608</v>
      </c>
      <c r="B148" s="8">
        <v>1.4008</v>
      </c>
      <c r="C148" s="8">
        <v>2.0729000000000002</v>
      </c>
      <c r="D148" s="8">
        <v>0.67210000000000014</v>
      </c>
      <c r="E148" s="8">
        <v>4.32</v>
      </c>
      <c r="F148" s="8">
        <v>4.43</v>
      </c>
      <c r="G148" s="8">
        <v>105.93429999999999</v>
      </c>
      <c r="H148" s="8">
        <v>1.7261</v>
      </c>
      <c r="I148" s="8">
        <v>50.606671816161615</v>
      </c>
      <c r="J148" s="8">
        <v>99.56</v>
      </c>
      <c r="L148" s="19">
        <v>44778</v>
      </c>
      <c r="M148" s="20">
        <v>1.3342000000000001</v>
      </c>
      <c r="N148" s="7"/>
      <c r="O148" s="19">
        <v>41425</v>
      </c>
      <c r="P148" s="20">
        <v>3.6478000000000002</v>
      </c>
      <c r="Q148" s="8"/>
      <c r="R148" s="8"/>
      <c r="S148" s="8"/>
      <c r="T148" s="8"/>
      <c r="U148" s="8"/>
      <c r="V148" s="8"/>
      <c r="W148" s="8"/>
    </row>
    <row r="149" spans="1:23" ht="14.25" customHeight="1">
      <c r="A149" s="7">
        <v>45607</v>
      </c>
      <c r="B149" s="8">
        <v>1.4032</v>
      </c>
      <c r="C149" s="8">
        <v>2.0920000000000001</v>
      </c>
      <c r="D149" s="8">
        <v>0.68880000000000008</v>
      </c>
      <c r="E149" s="8">
        <v>4.2</v>
      </c>
      <c r="F149" s="8">
        <v>4.3</v>
      </c>
      <c r="G149" s="8">
        <v>105.5069</v>
      </c>
      <c r="H149" s="8">
        <v>1.7261</v>
      </c>
      <c r="I149" s="8">
        <v>50.758248494797456</v>
      </c>
      <c r="J149" s="8">
        <v>99.56</v>
      </c>
      <c r="L149" s="19">
        <v>44771</v>
      </c>
      <c r="M149" s="20">
        <v>1.5518000000000001</v>
      </c>
      <c r="N149" s="7"/>
      <c r="O149" s="19">
        <v>41394</v>
      </c>
      <c r="P149" s="20">
        <v>3.3491</v>
      </c>
      <c r="Q149" s="8"/>
      <c r="R149" s="8"/>
      <c r="S149" s="8"/>
      <c r="T149" s="8"/>
      <c r="U149" s="8"/>
      <c r="V149" s="8"/>
      <c r="W149" s="8"/>
    </row>
    <row r="150" spans="1:23" ht="14.25" customHeight="1">
      <c r="A150" s="7">
        <v>45604</v>
      </c>
      <c r="B150" s="8">
        <v>1.4061999999999999</v>
      </c>
      <c r="C150" s="8">
        <v>2.1067</v>
      </c>
      <c r="D150" s="8">
        <v>0.70050000000000012</v>
      </c>
      <c r="E150" s="8">
        <v>4.2</v>
      </c>
      <c r="F150" s="8">
        <v>4.3</v>
      </c>
      <c r="G150" s="8">
        <v>104.95820000000001</v>
      </c>
      <c r="H150" s="8">
        <v>1.6104000000000001</v>
      </c>
      <c r="I150" s="8">
        <v>50.601877612981497</v>
      </c>
      <c r="J150" s="8">
        <v>99.56</v>
      </c>
      <c r="L150" s="19">
        <v>44764</v>
      </c>
      <c r="M150" s="20">
        <v>1.5472999999999999</v>
      </c>
      <c r="N150" s="7"/>
      <c r="O150" s="19">
        <v>41364</v>
      </c>
      <c r="P150" s="20">
        <v>3.1526999999999998</v>
      </c>
      <c r="Q150" s="8"/>
      <c r="R150" s="8"/>
      <c r="S150" s="8"/>
      <c r="T150" s="8"/>
      <c r="U150" s="8"/>
      <c r="V150" s="8"/>
      <c r="W150" s="8"/>
    </row>
    <row r="151" spans="1:23" ht="14.25" customHeight="1">
      <c r="A151" s="7">
        <v>45603</v>
      </c>
      <c r="B151" s="8">
        <v>1.4021999999999999</v>
      </c>
      <c r="C151" s="8">
        <v>2.1114999999999999</v>
      </c>
      <c r="D151" s="8">
        <v>0.70930000000000004</v>
      </c>
      <c r="E151" s="8">
        <v>4.17</v>
      </c>
      <c r="F151" s="8">
        <v>4.3099999999999996</v>
      </c>
      <c r="G151" s="8">
        <v>104.3389</v>
      </c>
      <c r="H151" s="8">
        <v>1.6040000000000001</v>
      </c>
      <c r="I151" s="8">
        <v>51.540519221864301</v>
      </c>
      <c r="J151" s="8">
        <v>99.77</v>
      </c>
      <c r="L151" s="19">
        <v>44757</v>
      </c>
      <c r="M151" s="20">
        <v>1.5468</v>
      </c>
      <c r="N151" s="7"/>
      <c r="O151" s="19">
        <v>41333</v>
      </c>
      <c r="P151" s="20">
        <v>3.4573999999999998</v>
      </c>
      <c r="Q151" s="8"/>
      <c r="R151" s="8"/>
      <c r="S151" s="8"/>
      <c r="T151" s="8"/>
      <c r="U151" s="8"/>
      <c r="V151" s="8"/>
      <c r="W151" s="8"/>
    </row>
    <row r="152" spans="1:23" ht="14.25" customHeight="1">
      <c r="A152" s="7">
        <v>45602</v>
      </c>
      <c r="B152" s="8">
        <v>1.4103000000000001</v>
      </c>
      <c r="C152" s="8">
        <v>2.1234000000000002</v>
      </c>
      <c r="D152" s="8">
        <v>0.71310000000000007</v>
      </c>
      <c r="E152" s="8">
        <v>4.2699999999999996</v>
      </c>
      <c r="F152" s="8">
        <v>4.42</v>
      </c>
      <c r="G152" s="8">
        <v>105.15479999999999</v>
      </c>
      <c r="H152" s="8">
        <v>1.5525</v>
      </c>
      <c r="I152" s="8">
        <v>51.522339777374839</v>
      </c>
      <c r="J152" s="8">
        <v>99.77</v>
      </c>
      <c r="L152" s="19">
        <v>44750</v>
      </c>
      <c r="M152" s="20">
        <v>1.5642</v>
      </c>
      <c r="N152" s="7"/>
      <c r="O152" s="19">
        <v>41305</v>
      </c>
      <c r="P152" s="20">
        <v>2.9777999999999998</v>
      </c>
      <c r="Q152" s="8"/>
      <c r="R152" s="8"/>
      <c r="S152" s="8"/>
      <c r="T152" s="8"/>
      <c r="U152" s="8"/>
      <c r="V152" s="8"/>
      <c r="W152" s="8"/>
    </row>
    <row r="153" spans="1:23" ht="14.25" customHeight="1">
      <c r="A153" s="7">
        <v>45601</v>
      </c>
      <c r="B153" s="8">
        <v>1.4077</v>
      </c>
      <c r="C153" s="8">
        <v>2.1105999999999998</v>
      </c>
      <c r="D153" s="8">
        <v>0.70289999999999986</v>
      </c>
      <c r="E153" s="8">
        <v>4.16</v>
      </c>
      <c r="F153" s="8">
        <v>4.26</v>
      </c>
      <c r="G153" s="8">
        <v>103.4097</v>
      </c>
      <c r="H153" s="8">
        <v>1.5425</v>
      </c>
      <c r="I153" s="8">
        <v>52.490687946725863</v>
      </c>
      <c r="J153" s="8">
        <v>99.77</v>
      </c>
      <c r="L153" s="19">
        <v>44743</v>
      </c>
      <c r="M153" s="20">
        <v>2.0139</v>
      </c>
      <c r="N153" s="7"/>
      <c r="O153" s="19">
        <v>41274</v>
      </c>
      <c r="P153" s="20">
        <v>3.3420999999999998</v>
      </c>
      <c r="Q153" s="8"/>
      <c r="R153" s="8"/>
      <c r="S153" s="8"/>
      <c r="T153" s="8"/>
      <c r="U153" s="8"/>
      <c r="V153" s="8"/>
      <c r="W153" s="8"/>
    </row>
    <row r="154" spans="1:23" ht="14.25" customHeight="1">
      <c r="A154" s="7">
        <v>45600</v>
      </c>
      <c r="B154" s="8">
        <v>1.4044000000000001</v>
      </c>
      <c r="C154" s="8">
        <v>2.1274999999999999</v>
      </c>
      <c r="D154" s="8">
        <v>0.72309999999999985</v>
      </c>
      <c r="E154" s="8">
        <v>4.17</v>
      </c>
      <c r="F154" s="8">
        <v>4.3099999999999996</v>
      </c>
      <c r="G154" s="8">
        <v>103.89709999999999</v>
      </c>
      <c r="H154" s="8">
        <v>1.5410999999999999</v>
      </c>
      <c r="I154" s="8">
        <v>52.463941640751209</v>
      </c>
      <c r="J154" s="8">
        <v>99.77</v>
      </c>
      <c r="L154" s="19">
        <v>44736</v>
      </c>
      <c r="M154" s="20">
        <v>1.7406999999999999</v>
      </c>
      <c r="N154" s="7"/>
      <c r="O154" s="19">
        <v>41243</v>
      </c>
      <c r="P154" s="20">
        <v>3.1894999999999998</v>
      </c>
      <c r="Q154" s="8"/>
      <c r="R154" s="8"/>
      <c r="S154" s="8"/>
      <c r="T154" s="8"/>
      <c r="U154" s="8"/>
      <c r="V154" s="8"/>
      <c r="W154" s="8"/>
    </row>
    <row r="155" spans="1:23" ht="14.25" customHeight="1">
      <c r="A155" s="7">
        <v>45597</v>
      </c>
      <c r="B155" s="8">
        <v>1.4065000000000001</v>
      </c>
      <c r="C155" s="8">
        <v>2.1406000000000001</v>
      </c>
      <c r="D155" s="8">
        <v>0.73409999999999997</v>
      </c>
      <c r="E155" s="8">
        <v>4.22</v>
      </c>
      <c r="F155" s="8">
        <v>4.37</v>
      </c>
      <c r="G155" s="8">
        <v>104.2984</v>
      </c>
      <c r="H155" s="8">
        <v>1.5508</v>
      </c>
      <c r="I155" s="8">
        <v>52.939559037741574</v>
      </c>
      <c r="J155" s="8">
        <v>99.77</v>
      </c>
      <c r="L155" s="19">
        <v>44729</v>
      </c>
      <c r="M155" s="20">
        <v>1.6152</v>
      </c>
      <c r="N155" s="7"/>
      <c r="O155" s="19">
        <v>41213</v>
      </c>
      <c r="P155" s="20">
        <v>3.1743999999999999</v>
      </c>
      <c r="Q155" s="8"/>
      <c r="R155" s="8"/>
      <c r="S155" s="8"/>
      <c r="T155" s="8"/>
      <c r="U155" s="8"/>
      <c r="V155" s="8"/>
      <c r="W155" s="8"/>
    </row>
    <row r="156" spans="1:23" ht="14.25" customHeight="1">
      <c r="A156" s="7">
        <v>45596</v>
      </c>
      <c r="B156" s="8">
        <v>1.4259999999999999</v>
      </c>
      <c r="C156" s="8">
        <v>2.1476000000000002</v>
      </c>
      <c r="D156" s="8">
        <v>0.72160000000000024</v>
      </c>
      <c r="E156" s="8">
        <v>4.1500000000000004</v>
      </c>
      <c r="F156" s="8">
        <v>4.28</v>
      </c>
      <c r="G156" s="8">
        <v>103.899</v>
      </c>
      <c r="H156" s="8">
        <v>1.7043999999999999</v>
      </c>
      <c r="I156" s="8">
        <v>53.474690558710201</v>
      </c>
      <c r="J156" s="8">
        <v>99.76</v>
      </c>
      <c r="L156" s="19">
        <v>44722</v>
      </c>
      <c r="M156" s="20">
        <v>1.6178999999999999</v>
      </c>
      <c r="N156" s="7"/>
      <c r="O156" s="19">
        <v>41182</v>
      </c>
      <c r="P156" s="20">
        <v>3.4203999999999999</v>
      </c>
      <c r="Q156" s="8"/>
      <c r="R156" s="8"/>
      <c r="S156" s="8"/>
      <c r="T156" s="8"/>
      <c r="U156" s="8"/>
      <c r="V156" s="8"/>
      <c r="W156" s="8"/>
    </row>
    <row r="157" spans="1:23" ht="14.25" customHeight="1">
      <c r="A157" s="7">
        <v>45595</v>
      </c>
      <c r="B157" s="8">
        <v>1.4460999999999999</v>
      </c>
      <c r="C157" s="8">
        <v>2.1597</v>
      </c>
      <c r="D157" s="8">
        <v>0.71360000000000001</v>
      </c>
      <c r="E157" s="8">
        <v>4.1399999999999997</v>
      </c>
      <c r="F157" s="8">
        <v>4.29</v>
      </c>
      <c r="G157" s="8">
        <v>104.104</v>
      </c>
      <c r="H157" s="8">
        <v>1.7211000000000001</v>
      </c>
      <c r="I157" s="8">
        <v>52.497111199307113</v>
      </c>
      <c r="J157" s="8">
        <v>99.74</v>
      </c>
      <c r="L157" s="19">
        <v>44714</v>
      </c>
      <c r="M157" s="20">
        <v>1.7223999999999999</v>
      </c>
      <c r="N157" s="7"/>
      <c r="O157" s="19">
        <v>41152</v>
      </c>
      <c r="P157" s="20">
        <v>3.4779</v>
      </c>
      <c r="Q157" s="8"/>
      <c r="R157" s="8"/>
      <c r="S157" s="8"/>
      <c r="T157" s="8"/>
      <c r="U157" s="8"/>
      <c r="V157" s="8"/>
      <c r="W157" s="8"/>
    </row>
    <row r="158" spans="1:23" ht="14.25" customHeight="1">
      <c r="A158" s="7">
        <v>45594</v>
      </c>
      <c r="B158" s="8">
        <v>1.4367000000000001</v>
      </c>
      <c r="C158" s="8">
        <v>2.1598000000000002</v>
      </c>
      <c r="D158" s="8">
        <v>0.72310000000000008</v>
      </c>
      <c r="E158" s="8">
        <v>4.1100000000000003</v>
      </c>
      <c r="F158" s="8">
        <v>4.28</v>
      </c>
      <c r="G158" s="8">
        <v>104.2805</v>
      </c>
      <c r="H158" s="8">
        <v>1.8064</v>
      </c>
      <c r="I158" s="8">
        <v>52.765293525091799</v>
      </c>
      <c r="J158" s="8">
        <v>99.74</v>
      </c>
      <c r="L158" s="19">
        <v>44708</v>
      </c>
      <c r="M158" s="20">
        <v>1.6637999999999999</v>
      </c>
      <c r="N158" s="7"/>
      <c r="O158" s="19">
        <v>41121</v>
      </c>
      <c r="P158" s="20">
        <v>3.4908999999999999</v>
      </c>
      <c r="Q158" s="8"/>
      <c r="R158" s="8"/>
      <c r="S158" s="8"/>
      <c r="T158" s="8"/>
      <c r="U158" s="8"/>
      <c r="V158" s="8"/>
      <c r="W158" s="8"/>
    </row>
    <row r="159" spans="1:23" ht="14.25" customHeight="1">
      <c r="A159" s="7">
        <v>45593</v>
      </c>
      <c r="B159" s="8">
        <v>1.407</v>
      </c>
      <c r="C159" s="8">
        <v>2.1617000000000002</v>
      </c>
      <c r="D159" s="8">
        <v>0.75470000000000015</v>
      </c>
      <c r="E159" s="8">
        <v>4.1100000000000003</v>
      </c>
      <c r="F159" s="8">
        <v>4.28</v>
      </c>
      <c r="G159" s="8">
        <v>104.30070000000001</v>
      </c>
      <c r="H159" s="8">
        <v>1.7216</v>
      </c>
      <c r="I159" s="8">
        <v>52.367506717455775</v>
      </c>
      <c r="J159" s="8">
        <v>99.74</v>
      </c>
      <c r="L159" s="19">
        <v>44701</v>
      </c>
      <c r="M159" s="20">
        <v>1.5661</v>
      </c>
      <c r="N159" s="7"/>
      <c r="O159" s="19">
        <v>41090</v>
      </c>
      <c r="P159" s="20">
        <v>3.2280000000000002</v>
      </c>
      <c r="Q159" s="8"/>
      <c r="R159" s="8"/>
      <c r="S159" s="8"/>
      <c r="T159" s="8"/>
      <c r="U159" s="8"/>
      <c r="V159" s="8"/>
      <c r="W159" s="8"/>
    </row>
    <row r="160" spans="1:23" ht="14.25" customHeight="1">
      <c r="A160" s="7">
        <v>45590</v>
      </c>
      <c r="B160" s="8">
        <v>1.4169</v>
      </c>
      <c r="C160" s="8">
        <v>2.1539000000000001</v>
      </c>
      <c r="D160" s="8">
        <v>0.7370000000000001</v>
      </c>
      <c r="E160" s="8">
        <v>4.07</v>
      </c>
      <c r="F160" s="8">
        <v>4.25</v>
      </c>
      <c r="G160" s="8">
        <v>104.3172</v>
      </c>
      <c r="H160" s="8">
        <v>1.7353000000000001</v>
      </c>
      <c r="I160" s="8">
        <v>52.28501813828165</v>
      </c>
      <c r="J160" s="8">
        <v>99.74</v>
      </c>
      <c r="L160" s="19">
        <v>44694</v>
      </c>
      <c r="M160" s="20">
        <v>1.5710999999999999</v>
      </c>
      <c r="N160" s="7"/>
      <c r="O160" s="19">
        <v>41060</v>
      </c>
      <c r="P160" s="20">
        <v>2.9352</v>
      </c>
      <c r="Q160" s="8"/>
      <c r="R160" s="8"/>
      <c r="S160" s="8"/>
      <c r="T160" s="8"/>
      <c r="U160" s="8"/>
      <c r="V160" s="8"/>
      <c r="W160" s="8"/>
    </row>
    <row r="161" spans="1:23" ht="14.25" customHeight="1">
      <c r="A161" s="7">
        <v>45589</v>
      </c>
      <c r="B161" s="8">
        <v>1.4301999999999999</v>
      </c>
      <c r="C161" s="8">
        <v>2.1661000000000001</v>
      </c>
      <c r="D161" s="8">
        <v>0.73590000000000022</v>
      </c>
      <c r="E161" s="8">
        <v>4.03</v>
      </c>
      <c r="F161" s="8">
        <v>4.21</v>
      </c>
      <c r="G161" s="8">
        <v>104.0226</v>
      </c>
      <c r="H161" s="8">
        <v>1.6363000000000001</v>
      </c>
      <c r="I161" s="8">
        <v>50.317832412470992</v>
      </c>
      <c r="J161" s="8">
        <v>99.19</v>
      </c>
      <c r="L161" s="19">
        <v>44687</v>
      </c>
      <c r="M161" s="20">
        <v>1.7139</v>
      </c>
      <c r="N161" s="7"/>
      <c r="O161" s="19">
        <v>41029</v>
      </c>
      <c r="P161" s="20">
        <v>3.8544</v>
      </c>
      <c r="Q161" s="8"/>
      <c r="R161" s="8"/>
      <c r="S161" s="8"/>
      <c r="T161" s="8"/>
      <c r="U161" s="8"/>
      <c r="V161" s="8"/>
      <c r="W161" s="8"/>
    </row>
    <row r="162" spans="1:23" ht="14.25" customHeight="1">
      <c r="A162" s="7">
        <v>45588</v>
      </c>
      <c r="B162" s="8">
        <v>1.4254</v>
      </c>
      <c r="C162" s="8">
        <v>2.1558999999999999</v>
      </c>
      <c r="D162" s="8">
        <v>0.73049999999999993</v>
      </c>
      <c r="E162" s="8">
        <v>4.05</v>
      </c>
      <c r="F162" s="8">
        <v>4.24</v>
      </c>
      <c r="G162" s="8">
        <v>104.4113</v>
      </c>
      <c r="H162" s="8">
        <v>1.6412</v>
      </c>
      <c r="I162" s="8">
        <v>49.734486846665327</v>
      </c>
      <c r="J162" s="8">
        <v>99.19</v>
      </c>
      <c r="L162" s="19">
        <v>44680</v>
      </c>
      <c r="M162" s="20">
        <v>1.8159000000000001</v>
      </c>
      <c r="N162" s="7"/>
      <c r="O162" s="19">
        <v>40999</v>
      </c>
      <c r="P162" s="20">
        <v>3.1852999999999998</v>
      </c>
      <c r="Q162" s="8"/>
      <c r="R162" s="8"/>
      <c r="S162" s="8"/>
      <c r="T162" s="8"/>
      <c r="U162" s="8"/>
      <c r="V162" s="8"/>
      <c r="W162" s="8"/>
    </row>
    <row r="163" spans="1:23" ht="14.25" customHeight="1">
      <c r="A163" s="7">
        <v>45587</v>
      </c>
      <c r="B163" s="8">
        <v>1.4349000000000001</v>
      </c>
      <c r="C163" s="8">
        <v>2.1457999999999999</v>
      </c>
      <c r="D163" s="8">
        <v>0.71089999999999987</v>
      </c>
      <c r="E163" s="8">
        <v>4</v>
      </c>
      <c r="F163" s="8">
        <v>4.2</v>
      </c>
      <c r="G163" s="8">
        <v>104.07599999999999</v>
      </c>
      <c r="H163" s="8">
        <v>1.6362000000000001</v>
      </c>
      <c r="I163" s="8">
        <v>48.38303716511534</v>
      </c>
      <c r="J163" s="8">
        <v>99.19</v>
      </c>
      <c r="L163" s="19">
        <v>44673</v>
      </c>
      <c r="M163" s="20">
        <v>1.6955</v>
      </c>
      <c r="N163" s="7"/>
      <c r="O163" s="19">
        <v>40968</v>
      </c>
      <c r="P163" s="20">
        <v>4.1601999999999997</v>
      </c>
      <c r="Q163" s="8"/>
      <c r="R163" s="8"/>
      <c r="S163" s="8"/>
      <c r="T163" s="8"/>
      <c r="U163" s="8"/>
      <c r="V163" s="8"/>
      <c r="W163" s="8"/>
    </row>
    <row r="164" spans="1:23" ht="14.25" customHeight="1">
      <c r="A164" s="7">
        <v>45586</v>
      </c>
      <c r="B164" s="8">
        <v>1.4354</v>
      </c>
      <c r="C164" s="8">
        <v>2.1211000000000002</v>
      </c>
      <c r="D164" s="8">
        <v>0.6857000000000002</v>
      </c>
      <c r="E164" s="8">
        <v>3.98</v>
      </c>
      <c r="F164" s="8">
        <v>4.1900000000000004</v>
      </c>
      <c r="G164" s="8">
        <v>103.968</v>
      </c>
      <c r="H164" s="8">
        <v>1.6276999999999999</v>
      </c>
      <c r="I164" s="8">
        <v>49.653057660495072</v>
      </c>
      <c r="J164" s="8">
        <v>99.19</v>
      </c>
      <c r="L164" s="19">
        <v>44666</v>
      </c>
      <c r="M164" s="20">
        <v>1.8678999999999999</v>
      </c>
      <c r="N164" s="7"/>
      <c r="O164" s="19">
        <v>40939</v>
      </c>
      <c r="P164" s="20">
        <v>4.4537000000000004</v>
      </c>
      <c r="Q164" s="8"/>
      <c r="R164" s="8"/>
      <c r="S164" s="8"/>
      <c r="T164" s="8"/>
      <c r="U164" s="8"/>
      <c r="V164" s="8"/>
      <c r="W164" s="8"/>
    </row>
    <row r="165" spans="1:23" ht="14.25" customHeight="1">
      <c r="A165" s="7">
        <v>45583</v>
      </c>
      <c r="B165" s="8">
        <v>1.4329000000000001</v>
      </c>
      <c r="C165" s="8">
        <v>2.1208999999999998</v>
      </c>
      <c r="D165" s="8">
        <v>0.68799999999999972</v>
      </c>
      <c r="E165" s="8">
        <v>3.88</v>
      </c>
      <c r="F165" s="8">
        <v>4.08</v>
      </c>
      <c r="G165" s="8">
        <v>103.4718</v>
      </c>
      <c r="H165" s="8">
        <v>1.6065</v>
      </c>
      <c r="I165" s="8">
        <v>50.195405049266036</v>
      </c>
      <c r="J165" s="8">
        <v>99.19</v>
      </c>
      <c r="L165" s="19">
        <v>44659</v>
      </c>
      <c r="M165" s="20">
        <v>1.9784999999999999</v>
      </c>
      <c r="N165" s="7"/>
      <c r="O165" s="19">
        <v>40908</v>
      </c>
      <c r="P165" s="20">
        <v>4.0170000000000003</v>
      </c>
      <c r="Q165" s="8"/>
      <c r="R165" s="8"/>
      <c r="S165" s="8"/>
      <c r="T165" s="8"/>
      <c r="U165" s="8"/>
      <c r="V165" s="8"/>
      <c r="W165" s="8"/>
    </row>
    <row r="166" spans="1:23" ht="14.25" customHeight="1">
      <c r="A166" s="7">
        <v>45582</v>
      </c>
      <c r="B166" s="8">
        <v>1.4278999999999999</v>
      </c>
      <c r="C166" s="8">
        <v>2.1084000000000001</v>
      </c>
      <c r="D166" s="8">
        <v>0.6805000000000001</v>
      </c>
      <c r="E166" s="8">
        <v>3.9</v>
      </c>
      <c r="F166" s="8">
        <v>4.09</v>
      </c>
      <c r="G166" s="8">
        <v>103.77119999999999</v>
      </c>
      <c r="H166" s="8">
        <v>1.6093</v>
      </c>
      <c r="I166" s="8">
        <v>51.634192855711426</v>
      </c>
      <c r="J166" s="8">
        <v>99.34</v>
      </c>
      <c r="L166" s="19">
        <v>44652</v>
      </c>
      <c r="M166" s="20">
        <v>2.1383000000000001</v>
      </c>
      <c r="N166" s="7"/>
      <c r="O166" s="19">
        <v>40877</v>
      </c>
      <c r="P166" s="20">
        <v>3.7894000000000001</v>
      </c>
      <c r="Q166" s="8"/>
      <c r="R166" s="8"/>
      <c r="S166" s="8"/>
      <c r="T166" s="8"/>
      <c r="U166" s="8"/>
      <c r="V166" s="8"/>
      <c r="W166" s="8"/>
    </row>
    <row r="167" spans="1:23" ht="14.25" customHeight="1">
      <c r="A167" s="7">
        <v>45581</v>
      </c>
      <c r="B167" s="8">
        <v>1.4503999999999999</v>
      </c>
      <c r="C167" s="8">
        <v>2.1331000000000002</v>
      </c>
      <c r="D167" s="8">
        <v>0.68270000000000031</v>
      </c>
      <c r="E167" s="8">
        <v>3.84</v>
      </c>
      <c r="F167" s="8">
        <v>4.0199999999999996</v>
      </c>
      <c r="G167" s="8">
        <v>103.50879999999999</v>
      </c>
      <c r="H167" s="8">
        <v>1.6367</v>
      </c>
      <c r="I167" s="8">
        <v>51.347620978348033</v>
      </c>
      <c r="J167" s="8">
        <v>99.34</v>
      </c>
      <c r="L167" s="19">
        <v>44645</v>
      </c>
      <c r="M167" s="20">
        <v>2.1248999999999998</v>
      </c>
      <c r="N167" s="7"/>
      <c r="O167" s="19">
        <v>40847</v>
      </c>
      <c r="P167" s="20">
        <v>3.9260999999999999</v>
      </c>
      <c r="Q167" s="8"/>
      <c r="R167" s="8"/>
      <c r="S167" s="8"/>
      <c r="T167" s="8"/>
      <c r="U167" s="8"/>
      <c r="V167" s="8"/>
      <c r="W167" s="8"/>
    </row>
    <row r="168" spans="1:23" ht="14.25" customHeight="1">
      <c r="A168" s="7">
        <v>45580</v>
      </c>
      <c r="B168" s="8">
        <v>1.4503999999999999</v>
      </c>
      <c r="C168" s="8">
        <v>2.1254</v>
      </c>
      <c r="D168" s="8">
        <v>0.67500000000000004</v>
      </c>
      <c r="E168" s="8">
        <v>3.86</v>
      </c>
      <c r="F168" s="8">
        <v>4.03</v>
      </c>
      <c r="G168" s="8">
        <v>103.2051</v>
      </c>
      <c r="H168" s="8">
        <v>1.5736000000000001</v>
      </c>
      <c r="I168" s="8">
        <v>53.405909154238813</v>
      </c>
      <c r="J168" s="8">
        <v>99.34</v>
      </c>
      <c r="L168" s="19">
        <v>44638</v>
      </c>
      <c r="M168" s="20">
        <v>2.1040999999999999</v>
      </c>
      <c r="N168" s="7"/>
      <c r="O168" s="19">
        <v>40816</v>
      </c>
      <c r="P168" s="20">
        <v>4.0037000000000003</v>
      </c>
      <c r="Q168" s="8"/>
      <c r="R168" s="8"/>
      <c r="S168" s="8"/>
      <c r="T168" s="8"/>
      <c r="U168" s="8"/>
      <c r="V168" s="8"/>
      <c r="W168" s="8"/>
    </row>
    <row r="169" spans="1:23" ht="14.25" customHeight="1">
      <c r="A169" s="7">
        <v>45579</v>
      </c>
      <c r="B169" s="8">
        <v>1.4479</v>
      </c>
      <c r="C169" s="8">
        <v>2.1368</v>
      </c>
      <c r="D169" s="8">
        <v>0.68890000000000007</v>
      </c>
      <c r="E169" s="8">
        <v>3.88</v>
      </c>
      <c r="F169" s="8">
        <v>4.08</v>
      </c>
      <c r="G169" s="8">
        <v>103.2077</v>
      </c>
      <c r="H169" s="8">
        <v>1.6141000000000001</v>
      </c>
      <c r="I169" s="8">
        <v>54.665156898406373</v>
      </c>
      <c r="J169" s="8">
        <v>99.34</v>
      </c>
      <c r="L169" s="19">
        <v>44631</v>
      </c>
      <c r="M169" s="20">
        <v>2.0777999999999999</v>
      </c>
      <c r="N169" s="7"/>
      <c r="O169" s="19">
        <v>40786</v>
      </c>
      <c r="P169" s="20">
        <v>3.9054000000000002</v>
      </c>
      <c r="Q169" s="8"/>
      <c r="R169" s="8"/>
      <c r="S169" s="8"/>
      <c r="T169" s="8"/>
      <c r="U169" s="8"/>
      <c r="V169" s="8"/>
      <c r="W169" s="8"/>
    </row>
    <row r="170" spans="1:23" ht="14.25" customHeight="1">
      <c r="A170" s="7">
        <v>45577</v>
      </c>
      <c r="B170" s="8">
        <v>1.4178999999999999</v>
      </c>
      <c r="C170" s="8">
        <v>2.1440999999999999</v>
      </c>
      <c r="D170" s="8">
        <v>0.72619999999999996</v>
      </c>
      <c r="E170" s="8">
        <v>3.88</v>
      </c>
      <c r="F170" s="8">
        <v>4.08</v>
      </c>
      <c r="G170" s="8">
        <v>102.91079999999999</v>
      </c>
      <c r="H170" s="8">
        <v>1.4549000000000001</v>
      </c>
      <c r="I170" s="8">
        <v>55.87489061789914</v>
      </c>
      <c r="J170" s="8">
        <v>99.34</v>
      </c>
      <c r="L170" s="19">
        <v>44624</v>
      </c>
      <c r="M170" s="20">
        <v>2.0464000000000002</v>
      </c>
      <c r="N170" s="7"/>
      <c r="O170" s="19">
        <v>40755</v>
      </c>
      <c r="P170" s="20">
        <v>5.2531999999999996</v>
      </c>
      <c r="Q170" s="8"/>
      <c r="R170" s="8"/>
      <c r="S170" s="8"/>
      <c r="T170" s="8"/>
      <c r="U170" s="8"/>
      <c r="V170" s="8"/>
      <c r="W170" s="8"/>
    </row>
    <row r="171" spans="1:23" ht="14.25" customHeight="1">
      <c r="A171" s="7">
        <v>45576</v>
      </c>
      <c r="B171" s="8">
        <v>1.4429000000000001</v>
      </c>
      <c r="C171" s="8">
        <v>2.1392000000000002</v>
      </c>
      <c r="D171" s="8">
        <v>0.69630000000000014</v>
      </c>
      <c r="E171" s="8">
        <v>3.88</v>
      </c>
      <c r="F171" s="8">
        <v>4.08</v>
      </c>
      <c r="G171" s="8">
        <v>102.91079999999999</v>
      </c>
      <c r="H171" s="8">
        <v>1.5407</v>
      </c>
      <c r="I171" s="8">
        <v>57.718552288160907</v>
      </c>
      <c r="J171" s="8">
        <v>99.34</v>
      </c>
      <c r="L171" s="19">
        <v>44617</v>
      </c>
      <c r="M171" s="20">
        <v>2.2414999999999998</v>
      </c>
      <c r="N171" s="7"/>
      <c r="O171" s="19">
        <v>40724</v>
      </c>
      <c r="P171" s="20">
        <v>5.9462000000000002</v>
      </c>
      <c r="Q171" s="8"/>
      <c r="R171" s="8"/>
      <c r="S171" s="8"/>
      <c r="T171" s="8"/>
      <c r="U171" s="8"/>
      <c r="V171" s="8"/>
      <c r="W171" s="8"/>
    </row>
    <row r="172" spans="1:23" ht="14.25" customHeight="1">
      <c r="A172" s="7">
        <v>45575</v>
      </c>
      <c r="B172" s="8">
        <v>1.4379</v>
      </c>
      <c r="C172" s="8">
        <v>2.1440999999999999</v>
      </c>
      <c r="D172" s="8">
        <v>0.70619999999999994</v>
      </c>
      <c r="E172" s="8">
        <v>3.91</v>
      </c>
      <c r="F172" s="8">
        <v>4.09</v>
      </c>
      <c r="G172" s="8">
        <v>102.8648</v>
      </c>
      <c r="H172" s="8">
        <v>1.6541999999999999</v>
      </c>
      <c r="I172" s="8">
        <v>60.266195229674999</v>
      </c>
      <c r="J172" s="8">
        <v>98.36</v>
      </c>
      <c r="L172" s="19">
        <v>44610</v>
      </c>
      <c r="M172" s="20">
        <v>2.0110000000000001</v>
      </c>
      <c r="N172" s="7"/>
      <c r="O172" s="19">
        <v>40694</v>
      </c>
      <c r="P172" s="20">
        <v>3.7755999999999998</v>
      </c>
      <c r="Q172" s="8"/>
      <c r="R172" s="8"/>
      <c r="S172" s="8"/>
      <c r="T172" s="8"/>
      <c r="U172" s="8"/>
      <c r="V172" s="8"/>
      <c r="W172" s="8"/>
    </row>
    <row r="173" spans="1:23" ht="14.25" customHeight="1">
      <c r="A173" s="7">
        <v>45574</v>
      </c>
      <c r="B173" s="8">
        <v>1.4278999999999999</v>
      </c>
      <c r="C173" s="8">
        <v>2.1760000000000002</v>
      </c>
      <c r="D173" s="8">
        <v>0.74810000000000021</v>
      </c>
      <c r="E173" s="8">
        <v>3.91</v>
      </c>
      <c r="F173" s="8">
        <v>4.0599999999999996</v>
      </c>
      <c r="G173" s="8">
        <v>102.88160000000001</v>
      </c>
      <c r="H173" s="8">
        <v>1.8222</v>
      </c>
      <c r="I173" s="8">
        <v>58.210357519897812</v>
      </c>
      <c r="J173" s="8">
        <v>98.36</v>
      </c>
      <c r="L173" s="19">
        <v>44603</v>
      </c>
      <c r="M173" s="20">
        <v>2.0221</v>
      </c>
      <c r="N173" s="7"/>
      <c r="O173" s="19">
        <v>40663</v>
      </c>
      <c r="P173" s="20">
        <v>2.9089999999999998</v>
      </c>
      <c r="Q173" s="8"/>
      <c r="R173" s="8"/>
      <c r="S173" s="8"/>
      <c r="T173" s="8"/>
      <c r="U173" s="8"/>
      <c r="V173" s="8"/>
      <c r="W173" s="8"/>
    </row>
    <row r="174" spans="1:23" ht="14.25" customHeight="1">
      <c r="A174" s="7">
        <v>45573</v>
      </c>
      <c r="B174" s="8">
        <v>1.3729</v>
      </c>
      <c r="C174" s="8">
        <v>2.1928000000000001</v>
      </c>
      <c r="D174" s="8">
        <v>0.81990000000000007</v>
      </c>
      <c r="E174" s="8">
        <v>3.86</v>
      </c>
      <c r="F174" s="8">
        <v>4.04</v>
      </c>
      <c r="G174" s="8">
        <v>102.4761</v>
      </c>
      <c r="H174" s="8">
        <v>1.7529999999999999</v>
      </c>
      <c r="I174" s="8">
        <v>55.764894312340594</v>
      </c>
      <c r="J174" s="8">
        <v>98.36</v>
      </c>
      <c r="L174" s="19">
        <v>44591</v>
      </c>
      <c r="M174" s="20">
        <v>2.2515000000000001</v>
      </c>
      <c r="N174" s="7"/>
      <c r="O174" s="19">
        <v>40633</v>
      </c>
      <c r="P174" s="20">
        <v>2.3856000000000002</v>
      </c>
      <c r="Q174" s="8"/>
      <c r="R174" s="8"/>
      <c r="S174" s="8"/>
      <c r="T174" s="8"/>
      <c r="U174" s="8"/>
      <c r="V174" s="8"/>
      <c r="W174" s="8"/>
    </row>
    <row r="175" spans="1:23" ht="14.25" customHeight="1">
      <c r="A175" s="7">
        <v>45572</v>
      </c>
      <c r="B175" s="8">
        <v>1.3678999999999999</v>
      </c>
      <c r="C175" s="8">
        <v>2.1518000000000002</v>
      </c>
      <c r="D175" s="8">
        <v>0.78390000000000026</v>
      </c>
      <c r="E175" s="8">
        <v>3.86</v>
      </c>
      <c r="F175" s="8">
        <v>4.03</v>
      </c>
      <c r="G175" s="8">
        <v>102.492</v>
      </c>
      <c r="H175" s="8">
        <v>1.5551999999999999</v>
      </c>
      <c r="I175" s="8">
        <v>60.165470995288011</v>
      </c>
      <c r="J175" s="8">
        <v>98.36</v>
      </c>
      <c r="L175" s="19">
        <v>44589</v>
      </c>
      <c r="M175" s="20">
        <v>2.2515000000000001</v>
      </c>
      <c r="N175" s="7"/>
      <c r="O175" s="19">
        <v>40602</v>
      </c>
      <c r="P175" s="20">
        <v>4.0313999999999997</v>
      </c>
      <c r="Q175" s="8"/>
      <c r="R175" s="8"/>
      <c r="S175" s="8"/>
      <c r="T175" s="8"/>
      <c r="U175" s="8"/>
      <c r="V175" s="8"/>
      <c r="W175" s="8"/>
    </row>
    <row r="176" spans="1:23" ht="14.25" customHeight="1">
      <c r="A176" s="7">
        <v>45569</v>
      </c>
      <c r="B176" s="8">
        <v>1.3678999999999999</v>
      </c>
      <c r="C176" s="8">
        <v>2.1518000000000002</v>
      </c>
      <c r="D176" s="8">
        <v>0.78390000000000026</v>
      </c>
      <c r="E176" s="8">
        <v>3.81</v>
      </c>
      <c r="F176" s="8">
        <v>3.98</v>
      </c>
      <c r="G176" s="8">
        <v>102.4913</v>
      </c>
      <c r="H176" s="8">
        <v>1.5551999999999999</v>
      </c>
      <c r="I176" s="8">
        <v>60.165470995288011</v>
      </c>
      <c r="J176" s="8">
        <v>98.36</v>
      </c>
      <c r="L176" s="19">
        <v>44582</v>
      </c>
      <c r="M176" s="20">
        <v>2.1154999999999999</v>
      </c>
      <c r="N176" s="7"/>
      <c r="O176" s="19">
        <v>40574</v>
      </c>
      <c r="P176" s="20">
        <v>4.7023000000000001</v>
      </c>
      <c r="Q176" s="8"/>
      <c r="R176" s="8"/>
      <c r="S176" s="8"/>
      <c r="T176" s="8"/>
      <c r="U176" s="8"/>
      <c r="V176" s="8"/>
      <c r="W176" s="8"/>
    </row>
    <row r="177" spans="1:23" ht="14.25" customHeight="1">
      <c r="A177" s="7">
        <v>45568</v>
      </c>
      <c r="B177" s="8">
        <v>1.3678999999999999</v>
      </c>
      <c r="C177" s="8">
        <v>2.1518000000000002</v>
      </c>
      <c r="D177" s="8">
        <v>0.78390000000000026</v>
      </c>
      <c r="E177" s="8">
        <v>3.62</v>
      </c>
      <c r="F177" s="8">
        <v>3.85</v>
      </c>
      <c r="G177" s="8">
        <v>101.9387</v>
      </c>
      <c r="H177" s="8">
        <v>1.5551999999999999</v>
      </c>
      <c r="I177" s="8">
        <v>60.165470995288011</v>
      </c>
      <c r="J177" s="8">
        <v>98.36</v>
      </c>
      <c r="L177" s="19">
        <v>44575</v>
      </c>
      <c r="M177" s="20">
        <v>2.1326000000000001</v>
      </c>
      <c r="N177" s="7"/>
      <c r="O177" s="19">
        <v>40543</v>
      </c>
      <c r="P177" s="20">
        <v>4.3017000000000003</v>
      </c>
      <c r="Q177" s="8"/>
      <c r="R177" s="8"/>
      <c r="S177" s="8"/>
      <c r="T177" s="8"/>
      <c r="U177" s="8"/>
      <c r="V177" s="8"/>
      <c r="W177" s="8"/>
    </row>
    <row r="178" spans="1:23" ht="14.25" customHeight="1">
      <c r="A178" s="7">
        <v>45567</v>
      </c>
      <c r="B178" s="8">
        <v>1.3678999999999999</v>
      </c>
      <c r="C178" s="8">
        <v>2.1518000000000002</v>
      </c>
      <c r="D178" s="8">
        <v>0.78390000000000026</v>
      </c>
      <c r="E178" s="8">
        <v>3.55</v>
      </c>
      <c r="F178" s="8">
        <v>3.79</v>
      </c>
      <c r="G178" s="8">
        <v>101.61</v>
      </c>
      <c r="H178" s="8">
        <v>1.5551999999999999</v>
      </c>
      <c r="I178" s="8">
        <v>60.165470995288011</v>
      </c>
      <c r="J178" s="8">
        <v>98.36</v>
      </c>
      <c r="L178" s="19">
        <v>44568</v>
      </c>
      <c r="M178" s="20">
        <v>2.0070000000000001</v>
      </c>
      <c r="N178" s="7"/>
      <c r="O178" s="19">
        <v>40512</v>
      </c>
      <c r="P178" s="20">
        <v>2.0632999999999999</v>
      </c>
      <c r="Q178" s="8"/>
      <c r="R178" s="8"/>
      <c r="S178" s="8"/>
      <c r="T178" s="8"/>
      <c r="U178" s="8"/>
      <c r="V178" s="8"/>
      <c r="W178" s="8"/>
    </row>
    <row r="179" spans="1:23" ht="14.25" customHeight="1">
      <c r="A179" s="7">
        <v>45566</v>
      </c>
      <c r="B179" s="8">
        <v>1.3678999999999999</v>
      </c>
      <c r="C179" s="8">
        <v>2.1518000000000002</v>
      </c>
      <c r="D179" s="8">
        <v>0.78390000000000026</v>
      </c>
      <c r="E179" s="8">
        <v>3.51</v>
      </c>
      <c r="F179" s="8">
        <v>3.74</v>
      </c>
      <c r="G179" s="8">
        <v>101.20059999999999</v>
      </c>
      <c r="H179" s="8">
        <v>1.5551999999999999</v>
      </c>
      <c r="I179" s="8">
        <v>60.165470995288011</v>
      </c>
      <c r="J179" s="8">
        <v>98.36</v>
      </c>
      <c r="L179" s="19">
        <v>44561</v>
      </c>
      <c r="M179" s="20">
        <v>2.3525999999999998</v>
      </c>
      <c r="N179" s="7"/>
      <c r="O179" s="19">
        <v>40482</v>
      </c>
      <c r="P179" s="20">
        <v>2.0173999999999999</v>
      </c>
      <c r="Q179" s="8"/>
      <c r="R179" s="8"/>
      <c r="S179" s="8"/>
      <c r="T179" s="8"/>
      <c r="U179" s="8"/>
      <c r="V179" s="8"/>
      <c r="W179" s="8"/>
    </row>
    <row r="180" spans="1:23" ht="14.25" customHeight="1">
      <c r="A180" s="7">
        <v>45565</v>
      </c>
      <c r="B180" s="8">
        <v>1.3678999999999999</v>
      </c>
      <c r="C180" s="8">
        <v>2.1518000000000002</v>
      </c>
      <c r="D180" s="8">
        <v>0.78390000000000026</v>
      </c>
      <c r="E180" s="8">
        <v>3.58</v>
      </c>
      <c r="F180" s="8">
        <v>3.81</v>
      </c>
      <c r="G180" s="8">
        <v>100.7564</v>
      </c>
      <c r="H180" s="8">
        <v>1.5551999999999999</v>
      </c>
      <c r="I180" s="8">
        <v>60.165470995288011</v>
      </c>
      <c r="J180" s="8">
        <v>98.36</v>
      </c>
      <c r="L180" s="19">
        <v>44554</v>
      </c>
      <c r="M180" s="20">
        <v>1.9930000000000001</v>
      </c>
      <c r="N180" s="7"/>
      <c r="O180" s="19">
        <v>40451</v>
      </c>
      <c r="P180" s="20">
        <v>2.4617</v>
      </c>
      <c r="Q180" s="8"/>
      <c r="R180" s="8"/>
      <c r="S180" s="8"/>
      <c r="T180" s="8"/>
      <c r="U180" s="8"/>
      <c r="V180" s="8"/>
      <c r="W180" s="8"/>
    </row>
    <row r="181" spans="1:23" ht="14.25" customHeight="1">
      <c r="A181" s="7">
        <v>45564</v>
      </c>
      <c r="B181" s="8">
        <v>1.4379</v>
      </c>
      <c r="C181" s="8">
        <v>2.2534000000000001</v>
      </c>
      <c r="D181" s="8">
        <v>0.81550000000000011</v>
      </c>
      <c r="E181" s="8">
        <v>3.5</v>
      </c>
      <c r="F181" s="8">
        <v>3.75</v>
      </c>
      <c r="G181" s="8">
        <v>100.9354</v>
      </c>
      <c r="H181" s="8">
        <v>1.8339000000000001</v>
      </c>
      <c r="I181" s="8">
        <v>55.855220077899595</v>
      </c>
      <c r="J181" s="8">
        <v>98.5</v>
      </c>
      <c r="L181" s="19">
        <v>44547</v>
      </c>
      <c r="M181" s="20">
        <v>2.1795</v>
      </c>
      <c r="N181" s="7"/>
      <c r="O181" s="19">
        <v>40421</v>
      </c>
      <c r="P181" s="20">
        <v>2.0293000000000001</v>
      </c>
      <c r="Q181" s="8"/>
      <c r="R181" s="8"/>
      <c r="S181" s="8"/>
      <c r="T181" s="8"/>
      <c r="U181" s="8"/>
      <c r="V181" s="8"/>
      <c r="W181" s="8"/>
    </row>
    <row r="182" spans="1:23" ht="14.25" customHeight="1">
      <c r="A182" s="7">
        <v>45562</v>
      </c>
      <c r="B182" s="8">
        <v>1.4379</v>
      </c>
      <c r="C182" s="8">
        <v>2.1714000000000002</v>
      </c>
      <c r="D182" s="8">
        <v>0.73350000000000026</v>
      </c>
      <c r="E182" s="8">
        <v>3.5</v>
      </c>
      <c r="F182" s="8">
        <v>3.75</v>
      </c>
      <c r="G182" s="8">
        <v>100.9354</v>
      </c>
      <c r="H182" s="8">
        <v>1.6641999999999999</v>
      </c>
      <c r="I182" s="8">
        <v>51.73958931027839</v>
      </c>
      <c r="J182" s="8">
        <v>98.5</v>
      </c>
      <c r="L182" s="19">
        <v>44540</v>
      </c>
      <c r="M182" s="20">
        <v>2.1644000000000001</v>
      </c>
      <c r="N182" s="7"/>
      <c r="O182" s="19">
        <v>40390</v>
      </c>
      <c r="P182" s="20">
        <v>2.0548999999999999</v>
      </c>
      <c r="Q182" s="8"/>
      <c r="R182" s="8"/>
      <c r="S182" s="8"/>
      <c r="T182" s="8"/>
      <c r="U182" s="8"/>
      <c r="V182" s="8"/>
      <c r="W182" s="8"/>
    </row>
    <row r="183" spans="1:23" ht="14.25" customHeight="1">
      <c r="A183" s="7">
        <v>45561</v>
      </c>
      <c r="B183" s="8">
        <v>1.4029</v>
      </c>
      <c r="C183" s="8">
        <v>2.0787</v>
      </c>
      <c r="D183" s="8">
        <v>0.67579999999999996</v>
      </c>
      <c r="E183" s="8">
        <v>3.55</v>
      </c>
      <c r="F183" s="8">
        <v>3.79</v>
      </c>
      <c r="G183" s="8">
        <v>100.6169</v>
      </c>
      <c r="H183" s="8">
        <v>1.8464</v>
      </c>
      <c r="I183" s="8">
        <v>50.767650766631263</v>
      </c>
      <c r="J183" s="8">
        <v>97.96</v>
      </c>
      <c r="L183" s="19">
        <v>44533</v>
      </c>
      <c r="M183" s="20">
        <v>2.2456999999999998</v>
      </c>
      <c r="N183" s="7"/>
      <c r="O183" s="19">
        <v>40359</v>
      </c>
      <c r="P183" s="20">
        <v>2.7240000000000002</v>
      </c>
      <c r="Q183" s="8"/>
      <c r="R183" s="8"/>
      <c r="S183" s="8"/>
      <c r="T183" s="8"/>
      <c r="U183" s="8"/>
      <c r="V183" s="8"/>
      <c r="W183" s="8"/>
    </row>
    <row r="184" spans="1:23" ht="14.25" customHeight="1">
      <c r="A184" s="7">
        <v>45560</v>
      </c>
      <c r="B184" s="8">
        <v>1.3878999999999999</v>
      </c>
      <c r="C184" s="8">
        <v>2.0436999999999999</v>
      </c>
      <c r="D184" s="8">
        <v>0.65579999999999994</v>
      </c>
      <c r="E184" s="8">
        <v>3.52</v>
      </c>
      <c r="F184" s="8">
        <v>3.79</v>
      </c>
      <c r="G184" s="8">
        <v>100.93519999999999</v>
      </c>
      <c r="H184" s="8">
        <v>1.8748</v>
      </c>
      <c r="I184" s="8">
        <v>51.472468802048112</v>
      </c>
      <c r="J184" s="8">
        <v>97.96</v>
      </c>
      <c r="L184" s="19">
        <v>44526</v>
      </c>
      <c r="M184" s="20">
        <v>2.2126000000000001</v>
      </c>
      <c r="N184" s="7"/>
      <c r="O184" s="19">
        <v>40329</v>
      </c>
      <c r="P184" s="20">
        <v>1.9297</v>
      </c>
      <c r="Q184" s="8"/>
      <c r="R184" s="8"/>
      <c r="S184" s="8"/>
      <c r="T184" s="8"/>
      <c r="U184" s="8"/>
      <c r="V184" s="8"/>
      <c r="W184" s="8"/>
    </row>
    <row r="185" spans="1:23" ht="14.25" customHeight="1">
      <c r="A185" s="7">
        <v>45559</v>
      </c>
      <c r="B185" s="8">
        <v>1.4178999999999999</v>
      </c>
      <c r="C185" s="8">
        <v>2.0728</v>
      </c>
      <c r="D185" s="8">
        <v>0.65490000000000004</v>
      </c>
      <c r="E185" s="8">
        <v>3.47</v>
      </c>
      <c r="F185" s="8">
        <v>3.74</v>
      </c>
      <c r="G185" s="8">
        <v>100.3588</v>
      </c>
      <c r="H185" s="8">
        <v>1.9173</v>
      </c>
      <c r="I185" s="8">
        <v>49.194414001552495</v>
      </c>
      <c r="J185" s="8">
        <v>97.96</v>
      </c>
      <c r="L185" s="19">
        <v>44519</v>
      </c>
      <c r="M185" s="20">
        <v>2.1236999999999999</v>
      </c>
      <c r="N185" s="7"/>
      <c r="O185" s="19">
        <v>40298</v>
      </c>
      <c r="P185" s="20">
        <v>1.6444000000000001</v>
      </c>
      <c r="Q185" s="8"/>
      <c r="R185" s="8"/>
      <c r="S185" s="8"/>
      <c r="T185" s="8"/>
      <c r="U185" s="8"/>
      <c r="V185" s="8"/>
      <c r="W185" s="8"/>
    </row>
    <row r="186" spans="1:23" ht="14.25" customHeight="1">
      <c r="A186" s="7">
        <v>45558</v>
      </c>
      <c r="B186" s="8">
        <v>1.3878999999999999</v>
      </c>
      <c r="C186" s="8">
        <v>2.0381</v>
      </c>
      <c r="D186" s="8">
        <v>0.65020000000000011</v>
      </c>
      <c r="E186" s="8">
        <v>3.51</v>
      </c>
      <c r="F186" s="8">
        <v>3.75</v>
      </c>
      <c r="G186" s="8">
        <v>100.9247</v>
      </c>
      <c r="H186" s="8">
        <v>1.885</v>
      </c>
      <c r="I186" s="8">
        <v>50.388482582839373</v>
      </c>
      <c r="J186" s="8">
        <v>97.96</v>
      </c>
      <c r="L186" s="19">
        <v>44512</v>
      </c>
      <c r="M186" s="20">
        <v>2.1166999999999998</v>
      </c>
      <c r="N186" s="7"/>
      <c r="O186" s="19">
        <v>40268</v>
      </c>
      <c r="P186" s="20">
        <v>1.6322000000000001</v>
      </c>
      <c r="Q186" s="8"/>
      <c r="R186" s="8"/>
      <c r="S186" s="8"/>
      <c r="T186" s="8"/>
      <c r="U186" s="8"/>
      <c r="V186" s="8"/>
      <c r="W186" s="8"/>
    </row>
    <row r="187" spans="1:23" ht="14.25" customHeight="1">
      <c r="A187" s="7">
        <v>45555</v>
      </c>
      <c r="B187" s="8">
        <v>1.391</v>
      </c>
      <c r="C187" s="8">
        <v>2.0430999999999999</v>
      </c>
      <c r="D187" s="8">
        <v>0.6520999999999999</v>
      </c>
      <c r="E187" s="8">
        <v>3.48</v>
      </c>
      <c r="F187" s="8">
        <v>3.73</v>
      </c>
      <c r="G187" s="8">
        <v>100.7503</v>
      </c>
      <c r="H187" s="8">
        <v>1.9569000000000001</v>
      </c>
      <c r="I187" s="8">
        <v>50.233869159844055</v>
      </c>
      <c r="J187" s="8">
        <v>97.96</v>
      </c>
      <c r="L187" s="19">
        <v>44505</v>
      </c>
      <c r="M187" s="20">
        <v>2.1244999999999998</v>
      </c>
      <c r="N187" s="7"/>
      <c r="O187" s="19">
        <v>40237</v>
      </c>
      <c r="P187" s="20">
        <v>1.7966</v>
      </c>
      <c r="Q187" s="8"/>
      <c r="R187" s="8"/>
      <c r="S187" s="8"/>
      <c r="T187" s="8"/>
      <c r="U187" s="8"/>
      <c r="V187" s="8"/>
      <c r="W187" s="8"/>
    </row>
    <row r="188" spans="1:23" ht="14.25" customHeight="1">
      <c r="A188" s="7">
        <v>45554</v>
      </c>
      <c r="B188" s="8">
        <v>1.391</v>
      </c>
      <c r="C188" s="8">
        <v>2.0449999999999999</v>
      </c>
      <c r="D188" s="8">
        <v>0.65399999999999991</v>
      </c>
      <c r="E188" s="8">
        <v>3.49</v>
      </c>
      <c r="F188" s="8">
        <v>3.73</v>
      </c>
      <c r="G188" s="8">
        <v>100.66419999999999</v>
      </c>
      <c r="H188" s="8">
        <v>1.9717</v>
      </c>
      <c r="I188" s="8">
        <v>49.623609522608191</v>
      </c>
      <c r="J188" s="8">
        <v>97.77</v>
      </c>
      <c r="L188" s="19">
        <v>44498</v>
      </c>
      <c r="M188" s="20">
        <v>2.2764000000000002</v>
      </c>
      <c r="N188" s="7"/>
      <c r="O188" s="19">
        <v>40209</v>
      </c>
      <c r="P188" s="20">
        <v>1.4688000000000001</v>
      </c>
      <c r="Q188" s="8"/>
      <c r="R188" s="8"/>
      <c r="S188" s="8"/>
      <c r="T188" s="8"/>
      <c r="U188" s="8"/>
      <c r="V188" s="8"/>
      <c r="W188" s="8"/>
    </row>
    <row r="189" spans="1:23" ht="14.25" customHeight="1">
      <c r="A189" s="7">
        <v>45553</v>
      </c>
      <c r="B189" s="8">
        <v>1.3660000000000001</v>
      </c>
      <c r="C189" s="8">
        <v>2.0402999999999998</v>
      </c>
      <c r="D189" s="8">
        <v>0.67429999999999968</v>
      </c>
      <c r="E189" s="8">
        <v>3.47</v>
      </c>
      <c r="F189" s="8">
        <v>3.7</v>
      </c>
      <c r="G189" s="8">
        <v>100.94110000000001</v>
      </c>
      <c r="H189" s="8">
        <v>1.8839999999999999</v>
      </c>
      <c r="I189" s="8">
        <v>50.460043274387871</v>
      </c>
      <c r="J189" s="8">
        <v>97.77</v>
      </c>
      <c r="L189" s="19">
        <v>44491</v>
      </c>
      <c r="M189" s="20">
        <v>2.165</v>
      </c>
      <c r="N189" s="7"/>
      <c r="O189" s="19">
        <v>40178</v>
      </c>
      <c r="P189" s="20">
        <v>1.4863</v>
      </c>
      <c r="Q189" s="8"/>
      <c r="R189" s="8"/>
      <c r="S189" s="8"/>
      <c r="T189" s="8"/>
      <c r="U189" s="8"/>
      <c r="V189" s="8"/>
      <c r="W189" s="8"/>
    </row>
    <row r="190" spans="1:23" ht="14.25" customHeight="1">
      <c r="A190" s="7">
        <v>45552</v>
      </c>
      <c r="B190" s="8">
        <v>1.331</v>
      </c>
      <c r="C190" s="8">
        <v>2.0425</v>
      </c>
      <c r="D190" s="8">
        <v>0.71150000000000002</v>
      </c>
      <c r="E190" s="8">
        <v>3.44</v>
      </c>
      <c r="F190" s="8">
        <v>3.65</v>
      </c>
      <c r="G190" s="8">
        <v>101.0231</v>
      </c>
      <c r="H190" s="8">
        <v>1.6541999999999999</v>
      </c>
      <c r="I190" s="8">
        <v>50.593857782801081</v>
      </c>
      <c r="J190" s="8">
        <v>97.77</v>
      </c>
      <c r="L190" s="19">
        <v>44484</v>
      </c>
      <c r="M190" s="20">
        <v>2.1682999999999999</v>
      </c>
      <c r="N190" s="7"/>
      <c r="O190" s="19">
        <v>40147</v>
      </c>
      <c r="P190" s="20">
        <v>1.4353</v>
      </c>
      <c r="Q190" s="8"/>
      <c r="R190" s="8"/>
      <c r="S190" s="8"/>
      <c r="T190" s="8"/>
      <c r="U190" s="8"/>
      <c r="V190" s="8"/>
      <c r="W190" s="8"/>
    </row>
    <row r="191" spans="1:23" ht="14.25" customHeight="1">
      <c r="A191" s="7">
        <v>45551</v>
      </c>
      <c r="B191" s="8">
        <v>1.331</v>
      </c>
      <c r="C191" s="8">
        <v>2.0425</v>
      </c>
      <c r="D191" s="8">
        <v>0.71150000000000002</v>
      </c>
      <c r="E191" s="8">
        <v>3.41</v>
      </c>
      <c r="F191" s="8">
        <v>3.63</v>
      </c>
      <c r="G191" s="8">
        <v>100.69589999999999</v>
      </c>
      <c r="H191" s="8">
        <v>1.6541999999999999</v>
      </c>
      <c r="I191" s="8">
        <v>50.593857782801081</v>
      </c>
      <c r="J191" s="8">
        <v>97.77</v>
      </c>
      <c r="L191" s="19">
        <v>44477</v>
      </c>
      <c r="M191" s="20">
        <v>2.0044</v>
      </c>
      <c r="N191" s="7"/>
      <c r="O191" s="19">
        <v>40117</v>
      </c>
      <c r="P191" s="20">
        <v>1.5147999999999999</v>
      </c>
      <c r="Q191" s="8"/>
      <c r="R191" s="8"/>
      <c r="S191" s="8"/>
      <c r="T191" s="8"/>
      <c r="U191" s="8"/>
      <c r="V191" s="8"/>
      <c r="W191" s="8"/>
    </row>
    <row r="192" spans="1:23" ht="14.25" customHeight="1">
      <c r="A192" s="7">
        <v>45549</v>
      </c>
      <c r="B192" s="8">
        <v>1.331</v>
      </c>
      <c r="C192" s="8">
        <v>2.0425</v>
      </c>
      <c r="D192" s="8">
        <v>0.71150000000000002</v>
      </c>
      <c r="E192" s="8">
        <v>3.43</v>
      </c>
      <c r="F192" s="8">
        <v>3.66</v>
      </c>
      <c r="G192" s="8">
        <v>100.9546</v>
      </c>
      <c r="H192" s="8">
        <v>1.6541999999999999</v>
      </c>
      <c r="I192" s="8">
        <v>50.593857782801081</v>
      </c>
      <c r="J192" s="8">
        <v>97.77</v>
      </c>
      <c r="L192" s="19">
        <v>44469</v>
      </c>
      <c r="M192" s="20">
        <v>2.2656000000000001</v>
      </c>
      <c r="N192" s="7"/>
      <c r="O192" s="19">
        <v>40086</v>
      </c>
      <c r="P192" s="20">
        <v>1.5949</v>
      </c>
      <c r="Q192" s="8"/>
      <c r="R192" s="8"/>
      <c r="S192" s="8"/>
      <c r="T192" s="8"/>
      <c r="U192" s="8"/>
      <c r="V192" s="8"/>
      <c r="W192" s="8"/>
    </row>
    <row r="193" spans="1:23" ht="14.25" customHeight="1">
      <c r="A193" s="7">
        <v>45548</v>
      </c>
      <c r="B193" s="8">
        <v>1.3260000000000001</v>
      </c>
      <c r="C193" s="8">
        <v>2.0724</v>
      </c>
      <c r="D193" s="8">
        <v>0.74639999999999995</v>
      </c>
      <c r="E193" s="8">
        <v>3.43</v>
      </c>
      <c r="F193" s="8">
        <v>3.66</v>
      </c>
      <c r="G193" s="8">
        <v>100.9546</v>
      </c>
      <c r="H193" s="8">
        <v>1.8187</v>
      </c>
      <c r="I193" s="8">
        <v>50.193135200270241</v>
      </c>
      <c r="J193" s="8">
        <v>97.77</v>
      </c>
      <c r="L193" s="19">
        <v>44463</v>
      </c>
      <c r="M193" s="20">
        <v>2.1331000000000002</v>
      </c>
      <c r="N193" s="7"/>
      <c r="O193" s="19">
        <v>40056</v>
      </c>
      <c r="P193" s="20">
        <v>1.5444</v>
      </c>
      <c r="Q193" s="8"/>
      <c r="R193" s="8"/>
      <c r="S193" s="8"/>
      <c r="T193" s="8"/>
      <c r="U193" s="8"/>
      <c r="V193" s="8"/>
      <c r="W193" s="8"/>
    </row>
    <row r="194" spans="1:23" ht="14.25" customHeight="1">
      <c r="A194" s="7">
        <v>45547</v>
      </c>
      <c r="B194" s="8">
        <v>1.3260000000000001</v>
      </c>
      <c r="C194" s="8">
        <v>2.0998000000000001</v>
      </c>
      <c r="D194" s="8">
        <v>0.77380000000000004</v>
      </c>
      <c r="E194" s="8">
        <v>3.47</v>
      </c>
      <c r="F194" s="8">
        <v>3.68</v>
      </c>
      <c r="G194" s="8">
        <v>101.2454</v>
      </c>
      <c r="H194" s="8">
        <v>1.8176000000000001</v>
      </c>
      <c r="I194" s="8">
        <v>49.997928478680301</v>
      </c>
      <c r="J194" s="8">
        <v>97.92</v>
      </c>
      <c r="L194" s="19">
        <v>44456</v>
      </c>
      <c r="M194" s="20">
        <v>2.2972999999999999</v>
      </c>
      <c r="N194" s="7"/>
      <c r="O194" s="19">
        <v>40025</v>
      </c>
      <c r="P194" s="20">
        <v>1.5951</v>
      </c>
      <c r="Q194" s="8"/>
      <c r="R194" s="8"/>
      <c r="S194" s="8"/>
      <c r="T194" s="8"/>
      <c r="U194" s="8"/>
      <c r="V194" s="8"/>
      <c r="W194" s="8"/>
    </row>
    <row r="195" spans="1:23" ht="14.25" customHeight="1">
      <c r="A195" s="7">
        <v>45546</v>
      </c>
      <c r="B195" s="8">
        <v>1.3285</v>
      </c>
      <c r="C195" s="8">
        <v>2.1044</v>
      </c>
      <c r="D195" s="8">
        <v>0.77590000000000003</v>
      </c>
      <c r="E195" s="8">
        <v>3.45</v>
      </c>
      <c r="F195" s="8">
        <v>3.65</v>
      </c>
      <c r="G195" s="8">
        <v>101.7256</v>
      </c>
      <c r="H195" s="8">
        <v>1.8106</v>
      </c>
      <c r="I195" s="8">
        <v>50.268500535317422</v>
      </c>
      <c r="J195" s="8">
        <v>97.92</v>
      </c>
      <c r="L195" s="19">
        <v>44449</v>
      </c>
      <c r="M195" s="20">
        <v>2.1751999999999998</v>
      </c>
      <c r="N195" s="7"/>
      <c r="O195" s="19">
        <v>39994</v>
      </c>
      <c r="P195" s="20">
        <v>1.0418000000000001</v>
      </c>
      <c r="Q195" s="8"/>
      <c r="R195" s="8"/>
      <c r="S195" s="8"/>
      <c r="T195" s="8"/>
      <c r="U195" s="8"/>
      <c r="V195" s="8"/>
      <c r="W195" s="8"/>
    </row>
    <row r="196" spans="1:23" ht="14.25" customHeight="1">
      <c r="A196" s="7">
        <v>45545</v>
      </c>
      <c r="B196" s="8">
        <v>1.3552</v>
      </c>
      <c r="C196" s="8">
        <v>2.1143000000000001</v>
      </c>
      <c r="D196" s="8">
        <v>0.75910000000000011</v>
      </c>
      <c r="E196" s="8">
        <v>3.43</v>
      </c>
      <c r="F196" s="8">
        <v>3.65</v>
      </c>
      <c r="G196" s="8">
        <v>101.6788</v>
      </c>
      <c r="H196" s="8">
        <v>1.8612</v>
      </c>
      <c r="I196" s="8">
        <v>49.525652077205883</v>
      </c>
      <c r="J196" s="8">
        <v>97.92</v>
      </c>
      <c r="L196" s="19">
        <v>44442</v>
      </c>
      <c r="M196" s="20">
        <v>2.246</v>
      </c>
      <c r="N196" s="7"/>
      <c r="O196" s="19">
        <v>39964</v>
      </c>
      <c r="P196" s="20">
        <v>0.95189999999999997</v>
      </c>
      <c r="Q196" s="8"/>
      <c r="R196" s="8"/>
      <c r="S196" s="8"/>
      <c r="T196" s="8"/>
      <c r="U196" s="8"/>
      <c r="V196" s="8"/>
      <c r="W196" s="8"/>
    </row>
    <row r="197" spans="1:23" ht="14.25" customHeight="1">
      <c r="A197" s="7">
        <v>45544</v>
      </c>
      <c r="B197" s="8">
        <v>1.4152</v>
      </c>
      <c r="C197" s="8">
        <v>2.1267</v>
      </c>
      <c r="D197" s="8">
        <v>0.71150000000000002</v>
      </c>
      <c r="E197" s="8">
        <v>3.49</v>
      </c>
      <c r="F197" s="8">
        <v>3.7</v>
      </c>
      <c r="G197" s="8">
        <v>101.6293</v>
      </c>
      <c r="H197" s="8">
        <v>1.825</v>
      </c>
      <c r="I197" s="8">
        <v>48.97699002786586</v>
      </c>
      <c r="J197" s="8">
        <v>97.92</v>
      </c>
      <c r="L197" s="19">
        <v>44435</v>
      </c>
      <c r="M197" s="20">
        <v>2.2892999999999999</v>
      </c>
      <c r="N197" s="7"/>
      <c r="O197" s="19">
        <v>39933</v>
      </c>
      <c r="P197" s="20">
        <v>0.94289999999999996</v>
      </c>
      <c r="Q197" s="8"/>
      <c r="R197" s="8"/>
      <c r="S197" s="8"/>
      <c r="T197" s="8"/>
      <c r="U197" s="8"/>
      <c r="V197" s="8"/>
      <c r="W197" s="8"/>
    </row>
    <row r="198" spans="1:23" ht="14.25" customHeight="1">
      <c r="A198" s="7">
        <v>45541</v>
      </c>
      <c r="B198" s="8">
        <v>1.4352</v>
      </c>
      <c r="C198" s="8">
        <v>2.1387999999999998</v>
      </c>
      <c r="D198" s="8">
        <v>0.70359999999999978</v>
      </c>
      <c r="E198" s="8">
        <v>3.5</v>
      </c>
      <c r="F198" s="8">
        <v>3.72</v>
      </c>
      <c r="G198" s="8">
        <v>101.1889</v>
      </c>
      <c r="H198" s="8">
        <v>1.6890000000000001</v>
      </c>
      <c r="I198" s="8">
        <v>48.282811710298361</v>
      </c>
      <c r="J198" s="8">
        <v>97.92</v>
      </c>
      <c r="L198" s="19">
        <v>44428</v>
      </c>
      <c r="M198" s="20">
        <v>2.0918999999999999</v>
      </c>
      <c r="N198" s="7"/>
      <c r="O198" s="19">
        <v>39903</v>
      </c>
      <c r="P198" s="20">
        <v>0.95420000000000005</v>
      </c>
      <c r="Q198" s="8"/>
      <c r="R198" s="8"/>
      <c r="S198" s="8"/>
      <c r="T198" s="8"/>
      <c r="U198" s="8"/>
      <c r="V198" s="8"/>
      <c r="W198" s="8"/>
    </row>
    <row r="199" spans="1:23" ht="14.25" customHeight="1">
      <c r="A199" s="7">
        <v>45540</v>
      </c>
      <c r="B199" s="8">
        <v>1.4475</v>
      </c>
      <c r="C199" s="8">
        <v>2.1337999999999999</v>
      </c>
      <c r="D199" s="8">
        <v>0.68629999999999991</v>
      </c>
      <c r="E199" s="8">
        <v>3.54</v>
      </c>
      <c r="F199" s="8">
        <v>3.73</v>
      </c>
      <c r="G199" s="8">
        <v>101.0672</v>
      </c>
      <c r="H199" s="8">
        <v>1.7108000000000001</v>
      </c>
      <c r="I199" s="8">
        <v>47.46477790744467</v>
      </c>
      <c r="J199" s="8">
        <v>97.95</v>
      </c>
      <c r="L199" s="19">
        <v>44421</v>
      </c>
      <c r="M199" s="20">
        <v>2.1962000000000002</v>
      </c>
      <c r="N199" s="7"/>
      <c r="O199" s="19">
        <v>39872</v>
      </c>
      <c r="P199" s="20">
        <v>0.95289999999999997</v>
      </c>
      <c r="Q199" s="8"/>
      <c r="R199" s="8"/>
      <c r="S199" s="8"/>
      <c r="T199" s="8"/>
      <c r="U199" s="8"/>
      <c r="V199" s="8"/>
      <c r="W199" s="8"/>
    </row>
    <row r="200" spans="1:23" ht="14.25" customHeight="1">
      <c r="A200" s="7">
        <v>45539</v>
      </c>
      <c r="B200" s="8">
        <v>1.4550000000000001</v>
      </c>
      <c r="C200" s="8">
        <v>2.1335999999999999</v>
      </c>
      <c r="D200" s="8">
        <v>0.67859999999999987</v>
      </c>
      <c r="E200" s="8">
        <v>3.56</v>
      </c>
      <c r="F200" s="8">
        <v>3.77</v>
      </c>
      <c r="G200" s="8">
        <v>101.2803</v>
      </c>
      <c r="H200" s="8">
        <v>1.7095</v>
      </c>
      <c r="I200" s="8">
        <v>47.71205383452893</v>
      </c>
      <c r="J200" s="8">
        <v>97.95</v>
      </c>
      <c r="L200" s="19">
        <v>44414</v>
      </c>
      <c r="M200" s="20">
        <v>1.9767999999999999</v>
      </c>
      <c r="N200" s="7"/>
      <c r="O200" s="19">
        <v>39844</v>
      </c>
      <c r="P200" s="20">
        <v>0.96389999999999998</v>
      </c>
      <c r="Q200" s="8"/>
      <c r="R200" s="8"/>
      <c r="S200" s="8"/>
      <c r="T200" s="8"/>
      <c r="U200" s="8"/>
      <c r="V200" s="8"/>
      <c r="W200" s="8"/>
    </row>
    <row r="201" spans="1:23" ht="14.25" customHeight="1">
      <c r="A201" s="7">
        <v>45538</v>
      </c>
      <c r="B201" s="8">
        <v>1.43</v>
      </c>
      <c r="C201" s="8">
        <v>2.1432000000000002</v>
      </c>
      <c r="D201" s="8">
        <v>0.71320000000000028</v>
      </c>
      <c r="E201" s="8">
        <v>3.65</v>
      </c>
      <c r="F201" s="8">
        <v>3.84</v>
      </c>
      <c r="G201" s="8">
        <v>101.7445</v>
      </c>
      <c r="H201" s="8">
        <v>1.7020999999999999</v>
      </c>
      <c r="I201" s="8">
        <v>47.945108152329922</v>
      </c>
      <c r="J201" s="8">
        <v>97.95</v>
      </c>
      <c r="L201" s="19">
        <v>44407</v>
      </c>
      <c r="M201" s="20">
        <v>2.3188</v>
      </c>
      <c r="N201" s="7"/>
      <c r="O201" s="19">
        <v>39813</v>
      </c>
      <c r="P201" s="20">
        <v>1.5145</v>
      </c>
      <c r="Q201" s="8"/>
      <c r="R201" s="8"/>
      <c r="S201" s="8"/>
      <c r="T201" s="8"/>
      <c r="U201" s="8"/>
      <c r="V201" s="8"/>
      <c r="W201" s="8"/>
    </row>
    <row r="202" spans="1:23" ht="14.25" customHeight="1">
      <c r="A202" s="7">
        <v>45537</v>
      </c>
      <c r="B202" s="8">
        <v>1.4650000000000001</v>
      </c>
      <c r="C202" s="8">
        <v>2.1457000000000002</v>
      </c>
      <c r="D202" s="8">
        <v>0.68070000000000008</v>
      </c>
      <c r="E202" s="8">
        <v>3.71</v>
      </c>
      <c r="F202" s="8">
        <v>3.91</v>
      </c>
      <c r="G202" s="8">
        <v>101.6562</v>
      </c>
      <c r="H202" s="8">
        <v>1.6912</v>
      </c>
      <c r="I202" s="8">
        <v>47.816114489718203</v>
      </c>
      <c r="J202" s="8">
        <v>97.95</v>
      </c>
      <c r="L202" s="19">
        <v>44400</v>
      </c>
      <c r="M202" s="20">
        <v>2.1640000000000001</v>
      </c>
      <c r="N202" s="7"/>
      <c r="O202" s="19">
        <v>39782</v>
      </c>
      <c r="P202" s="20">
        <v>2.6585000000000001</v>
      </c>
      <c r="Q202" s="8"/>
      <c r="R202" s="8"/>
      <c r="S202" s="8"/>
      <c r="T202" s="8"/>
      <c r="U202" s="8"/>
      <c r="V202" s="8"/>
      <c r="W202" s="8"/>
    </row>
    <row r="203" spans="1:23" ht="14.25" customHeight="1">
      <c r="A203" s="7">
        <v>45534</v>
      </c>
      <c r="B203" s="8">
        <v>1.49</v>
      </c>
      <c r="C203" s="8">
        <v>2.1703999999999999</v>
      </c>
      <c r="D203" s="8">
        <v>0.68039999999999989</v>
      </c>
      <c r="E203" s="8">
        <v>3.71</v>
      </c>
      <c r="F203" s="8">
        <v>3.91</v>
      </c>
      <c r="G203" s="8">
        <v>101.72709999999999</v>
      </c>
      <c r="H203" s="8">
        <v>1.6997</v>
      </c>
      <c r="I203" s="8">
        <v>46.546050886171926</v>
      </c>
      <c r="J203" s="8">
        <v>97.95</v>
      </c>
      <c r="L203" s="19">
        <v>44393</v>
      </c>
      <c r="M203" s="20">
        <v>2.1617000000000002</v>
      </c>
      <c r="N203" s="7"/>
      <c r="O203" s="19">
        <v>39752</v>
      </c>
      <c r="P203" s="20">
        <v>3.1196000000000002</v>
      </c>
      <c r="Q203" s="8"/>
      <c r="R203" s="8"/>
      <c r="S203" s="8"/>
      <c r="T203" s="8"/>
      <c r="U203" s="8"/>
      <c r="V203" s="8"/>
      <c r="W203" s="8"/>
    </row>
    <row r="204" spans="1:23" ht="14.25" customHeight="1">
      <c r="A204" s="7">
        <v>45533</v>
      </c>
      <c r="B204" s="8">
        <v>1.4912000000000001</v>
      </c>
      <c r="C204" s="8">
        <v>2.1703000000000001</v>
      </c>
      <c r="D204" s="8">
        <v>0.67910000000000004</v>
      </c>
      <c r="E204" s="8">
        <v>3.66</v>
      </c>
      <c r="F204" s="8">
        <v>3.87</v>
      </c>
      <c r="G204" s="8">
        <v>101.38</v>
      </c>
      <c r="H204" s="8">
        <v>1.631</v>
      </c>
      <c r="I204" s="8">
        <v>46.584978011358345</v>
      </c>
      <c r="J204" s="8">
        <v>97.89</v>
      </c>
      <c r="L204" s="19">
        <v>44386</v>
      </c>
      <c r="M204" s="20">
        <v>2.0998999999999999</v>
      </c>
      <c r="N204" s="7"/>
      <c r="O204" s="19">
        <v>39721</v>
      </c>
      <c r="P204" s="20">
        <v>3.1793</v>
      </c>
      <c r="Q204" s="8"/>
      <c r="R204" s="8"/>
      <c r="S204" s="8"/>
      <c r="T204" s="8"/>
      <c r="U204" s="8"/>
      <c r="V204" s="8"/>
      <c r="W204" s="8"/>
    </row>
    <row r="205" spans="1:23" ht="14.25" customHeight="1">
      <c r="A205" s="7">
        <v>45532</v>
      </c>
      <c r="B205" s="8">
        <v>1.4963</v>
      </c>
      <c r="C205" s="8">
        <v>2.1673</v>
      </c>
      <c r="D205" s="8">
        <v>0.67100000000000004</v>
      </c>
      <c r="E205" s="8">
        <v>3.63</v>
      </c>
      <c r="F205" s="8">
        <v>3.84</v>
      </c>
      <c r="G205" s="8">
        <v>101.05119999999999</v>
      </c>
      <c r="H205" s="8">
        <v>1.7807999999999999</v>
      </c>
      <c r="I205" s="8">
        <v>47.608506550023264</v>
      </c>
      <c r="J205" s="8">
        <v>97.89</v>
      </c>
      <c r="L205" s="19">
        <v>44379</v>
      </c>
      <c r="M205" s="20">
        <v>2.3738999999999999</v>
      </c>
      <c r="N205" s="7"/>
      <c r="O205" s="19">
        <v>39691</v>
      </c>
      <c r="P205" s="20">
        <v>3.3944999999999999</v>
      </c>
      <c r="Q205" s="8"/>
      <c r="R205" s="8"/>
      <c r="S205" s="8"/>
      <c r="T205" s="8"/>
      <c r="U205" s="8"/>
      <c r="V205" s="8"/>
      <c r="W205" s="8"/>
    </row>
    <row r="206" spans="1:23" ht="14.25" customHeight="1">
      <c r="A206" s="7">
        <v>45531</v>
      </c>
      <c r="B206" s="8">
        <v>1.5073000000000001</v>
      </c>
      <c r="C206" s="8">
        <v>2.1903000000000001</v>
      </c>
      <c r="D206" s="8">
        <v>0.68300000000000005</v>
      </c>
      <c r="E206" s="8">
        <v>3.66</v>
      </c>
      <c r="F206" s="8">
        <v>3.83</v>
      </c>
      <c r="G206" s="8">
        <v>100.5633</v>
      </c>
      <c r="H206" s="8">
        <v>1.8734999999999999</v>
      </c>
      <c r="I206" s="8">
        <v>47.458964870889837</v>
      </c>
      <c r="J206" s="8">
        <v>97.89</v>
      </c>
      <c r="L206" s="19">
        <v>44372</v>
      </c>
      <c r="M206" s="20">
        <v>2.2467000000000001</v>
      </c>
      <c r="N206" s="7"/>
      <c r="O206" s="19">
        <v>39660</v>
      </c>
      <c r="P206" s="20">
        <v>3.0819000000000001</v>
      </c>
      <c r="Q206" s="8"/>
      <c r="R206" s="8"/>
      <c r="S206" s="8"/>
      <c r="T206" s="8"/>
      <c r="U206" s="8"/>
      <c r="V206" s="8"/>
      <c r="W206" s="8"/>
    </row>
    <row r="207" spans="1:23" ht="14.25" customHeight="1">
      <c r="A207" s="7">
        <v>45530</v>
      </c>
      <c r="B207" s="8">
        <v>1.5042</v>
      </c>
      <c r="C207" s="8">
        <v>2.1627999999999998</v>
      </c>
      <c r="D207" s="8">
        <v>0.65859999999999985</v>
      </c>
      <c r="E207" s="8">
        <v>3.66</v>
      </c>
      <c r="F207" s="8">
        <v>3.82</v>
      </c>
      <c r="G207" s="8">
        <v>100.8796</v>
      </c>
      <c r="H207" s="8">
        <v>1.9594</v>
      </c>
      <c r="I207" s="8">
        <v>46.114551791436334</v>
      </c>
      <c r="J207" s="8">
        <v>97.89</v>
      </c>
      <c r="L207" s="19">
        <v>44365</v>
      </c>
      <c r="M207" s="20">
        <v>2.1970000000000001</v>
      </c>
      <c r="N207" s="7"/>
      <c r="O207" s="19">
        <v>39629</v>
      </c>
      <c r="P207" s="20">
        <v>3.3835000000000002</v>
      </c>
      <c r="Q207" s="8"/>
      <c r="R207" s="8"/>
      <c r="S207" s="8"/>
      <c r="T207" s="8"/>
      <c r="U207" s="8"/>
      <c r="V207" s="8"/>
      <c r="W207" s="8"/>
    </row>
    <row r="208" spans="1:23" ht="14.25" customHeight="1">
      <c r="A208" s="7">
        <v>45527</v>
      </c>
      <c r="B208" s="8">
        <v>1.4973000000000001</v>
      </c>
      <c r="C208" s="8">
        <v>2.1547000000000001</v>
      </c>
      <c r="D208" s="8">
        <v>0.65739999999999998</v>
      </c>
      <c r="E208" s="8">
        <v>3.65</v>
      </c>
      <c r="F208" s="8">
        <v>3.81</v>
      </c>
      <c r="G208" s="8">
        <v>100.6815</v>
      </c>
      <c r="H208" s="8">
        <v>1.8474999999999999</v>
      </c>
      <c r="I208" s="8">
        <v>44.634810073790398</v>
      </c>
      <c r="J208" s="8">
        <v>97.89</v>
      </c>
      <c r="L208" s="19">
        <v>44358</v>
      </c>
      <c r="M208" s="20">
        <v>2.2223000000000002</v>
      </c>
      <c r="N208" s="7"/>
      <c r="O208" s="19">
        <v>39599</v>
      </c>
      <c r="P208" s="20">
        <v>3.3452999999999999</v>
      </c>
      <c r="Q208" s="8"/>
      <c r="R208" s="8"/>
      <c r="S208" s="8"/>
      <c r="T208" s="8"/>
      <c r="U208" s="8"/>
      <c r="V208" s="8"/>
      <c r="W208" s="8"/>
    </row>
    <row r="209" spans="1:23" ht="14.25" customHeight="1">
      <c r="A209" s="7">
        <v>45526</v>
      </c>
      <c r="B209" s="8">
        <v>1.5210999999999999</v>
      </c>
      <c r="C209" s="8">
        <v>2.1581999999999999</v>
      </c>
      <c r="D209" s="8">
        <v>0.6371</v>
      </c>
      <c r="E209" s="8">
        <v>3.72</v>
      </c>
      <c r="F209" s="8">
        <v>3.86</v>
      </c>
      <c r="G209" s="8">
        <v>101.51090000000001</v>
      </c>
      <c r="H209" s="8">
        <v>1.8406</v>
      </c>
      <c r="I209" s="8">
        <v>43.198478315848114</v>
      </c>
      <c r="J209" s="8">
        <v>98.39</v>
      </c>
      <c r="L209" s="19">
        <v>44351</v>
      </c>
      <c r="M209" s="20">
        <v>2.2582</v>
      </c>
      <c r="N209" s="7"/>
      <c r="O209" s="19">
        <v>39568</v>
      </c>
      <c r="P209" s="20">
        <v>3.1488</v>
      </c>
      <c r="Q209" s="8"/>
      <c r="R209" s="8"/>
      <c r="S209" s="8"/>
      <c r="T209" s="8"/>
      <c r="U209" s="8"/>
      <c r="V209" s="8"/>
      <c r="W209" s="8"/>
    </row>
    <row r="210" spans="1:23" ht="14.25" customHeight="1">
      <c r="A210" s="7">
        <v>45525</v>
      </c>
      <c r="B210" s="8">
        <v>1.5443</v>
      </c>
      <c r="C210" s="8">
        <v>2.1669999999999998</v>
      </c>
      <c r="D210" s="8">
        <v>0.62269999999999981</v>
      </c>
      <c r="E210" s="8">
        <v>3.64</v>
      </c>
      <c r="F210" s="8">
        <v>3.79</v>
      </c>
      <c r="G210" s="8">
        <v>101.1717</v>
      </c>
      <c r="H210" s="8">
        <v>1.8229</v>
      </c>
      <c r="I210" s="8">
        <v>42.686732128510322</v>
      </c>
      <c r="J210" s="8">
        <v>98.39</v>
      </c>
      <c r="L210" s="19">
        <v>44344</v>
      </c>
      <c r="M210" s="20">
        <v>2.2665999999999999</v>
      </c>
      <c r="N210" s="7"/>
      <c r="O210" s="19">
        <v>39538</v>
      </c>
      <c r="P210" s="20">
        <v>2.5085000000000002</v>
      </c>
      <c r="Q210" s="8"/>
      <c r="R210" s="8"/>
      <c r="S210" s="8"/>
      <c r="T210" s="8"/>
      <c r="U210" s="8"/>
      <c r="V210" s="8"/>
      <c r="W210" s="8"/>
    </row>
    <row r="211" spans="1:23" ht="14.25" customHeight="1">
      <c r="A211" s="7">
        <v>45524</v>
      </c>
      <c r="B211" s="8">
        <v>1.5535000000000001</v>
      </c>
      <c r="C211" s="8">
        <v>2.1709999999999998</v>
      </c>
      <c r="D211" s="8">
        <v>0.61749999999999972</v>
      </c>
      <c r="E211" s="8">
        <v>3.7</v>
      </c>
      <c r="F211" s="8">
        <v>3.82</v>
      </c>
      <c r="G211" s="8">
        <v>101.3642</v>
      </c>
      <c r="H211" s="8">
        <v>1.7801</v>
      </c>
      <c r="I211" s="8">
        <v>42.262491227460558</v>
      </c>
      <c r="J211" s="8">
        <v>98.39</v>
      </c>
      <c r="L211" s="19">
        <v>44337</v>
      </c>
      <c r="M211" s="20">
        <v>2.1595</v>
      </c>
      <c r="N211" s="7"/>
      <c r="O211" s="19">
        <v>39507</v>
      </c>
      <c r="P211" s="20">
        <v>3.2069999999999999</v>
      </c>
      <c r="Q211" s="8"/>
      <c r="R211" s="8"/>
      <c r="S211" s="8"/>
      <c r="T211" s="8"/>
      <c r="U211" s="8"/>
      <c r="V211" s="8"/>
      <c r="W211" s="8"/>
    </row>
    <row r="212" spans="1:23" ht="14.25" customHeight="1">
      <c r="A212" s="7">
        <v>45523</v>
      </c>
      <c r="B212" s="8">
        <v>1.5406</v>
      </c>
      <c r="C212" s="8">
        <v>2.1816</v>
      </c>
      <c r="D212" s="8">
        <v>0.64100000000000001</v>
      </c>
      <c r="E212" s="8">
        <v>3.75</v>
      </c>
      <c r="F212" s="8">
        <v>3.86</v>
      </c>
      <c r="G212" s="8">
        <v>101.88249999999999</v>
      </c>
      <c r="H212" s="8">
        <v>1.7315</v>
      </c>
      <c r="I212" s="8">
        <v>41.88411217740412</v>
      </c>
      <c r="J212" s="8">
        <v>98.39</v>
      </c>
      <c r="L212" s="19">
        <v>44330</v>
      </c>
      <c r="M212" s="20">
        <v>1.9919</v>
      </c>
      <c r="N212" s="7"/>
      <c r="O212" s="19">
        <v>39478</v>
      </c>
      <c r="P212" s="20">
        <v>3.3348</v>
      </c>
      <c r="Q212" s="8"/>
      <c r="R212" s="8"/>
      <c r="S212" s="8"/>
      <c r="T212" s="8"/>
      <c r="U212" s="8"/>
      <c r="V212" s="8"/>
      <c r="W212" s="8"/>
    </row>
    <row r="213" spans="1:23" ht="14.25" customHeight="1">
      <c r="A213" s="7">
        <v>45520</v>
      </c>
      <c r="B213" s="8">
        <v>1.5341</v>
      </c>
      <c r="C213" s="8">
        <v>2.1978</v>
      </c>
      <c r="D213" s="8">
        <v>0.66369999999999996</v>
      </c>
      <c r="E213" s="8">
        <v>3.77</v>
      </c>
      <c r="F213" s="8">
        <v>3.89</v>
      </c>
      <c r="G213" s="8">
        <v>102.41289999999999</v>
      </c>
      <c r="H213" s="8">
        <v>1.8357000000000001</v>
      </c>
      <c r="I213" s="8">
        <v>45.457987861925872</v>
      </c>
      <c r="J213" s="8">
        <v>98.39</v>
      </c>
      <c r="L213" s="19">
        <v>44323</v>
      </c>
      <c r="M213" s="20">
        <v>1.9766999999999999</v>
      </c>
      <c r="N213" s="7"/>
      <c r="O213" s="19">
        <v>39447</v>
      </c>
      <c r="P213" s="20">
        <v>3.4899</v>
      </c>
      <c r="Q213" s="8"/>
      <c r="R213" s="8"/>
      <c r="S213" s="8"/>
      <c r="T213" s="8"/>
      <c r="U213" s="8"/>
      <c r="V213" s="8"/>
      <c r="W213" s="8"/>
    </row>
    <row r="214" spans="1:23" ht="14.25" customHeight="1">
      <c r="A214" s="7">
        <v>45519</v>
      </c>
      <c r="B214" s="8">
        <v>1.5210999999999999</v>
      </c>
      <c r="C214" s="8">
        <v>2.2050000000000001</v>
      </c>
      <c r="D214" s="8">
        <v>0.68390000000000017</v>
      </c>
      <c r="E214" s="8">
        <v>3.79</v>
      </c>
      <c r="F214" s="8">
        <v>3.92</v>
      </c>
      <c r="G214" s="8">
        <v>103.06270000000001</v>
      </c>
      <c r="H214" s="8">
        <v>1.8306</v>
      </c>
      <c r="I214" s="8">
        <v>45.753013756633813</v>
      </c>
      <c r="J214" s="8">
        <v>98.53</v>
      </c>
      <c r="L214" s="19">
        <v>44316</v>
      </c>
      <c r="M214" s="20">
        <v>2.2867999999999999</v>
      </c>
      <c r="N214" s="7"/>
      <c r="O214" s="19">
        <v>39416</v>
      </c>
      <c r="P214" s="20">
        <v>2.9382999999999999</v>
      </c>
      <c r="Q214" s="8"/>
      <c r="R214" s="8"/>
      <c r="S214" s="8"/>
      <c r="T214" s="8"/>
      <c r="U214" s="8"/>
      <c r="V214" s="8"/>
      <c r="W214" s="8"/>
    </row>
    <row r="215" spans="1:23" ht="14.25" customHeight="1">
      <c r="A215" s="7">
        <v>45518</v>
      </c>
      <c r="B215" s="8">
        <v>1.5059</v>
      </c>
      <c r="C215" s="8">
        <v>2.1966000000000001</v>
      </c>
      <c r="D215" s="8">
        <v>0.69070000000000009</v>
      </c>
      <c r="E215" s="8">
        <v>3.67</v>
      </c>
      <c r="F215" s="8">
        <v>3.83</v>
      </c>
      <c r="G215" s="8">
        <v>102.5996</v>
      </c>
      <c r="H215" s="8">
        <v>1.8798999999999999</v>
      </c>
      <c r="I215" s="8">
        <v>46.607915129597863</v>
      </c>
      <c r="J215" s="8">
        <v>98.53</v>
      </c>
      <c r="L215" s="19">
        <v>44309</v>
      </c>
      <c r="M215" s="20">
        <v>2.1419000000000001</v>
      </c>
      <c r="N215" s="7"/>
      <c r="O215" s="19">
        <v>39386</v>
      </c>
      <c r="P215" s="20">
        <v>4.8620000000000001</v>
      </c>
      <c r="Q215" s="8"/>
      <c r="R215" s="8"/>
      <c r="S215" s="8"/>
      <c r="T215" s="8"/>
      <c r="U215" s="8"/>
      <c r="V215" s="8"/>
      <c r="W215" s="8"/>
    </row>
    <row r="216" spans="1:23" ht="14.25" customHeight="1">
      <c r="A216" s="7">
        <v>45517</v>
      </c>
      <c r="B216" s="8">
        <v>1.5007999999999999</v>
      </c>
      <c r="C216" s="8">
        <v>2.2254999999999998</v>
      </c>
      <c r="D216" s="8">
        <v>0.7246999999999999</v>
      </c>
      <c r="E216" s="8">
        <v>3.68</v>
      </c>
      <c r="F216" s="8">
        <v>3.85</v>
      </c>
      <c r="G216" s="8">
        <v>102.6327</v>
      </c>
      <c r="H216" s="8">
        <v>1.8797999999999999</v>
      </c>
      <c r="I216" s="8">
        <v>46.313038605627085</v>
      </c>
      <c r="J216" s="8">
        <v>98.53</v>
      </c>
      <c r="L216" s="19">
        <v>44302</v>
      </c>
      <c r="M216" s="20">
        <v>2.0579999999999998</v>
      </c>
      <c r="N216" s="7"/>
      <c r="O216" s="19">
        <v>39355</v>
      </c>
      <c r="P216" s="20">
        <v>4.9954000000000001</v>
      </c>
      <c r="Q216" s="8"/>
      <c r="R216" s="8"/>
      <c r="S216" s="8"/>
      <c r="T216" s="8"/>
      <c r="U216" s="8"/>
      <c r="V216" s="8"/>
      <c r="W216" s="8"/>
    </row>
    <row r="217" spans="1:23" ht="14.25" customHeight="1">
      <c r="A217" s="7">
        <v>45516</v>
      </c>
      <c r="B217" s="8">
        <v>1.5283</v>
      </c>
      <c r="C217" s="8">
        <v>2.2507999999999999</v>
      </c>
      <c r="D217" s="8">
        <v>0.72249999999999992</v>
      </c>
      <c r="E217" s="8">
        <v>3.75</v>
      </c>
      <c r="F217" s="8">
        <v>3.9</v>
      </c>
      <c r="G217" s="8">
        <v>103.1271</v>
      </c>
      <c r="H217" s="8">
        <v>1.9114</v>
      </c>
      <c r="I217" s="8">
        <v>44.890403648971784</v>
      </c>
      <c r="J217" s="8">
        <v>98.53</v>
      </c>
      <c r="L217" s="19">
        <v>44295</v>
      </c>
      <c r="M217" s="20">
        <v>1.9605999999999999</v>
      </c>
      <c r="N217" s="7"/>
      <c r="O217" s="19">
        <v>39325</v>
      </c>
      <c r="P217" s="20">
        <v>2.2690000000000001</v>
      </c>
      <c r="Q217" s="8"/>
      <c r="R217" s="8"/>
      <c r="S217" s="8"/>
      <c r="T217" s="8"/>
      <c r="U217" s="8"/>
      <c r="V217" s="8"/>
      <c r="W217" s="8"/>
    </row>
    <row r="218" spans="1:23" ht="14.25" customHeight="1">
      <c r="A218" s="7">
        <v>45513</v>
      </c>
      <c r="B218" s="8">
        <v>1.4561999999999999</v>
      </c>
      <c r="C218" s="8">
        <v>2.1985999999999999</v>
      </c>
      <c r="D218" s="8">
        <v>0.74239999999999995</v>
      </c>
      <c r="E218" s="8">
        <v>3.8</v>
      </c>
      <c r="F218" s="8">
        <v>3.94</v>
      </c>
      <c r="G218" s="8">
        <v>103.1598</v>
      </c>
      <c r="H218" s="8">
        <v>1.8205</v>
      </c>
      <c r="I218" s="8">
        <v>43.155859794514001</v>
      </c>
      <c r="J218" s="8">
        <v>98.53</v>
      </c>
      <c r="L218" s="19">
        <v>44288</v>
      </c>
      <c r="M218" s="20">
        <v>2.1983999999999999</v>
      </c>
      <c r="N218" s="7"/>
      <c r="O218" s="19">
        <v>39294</v>
      </c>
      <c r="P218" s="20">
        <v>2.8721000000000001</v>
      </c>
      <c r="Q218" s="8"/>
      <c r="R218" s="8"/>
      <c r="S218" s="8"/>
      <c r="T218" s="8"/>
      <c r="U218" s="8"/>
      <c r="V218" s="8"/>
      <c r="W218" s="8"/>
    </row>
    <row r="219" spans="1:23" ht="14.25" customHeight="1">
      <c r="A219" s="7">
        <v>45512</v>
      </c>
      <c r="B219" s="8">
        <v>1.4268000000000001</v>
      </c>
      <c r="C219" s="8">
        <v>2.181</v>
      </c>
      <c r="D219" s="8">
        <v>0.75419999999999998</v>
      </c>
      <c r="E219" s="8">
        <v>3.83</v>
      </c>
      <c r="F219" s="8">
        <v>3.99</v>
      </c>
      <c r="G219" s="8">
        <v>103.2235</v>
      </c>
      <c r="H219" s="8">
        <v>1.7730999999999999</v>
      </c>
      <c r="I219" s="8">
        <v>44.717225232325163</v>
      </c>
      <c r="J219" s="8">
        <v>98.95</v>
      </c>
      <c r="L219" s="19">
        <v>44281</v>
      </c>
      <c r="M219" s="20">
        <v>2.1665000000000001</v>
      </c>
      <c r="N219" s="7"/>
      <c r="O219" s="19">
        <v>39263</v>
      </c>
      <c r="P219" s="20">
        <v>2.9033000000000002</v>
      </c>
      <c r="Q219" s="8"/>
      <c r="R219" s="8"/>
      <c r="S219" s="8"/>
      <c r="T219" s="8"/>
      <c r="U219" s="8"/>
      <c r="V219" s="8"/>
      <c r="W219" s="8"/>
    </row>
    <row r="220" spans="1:23" ht="14.25" customHeight="1">
      <c r="A220" s="7">
        <v>45511</v>
      </c>
      <c r="B220" s="8">
        <v>1.4065000000000001</v>
      </c>
      <c r="C220" s="8">
        <v>2.1414</v>
      </c>
      <c r="D220" s="8">
        <v>0.73489999999999989</v>
      </c>
      <c r="E220" s="8">
        <v>3.79</v>
      </c>
      <c r="F220" s="8">
        <v>3.96</v>
      </c>
      <c r="G220" s="8">
        <v>103.1823</v>
      </c>
      <c r="H220" s="8">
        <v>1.7222999999999999</v>
      </c>
      <c r="I220" s="8">
        <v>45.209597372840918</v>
      </c>
      <c r="J220" s="8">
        <v>98.95</v>
      </c>
      <c r="L220" s="19">
        <v>44274</v>
      </c>
      <c r="M220" s="20">
        <v>2.2018</v>
      </c>
      <c r="N220" s="7"/>
      <c r="O220" s="19">
        <v>39233</v>
      </c>
      <c r="P220" s="20">
        <v>2.4142000000000001</v>
      </c>
      <c r="Q220" s="8"/>
      <c r="R220" s="8"/>
      <c r="S220" s="8"/>
      <c r="T220" s="8"/>
      <c r="U220" s="8"/>
      <c r="V220" s="8"/>
      <c r="W220" s="8"/>
    </row>
    <row r="221" spans="1:23" ht="14.25" customHeight="1">
      <c r="A221" s="7">
        <v>45510</v>
      </c>
      <c r="B221" s="8">
        <v>1.4103000000000001</v>
      </c>
      <c r="C221" s="8">
        <v>2.1490999999999998</v>
      </c>
      <c r="D221" s="8">
        <v>0.73879999999999968</v>
      </c>
      <c r="E221" s="8">
        <v>3.73</v>
      </c>
      <c r="F221" s="8">
        <v>3.9</v>
      </c>
      <c r="G221" s="8">
        <v>103.01819999999999</v>
      </c>
      <c r="H221" s="8">
        <v>1.6932</v>
      </c>
      <c r="I221" s="8">
        <v>45.382568537826423</v>
      </c>
      <c r="J221" s="8">
        <v>98.95</v>
      </c>
      <c r="L221" s="19">
        <v>44267</v>
      </c>
      <c r="M221" s="20">
        <v>2.0503999999999998</v>
      </c>
      <c r="N221" s="7"/>
      <c r="O221" s="19">
        <v>39202</v>
      </c>
      <c r="P221" s="20">
        <v>3.1741999999999999</v>
      </c>
      <c r="Q221" s="8"/>
      <c r="R221" s="8"/>
      <c r="S221" s="8"/>
      <c r="T221" s="8"/>
      <c r="U221" s="8"/>
      <c r="V221" s="8"/>
      <c r="W221" s="8"/>
    </row>
    <row r="222" spans="1:23" ht="14.25" customHeight="1">
      <c r="A222" s="7">
        <v>45509</v>
      </c>
      <c r="B222" s="8">
        <v>1.3902000000000001</v>
      </c>
      <c r="C222" s="8">
        <v>2.1375999999999999</v>
      </c>
      <c r="D222" s="8">
        <v>0.74739999999999984</v>
      </c>
      <c r="E222" s="8">
        <v>3.62</v>
      </c>
      <c r="F222" s="8">
        <v>3.78</v>
      </c>
      <c r="G222" s="8">
        <v>102.7209</v>
      </c>
      <c r="H222" s="8">
        <v>1.6916</v>
      </c>
      <c r="I222" s="8">
        <v>45.151156223275613</v>
      </c>
      <c r="J222" s="8">
        <v>98.95</v>
      </c>
      <c r="L222" s="19">
        <v>44260</v>
      </c>
      <c r="M222" s="20">
        <v>2.0550000000000002</v>
      </c>
      <c r="N222" s="7"/>
      <c r="O222" s="19">
        <v>39172</v>
      </c>
      <c r="P222" s="20">
        <v>1.677</v>
      </c>
      <c r="Q222" s="8"/>
      <c r="R222" s="8"/>
      <c r="S222" s="8"/>
      <c r="T222" s="8"/>
      <c r="U222" s="8"/>
      <c r="V222" s="8"/>
      <c r="W222" s="8"/>
    </row>
    <row r="223" spans="1:23" ht="14.25" customHeight="1">
      <c r="A223" s="7">
        <v>45506</v>
      </c>
      <c r="B223" s="8">
        <v>1.3900999999999999</v>
      </c>
      <c r="C223" s="8">
        <v>2.1276999999999999</v>
      </c>
      <c r="D223" s="8">
        <v>0.73760000000000003</v>
      </c>
      <c r="E223" s="8">
        <v>3.62</v>
      </c>
      <c r="F223" s="8">
        <v>3.8</v>
      </c>
      <c r="G223" s="8">
        <v>103.2225</v>
      </c>
      <c r="H223" s="8">
        <v>1.6921999999999999</v>
      </c>
      <c r="I223" s="8">
        <v>45.005459404321591</v>
      </c>
      <c r="J223" s="8">
        <v>98.95</v>
      </c>
      <c r="L223" s="19">
        <v>44253</v>
      </c>
      <c r="M223" s="20">
        <v>2.1995</v>
      </c>
      <c r="N223" s="7"/>
      <c r="O223" s="19">
        <v>39141</v>
      </c>
      <c r="P223" s="20">
        <v>3.0087000000000002</v>
      </c>
      <c r="Q223" s="8"/>
      <c r="R223" s="8"/>
      <c r="S223" s="8"/>
      <c r="T223" s="8"/>
      <c r="U223" s="8"/>
      <c r="V223" s="8"/>
      <c r="W223" s="8"/>
    </row>
    <row r="224" spans="1:23" ht="14.25" customHeight="1">
      <c r="A224" s="7">
        <v>45505</v>
      </c>
      <c r="B224" s="8">
        <v>1.4100999999999999</v>
      </c>
      <c r="C224" s="8">
        <v>2.1297000000000001</v>
      </c>
      <c r="D224" s="8">
        <v>0.71960000000000024</v>
      </c>
      <c r="E224" s="8">
        <v>3.84</v>
      </c>
      <c r="F224" s="8">
        <v>3.99</v>
      </c>
      <c r="G224" s="8">
        <v>104.3323</v>
      </c>
      <c r="H224" s="8">
        <v>1.7048000000000001</v>
      </c>
      <c r="I224" s="8">
        <v>44.784025200662377</v>
      </c>
      <c r="J224" s="8">
        <v>99.26</v>
      </c>
      <c r="L224" s="19">
        <v>44246</v>
      </c>
      <c r="M224" s="20">
        <v>2.0773999999999999</v>
      </c>
      <c r="N224" s="7"/>
      <c r="O224" s="19">
        <v>39113</v>
      </c>
      <c r="P224" s="20">
        <v>1.6876</v>
      </c>
      <c r="Q224" s="8"/>
      <c r="R224" s="8"/>
      <c r="S224" s="8"/>
      <c r="T224" s="8"/>
      <c r="U224" s="8"/>
      <c r="V224" s="8"/>
      <c r="W224" s="8"/>
    </row>
    <row r="225" spans="1:23" ht="14.25" customHeight="1">
      <c r="A225" s="7">
        <v>45504</v>
      </c>
      <c r="B225" s="8">
        <v>1.4200999999999999</v>
      </c>
      <c r="C225" s="8">
        <v>2.1494</v>
      </c>
      <c r="D225" s="8">
        <v>0.72930000000000006</v>
      </c>
      <c r="E225" s="8">
        <v>3.97</v>
      </c>
      <c r="F225" s="8">
        <v>4.09</v>
      </c>
      <c r="G225" s="8">
        <v>104.035</v>
      </c>
      <c r="H225" s="8">
        <v>1.7999000000000001</v>
      </c>
      <c r="I225" s="8">
        <v>43.338980671474516</v>
      </c>
      <c r="J225" s="8">
        <v>99.26</v>
      </c>
      <c r="L225" s="19">
        <v>44237</v>
      </c>
      <c r="M225" s="20">
        <v>2.4018999999999999</v>
      </c>
      <c r="N225" s="7"/>
      <c r="O225" s="19">
        <v>39082</v>
      </c>
      <c r="P225" s="20">
        <v>2.1591999999999998</v>
      </c>
      <c r="Q225" s="8"/>
      <c r="R225" s="8"/>
      <c r="S225" s="8"/>
      <c r="T225" s="8"/>
      <c r="U225" s="8"/>
      <c r="V225" s="8"/>
      <c r="W225" s="8"/>
    </row>
    <row r="226" spans="1:23" ht="14.25" customHeight="1">
      <c r="A226" s="7">
        <v>45503</v>
      </c>
      <c r="B226" s="8">
        <v>1.43</v>
      </c>
      <c r="C226" s="8">
        <v>2.1480000000000001</v>
      </c>
      <c r="D226" s="8">
        <v>0.71800000000000019</v>
      </c>
      <c r="E226" s="8">
        <v>4.03</v>
      </c>
      <c r="F226" s="8">
        <v>4.1500000000000004</v>
      </c>
      <c r="G226" s="8">
        <v>104.48139999999999</v>
      </c>
      <c r="H226" s="8">
        <v>1.8335999999999999</v>
      </c>
      <c r="I226" s="8">
        <v>43.361178322896279</v>
      </c>
      <c r="J226" s="8">
        <v>99.34</v>
      </c>
      <c r="L226" s="19">
        <v>44232</v>
      </c>
      <c r="M226" s="20">
        <v>2.3913000000000002</v>
      </c>
      <c r="N226" s="7"/>
      <c r="O226" s="19">
        <v>39051</v>
      </c>
      <c r="P226" s="20">
        <v>3.2113</v>
      </c>
      <c r="Q226" s="8"/>
      <c r="R226" s="8"/>
      <c r="S226" s="8"/>
      <c r="T226" s="8"/>
      <c r="U226" s="8"/>
      <c r="V226" s="8"/>
      <c r="W226" s="8"/>
    </row>
    <row r="227" spans="1:23" ht="14.25" customHeight="1">
      <c r="A227" s="7">
        <v>45502</v>
      </c>
      <c r="B227" s="8">
        <v>1.45</v>
      </c>
      <c r="C227" s="8">
        <v>2.1574</v>
      </c>
      <c r="D227" s="8">
        <v>0.70740000000000003</v>
      </c>
      <c r="E227" s="8">
        <v>4.05</v>
      </c>
      <c r="F227" s="8">
        <v>4.17</v>
      </c>
      <c r="G227" s="8">
        <v>104.56270000000001</v>
      </c>
      <c r="H227" s="8">
        <v>1.9138999999999999</v>
      </c>
      <c r="I227" s="8">
        <v>43.010280763471577</v>
      </c>
      <c r="J227" s="8">
        <v>99.34</v>
      </c>
      <c r="L227" s="19">
        <v>44225</v>
      </c>
      <c r="M227" s="20">
        <v>3.0568</v>
      </c>
      <c r="N227" s="7"/>
      <c r="O227" s="19">
        <v>39021</v>
      </c>
      <c r="P227" s="20">
        <v>2.3618000000000001</v>
      </c>
      <c r="Q227" s="8"/>
      <c r="R227" s="8"/>
      <c r="S227" s="8"/>
      <c r="T227" s="8"/>
      <c r="U227" s="8"/>
      <c r="V227" s="8"/>
      <c r="W227" s="8"/>
    </row>
    <row r="228" spans="1:23" ht="14.25" customHeight="1">
      <c r="A228" s="7">
        <v>45499</v>
      </c>
      <c r="B228" s="8">
        <v>1.4769000000000001</v>
      </c>
      <c r="C228" s="8">
        <v>2.1943999999999999</v>
      </c>
      <c r="D228" s="8">
        <v>0.7174999999999998</v>
      </c>
      <c r="E228" s="8">
        <v>4.0599999999999996</v>
      </c>
      <c r="F228" s="8">
        <v>4.2</v>
      </c>
      <c r="G228" s="8">
        <v>104.3267</v>
      </c>
      <c r="H228" s="8">
        <v>1.9197</v>
      </c>
      <c r="I228" s="8">
        <v>42.68611859618035</v>
      </c>
      <c r="J228" s="8">
        <v>99.34</v>
      </c>
      <c r="L228" s="19">
        <v>44218</v>
      </c>
      <c r="M228" s="20">
        <v>2.3996</v>
      </c>
      <c r="N228" s="7"/>
      <c r="O228" s="19">
        <v>38990</v>
      </c>
      <c r="P228" s="20">
        <v>2.1417000000000002</v>
      </c>
      <c r="Q228" s="8"/>
      <c r="R228" s="8"/>
      <c r="S228" s="8"/>
      <c r="T228" s="8"/>
      <c r="U228" s="8"/>
      <c r="V228" s="8"/>
      <c r="W228" s="8"/>
    </row>
    <row r="229" spans="1:23" ht="14.25" customHeight="1">
      <c r="A229" s="7">
        <v>45498</v>
      </c>
      <c r="B229" s="8">
        <v>1.4650000000000001</v>
      </c>
      <c r="C229" s="8">
        <v>2.2168000000000001</v>
      </c>
      <c r="D229" s="8">
        <v>0.75180000000000002</v>
      </c>
      <c r="E229" s="8">
        <v>4.13</v>
      </c>
      <c r="F229" s="8">
        <v>4.2699999999999996</v>
      </c>
      <c r="G229" s="8">
        <v>104.3999</v>
      </c>
      <c r="H229" s="8">
        <v>1.9168000000000001</v>
      </c>
      <c r="I229" s="8">
        <v>42.769750206518545</v>
      </c>
      <c r="J229" s="8">
        <v>99.19</v>
      </c>
      <c r="L229" s="19">
        <v>44211</v>
      </c>
      <c r="M229" s="20">
        <v>1.9339</v>
      </c>
      <c r="N229" s="7"/>
      <c r="O229" s="19">
        <v>38960</v>
      </c>
      <c r="P229" s="20">
        <v>2.4178999999999999</v>
      </c>
      <c r="Q229" s="8"/>
      <c r="R229" s="8"/>
      <c r="S229" s="8"/>
      <c r="T229" s="8"/>
      <c r="U229" s="8"/>
      <c r="V229" s="8"/>
      <c r="W229" s="8"/>
    </row>
    <row r="230" spans="1:23" ht="14.25" customHeight="1">
      <c r="A230" s="7">
        <v>45497</v>
      </c>
      <c r="B230" s="8">
        <v>1.4655</v>
      </c>
      <c r="C230" s="8">
        <v>2.2381000000000002</v>
      </c>
      <c r="D230" s="8">
        <v>0.77260000000000018</v>
      </c>
      <c r="E230" s="8">
        <v>4.12</v>
      </c>
      <c r="F230" s="8">
        <v>4.28</v>
      </c>
      <c r="G230" s="8">
        <v>104.333</v>
      </c>
      <c r="H230" s="8">
        <v>1.7591000000000001</v>
      </c>
      <c r="I230" s="8">
        <v>43.520629656428433</v>
      </c>
      <c r="J230" s="8">
        <v>99.19</v>
      </c>
      <c r="L230" s="19">
        <v>44204</v>
      </c>
      <c r="M230" s="20">
        <v>1.7618</v>
      </c>
      <c r="N230" s="7"/>
      <c r="O230" s="19">
        <v>38929</v>
      </c>
      <c r="P230" s="20">
        <v>2.3169</v>
      </c>
      <c r="Q230" s="8"/>
      <c r="R230" s="8"/>
      <c r="S230" s="8"/>
      <c r="T230" s="8"/>
      <c r="U230" s="8"/>
      <c r="V230" s="8"/>
      <c r="W230" s="8"/>
    </row>
    <row r="231" spans="1:23" ht="14.25" customHeight="1">
      <c r="A231" s="7">
        <v>45496</v>
      </c>
      <c r="B231" s="8">
        <v>1.4704999999999999</v>
      </c>
      <c r="C231" s="8">
        <v>2.2322000000000002</v>
      </c>
      <c r="D231" s="8">
        <v>0.76170000000000027</v>
      </c>
      <c r="E231" s="8">
        <v>4.1500000000000004</v>
      </c>
      <c r="F231" s="8">
        <v>4.25</v>
      </c>
      <c r="G231" s="8">
        <v>104.44</v>
      </c>
      <c r="H231" s="8">
        <v>1.7668999999999999</v>
      </c>
      <c r="I231" s="8">
        <v>44.446651144101345</v>
      </c>
      <c r="J231" s="8">
        <v>99.19</v>
      </c>
      <c r="L231" s="19">
        <v>44196</v>
      </c>
      <c r="M231" s="20">
        <v>2.3243999999999998</v>
      </c>
      <c r="N231" s="7"/>
      <c r="O231" s="19">
        <v>38898</v>
      </c>
      <c r="P231" s="20">
        <v>1.9631000000000001</v>
      </c>
      <c r="Q231" s="8"/>
      <c r="R231" s="8"/>
      <c r="S231" s="8"/>
      <c r="T231" s="8"/>
      <c r="U231" s="8"/>
      <c r="V231" s="8"/>
      <c r="W231" s="8"/>
    </row>
    <row r="232" spans="1:23" ht="14.25" customHeight="1">
      <c r="A232" s="7">
        <v>45495</v>
      </c>
      <c r="B232" s="8">
        <v>1.488</v>
      </c>
      <c r="C232" s="8">
        <v>2.2461000000000002</v>
      </c>
      <c r="D232" s="8">
        <v>0.75810000000000022</v>
      </c>
      <c r="E232" s="8">
        <v>4.17</v>
      </c>
      <c r="F232" s="8">
        <v>4.26</v>
      </c>
      <c r="G232" s="8">
        <v>104.29559999999999</v>
      </c>
      <c r="H232" s="8">
        <v>1.7183999999999999</v>
      </c>
      <c r="I232" s="8">
        <v>45.447303035287078</v>
      </c>
      <c r="J232" s="8">
        <v>99.19</v>
      </c>
      <c r="L232" s="19">
        <v>44190</v>
      </c>
      <c r="M232" s="20">
        <v>1.9401999999999999</v>
      </c>
      <c r="N232" s="7"/>
      <c r="O232" s="19">
        <v>38868</v>
      </c>
      <c r="P232" s="20">
        <v>1.6788000000000001</v>
      </c>
      <c r="Q232" s="8"/>
      <c r="R232" s="8"/>
      <c r="S232" s="8"/>
      <c r="T232" s="8"/>
      <c r="U232" s="8"/>
      <c r="V232" s="8"/>
      <c r="W232" s="8"/>
    </row>
    <row r="233" spans="1:23" ht="14.25" customHeight="1">
      <c r="A233" s="7">
        <v>45492</v>
      </c>
      <c r="B233" s="8">
        <v>1.5265</v>
      </c>
      <c r="C233" s="8">
        <v>2.2614000000000001</v>
      </c>
      <c r="D233" s="8">
        <v>0.73490000000000011</v>
      </c>
      <c r="E233" s="8">
        <v>4.16</v>
      </c>
      <c r="F233" s="8">
        <v>4.25</v>
      </c>
      <c r="G233" s="8">
        <v>104.3801</v>
      </c>
      <c r="H233" s="8">
        <v>1.8682000000000001</v>
      </c>
      <c r="I233" s="8">
        <v>43.928673315353109</v>
      </c>
      <c r="J233" s="8">
        <v>99.19</v>
      </c>
      <c r="L233" s="19">
        <v>44183</v>
      </c>
      <c r="M233" s="20">
        <v>1.944</v>
      </c>
      <c r="N233" s="7"/>
      <c r="O233" s="19">
        <v>38837</v>
      </c>
      <c r="P233" s="20">
        <v>1.6358999999999999</v>
      </c>
      <c r="Q233" s="8"/>
      <c r="R233" s="8"/>
      <c r="S233" s="8"/>
      <c r="T233" s="8"/>
      <c r="U233" s="8"/>
      <c r="V233" s="8"/>
      <c r="W233" s="8"/>
    </row>
    <row r="234" spans="1:23" ht="14.25" customHeight="1">
      <c r="A234" s="7">
        <v>45491</v>
      </c>
      <c r="B234" s="8">
        <v>1.5315000000000001</v>
      </c>
      <c r="C234" s="8">
        <v>2.2673000000000001</v>
      </c>
      <c r="D234" s="8">
        <v>0.73580000000000001</v>
      </c>
      <c r="E234" s="8">
        <v>4.1100000000000003</v>
      </c>
      <c r="F234" s="8">
        <v>4.2</v>
      </c>
      <c r="G234" s="8">
        <v>104.1675</v>
      </c>
      <c r="H234" s="8">
        <v>1.8973</v>
      </c>
      <c r="I234" s="8">
        <v>43.522108276341946</v>
      </c>
      <c r="J234" s="8">
        <v>99.24</v>
      </c>
      <c r="L234" s="19">
        <v>44176</v>
      </c>
      <c r="M234" s="20">
        <v>2.0097</v>
      </c>
      <c r="N234" s="7"/>
      <c r="O234" s="19">
        <v>38807</v>
      </c>
      <c r="P234" s="20">
        <v>1.4895</v>
      </c>
      <c r="Q234" s="8"/>
      <c r="R234" s="8"/>
      <c r="S234" s="8"/>
      <c r="T234" s="8"/>
      <c r="U234" s="8"/>
      <c r="V234" s="8"/>
      <c r="W234" s="8"/>
    </row>
    <row r="235" spans="1:23" ht="14.25" customHeight="1">
      <c r="A235" s="7">
        <v>45490</v>
      </c>
      <c r="B235" s="8">
        <v>1.524</v>
      </c>
      <c r="C235" s="8">
        <v>2.2597999999999998</v>
      </c>
      <c r="D235" s="8">
        <v>0.73579999999999979</v>
      </c>
      <c r="E235" s="8">
        <v>4.07</v>
      </c>
      <c r="F235" s="8">
        <v>4.16</v>
      </c>
      <c r="G235" s="8">
        <v>103.73739999999999</v>
      </c>
      <c r="H235" s="8">
        <v>1.8995</v>
      </c>
      <c r="I235" s="8">
        <v>44.828231737609912</v>
      </c>
      <c r="J235" s="8">
        <v>99.24</v>
      </c>
      <c r="L235" s="19">
        <v>44169</v>
      </c>
      <c r="M235" s="20">
        <v>1.9651000000000001</v>
      </c>
      <c r="N235" s="7"/>
      <c r="O235" s="19">
        <v>38776</v>
      </c>
      <c r="P235" s="20">
        <v>1.3797999999999999</v>
      </c>
      <c r="Q235" s="8"/>
      <c r="R235" s="8"/>
      <c r="S235" s="8"/>
      <c r="T235" s="8"/>
      <c r="U235" s="8"/>
      <c r="V235" s="8"/>
      <c r="W235" s="8"/>
    </row>
    <row r="236" spans="1:23" ht="14.25" customHeight="1">
      <c r="A236" s="7">
        <v>45489</v>
      </c>
      <c r="B236" s="8">
        <v>1.5289999999999999</v>
      </c>
      <c r="C236" s="8">
        <v>2.2612999999999999</v>
      </c>
      <c r="D236" s="8">
        <v>0.73229999999999995</v>
      </c>
      <c r="E236" s="8">
        <v>4.09</v>
      </c>
      <c r="F236" s="8">
        <v>4.17</v>
      </c>
      <c r="G236" s="8">
        <v>104.233</v>
      </c>
      <c r="H236" s="8">
        <v>1.9011</v>
      </c>
      <c r="I236" s="8">
        <v>44.81826667935109</v>
      </c>
      <c r="J236" s="8">
        <v>99.24</v>
      </c>
      <c r="L236" s="19">
        <v>44162</v>
      </c>
      <c r="M236" s="20">
        <v>2.3254999999999999</v>
      </c>
      <c r="N236" s="7"/>
      <c r="O236" s="19">
        <v>38748</v>
      </c>
      <c r="P236" s="20">
        <v>1.5437000000000001</v>
      </c>
      <c r="Q236" s="8"/>
      <c r="R236" s="8"/>
      <c r="S236" s="8"/>
      <c r="T236" s="8"/>
      <c r="U236" s="8"/>
      <c r="V236" s="8"/>
      <c r="W236" s="8"/>
    </row>
    <row r="237" spans="1:23" ht="14.25" customHeight="1">
      <c r="A237" s="7">
        <v>45488</v>
      </c>
      <c r="B237" s="8">
        <v>1.5365</v>
      </c>
      <c r="C237" s="8">
        <v>2.2541000000000002</v>
      </c>
      <c r="D237" s="8">
        <v>0.71760000000000024</v>
      </c>
      <c r="E237" s="8">
        <v>4.13</v>
      </c>
      <c r="F237" s="8">
        <v>4.2300000000000004</v>
      </c>
      <c r="G237" s="8">
        <v>104.2594</v>
      </c>
      <c r="H237" s="8">
        <v>1.8333999999999999</v>
      </c>
      <c r="I237" s="8">
        <v>44.943119068637372</v>
      </c>
      <c r="J237" s="8">
        <v>99.24</v>
      </c>
      <c r="L237" s="19">
        <v>44155</v>
      </c>
      <c r="M237" s="20">
        <v>2.2323</v>
      </c>
      <c r="N237" s="7"/>
      <c r="O237" s="19">
        <v>38717</v>
      </c>
      <c r="P237" s="20">
        <v>1.5570999999999999</v>
      </c>
      <c r="Q237" s="8"/>
      <c r="R237" s="8"/>
      <c r="S237" s="8"/>
      <c r="T237" s="8"/>
      <c r="U237" s="8"/>
      <c r="V237" s="8"/>
      <c r="W237" s="8"/>
    </row>
    <row r="238" spans="1:23" ht="14.25" customHeight="1">
      <c r="A238" s="7">
        <v>45485</v>
      </c>
      <c r="B238" s="8">
        <v>1.5389999999999999</v>
      </c>
      <c r="C238" s="8">
        <v>2.2604000000000002</v>
      </c>
      <c r="D238" s="8">
        <v>0.72140000000000026</v>
      </c>
      <c r="E238" s="8">
        <v>4.0999999999999996</v>
      </c>
      <c r="F238" s="8">
        <v>4.18</v>
      </c>
      <c r="G238" s="8">
        <v>104.1056</v>
      </c>
      <c r="H238" s="8">
        <v>1.8047</v>
      </c>
      <c r="I238" s="8">
        <v>45.902235231767925</v>
      </c>
      <c r="J238" s="8">
        <v>99.24</v>
      </c>
      <c r="L238" s="19">
        <v>44148</v>
      </c>
      <c r="M238" s="20">
        <v>2.4569000000000001</v>
      </c>
      <c r="N238" s="7"/>
      <c r="O238" s="19">
        <v>38686</v>
      </c>
      <c r="P238" s="20">
        <v>1.1991000000000001</v>
      </c>
      <c r="Q238" s="8"/>
      <c r="R238" s="8"/>
      <c r="S238" s="8"/>
      <c r="T238" s="8"/>
      <c r="U238" s="8"/>
      <c r="V238" s="8"/>
      <c r="W238" s="8"/>
    </row>
    <row r="239" spans="1:23" ht="14.25" customHeight="1">
      <c r="A239" s="7">
        <v>45484</v>
      </c>
      <c r="B239" s="8">
        <v>1.5389999999999999</v>
      </c>
      <c r="C239" s="8">
        <v>2.2648000000000001</v>
      </c>
      <c r="D239" s="8">
        <v>0.72580000000000022</v>
      </c>
      <c r="E239" s="8">
        <v>4.13</v>
      </c>
      <c r="F239" s="8">
        <v>4.2</v>
      </c>
      <c r="G239" s="8">
        <v>104.4704</v>
      </c>
      <c r="H239" s="8">
        <v>1.8012999999999999</v>
      </c>
      <c r="I239" s="8">
        <v>45.741733869107833</v>
      </c>
      <c r="J239" s="8">
        <v>99.76</v>
      </c>
      <c r="L239" s="19">
        <v>44141</v>
      </c>
      <c r="M239" s="20">
        <v>2.2029000000000001</v>
      </c>
      <c r="N239" s="7"/>
      <c r="O239" s="19">
        <v>38656</v>
      </c>
      <c r="P239" s="20">
        <v>1.1189</v>
      </c>
      <c r="Q239" s="8"/>
      <c r="R239" s="8"/>
      <c r="S239" s="8"/>
      <c r="T239" s="8"/>
      <c r="U239" s="8"/>
      <c r="V239" s="8"/>
      <c r="W239" s="8"/>
    </row>
    <row r="240" spans="1:23" ht="14.25" customHeight="1">
      <c r="A240" s="7">
        <v>45483</v>
      </c>
      <c r="B240" s="8">
        <v>1.5515000000000001</v>
      </c>
      <c r="C240" s="8">
        <v>2.2707000000000002</v>
      </c>
      <c r="D240" s="8">
        <v>0.71920000000000006</v>
      </c>
      <c r="E240" s="8">
        <v>4.24</v>
      </c>
      <c r="F240" s="8">
        <v>4.28</v>
      </c>
      <c r="G240" s="8">
        <v>104.998</v>
      </c>
      <c r="H240" s="8">
        <v>1.7990999999999999</v>
      </c>
      <c r="I240" s="8">
        <v>45.663212424365483</v>
      </c>
      <c r="J240" s="8">
        <v>99.76</v>
      </c>
      <c r="L240" s="19">
        <v>44134</v>
      </c>
      <c r="M240" s="20">
        <v>2.5036999999999998</v>
      </c>
      <c r="N240" s="7"/>
      <c r="O240" s="19">
        <v>38625</v>
      </c>
      <c r="P240" s="20">
        <v>1.1972</v>
      </c>
      <c r="Q240" s="8"/>
      <c r="R240" s="8"/>
      <c r="S240" s="8"/>
      <c r="T240" s="8"/>
      <c r="U240" s="8"/>
      <c r="V240" s="8"/>
      <c r="W240" s="8"/>
    </row>
    <row r="241" spans="1:23" ht="14.25" customHeight="1">
      <c r="A241" s="7">
        <v>45482</v>
      </c>
      <c r="B241" s="8">
        <v>1.554</v>
      </c>
      <c r="C241" s="8">
        <v>2.2698</v>
      </c>
      <c r="D241" s="8">
        <v>0.71579999999999999</v>
      </c>
      <c r="E241" s="8">
        <v>4.24</v>
      </c>
      <c r="F241" s="8">
        <v>4.3</v>
      </c>
      <c r="G241" s="8">
        <v>105.1224</v>
      </c>
      <c r="H241" s="8">
        <v>1.8039000000000001</v>
      </c>
      <c r="I241" s="8">
        <v>46.219869007192784</v>
      </c>
      <c r="J241" s="8">
        <v>99.76</v>
      </c>
      <c r="L241" s="19">
        <v>44127</v>
      </c>
      <c r="M241" s="20">
        <v>2.2292000000000001</v>
      </c>
      <c r="N241" s="7"/>
      <c r="O241" s="19">
        <v>38595</v>
      </c>
      <c r="P241" s="20">
        <v>1.2325999999999999</v>
      </c>
      <c r="Q241" s="8"/>
      <c r="R241" s="8"/>
      <c r="S241" s="8"/>
      <c r="T241" s="8"/>
      <c r="U241" s="8"/>
      <c r="V241" s="8"/>
      <c r="W241" s="8"/>
    </row>
    <row r="242" spans="1:23" ht="14.25" customHeight="1">
      <c r="A242" s="7">
        <v>45481</v>
      </c>
      <c r="B242" s="8">
        <v>1.579</v>
      </c>
      <c r="C242" s="8">
        <v>2.2904</v>
      </c>
      <c r="D242" s="8">
        <v>0.71140000000000003</v>
      </c>
      <c r="E242" s="8">
        <v>4.2300000000000004</v>
      </c>
      <c r="F242" s="8">
        <v>4.28</v>
      </c>
      <c r="G242" s="8">
        <v>105.0094</v>
      </c>
      <c r="H242" s="8">
        <v>1.8204</v>
      </c>
      <c r="I242" s="8">
        <v>46.038827109057678</v>
      </c>
      <c r="J242" s="8">
        <v>99.76</v>
      </c>
      <c r="L242" s="19">
        <v>44120</v>
      </c>
      <c r="M242" s="20">
        <v>2.1175000000000002</v>
      </c>
      <c r="N242" s="7"/>
      <c r="O242" s="19">
        <v>38564</v>
      </c>
      <c r="P242" s="20">
        <v>1.1919999999999999</v>
      </c>
      <c r="Q242" s="8"/>
      <c r="R242" s="8"/>
      <c r="S242" s="8"/>
      <c r="T242" s="8"/>
      <c r="U242" s="8"/>
      <c r="V242" s="8"/>
      <c r="W242" s="8"/>
    </row>
    <row r="243" spans="1:23" ht="14.25" customHeight="1">
      <c r="A243" s="7">
        <v>45478</v>
      </c>
      <c r="B243" s="8">
        <v>1.5289999999999999</v>
      </c>
      <c r="C243" s="8">
        <v>2.2753999999999999</v>
      </c>
      <c r="D243" s="8">
        <v>0.74639999999999995</v>
      </c>
      <c r="E243" s="8">
        <v>4.22</v>
      </c>
      <c r="F243" s="8">
        <v>4.28</v>
      </c>
      <c r="G243" s="8">
        <v>104.87949999999999</v>
      </c>
      <c r="H243" s="8">
        <v>1.8089</v>
      </c>
      <c r="I243" s="8">
        <v>46.651028313621531</v>
      </c>
      <c r="J243" s="8">
        <v>99.76</v>
      </c>
      <c r="L243" s="19">
        <v>44113</v>
      </c>
      <c r="M243" s="20">
        <v>2.1212</v>
      </c>
      <c r="N243" s="7"/>
      <c r="O243" s="19">
        <v>38533</v>
      </c>
      <c r="P243" s="20">
        <v>1.0965</v>
      </c>
      <c r="Q243" s="8"/>
      <c r="R243" s="8"/>
      <c r="S243" s="8"/>
      <c r="T243" s="8"/>
      <c r="U243" s="8"/>
      <c r="V243" s="8"/>
      <c r="W243" s="8"/>
    </row>
    <row r="244" spans="1:23" ht="14.25" customHeight="1">
      <c r="A244" s="7">
        <v>45477</v>
      </c>
      <c r="B244" s="8">
        <v>1.5289999999999999</v>
      </c>
      <c r="C244" s="8">
        <v>2.2502</v>
      </c>
      <c r="D244" s="8">
        <v>0.72120000000000006</v>
      </c>
      <c r="E244" s="8">
        <v>4.33</v>
      </c>
      <c r="F244" s="8">
        <v>4.3600000000000003</v>
      </c>
      <c r="G244" s="8">
        <v>105.1339</v>
      </c>
      <c r="H244" s="8">
        <v>1.8045</v>
      </c>
      <c r="I244" s="8">
        <v>48.515401184358687</v>
      </c>
      <c r="J244" s="8">
        <v>100.04</v>
      </c>
      <c r="L244" s="19">
        <v>44104</v>
      </c>
      <c r="M244" s="20">
        <v>2.4016000000000002</v>
      </c>
      <c r="N244" s="7"/>
      <c r="O244" s="19">
        <v>38503</v>
      </c>
      <c r="P244" s="20">
        <v>1.1444000000000001</v>
      </c>
      <c r="Q244" s="8"/>
      <c r="R244" s="8"/>
      <c r="S244" s="8"/>
      <c r="T244" s="8"/>
      <c r="U244" s="8"/>
      <c r="V244" s="8"/>
      <c r="W244" s="8"/>
    </row>
    <row r="245" spans="1:23" ht="14.25" customHeight="1">
      <c r="A245" s="7">
        <v>45476</v>
      </c>
      <c r="B245" s="8">
        <v>1.524</v>
      </c>
      <c r="C245" s="8">
        <v>2.2425999999999999</v>
      </c>
      <c r="D245" s="8">
        <v>0.71859999999999991</v>
      </c>
      <c r="E245" s="8">
        <v>4.33</v>
      </c>
      <c r="F245" s="8">
        <v>4.3600000000000003</v>
      </c>
      <c r="G245" s="8">
        <v>105.3436</v>
      </c>
      <c r="H245" s="8">
        <v>1.7894000000000001</v>
      </c>
      <c r="I245" s="8">
        <v>50.100086539450672</v>
      </c>
      <c r="J245" s="8">
        <v>100.04</v>
      </c>
      <c r="L245" s="19">
        <v>44099</v>
      </c>
      <c r="M245" s="20">
        <v>2.1263999999999998</v>
      </c>
      <c r="N245" s="7"/>
      <c r="O245" s="19">
        <v>38472</v>
      </c>
      <c r="P245" s="20">
        <v>1.2917000000000001</v>
      </c>
      <c r="Q245" s="8"/>
      <c r="R245" s="8"/>
      <c r="S245" s="8"/>
      <c r="T245" s="8"/>
      <c r="U245" s="8"/>
      <c r="V245" s="8"/>
      <c r="W245" s="8"/>
    </row>
    <row r="246" spans="1:23" ht="14.25" customHeight="1">
      <c r="A246" s="7">
        <v>45475</v>
      </c>
      <c r="B246" s="8">
        <v>1.5365</v>
      </c>
      <c r="C246" s="8">
        <v>2.2368999999999999</v>
      </c>
      <c r="D246" s="8">
        <v>0.70039999999999991</v>
      </c>
      <c r="E246" s="8">
        <v>4.3899999999999997</v>
      </c>
      <c r="F246" s="8">
        <v>4.43</v>
      </c>
      <c r="G246" s="8">
        <v>105.7059</v>
      </c>
      <c r="H246" s="8">
        <v>1.7905</v>
      </c>
      <c r="I246" s="8">
        <v>50.955286586776857</v>
      </c>
      <c r="J246" s="8">
        <v>100.04</v>
      </c>
      <c r="L246" s="19">
        <v>44092</v>
      </c>
      <c r="M246" s="20">
        <v>2.1732</v>
      </c>
      <c r="N246" s="7"/>
      <c r="O246" s="19">
        <v>38442</v>
      </c>
      <c r="P246" s="20">
        <v>1.7030000000000001</v>
      </c>
      <c r="Q246" s="8"/>
      <c r="R246" s="8"/>
      <c r="S246" s="8"/>
      <c r="T246" s="8"/>
      <c r="U246" s="8"/>
      <c r="V246" s="8"/>
      <c r="W246" s="8"/>
    </row>
    <row r="247" spans="1:23" ht="14.25" customHeight="1">
      <c r="A247" s="7">
        <v>45474</v>
      </c>
      <c r="B247" s="8">
        <v>1.5565</v>
      </c>
      <c r="C247" s="8">
        <v>2.2486000000000002</v>
      </c>
      <c r="D247" s="8">
        <v>0.69210000000000016</v>
      </c>
      <c r="E247" s="8">
        <v>4.4400000000000004</v>
      </c>
      <c r="F247" s="8">
        <v>4.4800000000000004</v>
      </c>
      <c r="G247" s="8">
        <v>105.82429999999999</v>
      </c>
      <c r="H247" s="8">
        <v>1.8008999999999999</v>
      </c>
      <c r="I247" s="8">
        <v>50.228947053349877</v>
      </c>
      <c r="J247" s="8">
        <v>100.04</v>
      </c>
      <c r="L247" s="19">
        <v>44085</v>
      </c>
      <c r="M247" s="20">
        <v>2.1511999999999998</v>
      </c>
      <c r="N247" s="7"/>
      <c r="O247" s="19">
        <v>38411</v>
      </c>
      <c r="P247" s="20">
        <v>1.9564999999999999</v>
      </c>
      <c r="Q247" s="8"/>
      <c r="R247" s="8"/>
      <c r="S247" s="8"/>
      <c r="T247" s="8"/>
      <c r="U247" s="8"/>
      <c r="V247" s="8"/>
      <c r="W247" s="8"/>
    </row>
    <row r="248" spans="1:23" ht="14.25" customHeight="1">
      <c r="A248" s="7">
        <v>45471</v>
      </c>
      <c r="B248" s="8">
        <v>1.5389999999999999</v>
      </c>
      <c r="C248" s="8">
        <v>2.2058</v>
      </c>
      <c r="D248" s="8">
        <v>0.66680000000000006</v>
      </c>
      <c r="E248" s="8">
        <v>4.33</v>
      </c>
      <c r="F248" s="8">
        <v>4.3600000000000003</v>
      </c>
      <c r="G248" s="8">
        <v>105.8603</v>
      </c>
      <c r="H248" s="8">
        <v>2.1663999999999999</v>
      </c>
      <c r="I248" s="8">
        <v>52.761230713697216</v>
      </c>
      <c r="J248" s="8">
        <v>100.04</v>
      </c>
      <c r="L248" s="19">
        <v>44078</v>
      </c>
      <c r="M248" s="20">
        <v>2.2058</v>
      </c>
      <c r="N248" s="7"/>
      <c r="O248" s="19">
        <v>38383</v>
      </c>
      <c r="P248" s="20">
        <v>1.8398000000000001</v>
      </c>
      <c r="Q248" s="8"/>
      <c r="R248" s="8"/>
      <c r="S248" s="8"/>
      <c r="T248" s="8"/>
      <c r="U248" s="8"/>
      <c r="V248" s="8"/>
      <c r="W248" s="8"/>
    </row>
    <row r="249" spans="1:23" ht="14.25" customHeight="1">
      <c r="A249" s="7">
        <v>45470</v>
      </c>
      <c r="B249" s="8">
        <v>1.5489999999999999</v>
      </c>
      <c r="C249" s="8">
        <v>2.2081</v>
      </c>
      <c r="D249" s="8">
        <v>0.65910000000000002</v>
      </c>
      <c r="E249" s="8">
        <v>4.29</v>
      </c>
      <c r="F249" s="8">
        <v>4.29</v>
      </c>
      <c r="G249" s="8">
        <v>105.9114</v>
      </c>
      <c r="H249" s="8">
        <v>2.1217000000000001</v>
      </c>
      <c r="I249" s="8">
        <v>53.748742561728392</v>
      </c>
      <c r="J249" s="8">
        <v>99.97</v>
      </c>
      <c r="L249" s="19">
        <v>44071</v>
      </c>
      <c r="M249" s="20">
        <v>2.2027000000000001</v>
      </c>
      <c r="N249" s="7"/>
      <c r="O249" s="19">
        <v>38352</v>
      </c>
      <c r="P249" s="20">
        <v>1.8249</v>
      </c>
      <c r="Q249" s="8"/>
      <c r="R249" s="8"/>
      <c r="S249" s="8"/>
      <c r="T249" s="8"/>
      <c r="U249" s="8"/>
      <c r="V249" s="8"/>
      <c r="W249" s="8"/>
    </row>
    <row r="250" spans="1:23" ht="14.25" customHeight="1">
      <c r="A250" s="7">
        <v>45469</v>
      </c>
      <c r="B250" s="8">
        <v>1.544</v>
      </c>
      <c r="C250" s="8">
        <v>2.2225000000000001</v>
      </c>
      <c r="D250" s="8">
        <v>0.6785000000000001</v>
      </c>
      <c r="E250" s="8">
        <v>4.32</v>
      </c>
      <c r="F250" s="8">
        <v>4.32</v>
      </c>
      <c r="G250" s="8">
        <v>106.0553</v>
      </c>
      <c r="H250" s="8">
        <v>2.1333000000000002</v>
      </c>
      <c r="I250" s="8">
        <v>51.995106210493702</v>
      </c>
      <c r="J250" s="8">
        <v>99.97</v>
      </c>
      <c r="L250" s="19">
        <v>44064</v>
      </c>
      <c r="M250" s="20">
        <v>2.238</v>
      </c>
      <c r="N250" s="7"/>
      <c r="O250" s="19">
        <v>38321</v>
      </c>
      <c r="P250" s="20">
        <v>2.0478999999999998</v>
      </c>
      <c r="Q250" s="8"/>
      <c r="R250" s="8"/>
      <c r="S250" s="8"/>
      <c r="T250" s="8"/>
      <c r="U250" s="8"/>
      <c r="V250" s="8"/>
      <c r="W250" s="8"/>
    </row>
    <row r="251" spans="1:23" ht="14.25" customHeight="1">
      <c r="A251" s="7">
        <v>45468</v>
      </c>
      <c r="B251" s="8">
        <v>1.5615000000000001</v>
      </c>
      <c r="C251" s="8">
        <v>2.2349999999999999</v>
      </c>
      <c r="D251" s="8">
        <v>0.67349999999999977</v>
      </c>
      <c r="E251" s="8">
        <v>4.25</v>
      </c>
      <c r="F251" s="8">
        <v>4.2300000000000004</v>
      </c>
      <c r="G251" s="8">
        <v>105.6337</v>
      </c>
      <c r="H251" s="8">
        <v>2.0459999999999998</v>
      </c>
      <c r="I251" s="8">
        <v>51.411223407514747</v>
      </c>
      <c r="J251" s="8">
        <v>99.97</v>
      </c>
      <c r="L251" s="19">
        <v>44057</v>
      </c>
      <c r="M251" s="20">
        <v>2.2273000000000001</v>
      </c>
      <c r="N251" s="7"/>
      <c r="O251" s="19">
        <v>38291</v>
      </c>
      <c r="P251" s="20">
        <v>2.1410999999999998</v>
      </c>
      <c r="Q251" s="8"/>
      <c r="R251" s="8"/>
      <c r="S251" s="8"/>
      <c r="T251" s="8"/>
      <c r="U251" s="8"/>
      <c r="V251" s="8"/>
      <c r="W251" s="8"/>
    </row>
    <row r="252" spans="1:23" ht="14.25" customHeight="1">
      <c r="A252" s="7">
        <v>45467</v>
      </c>
      <c r="B252" s="8">
        <v>1.5914999999999999</v>
      </c>
      <c r="C252" s="8">
        <v>2.2450999999999999</v>
      </c>
      <c r="D252" s="8">
        <v>0.65359999999999996</v>
      </c>
      <c r="E252" s="8">
        <v>4.2699999999999996</v>
      </c>
      <c r="F252" s="8">
        <v>4.25</v>
      </c>
      <c r="G252" s="8">
        <v>105.4926</v>
      </c>
      <c r="H252" s="8">
        <v>2.0074000000000001</v>
      </c>
      <c r="I252" s="8">
        <v>50.219685996674286</v>
      </c>
      <c r="J252" s="8">
        <v>99.97</v>
      </c>
      <c r="L252" s="19">
        <v>44050</v>
      </c>
      <c r="M252" s="20">
        <v>2.0891999999999999</v>
      </c>
      <c r="N252" s="7"/>
      <c r="O252" s="19">
        <v>38260</v>
      </c>
      <c r="P252" s="20">
        <v>2.1160999999999999</v>
      </c>
      <c r="Q252" s="8"/>
      <c r="R252" s="8"/>
      <c r="S252" s="8"/>
      <c r="T252" s="8"/>
      <c r="U252" s="8"/>
      <c r="V252" s="8"/>
      <c r="W252" s="8"/>
    </row>
    <row r="253" spans="1:23" ht="14.25" customHeight="1">
      <c r="A253" s="7">
        <v>45464</v>
      </c>
      <c r="B253" s="8">
        <v>1.5914999999999999</v>
      </c>
      <c r="C253" s="8">
        <v>2.2570999999999999</v>
      </c>
      <c r="D253" s="8">
        <v>0.66559999999999997</v>
      </c>
      <c r="E253" s="8">
        <v>4.26</v>
      </c>
      <c r="F253" s="8">
        <v>4.25</v>
      </c>
      <c r="G253" s="8">
        <v>105.8289</v>
      </c>
      <c r="H253" s="8">
        <v>1.9477</v>
      </c>
      <c r="I253" s="8">
        <v>48.249952254443407</v>
      </c>
      <c r="J253" s="8">
        <v>99.97</v>
      </c>
      <c r="L253" s="19">
        <v>44043</v>
      </c>
      <c r="M253" s="20">
        <v>2.1783000000000001</v>
      </c>
      <c r="N253" s="7"/>
      <c r="O253" s="19">
        <v>38230</v>
      </c>
      <c r="P253" s="20">
        <v>2.2768000000000002</v>
      </c>
      <c r="Q253" s="8"/>
      <c r="R253" s="8"/>
      <c r="S253" s="8"/>
      <c r="T253" s="8"/>
      <c r="U253" s="8"/>
      <c r="V253" s="8"/>
      <c r="W253" s="8"/>
    </row>
    <row r="254" spans="1:23" ht="14.25" customHeight="1">
      <c r="A254" s="7">
        <v>45463</v>
      </c>
      <c r="B254" s="8">
        <v>1.599</v>
      </c>
      <c r="C254" s="8">
        <v>2.2444999999999999</v>
      </c>
      <c r="D254" s="8">
        <v>0.64549999999999996</v>
      </c>
      <c r="E254" s="8">
        <v>4.26</v>
      </c>
      <c r="F254" s="8">
        <v>4.25</v>
      </c>
      <c r="G254" s="8">
        <v>105.6508</v>
      </c>
      <c r="H254" s="8">
        <v>1.9020999999999999</v>
      </c>
      <c r="I254" s="8">
        <v>48.086507112171837</v>
      </c>
      <c r="J254" s="8">
        <v>99.89</v>
      </c>
      <c r="L254" s="19">
        <v>44036</v>
      </c>
      <c r="M254" s="20">
        <v>2.0956999999999999</v>
      </c>
      <c r="N254" s="7"/>
      <c r="O254" s="19">
        <v>38199</v>
      </c>
      <c r="P254" s="20">
        <v>2.3329</v>
      </c>
      <c r="Q254" s="8"/>
      <c r="R254" s="8"/>
      <c r="S254" s="8"/>
      <c r="T254" s="8"/>
      <c r="U254" s="8"/>
      <c r="V254" s="8"/>
      <c r="W254" s="8"/>
    </row>
    <row r="255" spans="1:23" ht="14.25" customHeight="1">
      <c r="A255" s="7">
        <v>45462</v>
      </c>
      <c r="B255" s="8">
        <v>1.599</v>
      </c>
      <c r="C255" s="8">
        <v>2.2429000000000001</v>
      </c>
      <c r="D255" s="8">
        <v>0.64390000000000014</v>
      </c>
      <c r="E255" s="8">
        <v>4.24</v>
      </c>
      <c r="F255" s="8">
        <v>4.22</v>
      </c>
      <c r="G255" s="8">
        <v>105.2299</v>
      </c>
      <c r="H255" s="8">
        <v>1.8762000000000001</v>
      </c>
      <c r="I255" s="8">
        <v>48.489504363371793</v>
      </c>
      <c r="J255" s="8">
        <v>99.89</v>
      </c>
      <c r="L255" s="19">
        <v>44029</v>
      </c>
      <c r="M255" s="20">
        <v>2.2044000000000001</v>
      </c>
      <c r="N255" s="7"/>
      <c r="O255" s="19">
        <v>38168</v>
      </c>
      <c r="P255" s="20">
        <v>2.4119999999999999</v>
      </c>
      <c r="Q255" s="8"/>
      <c r="R255" s="8"/>
      <c r="S255" s="8"/>
      <c r="T255" s="8"/>
      <c r="U255" s="8"/>
      <c r="V255" s="8"/>
      <c r="W255" s="8"/>
    </row>
    <row r="256" spans="1:23" ht="14.25" customHeight="1">
      <c r="A256" s="7">
        <v>45461</v>
      </c>
      <c r="B256" s="8">
        <v>1.6040000000000001</v>
      </c>
      <c r="C256" s="8">
        <v>2.2536999999999998</v>
      </c>
      <c r="D256" s="8">
        <v>0.64969999999999972</v>
      </c>
      <c r="E256" s="8">
        <v>4.24</v>
      </c>
      <c r="F256" s="8">
        <v>4.22</v>
      </c>
      <c r="G256" s="8">
        <v>105.2627</v>
      </c>
      <c r="H256" s="8">
        <v>1.8871</v>
      </c>
      <c r="I256" s="8">
        <v>47.80838877708333</v>
      </c>
      <c r="J256" s="8">
        <v>99.89</v>
      </c>
      <c r="L256" s="19">
        <v>44022</v>
      </c>
      <c r="M256" s="20">
        <v>2.0672999999999999</v>
      </c>
      <c r="N256" s="7"/>
      <c r="O256" s="19">
        <v>38138</v>
      </c>
      <c r="P256" s="20">
        <v>2.1745000000000001</v>
      </c>
      <c r="Q256" s="8"/>
      <c r="R256" s="8"/>
      <c r="S256" s="8"/>
      <c r="T256" s="8"/>
      <c r="U256" s="8"/>
      <c r="V256" s="8"/>
      <c r="W256" s="8"/>
    </row>
    <row r="257" spans="1:23" ht="14.25" customHeight="1">
      <c r="A257" s="7">
        <v>45460</v>
      </c>
      <c r="B257" s="8">
        <v>1.6040000000000001</v>
      </c>
      <c r="C257" s="8">
        <v>2.2608999999999999</v>
      </c>
      <c r="D257" s="8">
        <v>0.65689999999999982</v>
      </c>
      <c r="E257" s="8">
        <v>4.3</v>
      </c>
      <c r="F257" s="8">
        <v>4.28</v>
      </c>
      <c r="G257" s="8">
        <v>105.3545</v>
      </c>
      <c r="H257" s="8">
        <v>1.865</v>
      </c>
      <c r="I257" s="8">
        <v>47.096383014559549</v>
      </c>
      <c r="J257" s="8">
        <v>99.89</v>
      </c>
      <c r="L257" s="19">
        <v>44015</v>
      </c>
      <c r="M257" s="20">
        <v>2.13</v>
      </c>
      <c r="N257" s="7"/>
      <c r="O257" s="19">
        <v>38107</v>
      </c>
      <c r="P257" s="20">
        <v>2.0533999999999999</v>
      </c>
      <c r="Q257" s="8"/>
      <c r="R257" s="8"/>
      <c r="S257" s="8"/>
      <c r="T257" s="8"/>
      <c r="U257" s="8"/>
      <c r="V257" s="8"/>
      <c r="W257" s="8"/>
    </row>
    <row r="258" spans="1:23" ht="14.25" customHeight="1">
      <c r="A258" s="7">
        <v>45457</v>
      </c>
      <c r="B258" s="8">
        <v>1.5940000000000001</v>
      </c>
      <c r="C258" s="8">
        <v>2.2557999999999998</v>
      </c>
      <c r="D258" s="8">
        <v>0.66179999999999972</v>
      </c>
      <c r="E258" s="8">
        <v>4.22</v>
      </c>
      <c r="F258" s="8">
        <v>4.2</v>
      </c>
      <c r="G258" s="8">
        <v>105.5271</v>
      </c>
      <c r="H258" s="8">
        <v>1.8198000000000001</v>
      </c>
      <c r="I258" s="8">
        <v>47.877333960821289</v>
      </c>
      <c r="J258" s="8">
        <v>99.89</v>
      </c>
      <c r="L258" s="19">
        <v>44006</v>
      </c>
      <c r="M258" s="20">
        <v>2.1132</v>
      </c>
      <c r="N258" s="7"/>
      <c r="O258" s="19">
        <v>38077</v>
      </c>
      <c r="P258" s="20">
        <v>1.9034</v>
      </c>
      <c r="Q258" s="8"/>
      <c r="R258" s="8"/>
      <c r="S258" s="8"/>
      <c r="T258" s="8"/>
      <c r="U258" s="8"/>
      <c r="V258" s="8"/>
      <c r="W258" s="8"/>
    </row>
    <row r="259" spans="1:23" ht="14.25" customHeight="1">
      <c r="A259" s="7">
        <v>45456</v>
      </c>
      <c r="B259" s="8">
        <v>1.597</v>
      </c>
      <c r="C259" s="8">
        <v>2.2677999999999998</v>
      </c>
      <c r="D259" s="8">
        <v>0.67079999999999984</v>
      </c>
      <c r="E259" s="8">
        <v>4.24</v>
      </c>
      <c r="F259" s="8">
        <v>4.24</v>
      </c>
      <c r="G259" s="8">
        <v>105.2124</v>
      </c>
      <c r="H259" s="8">
        <v>1.8146</v>
      </c>
      <c r="I259" s="8">
        <v>47.710906066019014</v>
      </c>
      <c r="J259" s="8">
        <v>99.49</v>
      </c>
      <c r="L259" s="19">
        <v>44001</v>
      </c>
      <c r="M259" s="20">
        <v>1.9681</v>
      </c>
      <c r="N259" s="7"/>
      <c r="O259" s="19">
        <v>38046</v>
      </c>
      <c r="P259" s="20">
        <v>2.2145999999999999</v>
      </c>
      <c r="Q259" s="8"/>
      <c r="R259" s="8"/>
      <c r="S259" s="8"/>
      <c r="T259" s="8"/>
      <c r="U259" s="8"/>
      <c r="V259" s="8"/>
      <c r="W259" s="8"/>
    </row>
    <row r="260" spans="1:23" ht="14.25" customHeight="1">
      <c r="A260" s="7">
        <v>45455</v>
      </c>
      <c r="B260" s="8">
        <v>1.599</v>
      </c>
      <c r="C260" s="8">
        <v>2.2759999999999998</v>
      </c>
      <c r="D260" s="8">
        <v>0.67699999999999982</v>
      </c>
      <c r="E260" s="8">
        <v>4.32</v>
      </c>
      <c r="F260" s="8">
        <v>4.3099999999999996</v>
      </c>
      <c r="G260" s="8">
        <v>104.6695</v>
      </c>
      <c r="H260" s="8">
        <v>1.7961</v>
      </c>
      <c r="I260" s="8">
        <v>47.643786025157233</v>
      </c>
      <c r="J260" s="8">
        <v>99.49</v>
      </c>
      <c r="L260" s="19">
        <v>43994</v>
      </c>
      <c r="M260" s="20">
        <v>1.9388000000000001</v>
      </c>
      <c r="N260" s="7"/>
      <c r="O260" s="19">
        <v>38017</v>
      </c>
      <c r="P260" s="20">
        <v>2.2871999999999999</v>
      </c>
      <c r="Q260" s="8"/>
      <c r="R260" s="8"/>
      <c r="S260" s="8"/>
      <c r="T260" s="8"/>
      <c r="U260" s="8"/>
      <c r="V260" s="8"/>
      <c r="W260" s="8"/>
    </row>
    <row r="261" spans="1:23" ht="14.25" customHeight="1">
      <c r="A261" s="7">
        <v>45454</v>
      </c>
      <c r="B261" s="8">
        <v>1.599</v>
      </c>
      <c r="C261" s="8">
        <v>2.2791000000000001</v>
      </c>
      <c r="D261" s="8">
        <v>0.68010000000000015</v>
      </c>
      <c r="E261" s="8">
        <v>4.41</v>
      </c>
      <c r="F261" s="8">
        <v>4.3899999999999997</v>
      </c>
      <c r="G261" s="8">
        <v>105.2602</v>
      </c>
      <c r="H261" s="8">
        <v>1.8092999999999999</v>
      </c>
      <c r="I261" s="8">
        <v>48.622070114040596</v>
      </c>
      <c r="J261" s="8">
        <v>99.49</v>
      </c>
      <c r="L261" s="19">
        <v>43987</v>
      </c>
      <c r="M261" s="20">
        <v>1.8996</v>
      </c>
      <c r="N261" s="7"/>
      <c r="O261" s="19">
        <v>37986</v>
      </c>
      <c r="P261" s="20">
        <v>2.1427999999999998</v>
      </c>
      <c r="Q261" s="8"/>
      <c r="R261" s="8"/>
      <c r="S261" s="8"/>
      <c r="T261" s="8"/>
      <c r="U261" s="8"/>
      <c r="V261" s="8"/>
      <c r="W261" s="8"/>
    </row>
    <row r="262" spans="1:23" ht="14.25" customHeight="1">
      <c r="A262" s="7">
        <v>45453</v>
      </c>
      <c r="B262" s="8">
        <v>1.6040000000000001</v>
      </c>
      <c r="C262" s="8">
        <v>2.2833000000000001</v>
      </c>
      <c r="D262" s="8">
        <v>0.67930000000000001</v>
      </c>
      <c r="E262" s="8">
        <v>4.4800000000000004</v>
      </c>
      <c r="F262" s="8">
        <v>4.47</v>
      </c>
      <c r="G262" s="8">
        <v>105.1185</v>
      </c>
      <c r="H262" s="8">
        <v>1.7718</v>
      </c>
      <c r="I262" s="8">
        <v>49.405802984014208</v>
      </c>
      <c r="J262" s="8">
        <v>99.49</v>
      </c>
      <c r="L262" s="19">
        <v>43980</v>
      </c>
      <c r="M262" s="20">
        <v>2.0160999999999998</v>
      </c>
      <c r="N262" s="7"/>
      <c r="O262" s="19">
        <v>37955</v>
      </c>
      <c r="P262" s="20">
        <v>2.7002000000000002</v>
      </c>
      <c r="Q262" s="8"/>
      <c r="R262" s="8"/>
      <c r="S262" s="8"/>
      <c r="T262" s="8"/>
      <c r="U262" s="8"/>
      <c r="V262" s="8"/>
      <c r="W262" s="8"/>
    </row>
    <row r="263" spans="1:23" ht="14.25" customHeight="1">
      <c r="A263" s="7">
        <v>45450</v>
      </c>
      <c r="B263" s="8">
        <v>1.6040000000000001</v>
      </c>
      <c r="C263" s="8">
        <v>2.2833000000000001</v>
      </c>
      <c r="D263" s="8">
        <v>0.67930000000000001</v>
      </c>
      <c r="E263" s="8">
        <v>4.46</v>
      </c>
      <c r="F263" s="8">
        <v>4.43</v>
      </c>
      <c r="G263" s="8">
        <v>104.93429999999999</v>
      </c>
      <c r="H263" s="8">
        <v>1.7718</v>
      </c>
      <c r="I263" s="8">
        <v>49.405802984014208</v>
      </c>
      <c r="J263" s="8">
        <v>99.49</v>
      </c>
      <c r="L263" s="19">
        <v>43973</v>
      </c>
      <c r="M263" s="20">
        <v>1.4256</v>
      </c>
      <c r="N263" s="7"/>
      <c r="O263" s="19">
        <v>37925</v>
      </c>
      <c r="P263" s="20">
        <v>3.0880999999999998</v>
      </c>
      <c r="Q263" s="8"/>
      <c r="R263" s="8"/>
      <c r="S263" s="8"/>
      <c r="T263" s="8"/>
      <c r="U263" s="8"/>
      <c r="V263" s="8"/>
      <c r="W263" s="8"/>
    </row>
    <row r="264" spans="1:23" ht="14.25" customHeight="1">
      <c r="A264" s="7">
        <v>45449</v>
      </c>
      <c r="B264" s="8">
        <v>1.6105</v>
      </c>
      <c r="C264" s="8">
        <v>2.2827999999999999</v>
      </c>
      <c r="D264" s="8">
        <v>0.6722999999999999</v>
      </c>
      <c r="E264" s="8">
        <v>4.29</v>
      </c>
      <c r="F264" s="8">
        <v>4.28</v>
      </c>
      <c r="G264" s="8">
        <v>104.1108</v>
      </c>
      <c r="H264" s="8">
        <v>1.7859</v>
      </c>
      <c r="I264" s="8">
        <v>50.152782343358396</v>
      </c>
      <c r="J264" s="8">
        <v>99.79</v>
      </c>
      <c r="L264" s="19">
        <v>43966</v>
      </c>
      <c r="M264" s="20">
        <v>1.3361000000000001</v>
      </c>
      <c r="N264" s="7"/>
      <c r="O264" s="19">
        <v>37894</v>
      </c>
      <c r="P264" s="20">
        <v>2.8574000000000002</v>
      </c>
      <c r="Q264" s="8"/>
      <c r="R264" s="8"/>
      <c r="S264" s="8"/>
      <c r="T264" s="8"/>
      <c r="U264" s="8"/>
      <c r="V264" s="8"/>
      <c r="W264" s="8"/>
    </row>
    <row r="265" spans="1:23" ht="14.25" customHeight="1">
      <c r="A265" s="7">
        <v>45448</v>
      </c>
      <c r="B265" s="8">
        <v>1.6318999999999999</v>
      </c>
      <c r="C265" s="8">
        <v>2.2808000000000002</v>
      </c>
      <c r="D265" s="8">
        <v>0.64890000000000025</v>
      </c>
      <c r="E265" s="8">
        <v>4.3099999999999996</v>
      </c>
      <c r="F265" s="8">
        <v>4.29</v>
      </c>
      <c r="G265" s="8">
        <v>104.29859999999999</v>
      </c>
      <c r="H265" s="8">
        <v>1.7887</v>
      </c>
      <c r="I265" s="8">
        <v>50.829630857981961</v>
      </c>
      <c r="J265" s="8">
        <v>99.79</v>
      </c>
      <c r="L265" s="19">
        <v>43959</v>
      </c>
      <c r="M265" s="20">
        <v>1.5099</v>
      </c>
      <c r="N265" s="7"/>
      <c r="O265" s="19">
        <v>37864</v>
      </c>
      <c r="P265" s="20">
        <v>2.2519999999999998</v>
      </c>
      <c r="Q265" s="8"/>
      <c r="R265" s="8"/>
      <c r="S265" s="8"/>
      <c r="T265" s="8"/>
      <c r="U265" s="8"/>
      <c r="V265" s="8"/>
      <c r="W265" s="8"/>
    </row>
    <row r="266" spans="1:23" ht="14.25" customHeight="1">
      <c r="A266" s="7">
        <v>45447</v>
      </c>
      <c r="B266" s="8">
        <v>1.6460999999999999</v>
      </c>
      <c r="C266" s="8">
        <v>2.2854000000000001</v>
      </c>
      <c r="D266" s="8">
        <v>0.6393000000000002</v>
      </c>
      <c r="E266" s="8">
        <v>4.3499999999999996</v>
      </c>
      <c r="F266" s="8">
        <v>4.33</v>
      </c>
      <c r="G266" s="8">
        <v>104.157</v>
      </c>
      <c r="H266" s="8">
        <v>1.7869999999999999</v>
      </c>
      <c r="I266" s="8">
        <v>49.991018768405553</v>
      </c>
      <c r="J266" s="8">
        <v>99.79</v>
      </c>
      <c r="L266" s="19">
        <v>43951</v>
      </c>
      <c r="M266" s="20">
        <v>1.7105999999999999</v>
      </c>
      <c r="N266" s="7"/>
      <c r="O266" s="19">
        <v>37833</v>
      </c>
      <c r="P266" s="20">
        <v>2.1995</v>
      </c>
      <c r="Q266" s="8"/>
      <c r="R266" s="8"/>
      <c r="S266" s="8"/>
      <c r="T266" s="8"/>
      <c r="U266" s="8"/>
      <c r="V266" s="8"/>
      <c r="W266" s="8"/>
    </row>
    <row r="267" spans="1:23" ht="14.25" customHeight="1">
      <c r="A267" s="7">
        <v>45446</v>
      </c>
      <c r="B267" s="8">
        <v>1.6456999999999999</v>
      </c>
      <c r="C267" s="8">
        <v>2.2852999999999999</v>
      </c>
      <c r="D267" s="8">
        <v>0.63959999999999995</v>
      </c>
      <c r="E267" s="8">
        <v>4.42</v>
      </c>
      <c r="F267" s="8">
        <v>4.41</v>
      </c>
      <c r="G267" s="8">
        <v>104.0771</v>
      </c>
      <c r="H267" s="8">
        <v>1.8086</v>
      </c>
      <c r="I267" s="8">
        <v>50.07956960614996</v>
      </c>
      <c r="J267" s="8">
        <v>99.79</v>
      </c>
      <c r="L267" s="19">
        <v>43945</v>
      </c>
      <c r="M267" s="20">
        <v>1.4666999999999999</v>
      </c>
      <c r="N267" s="7"/>
      <c r="O267" s="19">
        <v>37802</v>
      </c>
      <c r="P267" s="20">
        <v>2.1627000000000001</v>
      </c>
      <c r="Q267" s="8"/>
      <c r="R267" s="8"/>
      <c r="S267" s="8"/>
      <c r="T267" s="8"/>
      <c r="U267" s="8"/>
      <c r="V267" s="8"/>
      <c r="W267" s="8"/>
    </row>
    <row r="268" spans="1:23" ht="14.25" customHeight="1">
      <c r="A268" s="7">
        <v>45443</v>
      </c>
      <c r="B268" s="8">
        <v>1.6444000000000001</v>
      </c>
      <c r="C268" s="8">
        <v>2.2926000000000002</v>
      </c>
      <c r="D268" s="8">
        <v>0.64820000000000011</v>
      </c>
      <c r="E268" s="8">
        <v>4.5199999999999996</v>
      </c>
      <c r="F268" s="8">
        <v>4.51</v>
      </c>
      <c r="G268" s="8">
        <v>104.69119999999999</v>
      </c>
      <c r="H268" s="8">
        <v>1.8674999999999999</v>
      </c>
      <c r="I268" s="8">
        <v>48.982189110877563</v>
      </c>
      <c r="J268" s="8">
        <v>99.79</v>
      </c>
      <c r="L268" s="19">
        <v>43938</v>
      </c>
      <c r="M268" s="20">
        <v>1.3888</v>
      </c>
      <c r="N268" s="7"/>
      <c r="O268" s="19">
        <v>37772</v>
      </c>
      <c r="P268" s="20">
        <v>2.0295000000000001</v>
      </c>
      <c r="Q268" s="8"/>
      <c r="R268" s="8"/>
      <c r="S268" s="8"/>
      <c r="T268" s="8"/>
      <c r="U268" s="8"/>
      <c r="V268" s="8"/>
      <c r="W268" s="8"/>
    </row>
    <row r="269" spans="1:23" ht="14.25" customHeight="1">
      <c r="A269" s="7">
        <v>45442</v>
      </c>
      <c r="B269" s="8">
        <v>1.6531</v>
      </c>
      <c r="C269" s="8">
        <v>2.2826</v>
      </c>
      <c r="D269" s="8">
        <v>0.62949999999999995</v>
      </c>
      <c r="E269" s="8">
        <v>4.57</v>
      </c>
      <c r="F269" s="8">
        <v>4.55</v>
      </c>
      <c r="G269" s="8">
        <v>104.7332</v>
      </c>
      <c r="H269" s="8">
        <v>1.9177</v>
      </c>
      <c r="I269" s="8">
        <v>48.851365900848968</v>
      </c>
      <c r="J269" s="8">
        <v>99.76</v>
      </c>
      <c r="L269" s="19">
        <v>43931</v>
      </c>
      <c r="M269" s="20">
        <v>1.3926000000000001</v>
      </c>
      <c r="N269" s="7"/>
      <c r="O269" s="19">
        <v>37741</v>
      </c>
      <c r="P269" s="20">
        <v>1.958</v>
      </c>
      <c r="Q269" s="8"/>
      <c r="R269" s="8"/>
      <c r="S269" s="8"/>
      <c r="T269" s="8"/>
      <c r="U269" s="8"/>
      <c r="V269" s="8"/>
      <c r="W269" s="8"/>
    </row>
    <row r="270" spans="1:23" ht="14.25" customHeight="1">
      <c r="A270" s="7">
        <v>45441</v>
      </c>
      <c r="B270" s="8">
        <v>1.6567000000000001</v>
      </c>
      <c r="C270" s="8">
        <v>2.2776000000000001</v>
      </c>
      <c r="D270" s="8">
        <v>0.62090000000000001</v>
      </c>
      <c r="E270" s="8">
        <v>4.63</v>
      </c>
      <c r="F270" s="8">
        <v>4.6100000000000003</v>
      </c>
      <c r="G270" s="8">
        <v>105.1071</v>
      </c>
      <c r="H270" s="8">
        <v>1.915</v>
      </c>
      <c r="I270" s="8">
        <v>49.597727804878048</v>
      </c>
      <c r="J270" s="8">
        <v>99.76</v>
      </c>
      <c r="L270" s="19">
        <v>43924</v>
      </c>
      <c r="M270" s="20">
        <v>1.9154</v>
      </c>
      <c r="N270" s="7"/>
      <c r="O270" s="19">
        <v>37711</v>
      </c>
      <c r="P270" s="20">
        <v>2.0346000000000002</v>
      </c>
      <c r="Q270" s="8"/>
      <c r="R270" s="8"/>
      <c r="S270" s="8"/>
      <c r="T270" s="8"/>
      <c r="U270" s="8"/>
      <c r="V270" s="8"/>
      <c r="W270" s="8"/>
    </row>
    <row r="271" spans="1:23" ht="14.25" customHeight="1">
      <c r="A271" s="7">
        <v>45440</v>
      </c>
      <c r="B271" s="8">
        <v>1.6552</v>
      </c>
      <c r="C271" s="8">
        <v>2.2993999999999999</v>
      </c>
      <c r="D271" s="8">
        <v>0.64419999999999988</v>
      </c>
      <c r="E271" s="8">
        <v>4.5599999999999996</v>
      </c>
      <c r="F271" s="8">
        <v>4.54</v>
      </c>
      <c r="G271" s="8">
        <v>104.6053</v>
      </c>
      <c r="H271" s="8">
        <v>1.8969</v>
      </c>
      <c r="I271" s="8">
        <v>50.81639242876669</v>
      </c>
      <c r="J271" s="8">
        <v>99.76</v>
      </c>
      <c r="L271" s="19">
        <v>43917</v>
      </c>
      <c r="M271" s="20">
        <v>1.5447</v>
      </c>
      <c r="N271" s="7"/>
      <c r="O271" s="19">
        <v>37680</v>
      </c>
      <c r="P271" s="20">
        <v>2.242</v>
      </c>
      <c r="Q271" s="8"/>
      <c r="R271" s="8"/>
      <c r="S271" s="8"/>
      <c r="T271" s="8"/>
      <c r="U271" s="8"/>
      <c r="V271" s="8"/>
      <c r="W271" s="8"/>
    </row>
    <row r="272" spans="1:23" ht="14.25" customHeight="1">
      <c r="A272" s="7">
        <v>45439</v>
      </c>
      <c r="B272" s="8">
        <v>1.6612</v>
      </c>
      <c r="C272" s="8">
        <v>2.3083999999999998</v>
      </c>
      <c r="D272" s="8">
        <v>0.64719999999999978</v>
      </c>
      <c r="E272" s="8">
        <v>4.53</v>
      </c>
      <c r="F272" s="8">
        <v>4.46</v>
      </c>
      <c r="G272" s="8">
        <v>104.60129999999999</v>
      </c>
      <c r="H272" s="8">
        <v>1.8965000000000001</v>
      </c>
      <c r="I272" s="8">
        <v>50.940805503327347</v>
      </c>
      <c r="J272" s="8">
        <v>99.76</v>
      </c>
      <c r="L272" s="19">
        <v>43910</v>
      </c>
      <c r="M272" s="20">
        <v>1.7374000000000001</v>
      </c>
      <c r="N272" s="7"/>
      <c r="O272" s="19">
        <v>37652</v>
      </c>
      <c r="P272" s="20">
        <v>2.2706</v>
      </c>
      <c r="Q272" s="8"/>
      <c r="R272" s="8"/>
      <c r="S272" s="8"/>
      <c r="T272" s="8"/>
      <c r="U272" s="8"/>
      <c r="V272" s="8"/>
      <c r="W272" s="8"/>
    </row>
    <row r="273" spans="1:23" ht="14.25" customHeight="1">
      <c r="A273" s="7">
        <v>45436</v>
      </c>
      <c r="B273" s="8">
        <v>1.6375</v>
      </c>
      <c r="C273" s="8">
        <v>2.3134000000000001</v>
      </c>
      <c r="D273" s="8">
        <v>0.67590000000000017</v>
      </c>
      <c r="E273" s="8">
        <v>4.53</v>
      </c>
      <c r="F273" s="8">
        <v>4.46</v>
      </c>
      <c r="G273" s="8">
        <v>104.7483</v>
      </c>
      <c r="H273" s="8">
        <v>1.8237000000000001</v>
      </c>
      <c r="I273" s="8">
        <v>50.890832248070211</v>
      </c>
      <c r="J273" s="8">
        <v>99.76</v>
      </c>
      <c r="L273" s="19">
        <v>43903</v>
      </c>
      <c r="M273" s="20">
        <v>2.1116000000000001</v>
      </c>
      <c r="N273" s="7"/>
      <c r="O273" s="19">
        <v>37621</v>
      </c>
      <c r="P273" s="20">
        <v>2.2934999999999999</v>
      </c>
      <c r="Q273" s="8"/>
      <c r="R273" s="8"/>
      <c r="S273" s="8"/>
      <c r="T273" s="8"/>
      <c r="U273" s="8"/>
      <c r="V273" s="8"/>
      <c r="W273" s="8"/>
    </row>
    <row r="274" spans="1:23" ht="14.25" customHeight="1">
      <c r="A274" s="7">
        <v>45435</v>
      </c>
      <c r="B274" s="8">
        <v>1.6085</v>
      </c>
      <c r="C274" s="8">
        <v>2.3062999999999998</v>
      </c>
      <c r="D274" s="8">
        <v>0.69779999999999975</v>
      </c>
      <c r="E274" s="8">
        <v>4.5199999999999996</v>
      </c>
      <c r="F274" s="8">
        <v>4.47</v>
      </c>
      <c r="G274" s="8">
        <v>105.02800000000001</v>
      </c>
      <c r="H274" s="8">
        <v>1.8282</v>
      </c>
      <c r="I274" s="8">
        <v>52.26736951531683</v>
      </c>
      <c r="J274" s="8">
        <v>99.43</v>
      </c>
      <c r="L274" s="19">
        <v>43896</v>
      </c>
      <c r="M274" s="20">
        <v>1.9359999999999999</v>
      </c>
      <c r="N274" s="7"/>
      <c r="O274" s="19">
        <v>37590</v>
      </c>
      <c r="P274" s="20">
        <v>2.2302</v>
      </c>
      <c r="Q274" s="8"/>
      <c r="R274" s="8"/>
      <c r="S274" s="8"/>
      <c r="T274" s="8"/>
      <c r="U274" s="8"/>
      <c r="V274" s="8"/>
      <c r="W274" s="8"/>
    </row>
    <row r="275" spans="1:23" ht="14.25" customHeight="1">
      <c r="A275" s="7">
        <v>45434</v>
      </c>
      <c r="B275" s="8">
        <v>1.6052</v>
      </c>
      <c r="C275" s="8">
        <v>2.3123</v>
      </c>
      <c r="D275" s="8">
        <v>0.70710000000000006</v>
      </c>
      <c r="E275" s="8">
        <v>4.47</v>
      </c>
      <c r="F275" s="8">
        <v>4.43</v>
      </c>
      <c r="G275" s="8">
        <v>104.9208</v>
      </c>
      <c r="H275" s="8">
        <v>1.8421000000000001</v>
      </c>
      <c r="I275" s="8">
        <v>52.492100328554983</v>
      </c>
      <c r="J275" s="8">
        <v>99.43</v>
      </c>
      <c r="L275" s="19">
        <v>43889</v>
      </c>
      <c r="M275" s="20">
        <v>2.1036999999999999</v>
      </c>
      <c r="N275" s="7"/>
      <c r="O275" s="19">
        <v>37560</v>
      </c>
      <c r="P275" s="20">
        <v>2.2422</v>
      </c>
      <c r="Q275" s="8"/>
      <c r="R275" s="8"/>
      <c r="S275" s="8"/>
      <c r="T275" s="8"/>
      <c r="U275" s="8"/>
      <c r="V275" s="8"/>
      <c r="W275" s="8"/>
    </row>
    <row r="276" spans="1:23" ht="14.25" customHeight="1">
      <c r="A276" s="7">
        <v>45433</v>
      </c>
      <c r="B276" s="8">
        <v>1.6129</v>
      </c>
      <c r="C276" s="8">
        <v>2.3140999999999998</v>
      </c>
      <c r="D276" s="8">
        <v>0.70119999999999982</v>
      </c>
      <c r="E276" s="8">
        <v>4.43</v>
      </c>
      <c r="F276" s="8">
        <v>4.41</v>
      </c>
      <c r="G276" s="8">
        <v>104.62730000000001</v>
      </c>
      <c r="H276" s="8">
        <v>1.847</v>
      </c>
      <c r="I276" s="8">
        <v>53.835929097476701</v>
      </c>
      <c r="J276" s="8">
        <v>99.43</v>
      </c>
      <c r="L276" s="19">
        <v>43882</v>
      </c>
      <c r="M276" s="20">
        <v>2.1303000000000001</v>
      </c>
      <c r="N276" s="7"/>
      <c r="O276" s="19">
        <v>37529</v>
      </c>
      <c r="P276" s="20">
        <v>2.1640999999999999</v>
      </c>
      <c r="Q276" s="8"/>
      <c r="R276" s="8"/>
      <c r="S276" s="8"/>
      <c r="T276" s="8"/>
      <c r="U276" s="8"/>
      <c r="V276" s="8"/>
      <c r="W276" s="8"/>
    </row>
    <row r="277" spans="1:23" ht="14.25" customHeight="1">
      <c r="A277" s="7">
        <v>45432</v>
      </c>
      <c r="B277" s="8">
        <v>1.6135999999999999</v>
      </c>
      <c r="C277" s="8">
        <v>2.3105000000000002</v>
      </c>
      <c r="D277" s="8">
        <v>0.6969000000000003</v>
      </c>
      <c r="E277" s="8">
        <v>4.46</v>
      </c>
      <c r="F277" s="8">
        <v>4.4400000000000004</v>
      </c>
      <c r="G277" s="8">
        <v>104.6039</v>
      </c>
      <c r="H277" s="8">
        <v>1.8085</v>
      </c>
      <c r="I277" s="8">
        <v>55.42164823938468</v>
      </c>
      <c r="J277" s="8">
        <v>99.43</v>
      </c>
      <c r="L277" s="19">
        <v>43875</v>
      </c>
      <c r="M277" s="20">
        <v>2.1385000000000001</v>
      </c>
      <c r="N277" s="7"/>
      <c r="O277" s="19">
        <v>37499</v>
      </c>
      <c r="P277" s="20">
        <v>1.9636</v>
      </c>
      <c r="Q277" s="8"/>
      <c r="R277" s="8"/>
      <c r="S277" s="8"/>
      <c r="T277" s="8"/>
      <c r="U277" s="8"/>
      <c r="V277" s="8"/>
      <c r="W277" s="8"/>
    </row>
    <row r="278" spans="1:23" ht="14.25" customHeight="1">
      <c r="A278" s="7">
        <v>45429</v>
      </c>
      <c r="B278" s="8">
        <v>1.6073</v>
      </c>
      <c r="C278" s="8">
        <v>2.3077000000000001</v>
      </c>
      <c r="D278" s="8">
        <v>0.70040000000000013</v>
      </c>
      <c r="E278" s="8">
        <v>4.4400000000000004</v>
      </c>
      <c r="F278" s="8">
        <v>4.42</v>
      </c>
      <c r="G278" s="8">
        <v>104.4974</v>
      </c>
      <c r="H278" s="8">
        <v>1.8078000000000001</v>
      </c>
      <c r="I278" s="8">
        <v>56.233225416359616</v>
      </c>
      <c r="J278" s="8">
        <v>99.43</v>
      </c>
      <c r="L278" s="19">
        <v>43868</v>
      </c>
      <c r="M278" s="20">
        <v>2.4481000000000002</v>
      </c>
      <c r="N278" s="7"/>
      <c r="O278" s="19">
        <v>37468</v>
      </c>
      <c r="P278" s="20">
        <v>1.9494</v>
      </c>
      <c r="Q278" s="8"/>
      <c r="R278" s="8"/>
      <c r="S278" s="8"/>
      <c r="T278" s="8"/>
      <c r="U278" s="8"/>
      <c r="V278" s="8"/>
      <c r="W278" s="8"/>
    </row>
    <row r="279" spans="1:23" ht="14.25" customHeight="1">
      <c r="A279" s="7">
        <v>45428</v>
      </c>
      <c r="B279" s="8">
        <v>1.6279999999999999</v>
      </c>
      <c r="C279" s="8">
        <v>2.3147000000000002</v>
      </c>
      <c r="D279" s="8">
        <v>0.68670000000000031</v>
      </c>
      <c r="E279" s="8">
        <v>4.4000000000000004</v>
      </c>
      <c r="F279" s="8">
        <v>4.38</v>
      </c>
      <c r="G279" s="8">
        <v>104.50490000000001</v>
      </c>
      <c r="H279" s="8">
        <v>1.8008999999999999</v>
      </c>
      <c r="I279" s="8">
        <v>55.058365634156551</v>
      </c>
      <c r="J279" s="8">
        <v>100.1</v>
      </c>
      <c r="L279" s="19">
        <v>43853</v>
      </c>
      <c r="M279" s="20">
        <v>2.5794999999999999</v>
      </c>
      <c r="N279" s="7"/>
      <c r="O279" s="19">
        <v>37437</v>
      </c>
      <c r="P279" s="20">
        <v>1.9509000000000001</v>
      </c>
      <c r="Q279" s="8"/>
      <c r="R279" s="8"/>
      <c r="S279" s="8"/>
      <c r="T279" s="8"/>
      <c r="U279" s="8"/>
      <c r="V279" s="8"/>
      <c r="W279" s="8"/>
    </row>
    <row r="280" spans="1:23" ht="14.25" customHeight="1">
      <c r="A280" s="7">
        <v>45427</v>
      </c>
      <c r="B280" s="8">
        <v>1.6133999999999999</v>
      </c>
      <c r="C280" s="8">
        <v>2.302</v>
      </c>
      <c r="D280" s="8">
        <v>0.6886000000000001</v>
      </c>
      <c r="E280" s="8">
        <v>4.3499999999999996</v>
      </c>
      <c r="F280" s="8">
        <v>4.3600000000000003</v>
      </c>
      <c r="G280" s="8">
        <v>104.3109</v>
      </c>
      <c r="H280" s="8">
        <v>1.8087</v>
      </c>
      <c r="I280" s="8">
        <v>55.311306342281881</v>
      </c>
      <c r="J280" s="8">
        <v>100.1</v>
      </c>
      <c r="L280" s="19">
        <v>43847</v>
      </c>
      <c r="M280" s="20">
        <v>2.6425000000000001</v>
      </c>
      <c r="N280" s="7"/>
      <c r="O280" s="19">
        <v>37407</v>
      </c>
      <c r="P280" s="20">
        <v>1.9505999999999999</v>
      </c>
      <c r="Q280" s="8"/>
      <c r="R280" s="8"/>
      <c r="S280" s="8"/>
      <c r="T280" s="8"/>
      <c r="U280" s="8"/>
      <c r="V280" s="8"/>
      <c r="W280" s="8"/>
    </row>
    <row r="281" spans="1:23" ht="14.25" customHeight="1">
      <c r="A281" s="7">
        <v>45426</v>
      </c>
      <c r="B281" s="8">
        <v>1.6132</v>
      </c>
      <c r="C281" s="8">
        <v>2.2938000000000001</v>
      </c>
      <c r="D281" s="8">
        <v>0.68060000000000009</v>
      </c>
      <c r="E281" s="8">
        <v>4.46</v>
      </c>
      <c r="F281" s="8">
        <v>4.45</v>
      </c>
      <c r="G281" s="8">
        <v>105.0171</v>
      </c>
      <c r="H281" s="8">
        <v>1.8402000000000001</v>
      </c>
      <c r="I281" s="8">
        <v>55.177665515643106</v>
      </c>
      <c r="J281" s="8">
        <v>100.1</v>
      </c>
      <c r="L281" s="19">
        <v>43840</v>
      </c>
      <c r="M281" s="20">
        <v>2.1219000000000001</v>
      </c>
      <c r="N281" s="7"/>
      <c r="O281" s="19">
        <v>37376</v>
      </c>
      <c r="P281" s="20">
        <v>1.9505999999999999</v>
      </c>
      <c r="Q281" s="8"/>
      <c r="R281" s="8"/>
      <c r="S281" s="8"/>
      <c r="T281" s="8"/>
      <c r="U281" s="8"/>
      <c r="V281" s="8"/>
      <c r="W281" s="8"/>
    </row>
    <row r="282" spans="1:23" ht="14.25" customHeight="1">
      <c r="A282" s="7">
        <v>45425</v>
      </c>
      <c r="B282" s="8">
        <v>1.6416999999999999</v>
      </c>
      <c r="C282" s="8">
        <v>2.29</v>
      </c>
      <c r="D282" s="8">
        <v>0.6483000000000001</v>
      </c>
      <c r="E282" s="8">
        <v>4.5</v>
      </c>
      <c r="F282" s="8">
        <v>4.4800000000000004</v>
      </c>
      <c r="G282" s="8">
        <v>105.21720000000001</v>
      </c>
      <c r="H282" s="8">
        <v>1.8485</v>
      </c>
      <c r="I282" s="8">
        <v>54.918393647493403</v>
      </c>
      <c r="J282" s="8">
        <v>100.1</v>
      </c>
      <c r="L282" s="19">
        <v>43833</v>
      </c>
      <c r="M282" s="20">
        <v>2.3824000000000001</v>
      </c>
      <c r="N282" s="7"/>
      <c r="O282" s="19">
        <v>37346</v>
      </c>
      <c r="P282" s="20">
        <v>1.9550000000000001</v>
      </c>
      <c r="Q282" s="8"/>
      <c r="R282" s="8"/>
      <c r="S282" s="8"/>
      <c r="T282" s="8"/>
      <c r="U282" s="8"/>
      <c r="V282" s="8"/>
      <c r="W282" s="8"/>
    </row>
    <row r="283" spans="1:23" ht="14.25" customHeight="1">
      <c r="A283" s="7">
        <v>45423</v>
      </c>
      <c r="B283" s="8">
        <v>1.7092000000000001</v>
      </c>
      <c r="C283" s="8">
        <v>2.3361000000000001</v>
      </c>
      <c r="D283" s="8">
        <v>0.62690000000000001</v>
      </c>
      <c r="E283" s="8">
        <v>4.5199999999999996</v>
      </c>
      <c r="F283" s="8">
        <v>4.5</v>
      </c>
      <c r="G283" s="8">
        <v>105.3254</v>
      </c>
      <c r="H283" s="8">
        <v>1.8520000000000001</v>
      </c>
      <c r="I283" s="8">
        <v>55.235400394736843</v>
      </c>
      <c r="J283" s="8">
        <v>100.1</v>
      </c>
      <c r="L283" s="19">
        <v>43826</v>
      </c>
      <c r="M283" s="20">
        <v>2.3197000000000001</v>
      </c>
      <c r="N283" s="7"/>
      <c r="O283" s="19">
        <v>37315</v>
      </c>
      <c r="P283" s="20">
        <v>2.0522999999999998</v>
      </c>
      <c r="Q283" s="8"/>
      <c r="R283" s="8"/>
      <c r="S283" s="8"/>
      <c r="T283" s="8"/>
      <c r="U283" s="8"/>
      <c r="V283" s="8"/>
      <c r="W283" s="8"/>
    </row>
    <row r="284" spans="1:23" ht="14.25" customHeight="1">
      <c r="A284" s="7">
        <v>45422</v>
      </c>
      <c r="B284" s="8">
        <v>1.7043999999999999</v>
      </c>
      <c r="C284" s="8">
        <v>2.3121999999999998</v>
      </c>
      <c r="D284" s="8">
        <v>0.6077999999999999</v>
      </c>
      <c r="E284" s="8">
        <v>4.5199999999999996</v>
      </c>
      <c r="F284" s="8">
        <v>4.5</v>
      </c>
      <c r="G284" s="8">
        <v>105.3254</v>
      </c>
      <c r="H284" s="8">
        <v>1.8228</v>
      </c>
      <c r="I284" s="8">
        <v>55.142130779357558</v>
      </c>
      <c r="J284" s="8">
        <v>100.1</v>
      </c>
      <c r="L284" s="19">
        <v>43819</v>
      </c>
      <c r="M284" s="20">
        <v>2.4535999999999998</v>
      </c>
      <c r="N284" s="7"/>
      <c r="O284" s="19">
        <v>37287</v>
      </c>
      <c r="P284" s="20">
        <v>2.1362000000000001</v>
      </c>
      <c r="Q284" s="8"/>
      <c r="R284" s="8"/>
      <c r="S284" s="8"/>
      <c r="T284" s="8"/>
      <c r="U284" s="8"/>
      <c r="V284" s="8"/>
      <c r="W284" s="8"/>
    </row>
    <row r="285" spans="1:23" ht="14.25" customHeight="1">
      <c r="A285" s="7">
        <v>45421</v>
      </c>
      <c r="B285" s="8">
        <v>1.7204999999999999</v>
      </c>
      <c r="C285" s="8">
        <v>2.3186</v>
      </c>
      <c r="D285" s="8">
        <v>0.59810000000000008</v>
      </c>
      <c r="E285" s="8">
        <v>4.47</v>
      </c>
      <c r="F285" s="8">
        <v>4.45</v>
      </c>
      <c r="G285" s="8">
        <v>105.23390000000001</v>
      </c>
      <c r="H285" s="8">
        <v>1.8249</v>
      </c>
      <c r="I285" s="8">
        <v>55.478909526061372</v>
      </c>
      <c r="J285" s="8">
        <v>100.43</v>
      </c>
      <c r="L285" s="19">
        <v>43812</v>
      </c>
      <c r="M285" s="20">
        <v>2.3818000000000001</v>
      </c>
      <c r="N285" s="7"/>
      <c r="O285" s="24"/>
      <c r="P285" s="24"/>
      <c r="Q285" s="8"/>
      <c r="R285" s="8"/>
      <c r="S285" s="8"/>
      <c r="T285" s="8"/>
      <c r="U285" s="8"/>
      <c r="V285" s="8"/>
      <c r="W285" s="8"/>
    </row>
    <row r="286" spans="1:23" ht="14.25" customHeight="1">
      <c r="A286" s="7">
        <v>45420</v>
      </c>
      <c r="B286" s="8">
        <v>1.7071000000000001</v>
      </c>
      <c r="C286" s="8">
        <v>2.2955000000000001</v>
      </c>
      <c r="D286" s="8">
        <v>0.58840000000000003</v>
      </c>
      <c r="E286" s="8">
        <v>4.5</v>
      </c>
      <c r="F286" s="8">
        <v>4.4800000000000004</v>
      </c>
      <c r="G286" s="8">
        <v>105.5128</v>
      </c>
      <c r="H286" s="8">
        <v>1.8706</v>
      </c>
      <c r="I286" s="8">
        <v>55.575966940282761</v>
      </c>
      <c r="J286" s="8">
        <v>100.43</v>
      </c>
      <c r="L286" s="19">
        <v>43805</v>
      </c>
      <c r="M286" s="20">
        <v>2.3109000000000002</v>
      </c>
      <c r="N286" s="7"/>
      <c r="O286" s="8"/>
      <c r="P286" s="8"/>
      <c r="Q286" s="8"/>
      <c r="R286" s="8"/>
      <c r="S286" s="8"/>
      <c r="T286" s="8"/>
      <c r="U286" s="8"/>
      <c r="V286" s="8"/>
      <c r="W286" s="8"/>
    </row>
    <row r="287" spans="1:23" ht="14.25" customHeight="1">
      <c r="A287" s="7">
        <v>45419</v>
      </c>
      <c r="B287" s="8">
        <v>1.7028000000000001</v>
      </c>
      <c r="C287" s="8">
        <v>2.2896000000000001</v>
      </c>
      <c r="D287" s="8">
        <v>0.58679999999999999</v>
      </c>
      <c r="E287" s="8">
        <v>4.4800000000000004</v>
      </c>
      <c r="F287" s="8">
        <v>4.47</v>
      </c>
      <c r="G287" s="8">
        <v>105.3527</v>
      </c>
      <c r="H287" s="8">
        <v>1.8458000000000001</v>
      </c>
      <c r="I287" s="8">
        <v>56.275918783213832</v>
      </c>
      <c r="J287" s="8">
        <v>100.43</v>
      </c>
      <c r="L287" s="19">
        <v>43798</v>
      </c>
      <c r="M287" s="20">
        <v>2.5503999999999998</v>
      </c>
      <c r="N287" s="7"/>
      <c r="O287" s="8"/>
      <c r="P287" s="8"/>
      <c r="Q287" s="8"/>
      <c r="R287" s="8"/>
      <c r="S287" s="8"/>
      <c r="T287" s="8"/>
      <c r="U287" s="8"/>
      <c r="V287" s="8"/>
      <c r="W287" s="8"/>
    </row>
    <row r="288" spans="1:23" ht="14.25" customHeight="1">
      <c r="A288" s="7">
        <v>45418</v>
      </c>
      <c r="B288" s="8">
        <v>1.7021999999999999</v>
      </c>
      <c r="C288" s="8">
        <v>2.3081</v>
      </c>
      <c r="D288" s="8">
        <v>0.60590000000000011</v>
      </c>
      <c r="E288" s="8">
        <v>4.4800000000000004</v>
      </c>
      <c r="F288" s="8">
        <v>4.49</v>
      </c>
      <c r="G288" s="8">
        <v>105.0949</v>
      </c>
      <c r="H288" s="8">
        <v>1.8782000000000001</v>
      </c>
      <c r="I288" s="8">
        <v>57.737212873429748</v>
      </c>
      <c r="J288" s="8">
        <v>100.43</v>
      </c>
      <c r="L288" s="19">
        <v>43791</v>
      </c>
      <c r="M288" s="20">
        <v>2.5015000000000001</v>
      </c>
      <c r="N288" s="7"/>
      <c r="O288" s="8"/>
      <c r="P288" s="8"/>
      <c r="Q288" s="8"/>
      <c r="R288" s="8"/>
      <c r="S288" s="8"/>
      <c r="T288" s="8"/>
      <c r="U288" s="8"/>
      <c r="V288" s="8"/>
      <c r="W288" s="8"/>
    </row>
    <row r="289" spans="1:23" ht="14.25" customHeight="1">
      <c r="A289" s="7">
        <v>45415</v>
      </c>
      <c r="B289" s="8">
        <v>1.6928000000000001</v>
      </c>
      <c r="C289" s="8">
        <v>2.3028</v>
      </c>
      <c r="D289" s="8">
        <v>0.60999999999999988</v>
      </c>
      <c r="E289" s="8">
        <v>4.4800000000000004</v>
      </c>
      <c r="F289" s="8">
        <v>4.5</v>
      </c>
      <c r="G289" s="8">
        <v>105.06019999999999</v>
      </c>
      <c r="H289" s="8">
        <v>2.1097999999999999</v>
      </c>
      <c r="I289" s="8">
        <v>60.017314687596183</v>
      </c>
      <c r="J289" s="8">
        <v>100.43</v>
      </c>
      <c r="L289" s="19">
        <v>43784</v>
      </c>
      <c r="M289" s="20">
        <v>2.6625000000000001</v>
      </c>
      <c r="N289" s="7"/>
      <c r="O289" s="8"/>
      <c r="P289" s="8"/>
      <c r="Q289" s="8"/>
      <c r="R289" s="8"/>
      <c r="S289" s="8"/>
      <c r="T289" s="8"/>
      <c r="U289" s="8"/>
      <c r="V289" s="8"/>
      <c r="W289" s="8"/>
    </row>
    <row r="290" spans="1:23" ht="14.25" customHeight="1">
      <c r="A290" s="7">
        <v>45414</v>
      </c>
      <c r="B290" s="8">
        <v>1.6928000000000001</v>
      </c>
      <c r="C290" s="8">
        <v>2.3028</v>
      </c>
      <c r="D290" s="8">
        <v>0.60999999999999988</v>
      </c>
      <c r="E290" s="8">
        <v>4.57</v>
      </c>
      <c r="F290" s="8">
        <v>4.58</v>
      </c>
      <c r="G290" s="8">
        <v>105.4045</v>
      </c>
      <c r="H290" s="8">
        <v>2.1097999999999999</v>
      </c>
      <c r="I290" s="8">
        <v>60.017314687596183</v>
      </c>
      <c r="J290" s="8">
        <v>100.43</v>
      </c>
      <c r="L290" s="19">
        <v>43777</v>
      </c>
      <c r="M290" s="20">
        <v>2.4026999999999998</v>
      </c>
      <c r="N290" s="7"/>
      <c r="O290" s="8"/>
      <c r="P290" s="8"/>
      <c r="Q290" s="8"/>
      <c r="R290" s="8"/>
      <c r="S290" s="8"/>
      <c r="T290" s="8"/>
      <c r="U290" s="8"/>
      <c r="V290" s="8"/>
      <c r="W290" s="8"/>
    </row>
    <row r="291" spans="1:23" ht="14.25" customHeight="1">
      <c r="A291" s="7">
        <v>45413</v>
      </c>
      <c r="B291" s="8">
        <v>1.6928000000000001</v>
      </c>
      <c r="C291" s="8">
        <v>2.3028</v>
      </c>
      <c r="D291" s="8">
        <v>0.60999999999999988</v>
      </c>
      <c r="E291" s="8">
        <v>4.6399999999999997</v>
      </c>
      <c r="F291" s="8">
        <v>4.63</v>
      </c>
      <c r="G291" s="8">
        <v>105.67140000000001</v>
      </c>
      <c r="H291" s="8">
        <v>2.1097999999999999</v>
      </c>
      <c r="I291" s="8">
        <v>60.017314687596183</v>
      </c>
      <c r="J291" s="8">
        <v>100.43</v>
      </c>
      <c r="L291" s="19">
        <v>43770</v>
      </c>
      <c r="M291" s="20">
        <v>2.6619000000000002</v>
      </c>
      <c r="N291" s="7"/>
      <c r="O291" s="8"/>
      <c r="P291" s="8"/>
      <c r="Q291" s="8"/>
      <c r="R291" s="8"/>
      <c r="S291" s="8"/>
      <c r="T291" s="8"/>
      <c r="U291" s="8"/>
      <c r="V291" s="8"/>
      <c r="W291" s="8"/>
    </row>
    <row r="292" spans="1:23" ht="14.25" customHeight="1">
      <c r="A292" s="7">
        <v>45412</v>
      </c>
      <c r="B292" s="8">
        <v>1.6928000000000001</v>
      </c>
      <c r="C292" s="8">
        <v>2.3028</v>
      </c>
      <c r="D292" s="8">
        <v>0.60999999999999988</v>
      </c>
      <c r="E292" s="8">
        <v>4.72</v>
      </c>
      <c r="F292" s="8">
        <v>4.6900000000000004</v>
      </c>
      <c r="G292" s="8">
        <v>106.2936</v>
      </c>
      <c r="H292" s="8">
        <v>2.1097999999999999</v>
      </c>
      <c r="I292" s="8">
        <v>60.017314687596183</v>
      </c>
      <c r="J292" s="8">
        <v>100.43</v>
      </c>
      <c r="L292" s="19">
        <v>43763</v>
      </c>
      <c r="M292" s="20">
        <v>2.7191999999999998</v>
      </c>
      <c r="N292" s="7"/>
      <c r="O292" s="8"/>
      <c r="P292" s="8"/>
      <c r="Q292" s="8"/>
      <c r="R292" s="8"/>
      <c r="S292" s="8"/>
      <c r="T292" s="8"/>
      <c r="U292" s="8"/>
      <c r="V292" s="8"/>
      <c r="W292" s="8"/>
    </row>
    <row r="293" spans="1:23" ht="14.25" customHeight="1">
      <c r="A293" s="7">
        <v>45411</v>
      </c>
      <c r="B293" s="8">
        <v>1.7830999999999999</v>
      </c>
      <c r="C293" s="8">
        <v>2.3530000000000002</v>
      </c>
      <c r="D293" s="8">
        <v>0.5699000000000003</v>
      </c>
      <c r="E293" s="8">
        <v>4.6500000000000004</v>
      </c>
      <c r="F293" s="8">
        <v>4.63</v>
      </c>
      <c r="G293" s="8">
        <v>105.6482</v>
      </c>
      <c r="H293" s="8">
        <v>2.1023999999999998</v>
      </c>
      <c r="I293" s="8">
        <v>58.198618614013519</v>
      </c>
      <c r="J293" s="8">
        <v>100.4</v>
      </c>
      <c r="L293" s="19">
        <v>43756</v>
      </c>
      <c r="M293" s="20">
        <v>2.6852</v>
      </c>
      <c r="N293" s="7"/>
      <c r="O293" s="8"/>
      <c r="P293" s="8"/>
      <c r="Q293" s="8"/>
      <c r="R293" s="8"/>
      <c r="S293" s="8"/>
      <c r="T293" s="8"/>
      <c r="U293" s="8"/>
      <c r="V293" s="8"/>
      <c r="W293" s="8"/>
    </row>
    <row r="294" spans="1:23" ht="14.25" customHeight="1">
      <c r="A294" s="7">
        <v>45410</v>
      </c>
      <c r="B294" s="8">
        <v>1.6932</v>
      </c>
      <c r="C294" s="8">
        <v>2.3243999999999998</v>
      </c>
      <c r="D294" s="8">
        <v>0.63119999999999976</v>
      </c>
      <c r="E294" s="8">
        <v>4.68</v>
      </c>
      <c r="F294" s="8">
        <v>4.67</v>
      </c>
      <c r="G294" s="8">
        <v>106.0848</v>
      </c>
      <c r="H294" s="8">
        <v>1.9611000000000001</v>
      </c>
      <c r="I294" s="8">
        <v>57.642405095057036</v>
      </c>
      <c r="J294" s="8">
        <v>100.4</v>
      </c>
      <c r="L294" s="19">
        <v>43749</v>
      </c>
      <c r="M294" s="20">
        <v>2.4618000000000002</v>
      </c>
      <c r="N294" s="7"/>
      <c r="O294" s="8"/>
      <c r="P294" s="8"/>
      <c r="Q294" s="8"/>
      <c r="R294" s="8"/>
      <c r="S294" s="8"/>
      <c r="T294" s="8"/>
      <c r="U294" s="8"/>
      <c r="V294" s="8"/>
      <c r="W294" s="8"/>
    </row>
    <row r="295" spans="1:23" ht="14.25" customHeight="1">
      <c r="A295" s="7">
        <v>45408</v>
      </c>
      <c r="B295" s="8">
        <v>1.6646000000000001</v>
      </c>
      <c r="C295" s="8">
        <v>2.3083999999999998</v>
      </c>
      <c r="D295" s="8">
        <v>0.64379999999999971</v>
      </c>
      <c r="E295" s="8">
        <v>4.68</v>
      </c>
      <c r="F295" s="8">
        <v>4.67</v>
      </c>
      <c r="G295" s="8">
        <v>106.0848</v>
      </c>
      <c r="H295" s="8">
        <v>1.9315</v>
      </c>
      <c r="I295" s="8">
        <v>53.897216994653505</v>
      </c>
      <c r="J295" s="8">
        <v>100.4</v>
      </c>
      <c r="L295" s="19">
        <v>43738</v>
      </c>
      <c r="M295" s="20">
        <v>2.851</v>
      </c>
      <c r="N295" s="7"/>
      <c r="O295" s="8"/>
      <c r="P295" s="8"/>
      <c r="Q295" s="8"/>
      <c r="R295" s="8"/>
      <c r="S295" s="8"/>
      <c r="T295" s="8"/>
      <c r="U295" s="8"/>
      <c r="V295" s="8"/>
      <c r="W295" s="8"/>
    </row>
    <row r="296" spans="1:23" ht="14.25" customHeight="1">
      <c r="A296" s="7">
        <v>45407</v>
      </c>
      <c r="B296" s="8">
        <v>1.6046</v>
      </c>
      <c r="C296" s="8">
        <v>2.2612000000000001</v>
      </c>
      <c r="D296" s="8">
        <v>0.65660000000000007</v>
      </c>
      <c r="E296" s="8">
        <v>4.7</v>
      </c>
      <c r="F296" s="8">
        <v>4.7</v>
      </c>
      <c r="G296" s="8">
        <v>105.5772</v>
      </c>
      <c r="H296" s="8">
        <v>1.9160999999999999</v>
      </c>
      <c r="I296" s="8">
        <v>52.683785731095874</v>
      </c>
      <c r="J296" s="8">
        <v>100.73</v>
      </c>
      <c r="L296" s="19">
        <v>43735</v>
      </c>
      <c r="M296" s="20">
        <v>2.5196999999999998</v>
      </c>
      <c r="N296" s="7"/>
      <c r="O296" s="8"/>
      <c r="P296" s="8"/>
      <c r="Q296" s="8"/>
      <c r="R296" s="8"/>
      <c r="S296" s="8"/>
      <c r="T296" s="8"/>
      <c r="U296" s="8"/>
      <c r="V296" s="8"/>
      <c r="W296" s="8"/>
    </row>
    <row r="297" spans="1:23" ht="14.25" customHeight="1">
      <c r="A297" s="7">
        <v>45406</v>
      </c>
      <c r="B297" s="8">
        <v>1.6696</v>
      </c>
      <c r="C297" s="8">
        <v>2.2726999999999999</v>
      </c>
      <c r="D297" s="8">
        <v>0.60309999999999997</v>
      </c>
      <c r="E297" s="8">
        <v>4.6399999999999997</v>
      </c>
      <c r="F297" s="8">
        <v>4.6500000000000004</v>
      </c>
      <c r="G297" s="8">
        <v>105.8139</v>
      </c>
      <c r="H297" s="8">
        <v>1.8715999999999999</v>
      </c>
      <c r="I297" s="8">
        <v>49.874529875655121</v>
      </c>
      <c r="J297" s="8">
        <v>100.73</v>
      </c>
      <c r="L297" s="19">
        <v>43728</v>
      </c>
      <c r="M297" s="20">
        <v>2.6623999999999999</v>
      </c>
      <c r="N297" s="7"/>
      <c r="O297" s="8"/>
      <c r="P297" s="8"/>
      <c r="Q297" s="8"/>
      <c r="R297" s="8"/>
      <c r="S297" s="8"/>
      <c r="T297" s="8"/>
      <c r="U297" s="8"/>
      <c r="V297" s="8"/>
      <c r="W297" s="8"/>
    </row>
    <row r="298" spans="1:23" ht="14.25" customHeight="1">
      <c r="A298" s="7">
        <v>45405</v>
      </c>
      <c r="B298" s="8">
        <v>1.6633</v>
      </c>
      <c r="C298" s="8">
        <v>2.226</v>
      </c>
      <c r="D298" s="8">
        <v>0.56269999999999998</v>
      </c>
      <c r="E298" s="8">
        <v>4.63</v>
      </c>
      <c r="F298" s="8">
        <v>4.6100000000000003</v>
      </c>
      <c r="G298" s="8">
        <v>105.68770000000001</v>
      </c>
      <c r="H298" s="8">
        <v>1.8324</v>
      </c>
      <c r="I298" s="8">
        <v>49.977816864669421</v>
      </c>
      <c r="J298" s="8">
        <v>100.73</v>
      </c>
      <c r="L298" s="19">
        <v>43720</v>
      </c>
      <c r="M298" s="20">
        <v>2.6389999999999998</v>
      </c>
      <c r="N298" s="7"/>
      <c r="O298" s="8"/>
      <c r="P298" s="8"/>
      <c r="Q298" s="8"/>
      <c r="R298" s="8"/>
      <c r="S298" s="8"/>
      <c r="T298" s="8"/>
      <c r="U298" s="8"/>
      <c r="V298" s="8"/>
      <c r="W298" s="8"/>
    </row>
    <row r="299" spans="1:23" ht="14.25" customHeight="1">
      <c r="A299" s="7">
        <v>45404</v>
      </c>
      <c r="B299" s="8">
        <v>1.6833</v>
      </c>
      <c r="C299" s="8">
        <v>2.2435</v>
      </c>
      <c r="D299" s="8">
        <v>0.56020000000000003</v>
      </c>
      <c r="E299" s="8">
        <v>4.66</v>
      </c>
      <c r="F299" s="8">
        <v>4.62</v>
      </c>
      <c r="G299" s="8">
        <v>106.1388</v>
      </c>
      <c r="H299" s="8">
        <v>1.8351</v>
      </c>
      <c r="I299" s="8">
        <v>50.040137565190399</v>
      </c>
      <c r="J299" s="8">
        <v>100.73</v>
      </c>
      <c r="L299" s="19">
        <v>43714</v>
      </c>
      <c r="M299" s="20">
        <v>2.6153</v>
      </c>
      <c r="N299" s="7"/>
      <c r="O299" s="8"/>
      <c r="P299" s="8"/>
      <c r="Q299" s="8"/>
      <c r="R299" s="8"/>
      <c r="S299" s="8"/>
      <c r="T299" s="8"/>
      <c r="U299" s="8"/>
      <c r="V299" s="8"/>
      <c r="W299" s="8"/>
    </row>
    <row r="300" spans="1:23" ht="14.25" customHeight="1">
      <c r="A300" s="7">
        <v>45401</v>
      </c>
      <c r="B300" s="8">
        <v>1.6933</v>
      </c>
      <c r="C300" s="8">
        <v>2.254</v>
      </c>
      <c r="D300" s="8">
        <v>0.56069999999999998</v>
      </c>
      <c r="E300" s="8">
        <v>4.66</v>
      </c>
      <c r="F300" s="8">
        <v>4.62</v>
      </c>
      <c r="G300" s="8">
        <v>106.1126</v>
      </c>
      <c r="H300" s="8">
        <v>1.8774999999999999</v>
      </c>
      <c r="I300" s="8">
        <v>51.140451846169903</v>
      </c>
      <c r="J300" s="8">
        <v>100.73</v>
      </c>
      <c r="L300" s="19">
        <v>43707</v>
      </c>
      <c r="M300" s="20">
        <v>2.6909999999999998</v>
      </c>
      <c r="N300" s="7"/>
      <c r="O300" s="8"/>
      <c r="P300" s="8"/>
      <c r="Q300" s="8"/>
      <c r="R300" s="8"/>
      <c r="S300" s="8"/>
      <c r="T300" s="8"/>
      <c r="U300" s="8"/>
      <c r="V300" s="8"/>
      <c r="W300" s="8"/>
    </row>
    <row r="301" spans="1:23" ht="14.25" customHeight="1">
      <c r="A301" s="7">
        <v>45400</v>
      </c>
      <c r="B301" s="8">
        <v>1.6982999999999999</v>
      </c>
      <c r="C301" s="8">
        <v>2.2536999999999998</v>
      </c>
      <c r="D301" s="8">
        <v>0.55539999999999989</v>
      </c>
      <c r="E301" s="8">
        <v>4.68</v>
      </c>
      <c r="F301" s="8">
        <v>4.6399999999999997</v>
      </c>
      <c r="G301" s="8">
        <v>106.16200000000001</v>
      </c>
      <c r="H301" s="8">
        <v>1.8554999999999999</v>
      </c>
      <c r="I301" s="8">
        <v>52.034381264678373</v>
      </c>
      <c r="J301" s="8">
        <v>100.05</v>
      </c>
      <c r="L301" s="19">
        <v>43700</v>
      </c>
      <c r="M301" s="20">
        <v>2.6516999999999999</v>
      </c>
      <c r="N301" s="7"/>
      <c r="O301" s="8"/>
      <c r="P301" s="8"/>
      <c r="Q301" s="8"/>
      <c r="R301" s="8"/>
      <c r="S301" s="8"/>
      <c r="T301" s="8"/>
      <c r="U301" s="8"/>
      <c r="V301" s="8"/>
      <c r="W301" s="8"/>
    </row>
    <row r="302" spans="1:23" ht="14.25" customHeight="1">
      <c r="A302" s="7">
        <v>45399</v>
      </c>
      <c r="B302" s="8">
        <v>1.7133</v>
      </c>
      <c r="C302" s="8">
        <v>2.2608000000000001</v>
      </c>
      <c r="D302" s="8">
        <v>0.5475000000000001</v>
      </c>
      <c r="E302" s="8">
        <v>4.62</v>
      </c>
      <c r="F302" s="8">
        <v>4.59</v>
      </c>
      <c r="G302" s="8">
        <v>105.9392</v>
      </c>
      <c r="H302" s="8">
        <v>1.8326</v>
      </c>
      <c r="I302" s="8">
        <v>53.261169133194592</v>
      </c>
      <c r="J302" s="8">
        <v>100.05</v>
      </c>
      <c r="L302" s="19">
        <v>43693</v>
      </c>
      <c r="M302" s="20">
        <v>2.6903999999999999</v>
      </c>
      <c r="N302" s="7"/>
      <c r="O302" s="8"/>
      <c r="P302" s="8"/>
      <c r="Q302" s="8"/>
      <c r="R302" s="8"/>
      <c r="S302" s="8"/>
      <c r="T302" s="8"/>
      <c r="U302" s="8"/>
      <c r="V302" s="8"/>
      <c r="W302" s="8"/>
    </row>
    <row r="303" spans="1:23" ht="14.25" customHeight="1">
      <c r="A303" s="7">
        <v>45398</v>
      </c>
      <c r="B303" s="8">
        <v>1.7233000000000001</v>
      </c>
      <c r="C303" s="8">
        <v>2.2723</v>
      </c>
      <c r="D303" s="8">
        <v>0.54899999999999993</v>
      </c>
      <c r="E303" s="8">
        <v>4.6900000000000004</v>
      </c>
      <c r="F303" s="8">
        <v>4.67</v>
      </c>
      <c r="G303" s="8">
        <v>106.36969999999999</v>
      </c>
      <c r="H303" s="8">
        <v>1.8154999999999999</v>
      </c>
      <c r="I303" s="8">
        <v>53.864612330561329</v>
      </c>
      <c r="J303" s="8">
        <v>100.05</v>
      </c>
      <c r="L303" s="19">
        <v>43686</v>
      </c>
      <c r="M303" s="20">
        <v>2.5278</v>
      </c>
      <c r="N303" s="7"/>
      <c r="O303" s="8"/>
      <c r="P303" s="8"/>
      <c r="Q303" s="8"/>
      <c r="R303" s="8"/>
      <c r="S303" s="8"/>
      <c r="T303" s="8"/>
      <c r="U303" s="8"/>
      <c r="V303" s="8"/>
      <c r="W303" s="8"/>
    </row>
    <row r="304" spans="1:23" ht="14.25" customHeight="1">
      <c r="A304" s="7">
        <v>45397</v>
      </c>
      <c r="B304" s="8">
        <v>1.7033</v>
      </c>
      <c r="C304" s="8">
        <v>2.2797999999999998</v>
      </c>
      <c r="D304" s="8">
        <v>0.57649999999999979</v>
      </c>
      <c r="E304" s="8">
        <v>4.6500000000000004</v>
      </c>
      <c r="F304" s="8">
        <v>4.63</v>
      </c>
      <c r="G304" s="8">
        <v>106.20350000000001</v>
      </c>
      <c r="H304" s="8">
        <v>1.8069</v>
      </c>
      <c r="I304" s="8">
        <v>54.470235532047944</v>
      </c>
      <c r="J304" s="8">
        <v>100.05</v>
      </c>
      <c r="L304" s="19">
        <v>43679</v>
      </c>
      <c r="M304" s="20">
        <v>2.6497000000000002</v>
      </c>
      <c r="N304" s="7"/>
      <c r="O304" s="8"/>
      <c r="P304" s="8"/>
      <c r="Q304" s="8"/>
      <c r="R304" s="8"/>
      <c r="S304" s="8"/>
      <c r="T304" s="8"/>
      <c r="U304" s="8"/>
      <c r="V304" s="8"/>
      <c r="W304" s="8"/>
    </row>
    <row r="305" spans="1:23" ht="14.25" customHeight="1">
      <c r="A305" s="7">
        <v>45394</v>
      </c>
      <c r="B305" s="8">
        <v>1.6958</v>
      </c>
      <c r="C305" s="8">
        <v>2.2837000000000001</v>
      </c>
      <c r="D305" s="8">
        <v>0.58790000000000009</v>
      </c>
      <c r="E305" s="8">
        <v>4.54</v>
      </c>
      <c r="F305" s="8">
        <v>4.5</v>
      </c>
      <c r="G305" s="8">
        <v>106.0167</v>
      </c>
      <c r="H305" s="8">
        <v>1.8335999999999999</v>
      </c>
      <c r="I305" s="8">
        <v>57.528841708237266</v>
      </c>
      <c r="J305" s="8">
        <v>100.05</v>
      </c>
      <c r="L305" s="19">
        <v>43672</v>
      </c>
      <c r="M305" s="20">
        <v>2.6255999999999999</v>
      </c>
      <c r="N305" s="7"/>
      <c r="O305" s="8"/>
      <c r="P305" s="8"/>
      <c r="Q305" s="8"/>
      <c r="R305" s="8"/>
      <c r="S305" s="8"/>
      <c r="T305" s="8"/>
      <c r="U305" s="8"/>
      <c r="V305" s="8"/>
      <c r="W305" s="8"/>
    </row>
    <row r="306" spans="1:23" ht="14.25" customHeight="1">
      <c r="A306" s="7">
        <v>45393</v>
      </c>
      <c r="B306" s="8">
        <v>1.7033</v>
      </c>
      <c r="C306" s="8">
        <v>2.2928000000000002</v>
      </c>
      <c r="D306" s="8">
        <v>0.58950000000000014</v>
      </c>
      <c r="E306" s="8">
        <v>4.6100000000000003</v>
      </c>
      <c r="F306" s="8">
        <v>4.5599999999999996</v>
      </c>
      <c r="G306" s="8">
        <v>105.2765</v>
      </c>
      <c r="H306" s="8">
        <v>1.8239000000000001</v>
      </c>
      <c r="I306" s="8">
        <v>58.981257890730895</v>
      </c>
      <c r="J306" s="8">
        <v>99.83</v>
      </c>
      <c r="L306" s="19">
        <v>43665</v>
      </c>
      <c r="M306" s="20">
        <v>2.7602000000000002</v>
      </c>
      <c r="N306" s="7"/>
      <c r="O306" s="8"/>
      <c r="P306" s="8"/>
      <c r="Q306" s="8"/>
      <c r="R306" s="8"/>
      <c r="S306" s="8"/>
      <c r="T306" s="8"/>
      <c r="U306" s="8"/>
      <c r="V306" s="8"/>
      <c r="W306" s="8"/>
    </row>
    <row r="307" spans="1:23" ht="14.25" customHeight="1">
      <c r="A307" s="7">
        <v>45392</v>
      </c>
      <c r="B307" s="8">
        <v>1.7033</v>
      </c>
      <c r="C307" s="8">
        <v>2.2972000000000001</v>
      </c>
      <c r="D307" s="8">
        <v>0.59390000000000009</v>
      </c>
      <c r="E307" s="8">
        <v>4.6100000000000003</v>
      </c>
      <c r="F307" s="8">
        <v>4.55</v>
      </c>
      <c r="G307" s="8">
        <v>105.1876</v>
      </c>
      <c r="H307" s="8">
        <v>1.8388</v>
      </c>
      <c r="I307" s="8">
        <v>61.010080442719264</v>
      </c>
      <c r="J307" s="8">
        <v>99.83</v>
      </c>
      <c r="L307" s="19">
        <v>43658</v>
      </c>
      <c r="M307" s="20">
        <v>2.4592999999999998</v>
      </c>
      <c r="N307" s="7"/>
      <c r="O307" s="8"/>
      <c r="P307" s="8"/>
      <c r="Q307" s="8"/>
      <c r="R307" s="8"/>
      <c r="S307" s="8"/>
      <c r="T307" s="8"/>
      <c r="U307" s="8"/>
      <c r="V307" s="8"/>
      <c r="W307" s="8"/>
    </row>
    <row r="308" spans="1:23" ht="14.25" customHeight="1">
      <c r="A308" s="7">
        <v>45391</v>
      </c>
      <c r="B308" s="8">
        <v>1.6924999999999999</v>
      </c>
      <c r="C308" s="8">
        <v>2.2801999999999998</v>
      </c>
      <c r="D308" s="8">
        <v>0.58769999999999989</v>
      </c>
      <c r="E308" s="8">
        <v>4.37</v>
      </c>
      <c r="F308" s="8">
        <v>4.3600000000000003</v>
      </c>
      <c r="G308" s="8">
        <v>104.1014</v>
      </c>
      <c r="H308" s="8">
        <v>1.8283</v>
      </c>
      <c r="I308" s="8">
        <v>63.082043103557815</v>
      </c>
      <c r="J308" s="8">
        <v>99.83</v>
      </c>
      <c r="L308" s="19">
        <v>43651</v>
      </c>
      <c r="M308" s="20">
        <v>2.0623</v>
      </c>
      <c r="N308" s="7"/>
      <c r="O308" s="8"/>
      <c r="P308" s="8"/>
      <c r="Q308" s="8"/>
      <c r="R308" s="8"/>
      <c r="S308" s="8"/>
      <c r="T308" s="8"/>
      <c r="U308" s="8"/>
      <c r="V308" s="8"/>
      <c r="W308" s="8"/>
    </row>
    <row r="309" spans="1:23" ht="14.25" customHeight="1">
      <c r="A309" s="7">
        <v>45390</v>
      </c>
      <c r="B309" s="8">
        <v>1.7024999999999999</v>
      </c>
      <c r="C309" s="8">
        <v>2.2822</v>
      </c>
      <c r="D309" s="8">
        <v>0.5797000000000001</v>
      </c>
      <c r="E309" s="8">
        <v>4.43</v>
      </c>
      <c r="F309" s="8">
        <v>4.42</v>
      </c>
      <c r="G309" s="8">
        <v>104.1918</v>
      </c>
      <c r="H309" s="8">
        <v>1.8328</v>
      </c>
      <c r="I309" s="8">
        <v>65.521999841286643</v>
      </c>
      <c r="J309" s="8">
        <v>99.83</v>
      </c>
      <c r="L309" s="19">
        <v>43644</v>
      </c>
      <c r="M309" s="20">
        <v>2.4276</v>
      </c>
      <c r="N309" s="7"/>
      <c r="O309" s="8"/>
      <c r="P309" s="8"/>
      <c r="Q309" s="8"/>
      <c r="R309" s="8"/>
      <c r="S309" s="8"/>
      <c r="T309" s="8"/>
      <c r="U309" s="8"/>
      <c r="V309" s="8"/>
      <c r="W309" s="8"/>
    </row>
    <row r="310" spans="1:23" ht="14.25" customHeight="1">
      <c r="A310" s="7">
        <v>45389</v>
      </c>
      <c r="B310" s="8">
        <v>1.7224999999999999</v>
      </c>
      <c r="C310" s="8">
        <v>2.2936999999999999</v>
      </c>
      <c r="D310" s="8">
        <v>0.57119999999999993</v>
      </c>
      <c r="E310" s="8">
        <v>4.38</v>
      </c>
      <c r="F310" s="8">
        <v>4.3899999999999997</v>
      </c>
      <c r="G310" s="8">
        <v>104.2923</v>
      </c>
      <c r="H310" s="8">
        <v>1.8134999999999999</v>
      </c>
      <c r="I310" s="8">
        <v>65.454645335035096</v>
      </c>
      <c r="J310" s="8">
        <v>99.83</v>
      </c>
      <c r="L310" s="19">
        <v>43637</v>
      </c>
      <c r="M310" s="20">
        <v>2.2799999999999998</v>
      </c>
      <c r="N310" s="7"/>
      <c r="O310" s="8"/>
      <c r="P310" s="8"/>
      <c r="Q310" s="8"/>
      <c r="R310" s="8"/>
      <c r="S310" s="8"/>
      <c r="T310" s="8"/>
      <c r="U310" s="8"/>
      <c r="V310" s="8"/>
      <c r="W310" s="8"/>
    </row>
    <row r="311" spans="1:23" ht="14.25" customHeight="1">
      <c r="A311" s="7">
        <v>45387</v>
      </c>
      <c r="B311" s="8">
        <v>1.7224999999999999</v>
      </c>
      <c r="C311" s="8">
        <v>2.2837000000000001</v>
      </c>
      <c r="D311" s="8">
        <v>0.56120000000000014</v>
      </c>
      <c r="E311" s="8">
        <v>4.38</v>
      </c>
      <c r="F311" s="8">
        <v>4.3899999999999997</v>
      </c>
      <c r="G311" s="8">
        <v>104.2923</v>
      </c>
      <c r="H311" s="8">
        <v>1.8144</v>
      </c>
      <c r="I311" s="8">
        <v>66.055508461785138</v>
      </c>
      <c r="J311" s="8">
        <v>99.83</v>
      </c>
      <c r="L311" s="19">
        <v>43630</v>
      </c>
      <c r="M311" s="20">
        <v>2.4963000000000002</v>
      </c>
      <c r="N311" s="7"/>
      <c r="O311" s="8"/>
      <c r="P311" s="8"/>
      <c r="Q311" s="8"/>
      <c r="R311" s="8"/>
      <c r="S311" s="8"/>
      <c r="T311" s="8"/>
      <c r="U311" s="8"/>
      <c r="V311" s="8"/>
      <c r="W311" s="8"/>
    </row>
    <row r="312" spans="1:23" ht="14.25" customHeight="1">
      <c r="A312" s="7">
        <v>45386</v>
      </c>
      <c r="B312" s="8">
        <v>1.7224999999999999</v>
      </c>
      <c r="C312" s="8">
        <v>2.2837000000000001</v>
      </c>
      <c r="D312" s="8">
        <v>0.56120000000000014</v>
      </c>
      <c r="E312" s="8">
        <v>4.3</v>
      </c>
      <c r="F312" s="8">
        <v>4.3099999999999996</v>
      </c>
      <c r="G312" s="8">
        <v>104.21599999999999</v>
      </c>
      <c r="H312" s="8">
        <v>1.8144</v>
      </c>
      <c r="I312" s="8">
        <v>66.055508461785138</v>
      </c>
      <c r="J312" s="8">
        <v>99.83</v>
      </c>
      <c r="L312" s="19">
        <v>43622</v>
      </c>
      <c r="M312" s="20">
        <v>2.4420999999999999</v>
      </c>
      <c r="N312" s="7"/>
      <c r="O312" s="8"/>
      <c r="P312" s="8"/>
      <c r="Q312" s="8"/>
      <c r="R312" s="8"/>
      <c r="S312" s="8"/>
      <c r="T312" s="8"/>
      <c r="U312" s="8"/>
      <c r="V312" s="8"/>
      <c r="W312" s="8"/>
    </row>
    <row r="313" spans="1:23" ht="14.25" customHeight="1">
      <c r="A313" s="7">
        <v>45385</v>
      </c>
      <c r="B313" s="8">
        <v>1.7224999999999999</v>
      </c>
      <c r="C313" s="8">
        <v>2.2837000000000001</v>
      </c>
      <c r="D313" s="8">
        <v>0.56120000000000014</v>
      </c>
      <c r="E313" s="8">
        <v>4.34</v>
      </c>
      <c r="F313" s="8">
        <v>4.3600000000000003</v>
      </c>
      <c r="G313" s="8">
        <v>104.2594</v>
      </c>
      <c r="H313" s="8">
        <v>1.8144</v>
      </c>
      <c r="I313" s="8">
        <v>66.055508461785138</v>
      </c>
      <c r="J313" s="8">
        <v>99.83</v>
      </c>
      <c r="L313" s="19">
        <v>43616</v>
      </c>
      <c r="M313" s="20">
        <v>2.7555000000000001</v>
      </c>
      <c r="N313" s="7"/>
      <c r="O313" s="8"/>
      <c r="P313" s="8"/>
      <c r="Q313" s="8"/>
      <c r="R313" s="8"/>
      <c r="S313" s="8"/>
      <c r="T313" s="8"/>
      <c r="U313" s="8"/>
      <c r="V313" s="8"/>
      <c r="W313" s="8"/>
    </row>
    <row r="314" spans="1:23" ht="14.25" customHeight="1">
      <c r="A314" s="7">
        <v>45384</v>
      </c>
      <c r="B314" s="8">
        <v>1.7275</v>
      </c>
      <c r="C314" s="8">
        <v>2.2927</v>
      </c>
      <c r="D314" s="8">
        <v>0.56519999999999992</v>
      </c>
      <c r="E314" s="8">
        <v>4.3499999999999996</v>
      </c>
      <c r="F314" s="8">
        <v>4.3600000000000003</v>
      </c>
      <c r="G314" s="8">
        <v>104.7456</v>
      </c>
      <c r="H314" s="8">
        <v>1.8505</v>
      </c>
      <c r="I314" s="8">
        <v>67.411667867038986</v>
      </c>
      <c r="J314" s="8">
        <v>99.78</v>
      </c>
      <c r="L314" s="19">
        <v>43609</v>
      </c>
      <c r="M314" s="20">
        <v>2.6686999999999999</v>
      </c>
      <c r="N314" s="7"/>
      <c r="O314" s="8"/>
      <c r="P314" s="8"/>
      <c r="Q314" s="8"/>
      <c r="R314" s="8"/>
      <c r="S314" s="8"/>
      <c r="T314" s="8"/>
      <c r="U314" s="8"/>
      <c r="V314" s="8"/>
      <c r="W314" s="8"/>
    </row>
    <row r="315" spans="1:23" ht="14.25" customHeight="1">
      <c r="A315" s="7">
        <v>45383</v>
      </c>
      <c r="B315" s="8">
        <v>1.7424999999999999</v>
      </c>
      <c r="C315" s="8">
        <v>2.3081999999999998</v>
      </c>
      <c r="D315" s="8">
        <v>0.56569999999999987</v>
      </c>
      <c r="E315" s="8">
        <v>4.34</v>
      </c>
      <c r="F315" s="8">
        <v>4.33</v>
      </c>
      <c r="G315" s="8">
        <v>104.96169999999999</v>
      </c>
      <c r="H315" s="8">
        <v>1.8734</v>
      </c>
      <c r="I315" s="8">
        <v>66.207196291155583</v>
      </c>
      <c r="J315" s="8">
        <v>99.78</v>
      </c>
      <c r="L315" s="19">
        <v>43602</v>
      </c>
      <c r="M315" s="20">
        <v>2.5735999999999999</v>
      </c>
      <c r="N315" s="7"/>
      <c r="O315" s="8"/>
      <c r="P315" s="8"/>
      <c r="Q315" s="8"/>
      <c r="R315" s="8"/>
      <c r="S315" s="8"/>
      <c r="T315" s="8"/>
      <c r="U315" s="8"/>
      <c r="V315" s="8"/>
      <c r="W315" s="8"/>
    </row>
    <row r="316" spans="1:23" ht="14.25" customHeight="1">
      <c r="A316" s="7">
        <v>45380</v>
      </c>
      <c r="B316" s="8">
        <v>1.7224999999999999</v>
      </c>
      <c r="C316" s="8">
        <v>2.2900999999999998</v>
      </c>
      <c r="D316" s="8">
        <v>0.56759999999999988</v>
      </c>
      <c r="E316" s="8">
        <v>4.21</v>
      </c>
      <c r="F316" s="8">
        <v>4.2</v>
      </c>
      <c r="G316" s="8">
        <v>104.5004</v>
      </c>
      <c r="H316" s="8">
        <v>2.0124</v>
      </c>
      <c r="I316" s="8">
        <v>68.646767127864635</v>
      </c>
      <c r="J316" s="8">
        <v>99.78</v>
      </c>
      <c r="L316" s="19">
        <v>43595</v>
      </c>
      <c r="M316" s="20">
        <v>2.3618999999999999</v>
      </c>
      <c r="N316" s="7"/>
      <c r="O316" s="8"/>
      <c r="P316" s="8"/>
      <c r="Q316" s="8"/>
      <c r="R316" s="8"/>
      <c r="S316" s="8"/>
      <c r="T316" s="8"/>
      <c r="U316" s="8"/>
      <c r="V316" s="8"/>
      <c r="W316" s="8"/>
    </row>
    <row r="317" spans="1:23" ht="14.25" customHeight="1">
      <c r="A317" s="7">
        <v>45379</v>
      </c>
      <c r="B317" s="8">
        <v>1.7524999999999999</v>
      </c>
      <c r="C317" s="8">
        <v>2.3026</v>
      </c>
      <c r="D317" s="8">
        <v>0.55010000000000003</v>
      </c>
      <c r="E317" s="8">
        <v>4.21</v>
      </c>
      <c r="F317" s="8">
        <v>4.2</v>
      </c>
      <c r="G317" s="8">
        <v>104.5352</v>
      </c>
      <c r="H317" s="8">
        <v>1.9844999999999999</v>
      </c>
      <c r="I317" s="8">
        <v>67.698253465029367</v>
      </c>
      <c r="J317" s="8">
        <v>99.3</v>
      </c>
      <c r="L317" s="19">
        <v>43585</v>
      </c>
      <c r="M317" s="20">
        <v>2.6547999999999998</v>
      </c>
      <c r="N317" s="7"/>
      <c r="O317" s="8"/>
      <c r="P317" s="8"/>
      <c r="Q317" s="8"/>
      <c r="R317" s="8"/>
      <c r="S317" s="8"/>
      <c r="T317" s="8"/>
      <c r="U317" s="8"/>
      <c r="V317" s="8"/>
      <c r="W317" s="8"/>
    </row>
    <row r="318" spans="1:23" ht="14.25" customHeight="1">
      <c r="A318" s="7">
        <v>45378</v>
      </c>
      <c r="B318" s="8">
        <v>1.7524999999999999</v>
      </c>
      <c r="C318" s="8">
        <v>2.2875999999999999</v>
      </c>
      <c r="D318" s="8">
        <v>0.53509999999999991</v>
      </c>
      <c r="E318" s="8">
        <v>4.18</v>
      </c>
      <c r="F318" s="8">
        <v>4.2</v>
      </c>
      <c r="G318" s="8">
        <v>104.29640000000001</v>
      </c>
      <c r="H318" s="8">
        <v>2.0146999999999999</v>
      </c>
      <c r="I318" s="8">
        <v>66.467665447145762</v>
      </c>
      <c r="J318" s="8">
        <v>99.3</v>
      </c>
      <c r="L318" s="19">
        <v>43581</v>
      </c>
      <c r="M318" s="20">
        <v>2.7136</v>
      </c>
      <c r="N318" s="7"/>
      <c r="O318" s="8"/>
      <c r="P318" s="8"/>
      <c r="Q318" s="8"/>
      <c r="R318" s="8"/>
      <c r="S318" s="8"/>
      <c r="T318" s="8"/>
      <c r="U318" s="8"/>
      <c r="V318" s="8"/>
      <c r="W318" s="8"/>
    </row>
    <row r="319" spans="1:23" ht="14.25" customHeight="1">
      <c r="A319" s="7">
        <v>45377</v>
      </c>
      <c r="B319" s="8">
        <v>1.79</v>
      </c>
      <c r="C319" s="8">
        <v>2.3174999999999999</v>
      </c>
      <c r="D319" s="8">
        <v>0.52749999999999986</v>
      </c>
      <c r="E319" s="8">
        <v>4.22</v>
      </c>
      <c r="F319" s="8">
        <v>4.24</v>
      </c>
      <c r="G319" s="8">
        <v>104.2972</v>
      </c>
      <c r="H319" s="8">
        <v>1.9765999999999999</v>
      </c>
      <c r="I319" s="8">
        <v>62.229092008770991</v>
      </c>
      <c r="J319" s="8">
        <v>99.3</v>
      </c>
      <c r="L319" s="19">
        <v>43574</v>
      </c>
      <c r="M319" s="20">
        <v>2.7936999999999999</v>
      </c>
      <c r="N319" s="7"/>
      <c r="O319" s="8"/>
      <c r="P319" s="8"/>
      <c r="Q319" s="8"/>
      <c r="R319" s="8"/>
      <c r="S319" s="8"/>
      <c r="T319" s="8"/>
      <c r="U319" s="8"/>
      <c r="V319" s="8"/>
      <c r="W319" s="8"/>
    </row>
    <row r="320" spans="1:23" ht="14.25" customHeight="1">
      <c r="A320" s="7">
        <v>45376</v>
      </c>
      <c r="B320" s="8">
        <v>1.7875000000000001</v>
      </c>
      <c r="C320" s="8">
        <v>2.3151000000000002</v>
      </c>
      <c r="D320" s="8">
        <v>0.52760000000000007</v>
      </c>
      <c r="E320" s="8">
        <v>4.2300000000000004</v>
      </c>
      <c r="F320" s="8">
        <v>4.25</v>
      </c>
      <c r="G320" s="8">
        <v>104.2373</v>
      </c>
      <c r="H320" s="8">
        <v>1.9027000000000001</v>
      </c>
      <c r="I320" s="8">
        <v>61.687945164657769</v>
      </c>
      <c r="J320" s="8">
        <v>99.3</v>
      </c>
      <c r="L320" s="19">
        <v>43567</v>
      </c>
      <c r="M320" s="20">
        <v>2.5301</v>
      </c>
      <c r="N320" s="7"/>
      <c r="O320" s="8"/>
      <c r="P320" s="8"/>
      <c r="Q320" s="8"/>
      <c r="R320" s="8"/>
      <c r="S320" s="8"/>
      <c r="T320" s="8"/>
      <c r="U320" s="8"/>
      <c r="V320" s="8"/>
      <c r="W320" s="8"/>
    </row>
    <row r="321" spans="1:23" ht="14.25" customHeight="1">
      <c r="A321" s="7">
        <v>45373</v>
      </c>
      <c r="B321" s="8">
        <v>1.7625</v>
      </c>
      <c r="C321" s="8">
        <v>2.3050999999999999</v>
      </c>
      <c r="D321" s="8">
        <v>0.54259999999999997</v>
      </c>
      <c r="E321" s="8">
        <v>4.2</v>
      </c>
      <c r="F321" s="8">
        <v>4.22</v>
      </c>
      <c r="G321" s="8">
        <v>104.43729999999999</v>
      </c>
      <c r="H321" s="8">
        <v>1.8638999999999999</v>
      </c>
      <c r="I321" s="8">
        <v>61.800880851455155</v>
      </c>
      <c r="J321" s="8">
        <v>99.3</v>
      </c>
      <c r="L321" s="19">
        <v>43559</v>
      </c>
      <c r="M321" s="20">
        <v>2.3275999999999999</v>
      </c>
      <c r="N321" s="7"/>
      <c r="O321" s="8"/>
      <c r="P321" s="8"/>
      <c r="Q321" s="8"/>
      <c r="R321" s="8"/>
      <c r="S321" s="8"/>
      <c r="T321" s="8"/>
      <c r="U321" s="8"/>
      <c r="V321" s="8"/>
      <c r="W321" s="8"/>
    </row>
    <row r="322" spans="1:23" ht="14.25" customHeight="1">
      <c r="A322" s="7">
        <v>45372</v>
      </c>
      <c r="B322" s="8">
        <v>1.7625</v>
      </c>
      <c r="C322" s="8">
        <v>2.2850999999999999</v>
      </c>
      <c r="D322" s="8">
        <v>0.52259999999999995</v>
      </c>
      <c r="E322" s="8">
        <v>4.26</v>
      </c>
      <c r="F322" s="8">
        <v>4.2699999999999996</v>
      </c>
      <c r="G322" s="8">
        <v>103.99550000000001</v>
      </c>
      <c r="H322" s="8">
        <v>1.869</v>
      </c>
      <c r="I322" s="8">
        <v>62.074774471122645</v>
      </c>
      <c r="J322" s="8">
        <v>98.87</v>
      </c>
      <c r="L322" s="19">
        <v>43553</v>
      </c>
      <c r="M322" s="20">
        <v>2.7683</v>
      </c>
      <c r="N322" s="7"/>
      <c r="O322" s="8"/>
      <c r="P322" s="8"/>
      <c r="Q322" s="8"/>
      <c r="R322" s="8"/>
      <c r="S322" s="8"/>
      <c r="T322" s="8"/>
      <c r="U322" s="8"/>
      <c r="V322" s="8"/>
      <c r="W322" s="8"/>
    </row>
    <row r="323" spans="1:23" ht="14.25" customHeight="1">
      <c r="A323" s="7">
        <v>45371</v>
      </c>
      <c r="B323" s="8">
        <v>1.7725</v>
      </c>
      <c r="C323" s="8">
        <v>2.2951000000000001</v>
      </c>
      <c r="D323" s="8">
        <v>0.52260000000000018</v>
      </c>
      <c r="E323" s="8">
        <v>4.25</v>
      </c>
      <c r="F323" s="8">
        <v>4.2699999999999996</v>
      </c>
      <c r="G323" s="8">
        <v>103.4111</v>
      </c>
      <c r="H323" s="8">
        <v>1.8654999999999999</v>
      </c>
      <c r="I323" s="8">
        <v>61.864689339847992</v>
      </c>
      <c r="J323" s="8">
        <v>98.87</v>
      </c>
      <c r="L323" s="19">
        <v>43546</v>
      </c>
      <c r="M323" s="20">
        <v>2.7212999999999998</v>
      </c>
      <c r="N323" s="7"/>
      <c r="O323" s="8"/>
      <c r="P323" s="8"/>
      <c r="Q323" s="8"/>
      <c r="R323" s="8"/>
      <c r="S323" s="8"/>
      <c r="T323" s="8"/>
      <c r="U323" s="8"/>
      <c r="V323" s="8"/>
      <c r="W323" s="8"/>
    </row>
    <row r="324" spans="1:23" ht="14.25" customHeight="1">
      <c r="A324" s="7">
        <v>45370</v>
      </c>
      <c r="B324" s="8">
        <v>1.7725</v>
      </c>
      <c r="C324" s="8">
        <v>2.2801</v>
      </c>
      <c r="D324" s="8">
        <v>0.50760000000000005</v>
      </c>
      <c r="E324" s="8">
        <v>4.3099999999999996</v>
      </c>
      <c r="F324" s="8">
        <v>4.3</v>
      </c>
      <c r="G324" s="8">
        <v>103.80889999999999</v>
      </c>
      <c r="H324" s="8">
        <v>1.8867</v>
      </c>
      <c r="I324" s="8">
        <v>63.307575747678861</v>
      </c>
      <c r="J324" s="8">
        <v>98.87</v>
      </c>
      <c r="L324" s="19">
        <v>43539</v>
      </c>
      <c r="M324" s="20">
        <v>2.5396000000000001</v>
      </c>
      <c r="N324" s="7"/>
      <c r="O324" s="8"/>
      <c r="P324" s="8"/>
      <c r="Q324" s="8"/>
      <c r="R324" s="8"/>
      <c r="S324" s="8"/>
      <c r="T324" s="8"/>
      <c r="U324" s="8"/>
      <c r="V324" s="8"/>
      <c r="W324" s="8"/>
    </row>
    <row r="325" spans="1:23" ht="14.25" customHeight="1">
      <c r="A325" s="7">
        <v>45369</v>
      </c>
      <c r="B325" s="8">
        <v>1.7825</v>
      </c>
      <c r="C325" s="8">
        <v>2.2926000000000002</v>
      </c>
      <c r="D325" s="8">
        <v>0.51010000000000022</v>
      </c>
      <c r="E325" s="8">
        <v>4.3600000000000003</v>
      </c>
      <c r="F325" s="8">
        <v>4.34</v>
      </c>
      <c r="G325" s="8">
        <v>103.58069999999999</v>
      </c>
      <c r="H325" s="8">
        <v>1.8789</v>
      </c>
      <c r="I325" s="8">
        <v>63.96272982219768</v>
      </c>
      <c r="J325" s="8">
        <v>98.87</v>
      </c>
      <c r="L325" s="19">
        <v>43532</v>
      </c>
      <c r="M325" s="20">
        <v>2.3784999999999998</v>
      </c>
      <c r="N325" s="7"/>
      <c r="O325" s="8"/>
      <c r="P325" s="8"/>
      <c r="Q325" s="8"/>
      <c r="R325" s="8"/>
      <c r="S325" s="8"/>
      <c r="T325" s="8"/>
      <c r="U325" s="8"/>
      <c r="V325" s="8"/>
      <c r="W325" s="8"/>
    </row>
    <row r="326" spans="1:23" ht="14.25" customHeight="1">
      <c r="A326" s="7">
        <v>45366</v>
      </c>
      <c r="B326" s="8">
        <v>1.8325</v>
      </c>
      <c r="C326" s="8">
        <v>2.3199999999999998</v>
      </c>
      <c r="D326" s="8">
        <v>0.48749999999999982</v>
      </c>
      <c r="E326" s="8">
        <v>4.33</v>
      </c>
      <c r="F326" s="8">
        <v>4.3099999999999996</v>
      </c>
      <c r="G326" s="8">
        <v>103.44119999999999</v>
      </c>
      <c r="H326" s="8">
        <v>1.8960999999999999</v>
      </c>
      <c r="I326" s="8">
        <v>63.637266491882407</v>
      </c>
      <c r="J326" s="8">
        <v>98.87</v>
      </c>
      <c r="L326" s="19">
        <v>43525</v>
      </c>
      <c r="M326" s="20">
        <v>2.6939000000000002</v>
      </c>
      <c r="N326" s="7"/>
      <c r="O326" s="8"/>
      <c r="P326" s="8"/>
      <c r="Q326" s="8"/>
      <c r="R326" s="8"/>
      <c r="S326" s="8"/>
      <c r="T326" s="8"/>
      <c r="U326" s="8"/>
      <c r="V326" s="8"/>
      <c r="W326" s="8"/>
    </row>
    <row r="327" spans="1:23" ht="14.25" customHeight="1">
      <c r="A327" s="7">
        <v>45365</v>
      </c>
      <c r="B327" s="8">
        <v>1.8474999999999999</v>
      </c>
      <c r="C327" s="8">
        <v>2.3424999999999998</v>
      </c>
      <c r="D327" s="8">
        <v>0.49499999999999988</v>
      </c>
      <c r="E327" s="8">
        <v>4.29</v>
      </c>
      <c r="F327" s="8">
        <v>4.29</v>
      </c>
      <c r="G327" s="8">
        <v>103.36239999999999</v>
      </c>
      <c r="H327" s="8">
        <v>1.8873</v>
      </c>
      <c r="I327" s="8">
        <v>64.338898046353989</v>
      </c>
      <c r="J327" s="8">
        <v>98.72</v>
      </c>
      <c r="L327" s="19">
        <v>43518</v>
      </c>
      <c r="M327" s="20">
        <v>2.3643999999999998</v>
      </c>
      <c r="N327" s="7"/>
      <c r="O327" s="8"/>
      <c r="P327" s="8"/>
      <c r="Q327" s="8"/>
      <c r="R327" s="8"/>
      <c r="S327" s="8"/>
      <c r="T327" s="8"/>
      <c r="U327" s="8"/>
      <c r="V327" s="8"/>
      <c r="W327" s="8"/>
    </row>
    <row r="328" spans="1:23" ht="14.25" customHeight="1">
      <c r="A328" s="7">
        <v>45364</v>
      </c>
      <c r="B328" s="8">
        <v>1.8174999999999999</v>
      </c>
      <c r="C328" s="8">
        <v>2.3325999999999998</v>
      </c>
      <c r="D328" s="8">
        <v>0.51509999999999989</v>
      </c>
      <c r="E328" s="8">
        <v>4.1900000000000004</v>
      </c>
      <c r="F328" s="8">
        <v>4.1900000000000004</v>
      </c>
      <c r="G328" s="8">
        <v>102.7891</v>
      </c>
      <c r="H328" s="8">
        <v>1.8965000000000001</v>
      </c>
      <c r="I328" s="8">
        <v>65.989325594781278</v>
      </c>
      <c r="J328" s="8">
        <v>98.72</v>
      </c>
      <c r="L328" s="19">
        <v>43511</v>
      </c>
      <c r="M328" s="20">
        <v>2.3197999999999999</v>
      </c>
      <c r="N328" s="7"/>
      <c r="O328" s="8"/>
      <c r="P328" s="8"/>
      <c r="Q328" s="8"/>
      <c r="R328" s="8"/>
      <c r="S328" s="8"/>
      <c r="T328" s="8"/>
      <c r="U328" s="8"/>
      <c r="V328" s="8"/>
      <c r="W328" s="8"/>
    </row>
    <row r="329" spans="1:23" ht="14.25" customHeight="1">
      <c r="A329" s="7">
        <v>45363</v>
      </c>
      <c r="B329" s="8">
        <v>1.7975000000000001</v>
      </c>
      <c r="C329" s="8">
        <v>2.3475999999999999</v>
      </c>
      <c r="D329" s="8">
        <v>0.55009999999999981</v>
      </c>
      <c r="E329" s="8">
        <v>4.1500000000000004</v>
      </c>
      <c r="F329" s="8">
        <v>4.16</v>
      </c>
      <c r="G329" s="8">
        <v>102.93510000000001</v>
      </c>
      <c r="H329" s="8">
        <v>1.8695999999999999</v>
      </c>
      <c r="I329" s="8">
        <v>64.76193122186848</v>
      </c>
      <c r="J329" s="8">
        <v>98.72</v>
      </c>
      <c r="L329" s="19">
        <v>43499</v>
      </c>
      <c r="M329" s="20">
        <v>2.5874000000000001</v>
      </c>
      <c r="N329" s="7"/>
      <c r="O329" s="8"/>
      <c r="P329" s="8"/>
      <c r="Q329" s="8"/>
      <c r="R329" s="8"/>
      <c r="S329" s="8"/>
      <c r="T329" s="8"/>
      <c r="U329" s="8"/>
      <c r="V329" s="8"/>
      <c r="W329" s="8"/>
    </row>
    <row r="330" spans="1:23" ht="14.25" customHeight="1">
      <c r="A330" s="7">
        <v>45362</v>
      </c>
      <c r="B330" s="8">
        <v>1.7575000000000001</v>
      </c>
      <c r="C330" s="8">
        <v>2.3050000000000002</v>
      </c>
      <c r="D330" s="8">
        <v>0.5475000000000001</v>
      </c>
      <c r="E330" s="8">
        <v>4.08</v>
      </c>
      <c r="F330" s="8">
        <v>4.0999999999999996</v>
      </c>
      <c r="G330" s="8">
        <v>102.8472</v>
      </c>
      <c r="H330" s="8">
        <v>1.8693</v>
      </c>
      <c r="I330" s="8">
        <v>65.187083180962915</v>
      </c>
      <c r="J330" s="8">
        <v>98.72</v>
      </c>
      <c r="L330" s="19">
        <v>43497</v>
      </c>
      <c r="M330" s="20">
        <v>2.5874000000000001</v>
      </c>
      <c r="N330" s="7"/>
      <c r="O330" s="8"/>
      <c r="P330" s="8"/>
      <c r="Q330" s="8"/>
      <c r="R330" s="8"/>
      <c r="S330" s="8"/>
      <c r="T330" s="8"/>
      <c r="U330" s="8"/>
      <c r="V330" s="8"/>
      <c r="W330" s="8"/>
    </row>
    <row r="331" spans="1:23" ht="14.25" customHeight="1">
      <c r="A331" s="7">
        <v>45359</v>
      </c>
      <c r="B331" s="8">
        <v>1.7524999999999999</v>
      </c>
      <c r="C331" s="8">
        <v>2.2825000000000002</v>
      </c>
      <c r="D331" s="8">
        <v>0.53000000000000025</v>
      </c>
      <c r="E331" s="8">
        <v>4.0599999999999996</v>
      </c>
      <c r="F331" s="8">
        <v>4.09</v>
      </c>
      <c r="G331" s="8">
        <v>102.7475</v>
      </c>
      <c r="H331" s="8">
        <v>1.8628</v>
      </c>
      <c r="I331" s="8">
        <v>66.166790579564491</v>
      </c>
      <c r="J331" s="8">
        <v>98.72</v>
      </c>
      <c r="L331" s="19">
        <v>43490</v>
      </c>
      <c r="M331" s="20">
        <v>2.5464000000000002</v>
      </c>
      <c r="N331" s="7"/>
      <c r="O331" s="8"/>
      <c r="P331" s="8"/>
      <c r="Q331" s="8"/>
      <c r="R331" s="8"/>
      <c r="S331" s="8"/>
      <c r="T331" s="8"/>
      <c r="U331" s="8"/>
      <c r="V331" s="8"/>
      <c r="W331" s="8"/>
    </row>
    <row r="332" spans="1:23" ht="14.25" customHeight="1">
      <c r="A332" s="7">
        <v>45358</v>
      </c>
      <c r="B332" s="8">
        <v>1.7578</v>
      </c>
      <c r="C332" s="8">
        <v>2.2776000000000001</v>
      </c>
      <c r="D332" s="8">
        <v>0.51980000000000004</v>
      </c>
      <c r="E332" s="8">
        <v>4.07</v>
      </c>
      <c r="F332" s="8">
        <v>4.09</v>
      </c>
      <c r="G332" s="8">
        <v>102.8056</v>
      </c>
      <c r="H332" s="8">
        <v>1.8394999999999999</v>
      </c>
      <c r="I332" s="8">
        <v>66.641355471634782</v>
      </c>
      <c r="J332" s="8">
        <v>99.44</v>
      </c>
      <c r="L332" s="19">
        <v>43483</v>
      </c>
      <c r="M332" s="20">
        <v>2.5802999999999998</v>
      </c>
      <c r="N332" s="7"/>
      <c r="O332" s="8"/>
      <c r="P332" s="8"/>
      <c r="Q332" s="8"/>
      <c r="R332" s="8"/>
      <c r="S332" s="8"/>
      <c r="T332" s="8"/>
      <c r="U332" s="8"/>
      <c r="V332" s="8"/>
      <c r="W332" s="8"/>
    </row>
    <row r="333" spans="1:23" ht="14.25" customHeight="1">
      <c r="A333" s="7">
        <v>45357</v>
      </c>
      <c r="B333" s="8">
        <v>1.7574000000000001</v>
      </c>
      <c r="C333" s="8">
        <v>2.2650000000000001</v>
      </c>
      <c r="D333" s="8">
        <v>0.50760000000000005</v>
      </c>
      <c r="E333" s="8">
        <v>4.12</v>
      </c>
      <c r="F333" s="8">
        <v>4.1100000000000003</v>
      </c>
      <c r="G333" s="8">
        <v>103.367</v>
      </c>
      <c r="H333" s="8">
        <v>1.8351</v>
      </c>
      <c r="I333" s="8">
        <v>71.494372887585968</v>
      </c>
      <c r="J333" s="8">
        <v>99.44</v>
      </c>
      <c r="L333" s="19">
        <v>43476</v>
      </c>
      <c r="M333" s="20">
        <v>2.3658999999999999</v>
      </c>
      <c r="N333" s="7"/>
      <c r="O333" s="8"/>
      <c r="P333" s="8"/>
      <c r="Q333" s="8"/>
      <c r="R333" s="8"/>
      <c r="S333" s="8"/>
      <c r="T333" s="8"/>
      <c r="U333" s="8"/>
      <c r="V333" s="8"/>
      <c r="W333" s="8"/>
    </row>
    <row r="334" spans="1:23" ht="14.25" customHeight="1">
      <c r="A334" s="7">
        <v>45356</v>
      </c>
      <c r="B334" s="8">
        <v>1.7732000000000001</v>
      </c>
      <c r="C334" s="8">
        <v>2.3169</v>
      </c>
      <c r="D334" s="8">
        <v>0.54369999999999985</v>
      </c>
      <c r="E334" s="8">
        <v>4.13</v>
      </c>
      <c r="F334" s="8">
        <v>4.13</v>
      </c>
      <c r="G334" s="8">
        <v>103.783</v>
      </c>
      <c r="H334" s="8">
        <v>1.8624000000000001</v>
      </c>
      <c r="I334" s="8">
        <v>70.076669293101489</v>
      </c>
      <c r="J334" s="8">
        <v>99.44</v>
      </c>
      <c r="L334" s="19">
        <v>43469</v>
      </c>
      <c r="M334" s="20">
        <v>2.367</v>
      </c>
      <c r="N334" s="7"/>
      <c r="O334" s="8"/>
      <c r="P334" s="8"/>
      <c r="Q334" s="8"/>
      <c r="R334" s="8"/>
      <c r="S334" s="8"/>
      <c r="T334" s="8"/>
      <c r="U334" s="8"/>
      <c r="V334" s="8"/>
      <c r="W334" s="8"/>
    </row>
    <row r="335" spans="1:23" ht="14.25" customHeight="1">
      <c r="A335" s="7">
        <v>45355</v>
      </c>
      <c r="B335" s="8">
        <v>1.7612000000000001</v>
      </c>
      <c r="C335" s="8">
        <v>2.3475000000000001</v>
      </c>
      <c r="D335" s="8">
        <v>0.58630000000000004</v>
      </c>
      <c r="E335" s="8">
        <v>4.21</v>
      </c>
      <c r="F335" s="8">
        <v>4.22</v>
      </c>
      <c r="G335" s="8">
        <v>103.8343</v>
      </c>
      <c r="H335" s="8">
        <v>1.8327</v>
      </c>
      <c r="I335" s="8">
        <v>69.5923051363377</v>
      </c>
      <c r="J335" s="8">
        <v>99.44</v>
      </c>
      <c r="L335" s="19">
        <v>43462</v>
      </c>
      <c r="M335" s="20">
        <v>2.8713000000000002</v>
      </c>
      <c r="N335" s="7"/>
      <c r="O335" s="8"/>
      <c r="P335" s="8"/>
      <c r="Q335" s="8"/>
      <c r="R335" s="8"/>
      <c r="S335" s="8"/>
      <c r="T335" s="8"/>
      <c r="U335" s="8"/>
      <c r="V335" s="8"/>
      <c r="W335" s="8"/>
    </row>
    <row r="336" spans="1:23" ht="14.25" customHeight="1">
      <c r="A336" s="7">
        <v>45352</v>
      </c>
      <c r="B336" s="8">
        <v>1.7833000000000001</v>
      </c>
      <c r="C336" s="8">
        <v>2.3675000000000002</v>
      </c>
      <c r="D336" s="8">
        <v>0.58420000000000005</v>
      </c>
      <c r="E336" s="8">
        <v>4.17</v>
      </c>
      <c r="F336" s="8">
        <v>4.1900000000000004</v>
      </c>
      <c r="G336" s="8">
        <v>103.8883</v>
      </c>
      <c r="H336" s="8">
        <v>1.8197000000000001</v>
      </c>
      <c r="I336" s="8">
        <v>68.221768407862967</v>
      </c>
      <c r="J336" s="8">
        <v>99.44</v>
      </c>
      <c r="L336" s="19">
        <v>43455</v>
      </c>
      <c r="M336" s="20">
        <v>2.665</v>
      </c>
      <c r="N336" s="7"/>
      <c r="O336" s="8"/>
      <c r="P336" s="8"/>
      <c r="Q336" s="8"/>
      <c r="R336" s="8"/>
      <c r="S336" s="8"/>
      <c r="T336" s="8"/>
      <c r="U336" s="8"/>
      <c r="V336" s="8"/>
      <c r="W336" s="8"/>
    </row>
    <row r="337" spans="1:23" ht="14.25" customHeight="1">
      <c r="A337" s="7">
        <v>45351</v>
      </c>
      <c r="B337" s="8">
        <v>1.7870999999999999</v>
      </c>
      <c r="C337" s="8">
        <v>2.3374999999999999</v>
      </c>
      <c r="D337" s="8">
        <v>0.5504</v>
      </c>
      <c r="E337" s="8">
        <v>4.26</v>
      </c>
      <c r="F337" s="8">
        <v>4.25</v>
      </c>
      <c r="G337" s="8">
        <v>104.1397</v>
      </c>
      <c r="H337" s="8">
        <v>1.7666999999999999</v>
      </c>
      <c r="I337" s="8">
        <v>68.207118826989614</v>
      </c>
      <c r="J337" s="8">
        <v>99.44</v>
      </c>
      <c r="L337" s="19">
        <v>43448</v>
      </c>
      <c r="M337" s="20">
        <v>2.5878999999999999</v>
      </c>
      <c r="N337" s="7"/>
      <c r="O337" s="8"/>
      <c r="P337" s="8"/>
      <c r="Q337" s="8"/>
      <c r="R337" s="8"/>
      <c r="S337" s="8"/>
      <c r="T337" s="8"/>
      <c r="U337" s="8"/>
      <c r="V337" s="8"/>
      <c r="W337" s="8"/>
    </row>
    <row r="338" spans="1:23" ht="14.25" customHeight="1">
      <c r="A338" s="7">
        <v>45350</v>
      </c>
      <c r="B338" s="8">
        <v>1.7863</v>
      </c>
      <c r="C338" s="8">
        <v>2.3376000000000001</v>
      </c>
      <c r="D338" s="8">
        <v>0.55130000000000012</v>
      </c>
      <c r="E338" s="8">
        <v>4.26</v>
      </c>
      <c r="F338" s="8">
        <v>4.2699999999999996</v>
      </c>
      <c r="G338" s="8">
        <v>103.9365</v>
      </c>
      <c r="H338" s="8">
        <v>1.8310999999999999</v>
      </c>
      <c r="I338" s="8">
        <v>68.649782354782602</v>
      </c>
      <c r="J338" s="8">
        <v>99.43</v>
      </c>
      <c r="L338" s="19">
        <v>43441</v>
      </c>
      <c r="M338" s="20">
        <v>2.5255000000000001</v>
      </c>
      <c r="N338" s="7"/>
      <c r="O338" s="8"/>
      <c r="P338" s="8"/>
      <c r="Q338" s="8"/>
      <c r="R338" s="8"/>
      <c r="S338" s="8"/>
      <c r="T338" s="8"/>
      <c r="U338" s="8"/>
      <c r="V338" s="8"/>
      <c r="W338" s="8"/>
    </row>
    <row r="339" spans="1:23" ht="14.25" customHeight="1">
      <c r="A339" s="7">
        <v>45349</v>
      </c>
      <c r="B339" s="8">
        <v>1.7739</v>
      </c>
      <c r="C339" s="8">
        <v>2.3809</v>
      </c>
      <c r="D339" s="8">
        <v>0.60699999999999998</v>
      </c>
      <c r="E339" s="8">
        <v>4.32</v>
      </c>
      <c r="F339" s="8">
        <v>4.3099999999999996</v>
      </c>
      <c r="G339" s="8">
        <v>103.8116</v>
      </c>
      <c r="H339" s="8">
        <v>1.9287000000000001</v>
      </c>
      <c r="I339" s="8">
        <v>69.967352144435395</v>
      </c>
      <c r="J339" s="8">
        <v>99.43</v>
      </c>
      <c r="L339" s="19">
        <v>43434</v>
      </c>
      <c r="M339" s="20">
        <v>2.6488</v>
      </c>
      <c r="N339" s="7"/>
      <c r="O339" s="8"/>
      <c r="P339" s="8"/>
      <c r="Q339" s="8"/>
      <c r="R339" s="8"/>
      <c r="S339" s="8"/>
      <c r="T339" s="8"/>
      <c r="U339" s="8"/>
      <c r="V339" s="8"/>
      <c r="W339" s="8"/>
    </row>
    <row r="340" spans="1:23" ht="14.25" customHeight="1">
      <c r="A340" s="7">
        <v>45348</v>
      </c>
      <c r="B340" s="8">
        <v>1.7669999999999999</v>
      </c>
      <c r="C340" s="8">
        <v>2.3788999999999998</v>
      </c>
      <c r="D340" s="8">
        <v>0.61189999999999989</v>
      </c>
      <c r="E340" s="8">
        <v>4.29</v>
      </c>
      <c r="F340" s="8">
        <v>4.28</v>
      </c>
      <c r="G340" s="8">
        <v>103.7777</v>
      </c>
      <c r="H340" s="8">
        <v>1.9128000000000001</v>
      </c>
      <c r="I340" s="8">
        <v>69.750519826697897</v>
      </c>
      <c r="J340" s="8">
        <v>99.43</v>
      </c>
      <c r="L340" s="19">
        <v>43427</v>
      </c>
      <c r="M340" s="20">
        <v>2.6328</v>
      </c>
      <c r="N340" s="7"/>
      <c r="O340" s="8"/>
      <c r="P340" s="8"/>
      <c r="Q340" s="8"/>
      <c r="R340" s="8"/>
      <c r="S340" s="8"/>
      <c r="T340" s="8"/>
      <c r="U340" s="8"/>
      <c r="V340" s="8"/>
      <c r="W340" s="8"/>
    </row>
    <row r="341" spans="1:23" ht="14.25" customHeight="1">
      <c r="A341" s="7">
        <v>45345</v>
      </c>
      <c r="B341" s="8">
        <v>1.7699</v>
      </c>
      <c r="C341" s="8">
        <v>2.4009</v>
      </c>
      <c r="D341" s="8">
        <v>0.63100000000000001</v>
      </c>
      <c r="E341" s="8">
        <v>4.28</v>
      </c>
      <c r="F341" s="8">
        <v>4.26</v>
      </c>
      <c r="G341" s="8">
        <v>103.9734</v>
      </c>
      <c r="H341" s="8">
        <v>1.8425</v>
      </c>
      <c r="I341" s="8">
        <v>68.197139735605177</v>
      </c>
      <c r="J341" s="8">
        <v>99.43</v>
      </c>
      <c r="L341" s="19">
        <v>43420</v>
      </c>
      <c r="M341" s="20">
        <v>2.6063000000000001</v>
      </c>
      <c r="N341" s="7"/>
      <c r="O341" s="8"/>
      <c r="P341" s="8"/>
      <c r="Q341" s="8"/>
      <c r="R341" s="8"/>
      <c r="S341" s="8"/>
      <c r="T341" s="8"/>
      <c r="U341" s="8"/>
      <c r="V341" s="8"/>
      <c r="W341" s="8"/>
    </row>
    <row r="342" spans="1:23" ht="14.25" customHeight="1">
      <c r="A342" s="7">
        <v>45344</v>
      </c>
      <c r="B342" s="8">
        <v>1.7730999999999999</v>
      </c>
      <c r="C342" s="8">
        <v>2.4033000000000002</v>
      </c>
      <c r="D342" s="8">
        <v>0.63020000000000032</v>
      </c>
      <c r="E342" s="8">
        <v>4.33</v>
      </c>
      <c r="F342" s="8">
        <v>4.33</v>
      </c>
      <c r="G342" s="8">
        <v>103.9406</v>
      </c>
      <c r="H342" s="8">
        <v>1.8242</v>
      </c>
      <c r="I342" s="8">
        <v>67.873036059078657</v>
      </c>
      <c r="J342" s="8">
        <v>99.31</v>
      </c>
      <c r="L342" s="19">
        <v>43413</v>
      </c>
      <c r="M342" s="20">
        <v>2.5728</v>
      </c>
      <c r="N342" s="7"/>
      <c r="O342" s="8"/>
      <c r="P342" s="8"/>
      <c r="Q342" s="8"/>
      <c r="R342" s="8"/>
      <c r="S342" s="8"/>
      <c r="T342" s="8"/>
      <c r="U342" s="8"/>
      <c r="V342" s="8"/>
      <c r="W342" s="8"/>
    </row>
    <row r="343" spans="1:23" ht="14.25" customHeight="1">
      <c r="A343" s="7">
        <v>45343</v>
      </c>
      <c r="B343" s="8">
        <v>1.8149</v>
      </c>
      <c r="C343" s="8">
        <v>2.4119000000000002</v>
      </c>
      <c r="D343" s="8">
        <v>0.5970000000000002</v>
      </c>
      <c r="E343" s="8">
        <v>4.3</v>
      </c>
      <c r="F343" s="8">
        <v>4.32</v>
      </c>
      <c r="G343" s="8">
        <v>103.986</v>
      </c>
      <c r="H343" s="8">
        <v>1.8274999999999999</v>
      </c>
      <c r="I343" s="8">
        <v>65.088782580417103</v>
      </c>
      <c r="J343" s="8">
        <v>99.31</v>
      </c>
      <c r="L343" s="19">
        <v>43406</v>
      </c>
      <c r="M343" s="20">
        <v>2.6179000000000001</v>
      </c>
      <c r="N343" s="7"/>
      <c r="O343" s="8"/>
      <c r="P343" s="8"/>
      <c r="Q343" s="8"/>
      <c r="R343" s="8"/>
      <c r="S343" s="8"/>
      <c r="T343" s="8"/>
      <c r="U343" s="8"/>
      <c r="V343" s="8"/>
      <c r="W343" s="8"/>
    </row>
    <row r="344" spans="1:23" ht="14.25" customHeight="1">
      <c r="A344" s="7">
        <v>45342</v>
      </c>
      <c r="B344" s="8">
        <v>1.8649</v>
      </c>
      <c r="C344" s="8">
        <v>2.4134000000000002</v>
      </c>
      <c r="D344" s="8">
        <v>0.54850000000000021</v>
      </c>
      <c r="E344" s="8">
        <v>4.25</v>
      </c>
      <c r="F344" s="8">
        <v>4.2699999999999996</v>
      </c>
      <c r="G344" s="8">
        <v>104.0599</v>
      </c>
      <c r="H344" s="8">
        <v>1.806</v>
      </c>
      <c r="I344" s="8">
        <v>64.425977331440734</v>
      </c>
      <c r="J344" s="8">
        <v>99.31</v>
      </c>
      <c r="L344" s="19">
        <v>43399</v>
      </c>
      <c r="M344" s="20">
        <v>2.5990000000000002</v>
      </c>
      <c r="N344" s="7"/>
      <c r="O344" s="8"/>
      <c r="P344" s="8"/>
      <c r="Q344" s="8"/>
      <c r="R344" s="8"/>
      <c r="S344" s="8"/>
      <c r="T344" s="8"/>
      <c r="U344" s="8"/>
      <c r="V344" s="8"/>
      <c r="W344" s="8"/>
    </row>
    <row r="345" spans="1:23" ht="14.25" customHeight="1">
      <c r="A345" s="7">
        <v>45341</v>
      </c>
      <c r="B345" s="8">
        <v>1.9157</v>
      </c>
      <c r="C345" s="8">
        <v>2.4344000000000001</v>
      </c>
      <c r="D345" s="8">
        <v>0.51870000000000016</v>
      </c>
      <c r="E345" s="8">
        <v>4.29</v>
      </c>
      <c r="F345" s="8">
        <v>4.3</v>
      </c>
      <c r="G345" s="8">
        <v>104.2525</v>
      </c>
      <c r="H345" s="8">
        <v>1.7855000000000001</v>
      </c>
      <c r="I345" s="8">
        <v>62.581510944043536</v>
      </c>
      <c r="J345" s="8">
        <v>99.31</v>
      </c>
      <c r="L345" s="19">
        <v>43392</v>
      </c>
      <c r="M345" s="20">
        <v>2.5920000000000001</v>
      </c>
      <c r="N345" s="7"/>
      <c r="O345" s="8"/>
      <c r="P345" s="8"/>
      <c r="Q345" s="8"/>
      <c r="R345" s="8"/>
      <c r="S345" s="8"/>
      <c r="T345" s="8"/>
      <c r="U345" s="8"/>
      <c r="V345" s="8"/>
      <c r="W345" s="8"/>
    </row>
    <row r="346" spans="1:23" ht="14.25" customHeight="1">
      <c r="A346" s="7">
        <v>45340</v>
      </c>
      <c r="B346" s="8">
        <v>1.9292</v>
      </c>
      <c r="C346" s="8">
        <v>2.4392999999999998</v>
      </c>
      <c r="D346" s="8">
        <v>0.51009999999999978</v>
      </c>
      <c r="E346" s="8">
        <v>4.29</v>
      </c>
      <c r="F346" s="8">
        <v>4.3</v>
      </c>
      <c r="G346" s="8">
        <v>104.2816</v>
      </c>
      <c r="H346" s="8">
        <v>1.8057000000000001</v>
      </c>
      <c r="I346" s="8">
        <v>60.463232983347112</v>
      </c>
      <c r="J346" s="8">
        <v>99.31</v>
      </c>
      <c r="L346" s="19">
        <v>43385</v>
      </c>
      <c r="M346" s="20">
        <v>2.6049000000000002</v>
      </c>
      <c r="N346" s="7"/>
      <c r="O346" s="8"/>
      <c r="P346" s="8"/>
      <c r="Q346" s="8"/>
      <c r="R346" s="8"/>
      <c r="S346" s="8"/>
      <c r="T346" s="8"/>
      <c r="U346" s="8"/>
      <c r="V346" s="8"/>
      <c r="W346" s="8"/>
    </row>
    <row r="347" spans="1:23" ht="14.25" customHeight="1">
      <c r="A347" s="7">
        <v>45338</v>
      </c>
      <c r="B347" s="8">
        <v>1.9265000000000001</v>
      </c>
      <c r="C347" s="8">
        <v>2.4302000000000001</v>
      </c>
      <c r="D347" s="8">
        <v>0.50370000000000004</v>
      </c>
      <c r="E347" s="8">
        <v>4.29</v>
      </c>
      <c r="F347" s="8">
        <v>4.3</v>
      </c>
      <c r="G347" s="8">
        <v>104.2816</v>
      </c>
      <c r="H347" s="8">
        <v>1.85</v>
      </c>
      <c r="I347" s="8">
        <v>59.534557965083323</v>
      </c>
      <c r="J347" s="8">
        <v>99.31</v>
      </c>
      <c r="L347" s="19">
        <v>43373</v>
      </c>
      <c r="M347" s="20">
        <v>2.7246000000000001</v>
      </c>
      <c r="N347" s="7"/>
      <c r="O347" s="8"/>
      <c r="P347" s="8"/>
      <c r="Q347" s="8"/>
      <c r="R347" s="8"/>
      <c r="S347" s="8"/>
      <c r="T347" s="8"/>
      <c r="U347" s="8"/>
      <c r="V347" s="8"/>
      <c r="W347" s="8"/>
    </row>
    <row r="348" spans="1:23" ht="14.25" customHeight="1">
      <c r="A348" s="7">
        <v>45337</v>
      </c>
      <c r="B348" s="8">
        <v>1.9265000000000001</v>
      </c>
      <c r="C348" s="8">
        <v>2.4302000000000001</v>
      </c>
      <c r="D348" s="8">
        <v>0.50370000000000004</v>
      </c>
      <c r="E348" s="8">
        <v>4.22</v>
      </c>
      <c r="F348" s="8">
        <v>4.24</v>
      </c>
      <c r="G348" s="8">
        <v>104.26519999999999</v>
      </c>
      <c r="H348" s="8">
        <v>1.85</v>
      </c>
      <c r="I348" s="8">
        <v>59.534557965083323</v>
      </c>
      <c r="J348" s="8">
        <v>99.31</v>
      </c>
      <c r="L348" s="19">
        <v>43371</v>
      </c>
      <c r="M348" s="20">
        <v>2.7246000000000001</v>
      </c>
      <c r="N348" s="7"/>
      <c r="O348" s="8"/>
      <c r="P348" s="8"/>
      <c r="Q348" s="8"/>
      <c r="R348" s="8"/>
      <c r="S348" s="8"/>
      <c r="T348" s="8"/>
      <c r="U348" s="8"/>
      <c r="V348" s="8"/>
      <c r="W348" s="8"/>
    </row>
    <row r="349" spans="1:23" ht="14.25" customHeight="1">
      <c r="A349" s="7">
        <v>45336</v>
      </c>
      <c r="B349" s="8">
        <v>1.9265000000000001</v>
      </c>
      <c r="C349" s="8">
        <v>2.4302000000000001</v>
      </c>
      <c r="D349" s="8">
        <v>0.50370000000000004</v>
      </c>
      <c r="E349" s="8">
        <v>4.25</v>
      </c>
      <c r="F349" s="8">
        <v>4.2699999999999996</v>
      </c>
      <c r="G349" s="8">
        <v>104.7252</v>
      </c>
      <c r="H349" s="8">
        <v>1.85</v>
      </c>
      <c r="I349" s="8">
        <v>59.534557965083323</v>
      </c>
      <c r="J349" s="8">
        <v>99.31</v>
      </c>
      <c r="L349" s="19">
        <v>43364</v>
      </c>
      <c r="M349" s="20">
        <v>2.66</v>
      </c>
      <c r="N349" s="7"/>
      <c r="O349" s="8"/>
      <c r="P349" s="8"/>
      <c r="Q349" s="8"/>
      <c r="R349" s="8"/>
      <c r="S349" s="8"/>
      <c r="T349" s="8"/>
      <c r="U349" s="8"/>
      <c r="V349" s="8"/>
      <c r="W349" s="8"/>
    </row>
    <row r="350" spans="1:23" ht="14.25" customHeight="1">
      <c r="A350" s="7">
        <v>45335</v>
      </c>
      <c r="B350" s="8">
        <v>1.9265000000000001</v>
      </c>
      <c r="C350" s="8">
        <v>2.4302000000000001</v>
      </c>
      <c r="D350" s="8">
        <v>0.50370000000000004</v>
      </c>
      <c r="E350" s="8">
        <v>4.3099999999999996</v>
      </c>
      <c r="F350" s="8">
        <v>4.3099999999999996</v>
      </c>
      <c r="G350" s="8">
        <v>104.8646</v>
      </c>
      <c r="H350" s="8">
        <v>1.85</v>
      </c>
      <c r="I350" s="8">
        <v>59.534557965083323</v>
      </c>
      <c r="J350" s="8">
        <v>99.31</v>
      </c>
      <c r="L350" s="19">
        <v>43357</v>
      </c>
      <c r="M350" s="20">
        <v>2.6526000000000001</v>
      </c>
      <c r="N350" s="7"/>
      <c r="O350" s="8"/>
      <c r="P350" s="8"/>
      <c r="Q350" s="8"/>
      <c r="R350" s="8"/>
      <c r="S350" s="8"/>
      <c r="T350" s="8"/>
      <c r="U350" s="8"/>
      <c r="V350" s="8"/>
      <c r="W350" s="8"/>
    </row>
    <row r="351" spans="1:23" ht="14.25" customHeight="1">
      <c r="A351" s="7">
        <v>45334</v>
      </c>
      <c r="B351" s="8">
        <v>1.9265000000000001</v>
      </c>
      <c r="C351" s="8">
        <v>2.4302000000000001</v>
      </c>
      <c r="D351" s="8">
        <v>0.50370000000000004</v>
      </c>
      <c r="E351" s="8">
        <v>4.13</v>
      </c>
      <c r="F351" s="8">
        <v>4.17</v>
      </c>
      <c r="G351" s="8">
        <v>104.1446</v>
      </c>
      <c r="H351" s="8">
        <v>1.85</v>
      </c>
      <c r="I351" s="8">
        <v>59.534557965083323</v>
      </c>
      <c r="J351" s="8">
        <v>99.31</v>
      </c>
      <c r="L351" s="19">
        <v>43350</v>
      </c>
      <c r="M351" s="20">
        <v>2.5524</v>
      </c>
      <c r="N351" s="7"/>
      <c r="O351" s="8"/>
      <c r="P351" s="8"/>
      <c r="Q351" s="8"/>
      <c r="R351" s="8"/>
      <c r="S351" s="8"/>
      <c r="T351" s="8"/>
      <c r="U351" s="8"/>
      <c r="V351" s="8"/>
      <c r="W351" s="8"/>
    </row>
    <row r="352" spans="1:23" ht="14.25" customHeight="1">
      <c r="A352" s="7">
        <v>45331</v>
      </c>
      <c r="B352" s="8">
        <v>1.9265000000000001</v>
      </c>
      <c r="C352" s="8">
        <v>2.4302000000000001</v>
      </c>
      <c r="D352" s="8">
        <v>0.50370000000000004</v>
      </c>
      <c r="E352" s="8">
        <v>4.1399999999999997</v>
      </c>
      <c r="F352" s="8">
        <v>4.17</v>
      </c>
      <c r="G352" s="8">
        <v>104.08929999999999</v>
      </c>
      <c r="H352" s="8">
        <v>1.85</v>
      </c>
      <c r="I352" s="8">
        <v>59.534557965083323</v>
      </c>
      <c r="J352" s="8">
        <v>99.31</v>
      </c>
      <c r="L352" s="19">
        <v>43343</v>
      </c>
      <c r="M352" s="20">
        <v>2.6265999999999998</v>
      </c>
      <c r="N352" s="7"/>
      <c r="O352" s="8"/>
      <c r="P352" s="8"/>
      <c r="Q352" s="8"/>
      <c r="R352" s="8"/>
      <c r="S352" s="8"/>
      <c r="T352" s="8"/>
      <c r="U352" s="8"/>
      <c r="V352" s="8"/>
      <c r="W352" s="8"/>
    </row>
    <row r="353" spans="1:23" ht="14.25" customHeight="1">
      <c r="A353" s="7">
        <v>45330</v>
      </c>
      <c r="B353" s="8">
        <v>1.9265000000000001</v>
      </c>
      <c r="C353" s="8">
        <v>2.4379</v>
      </c>
      <c r="D353" s="8">
        <v>0.51139999999999985</v>
      </c>
      <c r="E353" s="8">
        <v>4.12</v>
      </c>
      <c r="F353" s="8">
        <v>4.1500000000000004</v>
      </c>
      <c r="G353" s="8">
        <v>104.1405</v>
      </c>
      <c r="H353" s="8">
        <v>1.7828999999999999</v>
      </c>
      <c r="I353" s="8">
        <v>59.618600787313014</v>
      </c>
      <c r="J353" s="8">
        <v>98.83</v>
      </c>
      <c r="L353" s="19">
        <v>43336</v>
      </c>
      <c r="M353" s="20">
        <v>2.6400999999999999</v>
      </c>
      <c r="N353" s="7"/>
      <c r="O353" s="8"/>
      <c r="P353" s="8"/>
      <c r="Q353" s="8"/>
      <c r="R353" s="8"/>
      <c r="S353" s="8"/>
      <c r="T353" s="8"/>
      <c r="U353" s="8"/>
      <c r="V353" s="8"/>
      <c r="W353" s="8"/>
    </row>
    <row r="354" spans="1:23" ht="14.25" customHeight="1">
      <c r="A354" s="7">
        <v>45329</v>
      </c>
      <c r="B354" s="8">
        <v>1.9287000000000001</v>
      </c>
      <c r="C354" s="8">
        <v>2.4152999999999998</v>
      </c>
      <c r="D354" s="8">
        <v>0.4865999999999997</v>
      </c>
      <c r="E354" s="8">
        <v>4.0599999999999996</v>
      </c>
      <c r="F354" s="8">
        <v>4.09</v>
      </c>
      <c r="G354" s="8">
        <v>104.04989999999999</v>
      </c>
      <c r="H354" s="8">
        <v>1.9538</v>
      </c>
      <c r="I354" s="8">
        <v>59.413981185868586</v>
      </c>
      <c r="J354" s="8">
        <v>98.83</v>
      </c>
      <c r="L354" s="19">
        <v>43329</v>
      </c>
      <c r="M354" s="20">
        <v>2.5706000000000002</v>
      </c>
      <c r="N354" s="7"/>
      <c r="O354" s="8"/>
      <c r="P354" s="8"/>
      <c r="Q354" s="8"/>
      <c r="R354" s="8"/>
      <c r="S354" s="8"/>
      <c r="T354" s="8"/>
      <c r="U354" s="8"/>
      <c r="V354" s="8"/>
      <c r="W354" s="8"/>
    </row>
    <row r="355" spans="1:23" ht="14.25" customHeight="1">
      <c r="A355" s="7">
        <v>45328</v>
      </c>
      <c r="B355" s="8">
        <v>1.9269000000000001</v>
      </c>
      <c r="C355" s="8">
        <v>2.4525000000000001</v>
      </c>
      <c r="D355" s="8">
        <v>0.52560000000000007</v>
      </c>
      <c r="E355" s="8">
        <v>4.03</v>
      </c>
      <c r="F355" s="8">
        <v>4.09</v>
      </c>
      <c r="G355" s="8">
        <v>104.1764</v>
      </c>
      <c r="H355" s="8">
        <v>1.9722</v>
      </c>
      <c r="I355" s="8">
        <v>57.716161522693994</v>
      </c>
      <c r="J355" s="8">
        <v>98.83</v>
      </c>
      <c r="L355" s="19">
        <v>43322</v>
      </c>
      <c r="M355" s="20">
        <v>2.2963</v>
      </c>
      <c r="N355" s="7"/>
      <c r="O355" s="8"/>
      <c r="P355" s="8"/>
      <c r="Q355" s="8"/>
      <c r="R355" s="8"/>
      <c r="S355" s="8"/>
      <c r="T355" s="8"/>
      <c r="U355" s="8"/>
      <c r="V355" s="8"/>
      <c r="W355" s="8"/>
    </row>
    <row r="356" spans="1:23" ht="14.25" customHeight="1">
      <c r="A356" s="7">
        <v>45327</v>
      </c>
      <c r="B356" s="8">
        <v>1.8829</v>
      </c>
      <c r="C356" s="8">
        <v>2.4001999999999999</v>
      </c>
      <c r="D356" s="8">
        <v>0.51729999999999987</v>
      </c>
      <c r="E356" s="8">
        <v>4.13</v>
      </c>
      <c r="F356" s="8">
        <v>4.17</v>
      </c>
      <c r="G356" s="8">
        <v>104.45569999999999</v>
      </c>
      <c r="H356" s="8">
        <v>1.9678</v>
      </c>
      <c r="I356" s="8">
        <v>59.283369569150743</v>
      </c>
      <c r="J356" s="8">
        <v>98.83</v>
      </c>
      <c r="L356" s="19">
        <v>43315</v>
      </c>
      <c r="M356" s="20">
        <v>2.5236000000000001</v>
      </c>
      <c r="N356" s="7"/>
      <c r="O356" s="8"/>
      <c r="P356" s="8"/>
      <c r="Q356" s="8"/>
      <c r="R356" s="8"/>
      <c r="S356" s="8"/>
      <c r="T356" s="8"/>
      <c r="U356" s="8"/>
      <c r="V356" s="8"/>
      <c r="W356" s="8"/>
    </row>
    <row r="357" spans="1:23" ht="14.25" customHeight="1">
      <c r="A357" s="7">
        <v>45326</v>
      </c>
      <c r="B357" s="8">
        <v>1.8803000000000001</v>
      </c>
      <c r="C357" s="8">
        <v>2.4053</v>
      </c>
      <c r="D357" s="8">
        <v>0.52499999999999991</v>
      </c>
      <c r="E357" s="8">
        <v>3.99</v>
      </c>
      <c r="F357" s="8">
        <v>4.03</v>
      </c>
      <c r="G357" s="8">
        <v>103.96380000000001</v>
      </c>
      <c r="H357" s="8">
        <v>1.9431</v>
      </c>
      <c r="I357" s="8">
        <v>60.919611831273386</v>
      </c>
      <c r="J357" s="8">
        <v>98.83</v>
      </c>
      <c r="L357" s="19">
        <v>43308</v>
      </c>
      <c r="M357" s="20">
        <v>2.6337000000000002</v>
      </c>
      <c r="N357" s="7"/>
      <c r="O357" s="8"/>
      <c r="P357" s="8"/>
      <c r="Q357" s="8"/>
      <c r="R357" s="8"/>
      <c r="S357" s="8"/>
      <c r="T357" s="8"/>
      <c r="U357" s="8"/>
      <c r="V357" s="8"/>
      <c r="W357" s="8"/>
    </row>
    <row r="358" spans="1:23" ht="14.25" customHeight="1">
      <c r="A358" s="7">
        <v>45324</v>
      </c>
      <c r="B358" s="8">
        <v>1.8903000000000001</v>
      </c>
      <c r="C358" s="8">
        <v>2.4243999999999999</v>
      </c>
      <c r="D358" s="8">
        <v>0.5340999999999998</v>
      </c>
      <c r="E358" s="8">
        <v>3.99</v>
      </c>
      <c r="F358" s="8">
        <v>4.03</v>
      </c>
      <c r="G358" s="8">
        <v>103.96380000000001</v>
      </c>
      <c r="H358" s="8">
        <v>1.8440000000000001</v>
      </c>
      <c r="I358" s="8">
        <v>61.007016298679311</v>
      </c>
      <c r="J358" s="8">
        <v>98.83</v>
      </c>
      <c r="L358" s="19">
        <v>43301</v>
      </c>
      <c r="M358" s="20">
        <v>2.6579000000000002</v>
      </c>
      <c r="N358" s="7"/>
      <c r="O358" s="8"/>
      <c r="P358" s="8"/>
      <c r="Q358" s="8"/>
      <c r="R358" s="8"/>
      <c r="S358" s="8"/>
      <c r="T358" s="8"/>
      <c r="U358" s="8"/>
      <c r="V358" s="8"/>
      <c r="W358" s="8"/>
    </row>
    <row r="359" spans="1:23" ht="14.25" customHeight="1">
      <c r="A359" s="7">
        <v>45323</v>
      </c>
      <c r="B359" s="8">
        <v>1.8802000000000001</v>
      </c>
      <c r="C359" s="8">
        <v>2.4354</v>
      </c>
      <c r="D359" s="8">
        <v>0.55519999999999992</v>
      </c>
      <c r="E359" s="8">
        <v>3.8</v>
      </c>
      <c r="F359" s="8">
        <v>3.87</v>
      </c>
      <c r="G359" s="8">
        <v>103.0629</v>
      </c>
      <c r="H359" s="8">
        <v>1.8353999999999999</v>
      </c>
      <c r="I359" s="8">
        <v>60.397922102119026</v>
      </c>
      <c r="J359" s="8">
        <v>98.89</v>
      </c>
      <c r="L359" s="19">
        <v>43294</v>
      </c>
      <c r="M359" s="20">
        <v>2.6328999999999998</v>
      </c>
      <c r="N359" s="7"/>
      <c r="O359" s="8"/>
      <c r="P359" s="8"/>
      <c r="Q359" s="8"/>
      <c r="R359" s="8"/>
      <c r="S359" s="8"/>
      <c r="T359" s="8"/>
      <c r="U359" s="8"/>
      <c r="V359" s="8"/>
      <c r="W359" s="8"/>
    </row>
    <row r="360" spans="1:23" ht="14.25" customHeight="1">
      <c r="A360" s="7">
        <v>45322</v>
      </c>
      <c r="B360" s="8">
        <v>1.8802000000000001</v>
      </c>
      <c r="C360" s="8">
        <v>2.4329999999999998</v>
      </c>
      <c r="D360" s="8">
        <v>0.55279999999999974</v>
      </c>
      <c r="E360" s="8">
        <v>3.91</v>
      </c>
      <c r="F360" s="8">
        <v>3.99</v>
      </c>
      <c r="G360" s="8">
        <v>103.5235</v>
      </c>
      <c r="H360" s="8">
        <v>1.8706</v>
      </c>
      <c r="I360" s="8">
        <v>61.258965599683187</v>
      </c>
      <c r="J360" s="8">
        <v>98.89</v>
      </c>
      <c r="L360" s="19">
        <v>43287</v>
      </c>
      <c r="M360" s="20">
        <v>2.5682999999999998</v>
      </c>
      <c r="N360" s="7"/>
      <c r="O360" s="8"/>
      <c r="P360" s="8"/>
      <c r="Q360" s="8"/>
      <c r="R360" s="8"/>
      <c r="S360" s="8"/>
      <c r="T360" s="8"/>
      <c r="U360" s="8"/>
      <c r="V360" s="8"/>
      <c r="W360" s="8"/>
    </row>
    <row r="361" spans="1:23" ht="14.25" customHeight="1">
      <c r="A361" s="7">
        <v>45321</v>
      </c>
      <c r="B361" s="8">
        <v>1.8751</v>
      </c>
      <c r="C361" s="8">
        <v>2.4557000000000002</v>
      </c>
      <c r="D361" s="8">
        <v>0.58060000000000023</v>
      </c>
      <c r="E361" s="8">
        <v>4</v>
      </c>
      <c r="F361" s="8">
        <v>4.0599999999999996</v>
      </c>
      <c r="G361" s="8">
        <v>103.3969</v>
      </c>
      <c r="H361" s="8">
        <v>1.9384999999999999</v>
      </c>
      <c r="I361" s="8">
        <v>63.513409060410289</v>
      </c>
      <c r="J361" s="8">
        <v>98.93</v>
      </c>
      <c r="L361" s="19">
        <v>43280</v>
      </c>
      <c r="M361" s="20">
        <v>2.8753000000000002</v>
      </c>
      <c r="N361" s="7"/>
      <c r="O361" s="8"/>
      <c r="P361" s="8"/>
      <c r="Q361" s="8"/>
      <c r="R361" s="8"/>
      <c r="S361" s="8"/>
      <c r="T361" s="8"/>
      <c r="U361" s="8"/>
      <c r="V361" s="8"/>
      <c r="W361" s="8"/>
    </row>
    <row r="362" spans="1:23" ht="14.25" customHeight="1">
      <c r="A362" s="7">
        <v>45320</v>
      </c>
      <c r="B362" s="8">
        <v>1.9400999999999999</v>
      </c>
      <c r="C362" s="8">
        <v>2.4940000000000002</v>
      </c>
      <c r="D362" s="8">
        <v>0.55390000000000028</v>
      </c>
      <c r="E362" s="8">
        <v>3.97</v>
      </c>
      <c r="F362" s="8">
        <v>4.08</v>
      </c>
      <c r="G362" s="8">
        <v>103.468</v>
      </c>
      <c r="H362" s="8">
        <v>1.9400999999999999</v>
      </c>
      <c r="I362" s="8">
        <v>61.587629063994534</v>
      </c>
      <c r="J362" s="8">
        <v>98.93</v>
      </c>
      <c r="L362" s="19">
        <v>43273</v>
      </c>
      <c r="M362" s="20">
        <v>2.7740999999999998</v>
      </c>
      <c r="N362" s="7"/>
      <c r="O362" s="8"/>
      <c r="P362" s="8"/>
      <c r="Q362" s="8"/>
      <c r="R362" s="8"/>
      <c r="S362" s="8"/>
      <c r="T362" s="8"/>
      <c r="U362" s="8"/>
      <c r="V362" s="8"/>
      <c r="W362" s="8"/>
    </row>
    <row r="363" spans="1:23" ht="14.25" customHeight="1">
      <c r="A363" s="7">
        <v>45317</v>
      </c>
      <c r="B363" s="8">
        <v>2.0228999999999999</v>
      </c>
      <c r="C363" s="8">
        <v>2.4994000000000001</v>
      </c>
      <c r="D363" s="8">
        <v>0.47650000000000015</v>
      </c>
      <c r="E363" s="8">
        <v>4.04</v>
      </c>
      <c r="F363" s="8">
        <v>4.1500000000000004</v>
      </c>
      <c r="G363" s="8">
        <v>103.4622</v>
      </c>
      <c r="H363" s="8">
        <v>1.9517</v>
      </c>
      <c r="I363" s="8">
        <v>60.651366518080508</v>
      </c>
      <c r="J363" s="8">
        <v>98.93</v>
      </c>
      <c r="L363" s="19">
        <v>43266</v>
      </c>
      <c r="M363" s="20">
        <v>2.7875000000000001</v>
      </c>
      <c r="N363" s="7"/>
      <c r="O363" s="8"/>
      <c r="P363" s="8"/>
      <c r="Q363" s="8"/>
      <c r="R363" s="8"/>
      <c r="S363" s="8"/>
      <c r="T363" s="8"/>
      <c r="U363" s="8"/>
      <c r="V363" s="8"/>
      <c r="W363" s="8"/>
    </row>
    <row r="364" spans="1:23" ht="14.25" customHeight="1">
      <c r="A364" s="7">
        <v>45316</v>
      </c>
      <c r="B364" s="8">
        <v>2.0341999999999998</v>
      </c>
      <c r="C364" s="8">
        <v>2.4984000000000002</v>
      </c>
      <c r="D364" s="8">
        <v>0.46420000000000039</v>
      </c>
      <c r="E364" s="8">
        <v>4.01</v>
      </c>
      <c r="F364" s="8">
        <v>4.1399999999999997</v>
      </c>
      <c r="G364" s="8">
        <v>103.48390000000001</v>
      </c>
      <c r="H364" s="8">
        <v>1.9404999999999999</v>
      </c>
      <c r="I364" s="8">
        <v>61.836116333257813</v>
      </c>
      <c r="J364" s="8">
        <v>98.76</v>
      </c>
      <c r="L364" s="19">
        <v>43259</v>
      </c>
      <c r="M364" s="20">
        <v>2.7189999999999999</v>
      </c>
      <c r="N364" s="7"/>
      <c r="O364" s="8"/>
      <c r="P364" s="8"/>
      <c r="Q364" s="8"/>
      <c r="R364" s="8"/>
      <c r="S364" s="8"/>
      <c r="T364" s="8"/>
      <c r="U364" s="8"/>
      <c r="V364" s="8"/>
      <c r="W364" s="8"/>
    </row>
    <row r="365" spans="1:23" ht="14.25" customHeight="1">
      <c r="A365" s="7">
        <v>45315</v>
      </c>
      <c r="B365" s="8">
        <v>2.0691000000000002</v>
      </c>
      <c r="C365" s="8">
        <v>2.5042</v>
      </c>
      <c r="D365" s="8">
        <v>0.43509999999999982</v>
      </c>
      <c r="E365" s="8">
        <v>4.0599999999999996</v>
      </c>
      <c r="F365" s="8">
        <v>4.18</v>
      </c>
      <c r="G365" s="8">
        <v>103.25830000000001</v>
      </c>
      <c r="H365" s="8">
        <v>1.8813</v>
      </c>
      <c r="I365" s="8">
        <v>60.825718453538322</v>
      </c>
      <c r="J365" s="8">
        <v>98.76</v>
      </c>
      <c r="L365" s="19">
        <v>43252</v>
      </c>
      <c r="M365" s="20">
        <v>2.8931</v>
      </c>
      <c r="N365" s="7"/>
      <c r="O365" s="8"/>
      <c r="P365" s="8"/>
      <c r="Q365" s="8"/>
      <c r="R365" s="8"/>
      <c r="S365" s="8"/>
      <c r="T365" s="8"/>
      <c r="U365" s="8"/>
      <c r="V365" s="8"/>
      <c r="W365" s="8"/>
    </row>
    <row r="366" spans="1:23" ht="14.25" customHeight="1">
      <c r="A366" s="7">
        <v>45314</v>
      </c>
      <c r="B366" s="8">
        <v>2.0840999999999998</v>
      </c>
      <c r="C366" s="8">
        <v>2.5042</v>
      </c>
      <c r="D366" s="8">
        <v>0.42010000000000014</v>
      </c>
      <c r="E366" s="8">
        <v>4.0599999999999996</v>
      </c>
      <c r="F366" s="8">
        <v>4.1399999999999997</v>
      </c>
      <c r="G366" s="8">
        <v>103.5491</v>
      </c>
      <c r="H366" s="8">
        <v>1.8386</v>
      </c>
      <c r="I366" s="8">
        <v>60.792250708314505</v>
      </c>
      <c r="J366" s="8">
        <v>98.76</v>
      </c>
      <c r="L366" s="19">
        <v>43245</v>
      </c>
      <c r="M366" s="20">
        <v>2.7229000000000001</v>
      </c>
      <c r="N366" s="7"/>
      <c r="O366" s="8"/>
      <c r="P366" s="8"/>
      <c r="Q366" s="8"/>
      <c r="R366" s="8"/>
      <c r="S366" s="8"/>
      <c r="T366" s="8"/>
      <c r="U366" s="8"/>
      <c r="V366" s="8"/>
      <c r="W366" s="8"/>
    </row>
    <row r="367" spans="1:23" ht="14.25" customHeight="1">
      <c r="A367" s="7">
        <v>45313</v>
      </c>
      <c r="B367" s="8">
        <v>2.0813000000000001</v>
      </c>
      <c r="C367" s="8">
        <v>2.4922</v>
      </c>
      <c r="D367" s="8">
        <v>0.41089999999999982</v>
      </c>
      <c r="E367" s="8">
        <v>4.03</v>
      </c>
      <c r="F367" s="8">
        <v>4.1100000000000003</v>
      </c>
      <c r="G367" s="8">
        <v>103.3466</v>
      </c>
      <c r="H367" s="8">
        <v>1.88</v>
      </c>
      <c r="I367" s="8">
        <v>62.363296829572512</v>
      </c>
      <c r="J367" s="8">
        <v>98.76</v>
      </c>
      <c r="L367" s="19">
        <v>43238</v>
      </c>
      <c r="M367" s="20">
        <v>2.7734999999999999</v>
      </c>
      <c r="N367" s="7"/>
      <c r="O367" s="8"/>
      <c r="P367" s="8"/>
      <c r="Q367" s="8"/>
      <c r="R367" s="8"/>
      <c r="S367" s="8"/>
      <c r="T367" s="8"/>
      <c r="U367" s="8"/>
      <c r="V367" s="8"/>
      <c r="W367" s="8"/>
    </row>
    <row r="368" spans="1:23" ht="14.25" customHeight="1">
      <c r="A368" s="7">
        <v>45310</v>
      </c>
      <c r="B368" s="8">
        <v>2.0840999999999998</v>
      </c>
      <c r="C368" s="8">
        <v>2.5026999999999999</v>
      </c>
      <c r="D368" s="8">
        <v>0.41860000000000008</v>
      </c>
      <c r="E368" s="8">
        <v>4.08</v>
      </c>
      <c r="F368" s="8">
        <v>4.1500000000000004</v>
      </c>
      <c r="G368" s="8">
        <v>103.2362</v>
      </c>
      <c r="H368" s="8">
        <v>1.8707</v>
      </c>
      <c r="I368" s="8">
        <v>61.769498834599254</v>
      </c>
      <c r="J368" s="8">
        <v>98.76</v>
      </c>
      <c r="L368" s="19">
        <v>43231</v>
      </c>
      <c r="M368" s="20">
        <v>2.6869999999999998</v>
      </c>
      <c r="N368" s="7"/>
      <c r="O368" s="8"/>
      <c r="P368" s="8"/>
      <c r="Q368" s="8"/>
      <c r="R368" s="8"/>
      <c r="S368" s="8"/>
      <c r="T368" s="8"/>
      <c r="U368" s="8"/>
      <c r="V368" s="8"/>
      <c r="W368" s="8"/>
    </row>
    <row r="369" spans="1:23" ht="14.25" customHeight="1">
      <c r="A369" s="7">
        <v>45309</v>
      </c>
      <c r="B369" s="8">
        <v>2.0991</v>
      </c>
      <c r="C369" s="8">
        <v>2.5091999999999999</v>
      </c>
      <c r="D369" s="8">
        <v>0.41009999999999991</v>
      </c>
      <c r="E369" s="8">
        <v>4.04</v>
      </c>
      <c r="F369" s="8">
        <v>4.1399999999999997</v>
      </c>
      <c r="G369" s="8">
        <v>103.40479999999999</v>
      </c>
      <c r="H369" s="8">
        <v>1.8310999999999999</v>
      </c>
      <c r="I369" s="8">
        <v>59.338677326420196</v>
      </c>
      <c r="J369" s="8">
        <v>98.02</v>
      </c>
      <c r="L369" s="19">
        <v>43224</v>
      </c>
      <c r="M369" s="20">
        <v>2.8283</v>
      </c>
      <c r="N369" s="7"/>
      <c r="O369" s="8"/>
      <c r="P369" s="8"/>
      <c r="Q369" s="8"/>
      <c r="R369" s="8"/>
      <c r="S369" s="8"/>
      <c r="T369" s="8"/>
      <c r="U369" s="8"/>
      <c r="V369" s="8"/>
      <c r="W369" s="8"/>
    </row>
    <row r="370" spans="1:23" ht="14.25" customHeight="1">
      <c r="A370" s="7">
        <v>45308</v>
      </c>
      <c r="B370" s="8">
        <v>2.1040999999999999</v>
      </c>
      <c r="C370" s="8">
        <v>2.5076999999999998</v>
      </c>
      <c r="D370" s="8">
        <v>0.40359999999999996</v>
      </c>
      <c r="E370" s="8">
        <v>4.0199999999999996</v>
      </c>
      <c r="F370" s="8">
        <v>4.0999999999999996</v>
      </c>
      <c r="G370" s="8">
        <v>103.3728</v>
      </c>
      <c r="H370" s="8">
        <v>1.984</v>
      </c>
      <c r="I370" s="8">
        <v>58.105143111286147</v>
      </c>
      <c r="J370" s="8">
        <v>98.02</v>
      </c>
      <c r="L370" s="19">
        <v>43217</v>
      </c>
      <c r="M370" s="20">
        <v>2.9986000000000002</v>
      </c>
      <c r="N370" s="7"/>
      <c r="O370" s="8"/>
      <c r="P370" s="8"/>
      <c r="Q370" s="8"/>
      <c r="R370" s="8"/>
      <c r="S370" s="8"/>
      <c r="T370" s="8"/>
      <c r="U370" s="8"/>
      <c r="V370" s="8"/>
      <c r="W370" s="8"/>
    </row>
    <row r="371" spans="1:23" ht="14.25" customHeight="1">
      <c r="A371" s="7">
        <v>45307</v>
      </c>
      <c r="B371" s="8">
        <v>2.1091000000000002</v>
      </c>
      <c r="C371" s="8">
        <v>2.5251999999999999</v>
      </c>
      <c r="D371" s="8">
        <v>0.41609999999999969</v>
      </c>
      <c r="E371" s="8">
        <v>3.95</v>
      </c>
      <c r="F371" s="8">
        <v>4.07</v>
      </c>
      <c r="G371" s="8">
        <v>103.336</v>
      </c>
      <c r="H371" s="8">
        <v>1.9591000000000001</v>
      </c>
      <c r="I371" s="8">
        <v>57.920327581985624</v>
      </c>
      <c r="J371" s="8">
        <v>98.02</v>
      </c>
      <c r="L371" s="19">
        <v>43210</v>
      </c>
      <c r="M371" s="20">
        <v>2.9287999999999998</v>
      </c>
      <c r="N371" s="7"/>
      <c r="O371" s="8"/>
      <c r="P371" s="8"/>
      <c r="Q371" s="8"/>
      <c r="R371" s="8"/>
      <c r="S371" s="8"/>
      <c r="T371" s="8"/>
      <c r="U371" s="8"/>
      <c r="V371" s="8"/>
      <c r="W371" s="8"/>
    </row>
    <row r="372" spans="1:23" ht="14.25" customHeight="1">
      <c r="A372" s="7">
        <v>45306</v>
      </c>
      <c r="B372" s="8">
        <v>2.0991</v>
      </c>
      <c r="C372" s="8">
        <v>2.5211999999999999</v>
      </c>
      <c r="D372" s="8">
        <v>0.42209999999999992</v>
      </c>
      <c r="E372" s="8">
        <v>3.84</v>
      </c>
      <c r="F372" s="8">
        <v>3.96</v>
      </c>
      <c r="G372" s="8">
        <v>102.5912</v>
      </c>
      <c r="H372" s="8">
        <v>1.8935</v>
      </c>
      <c r="I372" s="8">
        <v>59.165215677680379</v>
      </c>
      <c r="J372" s="8">
        <v>98.02</v>
      </c>
      <c r="L372" s="19">
        <v>43203</v>
      </c>
      <c r="M372" s="20">
        <v>2.6991999999999998</v>
      </c>
      <c r="N372" s="7"/>
      <c r="O372" s="8"/>
      <c r="P372" s="8"/>
      <c r="Q372" s="8"/>
      <c r="R372" s="8"/>
      <c r="S372" s="8"/>
      <c r="T372" s="8"/>
      <c r="U372" s="8"/>
      <c r="V372" s="8"/>
      <c r="W372" s="8"/>
    </row>
    <row r="373" spans="1:23" ht="14.25" customHeight="1">
      <c r="A373" s="7">
        <v>45303</v>
      </c>
      <c r="B373" s="8">
        <v>2.0941000000000001</v>
      </c>
      <c r="C373" s="8">
        <v>2.5171999999999999</v>
      </c>
      <c r="D373" s="8">
        <v>0.42309999999999981</v>
      </c>
      <c r="E373" s="8">
        <v>3.84</v>
      </c>
      <c r="F373" s="8">
        <v>3.96</v>
      </c>
      <c r="G373" s="8">
        <v>102.4487</v>
      </c>
      <c r="H373" s="8">
        <v>1.8414999999999999</v>
      </c>
      <c r="I373" s="8">
        <v>59.253520020202018</v>
      </c>
      <c r="J373" s="8">
        <v>98.02</v>
      </c>
      <c r="L373" s="19">
        <v>43194</v>
      </c>
      <c r="M373" s="20">
        <v>2.7256999999999998</v>
      </c>
      <c r="N373" s="7"/>
      <c r="O373" s="8"/>
      <c r="P373" s="8"/>
      <c r="Q373" s="8"/>
      <c r="R373" s="8"/>
      <c r="S373" s="8"/>
      <c r="T373" s="8"/>
      <c r="U373" s="8"/>
      <c r="V373" s="8"/>
      <c r="W373" s="8"/>
    </row>
    <row r="374" spans="1:23" ht="14.25" customHeight="1">
      <c r="A374" s="7">
        <v>45302</v>
      </c>
      <c r="B374" s="8">
        <v>2.0941000000000001</v>
      </c>
      <c r="C374" s="8">
        <v>2.4992000000000001</v>
      </c>
      <c r="D374" s="8">
        <v>0.40510000000000002</v>
      </c>
      <c r="E374" s="8">
        <v>3.9</v>
      </c>
      <c r="F374" s="8">
        <v>3.98</v>
      </c>
      <c r="G374" s="8">
        <v>102.31</v>
      </c>
      <c r="H374" s="8">
        <v>1.8352999999999999</v>
      </c>
      <c r="I374" s="8">
        <v>59.166589755033556</v>
      </c>
      <c r="J374" s="8">
        <v>98.14</v>
      </c>
      <c r="L374" s="19">
        <v>43189</v>
      </c>
      <c r="M374" s="20">
        <v>2.9167999999999998</v>
      </c>
      <c r="N374" s="7"/>
      <c r="O374" s="8"/>
      <c r="P374" s="8"/>
      <c r="Q374" s="8"/>
      <c r="R374" s="8"/>
      <c r="S374" s="8"/>
      <c r="T374" s="8"/>
      <c r="U374" s="8"/>
      <c r="V374" s="8"/>
      <c r="W374" s="8"/>
    </row>
    <row r="375" spans="1:23" ht="14.25" customHeight="1">
      <c r="A375" s="7">
        <v>45301</v>
      </c>
      <c r="B375" s="8">
        <v>2.1091000000000002</v>
      </c>
      <c r="C375" s="8">
        <v>2.4982000000000002</v>
      </c>
      <c r="D375" s="8">
        <v>0.3891</v>
      </c>
      <c r="E375" s="8">
        <v>3.99</v>
      </c>
      <c r="F375" s="8">
        <v>4.04</v>
      </c>
      <c r="G375" s="8">
        <v>102.35290000000001</v>
      </c>
      <c r="H375" s="8">
        <v>1.8017000000000001</v>
      </c>
      <c r="I375" s="8">
        <v>59.133552730941702</v>
      </c>
      <c r="J375" s="8">
        <v>98.14</v>
      </c>
      <c r="L375" s="19">
        <v>43182</v>
      </c>
      <c r="M375" s="20">
        <v>2.7946</v>
      </c>
      <c r="N375" s="7"/>
      <c r="O375" s="8"/>
      <c r="P375" s="8"/>
      <c r="Q375" s="8"/>
      <c r="R375" s="8"/>
      <c r="S375" s="8"/>
      <c r="T375" s="8"/>
      <c r="U375" s="8"/>
      <c r="V375" s="8"/>
      <c r="W375" s="8"/>
    </row>
    <row r="376" spans="1:23" ht="14.25" customHeight="1">
      <c r="A376" s="7">
        <v>45300</v>
      </c>
      <c r="B376" s="8">
        <v>2.0991</v>
      </c>
      <c r="C376" s="8">
        <v>2.4862000000000002</v>
      </c>
      <c r="D376" s="8">
        <v>0.38710000000000022</v>
      </c>
      <c r="E376" s="8">
        <v>3.97</v>
      </c>
      <c r="F376" s="8">
        <v>4.0199999999999996</v>
      </c>
      <c r="G376" s="8">
        <v>102.5125</v>
      </c>
      <c r="H376" s="8">
        <v>1.7805</v>
      </c>
      <c r="I376" s="8">
        <v>60.692166856693973</v>
      </c>
      <c r="J376" s="8">
        <v>98.14</v>
      </c>
      <c r="L376" s="19">
        <v>43175</v>
      </c>
      <c r="M376" s="20">
        <v>2.8584999999999998</v>
      </c>
      <c r="N376" s="7"/>
      <c r="O376" s="8"/>
      <c r="P376" s="8"/>
      <c r="Q376" s="8"/>
      <c r="R376" s="8"/>
      <c r="S376" s="8"/>
      <c r="T376" s="8"/>
      <c r="U376" s="8"/>
      <c r="V376" s="8"/>
      <c r="W376" s="8"/>
    </row>
    <row r="377" spans="1:23" ht="14.25" customHeight="1">
      <c r="A377" s="7">
        <v>45299</v>
      </c>
      <c r="B377" s="8">
        <v>2.1191</v>
      </c>
      <c r="C377" s="8">
        <v>2.5135999999999998</v>
      </c>
      <c r="D377" s="8">
        <v>0.39449999999999985</v>
      </c>
      <c r="E377" s="8">
        <v>3.97</v>
      </c>
      <c r="F377" s="8">
        <v>4.01</v>
      </c>
      <c r="G377" s="8">
        <v>102.2903</v>
      </c>
      <c r="H377" s="8">
        <v>1.7918000000000001</v>
      </c>
      <c r="I377" s="8">
        <v>60.185359652213187</v>
      </c>
      <c r="J377" s="8">
        <v>98.14</v>
      </c>
      <c r="L377" s="19">
        <v>43168</v>
      </c>
      <c r="M377" s="20">
        <v>2.8180000000000001</v>
      </c>
      <c r="N377" s="7"/>
      <c r="O377" s="8"/>
      <c r="P377" s="8"/>
      <c r="Q377" s="8"/>
      <c r="R377" s="8"/>
      <c r="S377" s="8"/>
      <c r="T377" s="8"/>
      <c r="U377" s="8"/>
      <c r="V377" s="8"/>
      <c r="W377" s="8"/>
    </row>
    <row r="378" spans="1:23" ht="14.25" customHeight="1">
      <c r="A378" s="7">
        <v>45296</v>
      </c>
      <c r="B378" s="8">
        <v>2.1091000000000002</v>
      </c>
      <c r="C378" s="8">
        <v>2.5175000000000001</v>
      </c>
      <c r="D378" s="8">
        <v>0.40839999999999987</v>
      </c>
      <c r="E378" s="8">
        <v>4.0199999999999996</v>
      </c>
      <c r="F378" s="8">
        <v>4.05</v>
      </c>
      <c r="G378" s="8">
        <v>102.4293</v>
      </c>
      <c r="H378" s="8">
        <v>1.7833000000000001</v>
      </c>
      <c r="I378" s="8">
        <v>61.45682333820389</v>
      </c>
      <c r="J378" s="8">
        <v>98.14</v>
      </c>
      <c r="L378" s="19">
        <v>43161</v>
      </c>
      <c r="M378" s="20">
        <v>2.907</v>
      </c>
      <c r="N378" s="7"/>
      <c r="O378" s="8"/>
      <c r="P378" s="8"/>
      <c r="Q378" s="8"/>
      <c r="R378" s="8"/>
      <c r="S378" s="8"/>
      <c r="T378" s="8"/>
      <c r="U378" s="8"/>
      <c r="V378" s="8"/>
      <c r="W378" s="8"/>
    </row>
    <row r="379" spans="1:23" ht="14.25" customHeight="1">
      <c r="A379" s="7">
        <v>45295</v>
      </c>
      <c r="B379" s="8">
        <v>2.1541000000000001</v>
      </c>
      <c r="C379" s="8">
        <v>2.5367999999999999</v>
      </c>
      <c r="D379" s="8">
        <v>0.38269999999999982</v>
      </c>
      <c r="E379" s="8">
        <v>3.97</v>
      </c>
      <c r="F379" s="8">
        <v>3.99</v>
      </c>
      <c r="G379" s="8">
        <v>102.42529999999999</v>
      </c>
      <c r="H379" s="8">
        <v>1.7670999999999999</v>
      </c>
      <c r="I379" s="8">
        <v>60.460544349876486</v>
      </c>
      <c r="J379" s="8">
        <v>97.42</v>
      </c>
      <c r="L379" s="19">
        <v>43154</v>
      </c>
      <c r="M379" s="20">
        <v>2.8687</v>
      </c>
      <c r="N379" s="7"/>
      <c r="O379" s="8"/>
      <c r="P379" s="8"/>
      <c r="Q379" s="8"/>
      <c r="R379" s="8"/>
      <c r="S379" s="8"/>
      <c r="T379" s="8"/>
      <c r="U379" s="8"/>
      <c r="V379" s="8"/>
      <c r="W379" s="8"/>
    </row>
    <row r="380" spans="1:23" ht="14.25" customHeight="1">
      <c r="A380" s="7">
        <v>45294</v>
      </c>
      <c r="B380" s="8">
        <v>2.1415999999999999</v>
      </c>
      <c r="C380" s="8">
        <v>2.5531000000000001</v>
      </c>
      <c r="D380" s="8">
        <v>0.4115000000000002</v>
      </c>
      <c r="E380" s="8">
        <v>3.9</v>
      </c>
      <c r="F380" s="8">
        <v>3.91</v>
      </c>
      <c r="G380" s="8">
        <v>102.4691</v>
      </c>
      <c r="H380" s="8">
        <v>1.7706</v>
      </c>
      <c r="I380" s="8">
        <v>61.819401598742559</v>
      </c>
      <c r="J380" s="8">
        <v>97.42</v>
      </c>
      <c r="L380" s="19">
        <v>43145</v>
      </c>
      <c r="M380" s="20">
        <v>2.8332999999999999</v>
      </c>
      <c r="N380" s="7"/>
      <c r="O380" s="8"/>
      <c r="P380" s="8"/>
      <c r="Q380" s="8"/>
      <c r="R380" s="8"/>
      <c r="S380" s="8"/>
      <c r="T380" s="8"/>
      <c r="U380" s="8"/>
      <c r="V380" s="8"/>
      <c r="W380" s="8"/>
    </row>
    <row r="381" spans="1:23" ht="14.25" customHeight="1">
      <c r="A381" s="7">
        <v>45293</v>
      </c>
      <c r="B381" s="8">
        <v>2.1166</v>
      </c>
      <c r="C381" s="8">
        <v>2.5600999999999998</v>
      </c>
      <c r="D381" s="8">
        <v>0.44349999999999978</v>
      </c>
      <c r="E381" s="8">
        <v>3.93</v>
      </c>
      <c r="F381" s="8">
        <v>3.95</v>
      </c>
      <c r="G381" s="8">
        <v>102.246</v>
      </c>
      <c r="H381" s="8">
        <v>1.764</v>
      </c>
      <c r="I381" s="8">
        <v>63.197028995628294</v>
      </c>
      <c r="J381" s="8">
        <v>97.42</v>
      </c>
      <c r="L381" s="19">
        <v>43140</v>
      </c>
      <c r="M381" s="20">
        <v>2.7787999999999999</v>
      </c>
      <c r="N381" s="7"/>
      <c r="O381" s="8"/>
      <c r="P381" s="8"/>
      <c r="Q381" s="8"/>
      <c r="R381" s="8"/>
      <c r="S381" s="8"/>
      <c r="T381" s="8"/>
      <c r="U381" s="8"/>
      <c r="V381" s="8"/>
      <c r="W381" s="8"/>
    </row>
    <row r="382" spans="1:23" ht="14.25" customHeight="1">
      <c r="A382" s="7">
        <v>45292</v>
      </c>
      <c r="B382" s="8">
        <v>2.0796000000000001</v>
      </c>
      <c r="C382" s="8">
        <v>2.5552999999999999</v>
      </c>
      <c r="D382" s="8">
        <v>0.47569999999999979</v>
      </c>
      <c r="E382" s="8">
        <v>3.84</v>
      </c>
      <c r="F382" s="8">
        <v>3.88</v>
      </c>
      <c r="G382" s="8">
        <v>101.322</v>
      </c>
      <c r="H382" s="8">
        <v>1.9078999999999999</v>
      </c>
      <c r="I382" s="8">
        <v>68.328055644763396</v>
      </c>
      <c r="J382" s="8">
        <v>97.42</v>
      </c>
      <c r="L382" s="19">
        <v>43133</v>
      </c>
      <c r="M382" s="20">
        <v>2.8435999999999999</v>
      </c>
      <c r="N382" s="7"/>
      <c r="O382" s="8"/>
      <c r="P382" s="8"/>
      <c r="Q382" s="8"/>
      <c r="R382" s="8"/>
      <c r="S382" s="8"/>
      <c r="T382" s="8"/>
      <c r="U382" s="8"/>
      <c r="V382" s="8"/>
      <c r="W382" s="8"/>
    </row>
    <row r="383" spans="1:23" ht="14.25" customHeight="1">
      <c r="A383" s="7">
        <v>45291</v>
      </c>
      <c r="B383" s="8">
        <v>2.0796000000000001</v>
      </c>
      <c r="C383" s="8">
        <v>2.5552999999999999</v>
      </c>
      <c r="D383" s="8">
        <v>0.47569999999999979</v>
      </c>
      <c r="E383" s="8">
        <v>3.84</v>
      </c>
      <c r="F383" s="8">
        <v>3.88</v>
      </c>
      <c r="G383" s="8">
        <v>101.3783</v>
      </c>
      <c r="H383" s="8">
        <v>1.9078999999999999</v>
      </c>
      <c r="I383" s="8">
        <v>68.328055644763396</v>
      </c>
      <c r="J383" s="8">
        <v>97.42</v>
      </c>
      <c r="L383" s="19">
        <v>43126</v>
      </c>
      <c r="M383" s="20">
        <v>2.8826999999999998</v>
      </c>
      <c r="N383" s="7"/>
      <c r="O383" s="8"/>
      <c r="P383" s="8"/>
      <c r="Q383" s="8"/>
      <c r="R383" s="8"/>
      <c r="S383" s="8"/>
      <c r="T383" s="8"/>
      <c r="U383" s="8"/>
      <c r="V383" s="8"/>
      <c r="W383" s="8"/>
    </row>
    <row r="384" spans="1:23" ht="14.25" customHeight="1">
      <c r="A384" s="7">
        <v>45289</v>
      </c>
      <c r="B384" s="8">
        <v>2.0796000000000001</v>
      </c>
      <c r="C384" s="8">
        <v>2.5552999999999999</v>
      </c>
      <c r="D384" s="8">
        <v>0.47569999999999979</v>
      </c>
      <c r="E384" s="8">
        <v>3.84</v>
      </c>
      <c r="F384" s="8">
        <v>3.88</v>
      </c>
      <c r="G384" s="8">
        <v>101.3783</v>
      </c>
      <c r="H384" s="8">
        <v>1.9078999999999999</v>
      </c>
      <c r="I384" s="8">
        <v>68.190377131074456</v>
      </c>
      <c r="J384" s="8">
        <v>97.42</v>
      </c>
      <c r="L384" s="19">
        <v>43119</v>
      </c>
      <c r="M384" s="20">
        <v>2.8837000000000002</v>
      </c>
      <c r="N384" s="7"/>
      <c r="O384" s="8"/>
      <c r="P384" s="8"/>
      <c r="Q384" s="8"/>
      <c r="R384" s="8"/>
      <c r="S384" s="8"/>
      <c r="T384" s="8"/>
      <c r="U384" s="8"/>
      <c r="V384" s="8"/>
      <c r="W384" s="8"/>
    </row>
    <row r="385" spans="1:23" ht="14.25" customHeight="1">
      <c r="A385" s="7">
        <v>45288</v>
      </c>
      <c r="B385" s="8">
        <v>2.1196000000000002</v>
      </c>
      <c r="C385" s="8">
        <v>2.5693999999999999</v>
      </c>
      <c r="D385" s="8">
        <v>0.44979999999999976</v>
      </c>
      <c r="E385" s="8">
        <v>3.83</v>
      </c>
      <c r="F385" s="8">
        <v>3.84</v>
      </c>
      <c r="G385" s="8">
        <v>101.2439</v>
      </c>
      <c r="H385" s="8">
        <v>2.0192999999999999</v>
      </c>
      <c r="I385" s="8">
        <v>66.93696196034999</v>
      </c>
      <c r="J385" s="8">
        <v>97.88</v>
      </c>
      <c r="L385" s="19">
        <v>43112</v>
      </c>
      <c r="M385" s="20">
        <v>2.8115000000000001</v>
      </c>
      <c r="N385" s="7"/>
      <c r="O385" s="8"/>
      <c r="P385" s="8"/>
      <c r="Q385" s="8"/>
      <c r="R385" s="8"/>
      <c r="S385" s="8"/>
      <c r="T385" s="8"/>
      <c r="U385" s="8"/>
      <c r="V385" s="8"/>
      <c r="W385" s="8"/>
    </row>
    <row r="386" spans="1:23" ht="14.25" customHeight="1">
      <c r="A386" s="7">
        <v>45287</v>
      </c>
      <c r="B386" s="8">
        <v>2.1545999999999998</v>
      </c>
      <c r="C386" s="8">
        <v>2.5577000000000001</v>
      </c>
      <c r="D386" s="8">
        <v>0.40310000000000024</v>
      </c>
      <c r="E386" s="8">
        <v>3.78</v>
      </c>
      <c r="F386" s="8">
        <v>3.79</v>
      </c>
      <c r="G386" s="8">
        <v>100.9438</v>
      </c>
      <c r="H386" s="8">
        <v>1.9139999999999999</v>
      </c>
      <c r="I386" s="8">
        <v>68.143504239672168</v>
      </c>
      <c r="J386" s="8">
        <v>97.88</v>
      </c>
      <c r="L386" s="19">
        <v>43105</v>
      </c>
      <c r="M386" s="20">
        <v>2.7214</v>
      </c>
      <c r="N386" s="7"/>
      <c r="O386" s="8"/>
      <c r="P386" s="8"/>
      <c r="Q386" s="8"/>
      <c r="R386" s="8"/>
      <c r="S386" s="8"/>
      <c r="T386" s="8"/>
      <c r="U386" s="8"/>
      <c r="V386" s="8"/>
      <c r="W386" s="8"/>
    </row>
    <row r="387" spans="1:23" ht="14.25" customHeight="1">
      <c r="A387" s="7">
        <v>45286</v>
      </c>
      <c r="B387" s="8">
        <v>2.2046000000000001</v>
      </c>
      <c r="C387" s="8">
        <v>2.5804</v>
      </c>
      <c r="D387" s="8">
        <v>0.37579999999999991</v>
      </c>
      <c r="E387" s="8">
        <v>3.89</v>
      </c>
      <c r="F387" s="8">
        <v>3.89</v>
      </c>
      <c r="G387" s="8">
        <v>101.45950000000001</v>
      </c>
      <c r="H387" s="8">
        <v>1.851</v>
      </c>
      <c r="I387" s="8">
        <v>68.300628396938095</v>
      </c>
      <c r="J387" s="8">
        <v>97.88</v>
      </c>
      <c r="L387" s="19">
        <v>43098</v>
      </c>
      <c r="M387" s="20">
        <v>2.9615</v>
      </c>
      <c r="N387" s="7"/>
      <c r="O387" s="8"/>
      <c r="P387" s="8"/>
      <c r="Q387" s="8"/>
      <c r="R387" s="8"/>
      <c r="S387" s="8"/>
      <c r="T387" s="8"/>
      <c r="U387" s="8"/>
      <c r="V387" s="8"/>
      <c r="W387" s="8"/>
    </row>
    <row r="388" spans="1:23" ht="14.25" customHeight="1">
      <c r="A388" s="7">
        <v>45285</v>
      </c>
      <c r="B388" s="8">
        <v>2.2246000000000001</v>
      </c>
      <c r="C388" s="8">
        <v>2.5678000000000001</v>
      </c>
      <c r="D388" s="8">
        <v>0.34319999999999995</v>
      </c>
      <c r="E388" s="8">
        <v>3.87</v>
      </c>
      <c r="F388" s="8">
        <v>3.9</v>
      </c>
      <c r="G388" s="8">
        <v>101.70269999999999</v>
      </c>
      <c r="H388" s="8">
        <v>1.8184</v>
      </c>
      <c r="I388" s="8">
        <v>67.88806948161276</v>
      </c>
      <c r="J388" s="8">
        <v>97.88</v>
      </c>
      <c r="L388" s="19">
        <v>43091</v>
      </c>
      <c r="M388" s="20">
        <v>2.8734000000000002</v>
      </c>
      <c r="N388" s="7"/>
      <c r="O388" s="8"/>
      <c r="P388" s="8"/>
      <c r="Q388" s="8"/>
      <c r="R388" s="8"/>
      <c r="S388" s="8"/>
      <c r="T388" s="8"/>
      <c r="U388" s="8"/>
      <c r="V388" s="8"/>
      <c r="W388" s="8"/>
    </row>
    <row r="389" spans="1:23" ht="14.25" customHeight="1">
      <c r="A389" s="7">
        <v>45282</v>
      </c>
      <c r="B389" s="8">
        <v>2.2526000000000002</v>
      </c>
      <c r="C389" s="8">
        <v>2.5876999999999999</v>
      </c>
      <c r="D389" s="8">
        <v>0.33509999999999973</v>
      </c>
      <c r="E389" s="8">
        <v>3.87</v>
      </c>
      <c r="F389" s="8">
        <v>3.9</v>
      </c>
      <c r="G389" s="8">
        <v>101.7073</v>
      </c>
      <c r="H389" s="8">
        <v>1.7758</v>
      </c>
      <c r="I389" s="8">
        <v>67.112897572016465</v>
      </c>
      <c r="J389" s="8">
        <v>97.88</v>
      </c>
      <c r="L389" s="19">
        <v>43084</v>
      </c>
      <c r="M389" s="20">
        <v>2.9085000000000001</v>
      </c>
      <c r="N389" s="7"/>
      <c r="O389" s="8"/>
      <c r="P389" s="8"/>
      <c r="Q389" s="8"/>
      <c r="R389" s="8"/>
      <c r="S389" s="8"/>
      <c r="T389" s="8"/>
      <c r="U389" s="8"/>
      <c r="V389" s="8"/>
      <c r="W389" s="8"/>
    </row>
    <row r="390" spans="1:23" ht="14.25" customHeight="1">
      <c r="A390" s="7">
        <v>45281</v>
      </c>
      <c r="B390" s="8">
        <v>2.2801</v>
      </c>
      <c r="C390" s="8">
        <v>2.5901000000000001</v>
      </c>
      <c r="D390" s="8">
        <v>0.31000000000000005</v>
      </c>
      <c r="E390" s="8">
        <v>3.87</v>
      </c>
      <c r="F390" s="8">
        <v>3.89</v>
      </c>
      <c r="G390" s="8">
        <v>101.74679999999999</v>
      </c>
      <c r="H390" s="8">
        <v>1.8049999999999999</v>
      </c>
      <c r="I390" s="8">
        <v>66.754061019460423</v>
      </c>
      <c r="J390" s="8">
        <v>98.02</v>
      </c>
      <c r="L390" s="19">
        <v>43077</v>
      </c>
      <c r="M390" s="20">
        <v>2.7890999999999999</v>
      </c>
      <c r="N390" s="7"/>
      <c r="O390" s="8"/>
      <c r="P390" s="8"/>
      <c r="Q390" s="8"/>
      <c r="R390" s="8"/>
      <c r="S390" s="8"/>
      <c r="T390" s="8"/>
      <c r="U390" s="8"/>
      <c r="V390" s="8"/>
      <c r="W390" s="8"/>
    </row>
    <row r="391" spans="1:23" ht="14.25" customHeight="1">
      <c r="A391" s="7">
        <v>45280</v>
      </c>
      <c r="B391" s="8">
        <v>2.3050999999999999</v>
      </c>
      <c r="C391" s="8">
        <v>2.6221999999999999</v>
      </c>
      <c r="D391" s="8">
        <v>0.31709999999999994</v>
      </c>
      <c r="E391" s="8">
        <v>3.86</v>
      </c>
      <c r="F391" s="8">
        <v>3.86</v>
      </c>
      <c r="G391" s="8">
        <v>102.4268</v>
      </c>
      <c r="H391" s="8">
        <v>1.8046</v>
      </c>
      <c r="I391" s="8">
        <v>64.961462844483833</v>
      </c>
      <c r="J391" s="8">
        <v>98.02</v>
      </c>
      <c r="L391" s="19">
        <v>43070</v>
      </c>
      <c r="M391" s="20">
        <v>2.9064999999999999</v>
      </c>
      <c r="N391" s="7"/>
      <c r="O391" s="8"/>
      <c r="P391" s="8"/>
      <c r="Q391" s="8"/>
      <c r="R391" s="8"/>
      <c r="S391" s="8"/>
      <c r="T391" s="8"/>
      <c r="U391" s="8"/>
      <c r="V391" s="8"/>
      <c r="W391" s="8"/>
    </row>
    <row r="392" spans="1:23" ht="14.25" customHeight="1">
      <c r="A392" s="7">
        <v>45279</v>
      </c>
      <c r="B392" s="8">
        <v>2.3001</v>
      </c>
      <c r="C392" s="8">
        <v>2.6191</v>
      </c>
      <c r="D392" s="8">
        <v>0.31899999999999995</v>
      </c>
      <c r="E392" s="8">
        <v>3.94</v>
      </c>
      <c r="F392" s="8">
        <v>3.93</v>
      </c>
      <c r="G392" s="8">
        <v>102.12009999999999</v>
      </c>
      <c r="H392" s="8">
        <v>1.766</v>
      </c>
      <c r="I392" s="8">
        <v>66.089054006662963</v>
      </c>
      <c r="J392" s="8">
        <v>98.02</v>
      </c>
      <c r="L392" s="19">
        <v>43063</v>
      </c>
      <c r="M392" s="20">
        <v>2.9125999999999999</v>
      </c>
      <c r="N392" s="7"/>
      <c r="O392" s="8"/>
      <c r="P392" s="8"/>
      <c r="Q392" s="8"/>
      <c r="R392" s="8"/>
      <c r="S392" s="8"/>
      <c r="T392" s="8"/>
      <c r="U392" s="8"/>
      <c r="V392" s="8"/>
      <c r="W392" s="8"/>
    </row>
    <row r="393" spans="1:23" ht="14.25" customHeight="1">
      <c r="A393" s="7">
        <v>45278</v>
      </c>
      <c r="B393" s="8">
        <v>2.2951000000000001</v>
      </c>
      <c r="C393" s="8">
        <v>2.6126</v>
      </c>
      <c r="D393" s="8">
        <v>0.31749999999999989</v>
      </c>
      <c r="E393" s="8">
        <v>3.94</v>
      </c>
      <c r="F393" s="8">
        <v>3.95</v>
      </c>
      <c r="G393" s="8">
        <v>102.50230000000001</v>
      </c>
      <c r="H393" s="8">
        <v>1.8419000000000001</v>
      </c>
      <c r="I393" s="8">
        <v>68.449733181717335</v>
      </c>
      <c r="J393" s="8">
        <v>98.02</v>
      </c>
      <c r="L393" s="19">
        <v>43056</v>
      </c>
      <c r="M393" s="20">
        <v>2.9279999999999999</v>
      </c>
      <c r="N393" s="7"/>
      <c r="O393" s="8"/>
      <c r="P393" s="8"/>
      <c r="Q393" s="8"/>
      <c r="R393" s="8"/>
      <c r="S393" s="8"/>
      <c r="T393" s="8"/>
      <c r="U393" s="8"/>
      <c r="V393" s="8"/>
      <c r="W393" s="8"/>
    </row>
    <row r="394" spans="1:23" ht="14.25" customHeight="1">
      <c r="A394" s="7">
        <v>45275</v>
      </c>
      <c r="B394" s="8">
        <v>2.3075999999999999</v>
      </c>
      <c r="C394" s="8">
        <v>2.6227</v>
      </c>
      <c r="D394" s="8">
        <v>0.31510000000000016</v>
      </c>
      <c r="E394" s="8">
        <v>3.91</v>
      </c>
      <c r="F394" s="8">
        <v>3.91</v>
      </c>
      <c r="G394" s="8">
        <v>102.6079</v>
      </c>
      <c r="H394" s="8">
        <v>1.7869999999999999</v>
      </c>
      <c r="I394" s="8">
        <v>70.450172130164376</v>
      </c>
      <c r="J394" s="8">
        <v>98.02</v>
      </c>
      <c r="L394" s="19">
        <v>43049</v>
      </c>
      <c r="M394" s="20">
        <v>2.8313999999999999</v>
      </c>
      <c r="N394" s="7"/>
      <c r="O394" s="8"/>
      <c r="P394" s="8"/>
      <c r="Q394" s="8"/>
      <c r="R394" s="8"/>
      <c r="S394" s="8"/>
      <c r="T394" s="8"/>
      <c r="U394" s="8"/>
      <c r="V394" s="8"/>
      <c r="W394" s="8"/>
    </row>
    <row r="395" spans="1:23" ht="14.25" customHeight="1">
      <c r="A395" s="7">
        <v>45274</v>
      </c>
      <c r="B395" s="8">
        <v>2.3351000000000002</v>
      </c>
      <c r="C395" s="8">
        <v>2.6375999999999999</v>
      </c>
      <c r="D395" s="8">
        <v>0.30249999999999977</v>
      </c>
      <c r="E395" s="8">
        <v>3.9</v>
      </c>
      <c r="F395" s="8">
        <v>3.92</v>
      </c>
      <c r="G395" s="8">
        <v>101.9513</v>
      </c>
      <c r="H395" s="8">
        <v>1.8239000000000001</v>
      </c>
      <c r="I395" s="8">
        <v>71.186238533880442</v>
      </c>
      <c r="J395" s="8">
        <v>98.81</v>
      </c>
      <c r="L395" s="19">
        <v>43042</v>
      </c>
      <c r="M395" s="20">
        <v>2.8618999999999999</v>
      </c>
      <c r="N395" s="7"/>
      <c r="O395" s="8"/>
      <c r="P395" s="8"/>
      <c r="Q395" s="8"/>
      <c r="R395" s="8"/>
      <c r="S395" s="8"/>
      <c r="T395" s="8"/>
      <c r="U395" s="8"/>
      <c r="V395" s="8"/>
      <c r="W395" s="8"/>
    </row>
    <row r="396" spans="1:23" ht="14.25" customHeight="1">
      <c r="A396" s="7">
        <v>45273</v>
      </c>
      <c r="B396" s="8">
        <v>2.3525999999999998</v>
      </c>
      <c r="C396" s="8">
        <v>2.6225999999999998</v>
      </c>
      <c r="D396" s="8">
        <v>0.27</v>
      </c>
      <c r="E396" s="8">
        <v>4</v>
      </c>
      <c r="F396" s="8">
        <v>4.04</v>
      </c>
      <c r="G396" s="8">
        <v>102.9468</v>
      </c>
      <c r="H396" s="8">
        <v>1.8292999999999999</v>
      </c>
      <c r="I396" s="8">
        <v>70.801525821194261</v>
      </c>
      <c r="J396" s="8">
        <v>98.81</v>
      </c>
      <c r="L396" s="19">
        <v>43035</v>
      </c>
      <c r="M396" s="20">
        <v>2.8681000000000001</v>
      </c>
      <c r="N396" s="7"/>
      <c r="O396" s="8"/>
      <c r="P396" s="8"/>
      <c r="Q396" s="8"/>
      <c r="R396" s="8"/>
      <c r="S396" s="8"/>
      <c r="T396" s="8"/>
      <c r="U396" s="8"/>
      <c r="V396" s="8"/>
      <c r="W396" s="8"/>
    </row>
    <row r="397" spans="1:23" ht="14.25" customHeight="1">
      <c r="A397" s="7">
        <v>45272</v>
      </c>
      <c r="B397" s="8">
        <v>2.3826000000000001</v>
      </c>
      <c r="C397" s="8">
        <v>2.6375000000000002</v>
      </c>
      <c r="D397" s="8">
        <v>0.25490000000000013</v>
      </c>
      <c r="E397" s="8">
        <v>4.2300000000000004</v>
      </c>
      <c r="F397" s="8">
        <v>4.2</v>
      </c>
      <c r="G397" s="8">
        <v>103.81229999999999</v>
      </c>
      <c r="H397" s="8">
        <v>1.8812</v>
      </c>
      <c r="I397" s="8">
        <v>69.24612465643763</v>
      </c>
      <c r="J397" s="8">
        <v>98.81</v>
      </c>
      <c r="L397" s="19">
        <v>43028</v>
      </c>
      <c r="M397" s="20">
        <v>2.8632</v>
      </c>
      <c r="N397" s="7"/>
      <c r="O397" s="8"/>
      <c r="P397" s="8"/>
      <c r="Q397" s="8"/>
      <c r="R397" s="8"/>
      <c r="S397" s="8"/>
      <c r="T397" s="8"/>
      <c r="U397" s="8"/>
      <c r="V397" s="8"/>
      <c r="W397" s="8"/>
    </row>
    <row r="398" spans="1:23" ht="14.25" customHeight="1">
      <c r="A398" s="7">
        <v>45271</v>
      </c>
      <c r="B398" s="8">
        <v>2.3816000000000002</v>
      </c>
      <c r="C398" s="8">
        <v>2.6440000000000001</v>
      </c>
      <c r="D398" s="8">
        <v>0.26239999999999997</v>
      </c>
      <c r="E398" s="8">
        <v>4.25</v>
      </c>
      <c r="F398" s="8">
        <v>4.2300000000000004</v>
      </c>
      <c r="G398" s="8">
        <v>104.08110000000001</v>
      </c>
      <c r="H398" s="8">
        <v>1.8983000000000001</v>
      </c>
      <c r="I398" s="8">
        <v>66.39953829542921</v>
      </c>
      <c r="J398" s="8">
        <v>98.81</v>
      </c>
      <c r="L398" s="19">
        <v>43021</v>
      </c>
      <c r="M398" s="20">
        <v>2.9106000000000001</v>
      </c>
      <c r="N398" s="7"/>
      <c r="O398" s="8"/>
      <c r="P398" s="8"/>
      <c r="Q398" s="8"/>
      <c r="R398" s="8"/>
      <c r="S398" s="8"/>
      <c r="T398" s="8"/>
      <c r="U398" s="8"/>
      <c r="V398" s="8"/>
      <c r="W398" s="8"/>
    </row>
    <row r="399" spans="1:23" ht="14.25" customHeight="1">
      <c r="A399" s="7">
        <v>45268</v>
      </c>
      <c r="B399" s="8">
        <v>2.3791000000000002</v>
      </c>
      <c r="C399" s="8">
        <v>2.6636000000000002</v>
      </c>
      <c r="D399" s="8">
        <v>0.28449999999999998</v>
      </c>
      <c r="E399" s="8">
        <v>4.24</v>
      </c>
      <c r="F399" s="8">
        <v>4.2300000000000004</v>
      </c>
      <c r="G399" s="8">
        <v>103.98990000000001</v>
      </c>
      <c r="H399" s="8">
        <v>1.8442000000000001</v>
      </c>
      <c r="I399" s="8">
        <v>65.927940275923447</v>
      </c>
      <c r="J399" s="8">
        <v>98.81</v>
      </c>
      <c r="L399" s="19">
        <v>43008</v>
      </c>
      <c r="M399" s="20">
        <v>3.089</v>
      </c>
      <c r="N399" s="7"/>
      <c r="O399" s="8"/>
      <c r="P399" s="8"/>
      <c r="Q399" s="8"/>
      <c r="R399" s="8"/>
      <c r="S399" s="8"/>
      <c r="T399" s="8"/>
      <c r="U399" s="8"/>
      <c r="V399" s="8"/>
      <c r="W399" s="8"/>
    </row>
    <row r="400" spans="1:23" ht="14.25" customHeight="1">
      <c r="A400" s="7">
        <v>45267</v>
      </c>
      <c r="B400" s="8">
        <v>2.3816000000000002</v>
      </c>
      <c r="C400" s="8">
        <v>2.6640000000000001</v>
      </c>
      <c r="D400" s="8">
        <v>0.28239999999999998</v>
      </c>
      <c r="E400" s="8">
        <v>4.1100000000000003</v>
      </c>
      <c r="F400" s="8">
        <v>4.1399999999999997</v>
      </c>
      <c r="G400" s="8">
        <v>103.6477</v>
      </c>
      <c r="H400" s="8">
        <v>1.8239000000000001</v>
      </c>
      <c r="I400" s="8">
        <v>63.745662001989828</v>
      </c>
      <c r="J400" s="8">
        <v>98.58</v>
      </c>
      <c r="L400" s="19">
        <v>43007</v>
      </c>
      <c r="M400" s="20">
        <v>3.089</v>
      </c>
      <c r="N400" s="7"/>
      <c r="O400" s="8"/>
      <c r="P400" s="8"/>
      <c r="Q400" s="8"/>
      <c r="R400" s="8"/>
      <c r="S400" s="8"/>
      <c r="T400" s="8"/>
      <c r="U400" s="8"/>
      <c r="V400" s="8"/>
      <c r="W400" s="8"/>
    </row>
    <row r="401" spans="1:23" ht="14.25" customHeight="1">
      <c r="A401" s="7">
        <v>45266</v>
      </c>
      <c r="B401" s="8">
        <v>2.3971</v>
      </c>
      <c r="C401" s="8">
        <v>2.6724999999999999</v>
      </c>
      <c r="D401" s="8">
        <v>0.27539999999999987</v>
      </c>
      <c r="E401" s="8">
        <v>4.12</v>
      </c>
      <c r="F401" s="8">
        <v>4.12</v>
      </c>
      <c r="G401" s="8">
        <v>104.17789999999999</v>
      </c>
      <c r="H401" s="8">
        <v>1.7848999999999999</v>
      </c>
      <c r="I401" s="8">
        <v>60.962490483942418</v>
      </c>
      <c r="J401" s="8">
        <v>98.58</v>
      </c>
      <c r="L401" s="19">
        <v>43000</v>
      </c>
      <c r="M401" s="20">
        <v>2.9382000000000001</v>
      </c>
      <c r="N401" s="7"/>
      <c r="O401" s="8"/>
      <c r="P401" s="8"/>
      <c r="Q401" s="8"/>
      <c r="R401" s="8"/>
      <c r="S401" s="8"/>
      <c r="T401" s="8"/>
      <c r="U401" s="8"/>
      <c r="V401" s="8"/>
      <c r="W401" s="8"/>
    </row>
    <row r="402" spans="1:23" ht="14.25" customHeight="1">
      <c r="A402" s="7">
        <v>45265</v>
      </c>
      <c r="B402" s="8">
        <v>2.3816999999999999</v>
      </c>
      <c r="C402" s="8">
        <v>2.665</v>
      </c>
      <c r="D402" s="8">
        <v>0.28330000000000011</v>
      </c>
      <c r="E402" s="8">
        <v>4.1399999999999997</v>
      </c>
      <c r="F402" s="8">
        <v>4.18</v>
      </c>
      <c r="G402" s="8">
        <v>103.9474</v>
      </c>
      <c r="H402" s="8">
        <v>1.8342000000000001</v>
      </c>
      <c r="I402" s="8">
        <v>61.548398907460701</v>
      </c>
      <c r="J402" s="8">
        <v>98.58</v>
      </c>
      <c r="L402" s="19">
        <v>42993</v>
      </c>
      <c r="M402" s="20">
        <v>2.8769999999999998</v>
      </c>
      <c r="N402" s="7"/>
      <c r="O402" s="8"/>
      <c r="P402" s="8"/>
      <c r="Q402" s="8"/>
      <c r="R402" s="8"/>
      <c r="S402" s="8"/>
      <c r="T402" s="8"/>
      <c r="U402" s="8"/>
      <c r="V402" s="8"/>
      <c r="W402" s="8"/>
    </row>
    <row r="403" spans="1:23" ht="14.25" customHeight="1">
      <c r="A403" s="7">
        <v>45264</v>
      </c>
      <c r="B403" s="8">
        <v>2.3769</v>
      </c>
      <c r="C403" s="8">
        <v>2.6724999999999999</v>
      </c>
      <c r="D403" s="8">
        <v>0.29559999999999986</v>
      </c>
      <c r="E403" s="8">
        <v>4.2300000000000004</v>
      </c>
      <c r="F403" s="8">
        <v>4.28</v>
      </c>
      <c r="G403" s="8">
        <v>103.6354</v>
      </c>
      <c r="H403" s="8">
        <v>1.7855000000000001</v>
      </c>
      <c r="I403" s="8">
        <v>60.667603633840343</v>
      </c>
      <c r="J403" s="8">
        <v>98.58</v>
      </c>
      <c r="L403" s="19">
        <v>42986</v>
      </c>
      <c r="M403" s="20">
        <v>2.8239000000000001</v>
      </c>
      <c r="N403" s="7"/>
      <c r="O403" s="8"/>
      <c r="P403" s="8"/>
      <c r="Q403" s="8"/>
      <c r="R403" s="8"/>
      <c r="S403" s="8"/>
      <c r="T403" s="8"/>
      <c r="U403" s="8"/>
      <c r="V403" s="8"/>
      <c r="W403" s="8"/>
    </row>
    <row r="404" spans="1:23" ht="14.25" customHeight="1">
      <c r="A404" s="7">
        <v>45261</v>
      </c>
      <c r="B404" s="8">
        <v>2.3439000000000001</v>
      </c>
      <c r="C404" s="8">
        <v>2.6625000000000001</v>
      </c>
      <c r="D404" s="8">
        <v>0.31859999999999999</v>
      </c>
      <c r="E404" s="8">
        <v>4.1399999999999997</v>
      </c>
      <c r="F404" s="8">
        <v>4.22</v>
      </c>
      <c r="G404" s="8">
        <v>103.2067</v>
      </c>
      <c r="H404" s="8">
        <v>1.7966</v>
      </c>
      <c r="I404" s="8">
        <v>61.514536300731869</v>
      </c>
      <c r="J404" s="8">
        <v>98.58</v>
      </c>
      <c r="L404" s="19">
        <v>42979</v>
      </c>
      <c r="M404" s="20">
        <v>2.9156</v>
      </c>
      <c r="N404" s="7"/>
      <c r="O404" s="8"/>
      <c r="P404" s="8"/>
      <c r="Q404" s="8"/>
      <c r="R404" s="8"/>
      <c r="S404" s="8"/>
      <c r="T404" s="8"/>
      <c r="U404" s="8"/>
      <c r="V404" s="8"/>
      <c r="W404" s="8"/>
    </row>
    <row r="405" spans="1:23" ht="14.25" customHeight="1">
      <c r="A405" s="7">
        <v>45260</v>
      </c>
      <c r="B405" s="8">
        <v>2.3367</v>
      </c>
      <c r="C405" s="8">
        <v>2.6680000000000001</v>
      </c>
      <c r="D405" s="8">
        <v>0.33130000000000015</v>
      </c>
      <c r="E405" s="8">
        <v>4.3099999999999996</v>
      </c>
      <c r="F405" s="8">
        <v>4.37</v>
      </c>
      <c r="G405" s="8">
        <v>103.5064</v>
      </c>
      <c r="H405" s="8">
        <v>2.1753</v>
      </c>
      <c r="I405" s="8">
        <v>61.070972409518539</v>
      </c>
      <c r="J405" s="8">
        <v>98.29</v>
      </c>
      <c r="L405" s="19">
        <v>42972</v>
      </c>
      <c r="M405" s="20">
        <v>2.9140999999999999</v>
      </c>
      <c r="N405" s="7"/>
      <c r="O405" s="8"/>
      <c r="P405" s="8"/>
      <c r="Q405" s="8"/>
      <c r="R405" s="8"/>
      <c r="S405" s="8"/>
      <c r="T405" s="8"/>
      <c r="U405" s="8"/>
      <c r="V405" s="8"/>
      <c r="W405" s="8"/>
    </row>
    <row r="406" spans="1:23" ht="14.25" customHeight="1">
      <c r="A406" s="7">
        <v>45259</v>
      </c>
      <c r="B406" s="8">
        <v>2.3565999999999998</v>
      </c>
      <c r="C406" s="8">
        <v>2.6825999999999999</v>
      </c>
      <c r="D406" s="8">
        <v>0.32600000000000007</v>
      </c>
      <c r="E406" s="8">
        <v>4.22</v>
      </c>
      <c r="F406" s="8">
        <v>4.2699999999999996</v>
      </c>
      <c r="G406" s="8">
        <v>102.8618</v>
      </c>
      <c r="H406" s="8">
        <v>2.1604999999999999</v>
      </c>
      <c r="I406" s="8">
        <v>59.467181181224397</v>
      </c>
      <c r="J406" s="8">
        <v>98.65</v>
      </c>
      <c r="L406" s="19">
        <v>42965</v>
      </c>
      <c r="M406" s="20">
        <v>2.8818999999999999</v>
      </c>
      <c r="N406" s="7"/>
      <c r="O406" s="8"/>
      <c r="P406" s="8"/>
      <c r="Q406" s="8"/>
      <c r="R406" s="8"/>
      <c r="S406" s="8"/>
      <c r="T406" s="8"/>
      <c r="U406" s="8"/>
      <c r="V406" s="8"/>
      <c r="W406" s="8"/>
    </row>
    <row r="407" spans="1:23" ht="14.25" customHeight="1">
      <c r="A407" s="7">
        <v>45258</v>
      </c>
      <c r="B407" s="8">
        <v>2.3563999999999998</v>
      </c>
      <c r="C407" s="8">
        <v>2.6898</v>
      </c>
      <c r="D407" s="8">
        <v>0.33340000000000014</v>
      </c>
      <c r="E407" s="8">
        <v>4.29</v>
      </c>
      <c r="F407" s="8">
        <v>4.34</v>
      </c>
      <c r="G407" s="8">
        <v>102.73090000000001</v>
      </c>
      <c r="H407" s="8">
        <v>2.1105</v>
      </c>
      <c r="I407" s="8">
        <v>59.24955869030471</v>
      </c>
      <c r="J407" s="8">
        <v>98.65</v>
      </c>
      <c r="L407" s="19">
        <v>42958</v>
      </c>
      <c r="M407" s="20">
        <v>2.8622000000000001</v>
      </c>
      <c r="N407" s="7"/>
      <c r="O407" s="8"/>
      <c r="P407" s="8"/>
      <c r="Q407" s="8"/>
      <c r="R407" s="8"/>
      <c r="S407" s="8"/>
      <c r="T407" s="8"/>
      <c r="U407" s="8"/>
      <c r="V407" s="8"/>
      <c r="W407" s="8"/>
    </row>
    <row r="408" spans="1:23" ht="14.25" customHeight="1">
      <c r="A408" s="7">
        <v>45257</v>
      </c>
      <c r="B408" s="8">
        <v>2.3889</v>
      </c>
      <c r="C408" s="8">
        <v>2.7107999999999999</v>
      </c>
      <c r="D408" s="8">
        <v>0.32189999999999985</v>
      </c>
      <c r="E408" s="8">
        <v>4.38</v>
      </c>
      <c r="F408" s="8">
        <v>4.3899999999999997</v>
      </c>
      <c r="G408" s="8">
        <v>103.2163</v>
      </c>
      <c r="H408" s="8">
        <v>2.1288</v>
      </c>
      <c r="I408" s="8">
        <v>58.832482532474742</v>
      </c>
      <c r="J408" s="8">
        <v>98.65</v>
      </c>
      <c r="L408" s="19">
        <v>42951</v>
      </c>
      <c r="M408" s="20">
        <v>2.8559000000000001</v>
      </c>
      <c r="N408" s="7"/>
      <c r="O408" s="8"/>
      <c r="P408" s="8"/>
      <c r="Q408" s="8"/>
      <c r="R408" s="8"/>
      <c r="S408" s="8"/>
      <c r="T408" s="8"/>
      <c r="U408" s="8"/>
      <c r="V408" s="8"/>
      <c r="W408" s="8"/>
    </row>
    <row r="409" spans="1:23" ht="14.25" customHeight="1">
      <c r="A409" s="7">
        <v>45254</v>
      </c>
      <c r="B409" s="8">
        <v>2.3317000000000001</v>
      </c>
      <c r="C409" s="8">
        <v>2.7052999999999998</v>
      </c>
      <c r="D409" s="8">
        <v>0.37359999999999971</v>
      </c>
      <c r="E409" s="8">
        <v>4.49</v>
      </c>
      <c r="F409" s="8">
        <v>4.47</v>
      </c>
      <c r="G409" s="8">
        <v>103.4383</v>
      </c>
      <c r="H409" s="8">
        <v>2.1804999999999999</v>
      </c>
      <c r="I409" s="8">
        <v>62.108896292607348</v>
      </c>
      <c r="J409" s="8">
        <v>98.65</v>
      </c>
      <c r="L409" s="19">
        <v>42944</v>
      </c>
      <c r="M409" s="20">
        <v>2.8727999999999998</v>
      </c>
      <c r="N409" s="7"/>
      <c r="O409" s="8"/>
      <c r="P409" s="8"/>
      <c r="Q409" s="8"/>
      <c r="R409" s="8"/>
      <c r="S409" s="8"/>
      <c r="T409" s="8"/>
      <c r="U409" s="8"/>
      <c r="V409" s="8"/>
      <c r="W409" s="8"/>
    </row>
    <row r="410" spans="1:23" ht="14.25" customHeight="1">
      <c r="A410" s="7">
        <v>45253</v>
      </c>
      <c r="B410" s="8">
        <v>2.3264</v>
      </c>
      <c r="C410" s="8">
        <v>2.7023000000000001</v>
      </c>
      <c r="D410" s="8">
        <v>0.37590000000000012</v>
      </c>
      <c r="E410" s="8">
        <v>4.4400000000000004</v>
      </c>
      <c r="F410" s="8">
        <v>4.42</v>
      </c>
      <c r="G410" s="8">
        <v>103.76090000000001</v>
      </c>
      <c r="H410" s="8">
        <v>2.0198999999999998</v>
      </c>
      <c r="I410" s="8">
        <v>63.898090329996698</v>
      </c>
      <c r="J410" s="8">
        <v>98.07</v>
      </c>
      <c r="L410" s="19">
        <v>42937</v>
      </c>
      <c r="M410" s="20">
        <v>2.8302999999999998</v>
      </c>
      <c r="N410" s="7"/>
      <c r="O410" s="8"/>
      <c r="P410" s="8"/>
      <c r="Q410" s="8"/>
      <c r="R410" s="8"/>
      <c r="S410" s="8"/>
      <c r="T410" s="8"/>
      <c r="U410" s="8"/>
      <c r="V410" s="8"/>
      <c r="W410" s="8"/>
    </row>
    <row r="411" spans="1:23" ht="14.25" customHeight="1">
      <c r="A411" s="7">
        <v>45252</v>
      </c>
      <c r="B411" s="8">
        <v>2.3111999999999999</v>
      </c>
      <c r="C411" s="8">
        <v>2.6823000000000001</v>
      </c>
      <c r="D411" s="8">
        <v>0.37110000000000021</v>
      </c>
      <c r="E411" s="8">
        <v>4.4400000000000004</v>
      </c>
      <c r="F411" s="8">
        <v>4.42</v>
      </c>
      <c r="G411" s="8">
        <v>103.87309999999999</v>
      </c>
      <c r="H411" s="8">
        <v>2.0377999999999998</v>
      </c>
      <c r="I411" s="8">
        <v>65.26328371635725</v>
      </c>
      <c r="J411" s="8">
        <v>98.07</v>
      </c>
      <c r="L411" s="19">
        <v>42930</v>
      </c>
      <c r="M411" s="20">
        <v>2.7749000000000001</v>
      </c>
      <c r="N411" s="7"/>
      <c r="O411" s="8"/>
      <c r="P411" s="8"/>
      <c r="Q411" s="8"/>
      <c r="R411" s="8"/>
      <c r="S411" s="8"/>
      <c r="T411" s="8"/>
      <c r="U411" s="8"/>
      <c r="V411" s="8"/>
      <c r="W411" s="8"/>
    </row>
    <row r="412" spans="1:23" ht="14.25" customHeight="1">
      <c r="A412" s="7">
        <v>45251</v>
      </c>
      <c r="B412" s="8">
        <v>2.2023999999999999</v>
      </c>
      <c r="C412" s="8">
        <v>2.6684000000000001</v>
      </c>
      <c r="D412" s="8">
        <v>0.46600000000000019</v>
      </c>
      <c r="E412" s="8">
        <v>4.41</v>
      </c>
      <c r="F412" s="8">
        <v>4.41</v>
      </c>
      <c r="G412" s="8">
        <v>103.6092</v>
      </c>
      <c r="H412" s="8">
        <v>2.0213000000000001</v>
      </c>
      <c r="I412" s="8">
        <v>66.500495920922575</v>
      </c>
      <c r="J412" s="8">
        <v>98.07</v>
      </c>
      <c r="L412" s="19">
        <v>42923</v>
      </c>
      <c r="M412" s="20">
        <v>2.7412000000000001</v>
      </c>
      <c r="N412" s="7"/>
      <c r="O412" s="8"/>
      <c r="P412" s="8"/>
      <c r="Q412" s="8"/>
      <c r="R412" s="8"/>
      <c r="S412" s="8"/>
      <c r="T412" s="8"/>
      <c r="U412" s="8"/>
      <c r="V412" s="8"/>
      <c r="W412" s="8"/>
    </row>
    <row r="413" spans="1:23" ht="14.25" customHeight="1">
      <c r="A413" s="7">
        <v>45250</v>
      </c>
      <c r="B413" s="8">
        <v>2.1476999999999999</v>
      </c>
      <c r="C413" s="8">
        <v>2.6583999999999999</v>
      </c>
      <c r="D413" s="8">
        <v>0.51069999999999993</v>
      </c>
      <c r="E413" s="8">
        <v>4.4400000000000004</v>
      </c>
      <c r="F413" s="8">
        <v>4.42</v>
      </c>
      <c r="G413" s="8">
        <v>103.4892</v>
      </c>
      <c r="H413" s="8">
        <v>1.9804999999999999</v>
      </c>
      <c r="I413" s="8">
        <v>70.6581393700353</v>
      </c>
      <c r="J413" s="8">
        <v>98.07</v>
      </c>
      <c r="L413" s="19">
        <v>42916</v>
      </c>
      <c r="M413" s="20">
        <v>2.8488000000000002</v>
      </c>
      <c r="N413" s="7"/>
      <c r="O413" s="8"/>
      <c r="P413" s="8"/>
      <c r="Q413" s="8"/>
      <c r="R413" s="8"/>
      <c r="S413" s="8"/>
      <c r="T413" s="8"/>
      <c r="U413" s="8"/>
      <c r="V413" s="8"/>
      <c r="W413" s="8"/>
    </row>
    <row r="414" spans="1:23" ht="14.25" customHeight="1">
      <c r="A414" s="7">
        <v>45247</v>
      </c>
      <c r="B414" s="8">
        <v>2.1221000000000001</v>
      </c>
      <c r="C414" s="8">
        <v>2.6524000000000001</v>
      </c>
      <c r="D414" s="8">
        <v>0.53029999999999999</v>
      </c>
      <c r="E414" s="8">
        <v>4.45</v>
      </c>
      <c r="F414" s="8">
        <v>4.4400000000000004</v>
      </c>
      <c r="G414" s="8">
        <v>103.8318</v>
      </c>
      <c r="H414" s="8">
        <v>2.0188999999999999</v>
      </c>
      <c r="I414" s="8">
        <v>73.245665582604843</v>
      </c>
      <c r="J414" s="8">
        <v>98.07</v>
      </c>
      <c r="L414" s="19">
        <v>42909</v>
      </c>
      <c r="M414" s="20">
        <v>2.9508000000000001</v>
      </c>
      <c r="N414" s="7"/>
      <c r="O414" s="8"/>
      <c r="P414" s="8"/>
      <c r="Q414" s="8"/>
      <c r="R414" s="8"/>
      <c r="S414" s="8"/>
      <c r="T414" s="8"/>
      <c r="U414" s="8"/>
      <c r="V414" s="8"/>
      <c r="W414" s="8"/>
    </row>
    <row r="415" spans="1:23" ht="14.25" customHeight="1">
      <c r="A415" s="7">
        <v>45246</v>
      </c>
      <c r="B415" s="8">
        <v>2.1415000000000002</v>
      </c>
      <c r="C415" s="8">
        <v>2.6558000000000002</v>
      </c>
      <c r="D415" s="8">
        <v>0.51429999999999998</v>
      </c>
      <c r="E415" s="8">
        <v>4.43</v>
      </c>
      <c r="F415" s="8">
        <v>4.45</v>
      </c>
      <c r="G415" s="8">
        <v>104.37569999999999</v>
      </c>
      <c r="H415" s="8">
        <v>2.0400999999999998</v>
      </c>
      <c r="I415" s="8">
        <v>74.89770485049101</v>
      </c>
      <c r="J415" s="8">
        <v>98.86</v>
      </c>
      <c r="L415" s="19">
        <v>42902</v>
      </c>
      <c r="M415" s="20">
        <v>2.9598</v>
      </c>
      <c r="N415" s="7"/>
      <c r="O415" s="8"/>
      <c r="P415" s="8"/>
      <c r="Q415" s="8"/>
      <c r="R415" s="8"/>
      <c r="S415" s="8"/>
      <c r="T415" s="8"/>
      <c r="U415" s="8"/>
      <c r="V415" s="8"/>
      <c r="W415" s="8"/>
    </row>
    <row r="416" spans="1:23" ht="14.25" customHeight="1">
      <c r="A416" s="7">
        <v>45245</v>
      </c>
      <c r="B416" s="8">
        <v>2.1613000000000002</v>
      </c>
      <c r="C416" s="8">
        <v>2.6633</v>
      </c>
      <c r="D416" s="8">
        <v>0.50199999999999978</v>
      </c>
      <c r="E416" s="8">
        <v>4.5199999999999996</v>
      </c>
      <c r="F416" s="8">
        <v>4.53</v>
      </c>
      <c r="G416" s="8">
        <v>104.40049999999999</v>
      </c>
      <c r="H416" s="8">
        <v>2.0034999999999998</v>
      </c>
      <c r="I416" s="8">
        <v>75.140163380794704</v>
      </c>
      <c r="J416" s="8">
        <v>98.86</v>
      </c>
      <c r="L416" s="19">
        <v>42895</v>
      </c>
      <c r="M416" s="20">
        <v>2.952</v>
      </c>
      <c r="N416" s="7"/>
      <c r="O416" s="8"/>
      <c r="P416" s="8"/>
      <c r="Q416" s="8"/>
      <c r="R416" s="8"/>
      <c r="S416" s="8"/>
      <c r="T416" s="8"/>
      <c r="U416" s="8"/>
      <c r="V416" s="8"/>
      <c r="W416" s="8"/>
    </row>
    <row r="417" spans="1:23" ht="14.25" customHeight="1">
      <c r="A417" s="7">
        <v>45244</v>
      </c>
      <c r="B417" s="8">
        <v>2.1713</v>
      </c>
      <c r="C417" s="8">
        <v>2.6573000000000002</v>
      </c>
      <c r="D417" s="8">
        <v>0.48600000000000021</v>
      </c>
      <c r="E417" s="8">
        <v>4.42</v>
      </c>
      <c r="F417" s="8">
        <v>4.4400000000000004</v>
      </c>
      <c r="G417" s="8">
        <v>104.0765</v>
      </c>
      <c r="H417" s="8">
        <v>2.0413999999999999</v>
      </c>
      <c r="I417" s="8">
        <v>74.418936399514934</v>
      </c>
      <c r="J417" s="8">
        <v>98.86</v>
      </c>
      <c r="L417" s="19">
        <v>42888</v>
      </c>
      <c r="M417" s="20">
        <v>2.9154</v>
      </c>
      <c r="N417" s="7"/>
      <c r="O417" s="8"/>
      <c r="P417" s="8"/>
      <c r="Q417" s="8"/>
      <c r="R417" s="8"/>
      <c r="S417" s="8"/>
      <c r="T417" s="8"/>
      <c r="U417" s="8"/>
      <c r="V417" s="8"/>
      <c r="W417" s="8"/>
    </row>
    <row r="418" spans="1:23" ht="14.25" customHeight="1">
      <c r="A418" s="7">
        <v>45243</v>
      </c>
      <c r="B418" s="8">
        <v>2.2059000000000002</v>
      </c>
      <c r="C418" s="8">
        <v>2.6454</v>
      </c>
      <c r="D418" s="8">
        <v>0.43949999999999978</v>
      </c>
      <c r="E418" s="8">
        <v>4.66</v>
      </c>
      <c r="F418" s="8">
        <v>4.63</v>
      </c>
      <c r="G418" s="8">
        <v>105.6703</v>
      </c>
      <c r="H418" s="8">
        <v>1.8774</v>
      </c>
      <c r="I418" s="8">
        <v>74.705502861095738</v>
      </c>
      <c r="J418" s="8">
        <v>98.86</v>
      </c>
      <c r="L418" s="19">
        <v>42881</v>
      </c>
      <c r="M418" s="20">
        <v>2.9262000000000001</v>
      </c>
      <c r="N418" s="7"/>
      <c r="O418" s="8"/>
      <c r="P418" s="8"/>
      <c r="Q418" s="8"/>
      <c r="R418" s="8"/>
      <c r="S418" s="8"/>
      <c r="T418" s="8"/>
      <c r="U418" s="8"/>
      <c r="V418" s="8"/>
      <c r="W418" s="8"/>
    </row>
    <row r="419" spans="1:23" ht="14.25" customHeight="1">
      <c r="A419" s="7">
        <v>45240</v>
      </c>
      <c r="B419" s="8">
        <v>2.2305999999999999</v>
      </c>
      <c r="C419" s="8">
        <v>2.6444000000000001</v>
      </c>
      <c r="D419" s="8">
        <v>0.41380000000000017</v>
      </c>
      <c r="E419" s="8">
        <v>4.6500000000000004</v>
      </c>
      <c r="F419" s="8">
        <v>4.6100000000000003</v>
      </c>
      <c r="G419" s="8">
        <v>105.8</v>
      </c>
      <c r="H419" s="8">
        <v>1.847</v>
      </c>
      <c r="I419" s="8">
        <v>74.226414452054797</v>
      </c>
      <c r="J419" s="8">
        <v>98.86</v>
      </c>
      <c r="L419" s="19">
        <v>42874</v>
      </c>
      <c r="M419" s="20">
        <v>2.8795999999999999</v>
      </c>
      <c r="N419" s="7"/>
      <c r="O419" s="8"/>
      <c r="P419" s="8"/>
      <c r="Q419" s="8"/>
      <c r="R419" s="8"/>
      <c r="S419" s="8"/>
      <c r="T419" s="8"/>
      <c r="U419" s="8"/>
      <c r="V419" s="8"/>
      <c r="W419" s="8"/>
    </row>
    <row r="420" spans="1:23" ht="14.25" customHeight="1">
      <c r="A420" s="7">
        <v>45239</v>
      </c>
      <c r="B420" s="8">
        <v>2.2406000000000001</v>
      </c>
      <c r="C420" s="8">
        <v>2.6494</v>
      </c>
      <c r="D420" s="8">
        <v>0.40879999999999983</v>
      </c>
      <c r="E420" s="8">
        <v>4.6500000000000004</v>
      </c>
      <c r="F420" s="8">
        <v>4.62</v>
      </c>
      <c r="G420" s="8">
        <v>105.8972</v>
      </c>
      <c r="H420" s="8">
        <v>1.8367</v>
      </c>
      <c r="I420" s="8">
        <v>72.263538811728395</v>
      </c>
      <c r="J420" s="8">
        <v>99.11</v>
      </c>
      <c r="L420" s="19">
        <v>42867</v>
      </c>
      <c r="M420" s="20">
        <v>2.9398</v>
      </c>
      <c r="N420" s="7"/>
      <c r="O420" s="8"/>
      <c r="P420" s="8"/>
      <c r="Q420" s="8"/>
      <c r="R420" s="8"/>
      <c r="S420" s="8"/>
      <c r="T420" s="8"/>
      <c r="U420" s="8"/>
      <c r="V420" s="8"/>
      <c r="W420" s="8"/>
    </row>
    <row r="421" spans="1:23" ht="14.25" customHeight="1">
      <c r="A421" s="7">
        <v>45238</v>
      </c>
      <c r="B421" s="8">
        <v>2.2479</v>
      </c>
      <c r="C421" s="8">
        <v>2.6463999999999999</v>
      </c>
      <c r="D421" s="8">
        <v>0.39849999999999985</v>
      </c>
      <c r="E421" s="8">
        <v>4.51</v>
      </c>
      <c r="F421" s="8">
        <v>4.49</v>
      </c>
      <c r="G421" s="8">
        <v>105.5321</v>
      </c>
      <c r="H421" s="8">
        <v>1.8345</v>
      </c>
      <c r="I421" s="8">
        <v>72.553329040309222</v>
      </c>
      <c r="J421" s="8">
        <v>99.11</v>
      </c>
      <c r="L421" s="19">
        <v>42860</v>
      </c>
      <c r="M421" s="20">
        <v>3.0899000000000001</v>
      </c>
      <c r="N421" s="7"/>
      <c r="O421" s="8"/>
      <c r="P421" s="8"/>
      <c r="Q421" s="8"/>
      <c r="R421" s="8"/>
      <c r="S421" s="8"/>
      <c r="T421" s="8"/>
      <c r="U421" s="8"/>
      <c r="V421" s="8"/>
      <c r="W421" s="8"/>
    </row>
    <row r="422" spans="1:23" ht="14.25" customHeight="1">
      <c r="A422" s="7">
        <v>45237</v>
      </c>
      <c r="B422" s="8">
        <v>2.2505000000000002</v>
      </c>
      <c r="C422" s="8">
        <v>2.6631999999999998</v>
      </c>
      <c r="D422" s="8">
        <v>0.41269999999999962</v>
      </c>
      <c r="E422" s="8">
        <v>4.53</v>
      </c>
      <c r="F422" s="8">
        <v>4.58</v>
      </c>
      <c r="G422" s="8">
        <v>105.51179999999999</v>
      </c>
      <c r="H422" s="8">
        <v>1.8375999999999999</v>
      </c>
      <c r="I422" s="8">
        <v>72.46206968588119</v>
      </c>
      <c r="J422" s="8">
        <v>99.11</v>
      </c>
      <c r="L422" s="19">
        <v>42853</v>
      </c>
      <c r="M422" s="20">
        <v>3.0257000000000001</v>
      </c>
      <c r="N422" s="7"/>
      <c r="O422" s="8"/>
      <c r="P422" s="8"/>
      <c r="Q422" s="8"/>
      <c r="R422" s="8"/>
      <c r="S422" s="8"/>
      <c r="T422" s="8"/>
      <c r="U422" s="8"/>
      <c r="V422" s="8"/>
      <c r="W422" s="8"/>
    </row>
    <row r="423" spans="1:23" ht="14.25" customHeight="1">
      <c r="A423" s="7">
        <v>45236</v>
      </c>
      <c r="B423" s="8">
        <v>2.2303000000000002</v>
      </c>
      <c r="C423" s="8">
        <v>2.6554000000000002</v>
      </c>
      <c r="D423" s="8">
        <v>0.42510000000000003</v>
      </c>
      <c r="E423" s="8">
        <v>4.5999999999999996</v>
      </c>
      <c r="F423" s="8">
        <v>4.67</v>
      </c>
      <c r="G423" s="8">
        <v>105.2843</v>
      </c>
      <c r="H423" s="8">
        <v>1.7690999999999999</v>
      </c>
      <c r="I423" s="8">
        <v>74.745535957281987</v>
      </c>
      <c r="J423" s="8">
        <v>99.11</v>
      </c>
      <c r="L423" s="19">
        <v>42846</v>
      </c>
      <c r="M423" s="20">
        <v>2.8517999999999999</v>
      </c>
      <c r="N423" s="7"/>
      <c r="O423" s="8"/>
      <c r="P423" s="8"/>
      <c r="Q423" s="8"/>
      <c r="R423" s="8"/>
      <c r="S423" s="8"/>
      <c r="T423" s="8"/>
      <c r="U423" s="8"/>
      <c r="V423" s="8"/>
      <c r="W423" s="8"/>
    </row>
    <row r="424" spans="1:23" ht="14.25" customHeight="1">
      <c r="A424" s="7">
        <v>45233</v>
      </c>
      <c r="B424" s="8">
        <v>2.2202000000000002</v>
      </c>
      <c r="C424" s="8">
        <v>2.6613000000000002</v>
      </c>
      <c r="D424" s="8">
        <v>0.44110000000000005</v>
      </c>
      <c r="E424" s="8">
        <v>4.49</v>
      </c>
      <c r="F424" s="8">
        <v>4.57</v>
      </c>
      <c r="G424" s="8">
        <v>105.0663</v>
      </c>
      <c r="H424" s="8">
        <v>1.7564</v>
      </c>
      <c r="I424" s="8">
        <v>75.037149513112752</v>
      </c>
      <c r="J424" s="8">
        <v>99.11</v>
      </c>
      <c r="L424" s="19">
        <v>42839</v>
      </c>
      <c r="M424" s="20">
        <v>2.6128999999999998</v>
      </c>
      <c r="N424" s="7"/>
      <c r="O424" s="8"/>
      <c r="P424" s="8"/>
      <c r="Q424" s="8"/>
      <c r="R424" s="8"/>
      <c r="S424" s="8"/>
      <c r="T424" s="8"/>
      <c r="U424" s="8"/>
      <c r="V424" s="8"/>
      <c r="W424" s="8"/>
    </row>
    <row r="425" spans="1:23" ht="14.25" customHeight="1">
      <c r="A425" s="7">
        <v>45232</v>
      </c>
      <c r="B425" s="8">
        <v>2.2151000000000001</v>
      </c>
      <c r="C425" s="8">
        <v>2.6553</v>
      </c>
      <c r="D425" s="8">
        <v>0.44019999999999992</v>
      </c>
      <c r="E425" s="8">
        <v>4.6500000000000004</v>
      </c>
      <c r="F425" s="8">
        <v>4.67</v>
      </c>
      <c r="G425" s="8">
        <v>106.1474</v>
      </c>
      <c r="H425" s="8">
        <v>1.8283</v>
      </c>
      <c r="I425" s="8">
        <v>75.792592007992013</v>
      </c>
      <c r="J425" s="8">
        <v>99.31</v>
      </c>
      <c r="L425" s="19">
        <v>42832</v>
      </c>
      <c r="M425" s="20">
        <v>2.6543000000000001</v>
      </c>
      <c r="N425" s="7"/>
      <c r="O425" s="8"/>
      <c r="P425" s="8"/>
      <c r="Q425" s="8"/>
      <c r="R425" s="8"/>
      <c r="S425" s="8"/>
      <c r="T425" s="8"/>
      <c r="U425" s="8"/>
      <c r="V425" s="8"/>
      <c r="W425" s="8"/>
    </row>
    <row r="426" spans="1:23" ht="14.25" customHeight="1">
      <c r="A426" s="7">
        <v>45231</v>
      </c>
      <c r="B426" s="8">
        <v>2.2501000000000002</v>
      </c>
      <c r="C426" s="8">
        <v>2.6852999999999998</v>
      </c>
      <c r="D426" s="8">
        <v>0.43519999999999959</v>
      </c>
      <c r="E426" s="8">
        <v>4.67</v>
      </c>
      <c r="F426" s="8">
        <v>4.7699999999999996</v>
      </c>
      <c r="G426" s="8">
        <v>106.6679</v>
      </c>
      <c r="H426" s="8">
        <v>1.9360999999999999</v>
      </c>
      <c r="I426" s="8">
        <v>75.787019438929164</v>
      </c>
      <c r="J426" s="8">
        <v>99.31</v>
      </c>
      <c r="L426" s="19">
        <v>42825</v>
      </c>
      <c r="M426" s="20">
        <v>2.8818999999999999</v>
      </c>
      <c r="N426" s="7"/>
      <c r="O426" s="8"/>
      <c r="P426" s="8"/>
      <c r="Q426" s="8"/>
      <c r="R426" s="8"/>
      <c r="S426" s="8"/>
      <c r="T426" s="8"/>
      <c r="U426" s="8"/>
      <c r="V426" s="8"/>
      <c r="W426" s="8"/>
    </row>
    <row r="427" spans="1:23" ht="14.25" customHeight="1">
      <c r="A427" s="7">
        <v>45230</v>
      </c>
      <c r="B427" s="8">
        <v>2.2050999999999998</v>
      </c>
      <c r="C427" s="8">
        <v>2.6938</v>
      </c>
      <c r="D427" s="8">
        <v>0.48870000000000013</v>
      </c>
      <c r="E427" s="8">
        <v>4.82</v>
      </c>
      <c r="F427" s="8">
        <v>4.88</v>
      </c>
      <c r="G427" s="8">
        <v>106.71210000000001</v>
      </c>
      <c r="H427" s="8">
        <v>2.1417000000000002</v>
      </c>
      <c r="I427" s="8">
        <v>79.636785910364139</v>
      </c>
      <c r="J427" s="8">
        <v>99.31</v>
      </c>
      <c r="L427" s="19">
        <v>42818</v>
      </c>
      <c r="M427" s="20">
        <v>2.9689999999999999</v>
      </c>
      <c r="N427" s="7"/>
      <c r="O427" s="8"/>
      <c r="P427" s="8"/>
      <c r="Q427" s="8"/>
      <c r="R427" s="8"/>
      <c r="S427" s="8"/>
      <c r="T427" s="8"/>
      <c r="U427" s="8"/>
      <c r="V427" s="8"/>
      <c r="W427" s="8"/>
    </row>
    <row r="428" spans="1:23" ht="14.25" customHeight="1">
      <c r="A428" s="7">
        <v>45229</v>
      </c>
      <c r="B428" s="8">
        <v>2.2250999999999999</v>
      </c>
      <c r="C428" s="8">
        <v>2.7141000000000002</v>
      </c>
      <c r="D428" s="8">
        <v>0.48900000000000032</v>
      </c>
      <c r="E428" s="8">
        <v>4.8</v>
      </c>
      <c r="F428" s="8">
        <v>4.88</v>
      </c>
      <c r="G428" s="8">
        <v>106.2325</v>
      </c>
      <c r="H428" s="8">
        <v>2.1526000000000001</v>
      </c>
      <c r="I428" s="8">
        <v>78.396603091847027</v>
      </c>
      <c r="J428" s="8">
        <v>99.6</v>
      </c>
      <c r="L428" s="19">
        <v>42811</v>
      </c>
      <c r="M428" s="20">
        <v>2.6726000000000001</v>
      </c>
      <c r="N428" s="7"/>
      <c r="O428" s="8"/>
      <c r="P428" s="8"/>
      <c r="Q428" s="8"/>
      <c r="R428" s="8"/>
      <c r="S428" s="8"/>
      <c r="T428" s="8"/>
      <c r="U428" s="8"/>
      <c r="V428" s="8"/>
      <c r="W428" s="8"/>
    </row>
    <row r="429" spans="1:23" ht="14.25" customHeight="1">
      <c r="A429" s="7">
        <v>45226</v>
      </c>
      <c r="B429" s="8">
        <v>2.2806999999999999</v>
      </c>
      <c r="C429" s="8">
        <v>2.7132999999999998</v>
      </c>
      <c r="D429" s="8">
        <v>0.43259999999999987</v>
      </c>
      <c r="E429" s="8">
        <v>4.76</v>
      </c>
      <c r="F429" s="8">
        <v>4.84</v>
      </c>
      <c r="G429" s="8">
        <v>106.57899999999999</v>
      </c>
      <c r="H429" s="8">
        <v>2.0897000000000001</v>
      </c>
      <c r="I429" s="8">
        <v>77.271829792693865</v>
      </c>
      <c r="J429" s="8">
        <v>99.6</v>
      </c>
      <c r="L429" s="19">
        <v>42804</v>
      </c>
      <c r="M429" s="20">
        <v>2.5926999999999998</v>
      </c>
      <c r="N429" s="7"/>
      <c r="O429" s="8"/>
      <c r="P429" s="8"/>
      <c r="Q429" s="8"/>
      <c r="R429" s="8"/>
      <c r="S429" s="8"/>
      <c r="T429" s="8"/>
      <c r="U429" s="8"/>
      <c r="V429" s="8"/>
      <c r="W429" s="8"/>
    </row>
    <row r="430" spans="1:23" ht="14.25" customHeight="1">
      <c r="A430" s="7">
        <v>45225</v>
      </c>
      <c r="B430" s="8">
        <v>2.2837999999999998</v>
      </c>
      <c r="C430" s="8">
        <v>2.7151999999999998</v>
      </c>
      <c r="D430" s="8">
        <v>0.43140000000000001</v>
      </c>
      <c r="E430" s="8">
        <v>4.79</v>
      </c>
      <c r="F430" s="8">
        <v>4.8600000000000003</v>
      </c>
      <c r="G430" s="8">
        <v>106.6233</v>
      </c>
      <c r="H430" s="8">
        <v>2.1278000000000001</v>
      </c>
      <c r="I430" s="8">
        <v>75.958895684939151</v>
      </c>
      <c r="J430" s="8">
        <v>99.69</v>
      </c>
      <c r="L430" s="19">
        <v>42797</v>
      </c>
      <c r="M430" s="20">
        <v>2.6756000000000002</v>
      </c>
      <c r="N430" s="7"/>
      <c r="O430" s="8"/>
      <c r="P430" s="8"/>
      <c r="Q430" s="8"/>
      <c r="R430" s="8"/>
      <c r="S430" s="8"/>
      <c r="T430" s="8"/>
      <c r="U430" s="8"/>
      <c r="V430" s="8"/>
      <c r="W430" s="8"/>
    </row>
    <row r="431" spans="1:23" ht="14.25" customHeight="1">
      <c r="A431" s="7">
        <v>45224</v>
      </c>
      <c r="B431" s="8">
        <v>2.2837999999999998</v>
      </c>
      <c r="C431" s="8">
        <v>2.7052</v>
      </c>
      <c r="D431" s="8">
        <v>0.42140000000000022</v>
      </c>
      <c r="E431" s="8">
        <v>4.8899999999999997</v>
      </c>
      <c r="F431" s="8">
        <v>4.95</v>
      </c>
      <c r="G431" s="8">
        <v>106.5444</v>
      </c>
      <c r="H431" s="8">
        <v>2.0602</v>
      </c>
      <c r="I431" s="8">
        <v>77.49032195647321</v>
      </c>
      <c r="J431" s="8">
        <v>99.69</v>
      </c>
      <c r="L431" s="19">
        <v>42790</v>
      </c>
      <c r="M431" s="20">
        <v>2.8231000000000002</v>
      </c>
      <c r="N431" s="7"/>
      <c r="O431" s="8"/>
      <c r="P431" s="8"/>
      <c r="Q431" s="8"/>
      <c r="R431" s="8"/>
      <c r="S431" s="8"/>
      <c r="T431" s="8"/>
      <c r="U431" s="8"/>
      <c r="V431" s="8"/>
      <c r="W431" s="8"/>
    </row>
    <row r="432" spans="1:23" ht="14.25" customHeight="1">
      <c r="A432" s="7">
        <v>45223</v>
      </c>
      <c r="B432" s="8">
        <v>2.3256999999999999</v>
      </c>
      <c r="C432" s="8">
        <v>2.7176999999999998</v>
      </c>
      <c r="D432" s="8">
        <v>0.3919999999999999</v>
      </c>
      <c r="E432" s="8">
        <v>4.82</v>
      </c>
      <c r="F432" s="8">
        <v>4.83</v>
      </c>
      <c r="G432" s="8">
        <v>106.25069999999999</v>
      </c>
      <c r="H432" s="8">
        <v>2.0867</v>
      </c>
      <c r="I432" s="8">
        <v>72.913183078297777</v>
      </c>
      <c r="J432" s="8">
        <v>99.69</v>
      </c>
      <c r="L432" s="19">
        <v>42783</v>
      </c>
      <c r="M432" s="20">
        <v>2.6120000000000001</v>
      </c>
      <c r="N432" s="7"/>
      <c r="O432" s="8"/>
      <c r="P432" s="8"/>
      <c r="Q432" s="8"/>
      <c r="R432" s="8"/>
      <c r="S432" s="8"/>
      <c r="T432" s="8"/>
      <c r="U432" s="8"/>
      <c r="V432" s="8"/>
      <c r="W432" s="8"/>
    </row>
    <row r="433" spans="1:23" ht="14.25" customHeight="1">
      <c r="A433" s="7">
        <v>45222</v>
      </c>
      <c r="B433" s="8">
        <v>2.3007</v>
      </c>
      <c r="C433" s="8">
        <v>2.7046999999999999</v>
      </c>
      <c r="D433" s="8">
        <v>0.40399999999999991</v>
      </c>
      <c r="E433" s="8">
        <v>4.8099999999999996</v>
      </c>
      <c r="F433" s="8">
        <v>4.8600000000000003</v>
      </c>
      <c r="G433" s="8">
        <v>105.6009</v>
      </c>
      <c r="H433" s="8">
        <v>2.004</v>
      </c>
      <c r="I433" s="8">
        <v>72.198201889385473</v>
      </c>
      <c r="J433" s="8">
        <v>99.69</v>
      </c>
      <c r="L433" s="19">
        <v>42776</v>
      </c>
      <c r="M433" s="20">
        <v>2.4685000000000001</v>
      </c>
      <c r="N433" s="7"/>
      <c r="O433" s="8"/>
      <c r="P433" s="8"/>
      <c r="Q433" s="8"/>
      <c r="R433" s="8"/>
      <c r="S433" s="8"/>
      <c r="T433" s="8"/>
      <c r="U433" s="8"/>
      <c r="V433" s="8"/>
      <c r="W433" s="8"/>
    </row>
    <row r="434" spans="1:23" ht="14.25" customHeight="1">
      <c r="A434" s="7">
        <v>45219</v>
      </c>
      <c r="B434" s="8">
        <v>2.3107000000000002</v>
      </c>
      <c r="C434" s="8">
        <v>2.7052</v>
      </c>
      <c r="D434" s="8">
        <v>0.39449999999999985</v>
      </c>
      <c r="E434" s="8">
        <v>4.8600000000000003</v>
      </c>
      <c r="F434" s="8">
        <v>4.93</v>
      </c>
      <c r="G434" s="8">
        <v>106.15130000000001</v>
      </c>
      <c r="H434" s="8">
        <v>2.3108</v>
      </c>
      <c r="I434" s="8">
        <v>71.042555281135634</v>
      </c>
      <c r="J434" s="8">
        <v>99.69</v>
      </c>
      <c r="L434" s="19">
        <v>42769</v>
      </c>
      <c r="M434" s="20">
        <v>2.5436000000000001</v>
      </c>
      <c r="N434" s="7"/>
      <c r="O434" s="8"/>
      <c r="P434" s="8"/>
      <c r="Q434" s="8"/>
      <c r="R434" s="8"/>
      <c r="S434" s="8"/>
      <c r="T434" s="8"/>
      <c r="U434" s="8"/>
      <c r="V434" s="8"/>
      <c r="W434" s="8"/>
    </row>
    <row r="435" spans="1:23" ht="14.25" customHeight="1">
      <c r="A435" s="7">
        <v>45218</v>
      </c>
      <c r="B435" s="8">
        <v>2.2907000000000002</v>
      </c>
      <c r="C435" s="8">
        <v>2.7176999999999998</v>
      </c>
      <c r="D435" s="8">
        <v>0.4269999999999996</v>
      </c>
      <c r="E435" s="8">
        <v>4.95</v>
      </c>
      <c r="F435" s="8">
        <v>4.9800000000000004</v>
      </c>
      <c r="G435" s="8">
        <v>106.22839999999999</v>
      </c>
      <c r="H435" s="8">
        <v>2.0722999999999998</v>
      </c>
      <c r="I435" s="8">
        <v>66.103204614367556</v>
      </c>
      <c r="J435" s="8">
        <v>99.59</v>
      </c>
      <c r="L435" s="19">
        <v>42761</v>
      </c>
      <c r="M435" s="20">
        <v>2.6093999999999999</v>
      </c>
      <c r="N435" s="7"/>
      <c r="O435" s="8"/>
      <c r="P435" s="8"/>
      <c r="Q435" s="8"/>
      <c r="R435" s="8"/>
      <c r="S435" s="8"/>
      <c r="T435" s="8"/>
      <c r="U435" s="8"/>
      <c r="V435" s="8"/>
      <c r="W435" s="8"/>
    </row>
    <row r="436" spans="1:23" ht="14.25" customHeight="1">
      <c r="A436" s="7">
        <v>45217</v>
      </c>
      <c r="B436" s="8">
        <v>2.2456999999999998</v>
      </c>
      <c r="C436" s="8">
        <v>2.7052</v>
      </c>
      <c r="D436" s="8">
        <v>0.45950000000000024</v>
      </c>
      <c r="E436" s="8">
        <v>4.92</v>
      </c>
      <c r="F436" s="8">
        <v>4.91</v>
      </c>
      <c r="G436" s="8">
        <v>106.5526</v>
      </c>
      <c r="H436" s="8">
        <v>1.9361999999999999</v>
      </c>
      <c r="I436" s="8">
        <v>65.535131682263568</v>
      </c>
      <c r="J436" s="8">
        <v>99.59</v>
      </c>
      <c r="L436" s="19">
        <v>42755</v>
      </c>
      <c r="M436" s="20">
        <v>2.5893999999999999</v>
      </c>
      <c r="N436" s="7"/>
      <c r="O436" s="8"/>
      <c r="P436" s="8"/>
      <c r="Q436" s="8"/>
      <c r="R436" s="8"/>
      <c r="S436" s="8"/>
      <c r="T436" s="8"/>
      <c r="U436" s="8"/>
      <c r="V436" s="8"/>
      <c r="W436" s="8"/>
    </row>
    <row r="437" spans="1:23" ht="14.25" customHeight="1">
      <c r="A437" s="7">
        <v>45216</v>
      </c>
      <c r="B437" s="8">
        <v>2.2227000000000001</v>
      </c>
      <c r="C437" s="8">
        <v>2.6882000000000001</v>
      </c>
      <c r="D437" s="8">
        <v>0.46550000000000002</v>
      </c>
      <c r="E437" s="8">
        <v>4.8600000000000003</v>
      </c>
      <c r="F437" s="8">
        <v>4.83</v>
      </c>
      <c r="G437" s="8">
        <v>106.2029</v>
      </c>
      <c r="H437" s="8">
        <v>1.8775999999999999</v>
      </c>
      <c r="I437" s="8">
        <v>66.633359126565594</v>
      </c>
      <c r="J437" s="8">
        <v>99.59</v>
      </c>
      <c r="L437" s="19">
        <v>42748</v>
      </c>
      <c r="M437" s="20">
        <v>2.2999999999999998</v>
      </c>
      <c r="N437" s="7"/>
      <c r="O437" s="8"/>
      <c r="P437" s="8"/>
      <c r="Q437" s="8"/>
      <c r="R437" s="8"/>
      <c r="S437" s="8"/>
      <c r="T437" s="8"/>
      <c r="U437" s="8"/>
      <c r="V437" s="8"/>
      <c r="W437" s="8"/>
    </row>
    <row r="438" spans="1:23" ht="14.25" customHeight="1">
      <c r="A438" s="7">
        <v>45215</v>
      </c>
      <c r="B438" s="8">
        <v>2.1877</v>
      </c>
      <c r="C438" s="8">
        <v>2.6777000000000002</v>
      </c>
      <c r="D438" s="8">
        <v>0.49000000000000021</v>
      </c>
      <c r="E438" s="8">
        <v>4.72</v>
      </c>
      <c r="F438" s="8">
        <v>4.71</v>
      </c>
      <c r="G438" s="8">
        <v>106.2229</v>
      </c>
      <c r="H438" s="8">
        <v>1.8087</v>
      </c>
      <c r="I438" s="8">
        <v>67.68108668582164</v>
      </c>
      <c r="J438" s="8">
        <v>99.59</v>
      </c>
      <c r="L438" s="19">
        <v>42741</v>
      </c>
      <c r="M438" s="20">
        <v>2.3866000000000001</v>
      </c>
      <c r="N438" s="7"/>
      <c r="O438" s="8"/>
      <c r="P438" s="8"/>
      <c r="Q438" s="8"/>
      <c r="R438" s="8"/>
      <c r="S438" s="8"/>
      <c r="T438" s="8"/>
      <c r="U438" s="8"/>
      <c r="V438" s="8"/>
      <c r="W438" s="8"/>
    </row>
    <row r="439" spans="1:23" ht="14.25" customHeight="1">
      <c r="A439" s="7">
        <v>45212</v>
      </c>
      <c r="B439" s="8">
        <v>2.1777000000000002</v>
      </c>
      <c r="C439" s="8">
        <v>2.6701999999999999</v>
      </c>
      <c r="D439" s="8">
        <v>0.49249999999999972</v>
      </c>
      <c r="E439" s="8">
        <v>4.6500000000000004</v>
      </c>
      <c r="F439" s="8">
        <v>4.63</v>
      </c>
      <c r="G439" s="8">
        <v>106.6995</v>
      </c>
      <c r="H439" s="8">
        <v>1.8833</v>
      </c>
      <c r="I439" s="8">
        <v>68.846869039964773</v>
      </c>
      <c r="J439" s="8">
        <v>99.59</v>
      </c>
      <c r="L439" s="19">
        <v>42734</v>
      </c>
      <c r="M439" s="20">
        <v>2.5972</v>
      </c>
      <c r="N439" s="7"/>
      <c r="O439" s="8"/>
      <c r="P439" s="8"/>
      <c r="Q439" s="8"/>
      <c r="R439" s="8"/>
      <c r="S439" s="8"/>
      <c r="T439" s="8"/>
      <c r="U439" s="8"/>
      <c r="V439" s="8"/>
      <c r="W439" s="8"/>
    </row>
    <row r="440" spans="1:23" ht="14.25" customHeight="1">
      <c r="A440" s="7">
        <v>45211</v>
      </c>
      <c r="B440" s="8">
        <v>2.1977000000000002</v>
      </c>
      <c r="C440" s="8">
        <v>2.6911</v>
      </c>
      <c r="D440" s="8">
        <v>0.49339999999999984</v>
      </c>
      <c r="E440" s="8">
        <v>4.6900000000000004</v>
      </c>
      <c r="F440" s="8">
        <v>4.7</v>
      </c>
      <c r="G440" s="8">
        <v>106.5637</v>
      </c>
      <c r="H440" s="8">
        <v>1.9524999999999999</v>
      </c>
      <c r="I440" s="8">
        <v>67.333175116991029</v>
      </c>
      <c r="J440" s="8">
        <v>99.55</v>
      </c>
      <c r="L440" s="19">
        <v>42727</v>
      </c>
      <c r="M440" s="20">
        <v>2.5912000000000002</v>
      </c>
      <c r="N440" s="7"/>
      <c r="O440" s="8"/>
      <c r="P440" s="8"/>
      <c r="Q440" s="8"/>
      <c r="R440" s="8"/>
      <c r="S440" s="8"/>
      <c r="T440" s="8"/>
      <c r="U440" s="8"/>
      <c r="V440" s="8"/>
      <c r="W440" s="8"/>
    </row>
    <row r="441" spans="1:23" ht="14.25" customHeight="1">
      <c r="A441" s="7">
        <v>45210</v>
      </c>
      <c r="B441" s="8">
        <v>2.2376999999999998</v>
      </c>
      <c r="C441" s="8">
        <v>2.6976</v>
      </c>
      <c r="D441" s="8">
        <v>0.4599000000000002</v>
      </c>
      <c r="E441" s="8">
        <v>4.59</v>
      </c>
      <c r="F441" s="8">
        <v>4.58</v>
      </c>
      <c r="G441" s="8">
        <v>105.71599999999999</v>
      </c>
      <c r="H441" s="8">
        <v>1.9247000000000001</v>
      </c>
      <c r="I441" s="8">
        <v>64.70864538034607</v>
      </c>
      <c r="J441" s="8">
        <v>99.55</v>
      </c>
      <c r="L441" s="19">
        <v>42720</v>
      </c>
      <c r="M441" s="20">
        <v>2.5084</v>
      </c>
      <c r="N441" s="7"/>
      <c r="O441" s="8"/>
      <c r="P441" s="8"/>
      <c r="Q441" s="8"/>
      <c r="R441" s="8"/>
      <c r="S441" s="8"/>
      <c r="T441" s="8"/>
      <c r="U441" s="8"/>
      <c r="V441" s="8"/>
      <c r="W441" s="8"/>
    </row>
    <row r="442" spans="1:23" ht="14.25" customHeight="1">
      <c r="A442" s="7">
        <v>45209</v>
      </c>
      <c r="B442" s="8">
        <v>2.1977000000000002</v>
      </c>
      <c r="C442" s="8">
        <v>2.6810999999999998</v>
      </c>
      <c r="D442" s="8">
        <v>0.48339999999999961</v>
      </c>
      <c r="E442" s="8">
        <v>4.62</v>
      </c>
      <c r="F442" s="8">
        <v>4.66</v>
      </c>
      <c r="G442" s="8">
        <v>105.77</v>
      </c>
      <c r="H442" s="8">
        <v>1.8684000000000001</v>
      </c>
      <c r="I442" s="8">
        <v>66.060661748616084</v>
      </c>
      <c r="J442" s="8">
        <v>99.55</v>
      </c>
      <c r="L442" s="19">
        <v>42713</v>
      </c>
      <c r="M442" s="20">
        <v>2.3696999999999999</v>
      </c>
      <c r="N442" s="7"/>
      <c r="O442" s="8"/>
      <c r="P442" s="8"/>
      <c r="Q442" s="8"/>
      <c r="R442" s="8"/>
      <c r="S442" s="8"/>
      <c r="T442" s="8"/>
      <c r="U442" s="8"/>
      <c r="V442" s="8"/>
      <c r="W442" s="8"/>
    </row>
    <row r="443" spans="1:23" ht="14.25" customHeight="1">
      <c r="A443" s="7">
        <v>45208</v>
      </c>
      <c r="B443" s="8">
        <v>2.1577000000000002</v>
      </c>
      <c r="C443" s="8">
        <v>2.6701999999999999</v>
      </c>
      <c r="D443" s="8">
        <v>0.51249999999999973</v>
      </c>
      <c r="E443" s="8">
        <v>4.75</v>
      </c>
      <c r="F443" s="8">
        <v>4.78</v>
      </c>
      <c r="G443" s="8">
        <v>106.0771</v>
      </c>
      <c r="H443" s="8">
        <v>1.8073999999999999</v>
      </c>
      <c r="I443" s="8">
        <v>68.720269198693515</v>
      </c>
      <c r="J443" s="8">
        <v>99.55</v>
      </c>
      <c r="L443" s="19">
        <v>42706</v>
      </c>
      <c r="M443" s="20">
        <v>2.593</v>
      </c>
      <c r="N443" s="7"/>
      <c r="O443" s="8"/>
      <c r="P443" s="8"/>
      <c r="Q443" s="8"/>
      <c r="R443" s="8"/>
      <c r="S443" s="8"/>
      <c r="T443" s="8"/>
      <c r="U443" s="8"/>
      <c r="V443" s="8"/>
      <c r="W443" s="8"/>
    </row>
    <row r="444" spans="1:23" ht="14.25" customHeight="1">
      <c r="A444" s="7">
        <v>45207</v>
      </c>
      <c r="B444" s="8">
        <v>2.1377000000000002</v>
      </c>
      <c r="C444" s="8">
        <v>2.6625999999999999</v>
      </c>
      <c r="D444" s="8">
        <v>0.5248999999999997</v>
      </c>
      <c r="E444" s="8">
        <v>4.75</v>
      </c>
      <c r="F444" s="8">
        <v>4.78</v>
      </c>
      <c r="G444" s="8">
        <v>106.12649999999999</v>
      </c>
      <c r="H444" s="8">
        <v>1.7577</v>
      </c>
      <c r="I444" s="8">
        <v>70.625875570213694</v>
      </c>
      <c r="J444" s="8">
        <v>99.55</v>
      </c>
      <c r="L444" s="19">
        <v>42699</v>
      </c>
      <c r="M444" s="20">
        <v>2.4984000000000002</v>
      </c>
      <c r="N444" s="7"/>
      <c r="O444" s="8"/>
      <c r="P444" s="8"/>
      <c r="Q444" s="8"/>
      <c r="R444" s="8"/>
      <c r="S444" s="8"/>
      <c r="T444" s="8"/>
      <c r="U444" s="8"/>
      <c r="V444" s="8"/>
      <c r="W444" s="8"/>
    </row>
    <row r="445" spans="1:23" ht="14.25" customHeight="1">
      <c r="A445" s="7">
        <v>45206</v>
      </c>
      <c r="B445" s="8">
        <v>2.1476999999999999</v>
      </c>
      <c r="C445" s="8">
        <v>2.6650999999999998</v>
      </c>
      <c r="D445" s="8">
        <v>0.51739999999999986</v>
      </c>
      <c r="E445" s="8">
        <v>4.75</v>
      </c>
      <c r="F445" s="8">
        <v>4.78</v>
      </c>
      <c r="G445" s="8">
        <v>106.12649999999999</v>
      </c>
      <c r="H445" s="8">
        <v>1.8260000000000001</v>
      </c>
      <c r="I445" s="8">
        <v>71.398657493758819</v>
      </c>
      <c r="J445" s="8">
        <v>99.55</v>
      </c>
      <c r="L445" s="19">
        <v>42692</v>
      </c>
      <c r="M445" s="20">
        <v>2.5110999999999999</v>
      </c>
      <c r="N445" s="7"/>
      <c r="O445" s="8"/>
      <c r="P445" s="8"/>
      <c r="Q445" s="8"/>
      <c r="R445" s="8"/>
      <c r="S445" s="8"/>
      <c r="T445" s="8"/>
      <c r="U445" s="8"/>
      <c r="V445" s="8"/>
      <c r="W445" s="8"/>
    </row>
    <row r="446" spans="1:23" ht="14.25" customHeight="1">
      <c r="A446" s="7">
        <v>45205</v>
      </c>
      <c r="B446" s="8">
        <v>2.1677</v>
      </c>
      <c r="C446" s="8">
        <v>2.6751</v>
      </c>
      <c r="D446" s="8">
        <v>0.50740000000000007</v>
      </c>
      <c r="E446" s="8">
        <v>4.75</v>
      </c>
      <c r="F446" s="8">
        <v>4.78</v>
      </c>
      <c r="G446" s="8">
        <v>106.12649999999999</v>
      </c>
      <c r="H446" s="8">
        <v>2.2357999999999998</v>
      </c>
      <c r="I446" s="8">
        <v>69.774231883579873</v>
      </c>
      <c r="J446" s="8">
        <v>99.55</v>
      </c>
      <c r="L446" s="19">
        <v>42685</v>
      </c>
      <c r="M446" s="20">
        <v>2.3548</v>
      </c>
      <c r="N446" s="7"/>
      <c r="O446" s="8"/>
      <c r="P446" s="8"/>
      <c r="Q446" s="8"/>
      <c r="R446" s="8"/>
      <c r="S446" s="8"/>
      <c r="T446" s="8"/>
      <c r="U446" s="8"/>
      <c r="V446" s="8"/>
      <c r="W446" s="8"/>
    </row>
    <row r="447" spans="1:23" ht="14.25" customHeight="1">
      <c r="A447" s="7">
        <v>45204</v>
      </c>
      <c r="B447" s="8">
        <v>2.1677</v>
      </c>
      <c r="C447" s="8">
        <v>2.6751</v>
      </c>
      <c r="D447" s="8">
        <v>0.50740000000000007</v>
      </c>
      <c r="E447" s="8">
        <v>4.68</v>
      </c>
      <c r="F447" s="8">
        <v>4.72</v>
      </c>
      <c r="G447" s="8">
        <v>106.3446</v>
      </c>
      <c r="H447" s="8">
        <v>2.2357999999999998</v>
      </c>
      <c r="I447" s="8">
        <v>69.774231883579873</v>
      </c>
      <c r="J447" s="8">
        <v>99.55</v>
      </c>
      <c r="L447" s="19">
        <v>42678</v>
      </c>
      <c r="M447" s="20">
        <v>2.4481999999999999</v>
      </c>
      <c r="N447" s="7"/>
      <c r="O447" s="8"/>
      <c r="P447" s="8"/>
      <c r="Q447" s="8"/>
      <c r="R447" s="8"/>
      <c r="S447" s="8"/>
      <c r="T447" s="8"/>
      <c r="U447" s="8"/>
      <c r="V447" s="8"/>
      <c r="W447" s="8"/>
    </row>
    <row r="448" spans="1:23" ht="14.25" customHeight="1">
      <c r="A448" s="7">
        <v>45203</v>
      </c>
      <c r="B448" s="8">
        <v>2.1677</v>
      </c>
      <c r="C448" s="8">
        <v>2.6751</v>
      </c>
      <c r="D448" s="8">
        <v>0.50740000000000007</v>
      </c>
      <c r="E448" s="8">
        <v>4.72</v>
      </c>
      <c r="F448" s="8">
        <v>4.7300000000000004</v>
      </c>
      <c r="G448" s="8">
        <v>106.78060000000001</v>
      </c>
      <c r="H448" s="8">
        <v>2.2357999999999998</v>
      </c>
      <c r="I448" s="8">
        <v>69.774231883579873</v>
      </c>
      <c r="J448" s="8">
        <v>99.55</v>
      </c>
      <c r="L448" s="19">
        <v>42671</v>
      </c>
      <c r="M448" s="20">
        <v>2.5716000000000001</v>
      </c>
      <c r="N448" s="7"/>
      <c r="O448" s="8"/>
      <c r="P448" s="8"/>
      <c r="Q448" s="8"/>
      <c r="R448" s="8"/>
      <c r="S448" s="8"/>
      <c r="T448" s="8"/>
      <c r="U448" s="8"/>
      <c r="V448" s="8"/>
      <c r="W448" s="8"/>
    </row>
    <row r="449" spans="1:23" ht="14.25" customHeight="1">
      <c r="A449" s="7">
        <v>45202</v>
      </c>
      <c r="B449" s="8">
        <v>2.1677</v>
      </c>
      <c r="C449" s="8">
        <v>2.6751</v>
      </c>
      <c r="D449" s="8">
        <v>0.50740000000000007</v>
      </c>
      <c r="E449" s="8">
        <v>4.8</v>
      </c>
      <c r="F449" s="8">
        <v>4.8099999999999996</v>
      </c>
      <c r="G449" s="8">
        <v>107.0917</v>
      </c>
      <c r="H449" s="8">
        <v>2.2357999999999998</v>
      </c>
      <c r="I449" s="8">
        <v>69.774231883579873</v>
      </c>
      <c r="J449" s="8">
        <v>99.55</v>
      </c>
      <c r="L449" s="19">
        <v>42664</v>
      </c>
      <c r="M449" s="20">
        <v>2.4567000000000001</v>
      </c>
      <c r="N449" s="7"/>
      <c r="O449" s="8"/>
      <c r="P449" s="8"/>
      <c r="Q449" s="8"/>
      <c r="R449" s="8"/>
      <c r="S449" s="8"/>
      <c r="T449" s="8"/>
      <c r="U449" s="8"/>
      <c r="V449" s="8"/>
      <c r="W449" s="8"/>
    </row>
    <row r="450" spans="1:23" ht="14.25" customHeight="1">
      <c r="A450" s="7">
        <v>45201</v>
      </c>
      <c r="B450" s="8">
        <v>2.1677</v>
      </c>
      <c r="C450" s="8">
        <v>2.6751</v>
      </c>
      <c r="D450" s="8">
        <v>0.50740000000000007</v>
      </c>
      <c r="E450" s="8">
        <v>4.72</v>
      </c>
      <c r="F450" s="8">
        <v>4.6900000000000004</v>
      </c>
      <c r="G450" s="8">
        <v>107.01779999999999</v>
      </c>
      <c r="H450" s="8">
        <v>2.2357999999999998</v>
      </c>
      <c r="I450" s="8">
        <v>69.774231883579873</v>
      </c>
      <c r="J450" s="8">
        <v>99.55</v>
      </c>
      <c r="L450" s="19">
        <v>42657</v>
      </c>
      <c r="M450" s="20">
        <v>2.2887</v>
      </c>
      <c r="N450" s="7"/>
      <c r="O450" s="8"/>
      <c r="P450" s="8"/>
      <c r="Q450" s="8"/>
      <c r="R450" s="8"/>
      <c r="S450" s="8"/>
      <c r="T450" s="8"/>
      <c r="U450" s="8"/>
      <c r="V450" s="8"/>
      <c r="W450" s="8"/>
    </row>
    <row r="451" spans="1:23" ht="14.25" customHeight="1">
      <c r="A451" s="7">
        <v>45198</v>
      </c>
      <c r="B451" s="8">
        <v>2.1677</v>
      </c>
      <c r="C451" s="8">
        <v>2.6751</v>
      </c>
      <c r="D451" s="8">
        <v>0.50740000000000007</v>
      </c>
      <c r="E451" s="8">
        <v>4.5999999999999996</v>
      </c>
      <c r="F451" s="8">
        <v>4.59</v>
      </c>
      <c r="G451" s="8">
        <v>106.151</v>
      </c>
      <c r="H451" s="8">
        <v>2.2357999999999998</v>
      </c>
      <c r="I451" s="8">
        <v>69.774231883579873</v>
      </c>
      <c r="J451" s="8">
        <v>99.55</v>
      </c>
      <c r="L451" s="19">
        <v>42643</v>
      </c>
      <c r="M451" s="20">
        <v>2.5661999999999998</v>
      </c>
      <c r="N451" s="7"/>
      <c r="O451" s="8"/>
      <c r="P451" s="8"/>
      <c r="Q451" s="8"/>
      <c r="R451" s="8"/>
      <c r="S451" s="8"/>
      <c r="T451" s="8"/>
      <c r="U451" s="8"/>
      <c r="V451" s="8"/>
      <c r="W451" s="8"/>
    </row>
    <row r="452" spans="1:23" ht="14.25" customHeight="1">
      <c r="A452" s="7">
        <v>45197</v>
      </c>
      <c r="B452" s="8">
        <v>2.1677</v>
      </c>
      <c r="C452" s="8">
        <v>2.6751</v>
      </c>
      <c r="D452" s="8">
        <v>0.50740000000000007</v>
      </c>
      <c r="E452" s="8">
        <v>4.62</v>
      </c>
      <c r="F452" s="8">
        <v>4.59</v>
      </c>
      <c r="G452" s="8">
        <v>106.1395</v>
      </c>
      <c r="H452" s="8">
        <v>2.2357999999999998</v>
      </c>
      <c r="I452" s="8">
        <v>69.774231883579873</v>
      </c>
      <c r="J452" s="8">
        <v>99.55</v>
      </c>
      <c r="L452" s="19">
        <v>42636</v>
      </c>
      <c r="M452" s="20">
        <v>2.4563000000000001</v>
      </c>
      <c r="N452" s="7"/>
      <c r="O452" s="8"/>
      <c r="P452" s="8"/>
      <c r="Q452" s="8"/>
      <c r="R452" s="8"/>
      <c r="S452" s="8"/>
      <c r="T452" s="8"/>
      <c r="U452" s="8"/>
      <c r="V452" s="8"/>
      <c r="W452" s="8"/>
    </row>
    <row r="453" spans="1:23" ht="14.25" customHeight="1">
      <c r="A453" s="7">
        <v>45196</v>
      </c>
      <c r="B453" s="8">
        <v>2.2077</v>
      </c>
      <c r="C453" s="8">
        <v>2.6877</v>
      </c>
      <c r="D453" s="8">
        <v>0.48</v>
      </c>
      <c r="E453" s="8">
        <v>4.67</v>
      </c>
      <c r="F453" s="8">
        <v>4.6100000000000003</v>
      </c>
      <c r="G453" s="8">
        <v>106.66549999999999</v>
      </c>
      <c r="H453" s="8">
        <v>1.9513</v>
      </c>
      <c r="I453" s="8">
        <v>68.04791320987654</v>
      </c>
      <c r="J453" s="8">
        <v>98.83</v>
      </c>
      <c r="L453" s="19">
        <v>42627</v>
      </c>
      <c r="M453" s="20">
        <v>2.3936999999999999</v>
      </c>
      <c r="N453" s="7"/>
      <c r="O453" s="8"/>
      <c r="P453" s="8"/>
      <c r="Q453" s="8"/>
      <c r="R453" s="8"/>
      <c r="S453" s="8"/>
      <c r="T453" s="8"/>
      <c r="U453" s="8"/>
      <c r="V453" s="8"/>
      <c r="W453" s="8"/>
    </row>
    <row r="454" spans="1:23" ht="14.25" customHeight="1">
      <c r="A454" s="7">
        <v>45195</v>
      </c>
      <c r="B454" s="8">
        <v>2.2326999999999999</v>
      </c>
      <c r="C454" s="8">
        <v>2.6951000000000001</v>
      </c>
      <c r="D454" s="8">
        <v>0.46240000000000014</v>
      </c>
      <c r="E454" s="8">
        <v>4.62</v>
      </c>
      <c r="F454" s="8">
        <v>4.5599999999999996</v>
      </c>
      <c r="G454" s="8">
        <v>106.1798</v>
      </c>
      <c r="H454" s="8">
        <v>2.2019000000000002</v>
      </c>
      <c r="I454" s="8">
        <v>66.301055106744556</v>
      </c>
      <c r="J454" s="8">
        <v>98.83</v>
      </c>
      <c r="L454" s="19">
        <v>42622</v>
      </c>
      <c r="M454" s="20">
        <v>2.2886000000000002</v>
      </c>
      <c r="N454" s="7"/>
      <c r="O454" s="8"/>
      <c r="P454" s="8"/>
      <c r="Q454" s="8"/>
      <c r="R454" s="8"/>
      <c r="S454" s="8"/>
      <c r="T454" s="8"/>
      <c r="U454" s="8"/>
      <c r="V454" s="8"/>
      <c r="W454" s="8"/>
    </row>
    <row r="455" spans="1:23" ht="14.25" customHeight="1">
      <c r="A455" s="7">
        <v>45194</v>
      </c>
      <c r="B455" s="8">
        <v>2.2126999999999999</v>
      </c>
      <c r="C455" s="8">
        <v>2.6976</v>
      </c>
      <c r="D455" s="8">
        <v>0.48490000000000011</v>
      </c>
      <c r="E455" s="8">
        <v>4.62</v>
      </c>
      <c r="F455" s="8">
        <v>4.55</v>
      </c>
      <c r="G455" s="8">
        <v>105.95820000000001</v>
      </c>
      <c r="H455" s="8">
        <v>2.1469</v>
      </c>
      <c r="I455" s="8">
        <v>65.045904410103375</v>
      </c>
      <c r="J455" s="8">
        <v>98.83</v>
      </c>
      <c r="L455" s="19">
        <v>42615</v>
      </c>
      <c r="M455" s="20">
        <v>2.2945000000000002</v>
      </c>
      <c r="N455" s="7"/>
      <c r="O455" s="8"/>
      <c r="P455" s="8"/>
      <c r="Q455" s="8"/>
      <c r="R455" s="8"/>
      <c r="S455" s="8"/>
      <c r="T455" s="8"/>
      <c r="U455" s="8"/>
      <c r="V455" s="8"/>
      <c r="W455" s="8"/>
    </row>
    <row r="456" spans="1:23" ht="14.25" customHeight="1">
      <c r="A456" s="7">
        <v>45191</v>
      </c>
      <c r="B456" s="8">
        <v>2.1977000000000002</v>
      </c>
      <c r="C456" s="8">
        <v>2.6776</v>
      </c>
      <c r="D456" s="8">
        <v>0.47989999999999977</v>
      </c>
      <c r="E456" s="8">
        <v>4.57</v>
      </c>
      <c r="F456" s="8">
        <v>4.4400000000000004</v>
      </c>
      <c r="G456" s="8">
        <v>105.6135</v>
      </c>
      <c r="H456" s="8">
        <v>2.1957</v>
      </c>
      <c r="I456" s="8">
        <v>66.324298242437152</v>
      </c>
      <c r="J456" s="8">
        <v>98.83</v>
      </c>
      <c r="L456" s="19">
        <v>42608</v>
      </c>
      <c r="M456" s="20">
        <v>2.4184999999999999</v>
      </c>
      <c r="N456" s="7"/>
      <c r="O456" s="8"/>
      <c r="P456" s="8"/>
      <c r="Q456" s="8"/>
      <c r="R456" s="8"/>
      <c r="S456" s="8"/>
      <c r="T456" s="8"/>
      <c r="U456" s="8"/>
      <c r="V456" s="8"/>
      <c r="W456" s="8"/>
    </row>
    <row r="457" spans="1:23" ht="14.25" customHeight="1">
      <c r="A457" s="7">
        <v>45190</v>
      </c>
      <c r="B457" s="8">
        <v>2.1877</v>
      </c>
      <c r="C457" s="8">
        <v>2.6576</v>
      </c>
      <c r="D457" s="8">
        <v>0.46989999999999998</v>
      </c>
      <c r="E457" s="8">
        <v>4.6100000000000003</v>
      </c>
      <c r="F457" s="8">
        <v>4.49</v>
      </c>
      <c r="G457" s="8">
        <v>105.39060000000001</v>
      </c>
      <c r="H457" s="8">
        <v>2.0150999999999999</v>
      </c>
      <c r="I457" s="8">
        <v>67.091883320574169</v>
      </c>
      <c r="J457" s="8">
        <v>98.51</v>
      </c>
      <c r="L457" s="19">
        <v>42601</v>
      </c>
      <c r="M457" s="20">
        <v>2.3275000000000001</v>
      </c>
      <c r="N457" s="7"/>
      <c r="O457" s="8"/>
      <c r="P457" s="8"/>
      <c r="Q457" s="8"/>
      <c r="R457" s="8"/>
      <c r="S457" s="8"/>
      <c r="T457" s="8"/>
      <c r="U457" s="8"/>
      <c r="V457" s="8"/>
      <c r="W457" s="8"/>
    </row>
    <row r="458" spans="1:23" ht="14.25" customHeight="1">
      <c r="A458" s="7">
        <v>45189</v>
      </c>
      <c r="B458" s="8">
        <v>2.2077</v>
      </c>
      <c r="C458" s="8">
        <v>2.665</v>
      </c>
      <c r="D458" s="8">
        <v>0.45730000000000004</v>
      </c>
      <c r="E458" s="8">
        <v>4.5199999999999996</v>
      </c>
      <c r="F458" s="8">
        <v>4.3499999999999996</v>
      </c>
      <c r="G458" s="8">
        <v>105.3236</v>
      </c>
      <c r="H458" s="8">
        <v>2.0426000000000002</v>
      </c>
      <c r="I458" s="8">
        <v>67.570302281615298</v>
      </c>
      <c r="J458" s="8">
        <v>98.51</v>
      </c>
      <c r="L458" s="19">
        <v>42594</v>
      </c>
      <c r="M458" s="20">
        <v>2.3256000000000001</v>
      </c>
      <c r="N458" s="7"/>
      <c r="O458" s="8"/>
      <c r="P458" s="8"/>
      <c r="Q458" s="8"/>
      <c r="R458" s="8"/>
      <c r="S458" s="8"/>
      <c r="T458" s="8"/>
      <c r="U458" s="8"/>
      <c r="V458" s="8"/>
      <c r="W458" s="8"/>
    </row>
    <row r="459" spans="1:23" ht="14.25" customHeight="1">
      <c r="A459" s="7">
        <v>45188</v>
      </c>
      <c r="B459" s="8">
        <v>2.1877</v>
      </c>
      <c r="C459" s="8">
        <v>2.6625000000000001</v>
      </c>
      <c r="D459" s="8">
        <v>0.47480000000000011</v>
      </c>
      <c r="E459" s="8">
        <v>4.51</v>
      </c>
      <c r="F459" s="8">
        <v>4.37</v>
      </c>
      <c r="G459" s="8">
        <v>105.1451</v>
      </c>
      <c r="H459" s="8">
        <v>1.9799</v>
      </c>
      <c r="I459" s="8">
        <v>67.494301681500318</v>
      </c>
      <c r="J459" s="8">
        <v>98.51</v>
      </c>
      <c r="L459" s="19">
        <v>42587</v>
      </c>
      <c r="M459" s="20">
        <v>2.2804000000000002</v>
      </c>
      <c r="N459" s="7"/>
      <c r="O459" s="8"/>
      <c r="P459" s="8"/>
      <c r="Q459" s="8"/>
      <c r="R459" s="8"/>
      <c r="S459" s="8"/>
      <c r="T459" s="8"/>
      <c r="U459" s="8"/>
      <c r="V459" s="8"/>
      <c r="W459" s="8"/>
    </row>
    <row r="460" spans="1:23" ht="14.25" customHeight="1">
      <c r="A460" s="7">
        <v>45187</v>
      </c>
      <c r="B460" s="8">
        <v>2.1726999999999999</v>
      </c>
      <c r="C460" s="8">
        <v>2.65</v>
      </c>
      <c r="D460" s="8">
        <v>0.47730000000000006</v>
      </c>
      <c r="E460" s="8">
        <v>4.46</v>
      </c>
      <c r="F460" s="8">
        <v>4.32</v>
      </c>
      <c r="G460" s="8">
        <v>105.0753</v>
      </c>
      <c r="H460" s="8">
        <v>1.9505999999999999</v>
      </c>
      <c r="I460" s="8">
        <v>67.792007131330294</v>
      </c>
      <c r="J460" s="8">
        <v>98.51</v>
      </c>
      <c r="L460" s="19">
        <v>42580</v>
      </c>
      <c r="M460" s="20">
        <v>2.3986999999999998</v>
      </c>
      <c r="N460" s="7"/>
      <c r="O460" s="8"/>
      <c r="P460" s="8"/>
      <c r="Q460" s="8"/>
      <c r="R460" s="8"/>
      <c r="S460" s="8"/>
      <c r="T460" s="8"/>
      <c r="U460" s="8"/>
      <c r="V460" s="8"/>
      <c r="W460" s="8"/>
    </row>
    <row r="461" spans="1:23" ht="14.25" customHeight="1">
      <c r="A461" s="7">
        <v>45184</v>
      </c>
      <c r="B461" s="8">
        <v>2.1326999999999998</v>
      </c>
      <c r="C461" s="8">
        <v>2.64</v>
      </c>
      <c r="D461" s="8">
        <v>0.50730000000000031</v>
      </c>
      <c r="E461" s="8">
        <v>4.45</v>
      </c>
      <c r="F461" s="8">
        <v>4.33</v>
      </c>
      <c r="G461" s="8">
        <v>105.3184</v>
      </c>
      <c r="H461" s="8">
        <v>1.9078999999999999</v>
      </c>
      <c r="I461" s="8">
        <v>69.083403877745937</v>
      </c>
      <c r="J461" s="8">
        <v>98.51</v>
      </c>
      <c r="L461" s="19">
        <v>42573</v>
      </c>
      <c r="M461" s="20">
        <v>2.3209</v>
      </c>
      <c r="N461" s="7"/>
      <c r="O461" s="8"/>
      <c r="P461" s="8"/>
      <c r="Q461" s="8"/>
      <c r="R461" s="8"/>
      <c r="S461" s="8"/>
      <c r="T461" s="8"/>
      <c r="U461" s="8"/>
      <c r="V461" s="8"/>
      <c r="W461" s="8"/>
    </row>
    <row r="462" spans="1:23" ht="14.25" customHeight="1">
      <c r="A462" s="7">
        <v>45183</v>
      </c>
      <c r="B462" s="8">
        <v>2.1027</v>
      </c>
      <c r="C462" s="8">
        <v>2.6074999999999999</v>
      </c>
      <c r="D462" s="8">
        <v>0.50479999999999992</v>
      </c>
      <c r="E462" s="8">
        <v>4.42</v>
      </c>
      <c r="F462" s="8">
        <v>4.29</v>
      </c>
      <c r="G462" s="8">
        <v>105.37990000000001</v>
      </c>
      <c r="H462" s="8">
        <v>1.9462999999999999</v>
      </c>
      <c r="I462" s="8">
        <v>70.60911557627476</v>
      </c>
      <c r="J462" s="8">
        <v>97.77</v>
      </c>
      <c r="L462" s="19">
        <v>42566</v>
      </c>
      <c r="M462" s="20">
        <v>2.2854999999999999</v>
      </c>
      <c r="N462" s="7"/>
      <c r="O462" s="8"/>
      <c r="P462" s="8"/>
      <c r="Q462" s="8"/>
      <c r="R462" s="8"/>
      <c r="S462" s="8"/>
      <c r="T462" s="8"/>
      <c r="U462" s="8"/>
      <c r="V462" s="8"/>
      <c r="W462" s="8"/>
    </row>
    <row r="463" spans="1:23" ht="14.25" customHeight="1">
      <c r="A463" s="7">
        <v>45182</v>
      </c>
      <c r="B463" s="8">
        <v>2.1027</v>
      </c>
      <c r="C463" s="8">
        <v>2.6150000000000002</v>
      </c>
      <c r="D463" s="8">
        <v>0.5123000000000002</v>
      </c>
      <c r="E463" s="8">
        <v>4.3899999999999997</v>
      </c>
      <c r="F463" s="8">
        <v>4.25</v>
      </c>
      <c r="G463" s="8">
        <v>104.76139999999999</v>
      </c>
      <c r="H463" s="8">
        <v>1.8884000000000001</v>
      </c>
      <c r="I463" s="8">
        <v>70.407235046906294</v>
      </c>
      <c r="J463" s="8">
        <v>97.77</v>
      </c>
      <c r="L463" s="19">
        <v>42559</v>
      </c>
      <c r="M463" s="20">
        <v>2.2755999999999998</v>
      </c>
      <c r="N463" s="7"/>
      <c r="O463" s="8"/>
      <c r="P463" s="8"/>
      <c r="Q463" s="8"/>
      <c r="R463" s="8"/>
      <c r="S463" s="8"/>
      <c r="T463" s="8"/>
      <c r="U463" s="8"/>
      <c r="V463" s="8"/>
      <c r="W463" s="8"/>
    </row>
    <row r="464" spans="1:23" ht="14.25" customHeight="1">
      <c r="A464" s="7">
        <v>45181</v>
      </c>
      <c r="B464" s="8">
        <v>2.1252</v>
      </c>
      <c r="C464" s="8">
        <v>2.6230000000000002</v>
      </c>
      <c r="D464" s="8">
        <v>0.49780000000000024</v>
      </c>
      <c r="E464" s="8">
        <v>4.41</v>
      </c>
      <c r="F464" s="8">
        <v>4.2699999999999996</v>
      </c>
      <c r="G464" s="8">
        <v>104.54300000000001</v>
      </c>
      <c r="H464" s="8">
        <v>1.9513</v>
      </c>
      <c r="I464" s="8">
        <v>69.831555369727567</v>
      </c>
      <c r="J464" s="8">
        <v>97.77</v>
      </c>
      <c r="L464" s="19">
        <v>42552</v>
      </c>
      <c r="M464" s="20">
        <v>2.3805999999999998</v>
      </c>
      <c r="N464" s="7"/>
      <c r="O464" s="8"/>
      <c r="P464" s="8"/>
      <c r="Q464" s="8"/>
      <c r="R464" s="8"/>
      <c r="S464" s="8"/>
      <c r="T464" s="8"/>
      <c r="U464" s="8"/>
      <c r="V464" s="8"/>
      <c r="W464" s="8"/>
    </row>
    <row r="465" spans="1:23" ht="14.25" customHeight="1">
      <c r="A465" s="7">
        <v>45180</v>
      </c>
      <c r="B465" s="8">
        <v>2.1352000000000002</v>
      </c>
      <c r="C465" s="8">
        <v>2.63</v>
      </c>
      <c r="D465" s="8">
        <v>0.49479999999999968</v>
      </c>
      <c r="E465" s="8">
        <v>4.4000000000000004</v>
      </c>
      <c r="F465" s="8">
        <v>4.29</v>
      </c>
      <c r="G465" s="8">
        <v>104.5166</v>
      </c>
      <c r="H465" s="8">
        <v>1.9997</v>
      </c>
      <c r="I465" s="8">
        <v>70.061237009690331</v>
      </c>
      <c r="J465" s="8">
        <v>97.77</v>
      </c>
      <c r="L465" s="19">
        <v>42545</v>
      </c>
      <c r="M465" s="20">
        <v>2.3264999999999998</v>
      </c>
      <c r="N465" s="7"/>
      <c r="O465" s="8"/>
      <c r="P465" s="8"/>
      <c r="Q465" s="8"/>
      <c r="R465" s="8"/>
      <c r="S465" s="8"/>
      <c r="T465" s="8"/>
      <c r="U465" s="8"/>
      <c r="V465" s="8"/>
      <c r="W465" s="8"/>
    </row>
    <row r="466" spans="1:23" ht="14.25" customHeight="1">
      <c r="A466" s="7">
        <v>45177</v>
      </c>
      <c r="B466" s="8">
        <v>2.0952000000000002</v>
      </c>
      <c r="C466" s="8">
        <v>2.6375000000000002</v>
      </c>
      <c r="D466" s="8">
        <v>0.5423</v>
      </c>
      <c r="E466" s="8">
        <v>4.3899999999999997</v>
      </c>
      <c r="F466" s="8">
        <v>4.26</v>
      </c>
      <c r="G466" s="8">
        <v>105.06</v>
      </c>
      <c r="H466" s="8">
        <v>1.8625</v>
      </c>
      <c r="I466" s="8">
        <v>71.035852995599328</v>
      </c>
      <c r="J466" s="8">
        <v>97.77</v>
      </c>
      <c r="L466" s="19">
        <v>42538</v>
      </c>
      <c r="M466" s="20">
        <v>2.2841</v>
      </c>
      <c r="N466" s="7"/>
      <c r="O466" s="8"/>
      <c r="P466" s="8"/>
      <c r="Q466" s="8"/>
      <c r="R466" s="8"/>
      <c r="S466" s="8"/>
      <c r="T466" s="8"/>
      <c r="U466" s="8"/>
      <c r="V466" s="8"/>
      <c r="W466" s="8"/>
    </row>
    <row r="467" spans="1:23" ht="14.25" customHeight="1">
      <c r="A467" s="7">
        <v>45176</v>
      </c>
      <c r="B467" s="8">
        <v>2.0874000000000001</v>
      </c>
      <c r="C467" s="8">
        <v>2.6349999999999998</v>
      </c>
      <c r="D467" s="8">
        <v>0.54759999999999964</v>
      </c>
      <c r="E467" s="8">
        <v>4.38</v>
      </c>
      <c r="F467" s="8">
        <v>4.2699999999999996</v>
      </c>
      <c r="G467" s="8">
        <v>105.0491</v>
      </c>
      <c r="H467" s="8">
        <v>1.9508000000000001</v>
      </c>
      <c r="I467" s="8">
        <v>67.919788170681059</v>
      </c>
      <c r="J467" s="8">
        <v>97.21</v>
      </c>
      <c r="L467" s="19">
        <v>42529</v>
      </c>
      <c r="M467" s="20">
        <v>2.2896000000000001</v>
      </c>
      <c r="N467" s="7"/>
      <c r="O467" s="8"/>
      <c r="P467" s="8"/>
      <c r="Q467" s="8"/>
      <c r="R467" s="8"/>
      <c r="S467" s="8"/>
      <c r="T467" s="8"/>
      <c r="U467" s="8"/>
      <c r="V467" s="8"/>
      <c r="W467" s="8"/>
    </row>
    <row r="468" spans="1:23" ht="14.25" customHeight="1">
      <c r="A468" s="7">
        <v>45175</v>
      </c>
      <c r="B468" s="8">
        <v>2.0800999999999998</v>
      </c>
      <c r="C468" s="8">
        <v>2.6375000000000002</v>
      </c>
      <c r="D468" s="8">
        <v>0.55740000000000034</v>
      </c>
      <c r="E468" s="8">
        <v>4.4400000000000004</v>
      </c>
      <c r="F468" s="8">
        <v>4.3</v>
      </c>
      <c r="G468" s="8">
        <v>104.8656</v>
      </c>
      <c r="H468" s="8">
        <v>1.8250999999999999</v>
      </c>
      <c r="I468" s="8">
        <v>67.980670386889329</v>
      </c>
      <c r="J468" s="8">
        <v>97.21</v>
      </c>
      <c r="L468" s="19">
        <v>42524</v>
      </c>
      <c r="M468" s="20">
        <v>2.3129</v>
      </c>
      <c r="N468" s="7"/>
      <c r="O468" s="8"/>
      <c r="P468" s="8"/>
      <c r="Q468" s="8"/>
      <c r="R468" s="8"/>
      <c r="S468" s="8"/>
      <c r="T468" s="8"/>
      <c r="U468" s="8"/>
      <c r="V468" s="8"/>
      <c r="W468" s="8"/>
    </row>
    <row r="469" spans="1:23" ht="14.25" customHeight="1">
      <c r="A469" s="7">
        <v>45174</v>
      </c>
      <c r="B469" s="8">
        <v>1.9928999999999999</v>
      </c>
      <c r="C469" s="8">
        <v>2.6150000000000002</v>
      </c>
      <c r="D469" s="8">
        <v>0.62210000000000032</v>
      </c>
      <c r="E469" s="8">
        <v>4.37</v>
      </c>
      <c r="F469" s="8">
        <v>4.2699999999999996</v>
      </c>
      <c r="G469" s="8">
        <v>104.7808</v>
      </c>
      <c r="H469" s="8">
        <v>1.7411000000000001</v>
      </c>
      <c r="I469" s="8">
        <v>67.249697856404964</v>
      </c>
      <c r="J469" s="8">
        <v>97.21</v>
      </c>
      <c r="L469" s="19">
        <v>42517</v>
      </c>
      <c r="M469" s="20">
        <v>2.3245</v>
      </c>
      <c r="N469" s="7"/>
      <c r="O469" s="8"/>
      <c r="P469" s="8"/>
      <c r="Q469" s="8"/>
      <c r="R469" s="8"/>
      <c r="S469" s="8"/>
      <c r="T469" s="8"/>
      <c r="U469" s="8"/>
      <c r="V469" s="8"/>
      <c r="W469" s="8"/>
    </row>
    <row r="470" spans="1:23" ht="14.25" customHeight="1">
      <c r="A470" s="7">
        <v>45173</v>
      </c>
      <c r="B470" s="8">
        <v>1.9822</v>
      </c>
      <c r="C470" s="8">
        <v>2.6124000000000001</v>
      </c>
      <c r="D470" s="8">
        <v>0.63020000000000009</v>
      </c>
      <c r="E470" s="8">
        <v>4.29</v>
      </c>
      <c r="F470" s="8">
        <v>4.18</v>
      </c>
      <c r="G470" s="8">
        <v>104.1164</v>
      </c>
      <c r="H470" s="8">
        <v>1.7436</v>
      </c>
      <c r="I470" s="8">
        <v>66.174845469008261</v>
      </c>
      <c r="J470" s="8">
        <v>97.21</v>
      </c>
      <c r="L470" s="19">
        <v>42510</v>
      </c>
      <c r="M470" s="20">
        <v>2.2955999999999999</v>
      </c>
      <c r="N470" s="7"/>
      <c r="O470" s="8"/>
      <c r="P470" s="8"/>
      <c r="Q470" s="8"/>
      <c r="R470" s="8"/>
      <c r="S470" s="8"/>
      <c r="T470" s="8"/>
      <c r="U470" s="8"/>
      <c r="V470" s="8"/>
      <c r="W470" s="8"/>
    </row>
    <row r="471" spans="1:23" ht="14.25" customHeight="1">
      <c r="A471" s="7">
        <v>45170</v>
      </c>
      <c r="B471" s="8">
        <v>1.9578</v>
      </c>
      <c r="C471" s="8">
        <v>2.585</v>
      </c>
      <c r="D471" s="8">
        <v>0.62719999999999998</v>
      </c>
      <c r="E471" s="8">
        <v>4.29</v>
      </c>
      <c r="F471" s="8">
        <v>4.18</v>
      </c>
      <c r="G471" s="8">
        <v>104.2774</v>
      </c>
      <c r="H471" s="8">
        <v>1.8003</v>
      </c>
      <c r="I471" s="8">
        <v>64.589786035387306</v>
      </c>
      <c r="J471" s="8">
        <v>97.21</v>
      </c>
      <c r="L471" s="19">
        <v>42503</v>
      </c>
      <c r="M471" s="20">
        <v>2.3214000000000001</v>
      </c>
      <c r="N471" s="7"/>
      <c r="O471" s="8"/>
      <c r="P471" s="8"/>
      <c r="Q471" s="8"/>
      <c r="R471" s="8"/>
      <c r="S471" s="8"/>
      <c r="T471" s="8"/>
      <c r="U471" s="8"/>
      <c r="V471" s="8"/>
      <c r="W471" s="8"/>
    </row>
    <row r="472" spans="1:23" ht="14.25" customHeight="1">
      <c r="A472" s="7">
        <v>45169</v>
      </c>
      <c r="B472" s="8">
        <v>1.9051</v>
      </c>
      <c r="C472" s="8">
        <v>2.5575000000000001</v>
      </c>
      <c r="D472" s="8">
        <v>0.65240000000000009</v>
      </c>
      <c r="E472" s="8">
        <v>4.2300000000000004</v>
      </c>
      <c r="F472" s="8">
        <v>4.09</v>
      </c>
      <c r="G472" s="8">
        <v>103.64149999999999</v>
      </c>
      <c r="H472" s="8">
        <v>2.2498</v>
      </c>
      <c r="I472" s="8">
        <v>65.439724984631141</v>
      </c>
      <c r="J472" s="8">
        <v>97.14</v>
      </c>
      <c r="L472" s="19">
        <v>42496</v>
      </c>
      <c r="M472" s="20">
        <v>2.3121</v>
      </c>
      <c r="N472" s="7"/>
      <c r="O472" s="8"/>
      <c r="P472" s="8"/>
      <c r="Q472" s="8"/>
      <c r="R472" s="8"/>
      <c r="S472" s="8"/>
      <c r="T472" s="8"/>
      <c r="U472" s="8"/>
      <c r="V472" s="8"/>
      <c r="W472" s="8"/>
    </row>
    <row r="473" spans="1:23" ht="14.25" customHeight="1">
      <c r="A473" s="7">
        <v>45168</v>
      </c>
      <c r="B473" s="8">
        <v>1.9392</v>
      </c>
      <c r="C473" s="8">
        <v>2.56</v>
      </c>
      <c r="D473" s="8">
        <v>0.62080000000000002</v>
      </c>
      <c r="E473" s="8">
        <v>4.2699999999999996</v>
      </c>
      <c r="F473" s="8">
        <v>4.12</v>
      </c>
      <c r="G473" s="8">
        <v>103.1575</v>
      </c>
      <c r="H473" s="8">
        <v>2.254</v>
      </c>
      <c r="I473" s="8">
        <v>64.620245354990288</v>
      </c>
      <c r="J473" s="8">
        <v>97.33</v>
      </c>
      <c r="L473" s="19">
        <v>42489</v>
      </c>
      <c r="M473" s="20">
        <v>2.4224000000000001</v>
      </c>
      <c r="N473" s="7"/>
      <c r="O473" s="8"/>
      <c r="P473" s="8"/>
      <c r="Q473" s="8"/>
      <c r="R473" s="8"/>
      <c r="S473" s="8"/>
      <c r="T473" s="8"/>
      <c r="U473" s="8"/>
      <c r="V473" s="8"/>
      <c r="W473" s="8"/>
    </row>
    <row r="474" spans="1:23" ht="14.25" customHeight="1">
      <c r="A474" s="7">
        <v>45167</v>
      </c>
      <c r="B474" s="8">
        <v>1.9902</v>
      </c>
      <c r="C474" s="8">
        <v>2.57</v>
      </c>
      <c r="D474" s="8">
        <v>0.57979999999999987</v>
      </c>
      <c r="E474" s="8">
        <v>4.26</v>
      </c>
      <c r="F474" s="8">
        <v>4.12</v>
      </c>
      <c r="G474" s="8">
        <v>103.4795</v>
      </c>
      <c r="H474" s="8">
        <v>2.1819000000000002</v>
      </c>
      <c r="I474" s="8">
        <v>61.607181708860757</v>
      </c>
      <c r="J474" s="8">
        <v>97.33</v>
      </c>
      <c r="L474" s="19">
        <v>42482</v>
      </c>
      <c r="M474" s="20">
        <v>2.3462999999999998</v>
      </c>
      <c r="N474" s="7"/>
      <c r="O474" s="8"/>
      <c r="P474" s="8"/>
      <c r="Q474" s="8"/>
      <c r="R474" s="8"/>
      <c r="S474" s="8"/>
      <c r="T474" s="8"/>
      <c r="U474" s="8"/>
      <c r="V474" s="8"/>
      <c r="W474" s="8"/>
    </row>
    <row r="475" spans="1:23" ht="14.25" customHeight="1">
      <c r="A475" s="7">
        <v>45166</v>
      </c>
      <c r="B475" s="8">
        <v>1.9245000000000001</v>
      </c>
      <c r="C475" s="8">
        <v>2.5836999999999999</v>
      </c>
      <c r="D475" s="8">
        <v>0.65919999999999979</v>
      </c>
      <c r="E475" s="8">
        <v>4.38</v>
      </c>
      <c r="F475" s="8">
        <v>4.2</v>
      </c>
      <c r="G475" s="8">
        <v>103.99679999999999</v>
      </c>
      <c r="H475" s="8">
        <v>2.0893000000000002</v>
      </c>
      <c r="I475" s="8">
        <v>62.326176361403867</v>
      </c>
      <c r="J475" s="8">
        <v>97.33</v>
      </c>
      <c r="L475" s="19">
        <v>42475</v>
      </c>
      <c r="M475" s="20">
        <v>2.3184</v>
      </c>
      <c r="N475" s="7"/>
      <c r="O475" s="8"/>
      <c r="P475" s="8"/>
      <c r="Q475" s="8"/>
      <c r="R475" s="8"/>
      <c r="S475" s="8"/>
      <c r="T475" s="8"/>
      <c r="U475" s="8"/>
      <c r="V475" s="8"/>
      <c r="W475" s="8"/>
    </row>
    <row r="476" spans="1:23" ht="14.25" customHeight="1">
      <c r="A476" s="7">
        <v>45163</v>
      </c>
      <c r="B476" s="8">
        <v>1.8951</v>
      </c>
      <c r="C476" s="8">
        <v>2.5701999999999998</v>
      </c>
      <c r="D476" s="8">
        <v>0.67509999999999981</v>
      </c>
      <c r="E476" s="8">
        <v>4.4400000000000004</v>
      </c>
      <c r="F476" s="8">
        <v>4.25</v>
      </c>
      <c r="G476" s="8">
        <v>104.2016</v>
      </c>
      <c r="H476" s="8">
        <v>1.9499</v>
      </c>
      <c r="I476" s="8">
        <v>61.717716887342682</v>
      </c>
      <c r="J476" s="8">
        <v>97.33</v>
      </c>
      <c r="L476" s="19">
        <v>42468</v>
      </c>
      <c r="M476" s="20">
        <v>2.2786</v>
      </c>
      <c r="N476" s="7"/>
      <c r="O476" s="8"/>
      <c r="P476" s="8"/>
      <c r="Q476" s="8"/>
      <c r="R476" s="8"/>
      <c r="S476" s="8"/>
      <c r="T476" s="8"/>
      <c r="U476" s="8"/>
      <c r="V476" s="8"/>
      <c r="W476" s="8"/>
    </row>
    <row r="477" spans="1:23" ht="14.25" customHeight="1">
      <c r="A477" s="7">
        <v>45162</v>
      </c>
      <c r="B477" s="8">
        <v>1.8772</v>
      </c>
      <c r="C477" s="8">
        <v>2.5543</v>
      </c>
      <c r="D477" s="8">
        <v>0.67710000000000004</v>
      </c>
      <c r="E477" s="8">
        <v>4.3899999999999997</v>
      </c>
      <c r="F477" s="8">
        <v>4.2300000000000004</v>
      </c>
      <c r="G477" s="8">
        <v>103.94759999999999</v>
      </c>
      <c r="H477" s="8">
        <v>1.7819</v>
      </c>
      <c r="I477" s="8">
        <v>62.939765479857215</v>
      </c>
      <c r="J477" s="8">
        <v>97.19</v>
      </c>
      <c r="L477" s="19">
        <v>42461</v>
      </c>
      <c r="M477" s="20">
        <v>2.3410000000000002</v>
      </c>
      <c r="N477" s="7"/>
      <c r="O477" s="8"/>
      <c r="P477" s="8"/>
      <c r="Q477" s="8"/>
      <c r="R477" s="8"/>
      <c r="S477" s="8"/>
      <c r="T477" s="8"/>
      <c r="U477" s="8"/>
      <c r="V477" s="8"/>
      <c r="W477" s="8"/>
    </row>
    <row r="478" spans="1:23" ht="14.25" customHeight="1">
      <c r="A478" s="7">
        <v>45161</v>
      </c>
      <c r="B478" s="8">
        <v>1.8964000000000001</v>
      </c>
      <c r="C478" s="8">
        <v>2.5535000000000001</v>
      </c>
      <c r="D478" s="8">
        <v>0.65710000000000002</v>
      </c>
      <c r="E478" s="8">
        <v>4.3600000000000003</v>
      </c>
      <c r="F478" s="8">
        <v>4.1900000000000004</v>
      </c>
      <c r="G478" s="8">
        <v>103.38249999999999</v>
      </c>
      <c r="H478" s="8">
        <v>1.8025</v>
      </c>
      <c r="I478" s="8">
        <v>61.950592336934363</v>
      </c>
      <c r="J478" s="8">
        <v>97.19</v>
      </c>
      <c r="L478" s="19">
        <v>42454</v>
      </c>
      <c r="M478" s="20">
        <v>2.3260999999999998</v>
      </c>
      <c r="N478" s="7"/>
      <c r="O478" s="8"/>
      <c r="P478" s="8"/>
      <c r="Q478" s="8"/>
      <c r="R478" s="8"/>
      <c r="S478" s="8"/>
      <c r="T478" s="8"/>
      <c r="U478" s="8"/>
      <c r="V478" s="8"/>
      <c r="W478" s="8"/>
    </row>
    <row r="479" spans="1:23" ht="14.25" customHeight="1">
      <c r="A479" s="7">
        <v>45160</v>
      </c>
      <c r="B479" s="8">
        <v>1.899</v>
      </c>
      <c r="C479" s="8">
        <v>2.5564</v>
      </c>
      <c r="D479" s="8">
        <v>0.65739999999999998</v>
      </c>
      <c r="E479" s="8">
        <v>4.49</v>
      </c>
      <c r="F479" s="8">
        <v>4.34</v>
      </c>
      <c r="G479" s="8">
        <v>103.6071</v>
      </c>
      <c r="H479" s="8">
        <v>1.8319000000000001</v>
      </c>
      <c r="I479" s="8">
        <v>61.861747705220061</v>
      </c>
      <c r="J479" s="8">
        <v>97.19</v>
      </c>
      <c r="L479" s="19">
        <v>42447</v>
      </c>
      <c r="M479" s="20">
        <v>2.2968000000000002</v>
      </c>
      <c r="N479" s="7"/>
      <c r="O479" s="8"/>
      <c r="P479" s="8"/>
      <c r="Q479" s="8"/>
      <c r="R479" s="8"/>
      <c r="S479" s="8"/>
      <c r="T479" s="8"/>
      <c r="U479" s="8"/>
      <c r="V479" s="8"/>
      <c r="W479" s="8"/>
    </row>
    <row r="480" spans="1:23" ht="14.25" customHeight="1">
      <c r="A480" s="7">
        <v>45159</v>
      </c>
      <c r="B480" s="8">
        <v>1.8705000000000001</v>
      </c>
      <c r="C480" s="8">
        <v>2.5402999999999998</v>
      </c>
      <c r="D480" s="8">
        <v>0.66979999999999973</v>
      </c>
      <c r="E480" s="8">
        <v>4.46</v>
      </c>
      <c r="F480" s="8">
        <v>4.34</v>
      </c>
      <c r="G480" s="8">
        <v>103.3173</v>
      </c>
      <c r="H480" s="8">
        <v>1.8856999999999999</v>
      </c>
      <c r="I480" s="8">
        <v>62.670209600533994</v>
      </c>
      <c r="J480" s="8">
        <v>97.19</v>
      </c>
      <c r="L480" s="19">
        <v>42440</v>
      </c>
      <c r="M480" s="20">
        <v>2.2736999999999998</v>
      </c>
      <c r="N480" s="7"/>
      <c r="O480" s="8"/>
      <c r="P480" s="8"/>
      <c r="Q480" s="8"/>
      <c r="R480" s="8"/>
      <c r="S480" s="8"/>
      <c r="T480" s="8"/>
      <c r="U480" s="8"/>
      <c r="V480" s="8"/>
      <c r="W480" s="8"/>
    </row>
    <row r="481" spans="1:23" ht="14.25" customHeight="1">
      <c r="A481" s="7">
        <v>45156</v>
      </c>
      <c r="B481" s="8">
        <v>1.8323</v>
      </c>
      <c r="C481" s="8">
        <v>2.5638999999999998</v>
      </c>
      <c r="D481" s="8">
        <v>0.73159999999999981</v>
      </c>
      <c r="E481" s="8">
        <v>4.38</v>
      </c>
      <c r="F481" s="8">
        <v>4.26</v>
      </c>
      <c r="G481" s="8">
        <v>103.4419</v>
      </c>
      <c r="H481" s="8">
        <v>1.9220999999999999</v>
      </c>
      <c r="I481" s="8">
        <v>64.832080224822917</v>
      </c>
      <c r="J481" s="8">
        <v>97.19</v>
      </c>
      <c r="L481" s="19">
        <v>42433</v>
      </c>
      <c r="M481" s="20">
        <v>2.2921999999999998</v>
      </c>
      <c r="N481" s="7"/>
      <c r="O481" s="8"/>
      <c r="P481" s="8"/>
      <c r="Q481" s="8"/>
      <c r="R481" s="8"/>
      <c r="S481" s="8"/>
      <c r="T481" s="8"/>
      <c r="U481" s="8"/>
      <c r="V481" s="8"/>
      <c r="W481" s="8"/>
    </row>
    <row r="482" spans="1:23" ht="14.25" customHeight="1">
      <c r="A482" s="7">
        <v>45155</v>
      </c>
      <c r="B482" s="8">
        <v>1.8396999999999999</v>
      </c>
      <c r="C482" s="8">
        <v>2.5678000000000001</v>
      </c>
      <c r="D482" s="8">
        <v>0.72810000000000019</v>
      </c>
      <c r="E482" s="8">
        <v>4.42</v>
      </c>
      <c r="F482" s="8">
        <v>4.3</v>
      </c>
      <c r="G482" s="8">
        <v>103.4502</v>
      </c>
      <c r="H482" s="8">
        <v>1.8964000000000001</v>
      </c>
      <c r="I482" s="8">
        <v>65.284738420837584</v>
      </c>
      <c r="J482" s="8">
        <v>97.47</v>
      </c>
      <c r="L482" s="19">
        <v>42426</v>
      </c>
      <c r="M482" s="20">
        <v>2.2995999999999999</v>
      </c>
      <c r="N482" s="7"/>
      <c r="O482" s="8"/>
      <c r="P482" s="8"/>
      <c r="Q482" s="8"/>
      <c r="R482" s="8"/>
      <c r="S482" s="8"/>
      <c r="T482" s="8"/>
      <c r="U482" s="8"/>
      <c r="V482" s="8"/>
      <c r="W482" s="8"/>
    </row>
    <row r="483" spans="1:23" ht="14.25" customHeight="1">
      <c r="A483" s="7">
        <v>45154</v>
      </c>
      <c r="B483" s="8">
        <v>1.8374999999999999</v>
      </c>
      <c r="C483" s="8">
        <v>2.5649000000000002</v>
      </c>
      <c r="D483" s="8">
        <v>0.72740000000000027</v>
      </c>
      <c r="E483" s="8">
        <v>4.42</v>
      </c>
      <c r="F483" s="8">
        <v>4.28</v>
      </c>
      <c r="G483" s="8">
        <v>103.42230000000001</v>
      </c>
      <c r="H483" s="8">
        <v>1.8532999999999999</v>
      </c>
      <c r="I483" s="8">
        <v>65.078061648441491</v>
      </c>
      <c r="J483" s="8">
        <v>97.47</v>
      </c>
      <c r="L483" s="19">
        <v>42419</v>
      </c>
      <c r="M483" s="20">
        <v>2.2797999999999998</v>
      </c>
      <c r="N483" s="7"/>
      <c r="O483" s="8"/>
      <c r="P483" s="8"/>
      <c r="Q483" s="8"/>
      <c r="R483" s="8"/>
      <c r="S483" s="8"/>
      <c r="T483" s="8"/>
      <c r="U483" s="8"/>
      <c r="V483" s="8"/>
      <c r="W483" s="8"/>
    </row>
    <row r="484" spans="1:23" ht="14.25" customHeight="1">
      <c r="A484" s="7">
        <v>45153</v>
      </c>
      <c r="B484" s="8">
        <v>1.8245</v>
      </c>
      <c r="C484" s="8">
        <v>2.5758999999999999</v>
      </c>
      <c r="D484" s="8">
        <v>0.75139999999999985</v>
      </c>
      <c r="E484" s="8">
        <v>4.3600000000000003</v>
      </c>
      <c r="F484" s="8">
        <v>4.21</v>
      </c>
      <c r="G484" s="8">
        <v>103.2077</v>
      </c>
      <c r="H484" s="8">
        <v>1.8815</v>
      </c>
      <c r="I484" s="8">
        <v>64.887913386232484</v>
      </c>
      <c r="J484" s="8">
        <v>97.47</v>
      </c>
      <c r="L484" s="19">
        <v>42406</v>
      </c>
      <c r="M484" s="20">
        <v>2.3845000000000001</v>
      </c>
      <c r="N484" s="7"/>
      <c r="O484" s="8"/>
      <c r="P484" s="8"/>
      <c r="Q484" s="8"/>
      <c r="R484" s="8"/>
      <c r="S484" s="8"/>
      <c r="T484" s="8"/>
      <c r="U484" s="8"/>
      <c r="V484" s="8"/>
      <c r="W484" s="8"/>
    </row>
    <row r="485" spans="1:23" ht="14.25" customHeight="1">
      <c r="A485" s="7">
        <v>45152</v>
      </c>
      <c r="B485" s="8">
        <v>1.8156000000000001</v>
      </c>
      <c r="C485" s="8">
        <v>2.6212</v>
      </c>
      <c r="D485" s="8">
        <v>0.80559999999999987</v>
      </c>
      <c r="E485" s="8">
        <v>4.3600000000000003</v>
      </c>
      <c r="F485" s="8">
        <v>4.1900000000000004</v>
      </c>
      <c r="G485" s="8">
        <v>103.1711</v>
      </c>
      <c r="H485" s="8">
        <v>1.8230999999999999</v>
      </c>
      <c r="I485" s="8">
        <v>65.744937947788259</v>
      </c>
      <c r="J485" s="8">
        <v>97.47</v>
      </c>
      <c r="L485" s="19">
        <v>42405</v>
      </c>
      <c r="M485" s="20">
        <v>2.3845000000000001</v>
      </c>
      <c r="N485" s="7"/>
      <c r="O485" s="8"/>
      <c r="P485" s="8"/>
      <c r="Q485" s="8"/>
      <c r="R485" s="8"/>
      <c r="S485" s="8"/>
      <c r="T485" s="8"/>
      <c r="U485" s="8"/>
      <c r="V485" s="8"/>
      <c r="W485" s="8"/>
    </row>
    <row r="486" spans="1:23" ht="14.25" customHeight="1">
      <c r="A486" s="7">
        <v>45149</v>
      </c>
      <c r="B486" s="8">
        <v>1.8305</v>
      </c>
      <c r="C486" s="8">
        <v>2.6381000000000001</v>
      </c>
      <c r="D486" s="8">
        <v>0.8076000000000001</v>
      </c>
      <c r="E486" s="8">
        <v>4.3099999999999996</v>
      </c>
      <c r="F486" s="8">
        <v>4.16</v>
      </c>
      <c r="G486" s="8">
        <v>102.866</v>
      </c>
      <c r="H486" s="8">
        <v>1.7636000000000001</v>
      </c>
      <c r="I486" s="8">
        <v>66.033627279144611</v>
      </c>
      <c r="J486" s="8">
        <v>97.47</v>
      </c>
      <c r="L486" s="19">
        <v>42398</v>
      </c>
      <c r="M486" s="20">
        <v>2.2953999999999999</v>
      </c>
      <c r="N486" s="7"/>
      <c r="O486" s="8"/>
      <c r="P486" s="8"/>
      <c r="Q486" s="8"/>
      <c r="R486" s="8"/>
      <c r="S486" s="8"/>
      <c r="T486" s="8"/>
      <c r="U486" s="8"/>
      <c r="V486" s="8"/>
      <c r="W486" s="8"/>
    </row>
    <row r="487" spans="1:23" ht="14.25" customHeight="1">
      <c r="A487" s="7">
        <v>45148</v>
      </c>
      <c r="B487" s="8">
        <v>1.8265</v>
      </c>
      <c r="C487" s="8">
        <v>2.6475</v>
      </c>
      <c r="D487" s="8">
        <v>0.82099999999999995</v>
      </c>
      <c r="E487" s="8">
        <v>4.21</v>
      </c>
      <c r="F487" s="8">
        <v>4.09</v>
      </c>
      <c r="G487" s="8">
        <v>102.6066</v>
      </c>
      <c r="H487" s="8">
        <v>1.7309000000000001</v>
      </c>
      <c r="I487" s="8">
        <v>65.062958629141136</v>
      </c>
      <c r="J487" s="8">
        <v>97.46</v>
      </c>
      <c r="L487" s="19">
        <v>42391</v>
      </c>
      <c r="M487" s="20">
        <v>2.3820999999999999</v>
      </c>
      <c r="N487" s="7"/>
      <c r="O487" s="8"/>
      <c r="P487" s="8"/>
      <c r="Q487" s="8"/>
      <c r="R487" s="8"/>
      <c r="S487" s="8"/>
      <c r="T487" s="8"/>
      <c r="U487" s="8"/>
      <c r="V487" s="8"/>
      <c r="W487" s="8"/>
    </row>
    <row r="488" spans="1:23" ht="14.25" customHeight="1">
      <c r="A488" s="7">
        <v>45147</v>
      </c>
      <c r="B488" s="8">
        <v>1.8092999999999999</v>
      </c>
      <c r="C488" s="8">
        <v>2.6461000000000001</v>
      </c>
      <c r="D488" s="8">
        <v>0.83680000000000021</v>
      </c>
      <c r="E488" s="8">
        <v>4.12</v>
      </c>
      <c r="F488" s="8">
        <v>4</v>
      </c>
      <c r="G488" s="8">
        <v>102.4863</v>
      </c>
      <c r="H488" s="8">
        <v>1.7475000000000001</v>
      </c>
      <c r="I488" s="8">
        <v>65.404383185621313</v>
      </c>
      <c r="J488" s="8">
        <v>97.46</v>
      </c>
      <c r="L488" s="19">
        <v>42384</v>
      </c>
      <c r="M488" s="20">
        <v>2.3062</v>
      </c>
      <c r="N488" s="7"/>
      <c r="O488" s="8"/>
      <c r="P488" s="8"/>
      <c r="Q488" s="8"/>
      <c r="R488" s="8"/>
      <c r="S488" s="8"/>
      <c r="T488" s="8"/>
      <c r="U488" s="8"/>
      <c r="V488" s="8"/>
      <c r="W488" s="8"/>
    </row>
    <row r="489" spans="1:23" ht="14.25" customHeight="1">
      <c r="A489" s="7">
        <v>45146</v>
      </c>
      <c r="B489" s="8">
        <v>1.7796000000000001</v>
      </c>
      <c r="C489" s="8">
        <v>2.6454</v>
      </c>
      <c r="D489" s="8">
        <v>0.8657999999999999</v>
      </c>
      <c r="E489" s="8">
        <v>4.0999999999999996</v>
      </c>
      <c r="F489" s="8">
        <v>4.0199999999999996</v>
      </c>
      <c r="G489" s="8">
        <v>102.5501</v>
      </c>
      <c r="H489" s="8">
        <v>1.7464</v>
      </c>
      <c r="I489" s="8">
        <v>65.816452215809548</v>
      </c>
      <c r="J489" s="8">
        <v>97.46</v>
      </c>
      <c r="L489" s="19">
        <v>42377</v>
      </c>
      <c r="M489" s="20">
        <v>2.3157000000000001</v>
      </c>
      <c r="N489" s="7"/>
      <c r="O489" s="8"/>
      <c r="P489" s="8"/>
      <c r="Q489" s="8"/>
      <c r="R489" s="8"/>
      <c r="S489" s="8"/>
      <c r="T489" s="8"/>
      <c r="U489" s="8"/>
      <c r="V489" s="8"/>
      <c r="W489" s="8"/>
    </row>
    <row r="490" spans="1:23" ht="14.25" customHeight="1">
      <c r="A490" s="7">
        <v>45145</v>
      </c>
      <c r="B490" s="8">
        <v>1.7599</v>
      </c>
      <c r="C490" s="8">
        <v>2.6461999999999999</v>
      </c>
      <c r="D490" s="8">
        <v>0.88629999999999987</v>
      </c>
      <c r="E490" s="8">
        <v>4.16</v>
      </c>
      <c r="F490" s="8">
        <v>4.09</v>
      </c>
      <c r="G490" s="8">
        <v>102.0776</v>
      </c>
      <c r="H490" s="8">
        <v>1.7130000000000001</v>
      </c>
      <c r="I490" s="8">
        <v>66.005551523554274</v>
      </c>
      <c r="J490" s="8">
        <v>97.46</v>
      </c>
      <c r="L490" s="19">
        <v>42369</v>
      </c>
      <c r="M490" s="20">
        <v>2.3845000000000001</v>
      </c>
      <c r="N490" s="7"/>
      <c r="O490" s="8"/>
      <c r="P490" s="8"/>
      <c r="Q490" s="8"/>
      <c r="R490" s="8"/>
      <c r="S490" s="8"/>
      <c r="T490" s="8"/>
      <c r="U490" s="8"/>
      <c r="V490" s="8"/>
      <c r="W490" s="8"/>
    </row>
    <row r="491" spans="1:23" ht="14.25" customHeight="1">
      <c r="A491" s="7">
        <v>45142</v>
      </c>
      <c r="B491" s="8">
        <v>1.7511000000000001</v>
      </c>
      <c r="C491" s="8">
        <v>2.6469</v>
      </c>
      <c r="D491" s="8">
        <v>0.89579999999999993</v>
      </c>
      <c r="E491" s="8">
        <v>4.1500000000000004</v>
      </c>
      <c r="F491" s="8">
        <v>4.05</v>
      </c>
      <c r="G491" s="8">
        <v>101.9986</v>
      </c>
      <c r="H491" s="8">
        <v>1.6402000000000001</v>
      </c>
      <c r="I491" s="8">
        <v>67.470399587564771</v>
      </c>
      <c r="J491" s="8">
        <v>97.46</v>
      </c>
      <c r="L491" s="19">
        <v>42363</v>
      </c>
      <c r="M491" s="20">
        <v>2.3311000000000002</v>
      </c>
      <c r="N491" s="7"/>
      <c r="O491" s="8"/>
      <c r="P491" s="8"/>
      <c r="Q491" s="8"/>
      <c r="R491" s="8"/>
      <c r="S491" s="8"/>
      <c r="T491" s="8"/>
      <c r="U491" s="8"/>
      <c r="V491" s="8"/>
      <c r="W491" s="8"/>
    </row>
    <row r="492" spans="1:23" ht="14.25" customHeight="1">
      <c r="A492" s="7">
        <v>45141</v>
      </c>
      <c r="B492" s="8">
        <v>1.7421</v>
      </c>
      <c r="C492" s="8">
        <v>2.6435</v>
      </c>
      <c r="D492" s="8">
        <v>0.90139999999999998</v>
      </c>
      <c r="E492" s="8">
        <v>4.3</v>
      </c>
      <c r="F492" s="8">
        <v>4.2</v>
      </c>
      <c r="G492" s="8">
        <v>102.4776</v>
      </c>
      <c r="H492" s="8">
        <v>1.6182000000000001</v>
      </c>
      <c r="I492" s="8">
        <v>68.656494867559985</v>
      </c>
      <c r="J492" s="8">
        <v>96.81</v>
      </c>
      <c r="L492" s="19">
        <v>42356</v>
      </c>
      <c r="M492" s="20">
        <v>2.3491</v>
      </c>
      <c r="N492" s="7"/>
      <c r="O492" s="8"/>
      <c r="P492" s="8"/>
      <c r="Q492" s="8"/>
      <c r="R492" s="8"/>
      <c r="S492" s="8"/>
      <c r="T492" s="8"/>
      <c r="U492" s="8"/>
      <c r="V492" s="8"/>
      <c r="W492" s="8"/>
    </row>
    <row r="493" spans="1:23" ht="14.25" customHeight="1">
      <c r="A493" s="7">
        <v>45140</v>
      </c>
      <c r="B493" s="8">
        <v>1.7663</v>
      </c>
      <c r="C493" s="8">
        <v>2.6524999999999999</v>
      </c>
      <c r="D493" s="8">
        <v>0.88619999999999988</v>
      </c>
      <c r="E493" s="8">
        <v>4.24</v>
      </c>
      <c r="F493" s="8">
        <v>4.08</v>
      </c>
      <c r="G493" s="8">
        <v>102.6416</v>
      </c>
      <c r="H493" s="8">
        <v>1.7323999999999999</v>
      </c>
      <c r="I493" s="8">
        <v>68.868755941561815</v>
      </c>
      <c r="J493" s="8">
        <v>96.81</v>
      </c>
      <c r="L493" s="19">
        <v>42349</v>
      </c>
      <c r="M493" s="20">
        <v>2.319</v>
      </c>
      <c r="N493" s="7"/>
      <c r="O493" s="8"/>
      <c r="P493" s="8"/>
      <c r="Q493" s="8"/>
      <c r="R493" s="8"/>
      <c r="S493" s="8"/>
      <c r="T493" s="8"/>
      <c r="U493" s="8"/>
      <c r="V493" s="8"/>
      <c r="W493" s="8"/>
    </row>
    <row r="494" spans="1:23" ht="14.25" customHeight="1">
      <c r="A494" s="7">
        <v>45139</v>
      </c>
      <c r="B494" s="8">
        <v>1.7750999999999999</v>
      </c>
      <c r="C494" s="8">
        <v>2.6606999999999998</v>
      </c>
      <c r="D494" s="8">
        <v>0.88559999999999994</v>
      </c>
      <c r="E494" s="8">
        <v>4.24</v>
      </c>
      <c r="F494" s="8">
        <v>4.05</v>
      </c>
      <c r="G494" s="8">
        <v>101.94</v>
      </c>
      <c r="H494" s="8">
        <v>1.7854000000000001</v>
      </c>
      <c r="I494" s="8">
        <v>68.467713062623332</v>
      </c>
      <c r="J494" s="8">
        <v>96.81</v>
      </c>
      <c r="L494" s="19">
        <v>42342</v>
      </c>
      <c r="M494" s="20">
        <v>2.3199999999999998</v>
      </c>
      <c r="N494" s="7"/>
      <c r="O494" s="8"/>
      <c r="P494" s="8"/>
      <c r="Q494" s="8"/>
      <c r="R494" s="8"/>
      <c r="S494" s="8"/>
      <c r="T494" s="8"/>
      <c r="U494" s="8"/>
      <c r="V494" s="8"/>
      <c r="W494" s="8"/>
    </row>
    <row r="495" spans="1:23" ht="14.25" customHeight="1">
      <c r="A495" s="7">
        <v>45138</v>
      </c>
      <c r="B495" s="8">
        <v>1.8102</v>
      </c>
      <c r="C495" s="8">
        <v>2.6597</v>
      </c>
      <c r="D495" s="8">
        <v>0.84949999999999992</v>
      </c>
      <c r="E495" s="8">
        <v>4.18</v>
      </c>
      <c r="F495" s="8">
        <v>3.97</v>
      </c>
      <c r="G495" s="8">
        <v>101.8762</v>
      </c>
      <c r="H495" s="8">
        <v>1.9819</v>
      </c>
      <c r="I495" s="8">
        <v>68.97213048598131</v>
      </c>
      <c r="J495" s="8">
        <v>96.81</v>
      </c>
      <c r="L495" s="19">
        <v>42335</v>
      </c>
      <c r="M495" s="20">
        <v>2.3035999999999999</v>
      </c>
      <c r="N495" s="7"/>
      <c r="O495" s="8"/>
      <c r="P495" s="8"/>
      <c r="Q495" s="8"/>
      <c r="R495" s="8"/>
      <c r="S495" s="8"/>
      <c r="T495" s="8"/>
      <c r="U495" s="8"/>
      <c r="V495" s="8"/>
      <c r="W495" s="8"/>
    </row>
    <row r="496" spans="1:23" ht="14.25" customHeight="1">
      <c r="A496" s="7">
        <v>45135</v>
      </c>
      <c r="B496" s="8">
        <v>1.8181</v>
      </c>
      <c r="C496" s="8">
        <v>2.6533000000000002</v>
      </c>
      <c r="D496" s="8">
        <v>0.83520000000000016</v>
      </c>
      <c r="E496" s="8">
        <v>4.18</v>
      </c>
      <c r="F496" s="8">
        <v>3.96</v>
      </c>
      <c r="G496" s="8">
        <v>101.7038</v>
      </c>
      <c r="H496" s="8">
        <v>1.8151999999999999</v>
      </c>
      <c r="I496" s="8">
        <v>66.453013163307702</v>
      </c>
      <c r="J496" s="8">
        <v>96.65</v>
      </c>
      <c r="L496" s="19">
        <v>42328</v>
      </c>
      <c r="M496" s="20">
        <v>2.2856999999999998</v>
      </c>
      <c r="N496" s="7"/>
      <c r="O496" s="8"/>
      <c r="P496" s="8"/>
      <c r="Q496" s="8"/>
      <c r="R496" s="8"/>
      <c r="S496" s="8"/>
      <c r="T496" s="8"/>
      <c r="U496" s="8"/>
      <c r="V496" s="8"/>
      <c r="W496" s="8"/>
    </row>
    <row r="497" spans="1:23" ht="14.25" customHeight="1">
      <c r="A497" s="7">
        <v>45134</v>
      </c>
      <c r="B497" s="8">
        <v>1.8182</v>
      </c>
      <c r="C497" s="8">
        <v>2.6395</v>
      </c>
      <c r="D497" s="8">
        <v>0.82129999999999992</v>
      </c>
      <c r="E497" s="8">
        <v>4.24</v>
      </c>
      <c r="F497" s="8">
        <v>4.01</v>
      </c>
      <c r="G497" s="8">
        <v>101.751</v>
      </c>
      <c r="H497" s="8">
        <v>1.8268</v>
      </c>
      <c r="I497" s="8">
        <v>66.461129602779508</v>
      </c>
      <c r="J497" s="8">
        <v>95.96</v>
      </c>
      <c r="L497" s="19">
        <v>42321</v>
      </c>
      <c r="M497" s="20">
        <v>2.2917999999999998</v>
      </c>
      <c r="N497" s="7"/>
      <c r="O497" s="8"/>
      <c r="P497" s="8"/>
      <c r="Q497" s="8"/>
      <c r="R497" s="8"/>
      <c r="S497" s="8"/>
      <c r="T497" s="8"/>
      <c r="U497" s="8"/>
      <c r="V497" s="8"/>
      <c r="W497" s="8"/>
    </row>
    <row r="498" spans="1:23" ht="14.25" customHeight="1">
      <c r="A498" s="7">
        <v>45133</v>
      </c>
      <c r="B498" s="8">
        <v>1.7882</v>
      </c>
      <c r="C498" s="8">
        <v>2.6429999999999998</v>
      </c>
      <c r="D498" s="8">
        <v>0.85479999999999978</v>
      </c>
      <c r="E498" s="8">
        <v>4.09</v>
      </c>
      <c r="F498" s="8">
        <v>3.86</v>
      </c>
      <c r="G498" s="8">
        <v>101.0125</v>
      </c>
      <c r="H498" s="8">
        <v>1.8434999999999999</v>
      </c>
      <c r="I498" s="8">
        <v>65.473172008507106</v>
      </c>
      <c r="J498" s="8">
        <v>95.96</v>
      </c>
      <c r="L498" s="19">
        <v>42314</v>
      </c>
      <c r="M498" s="20">
        <v>2.3054999999999999</v>
      </c>
      <c r="N498" s="7"/>
      <c r="O498" s="8"/>
      <c r="P498" s="8"/>
      <c r="Q498" s="8"/>
      <c r="R498" s="8"/>
      <c r="S498" s="8"/>
      <c r="T498" s="8"/>
      <c r="U498" s="8"/>
      <c r="V498" s="8"/>
      <c r="W498" s="8"/>
    </row>
    <row r="499" spans="1:23" ht="14.25" customHeight="1">
      <c r="A499" s="7">
        <v>45132</v>
      </c>
      <c r="B499" s="8">
        <v>1.7782</v>
      </c>
      <c r="C499" s="8">
        <v>2.6629999999999998</v>
      </c>
      <c r="D499" s="8">
        <v>0.88479999999999981</v>
      </c>
      <c r="E499" s="8">
        <v>4.1500000000000004</v>
      </c>
      <c r="F499" s="8">
        <v>3.91</v>
      </c>
      <c r="G499" s="8">
        <v>101.4117</v>
      </c>
      <c r="H499" s="8">
        <v>1.8571</v>
      </c>
      <c r="I499" s="8">
        <v>60.790603063541667</v>
      </c>
      <c r="J499" s="8">
        <v>95.96</v>
      </c>
      <c r="L499" s="19">
        <v>42307</v>
      </c>
      <c r="M499" s="20">
        <v>2.2928999999999999</v>
      </c>
      <c r="N499" s="7"/>
      <c r="O499" s="8"/>
      <c r="P499" s="8"/>
      <c r="Q499" s="8"/>
      <c r="R499" s="8"/>
      <c r="S499" s="8"/>
      <c r="T499" s="8"/>
      <c r="U499" s="8"/>
      <c r="V499" s="8"/>
      <c r="W499" s="8"/>
    </row>
    <row r="500" spans="1:23" ht="14.25" customHeight="1">
      <c r="A500" s="7">
        <v>45131</v>
      </c>
      <c r="B500" s="8">
        <v>1.7335</v>
      </c>
      <c r="C500" s="8">
        <v>2.5933999999999999</v>
      </c>
      <c r="D500" s="8">
        <v>0.85989999999999989</v>
      </c>
      <c r="E500" s="8">
        <v>4.13</v>
      </c>
      <c r="F500" s="8">
        <v>3.86</v>
      </c>
      <c r="G500" s="8">
        <v>101.3888</v>
      </c>
      <c r="H500" s="8">
        <v>1.7684</v>
      </c>
      <c r="I500" s="8">
        <v>63.69831748583421</v>
      </c>
      <c r="J500" s="8">
        <v>95.96</v>
      </c>
      <c r="L500" s="19">
        <v>42300</v>
      </c>
      <c r="M500" s="20">
        <v>2.3791000000000002</v>
      </c>
      <c r="N500" s="7"/>
      <c r="O500" s="8"/>
      <c r="P500" s="8"/>
      <c r="Q500" s="8"/>
      <c r="R500" s="8"/>
      <c r="S500" s="8"/>
      <c r="T500" s="8"/>
      <c r="U500" s="8"/>
      <c r="V500" s="8"/>
      <c r="W500" s="8"/>
    </row>
    <row r="501" spans="1:23" ht="14.25" customHeight="1">
      <c r="A501" s="7">
        <v>45128</v>
      </c>
      <c r="B501" s="8">
        <v>1.7384999999999999</v>
      </c>
      <c r="C501" s="8">
        <v>2.6078999999999999</v>
      </c>
      <c r="D501" s="8">
        <v>0.86939999999999995</v>
      </c>
      <c r="E501" s="8">
        <v>4.09</v>
      </c>
      <c r="F501" s="8">
        <v>3.84</v>
      </c>
      <c r="G501" s="8">
        <v>101.09399999999999</v>
      </c>
      <c r="H501" s="8">
        <v>1.8116000000000001</v>
      </c>
      <c r="I501" s="8">
        <v>63.149241526741619</v>
      </c>
      <c r="J501" s="8">
        <v>95.96</v>
      </c>
      <c r="L501" s="19">
        <v>42293</v>
      </c>
      <c r="M501" s="20">
        <v>2.3801000000000001</v>
      </c>
      <c r="N501" s="7"/>
      <c r="O501" s="8"/>
      <c r="P501" s="8"/>
      <c r="Q501" s="8"/>
      <c r="R501" s="8"/>
      <c r="S501" s="8"/>
      <c r="T501" s="8"/>
      <c r="U501" s="8"/>
      <c r="V501" s="8"/>
      <c r="W501" s="8"/>
    </row>
    <row r="502" spans="1:23" ht="14.25" customHeight="1">
      <c r="A502" s="7">
        <v>45127</v>
      </c>
      <c r="B502" s="8">
        <v>1.7484999999999999</v>
      </c>
      <c r="C502" s="8">
        <v>2.6214</v>
      </c>
      <c r="D502" s="8">
        <v>0.87290000000000001</v>
      </c>
      <c r="E502" s="8">
        <v>4.08</v>
      </c>
      <c r="F502" s="8">
        <v>3.85</v>
      </c>
      <c r="G502" s="8">
        <v>100.79859999999999</v>
      </c>
      <c r="H502" s="8">
        <v>1.8201000000000001</v>
      </c>
      <c r="I502" s="8">
        <v>63.166704721755565</v>
      </c>
      <c r="J502" s="8">
        <v>95.94</v>
      </c>
      <c r="L502" s="19">
        <v>42286</v>
      </c>
      <c r="M502" s="20">
        <v>2.391</v>
      </c>
      <c r="N502" s="7"/>
      <c r="O502" s="8"/>
      <c r="P502" s="8"/>
      <c r="Q502" s="8"/>
      <c r="R502" s="8"/>
      <c r="S502" s="8"/>
      <c r="T502" s="8"/>
      <c r="U502" s="8"/>
      <c r="V502" s="8"/>
      <c r="W502" s="8"/>
    </row>
    <row r="503" spans="1:23" ht="14.25" customHeight="1">
      <c r="A503" s="7">
        <v>45126</v>
      </c>
      <c r="B503" s="8">
        <v>1.7535000000000001</v>
      </c>
      <c r="C503" s="8">
        <v>2.6233</v>
      </c>
      <c r="D503" s="8">
        <v>0.86979999999999991</v>
      </c>
      <c r="E503" s="8">
        <v>3.98</v>
      </c>
      <c r="F503" s="8">
        <v>3.75</v>
      </c>
      <c r="G503" s="8">
        <v>100.2809</v>
      </c>
      <c r="H503" s="8">
        <v>1.8495999999999999</v>
      </c>
      <c r="I503" s="8">
        <v>63.256263185115102</v>
      </c>
      <c r="J503" s="8">
        <v>95.94</v>
      </c>
      <c r="L503" s="19">
        <v>42277</v>
      </c>
      <c r="M503" s="20">
        <v>2.3738000000000001</v>
      </c>
      <c r="N503" s="7"/>
      <c r="O503" s="8"/>
      <c r="P503" s="8"/>
      <c r="Q503" s="8"/>
      <c r="R503" s="8"/>
      <c r="S503" s="8"/>
      <c r="T503" s="8"/>
      <c r="U503" s="8"/>
      <c r="V503" s="8"/>
      <c r="W503" s="8"/>
    </row>
    <row r="504" spans="1:23" ht="14.25" customHeight="1">
      <c r="A504" s="7">
        <v>45125</v>
      </c>
      <c r="B504" s="8">
        <v>1.7635000000000001</v>
      </c>
      <c r="C504" s="8">
        <v>2.6234000000000002</v>
      </c>
      <c r="D504" s="8">
        <v>0.85990000000000011</v>
      </c>
      <c r="E504" s="8">
        <v>4</v>
      </c>
      <c r="F504" s="8">
        <v>3.8</v>
      </c>
      <c r="G504" s="8">
        <v>99.946899999999999</v>
      </c>
      <c r="H504" s="8">
        <v>1.8912</v>
      </c>
      <c r="I504" s="8">
        <v>63.808354608714041</v>
      </c>
      <c r="J504" s="8">
        <v>95.94</v>
      </c>
      <c r="L504" s="19">
        <v>42272</v>
      </c>
      <c r="M504" s="20">
        <v>2.3780999999999999</v>
      </c>
      <c r="N504" s="7"/>
      <c r="O504" s="8"/>
      <c r="P504" s="8"/>
      <c r="Q504" s="8"/>
      <c r="R504" s="8"/>
      <c r="S504" s="8"/>
      <c r="T504" s="8"/>
      <c r="U504" s="8"/>
      <c r="V504" s="8"/>
      <c r="W504" s="8"/>
    </row>
    <row r="505" spans="1:23" ht="14.25" customHeight="1">
      <c r="A505" s="7">
        <v>45124</v>
      </c>
      <c r="B505" s="8">
        <v>1.7635000000000001</v>
      </c>
      <c r="C505" s="8">
        <v>2.6364000000000001</v>
      </c>
      <c r="D505" s="8">
        <v>0.87290000000000001</v>
      </c>
      <c r="E505" s="8">
        <v>4.0199999999999996</v>
      </c>
      <c r="F505" s="8">
        <v>3.81</v>
      </c>
      <c r="G505" s="8">
        <v>99.897000000000006</v>
      </c>
      <c r="H505" s="8">
        <v>1.8529</v>
      </c>
      <c r="I505" s="8">
        <v>63.667425838819284</v>
      </c>
      <c r="J505" s="8">
        <v>95.94</v>
      </c>
      <c r="L505" s="19">
        <v>42265</v>
      </c>
      <c r="M505" s="20">
        <v>2.3675999999999999</v>
      </c>
      <c r="N505" s="7"/>
      <c r="O505" s="8"/>
      <c r="P505" s="8"/>
      <c r="Q505" s="8"/>
      <c r="R505" s="8"/>
      <c r="S505" s="8"/>
      <c r="T505" s="8"/>
      <c r="U505" s="8"/>
      <c r="V505" s="8"/>
      <c r="W505" s="8"/>
    </row>
    <row r="506" spans="1:23" ht="14.25" customHeight="1">
      <c r="A506" s="7">
        <v>45121</v>
      </c>
      <c r="B506" s="8">
        <v>1.8385</v>
      </c>
      <c r="C506" s="8">
        <v>2.6444000000000001</v>
      </c>
      <c r="D506" s="8">
        <v>0.80590000000000006</v>
      </c>
      <c r="E506" s="8">
        <v>4.04</v>
      </c>
      <c r="F506" s="8">
        <v>3.83</v>
      </c>
      <c r="G506" s="8">
        <v>99.958500000000001</v>
      </c>
      <c r="H506" s="8">
        <v>1.8153999999999999</v>
      </c>
      <c r="I506" s="8">
        <v>63.102000706695009</v>
      </c>
      <c r="J506" s="8">
        <v>95.94</v>
      </c>
      <c r="L506" s="19">
        <v>42258</v>
      </c>
      <c r="M506" s="20">
        <v>2.3887</v>
      </c>
      <c r="N506" s="7"/>
      <c r="O506" s="8"/>
      <c r="P506" s="8"/>
      <c r="Q506" s="8"/>
      <c r="R506" s="8"/>
      <c r="S506" s="8"/>
      <c r="T506" s="8"/>
      <c r="U506" s="8"/>
      <c r="V506" s="8"/>
      <c r="W506" s="8"/>
    </row>
    <row r="507" spans="1:23" ht="14.25" customHeight="1">
      <c r="A507" s="7">
        <v>45120</v>
      </c>
      <c r="B507" s="8">
        <v>1.8384</v>
      </c>
      <c r="C507" s="8">
        <v>2.6413000000000002</v>
      </c>
      <c r="D507" s="8">
        <v>0.80290000000000017</v>
      </c>
      <c r="E507" s="8">
        <v>3.93</v>
      </c>
      <c r="F507" s="8">
        <v>3.76</v>
      </c>
      <c r="G507" s="8">
        <v>99.761700000000005</v>
      </c>
      <c r="H507" s="8">
        <v>1.7850999999999999</v>
      </c>
      <c r="I507" s="8">
        <v>62.366762121917667</v>
      </c>
      <c r="J507" s="8">
        <v>96.84</v>
      </c>
      <c r="L507" s="19">
        <v>42249</v>
      </c>
      <c r="M507" s="20">
        <v>2.3967999999999998</v>
      </c>
      <c r="N507" s="7"/>
      <c r="O507" s="8"/>
      <c r="P507" s="8"/>
      <c r="Q507" s="8"/>
      <c r="R507" s="8"/>
      <c r="S507" s="8"/>
      <c r="T507" s="8"/>
      <c r="U507" s="8"/>
      <c r="V507" s="8"/>
      <c r="W507" s="8"/>
    </row>
    <row r="508" spans="1:23" ht="14.25" customHeight="1">
      <c r="A508" s="7">
        <v>45119</v>
      </c>
      <c r="B508" s="8">
        <v>1.8183</v>
      </c>
      <c r="C508" s="8">
        <v>2.6377999999999999</v>
      </c>
      <c r="D508" s="8">
        <v>0.8194999999999999</v>
      </c>
      <c r="E508" s="8">
        <v>4.07</v>
      </c>
      <c r="F508" s="8">
        <v>3.86</v>
      </c>
      <c r="G508" s="8">
        <v>100.5903</v>
      </c>
      <c r="H508" s="8">
        <v>1.7525999999999999</v>
      </c>
      <c r="I508" s="8">
        <v>63.582017017581023</v>
      </c>
      <c r="J508" s="8">
        <v>96.84</v>
      </c>
      <c r="L508" s="19">
        <v>42244</v>
      </c>
      <c r="M508" s="20">
        <v>2.4459</v>
      </c>
      <c r="N508" s="7"/>
      <c r="O508" s="8"/>
      <c r="P508" s="8"/>
      <c r="Q508" s="8"/>
      <c r="R508" s="8"/>
      <c r="S508" s="8"/>
      <c r="T508" s="8"/>
      <c r="U508" s="8"/>
      <c r="V508" s="8"/>
      <c r="W508" s="8"/>
    </row>
    <row r="509" spans="1:23" ht="14.25" customHeight="1">
      <c r="A509" s="7">
        <v>45118</v>
      </c>
      <c r="B509" s="8">
        <v>1.8230999999999999</v>
      </c>
      <c r="C509" s="8">
        <v>2.6353</v>
      </c>
      <c r="D509" s="8">
        <v>0.81220000000000003</v>
      </c>
      <c r="E509" s="8">
        <v>4.24</v>
      </c>
      <c r="F509" s="8">
        <v>3.99</v>
      </c>
      <c r="G509" s="8">
        <v>101.6666</v>
      </c>
      <c r="H509" s="8">
        <v>1.7270000000000001</v>
      </c>
      <c r="I509" s="8">
        <v>64.279944923960443</v>
      </c>
      <c r="J509" s="8">
        <v>96.84</v>
      </c>
      <c r="L509" s="19">
        <v>42237</v>
      </c>
      <c r="M509" s="20">
        <v>2.5230999999999999</v>
      </c>
      <c r="N509" s="7"/>
      <c r="O509" s="8"/>
      <c r="P509" s="8"/>
      <c r="Q509" s="8"/>
      <c r="R509" s="8"/>
      <c r="S509" s="8"/>
      <c r="T509" s="8"/>
      <c r="U509" s="8"/>
      <c r="V509" s="8"/>
      <c r="W509" s="8"/>
    </row>
    <row r="510" spans="1:23" ht="14.25" customHeight="1">
      <c r="A510" s="7">
        <v>45117</v>
      </c>
      <c r="B510" s="8">
        <v>1.8279000000000001</v>
      </c>
      <c r="C510" s="8">
        <v>2.6402999999999999</v>
      </c>
      <c r="D510" s="8">
        <v>0.81239999999999979</v>
      </c>
      <c r="E510" s="8">
        <v>4.25</v>
      </c>
      <c r="F510" s="8">
        <v>4.01</v>
      </c>
      <c r="G510" s="8">
        <v>101.97069999999999</v>
      </c>
      <c r="H510" s="8">
        <v>1.6978</v>
      </c>
      <c r="I510" s="8">
        <v>65.535133054103085</v>
      </c>
      <c r="J510" s="8">
        <v>96.84</v>
      </c>
      <c r="L510" s="19">
        <v>42230</v>
      </c>
      <c r="M510" s="20">
        <v>2.4399000000000002</v>
      </c>
      <c r="N510" s="7"/>
      <c r="O510" s="8"/>
      <c r="P510" s="8"/>
      <c r="Q510" s="8"/>
      <c r="R510" s="8"/>
      <c r="S510" s="8"/>
      <c r="T510" s="8"/>
      <c r="U510" s="8"/>
      <c r="V510" s="8"/>
      <c r="W510" s="8"/>
    </row>
    <row r="511" spans="1:23" ht="14.25" customHeight="1">
      <c r="A511" s="7">
        <v>45114</v>
      </c>
      <c r="B511" s="8">
        <v>1.8279000000000001</v>
      </c>
      <c r="C511" s="8">
        <v>2.6402999999999999</v>
      </c>
      <c r="D511" s="8">
        <v>0.81239999999999979</v>
      </c>
      <c r="E511" s="8">
        <v>4.3499999999999996</v>
      </c>
      <c r="F511" s="8">
        <v>4.0599999999999996</v>
      </c>
      <c r="G511" s="8">
        <v>102.27500000000001</v>
      </c>
      <c r="H511" s="8">
        <v>1.7632000000000001</v>
      </c>
      <c r="I511" s="8">
        <v>66.326879647071451</v>
      </c>
      <c r="J511" s="8">
        <v>96.84</v>
      </c>
      <c r="L511" s="19">
        <v>42223</v>
      </c>
      <c r="M511" s="20">
        <v>2.3855</v>
      </c>
      <c r="N511" s="7"/>
      <c r="O511" s="8"/>
      <c r="P511" s="8"/>
      <c r="Q511" s="8"/>
      <c r="R511" s="8"/>
      <c r="S511" s="8"/>
      <c r="T511" s="8"/>
      <c r="U511" s="8"/>
      <c r="V511" s="8"/>
      <c r="W511" s="8"/>
    </row>
    <row r="512" spans="1:23" ht="14.25" customHeight="1">
      <c r="A512" s="7">
        <v>45113</v>
      </c>
      <c r="B512" s="8">
        <v>1.8227</v>
      </c>
      <c r="C512" s="8">
        <v>2.6392000000000002</v>
      </c>
      <c r="D512" s="8">
        <v>0.81650000000000023</v>
      </c>
      <c r="E512" s="8">
        <v>4.37</v>
      </c>
      <c r="F512" s="8">
        <v>4.05</v>
      </c>
      <c r="G512" s="8">
        <v>103.1155</v>
      </c>
      <c r="H512" s="8">
        <v>1.7151000000000001</v>
      </c>
      <c r="I512" s="8">
        <v>66.347425753041236</v>
      </c>
      <c r="J512" s="8">
        <v>96.74</v>
      </c>
      <c r="L512" s="19">
        <v>42216</v>
      </c>
      <c r="M512" s="20">
        <v>2.4554</v>
      </c>
      <c r="N512" s="7"/>
      <c r="O512" s="8"/>
      <c r="P512" s="8"/>
      <c r="Q512" s="8"/>
      <c r="R512" s="8"/>
      <c r="S512" s="8"/>
      <c r="T512" s="8"/>
      <c r="U512" s="8"/>
      <c r="V512" s="8"/>
      <c r="W512" s="8"/>
    </row>
    <row r="513" spans="1:23" ht="14.25" customHeight="1">
      <c r="A513" s="7">
        <v>45112</v>
      </c>
      <c r="B513" s="8">
        <v>1.8227</v>
      </c>
      <c r="C513" s="8">
        <v>2.6402000000000001</v>
      </c>
      <c r="D513" s="8">
        <v>0.81750000000000012</v>
      </c>
      <c r="E513" s="8">
        <v>4.25</v>
      </c>
      <c r="F513" s="8">
        <v>3.95</v>
      </c>
      <c r="G513" s="8">
        <v>103.3374</v>
      </c>
      <c r="H513" s="8">
        <v>1.7842</v>
      </c>
      <c r="I513" s="8">
        <v>65.978619796668823</v>
      </c>
      <c r="J513" s="8">
        <v>96.74</v>
      </c>
      <c r="L513" s="19">
        <v>42209</v>
      </c>
      <c r="M513" s="20">
        <v>2.4763999999999999</v>
      </c>
      <c r="N513" s="7"/>
      <c r="O513" s="8"/>
      <c r="P513" s="8"/>
      <c r="Q513" s="8"/>
      <c r="R513" s="8"/>
      <c r="S513" s="8"/>
      <c r="T513" s="8"/>
      <c r="U513" s="8"/>
      <c r="V513" s="8"/>
      <c r="W513" s="8"/>
    </row>
    <row r="514" spans="1:23" ht="14.25" customHeight="1">
      <c r="A514" s="7">
        <v>45111</v>
      </c>
      <c r="B514" s="8">
        <v>1.8326</v>
      </c>
      <c r="C514" s="8">
        <v>2.6476999999999999</v>
      </c>
      <c r="D514" s="8">
        <v>0.81509999999999994</v>
      </c>
      <c r="E514" s="8">
        <v>4.1900000000000004</v>
      </c>
      <c r="F514" s="8">
        <v>3.86</v>
      </c>
      <c r="G514" s="8">
        <v>103.0955</v>
      </c>
      <c r="H514" s="8">
        <v>1.7323</v>
      </c>
      <c r="I514" s="8">
        <v>65.140924914831288</v>
      </c>
      <c r="J514" s="8">
        <v>96.74</v>
      </c>
      <c r="L514" s="19">
        <v>42202</v>
      </c>
      <c r="M514" s="20">
        <v>2.4538000000000002</v>
      </c>
      <c r="N514" s="7"/>
      <c r="O514" s="8"/>
      <c r="P514" s="8"/>
      <c r="Q514" s="8"/>
      <c r="R514" s="8"/>
      <c r="S514" s="8"/>
      <c r="T514" s="8"/>
      <c r="U514" s="8"/>
      <c r="V514" s="8"/>
      <c r="W514" s="8"/>
    </row>
    <row r="515" spans="1:23" ht="14.25" customHeight="1">
      <c r="A515" s="7">
        <v>45110</v>
      </c>
      <c r="B515" s="8">
        <v>1.8425</v>
      </c>
      <c r="C515" s="8">
        <v>2.6402000000000001</v>
      </c>
      <c r="D515" s="8">
        <v>0.79770000000000008</v>
      </c>
      <c r="E515" s="8">
        <v>4.1900000000000004</v>
      </c>
      <c r="F515" s="8">
        <v>3.86</v>
      </c>
      <c r="G515" s="8">
        <v>102.9877</v>
      </c>
      <c r="H515" s="8">
        <v>1.7504999999999999</v>
      </c>
      <c r="I515" s="8">
        <v>66.606283000435155</v>
      </c>
      <c r="J515" s="8">
        <v>96.74</v>
      </c>
      <c r="L515" s="19">
        <v>42195</v>
      </c>
      <c r="M515" s="20">
        <v>2.5377999999999998</v>
      </c>
      <c r="N515" s="7"/>
      <c r="O515" s="8"/>
      <c r="P515" s="8"/>
      <c r="Q515" s="8"/>
      <c r="R515" s="8"/>
      <c r="S515" s="8"/>
      <c r="T515" s="8"/>
      <c r="U515" s="8"/>
      <c r="V515" s="8"/>
      <c r="W515" s="8"/>
    </row>
    <row r="516" spans="1:23" ht="14.25" customHeight="1">
      <c r="A516" s="7">
        <v>45107</v>
      </c>
      <c r="B516" s="8">
        <v>1.8723000000000001</v>
      </c>
      <c r="C516" s="8">
        <v>2.6351</v>
      </c>
      <c r="D516" s="8">
        <v>0.76279999999999992</v>
      </c>
      <c r="E516" s="8">
        <v>4.13</v>
      </c>
      <c r="F516" s="8">
        <v>3.81</v>
      </c>
      <c r="G516" s="8">
        <v>102.9229</v>
      </c>
      <c r="H516" s="8">
        <v>2.1816</v>
      </c>
      <c r="I516" s="8">
        <v>67.457983830574918</v>
      </c>
      <c r="J516" s="8">
        <v>96.74</v>
      </c>
      <c r="L516" s="19">
        <v>42188</v>
      </c>
      <c r="M516" s="20">
        <v>2.7077</v>
      </c>
      <c r="N516" s="7"/>
      <c r="O516" s="8"/>
      <c r="P516" s="8"/>
      <c r="Q516" s="8"/>
      <c r="R516" s="8"/>
      <c r="S516" s="8"/>
      <c r="T516" s="8"/>
      <c r="U516" s="8"/>
      <c r="V516" s="8"/>
      <c r="W516" s="8"/>
    </row>
    <row r="517" spans="1:23" ht="14.25" customHeight="1">
      <c r="A517" s="7">
        <v>45106</v>
      </c>
      <c r="B517" s="8">
        <v>1.9319999999999999</v>
      </c>
      <c r="C517" s="8">
        <v>2.6526000000000001</v>
      </c>
      <c r="D517" s="8">
        <v>0.72060000000000013</v>
      </c>
      <c r="E517" s="8">
        <v>4.1399999999999997</v>
      </c>
      <c r="F517" s="8">
        <v>3.85</v>
      </c>
      <c r="G517" s="8">
        <v>103.35209999999999</v>
      </c>
      <c r="H517" s="8">
        <v>1.9040999999999999</v>
      </c>
      <c r="I517" s="8">
        <v>66.169694666810898</v>
      </c>
      <c r="J517" s="8">
        <v>96.49</v>
      </c>
      <c r="L517" s="19">
        <v>42181</v>
      </c>
      <c r="M517" s="20">
        <v>2.8483999999999998</v>
      </c>
      <c r="N517" s="7"/>
      <c r="O517" s="8"/>
      <c r="P517" s="8"/>
      <c r="Q517" s="8"/>
      <c r="R517" s="8"/>
      <c r="S517" s="8"/>
      <c r="T517" s="8"/>
      <c r="U517" s="8"/>
      <c r="V517" s="8"/>
      <c r="W517" s="8"/>
    </row>
    <row r="518" spans="1:23" ht="14.25" customHeight="1">
      <c r="A518" s="7">
        <v>45105</v>
      </c>
      <c r="B518" s="8">
        <v>1.9419999999999999</v>
      </c>
      <c r="C518" s="8">
        <v>2.6650999999999998</v>
      </c>
      <c r="D518" s="8">
        <v>0.72309999999999985</v>
      </c>
      <c r="E518" s="8">
        <v>3.97</v>
      </c>
      <c r="F518" s="8">
        <v>3.71</v>
      </c>
      <c r="G518" s="8">
        <v>102.971</v>
      </c>
      <c r="H518" s="8">
        <v>1.903</v>
      </c>
      <c r="I518" s="8">
        <v>64.732210528768007</v>
      </c>
      <c r="J518" s="8">
        <v>96.49</v>
      </c>
      <c r="L518" s="19">
        <v>42174</v>
      </c>
      <c r="M518" s="20">
        <v>2.4115000000000002</v>
      </c>
      <c r="N518" s="7"/>
      <c r="O518" s="8"/>
      <c r="P518" s="8"/>
      <c r="Q518" s="8"/>
      <c r="R518" s="8"/>
      <c r="S518" s="8"/>
      <c r="T518" s="8"/>
      <c r="U518" s="8"/>
      <c r="V518" s="8"/>
      <c r="W518" s="8"/>
    </row>
    <row r="519" spans="1:23" ht="14.25" customHeight="1">
      <c r="A519" s="7">
        <v>45104</v>
      </c>
      <c r="B519" s="8">
        <v>1.952</v>
      </c>
      <c r="C519" s="8">
        <v>2.6676000000000002</v>
      </c>
      <c r="D519" s="8">
        <v>0.71560000000000024</v>
      </c>
      <c r="E519" s="8">
        <v>4.0199999999999996</v>
      </c>
      <c r="F519" s="8">
        <v>3.77</v>
      </c>
      <c r="G519" s="8">
        <v>102.5004</v>
      </c>
      <c r="H519" s="8">
        <v>1.9027000000000001</v>
      </c>
      <c r="I519" s="8">
        <v>62.600242050919377</v>
      </c>
      <c r="J519" s="8">
        <v>96.49</v>
      </c>
      <c r="L519" s="19">
        <v>42167</v>
      </c>
      <c r="M519" s="20">
        <v>2.0438000000000001</v>
      </c>
      <c r="N519" s="7"/>
      <c r="O519" s="8"/>
      <c r="P519" s="8"/>
      <c r="Q519" s="8"/>
      <c r="R519" s="8"/>
      <c r="S519" s="8"/>
      <c r="T519" s="8"/>
      <c r="U519" s="8"/>
      <c r="V519" s="8"/>
      <c r="W519" s="8"/>
    </row>
    <row r="520" spans="1:23" ht="14.25" customHeight="1">
      <c r="A520" s="7">
        <v>45103</v>
      </c>
      <c r="B520" s="8">
        <v>1.9119999999999999</v>
      </c>
      <c r="C520" s="8">
        <v>2.6677</v>
      </c>
      <c r="D520" s="8">
        <v>0.75570000000000004</v>
      </c>
      <c r="E520" s="8">
        <v>3.96</v>
      </c>
      <c r="F520" s="8">
        <v>3.72</v>
      </c>
      <c r="G520" s="8">
        <v>102.6987</v>
      </c>
      <c r="H520" s="8">
        <v>1.9107000000000001</v>
      </c>
      <c r="I520" s="8">
        <v>64.138109650402967</v>
      </c>
      <c r="J520" s="8">
        <v>96.49</v>
      </c>
      <c r="L520" s="19">
        <v>42160</v>
      </c>
      <c r="M520" s="20">
        <v>2.0272999999999999</v>
      </c>
      <c r="N520" s="7"/>
      <c r="O520" s="8"/>
      <c r="P520" s="8"/>
      <c r="Q520" s="8"/>
      <c r="R520" s="8"/>
      <c r="S520" s="8"/>
      <c r="T520" s="8"/>
      <c r="U520" s="8"/>
      <c r="V520" s="8"/>
      <c r="W520" s="8"/>
    </row>
    <row r="521" spans="1:23" ht="14.25" customHeight="1">
      <c r="A521" s="7">
        <v>45102</v>
      </c>
      <c r="B521" s="8">
        <v>1.9119999999999999</v>
      </c>
      <c r="C521" s="8">
        <v>2.6576</v>
      </c>
      <c r="D521" s="8">
        <v>0.74560000000000004</v>
      </c>
      <c r="E521" s="8">
        <v>3.99</v>
      </c>
      <c r="F521" s="8">
        <v>3.74</v>
      </c>
      <c r="G521" s="8">
        <v>102.8583</v>
      </c>
      <c r="H521" s="8">
        <v>1.9703999999999999</v>
      </c>
      <c r="I521" s="8">
        <v>66.555087114079271</v>
      </c>
      <c r="J521" s="8">
        <v>96.49</v>
      </c>
      <c r="L521" s="19">
        <v>42153</v>
      </c>
      <c r="M521" s="20">
        <v>1.9316</v>
      </c>
      <c r="N521" s="7"/>
      <c r="O521" s="8"/>
      <c r="P521" s="8"/>
      <c r="Q521" s="8"/>
      <c r="R521" s="8"/>
      <c r="S521" s="8"/>
      <c r="T521" s="8"/>
      <c r="U521" s="8"/>
      <c r="V521" s="8"/>
      <c r="W521" s="8"/>
    </row>
    <row r="522" spans="1:23" ht="14.25" customHeight="1">
      <c r="A522" s="7">
        <v>45100</v>
      </c>
      <c r="B522" s="8">
        <v>1.9160999999999999</v>
      </c>
      <c r="C522" s="8">
        <v>2.6701000000000001</v>
      </c>
      <c r="D522" s="8">
        <v>0.75400000000000023</v>
      </c>
      <c r="E522" s="8">
        <v>3.99</v>
      </c>
      <c r="F522" s="8">
        <v>3.74</v>
      </c>
      <c r="G522" s="8">
        <v>102.8583</v>
      </c>
      <c r="H522" s="8">
        <v>1.9531000000000001</v>
      </c>
      <c r="I522" s="8">
        <v>64.971353924899901</v>
      </c>
      <c r="J522" s="8">
        <v>96.49</v>
      </c>
      <c r="L522" s="19">
        <v>42146</v>
      </c>
      <c r="M522" s="20">
        <v>1.9229000000000001</v>
      </c>
      <c r="N522" s="7"/>
      <c r="O522" s="8"/>
      <c r="P522" s="8"/>
      <c r="Q522" s="8"/>
      <c r="R522" s="8"/>
      <c r="S522" s="8"/>
      <c r="T522" s="8"/>
      <c r="U522" s="8"/>
      <c r="V522" s="8"/>
      <c r="W522" s="8"/>
    </row>
    <row r="523" spans="1:23" ht="14.25" customHeight="1">
      <c r="A523" s="7">
        <v>45099</v>
      </c>
      <c r="B523" s="8">
        <v>1.9160999999999999</v>
      </c>
      <c r="C523" s="8">
        <v>2.6701000000000001</v>
      </c>
      <c r="D523" s="8">
        <v>0.75400000000000023</v>
      </c>
      <c r="E523" s="8">
        <v>4.03</v>
      </c>
      <c r="F523" s="8">
        <v>3.8</v>
      </c>
      <c r="G523" s="8">
        <v>102.40779999999999</v>
      </c>
      <c r="H523" s="8">
        <v>1.9531000000000001</v>
      </c>
      <c r="I523" s="8">
        <v>64.971353924899901</v>
      </c>
      <c r="J523" s="8">
        <v>96.49</v>
      </c>
      <c r="L523" s="19">
        <v>42139</v>
      </c>
      <c r="M523" s="20">
        <v>2.0493000000000001</v>
      </c>
      <c r="N523" s="7"/>
      <c r="O523" s="8"/>
      <c r="P523" s="8"/>
      <c r="Q523" s="8"/>
      <c r="R523" s="8"/>
      <c r="S523" s="8"/>
      <c r="T523" s="8"/>
      <c r="U523" s="8"/>
      <c r="V523" s="8"/>
      <c r="W523" s="8"/>
    </row>
    <row r="524" spans="1:23" ht="14.25" customHeight="1">
      <c r="A524" s="7">
        <v>45098</v>
      </c>
      <c r="B524" s="8">
        <v>1.9160999999999999</v>
      </c>
      <c r="C524" s="8">
        <v>2.6701000000000001</v>
      </c>
      <c r="D524" s="8">
        <v>0.75400000000000023</v>
      </c>
      <c r="E524" s="8">
        <v>3.95</v>
      </c>
      <c r="F524" s="8">
        <v>3.72</v>
      </c>
      <c r="G524" s="8">
        <v>102.0962</v>
      </c>
      <c r="H524" s="8">
        <v>1.9531000000000001</v>
      </c>
      <c r="I524" s="8">
        <v>64.971353924899901</v>
      </c>
      <c r="J524" s="8">
        <v>96.49</v>
      </c>
      <c r="L524" s="19">
        <v>42132</v>
      </c>
      <c r="M524" s="20">
        <v>2.3462000000000001</v>
      </c>
      <c r="N524" s="7"/>
      <c r="O524" s="8"/>
      <c r="P524" s="8"/>
      <c r="Q524" s="8"/>
      <c r="R524" s="8"/>
      <c r="S524" s="8"/>
      <c r="T524" s="8"/>
      <c r="U524" s="8"/>
      <c r="V524" s="8"/>
      <c r="W524" s="8"/>
    </row>
    <row r="525" spans="1:23" ht="14.25" customHeight="1">
      <c r="A525" s="7">
        <v>45097</v>
      </c>
      <c r="B525" s="8">
        <v>1.9117999999999999</v>
      </c>
      <c r="C525" s="8">
        <v>2.6751</v>
      </c>
      <c r="D525" s="8">
        <v>0.76330000000000009</v>
      </c>
      <c r="E525" s="8">
        <v>3.96</v>
      </c>
      <c r="F525" s="8">
        <v>3.74</v>
      </c>
      <c r="G525" s="8">
        <v>102.52500000000001</v>
      </c>
      <c r="H525" s="8">
        <v>2.0607000000000002</v>
      </c>
      <c r="I525" s="8">
        <v>64.013913402318778</v>
      </c>
      <c r="J525" s="8">
        <v>96.76</v>
      </c>
      <c r="L525" s="19">
        <v>42124</v>
      </c>
      <c r="M525" s="20">
        <v>2.4174000000000002</v>
      </c>
      <c r="N525" s="7"/>
      <c r="O525" s="8"/>
      <c r="P525" s="8"/>
      <c r="Q525" s="8"/>
      <c r="R525" s="8"/>
      <c r="S525" s="8"/>
      <c r="T525" s="8"/>
      <c r="U525" s="8"/>
      <c r="V525" s="8"/>
      <c r="W525" s="8"/>
    </row>
    <row r="526" spans="1:23" ht="14.25" customHeight="1">
      <c r="A526" s="7">
        <v>45096</v>
      </c>
      <c r="B526" s="8">
        <v>1.9017999999999999</v>
      </c>
      <c r="C526" s="8">
        <v>2.6876000000000002</v>
      </c>
      <c r="D526" s="8">
        <v>0.78580000000000028</v>
      </c>
      <c r="E526" s="8">
        <v>3.99</v>
      </c>
      <c r="F526" s="8">
        <v>3.77</v>
      </c>
      <c r="G526" s="8">
        <v>102.47969999999999</v>
      </c>
      <c r="H526" s="8">
        <v>2.0367999999999999</v>
      </c>
      <c r="I526" s="8">
        <v>63.210122601062103</v>
      </c>
      <c r="J526" s="8">
        <v>96.76</v>
      </c>
      <c r="L526" s="19">
        <v>42118</v>
      </c>
      <c r="M526" s="20">
        <v>2.5474999999999999</v>
      </c>
      <c r="N526" s="7"/>
      <c r="O526" s="8"/>
      <c r="P526" s="8"/>
      <c r="Q526" s="8"/>
      <c r="R526" s="8"/>
      <c r="S526" s="8"/>
      <c r="T526" s="8"/>
      <c r="U526" s="8"/>
      <c r="V526" s="8"/>
      <c r="W526" s="8"/>
    </row>
    <row r="527" spans="1:23" ht="14.25" customHeight="1">
      <c r="A527" s="7">
        <v>45093</v>
      </c>
      <c r="B527" s="8">
        <v>1.8816999999999999</v>
      </c>
      <c r="C527" s="8">
        <v>2.6625999999999999</v>
      </c>
      <c r="D527" s="8">
        <v>0.78089999999999993</v>
      </c>
      <c r="E527" s="8">
        <v>3.99</v>
      </c>
      <c r="F527" s="8">
        <v>3.77</v>
      </c>
      <c r="G527" s="8">
        <v>102.3078</v>
      </c>
      <c r="H527" s="8">
        <v>1.9416</v>
      </c>
      <c r="I527" s="8">
        <v>64.848312256598874</v>
      </c>
      <c r="J527" s="8">
        <v>96.76</v>
      </c>
      <c r="L527" s="19">
        <v>42111</v>
      </c>
      <c r="M527" s="20">
        <v>2.8864000000000001</v>
      </c>
      <c r="N527" s="7"/>
      <c r="O527" s="8"/>
      <c r="P527" s="8"/>
      <c r="Q527" s="8"/>
      <c r="R527" s="8"/>
      <c r="S527" s="8"/>
      <c r="T527" s="8"/>
      <c r="U527" s="8"/>
      <c r="V527" s="8"/>
      <c r="W527" s="8"/>
    </row>
    <row r="528" spans="1:23" ht="14.25" customHeight="1">
      <c r="A528" s="7">
        <v>45092</v>
      </c>
      <c r="B528" s="8">
        <v>1.8615999999999999</v>
      </c>
      <c r="C528" s="8">
        <v>2.6482000000000001</v>
      </c>
      <c r="D528" s="8">
        <v>0.78660000000000019</v>
      </c>
      <c r="E528" s="8">
        <v>3.91</v>
      </c>
      <c r="F528" s="8">
        <v>3.72</v>
      </c>
      <c r="G528" s="8">
        <v>102.1635</v>
      </c>
      <c r="H528" s="8">
        <v>1.8167</v>
      </c>
      <c r="I528" s="8">
        <v>62.980015308721931</v>
      </c>
      <c r="J528" s="8">
        <v>97.65</v>
      </c>
      <c r="L528" s="19">
        <v>42104</v>
      </c>
      <c r="M528" s="20">
        <v>3.0438000000000001</v>
      </c>
      <c r="N528" s="7"/>
      <c r="O528" s="8"/>
      <c r="P528" s="8"/>
      <c r="Q528" s="8"/>
      <c r="R528" s="8"/>
      <c r="S528" s="8"/>
      <c r="T528" s="8"/>
      <c r="U528" s="8"/>
      <c r="V528" s="8"/>
      <c r="W528" s="8"/>
    </row>
    <row r="529" spans="1:23" ht="14.25" customHeight="1">
      <c r="A529" s="7">
        <v>45091</v>
      </c>
      <c r="B529" s="8">
        <v>1.8365</v>
      </c>
      <c r="C529" s="8">
        <v>2.6177999999999999</v>
      </c>
      <c r="D529" s="8">
        <v>0.78129999999999988</v>
      </c>
      <c r="E529" s="8">
        <v>4.0599999999999996</v>
      </c>
      <c r="F529" s="8">
        <v>3.83</v>
      </c>
      <c r="G529" s="8">
        <v>103.244</v>
      </c>
      <c r="H529" s="8">
        <v>1.8252999999999999</v>
      </c>
      <c r="I529" s="8">
        <v>62.896480036693291</v>
      </c>
      <c r="J529" s="8">
        <v>97.65</v>
      </c>
      <c r="L529" s="19">
        <v>42097</v>
      </c>
      <c r="M529" s="20">
        <v>3.7303000000000002</v>
      </c>
      <c r="N529" s="7"/>
      <c r="O529" s="8"/>
      <c r="P529" s="8"/>
      <c r="Q529" s="8"/>
      <c r="R529" s="8"/>
      <c r="S529" s="8"/>
      <c r="T529" s="8"/>
      <c r="U529" s="8"/>
      <c r="V529" s="8"/>
      <c r="W529" s="8"/>
    </row>
    <row r="530" spans="1:23" ht="14.25" customHeight="1">
      <c r="A530" s="7">
        <v>45090</v>
      </c>
      <c r="B530" s="8">
        <v>1.8513999999999999</v>
      </c>
      <c r="C530" s="8">
        <v>2.6227</v>
      </c>
      <c r="D530" s="8">
        <v>0.7713000000000001</v>
      </c>
      <c r="E530" s="8">
        <v>4.01</v>
      </c>
      <c r="F530" s="8">
        <v>3.84</v>
      </c>
      <c r="G530" s="8">
        <v>103.307</v>
      </c>
      <c r="H530" s="8">
        <v>1.8357000000000001</v>
      </c>
      <c r="I530" s="8">
        <v>63.637915152199632</v>
      </c>
      <c r="J530" s="8">
        <v>97.65</v>
      </c>
      <c r="L530" s="19">
        <v>42090</v>
      </c>
      <c r="M530" s="20">
        <v>3.9201000000000001</v>
      </c>
      <c r="N530" s="7"/>
      <c r="O530" s="8"/>
      <c r="P530" s="8"/>
      <c r="Q530" s="8"/>
      <c r="R530" s="8"/>
      <c r="S530" s="8"/>
      <c r="T530" s="8"/>
      <c r="U530" s="8"/>
      <c r="V530" s="8"/>
      <c r="W530" s="8"/>
    </row>
    <row r="531" spans="1:23" ht="14.25" customHeight="1">
      <c r="A531" s="7">
        <v>45089</v>
      </c>
      <c r="B531" s="8">
        <v>1.8663000000000001</v>
      </c>
      <c r="C531" s="8">
        <v>2.6703999999999999</v>
      </c>
      <c r="D531" s="8">
        <v>0.80409999999999981</v>
      </c>
      <c r="E531" s="8">
        <v>3.89</v>
      </c>
      <c r="F531" s="8">
        <v>3.73</v>
      </c>
      <c r="G531" s="8">
        <v>103.6247</v>
      </c>
      <c r="H531" s="8">
        <v>1.806</v>
      </c>
      <c r="I531" s="8">
        <v>65.524511853173323</v>
      </c>
      <c r="J531" s="8">
        <v>97.65</v>
      </c>
      <c r="L531" s="19">
        <v>42083</v>
      </c>
      <c r="M531" s="20">
        <v>4.5068999999999999</v>
      </c>
      <c r="N531" s="7"/>
      <c r="O531" s="8"/>
      <c r="P531" s="8"/>
      <c r="Q531" s="8"/>
      <c r="R531" s="8"/>
      <c r="S531" s="8"/>
      <c r="T531" s="8"/>
      <c r="U531" s="8"/>
      <c r="V531" s="8"/>
      <c r="W531" s="8"/>
    </row>
    <row r="532" spans="1:23" ht="14.25" customHeight="1">
      <c r="A532" s="7">
        <v>45086</v>
      </c>
      <c r="B532" s="8">
        <v>1.8635999999999999</v>
      </c>
      <c r="C532" s="8">
        <v>2.6703000000000001</v>
      </c>
      <c r="D532" s="8">
        <v>0.80670000000000019</v>
      </c>
      <c r="E532" s="8">
        <v>3.92</v>
      </c>
      <c r="F532" s="8">
        <v>3.75</v>
      </c>
      <c r="G532" s="8">
        <v>103.5611</v>
      </c>
      <c r="H532" s="8">
        <v>1.8129999999999999</v>
      </c>
      <c r="I532" s="8">
        <v>66.335376562601269</v>
      </c>
      <c r="J532" s="8">
        <v>97.65</v>
      </c>
      <c r="L532" s="19">
        <v>42076</v>
      </c>
      <c r="M532" s="20">
        <v>4.7226999999999997</v>
      </c>
      <c r="N532" s="7"/>
      <c r="O532" s="8"/>
      <c r="P532" s="8"/>
      <c r="Q532" s="8"/>
      <c r="R532" s="8"/>
      <c r="S532" s="8"/>
      <c r="T532" s="8"/>
      <c r="U532" s="8"/>
      <c r="V532" s="8"/>
      <c r="W532" s="8"/>
    </row>
    <row r="533" spans="1:23" ht="14.25" customHeight="1">
      <c r="A533" s="7">
        <v>45085</v>
      </c>
      <c r="B533" s="8">
        <v>1.8887</v>
      </c>
      <c r="C533" s="8">
        <v>2.6821999999999999</v>
      </c>
      <c r="D533" s="8">
        <v>0.79349999999999987</v>
      </c>
      <c r="E533" s="8">
        <v>3.87</v>
      </c>
      <c r="F533" s="8">
        <v>3.73</v>
      </c>
      <c r="G533" s="8">
        <v>103.3197</v>
      </c>
      <c r="H533" s="8">
        <v>1.7966</v>
      </c>
      <c r="I533" s="8">
        <v>66.686203904433924</v>
      </c>
      <c r="J533" s="8">
        <v>98.14</v>
      </c>
      <c r="L533" s="19">
        <v>42069</v>
      </c>
      <c r="M533" s="20">
        <v>4.7309000000000001</v>
      </c>
      <c r="N533" s="7"/>
      <c r="O533" s="8"/>
      <c r="P533" s="8"/>
      <c r="Q533" s="8"/>
      <c r="R533" s="8"/>
      <c r="S533" s="8"/>
      <c r="T533" s="8"/>
      <c r="U533" s="8"/>
      <c r="V533" s="8"/>
      <c r="W533" s="8"/>
    </row>
    <row r="534" spans="1:23" ht="14.25" customHeight="1">
      <c r="A534" s="7">
        <v>45084</v>
      </c>
      <c r="B534" s="8">
        <v>1.8955</v>
      </c>
      <c r="C534" s="8">
        <v>2.6827000000000001</v>
      </c>
      <c r="D534" s="8">
        <v>0.78720000000000012</v>
      </c>
      <c r="E534" s="8">
        <v>3.93</v>
      </c>
      <c r="F534" s="8">
        <v>3.79</v>
      </c>
      <c r="G534" s="8">
        <v>104.1176</v>
      </c>
      <c r="H534" s="8">
        <v>1.825</v>
      </c>
      <c r="I534" s="8">
        <v>66.673162068779064</v>
      </c>
      <c r="J534" s="8">
        <v>98.14</v>
      </c>
      <c r="L534" s="19">
        <v>42062</v>
      </c>
      <c r="M534" s="20">
        <v>4.7643000000000004</v>
      </c>
      <c r="N534" s="7"/>
      <c r="O534" s="8"/>
      <c r="P534" s="8"/>
      <c r="Q534" s="8"/>
      <c r="R534" s="8"/>
      <c r="S534" s="8"/>
      <c r="T534" s="8"/>
      <c r="U534" s="8"/>
      <c r="V534" s="8"/>
      <c r="W534" s="8"/>
    </row>
    <row r="535" spans="1:23" ht="14.25" customHeight="1">
      <c r="A535" s="7">
        <v>45083</v>
      </c>
      <c r="B535" s="8">
        <v>1.9177</v>
      </c>
      <c r="C535" s="8">
        <v>2.6825999999999999</v>
      </c>
      <c r="D535" s="8">
        <v>0.76489999999999991</v>
      </c>
      <c r="E535" s="8">
        <v>3.85</v>
      </c>
      <c r="F535" s="8">
        <v>3.7</v>
      </c>
      <c r="G535" s="8">
        <v>104.1377</v>
      </c>
      <c r="H535" s="8">
        <v>1.7499</v>
      </c>
      <c r="I535" s="8">
        <v>67.368601160733547</v>
      </c>
      <c r="J535" s="8">
        <v>98.14</v>
      </c>
      <c r="L535" s="19">
        <v>42052</v>
      </c>
      <c r="M535" s="20">
        <v>4.8396999999999997</v>
      </c>
      <c r="N535" s="7"/>
      <c r="O535" s="8"/>
      <c r="P535" s="8"/>
      <c r="Q535" s="8"/>
      <c r="R535" s="8"/>
      <c r="S535" s="8"/>
      <c r="T535" s="8"/>
      <c r="U535" s="8"/>
      <c r="V535" s="8"/>
      <c r="W535" s="8"/>
    </row>
    <row r="536" spans="1:23" ht="14.25" customHeight="1">
      <c r="A536" s="7">
        <v>45082</v>
      </c>
      <c r="B536" s="8">
        <v>1.9390000000000001</v>
      </c>
      <c r="C536" s="8">
        <v>2.6926000000000001</v>
      </c>
      <c r="D536" s="8">
        <v>0.75360000000000005</v>
      </c>
      <c r="E536" s="8">
        <v>3.82</v>
      </c>
      <c r="F536" s="8">
        <v>3.69</v>
      </c>
      <c r="G536" s="8">
        <v>104.0069</v>
      </c>
      <c r="H536" s="8">
        <v>1.7949999999999999</v>
      </c>
      <c r="I536" s="8">
        <v>66.505884229934921</v>
      </c>
      <c r="J536" s="8">
        <v>98.14</v>
      </c>
      <c r="L536" s="19">
        <v>42048</v>
      </c>
      <c r="M536" s="20">
        <v>4.5152999999999999</v>
      </c>
      <c r="N536" s="7"/>
      <c r="O536" s="8"/>
      <c r="P536" s="8"/>
      <c r="Q536" s="8"/>
      <c r="R536" s="8"/>
      <c r="S536" s="8"/>
      <c r="T536" s="8"/>
      <c r="U536" s="8"/>
      <c r="V536" s="8"/>
      <c r="W536" s="8"/>
    </row>
    <row r="537" spans="1:23" ht="14.25" customHeight="1">
      <c r="A537" s="7">
        <v>45079</v>
      </c>
      <c r="B537" s="8">
        <v>1.9731000000000001</v>
      </c>
      <c r="C537" s="8">
        <v>2.6951000000000001</v>
      </c>
      <c r="D537" s="8">
        <v>0.72199999999999998</v>
      </c>
      <c r="E537" s="8">
        <v>3.84</v>
      </c>
      <c r="F537" s="8">
        <v>3.69</v>
      </c>
      <c r="G537" s="8">
        <v>104.04949999999999</v>
      </c>
      <c r="H537" s="8">
        <v>1.7783</v>
      </c>
      <c r="I537" s="8">
        <v>66.032974356403273</v>
      </c>
      <c r="J537" s="8">
        <v>98.14</v>
      </c>
      <c r="L537" s="19">
        <v>42041</v>
      </c>
      <c r="M537" s="20">
        <v>4.4378000000000002</v>
      </c>
      <c r="N537" s="7"/>
      <c r="O537" s="8"/>
      <c r="P537" s="8"/>
      <c r="Q537" s="8"/>
      <c r="R537" s="8"/>
      <c r="S537" s="8"/>
      <c r="T537" s="8"/>
      <c r="U537" s="8"/>
      <c r="V537" s="8"/>
      <c r="W537" s="8"/>
    </row>
    <row r="538" spans="1:23" ht="14.25" customHeight="1">
      <c r="A538" s="7">
        <v>45078</v>
      </c>
      <c r="B538" s="8">
        <v>1.9721</v>
      </c>
      <c r="C538" s="8">
        <v>2.6825000000000001</v>
      </c>
      <c r="D538" s="8">
        <v>0.71040000000000014</v>
      </c>
      <c r="E538" s="8">
        <v>3.7</v>
      </c>
      <c r="F538" s="8">
        <v>3.61</v>
      </c>
      <c r="G538" s="8">
        <v>103.574</v>
      </c>
      <c r="H538" s="8">
        <v>1.8343</v>
      </c>
      <c r="I538" s="8">
        <v>67.409977137574771</v>
      </c>
      <c r="J538" s="8">
        <v>98.46</v>
      </c>
      <c r="L538" s="19">
        <v>42034</v>
      </c>
      <c r="M538" s="20">
        <v>3.9741</v>
      </c>
      <c r="N538" s="7"/>
      <c r="O538" s="8"/>
      <c r="P538" s="8"/>
      <c r="Q538" s="8"/>
      <c r="R538" s="8"/>
      <c r="S538" s="8"/>
      <c r="T538" s="8"/>
      <c r="U538" s="8"/>
      <c r="V538" s="8"/>
      <c r="W538" s="8"/>
    </row>
    <row r="539" spans="1:23" ht="14.25" customHeight="1">
      <c r="A539" s="7">
        <v>45077</v>
      </c>
      <c r="B539" s="8">
        <v>1.9829000000000001</v>
      </c>
      <c r="C539" s="8">
        <v>2.6850000000000001</v>
      </c>
      <c r="D539" s="8">
        <v>0.70209999999999995</v>
      </c>
      <c r="E539" s="8">
        <v>3.74</v>
      </c>
      <c r="F539" s="8">
        <v>3.64</v>
      </c>
      <c r="G539" s="8">
        <v>104.22799999999999</v>
      </c>
      <c r="H539" s="8">
        <v>2.0844999999999998</v>
      </c>
      <c r="I539" s="8">
        <v>66.991644255319144</v>
      </c>
      <c r="J539" s="8">
        <v>98.46</v>
      </c>
      <c r="L539" s="19">
        <v>42027</v>
      </c>
      <c r="M539" s="20">
        <v>3.8776999999999999</v>
      </c>
      <c r="N539" s="7"/>
      <c r="O539" s="8"/>
      <c r="P539" s="8"/>
      <c r="Q539" s="8"/>
      <c r="R539" s="8"/>
      <c r="S539" s="8"/>
      <c r="T539" s="8"/>
      <c r="U539" s="8"/>
      <c r="V539" s="8"/>
      <c r="W539" s="8"/>
    </row>
    <row r="540" spans="1:23" ht="14.25" customHeight="1">
      <c r="A540" s="7">
        <v>45076</v>
      </c>
      <c r="B540" s="8">
        <v>1.9835</v>
      </c>
      <c r="C540" s="8">
        <v>2.7</v>
      </c>
      <c r="D540" s="8">
        <v>0.71650000000000014</v>
      </c>
      <c r="E540" s="8">
        <v>3.81</v>
      </c>
      <c r="F540" s="8">
        <v>3.69</v>
      </c>
      <c r="G540" s="8">
        <v>104.05289999999999</v>
      </c>
      <c r="H540" s="8">
        <v>2.0649999999999999</v>
      </c>
      <c r="I540" s="8">
        <v>190.05526148783667</v>
      </c>
      <c r="J540" s="8">
        <v>98.78</v>
      </c>
      <c r="L540" s="19">
        <v>42020</v>
      </c>
      <c r="M540" s="20">
        <v>3.8212999999999999</v>
      </c>
      <c r="N540" s="7"/>
      <c r="O540" s="8"/>
      <c r="P540" s="8"/>
      <c r="Q540" s="8"/>
      <c r="R540" s="8"/>
      <c r="S540" s="8"/>
      <c r="T540" s="8"/>
      <c r="U540" s="8"/>
      <c r="V540" s="8"/>
      <c r="W540" s="8"/>
    </row>
    <row r="541" spans="1:23" ht="14.25" customHeight="1">
      <c r="A541" s="7">
        <v>45075</v>
      </c>
      <c r="B541" s="8">
        <v>1.9979</v>
      </c>
      <c r="C541" s="8">
        <v>2.6949999999999998</v>
      </c>
      <c r="D541" s="8">
        <v>0.69709999999999983</v>
      </c>
      <c r="E541" s="8">
        <v>3.92</v>
      </c>
      <c r="F541" s="8">
        <v>3.8</v>
      </c>
      <c r="G541" s="8">
        <v>104.2689</v>
      </c>
      <c r="H541" s="8">
        <v>1.9551000000000001</v>
      </c>
      <c r="I541" s="8">
        <v>189.31702750406768</v>
      </c>
      <c r="J541" s="8">
        <v>98.78</v>
      </c>
      <c r="L541" s="19">
        <v>42013</v>
      </c>
      <c r="M541" s="20">
        <v>3.9615999999999998</v>
      </c>
      <c r="N541" s="7"/>
      <c r="O541" s="8"/>
      <c r="P541" s="8"/>
      <c r="Q541" s="8"/>
      <c r="R541" s="8"/>
      <c r="S541" s="8"/>
      <c r="T541" s="8"/>
      <c r="U541" s="8"/>
      <c r="V541" s="8"/>
      <c r="W541" s="8"/>
    </row>
    <row r="542" spans="1:23" ht="14.25" customHeight="1">
      <c r="A542" s="7">
        <v>45072</v>
      </c>
      <c r="B542" s="8">
        <v>2.0188000000000001</v>
      </c>
      <c r="C542" s="8">
        <v>2.7204999999999999</v>
      </c>
      <c r="D542" s="8">
        <v>0.70169999999999977</v>
      </c>
      <c r="E542" s="8">
        <v>3.92</v>
      </c>
      <c r="F542" s="8">
        <v>3.8</v>
      </c>
      <c r="G542" s="8">
        <v>104.2338</v>
      </c>
      <c r="H542" s="8">
        <v>1.9935</v>
      </c>
      <c r="I542" s="8">
        <v>187.74033632807433</v>
      </c>
      <c r="J542" s="8">
        <v>98.78</v>
      </c>
      <c r="L542" s="19">
        <v>42004</v>
      </c>
      <c r="M542" s="20">
        <v>4.7775999999999996</v>
      </c>
      <c r="N542" s="7"/>
      <c r="O542" s="8"/>
      <c r="P542" s="8"/>
      <c r="Q542" s="8"/>
      <c r="R542" s="8"/>
      <c r="S542" s="8"/>
      <c r="T542" s="8"/>
      <c r="U542" s="8"/>
      <c r="V542" s="8"/>
      <c r="W542" s="8"/>
    </row>
    <row r="543" spans="1:23" ht="14.25" customHeight="1">
      <c r="A543" s="7">
        <v>45071</v>
      </c>
      <c r="B543" s="8">
        <v>1.9790000000000001</v>
      </c>
      <c r="C543" s="8">
        <v>2.7065000000000001</v>
      </c>
      <c r="D543" s="8">
        <v>0.72750000000000004</v>
      </c>
      <c r="E543" s="8">
        <v>3.9</v>
      </c>
      <c r="F543" s="8">
        <v>3.83</v>
      </c>
      <c r="G543" s="8">
        <v>104.2055</v>
      </c>
      <c r="H543" s="8">
        <v>1.9235</v>
      </c>
      <c r="I543" s="8">
        <v>186.80491141550053</v>
      </c>
      <c r="J543" s="8">
        <v>98.82</v>
      </c>
      <c r="L543" s="19">
        <v>41999</v>
      </c>
      <c r="M543" s="20">
        <v>5.2138999999999998</v>
      </c>
      <c r="N543" s="7"/>
      <c r="O543" s="8"/>
      <c r="P543" s="8"/>
      <c r="Q543" s="8"/>
      <c r="R543" s="8"/>
      <c r="S543" s="8"/>
      <c r="T543" s="8"/>
      <c r="U543" s="8"/>
      <c r="V543" s="8"/>
      <c r="W543" s="8"/>
    </row>
    <row r="544" spans="1:23" ht="14.25" customHeight="1">
      <c r="A544" s="7">
        <v>45070</v>
      </c>
      <c r="B544" s="8">
        <v>1.9893000000000001</v>
      </c>
      <c r="C544" s="8">
        <v>2.7037</v>
      </c>
      <c r="D544" s="8">
        <v>0.71439999999999992</v>
      </c>
      <c r="E544" s="8">
        <v>3.75</v>
      </c>
      <c r="F544" s="8">
        <v>3.73</v>
      </c>
      <c r="G544" s="8">
        <v>103.8943</v>
      </c>
      <c r="H544" s="8">
        <v>1.7497</v>
      </c>
      <c r="I544" s="8">
        <v>186.15385518220793</v>
      </c>
      <c r="J544" s="8">
        <v>98.82</v>
      </c>
      <c r="L544" s="19">
        <v>41992</v>
      </c>
      <c r="M544" s="20">
        <v>4.3731999999999998</v>
      </c>
      <c r="N544" s="7"/>
      <c r="O544" s="8"/>
      <c r="P544" s="8"/>
      <c r="Q544" s="8"/>
      <c r="R544" s="8"/>
      <c r="S544" s="8"/>
      <c r="T544" s="8"/>
      <c r="U544" s="8"/>
      <c r="V544" s="8"/>
      <c r="W544" s="8"/>
    </row>
    <row r="545" spans="1:23" ht="14.25" customHeight="1">
      <c r="A545" s="7">
        <v>45069</v>
      </c>
      <c r="B545" s="8">
        <v>1.9908999999999999</v>
      </c>
      <c r="C545" s="8">
        <v>2.6962000000000002</v>
      </c>
      <c r="D545" s="8">
        <v>0.70530000000000026</v>
      </c>
      <c r="E545" s="8">
        <v>3.76</v>
      </c>
      <c r="F545" s="8">
        <v>3.7</v>
      </c>
      <c r="G545" s="8">
        <v>103.5124</v>
      </c>
      <c r="H545" s="8">
        <v>1.7712000000000001</v>
      </c>
      <c r="I545" s="8">
        <v>190.3451533218884</v>
      </c>
      <c r="J545" s="8">
        <v>98.82</v>
      </c>
      <c r="L545" s="19">
        <v>41985</v>
      </c>
      <c r="M545" s="20">
        <v>3.6292</v>
      </c>
      <c r="N545" s="7"/>
      <c r="O545" s="8"/>
      <c r="P545" s="8"/>
      <c r="Q545" s="8"/>
      <c r="R545" s="8"/>
      <c r="S545" s="8"/>
      <c r="T545" s="8"/>
      <c r="U545" s="8"/>
      <c r="V545" s="8"/>
      <c r="W545" s="8"/>
    </row>
    <row r="546" spans="1:23" ht="14.25" customHeight="1">
      <c r="A546" s="7">
        <v>45068</v>
      </c>
      <c r="B546" s="8">
        <v>2.0217999999999998</v>
      </c>
      <c r="C546" s="8">
        <v>2.7132000000000001</v>
      </c>
      <c r="D546" s="8">
        <v>0.69140000000000024</v>
      </c>
      <c r="E546" s="8">
        <v>3.77</v>
      </c>
      <c r="F546" s="8">
        <v>3.72</v>
      </c>
      <c r="G546" s="8">
        <v>103.24079999999999</v>
      </c>
      <c r="H546" s="8">
        <v>1.8222</v>
      </c>
      <c r="I546" s="8">
        <v>188.19856739144453</v>
      </c>
      <c r="J546" s="8">
        <v>98.82</v>
      </c>
      <c r="L546" s="19">
        <v>41978</v>
      </c>
      <c r="M546" s="20">
        <v>3.4295</v>
      </c>
      <c r="N546" s="7"/>
      <c r="O546" s="8"/>
      <c r="P546" s="8"/>
      <c r="Q546" s="8"/>
      <c r="R546" s="8"/>
      <c r="S546" s="8"/>
      <c r="T546" s="8"/>
      <c r="U546" s="8"/>
      <c r="V546" s="8"/>
      <c r="W546" s="8"/>
    </row>
    <row r="547" spans="1:23" ht="14.25" customHeight="1">
      <c r="A547" s="7">
        <v>45065</v>
      </c>
      <c r="B547" s="8">
        <v>2.0554000000000001</v>
      </c>
      <c r="C547" s="8">
        <v>2.7151000000000001</v>
      </c>
      <c r="D547" s="8">
        <v>0.65969999999999995</v>
      </c>
      <c r="E547" s="8">
        <v>3.76</v>
      </c>
      <c r="F547" s="8">
        <v>3.7</v>
      </c>
      <c r="G547" s="8">
        <v>103.20440000000001</v>
      </c>
      <c r="H547" s="8">
        <v>1.8743000000000001</v>
      </c>
      <c r="I547" s="8">
        <v>184.32985036989248</v>
      </c>
      <c r="J547" s="8">
        <v>98.82</v>
      </c>
      <c r="L547" s="19">
        <v>41971</v>
      </c>
      <c r="M547" s="20">
        <v>3.4177</v>
      </c>
      <c r="N547" s="7"/>
      <c r="O547" s="8"/>
      <c r="P547" s="8"/>
      <c r="Q547" s="8"/>
      <c r="R547" s="8"/>
      <c r="S547" s="8"/>
      <c r="T547" s="8"/>
      <c r="U547" s="8"/>
      <c r="V547" s="8"/>
      <c r="W547" s="8"/>
    </row>
    <row r="548" spans="1:23" ht="14.25" customHeight="1">
      <c r="A548" s="7">
        <v>45064</v>
      </c>
      <c r="B548" s="8">
        <v>2.0729000000000002</v>
      </c>
      <c r="C548" s="8">
        <v>2.7183999999999999</v>
      </c>
      <c r="D548" s="8">
        <v>0.64549999999999974</v>
      </c>
      <c r="E548" s="8">
        <v>3.69</v>
      </c>
      <c r="F548" s="8">
        <v>3.65</v>
      </c>
      <c r="G548" s="8">
        <v>103.5478</v>
      </c>
      <c r="H548" s="8">
        <v>1.7729999999999999</v>
      </c>
      <c r="I548" s="8">
        <v>181.95626078907924</v>
      </c>
      <c r="J548" s="8">
        <v>99.01</v>
      </c>
      <c r="L548" s="19">
        <v>41964</v>
      </c>
      <c r="M548" s="20">
        <v>3.2416999999999998</v>
      </c>
      <c r="N548" s="7"/>
      <c r="O548" s="8"/>
      <c r="P548" s="8"/>
      <c r="Q548" s="8"/>
      <c r="R548" s="8"/>
      <c r="S548" s="8"/>
      <c r="T548" s="8"/>
      <c r="U548" s="8"/>
      <c r="V548" s="8"/>
      <c r="W548" s="8"/>
    </row>
    <row r="549" spans="1:23" ht="14.25" customHeight="1">
      <c r="A549" s="7">
        <v>45063</v>
      </c>
      <c r="B549" s="8">
        <v>2.0779999999999998</v>
      </c>
      <c r="C549" s="8">
        <v>2.7210000000000001</v>
      </c>
      <c r="D549" s="8">
        <v>0.64300000000000024</v>
      </c>
      <c r="E549" s="8">
        <v>3.58</v>
      </c>
      <c r="F549" s="8">
        <v>3.57</v>
      </c>
      <c r="G549" s="8">
        <v>102.88679999999999</v>
      </c>
      <c r="H549" s="8">
        <v>1.8556999999999999</v>
      </c>
      <c r="I549" s="8">
        <v>180.19234880340969</v>
      </c>
      <c r="J549" s="8">
        <v>99.01</v>
      </c>
      <c r="L549" s="19">
        <v>41957</v>
      </c>
      <c r="M549" s="20">
        <v>3.1318000000000001</v>
      </c>
      <c r="N549" s="7"/>
      <c r="O549" s="8"/>
      <c r="P549" s="8"/>
      <c r="Q549" s="8"/>
      <c r="R549" s="8"/>
      <c r="S549" s="8"/>
      <c r="T549" s="8"/>
      <c r="U549" s="8"/>
      <c r="V549" s="8"/>
      <c r="W549" s="8"/>
    </row>
    <row r="550" spans="1:23" ht="14.25" customHeight="1">
      <c r="A550" s="7">
        <v>45062</v>
      </c>
      <c r="B550" s="8">
        <v>2.0653000000000001</v>
      </c>
      <c r="C550" s="8">
        <v>2.7128999999999999</v>
      </c>
      <c r="D550" s="8">
        <v>0.64759999999999973</v>
      </c>
      <c r="E550" s="8">
        <v>3.52</v>
      </c>
      <c r="F550" s="8">
        <v>3.54</v>
      </c>
      <c r="G550" s="8">
        <v>102.6185</v>
      </c>
      <c r="H550" s="8">
        <v>1.7943</v>
      </c>
      <c r="I550" s="8">
        <v>181.24378365926242</v>
      </c>
      <c r="J550" s="8">
        <v>99.01</v>
      </c>
      <c r="L550" s="19">
        <v>41950</v>
      </c>
      <c r="M550" s="20">
        <v>3.1791999999999998</v>
      </c>
      <c r="N550" s="7"/>
      <c r="O550" s="8"/>
      <c r="P550" s="8"/>
      <c r="Q550" s="8"/>
      <c r="R550" s="8"/>
      <c r="S550" s="8"/>
      <c r="T550" s="8"/>
      <c r="U550" s="8"/>
      <c r="V550" s="8"/>
      <c r="W550" s="8"/>
    </row>
    <row r="551" spans="1:23" ht="14.25" customHeight="1">
      <c r="A551" s="7">
        <v>45061</v>
      </c>
      <c r="B551" s="8">
        <v>2.0602</v>
      </c>
      <c r="C551" s="8">
        <v>2.7189999999999999</v>
      </c>
      <c r="D551" s="8">
        <v>0.65879999999999983</v>
      </c>
      <c r="E551" s="8">
        <v>3.46</v>
      </c>
      <c r="F551" s="8">
        <v>3.5</v>
      </c>
      <c r="G551" s="8">
        <v>102.434</v>
      </c>
      <c r="H551" s="8">
        <v>1.8129999999999999</v>
      </c>
      <c r="I551" s="8">
        <v>181.10215293044953</v>
      </c>
      <c r="J551" s="8">
        <v>99.01</v>
      </c>
      <c r="L551" s="19">
        <v>41943</v>
      </c>
      <c r="M551" s="20">
        <v>3.2008999999999999</v>
      </c>
      <c r="N551" s="7"/>
      <c r="O551" s="8"/>
      <c r="P551" s="8"/>
      <c r="Q551" s="8"/>
      <c r="R551" s="8"/>
      <c r="S551" s="8"/>
      <c r="T551" s="8"/>
      <c r="U551" s="8"/>
      <c r="V551" s="8"/>
      <c r="W551" s="8"/>
    </row>
    <row r="552" spans="1:23" ht="14.25" customHeight="1">
      <c r="A552" s="7">
        <v>45058</v>
      </c>
      <c r="B552" s="8">
        <v>2.0440999999999998</v>
      </c>
      <c r="C552" s="8">
        <v>2.7058</v>
      </c>
      <c r="D552" s="8">
        <v>0.66170000000000018</v>
      </c>
      <c r="E552" s="8">
        <v>3.45</v>
      </c>
      <c r="F552" s="8">
        <v>3.46</v>
      </c>
      <c r="G552" s="8">
        <v>102.7041</v>
      </c>
      <c r="H552" s="8">
        <v>1.8089</v>
      </c>
      <c r="I552" s="8">
        <v>182.0875959460314</v>
      </c>
      <c r="J552" s="8">
        <v>99.01</v>
      </c>
      <c r="L552" s="19">
        <v>41936</v>
      </c>
      <c r="M552" s="20">
        <v>3.0183</v>
      </c>
      <c r="N552" s="7"/>
      <c r="O552" s="8"/>
      <c r="P552" s="8"/>
      <c r="Q552" s="8"/>
      <c r="R552" s="8"/>
      <c r="S552" s="8"/>
      <c r="T552" s="8"/>
      <c r="U552" s="8"/>
      <c r="V552" s="8"/>
      <c r="W552" s="8"/>
    </row>
    <row r="553" spans="1:23" ht="14.25" customHeight="1">
      <c r="A553" s="7">
        <v>45057</v>
      </c>
      <c r="B553" s="8">
        <v>2.0352999999999999</v>
      </c>
      <c r="C553" s="8">
        <v>2.7010000000000001</v>
      </c>
      <c r="D553" s="8">
        <v>0.66570000000000018</v>
      </c>
      <c r="E553" s="8">
        <v>3.36</v>
      </c>
      <c r="F553" s="8">
        <v>3.39</v>
      </c>
      <c r="G553" s="8">
        <v>102.0466</v>
      </c>
      <c r="H553" s="8">
        <v>1.7703</v>
      </c>
      <c r="I553" s="8">
        <v>76.612582135208896</v>
      </c>
      <c r="J553" s="8">
        <v>99.27</v>
      </c>
      <c r="L553" s="19">
        <v>41929</v>
      </c>
      <c r="M553" s="20">
        <v>3.0428999999999999</v>
      </c>
      <c r="N553" s="7"/>
      <c r="O553" s="8"/>
      <c r="P553" s="8"/>
      <c r="Q553" s="8"/>
      <c r="R553" s="8"/>
      <c r="S553" s="8"/>
      <c r="T553" s="8"/>
      <c r="U553" s="8"/>
      <c r="V553" s="8"/>
      <c r="W553" s="8"/>
    </row>
    <row r="554" spans="1:23" ht="14.25" customHeight="1">
      <c r="A554" s="7">
        <v>45056</v>
      </c>
      <c r="B554" s="8">
        <v>2.0882999999999998</v>
      </c>
      <c r="C554" s="8">
        <v>2.7210000000000001</v>
      </c>
      <c r="D554" s="8">
        <v>0.63270000000000026</v>
      </c>
      <c r="E554" s="8">
        <v>3.37</v>
      </c>
      <c r="F554" s="8">
        <v>3.43</v>
      </c>
      <c r="G554" s="8">
        <v>101.434</v>
      </c>
      <c r="H554" s="8">
        <v>1.8444</v>
      </c>
      <c r="I554" s="8">
        <v>75.938480950590204</v>
      </c>
      <c r="J554" s="8">
        <v>99.27</v>
      </c>
      <c r="L554" s="19">
        <v>41922</v>
      </c>
      <c r="M554" s="20">
        <v>3.0274000000000001</v>
      </c>
      <c r="N554" s="7"/>
      <c r="O554" s="8"/>
      <c r="P554" s="8"/>
      <c r="Q554" s="8"/>
      <c r="R554" s="8"/>
      <c r="S554" s="8"/>
      <c r="T554" s="8"/>
      <c r="U554" s="8"/>
      <c r="V554" s="8"/>
      <c r="W554" s="8"/>
    </row>
    <row r="555" spans="1:23" ht="14.25" customHeight="1">
      <c r="A555" s="7">
        <v>45055</v>
      </c>
      <c r="B555" s="8">
        <v>2.1202999999999999</v>
      </c>
      <c r="C555" s="8">
        <v>2.7383000000000002</v>
      </c>
      <c r="D555" s="8">
        <v>0.61800000000000033</v>
      </c>
      <c r="E555" s="8">
        <v>3.51</v>
      </c>
      <c r="F555" s="8">
        <v>3.53</v>
      </c>
      <c r="G555" s="8">
        <v>101.63160000000001</v>
      </c>
      <c r="H555" s="8">
        <v>1.8173999999999999</v>
      </c>
      <c r="I555" s="8">
        <v>75.377798560274826</v>
      </c>
      <c r="J555" s="8">
        <v>99.27</v>
      </c>
      <c r="L555" s="19">
        <v>41912</v>
      </c>
      <c r="M555" s="20">
        <v>2.9047999999999998</v>
      </c>
      <c r="N555" s="7"/>
      <c r="O555" s="8"/>
      <c r="P555" s="8"/>
      <c r="Q555" s="8"/>
      <c r="R555" s="8"/>
      <c r="S555" s="8"/>
      <c r="T555" s="8"/>
      <c r="U555" s="8"/>
      <c r="V555" s="8"/>
      <c r="W555" s="8"/>
    </row>
    <row r="556" spans="1:23" ht="14.25" customHeight="1">
      <c r="A556" s="7">
        <v>45054</v>
      </c>
      <c r="B556" s="8">
        <v>2.1322999999999999</v>
      </c>
      <c r="C556" s="8">
        <v>2.7484000000000002</v>
      </c>
      <c r="D556" s="8">
        <v>0.61610000000000031</v>
      </c>
      <c r="E556" s="8">
        <v>3.49</v>
      </c>
      <c r="F556" s="8">
        <v>3.52</v>
      </c>
      <c r="G556" s="8">
        <v>101.3813</v>
      </c>
      <c r="H556" s="8">
        <v>1.7955000000000001</v>
      </c>
      <c r="I556" s="8">
        <v>74.164501198918586</v>
      </c>
      <c r="J556" s="8">
        <v>99.27</v>
      </c>
      <c r="L556" s="19">
        <v>41908</v>
      </c>
      <c r="M556" s="20">
        <v>3.2583000000000002</v>
      </c>
      <c r="N556" s="7"/>
      <c r="O556" s="8"/>
      <c r="P556" s="8"/>
      <c r="Q556" s="8"/>
      <c r="R556" s="8"/>
      <c r="S556" s="8"/>
      <c r="T556" s="8"/>
      <c r="U556" s="8"/>
      <c r="V556" s="8"/>
      <c r="W556" s="8"/>
    </row>
    <row r="557" spans="1:23" ht="14.25" customHeight="1">
      <c r="A557" s="7">
        <v>45052</v>
      </c>
      <c r="B557" s="8">
        <v>2.1215000000000002</v>
      </c>
      <c r="C557" s="8">
        <v>2.7311000000000001</v>
      </c>
      <c r="D557" s="8">
        <v>0.60959999999999992</v>
      </c>
      <c r="E557" s="8">
        <v>3.41</v>
      </c>
      <c r="F557" s="8">
        <v>3.44</v>
      </c>
      <c r="G557" s="8">
        <v>101.2803</v>
      </c>
      <c r="H557" s="8">
        <v>1.7205999999999999</v>
      </c>
      <c r="I557" s="8">
        <v>75.057143096706739</v>
      </c>
      <c r="J557" s="8">
        <v>99.27</v>
      </c>
      <c r="L557" s="19">
        <v>41901</v>
      </c>
      <c r="M557" s="20">
        <v>3.3420000000000001</v>
      </c>
      <c r="N557" s="7"/>
      <c r="O557" s="8"/>
      <c r="P557" s="8"/>
      <c r="Q557" s="8"/>
      <c r="R557" s="8"/>
      <c r="S557" s="8"/>
      <c r="T557" s="8"/>
      <c r="U557" s="8"/>
      <c r="V557" s="8"/>
      <c r="W557" s="8"/>
    </row>
    <row r="558" spans="1:23" ht="14.25" customHeight="1">
      <c r="A558" s="7">
        <v>45051</v>
      </c>
      <c r="B558" s="8">
        <v>2.1265999999999998</v>
      </c>
      <c r="C558" s="8">
        <v>2.7338</v>
      </c>
      <c r="D558" s="8">
        <v>0.60720000000000018</v>
      </c>
      <c r="E558" s="8">
        <v>3.41</v>
      </c>
      <c r="F558" s="8">
        <v>3.44</v>
      </c>
      <c r="G558" s="8">
        <v>101.2803</v>
      </c>
      <c r="H558" s="8">
        <v>1.7754000000000001</v>
      </c>
      <c r="I558" s="8">
        <v>75.64556595043058</v>
      </c>
      <c r="J558" s="8">
        <v>99.27</v>
      </c>
      <c r="L558" s="19">
        <v>41894</v>
      </c>
      <c r="M558" s="20">
        <v>3.2149000000000001</v>
      </c>
      <c r="N558" s="7"/>
      <c r="O558" s="8"/>
      <c r="P558" s="8"/>
      <c r="Q558" s="8"/>
      <c r="R558" s="8"/>
      <c r="S558" s="8"/>
      <c r="T558" s="8"/>
      <c r="U558" s="8"/>
      <c r="V558" s="8"/>
      <c r="W558" s="8"/>
    </row>
    <row r="559" spans="1:23" ht="14.25" customHeight="1">
      <c r="A559" s="7">
        <v>45050</v>
      </c>
      <c r="B559" s="8">
        <v>2.1362000000000001</v>
      </c>
      <c r="C559" s="8">
        <v>2.7612999999999999</v>
      </c>
      <c r="D559" s="8">
        <v>0.62509999999999977</v>
      </c>
      <c r="E559" s="8">
        <v>3.29</v>
      </c>
      <c r="F559" s="8">
        <v>3.37</v>
      </c>
      <c r="G559" s="8">
        <v>101.41970000000001</v>
      </c>
      <c r="H559" s="8">
        <v>1.9212</v>
      </c>
      <c r="I559" s="8">
        <v>74.843728085708292</v>
      </c>
      <c r="J559" s="8">
        <v>99.52</v>
      </c>
      <c r="L559" s="19">
        <v>41887</v>
      </c>
      <c r="M559" s="20">
        <v>3.3704999999999998</v>
      </c>
      <c r="N559" s="7"/>
      <c r="O559" s="8"/>
      <c r="P559" s="8"/>
      <c r="Q559" s="8"/>
      <c r="R559" s="8"/>
      <c r="S559" s="8"/>
      <c r="T559" s="8"/>
      <c r="U559" s="8"/>
      <c r="V559" s="8"/>
      <c r="W559" s="8"/>
    </row>
    <row r="560" spans="1:23" ht="14.25" customHeight="1">
      <c r="A560" s="7">
        <v>45049</v>
      </c>
      <c r="B560" s="8">
        <v>2.1463999999999999</v>
      </c>
      <c r="C560" s="8">
        <v>2.7787999999999999</v>
      </c>
      <c r="D560" s="8">
        <v>0.63240000000000007</v>
      </c>
      <c r="E560" s="8">
        <v>3.37</v>
      </c>
      <c r="F560" s="8">
        <v>3.38</v>
      </c>
      <c r="G560" s="8">
        <v>101.2548</v>
      </c>
      <c r="H560" s="8">
        <v>2.3163</v>
      </c>
      <c r="I560" s="8">
        <v>72.656830483457952</v>
      </c>
      <c r="J560" s="8">
        <v>99.52</v>
      </c>
      <c r="L560" s="19">
        <v>41880</v>
      </c>
      <c r="M560" s="20">
        <v>3.5295999999999998</v>
      </c>
      <c r="N560" s="7"/>
      <c r="O560" s="8"/>
      <c r="P560" s="8"/>
      <c r="Q560" s="8"/>
      <c r="R560" s="8"/>
      <c r="S560" s="8"/>
      <c r="T560" s="8"/>
      <c r="U560" s="8"/>
      <c r="V560" s="8"/>
      <c r="W560" s="8"/>
    </row>
    <row r="561" spans="1:23" ht="14.25" customHeight="1">
      <c r="A561" s="7">
        <v>45048</v>
      </c>
      <c r="B561" s="8">
        <v>2.1463999999999999</v>
      </c>
      <c r="C561" s="8">
        <v>2.7787999999999999</v>
      </c>
      <c r="D561" s="8">
        <v>0.63240000000000007</v>
      </c>
      <c r="E561" s="8">
        <v>3.46</v>
      </c>
      <c r="F561" s="8">
        <v>3.44</v>
      </c>
      <c r="G561" s="8">
        <v>101.93989999999999</v>
      </c>
      <c r="H561" s="8">
        <v>2.3163</v>
      </c>
      <c r="I561" s="8">
        <v>72.656830483457952</v>
      </c>
      <c r="J561" s="8">
        <v>99.52</v>
      </c>
      <c r="L561" s="19">
        <v>41873</v>
      </c>
      <c r="M561" s="20">
        <v>3.3422000000000001</v>
      </c>
      <c r="N561" s="7"/>
      <c r="O561" s="8"/>
      <c r="P561" s="8"/>
      <c r="Q561" s="8"/>
      <c r="R561" s="8"/>
      <c r="S561" s="8"/>
      <c r="T561" s="8"/>
      <c r="U561" s="8"/>
      <c r="V561" s="8"/>
      <c r="W561" s="8"/>
    </row>
    <row r="562" spans="1:23" ht="14.25" customHeight="1">
      <c r="A562" s="7">
        <v>45047</v>
      </c>
      <c r="B562" s="8">
        <v>2.1463999999999999</v>
      </c>
      <c r="C562" s="8">
        <v>2.7787999999999999</v>
      </c>
      <c r="D562" s="8">
        <v>0.63240000000000007</v>
      </c>
      <c r="E562" s="8">
        <v>3.64</v>
      </c>
      <c r="F562" s="8">
        <v>3.59</v>
      </c>
      <c r="G562" s="8">
        <v>102.11620000000001</v>
      </c>
      <c r="H562" s="8">
        <v>2.3163</v>
      </c>
      <c r="I562" s="8">
        <v>72.656830483457952</v>
      </c>
      <c r="J562" s="8">
        <v>99.52</v>
      </c>
      <c r="L562" s="19">
        <v>41866</v>
      </c>
      <c r="M562" s="20">
        <v>3.3896999999999999</v>
      </c>
      <c r="N562" s="7"/>
      <c r="O562" s="8"/>
      <c r="P562" s="8"/>
      <c r="Q562" s="8"/>
      <c r="R562" s="8"/>
      <c r="S562" s="8"/>
      <c r="T562" s="8"/>
      <c r="U562" s="8"/>
      <c r="V562" s="8"/>
      <c r="W562" s="8"/>
    </row>
    <row r="563" spans="1:23" ht="14.25" customHeight="1">
      <c r="A563" s="7">
        <v>45044</v>
      </c>
      <c r="B563" s="8">
        <v>2.1463999999999999</v>
      </c>
      <c r="C563" s="8">
        <v>2.7787999999999999</v>
      </c>
      <c r="D563" s="8">
        <v>0.63240000000000007</v>
      </c>
      <c r="E563" s="8">
        <v>3.51</v>
      </c>
      <c r="F563" s="8">
        <v>3.44</v>
      </c>
      <c r="G563" s="8">
        <v>101.6743</v>
      </c>
      <c r="H563" s="8">
        <v>2.3163</v>
      </c>
      <c r="I563" s="8">
        <v>72.656830483457952</v>
      </c>
      <c r="J563" s="8">
        <v>99.52</v>
      </c>
      <c r="L563" s="19">
        <v>41859</v>
      </c>
      <c r="M563" s="20">
        <v>3.6046999999999998</v>
      </c>
      <c r="N563" s="7"/>
      <c r="O563" s="8"/>
      <c r="P563" s="8"/>
      <c r="Q563" s="8"/>
      <c r="R563" s="8"/>
      <c r="S563" s="8"/>
      <c r="T563" s="8"/>
      <c r="U563" s="8"/>
      <c r="V563" s="8"/>
      <c r="W563" s="8"/>
    </row>
    <row r="564" spans="1:23" ht="14.25" customHeight="1">
      <c r="A564" s="7">
        <v>45043</v>
      </c>
      <c r="B564" s="8">
        <v>2.1560000000000001</v>
      </c>
      <c r="C564" s="8">
        <v>2.7852000000000001</v>
      </c>
      <c r="D564" s="8">
        <v>0.62919999999999998</v>
      </c>
      <c r="E564" s="8">
        <v>3.6</v>
      </c>
      <c r="F564" s="8">
        <v>3.53</v>
      </c>
      <c r="G564" s="8">
        <v>101.4927</v>
      </c>
      <c r="H564" s="8">
        <v>2.2494000000000001</v>
      </c>
      <c r="I564" s="8">
        <v>72.749803177024674</v>
      </c>
      <c r="J564" s="8">
        <v>100.1</v>
      </c>
      <c r="L564" s="19">
        <v>41852</v>
      </c>
      <c r="M564" s="20">
        <v>3.9826999999999999</v>
      </c>
      <c r="N564" s="7"/>
      <c r="O564" s="8"/>
      <c r="P564" s="8"/>
      <c r="Q564" s="8"/>
      <c r="R564" s="8"/>
      <c r="S564" s="8"/>
      <c r="T564" s="8"/>
      <c r="U564" s="8"/>
      <c r="V564" s="8"/>
      <c r="W564" s="8"/>
    </row>
    <row r="565" spans="1:23" ht="14.25" customHeight="1">
      <c r="A565" s="7">
        <v>45042</v>
      </c>
      <c r="B565" s="8">
        <v>2.1726999999999999</v>
      </c>
      <c r="C565" s="8">
        <v>2.8058000000000001</v>
      </c>
      <c r="D565" s="8">
        <v>0.63310000000000022</v>
      </c>
      <c r="E565" s="8">
        <v>3.46</v>
      </c>
      <c r="F565" s="8">
        <v>3.43</v>
      </c>
      <c r="G565" s="8">
        <v>101.43129999999999</v>
      </c>
      <c r="H565" s="8">
        <v>2.0550999999999999</v>
      </c>
      <c r="I565" s="8">
        <v>71.700977723968464</v>
      </c>
      <c r="J565" s="8">
        <v>100.1</v>
      </c>
      <c r="L565" s="19">
        <v>41845</v>
      </c>
      <c r="M565" s="20">
        <v>4.0820999999999996</v>
      </c>
      <c r="N565" s="7"/>
      <c r="O565" s="8"/>
      <c r="P565" s="8"/>
      <c r="Q565" s="8"/>
      <c r="R565" s="8"/>
      <c r="S565" s="8"/>
      <c r="T565" s="8"/>
      <c r="U565" s="8"/>
      <c r="V565" s="8"/>
      <c r="W565" s="8"/>
    </row>
    <row r="566" spans="1:23" ht="14.25" customHeight="1">
      <c r="A566" s="7">
        <v>45041</v>
      </c>
      <c r="B566" s="8">
        <v>2.1753999999999998</v>
      </c>
      <c r="C566" s="8">
        <v>2.8157000000000001</v>
      </c>
      <c r="D566" s="8">
        <v>0.64030000000000031</v>
      </c>
      <c r="E566" s="8">
        <v>3.43</v>
      </c>
      <c r="F566" s="8">
        <v>3.4</v>
      </c>
      <c r="G566" s="8">
        <v>101.848</v>
      </c>
      <c r="H566" s="8">
        <v>2.0444</v>
      </c>
      <c r="I566" s="8">
        <v>70.820050549269695</v>
      </c>
      <c r="J566" s="8">
        <v>100.1</v>
      </c>
      <c r="L566" s="19">
        <v>41838</v>
      </c>
      <c r="M566" s="20">
        <v>3.7298</v>
      </c>
      <c r="N566" s="7"/>
      <c r="O566" s="8"/>
      <c r="P566" s="8"/>
      <c r="Q566" s="8"/>
      <c r="R566" s="8"/>
      <c r="S566" s="8"/>
      <c r="T566" s="8"/>
      <c r="U566" s="8"/>
      <c r="V566" s="8"/>
      <c r="W566" s="8"/>
    </row>
    <row r="567" spans="1:23" ht="14.25" customHeight="1">
      <c r="A567" s="7">
        <v>45040</v>
      </c>
      <c r="B567" s="8">
        <v>2.1855000000000002</v>
      </c>
      <c r="C567" s="8">
        <v>2.8176000000000001</v>
      </c>
      <c r="D567" s="8">
        <v>0.63209999999999988</v>
      </c>
      <c r="E567" s="8">
        <v>3.6</v>
      </c>
      <c r="F567" s="8">
        <v>3.52</v>
      </c>
      <c r="G567" s="8">
        <v>101.34910000000001</v>
      </c>
      <c r="H567" s="8">
        <v>2.0708000000000002</v>
      </c>
      <c r="I567" s="8">
        <v>71.590045363599017</v>
      </c>
      <c r="J567" s="8">
        <v>100.1</v>
      </c>
      <c r="L567" s="19">
        <v>41831</v>
      </c>
      <c r="M567" s="20">
        <v>3.6629</v>
      </c>
      <c r="N567" s="7"/>
      <c r="O567" s="8"/>
      <c r="P567" s="8"/>
      <c r="Q567" s="8"/>
      <c r="R567" s="8"/>
      <c r="S567" s="8"/>
      <c r="T567" s="8"/>
      <c r="U567" s="8"/>
      <c r="V567" s="8"/>
      <c r="W567" s="8"/>
    </row>
    <row r="568" spans="1:23" ht="14.25" customHeight="1">
      <c r="A568" s="7">
        <v>45039</v>
      </c>
      <c r="B568" s="8">
        <v>2.1905999999999999</v>
      </c>
      <c r="C568" s="8">
        <v>2.8220000000000001</v>
      </c>
      <c r="D568" s="8">
        <v>0.63140000000000018</v>
      </c>
      <c r="E568" s="8">
        <v>3.66</v>
      </c>
      <c r="F568" s="8">
        <v>3.57</v>
      </c>
      <c r="G568" s="8">
        <v>101.7264</v>
      </c>
      <c r="H568" s="8">
        <v>2.1688000000000001</v>
      </c>
      <c r="I568" s="8">
        <v>71.891087716170262</v>
      </c>
      <c r="J568" s="8">
        <v>100.1</v>
      </c>
      <c r="L568" s="19">
        <v>41824</v>
      </c>
      <c r="M568" s="20">
        <v>3.8151999999999999</v>
      </c>
      <c r="N568" s="7"/>
      <c r="O568" s="8"/>
      <c r="P568" s="8"/>
      <c r="Q568" s="8"/>
      <c r="R568" s="8"/>
      <c r="S568" s="8"/>
      <c r="T568" s="8"/>
      <c r="U568" s="8"/>
      <c r="V568" s="8"/>
      <c r="W568" s="8"/>
    </row>
    <row r="569" spans="1:23" ht="14.25" customHeight="1">
      <c r="A569" s="7">
        <v>45037</v>
      </c>
      <c r="B569" s="8">
        <v>2.1894</v>
      </c>
      <c r="C569" s="8">
        <v>2.8258000000000001</v>
      </c>
      <c r="D569" s="8">
        <v>0.63640000000000008</v>
      </c>
      <c r="E569" s="8">
        <v>3.66</v>
      </c>
      <c r="F569" s="8">
        <v>3.57</v>
      </c>
      <c r="G569" s="8">
        <v>101.7264</v>
      </c>
      <c r="H569" s="8">
        <v>2.2669999999999999</v>
      </c>
      <c r="I569" s="8">
        <v>87.634591630356226</v>
      </c>
      <c r="J569" s="8">
        <v>100.1</v>
      </c>
      <c r="L569" s="19">
        <v>41817</v>
      </c>
      <c r="M569" s="20">
        <v>3.6577999999999999</v>
      </c>
      <c r="N569" s="7"/>
      <c r="O569" s="8"/>
      <c r="P569" s="8"/>
      <c r="Q569" s="8"/>
      <c r="R569" s="8"/>
      <c r="S569" s="8"/>
      <c r="T569" s="8"/>
      <c r="U569" s="8"/>
      <c r="V569" s="8"/>
      <c r="W569" s="8"/>
    </row>
    <row r="570" spans="1:23" ht="14.25" customHeight="1">
      <c r="A570" s="7">
        <v>45036</v>
      </c>
      <c r="B570" s="8">
        <v>2.1905000000000001</v>
      </c>
      <c r="C570" s="8">
        <v>2.8332000000000002</v>
      </c>
      <c r="D570" s="8">
        <v>0.64270000000000005</v>
      </c>
      <c r="E570" s="8">
        <v>3.63</v>
      </c>
      <c r="F570" s="8">
        <v>3.54</v>
      </c>
      <c r="G570" s="8">
        <v>101.80670000000001</v>
      </c>
      <c r="H570" s="8">
        <v>2.1326999999999998</v>
      </c>
      <c r="I570" s="8">
        <v>87.143879698058953</v>
      </c>
      <c r="J570" s="8">
        <v>99.71</v>
      </c>
      <c r="L570" s="19">
        <v>41810</v>
      </c>
      <c r="M570" s="20">
        <v>3.1873</v>
      </c>
      <c r="N570" s="7"/>
      <c r="O570" s="8"/>
      <c r="P570" s="8"/>
      <c r="Q570" s="8"/>
      <c r="R570" s="8"/>
      <c r="S570" s="8"/>
      <c r="T570" s="8"/>
      <c r="U570" s="8"/>
      <c r="V570" s="8"/>
      <c r="W570" s="8"/>
    </row>
    <row r="571" spans="1:23" ht="14.25" customHeight="1">
      <c r="A571" s="7">
        <v>45035</v>
      </c>
      <c r="B571" s="8">
        <v>2.1890999999999998</v>
      </c>
      <c r="C571" s="8">
        <v>2.8332999999999999</v>
      </c>
      <c r="D571" s="8">
        <v>0.64420000000000011</v>
      </c>
      <c r="E571" s="8">
        <v>3.71</v>
      </c>
      <c r="F571" s="8">
        <v>3.6</v>
      </c>
      <c r="G571" s="8">
        <v>101.9473</v>
      </c>
      <c r="H571" s="8">
        <v>2.1339999999999999</v>
      </c>
      <c r="I571" s="8">
        <v>87.143738945260353</v>
      </c>
      <c r="J571" s="8">
        <v>99.71</v>
      </c>
      <c r="L571" s="19">
        <v>41803</v>
      </c>
      <c r="M571" s="20">
        <v>3.1297000000000001</v>
      </c>
      <c r="N571" s="7"/>
      <c r="O571" s="8"/>
      <c r="P571" s="8"/>
      <c r="Q571" s="8"/>
      <c r="R571" s="8"/>
      <c r="S571" s="8"/>
      <c r="T571" s="8"/>
      <c r="U571" s="8"/>
      <c r="V571" s="8"/>
      <c r="W571" s="8"/>
    </row>
    <row r="572" spans="1:23" ht="14.25" customHeight="1">
      <c r="A572" s="7">
        <v>45034</v>
      </c>
      <c r="B572" s="8">
        <v>2.2016</v>
      </c>
      <c r="C572" s="8">
        <v>2.8319000000000001</v>
      </c>
      <c r="D572" s="8">
        <v>0.63030000000000008</v>
      </c>
      <c r="E572" s="8">
        <v>3.69</v>
      </c>
      <c r="F572" s="8">
        <v>3.58</v>
      </c>
      <c r="G572" s="8">
        <v>101.7392</v>
      </c>
      <c r="H572" s="8">
        <v>2.1139000000000001</v>
      </c>
      <c r="I572" s="8">
        <v>87.099320285391642</v>
      </c>
      <c r="J572" s="8">
        <v>99.71</v>
      </c>
      <c r="L572" s="19">
        <v>41796</v>
      </c>
      <c r="M572" s="20">
        <v>3.1448999999999998</v>
      </c>
      <c r="N572" s="7"/>
      <c r="O572" s="8"/>
      <c r="P572" s="8"/>
      <c r="Q572" s="8"/>
      <c r="R572" s="8"/>
      <c r="S572" s="8"/>
      <c r="T572" s="8"/>
      <c r="U572" s="8"/>
      <c r="V572" s="8"/>
      <c r="W572" s="8"/>
    </row>
    <row r="573" spans="1:23" ht="14.25" customHeight="1">
      <c r="A573" s="7">
        <v>45033</v>
      </c>
      <c r="B573" s="8">
        <v>2.2141000000000002</v>
      </c>
      <c r="C573" s="8">
        <v>2.8431999999999999</v>
      </c>
      <c r="D573" s="8">
        <v>0.62909999999999977</v>
      </c>
      <c r="E573" s="8">
        <v>3.69</v>
      </c>
      <c r="F573" s="8">
        <v>3.6</v>
      </c>
      <c r="G573" s="8">
        <v>102.0993</v>
      </c>
      <c r="H573" s="8">
        <v>2.0571000000000002</v>
      </c>
      <c r="I573" s="8">
        <v>85.479335845712527</v>
      </c>
      <c r="J573" s="8">
        <v>99.71</v>
      </c>
      <c r="L573" s="19">
        <v>41789</v>
      </c>
      <c r="M573" s="20">
        <v>3.222</v>
      </c>
      <c r="N573" s="7"/>
      <c r="O573" s="8"/>
      <c r="P573" s="8"/>
      <c r="Q573" s="8"/>
      <c r="R573" s="8"/>
      <c r="S573" s="8"/>
      <c r="T573" s="8"/>
      <c r="U573" s="8"/>
      <c r="V573" s="8"/>
      <c r="W573" s="8"/>
    </row>
    <row r="574" spans="1:23" ht="14.25" customHeight="1">
      <c r="A574" s="7">
        <v>45030</v>
      </c>
      <c r="B574" s="8">
        <v>2.2090999999999998</v>
      </c>
      <c r="C574" s="8">
        <v>2.8281000000000001</v>
      </c>
      <c r="D574" s="8">
        <v>0.61900000000000022</v>
      </c>
      <c r="E574" s="8">
        <v>3.6</v>
      </c>
      <c r="F574" s="8">
        <v>3.52</v>
      </c>
      <c r="G574" s="8">
        <v>101.62</v>
      </c>
      <c r="H574" s="8">
        <v>2.0154000000000001</v>
      </c>
      <c r="I574" s="8">
        <v>85.780190511106539</v>
      </c>
      <c r="J574" s="8">
        <v>99.71</v>
      </c>
      <c r="L574" s="19">
        <v>41782</v>
      </c>
      <c r="M574" s="20">
        <v>3.3252000000000002</v>
      </c>
      <c r="N574" s="7"/>
      <c r="O574" s="8"/>
      <c r="P574" s="8"/>
      <c r="Q574" s="8"/>
      <c r="R574" s="8"/>
      <c r="S574" s="8"/>
      <c r="T574" s="8"/>
      <c r="U574" s="8"/>
      <c r="V574" s="8"/>
      <c r="W574" s="8"/>
    </row>
    <row r="575" spans="1:23" ht="14.25" customHeight="1">
      <c r="A575" s="7">
        <v>45029</v>
      </c>
      <c r="B575" s="8">
        <v>2.2065999999999999</v>
      </c>
      <c r="C575" s="8">
        <v>2.8277000000000001</v>
      </c>
      <c r="D575" s="8">
        <v>0.62110000000000021</v>
      </c>
      <c r="E575" s="8">
        <v>3.51</v>
      </c>
      <c r="F575" s="8">
        <v>3.45</v>
      </c>
      <c r="G575" s="8">
        <v>101.0189</v>
      </c>
      <c r="H575" s="8">
        <v>1.9935</v>
      </c>
      <c r="I575" s="8">
        <v>85.897771332854504</v>
      </c>
      <c r="J575" s="8">
        <v>99.92</v>
      </c>
      <c r="L575" s="19">
        <v>41775</v>
      </c>
      <c r="M575" s="20">
        <v>3.1617999999999999</v>
      </c>
      <c r="N575" s="7"/>
      <c r="O575" s="8"/>
      <c r="P575" s="8"/>
      <c r="Q575" s="8"/>
      <c r="R575" s="8"/>
      <c r="S575" s="8"/>
      <c r="T575" s="8"/>
      <c r="U575" s="8"/>
      <c r="V575" s="8"/>
      <c r="W575" s="8"/>
    </row>
    <row r="576" spans="1:23" ht="14.25" customHeight="1">
      <c r="A576" s="7">
        <v>45028</v>
      </c>
      <c r="B576" s="8">
        <v>2.2090999999999998</v>
      </c>
      <c r="C576" s="8">
        <v>2.8157999999999999</v>
      </c>
      <c r="D576" s="8">
        <v>0.60670000000000002</v>
      </c>
      <c r="E576" s="8">
        <v>3.46</v>
      </c>
      <c r="F576" s="8">
        <v>3.41</v>
      </c>
      <c r="G576" s="8">
        <v>101.5309</v>
      </c>
      <c r="H576" s="8">
        <v>1.9881</v>
      </c>
      <c r="I576" s="8">
        <v>86.413743214065391</v>
      </c>
      <c r="J576" s="8">
        <v>99.92</v>
      </c>
      <c r="L576" s="19">
        <v>41768</v>
      </c>
      <c r="M576" s="20">
        <v>3.1389</v>
      </c>
      <c r="N576" s="7"/>
      <c r="O576" s="8"/>
      <c r="P576" s="8"/>
      <c r="Q576" s="8"/>
      <c r="R576" s="8"/>
      <c r="S576" s="8"/>
      <c r="T576" s="8"/>
      <c r="U576" s="8"/>
      <c r="V576" s="8"/>
      <c r="W576" s="8"/>
    </row>
    <row r="577" spans="1:23" ht="14.25" customHeight="1">
      <c r="A577" s="7">
        <v>45027</v>
      </c>
      <c r="B577" s="8">
        <v>2.2128000000000001</v>
      </c>
      <c r="C577" s="8">
        <v>2.8203</v>
      </c>
      <c r="D577" s="8">
        <v>0.60749999999999993</v>
      </c>
      <c r="E577" s="8">
        <v>3.54</v>
      </c>
      <c r="F577" s="8">
        <v>3.43</v>
      </c>
      <c r="G577" s="8">
        <v>102.1639</v>
      </c>
      <c r="H577" s="8">
        <v>1.9844999999999999</v>
      </c>
      <c r="I577" s="8">
        <v>87.324325322896286</v>
      </c>
      <c r="J577" s="8">
        <v>99.92</v>
      </c>
      <c r="L577" s="19">
        <v>41759</v>
      </c>
      <c r="M577" s="20">
        <v>4.0217000000000001</v>
      </c>
      <c r="N577" s="7"/>
      <c r="O577" s="8"/>
      <c r="P577" s="8"/>
      <c r="Q577" s="8"/>
      <c r="R577" s="8"/>
      <c r="S577" s="8"/>
      <c r="T577" s="8"/>
      <c r="U577" s="8"/>
      <c r="V577" s="8"/>
      <c r="W577" s="8"/>
    </row>
    <row r="578" spans="1:23" ht="14.25" customHeight="1">
      <c r="A578" s="7">
        <v>45026</v>
      </c>
      <c r="B578" s="8">
        <v>2.2227999999999999</v>
      </c>
      <c r="C578" s="8">
        <v>2.8454999999999999</v>
      </c>
      <c r="D578" s="8">
        <v>0.62270000000000003</v>
      </c>
      <c r="E578" s="8">
        <v>3.52</v>
      </c>
      <c r="F578" s="8">
        <v>3.41</v>
      </c>
      <c r="G578" s="8">
        <v>102.5534</v>
      </c>
      <c r="H578" s="8">
        <v>1.9982</v>
      </c>
      <c r="I578" s="8">
        <v>87.540056688043023</v>
      </c>
      <c r="J578" s="8">
        <v>99.92</v>
      </c>
      <c r="L578" s="19">
        <v>41754</v>
      </c>
      <c r="M578" s="20">
        <v>3.2105999999999999</v>
      </c>
      <c r="N578" s="7"/>
      <c r="O578" s="8"/>
      <c r="P578" s="8"/>
      <c r="Q578" s="8"/>
      <c r="R578" s="8"/>
      <c r="S578" s="8"/>
      <c r="T578" s="8"/>
      <c r="U578" s="8"/>
      <c r="V578" s="8"/>
      <c r="W578" s="8"/>
    </row>
    <row r="579" spans="1:23" ht="14.25" customHeight="1">
      <c r="A579" s="7">
        <v>45023</v>
      </c>
      <c r="B579" s="8">
        <v>2.2277999999999998</v>
      </c>
      <c r="C579" s="8">
        <v>2.8464</v>
      </c>
      <c r="D579" s="8">
        <v>0.61860000000000026</v>
      </c>
      <c r="E579" s="8">
        <v>3.49</v>
      </c>
      <c r="F579" s="8">
        <v>3.39</v>
      </c>
      <c r="G579" s="8">
        <v>102.1139</v>
      </c>
      <c r="H579" s="8">
        <v>1.9964999999999999</v>
      </c>
      <c r="I579" s="8">
        <v>87.299527441450778</v>
      </c>
      <c r="J579" s="8">
        <v>99.92</v>
      </c>
      <c r="L579" s="19">
        <v>41747</v>
      </c>
      <c r="M579" s="20">
        <v>3.0131000000000001</v>
      </c>
      <c r="N579" s="7"/>
      <c r="O579" s="8"/>
      <c r="P579" s="8"/>
      <c r="Q579" s="8"/>
      <c r="R579" s="8"/>
      <c r="S579" s="8"/>
      <c r="T579" s="8"/>
      <c r="U579" s="8"/>
      <c r="V579" s="8"/>
      <c r="W579" s="8"/>
    </row>
    <row r="580" spans="1:23" ht="14.25" customHeight="1">
      <c r="A580" s="7">
        <v>45022</v>
      </c>
      <c r="B580" s="8">
        <v>2.2277999999999998</v>
      </c>
      <c r="C580" s="8">
        <v>2.8605</v>
      </c>
      <c r="D580" s="8">
        <v>0.63270000000000026</v>
      </c>
      <c r="E580" s="8">
        <v>3.37</v>
      </c>
      <c r="F580" s="8">
        <v>3.3</v>
      </c>
      <c r="G580" s="8">
        <v>101.9194</v>
      </c>
      <c r="H580" s="8">
        <v>1.9679</v>
      </c>
      <c r="I580" s="8">
        <v>84.728136189434196</v>
      </c>
      <c r="J580" s="8">
        <v>99.8</v>
      </c>
      <c r="L580" s="19">
        <v>41740</v>
      </c>
      <c r="M580" s="20">
        <v>3.6711</v>
      </c>
      <c r="N580" s="7"/>
      <c r="O580" s="8"/>
      <c r="P580" s="8"/>
      <c r="Q580" s="8"/>
      <c r="R580" s="8"/>
      <c r="S580" s="8"/>
      <c r="T580" s="8"/>
      <c r="U580" s="8"/>
      <c r="V580" s="8"/>
      <c r="W580" s="8"/>
    </row>
    <row r="581" spans="1:23" ht="14.25" customHeight="1">
      <c r="A581" s="7">
        <v>45021</v>
      </c>
      <c r="B581" s="8">
        <v>2.2303000000000002</v>
      </c>
      <c r="C581" s="8">
        <v>2.8584000000000001</v>
      </c>
      <c r="D581" s="8">
        <v>0.62809999999999988</v>
      </c>
      <c r="E581" s="8">
        <v>3.36</v>
      </c>
      <c r="F581" s="8">
        <v>3.3</v>
      </c>
      <c r="G581" s="8">
        <v>101.89570000000001</v>
      </c>
      <c r="H581" s="8">
        <v>1.8605</v>
      </c>
      <c r="I581" s="8">
        <v>85.204699187859759</v>
      </c>
      <c r="J581" s="8">
        <v>99.8</v>
      </c>
      <c r="L581" s="19">
        <v>41733</v>
      </c>
      <c r="M581" s="20">
        <v>3.9087999999999998</v>
      </c>
      <c r="N581" s="7"/>
      <c r="O581" s="8"/>
      <c r="P581" s="8"/>
      <c r="Q581" s="8"/>
      <c r="R581" s="8"/>
      <c r="S581" s="8"/>
      <c r="T581" s="8"/>
      <c r="U581" s="8"/>
      <c r="V581" s="8"/>
      <c r="W581" s="8"/>
    </row>
    <row r="582" spans="1:23" ht="14.25" customHeight="1">
      <c r="A582" s="7">
        <v>45020</v>
      </c>
      <c r="B582" s="8">
        <v>2.2303000000000002</v>
      </c>
      <c r="C582" s="8">
        <v>2.8584000000000001</v>
      </c>
      <c r="D582" s="8">
        <v>0.62809999999999988</v>
      </c>
      <c r="E582" s="8">
        <v>3.39</v>
      </c>
      <c r="F582" s="8">
        <v>3.35</v>
      </c>
      <c r="G582" s="8">
        <v>101.5774</v>
      </c>
      <c r="H582" s="8">
        <v>1.8605</v>
      </c>
      <c r="I582" s="8">
        <v>85.204699187859759</v>
      </c>
      <c r="J582" s="8">
        <v>99.8</v>
      </c>
      <c r="L582" s="19">
        <v>41726</v>
      </c>
      <c r="M582" s="20">
        <v>4.1395999999999997</v>
      </c>
      <c r="N582" s="7"/>
      <c r="O582" s="8"/>
      <c r="P582" s="8"/>
      <c r="Q582" s="8"/>
      <c r="R582" s="8"/>
      <c r="S582" s="8"/>
      <c r="T582" s="8"/>
      <c r="U582" s="8"/>
      <c r="V582" s="8"/>
      <c r="W582" s="8"/>
    </row>
    <row r="583" spans="1:23" ht="14.25" customHeight="1">
      <c r="A583" s="7">
        <v>45019</v>
      </c>
      <c r="B583" s="8">
        <v>2.2328000000000001</v>
      </c>
      <c r="C583" s="8">
        <v>2.8603999999999998</v>
      </c>
      <c r="D583" s="8">
        <v>0.62759999999999971</v>
      </c>
      <c r="E583" s="8">
        <v>3.52</v>
      </c>
      <c r="F583" s="8">
        <v>3.43</v>
      </c>
      <c r="G583" s="8">
        <v>102.0711</v>
      </c>
      <c r="H583" s="8">
        <v>1.8604000000000001</v>
      </c>
      <c r="I583" s="8">
        <v>84.858166530804695</v>
      </c>
      <c r="J583" s="8">
        <v>99.8</v>
      </c>
      <c r="L583" s="19">
        <v>41719</v>
      </c>
      <c r="M583" s="20">
        <v>3.2347999999999999</v>
      </c>
      <c r="N583" s="7"/>
      <c r="O583" s="8"/>
      <c r="P583" s="8"/>
      <c r="Q583" s="8"/>
      <c r="R583" s="8"/>
      <c r="S583" s="8"/>
      <c r="T583" s="8"/>
      <c r="U583" s="8"/>
      <c r="V583" s="8"/>
      <c r="W583" s="8"/>
    </row>
    <row r="584" spans="1:23" ht="14.25" customHeight="1">
      <c r="A584" s="7">
        <v>45016</v>
      </c>
      <c r="B584" s="8">
        <v>2.2328000000000001</v>
      </c>
      <c r="C584" s="8">
        <v>2.8527999999999998</v>
      </c>
      <c r="D584" s="8">
        <v>0.61999999999999966</v>
      </c>
      <c r="E584" s="8">
        <v>3.6</v>
      </c>
      <c r="F584" s="8">
        <v>3.48</v>
      </c>
      <c r="G584" s="8">
        <v>102.5889</v>
      </c>
      <c r="H584" s="8">
        <v>2.3877000000000002</v>
      </c>
      <c r="I584" s="8">
        <v>86.414093263124798</v>
      </c>
      <c r="J584" s="8">
        <v>99.8</v>
      </c>
      <c r="L584" s="19">
        <v>41712</v>
      </c>
      <c r="M584" s="20">
        <v>2.3641999999999999</v>
      </c>
      <c r="N584" s="7"/>
      <c r="O584" s="8"/>
      <c r="P584" s="8"/>
      <c r="Q584" s="8"/>
      <c r="R584" s="8"/>
      <c r="S584" s="8"/>
      <c r="T584" s="8"/>
      <c r="U584" s="8"/>
      <c r="V584" s="8"/>
      <c r="W584" s="8"/>
    </row>
    <row r="585" spans="1:23" ht="14.25" customHeight="1">
      <c r="A585" s="7">
        <v>45015</v>
      </c>
      <c r="B585" s="8">
        <v>2.2728000000000002</v>
      </c>
      <c r="C585" s="8">
        <v>2.8603000000000001</v>
      </c>
      <c r="D585" s="8">
        <v>0.58749999999999991</v>
      </c>
      <c r="E585" s="8">
        <v>3.66</v>
      </c>
      <c r="F585" s="8">
        <v>3.55</v>
      </c>
      <c r="G585" s="8">
        <v>102.1722</v>
      </c>
      <c r="H585" s="8">
        <v>2.2885</v>
      </c>
      <c r="I585" s="8">
        <v>85.250916978424797</v>
      </c>
      <c r="J585" s="8">
        <v>100.3</v>
      </c>
      <c r="L585" s="19">
        <v>41705</v>
      </c>
      <c r="M585" s="20">
        <v>2.9214000000000002</v>
      </c>
      <c r="N585" s="7"/>
      <c r="O585" s="8"/>
      <c r="P585" s="8"/>
      <c r="Q585" s="8"/>
      <c r="R585" s="8"/>
      <c r="S585" s="8"/>
      <c r="T585" s="8"/>
      <c r="U585" s="8"/>
      <c r="V585" s="8"/>
      <c r="W585" s="8"/>
    </row>
    <row r="586" spans="1:23" ht="14.25" customHeight="1">
      <c r="A586" s="7">
        <v>45014</v>
      </c>
      <c r="B586" s="8">
        <v>2.2753000000000001</v>
      </c>
      <c r="C586" s="8">
        <v>2.8532000000000002</v>
      </c>
      <c r="D586" s="8">
        <v>0.57790000000000008</v>
      </c>
      <c r="E586" s="8">
        <v>3.67</v>
      </c>
      <c r="F586" s="8">
        <v>3.57</v>
      </c>
      <c r="G586" s="8">
        <v>102.661</v>
      </c>
      <c r="H586" s="8">
        <v>2.1368999999999998</v>
      </c>
      <c r="I586" s="8">
        <v>85.916715664890845</v>
      </c>
      <c r="J586" s="8">
        <v>100.3</v>
      </c>
      <c r="L586" s="19">
        <v>41698</v>
      </c>
      <c r="M586" s="20">
        <v>3.3235999999999999</v>
      </c>
      <c r="N586" s="7"/>
      <c r="O586" s="8"/>
      <c r="P586" s="8"/>
      <c r="Q586" s="8"/>
      <c r="R586" s="8"/>
      <c r="S586" s="8"/>
      <c r="T586" s="8"/>
      <c r="U586" s="8"/>
      <c r="V586" s="8"/>
      <c r="W586" s="8"/>
    </row>
    <row r="587" spans="1:23" ht="14.25" customHeight="1">
      <c r="A587" s="7">
        <v>45013</v>
      </c>
      <c r="B587" s="8">
        <v>2.2778</v>
      </c>
      <c r="C587" s="8">
        <v>2.8555999999999999</v>
      </c>
      <c r="D587" s="8">
        <v>0.57779999999999987</v>
      </c>
      <c r="E587" s="8">
        <v>3.63</v>
      </c>
      <c r="F587" s="8">
        <v>3.55</v>
      </c>
      <c r="G587" s="8">
        <v>102.4569</v>
      </c>
      <c r="H587" s="8">
        <v>1.9933000000000001</v>
      </c>
      <c r="I587" s="8">
        <v>86.537498783246079</v>
      </c>
      <c r="J587" s="8">
        <v>100.3</v>
      </c>
      <c r="L587" s="19">
        <v>41691</v>
      </c>
      <c r="M587" s="20">
        <v>3.6909000000000001</v>
      </c>
      <c r="N587" s="7"/>
      <c r="O587" s="8"/>
      <c r="P587" s="8"/>
      <c r="Q587" s="8"/>
      <c r="R587" s="8"/>
      <c r="S587" s="8"/>
      <c r="T587" s="8"/>
      <c r="U587" s="8"/>
      <c r="V587" s="8"/>
      <c r="W587" s="8"/>
    </row>
    <row r="588" spans="1:23" ht="14.25" customHeight="1">
      <c r="A588" s="7">
        <v>45012</v>
      </c>
      <c r="B588" s="8">
        <v>2.2728000000000002</v>
      </c>
      <c r="C588" s="8">
        <v>2.8551000000000002</v>
      </c>
      <c r="D588" s="8">
        <v>0.58230000000000004</v>
      </c>
      <c r="E588" s="8">
        <v>3.59</v>
      </c>
      <c r="F588" s="8">
        <v>3.53</v>
      </c>
      <c r="G588" s="8">
        <v>102.85939999999999</v>
      </c>
      <c r="H588" s="8">
        <v>2.0560999999999998</v>
      </c>
      <c r="I588" s="8">
        <v>86.871830939139556</v>
      </c>
      <c r="J588" s="8">
        <v>100.3</v>
      </c>
      <c r="L588" s="19">
        <v>41684</v>
      </c>
      <c r="M588" s="20">
        <v>5.0358999999999998</v>
      </c>
      <c r="N588" s="7"/>
      <c r="O588" s="8"/>
      <c r="P588" s="8"/>
      <c r="Q588" s="8"/>
      <c r="R588" s="8"/>
      <c r="S588" s="8"/>
      <c r="T588" s="8"/>
      <c r="U588" s="8"/>
      <c r="V588" s="8"/>
      <c r="W588" s="8"/>
    </row>
    <row r="589" spans="1:23" ht="14.25" customHeight="1">
      <c r="A589" s="7">
        <v>45009</v>
      </c>
      <c r="B589" s="8">
        <v>2.2928000000000002</v>
      </c>
      <c r="C589" s="8">
        <v>2.8675999999999999</v>
      </c>
      <c r="D589" s="8">
        <v>0.57479999999999976</v>
      </c>
      <c r="E589" s="8">
        <v>3.41</v>
      </c>
      <c r="F589" s="8">
        <v>3.38</v>
      </c>
      <c r="G589" s="8">
        <v>103.11490000000001</v>
      </c>
      <c r="H589" s="8">
        <v>1.6981999999999999</v>
      </c>
      <c r="I589" s="8">
        <v>85.191326842936903</v>
      </c>
      <c r="J589" s="8">
        <v>100.3</v>
      </c>
      <c r="L589" s="19">
        <v>41677</v>
      </c>
      <c r="M589" s="20">
        <v>5.3753000000000002</v>
      </c>
      <c r="N589" s="7"/>
      <c r="O589" s="8"/>
      <c r="P589" s="8"/>
      <c r="Q589" s="8"/>
      <c r="R589" s="8"/>
      <c r="S589" s="8"/>
      <c r="T589" s="8"/>
      <c r="U589" s="8"/>
      <c r="V589" s="8"/>
      <c r="W589" s="8"/>
    </row>
    <row r="590" spans="1:23" ht="14.25" customHeight="1">
      <c r="A590" s="7">
        <v>45008</v>
      </c>
      <c r="B590" s="8">
        <v>2.2677999999999998</v>
      </c>
      <c r="C590" s="8">
        <v>2.8652000000000002</v>
      </c>
      <c r="D590" s="8">
        <v>0.59740000000000038</v>
      </c>
      <c r="E590" s="8">
        <v>3.39</v>
      </c>
      <c r="F590" s="8">
        <v>3.38</v>
      </c>
      <c r="G590" s="8">
        <v>102.5915</v>
      </c>
      <c r="H590" s="8">
        <v>1.9177999999999999</v>
      </c>
      <c r="I590" s="8">
        <v>84.54151917967522</v>
      </c>
      <c r="J590" s="8">
        <v>100.43</v>
      </c>
      <c r="L590" s="19">
        <v>41669</v>
      </c>
      <c r="M590" s="20">
        <v>5.2380000000000004</v>
      </c>
      <c r="N590" s="7"/>
      <c r="O590" s="8"/>
      <c r="P590" s="8"/>
      <c r="Q590" s="8"/>
      <c r="R590" s="8"/>
      <c r="S590" s="8"/>
      <c r="T590" s="8"/>
      <c r="U590" s="8"/>
      <c r="V590" s="8"/>
      <c r="W590" s="8"/>
    </row>
    <row r="591" spans="1:23" ht="14.25" customHeight="1">
      <c r="A591" s="7">
        <v>45007</v>
      </c>
      <c r="B591" s="8">
        <v>2.2728000000000002</v>
      </c>
      <c r="C591" s="8">
        <v>2.8576999999999999</v>
      </c>
      <c r="D591" s="8">
        <v>0.58489999999999975</v>
      </c>
      <c r="E591" s="8">
        <v>3.54</v>
      </c>
      <c r="F591" s="8">
        <v>3.48</v>
      </c>
      <c r="G591" s="8">
        <v>102.5421</v>
      </c>
      <c r="H591" s="8">
        <v>2.0863</v>
      </c>
      <c r="I591" s="8">
        <v>83.406953994576554</v>
      </c>
      <c r="J591" s="8">
        <v>100.43</v>
      </c>
      <c r="L591" s="19">
        <v>41663</v>
      </c>
      <c r="M591" s="20">
        <v>5.3380999999999998</v>
      </c>
      <c r="N591" s="7"/>
      <c r="O591" s="8"/>
      <c r="P591" s="8"/>
      <c r="Q591" s="8"/>
      <c r="R591" s="8"/>
      <c r="S591" s="8"/>
      <c r="T591" s="8"/>
      <c r="U591" s="8"/>
      <c r="V591" s="8"/>
      <c r="W591" s="8"/>
    </row>
    <row r="592" spans="1:23" ht="14.25" customHeight="1">
      <c r="A592" s="7">
        <v>45006</v>
      </c>
      <c r="B592" s="8">
        <v>2.2490000000000001</v>
      </c>
      <c r="C592" s="8">
        <v>2.8603999999999998</v>
      </c>
      <c r="D592" s="8">
        <v>0.61139999999999972</v>
      </c>
      <c r="E592" s="8">
        <v>3.73</v>
      </c>
      <c r="F592" s="8">
        <v>3.59</v>
      </c>
      <c r="G592" s="8">
        <v>103.21550000000001</v>
      </c>
      <c r="H592" s="8">
        <v>2.2271000000000001</v>
      </c>
      <c r="I592" s="8">
        <v>83.071862360066831</v>
      </c>
      <c r="J592" s="8">
        <v>100.43</v>
      </c>
      <c r="L592" s="19">
        <v>41656</v>
      </c>
      <c r="M592" s="20">
        <v>4.3098000000000001</v>
      </c>
      <c r="N592" s="7"/>
      <c r="O592" s="8"/>
      <c r="P592" s="8"/>
      <c r="Q592" s="8"/>
      <c r="R592" s="8"/>
      <c r="S592" s="8"/>
      <c r="T592" s="8"/>
      <c r="U592" s="8"/>
      <c r="V592" s="8"/>
      <c r="W592" s="8"/>
    </row>
    <row r="593" spans="1:23" ht="14.25" customHeight="1">
      <c r="A593" s="7">
        <v>45005</v>
      </c>
      <c r="B593" s="8">
        <v>2.234</v>
      </c>
      <c r="C593" s="8">
        <v>2.8504</v>
      </c>
      <c r="D593" s="8">
        <v>0.61640000000000006</v>
      </c>
      <c r="E593" s="8">
        <v>3.56</v>
      </c>
      <c r="F593" s="8">
        <v>3.47</v>
      </c>
      <c r="G593" s="8">
        <v>103.3201</v>
      </c>
      <c r="H593" s="8">
        <v>2.1884000000000001</v>
      </c>
      <c r="I593" s="8">
        <v>84.074474027675862</v>
      </c>
      <c r="J593" s="8">
        <v>100.43</v>
      </c>
      <c r="L593" s="19">
        <v>41649</v>
      </c>
      <c r="M593" s="20">
        <v>4.2432999999999996</v>
      </c>
      <c r="N593" s="7"/>
      <c r="O593" s="8"/>
      <c r="P593" s="8"/>
      <c r="Q593" s="8"/>
      <c r="R593" s="8"/>
      <c r="S593" s="8"/>
      <c r="T593" s="8"/>
      <c r="U593" s="8"/>
      <c r="V593" s="8"/>
      <c r="W593" s="8"/>
    </row>
    <row r="594" spans="1:23" ht="14.25" customHeight="1">
      <c r="A594" s="7">
        <v>45002</v>
      </c>
      <c r="B594" s="8">
        <v>2.2490000000000001</v>
      </c>
      <c r="C594" s="8">
        <v>2.8601999999999999</v>
      </c>
      <c r="D594" s="8">
        <v>0.61119999999999974</v>
      </c>
      <c r="E594" s="8">
        <v>3.44</v>
      </c>
      <c r="F594" s="8">
        <v>3.39</v>
      </c>
      <c r="G594" s="8">
        <v>103.8729</v>
      </c>
      <c r="H594" s="8">
        <v>2.1126999999999998</v>
      </c>
      <c r="I594" s="8">
        <v>82.479322476009699</v>
      </c>
      <c r="J594" s="8">
        <v>100.43</v>
      </c>
      <c r="L594" s="19">
        <v>41642</v>
      </c>
      <c r="M594" s="20">
        <v>5.0609000000000002</v>
      </c>
      <c r="N594" s="7"/>
      <c r="O594" s="8"/>
      <c r="P594" s="8"/>
      <c r="Q594" s="8"/>
      <c r="R594" s="8"/>
      <c r="S594" s="8"/>
      <c r="T594" s="8"/>
      <c r="U594" s="8"/>
      <c r="V594" s="8"/>
      <c r="W594" s="8"/>
    </row>
    <row r="595" spans="1:23" ht="14.25" customHeight="1">
      <c r="A595" s="7">
        <v>45001</v>
      </c>
      <c r="B595" s="8">
        <v>2.2490000000000001</v>
      </c>
      <c r="C595" s="8">
        <v>2.8552</v>
      </c>
      <c r="D595" s="8">
        <v>0.60619999999999985</v>
      </c>
      <c r="E595" s="8">
        <v>3.72</v>
      </c>
      <c r="F595" s="8">
        <v>3.56</v>
      </c>
      <c r="G595" s="8">
        <v>104.4183</v>
      </c>
      <c r="H595" s="8">
        <v>2.2065999999999999</v>
      </c>
      <c r="I595" s="8">
        <v>81.348001053240736</v>
      </c>
      <c r="J595" s="8">
        <v>100.07</v>
      </c>
      <c r="L595" s="19">
        <v>41635</v>
      </c>
      <c r="M595" s="20">
        <v>5.9160000000000004</v>
      </c>
      <c r="N595" s="7"/>
      <c r="O595" s="8"/>
      <c r="P595" s="8"/>
      <c r="Q595" s="8"/>
      <c r="R595" s="8"/>
      <c r="S595" s="8"/>
      <c r="T595" s="8"/>
      <c r="U595" s="8"/>
      <c r="V595" s="8"/>
      <c r="W595" s="8"/>
    </row>
    <row r="596" spans="1:23" ht="14.25" customHeight="1">
      <c r="A596" s="7">
        <v>45000</v>
      </c>
      <c r="B596" s="8">
        <v>2.2789999999999999</v>
      </c>
      <c r="C596" s="8">
        <v>2.8652000000000002</v>
      </c>
      <c r="D596" s="8">
        <v>0.58620000000000028</v>
      </c>
      <c r="E596" s="8">
        <v>3.59</v>
      </c>
      <c r="F596" s="8">
        <v>3.51</v>
      </c>
      <c r="G596" s="8">
        <v>104.7396</v>
      </c>
      <c r="H596" s="8">
        <v>2.1217999999999999</v>
      </c>
      <c r="I596" s="8">
        <v>80.098091012844804</v>
      </c>
      <c r="J596" s="8">
        <v>100.07</v>
      </c>
      <c r="L596" s="19">
        <v>41628</v>
      </c>
      <c r="M596" s="20">
        <v>6.2302999999999997</v>
      </c>
      <c r="N596" s="7"/>
      <c r="O596" s="8"/>
      <c r="P596" s="8"/>
      <c r="Q596" s="8"/>
      <c r="R596" s="8"/>
      <c r="S596" s="8"/>
      <c r="T596" s="8"/>
      <c r="U596" s="8"/>
      <c r="V596" s="8"/>
      <c r="W596" s="8"/>
    </row>
    <row r="597" spans="1:23" ht="14.25" customHeight="1">
      <c r="A597" s="7">
        <v>44999</v>
      </c>
      <c r="B597" s="8">
        <v>2.2690000000000001</v>
      </c>
      <c r="C597" s="8">
        <v>2.8652000000000002</v>
      </c>
      <c r="D597" s="8">
        <v>0.59620000000000006</v>
      </c>
      <c r="E597" s="8">
        <v>3.78</v>
      </c>
      <c r="F597" s="8">
        <v>3.64</v>
      </c>
      <c r="G597" s="8">
        <v>103.6777</v>
      </c>
      <c r="H597" s="8">
        <v>2.0779999999999998</v>
      </c>
      <c r="I597" s="8">
        <v>76.397673647220458</v>
      </c>
      <c r="J597" s="8">
        <v>100.07</v>
      </c>
      <c r="L597" s="19">
        <v>41621</v>
      </c>
      <c r="M597" s="20">
        <v>4.3754999999999997</v>
      </c>
      <c r="N597" s="7"/>
      <c r="O597" s="8"/>
      <c r="P597" s="8"/>
      <c r="Q597" s="8"/>
      <c r="R597" s="8"/>
      <c r="S597" s="8"/>
      <c r="T597" s="8"/>
      <c r="U597" s="8"/>
      <c r="V597" s="8"/>
      <c r="W597" s="8"/>
    </row>
    <row r="598" spans="1:23" ht="14.25" customHeight="1">
      <c r="A598" s="7">
        <v>44998</v>
      </c>
      <c r="B598" s="8">
        <v>2.2629999999999999</v>
      </c>
      <c r="C598" s="8">
        <v>2.8702999999999999</v>
      </c>
      <c r="D598" s="8">
        <v>0.60729999999999995</v>
      </c>
      <c r="E598" s="8">
        <v>3.68</v>
      </c>
      <c r="F598" s="8">
        <v>3.55</v>
      </c>
      <c r="G598" s="8">
        <v>103.63720000000001</v>
      </c>
      <c r="H598" s="8">
        <v>1.9679</v>
      </c>
      <c r="I598" s="8">
        <v>76.626159947694276</v>
      </c>
      <c r="J598" s="8">
        <v>100.07</v>
      </c>
      <c r="L598" s="19">
        <v>41614</v>
      </c>
      <c r="M598" s="20">
        <v>4.5942999999999996</v>
      </c>
      <c r="N598" s="7"/>
      <c r="O598" s="8"/>
      <c r="P598" s="8"/>
      <c r="Q598" s="8"/>
      <c r="R598" s="8"/>
      <c r="S598" s="8"/>
      <c r="T598" s="8"/>
      <c r="U598" s="8"/>
      <c r="V598" s="8"/>
      <c r="W598" s="8"/>
    </row>
    <row r="599" spans="1:23" ht="14.25" customHeight="1">
      <c r="A599" s="7">
        <v>44995</v>
      </c>
      <c r="B599" s="8">
        <v>2.2629999999999999</v>
      </c>
      <c r="C599" s="8">
        <v>2.8626999999999998</v>
      </c>
      <c r="D599" s="8">
        <v>0.5996999999999999</v>
      </c>
      <c r="E599" s="8">
        <v>3.96</v>
      </c>
      <c r="F599" s="8">
        <v>3.7</v>
      </c>
      <c r="G599" s="8">
        <v>104.6521</v>
      </c>
      <c r="H599" s="8">
        <v>2.0253000000000001</v>
      </c>
      <c r="I599" s="8">
        <v>77.28466571812514</v>
      </c>
      <c r="J599" s="8">
        <v>100.07</v>
      </c>
      <c r="L599" s="19">
        <v>41607</v>
      </c>
      <c r="M599" s="20">
        <v>4.8117999999999999</v>
      </c>
      <c r="N599" s="7"/>
      <c r="O599" s="8"/>
      <c r="P599" s="8"/>
      <c r="Q599" s="8"/>
      <c r="R599" s="8"/>
      <c r="S599" s="8"/>
      <c r="T599" s="8"/>
      <c r="U599" s="8"/>
      <c r="V599" s="8"/>
      <c r="W599" s="8"/>
    </row>
    <row r="600" spans="1:23" ht="14.25" customHeight="1">
      <c r="A600" s="7">
        <v>44994</v>
      </c>
      <c r="B600" s="8">
        <v>2.2730000000000001</v>
      </c>
      <c r="C600" s="8">
        <v>2.8752</v>
      </c>
      <c r="D600" s="8">
        <v>0.60219999999999985</v>
      </c>
      <c r="E600" s="8">
        <v>4.22</v>
      </c>
      <c r="F600" s="8">
        <v>3.93</v>
      </c>
      <c r="G600" s="8">
        <v>105.2432</v>
      </c>
      <c r="H600" s="8">
        <v>1.9330000000000001</v>
      </c>
      <c r="I600" s="8">
        <v>78.192973171358233</v>
      </c>
      <c r="J600" s="8">
        <v>100.42</v>
      </c>
      <c r="L600" s="19">
        <v>41600</v>
      </c>
      <c r="M600" s="20">
        <v>4.9653999999999998</v>
      </c>
      <c r="N600" s="7"/>
      <c r="O600" s="8"/>
      <c r="P600" s="8"/>
      <c r="Q600" s="8"/>
      <c r="R600" s="8"/>
      <c r="S600" s="8"/>
      <c r="T600" s="8"/>
      <c r="U600" s="8"/>
      <c r="V600" s="8"/>
      <c r="W600" s="8"/>
    </row>
    <row r="601" spans="1:23" ht="14.25" customHeight="1">
      <c r="A601" s="7">
        <v>44993</v>
      </c>
      <c r="B601" s="8">
        <v>2.2730000000000001</v>
      </c>
      <c r="C601" s="8">
        <v>2.8828</v>
      </c>
      <c r="D601" s="8">
        <v>0.6097999999999999</v>
      </c>
      <c r="E601" s="8">
        <v>4.34</v>
      </c>
      <c r="F601" s="8">
        <v>3.98</v>
      </c>
      <c r="G601" s="8">
        <v>105.69280000000001</v>
      </c>
      <c r="H601" s="8">
        <v>1.92</v>
      </c>
      <c r="I601" s="8">
        <v>78.14654809615385</v>
      </c>
      <c r="J601" s="8">
        <v>100.42</v>
      </c>
      <c r="L601" s="19">
        <v>41593</v>
      </c>
      <c r="M601" s="20">
        <v>4.1242999999999999</v>
      </c>
      <c r="N601" s="7"/>
      <c r="O601" s="8"/>
      <c r="P601" s="8"/>
      <c r="Q601" s="8"/>
      <c r="R601" s="8"/>
      <c r="S601" s="8"/>
      <c r="T601" s="8"/>
      <c r="U601" s="8"/>
      <c r="V601" s="8"/>
      <c r="W601" s="8"/>
    </row>
    <row r="602" spans="1:23" ht="14.25" customHeight="1">
      <c r="A602" s="7">
        <v>44992</v>
      </c>
      <c r="B602" s="8">
        <v>2.2879999999999998</v>
      </c>
      <c r="C602" s="8">
        <v>2.8725999999999998</v>
      </c>
      <c r="D602" s="8">
        <v>0.58460000000000001</v>
      </c>
      <c r="E602" s="8">
        <v>4.3099999999999996</v>
      </c>
      <c r="F602" s="8">
        <v>3.97</v>
      </c>
      <c r="G602" s="8">
        <v>105.62860000000001</v>
      </c>
      <c r="H602" s="8">
        <v>1.8823000000000001</v>
      </c>
      <c r="I602" s="8">
        <v>81.931483662684315</v>
      </c>
      <c r="J602" s="8">
        <v>100.42</v>
      </c>
      <c r="L602" s="19">
        <v>41586</v>
      </c>
      <c r="M602" s="20">
        <v>4.0869</v>
      </c>
      <c r="N602" s="7"/>
      <c r="O602" s="8"/>
      <c r="P602" s="8"/>
      <c r="Q602" s="8"/>
      <c r="R602" s="8"/>
      <c r="S602" s="8"/>
      <c r="T602" s="8"/>
      <c r="U602" s="8"/>
      <c r="V602" s="8"/>
      <c r="W602" s="8"/>
    </row>
    <row r="603" spans="1:23" ht="14.25" customHeight="1">
      <c r="A603" s="7">
        <v>44991</v>
      </c>
      <c r="B603" s="8">
        <v>2.2955000000000001</v>
      </c>
      <c r="C603" s="8">
        <v>2.8826000000000001</v>
      </c>
      <c r="D603" s="8">
        <v>0.58709999999999996</v>
      </c>
      <c r="E603" s="8">
        <v>4.2699999999999996</v>
      </c>
      <c r="F603" s="8">
        <v>3.98</v>
      </c>
      <c r="G603" s="8">
        <v>104.2694</v>
      </c>
      <c r="H603" s="8">
        <v>1.8252999999999999</v>
      </c>
      <c r="I603" s="8">
        <v>83.394682229340859</v>
      </c>
      <c r="J603" s="8">
        <v>100.42</v>
      </c>
      <c r="L603" s="19">
        <v>41579</v>
      </c>
      <c r="M603" s="20">
        <v>5.1166</v>
      </c>
      <c r="N603" s="7"/>
      <c r="O603" s="8"/>
      <c r="P603" s="8"/>
      <c r="Q603" s="8"/>
      <c r="R603" s="8"/>
      <c r="S603" s="8"/>
      <c r="T603" s="8"/>
      <c r="U603" s="8"/>
      <c r="V603" s="8"/>
      <c r="W603" s="8"/>
    </row>
    <row r="604" spans="1:23" ht="14.25" customHeight="1">
      <c r="A604" s="7">
        <v>44988</v>
      </c>
      <c r="B604" s="8">
        <v>2.323</v>
      </c>
      <c r="C604" s="8">
        <v>2.9026000000000001</v>
      </c>
      <c r="D604" s="8">
        <v>0.57960000000000012</v>
      </c>
      <c r="E604" s="8">
        <v>4.26</v>
      </c>
      <c r="F604" s="8">
        <v>3.97</v>
      </c>
      <c r="G604" s="8">
        <v>104.5247</v>
      </c>
      <c r="H604" s="8">
        <v>1.9245000000000001</v>
      </c>
      <c r="I604" s="8">
        <v>82.227915014762161</v>
      </c>
      <c r="J604" s="8">
        <v>100.42</v>
      </c>
      <c r="L604" s="19">
        <v>41572</v>
      </c>
      <c r="M604" s="20">
        <v>4.1810999999999998</v>
      </c>
      <c r="N604" s="7"/>
      <c r="O604" s="8"/>
      <c r="P604" s="8"/>
      <c r="Q604" s="8"/>
      <c r="R604" s="8"/>
      <c r="S604" s="8"/>
      <c r="T604" s="8"/>
      <c r="U604" s="8"/>
      <c r="V604" s="8"/>
      <c r="W604" s="8"/>
    </row>
    <row r="605" spans="1:23" ht="14.25" customHeight="1">
      <c r="A605" s="7">
        <v>44987</v>
      </c>
      <c r="B605" s="8">
        <v>2.3247</v>
      </c>
      <c r="C605" s="8">
        <v>2.9110999999999998</v>
      </c>
      <c r="D605" s="8">
        <v>0.58639999999999981</v>
      </c>
      <c r="E605" s="8">
        <v>4.32</v>
      </c>
      <c r="F605" s="8">
        <v>4.08</v>
      </c>
      <c r="G605" s="8">
        <v>104.9795</v>
      </c>
      <c r="H605" s="8">
        <v>1.9972000000000001</v>
      </c>
      <c r="I605" s="8">
        <v>82.367316105816627</v>
      </c>
      <c r="J605" s="8">
        <v>99.83</v>
      </c>
      <c r="L605" s="19">
        <v>41565</v>
      </c>
      <c r="M605" s="20">
        <v>3.5926</v>
      </c>
      <c r="N605" s="7"/>
      <c r="O605" s="8"/>
      <c r="P605" s="8"/>
      <c r="Q605" s="8"/>
      <c r="R605" s="8"/>
      <c r="S605" s="8"/>
      <c r="T605" s="8"/>
      <c r="U605" s="8"/>
      <c r="V605" s="8"/>
      <c r="W605" s="8"/>
    </row>
    <row r="606" spans="1:23" ht="14.25" customHeight="1">
      <c r="A606" s="7">
        <v>44986</v>
      </c>
      <c r="B606" s="8">
        <v>2.3197000000000001</v>
      </c>
      <c r="C606" s="8">
        <v>2.8976999999999999</v>
      </c>
      <c r="D606" s="8">
        <v>0.57799999999999985</v>
      </c>
      <c r="E606" s="8">
        <v>4.2699999999999996</v>
      </c>
      <c r="F606" s="8">
        <v>4.01</v>
      </c>
      <c r="G606" s="8">
        <v>104.3862</v>
      </c>
      <c r="H606" s="8">
        <v>2.0886999999999998</v>
      </c>
      <c r="I606" s="8">
        <v>83.382612949616643</v>
      </c>
      <c r="J606" s="8">
        <v>99.83</v>
      </c>
      <c r="L606" s="19">
        <v>41558</v>
      </c>
      <c r="M606" s="20">
        <v>4.4036999999999997</v>
      </c>
      <c r="N606" s="7"/>
      <c r="O606" s="8"/>
      <c r="P606" s="8"/>
      <c r="Q606" s="8"/>
      <c r="R606" s="8"/>
      <c r="S606" s="8"/>
      <c r="T606" s="8"/>
      <c r="U606" s="8"/>
      <c r="V606" s="8"/>
      <c r="W606" s="8"/>
    </row>
    <row r="607" spans="1:23" ht="14.25" customHeight="1">
      <c r="A607" s="7">
        <v>44985</v>
      </c>
      <c r="B607" s="8">
        <v>2.3290999999999999</v>
      </c>
      <c r="C607" s="8">
        <v>2.9016999999999999</v>
      </c>
      <c r="D607" s="8">
        <v>0.5726</v>
      </c>
      <c r="E607" s="8">
        <v>4.18</v>
      </c>
      <c r="F607" s="8">
        <v>3.92</v>
      </c>
      <c r="G607" s="8">
        <v>104.9868</v>
      </c>
      <c r="H607" s="8">
        <v>2.4209000000000001</v>
      </c>
      <c r="I607" s="8">
        <v>83.865457743212048</v>
      </c>
      <c r="J607" s="8">
        <v>99.83</v>
      </c>
      <c r="L607" s="19">
        <v>41547</v>
      </c>
      <c r="M607" s="20">
        <v>4.2510000000000003</v>
      </c>
      <c r="N607" s="7"/>
      <c r="O607" s="8"/>
      <c r="P607" s="8"/>
      <c r="Q607" s="8"/>
      <c r="R607" s="8"/>
      <c r="S607" s="8"/>
      <c r="T607" s="8"/>
      <c r="U607" s="8"/>
      <c r="V607" s="8"/>
      <c r="W607" s="8"/>
    </row>
    <row r="608" spans="1:23" ht="14.25" customHeight="1">
      <c r="A608" s="7">
        <v>44984</v>
      </c>
      <c r="B608" s="8">
        <v>2.3165</v>
      </c>
      <c r="C608" s="8">
        <v>2.9117000000000002</v>
      </c>
      <c r="D608" s="8">
        <v>0.59520000000000017</v>
      </c>
      <c r="E608" s="8">
        <v>4.17</v>
      </c>
      <c r="F608" s="8">
        <v>3.92</v>
      </c>
      <c r="G608" s="8">
        <v>104.65219999999999</v>
      </c>
      <c r="H608" s="8">
        <v>2.2946</v>
      </c>
      <c r="I608" s="8">
        <v>83.132782588754139</v>
      </c>
      <c r="J608" s="8">
        <v>100.24</v>
      </c>
      <c r="L608" s="19">
        <v>41544</v>
      </c>
      <c r="M608" s="20">
        <v>4.0814000000000004</v>
      </c>
      <c r="N608" s="7"/>
      <c r="O608" s="8"/>
      <c r="P608" s="8"/>
      <c r="Q608" s="8"/>
      <c r="R608" s="8"/>
      <c r="S608" s="8"/>
      <c r="T608" s="8"/>
      <c r="U608" s="8"/>
      <c r="V608" s="8"/>
      <c r="W608" s="8"/>
    </row>
    <row r="609" spans="1:23" ht="14.25" customHeight="1">
      <c r="A609" s="7">
        <v>44981</v>
      </c>
      <c r="B609" s="8">
        <v>2.2948</v>
      </c>
      <c r="C609" s="8">
        <v>2.9125999999999999</v>
      </c>
      <c r="D609" s="8">
        <v>0.6177999999999999</v>
      </c>
      <c r="E609" s="8">
        <v>4.1900000000000004</v>
      </c>
      <c r="F609" s="8">
        <v>3.95</v>
      </c>
      <c r="G609" s="8">
        <v>105.2595</v>
      </c>
      <c r="H609" s="8">
        <v>2.2584</v>
      </c>
      <c r="I609" s="8">
        <v>83.159191524544951</v>
      </c>
      <c r="J609" s="8">
        <v>100.24</v>
      </c>
      <c r="L609" s="19">
        <v>41535</v>
      </c>
      <c r="M609" s="20">
        <v>3.7240000000000002</v>
      </c>
      <c r="N609" s="7"/>
      <c r="O609" s="8"/>
      <c r="P609" s="8"/>
      <c r="Q609" s="8"/>
      <c r="R609" s="8"/>
      <c r="S609" s="8"/>
      <c r="T609" s="8"/>
      <c r="U609" s="8"/>
      <c r="V609" s="8"/>
      <c r="W609" s="8"/>
    </row>
    <row r="610" spans="1:23" ht="14.25" customHeight="1">
      <c r="A610" s="7">
        <v>44980</v>
      </c>
      <c r="B610" s="8">
        <v>2.2603</v>
      </c>
      <c r="C610" s="8">
        <v>2.9220000000000002</v>
      </c>
      <c r="D610" s="8">
        <v>0.66170000000000018</v>
      </c>
      <c r="E610" s="8">
        <v>4.09</v>
      </c>
      <c r="F610" s="8">
        <v>3.88</v>
      </c>
      <c r="G610" s="8">
        <v>104.6105</v>
      </c>
      <c r="H610" s="8">
        <v>2.1766000000000001</v>
      </c>
      <c r="I610" s="8">
        <v>83.852827568044077</v>
      </c>
      <c r="J610" s="8">
        <v>100.36</v>
      </c>
      <c r="L610" s="19">
        <v>41530</v>
      </c>
      <c r="M610" s="20">
        <v>3.5623</v>
      </c>
      <c r="N610" s="7"/>
      <c r="O610" s="8"/>
      <c r="P610" s="8"/>
      <c r="Q610" s="8"/>
      <c r="R610" s="8"/>
      <c r="S610" s="8"/>
      <c r="T610" s="8"/>
      <c r="U610" s="8"/>
      <c r="V610" s="8"/>
      <c r="W610" s="8"/>
    </row>
    <row r="611" spans="1:23" ht="14.25" customHeight="1">
      <c r="A611" s="7">
        <v>44979</v>
      </c>
      <c r="B611" s="8">
        <v>2.2400000000000002</v>
      </c>
      <c r="C611" s="8">
        <v>2.9175</v>
      </c>
      <c r="D611" s="8">
        <v>0.67749999999999977</v>
      </c>
      <c r="E611" s="8">
        <v>4.13</v>
      </c>
      <c r="F611" s="8">
        <v>3.93</v>
      </c>
      <c r="G611" s="8">
        <v>104.52809999999999</v>
      </c>
      <c r="H611" s="8">
        <v>2.1760999999999999</v>
      </c>
      <c r="I611" s="8">
        <v>84.987623622342184</v>
      </c>
      <c r="J611" s="8">
        <v>100.36</v>
      </c>
      <c r="L611" s="19">
        <v>41523</v>
      </c>
      <c r="M611" s="20">
        <v>3.5825</v>
      </c>
      <c r="N611" s="7"/>
      <c r="O611" s="8"/>
      <c r="P611" s="8"/>
      <c r="Q611" s="8"/>
      <c r="R611" s="8"/>
      <c r="S611" s="8"/>
      <c r="T611" s="8"/>
      <c r="U611" s="8"/>
      <c r="V611" s="8"/>
      <c r="W611" s="8"/>
    </row>
    <row r="612" spans="1:23" ht="14.25" customHeight="1">
      <c r="A612" s="7">
        <v>44978</v>
      </c>
      <c r="B612" s="8">
        <v>2.2422</v>
      </c>
      <c r="C612" s="8">
        <v>2.919</v>
      </c>
      <c r="D612" s="8">
        <v>0.67680000000000007</v>
      </c>
      <c r="E612" s="8">
        <v>4.16</v>
      </c>
      <c r="F612" s="8">
        <v>3.95</v>
      </c>
      <c r="G612" s="8">
        <v>104.2043</v>
      </c>
      <c r="H612" s="8">
        <v>2.1522999999999999</v>
      </c>
      <c r="I612" s="8">
        <v>83.358295646266015</v>
      </c>
      <c r="J612" s="8">
        <v>100.36</v>
      </c>
      <c r="L612" s="19">
        <v>41516</v>
      </c>
      <c r="M612" s="20">
        <v>4.1452999999999998</v>
      </c>
      <c r="N612" s="7"/>
      <c r="O612" s="8"/>
      <c r="P612" s="8"/>
      <c r="Q612" s="8"/>
      <c r="R612" s="8"/>
      <c r="S612" s="8"/>
      <c r="T612" s="8"/>
      <c r="U612" s="8"/>
      <c r="V612" s="8"/>
      <c r="W612" s="8"/>
    </row>
    <row r="613" spans="1:23" ht="14.25" customHeight="1">
      <c r="A613" s="7">
        <v>44977</v>
      </c>
      <c r="B613" s="8">
        <v>2.2395</v>
      </c>
      <c r="C613" s="8">
        <v>2.9169999999999998</v>
      </c>
      <c r="D613" s="8">
        <v>0.67749999999999977</v>
      </c>
      <c r="E613" s="8">
        <v>4.03</v>
      </c>
      <c r="F613" s="8">
        <v>3.82</v>
      </c>
      <c r="G613" s="8">
        <v>103.8903</v>
      </c>
      <c r="H613" s="8">
        <v>2.1354000000000002</v>
      </c>
      <c r="I613" s="8">
        <v>83.014872654505254</v>
      </c>
      <c r="J613" s="8">
        <v>100.36</v>
      </c>
      <c r="L613" s="19">
        <v>41509</v>
      </c>
      <c r="M613" s="20">
        <v>4.2723000000000004</v>
      </c>
      <c r="N613" s="7"/>
      <c r="O613" s="8"/>
      <c r="P613" s="8"/>
      <c r="Q613" s="8"/>
      <c r="R613" s="8"/>
      <c r="S613" s="8"/>
      <c r="T613" s="8"/>
      <c r="U613" s="8"/>
      <c r="V613" s="8"/>
      <c r="W613" s="8"/>
    </row>
    <row r="614" spans="1:23" ht="14.25" customHeight="1">
      <c r="A614" s="7">
        <v>44974</v>
      </c>
      <c r="B614" s="8">
        <v>2.1972999999999998</v>
      </c>
      <c r="C614" s="8">
        <v>2.8919999999999999</v>
      </c>
      <c r="D614" s="8">
        <v>0.6947000000000001</v>
      </c>
      <c r="E614" s="8">
        <v>4.03</v>
      </c>
      <c r="F614" s="8">
        <v>3.82</v>
      </c>
      <c r="G614" s="8">
        <v>103.87990000000001</v>
      </c>
      <c r="H614" s="8">
        <v>2.2492000000000001</v>
      </c>
      <c r="I614" s="8">
        <v>84.351658909211835</v>
      </c>
      <c r="J614" s="8">
        <v>100.36</v>
      </c>
      <c r="L614" s="19">
        <v>41502</v>
      </c>
      <c r="M614" s="20">
        <v>3.8218999999999999</v>
      </c>
      <c r="N614" s="7"/>
      <c r="O614" s="8"/>
      <c r="P614" s="8"/>
      <c r="Q614" s="8"/>
      <c r="R614" s="8"/>
      <c r="S614" s="8"/>
      <c r="T614" s="8"/>
      <c r="U614" s="8"/>
      <c r="V614" s="8"/>
      <c r="W614" s="8"/>
    </row>
    <row r="615" spans="1:23" ht="14.25" customHeight="1">
      <c r="A615" s="7">
        <v>44973</v>
      </c>
      <c r="B615" s="8">
        <v>2.1916000000000002</v>
      </c>
      <c r="C615" s="8">
        <v>2.8906999999999998</v>
      </c>
      <c r="D615" s="8">
        <v>0.69909999999999961</v>
      </c>
      <c r="E615" s="8">
        <v>4.0599999999999996</v>
      </c>
      <c r="F615" s="8">
        <v>3.86</v>
      </c>
      <c r="G615" s="8">
        <v>104.02460000000001</v>
      </c>
      <c r="H615" s="8">
        <v>2.1284999999999998</v>
      </c>
      <c r="I615" s="8">
        <v>86.230773598535279</v>
      </c>
      <c r="J615" s="8">
        <v>100.53</v>
      </c>
      <c r="L615" s="19">
        <v>41495</v>
      </c>
      <c r="M615" s="20">
        <v>3.9801000000000002</v>
      </c>
      <c r="N615" s="7"/>
      <c r="O615" s="8"/>
      <c r="P615" s="8"/>
      <c r="Q615" s="8"/>
      <c r="R615" s="8"/>
      <c r="S615" s="8"/>
      <c r="T615" s="8"/>
      <c r="U615" s="8"/>
      <c r="V615" s="8"/>
      <c r="W615" s="8"/>
    </row>
    <row r="616" spans="1:23" ht="14.25" customHeight="1">
      <c r="A616" s="7">
        <v>44972</v>
      </c>
      <c r="B616" s="8">
        <v>2.1791999999999998</v>
      </c>
      <c r="C616" s="8">
        <v>2.8917999999999999</v>
      </c>
      <c r="D616" s="8">
        <v>0.71260000000000012</v>
      </c>
      <c r="E616" s="8">
        <v>4.04</v>
      </c>
      <c r="F616" s="8">
        <v>3.81</v>
      </c>
      <c r="G616" s="8">
        <v>103.86199999999999</v>
      </c>
      <c r="H616" s="8">
        <v>2.0085999999999999</v>
      </c>
      <c r="I616" s="8">
        <v>87.921838798221231</v>
      </c>
      <c r="J616" s="8">
        <v>100.53</v>
      </c>
      <c r="L616" s="19">
        <v>41488</v>
      </c>
      <c r="M616" s="20">
        <v>4.8648999999999996</v>
      </c>
      <c r="N616" s="7"/>
      <c r="O616" s="8"/>
      <c r="P616" s="8"/>
      <c r="Q616" s="8"/>
      <c r="R616" s="8"/>
      <c r="S616" s="8"/>
      <c r="T616" s="8"/>
      <c r="U616" s="8"/>
      <c r="V616" s="8"/>
      <c r="W616" s="8"/>
    </row>
    <row r="617" spans="1:23" ht="14.25" customHeight="1">
      <c r="A617" s="7">
        <v>44971</v>
      </c>
      <c r="B617" s="8">
        <v>2.1781000000000001</v>
      </c>
      <c r="C617" s="8">
        <v>2.8914</v>
      </c>
      <c r="D617" s="8">
        <v>0.71329999999999982</v>
      </c>
      <c r="E617" s="8">
        <v>4</v>
      </c>
      <c r="F617" s="8">
        <v>3.77</v>
      </c>
      <c r="G617" s="8">
        <v>103.2603</v>
      </c>
      <c r="H617" s="8">
        <v>1.9637</v>
      </c>
      <c r="I617" s="8">
        <v>91.280571478590545</v>
      </c>
      <c r="J617" s="8">
        <v>100.53</v>
      </c>
      <c r="L617" s="19">
        <v>41481</v>
      </c>
      <c r="M617" s="20">
        <v>4.1326000000000001</v>
      </c>
      <c r="N617" s="7"/>
      <c r="O617" s="8"/>
      <c r="P617" s="8"/>
      <c r="Q617" s="8"/>
      <c r="R617" s="8"/>
      <c r="S617" s="8"/>
      <c r="T617" s="8"/>
      <c r="U617" s="8"/>
      <c r="V617" s="8"/>
      <c r="W617" s="8"/>
    </row>
    <row r="618" spans="1:23" ht="14.25" customHeight="1">
      <c r="A618" s="7">
        <v>44970</v>
      </c>
      <c r="B618" s="8">
        <v>2.1734</v>
      </c>
      <c r="C618" s="8">
        <v>2.8942999999999999</v>
      </c>
      <c r="D618" s="8">
        <v>0.72089999999999987</v>
      </c>
      <c r="E618" s="8">
        <v>3.93</v>
      </c>
      <c r="F618" s="8">
        <v>3.72</v>
      </c>
      <c r="G618" s="8">
        <v>103.2717</v>
      </c>
      <c r="H618" s="8">
        <v>1.8994</v>
      </c>
      <c r="I618" s="8">
        <v>91.612625801918355</v>
      </c>
      <c r="J618" s="8">
        <v>100.53</v>
      </c>
      <c r="L618" s="19">
        <v>41474</v>
      </c>
      <c r="M618" s="20">
        <v>3.7294999999999998</v>
      </c>
      <c r="N618" s="7"/>
      <c r="O618" s="8"/>
      <c r="P618" s="8"/>
      <c r="Q618" s="8"/>
      <c r="R618" s="8"/>
      <c r="S618" s="8"/>
      <c r="T618" s="8"/>
      <c r="U618" s="8"/>
      <c r="V618" s="8"/>
      <c r="W618" s="8"/>
    </row>
    <row r="619" spans="1:23" ht="14.25" customHeight="1">
      <c r="A619" s="7">
        <v>44967</v>
      </c>
      <c r="B619" s="8">
        <v>2.1682000000000001</v>
      </c>
      <c r="C619" s="8">
        <v>2.9003000000000001</v>
      </c>
      <c r="D619" s="8">
        <v>0.73209999999999997</v>
      </c>
      <c r="E619" s="8">
        <v>3.93</v>
      </c>
      <c r="F619" s="8">
        <v>3.74</v>
      </c>
      <c r="G619" s="8">
        <v>103.5844</v>
      </c>
      <c r="H619" s="8">
        <v>1.9404999999999999</v>
      </c>
      <c r="I619" s="8">
        <v>92.999960577738122</v>
      </c>
      <c r="J619" s="8">
        <v>100.53</v>
      </c>
      <c r="L619" s="19">
        <v>41467</v>
      </c>
      <c r="M619" s="20">
        <v>3.6928999999999998</v>
      </c>
      <c r="N619" s="7"/>
      <c r="O619" s="8"/>
      <c r="P619" s="8"/>
      <c r="Q619" s="8"/>
      <c r="R619" s="8"/>
      <c r="S619" s="8"/>
      <c r="T619" s="8"/>
      <c r="U619" s="8"/>
      <c r="V619" s="8"/>
      <c r="W619" s="8"/>
    </row>
    <row r="620" spans="1:23" ht="14.25" customHeight="1">
      <c r="A620" s="7">
        <v>44966</v>
      </c>
      <c r="B620" s="8">
        <v>2.1673</v>
      </c>
      <c r="C620" s="8">
        <v>2.8912</v>
      </c>
      <c r="D620" s="8">
        <v>0.72389999999999999</v>
      </c>
      <c r="E620" s="8">
        <v>3.87</v>
      </c>
      <c r="F620" s="8">
        <v>3.67</v>
      </c>
      <c r="G620" s="8">
        <v>103.221</v>
      </c>
      <c r="H620" s="8">
        <v>2.21</v>
      </c>
      <c r="I620" s="8">
        <v>94.104958599821344</v>
      </c>
      <c r="J620" s="8">
        <v>99.86</v>
      </c>
      <c r="L620" s="19">
        <v>41460</v>
      </c>
      <c r="M620" s="20">
        <v>4.4264999999999999</v>
      </c>
      <c r="N620" s="7"/>
      <c r="O620" s="8"/>
      <c r="P620" s="8"/>
      <c r="Q620" s="8"/>
      <c r="R620" s="8"/>
      <c r="S620" s="8"/>
      <c r="T620" s="8"/>
      <c r="U620" s="8"/>
      <c r="V620" s="8"/>
      <c r="W620" s="8"/>
    </row>
    <row r="621" spans="1:23" ht="14.25" customHeight="1">
      <c r="A621" s="7">
        <v>44965</v>
      </c>
      <c r="B621" s="8">
        <v>2.1617000000000002</v>
      </c>
      <c r="C621" s="8">
        <v>2.8973</v>
      </c>
      <c r="D621" s="8">
        <v>0.73559999999999981</v>
      </c>
      <c r="E621" s="8">
        <v>3.82</v>
      </c>
      <c r="F621" s="8">
        <v>3.63</v>
      </c>
      <c r="G621" s="8">
        <v>103.4794</v>
      </c>
      <c r="H621" s="8">
        <v>2.2446000000000002</v>
      </c>
      <c r="I621" s="8">
        <v>93.201305860449509</v>
      </c>
      <c r="J621" s="8">
        <v>99.86</v>
      </c>
      <c r="L621" s="19">
        <v>41453</v>
      </c>
      <c r="M621" s="20">
        <v>7.0119999999999996</v>
      </c>
      <c r="N621" s="7"/>
      <c r="O621" s="8"/>
      <c r="P621" s="8"/>
      <c r="Q621" s="8"/>
      <c r="R621" s="8"/>
      <c r="S621" s="8"/>
      <c r="T621" s="8"/>
      <c r="U621" s="8"/>
      <c r="V621" s="8"/>
      <c r="W621" s="8"/>
    </row>
    <row r="622" spans="1:23" ht="14.25" customHeight="1">
      <c r="A622" s="7">
        <v>44964</v>
      </c>
      <c r="B622" s="8">
        <v>2.1629999999999998</v>
      </c>
      <c r="C622" s="8">
        <v>2.8963999999999999</v>
      </c>
      <c r="D622" s="8">
        <v>0.73340000000000005</v>
      </c>
      <c r="E622" s="8">
        <v>3.85</v>
      </c>
      <c r="F622" s="8">
        <v>3.67</v>
      </c>
      <c r="G622" s="8">
        <v>103.34610000000001</v>
      </c>
      <c r="H622" s="8">
        <v>2.1394000000000002</v>
      </c>
      <c r="I622" s="8">
        <v>95.064101674893422</v>
      </c>
      <c r="J622" s="8">
        <v>99.86</v>
      </c>
      <c r="L622" s="19">
        <v>41446</v>
      </c>
      <c r="M622" s="20">
        <v>8.8810000000000002</v>
      </c>
      <c r="N622" s="7"/>
      <c r="O622" s="8"/>
      <c r="P622" s="8"/>
      <c r="Q622" s="8"/>
      <c r="R622" s="8"/>
      <c r="S622" s="8"/>
      <c r="T622" s="8"/>
      <c r="U622" s="8"/>
      <c r="V622" s="8"/>
      <c r="W622" s="8"/>
    </row>
    <row r="623" spans="1:23" ht="14.25" customHeight="1">
      <c r="A623" s="7">
        <v>44963</v>
      </c>
      <c r="B623" s="8">
        <v>2.1581000000000001</v>
      </c>
      <c r="C623" s="8">
        <v>2.9016999999999999</v>
      </c>
      <c r="D623" s="8">
        <v>0.74359999999999982</v>
      </c>
      <c r="E623" s="8">
        <v>3.81</v>
      </c>
      <c r="F623" s="8">
        <v>3.63</v>
      </c>
      <c r="G623" s="8">
        <v>103.63330000000001</v>
      </c>
      <c r="H623" s="8">
        <v>2.0038999999999998</v>
      </c>
      <c r="I623" s="8">
        <v>96.327224000000001</v>
      </c>
      <c r="J623" s="8">
        <v>99.86</v>
      </c>
      <c r="L623" s="19">
        <v>41439</v>
      </c>
      <c r="M623" s="20">
        <v>6.6132999999999997</v>
      </c>
      <c r="N623" s="7"/>
      <c r="O623" s="8"/>
      <c r="P623" s="8"/>
      <c r="Q623" s="8"/>
      <c r="R623" s="8"/>
      <c r="S623" s="8"/>
      <c r="T623" s="8"/>
      <c r="U623" s="8"/>
      <c r="V623" s="8"/>
      <c r="W623" s="8"/>
    </row>
    <row r="624" spans="1:23" ht="14.25" customHeight="1">
      <c r="A624" s="7">
        <v>44960</v>
      </c>
      <c r="B624" s="8">
        <v>2.1503999999999999</v>
      </c>
      <c r="C624" s="8">
        <v>2.8942999999999999</v>
      </c>
      <c r="D624" s="8">
        <v>0.74390000000000001</v>
      </c>
      <c r="E624" s="8">
        <v>3.67</v>
      </c>
      <c r="F624" s="8">
        <v>3.53</v>
      </c>
      <c r="G624" s="8">
        <v>102.99079999999999</v>
      </c>
      <c r="H624" s="8">
        <v>1.821</v>
      </c>
      <c r="I624" s="8">
        <v>97.855264421301513</v>
      </c>
      <c r="J624" s="8">
        <v>99.86</v>
      </c>
      <c r="L624" s="19">
        <v>41432</v>
      </c>
      <c r="M624" s="20">
        <v>5.85</v>
      </c>
      <c r="N624" s="7"/>
      <c r="O624" s="8"/>
      <c r="P624" s="8"/>
      <c r="Q624" s="8"/>
      <c r="R624" s="8"/>
      <c r="S624" s="8"/>
      <c r="T624" s="8"/>
      <c r="U624" s="8"/>
      <c r="V624" s="8"/>
      <c r="W624" s="8"/>
    </row>
    <row r="625" spans="1:23" ht="14.25" customHeight="1">
      <c r="A625" s="7">
        <v>44959</v>
      </c>
      <c r="B625" s="8">
        <v>2.1507000000000001</v>
      </c>
      <c r="C625" s="8">
        <v>2.8969999999999998</v>
      </c>
      <c r="D625" s="8">
        <v>0.74629999999999974</v>
      </c>
      <c r="E625" s="8">
        <v>3.49</v>
      </c>
      <c r="F625" s="8">
        <v>3.4</v>
      </c>
      <c r="G625" s="8">
        <v>101.7478</v>
      </c>
      <c r="H625" s="8">
        <v>1.9107000000000001</v>
      </c>
      <c r="I625" s="8">
        <v>99.29429698764045</v>
      </c>
      <c r="J625" s="8">
        <v>99.83</v>
      </c>
      <c r="L625" s="19">
        <v>41425</v>
      </c>
      <c r="M625" s="20">
        <v>4.0909000000000004</v>
      </c>
      <c r="N625" s="7"/>
      <c r="O625" s="8"/>
      <c r="P625" s="8"/>
      <c r="Q625" s="8"/>
      <c r="R625" s="8"/>
      <c r="S625" s="8"/>
      <c r="T625" s="8"/>
      <c r="U625" s="8"/>
      <c r="V625" s="8"/>
      <c r="W625" s="8"/>
    </row>
    <row r="626" spans="1:23" ht="14.25" customHeight="1">
      <c r="A626" s="7">
        <v>44958</v>
      </c>
      <c r="B626" s="8">
        <v>2.1631</v>
      </c>
      <c r="C626" s="8">
        <v>2.9100999999999999</v>
      </c>
      <c r="D626" s="8">
        <v>0.74699999999999989</v>
      </c>
      <c r="E626" s="8">
        <v>3.48</v>
      </c>
      <c r="F626" s="8">
        <v>3.39</v>
      </c>
      <c r="G626" s="8">
        <v>101.15470000000001</v>
      </c>
      <c r="H626" s="8">
        <v>2.0369999999999999</v>
      </c>
      <c r="I626" s="8">
        <v>97.964928622821816</v>
      </c>
      <c r="J626" s="8">
        <v>99.83</v>
      </c>
      <c r="L626" s="19">
        <v>41418</v>
      </c>
      <c r="M626" s="20">
        <v>4.2504</v>
      </c>
      <c r="N626" s="7"/>
      <c r="O626" s="8"/>
      <c r="P626" s="8"/>
      <c r="Q626" s="8"/>
      <c r="R626" s="8"/>
      <c r="S626" s="8"/>
      <c r="T626" s="8"/>
      <c r="U626" s="8"/>
      <c r="V626" s="8"/>
      <c r="W626" s="8"/>
    </row>
    <row r="627" spans="1:23" ht="14.25" customHeight="1">
      <c r="A627" s="7">
        <v>44957</v>
      </c>
      <c r="B627" s="8">
        <v>2.1535000000000002</v>
      </c>
      <c r="C627" s="8">
        <v>2.8976999999999999</v>
      </c>
      <c r="D627" s="8">
        <v>0.74419999999999975</v>
      </c>
      <c r="E627" s="8">
        <v>3.63</v>
      </c>
      <c r="F627" s="8">
        <v>3.52</v>
      </c>
      <c r="G627" s="8">
        <v>102.1037</v>
      </c>
      <c r="H627" s="8">
        <v>2.1518999999999999</v>
      </c>
      <c r="I627" s="8">
        <v>100.83136561901543</v>
      </c>
      <c r="J627" s="8">
        <v>99.83</v>
      </c>
      <c r="L627" s="19">
        <v>41411</v>
      </c>
      <c r="M627" s="20">
        <v>3.1634000000000002</v>
      </c>
      <c r="N627" s="7"/>
      <c r="O627" s="8"/>
      <c r="P627" s="8"/>
      <c r="Q627" s="8"/>
      <c r="R627" s="8"/>
      <c r="S627" s="8"/>
      <c r="T627" s="8"/>
      <c r="U627" s="8"/>
      <c r="V627" s="8"/>
      <c r="W627" s="8"/>
    </row>
    <row r="628" spans="1:23" ht="14.25" customHeight="1">
      <c r="A628" s="7">
        <v>44956</v>
      </c>
      <c r="B628" s="8">
        <v>2.1760000000000002</v>
      </c>
      <c r="C628" s="8">
        <v>2.9133</v>
      </c>
      <c r="D628" s="8">
        <v>0.73729999999999984</v>
      </c>
      <c r="E628" s="8">
        <v>3.68</v>
      </c>
      <c r="F628" s="8">
        <v>3.55</v>
      </c>
      <c r="G628" s="8">
        <v>101.98269999999999</v>
      </c>
      <c r="H628" s="8">
        <v>2.0666000000000002</v>
      </c>
      <c r="I628" s="8">
        <v>100.65041161013116</v>
      </c>
      <c r="J628" s="8">
        <v>99.76</v>
      </c>
      <c r="L628" s="19">
        <v>41404</v>
      </c>
      <c r="M628" s="20">
        <v>3.11</v>
      </c>
      <c r="N628" s="7"/>
      <c r="O628" s="8"/>
      <c r="P628" s="8"/>
      <c r="Q628" s="8"/>
      <c r="R628" s="8"/>
      <c r="S628" s="8"/>
      <c r="T628" s="8"/>
      <c r="U628" s="8"/>
      <c r="V628" s="8"/>
      <c r="W628" s="8"/>
    </row>
    <row r="629" spans="1:23" ht="14.25" customHeight="1">
      <c r="A629" s="7">
        <v>44955</v>
      </c>
      <c r="B629" s="8">
        <v>2.1518999999999999</v>
      </c>
      <c r="C629" s="8">
        <v>2.9218999999999999</v>
      </c>
      <c r="D629" s="8">
        <v>0.77</v>
      </c>
      <c r="E629" s="8">
        <v>3.62</v>
      </c>
      <c r="F629" s="8">
        <v>3.52</v>
      </c>
      <c r="G629" s="8">
        <v>101.9178</v>
      </c>
      <c r="H629" s="8">
        <v>1.8343</v>
      </c>
      <c r="I629" s="8">
        <v>100.03334933650902</v>
      </c>
      <c r="J629" s="8">
        <v>99.76</v>
      </c>
      <c r="L629" s="19">
        <v>41397</v>
      </c>
      <c r="M629" s="20">
        <v>3.0524</v>
      </c>
      <c r="N629" s="7"/>
      <c r="O629" s="8"/>
      <c r="P629" s="8"/>
      <c r="Q629" s="8"/>
      <c r="R629" s="8"/>
      <c r="S629" s="8"/>
      <c r="T629" s="8"/>
      <c r="U629" s="8"/>
      <c r="V629" s="8"/>
      <c r="W629" s="8"/>
    </row>
    <row r="630" spans="1:23" ht="14.25" customHeight="1">
      <c r="A630" s="7">
        <v>44954</v>
      </c>
      <c r="B630" s="8">
        <v>2.1496</v>
      </c>
      <c r="C630" s="8">
        <v>2.9340999999999999</v>
      </c>
      <c r="D630" s="8">
        <v>0.78449999999999998</v>
      </c>
      <c r="E630" s="8">
        <v>3.62</v>
      </c>
      <c r="F630" s="8">
        <v>3.52</v>
      </c>
      <c r="G630" s="8">
        <v>101.9178</v>
      </c>
      <c r="H630" s="8">
        <v>1.8678999999999999</v>
      </c>
      <c r="I630" s="8">
        <v>99.319493133295524</v>
      </c>
      <c r="J630" s="8">
        <v>99.76</v>
      </c>
      <c r="L630" s="19">
        <v>41390</v>
      </c>
      <c r="M630" s="20">
        <v>3.7751999999999999</v>
      </c>
      <c r="N630" s="7"/>
      <c r="O630" s="8"/>
      <c r="P630" s="8"/>
      <c r="Q630" s="8"/>
      <c r="R630" s="8"/>
      <c r="S630" s="8"/>
      <c r="T630" s="8"/>
      <c r="U630" s="8"/>
      <c r="V630" s="8"/>
      <c r="W630" s="8"/>
    </row>
    <row r="631" spans="1:23" ht="14.25" customHeight="1">
      <c r="A631" s="7">
        <v>44953</v>
      </c>
      <c r="B631" s="8">
        <v>2.1648000000000001</v>
      </c>
      <c r="C631" s="8">
        <v>2.9331</v>
      </c>
      <c r="D631" s="8">
        <v>0.76829999999999998</v>
      </c>
      <c r="E631" s="8">
        <v>3.62</v>
      </c>
      <c r="F631" s="8">
        <v>3.52</v>
      </c>
      <c r="G631" s="8">
        <v>101.9178</v>
      </c>
      <c r="H631" s="8">
        <v>1.984</v>
      </c>
      <c r="I631" s="8">
        <v>96.970705965468255</v>
      </c>
      <c r="J631" s="8">
        <v>99.76</v>
      </c>
      <c r="L631" s="19">
        <v>41383</v>
      </c>
      <c r="M631" s="20">
        <v>3.0026000000000002</v>
      </c>
      <c r="N631" s="7"/>
      <c r="O631" s="8"/>
      <c r="P631" s="8"/>
      <c r="Q631" s="8"/>
      <c r="R631" s="8"/>
      <c r="S631" s="8"/>
      <c r="T631" s="8"/>
      <c r="U631" s="8"/>
      <c r="V631" s="8"/>
      <c r="W631" s="8"/>
    </row>
    <row r="632" spans="1:23" ht="14.25" customHeight="1">
      <c r="A632" s="7">
        <v>44952</v>
      </c>
      <c r="B632" s="8">
        <v>2.1648000000000001</v>
      </c>
      <c r="C632" s="8">
        <v>2.9331</v>
      </c>
      <c r="D632" s="8">
        <v>0.76829999999999998</v>
      </c>
      <c r="E632" s="8">
        <v>3.58</v>
      </c>
      <c r="F632" s="8">
        <v>3.49</v>
      </c>
      <c r="G632" s="8">
        <v>101.8167</v>
      </c>
      <c r="H632" s="8">
        <v>1.984</v>
      </c>
      <c r="I632" s="8">
        <v>96.970705965468255</v>
      </c>
      <c r="J632" s="8">
        <v>99.76</v>
      </c>
      <c r="L632" s="19">
        <v>41376</v>
      </c>
      <c r="M632" s="20">
        <v>3.1819999999999999</v>
      </c>
      <c r="N632" s="7"/>
      <c r="O632" s="8"/>
      <c r="P632" s="8"/>
      <c r="Q632" s="8"/>
      <c r="R632" s="8"/>
      <c r="S632" s="8"/>
      <c r="T632" s="8"/>
      <c r="U632" s="8"/>
      <c r="V632" s="8"/>
      <c r="W632" s="8"/>
    </row>
    <row r="633" spans="1:23" ht="14.25" customHeight="1">
      <c r="A633" s="7">
        <v>44951</v>
      </c>
      <c r="B633" s="8">
        <v>2.1648000000000001</v>
      </c>
      <c r="C633" s="8">
        <v>2.9331</v>
      </c>
      <c r="D633" s="8">
        <v>0.76829999999999998</v>
      </c>
      <c r="E633" s="8">
        <v>3.54</v>
      </c>
      <c r="F633" s="8">
        <v>3.46</v>
      </c>
      <c r="G633" s="8">
        <v>101.6427</v>
      </c>
      <c r="H633" s="8">
        <v>1.984</v>
      </c>
      <c r="I633" s="8">
        <v>96.970705965468255</v>
      </c>
      <c r="J633" s="8">
        <v>99.76</v>
      </c>
      <c r="L633" s="19">
        <v>41367</v>
      </c>
      <c r="M633" s="20">
        <v>3.3309000000000002</v>
      </c>
      <c r="N633" s="7"/>
      <c r="O633" s="8"/>
      <c r="P633" s="8"/>
      <c r="Q633" s="8"/>
      <c r="R633" s="8"/>
      <c r="S633" s="8"/>
      <c r="T633" s="8"/>
      <c r="U633" s="8"/>
      <c r="V633" s="8"/>
      <c r="W633" s="8"/>
    </row>
    <row r="634" spans="1:23" ht="14.25" customHeight="1">
      <c r="A634" s="7">
        <v>44950</v>
      </c>
      <c r="B634" s="8">
        <v>2.1648000000000001</v>
      </c>
      <c r="C634" s="8">
        <v>2.9331</v>
      </c>
      <c r="D634" s="8">
        <v>0.76829999999999998</v>
      </c>
      <c r="E634" s="8">
        <v>3.58</v>
      </c>
      <c r="F634" s="8">
        <v>3.46</v>
      </c>
      <c r="G634" s="8">
        <v>101.9081</v>
      </c>
      <c r="H634" s="8">
        <v>1.984</v>
      </c>
      <c r="I634" s="8">
        <v>96.970705965468255</v>
      </c>
      <c r="J634" s="8">
        <v>99.76</v>
      </c>
      <c r="L634" s="19">
        <v>41362</v>
      </c>
      <c r="M634" s="20">
        <v>3.0636000000000001</v>
      </c>
      <c r="N634" s="7"/>
      <c r="O634" s="8"/>
      <c r="P634" s="8"/>
      <c r="Q634" s="8"/>
      <c r="R634" s="8"/>
      <c r="S634" s="8"/>
      <c r="T634" s="8"/>
      <c r="U634" s="8"/>
      <c r="V634" s="8"/>
      <c r="W634" s="8"/>
    </row>
    <row r="635" spans="1:23" ht="14.25" customHeight="1">
      <c r="A635" s="7">
        <v>44949</v>
      </c>
      <c r="B635" s="8">
        <v>2.1648000000000001</v>
      </c>
      <c r="C635" s="8">
        <v>2.9331</v>
      </c>
      <c r="D635" s="8">
        <v>0.76829999999999998</v>
      </c>
      <c r="E635" s="8">
        <v>3.61</v>
      </c>
      <c r="F635" s="8">
        <v>3.52</v>
      </c>
      <c r="G635" s="8">
        <v>102.0318</v>
      </c>
      <c r="H635" s="8">
        <v>1.984</v>
      </c>
      <c r="I635" s="8">
        <v>96.970705965468255</v>
      </c>
      <c r="J635" s="8">
        <v>99.76</v>
      </c>
      <c r="L635" s="19">
        <v>41355</v>
      </c>
      <c r="M635" s="20">
        <v>3.0442999999999998</v>
      </c>
      <c r="N635" s="7"/>
      <c r="O635" s="8"/>
      <c r="P635" s="8"/>
      <c r="Q635" s="8"/>
      <c r="R635" s="8"/>
      <c r="S635" s="8"/>
      <c r="T635" s="8"/>
      <c r="U635" s="8"/>
      <c r="V635" s="8"/>
      <c r="W635" s="8"/>
    </row>
    <row r="636" spans="1:23" ht="14.25" customHeight="1">
      <c r="A636" s="7">
        <v>44946</v>
      </c>
      <c r="B636" s="8">
        <v>2.1648000000000001</v>
      </c>
      <c r="C636" s="8">
        <v>2.9331</v>
      </c>
      <c r="D636" s="8">
        <v>0.76829999999999998</v>
      </c>
      <c r="E636" s="8">
        <v>3.56</v>
      </c>
      <c r="F636" s="8">
        <v>3.48</v>
      </c>
      <c r="G636" s="8">
        <v>101.99550000000001</v>
      </c>
      <c r="H636" s="8">
        <v>1.984</v>
      </c>
      <c r="I636" s="8">
        <v>96.970705965468255</v>
      </c>
      <c r="J636" s="8">
        <v>99.76</v>
      </c>
      <c r="L636" s="19">
        <v>41348</v>
      </c>
      <c r="M636" s="20">
        <v>3.0771000000000002</v>
      </c>
      <c r="N636" s="7"/>
      <c r="O636" s="8"/>
      <c r="P636" s="8"/>
      <c r="Q636" s="8"/>
      <c r="R636" s="8"/>
      <c r="S636" s="8"/>
      <c r="T636" s="8"/>
      <c r="U636" s="8"/>
      <c r="V636" s="8"/>
      <c r="W636" s="8"/>
    </row>
    <row r="637" spans="1:23" ht="14.25" customHeight="1">
      <c r="A637" s="7">
        <v>44945</v>
      </c>
      <c r="B637" s="8">
        <v>2.1677</v>
      </c>
      <c r="C637" s="8">
        <v>2.9144999999999999</v>
      </c>
      <c r="D637" s="8">
        <v>0.74679999999999991</v>
      </c>
      <c r="E637" s="8">
        <v>3.48</v>
      </c>
      <c r="F637" s="8">
        <v>3.39</v>
      </c>
      <c r="G637" s="8">
        <v>102.352</v>
      </c>
      <c r="H637" s="8">
        <v>2.3542999999999998</v>
      </c>
      <c r="I637" s="8">
        <v>97.287148527614065</v>
      </c>
      <c r="J637" s="8">
        <v>100.35</v>
      </c>
      <c r="L637" s="19">
        <v>41341</v>
      </c>
      <c r="M637" s="20">
        <v>3.0819000000000001</v>
      </c>
      <c r="N637" s="7"/>
      <c r="O637" s="8"/>
      <c r="P637" s="8"/>
      <c r="Q637" s="8"/>
      <c r="R637" s="8"/>
      <c r="S637" s="8"/>
      <c r="T637" s="8"/>
      <c r="U637" s="8"/>
      <c r="V637" s="8"/>
      <c r="W637" s="8"/>
    </row>
    <row r="638" spans="1:23" ht="14.25" customHeight="1">
      <c r="A638" s="7">
        <v>44944</v>
      </c>
      <c r="B638" s="8">
        <v>2.1615000000000002</v>
      </c>
      <c r="C638" s="8">
        <v>2.9222000000000001</v>
      </c>
      <c r="D638" s="8">
        <v>0.76069999999999993</v>
      </c>
      <c r="E638" s="8">
        <v>3.43</v>
      </c>
      <c r="F638" s="8">
        <v>3.37</v>
      </c>
      <c r="G638" s="8">
        <v>102.40519999999999</v>
      </c>
      <c r="H638" s="8">
        <v>2.2633999999999999</v>
      </c>
      <c r="I638" s="8">
        <v>97.1997961661028</v>
      </c>
      <c r="J638" s="8">
        <v>100.35</v>
      </c>
      <c r="L638" s="19">
        <v>41334</v>
      </c>
      <c r="M638" s="20">
        <v>3.9996</v>
      </c>
      <c r="N638" s="7"/>
      <c r="O638" s="8"/>
      <c r="P638" s="8"/>
      <c r="Q638" s="8"/>
      <c r="R638" s="8"/>
      <c r="S638" s="8"/>
      <c r="T638" s="8"/>
      <c r="U638" s="8"/>
      <c r="V638" s="8"/>
      <c r="W638" s="8"/>
    </row>
    <row r="639" spans="1:23" ht="14.25" customHeight="1">
      <c r="A639" s="7">
        <v>44943</v>
      </c>
      <c r="B639" s="8">
        <v>2.1269999999999998</v>
      </c>
      <c r="C639" s="8">
        <v>2.9016999999999999</v>
      </c>
      <c r="D639" s="8">
        <v>0.77470000000000017</v>
      </c>
      <c r="E639" s="8">
        <v>3.6</v>
      </c>
      <c r="F639" s="8">
        <v>3.53</v>
      </c>
      <c r="G639" s="8">
        <v>102.38939999999999</v>
      </c>
      <c r="H639" s="8">
        <v>2.3220999999999998</v>
      </c>
      <c r="I639" s="8">
        <v>97.348267461009925</v>
      </c>
      <c r="J639" s="8">
        <v>100.35</v>
      </c>
      <c r="L639" s="19">
        <v>41327</v>
      </c>
      <c r="M639" s="20">
        <v>2.9803000000000002</v>
      </c>
      <c r="N639" s="7"/>
      <c r="O639" s="8"/>
      <c r="P639" s="8"/>
      <c r="Q639" s="8"/>
      <c r="R639" s="8"/>
      <c r="S639" s="8"/>
      <c r="T639" s="8"/>
      <c r="U639" s="8"/>
      <c r="V639" s="8"/>
      <c r="W639" s="8"/>
    </row>
    <row r="640" spans="1:23" ht="14.25" customHeight="1">
      <c r="A640" s="7">
        <v>44942</v>
      </c>
      <c r="B640" s="8">
        <v>2.1269999999999998</v>
      </c>
      <c r="C640" s="8">
        <v>2.9167000000000001</v>
      </c>
      <c r="D640" s="8">
        <v>0.78970000000000029</v>
      </c>
      <c r="E640" s="8">
        <v>3.6</v>
      </c>
      <c r="F640" s="8">
        <v>3.49</v>
      </c>
      <c r="G640" s="8">
        <v>102.364</v>
      </c>
      <c r="H640" s="8">
        <v>2.1848999999999998</v>
      </c>
      <c r="I640" s="8">
        <v>97.144803628733371</v>
      </c>
      <c r="J640" s="8">
        <v>100.35</v>
      </c>
      <c r="L640" s="19">
        <v>41313</v>
      </c>
      <c r="M640" s="20">
        <v>3.7366000000000001</v>
      </c>
      <c r="N640" s="7"/>
      <c r="O640" s="8"/>
      <c r="P640" s="8"/>
      <c r="Q640" s="8"/>
      <c r="R640" s="8"/>
      <c r="S640" s="8"/>
      <c r="T640" s="8"/>
      <c r="U640" s="8"/>
      <c r="V640" s="8"/>
      <c r="W640" s="8"/>
    </row>
    <row r="641" spans="1:23" ht="14.25" customHeight="1">
      <c r="A641" s="7">
        <v>44939</v>
      </c>
      <c r="B641" s="8">
        <v>2.097</v>
      </c>
      <c r="C641" s="8">
        <v>2.9009999999999998</v>
      </c>
      <c r="D641" s="8">
        <v>0.80399999999999983</v>
      </c>
      <c r="E641" s="8">
        <v>3.6</v>
      </c>
      <c r="F641" s="8">
        <v>3.49</v>
      </c>
      <c r="G641" s="8">
        <v>102.1785</v>
      </c>
      <c r="H641" s="8">
        <v>1.8447</v>
      </c>
      <c r="I641" s="8">
        <v>100.63618921299324</v>
      </c>
      <c r="J641" s="8">
        <v>100.35</v>
      </c>
      <c r="L641" s="19">
        <v>41306</v>
      </c>
      <c r="M641" s="20">
        <v>3.1627000000000001</v>
      </c>
      <c r="N641" s="7"/>
      <c r="O641" s="8"/>
      <c r="P641" s="8"/>
      <c r="Q641" s="8"/>
      <c r="R641" s="8"/>
      <c r="S641" s="8"/>
      <c r="T641" s="8"/>
      <c r="U641" s="8"/>
      <c r="V641" s="8"/>
      <c r="W641" s="8"/>
    </row>
    <row r="642" spans="1:23" ht="14.25" customHeight="1">
      <c r="A642" s="7">
        <v>44938</v>
      </c>
      <c r="B642" s="8">
        <v>2.097</v>
      </c>
      <c r="C642" s="8">
        <v>2.8778000000000001</v>
      </c>
      <c r="D642" s="8">
        <v>0.78080000000000016</v>
      </c>
      <c r="E642" s="8">
        <v>3.53</v>
      </c>
      <c r="F642" s="8">
        <v>3.43</v>
      </c>
      <c r="G642" s="8">
        <v>102.2542</v>
      </c>
      <c r="H642" s="8">
        <v>1.9864999999999999</v>
      </c>
      <c r="I642" s="8">
        <v>99.796117252854813</v>
      </c>
      <c r="J642" s="8">
        <v>100.03</v>
      </c>
      <c r="L642" s="19">
        <v>41299</v>
      </c>
      <c r="M642" s="20">
        <v>2.8744999999999998</v>
      </c>
      <c r="N642" s="7"/>
      <c r="O642" s="8"/>
      <c r="P642" s="8"/>
      <c r="Q642" s="8"/>
      <c r="R642" s="8"/>
      <c r="S642" s="8"/>
      <c r="T642" s="8"/>
      <c r="U642" s="8"/>
      <c r="V642" s="8"/>
      <c r="W642" s="8"/>
    </row>
    <row r="643" spans="1:23" ht="14.25" customHeight="1">
      <c r="A643" s="7">
        <v>44937</v>
      </c>
      <c r="B643" s="8">
        <v>2.1269999999999998</v>
      </c>
      <c r="C643" s="8">
        <v>2.8603000000000001</v>
      </c>
      <c r="D643" s="8">
        <v>0.73330000000000028</v>
      </c>
      <c r="E643" s="8">
        <v>3.66</v>
      </c>
      <c r="F643" s="8">
        <v>3.54</v>
      </c>
      <c r="G643" s="8">
        <v>103.22790000000001</v>
      </c>
      <c r="H643" s="8">
        <v>2.0207000000000002</v>
      </c>
      <c r="I643" s="8">
        <v>98.552486111655242</v>
      </c>
      <c r="J643" s="8">
        <v>100.03</v>
      </c>
      <c r="L643" s="19">
        <v>41292</v>
      </c>
      <c r="M643" s="20">
        <v>2.7827000000000002</v>
      </c>
      <c r="N643" s="7"/>
      <c r="O643" s="8"/>
      <c r="P643" s="8"/>
      <c r="Q643" s="8"/>
      <c r="R643" s="8"/>
      <c r="S643" s="8"/>
      <c r="T643" s="8"/>
      <c r="U643" s="8"/>
      <c r="V643" s="8"/>
      <c r="W643" s="8"/>
    </row>
    <row r="644" spans="1:23" ht="14.25" customHeight="1">
      <c r="A644" s="7">
        <v>44936</v>
      </c>
      <c r="B644" s="8">
        <v>2.1219999999999999</v>
      </c>
      <c r="C644" s="8">
        <v>2.8601999999999999</v>
      </c>
      <c r="D644" s="8">
        <v>0.73819999999999997</v>
      </c>
      <c r="E644" s="8">
        <v>3.72</v>
      </c>
      <c r="F644" s="8">
        <v>3.61</v>
      </c>
      <c r="G644" s="8">
        <v>103.2895</v>
      </c>
      <c r="H644" s="8">
        <v>1.9261999999999999</v>
      </c>
      <c r="I644" s="8">
        <v>94.975924640487321</v>
      </c>
      <c r="J644" s="8">
        <v>100.03</v>
      </c>
      <c r="L644" s="19">
        <v>41285</v>
      </c>
      <c r="M644" s="20">
        <v>2.9809000000000001</v>
      </c>
      <c r="N644" s="7"/>
      <c r="O644" s="8"/>
      <c r="P644" s="8"/>
      <c r="Q644" s="8"/>
      <c r="R644" s="8"/>
      <c r="S644" s="8"/>
      <c r="T644" s="8"/>
      <c r="U644" s="8"/>
      <c r="V644" s="8"/>
      <c r="W644" s="8"/>
    </row>
    <row r="645" spans="1:23" ht="14.25" customHeight="1">
      <c r="A645" s="7">
        <v>44935</v>
      </c>
      <c r="B645" s="8">
        <v>2.0996000000000001</v>
      </c>
      <c r="C645" s="8">
        <v>2.8428</v>
      </c>
      <c r="D645" s="8">
        <v>0.74319999999999986</v>
      </c>
      <c r="E645" s="8">
        <v>3.66</v>
      </c>
      <c r="F645" s="8">
        <v>3.53</v>
      </c>
      <c r="G645" s="8">
        <v>103.1892</v>
      </c>
      <c r="H645" s="8">
        <v>1.7030000000000001</v>
      </c>
      <c r="I645" s="8">
        <v>97.59773666485664</v>
      </c>
      <c r="J645" s="8">
        <v>100.03</v>
      </c>
      <c r="L645" s="19">
        <v>41278</v>
      </c>
      <c r="M645" s="20">
        <v>4.1398999999999999</v>
      </c>
      <c r="N645" s="7"/>
      <c r="O645" s="8"/>
      <c r="P645" s="8"/>
      <c r="Q645" s="8"/>
      <c r="R645" s="8"/>
      <c r="S645" s="8"/>
      <c r="T645" s="8"/>
      <c r="U645" s="8"/>
      <c r="V645" s="8"/>
      <c r="W645" s="8"/>
    </row>
    <row r="646" spans="1:23" ht="14.25" customHeight="1">
      <c r="A646" s="7">
        <v>44932</v>
      </c>
      <c r="B646" s="8">
        <v>2.097</v>
      </c>
      <c r="C646" s="8">
        <v>2.8328000000000002</v>
      </c>
      <c r="D646" s="8">
        <v>0.73580000000000023</v>
      </c>
      <c r="E646" s="8">
        <v>3.69</v>
      </c>
      <c r="F646" s="8">
        <v>3.55</v>
      </c>
      <c r="G646" s="8">
        <v>103.9104</v>
      </c>
      <c r="H646" s="8">
        <v>1.4736</v>
      </c>
      <c r="I646" s="8">
        <v>99.250997298089445</v>
      </c>
      <c r="J646" s="8">
        <v>100.03</v>
      </c>
      <c r="L646" s="19">
        <v>41271</v>
      </c>
      <c r="M646" s="20">
        <v>3.9094000000000002</v>
      </c>
      <c r="N646" s="7"/>
      <c r="O646" s="8"/>
      <c r="P646" s="8"/>
      <c r="Q646" s="8"/>
      <c r="R646" s="8"/>
      <c r="S646" s="8"/>
      <c r="T646" s="8"/>
      <c r="U646" s="8"/>
      <c r="V646" s="8"/>
      <c r="W646" s="8"/>
    </row>
    <row r="647" spans="1:23" ht="14.25" customHeight="1">
      <c r="A647" s="7">
        <v>44931</v>
      </c>
      <c r="B647" s="8">
        <v>2.0819999999999999</v>
      </c>
      <c r="C647" s="8">
        <v>2.8304</v>
      </c>
      <c r="D647" s="8">
        <v>0.74840000000000018</v>
      </c>
      <c r="E647" s="8">
        <v>3.9</v>
      </c>
      <c r="F647" s="8">
        <v>3.71</v>
      </c>
      <c r="G647" s="8">
        <v>105.1324</v>
      </c>
      <c r="H647" s="8">
        <v>1.3596999999999999</v>
      </c>
      <c r="I647" s="8">
        <v>98.227646462238596</v>
      </c>
      <c r="J647" s="8">
        <v>98.67</v>
      </c>
      <c r="L647" s="19">
        <v>41264</v>
      </c>
      <c r="M647" s="20">
        <v>3.1957</v>
      </c>
      <c r="N647" s="7"/>
      <c r="O647" s="8"/>
      <c r="P647" s="8"/>
      <c r="Q647" s="8"/>
      <c r="R647" s="8"/>
      <c r="S647" s="8"/>
      <c r="T647" s="8"/>
      <c r="U647" s="8"/>
      <c r="V647" s="8"/>
      <c r="W647" s="8"/>
    </row>
    <row r="648" spans="1:23" ht="14.25" customHeight="1">
      <c r="A648" s="7">
        <v>44930</v>
      </c>
      <c r="B648" s="8">
        <v>2.0670000000000002</v>
      </c>
      <c r="C648" s="8">
        <v>2.8102999999999998</v>
      </c>
      <c r="D648" s="8">
        <v>0.74329999999999963</v>
      </c>
      <c r="E648" s="8">
        <v>3.85</v>
      </c>
      <c r="F648" s="8">
        <v>3.69</v>
      </c>
      <c r="G648" s="8">
        <v>104.26690000000001</v>
      </c>
      <c r="H648" s="8">
        <v>1.4552</v>
      </c>
      <c r="I648" s="8">
        <v>101.28786198962499</v>
      </c>
      <c r="J648" s="8">
        <v>98.67</v>
      </c>
      <c r="L648" s="19">
        <v>41257</v>
      </c>
      <c r="M648" s="20">
        <v>2.9581</v>
      </c>
      <c r="N648" s="7"/>
      <c r="O648" s="8"/>
      <c r="P648" s="8"/>
      <c r="Q648" s="8"/>
      <c r="R648" s="8"/>
      <c r="S648" s="8"/>
      <c r="T648" s="8"/>
      <c r="U648" s="8"/>
      <c r="V648" s="8"/>
      <c r="W648" s="8"/>
    </row>
    <row r="649" spans="1:23" ht="14.25" customHeight="1">
      <c r="A649" s="7">
        <v>44929</v>
      </c>
      <c r="B649" s="8">
        <v>2.1120000000000001</v>
      </c>
      <c r="C649" s="8">
        <v>2.8228</v>
      </c>
      <c r="D649" s="8">
        <v>0.71079999999999988</v>
      </c>
      <c r="E649" s="8">
        <v>3.94</v>
      </c>
      <c r="F649" s="8">
        <v>3.79</v>
      </c>
      <c r="G649" s="8">
        <v>104.657</v>
      </c>
      <c r="H649" s="8">
        <v>1.6448</v>
      </c>
      <c r="I649" s="8">
        <v>101.96929351660198</v>
      </c>
      <c r="J649" s="8">
        <v>98.67</v>
      </c>
      <c r="L649" s="19">
        <v>41250</v>
      </c>
      <c r="M649" s="20">
        <v>3.0062000000000002</v>
      </c>
      <c r="N649" s="7"/>
      <c r="O649" s="8"/>
      <c r="P649" s="8"/>
      <c r="Q649" s="8"/>
      <c r="R649" s="8"/>
      <c r="S649" s="8"/>
      <c r="T649" s="8"/>
      <c r="U649" s="8"/>
      <c r="V649" s="8"/>
      <c r="W649" s="8"/>
    </row>
    <row r="650" spans="1:23" ht="14.25" customHeight="1">
      <c r="A650" s="7">
        <v>44928</v>
      </c>
      <c r="B650" s="8">
        <v>2.0969000000000002</v>
      </c>
      <c r="C650" s="8">
        <v>2.8353000000000002</v>
      </c>
      <c r="D650" s="8">
        <v>0.73839999999999995</v>
      </c>
      <c r="E650" s="8">
        <v>3.99</v>
      </c>
      <c r="F650" s="8">
        <v>3.88</v>
      </c>
      <c r="G650" s="8">
        <v>103.7683</v>
      </c>
      <c r="H650" s="8">
        <v>2.3618999999999999</v>
      </c>
      <c r="I650" s="8">
        <v>106.1054979300323</v>
      </c>
      <c r="J650" s="8">
        <v>98.67</v>
      </c>
      <c r="L650" s="19">
        <v>41243</v>
      </c>
      <c r="M650" s="20">
        <v>3.1061999999999999</v>
      </c>
      <c r="N650" s="7"/>
      <c r="O650" s="8"/>
      <c r="P650" s="8"/>
      <c r="Q650" s="8"/>
      <c r="R650" s="8"/>
      <c r="S650" s="8"/>
      <c r="T650" s="8"/>
      <c r="U650" s="8"/>
      <c r="V650" s="8"/>
      <c r="W650" s="8"/>
    </row>
    <row r="651" spans="1:23" ht="14.25" customHeight="1">
      <c r="A651" s="7">
        <v>44926</v>
      </c>
      <c r="B651" s="8">
        <v>2.0969000000000002</v>
      </c>
      <c r="C651" s="8">
        <v>2.8353000000000002</v>
      </c>
      <c r="D651" s="8">
        <v>0.73839999999999995</v>
      </c>
      <c r="E651" s="8">
        <v>3.99</v>
      </c>
      <c r="F651" s="8">
        <v>3.88</v>
      </c>
      <c r="G651" s="8">
        <v>103.49420000000001</v>
      </c>
      <c r="H651" s="8">
        <v>2.3618999999999999</v>
      </c>
      <c r="I651" s="8">
        <v>106.1054979300323</v>
      </c>
      <c r="J651" s="8">
        <v>98.67</v>
      </c>
      <c r="L651" s="19">
        <v>41236</v>
      </c>
      <c r="M651" s="20">
        <v>3.1815000000000002</v>
      </c>
      <c r="N651" s="7"/>
      <c r="O651" s="8"/>
      <c r="P651" s="8"/>
      <c r="Q651" s="8"/>
      <c r="R651" s="8"/>
      <c r="S651" s="8"/>
      <c r="T651" s="8"/>
      <c r="U651" s="8"/>
      <c r="V651" s="8"/>
      <c r="W651" s="8"/>
    </row>
    <row r="652" spans="1:23" ht="14.25" customHeight="1">
      <c r="A652" s="7">
        <v>44925</v>
      </c>
      <c r="B652" s="8">
        <v>2.0969000000000002</v>
      </c>
      <c r="C652" s="8">
        <v>2.8353000000000002</v>
      </c>
      <c r="D652" s="8">
        <v>0.73839999999999995</v>
      </c>
      <c r="E652" s="8">
        <v>3.99</v>
      </c>
      <c r="F652" s="8">
        <v>3.88</v>
      </c>
      <c r="G652" s="8">
        <v>103.49420000000001</v>
      </c>
      <c r="H652" s="8">
        <v>2.3618999999999999</v>
      </c>
      <c r="I652" s="8">
        <v>108.03036976338997</v>
      </c>
      <c r="J652" s="8">
        <v>98.67</v>
      </c>
      <c r="L652" s="19">
        <v>41229</v>
      </c>
      <c r="M652" s="20">
        <v>3.1789000000000001</v>
      </c>
      <c r="N652" s="7"/>
      <c r="O652" s="8"/>
      <c r="P652" s="8"/>
      <c r="Q652" s="8"/>
      <c r="R652" s="8"/>
      <c r="S652" s="8"/>
      <c r="T652" s="8"/>
      <c r="U652" s="8"/>
      <c r="V652" s="8"/>
      <c r="W652" s="8"/>
    </row>
    <row r="653" spans="1:23" ht="14.25" customHeight="1">
      <c r="A653" s="7">
        <v>44924</v>
      </c>
      <c r="B653" s="8">
        <v>2.1669</v>
      </c>
      <c r="C653" s="8">
        <v>2.8376000000000001</v>
      </c>
      <c r="D653" s="8">
        <v>0.67070000000000007</v>
      </c>
      <c r="E653" s="8">
        <v>3.94</v>
      </c>
      <c r="F653" s="8">
        <v>3.83</v>
      </c>
      <c r="G653" s="8">
        <v>103.9747</v>
      </c>
      <c r="H653" s="8">
        <v>2.423</v>
      </c>
      <c r="I653" s="8">
        <v>109.57804261074762</v>
      </c>
      <c r="J653" s="8">
        <v>98.54</v>
      </c>
      <c r="L653" s="19">
        <v>41222</v>
      </c>
      <c r="M653" s="20">
        <v>3.2073</v>
      </c>
      <c r="N653" s="7"/>
      <c r="O653" s="8"/>
      <c r="P653" s="8"/>
      <c r="Q653" s="8"/>
      <c r="R653" s="8"/>
      <c r="S653" s="8"/>
      <c r="T653" s="8"/>
      <c r="U653" s="8"/>
      <c r="V653" s="8"/>
      <c r="W653" s="8"/>
    </row>
    <row r="654" spans="1:23" ht="14.25" customHeight="1">
      <c r="A654" s="7">
        <v>44923</v>
      </c>
      <c r="B654" s="8">
        <v>2.2368999999999999</v>
      </c>
      <c r="C654" s="8">
        <v>2.8502999999999998</v>
      </c>
      <c r="D654" s="8">
        <v>0.61339999999999995</v>
      </c>
      <c r="E654" s="8">
        <v>3.97</v>
      </c>
      <c r="F654" s="8">
        <v>3.88</v>
      </c>
      <c r="G654" s="8">
        <v>104.521</v>
      </c>
      <c r="H654" s="8">
        <v>2.1516999999999999</v>
      </c>
      <c r="I654" s="8">
        <v>104.76722936193029</v>
      </c>
      <c r="J654" s="8">
        <v>98.54</v>
      </c>
      <c r="L654" s="19">
        <v>41215</v>
      </c>
      <c r="M654" s="20">
        <v>3.4708999999999999</v>
      </c>
      <c r="N654" s="7"/>
      <c r="O654" s="8"/>
      <c r="P654" s="8"/>
      <c r="Q654" s="8"/>
      <c r="R654" s="8"/>
      <c r="S654" s="8"/>
      <c r="T654" s="8"/>
      <c r="U654" s="8"/>
      <c r="V654" s="8"/>
      <c r="W654" s="8"/>
    </row>
    <row r="655" spans="1:23" ht="14.25" customHeight="1">
      <c r="A655" s="7">
        <v>44922</v>
      </c>
      <c r="B655" s="8">
        <v>2.2469000000000001</v>
      </c>
      <c r="C655" s="8">
        <v>2.8656999999999999</v>
      </c>
      <c r="D655" s="8">
        <v>0.61879999999999979</v>
      </c>
      <c r="E655" s="8">
        <v>3.94</v>
      </c>
      <c r="F655" s="8">
        <v>3.84</v>
      </c>
      <c r="G655" s="8">
        <v>104.2013</v>
      </c>
      <c r="H655" s="8">
        <v>1.9531000000000001</v>
      </c>
      <c r="I655" s="8">
        <v>103.59539144786197</v>
      </c>
      <c r="J655" s="8">
        <v>98.54</v>
      </c>
      <c r="L655" s="19">
        <v>41208</v>
      </c>
      <c r="M655" s="20">
        <v>3.1619000000000002</v>
      </c>
      <c r="N655" s="7"/>
      <c r="O655" s="8"/>
      <c r="P655" s="8"/>
      <c r="Q655" s="8"/>
      <c r="R655" s="8"/>
      <c r="S655" s="8"/>
      <c r="T655" s="8"/>
      <c r="U655" s="8"/>
      <c r="V655" s="8"/>
      <c r="W655" s="8"/>
    </row>
    <row r="656" spans="1:23" ht="14.25" customHeight="1">
      <c r="A656" s="7">
        <v>44921</v>
      </c>
      <c r="B656" s="8">
        <v>2.2469000000000001</v>
      </c>
      <c r="C656" s="8">
        <v>2.8378000000000001</v>
      </c>
      <c r="D656" s="8">
        <v>0.59089999999999998</v>
      </c>
      <c r="E656" s="8">
        <v>3.86</v>
      </c>
      <c r="F656" s="8">
        <v>3.75</v>
      </c>
      <c r="G656" s="8">
        <v>104.1681</v>
      </c>
      <c r="H656" s="8">
        <v>1.8973</v>
      </c>
      <c r="I656" s="8">
        <v>104.73889639028566</v>
      </c>
      <c r="J656" s="8">
        <v>98.54</v>
      </c>
      <c r="L656" s="19">
        <v>41201</v>
      </c>
      <c r="M656" s="20">
        <v>2.7747000000000002</v>
      </c>
      <c r="N656" s="7"/>
      <c r="O656" s="8"/>
      <c r="P656" s="8"/>
      <c r="Q656" s="8"/>
      <c r="R656" s="8"/>
      <c r="S656" s="8"/>
      <c r="T656" s="8"/>
      <c r="U656" s="8"/>
      <c r="V656" s="8"/>
      <c r="W656" s="8"/>
    </row>
    <row r="657" spans="1:23" ht="14.25" customHeight="1">
      <c r="A657" s="7">
        <v>44918</v>
      </c>
      <c r="B657" s="8">
        <v>2.2269000000000001</v>
      </c>
      <c r="C657" s="8">
        <v>2.8250999999999999</v>
      </c>
      <c r="D657" s="8">
        <v>0.59819999999999984</v>
      </c>
      <c r="E657" s="8">
        <v>3.86</v>
      </c>
      <c r="F657" s="8">
        <v>3.75</v>
      </c>
      <c r="G657" s="8">
        <v>104.3302</v>
      </c>
      <c r="H657" s="8">
        <v>1.5148999999999999</v>
      </c>
      <c r="I657" s="8">
        <v>112.16551572405686</v>
      </c>
      <c r="J657" s="8">
        <v>98.54</v>
      </c>
      <c r="L657" s="19">
        <v>41194</v>
      </c>
      <c r="M657" s="20">
        <v>3.4729000000000001</v>
      </c>
      <c r="N657" s="7"/>
      <c r="O657" s="8"/>
      <c r="P657" s="8"/>
      <c r="Q657" s="8"/>
      <c r="R657" s="8"/>
      <c r="S657" s="8"/>
      <c r="T657" s="8"/>
      <c r="U657" s="8"/>
      <c r="V657" s="8"/>
      <c r="W657" s="8"/>
    </row>
    <row r="658" spans="1:23" ht="14.25" customHeight="1">
      <c r="A658" s="7">
        <v>44917</v>
      </c>
      <c r="B658" s="8">
        <v>2.2669000000000001</v>
      </c>
      <c r="C658" s="8">
        <v>2.8502999999999998</v>
      </c>
      <c r="D658" s="8">
        <v>0.5833999999999997</v>
      </c>
      <c r="E658" s="8">
        <v>3.79</v>
      </c>
      <c r="F658" s="8">
        <v>3.67</v>
      </c>
      <c r="G658" s="8">
        <v>104.56440000000001</v>
      </c>
      <c r="H658" s="8">
        <v>1.5345</v>
      </c>
      <c r="I658" s="8">
        <v>110.42571592770827</v>
      </c>
      <c r="J658" s="8">
        <v>98.94</v>
      </c>
      <c r="L658" s="19">
        <v>41181</v>
      </c>
      <c r="M658" s="20">
        <v>3.7124999999999999</v>
      </c>
      <c r="N658" s="7"/>
      <c r="O658" s="8"/>
      <c r="P658" s="8"/>
      <c r="Q658" s="8"/>
      <c r="R658" s="8"/>
      <c r="S658" s="8"/>
      <c r="T658" s="8"/>
      <c r="U658" s="8"/>
      <c r="V658" s="8"/>
      <c r="W658" s="8"/>
    </row>
    <row r="659" spans="1:23" ht="14.25" customHeight="1">
      <c r="A659" s="7">
        <v>44916</v>
      </c>
      <c r="B659" s="8">
        <v>2.2919</v>
      </c>
      <c r="C659" s="8">
        <v>2.8605999999999998</v>
      </c>
      <c r="D659" s="8">
        <v>0.56869999999999976</v>
      </c>
      <c r="E659" s="8">
        <v>3.78</v>
      </c>
      <c r="F659" s="8">
        <v>3.68</v>
      </c>
      <c r="G659" s="8">
        <v>104.2598</v>
      </c>
      <c r="H659" s="8">
        <v>1.6407</v>
      </c>
      <c r="I659" s="8">
        <v>108.5878649721687</v>
      </c>
      <c r="J659" s="8">
        <v>98.94</v>
      </c>
      <c r="L659" s="19">
        <v>41180</v>
      </c>
      <c r="M659" s="20">
        <v>3.7124999999999999</v>
      </c>
      <c r="N659" s="7"/>
      <c r="O659" s="8"/>
      <c r="P659" s="8"/>
      <c r="Q659" s="8"/>
      <c r="R659" s="8"/>
      <c r="S659" s="8"/>
      <c r="T659" s="8"/>
      <c r="U659" s="8"/>
      <c r="V659" s="8"/>
      <c r="W659" s="8"/>
    </row>
    <row r="660" spans="1:23" ht="14.25" customHeight="1">
      <c r="A660" s="7">
        <v>44915</v>
      </c>
      <c r="B660" s="8">
        <v>2.2968999999999999</v>
      </c>
      <c r="C660" s="8">
        <v>2.8732000000000002</v>
      </c>
      <c r="D660" s="8">
        <v>0.57630000000000026</v>
      </c>
      <c r="E660" s="8">
        <v>3.79</v>
      </c>
      <c r="F660" s="8">
        <v>3.69</v>
      </c>
      <c r="G660" s="8">
        <v>103.9665</v>
      </c>
      <c r="H660" s="8">
        <v>1.7692000000000001</v>
      </c>
      <c r="I660" s="8">
        <v>109.28885663525381</v>
      </c>
      <c r="J660" s="8">
        <v>98.94</v>
      </c>
      <c r="L660" s="19">
        <v>41173</v>
      </c>
      <c r="M660" s="20">
        <v>3.5451000000000001</v>
      </c>
      <c r="N660" s="7"/>
      <c r="O660" s="8"/>
      <c r="P660" s="8"/>
      <c r="Q660" s="8"/>
      <c r="R660" s="8"/>
      <c r="S660" s="8"/>
      <c r="T660" s="8"/>
      <c r="U660" s="8"/>
      <c r="V660" s="8"/>
      <c r="W660" s="8"/>
    </row>
    <row r="661" spans="1:23" ht="14.25" customHeight="1">
      <c r="A661" s="7">
        <v>44914</v>
      </c>
      <c r="B661" s="8">
        <v>2.2968999999999999</v>
      </c>
      <c r="C661" s="8">
        <v>2.8632</v>
      </c>
      <c r="D661" s="8">
        <v>0.56630000000000003</v>
      </c>
      <c r="E661" s="8">
        <v>3.7</v>
      </c>
      <c r="F661" s="8">
        <v>3.57</v>
      </c>
      <c r="G661" s="8">
        <v>104.67910000000001</v>
      </c>
      <c r="H661" s="8">
        <v>1.7771999999999999</v>
      </c>
      <c r="I661" s="8">
        <v>109.06154038905515</v>
      </c>
      <c r="J661" s="8">
        <v>98.94</v>
      </c>
      <c r="L661" s="19">
        <v>41166</v>
      </c>
      <c r="M661" s="20">
        <v>3.2006999999999999</v>
      </c>
      <c r="N661" s="7"/>
      <c r="O661" s="8"/>
      <c r="P661" s="8"/>
      <c r="Q661" s="8"/>
      <c r="R661" s="8"/>
      <c r="S661" s="8"/>
      <c r="T661" s="8"/>
      <c r="U661" s="8"/>
      <c r="V661" s="8"/>
      <c r="W661" s="8"/>
    </row>
    <row r="662" spans="1:23" ht="14.25" customHeight="1">
      <c r="A662" s="7">
        <v>44911</v>
      </c>
      <c r="B662" s="8">
        <v>2.3169</v>
      </c>
      <c r="C662" s="8">
        <v>2.8856000000000002</v>
      </c>
      <c r="D662" s="8">
        <v>0.56870000000000021</v>
      </c>
      <c r="E662" s="8">
        <v>3.61</v>
      </c>
      <c r="F662" s="8">
        <v>3.48</v>
      </c>
      <c r="G662" s="8">
        <v>104.84690000000001</v>
      </c>
      <c r="H662" s="8">
        <v>1.7324999999999999</v>
      </c>
      <c r="I662" s="8">
        <v>109.26035363335822</v>
      </c>
      <c r="J662" s="8">
        <v>98.94</v>
      </c>
      <c r="L662" s="19">
        <v>41159</v>
      </c>
      <c r="M662" s="20">
        <v>3.2149999999999999</v>
      </c>
      <c r="N662" s="7"/>
      <c r="O662" s="8"/>
      <c r="P662" s="8"/>
      <c r="Q662" s="8"/>
      <c r="R662" s="8"/>
      <c r="S662" s="8"/>
      <c r="T662" s="8"/>
      <c r="U662" s="8"/>
      <c r="V662" s="8"/>
      <c r="W662" s="8"/>
    </row>
    <row r="663" spans="1:23" ht="14.25" customHeight="1">
      <c r="A663" s="7">
        <v>44910</v>
      </c>
      <c r="B663" s="8">
        <v>2.3169</v>
      </c>
      <c r="C663" s="8">
        <v>2.8828999999999998</v>
      </c>
      <c r="D663" s="8">
        <v>0.56599999999999984</v>
      </c>
      <c r="E663" s="8">
        <v>3.62</v>
      </c>
      <c r="F663" s="8">
        <v>3.44</v>
      </c>
      <c r="G663" s="8">
        <v>104.6057</v>
      </c>
      <c r="H663" s="8">
        <v>1.4845999999999999</v>
      </c>
      <c r="I663" s="8">
        <v>110.00174698151297</v>
      </c>
      <c r="J663" s="8">
        <v>99.01</v>
      </c>
      <c r="L663" s="19">
        <v>41152</v>
      </c>
      <c r="M663" s="20">
        <v>3.4173</v>
      </c>
      <c r="N663" s="7"/>
      <c r="O663" s="8"/>
      <c r="P663" s="8"/>
      <c r="Q663" s="8"/>
      <c r="R663" s="8"/>
      <c r="S663" s="8"/>
      <c r="T663" s="8"/>
      <c r="U663" s="8"/>
      <c r="V663" s="8"/>
      <c r="W663" s="8"/>
    </row>
    <row r="664" spans="1:23" ht="14.25" customHeight="1">
      <c r="A664" s="7">
        <v>44909</v>
      </c>
      <c r="B664" s="8">
        <v>2.3018999999999998</v>
      </c>
      <c r="C664" s="8">
        <v>2.8654999999999999</v>
      </c>
      <c r="D664" s="8">
        <v>0.5636000000000001</v>
      </c>
      <c r="E664" s="8">
        <v>3.64</v>
      </c>
      <c r="F664" s="8">
        <v>3.49</v>
      </c>
      <c r="G664" s="8">
        <v>103.62860000000001</v>
      </c>
      <c r="H664" s="8">
        <v>1.6756</v>
      </c>
      <c r="I664" s="8">
        <v>109.41938106711835</v>
      </c>
      <c r="J664" s="8">
        <v>99.01</v>
      </c>
      <c r="L664" s="19">
        <v>41145</v>
      </c>
      <c r="M664" s="20">
        <v>3.7111000000000001</v>
      </c>
      <c r="N664" s="7"/>
      <c r="O664" s="8"/>
      <c r="P664" s="8"/>
      <c r="Q664" s="8"/>
      <c r="R664" s="8"/>
      <c r="S664" s="8"/>
      <c r="T664" s="8"/>
      <c r="U664" s="8"/>
      <c r="V664" s="8"/>
      <c r="W664" s="8"/>
    </row>
    <row r="665" spans="1:23" ht="14.25" customHeight="1">
      <c r="A665" s="7">
        <v>44908</v>
      </c>
      <c r="B665" s="8">
        <v>2.3369</v>
      </c>
      <c r="C665" s="8">
        <v>2.8952</v>
      </c>
      <c r="D665" s="8">
        <v>0.55830000000000002</v>
      </c>
      <c r="E665" s="8">
        <v>3.66</v>
      </c>
      <c r="F665" s="8">
        <v>3.51</v>
      </c>
      <c r="G665" s="8">
        <v>104.0158</v>
      </c>
      <c r="H665" s="8">
        <v>1.6994</v>
      </c>
      <c r="I665" s="8">
        <v>108.48311384957157</v>
      </c>
      <c r="J665" s="8">
        <v>99.01</v>
      </c>
      <c r="L665" s="19">
        <v>41138</v>
      </c>
      <c r="M665" s="20">
        <v>3.5063</v>
      </c>
      <c r="N665" s="7"/>
      <c r="O665" s="8"/>
      <c r="P665" s="8"/>
      <c r="Q665" s="8"/>
      <c r="R665" s="8"/>
      <c r="S665" s="8"/>
      <c r="T665" s="8"/>
      <c r="U665" s="8"/>
      <c r="V665" s="8"/>
      <c r="W665" s="8"/>
    </row>
    <row r="666" spans="1:23" ht="14.25" customHeight="1">
      <c r="A666" s="7">
        <v>44907</v>
      </c>
      <c r="B666" s="8">
        <v>2.3018999999999998</v>
      </c>
      <c r="C666" s="8">
        <v>2.8902000000000001</v>
      </c>
      <c r="D666" s="8">
        <v>0.58830000000000027</v>
      </c>
      <c r="E666" s="8">
        <v>3.8</v>
      </c>
      <c r="F666" s="8">
        <v>3.61</v>
      </c>
      <c r="G666" s="8">
        <v>105.0116</v>
      </c>
      <c r="H666" s="8">
        <v>1.5775999999999999</v>
      </c>
      <c r="I666" s="8">
        <v>104.64405971726976</v>
      </c>
      <c r="J666" s="8">
        <v>99.01</v>
      </c>
      <c r="L666" s="19">
        <v>41131</v>
      </c>
      <c r="M666" s="20">
        <v>3.3007</v>
      </c>
      <c r="N666" s="7"/>
      <c r="O666" s="8"/>
      <c r="P666" s="8"/>
      <c r="Q666" s="8"/>
      <c r="R666" s="8"/>
      <c r="S666" s="8"/>
      <c r="T666" s="8"/>
      <c r="U666" s="8"/>
      <c r="V666" s="8"/>
      <c r="W666" s="8"/>
    </row>
    <row r="667" spans="1:23" ht="14.25" customHeight="1">
      <c r="A667" s="7">
        <v>44904</v>
      </c>
      <c r="B667" s="8">
        <v>2.2869000000000002</v>
      </c>
      <c r="C667" s="8">
        <v>2.8902999999999999</v>
      </c>
      <c r="D667" s="8">
        <v>0.60339999999999971</v>
      </c>
      <c r="E667" s="8">
        <v>3.75</v>
      </c>
      <c r="F667" s="8">
        <v>3.57</v>
      </c>
      <c r="G667" s="8">
        <v>104.94240000000001</v>
      </c>
      <c r="H667" s="8">
        <v>1.7293000000000001</v>
      </c>
      <c r="I667" s="8">
        <v>100.06280263180093</v>
      </c>
      <c r="J667" s="8">
        <v>99.01</v>
      </c>
      <c r="L667" s="19">
        <v>41124</v>
      </c>
      <c r="M667" s="20">
        <v>3.3492000000000002</v>
      </c>
      <c r="N667" s="7"/>
      <c r="O667" s="8"/>
      <c r="P667" s="8"/>
      <c r="Q667" s="8"/>
      <c r="R667" s="8"/>
      <c r="S667" s="8"/>
      <c r="T667" s="8"/>
      <c r="U667" s="8"/>
      <c r="V667" s="8"/>
      <c r="W667" s="8"/>
    </row>
    <row r="668" spans="1:23" ht="14.25" customHeight="1">
      <c r="A668" s="7">
        <v>44903</v>
      </c>
      <c r="B668" s="8">
        <v>2.2456999999999998</v>
      </c>
      <c r="C668" s="8">
        <v>2.8853</v>
      </c>
      <c r="D668" s="8">
        <v>0.63960000000000017</v>
      </c>
      <c r="E668" s="8">
        <v>3.71</v>
      </c>
      <c r="F668" s="8">
        <v>3.48</v>
      </c>
      <c r="G668" s="8">
        <v>104.8156</v>
      </c>
      <c r="H668" s="8">
        <v>1.6609</v>
      </c>
      <c r="I668" s="8">
        <v>100.11592040921524</v>
      </c>
      <c r="J668" s="8">
        <v>97.39</v>
      </c>
      <c r="L668" s="19">
        <v>41117</v>
      </c>
      <c r="M668" s="20">
        <v>3.4026999999999998</v>
      </c>
      <c r="N668" s="7"/>
      <c r="O668" s="8"/>
      <c r="P668" s="8"/>
      <c r="Q668" s="8"/>
      <c r="R668" s="8"/>
      <c r="S668" s="8"/>
      <c r="T668" s="8"/>
      <c r="U668" s="8"/>
      <c r="V668" s="8"/>
      <c r="W668" s="8"/>
    </row>
    <row r="669" spans="1:23" ht="14.25" customHeight="1">
      <c r="A669" s="7">
        <v>44902</v>
      </c>
      <c r="B669" s="8">
        <v>2.2494999999999998</v>
      </c>
      <c r="C669" s="8">
        <v>2.8702000000000001</v>
      </c>
      <c r="D669" s="8">
        <v>0.62070000000000025</v>
      </c>
      <c r="E669" s="8">
        <v>3.62</v>
      </c>
      <c r="F669" s="8">
        <v>3.42</v>
      </c>
      <c r="G669" s="8">
        <v>105.1983</v>
      </c>
      <c r="H669" s="8">
        <v>1.6363000000000001</v>
      </c>
      <c r="I669" s="8">
        <v>98.282709453724124</v>
      </c>
      <c r="J669" s="8">
        <v>97.39</v>
      </c>
      <c r="L669" s="19">
        <v>41110</v>
      </c>
      <c r="M669" s="20">
        <v>3.4169999999999998</v>
      </c>
      <c r="N669" s="7"/>
      <c r="O669" s="8"/>
      <c r="P669" s="8"/>
      <c r="Q669" s="8"/>
      <c r="R669" s="8"/>
      <c r="S669" s="8"/>
      <c r="T669" s="8"/>
      <c r="U669" s="8"/>
      <c r="V669" s="8"/>
      <c r="W669" s="8"/>
    </row>
    <row r="670" spans="1:23" ht="14.25" customHeight="1">
      <c r="A670" s="7">
        <v>44901</v>
      </c>
      <c r="B670" s="8">
        <v>2.1566000000000001</v>
      </c>
      <c r="C670" s="8">
        <v>2.9152</v>
      </c>
      <c r="D670" s="8">
        <v>0.75859999999999994</v>
      </c>
      <c r="E670" s="8">
        <v>3.73</v>
      </c>
      <c r="F670" s="8">
        <v>3.51</v>
      </c>
      <c r="G670" s="8">
        <v>105.5641</v>
      </c>
      <c r="H670" s="8">
        <v>1.6032</v>
      </c>
      <c r="I670" s="8">
        <v>93.643277274637526</v>
      </c>
      <c r="J670" s="8">
        <v>97.39</v>
      </c>
      <c r="L670" s="19">
        <v>41103</v>
      </c>
      <c r="M670" s="20">
        <v>3.306</v>
      </c>
      <c r="N670" s="7"/>
      <c r="O670" s="8"/>
      <c r="P670" s="8"/>
      <c r="Q670" s="8"/>
      <c r="R670" s="8"/>
      <c r="S670" s="8"/>
      <c r="T670" s="8"/>
      <c r="U670" s="8"/>
      <c r="V670" s="8"/>
      <c r="W670" s="8"/>
    </row>
    <row r="671" spans="1:23" ht="14.25" customHeight="1">
      <c r="A671" s="7">
        <v>44900</v>
      </c>
      <c r="B671" s="8">
        <v>2.1461999999999999</v>
      </c>
      <c r="C671" s="8">
        <v>2.8902000000000001</v>
      </c>
      <c r="D671" s="8">
        <v>0.74400000000000022</v>
      </c>
      <c r="E671" s="8">
        <v>3.8</v>
      </c>
      <c r="F671" s="8">
        <v>3.6</v>
      </c>
      <c r="G671" s="8">
        <v>105.27200000000001</v>
      </c>
      <c r="H671" s="8">
        <v>1.6009</v>
      </c>
      <c r="I671" s="8">
        <v>93.26560488937821</v>
      </c>
      <c r="J671" s="8">
        <v>97.39</v>
      </c>
      <c r="L671" s="19">
        <v>41096</v>
      </c>
      <c r="M671" s="20">
        <v>3.976</v>
      </c>
      <c r="N671" s="7"/>
      <c r="O671" s="8"/>
      <c r="P671" s="8"/>
      <c r="Q671" s="8"/>
      <c r="R671" s="8"/>
      <c r="S671" s="8"/>
      <c r="T671" s="8"/>
      <c r="U671" s="8"/>
      <c r="V671" s="8"/>
      <c r="W671" s="8"/>
    </row>
    <row r="672" spans="1:23" ht="14.25" customHeight="1">
      <c r="A672" s="7">
        <v>44897</v>
      </c>
      <c r="B672" s="8">
        <v>2.1554000000000002</v>
      </c>
      <c r="C672" s="8">
        <v>2.8675999999999999</v>
      </c>
      <c r="D672" s="8">
        <v>0.71219999999999972</v>
      </c>
      <c r="E672" s="8">
        <v>3.67</v>
      </c>
      <c r="F672" s="8">
        <v>3.51</v>
      </c>
      <c r="G672" s="8">
        <v>104.5166</v>
      </c>
      <c r="H672" s="8">
        <v>1.6189</v>
      </c>
      <c r="I672" s="8">
        <v>93.045835083464567</v>
      </c>
      <c r="J672" s="8">
        <v>97.39</v>
      </c>
      <c r="L672" s="19">
        <v>41089</v>
      </c>
      <c r="M672" s="20">
        <v>4.16</v>
      </c>
      <c r="N672" s="7"/>
      <c r="O672" s="8"/>
      <c r="P672" s="8"/>
      <c r="Q672" s="8"/>
      <c r="R672" s="8"/>
      <c r="S672" s="8"/>
      <c r="T672" s="8"/>
      <c r="U672" s="8"/>
      <c r="V672" s="8"/>
      <c r="W672" s="8"/>
    </row>
    <row r="673" spans="1:23" ht="14.25" customHeight="1">
      <c r="A673" s="7">
        <v>44896</v>
      </c>
      <c r="B673" s="8">
        <v>2.1456</v>
      </c>
      <c r="C673" s="8">
        <v>2.86</v>
      </c>
      <c r="D673" s="8">
        <v>0.71439999999999992</v>
      </c>
      <c r="E673" s="8">
        <v>3.68</v>
      </c>
      <c r="F673" s="8">
        <v>3.53</v>
      </c>
      <c r="G673" s="8">
        <v>104.70359999999999</v>
      </c>
      <c r="H673" s="8">
        <v>1.6724000000000001</v>
      </c>
      <c r="I673" s="8">
        <v>91.830289183865901</v>
      </c>
      <c r="J673" s="8">
        <v>97</v>
      </c>
      <c r="L673" s="19">
        <v>41081</v>
      </c>
      <c r="M673" s="20">
        <v>3.4108999999999998</v>
      </c>
      <c r="N673" s="7"/>
      <c r="O673" s="8"/>
      <c r="P673" s="8"/>
      <c r="Q673" s="8"/>
      <c r="R673" s="8"/>
      <c r="S673" s="8"/>
      <c r="T673" s="8"/>
      <c r="U673" s="8"/>
      <c r="V673" s="8"/>
      <c r="W673" s="8"/>
    </row>
    <row r="674" spans="1:23" ht="14.25" customHeight="1">
      <c r="A674" s="7">
        <v>44895</v>
      </c>
      <c r="B674" s="8">
        <v>2.1341000000000001</v>
      </c>
      <c r="C674" s="8">
        <v>2.8849999999999998</v>
      </c>
      <c r="D674" s="8">
        <v>0.75089999999999968</v>
      </c>
      <c r="E674" s="8">
        <v>3.82</v>
      </c>
      <c r="F674" s="8">
        <v>3.68</v>
      </c>
      <c r="G674" s="8">
        <v>105.9765</v>
      </c>
      <c r="H674" s="8">
        <v>2.0203000000000002</v>
      </c>
      <c r="I674" s="8">
        <v>90.649763050811941</v>
      </c>
      <c r="J674" s="8">
        <v>97</v>
      </c>
      <c r="L674" s="19">
        <v>41075</v>
      </c>
      <c r="M674" s="20">
        <v>2.6194999999999999</v>
      </c>
      <c r="N674" s="7"/>
      <c r="O674" s="8"/>
      <c r="P674" s="8"/>
      <c r="Q674" s="8"/>
      <c r="R674" s="8"/>
      <c r="S674" s="8"/>
      <c r="T674" s="8"/>
      <c r="U674" s="8"/>
      <c r="V674" s="8"/>
      <c r="W674" s="8"/>
    </row>
    <row r="675" spans="1:23" ht="14.25" customHeight="1">
      <c r="A675" s="7">
        <v>44894</v>
      </c>
      <c r="B675" s="8">
        <v>2.1139000000000001</v>
      </c>
      <c r="C675" s="8">
        <v>2.88</v>
      </c>
      <c r="D675" s="8">
        <v>0.76609999999999978</v>
      </c>
      <c r="E675" s="8">
        <v>3.92</v>
      </c>
      <c r="F675" s="8">
        <v>3.75</v>
      </c>
      <c r="G675" s="8">
        <v>106.8126</v>
      </c>
      <c r="H675" s="8">
        <v>1.8788</v>
      </c>
      <c r="I675" s="8">
        <v>90.616854840837689</v>
      </c>
      <c r="J675" s="8">
        <v>97.25</v>
      </c>
      <c r="L675" s="19">
        <v>41068</v>
      </c>
      <c r="M675" s="20">
        <v>2.5888</v>
      </c>
      <c r="N675" s="7"/>
      <c r="O675" s="8"/>
      <c r="P675" s="8"/>
      <c r="Q675" s="8"/>
      <c r="R675" s="8"/>
      <c r="S675" s="8"/>
      <c r="T675" s="8"/>
      <c r="U675" s="8"/>
      <c r="V675" s="8"/>
      <c r="W675" s="8"/>
    </row>
    <row r="676" spans="1:23" ht="14.25" customHeight="1">
      <c r="A676" s="7">
        <v>44893</v>
      </c>
      <c r="B676" s="8">
        <v>2.0699000000000001</v>
      </c>
      <c r="C676" s="8">
        <v>2.86</v>
      </c>
      <c r="D676" s="8">
        <v>0.7900999999999998</v>
      </c>
      <c r="E676" s="8">
        <v>3.88</v>
      </c>
      <c r="F676" s="8">
        <v>3.69</v>
      </c>
      <c r="G676" s="8">
        <v>106.6752</v>
      </c>
      <c r="H676" s="8">
        <v>1.8366</v>
      </c>
      <c r="I676" s="8">
        <v>88.889343502771681</v>
      </c>
      <c r="J676" s="8">
        <v>97.25</v>
      </c>
      <c r="L676" s="19">
        <v>41061</v>
      </c>
      <c r="M676" s="20">
        <v>2.3974000000000002</v>
      </c>
      <c r="N676" s="7"/>
      <c r="O676" s="8"/>
      <c r="P676" s="8"/>
      <c r="Q676" s="8"/>
      <c r="R676" s="8"/>
      <c r="S676" s="8"/>
      <c r="T676" s="8"/>
      <c r="U676" s="8"/>
      <c r="V676" s="8"/>
      <c r="W676" s="8"/>
    </row>
    <row r="677" spans="1:23" ht="14.25" customHeight="1">
      <c r="A677" s="7">
        <v>44890</v>
      </c>
      <c r="B677" s="8">
        <v>2.0684999999999998</v>
      </c>
      <c r="C677" s="8">
        <v>2.83</v>
      </c>
      <c r="D677" s="8">
        <v>0.76150000000000029</v>
      </c>
      <c r="E677" s="8">
        <v>3.85</v>
      </c>
      <c r="F677" s="8">
        <v>3.68</v>
      </c>
      <c r="G677" s="8">
        <v>106.0872</v>
      </c>
      <c r="H677" s="8">
        <v>1.7323</v>
      </c>
      <c r="I677" s="8">
        <v>90.604604386826978</v>
      </c>
      <c r="J677" s="8">
        <v>97.25</v>
      </c>
      <c r="L677" s="19">
        <v>41054</v>
      </c>
      <c r="M677" s="20">
        <v>2.4870999999999999</v>
      </c>
      <c r="N677" s="7"/>
      <c r="O677" s="8"/>
      <c r="P677" s="8"/>
      <c r="Q677" s="8"/>
      <c r="R677" s="8"/>
      <c r="S677" s="8"/>
      <c r="T677" s="8"/>
      <c r="U677" s="8"/>
      <c r="V677" s="8"/>
      <c r="W677" s="8"/>
    </row>
    <row r="678" spans="1:23" ht="14.25" customHeight="1">
      <c r="A678" s="7">
        <v>44889</v>
      </c>
      <c r="B678" s="8">
        <v>2.0581</v>
      </c>
      <c r="C678" s="8">
        <v>2.7949999999999999</v>
      </c>
      <c r="D678" s="8">
        <v>0.73689999999999989</v>
      </c>
      <c r="E678" s="8">
        <v>3.88</v>
      </c>
      <c r="F678" s="8">
        <v>3.71</v>
      </c>
      <c r="G678" s="8">
        <v>105.8617</v>
      </c>
      <c r="H678" s="8">
        <v>1.7394000000000001</v>
      </c>
      <c r="I678" s="8">
        <v>93.989812823948085</v>
      </c>
      <c r="J678" s="8">
        <v>98.12</v>
      </c>
      <c r="L678" s="19">
        <v>41047</v>
      </c>
      <c r="M678" s="20">
        <v>2.8052000000000001</v>
      </c>
      <c r="N678" s="7"/>
      <c r="O678" s="8"/>
      <c r="P678" s="8"/>
      <c r="Q678" s="8"/>
      <c r="R678" s="8"/>
      <c r="S678" s="8"/>
      <c r="T678" s="8"/>
      <c r="U678" s="8"/>
      <c r="V678" s="8"/>
      <c r="W678" s="8"/>
    </row>
    <row r="679" spans="1:23" ht="14.25" customHeight="1">
      <c r="A679" s="7">
        <v>44888</v>
      </c>
      <c r="B679" s="8">
        <v>2.1023999999999998</v>
      </c>
      <c r="C679" s="8">
        <v>2.7974999999999999</v>
      </c>
      <c r="D679" s="8">
        <v>0.69510000000000005</v>
      </c>
      <c r="E679" s="8">
        <v>3.88</v>
      </c>
      <c r="F679" s="8">
        <v>3.71</v>
      </c>
      <c r="G679" s="8">
        <v>106.1437</v>
      </c>
      <c r="H679" s="8">
        <v>1.5982000000000001</v>
      </c>
      <c r="I679" s="8">
        <v>96.324209026659702</v>
      </c>
      <c r="J679" s="8">
        <v>98.12</v>
      </c>
      <c r="L679" s="19">
        <v>41040</v>
      </c>
      <c r="M679" s="20">
        <v>3.4045000000000001</v>
      </c>
      <c r="N679" s="7"/>
      <c r="O679" s="8"/>
      <c r="P679" s="8"/>
      <c r="Q679" s="8"/>
      <c r="R679" s="8"/>
      <c r="S679" s="8"/>
      <c r="T679" s="8"/>
      <c r="U679" s="8"/>
      <c r="V679" s="8"/>
      <c r="W679" s="8"/>
    </row>
    <row r="680" spans="1:23" ht="14.25" customHeight="1">
      <c r="A680" s="7">
        <v>44887</v>
      </c>
      <c r="B680" s="8">
        <v>2.1431</v>
      </c>
      <c r="C680" s="8">
        <v>2.8275999999999999</v>
      </c>
      <c r="D680" s="8">
        <v>0.68449999999999989</v>
      </c>
      <c r="E680" s="8">
        <v>3.93</v>
      </c>
      <c r="F680" s="8">
        <v>3.76</v>
      </c>
      <c r="G680" s="8">
        <v>107.1687</v>
      </c>
      <c r="H680" s="8">
        <v>1.6201000000000001</v>
      </c>
      <c r="I680" s="8">
        <v>95.003642182065789</v>
      </c>
      <c r="J680" s="8">
        <v>98.12</v>
      </c>
      <c r="L680" s="19">
        <v>41033</v>
      </c>
      <c r="M680" s="20">
        <v>3.8302</v>
      </c>
      <c r="N680" s="7"/>
      <c r="O680" s="8"/>
      <c r="P680" s="8"/>
      <c r="Q680" s="8"/>
      <c r="R680" s="8"/>
      <c r="S680" s="8"/>
      <c r="T680" s="8"/>
      <c r="U680" s="8"/>
      <c r="V680" s="8"/>
      <c r="W680" s="8"/>
    </row>
    <row r="681" spans="1:23" ht="14.25" customHeight="1">
      <c r="A681" s="7">
        <v>44886</v>
      </c>
      <c r="B681" s="8">
        <v>2.1503999999999999</v>
      </c>
      <c r="C681" s="8">
        <v>2.8180000000000001</v>
      </c>
      <c r="D681" s="8">
        <v>0.66760000000000019</v>
      </c>
      <c r="E681" s="8">
        <v>3.97</v>
      </c>
      <c r="F681" s="8">
        <v>3.83</v>
      </c>
      <c r="G681" s="8">
        <v>107.82259999999999</v>
      </c>
      <c r="H681" s="8">
        <v>1.6415999999999999</v>
      </c>
      <c r="I681" s="8">
        <v>93.274366492935641</v>
      </c>
      <c r="J681" s="8">
        <v>98.12</v>
      </c>
      <c r="L681" s="19">
        <v>41026</v>
      </c>
      <c r="M681" s="20">
        <v>3.8588</v>
      </c>
      <c r="N681" s="7"/>
      <c r="O681" s="8"/>
      <c r="P681" s="8"/>
      <c r="Q681" s="8"/>
      <c r="R681" s="8"/>
      <c r="S681" s="8"/>
      <c r="T681" s="8"/>
      <c r="U681" s="8"/>
      <c r="V681" s="8"/>
      <c r="W681" s="8"/>
    </row>
    <row r="682" spans="1:23" ht="14.25" customHeight="1">
      <c r="A682" s="7">
        <v>44883</v>
      </c>
      <c r="B682" s="8">
        <v>2.1718000000000002</v>
      </c>
      <c r="C682" s="8">
        <v>2.8250000000000002</v>
      </c>
      <c r="D682" s="8">
        <v>0.6532</v>
      </c>
      <c r="E682" s="8">
        <v>3.99</v>
      </c>
      <c r="F682" s="8">
        <v>3.82</v>
      </c>
      <c r="G682" s="8">
        <v>106.9815</v>
      </c>
      <c r="H682" s="8">
        <v>1.7213000000000001</v>
      </c>
      <c r="I682" s="8">
        <v>97.613875499215894</v>
      </c>
      <c r="J682" s="8">
        <v>98.12</v>
      </c>
      <c r="L682" s="19">
        <v>41019</v>
      </c>
      <c r="M682" s="20">
        <v>3.8174999999999999</v>
      </c>
      <c r="N682" s="7"/>
      <c r="O682" s="8"/>
      <c r="P682" s="8"/>
      <c r="Q682" s="8"/>
      <c r="R682" s="8"/>
      <c r="S682" s="8"/>
      <c r="T682" s="8"/>
      <c r="U682" s="8"/>
      <c r="V682" s="8"/>
      <c r="W682" s="8"/>
    </row>
    <row r="683" spans="1:23" ht="14.25" customHeight="1">
      <c r="A683" s="7">
        <v>44882</v>
      </c>
      <c r="B683" s="8">
        <v>2.1715</v>
      </c>
      <c r="C683" s="8">
        <v>2.8026</v>
      </c>
      <c r="D683" s="8">
        <v>0.63109999999999999</v>
      </c>
      <c r="E683" s="8">
        <v>3.93</v>
      </c>
      <c r="F683" s="8">
        <v>3.77</v>
      </c>
      <c r="G683" s="8">
        <v>106.6784</v>
      </c>
      <c r="H683" s="8">
        <v>1.863</v>
      </c>
      <c r="I683" s="8">
        <v>93.169901103943403</v>
      </c>
      <c r="J683" s="8">
        <v>97.9</v>
      </c>
      <c r="L683" s="19">
        <v>41012</v>
      </c>
      <c r="M683" s="20">
        <v>3.7677999999999998</v>
      </c>
      <c r="N683" s="7"/>
      <c r="O683" s="8"/>
      <c r="P683" s="8"/>
      <c r="Q683" s="8"/>
      <c r="R683" s="8"/>
      <c r="S683" s="8"/>
      <c r="T683" s="8"/>
      <c r="U683" s="8"/>
      <c r="V683" s="8"/>
      <c r="W683" s="8"/>
    </row>
    <row r="684" spans="1:23" ht="14.25" customHeight="1">
      <c r="A684" s="7">
        <v>44881</v>
      </c>
      <c r="B684" s="8">
        <v>2.2014</v>
      </c>
      <c r="C684" s="8">
        <v>2.8329</v>
      </c>
      <c r="D684" s="8">
        <v>0.63149999999999995</v>
      </c>
      <c r="E684" s="8">
        <v>3.83</v>
      </c>
      <c r="F684" s="8">
        <v>3.67</v>
      </c>
      <c r="G684" s="8">
        <v>106.29340000000001</v>
      </c>
      <c r="H684" s="8">
        <v>2.0150000000000001</v>
      </c>
      <c r="I684" s="8">
        <v>92.152420960357929</v>
      </c>
      <c r="J684" s="8">
        <v>97.9</v>
      </c>
      <c r="L684" s="19">
        <v>41005</v>
      </c>
      <c r="M684" s="20">
        <v>4.1063999999999998</v>
      </c>
      <c r="N684" s="7"/>
      <c r="O684" s="8"/>
      <c r="P684" s="8"/>
      <c r="Q684" s="8"/>
      <c r="R684" s="8"/>
      <c r="S684" s="8"/>
      <c r="T684" s="8"/>
      <c r="U684" s="8"/>
      <c r="V684" s="8"/>
      <c r="W684" s="8"/>
    </row>
    <row r="685" spans="1:23" ht="14.25" customHeight="1">
      <c r="A685" s="7">
        <v>44880</v>
      </c>
      <c r="B685" s="8">
        <v>2.1341999999999999</v>
      </c>
      <c r="C685" s="8">
        <v>2.8155000000000001</v>
      </c>
      <c r="D685" s="8">
        <v>0.68130000000000024</v>
      </c>
      <c r="E685" s="8">
        <v>3.93</v>
      </c>
      <c r="F685" s="8">
        <v>3.8</v>
      </c>
      <c r="G685" s="8">
        <v>106.5629</v>
      </c>
      <c r="H685" s="8">
        <v>1.9429000000000001</v>
      </c>
      <c r="I685" s="8">
        <v>87.395289008719118</v>
      </c>
      <c r="J685" s="8">
        <v>97.9</v>
      </c>
      <c r="L685" s="19">
        <v>40998</v>
      </c>
      <c r="M685" s="20">
        <v>3.5150000000000001</v>
      </c>
      <c r="N685" s="7"/>
      <c r="O685" s="8"/>
      <c r="P685" s="8"/>
      <c r="Q685" s="8"/>
      <c r="R685" s="8"/>
      <c r="S685" s="8"/>
      <c r="T685" s="8"/>
      <c r="U685" s="8"/>
      <c r="V685" s="8"/>
      <c r="W685" s="8"/>
    </row>
    <row r="686" spans="1:23" ht="14.25" customHeight="1">
      <c r="A686" s="7">
        <v>44879</v>
      </c>
      <c r="B686" s="8">
        <v>2.0663</v>
      </c>
      <c r="C686" s="8">
        <v>2.8353999999999999</v>
      </c>
      <c r="D686" s="8">
        <v>0.76909999999999989</v>
      </c>
      <c r="E686" s="8">
        <v>4</v>
      </c>
      <c r="F686" s="8">
        <v>3.88</v>
      </c>
      <c r="G686" s="8">
        <v>107.07299999999999</v>
      </c>
      <c r="H686" s="8">
        <v>1.8403</v>
      </c>
      <c r="I686" s="8">
        <v>87.377825421336652</v>
      </c>
      <c r="J686" s="8">
        <v>97.9</v>
      </c>
      <c r="L686" s="19">
        <v>40991</v>
      </c>
      <c r="M686" s="20">
        <v>3.0093999999999999</v>
      </c>
      <c r="N686" s="7"/>
      <c r="O686" s="8"/>
      <c r="P686" s="8"/>
      <c r="Q686" s="8"/>
      <c r="R686" s="8"/>
      <c r="S686" s="8"/>
      <c r="T686" s="8"/>
      <c r="U686" s="8"/>
      <c r="V686" s="8"/>
      <c r="W686" s="8"/>
    </row>
    <row r="687" spans="1:23" ht="14.25" customHeight="1">
      <c r="A687" s="7">
        <v>44876</v>
      </c>
      <c r="B687" s="8">
        <v>1.9614</v>
      </c>
      <c r="C687" s="8">
        <v>2.7353999999999998</v>
      </c>
      <c r="D687" s="8">
        <v>0.7739999999999998</v>
      </c>
      <c r="E687" s="8">
        <v>3.95</v>
      </c>
      <c r="F687" s="8">
        <v>3.82</v>
      </c>
      <c r="G687" s="8">
        <v>106.4192</v>
      </c>
      <c r="H687" s="8">
        <v>1.8220000000000001</v>
      </c>
      <c r="I687" s="8">
        <v>88.172455968330041</v>
      </c>
      <c r="J687" s="8">
        <v>97.9</v>
      </c>
      <c r="L687" s="19">
        <v>40984</v>
      </c>
      <c r="M687" s="20">
        <v>2.9159999999999999</v>
      </c>
      <c r="N687" s="7"/>
      <c r="O687" s="8"/>
      <c r="P687" s="8"/>
      <c r="Q687" s="8"/>
      <c r="R687" s="8"/>
      <c r="S687" s="8"/>
      <c r="T687" s="8"/>
      <c r="U687" s="8"/>
      <c r="V687" s="8"/>
      <c r="W687" s="8"/>
    </row>
    <row r="688" spans="1:23" ht="14.25" customHeight="1">
      <c r="A688" s="7">
        <v>44875</v>
      </c>
      <c r="B688" s="8">
        <v>1.8584000000000001</v>
      </c>
      <c r="C688" s="8">
        <v>2.7027999999999999</v>
      </c>
      <c r="D688" s="8">
        <v>0.84439999999999982</v>
      </c>
      <c r="E688" s="8">
        <v>3.95</v>
      </c>
      <c r="F688" s="8">
        <v>3.82</v>
      </c>
      <c r="G688" s="8">
        <v>107.8847</v>
      </c>
      <c r="H688" s="8">
        <v>1.8861000000000001</v>
      </c>
      <c r="I688" s="8">
        <v>89.107202617735737</v>
      </c>
      <c r="J688" s="8">
        <v>99.68</v>
      </c>
      <c r="L688" s="19">
        <v>40977</v>
      </c>
      <c r="M688" s="20">
        <v>3.0707</v>
      </c>
      <c r="N688" s="7"/>
      <c r="O688" s="8"/>
      <c r="P688" s="8"/>
      <c r="Q688" s="8"/>
      <c r="R688" s="8"/>
      <c r="S688" s="8"/>
      <c r="T688" s="8"/>
      <c r="U688" s="8"/>
      <c r="V688" s="8"/>
      <c r="W688" s="8"/>
    </row>
    <row r="689" spans="1:23" ht="14.25" customHeight="1">
      <c r="A689" s="7">
        <v>44874</v>
      </c>
      <c r="B689" s="8">
        <v>1.8156000000000001</v>
      </c>
      <c r="C689" s="8">
        <v>2.6953</v>
      </c>
      <c r="D689" s="8">
        <v>0.87969999999999993</v>
      </c>
      <c r="E689" s="8">
        <v>4.2699999999999996</v>
      </c>
      <c r="F689" s="8">
        <v>4.12</v>
      </c>
      <c r="G689" s="8">
        <v>110.4278</v>
      </c>
      <c r="H689" s="8">
        <v>1.8516999999999999</v>
      </c>
      <c r="I689" s="8">
        <v>88.313117902068825</v>
      </c>
      <c r="J689" s="8">
        <v>99.68</v>
      </c>
      <c r="L689" s="19">
        <v>40970</v>
      </c>
      <c r="M689" s="20">
        <v>3.5066999999999999</v>
      </c>
      <c r="N689" s="7"/>
      <c r="O689" s="8"/>
      <c r="P689" s="8"/>
      <c r="Q689" s="8"/>
      <c r="R689" s="8"/>
      <c r="S689" s="8"/>
      <c r="T689" s="8"/>
      <c r="U689" s="8"/>
      <c r="V689" s="8"/>
      <c r="W689" s="8"/>
    </row>
    <row r="690" spans="1:23" ht="14.25" customHeight="1">
      <c r="A690" s="7">
        <v>44873</v>
      </c>
      <c r="B690" s="8">
        <v>1.7774000000000001</v>
      </c>
      <c r="C690" s="8">
        <v>2.6852999999999998</v>
      </c>
      <c r="D690" s="8">
        <v>0.90789999999999971</v>
      </c>
      <c r="E690" s="8">
        <v>4.3099999999999996</v>
      </c>
      <c r="F690" s="8">
        <v>4.1399999999999997</v>
      </c>
      <c r="G690" s="8">
        <v>109.63420000000001</v>
      </c>
      <c r="H690" s="8">
        <v>1.8192999999999999</v>
      </c>
      <c r="I690" s="8">
        <v>88.250466272244765</v>
      </c>
      <c r="J690" s="8">
        <v>99.68</v>
      </c>
      <c r="L690" s="19">
        <v>40963</v>
      </c>
      <c r="M690" s="20">
        <v>5.1820000000000004</v>
      </c>
      <c r="N690" s="7"/>
      <c r="O690" s="8"/>
      <c r="P690" s="8"/>
      <c r="Q690" s="8"/>
      <c r="R690" s="8"/>
      <c r="S690" s="8"/>
      <c r="T690" s="8"/>
      <c r="U690" s="8"/>
      <c r="V690" s="8"/>
      <c r="W690" s="8"/>
    </row>
    <row r="691" spans="1:23" ht="14.25" customHeight="1">
      <c r="A691" s="7">
        <v>44872</v>
      </c>
      <c r="B691" s="8">
        <v>1.7516</v>
      </c>
      <c r="C691" s="8">
        <v>2.7002999999999999</v>
      </c>
      <c r="D691" s="8">
        <v>0.94869999999999988</v>
      </c>
      <c r="E691" s="8">
        <v>4.3899999999999997</v>
      </c>
      <c r="F691" s="8">
        <v>4.22</v>
      </c>
      <c r="G691" s="8">
        <v>110.1872</v>
      </c>
      <c r="H691" s="8">
        <v>1.7403</v>
      </c>
      <c r="I691" s="8">
        <v>86.286523746748514</v>
      </c>
      <c r="J691" s="8">
        <v>99.68</v>
      </c>
      <c r="L691" s="19">
        <v>40956</v>
      </c>
      <c r="M691" s="20">
        <v>4.1369999999999996</v>
      </c>
      <c r="N691" s="7"/>
      <c r="O691" s="8"/>
      <c r="P691" s="8"/>
      <c r="Q691" s="8"/>
      <c r="R691" s="8"/>
      <c r="S691" s="8"/>
      <c r="T691" s="8"/>
      <c r="U691" s="8"/>
      <c r="V691" s="8"/>
      <c r="W691" s="8"/>
    </row>
    <row r="692" spans="1:23" ht="14.25" customHeight="1">
      <c r="A692" s="7">
        <v>44869</v>
      </c>
      <c r="B692" s="8">
        <v>1.7627999999999999</v>
      </c>
      <c r="C692" s="8">
        <v>2.7023000000000001</v>
      </c>
      <c r="D692" s="8">
        <v>0.93950000000000022</v>
      </c>
      <c r="E692" s="8">
        <v>4.33</v>
      </c>
      <c r="F692" s="8">
        <v>4.17</v>
      </c>
      <c r="G692" s="8">
        <v>110.78449999999999</v>
      </c>
      <c r="H692" s="8">
        <v>1.6371</v>
      </c>
      <c r="I692" s="8">
        <v>89.180675859700244</v>
      </c>
      <c r="J692" s="8">
        <v>99.68</v>
      </c>
      <c r="L692" s="19">
        <v>40949</v>
      </c>
      <c r="M692" s="20">
        <v>3.5798000000000001</v>
      </c>
      <c r="N692" s="7"/>
      <c r="O692" s="8"/>
      <c r="P692" s="8"/>
      <c r="Q692" s="8"/>
      <c r="R692" s="8"/>
      <c r="S692" s="8"/>
      <c r="T692" s="8"/>
      <c r="U692" s="8"/>
      <c r="V692" s="8"/>
      <c r="W692" s="8"/>
    </row>
    <row r="693" spans="1:23" ht="14.25" customHeight="1">
      <c r="A693" s="7">
        <v>44868</v>
      </c>
      <c r="B693" s="8">
        <v>1.7529999999999999</v>
      </c>
      <c r="C693" s="8">
        <v>2.6776</v>
      </c>
      <c r="D693" s="8">
        <v>0.92460000000000009</v>
      </c>
      <c r="E693" s="8">
        <v>4.3600000000000003</v>
      </c>
      <c r="F693" s="8">
        <v>4.1399999999999997</v>
      </c>
      <c r="G693" s="8">
        <v>112.97490000000001</v>
      </c>
      <c r="H693" s="8">
        <v>1.6006</v>
      </c>
      <c r="I693" s="8">
        <v>87.092099785148108</v>
      </c>
      <c r="J693" s="8">
        <v>99.86</v>
      </c>
      <c r="L693" s="19">
        <v>40942</v>
      </c>
      <c r="M693" s="20">
        <v>4.1626000000000003</v>
      </c>
      <c r="N693" s="7"/>
      <c r="O693" s="8"/>
      <c r="P693" s="8"/>
      <c r="Q693" s="8"/>
      <c r="R693" s="8"/>
      <c r="S693" s="8"/>
      <c r="T693" s="8"/>
      <c r="U693" s="8"/>
      <c r="V693" s="8"/>
      <c r="W693" s="8"/>
    </row>
    <row r="694" spans="1:23" ht="14.25" customHeight="1">
      <c r="A694" s="7">
        <v>44867</v>
      </c>
      <c r="B694" s="8">
        <v>1.7633000000000001</v>
      </c>
      <c r="C694" s="8">
        <v>2.6854</v>
      </c>
      <c r="D694" s="8">
        <v>0.92209999999999992</v>
      </c>
      <c r="E694" s="8">
        <v>4.3</v>
      </c>
      <c r="F694" s="8">
        <v>4.0999999999999996</v>
      </c>
      <c r="G694" s="8">
        <v>112.1191</v>
      </c>
      <c r="H694" s="8">
        <v>1.7103999999999999</v>
      </c>
      <c r="I694" s="8">
        <v>85.096506901570677</v>
      </c>
      <c r="J694" s="8">
        <v>99.86</v>
      </c>
      <c r="L694" s="19">
        <v>40929</v>
      </c>
      <c r="M694" s="20">
        <v>5.6718000000000002</v>
      </c>
      <c r="N694" s="7"/>
      <c r="O694" s="8"/>
      <c r="P694" s="8"/>
      <c r="Q694" s="8"/>
      <c r="R694" s="8"/>
      <c r="S694" s="8"/>
      <c r="T694" s="8"/>
      <c r="U694" s="8"/>
      <c r="V694" s="8"/>
      <c r="W694" s="8"/>
    </row>
    <row r="695" spans="1:23" ht="14.25" customHeight="1">
      <c r="A695" s="7">
        <v>44866</v>
      </c>
      <c r="B695" s="8">
        <v>1.7523</v>
      </c>
      <c r="C695" s="8">
        <v>2.6629</v>
      </c>
      <c r="D695" s="8">
        <v>0.91060000000000008</v>
      </c>
      <c r="E695" s="8">
        <v>4.2699999999999996</v>
      </c>
      <c r="F695" s="8">
        <v>4.07</v>
      </c>
      <c r="G695" s="8">
        <v>111.5485</v>
      </c>
      <c r="H695" s="8">
        <v>1.7373000000000001</v>
      </c>
      <c r="I695" s="8">
        <v>85.762268890993269</v>
      </c>
      <c r="J695" s="8">
        <v>99.86</v>
      </c>
      <c r="L695" s="19">
        <v>40928</v>
      </c>
      <c r="M695" s="20">
        <v>5.6718000000000002</v>
      </c>
      <c r="N695" s="7"/>
      <c r="O695" s="8"/>
      <c r="P695" s="8"/>
      <c r="Q695" s="8"/>
      <c r="R695" s="8"/>
      <c r="S695" s="8"/>
      <c r="T695" s="8"/>
      <c r="U695" s="8"/>
      <c r="V695" s="8"/>
      <c r="W695" s="8"/>
    </row>
    <row r="696" spans="1:23" ht="14.25" customHeight="1">
      <c r="A696" s="7">
        <v>44865</v>
      </c>
      <c r="B696" s="8">
        <v>1.7304999999999999</v>
      </c>
      <c r="C696" s="8">
        <v>2.6433</v>
      </c>
      <c r="D696" s="8">
        <v>0.91280000000000006</v>
      </c>
      <c r="E696" s="8">
        <v>4.2699999999999996</v>
      </c>
      <c r="F696" s="8">
        <v>4.0999999999999996</v>
      </c>
      <c r="G696" s="8">
        <v>111.5791</v>
      </c>
      <c r="H696" s="8">
        <v>1.9441999999999999</v>
      </c>
      <c r="I696" s="8">
        <v>124.92067743210399</v>
      </c>
      <c r="J696" s="8">
        <v>99.86</v>
      </c>
      <c r="L696" s="19">
        <v>40921</v>
      </c>
      <c r="M696" s="20">
        <v>4.2629000000000001</v>
      </c>
      <c r="N696" s="7"/>
      <c r="O696" s="8"/>
      <c r="P696" s="8"/>
      <c r="Q696" s="8"/>
      <c r="R696" s="8"/>
      <c r="S696" s="8"/>
      <c r="T696" s="8"/>
      <c r="U696" s="8"/>
      <c r="V696" s="8"/>
      <c r="W696" s="8"/>
    </row>
    <row r="697" spans="1:23" ht="14.25" customHeight="1">
      <c r="A697" s="7">
        <v>44862</v>
      </c>
      <c r="B697" s="8">
        <v>1.7403</v>
      </c>
      <c r="C697" s="8">
        <v>2.6652999999999998</v>
      </c>
      <c r="D697" s="8">
        <v>0.92499999999999982</v>
      </c>
      <c r="E697" s="8">
        <v>4.1900000000000004</v>
      </c>
      <c r="F697" s="8">
        <v>4.0199999999999996</v>
      </c>
      <c r="G697" s="8">
        <v>110.6807</v>
      </c>
      <c r="H697" s="8">
        <v>1.9658</v>
      </c>
      <c r="I697" s="8">
        <v>81.930269444621089</v>
      </c>
      <c r="J697" s="8">
        <v>99.87</v>
      </c>
      <c r="L697" s="19">
        <v>40914</v>
      </c>
      <c r="M697" s="20">
        <v>4.2798999999999996</v>
      </c>
      <c r="N697" s="7"/>
      <c r="O697" s="8"/>
      <c r="P697" s="8"/>
      <c r="Q697" s="8"/>
      <c r="R697" s="8"/>
      <c r="S697" s="8"/>
      <c r="T697" s="8"/>
      <c r="U697" s="8"/>
      <c r="V697" s="8"/>
      <c r="W697" s="8"/>
    </row>
    <row r="698" spans="1:23" ht="14.25" customHeight="1">
      <c r="A698" s="7">
        <v>44861</v>
      </c>
      <c r="B698" s="8">
        <v>1.7551000000000001</v>
      </c>
      <c r="C698" s="8">
        <v>2.6953</v>
      </c>
      <c r="D698" s="8">
        <v>0.94019999999999992</v>
      </c>
      <c r="E698" s="8">
        <v>4.09</v>
      </c>
      <c r="F698" s="8">
        <v>3.96</v>
      </c>
      <c r="G698" s="8">
        <v>110.584</v>
      </c>
      <c r="H698" s="8">
        <v>2.0228999999999999</v>
      </c>
      <c r="I698" s="8">
        <v>80.598416332030013</v>
      </c>
      <c r="J698" s="8">
        <v>101.6</v>
      </c>
      <c r="L698" s="19">
        <v>40907</v>
      </c>
      <c r="M698" s="20">
        <v>5.1622000000000003</v>
      </c>
      <c r="N698" s="7"/>
      <c r="O698" s="8"/>
      <c r="P698" s="8"/>
      <c r="Q698" s="8"/>
      <c r="R698" s="8"/>
      <c r="S698" s="8"/>
      <c r="T698" s="8"/>
      <c r="U698" s="8"/>
      <c r="V698" s="8"/>
      <c r="W698" s="8"/>
    </row>
    <row r="699" spans="1:23" ht="14.25" customHeight="1">
      <c r="A699" s="7">
        <v>44860</v>
      </c>
      <c r="B699" s="8">
        <v>1.8005</v>
      </c>
      <c r="C699" s="8">
        <v>2.7025000000000001</v>
      </c>
      <c r="D699" s="8">
        <v>0.90200000000000014</v>
      </c>
      <c r="E699" s="8">
        <v>4.2</v>
      </c>
      <c r="F699" s="8">
        <v>4.04</v>
      </c>
      <c r="G699" s="8">
        <v>109.7046</v>
      </c>
      <c r="H699" s="8">
        <v>2.0226000000000002</v>
      </c>
      <c r="I699" s="8">
        <v>79.463238553950006</v>
      </c>
      <c r="J699" s="8">
        <v>101.6</v>
      </c>
      <c r="L699" s="19">
        <v>40900</v>
      </c>
      <c r="M699" s="20">
        <v>3.4741</v>
      </c>
      <c r="N699" s="7"/>
      <c r="O699" s="8"/>
      <c r="P699" s="8"/>
      <c r="Q699" s="8"/>
      <c r="R699" s="8"/>
      <c r="S699" s="8"/>
      <c r="T699" s="8"/>
      <c r="U699" s="8"/>
      <c r="V699" s="8"/>
      <c r="W699" s="8"/>
    </row>
    <row r="700" spans="1:23" ht="14.25" customHeight="1">
      <c r="A700" s="7">
        <v>44859</v>
      </c>
      <c r="B700" s="8">
        <v>1.7945</v>
      </c>
      <c r="C700" s="8">
        <v>2.7277999999999998</v>
      </c>
      <c r="D700" s="8">
        <v>0.9332999999999998</v>
      </c>
      <c r="E700" s="8">
        <v>4.25</v>
      </c>
      <c r="F700" s="8">
        <v>4.0999999999999996</v>
      </c>
      <c r="G700" s="8">
        <v>110.90300000000001</v>
      </c>
      <c r="H700" s="8">
        <v>1.9195</v>
      </c>
      <c r="I700" s="8">
        <v>78.435648915891804</v>
      </c>
      <c r="J700" s="8">
        <v>101.6</v>
      </c>
      <c r="L700" s="19">
        <v>40893</v>
      </c>
      <c r="M700" s="20">
        <v>3.3506999999999998</v>
      </c>
      <c r="N700" s="7"/>
      <c r="O700" s="8"/>
      <c r="P700" s="8"/>
      <c r="Q700" s="8"/>
      <c r="R700" s="8"/>
      <c r="S700" s="8"/>
      <c r="T700" s="8"/>
      <c r="U700" s="8"/>
      <c r="V700" s="8"/>
      <c r="W700" s="8"/>
    </row>
    <row r="701" spans="1:23" ht="14.25" customHeight="1">
      <c r="A701" s="7">
        <v>44858</v>
      </c>
      <c r="B701" s="8">
        <v>1.77</v>
      </c>
      <c r="C701" s="8">
        <v>2.7153</v>
      </c>
      <c r="D701" s="8">
        <v>0.94530000000000003</v>
      </c>
      <c r="E701" s="8">
        <v>4.3600000000000003</v>
      </c>
      <c r="F701" s="8">
        <v>4.25</v>
      </c>
      <c r="G701" s="8">
        <v>112.0431</v>
      </c>
      <c r="H701" s="8">
        <v>1.7077</v>
      </c>
      <c r="I701" s="8">
        <v>79.139369308009734</v>
      </c>
      <c r="J701" s="8">
        <v>101.6</v>
      </c>
      <c r="L701" s="19">
        <v>40886</v>
      </c>
      <c r="M701" s="20">
        <v>3.4188999999999998</v>
      </c>
      <c r="N701" s="7"/>
      <c r="O701" s="8"/>
      <c r="P701" s="8"/>
      <c r="Q701" s="8"/>
      <c r="R701" s="8"/>
      <c r="S701" s="8"/>
      <c r="T701" s="8"/>
      <c r="U701" s="8"/>
      <c r="V701" s="8"/>
      <c r="W701" s="8"/>
    </row>
    <row r="702" spans="1:23" ht="14.25" customHeight="1">
      <c r="A702" s="7">
        <v>44855</v>
      </c>
      <c r="B702" s="8">
        <v>1.7706</v>
      </c>
      <c r="C702" s="8">
        <v>2.7277999999999998</v>
      </c>
      <c r="D702" s="8">
        <v>0.95719999999999983</v>
      </c>
      <c r="E702" s="8">
        <v>4.34</v>
      </c>
      <c r="F702" s="8">
        <v>4.21</v>
      </c>
      <c r="G702" s="8">
        <v>111.872</v>
      </c>
      <c r="H702" s="8">
        <v>1.6726000000000001</v>
      </c>
      <c r="I702" s="8">
        <v>76.808742870233829</v>
      </c>
      <c r="J702" s="8">
        <v>101.6</v>
      </c>
      <c r="L702" s="19">
        <v>40879</v>
      </c>
      <c r="M702" s="20">
        <v>3.8555000000000001</v>
      </c>
      <c r="N702" s="7"/>
      <c r="O702" s="8"/>
      <c r="P702" s="8"/>
      <c r="Q702" s="8"/>
      <c r="R702" s="8"/>
      <c r="S702" s="8"/>
      <c r="T702" s="8"/>
      <c r="U702" s="8"/>
      <c r="V702" s="8"/>
      <c r="W702" s="8"/>
    </row>
    <row r="703" spans="1:23" ht="14.25" customHeight="1">
      <c r="A703" s="7">
        <v>44854</v>
      </c>
      <c r="B703" s="8">
        <v>1.7656000000000001</v>
      </c>
      <c r="C703" s="8">
        <v>2.7174999999999998</v>
      </c>
      <c r="D703" s="8">
        <v>0.95189999999999975</v>
      </c>
      <c r="E703" s="8">
        <v>4.45</v>
      </c>
      <c r="F703" s="8">
        <v>4.24</v>
      </c>
      <c r="G703" s="8">
        <v>112.8479</v>
      </c>
      <c r="H703" s="8">
        <v>1.5185999999999999</v>
      </c>
      <c r="I703" s="8">
        <v>73.710854517553074</v>
      </c>
      <c r="J703" s="8">
        <v>101.83</v>
      </c>
      <c r="L703" s="19">
        <v>40872</v>
      </c>
      <c r="M703" s="20">
        <v>4.2488000000000001</v>
      </c>
      <c r="N703" s="7"/>
      <c r="O703" s="8"/>
      <c r="P703" s="8"/>
      <c r="Q703" s="8"/>
      <c r="R703" s="8"/>
      <c r="S703" s="8"/>
      <c r="T703" s="8"/>
      <c r="U703" s="8"/>
      <c r="V703" s="8"/>
      <c r="W703" s="8"/>
    </row>
    <row r="704" spans="1:23" ht="14.25" customHeight="1">
      <c r="A704" s="7">
        <v>44853</v>
      </c>
      <c r="B704" s="8">
        <v>1.7806</v>
      </c>
      <c r="C704" s="8">
        <v>2.7052</v>
      </c>
      <c r="D704" s="8">
        <v>0.92460000000000009</v>
      </c>
      <c r="E704" s="8">
        <v>4.3499999999999996</v>
      </c>
      <c r="F704" s="8">
        <v>4.1399999999999997</v>
      </c>
      <c r="G704" s="8">
        <v>112.8921</v>
      </c>
      <c r="H704" s="8">
        <v>1.5057</v>
      </c>
      <c r="I704" s="8">
        <v>73.644971282159432</v>
      </c>
      <c r="J704" s="8">
        <v>101.83</v>
      </c>
      <c r="L704" s="19">
        <v>40865</v>
      </c>
      <c r="M704" s="20">
        <v>3.4460000000000002</v>
      </c>
      <c r="N704" s="7"/>
      <c r="O704" s="8"/>
      <c r="P704" s="8"/>
      <c r="Q704" s="8"/>
      <c r="R704" s="8"/>
      <c r="S704" s="8"/>
      <c r="T704" s="8"/>
      <c r="U704" s="8"/>
      <c r="V704" s="8"/>
      <c r="W704" s="8"/>
    </row>
    <row r="705" spans="1:23" ht="14.25" customHeight="1">
      <c r="A705" s="7">
        <v>44852</v>
      </c>
      <c r="B705" s="8">
        <v>1.7856000000000001</v>
      </c>
      <c r="C705" s="8">
        <v>2.7002000000000002</v>
      </c>
      <c r="D705" s="8">
        <v>0.91460000000000008</v>
      </c>
      <c r="E705" s="8">
        <v>4.21</v>
      </c>
      <c r="F705" s="8">
        <v>4.01</v>
      </c>
      <c r="G705" s="8">
        <v>112.0318</v>
      </c>
      <c r="H705" s="8">
        <v>1.4796</v>
      </c>
      <c r="I705" s="8">
        <v>72.654475334036945</v>
      </c>
      <c r="J705" s="8">
        <v>101.83</v>
      </c>
      <c r="L705" s="19">
        <v>40858</v>
      </c>
      <c r="M705" s="20">
        <v>3.5329000000000002</v>
      </c>
      <c r="N705" s="7"/>
      <c r="O705" s="8"/>
      <c r="P705" s="8"/>
      <c r="Q705" s="8"/>
      <c r="R705" s="8"/>
      <c r="S705" s="8"/>
      <c r="T705" s="8"/>
      <c r="U705" s="8"/>
      <c r="V705" s="8"/>
      <c r="W705" s="8"/>
    </row>
    <row r="706" spans="1:23" ht="14.25" customHeight="1">
      <c r="A706" s="7">
        <v>44851</v>
      </c>
      <c r="B706" s="8">
        <v>1.7856000000000001</v>
      </c>
      <c r="C706" s="8">
        <v>2.7002000000000002</v>
      </c>
      <c r="D706" s="8">
        <v>0.91460000000000008</v>
      </c>
      <c r="E706" s="8">
        <v>4.24</v>
      </c>
      <c r="F706" s="8">
        <v>4.0199999999999996</v>
      </c>
      <c r="G706" s="8">
        <v>112.09310000000001</v>
      </c>
      <c r="H706" s="8">
        <v>1.4646999999999999</v>
      </c>
      <c r="I706" s="8">
        <v>72.198063653684216</v>
      </c>
      <c r="J706" s="8">
        <v>101.83</v>
      </c>
      <c r="L706" s="19">
        <v>40851</v>
      </c>
      <c r="M706" s="20">
        <v>3.9769000000000001</v>
      </c>
      <c r="N706" s="7"/>
      <c r="O706" s="8"/>
      <c r="P706" s="8"/>
      <c r="Q706" s="8"/>
      <c r="R706" s="8"/>
      <c r="S706" s="8"/>
      <c r="T706" s="8"/>
      <c r="U706" s="8"/>
      <c r="V706" s="8"/>
      <c r="W706" s="8"/>
    </row>
    <row r="707" spans="1:23" ht="14.25" customHeight="1">
      <c r="A707" s="7">
        <v>44848</v>
      </c>
      <c r="B707" s="8">
        <v>1.7850999999999999</v>
      </c>
      <c r="C707" s="8">
        <v>2.6977000000000002</v>
      </c>
      <c r="D707" s="8">
        <v>0.9126000000000003</v>
      </c>
      <c r="E707" s="8">
        <v>4.25</v>
      </c>
      <c r="F707" s="8">
        <v>4</v>
      </c>
      <c r="G707" s="8">
        <v>113.2878</v>
      </c>
      <c r="H707" s="8">
        <v>1.4751000000000001</v>
      </c>
      <c r="I707" s="8">
        <v>72.993989431722696</v>
      </c>
      <c r="J707" s="8">
        <v>101.83</v>
      </c>
      <c r="L707" s="19">
        <v>40844</v>
      </c>
      <c r="M707" s="20">
        <v>4.2164000000000001</v>
      </c>
      <c r="N707" s="7"/>
      <c r="O707" s="8"/>
      <c r="P707" s="8"/>
      <c r="Q707" s="8"/>
      <c r="R707" s="8"/>
      <c r="S707" s="8"/>
      <c r="T707" s="8"/>
      <c r="U707" s="8"/>
      <c r="V707" s="8"/>
      <c r="W707" s="8"/>
    </row>
    <row r="708" spans="1:23" ht="14.25" customHeight="1">
      <c r="A708" s="7">
        <v>44847</v>
      </c>
      <c r="B708" s="8">
        <v>1.8050999999999999</v>
      </c>
      <c r="C708" s="8">
        <v>2.7252000000000001</v>
      </c>
      <c r="D708" s="8">
        <v>0.92010000000000014</v>
      </c>
      <c r="E708" s="8">
        <v>4.21</v>
      </c>
      <c r="F708" s="8">
        <v>3.97</v>
      </c>
      <c r="G708" s="8">
        <v>112.4576</v>
      </c>
      <c r="H708" s="8">
        <v>1.5650999999999999</v>
      </c>
      <c r="I708" s="8">
        <v>72.827868951393256</v>
      </c>
      <c r="J708" s="8">
        <v>101.03</v>
      </c>
      <c r="L708" s="19">
        <v>40837</v>
      </c>
      <c r="M708" s="20">
        <v>3.4136000000000002</v>
      </c>
      <c r="N708" s="7"/>
      <c r="O708" s="8"/>
      <c r="P708" s="8"/>
      <c r="Q708" s="8"/>
      <c r="R708" s="8"/>
      <c r="S708" s="8"/>
      <c r="T708" s="8"/>
      <c r="U708" s="8"/>
      <c r="V708" s="8"/>
      <c r="W708" s="8"/>
    </row>
    <row r="709" spans="1:23" ht="14.25" customHeight="1">
      <c r="A709" s="7">
        <v>44846</v>
      </c>
      <c r="B709" s="8">
        <v>1.8067</v>
      </c>
      <c r="C709" s="8">
        <v>2.7351999999999999</v>
      </c>
      <c r="D709" s="8">
        <v>0.92849999999999988</v>
      </c>
      <c r="E709" s="8">
        <v>4.12</v>
      </c>
      <c r="F709" s="8">
        <v>3.91</v>
      </c>
      <c r="G709" s="8">
        <v>113.2687</v>
      </c>
      <c r="H709" s="8">
        <v>1.5226</v>
      </c>
      <c r="I709" s="8">
        <v>73.430292408667441</v>
      </c>
      <c r="J709" s="8">
        <v>101.03</v>
      </c>
      <c r="L709" s="19">
        <v>40830</v>
      </c>
      <c r="M709" s="20">
        <v>3.5265</v>
      </c>
      <c r="N709" s="7"/>
      <c r="O709" s="8"/>
      <c r="P709" s="8"/>
      <c r="Q709" s="8"/>
      <c r="R709" s="8"/>
      <c r="S709" s="8"/>
      <c r="T709" s="8"/>
      <c r="U709" s="8"/>
      <c r="V709" s="8"/>
      <c r="W709" s="8"/>
    </row>
    <row r="710" spans="1:23" ht="14.25" customHeight="1">
      <c r="A710" s="7">
        <v>44845</v>
      </c>
      <c r="B710" s="8">
        <v>1.7867</v>
      </c>
      <c r="C710" s="8">
        <v>2.7425999999999999</v>
      </c>
      <c r="D710" s="8">
        <v>0.95589999999999997</v>
      </c>
      <c r="E710" s="8">
        <v>4.1399999999999997</v>
      </c>
      <c r="F710" s="8">
        <v>3.93</v>
      </c>
      <c r="G710" s="8">
        <v>113.2894</v>
      </c>
      <c r="H710" s="8">
        <v>1.5034000000000001</v>
      </c>
      <c r="I710" s="8">
        <v>72.231533618469271</v>
      </c>
      <c r="J710" s="8">
        <v>101.03</v>
      </c>
      <c r="L710" s="19">
        <v>40816</v>
      </c>
      <c r="M710" s="20">
        <v>4.6082999999999998</v>
      </c>
      <c r="N710" s="7"/>
      <c r="O710" s="8"/>
      <c r="P710" s="8"/>
      <c r="Q710" s="8"/>
      <c r="R710" s="8"/>
      <c r="S710" s="8"/>
      <c r="T710" s="8"/>
      <c r="U710" s="8"/>
      <c r="V710" s="8"/>
      <c r="W710" s="8"/>
    </row>
    <row r="711" spans="1:23" ht="14.25" customHeight="1">
      <c r="A711" s="7">
        <v>44844</v>
      </c>
      <c r="B711" s="8">
        <v>1.7907999999999999</v>
      </c>
      <c r="C711" s="8">
        <v>2.7402000000000002</v>
      </c>
      <c r="D711" s="8">
        <v>0.94940000000000024</v>
      </c>
      <c r="E711" s="8">
        <v>4.1399999999999997</v>
      </c>
      <c r="F711" s="8">
        <v>3.89</v>
      </c>
      <c r="G711" s="8">
        <v>113.15470000000001</v>
      </c>
      <c r="H711" s="8">
        <v>1.4066000000000001</v>
      </c>
      <c r="I711" s="8">
        <v>73.895397614879656</v>
      </c>
      <c r="J711" s="8">
        <v>101.03</v>
      </c>
      <c r="L711" s="19">
        <v>40809</v>
      </c>
      <c r="M711" s="20">
        <v>3.9361999999999999</v>
      </c>
      <c r="N711" s="7"/>
      <c r="O711" s="8"/>
      <c r="P711" s="8"/>
      <c r="Q711" s="8"/>
      <c r="R711" s="8"/>
      <c r="S711" s="8"/>
      <c r="T711" s="8"/>
      <c r="U711" s="8"/>
      <c r="V711" s="8"/>
      <c r="W711" s="8"/>
    </row>
    <row r="712" spans="1:23" ht="14.25" customHeight="1">
      <c r="A712" s="7">
        <v>44843</v>
      </c>
      <c r="B712" s="8">
        <v>1.829</v>
      </c>
      <c r="C712" s="8">
        <v>2.7452000000000001</v>
      </c>
      <c r="D712" s="8">
        <v>0.91620000000000013</v>
      </c>
      <c r="E712" s="8">
        <v>4.1399999999999997</v>
      </c>
      <c r="F712" s="8">
        <v>3.89</v>
      </c>
      <c r="G712" s="8">
        <v>112.777</v>
      </c>
      <c r="H712" s="8">
        <v>1.4132</v>
      </c>
      <c r="I712" s="8">
        <v>72.653943807984987</v>
      </c>
      <c r="J712" s="8">
        <v>101.03</v>
      </c>
      <c r="L712" s="19">
        <v>40802</v>
      </c>
      <c r="M712" s="20">
        <v>3.3041999999999998</v>
      </c>
      <c r="N712" s="7"/>
      <c r="O712" s="8"/>
      <c r="P712" s="8"/>
      <c r="Q712" s="8"/>
      <c r="R712" s="8"/>
      <c r="S712" s="8"/>
      <c r="T712" s="8"/>
      <c r="U712" s="8"/>
      <c r="V712" s="8"/>
      <c r="W712" s="8"/>
    </row>
    <row r="713" spans="1:23" ht="14.25" customHeight="1">
      <c r="A713" s="7">
        <v>44842</v>
      </c>
      <c r="B713" s="8">
        <v>1.8323</v>
      </c>
      <c r="C713" s="8">
        <v>2.7625999999999999</v>
      </c>
      <c r="D713" s="8">
        <v>0.9302999999999999</v>
      </c>
      <c r="E713" s="8">
        <v>4.1399999999999997</v>
      </c>
      <c r="F713" s="8">
        <v>3.89</v>
      </c>
      <c r="G713" s="8">
        <v>112.777</v>
      </c>
      <c r="H713" s="8">
        <v>1.5411999999999999</v>
      </c>
      <c r="I713" s="8">
        <v>70.958153344108453</v>
      </c>
      <c r="J713" s="8">
        <v>101.03</v>
      </c>
      <c r="L713" s="19">
        <v>40795</v>
      </c>
      <c r="M713" s="20">
        <v>4.2807000000000004</v>
      </c>
      <c r="N713" s="7"/>
      <c r="O713" s="8"/>
      <c r="P713" s="8"/>
      <c r="Q713" s="8"/>
      <c r="R713" s="8"/>
      <c r="S713" s="8"/>
      <c r="T713" s="8"/>
      <c r="U713" s="8"/>
      <c r="V713" s="8"/>
      <c r="W713" s="8"/>
    </row>
    <row r="714" spans="1:23" ht="14.25" customHeight="1">
      <c r="A714" s="7">
        <v>44841</v>
      </c>
      <c r="B714" s="8">
        <v>1.8534999999999999</v>
      </c>
      <c r="C714" s="8">
        <v>2.7601</v>
      </c>
      <c r="D714" s="8">
        <v>0.90660000000000007</v>
      </c>
      <c r="E714" s="8">
        <v>4.1399999999999997</v>
      </c>
      <c r="F714" s="8">
        <v>3.89</v>
      </c>
      <c r="G714" s="8">
        <v>112.777</v>
      </c>
      <c r="H714" s="8">
        <v>2.0918999999999999</v>
      </c>
      <c r="I714" s="8">
        <v>73.781014516525119</v>
      </c>
      <c r="J714" s="8">
        <v>101.03</v>
      </c>
      <c r="L714" s="19">
        <v>40788</v>
      </c>
      <c r="M714" s="20">
        <v>4.6144999999999996</v>
      </c>
      <c r="N714" s="7"/>
      <c r="O714" s="8"/>
      <c r="P714" s="8"/>
      <c r="Q714" s="8"/>
      <c r="R714" s="8"/>
      <c r="S714" s="8"/>
      <c r="T714" s="8"/>
      <c r="U714" s="8"/>
      <c r="V714" s="8"/>
      <c r="W714" s="8"/>
    </row>
    <row r="715" spans="1:23" ht="14.25" customHeight="1">
      <c r="A715" s="7">
        <v>44840</v>
      </c>
      <c r="B715" s="8">
        <v>1.8534999999999999</v>
      </c>
      <c r="C715" s="8">
        <v>2.7601</v>
      </c>
      <c r="D715" s="8">
        <v>0.90660000000000007</v>
      </c>
      <c r="E715" s="8">
        <v>4.05</v>
      </c>
      <c r="F715" s="8">
        <v>3.83</v>
      </c>
      <c r="G715" s="8">
        <v>112.2398</v>
      </c>
      <c r="H715" s="8">
        <v>2.0918999999999999</v>
      </c>
      <c r="I715" s="8">
        <v>73.781014516525119</v>
      </c>
      <c r="J715" s="8">
        <v>101.03</v>
      </c>
      <c r="L715" s="19">
        <v>40781</v>
      </c>
      <c r="M715" s="20">
        <v>4.6494999999999997</v>
      </c>
      <c r="N715" s="7"/>
      <c r="O715" s="8"/>
      <c r="P715" s="8"/>
      <c r="Q715" s="8"/>
      <c r="R715" s="8"/>
      <c r="S715" s="8"/>
      <c r="T715" s="8"/>
      <c r="U715" s="8"/>
      <c r="V715" s="8"/>
      <c r="W715" s="8"/>
    </row>
    <row r="716" spans="1:23" ht="14.25" customHeight="1">
      <c r="A716" s="7">
        <v>44839</v>
      </c>
      <c r="B716" s="8">
        <v>1.8534999999999999</v>
      </c>
      <c r="C716" s="8">
        <v>2.7601</v>
      </c>
      <c r="D716" s="8">
        <v>0.90660000000000007</v>
      </c>
      <c r="E716" s="8">
        <v>3.96</v>
      </c>
      <c r="F716" s="8">
        <v>3.76</v>
      </c>
      <c r="G716" s="8">
        <v>111.2118</v>
      </c>
      <c r="H716" s="8">
        <v>2.0918999999999999</v>
      </c>
      <c r="I716" s="8">
        <v>73.781014516525119</v>
      </c>
      <c r="J716" s="8">
        <v>101.03</v>
      </c>
      <c r="L716" s="19">
        <v>40774</v>
      </c>
      <c r="M716" s="20">
        <v>3.6999</v>
      </c>
      <c r="N716" s="7"/>
      <c r="O716" s="8"/>
      <c r="P716" s="8"/>
      <c r="Q716" s="8"/>
      <c r="R716" s="8"/>
      <c r="S716" s="8"/>
      <c r="T716" s="8"/>
      <c r="U716" s="8"/>
      <c r="V716" s="8"/>
      <c r="W716" s="8"/>
    </row>
    <row r="717" spans="1:23" ht="14.25" customHeight="1">
      <c r="A717" s="7">
        <v>44838</v>
      </c>
      <c r="B717" s="8">
        <v>1.8534999999999999</v>
      </c>
      <c r="C717" s="8">
        <v>2.7601</v>
      </c>
      <c r="D717" s="8">
        <v>0.90660000000000007</v>
      </c>
      <c r="E717" s="8">
        <v>3.84</v>
      </c>
      <c r="F717" s="8">
        <v>3.62</v>
      </c>
      <c r="G717" s="8">
        <v>110.21559999999999</v>
      </c>
      <c r="H717" s="8">
        <v>2.0918999999999999</v>
      </c>
      <c r="I717" s="8">
        <v>73.781014516525119</v>
      </c>
      <c r="J717" s="8">
        <v>101.03</v>
      </c>
      <c r="L717" s="19">
        <v>40767</v>
      </c>
      <c r="M717" s="20">
        <v>3.0802999999999998</v>
      </c>
      <c r="N717" s="7"/>
      <c r="O717" s="8"/>
      <c r="P717" s="8"/>
      <c r="Q717" s="8"/>
      <c r="R717" s="8"/>
      <c r="S717" s="8"/>
      <c r="T717" s="8"/>
      <c r="U717" s="8"/>
      <c r="V717" s="8"/>
      <c r="W717" s="8"/>
    </row>
    <row r="718" spans="1:23" ht="14.25" customHeight="1">
      <c r="A718" s="7">
        <v>44837</v>
      </c>
      <c r="B718" s="8">
        <v>1.8534999999999999</v>
      </c>
      <c r="C718" s="8">
        <v>2.7601</v>
      </c>
      <c r="D718" s="8">
        <v>0.90660000000000007</v>
      </c>
      <c r="E718" s="8">
        <v>3.9</v>
      </c>
      <c r="F718" s="8">
        <v>3.67</v>
      </c>
      <c r="G718" s="8">
        <v>111.68170000000001</v>
      </c>
      <c r="H718" s="8">
        <v>2.0918999999999999</v>
      </c>
      <c r="I718" s="8">
        <v>73.781014516525119</v>
      </c>
      <c r="J718" s="8">
        <v>101.03</v>
      </c>
      <c r="L718" s="19">
        <v>40760</v>
      </c>
      <c r="M718" s="20">
        <v>3.8399000000000001</v>
      </c>
      <c r="N718" s="7"/>
      <c r="O718" s="8"/>
      <c r="P718" s="8"/>
      <c r="Q718" s="8"/>
      <c r="R718" s="8"/>
      <c r="S718" s="8"/>
      <c r="T718" s="8"/>
      <c r="U718" s="8"/>
      <c r="V718" s="8"/>
      <c r="W718" s="8"/>
    </row>
    <row r="719" spans="1:23" ht="14.25" customHeight="1">
      <c r="A719" s="7">
        <v>44834</v>
      </c>
      <c r="B719" s="8">
        <v>1.8534999999999999</v>
      </c>
      <c r="C719" s="8">
        <v>2.7601</v>
      </c>
      <c r="D719" s="8">
        <v>0.90660000000000007</v>
      </c>
      <c r="E719" s="8">
        <v>4.0599999999999996</v>
      </c>
      <c r="F719" s="8">
        <v>3.83</v>
      </c>
      <c r="G719" s="8">
        <v>112.2154</v>
      </c>
      <c r="H719" s="8">
        <v>2.0918999999999999</v>
      </c>
      <c r="I719" s="8">
        <v>73.781014516525119</v>
      </c>
      <c r="J719" s="8">
        <v>101.03</v>
      </c>
      <c r="L719" s="19">
        <v>40753</v>
      </c>
      <c r="M719" s="20">
        <v>5.0887000000000002</v>
      </c>
      <c r="N719" s="7"/>
      <c r="O719" s="8"/>
      <c r="P719" s="8"/>
      <c r="Q719" s="8"/>
      <c r="R719" s="8"/>
      <c r="S719" s="8"/>
      <c r="T719" s="8"/>
      <c r="U719" s="8"/>
      <c r="V719" s="8"/>
      <c r="W719" s="8"/>
    </row>
    <row r="720" spans="1:23" ht="14.25" customHeight="1">
      <c r="A720" s="7">
        <v>44833</v>
      </c>
      <c r="B720" s="8">
        <v>1.893</v>
      </c>
      <c r="C720" s="8">
        <v>2.7501000000000002</v>
      </c>
      <c r="D720" s="8">
        <v>0.8571000000000002</v>
      </c>
      <c r="E720" s="8">
        <v>3.98</v>
      </c>
      <c r="F720" s="8">
        <v>3.76</v>
      </c>
      <c r="G720" s="8">
        <v>111.956</v>
      </c>
      <c r="H720" s="8">
        <v>2.1320999999999999</v>
      </c>
      <c r="I720" s="8">
        <v>72.775500721892286</v>
      </c>
      <c r="J720" s="8">
        <v>101.59</v>
      </c>
      <c r="L720" s="19">
        <v>40746</v>
      </c>
      <c r="M720" s="20">
        <v>5.1284000000000001</v>
      </c>
      <c r="N720" s="7"/>
      <c r="O720" s="8"/>
      <c r="P720" s="8"/>
      <c r="Q720" s="8"/>
      <c r="R720" s="8"/>
      <c r="S720" s="8"/>
      <c r="T720" s="8"/>
      <c r="U720" s="8"/>
      <c r="V720" s="8"/>
      <c r="W720" s="8"/>
    </row>
    <row r="721" spans="1:23" ht="14.25" customHeight="1">
      <c r="A721" s="7">
        <v>44832</v>
      </c>
      <c r="B721" s="8">
        <v>1.9024000000000001</v>
      </c>
      <c r="C721" s="8">
        <v>2.7401</v>
      </c>
      <c r="D721" s="8">
        <v>0.83769999999999989</v>
      </c>
      <c r="E721" s="8">
        <v>3.92</v>
      </c>
      <c r="F721" s="8">
        <v>3.72</v>
      </c>
      <c r="G721" s="8">
        <v>112.7103</v>
      </c>
      <c r="H721" s="8">
        <v>1.6717</v>
      </c>
      <c r="I721" s="8">
        <v>71.451282401719908</v>
      </c>
      <c r="J721" s="8">
        <v>101.59</v>
      </c>
      <c r="L721" s="19">
        <v>40739</v>
      </c>
      <c r="M721" s="20">
        <v>4.6384999999999996</v>
      </c>
      <c r="N721" s="7"/>
      <c r="O721" s="8"/>
      <c r="P721" s="8"/>
      <c r="Q721" s="8"/>
      <c r="R721" s="8"/>
      <c r="S721" s="8"/>
      <c r="T721" s="8"/>
      <c r="U721" s="8"/>
      <c r="V721" s="8"/>
      <c r="W721" s="8"/>
    </row>
    <row r="722" spans="1:23" ht="14.25" customHeight="1">
      <c r="A722" s="7">
        <v>44831</v>
      </c>
      <c r="B722" s="8">
        <v>1.8711</v>
      </c>
      <c r="C722" s="8">
        <v>2.7050999999999998</v>
      </c>
      <c r="D722" s="8">
        <v>0.83399999999999985</v>
      </c>
      <c r="E722" s="8">
        <v>4.21</v>
      </c>
      <c r="F722" s="8">
        <v>3.97</v>
      </c>
      <c r="G722" s="8">
        <v>114.1497</v>
      </c>
      <c r="H722" s="8">
        <v>1.6931</v>
      </c>
      <c r="I722" s="8">
        <v>71.319712345527208</v>
      </c>
      <c r="J722" s="8">
        <v>101.59</v>
      </c>
      <c r="L722" s="19">
        <v>40732</v>
      </c>
      <c r="M722" s="20">
        <v>6.1863999999999999</v>
      </c>
      <c r="N722" s="7"/>
      <c r="O722" s="8"/>
      <c r="P722" s="8"/>
      <c r="Q722" s="8"/>
      <c r="R722" s="8"/>
      <c r="S722" s="8"/>
      <c r="T722" s="8"/>
      <c r="U722" s="8"/>
      <c r="V722" s="8"/>
      <c r="W722" s="8"/>
    </row>
    <row r="723" spans="1:23" ht="14.25" customHeight="1">
      <c r="A723" s="7">
        <v>44830</v>
      </c>
      <c r="B723" s="8">
        <v>1.8608</v>
      </c>
      <c r="C723" s="8">
        <v>2.7153999999999998</v>
      </c>
      <c r="D723" s="8">
        <v>0.8545999999999998</v>
      </c>
      <c r="E723" s="8">
        <v>4.1500000000000004</v>
      </c>
      <c r="F723" s="8">
        <v>3.88</v>
      </c>
      <c r="G723" s="8">
        <v>114.1164</v>
      </c>
      <c r="H723" s="8">
        <v>1.8179000000000001</v>
      </c>
      <c r="I723" s="8">
        <v>70.757288660659427</v>
      </c>
      <c r="J723" s="8">
        <v>101.59</v>
      </c>
      <c r="L723" s="19">
        <v>40725</v>
      </c>
      <c r="M723" s="20">
        <v>6.5164999999999997</v>
      </c>
      <c r="N723" s="7"/>
      <c r="O723" s="8"/>
      <c r="P723" s="8"/>
      <c r="Q723" s="8"/>
      <c r="R723" s="8"/>
      <c r="S723" s="8"/>
      <c r="T723" s="8"/>
      <c r="U723" s="8"/>
      <c r="V723" s="8"/>
      <c r="W723" s="8"/>
    </row>
    <row r="724" spans="1:23" ht="14.25" customHeight="1">
      <c r="A724" s="7">
        <v>44827</v>
      </c>
      <c r="B724" s="8">
        <v>1.8280000000000001</v>
      </c>
      <c r="C724" s="8">
        <v>2.6802000000000001</v>
      </c>
      <c r="D724" s="8">
        <v>0.85220000000000007</v>
      </c>
      <c r="E724" s="8">
        <v>3.96</v>
      </c>
      <c r="F724" s="8">
        <v>3.69</v>
      </c>
      <c r="G724" s="8">
        <v>113.0307</v>
      </c>
      <c r="H724" s="8">
        <v>1.5553999999999999</v>
      </c>
      <c r="I724" s="8">
        <v>71.611578631891774</v>
      </c>
      <c r="J724" s="8">
        <v>101.59</v>
      </c>
      <c r="L724" s="19">
        <v>40718</v>
      </c>
      <c r="M724" s="20">
        <v>8.4024999999999999</v>
      </c>
      <c r="N724" s="7"/>
      <c r="O724" s="8"/>
      <c r="P724" s="8"/>
      <c r="Q724" s="8"/>
      <c r="R724" s="8"/>
      <c r="S724" s="8"/>
      <c r="T724" s="8"/>
      <c r="U724" s="8"/>
      <c r="V724" s="8"/>
      <c r="W724" s="8"/>
    </row>
    <row r="725" spans="1:23" ht="14.25" customHeight="1">
      <c r="A725" s="7">
        <v>44826</v>
      </c>
      <c r="B725" s="8">
        <v>1.8231999999999999</v>
      </c>
      <c r="C725" s="8">
        <v>2.6501000000000001</v>
      </c>
      <c r="D725" s="8">
        <v>0.82690000000000019</v>
      </c>
      <c r="E725" s="8">
        <v>3.91</v>
      </c>
      <c r="F725" s="8">
        <v>3.7</v>
      </c>
      <c r="G725" s="8">
        <v>111.2923</v>
      </c>
      <c r="H725" s="8">
        <v>1.5962000000000001</v>
      </c>
      <c r="I725" s="8">
        <v>70.391587891726246</v>
      </c>
      <c r="J725" s="8">
        <v>102.09</v>
      </c>
      <c r="L725" s="19">
        <v>40711</v>
      </c>
      <c r="M725" s="20">
        <v>5.8417000000000003</v>
      </c>
      <c r="N725" s="7"/>
      <c r="O725" s="8"/>
      <c r="P725" s="8"/>
      <c r="Q725" s="8"/>
      <c r="R725" s="8"/>
      <c r="S725" s="8"/>
      <c r="T725" s="8"/>
      <c r="U725" s="8"/>
      <c r="V725" s="8"/>
      <c r="W725" s="8"/>
    </row>
    <row r="726" spans="1:23" ht="14.25" customHeight="1">
      <c r="A726" s="7">
        <v>44825</v>
      </c>
      <c r="B726" s="8">
        <v>1.8282</v>
      </c>
      <c r="C726" s="8">
        <v>2.6450999999999998</v>
      </c>
      <c r="D726" s="8">
        <v>0.81689999999999974</v>
      </c>
      <c r="E726" s="8">
        <v>3.74</v>
      </c>
      <c r="F726" s="8">
        <v>3.51</v>
      </c>
      <c r="G726" s="8">
        <v>111.3476</v>
      </c>
      <c r="H726" s="8">
        <v>1.6748000000000001</v>
      </c>
      <c r="I726" s="8">
        <v>69.678717921480427</v>
      </c>
      <c r="J726" s="8">
        <v>102.09</v>
      </c>
      <c r="L726" s="19">
        <v>40704</v>
      </c>
      <c r="M726" s="20">
        <v>3.8334000000000001</v>
      </c>
      <c r="N726" s="7"/>
      <c r="O726" s="8"/>
      <c r="P726" s="8"/>
      <c r="Q726" s="8"/>
      <c r="R726" s="8"/>
      <c r="S726" s="8"/>
      <c r="T726" s="8"/>
      <c r="U726" s="8"/>
      <c r="V726" s="8"/>
      <c r="W726" s="8"/>
    </row>
    <row r="727" spans="1:23" ht="14.25" customHeight="1">
      <c r="A727" s="7">
        <v>44824</v>
      </c>
      <c r="B727" s="8">
        <v>1.8483000000000001</v>
      </c>
      <c r="C727" s="8">
        <v>2.6640000000000001</v>
      </c>
      <c r="D727" s="8">
        <v>0.81570000000000009</v>
      </c>
      <c r="E727" s="8">
        <v>3.75</v>
      </c>
      <c r="F727" s="8">
        <v>3.57</v>
      </c>
      <c r="G727" s="8">
        <v>110.2011</v>
      </c>
      <c r="H727" s="8">
        <v>1.6626000000000001</v>
      </c>
      <c r="I727" s="8">
        <v>68.841904384977482</v>
      </c>
      <c r="J727" s="8">
        <v>102.09</v>
      </c>
      <c r="L727" s="19">
        <v>40697</v>
      </c>
      <c r="M727" s="20">
        <v>3.6406000000000001</v>
      </c>
      <c r="N727" s="7"/>
      <c r="O727" s="8"/>
      <c r="P727" s="8"/>
      <c r="Q727" s="8"/>
      <c r="R727" s="8"/>
      <c r="S727" s="8"/>
      <c r="T727" s="8"/>
      <c r="U727" s="8"/>
      <c r="V727" s="8"/>
      <c r="W727" s="8"/>
    </row>
    <row r="728" spans="1:23" ht="14.25" customHeight="1">
      <c r="A728" s="7">
        <v>44823</v>
      </c>
      <c r="B728" s="8">
        <v>1.8506</v>
      </c>
      <c r="C728" s="8">
        <v>2.6749999999999998</v>
      </c>
      <c r="D728" s="8">
        <v>0.8243999999999998</v>
      </c>
      <c r="E728" s="8">
        <v>3.69</v>
      </c>
      <c r="F728" s="8">
        <v>3.49</v>
      </c>
      <c r="G728" s="8">
        <v>109.5962</v>
      </c>
      <c r="H728" s="8">
        <v>1.673</v>
      </c>
      <c r="I728" s="8">
        <v>68.613867743286022</v>
      </c>
      <c r="J728" s="8">
        <v>102.09</v>
      </c>
      <c r="L728" s="19">
        <v>40690</v>
      </c>
      <c r="M728" s="20">
        <v>4.8517000000000001</v>
      </c>
      <c r="N728" s="7"/>
      <c r="O728" s="8"/>
      <c r="P728" s="8"/>
      <c r="Q728" s="8"/>
      <c r="R728" s="8"/>
      <c r="S728" s="8"/>
      <c r="T728" s="8"/>
      <c r="U728" s="8"/>
      <c r="V728" s="8"/>
      <c r="W728" s="8"/>
    </row>
    <row r="729" spans="1:23" ht="14.25" customHeight="1">
      <c r="A729" s="7">
        <v>44820</v>
      </c>
      <c r="B729" s="8">
        <v>1.8298000000000001</v>
      </c>
      <c r="C729" s="8">
        <v>2.673</v>
      </c>
      <c r="D729" s="8">
        <v>0.84319999999999995</v>
      </c>
      <c r="E729" s="8">
        <v>3.62</v>
      </c>
      <c r="F729" s="8">
        <v>3.45</v>
      </c>
      <c r="G729" s="8">
        <v>109.6618</v>
      </c>
      <c r="H729" s="8">
        <v>1.6096999999999999</v>
      </c>
      <c r="I729" s="8">
        <v>68.593924495216768</v>
      </c>
      <c r="J729" s="8">
        <v>102.09</v>
      </c>
      <c r="L729" s="19">
        <v>40683</v>
      </c>
      <c r="M729" s="20">
        <v>4.0339999999999998</v>
      </c>
      <c r="N729" s="7"/>
      <c r="O729" s="8"/>
      <c r="P729" s="8"/>
      <c r="Q729" s="8"/>
      <c r="R729" s="8"/>
      <c r="S729" s="8"/>
      <c r="T729" s="8"/>
      <c r="U729" s="8"/>
      <c r="V729" s="8"/>
      <c r="W729" s="8"/>
    </row>
    <row r="730" spans="1:23" ht="14.25" customHeight="1">
      <c r="A730" s="7">
        <v>44819</v>
      </c>
      <c r="B730" s="8">
        <v>1.8058000000000001</v>
      </c>
      <c r="C730" s="8">
        <v>2.6625000000000001</v>
      </c>
      <c r="D730" s="8">
        <v>0.85670000000000002</v>
      </c>
      <c r="E730" s="8">
        <v>3.66</v>
      </c>
      <c r="F730" s="8">
        <v>3.45</v>
      </c>
      <c r="G730" s="8">
        <v>109.73439999999999</v>
      </c>
      <c r="H730" s="8">
        <v>1.5116000000000001</v>
      </c>
      <c r="I730" s="8">
        <v>68.110892290946083</v>
      </c>
      <c r="J730" s="8">
        <v>102.1</v>
      </c>
      <c r="L730" s="19">
        <v>40676</v>
      </c>
      <c r="M730" s="20">
        <v>3.0781999999999998</v>
      </c>
      <c r="N730" s="7"/>
      <c r="O730" s="8"/>
      <c r="P730" s="8"/>
      <c r="Q730" s="8"/>
      <c r="R730" s="8"/>
      <c r="S730" s="8"/>
      <c r="T730" s="8"/>
      <c r="U730" s="8"/>
      <c r="V730" s="8"/>
      <c r="W730" s="8"/>
    </row>
    <row r="731" spans="1:23" ht="14.25" customHeight="1">
      <c r="A731" s="7">
        <v>44818</v>
      </c>
      <c r="B731" s="8">
        <v>1.8015000000000001</v>
      </c>
      <c r="C731" s="8">
        <v>2.6625000000000001</v>
      </c>
      <c r="D731" s="8">
        <v>0.86099999999999999</v>
      </c>
      <c r="E731" s="8">
        <v>3.6</v>
      </c>
      <c r="F731" s="8">
        <v>3.41</v>
      </c>
      <c r="G731" s="8">
        <v>109.6431</v>
      </c>
      <c r="H731" s="8">
        <v>1.5113000000000001</v>
      </c>
      <c r="I731" s="8">
        <v>71.931206849217645</v>
      </c>
      <c r="J731" s="8">
        <v>102.1</v>
      </c>
      <c r="L731" s="19">
        <v>40669</v>
      </c>
      <c r="M731" s="20">
        <v>2.9287000000000001</v>
      </c>
      <c r="N731" s="7"/>
      <c r="O731" s="8"/>
      <c r="P731" s="8"/>
      <c r="Q731" s="8"/>
      <c r="R731" s="8"/>
      <c r="S731" s="8"/>
      <c r="T731" s="8"/>
      <c r="U731" s="8"/>
      <c r="V731" s="8"/>
      <c r="W731" s="8"/>
    </row>
    <row r="732" spans="1:23" ht="14.25" customHeight="1">
      <c r="A732" s="7">
        <v>44817</v>
      </c>
      <c r="B732" s="8">
        <v>1.7697000000000001</v>
      </c>
      <c r="C732" s="8">
        <v>2.6427</v>
      </c>
      <c r="D732" s="8">
        <v>0.873</v>
      </c>
      <c r="E732" s="8">
        <v>3.58</v>
      </c>
      <c r="F732" s="8">
        <v>3.42</v>
      </c>
      <c r="G732" s="8">
        <v>109.9661</v>
      </c>
      <c r="H732" s="8">
        <v>1.4521999999999999</v>
      </c>
      <c r="I732" s="8">
        <v>72.569975844037629</v>
      </c>
      <c r="J732" s="8">
        <v>102.1</v>
      </c>
      <c r="L732" s="19">
        <v>40662</v>
      </c>
      <c r="M732" s="20">
        <v>3.6311</v>
      </c>
      <c r="N732" s="7"/>
      <c r="O732" s="8"/>
      <c r="P732" s="8"/>
      <c r="Q732" s="8"/>
      <c r="R732" s="8"/>
      <c r="S732" s="8"/>
      <c r="T732" s="8"/>
      <c r="U732" s="8"/>
      <c r="V732" s="8"/>
      <c r="W732" s="8"/>
    </row>
    <row r="733" spans="1:23" ht="14.25" customHeight="1">
      <c r="A733" s="7">
        <v>44816</v>
      </c>
      <c r="B733" s="8">
        <v>1.7597</v>
      </c>
      <c r="C733" s="8">
        <v>2.6349999999999998</v>
      </c>
      <c r="D733" s="8">
        <v>0.87529999999999974</v>
      </c>
      <c r="E733" s="8">
        <v>3.47</v>
      </c>
      <c r="F733" s="8">
        <v>3.37</v>
      </c>
      <c r="G733" s="8">
        <v>108.3171</v>
      </c>
      <c r="H733" s="8">
        <v>1.4454</v>
      </c>
      <c r="I733" s="8">
        <v>73.563372645852098</v>
      </c>
      <c r="J733" s="8">
        <v>102.1</v>
      </c>
      <c r="L733" s="19">
        <v>40655</v>
      </c>
      <c r="M733" s="20">
        <v>3.2505000000000002</v>
      </c>
      <c r="N733" s="7"/>
      <c r="O733" s="8"/>
      <c r="P733" s="8"/>
      <c r="Q733" s="8"/>
      <c r="R733" s="8"/>
      <c r="S733" s="8"/>
      <c r="T733" s="8"/>
      <c r="U733" s="8"/>
      <c r="V733" s="8"/>
      <c r="W733" s="8"/>
    </row>
    <row r="734" spans="1:23" ht="14.25" customHeight="1">
      <c r="A734" s="7">
        <v>44813</v>
      </c>
      <c r="B734" s="8">
        <v>1.7597</v>
      </c>
      <c r="C734" s="8">
        <v>2.6349999999999998</v>
      </c>
      <c r="D734" s="8">
        <v>0.87529999999999974</v>
      </c>
      <c r="E734" s="8">
        <v>3.45</v>
      </c>
      <c r="F734" s="8">
        <v>3.33</v>
      </c>
      <c r="G734" s="8">
        <v>108.9807</v>
      </c>
      <c r="H734" s="8">
        <v>1.4454</v>
      </c>
      <c r="I734" s="8">
        <v>73.563372645852098</v>
      </c>
      <c r="J734" s="8">
        <v>102.1</v>
      </c>
      <c r="L734" s="19">
        <v>40648</v>
      </c>
      <c r="M734" s="20">
        <v>2.1373000000000002</v>
      </c>
      <c r="N734" s="7"/>
      <c r="O734" s="8"/>
      <c r="P734" s="8"/>
      <c r="Q734" s="8"/>
      <c r="R734" s="8"/>
      <c r="S734" s="8"/>
      <c r="T734" s="8"/>
      <c r="U734" s="8"/>
      <c r="V734" s="8"/>
      <c r="W734" s="8"/>
    </row>
    <row r="735" spans="1:23" ht="14.25" customHeight="1">
      <c r="A735" s="7">
        <v>44812</v>
      </c>
      <c r="B735" s="8">
        <v>1.7490000000000001</v>
      </c>
      <c r="C735" s="8">
        <v>2.6255999999999999</v>
      </c>
      <c r="D735" s="8">
        <v>0.87659999999999982</v>
      </c>
      <c r="E735" s="8">
        <v>3.39</v>
      </c>
      <c r="F735" s="8">
        <v>3.29</v>
      </c>
      <c r="G735" s="8">
        <v>109.67140000000001</v>
      </c>
      <c r="H735" s="8">
        <v>1.4538</v>
      </c>
      <c r="I735" s="8">
        <v>73.006994834945644</v>
      </c>
      <c r="J735" s="8">
        <v>102.02</v>
      </c>
      <c r="L735" s="19">
        <v>40641</v>
      </c>
      <c r="M735" s="20">
        <v>2.3216000000000001</v>
      </c>
      <c r="N735" s="7"/>
      <c r="O735" s="8"/>
      <c r="P735" s="8"/>
      <c r="Q735" s="8"/>
      <c r="R735" s="8"/>
      <c r="S735" s="8"/>
      <c r="T735" s="8"/>
      <c r="U735" s="8"/>
      <c r="V735" s="8"/>
      <c r="W735" s="8"/>
    </row>
    <row r="736" spans="1:23" ht="14.25" customHeight="1">
      <c r="A736" s="7">
        <v>44811</v>
      </c>
      <c r="B736" s="8">
        <v>1.7364999999999999</v>
      </c>
      <c r="C736" s="8">
        <v>2.6215000000000002</v>
      </c>
      <c r="D736" s="8">
        <v>0.88500000000000023</v>
      </c>
      <c r="E736" s="8">
        <v>3.37</v>
      </c>
      <c r="F736" s="8">
        <v>3.27</v>
      </c>
      <c r="G736" s="8">
        <v>109.5592</v>
      </c>
      <c r="H736" s="8">
        <v>1.4528000000000001</v>
      </c>
      <c r="I736" s="8">
        <v>72.633522512477541</v>
      </c>
      <c r="J736" s="8">
        <v>102.02</v>
      </c>
      <c r="L736" s="19">
        <v>40634</v>
      </c>
      <c r="M736" s="20">
        <v>2.5204</v>
      </c>
      <c r="N736" s="7"/>
      <c r="O736" s="8"/>
      <c r="P736" s="8"/>
      <c r="Q736" s="8"/>
      <c r="R736" s="8"/>
      <c r="S736" s="8"/>
      <c r="T736" s="8"/>
      <c r="U736" s="8"/>
      <c r="V736" s="8"/>
      <c r="W736" s="8"/>
    </row>
    <row r="737" spans="1:23" ht="14.25" customHeight="1">
      <c r="A737" s="7">
        <v>44810</v>
      </c>
      <c r="B737" s="8">
        <v>1.7126999999999999</v>
      </c>
      <c r="C737" s="8">
        <v>2.6139999999999999</v>
      </c>
      <c r="D737" s="8">
        <v>0.90129999999999999</v>
      </c>
      <c r="E737" s="8">
        <v>3.43</v>
      </c>
      <c r="F737" s="8">
        <v>3.33</v>
      </c>
      <c r="G737" s="8">
        <v>110.2513</v>
      </c>
      <c r="H737" s="8">
        <v>1.4015</v>
      </c>
      <c r="I737" s="8">
        <v>72.721494254723581</v>
      </c>
      <c r="J737" s="8">
        <v>102.02</v>
      </c>
      <c r="L737" s="19">
        <v>40627</v>
      </c>
      <c r="M737" s="20">
        <v>2.6996000000000002</v>
      </c>
      <c r="N737" s="7"/>
      <c r="O737" s="8"/>
      <c r="P737" s="8"/>
      <c r="Q737" s="8"/>
      <c r="R737" s="8"/>
      <c r="S737" s="8"/>
      <c r="T737" s="8"/>
      <c r="U737" s="8"/>
      <c r="V737" s="8"/>
      <c r="W737" s="8"/>
    </row>
    <row r="738" spans="1:23" ht="14.25" customHeight="1">
      <c r="A738" s="7">
        <v>44809</v>
      </c>
      <c r="B738" s="8">
        <v>1.7132000000000001</v>
      </c>
      <c r="C738" s="8">
        <v>2.6179999999999999</v>
      </c>
      <c r="D738" s="8">
        <v>0.90479999999999983</v>
      </c>
      <c r="E738" s="8">
        <v>3.3</v>
      </c>
      <c r="F738" s="8">
        <v>3.2</v>
      </c>
      <c r="G738" s="8">
        <v>109.8215</v>
      </c>
      <c r="H738" s="8">
        <v>1.3501000000000001</v>
      </c>
      <c r="I738" s="8">
        <v>73.213042224889961</v>
      </c>
      <c r="J738" s="8">
        <v>102.02</v>
      </c>
      <c r="L738" s="19">
        <v>40620</v>
      </c>
      <c r="M738" s="20">
        <v>2.0091999999999999</v>
      </c>
      <c r="N738" s="7"/>
      <c r="O738" s="8"/>
      <c r="P738" s="8"/>
      <c r="Q738" s="8"/>
      <c r="R738" s="8"/>
      <c r="S738" s="8"/>
      <c r="T738" s="8"/>
      <c r="U738" s="8"/>
      <c r="V738" s="8"/>
      <c r="W738" s="8"/>
    </row>
    <row r="739" spans="1:23" ht="14.25" customHeight="1">
      <c r="A739" s="7">
        <v>44806</v>
      </c>
      <c r="B739" s="8">
        <v>1.7193000000000001</v>
      </c>
      <c r="C739" s="8">
        <v>2.6225999999999998</v>
      </c>
      <c r="D739" s="8">
        <v>0.90329999999999977</v>
      </c>
      <c r="E739" s="8">
        <v>3.3</v>
      </c>
      <c r="F739" s="8">
        <v>3.2</v>
      </c>
      <c r="G739" s="8">
        <v>109.6035</v>
      </c>
      <c r="H739" s="8">
        <v>1.4314</v>
      </c>
      <c r="I739" s="8">
        <v>73.007491258231894</v>
      </c>
      <c r="J739" s="8">
        <v>102.02</v>
      </c>
      <c r="L739" s="19">
        <v>40613</v>
      </c>
      <c r="M739" s="20">
        <v>2.1798999999999999</v>
      </c>
      <c r="N739" s="7"/>
      <c r="O739" s="8"/>
      <c r="P739" s="8"/>
      <c r="Q739" s="8"/>
      <c r="R739" s="8"/>
      <c r="S739" s="8"/>
      <c r="T739" s="8"/>
      <c r="U739" s="8"/>
      <c r="V739" s="8"/>
      <c r="W739" s="8"/>
    </row>
    <row r="740" spans="1:23" ht="14.25" customHeight="1">
      <c r="A740" s="7">
        <v>44805</v>
      </c>
      <c r="B740" s="8">
        <v>1.7242999999999999</v>
      </c>
      <c r="C740" s="8">
        <v>2.6124999999999998</v>
      </c>
      <c r="D740" s="8">
        <v>0.88819999999999988</v>
      </c>
      <c r="E740" s="8">
        <v>3.39</v>
      </c>
      <c r="F740" s="8">
        <v>3.26</v>
      </c>
      <c r="G740" s="8">
        <v>109.6674</v>
      </c>
      <c r="H740" s="8">
        <v>1.4255</v>
      </c>
      <c r="I740" s="8">
        <v>72.208668853908037</v>
      </c>
      <c r="J740" s="8">
        <v>101.62</v>
      </c>
      <c r="L740" s="19">
        <v>40606</v>
      </c>
      <c r="M740" s="20">
        <v>2.6798000000000002</v>
      </c>
      <c r="N740" s="7"/>
      <c r="O740" s="8"/>
      <c r="P740" s="8"/>
      <c r="Q740" s="8"/>
      <c r="R740" s="8"/>
      <c r="S740" s="8"/>
      <c r="T740" s="8"/>
      <c r="U740" s="8"/>
      <c r="V740" s="8"/>
      <c r="W740" s="8"/>
    </row>
    <row r="741" spans="1:23" ht="14.25" customHeight="1">
      <c r="A741" s="7">
        <v>44804</v>
      </c>
      <c r="B741" s="8">
        <v>1.7378</v>
      </c>
      <c r="C741" s="8">
        <v>2.6225000000000001</v>
      </c>
      <c r="D741" s="8">
        <v>0.88470000000000004</v>
      </c>
      <c r="E741" s="8">
        <v>3.3</v>
      </c>
      <c r="F741" s="8">
        <v>3.15</v>
      </c>
      <c r="G741" s="8">
        <v>108.70659999999999</v>
      </c>
      <c r="H741" s="8">
        <v>1.7170000000000001</v>
      </c>
      <c r="I741" s="8">
        <v>72.605736234757615</v>
      </c>
      <c r="J741" s="8">
        <v>101.62</v>
      </c>
      <c r="L741" s="19">
        <v>40599</v>
      </c>
      <c r="M741" s="20">
        <v>5.1464999999999996</v>
      </c>
      <c r="N741" s="7"/>
      <c r="O741" s="8"/>
      <c r="P741" s="8"/>
      <c r="Q741" s="8"/>
      <c r="R741" s="8"/>
      <c r="S741" s="8"/>
      <c r="T741" s="8"/>
      <c r="U741" s="8"/>
      <c r="V741" s="8"/>
      <c r="W741" s="8"/>
    </row>
    <row r="742" spans="1:23" ht="14.25" customHeight="1">
      <c r="A742" s="7">
        <v>44803</v>
      </c>
      <c r="B742" s="8">
        <v>1.7405999999999999</v>
      </c>
      <c r="C742" s="8">
        <v>2.613</v>
      </c>
      <c r="D742" s="8">
        <v>0.87240000000000006</v>
      </c>
      <c r="E742" s="8">
        <v>3.27</v>
      </c>
      <c r="F742" s="8">
        <v>3.11</v>
      </c>
      <c r="G742" s="8">
        <v>108.81740000000001</v>
      </c>
      <c r="H742" s="8">
        <v>1.6584000000000001</v>
      </c>
      <c r="I742" s="8">
        <v>72.5176927114601</v>
      </c>
      <c r="J742" s="8">
        <v>101.92</v>
      </c>
      <c r="L742" s="19">
        <v>40592</v>
      </c>
      <c r="M742" s="20">
        <v>2.7618999999999998</v>
      </c>
      <c r="N742" s="7"/>
      <c r="O742" s="8"/>
      <c r="P742" s="8"/>
      <c r="Q742" s="8"/>
      <c r="R742" s="8"/>
      <c r="S742" s="8"/>
      <c r="T742" s="8"/>
      <c r="U742" s="8"/>
      <c r="V742" s="8"/>
      <c r="W742" s="8"/>
    </row>
    <row r="743" spans="1:23" ht="14.25" customHeight="1">
      <c r="A743" s="7">
        <v>44802</v>
      </c>
      <c r="B743" s="8">
        <v>1.7561</v>
      </c>
      <c r="C743" s="8">
        <v>2.6225000000000001</v>
      </c>
      <c r="D743" s="8">
        <v>0.86640000000000006</v>
      </c>
      <c r="E743" s="8">
        <v>3.27</v>
      </c>
      <c r="F743" s="8">
        <v>3.12</v>
      </c>
      <c r="G743" s="8">
        <v>108.76909999999999</v>
      </c>
      <c r="H743" s="8">
        <v>1.6158999999999999</v>
      </c>
      <c r="I743" s="8">
        <v>71.458335884793996</v>
      </c>
      <c r="J743" s="8">
        <v>101.92</v>
      </c>
      <c r="L743" s="19">
        <v>40585</v>
      </c>
      <c r="M743" s="20">
        <v>3.7635000000000001</v>
      </c>
      <c r="N743" s="7"/>
      <c r="O743" s="8"/>
      <c r="P743" s="8"/>
      <c r="Q743" s="8"/>
      <c r="R743" s="8"/>
      <c r="S743" s="8"/>
      <c r="T743" s="8"/>
      <c r="U743" s="8"/>
      <c r="V743" s="8"/>
      <c r="W743" s="8"/>
    </row>
    <row r="744" spans="1:23" ht="14.25" customHeight="1">
      <c r="A744" s="7">
        <v>44799</v>
      </c>
      <c r="B744" s="8">
        <v>1.7922</v>
      </c>
      <c r="C744" s="8">
        <v>2.6429999999999998</v>
      </c>
      <c r="D744" s="8">
        <v>0.85079999999999978</v>
      </c>
      <c r="E744" s="8">
        <v>3.2</v>
      </c>
      <c r="F744" s="8">
        <v>3.04</v>
      </c>
      <c r="G744" s="8">
        <v>108.82089999999999</v>
      </c>
      <c r="H744" s="8">
        <v>1.7067000000000001</v>
      </c>
      <c r="I744" s="8">
        <v>68.670797299822937</v>
      </c>
      <c r="J744" s="8">
        <v>101.92</v>
      </c>
      <c r="L744" s="19">
        <v>40575</v>
      </c>
      <c r="M744" s="20">
        <v>7.4058000000000002</v>
      </c>
      <c r="N744" s="7"/>
      <c r="O744" s="8"/>
      <c r="P744" s="8"/>
      <c r="Q744" s="8"/>
      <c r="R744" s="8"/>
      <c r="S744" s="8"/>
      <c r="T744" s="8"/>
      <c r="U744" s="8"/>
      <c r="V744" s="8"/>
      <c r="W744" s="8"/>
    </row>
    <row r="745" spans="1:23" ht="14.25" customHeight="1">
      <c r="A745" s="7">
        <v>44798</v>
      </c>
      <c r="B745" s="8">
        <v>1.7911999999999999</v>
      </c>
      <c r="C745" s="8">
        <v>2.6389999999999998</v>
      </c>
      <c r="D745" s="8">
        <v>0.84779999999999989</v>
      </c>
      <c r="E745" s="8">
        <v>3.15</v>
      </c>
      <c r="F745" s="8">
        <v>3.03</v>
      </c>
      <c r="G745" s="8">
        <v>108.4119</v>
      </c>
      <c r="H745" s="8">
        <v>1.4512</v>
      </c>
      <c r="I745" s="8">
        <v>67.494913364770611</v>
      </c>
      <c r="J745" s="8">
        <v>102.23</v>
      </c>
      <c r="L745" s="19">
        <v>40571</v>
      </c>
      <c r="M745" s="20">
        <v>7.5347999999999997</v>
      </c>
      <c r="N745" s="7"/>
      <c r="O745" s="8"/>
      <c r="P745" s="8"/>
      <c r="Q745" s="8"/>
      <c r="R745" s="8"/>
      <c r="S745" s="8"/>
      <c r="T745" s="8"/>
      <c r="U745" s="8"/>
      <c r="V745" s="8"/>
      <c r="W745" s="8"/>
    </row>
    <row r="746" spans="1:23" ht="14.25" customHeight="1">
      <c r="A746" s="7">
        <v>44797</v>
      </c>
      <c r="B746" s="8">
        <v>1.7496</v>
      </c>
      <c r="C746" s="8">
        <v>2.61</v>
      </c>
      <c r="D746" s="8">
        <v>0.86039999999999983</v>
      </c>
      <c r="E746" s="8">
        <v>3.2</v>
      </c>
      <c r="F746" s="8">
        <v>3.11</v>
      </c>
      <c r="G746" s="8">
        <v>108.63209999999999</v>
      </c>
      <c r="H746" s="8">
        <v>1.3747</v>
      </c>
      <c r="I746" s="8">
        <v>66.684247412724943</v>
      </c>
      <c r="J746" s="8">
        <v>102.23</v>
      </c>
      <c r="L746" s="19">
        <v>40564</v>
      </c>
      <c r="M746" s="20">
        <v>4.4150999999999998</v>
      </c>
      <c r="N746" s="7"/>
      <c r="O746" s="8"/>
      <c r="P746" s="8"/>
      <c r="Q746" s="8"/>
      <c r="R746" s="8"/>
      <c r="S746" s="8"/>
      <c r="T746" s="8"/>
      <c r="U746" s="8"/>
      <c r="V746" s="8"/>
      <c r="W746" s="8"/>
    </row>
    <row r="747" spans="1:23" ht="14.25" customHeight="1">
      <c r="A747" s="7">
        <v>44796</v>
      </c>
      <c r="B747" s="8">
        <v>1.7571000000000001</v>
      </c>
      <c r="C747" s="8">
        <v>2.6074999999999999</v>
      </c>
      <c r="D747" s="8">
        <v>0.85039999999999982</v>
      </c>
      <c r="E747" s="8">
        <v>3.18</v>
      </c>
      <c r="F747" s="8">
        <v>3.05</v>
      </c>
      <c r="G747" s="8">
        <v>108.52809999999999</v>
      </c>
      <c r="H747" s="8">
        <v>1.3864000000000001</v>
      </c>
      <c r="I747" s="8">
        <v>65.403441491538757</v>
      </c>
      <c r="J747" s="8">
        <v>102.23</v>
      </c>
      <c r="L747" s="19">
        <v>40557</v>
      </c>
      <c r="M747" s="20">
        <v>2.4359000000000002</v>
      </c>
      <c r="N747" s="7"/>
      <c r="O747" s="8"/>
      <c r="P747" s="8"/>
      <c r="Q747" s="8"/>
      <c r="R747" s="8"/>
      <c r="S747" s="8"/>
      <c r="T747" s="8"/>
      <c r="U747" s="8"/>
      <c r="V747" s="8"/>
      <c r="W747" s="8"/>
    </row>
    <row r="748" spans="1:23" ht="14.25" customHeight="1">
      <c r="A748" s="7">
        <v>44795</v>
      </c>
      <c r="B748" s="8">
        <v>1.7569999999999999</v>
      </c>
      <c r="C748" s="8">
        <v>2.5924999999999998</v>
      </c>
      <c r="D748" s="8">
        <v>0.83549999999999991</v>
      </c>
      <c r="E748" s="8">
        <v>3.17</v>
      </c>
      <c r="F748" s="8">
        <v>3.03</v>
      </c>
      <c r="G748" s="8">
        <v>108.97709999999999</v>
      </c>
      <c r="H748" s="8">
        <v>1.3807</v>
      </c>
      <c r="I748" s="8">
        <v>66.585369064960631</v>
      </c>
      <c r="J748" s="8">
        <v>102.23</v>
      </c>
      <c r="L748" s="19">
        <v>40550</v>
      </c>
      <c r="M748" s="20">
        <v>3.3875000000000002</v>
      </c>
      <c r="N748" s="7"/>
      <c r="O748" s="8"/>
      <c r="P748" s="8"/>
      <c r="Q748" s="8"/>
      <c r="R748" s="8"/>
      <c r="S748" s="8"/>
      <c r="T748" s="8"/>
      <c r="U748" s="8"/>
      <c r="V748" s="8"/>
      <c r="W748" s="8"/>
    </row>
    <row r="749" spans="1:23" ht="14.25" customHeight="1">
      <c r="A749" s="7">
        <v>44792</v>
      </c>
      <c r="B749" s="8">
        <v>1.7248000000000001</v>
      </c>
      <c r="C749" s="8">
        <v>2.5874999999999999</v>
      </c>
      <c r="D749" s="8">
        <v>0.8626999999999998</v>
      </c>
      <c r="E749" s="8">
        <v>3.11</v>
      </c>
      <c r="F749" s="8">
        <v>2.98</v>
      </c>
      <c r="G749" s="8">
        <v>108.10760000000001</v>
      </c>
      <c r="H749" s="8">
        <v>1.4391</v>
      </c>
      <c r="I749" s="8">
        <v>66.901886217703108</v>
      </c>
      <c r="J749" s="8">
        <v>102.23</v>
      </c>
      <c r="L749" s="19">
        <v>40543</v>
      </c>
      <c r="M749" s="20">
        <v>5.8638000000000003</v>
      </c>
      <c r="N749" s="7"/>
      <c r="O749" s="8"/>
      <c r="P749" s="8"/>
      <c r="Q749" s="8"/>
      <c r="R749" s="8"/>
      <c r="S749" s="8"/>
      <c r="T749" s="8"/>
      <c r="U749" s="8"/>
      <c r="V749" s="8"/>
      <c r="W749" s="8"/>
    </row>
    <row r="750" spans="1:23" ht="14.25" customHeight="1">
      <c r="A750" s="7">
        <v>44791</v>
      </c>
      <c r="B750" s="8">
        <v>1.7003999999999999</v>
      </c>
      <c r="C750" s="8">
        <v>2.58</v>
      </c>
      <c r="D750" s="8">
        <v>0.87960000000000016</v>
      </c>
      <c r="E750" s="8">
        <v>3.02</v>
      </c>
      <c r="F750" s="8">
        <v>2.88</v>
      </c>
      <c r="G750" s="8">
        <v>107.49850000000001</v>
      </c>
      <c r="H750" s="8">
        <v>1.4193</v>
      </c>
      <c r="I750" s="8">
        <v>67.903900803256178</v>
      </c>
      <c r="J750" s="8">
        <v>101.88</v>
      </c>
      <c r="L750" s="19">
        <v>40536</v>
      </c>
      <c r="M750" s="20">
        <v>4.7011000000000003</v>
      </c>
      <c r="N750" s="7"/>
      <c r="O750" s="8"/>
      <c r="P750" s="8"/>
      <c r="Q750" s="8"/>
      <c r="R750" s="8"/>
      <c r="S750" s="8"/>
      <c r="T750" s="8"/>
      <c r="U750" s="8"/>
      <c r="V750" s="8"/>
      <c r="W750" s="8"/>
    </row>
    <row r="751" spans="1:23" ht="14.25" customHeight="1">
      <c r="A751" s="7">
        <v>44790</v>
      </c>
      <c r="B751" s="8">
        <v>1.7190000000000001</v>
      </c>
      <c r="C751" s="8">
        <v>2.6124000000000001</v>
      </c>
      <c r="D751" s="8">
        <v>0.89339999999999997</v>
      </c>
      <c r="E751" s="8">
        <v>3.04</v>
      </c>
      <c r="F751" s="8">
        <v>2.89</v>
      </c>
      <c r="G751" s="8">
        <v>106.6628</v>
      </c>
      <c r="H751" s="8">
        <v>1.4146000000000001</v>
      </c>
      <c r="I751" s="8">
        <v>67.260167956957545</v>
      </c>
      <c r="J751" s="8">
        <v>101.88</v>
      </c>
      <c r="L751" s="19">
        <v>40529</v>
      </c>
      <c r="M751" s="20">
        <v>3.3934000000000002</v>
      </c>
      <c r="N751" s="7"/>
      <c r="O751" s="8"/>
      <c r="P751" s="8"/>
      <c r="Q751" s="8"/>
      <c r="R751" s="8"/>
      <c r="S751" s="8"/>
      <c r="T751" s="8"/>
      <c r="U751" s="8"/>
      <c r="V751" s="8"/>
      <c r="W751" s="8"/>
    </row>
    <row r="752" spans="1:23" ht="14.25" customHeight="1">
      <c r="A752" s="7">
        <v>44789</v>
      </c>
      <c r="B752" s="8">
        <v>1.7199</v>
      </c>
      <c r="C752" s="8">
        <v>2.6345999999999998</v>
      </c>
      <c r="D752" s="8">
        <v>0.91469999999999985</v>
      </c>
      <c r="E752" s="8">
        <v>2.95</v>
      </c>
      <c r="F752" s="8">
        <v>2.82</v>
      </c>
      <c r="G752" s="8">
        <v>106.4956</v>
      </c>
      <c r="H752" s="8">
        <v>1.3191999999999999</v>
      </c>
      <c r="I752" s="8">
        <v>67.965284104137794</v>
      </c>
      <c r="J752" s="8">
        <v>101.88</v>
      </c>
      <c r="L752" s="19">
        <v>40522</v>
      </c>
      <c r="M752" s="20">
        <v>2.5878000000000001</v>
      </c>
      <c r="N752" s="7"/>
      <c r="O752" s="8"/>
      <c r="P752" s="8"/>
      <c r="Q752" s="8"/>
      <c r="R752" s="8"/>
      <c r="S752" s="8"/>
      <c r="T752" s="8"/>
      <c r="U752" s="8"/>
      <c r="V752" s="8"/>
      <c r="W752" s="8"/>
    </row>
    <row r="753" spans="1:23" ht="14.25" customHeight="1">
      <c r="A753" s="7">
        <v>44788</v>
      </c>
      <c r="B753" s="8">
        <v>1.7166999999999999</v>
      </c>
      <c r="C753" s="8">
        <v>2.6581999999999999</v>
      </c>
      <c r="D753" s="8">
        <v>0.9415</v>
      </c>
      <c r="E753" s="8">
        <v>2.91</v>
      </c>
      <c r="F753" s="8">
        <v>2.79</v>
      </c>
      <c r="G753" s="8">
        <v>106.5004</v>
      </c>
      <c r="H753" s="8">
        <v>1.335</v>
      </c>
      <c r="I753" s="8">
        <v>70.140219151953971</v>
      </c>
      <c r="J753" s="8">
        <v>101.88</v>
      </c>
      <c r="L753" s="19">
        <v>40515</v>
      </c>
      <c r="M753" s="20">
        <v>3.1959</v>
      </c>
      <c r="N753" s="7"/>
      <c r="O753" s="8"/>
      <c r="P753" s="8"/>
      <c r="Q753" s="8"/>
      <c r="R753" s="8"/>
      <c r="S753" s="8"/>
      <c r="T753" s="8"/>
      <c r="U753" s="8"/>
      <c r="V753" s="8"/>
      <c r="W753" s="8"/>
    </row>
    <row r="754" spans="1:23" ht="14.25" customHeight="1">
      <c r="A754" s="7">
        <v>44785</v>
      </c>
      <c r="B754" s="8">
        <v>1.8115000000000001</v>
      </c>
      <c r="C754" s="8">
        <v>2.7347000000000001</v>
      </c>
      <c r="D754" s="8">
        <v>0.92320000000000002</v>
      </c>
      <c r="E754" s="8">
        <v>2.97</v>
      </c>
      <c r="F754" s="8">
        <v>2.84</v>
      </c>
      <c r="G754" s="8">
        <v>105.6884</v>
      </c>
      <c r="H754" s="8">
        <v>1.3486</v>
      </c>
      <c r="I754" s="8">
        <v>67.206204909361077</v>
      </c>
      <c r="J754" s="8">
        <v>101.88</v>
      </c>
      <c r="L754" s="19">
        <v>40508</v>
      </c>
      <c r="M754" s="20">
        <v>2.4104000000000001</v>
      </c>
      <c r="N754" s="7"/>
      <c r="O754" s="8"/>
      <c r="P754" s="8"/>
      <c r="Q754" s="8"/>
      <c r="R754" s="8"/>
      <c r="S754" s="8"/>
      <c r="T754" s="8"/>
      <c r="U754" s="8"/>
      <c r="V754" s="8"/>
      <c r="W754" s="8"/>
    </row>
    <row r="755" spans="1:23" ht="14.25" customHeight="1">
      <c r="A755" s="7">
        <v>44784</v>
      </c>
      <c r="B755" s="8">
        <v>1.8161</v>
      </c>
      <c r="C755" s="8">
        <v>2.7317</v>
      </c>
      <c r="D755" s="8">
        <v>0.91559999999999997</v>
      </c>
      <c r="E755" s="8">
        <v>2.98</v>
      </c>
      <c r="F755" s="8">
        <v>2.87</v>
      </c>
      <c r="G755" s="8">
        <v>105.1105</v>
      </c>
      <c r="H755" s="8">
        <v>1.3314999999999999</v>
      </c>
      <c r="I755" s="8">
        <v>65.740125734611198</v>
      </c>
      <c r="J755" s="8">
        <v>102.38</v>
      </c>
      <c r="L755" s="19">
        <v>40501</v>
      </c>
      <c r="M755" s="20">
        <v>1.9045000000000001</v>
      </c>
      <c r="N755" s="7"/>
      <c r="O755" s="8"/>
      <c r="P755" s="8"/>
      <c r="Q755" s="8"/>
      <c r="R755" s="8"/>
      <c r="S755" s="8"/>
      <c r="T755" s="8"/>
      <c r="U755" s="8"/>
      <c r="V755" s="8"/>
      <c r="W755" s="8"/>
    </row>
    <row r="756" spans="1:23" ht="14.25" customHeight="1">
      <c r="A756" s="7">
        <v>44783</v>
      </c>
      <c r="B756" s="8">
        <v>1.8136000000000001</v>
      </c>
      <c r="C756" s="8">
        <v>2.7366000000000001</v>
      </c>
      <c r="D756" s="8">
        <v>0.92300000000000004</v>
      </c>
      <c r="E756" s="8">
        <v>2.93</v>
      </c>
      <c r="F756" s="8">
        <v>2.78</v>
      </c>
      <c r="G756" s="8">
        <v>105.23950000000001</v>
      </c>
      <c r="H756" s="8">
        <v>1.3721000000000001</v>
      </c>
      <c r="I756" s="8">
        <v>63.369849707971589</v>
      </c>
      <c r="J756" s="8">
        <v>102.38</v>
      </c>
      <c r="L756" s="19">
        <v>40494</v>
      </c>
      <c r="M756" s="20">
        <v>1.6587000000000001</v>
      </c>
      <c r="N756" s="7"/>
      <c r="O756" s="8"/>
      <c r="P756" s="8"/>
      <c r="Q756" s="8"/>
      <c r="R756" s="8"/>
      <c r="S756" s="8"/>
      <c r="T756" s="8"/>
      <c r="U756" s="8"/>
      <c r="V756" s="8"/>
      <c r="W756" s="8"/>
    </row>
    <row r="757" spans="1:23" ht="14.25" customHeight="1">
      <c r="A757" s="7">
        <v>44782</v>
      </c>
      <c r="B757" s="8">
        <v>1.7886</v>
      </c>
      <c r="C757" s="8">
        <v>2.74</v>
      </c>
      <c r="D757" s="8">
        <v>0.95140000000000025</v>
      </c>
      <c r="E757" s="8">
        <v>2.97</v>
      </c>
      <c r="F757" s="8">
        <v>2.8</v>
      </c>
      <c r="G757" s="8">
        <v>106.2936</v>
      </c>
      <c r="H757" s="8">
        <v>1.3278000000000001</v>
      </c>
      <c r="I757" s="8">
        <v>66.748766833300337</v>
      </c>
      <c r="J757" s="8">
        <v>102.38</v>
      </c>
      <c r="L757" s="19">
        <v>40487</v>
      </c>
      <c r="M757" s="20">
        <v>1.8015000000000001</v>
      </c>
      <c r="N757" s="7"/>
      <c r="O757" s="8"/>
      <c r="P757" s="8"/>
      <c r="Q757" s="8"/>
      <c r="R757" s="8"/>
      <c r="S757" s="8"/>
      <c r="T757" s="8"/>
      <c r="U757" s="8"/>
      <c r="V757" s="8"/>
      <c r="W757" s="8"/>
    </row>
    <row r="758" spans="1:23" ht="14.25" customHeight="1">
      <c r="A758" s="7">
        <v>44781</v>
      </c>
      <c r="B758" s="8">
        <v>1.7316</v>
      </c>
      <c r="C758" s="8">
        <v>2.7408999999999999</v>
      </c>
      <c r="D758" s="8">
        <v>1.0092999999999999</v>
      </c>
      <c r="E758" s="8">
        <v>2.91</v>
      </c>
      <c r="F758" s="8">
        <v>2.77</v>
      </c>
      <c r="G758" s="8">
        <v>106.3835</v>
      </c>
      <c r="H758" s="8">
        <v>1.2849999999999999</v>
      </c>
      <c r="I758" s="8">
        <v>67.885194522957661</v>
      </c>
      <c r="J758" s="8">
        <v>102.38</v>
      </c>
      <c r="L758" s="19">
        <v>40480</v>
      </c>
      <c r="M758" s="20">
        <v>1.9874000000000001</v>
      </c>
      <c r="N758" s="7"/>
      <c r="O758" s="8"/>
      <c r="P758" s="8"/>
      <c r="Q758" s="8"/>
      <c r="R758" s="8"/>
      <c r="S758" s="8"/>
      <c r="T758" s="8"/>
      <c r="U758" s="8"/>
      <c r="V758" s="8"/>
      <c r="W758" s="8"/>
    </row>
    <row r="759" spans="1:23" ht="14.25" customHeight="1">
      <c r="A759" s="7">
        <v>44778</v>
      </c>
      <c r="B759" s="8">
        <v>1.7116</v>
      </c>
      <c r="C759" s="8">
        <v>2.7339000000000002</v>
      </c>
      <c r="D759" s="8">
        <v>1.0223000000000002</v>
      </c>
      <c r="E759" s="8">
        <v>2.97</v>
      </c>
      <c r="F759" s="8">
        <v>2.83</v>
      </c>
      <c r="G759" s="8">
        <v>106.587</v>
      </c>
      <c r="H759" s="8">
        <v>1.2963</v>
      </c>
      <c r="I759" s="8">
        <v>69.682299504454903</v>
      </c>
      <c r="J759" s="8">
        <v>102.38</v>
      </c>
      <c r="L759" s="19">
        <v>40473</v>
      </c>
      <c r="M759" s="20">
        <v>1.9355</v>
      </c>
      <c r="N759" s="7"/>
      <c r="O759" s="8"/>
      <c r="P759" s="8"/>
      <c r="Q759" s="8"/>
      <c r="R759" s="8"/>
      <c r="S759" s="8"/>
      <c r="T759" s="8"/>
      <c r="U759" s="8"/>
      <c r="V759" s="8"/>
      <c r="W759" s="8"/>
    </row>
    <row r="760" spans="1:23" ht="14.25" customHeight="1">
      <c r="A760" s="7">
        <v>44777</v>
      </c>
      <c r="B760" s="8">
        <v>1.6907000000000001</v>
      </c>
      <c r="C760" s="8">
        <v>2.7191999999999998</v>
      </c>
      <c r="D760" s="8">
        <v>1.0284999999999997</v>
      </c>
      <c r="E760" s="8">
        <v>2.76</v>
      </c>
      <c r="F760" s="8">
        <v>2.68</v>
      </c>
      <c r="G760" s="8">
        <v>105.76</v>
      </c>
      <c r="H760" s="8">
        <v>1.2952999999999999</v>
      </c>
      <c r="I760" s="8">
        <v>72.069632243975903</v>
      </c>
      <c r="J760" s="8">
        <v>102.62</v>
      </c>
      <c r="L760" s="19">
        <v>40466</v>
      </c>
      <c r="M760" s="20">
        <v>1.9300999999999999</v>
      </c>
      <c r="N760" s="7"/>
      <c r="O760" s="8"/>
      <c r="P760" s="8"/>
      <c r="Q760" s="8"/>
      <c r="R760" s="8"/>
      <c r="S760" s="8"/>
      <c r="T760" s="8"/>
      <c r="U760" s="8"/>
      <c r="V760" s="8"/>
      <c r="W760" s="8"/>
    </row>
    <row r="761" spans="1:23" ht="14.25" customHeight="1">
      <c r="A761" s="7">
        <v>44776</v>
      </c>
      <c r="B761" s="8">
        <v>1.7527999999999999</v>
      </c>
      <c r="C761" s="8">
        <v>2.7218</v>
      </c>
      <c r="D761" s="8">
        <v>0.96900000000000008</v>
      </c>
      <c r="E761" s="8">
        <v>2.86</v>
      </c>
      <c r="F761" s="8">
        <v>2.73</v>
      </c>
      <c r="G761" s="8">
        <v>106.3676</v>
      </c>
      <c r="H761" s="8">
        <v>1.3</v>
      </c>
      <c r="I761" s="8">
        <v>73.173877542758831</v>
      </c>
      <c r="J761" s="8">
        <v>102.62</v>
      </c>
      <c r="L761" s="19">
        <v>40459</v>
      </c>
      <c r="M761" s="20">
        <v>2.4293999999999998</v>
      </c>
      <c r="N761" s="7"/>
      <c r="O761" s="8"/>
      <c r="P761" s="8"/>
      <c r="Q761" s="8"/>
      <c r="R761" s="8"/>
      <c r="S761" s="8"/>
      <c r="T761" s="8"/>
      <c r="U761" s="8"/>
      <c r="V761" s="8"/>
      <c r="W761" s="8"/>
    </row>
    <row r="762" spans="1:23" ht="14.25" customHeight="1">
      <c r="A762" s="7">
        <v>44775</v>
      </c>
      <c r="B762" s="8">
        <v>1.7705</v>
      </c>
      <c r="C762" s="8">
        <v>2.7313999999999998</v>
      </c>
      <c r="D762" s="8">
        <v>0.96089999999999987</v>
      </c>
      <c r="E762" s="8">
        <v>2.85</v>
      </c>
      <c r="F762" s="8">
        <v>2.75</v>
      </c>
      <c r="G762" s="8">
        <v>106.3479</v>
      </c>
      <c r="H762" s="8">
        <v>1.3862000000000001</v>
      </c>
      <c r="I762" s="8">
        <v>72.408758408026074</v>
      </c>
      <c r="J762" s="8">
        <v>102.62</v>
      </c>
      <c r="L762" s="19">
        <v>40451</v>
      </c>
      <c r="M762" s="20">
        <v>2.6938</v>
      </c>
      <c r="N762" s="7"/>
      <c r="O762" s="8"/>
      <c r="P762" s="8"/>
      <c r="Q762" s="8"/>
      <c r="R762" s="8"/>
      <c r="S762" s="8"/>
      <c r="T762" s="8"/>
      <c r="U762" s="8"/>
      <c r="V762" s="8"/>
      <c r="W762" s="8"/>
    </row>
    <row r="763" spans="1:23" ht="14.25" customHeight="1">
      <c r="A763" s="7">
        <v>44774</v>
      </c>
      <c r="B763" s="8">
        <v>1.8269</v>
      </c>
      <c r="C763" s="8">
        <v>2.7292000000000001</v>
      </c>
      <c r="D763" s="8">
        <v>0.9023000000000001</v>
      </c>
      <c r="E763" s="8">
        <v>2.66</v>
      </c>
      <c r="F763" s="8">
        <v>2.6</v>
      </c>
      <c r="G763" s="8">
        <v>105.41240000000001</v>
      </c>
      <c r="H763" s="8">
        <v>1.4305000000000001</v>
      </c>
      <c r="I763" s="8">
        <v>71.79313964198036</v>
      </c>
      <c r="J763" s="8">
        <v>102.62</v>
      </c>
      <c r="L763" s="19">
        <v>40442</v>
      </c>
      <c r="M763" s="20">
        <v>2.4392999999999998</v>
      </c>
      <c r="N763" s="7"/>
      <c r="O763" s="8"/>
      <c r="P763" s="8"/>
      <c r="Q763" s="8"/>
      <c r="R763" s="8"/>
      <c r="S763" s="8"/>
      <c r="T763" s="8"/>
      <c r="U763" s="8"/>
      <c r="V763" s="8"/>
      <c r="W763" s="8"/>
    </row>
    <row r="764" spans="1:23" ht="14.25" customHeight="1">
      <c r="A764" s="7">
        <v>44771</v>
      </c>
      <c r="B764" s="8">
        <v>1.8623000000000001</v>
      </c>
      <c r="C764" s="8">
        <v>2.7559999999999998</v>
      </c>
      <c r="D764" s="8">
        <v>0.89369999999999972</v>
      </c>
      <c r="E764" s="8">
        <v>2.7</v>
      </c>
      <c r="F764" s="8">
        <v>2.67</v>
      </c>
      <c r="G764" s="8">
        <v>105.828</v>
      </c>
      <c r="H764" s="8">
        <v>1.6329</v>
      </c>
      <c r="I764" s="8">
        <v>71.07622840707964</v>
      </c>
      <c r="J764" s="8">
        <v>102.62</v>
      </c>
      <c r="L764" s="19">
        <v>40438</v>
      </c>
      <c r="M764" s="20">
        <v>2.3025000000000002</v>
      </c>
      <c r="N764" s="7"/>
      <c r="O764" s="8"/>
      <c r="P764" s="8"/>
      <c r="Q764" s="8"/>
      <c r="R764" s="8"/>
      <c r="S764" s="8"/>
      <c r="T764" s="8"/>
      <c r="U764" s="8"/>
      <c r="V764" s="8"/>
      <c r="W764" s="8"/>
    </row>
    <row r="765" spans="1:23" ht="14.25" customHeight="1">
      <c r="A765" s="7">
        <v>44770</v>
      </c>
      <c r="B765" s="8">
        <v>1.8905000000000001</v>
      </c>
      <c r="C765" s="8">
        <v>2.7850000000000001</v>
      </c>
      <c r="D765" s="8">
        <v>0.89450000000000007</v>
      </c>
      <c r="E765" s="8">
        <v>2.69</v>
      </c>
      <c r="F765" s="8">
        <v>2.68</v>
      </c>
      <c r="G765" s="8">
        <v>106.19159999999999</v>
      </c>
      <c r="H765" s="8">
        <v>1.5283</v>
      </c>
      <c r="I765" s="8">
        <v>67.886004361485107</v>
      </c>
      <c r="J765" s="8">
        <v>102.69</v>
      </c>
      <c r="L765" s="19">
        <v>40431</v>
      </c>
      <c r="M765" s="20">
        <v>2.2551000000000001</v>
      </c>
      <c r="N765" s="7"/>
      <c r="O765" s="8"/>
      <c r="P765" s="8"/>
      <c r="Q765" s="8"/>
      <c r="R765" s="8"/>
      <c r="S765" s="8"/>
      <c r="T765" s="8"/>
      <c r="U765" s="8"/>
      <c r="V765" s="8"/>
      <c r="W765" s="8"/>
    </row>
    <row r="766" spans="1:23" ht="14.25" customHeight="1">
      <c r="A766" s="7">
        <v>44769</v>
      </c>
      <c r="B766" s="8">
        <v>1.8772</v>
      </c>
      <c r="C766" s="8">
        <v>2.7700999999999998</v>
      </c>
      <c r="D766" s="8">
        <v>0.8928999999999998</v>
      </c>
      <c r="E766" s="8">
        <v>2.82</v>
      </c>
      <c r="F766" s="8">
        <v>2.78</v>
      </c>
      <c r="G766" s="8">
        <v>106.455</v>
      </c>
      <c r="H766" s="8">
        <v>1.5498000000000001</v>
      </c>
      <c r="I766" s="8">
        <v>69.118113270692135</v>
      </c>
      <c r="J766" s="8">
        <v>102.69</v>
      </c>
      <c r="L766" s="19">
        <v>40424</v>
      </c>
      <c r="M766" s="20">
        <v>2.7267999999999999</v>
      </c>
      <c r="N766" s="7"/>
      <c r="O766" s="8"/>
      <c r="P766" s="8"/>
      <c r="Q766" s="8"/>
      <c r="R766" s="8"/>
      <c r="S766" s="8"/>
      <c r="T766" s="8"/>
      <c r="U766" s="8"/>
      <c r="V766" s="8"/>
      <c r="W766" s="8"/>
    </row>
    <row r="767" spans="1:23" ht="14.25" customHeight="1">
      <c r="A767" s="7">
        <v>44768</v>
      </c>
      <c r="B767" s="8">
        <v>1.881</v>
      </c>
      <c r="C767" s="8">
        <v>2.77</v>
      </c>
      <c r="D767" s="8">
        <v>0.88900000000000001</v>
      </c>
      <c r="E767" s="8">
        <v>2.89</v>
      </c>
      <c r="F767" s="8">
        <v>2.81</v>
      </c>
      <c r="G767" s="8">
        <v>107.22629999999999</v>
      </c>
      <c r="H767" s="8">
        <v>1.5766</v>
      </c>
      <c r="I767" s="8">
        <v>71.793402178759422</v>
      </c>
      <c r="J767" s="8">
        <v>102.69</v>
      </c>
      <c r="L767" s="19">
        <v>40417</v>
      </c>
      <c r="M767" s="20">
        <v>1.9730000000000001</v>
      </c>
      <c r="N767" s="7"/>
      <c r="O767" s="8"/>
      <c r="P767" s="8"/>
      <c r="Q767" s="8"/>
      <c r="R767" s="8"/>
      <c r="S767" s="8"/>
      <c r="T767" s="8"/>
      <c r="U767" s="8"/>
      <c r="V767" s="8"/>
      <c r="W767" s="8"/>
    </row>
    <row r="768" spans="1:23" ht="14.25" customHeight="1">
      <c r="A768" s="7">
        <v>44767</v>
      </c>
      <c r="B768" s="8">
        <v>1.9007000000000001</v>
      </c>
      <c r="C768" s="8">
        <v>2.7789999999999999</v>
      </c>
      <c r="D768" s="8">
        <v>0.87829999999999986</v>
      </c>
      <c r="E768" s="8">
        <v>2.89</v>
      </c>
      <c r="F768" s="8">
        <v>2.81</v>
      </c>
      <c r="G768" s="8">
        <v>106.4777</v>
      </c>
      <c r="H768" s="8">
        <v>1.5173000000000001</v>
      </c>
      <c r="I768" s="8">
        <v>67.923589036967996</v>
      </c>
      <c r="J768" s="8">
        <v>102.69</v>
      </c>
      <c r="L768" s="19">
        <v>40410</v>
      </c>
      <c r="M768" s="20">
        <v>1.7693000000000001</v>
      </c>
      <c r="N768" s="7"/>
      <c r="O768" s="8"/>
      <c r="P768" s="8"/>
      <c r="Q768" s="8"/>
      <c r="R768" s="8"/>
      <c r="S768" s="8"/>
      <c r="T768" s="8"/>
      <c r="U768" s="8"/>
      <c r="V768" s="8"/>
      <c r="W768" s="8"/>
    </row>
    <row r="769" spans="1:23" ht="14.25" customHeight="1">
      <c r="A769" s="7">
        <v>44764</v>
      </c>
      <c r="B769" s="8">
        <v>1.9036</v>
      </c>
      <c r="C769" s="8">
        <v>2.7869999999999999</v>
      </c>
      <c r="D769" s="8">
        <v>0.88339999999999996</v>
      </c>
      <c r="E769" s="8">
        <v>2.87</v>
      </c>
      <c r="F769" s="8">
        <v>2.77</v>
      </c>
      <c r="G769" s="8">
        <v>106.5677</v>
      </c>
      <c r="H769" s="8">
        <v>1.4825999999999999</v>
      </c>
      <c r="I769" s="8">
        <v>66.72103840639933</v>
      </c>
      <c r="J769" s="8">
        <v>102.69</v>
      </c>
      <c r="L769" s="19">
        <v>40403</v>
      </c>
      <c r="M769" s="20">
        <v>1.7201</v>
      </c>
      <c r="N769" s="7"/>
      <c r="O769" s="8"/>
      <c r="P769" s="8"/>
      <c r="Q769" s="8"/>
      <c r="R769" s="8"/>
      <c r="S769" s="8"/>
      <c r="T769" s="8"/>
      <c r="U769" s="8"/>
      <c r="V769" s="8"/>
      <c r="W769" s="8"/>
    </row>
    <row r="770" spans="1:23" ht="14.25" customHeight="1">
      <c r="A770" s="7">
        <v>44763</v>
      </c>
      <c r="B770" s="8">
        <v>1.8716999999999999</v>
      </c>
      <c r="C770" s="8">
        <v>2.7635000000000001</v>
      </c>
      <c r="D770" s="8">
        <v>0.89180000000000015</v>
      </c>
      <c r="E770" s="8">
        <v>3</v>
      </c>
      <c r="F770" s="8">
        <v>2.91</v>
      </c>
      <c r="G770" s="8">
        <v>106.5926</v>
      </c>
      <c r="H770" s="8">
        <v>1.5236000000000001</v>
      </c>
      <c r="I770" s="8">
        <v>68.237374946125158</v>
      </c>
      <c r="J770" s="8">
        <v>103.84</v>
      </c>
      <c r="L770" s="19">
        <v>40396</v>
      </c>
      <c r="M770" s="20">
        <v>1.6711</v>
      </c>
      <c r="N770" s="7"/>
      <c r="O770" s="8"/>
      <c r="P770" s="8"/>
      <c r="Q770" s="8"/>
      <c r="R770" s="8"/>
      <c r="S770" s="8"/>
      <c r="T770" s="8"/>
      <c r="U770" s="8"/>
      <c r="V770" s="8"/>
      <c r="W770" s="8"/>
    </row>
    <row r="771" spans="1:23" ht="14.25" customHeight="1">
      <c r="A771" s="7">
        <v>44762</v>
      </c>
      <c r="B771" s="8">
        <v>1.8712</v>
      </c>
      <c r="C771" s="8">
        <v>2.7709999999999999</v>
      </c>
      <c r="D771" s="8">
        <v>0.89979999999999993</v>
      </c>
      <c r="E771" s="8">
        <v>3.18</v>
      </c>
      <c r="F771" s="8">
        <v>3.04</v>
      </c>
      <c r="G771" s="8">
        <v>107.0455</v>
      </c>
      <c r="H771" s="8">
        <v>1.5677000000000001</v>
      </c>
      <c r="I771" s="8">
        <v>68.653403383115531</v>
      </c>
      <c r="J771" s="8">
        <v>103.84</v>
      </c>
      <c r="L771" s="19">
        <v>40389</v>
      </c>
      <c r="M771" s="20">
        <v>1.7029000000000001</v>
      </c>
      <c r="N771" s="7"/>
      <c r="O771" s="8"/>
      <c r="P771" s="8"/>
      <c r="Q771" s="8"/>
      <c r="R771" s="8"/>
      <c r="S771" s="8"/>
      <c r="T771" s="8"/>
      <c r="U771" s="8"/>
      <c r="V771" s="8"/>
      <c r="W771" s="8"/>
    </row>
    <row r="772" spans="1:23" ht="14.25" customHeight="1">
      <c r="A772" s="7">
        <v>44761</v>
      </c>
      <c r="B772" s="8">
        <v>1.8491</v>
      </c>
      <c r="C772" s="8">
        <v>2.7858999999999998</v>
      </c>
      <c r="D772" s="8">
        <v>0.93679999999999986</v>
      </c>
      <c r="E772" s="8">
        <v>3.14</v>
      </c>
      <c r="F772" s="8">
        <v>3.01</v>
      </c>
      <c r="G772" s="8">
        <v>106.6968</v>
      </c>
      <c r="H772" s="8">
        <v>1.5482</v>
      </c>
      <c r="I772" s="8">
        <v>69.337512825884062</v>
      </c>
      <c r="J772" s="8">
        <v>103.84</v>
      </c>
      <c r="L772" s="19">
        <v>40382</v>
      </c>
      <c r="M772" s="20">
        <v>1.7962</v>
      </c>
      <c r="N772" s="7"/>
      <c r="O772" s="8"/>
      <c r="P772" s="8"/>
      <c r="Q772" s="8"/>
      <c r="R772" s="8"/>
      <c r="S772" s="8"/>
      <c r="T772" s="8"/>
      <c r="U772" s="8"/>
      <c r="V772" s="8"/>
      <c r="W772" s="8"/>
    </row>
    <row r="773" spans="1:23" ht="14.25" customHeight="1">
      <c r="A773" s="7">
        <v>44760</v>
      </c>
      <c r="B773" s="8">
        <v>1.8488</v>
      </c>
      <c r="C773" s="8">
        <v>2.7837000000000001</v>
      </c>
      <c r="D773" s="8">
        <v>0.93490000000000006</v>
      </c>
      <c r="E773" s="8">
        <v>3.06</v>
      </c>
      <c r="F773" s="8">
        <v>2.96</v>
      </c>
      <c r="G773" s="8">
        <v>107.4451</v>
      </c>
      <c r="H773" s="8">
        <v>1.5967</v>
      </c>
      <c r="I773" s="8">
        <v>69.08046824356704</v>
      </c>
      <c r="J773" s="8">
        <v>103.84</v>
      </c>
      <c r="L773" s="19">
        <v>40375</v>
      </c>
      <c r="M773" s="20">
        <v>1.8835</v>
      </c>
      <c r="N773" s="7"/>
      <c r="O773" s="8"/>
      <c r="P773" s="8"/>
      <c r="Q773" s="8"/>
      <c r="R773" s="8"/>
      <c r="S773" s="8"/>
      <c r="T773" s="8"/>
      <c r="U773" s="8"/>
      <c r="V773" s="8"/>
      <c r="W773" s="8"/>
    </row>
    <row r="774" spans="1:23" ht="14.25" customHeight="1">
      <c r="A774" s="7">
        <v>44757</v>
      </c>
      <c r="B774" s="8">
        <v>1.8836999999999999</v>
      </c>
      <c r="C774" s="8">
        <v>2.7856999999999998</v>
      </c>
      <c r="D774" s="8">
        <v>0.90199999999999991</v>
      </c>
      <c r="E774" s="8">
        <v>3.05</v>
      </c>
      <c r="F774" s="8">
        <v>2.93</v>
      </c>
      <c r="G774" s="8">
        <v>108.004</v>
      </c>
      <c r="H774" s="8">
        <v>1.5602</v>
      </c>
      <c r="I774" s="8">
        <v>68.203006076280047</v>
      </c>
      <c r="J774" s="8">
        <v>103.84</v>
      </c>
      <c r="L774" s="19">
        <v>40368</v>
      </c>
      <c r="M774" s="20">
        <v>2.4961000000000002</v>
      </c>
      <c r="N774" s="7"/>
      <c r="O774" s="8"/>
      <c r="P774" s="8"/>
      <c r="Q774" s="8"/>
      <c r="R774" s="8"/>
      <c r="S774" s="8"/>
      <c r="T774" s="8"/>
      <c r="U774" s="8"/>
      <c r="V774" s="8"/>
      <c r="W774" s="8"/>
    </row>
    <row r="775" spans="1:23" ht="14.25" customHeight="1">
      <c r="A775" s="7">
        <v>44756</v>
      </c>
      <c r="B775" s="8">
        <v>1.9147000000000001</v>
      </c>
      <c r="C775" s="8">
        <v>2.7907000000000002</v>
      </c>
      <c r="D775" s="8">
        <v>0.87600000000000011</v>
      </c>
      <c r="E775" s="8">
        <v>3.06</v>
      </c>
      <c r="F775" s="8">
        <v>2.96</v>
      </c>
      <c r="G775" s="8">
        <v>108.6593</v>
      </c>
      <c r="H775" s="8">
        <v>1.5349999999999999</v>
      </c>
      <c r="I775" s="8">
        <v>69.903170171047137</v>
      </c>
      <c r="J775" s="8">
        <v>103.64</v>
      </c>
      <c r="L775" s="19">
        <v>40361</v>
      </c>
      <c r="M775" s="20">
        <v>2.718</v>
      </c>
      <c r="N775" s="7"/>
      <c r="O775" s="8"/>
      <c r="P775" s="8"/>
      <c r="Q775" s="8"/>
      <c r="R775" s="8"/>
      <c r="S775" s="8"/>
      <c r="T775" s="8"/>
      <c r="U775" s="8"/>
      <c r="V775" s="8"/>
      <c r="W775" s="8"/>
    </row>
    <row r="776" spans="1:23" ht="14.25" customHeight="1">
      <c r="A776" s="7">
        <v>44755</v>
      </c>
      <c r="B776" s="8">
        <v>1.9376</v>
      </c>
      <c r="C776" s="8">
        <v>2.8067000000000002</v>
      </c>
      <c r="D776" s="8">
        <v>0.86910000000000021</v>
      </c>
      <c r="E776" s="8">
        <v>3.02</v>
      </c>
      <c r="F776" s="8">
        <v>2.91</v>
      </c>
      <c r="G776" s="8">
        <v>108.0415</v>
      </c>
      <c r="H776" s="8">
        <v>1.5464</v>
      </c>
      <c r="I776" s="8">
        <v>69.350236692863874</v>
      </c>
      <c r="J776" s="8">
        <v>103.64</v>
      </c>
      <c r="L776" s="19">
        <v>40354</v>
      </c>
      <c r="M776" s="20">
        <v>2.9186999999999999</v>
      </c>
      <c r="N776" s="7"/>
      <c r="O776" s="8"/>
      <c r="P776" s="8"/>
      <c r="Q776" s="8"/>
      <c r="R776" s="8"/>
      <c r="S776" s="8"/>
      <c r="T776" s="8"/>
      <c r="U776" s="8"/>
      <c r="V776" s="8"/>
      <c r="W776" s="8"/>
    </row>
    <row r="777" spans="1:23" ht="14.25" customHeight="1">
      <c r="A777" s="7">
        <v>44754</v>
      </c>
      <c r="B777" s="8">
        <v>1.9345000000000001</v>
      </c>
      <c r="C777" s="8">
        <v>2.8117000000000001</v>
      </c>
      <c r="D777" s="8">
        <v>0.87719999999999998</v>
      </c>
      <c r="E777" s="8">
        <v>3.01</v>
      </c>
      <c r="F777" s="8">
        <v>2.96</v>
      </c>
      <c r="G777" s="8">
        <v>108.1708</v>
      </c>
      <c r="H777" s="8">
        <v>1.5399</v>
      </c>
      <c r="I777" s="8">
        <v>69.802164562618003</v>
      </c>
      <c r="J777" s="8">
        <v>103.64</v>
      </c>
      <c r="L777" s="19">
        <v>40347</v>
      </c>
      <c r="M777" s="20">
        <v>2.6806000000000001</v>
      </c>
      <c r="N777" s="7"/>
      <c r="O777" s="8"/>
      <c r="P777" s="8"/>
      <c r="Q777" s="8"/>
      <c r="R777" s="8"/>
      <c r="S777" s="8"/>
      <c r="T777" s="8"/>
      <c r="U777" s="8"/>
      <c r="V777" s="8"/>
      <c r="W777" s="8"/>
    </row>
    <row r="778" spans="1:23" ht="14.25" customHeight="1">
      <c r="A778" s="7">
        <v>44753</v>
      </c>
      <c r="B778" s="8">
        <v>1.9417</v>
      </c>
      <c r="C778" s="8">
        <v>2.8266</v>
      </c>
      <c r="D778" s="8">
        <v>0.88490000000000002</v>
      </c>
      <c r="E778" s="8">
        <v>3.05</v>
      </c>
      <c r="F778" s="8">
        <v>2.99</v>
      </c>
      <c r="G778" s="8">
        <v>108.22620000000001</v>
      </c>
      <c r="H778" s="8">
        <v>1.5504</v>
      </c>
      <c r="I778" s="8">
        <v>71.614461723051065</v>
      </c>
      <c r="J778" s="8">
        <v>103.64</v>
      </c>
      <c r="L778" s="19">
        <v>40340</v>
      </c>
      <c r="M778" s="20">
        <v>2.4255</v>
      </c>
      <c r="N778" s="7"/>
      <c r="O778" s="8"/>
      <c r="P778" s="8"/>
      <c r="Q778" s="8"/>
      <c r="R778" s="8"/>
      <c r="S778" s="8"/>
      <c r="T778" s="8"/>
      <c r="U778" s="8"/>
      <c r="V778" s="8"/>
      <c r="W778" s="8"/>
    </row>
    <row r="779" spans="1:23" ht="14.25" customHeight="1">
      <c r="A779" s="7">
        <v>44750</v>
      </c>
      <c r="B779" s="8">
        <v>1.9583999999999999</v>
      </c>
      <c r="C779" s="8">
        <v>2.8384</v>
      </c>
      <c r="D779" s="8">
        <v>0.88000000000000012</v>
      </c>
      <c r="E779" s="8">
        <v>3.13</v>
      </c>
      <c r="F779" s="8">
        <v>3.09</v>
      </c>
      <c r="G779" s="8">
        <v>106.9088</v>
      </c>
      <c r="H779" s="8">
        <v>1.5542</v>
      </c>
      <c r="I779" s="8">
        <v>75.044924451341402</v>
      </c>
      <c r="J779" s="8">
        <v>103.64</v>
      </c>
      <c r="L779" s="19">
        <v>40333</v>
      </c>
      <c r="M779" s="20">
        <v>2.8864000000000001</v>
      </c>
      <c r="N779" s="7"/>
      <c r="O779" s="8"/>
      <c r="P779" s="8"/>
      <c r="Q779" s="8"/>
      <c r="R779" s="8"/>
      <c r="S779" s="8"/>
      <c r="T779" s="8"/>
      <c r="U779" s="8"/>
      <c r="V779" s="8"/>
      <c r="W779" s="8"/>
    </row>
    <row r="780" spans="1:23" ht="14.25" customHeight="1">
      <c r="A780" s="7">
        <v>44749</v>
      </c>
      <c r="B780" s="8">
        <v>1.9823999999999999</v>
      </c>
      <c r="C780" s="8">
        <v>2.8355999999999999</v>
      </c>
      <c r="D780" s="8">
        <v>0.85319999999999996</v>
      </c>
      <c r="E780" s="8">
        <v>3.05</v>
      </c>
      <c r="F780" s="8">
        <v>3.01</v>
      </c>
      <c r="G780" s="8">
        <v>107.0735</v>
      </c>
      <c r="H780" s="8">
        <v>1.5643</v>
      </c>
      <c r="I780" s="8">
        <v>75.46228291008633</v>
      </c>
      <c r="J780" s="8">
        <v>102.3</v>
      </c>
      <c r="L780" s="19">
        <v>40326</v>
      </c>
      <c r="M780" s="20">
        <v>2.1025999999999998</v>
      </c>
      <c r="N780" s="7"/>
      <c r="O780" s="8"/>
      <c r="P780" s="8"/>
      <c r="Q780" s="8"/>
      <c r="R780" s="8"/>
      <c r="S780" s="8"/>
      <c r="T780" s="8"/>
      <c r="U780" s="8"/>
      <c r="V780" s="8"/>
      <c r="W780" s="8"/>
    </row>
    <row r="781" spans="1:23" ht="14.25" customHeight="1">
      <c r="A781" s="7">
        <v>44748</v>
      </c>
      <c r="B781" s="8">
        <v>1.9911000000000001</v>
      </c>
      <c r="C781" s="8">
        <v>2.8355999999999999</v>
      </c>
      <c r="D781" s="8">
        <v>0.84449999999999981</v>
      </c>
      <c r="E781" s="8">
        <v>2.96</v>
      </c>
      <c r="F781" s="8">
        <v>2.93</v>
      </c>
      <c r="G781" s="8">
        <v>107.08150000000001</v>
      </c>
      <c r="H781" s="8">
        <v>1.5577000000000001</v>
      </c>
      <c r="I781" s="8">
        <v>76.124574868240032</v>
      </c>
      <c r="J781" s="8">
        <v>102.3</v>
      </c>
      <c r="L781" s="19">
        <v>40319</v>
      </c>
      <c r="M781" s="20">
        <v>1.7807999999999999</v>
      </c>
      <c r="N781" s="7"/>
      <c r="O781" s="8"/>
      <c r="P781" s="8"/>
      <c r="Q781" s="8"/>
      <c r="R781" s="8"/>
      <c r="S781" s="8"/>
      <c r="T781" s="8"/>
      <c r="U781" s="8"/>
      <c r="V781" s="8"/>
      <c r="W781" s="8"/>
    </row>
    <row r="782" spans="1:23" ht="14.25" customHeight="1">
      <c r="A782" s="7">
        <v>44747</v>
      </c>
      <c r="B782" s="8">
        <v>2.0099999999999998</v>
      </c>
      <c r="C782" s="8">
        <v>2.8332999999999999</v>
      </c>
      <c r="D782" s="8">
        <v>0.82330000000000014</v>
      </c>
      <c r="E782" s="8">
        <v>2.82</v>
      </c>
      <c r="F782" s="8">
        <v>2.82</v>
      </c>
      <c r="G782" s="8">
        <v>106.5176</v>
      </c>
      <c r="H782" s="8">
        <v>1.5703</v>
      </c>
      <c r="I782" s="8">
        <v>75.195683161358815</v>
      </c>
      <c r="J782" s="8">
        <v>102.3</v>
      </c>
      <c r="L782" s="19">
        <v>40312</v>
      </c>
      <c r="M782" s="20">
        <v>1.7246999999999999</v>
      </c>
      <c r="N782" s="7"/>
      <c r="O782" s="8"/>
      <c r="P782" s="8"/>
      <c r="Q782" s="8"/>
      <c r="R782" s="8"/>
      <c r="S782" s="8"/>
      <c r="T782" s="8"/>
      <c r="U782" s="8"/>
      <c r="V782" s="8"/>
      <c r="W782" s="8"/>
    </row>
    <row r="783" spans="1:23" ht="14.25" customHeight="1">
      <c r="A783" s="7">
        <v>44746</v>
      </c>
      <c r="B783" s="8">
        <v>1.9831000000000001</v>
      </c>
      <c r="C783" s="8">
        <v>2.8445</v>
      </c>
      <c r="D783" s="8">
        <v>0.86139999999999994</v>
      </c>
      <c r="E783" s="8">
        <v>2.88</v>
      </c>
      <c r="F783" s="8">
        <v>2.88</v>
      </c>
      <c r="G783" s="8">
        <v>105.1986</v>
      </c>
      <c r="H783" s="8">
        <v>1.5734999999999999</v>
      </c>
      <c r="I783" s="8">
        <v>75.277531377877239</v>
      </c>
      <c r="J783" s="8">
        <v>102.3</v>
      </c>
      <c r="L783" s="19">
        <v>40305</v>
      </c>
      <c r="M783" s="20">
        <v>1.6684000000000001</v>
      </c>
      <c r="N783" s="7"/>
      <c r="O783" s="8"/>
      <c r="P783" s="8"/>
      <c r="Q783" s="8"/>
      <c r="R783" s="8"/>
      <c r="S783" s="8"/>
      <c r="T783" s="8"/>
      <c r="U783" s="8"/>
      <c r="V783" s="8"/>
      <c r="W783" s="8"/>
    </row>
    <row r="784" spans="1:23" ht="14.25" customHeight="1">
      <c r="A784" s="7">
        <v>44743</v>
      </c>
      <c r="B784" s="8">
        <v>1.9323999999999999</v>
      </c>
      <c r="C784" s="8">
        <v>2.8254999999999999</v>
      </c>
      <c r="D784" s="8">
        <v>0.8931</v>
      </c>
      <c r="E784" s="8">
        <v>2.88</v>
      </c>
      <c r="F784" s="8">
        <v>2.88</v>
      </c>
      <c r="G784" s="8">
        <v>105.1277</v>
      </c>
      <c r="H784" s="8">
        <v>1.6748000000000001</v>
      </c>
      <c r="I784" s="8">
        <v>79.383188149572646</v>
      </c>
      <c r="J784" s="8">
        <v>102.3</v>
      </c>
      <c r="L784" s="19">
        <v>40298</v>
      </c>
      <c r="M784" s="20">
        <v>1.6186</v>
      </c>
      <c r="N784" s="7"/>
      <c r="O784" s="8"/>
      <c r="P784" s="8"/>
      <c r="Q784" s="8"/>
      <c r="R784" s="8"/>
      <c r="S784" s="8"/>
      <c r="T784" s="8"/>
      <c r="U784" s="8"/>
      <c r="V784" s="8"/>
      <c r="W784" s="8"/>
    </row>
    <row r="785" spans="1:23" ht="14.25" customHeight="1">
      <c r="A785" s="7">
        <v>44742</v>
      </c>
      <c r="B785" s="8">
        <v>1.9503999999999999</v>
      </c>
      <c r="C785" s="8">
        <v>2.8205</v>
      </c>
      <c r="D785" s="8">
        <v>0.8701000000000001</v>
      </c>
      <c r="E785" s="8">
        <v>3.01</v>
      </c>
      <c r="F785" s="8">
        <v>2.98</v>
      </c>
      <c r="G785" s="8">
        <v>104.7274</v>
      </c>
      <c r="H785" s="8">
        <v>2.2913999999999999</v>
      </c>
      <c r="I785" s="8">
        <v>75.511861822833382</v>
      </c>
      <c r="J785" s="8">
        <v>102.01</v>
      </c>
      <c r="L785" s="19">
        <v>40291</v>
      </c>
      <c r="M785" s="20">
        <v>1.6586000000000001</v>
      </c>
      <c r="N785" s="7"/>
      <c r="O785" s="8"/>
      <c r="P785" s="8"/>
      <c r="Q785" s="8"/>
      <c r="R785" s="8"/>
      <c r="S785" s="8"/>
      <c r="T785" s="8"/>
      <c r="U785" s="8"/>
      <c r="V785" s="8"/>
      <c r="W785" s="8"/>
    </row>
    <row r="786" spans="1:23" ht="14.25" customHeight="1">
      <c r="A786" s="7">
        <v>44741</v>
      </c>
      <c r="B786" s="8">
        <v>1.9762999999999999</v>
      </c>
      <c r="C786" s="8">
        <v>2.8294000000000001</v>
      </c>
      <c r="D786" s="8">
        <v>0.85310000000000019</v>
      </c>
      <c r="E786" s="8">
        <v>3.15</v>
      </c>
      <c r="F786" s="8">
        <v>3.1</v>
      </c>
      <c r="G786" s="8">
        <v>105.1052</v>
      </c>
      <c r="H786" s="8">
        <v>2.0565000000000002</v>
      </c>
      <c r="I786" s="8">
        <v>75.089186032203031</v>
      </c>
      <c r="J786" s="8">
        <v>102.03</v>
      </c>
      <c r="L786" s="19">
        <v>40284</v>
      </c>
      <c r="M786" s="20">
        <v>1.6754</v>
      </c>
      <c r="N786" s="7"/>
      <c r="O786" s="8"/>
      <c r="P786" s="8"/>
      <c r="Q786" s="8"/>
      <c r="R786" s="8"/>
      <c r="S786" s="8"/>
      <c r="T786" s="8"/>
      <c r="U786" s="8"/>
      <c r="V786" s="8"/>
      <c r="W786" s="8"/>
    </row>
    <row r="787" spans="1:23" ht="14.25" customHeight="1">
      <c r="A787" s="7">
        <v>44740</v>
      </c>
      <c r="B787" s="8">
        <v>1.9976</v>
      </c>
      <c r="C787" s="8">
        <v>2.8414000000000001</v>
      </c>
      <c r="D787" s="8">
        <v>0.84380000000000011</v>
      </c>
      <c r="E787" s="8">
        <v>3.25</v>
      </c>
      <c r="F787" s="8">
        <v>3.2</v>
      </c>
      <c r="G787" s="8">
        <v>104.49079999999999</v>
      </c>
      <c r="H787" s="8">
        <v>1.9698</v>
      </c>
      <c r="I787" s="8">
        <v>72.791606160315098</v>
      </c>
      <c r="J787" s="8">
        <v>102.03</v>
      </c>
      <c r="L787" s="19">
        <v>40277</v>
      </c>
      <c r="M787" s="20">
        <v>1.6651</v>
      </c>
      <c r="N787" s="7"/>
      <c r="O787" s="8"/>
      <c r="P787" s="8"/>
      <c r="Q787" s="8"/>
      <c r="R787" s="8"/>
      <c r="S787" s="8"/>
      <c r="T787" s="8"/>
      <c r="U787" s="8"/>
      <c r="V787" s="8"/>
      <c r="W787" s="8"/>
    </row>
    <row r="788" spans="1:23" ht="14.25" customHeight="1">
      <c r="A788" s="7">
        <v>44739</v>
      </c>
      <c r="B788" s="8">
        <v>1.9971000000000001</v>
      </c>
      <c r="C788" s="8">
        <v>2.8329</v>
      </c>
      <c r="D788" s="8">
        <v>0.83579999999999988</v>
      </c>
      <c r="E788" s="8">
        <v>3.24</v>
      </c>
      <c r="F788" s="8">
        <v>3.2</v>
      </c>
      <c r="G788" s="8">
        <v>103.9521</v>
      </c>
      <c r="H788" s="8">
        <v>1.9536</v>
      </c>
      <c r="I788" s="8">
        <v>73.036250664037524</v>
      </c>
      <c r="J788" s="8">
        <v>102.03</v>
      </c>
      <c r="L788" s="19">
        <v>40270</v>
      </c>
      <c r="M788" s="20">
        <v>1.5798000000000001</v>
      </c>
      <c r="N788" s="7"/>
      <c r="O788" s="8"/>
      <c r="P788" s="8"/>
      <c r="Q788" s="8"/>
      <c r="R788" s="8"/>
      <c r="S788" s="8"/>
      <c r="T788" s="8"/>
      <c r="U788" s="8"/>
      <c r="V788" s="8"/>
      <c r="W788" s="8"/>
    </row>
    <row r="789" spans="1:23" ht="14.25" customHeight="1">
      <c r="A789" s="7">
        <v>44736</v>
      </c>
      <c r="B789" s="8">
        <v>1.9653</v>
      </c>
      <c r="C789" s="8">
        <v>2.7978000000000001</v>
      </c>
      <c r="D789" s="8">
        <v>0.83250000000000002</v>
      </c>
      <c r="E789" s="8">
        <v>3.18</v>
      </c>
      <c r="F789" s="8">
        <v>3.13</v>
      </c>
      <c r="G789" s="8">
        <v>104.1349</v>
      </c>
      <c r="H789" s="8">
        <v>1.7978000000000001</v>
      </c>
      <c r="I789" s="8">
        <v>74.032317051924508</v>
      </c>
      <c r="J789" s="8">
        <v>102.03</v>
      </c>
      <c r="L789" s="19">
        <v>40263</v>
      </c>
      <c r="M789" s="20">
        <v>1.5730999999999999</v>
      </c>
      <c r="N789" s="7"/>
      <c r="O789" s="8"/>
      <c r="P789" s="8"/>
      <c r="Q789" s="8"/>
      <c r="R789" s="8"/>
      <c r="S789" s="8"/>
      <c r="T789" s="8"/>
      <c r="U789" s="8"/>
      <c r="V789" s="8"/>
      <c r="W789" s="8"/>
    </row>
    <row r="790" spans="1:23" ht="14.25" customHeight="1">
      <c r="A790" s="7">
        <v>44735</v>
      </c>
      <c r="B790" s="8">
        <v>1.9608000000000001</v>
      </c>
      <c r="C790" s="8">
        <v>2.7803</v>
      </c>
      <c r="D790" s="8">
        <v>0.8194999999999999</v>
      </c>
      <c r="E790" s="8">
        <v>3.14</v>
      </c>
      <c r="F790" s="8">
        <v>3.09</v>
      </c>
      <c r="G790" s="8">
        <v>104.4147</v>
      </c>
      <c r="H790" s="8">
        <v>1.6134999999999999</v>
      </c>
      <c r="I790" s="8">
        <v>73.762111465333902</v>
      </c>
      <c r="J790" s="8">
        <v>101.91</v>
      </c>
      <c r="L790" s="19">
        <v>40256</v>
      </c>
      <c r="M790" s="20">
        <v>1.6394</v>
      </c>
      <c r="N790" s="7"/>
      <c r="O790" s="8"/>
      <c r="P790" s="8"/>
      <c r="Q790" s="8"/>
      <c r="R790" s="8"/>
      <c r="S790" s="8"/>
      <c r="T790" s="8"/>
      <c r="U790" s="8"/>
      <c r="V790" s="8"/>
      <c r="W790" s="8"/>
    </row>
    <row r="791" spans="1:23" ht="14.25" customHeight="1">
      <c r="A791" s="7">
        <v>44734</v>
      </c>
      <c r="B791" s="8">
        <v>1.9869000000000001</v>
      </c>
      <c r="C791" s="8">
        <v>2.7772999999999999</v>
      </c>
      <c r="D791" s="8">
        <v>0.79039999999999977</v>
      </c>
      <c r="E791" s="8">
        <v>3.22</v>
      </c>
      <c r="F791" s="8">
        <v>3.16</v>
      </c>
      <c r="G791" s="8">
        <v>104.20950000000001</v>
      </c>
      <c r="H791" s="8">
        <v>1.6921999999999999</v>
      </c>
      <c r="I791" s="8">
        <v>72.593607051758951</v>
      </c>
      <c r="J791" s="8">
        <v>101.91</v>
      </c>
      <c r="L791" s="19">
        <v>40249</v>
      </c>
      <c r="M791" s="20">
        <v>1.6798999999999999</v>
      </c>
      <c r="N791" s="7"/>
      <c r="O791" s="8"/>
      <c r="P791" s="8"/>
      <c r="Q791" s="8"/>
      <c r="R791" s="8"/>
      <c r="S791" s="8"/>
      <c r="T791" s="8"/>
      <c r="U791" s="8"/>
      <c r="V791" s="8"/>
      <c r="W791" s="8"/>
    </row>
    <row r="792" spans="1:23" ht="14.25" customHeight="1">
      <c r="A792" s="7">
        <v>44733</v>
      </c>
      <c r="B792" s="8">
        <v>2.0017999999999998</v>
      </c>
      <c r="C792" s="8">
        <v>2.7852999999999999</v>
      </c>
      <c r="D792" s="8">
        <v>0.78350000000000009</v>
      </c>
      <c r="E792" s="8">
        <v>3.38</v>
      </c>
      <c r="F792" s="8">
        <v>3.31</v>
      </c>
      <c r="G792" s="8">
        <v>104.4158</v>
      </c>
      <c r="H792" s="8">
        <v>1.7037</v>
      </c>
      <c r="I792" s="8">
        <v>72.100405333050034</v>
      </c>
      <c r="J792" s="8">
        <v>101.91</v>
      </c>
      <c r="L792" s="19">
        <v>40242</v>
      </c>
      <c r="M792" s="20">
        <v>1.6968000000000001</v>
      </c>
      <c r="N792" s="7"/>
      <c r="O792" s="8"/>
      <c r="P792" s="8"/>
      <c r="Q792" s="8"/>
      <c r="R792" s="8"/>
      <c r="S792" s="8"/>
      <c r="T792" s="8"/>
      <c r="U792" s="8"/>
      <c r="V792" s="8"/>
      <c r="W792" s="8"/>
    </row>
    <row r="793" spans="1:23" ht="14.25" customHeight="1">
      <c r="A793" s="7">
        <v>44732</v>
      </c>
      <c r="B793" s="8">
        <v>2.0055999999999998</v>
      </c>
      <c r="C793" s="8">
        <v>2.7852999999999999</v>
      </c>
      <c r="D793" s="8">
        <v>0.77970000000000006</v>
      </c>
      <c r="E793" s="8">
        <v>3.34</v>
      </c>
      <c r="F793" s="8">
        <v>3.25</v>
      </c>
      <c r="G793" s="8">
        <v>104.4718</v>
      </c>
      <c r="H793" s="8">
        <v>1.7041999999999999</v>
      </c>
      <c r="I793" s="8">
        <v>72.603110839532405</v>
      </c>
      <c r="J793" s="8">
        <v>101.91</v>
      </c>
      <c r="L793" s="19">
        <v>40235</v>
      </c>
      <c r="M793" s="20">
        <v>1.6073</v>
      </c>
      <c r="N793" s="7"/>
      <c r="O793" s="8"/>
      <c r="P793" s="8"/>
      <c r="Q793" s="8"/>
      <c r="R793" s="8"/>
      <c r="S793" s="8"/>
      <c r="T793" s="8"/>
      <c r="U793" s="8"/>
      <c r="V793" s="8"/>
      <c r="W793" s="8"/>
    </row>
    <row r="794" spans="1:23" ht="14.25" customHeight="1">
      <c r="A794" s="7">
        <v>44729</v>
      </c>
      <c r="B794" s="8">
        <v>2.0102000000000002</v>
      </c>
      <c r="C794" s="8">
        <v>2.7751999999999999</v>
      </c>
      <c r="D794" s="8">
        <v>0.76499999999999968</v>
      </c>
      <c r="E794" s="8">
        <v>3.34</v>
      </c>
      <c r="F794" s="8">
        <v>3.25</v>
      </c>
      <c r="G794" s="8">
        <v>104.6497</v>
      </c>
      <c r="H794" s="8">
        <v>1.6584000000000001</v>
      </c>
      <c r="I794" s="8">
        <v>74.621482789456834</v>
      </c>
      <c r="J794" s="8">
        <v>101.91</v>
      </c>
      <c r="L794" s="19">
        <v>40221</v>
      </c>
      <c r="M794" s="20">
        <v>2.1313</v>
      </c>
      <c r="N794" s="7"/>
      <c r="O794" s="8"/>
      <c r="P794" s="8"/>
      <c r="Q794" s="8"/>
      <c r="R794" s="8"/>
      <c r="S794" s="8"/>
      <c r="T794" s="8"/>
      <c r="U794" s="8"/>
      <c r="V794" s="8"/>
      <c r="W794" s="8"/>
    </row>
    <row r="795" spans="1:23" ht="14.25" customHeight="1">
      <c r="A795" s="7">
        <v>44728</v>
      </c>
      <c r="B795" s="8">
        <v>2.0352000000000001</v>
      </c>
      <c r="C795" s="8">
        <v>2.7728000000000002</v>
      </c>
      <c r="D795" s="8">
        <v>0.73760000000000003</v>
      </c>
      <c r="E795" s="8">
        <v>3.35</v>
      </c>
      <c r="F795" s="8">
        <v>3.28</v>
      </c>
      <c r="G795" s="8">
        <v>103.8313</v>
      </c>
      <c r="H795" s="8">
        <v>1.6148</v>
      </c>
      <c r="I795" s="8">
        <v>76.100835023454152</v>
      </c>
      <c r="J795" s="8">
        <v>101.24</v>
      </c>
      <c r="L795" s="19">
        <v>40214</v>
      </c>
      <c r="M795" s="20">
        <v>1.7708999999999999</v>
      </c>
      <c r="N795" s="7"/>
      <c r="O795" s="8"/>
      <c r="P795" s="8"/>
      <c r="Q795" s="8"/>
      <c r="R795" s="8"/>
      <c r="S795" s="8"/>
      <c r="T795" s="8"/>
      <c r="U795" s="8"/>
      <c r="V795" s="8"/>
      <c r="W795" s="8"/>
    </row>
    <row r="796" spans="1:23" ht="14.25" customHeight="1">
      <c r="A796" s="7">
        <v>44727</v>
      </c>
      <c r="B796" s="8">
        <v>2.036</v>
      </c>
      <c r="C796" s="8">
        <v>2.7827000000000002</v>
      </c>
      <c r="D796" s="8">
        <v>0.74670000000000014</v>
      </c>
      <c r="E796" s="8">
        <v>3.38</v>
      </c>
      <c r="F796" s="8">
        <v>3.33</v>
      </c>
      <c r="G796" s="8">
        <v>104.8556</v>
      </c>
      <c r="H796" s="8">
        <v>1.6162000000000001</v>
      </c>
      <c r="I796" s="8">
        <v>75.704256271294724</v>
      </c>
      <c r="J796" s="8">
        <v>101.24</v>
      </c>
      <c r="L796" s="19">
        <v>40207</v>
      </c>
      <c r="M796" s="20">
        <v>1.6095999999999999</v>
      </c>
      <c r="N796" s="7"/>
      <c r="O796" s="8"/>
      <c r="P796" s="8"/>
      <c r="Q796" s="8"/>
      <c r="R796" s="8"/>
      <c r="S796" s="8"/>
      <c r="T796" s="8"/>
      <c r="U796" s="8"/>
      <c r="V796" s="8"/>
      <c r="W796" s="8"/>
    </row>
    <row r="797" spans="1:23" ht="14.25" customHeight="1">
      <c r="A797" s="7">
        <v>44726</v>
      </c>
      <c r="B797" s="8">
        <v>2.0175999999999998</v>
      </c>
      <c r="C797" s="8">
        <v>2.7702</v>
      </c>
      <c r="D797" s="8">
        <v>0.75260000000000016</v>
      </c>
      <c r="E797" s="8">
        <v>3.61</v>
      </c>
      <c r="F797" s="8">
        <v>3.49</v>
      </c>
      <c r="G797" s="8">
        <v>105.48480000000001</v>
      </c>
      <c r="H797" s="8">
        <v>1.5942000000000001</v>
      </c>
      <c r="I797" s="8">
        <v>76.469215641870349</v>
      </c>
      <c r="J797" s="8">
        <v>101.24</v>
      </c>
      <c r="L797" s="19">
        <v>40200</v>
      </c>
      <c r="M797" s="20">
        <v>1.4097999999999999</v>
      </c>
      <c r="N797" s="7"/>
      <c r="O797" s="8"/>
      <c r="P797" s="8"/>
      <c r="Q797" s="8"/>
      <c r="R797" s="8"/>
      <c r="S797" s="8"/>
      <c r="T797" s="8"/>
      <c r="U797" s="8"/>
      <c r="V797" s="8"/>
      <c r="W797" s="8"/>
    </row>
    <row r="798" spans="1:23" ht="14.25" customHeight="1">
      <c r="A798" s="7">
        <v>44725</v>
      </c>
      <c r="B798" s="8">
        <v>2.0026000000000002</v>
      </c>
      <c r="C798" s="8">
        <v>2.7652000000000001</v>
      </c>
      <c r="D798" s="8">
        <v>0.76259999999999994</v>
      </c>
      <c r="E798" s="8">
        <v>3.56</v>
      </c>
      <c r="F798" s="8">
        <v>3.43</v>
      </c>
      <c r="G798" s="8">
        <v>105.21169999999999</v>
      </c>
      <c r="H798" s="8">
        <v>1.597</v>
      </c>
      <c r="I798" s="8">
        <v>76.926211772394012</v>
      </c>
      <c r="J798" s="8">
        <v>101.24</v>
      </c>
      <c r="L798" s="19">
        <v>40193</v>
      </c>
      <c r="M798" s="20">
        <v>1.3979999999999999</v>
      </c>
      <c r="N798" s="7"/>
      <c r="O798" s="8"/>
      <c r="P798" s="8"/>
      <c r="Q798" s="8"/>
      <c r="R798" s="8"/>
      <c r="S798" s="8"/>
      <c r="T798" s="8"/>
      <c r="U798" s="8"/>
      <c r="V798" s="8"/>
      <c r="W798" s="8"/>
    </row>
    <row r="799" spans="1:23" ht="14.25" customHeight="1">
      <c r="A799" s="7">
        <v>44722</v>
      </c>
      <c r="B799" s="8">
        <v>2.0051000000000001</v>
      </c>
      <c r="C799" s="8">
        <v>2.7526000000000002</v>
      </c>
      <c r="D799" s="8">
        <v>0.74750000000000005</v>
      </c>
      <c r="E799" s="8">
        <v>3.25</v>
      </c>
      <c r="F799" s="8">
        <v>3.15</v>
      </c>
      <c r="G799" s="8">
        <v>104.17149999999999</v>
      </c>
      <c r="H799" s="8">
        <v>1.5728</v>
      </c>
      <c r="I799" s="8">
        <v>77.846883260382199</v>
      </c>
      <c r="J799" s="8">
        <v>101.24</v>
      </c>
      <c r="L799" s="19">
        <v>40186</v>
      </c>
      <c r="M799" s="20">
        <v>1.3927</v>
      </c>
      <c r="N799" s="7"/>
      <c r="O799" s="8"/>
      <c r="P799" s="8"/>
      <c r="Q799" s="8"/>
      <c r="R799" s="8"/>
      <c r="S799" s="8"/>
      <c r="T799" s="8"/>
      <c r="U799" s="8"/>
      <c r="V799" s="8"/>
      <c r="W799" s="8"/>
    </row>
    <row r="800" spans="1:23" ht="14.25" customHeight="1">
      <c r="A800" s="7">
        <v>44721</v>
      </c>
      <c r="B800" s="8">
        <v>2.0150999999999999</v>
      </c>
      <c r="C800" s="8">
        <v>2.7576000000000001</v>
      </c>
      <c r="D800" s="8">
        <v>0.74250000000000016</v>
      </c>
      <c r="E800" s="8">
        <v>3.07</v>
      </c>
      <c r="F800" s="8">
        <v>3.04</v>
      </c>
      <c r="G800" s="8">
        <v>103.30840000000001</v>
      </c>
      <c r="H800" s="8">
        <v>1.6153999999999999</v>
      </c>
      <c r="I800" s="8">
        <v>78.46848971325403</v>
      </c>
      <c r="J800" s="8">
        <v>100.69</v>
      </c>
      <c r="L800" s="19">
        <v>40178</v>
      </c>
      <c r="M800" s="20">
        <v>1.5726</v>
      </c>
      <c r="N800" s="7"/>
      <c r="O800" s="8"/>
      <c r="P800" s="8"/>
      <c r="Q800" s="8"/>
      <c r="R800" s="8"/>
      <c r="S800" s="8"/>
      <c r="T800" s="8"/>
      <c r="U800" s="8"/>
      <c r="V800" s="8"/>
      <c r="W800" s="8"/>
    </row>
    <row r="801" spans="1:23" ht="14.25" customHeight="1">
      <c r="A801" s="7">
        <v>44720</v>
      </c>
      <c r="B801" s="8">
        <v>2.0282</v>
      </c>
      <c r="C801" s="8">
        <v>2.7660999999999998</v>
      </c>
      <c r="D801" s="8">
        <v>0.73789999999999978</v>
      </c>
      <c r="E801" s="8">
        <v>3.03</v>
      </c>
      <c r="F801" s="8">
        <v>3.03</v>
      </c>
      <c r="G801" s="8">
        <v>102.55249999999999</v>
      </c>
      <c r="H801" s="8">
        <v>1.6217999999999999</v>
      </c>
      <c r="I801" s="8">
        <v>77.447024915092342</v>
      </c>
      <c r="J801" s="8">
        <v>100.69</v>
      </c>
      <c r="L801" s="19">
        <v>40172</v>
      </c>
      <c r="M801" s="20">
        <v>1.4288000000000001</v>
      </c>
      <c r="N801" s="7"/>
      <c r="O801" s="8"/>
      <c r="P801" s="8"/>
      <c r="Q801" s="8"/>
      <c r="R801" s="8"/>
      <c r="S801" s="8"/>
      <c r="T801" s="8"/>
      <c r="U801" s="8"/>
      <c r="V801" s="8"/>
      <c r="W801" s="8"/>
    </row>
    <row r="802" spans="1:23" ht="14.25" customHeight="1">
      <c r="A802" s="7">
        <v>44719</v>
      </c>
      <c r="B802" s="8">
        <v>2.0179999999999998</v>
      </c>
      <c r="C802" s="8">
        <v>2.7576000000000001</v>
      </c>
      <c r="D802" s="8">
        <v>0.73960000000000026</v>
      </c>
      <c r="E802" s="8">
        <v>2.99</v>
      </c>
      <c r="F802" s="8">
        <v>2.98</v>
      </c>
      <c r="G802" s="8">
        <v>102.34099999999999</v>
      </c>
      <c r="H802" s="8">
        <v>1.6225000000000001</v>
      </c>
      <c r="I802" s="8">
        <v>79.774494989413512</v>
      </c>
      <c r="J802" s="8">
        <v>100.69</v>
      </c>
      <c r="L802" s="19">
        <v>40165</v>
      </c>
      <c r="M802" s="20">
        <v>1.4550000000000001</v>
      </c>
      <c r="N802" s="7"/>
      <c r="O802" s="8"/>
      <c r="P802" s="8"/>
      <c r="Q802" s="8"/>
      <c r="R802" s="8"/>
      <c r="S802" s="8"/>
      <c r="T802" s="8"/>
      <c r="U802" s="8"/>
      <c r="V802" s="8"/>
      <c r="W802" s="8"/>
    </row>
    <row r="803" spans="1:23" ht="14.25" customHeight="1">
      <c r="A803" s="7">
        <v>44718</v>
      </c>
      <c r="B803" s="8">
        <v>2.0198999999999998</v>
      </c>
      <c r="C803" s="8">
        <v>2.7776000000000001</v>
      </c>
      <c r="D803" s="8">
        <v>0.75770000000000026</v>
      </c>
      <c r="E803" s="8">
        <v>3.03</v>
      </c>
      <c r="F803" s="8">
        <v>3.04</v>
      </c>
      <c r="G803" s="8">
        <v>102.3974</v>
      </c>
      <c r="H803" s="8">
        <v>1.6478999999999999</v>
      </c>
      <c r="I803" s="8">
        <v>78.542164464890021</v>
      </c>
      <c r="J803" s="8">
        <v>100.69</v>
      </c>
      <c r="L803" s="19">
        <v>40158</v>
      </c>
      <c r="M803" s="20">
        <v>1.4659</v>
      </c>
      <c r="N803" s="7"/>
      <c r="O803" s="8"/>
      <c r="P803" s="8"/>
      <c r="Q803" s="8"/>
      <c r="R803" s="8"/>
      <c r="S803" s="8"/>
      <c r="T803" s="8"/>
      <c r="U803" s="8"/>
      <c r="V803" s="8"/>
      <c r="W803" s="8"/>
    </row>
    <row r="804" spans="1:23" ht="14.25" customHeight="1">
      <c r="A804" s="7">
        <v>44715</v>
      </c>
      <c r="B804" s="8">
        <v>1.9563999999999999</v>
      </c>
      <c r="C804" s="8">
        <v>2.7601</v>
      </c>
      <c r="D804" s="8">
        <v>0.80370000000000008</v>
      </c>
      <c r="E804" s="8">
        <v>2.95</v>
      </c>
      <c r="F804" s="8">
        <v>2.96</v>
      </c>
      <c r="G804" s="8">
        <v>102.1832</v>
      </c>
      <c r="H804" s="8">
        <v>1.6274</v>
      </c>
      <c r="I804" s="8">
        <v>77.886794122586068</v>
      </c>
      <c r="J804" s="8">
        <v>100.69</v>
      </c>
      <c r="L804" s="19">
        <v>40151</v>
      </c>
      <c r="M804" s="20">
        <v>1.4799</v>
      </c>
      <c r="N804" s="7"/>
      <c r="O804" s="8"/>
      <c r="P804" s="8"/>
      <c r="Q804" s="8"/>
      <c r="R804" s="8"/>
      <c r="S804" s="8"/>
      <c r="T804" s="8"/>
      <c r="U804" s="8"/>
      <c r="V804" s="8"/>
      <c r="W804" s="8"/>
    </row>
    <row r="805" spans="1:23" ht="14.25" customHeight="1">
      <c r="A805" s="7">
        <v>44714</v>
      </c>
      <c r="B805" s="8">
        <v>1.9563999999999999</v>
      </c>
      <c r="C805" s="8">
        <v>2.7601</v>
      </c>
      <c r="D805" s="8">
        <v>0.80370000000000008</v>
      </c>
      <c r="E805" s="8">
        <v>2.92</v>
      </c>
      <c r="F805" s="8">
        <v>2.92</v>
      </c>
      <c r="G805" s="8">
        <v>101.7569</v>
      </c>
      <c r="H805" s="8">
        <v>1.6274</v>
      </c>
      <c r="I805" s="8">
        <v>77.886794122586068</v>
      </c>
      <c r="J805" s="8">
        <v>100.69</v>
      </c>
      <c r="L805" s="19">
        <v>40144</v>
      </c>
      <c r="M805" s="20">
        <v>1.4403999999999999</v>
      </c>
      <c r="N805" s="7"/>
      <c r="O805" s="8"/>
      <c r="P805" s="8"/>
      <c r="Q805" s="8"/>
      <c r="R805" s="8"/>
      <c r="S805" s="8"/>
      <c r="T805" s="8"/>
      <c r="U805" s="8"/>
      <c r="V805" s="8"/>
      <c r="W805" s="8"/>
    </row>
    <row r="806" spans="1:23" ht="14.25" customHeight="1">
      <c r="A806" s="7">
        <v>44713</v>
      </c>
      <c r="B806" s="8">
        <v>1.9415</v>
      </c>
      <c r="C806" s="8">
        <v>2.7551000000000001</v>
      </c>
      <c r="D806" s="8">
        <v>0.8136000000000001</v>
      </c>
      <c r="E806" s="8">
        <v>2.94</v>
      </c>
      <c r="F806" s="8">
        <v>2.94</v>
      </c>
      <c r="G806" s="8">
        <v>102.56100000000001</v>
      </c>
      <c r="H806" s="8">
        <v>1.5889</v>
      </c>
      <c r="I806" s="8">
        <v>77.169460223434385</v>
      </c>
      <c r="J806" s="8">
        <v>100.8</v>
      </c>
      <c r="L806" s="19">
        <v>40137</v>
      </c>
      <c r="M806" s="20">
        <v>1.4068000000000001</v>
      </c>
      <c r="N806" s="7"/>
      <c r="O806" s="8"/>
      <c r="P806" s="8"/>
      <c r="Q806" s="8"/>
      <c r="R806" s="8"/>
      <c r="S806" s="8"/>
      <c r="T806" s="8"/>
      <c r="U806" s="8"/>
      <c r="V806" s="8"/>
      <c r="W806" s="8"/>
    </row>
    <row r="807" spans="1:23" ht="14.25" customHeight="1">
      <c r="A807" s="7">
        <v>44712</v>
      </c>
      <c r="B807" s="8">
        <v>1.9159999999999999</v>
      </c>
      <c r="C807" s="8">
        <v>2.7425999999999999</v>
      </c>
      <c r="D807" s="8">
        <v>0.8266</v>
      </c>
      <c r="E807" s="8">
        <v>2.81</v>
      </c>
      <c r="F807" s="8">
        <v>2.85</v>
      </c>
      <c r="G807" s="8">
        <v>101.77209999999999</v>
      </c>
      <c r="H807" s="8">
        <v>1.8406</v>
      </c>
      <c r="I807" s="8">
        <v>76.94790869819397</v>
      </c>
      <c r="J807" s="8">
        <v>100.8</v>
      </c>
      <c r="L807" s="19">
        <v>40130</v>
      </c>
      <c r="M807" s="20">
        <v>1.4737</v>
      </c>
      <c r="N807" s="7"/>
      <c r="O807" s="8"/>
      <c r="P807" s="8"/>
      <c r="Q807" s="8"/>
      <c r="R807" s="8"/>
      <c r="S807" s="8"/>
      <c r="T807" s="8"/>
      <c r="U807" s="8"/>
      <c r="V807" s="8"/>
      <c r="W807" s="8"/>
    </row>
    <row r="808" spans="1:23" ht="14.25" customHeight="1">
      <c r="A808" s="7">
        <v>44711</v>
      </c>
      <c r="B808" s="8">
        <v>1.9140999999999999</v>
      </c>
      <c r="C808" s="8">
        <v>2.7225000000000001</v>
      </c>
      <c r="D808" s="8">
        <v>0.80840000000000023</v>
      </c>
      <c r="E808" s="8">
        <v>2.71</v>
      </c>
      <c r="F808" s="8">
        <v>2.74</v>
      </c>
      <c r="G808" s="8">
        <v>101.3737</v>
      </c>
      <c r="H808" s="8">
        <v>1.7894000000000001</v>
      </c>
      <c r="I808" s="8">
        <v>76.985113166736227</v>
      </c>
      <c r="J808" s="8">
        <v>100.07</v>
      </c>
      <c r="L808" s="19">
        <v>40123</v>
      </c>
      <c r="M808" s="20">
        <v>1.4051</v>
      </c>
      <c r="N808" s="7"/>
      <c r="O808" s="8"/>
      <c r="P808" s="8"/>
      <c r="Q808" s="8"/>
      <c r="R808" s="8"/>
      <c r="S808" s="8"/>
      <c r="T808" s="8"/>
      <c r="U808" s="8"/>
      <c r="V808" s="8"/>
      <c r="W808" s="8"/>
    </row>
    <row r="809" spans="1:23" ht="14.25" customHeight="1">
      <c r="A809" s="7">
        <v>44708</v>
      </c>
      <c r="B809" s="8">
        <v>1.9133</v>
      </c>
      <c r="C809" s="8">
        <v>2.6974</v>
      </c>
      <c r="D809" s="8">
        <v>0.78410000000000002</v>
      </c>
      <c r="E809" s="8">
        <v>2.71</v>
      </c>
      <c r="F809" s="8">
        <v>2.74</v>
      </c>
      <c r="G809" s="8">
        <v>101.663</v>
      </c>
      <c r="H809" s="8">
        <v>1.7138</v>
      </c>
      <c r="I809" s="8">
        <v>76.351100899509547</v>
      </c>
      <c r="J809" s="8">
        <v>100.07</v>
      </c>
      <c r="L809" s="19">
        <v>40116</v>
      </c>
      <c r="M809" s="20">
        <v>1.4238</v>
      </c>
      <c r="N809" s="7"/>
      <c r="O809" s="8"/>
      <c r="P809" s="8"/>
      <c r="Q809" s="8"/>
      <c r="R809" s="8"/>
      <c r="S809" s="8"/>
      <c r="T809" s="8"/>
      <c r="U809" s="8"/>
      <c r="V809" s="8"/>
      <c r="W809" s="8"/>
    </row>
    <row r="810" spans="1:23" ht="14.25" customHeight="1">
      <c r="A810" s="7">
        <v>44707</v>
      </c>
      <c r="B810" s="8">
        <v>1.9246000000000001</v>
      </c>
      <c r="C810" s="8">
        <v>2.71</v>
      </c>
      <c r="D810" s="8">
        <v>0.78539999999999988</v>
      </c>
      <c r="E810" s="8">
        <v>2.7</v>
      </c>
      <c r="F810" s="8">
        <v>2.75</v>
      </c>
      <c r="G810" s="8">
        <v>101.75530000000001</v>
      </c>
      <c r="H810" s="8">
        <v>1.6686000000000001</v>
      </c>
      <c r="I810" s="8">
        <v>75.26970181233132</v>
      </c>
      <c r="J810" s="8">
        <v>100.41</v>
      </c>
      <c r="L810" s="19">
        <v>40109</v>
      </c>
      <c r="M810" s="20">
        <v>1.4962</v>
      </c>
      <c r="N810" s="7"/>
      <c r="O810" s="8"/>
      <c r="P810" s="8"/>
      <c r="Q810" s="8"/>
      <c r="R810" s="8"/>
      <c r="S810" s="8"/>
      <c r="T810" s="8"/>
      <c r="U810" s="8"/>
      <c r="V810" s="8"/>
      <c r="W810" s="8"/>
    </row>
    <row r="811" spans="1:23" ht="14.25" customHeight="1">
      <c r="A811" s="7">
        <v>44706</v>
      </c>
      <c r="B811" s="8">
        <v>1.9773000000000001</v>
      </c>
      <c r="C811" s="8">
        <v>2.7574999999999998</v>
      </c>
      <c r="D811" s="8">
        <v>0.78019999999999978</v>
      </c>
      <c r="E811" s="8">
        <v>2.71</v>
      </c>
      <c r="F811" s="8">
        <v>2.75</v>
      </c>
      <c r="G811" s="8">
        <v>102.1088</v>
      </c>
      <c r="H811" s="8">
        <v>1.6970000000000001</v>
      </c>
      <c r="I811" s="8">
        <v>74.632772638773815</v>
      </c>
      <c r="J811" s="8">
        <v>100.41</v>
      </c>
      <c r="L811" s="19">
        <v>40102</v>
      </c>
      <c r="M811" s="20">
        <v>1.5561</v>
      </c>
      <c r="N811" s="7"/>
      <c r="O811" s="8"/>
      <c r="P811" s="8"/>
      <c r="Q811" s="8"/>
      <c r="R811" s="8"/>
      <c r="S811" s="8"/>
      <c r="T811" s="8"/>
      <c r="U811" s="8"/>
      <c r="V811" s="8"/>
      <c r="W811" s="8"/>
    </row>
    <row r="812" spans="1:23" ht="14.25" customHeight="1">
      <c r="A812" s="7">
        <v>44705</v>
      </c>
      <c r="B812" s="8">
        <v>1.9677</v>
      </c>
      <c r="C812" s="8">
        <v>2.7650000000000001</v>
      </c>
      <c r="D812" s="8">
        <v>0.79730000000000012</v>
      </c>
      <c r="E812" s="8">
        <v>2.76</v>
      </c>
      <c r="F812" s="8">
        <v>2.76</v>
      </c>
      <c r="G812" s="8">
        <v>101.7741</v>
      </c>
      <c r="H812" s="8">
        <v>1.5435000000000001</v>
      </c>
      <c r="I812" s="8">
        <v>71.999671246637703</v>
      </c>
      <c r="J812" s="8">
        <v>100.41</v>
      </c>
      <c r="L812" s="19">
        <v>40095</v>
      </c>
      <c r="M812" s="20">
        <v>1.6899</v>
      </c>
      <c r="N812" s="7"/>
      <c r="O812" s="8"/>
      <c r="P812" s="8"/>
      <c r="Q812" s="8"/>
      <c r="R812" s="8"/>
      <c r="S812" s="8"/>
      <c r="T812" s="8"/>
      <c r="U812" s="8"/>
      <c r="V812" s="8"/>
      <c r="W812" s="8"/>
    </row>
    <row r="813" spans="1:23" ht="14.25" customHeight="1">
      <c r="A813" s="7">
        <v>44704</v>
      </c>
      <c r="B813" s="8">
        <v>1.9568000000000001</v>
      </c>
      <c r="C813" s="8">
        <v>2.7675000000000001</v>
      </c>
      <c r="D813" s="8">
        <v>0.81069999999999998</v>
      </c>
      <c r="E813" s="8">
        <v>2.88</v>
      </c>
      <c r="F813" s="8">
        <v>2.86</v>
      </c>
      <c r="G813" s="8">
        <v>102.07170000000001</v>
      </c>
      <c r="H813" s="8">
        <v>1.5795999999999999</v>
      </c>
      <c r="I813" s="8">
        <v>71.619321607952202</v>
      </c>
      <c r="J813" s="8">
        <v>100.41</v>
      </c>
      <c r="L813" s="19">
        <v>40086</v>
      </c>
      <c r="M813" s="20">
        <v>1.6367</v>
      </c>
      <c r="N813" s="7"/>
      <c r="O813" s="8"/>
      <c r="P813" s="8"/>
      <c r="Q813" s="8"/>
      <c r="R813" s="8"/>
      <c r="S813" s="8"/>
      <c r="T813" s="8"/>
      <c r="U813" s="8"/>
      <c r="V813" s="8"/>
      <c r="W813" s="8"/>
    </row>
    <row r="814" spans="1:23" ht="14.25" customHeight="1">
      <c r="A814" s="7">
        <v>44701</v>
      </c>
      <c r="B814" s="8">
        <v>1.9564999999999999</v>
      </c>
      <c r="C814" s="8">
        <v>2.79</v>
      </c>
      <c r="D814" s="8">
        <v>0.83350000000000013</v>
      </c>
      <c r="E814" s="8">
        <v>2.8</v>
      </c>
      <c r="F814" s="8">
        <v>2.78</v>
      </c>
      <c r="G814" s="8">
        <v>103.0504</v>
      </c>
      <c r="H814" s="8">
        <v>1.5839000000000001</v>
      </c>
      <c r="I814" s="8">
        <v>70.088211259259253</v>
      </c>
      <c r="J814" s="8">
        <v>100.41</v>
      </c>
      <c r="L814" s="19">
        <v>40081</v>
      </c>
      <c r="M814" s="20">
        <v>1.621</v>
      </c>
      <c r="N814" s="7"/>
      <c r="O814" s="8"/>
      <c r="P814" s="8"/>
      <c r="Q814" s="8"/>
      <c r="R814" s="8"/>
      <c r="S814" s="8"/>
      <c r="T814" s="8"/>
      <c r="U814" s="8"/>
      <c r="V814" s="8"/>
      <c r="W814" s="8"/>
    </row>
    <row r="815" spans="1:23" ht="14.25" customHeight="1">
      <c r="A815" s="7">
        <v>44700</v>
      </c>
      <c r="B815" s="8">
        <v>1.9420999999999999</v>
      </c>
      <c r="C815" s="8">
        <v>2.7774000000000001</v>
      </c>
      <c r="D815" s="8">
        <v>0.83530000000000015</v>
      </c>
      <c r="E815" s="8">
        <v>2.84</v>
      </c>
      <c r="F815" s="8">
        <v>2.84</v>
      </c>
      <c r="G815" s="8">
        <v>102.8901</v>
      </c>
      <c r="H815" s="8">
        <v>1.5848</v>
      </c>
      <c r="I815" s="8">
        <v>68.634277032132218</v>
      </c>
      <c r="J815" s="8">
        <v>100.8</v>
      </c>
      <c r="L815" s="19">
        <v>40074</v>
      </c>
      <c r="M815" s="20">
        <v>1.4764999999999999</v>
      </c>
      <c r="N815" s="7"/>
      <c r="O815" s="8"/>
      <c r="P815" s="8"/>
      <c r="Q815" s="8"/>
      <c r="R815" s="8"/>
      <c r="S815" s="8"/>
      <c r="T815" s="8"/>
      <c r="U815" s="8"/>
      <c r="V815" s="8"/>
      <c r="W815" s="8"/>
    </row>
    <row r="816" spans="1:23" ht="14.25" customHeight="1">
      <c r="A816" s="7">
        <v>44699</v>
      </c>
      <c r="B816" s="8">
        <v>1.9275</v>
      </c>
      <c r="C816" s="8">
        <v>2.7801</v>
      </c>
      <c r="D816" s="8">
        <v>0.85260000000000002</v>
      </c>
      <c r="E816" s="8">
        <v>2.89</v>
      </c>
      <c r="F816" s="8">
        <v>2.89</v>
      </c>
      <c r="G816" s="8">
        <v>103.91930000000001</v>
      </c>
      <c r="H816" s="8">
        <v>1.5549999999999999</v>
      </c>
      <c r="I816" s="8">
        <v>70.915086075053836</v>
      </c>
      <c r="J816" s="8">
        <v>100.8</v>
      </c>
      <c r="L816" s="19">
        <v>40067</v>
      </c>
      <c r="M816" s="20">
        <v>1.6651</v>
      </c>
      <c r="N816" s="7"/>
      <c r="O816" s="8"/>
      <c r="P816" s="8"/>
      <c r="Q816" s="8"/>
      <c r="R816" s="8"/>
      <c r="S816" s="8"/>
      <c r="T816" s="8"/>
      <c r="U816" s="8"/>
      <c r="V816" s="8"/>
      <c r="W816" s="8"/>
    </row>
    <row r="817" spans="1:23" ht="14.25" customHeight="1">
      <c r="A817" s="7">
        <v>44698</v>
      </c>
      <c r="B817" s="8">
        <v>1.9474</v>
      </c>
      <c r="C817" s="8">
        <v>2.8178000000000001</v>
      </c>
      <c r="D817" s="8">
        <v>0.87040000000000006</v>
      </c>
      <c r="E817" s="8">
        <v>2.96</v>
      </c>
      <c r="F817" s="8">
        <v>2.98</v>
      </c>
      <c r="G817" s="8">
        <v>103.3005</v>
      </c>
      <c r="H817" s="8">
        <v>1.5257000000000001</v>
      </c>
      <c r="I817" s="8">
        <v>68.870715698957696</v>
      </c>
      <c r="J817" s="8">
        <v>100.8</v>
      </c>
      <c r="L817" s="19">
        <v>40060</v>
      </c>
      <c r="M817" s="20">
        <v>1.5441</v>
      </c>
      <c r="N817" s="7"/>
      <c r="O817" s="8"/>
      <c r="P817" s="8"/>
      <c r="Q817" s="8"/>
      <c r="R817" s="8"/>
      <c r="S817" s="8"/>
      <c r="T817" s="8"/>
      <c r="U817" s="8"/>
      <c r="V817" s="8"/>
      <c r="W817" s="8"/>
    </row>
    <row r="818" spans="1:23" ht="14.25" customHeight="1">
      <c r="A818" s="7">
        <v>44697</v>
      </c>
      <c r="B818" s="8">
        <v>1.9970000000000001</v>
      </c>
      <c r="C818" s="8">
        <v>2.8216000000000001</v>
      </c>
      <c r="D818" s="8">
        <v>0.8246</v>
      </c>
      <c r="E818" s="8">
        <v>2.83</v>
      </c>
      <c r="F818" s="8">
        <v>2.88</v>
      </c>
      <c r="G818" s="8">
        <v>104.21</v>
      </c>
      <c r="H818" s="8">
        <v>1.5849</v>
      </c>
      <c r="I818" s="8">
        <v>67.568406305901576</v>
      </c>
      <c r="J818" s="8">
        <v>100.8</v>
      </c>
      <c r="L818" s="19">
        <v>40053</v>
      </c>
      <c r="M818" s="20">
        <v>1.3515999999999999</v>
      </c>
      <c r="N818" s="7"/>
      <c r="O818" s="8"/>
      <c r="P818" s="8"/>
      <c r="Q818" s="8"/>
      <c r="R818" s="8"/>
      <c r="S818" s="8"/>
      <c r="T818" s="8"/>
      <c r="U818" s="8"/>
      <c r="V818" s="8"/>
      <c r="W818" s="8"/>
    </row>
    <row r="819" spans="1:23" ht="14.25" customHeight="1">
      <c r="A819" s="7">
        <v>44694</v>
      </c>
      <c r="B819" s="8">
        <v>2.0125000000000002</v>
      </c>
      <c r="C819" s="8">
        <v>2.8140000000000001</v>
      </c>
      <c r="D819" s="8">
        <v>0.80149999999999988</v>
      </c>
      <c r="E819" s="8">
        <v>2.89</v>
      </c>
      <c r="F819" s="8">
        <v>2.93</v>
      </c>
      <c r="G819" s="8">
        <v>104.4999</v>
      </c>
      <c r="H819" s="8">
        <v>1.5496000000000001</v>
      </c>
      <c r="I819" s="8">
        <v>66.79900733279122</v>
      </c>
      <c r="J819" s="8">
        <v>100.8</v>
      </c>
      <c r="L819" s="19">
        <v>40046</v>
      </c>
      <c r="M819" s="20">
        <v>1.3212999999999999</v>
      </c>
      <c r="N819" s="7"/>
      <c r="O819" s="8"/>
      <c r="P819" s="8"/>
      <c r="Q819" s="8"/>
      <c r="R819" s="8"/>
      <c r="S819" s="8"/>
      <c r="T819" s="8"/>
      <c r="U819" s="8"/>
      <c r="V819" s="8"/>
      <c r="W819" s="8"/>
    </row>
    <row r="820" spans="1:23" ht="14.25" customHeight="1">
      <c r="A820" s="7">
        <v>44693</v>
      </c>
      <c r="B820" s="8">
        <v>2.0261</v>
      </c>
      <c r="C820" s="8">
        <v>2.8054999999999999</v>
      </c>
      <c r="D820" s="8">
        <v>0.77939999999999987</v>
      </c>
      <c r="E820" s="8">
        <v>2.81</v>
      </c>
      <c r="F820" s="8">
        <v>2.84</v>
      </c>
      <c r="G820" s="8">
        <v>104.768</v>
      </c>
      <c r="H820" s="8">
        <v>1.5734999999999999</v>
      </c>
      <c r="I820" s="8">
        <v>68.463586297563921</v>
      </c>
      <c r="J820" s="8">
        <v>102.39</v>
      </c>
      <c r="L820" s="19">
        <v>40039</v>
      </c>
      <c r="M820" s="20">
        <v>1.5158</v>
      </c>
      <c r="N820" s="7"/>
      <c r="O820" s="8"/>
      <c r="P820" s="8"/>
      <c r="Q820" s="8"/>
      <c r="R820" s="8"/>
      <c r="S820" s="8"/>
      <c r="T820" s="8"/>
      <c r="U820" s="8"/>
      <c r="V820" s="8"/>
      <c r="W820" s="8"/>
    </row>
    <row r="821" spans="1:23" ht="14.25" customHeight="1">
      <c r="A821" s="7">
        <v>44692</v>
      </c>
      <c r="B821" s="8">
        <v>2.0510000000000002</v>
      </c>
      <c r="C821" s="8">
        <v>2.8239999999999998</v>
      </c>
      <c r="D821" s="8">
        <v>0.77299999999999969</v>
      </c>
      <c r="E821" s="8">
        <v>2.89</v>
      </c>
      <c r="F821" s="8">
        <v>2.91</v>
      </c>
      <c r="G821" s="8">
        <v>104.003</v>
      </c>
      <c r="H821" s="8">
        <v>1.5581</v>
      </c>
      <c r="I821" s="8">
        <v>68.026327679380088</v>
      </c>
      <c r="J821" s="8">
        <v>102.39</v>
      </c>
      <c r="L821" s="19">
        <v>40032</v>
      </c>
      <c r="M821" s="20">
        <v>1.8855</v>
      </c>
      <c r="N821" s="7"/>
      <c r="O821" s="8"/>
      <c r="P821" s="8"/>
      <c r="Q821" s="8"/>
      <c r="R821" s="8"/>
      <c r="S821" s="8"/>
      <c r="T821" s="8"/>
      <c r="U821" s="8"/>
      <c r="V821" s="8"/>
      <c r="W821" s="8"/>
    </row>
    <row r="822" spans="1:23" ht="14.25" customHeight="1">
      <c r="A822" s="7">
        <v>44691</v>
      </c>
      <c r="B822" s="8">
        <v>2.0306000000000002</v>
      </c>
      <c r="C822" s="8">
        <v>2.8089</v>
      </c>
      <c r="D822" s="8">
        <v>0.77829999999999977</v>
      </c>
      <c r="E822" s="8">
        <v>2.91</v>
      </c>
      <c r="F822" s="8">
        <v>2.99</v>
      </c>
      <c r="G822" s="8">
        <v>103.9378</v>
      </c>
      <c r="H822" s="8">
        <v>1.5366</v>
      </c>
      <c r="I822" s="8">
        <v>70.569792171549381</v>
      </c>
      <c r="J822" s="8">
        <v>102.39</v>
      </c>
      <c r="L822" s="19">
        <v>40025</v>
      </c>
      <c r="M822" s="20">
        <v>1.6995</v>
      </c>
      <c r="N822" s="7"/>
      <c r="O822" s="8"/>
      <c r="P822" s="8"/>
      <c r="Q822" s="8"/>
      <c r="R822" s="8"/>
      <c r="S822" s="8"/>
      <c r="T822" s="8"/>
      <c r="U822" s="8"/>
      <c r="V822" s="8"/>
      <c r="W822" s="8"/>
    </row>
    <row r="823" spans="1:23" ht="14.25" customHeight="1">
      <c r="A823" s="7">
        <v>44690</v>
      </c>
      <c r="B823" s="8">
        <v>2.0373000000000001</v>
      </c>
      <c r="C823" s="8">
        <v>2.8153999999999999</v>
      </c>
      <c r="D823" s="8">
        <v>0.77809999999999979</v>
      </c>
      <c r="E823" s="8">
        <v>2.95</v>
      </c>
      <c r="F823" s="8">
        <v>3.05</v>
      </c>
      <c r="G823" s="8">
        <v>103.7424</v>
      </c>
      <c r="H823" s="8">
        <v>1.6498999999999999</v>
      </c>
      <c r="I823" s="8">
        <v>72.834365663877406</v>
      </c>
      <c r="J823" s="8">
        <v>102.39</v>
      </c>
      <c r="L823" s="19">
        <v>40018</v>
      </c>
      <c r="M823" s="20">
        <v>1.9662999999999999</v>
      </c>
      <c r="N823" s="7"/>
      <c r="O823" s="8"/>
      <c r="P823" s="8"/>
      <c r="Q823" s="8"/>
      <c r="R823" s="8"/>
      <c r="S823" s="8"/>
      <c r="T823" s="8"/>
      <c r="U823" s="8"/>
      <c r="V823" s="8"/>
      <c r="W823" s="8"/>
    </row>
    <row r="824" spans="1:23" ht="14.25" customHeight="1">
      <c r="A824" s="7">
        <v>44688</v>
      </c>
      <c r="B824" s="8">
        <v>2.0423</v>
      </c>
      <c r="C824" s="8">
        <v>2.8262999999999998</v>
      </c>
      <c r="D824" s="8">
        <v>0.78399999999999981</v>
      </c>
      <c r="E824" s="8">
        <v>3.06</v>
      </c>
      <c r="F824" s="8">
        <v>3.12</v>
      </c>
      <c r="G824" s="8">
        <v>103.6737</v>
      </c>
      <c r="H824" s="8">
        <v>1.5508999999999999</v>
      </c>
      <c r="I824" s="8">
        <v>72.686627538959726</v>
      </c>
      <c r="J824" s="8">
        <v>102.39</v>
      </c>
      <c r="L824" s="19">
        <v>40011</v>
      </c>
      <c r="M824" s="20">
        <v>1.4436</v>
      </c>
      <c r="N824" s="7"/>
      <c r="O824" s="8"/>
      <c r="P824" s="8"/>
      <c r="Q824" s="8"/>
      <c r="R824" s="8"/>
      <c r="S824" s="8"/>
      <c r="T824" s="8"/>
      <c r="U824" s="8"/>
      <c r="V824" s="8"/>
      <c r="W824" s="8"/>
    </row>
    <row r="825" spans="1:23" ht="14.25" customHeight="1">
      <c r="A825" s="7">
        <v>44687</v>
      </c>
      <c r="B825" s="8">
        <v>2.0453999999999999</v>
      </c>
      <c r="C825" s="8">
        <v>2.8273000000000001</v>
      </c>
      <c r="D825" s="8">
        <v>0.78190000000000026</v>
      </c>
      <c r="E825" s="8">
        <v>3.06</v>
      </c>
      <c r="F825" s="8">
        <v>3.12</v>
      </c>
      <c r="G825" s="8">
        <v>103.6737</v>
      </c>
      <c r="H825" s="8">
        <v>1.6492</v>
      </c>
      <c r="I825" s="8">
        <v>72.582967694956452</v>
      </c>
      <c r="J825" s="8">
        <v>102.39</v>
      </c>
      <c r="L825" s="19">
        <v>40004</v>
      </c>
      <c r="M825" s="20">
        <v>1.2236</v>
      </c>
      <c r="N825" s="7"/>
      <c r="O825" s="8"/>
      <c r="P825" s="8"/>
      <c r="Q825" s="8"/>
      <c r="R825" s="8"/>
      <c r="S825" s="8"/>
      <c r="T825" s="8"/>
      <c r="U825" s="8"/>
      <c r="V825" s="8"/>
      <c r="W825" s="8"/>
    </row>
    <row r="826" spans="1:23" ht="14.25" customHeight="1">
      <c r="A826" s="7">
        <v>44686</v>
      </c>
      <c r="B826" s="8">
        <v>2.0367000000000002</v>
      </c>
      <c r="C826" s="8">
        <v>2.8281999999999998</v>
      </c>
      <c r="D826" s="8">
        <v>0.79149999999999965</v>
      </c>
      <c r="E826" s="8">
        <v>3.01</v>
      </c>
      <c r="F826" s="8">
        <v>3.05</v>
      </c>
      <c r="G826" s="8">
        <v>103.5655</v>
      </c>
      <c r="H826" s="8">
        <v>1.8453999999999999</v>
      </c>
      <c r="I826" s="8">
        <v>73.371157345641649</v>
      </c>
      <c r="J826" s="8">
        <v>103.24</v>
      </c>
      <c r="L826" s="19">
        <v>39997</v>
      </c>
      <c r="M826" s="20">
        <v>1.2153</v>
      </c>
      <c r="N826" s="7"/>
      <c r="O826" s="8"/>
      <c r="P826" s="8"/>
      <c r="Q826" s="8"/>
      <c r="R826" s="8"/>
      <c r="S826" s="8"/>
      <c r="T826" s="8"/>
      <c r="U826" s="8"/>
      <c r="V826" s="8"/>
      <c r="W826" s="8"/>
    </row>
    <row r="827" spans="1:23" ht="14.25" customHeight="1">
      <c r="A827" s="7">
        <v>44685</v>
      </c>
      <c r="B827" s="8">
        <v>2.032</v>
      </c>
      <c r="C827" s="8">
        <v>2.8386</v>
      </c>
      <c r="D827" s="8">
        <v>0.80659999999999998</v>
      </c>
      <c r="E827" s="8">
        <v>2.93</v>
      </c>
      <c r="F827" s="8">
        <v>2.93</v>
      </c>
      <c r="G827" s="8">
        <v>102.51130000000001</v>
      </c>
      <c r="H827" s="8">
        <v>2.0053000000000001</v>
      </c>
      <c r="I827" s="8">
        <v>72.609718255120299</v>
      </c>
      <c r="J827" s="8">
        <v>103.24</v>
      </c>
      <c r="L827" s="19">
        <v>39990</v>
      </c>
      <c r="M827" s="20">
        <v>1.1474</v>
      </c>
      <c r="N827" s="7"/>
      <c r="O827" s="8"/>
      <c r="P827" s="8"/>
      <c r="Q827" s="8"/>
      <c r="R827" s="8"/>
      <c r="S827" s="8"/>
      <c r="T827" s="8"/>
      <c r="U827" s="8"/>
      <c r="V827" s="8"/>
      <c r="W827" s="8"/>
    </row>
    <row r="828" spans="1:23" ht="14.25" customHeight="1">
      <c r="A828" s="7">
        <v>44684</v>
      </c>
      <c r="B828" s="8">
        <v>2.032</v>
      </c>
      <c r="C828" s="8">
        <v>2.8386</v>
      </c>
      <c r="D828" s="8">
        <v>0.80659999999999998</v>
      </c>
      <c r="E828" s="8">
        <v>3.01</v>
      </c>
      <c r="F828" s="8">
        <v>2.97</v>
      </c>
      <c r="G828" s="8">
        <v>103.4653</v>
      </c>
      <c r="H828" s="8">
        <v>2.0053000000000001</v>
      </c>
      <c r="I828" s="8">
        <v>72.609718255120299</v>
      </c>
      <c r="J828" s="8">
        <v>103.24</v>
      </c>
      <c r="L828" s="19">
        <v>39983</v>
      </c>
      <c r="M828" s="20">
        <v>0.96279999999999999</v>
      </c>
      <c r="N828" s="7"/>
      <c r="O828" s="8"/>
      <c r="P828" s="8"/>
      <c r="Q828" s="8"/>
      <c r="R828" s="8"/>
      <c r="S828" s="8"/>
      <c r="T828" s="8"/>
      <c r="U828" s="8"/>
      <c r="V828" s="8"/>
      <c r="W828" s="8"/>
    </row>
    <row r="829" spans="1:23" ht="14.25" customHeight="1">
      <c r="A829" s="7">
        <v>44683</v>
      </c>
      <c r="B829" s="8">
        <v>2.032</v>
      </c>
      <c r="C829" s="8">
        <v>2.8386</v>
      </c>
      <c r="D829" s="8">
        <v>0.80659999999999998</v>
      </c>
      <c r="E829" s="8">
        <v>3.01</v>
      </c>
      <c r="F829" s="8">
        <v>2.99</v>
      </c>
      <c r="G829" s="8">
        <v>103.6281</v>
      </c>
      <c r="H829" s="8">
        <v>2.0053000000000001</v>
      </c>
      <c r="I829" s="8">
        <v>72.609718255120299</v>
      </c>
      <c r="J829" s="8">
        <v>103.24</v>
      </c>
      <c r="L829" s="19">
        <v>39976</v>
      </c>
      <c r="M829" s="20">
        <v>0.94410000000000005</v>
      </c>
      <c r="N829" s="7"/>
      <c r="O829" s="8"/>
      <c r="P829" s="8"/>
      <c r="Q829" s="8"/>
      <c r="R829" s="8"/>
      <c r="S829" s="8"/>
      <c r="T829" s="8"/>
      <c r="U829" s="8"/>
      <c r="V829" s="8"/>
      <c r="W829" s="8"/>
    </row>
    <row r="830" spans="1:23" ht="14.25" customHeight="1">
      <c r="A830" s="7">
        <v>44680</v>
      </c>
      <c r="B830" s="8">
        <v>2.032</v>
      </c>
      <c r="C830" s="8">
        <v>2.8386</v>
      </c>
      <c r="D830" s="8">
        <v>0.80659999999999998</v>
      </c>
      <c r="E830" s="8">
        <v>2.92</v>
      </c>
      <c r="F830" s="8">
        <v>2.89</v>
      </c>
      <c r="G830" s="8">
        <v>103.2106</v>
      </c>
      <c r="H830" s="8">
        <v>2.0053000000000001</v>
      </c>
      <c r="I830" s="8">
        <v>72.609718255120299</v>
      </c>
      <c r="J830" s="8">
        <v>103.24</v>
      </c>
      <c r="L830" s="19">
        <v>39969</v>
      </c>
      <c r="M830" s="20">
        <v>0.94510000000000005</v>
      </c>
      <c r="N830" s="7"/>
      <c r="O830" s="8"/>
      <c r="P830" s="8"/>
      <c r="Q830" s="8"/>
      <c r="R830" s="8"/>
      <c r="S830" s="8"/>
      <c r="T830" s="8"/>
      <c r="U830" s="8"/>
      <c r="V830" s="8"/>
      <c r="W830" s="8"/>
    </row>
    <row r="831" spans="1:23" ht="14.25" customHeight="1">
      <c r="A831" s="7">
        <v>44679</v>
      </c>
      <c r="B831" s="8">
        <v>2.0562999999999998</v>
      </c>
      <c r="C831" s="8">
        <v>2.8485999999999998</v>
      </c>
      <c r="D831" s="8">
        <v>0.7923</v>
      </c>
      <c r="E831" s="8">
        <v>2.86</v>
      </c>
      <c r="F831" s="8">
        <v>2.85</v>
      </c>
      <c r="G831" s="8">
        <v>103.6618</v>
      </c>
      <c r="H831" s="8">
        <v>1.9023000000000001</v>
      </c>
      <c r="I831" s="8">
        <v>71.547960700662117</v>
      </c>
      <c r="J831" s="8">
        <v>104.25</v>
      </c>
      <c r="L831" s="19">
        <v>39960</v>
      </c>
      <c r="M831" s="20">
        <v>0.95740000000000003</v>
      </c>
      <c r="N831" s="7"/>
      <c r="O831" s="8"/>
      <c r="P831" s="8"/>
      <c r="Q831" s="8"/>
      <c r="R831" s="8"/>
      <c r="S831" s="8"/>
      <c r="T831" s="8"/>
      <c r="U831" s="8"/>
      <c r="V831" s="8"/>
      <c r="W831" s="8"/>
    </row>
    <row r="832" spans="1:23" ht="14.25" customHeight="1">
      <c r="A832" s="7">
        <v>44678</v>
      </c>
      <c r="B832" s="8">
        <v>2.0409999999999999</v>
      </c>
      <c r="C832" s="8">
        <v>2.8411</v>
      </c>
      <c r="D832" s="8">
        <v>0.80010000000000003</v>
      </c>
      <c r="E832" s="8">
        <v>2.81</v>
      </c>
      <c r="F832" s="8">
        <v>2.82</v>
      </c>
      <c r="G832" s="8">
        <v>102.9987</v>
      </c>
      <c r="H832" s="8">
        <v>1.6657999999999999</v>
      </c>
      <c r="I832" s="8">
        <v>73.430501060546106</v>
      </c>
      <c r="J832" s="8">
        <v>104.25</v>
      </c>
      <c r="L832" s="19">
        <v>39955</v>
      </c>
      <c r="M832" s="20">
        <v>0.96389999999999998</v>
      </c>
      <c r="N832" s="7"/>
      <c r="O832" s="8"/>
      <c r="P832" s="8"/>
      <c r="Q832" s="8"/>
      <c r="R832" s="8"/>
      <c r="S832" s="8"/>
      <c r="T832" s="8"/>
      <c r="U832" s="8"/>
      <c r="V832" s="8"/>
      <c r="W832" s="8"/>
    </row>
    <row r="833" spans="1:23" ht="14.25" customHeight="1">
      <c r="A833" s="7">
        <v>44677</v>
      </c>
      <c r="B833" s="8">
        <v>1.9633</v>
      </c>
      <c r="C833" s="8">
        <v>2.8260000000000001</v>
      </c>
      <c r="D833" s="8">
        <v>0.86270000000000002</v>
      </c>
      <c r="E833" s="8">
        <v>2.79</v>
      </c>
      <c r="F833" s="8">
        <v>2.77</v>
      </c>
      <c r="G833" s="8">
        <v>102.3336</v>
      </c>
      <c r="H833" s="8">
        <v>1.6111</v>
      </c>
      <c r="I833" s="8">
        <v>77.61168218518884</v>
      </c>
      <c r="J833" s="8">
        <v>104.25</v>
      </c>
      <c r="L833" s="19">
        <v>39948</v>
      </c>
      <c r="M833" s="20">
        <v>0.94750000000000001</v>
      </c>
      <c r="N833" s="7"/>
      <c r="O833" s="8"/>
      <c r="P833" s="8"/>
      <c r="Q833" s="8"/>
      <c r="R833" s="8"/>
      <c r="S833" s="8"/>
      <c r="T833" s="8"/>
      <c r="U833" s="8"/>
      <c r="V833" s="8"/>
      <c r="W833" s="8"/>
    </row>
    <row r="834" spans="1:23" ht="14.25" customHeight="1">
      <c r="A834" s="7">
        <v>44676</v>
      </c>
      <c r="B834" s="8">
        <v>1.9281999999999999</v>
      </c>
      <c r="C834" s="8">
        <v>2.8159999999999998</v>
      </c>
      <c r="D834" s="8">
        <v>0.88779999999999992</v>
      </c>
      <c r="E834" s="8">
        <v>2.84</v>
      </c>
      <c r="F834" s="8">
        <v>2.81</v>
      </c>
      <c r="G834" s="8">
        <v>101.74160000000001</v>
      </c>
      <c r="H834" s="8">
        <v>1.6323000000000001</v>
      </c>
      <c r="I834" s="8">
        <v>78.826386824198451</v>
      </c>
      <c r="J834" s="8">
        <v>104.25</v>
      </c>
      <c r="L834" s="19">
        <v>39941</v>
      </c>
      <c r="M834" s="20">
        <v>0.93920000000000003</v>
      </c>
      <c r="N834" s="7"/>
      <c r="O834" s="8"/>
      <c r="P834" s="8"/>
      <c r="Q834" s="8"/>
      <c r="R834" s="8"/>
      <c r="S834" s="8"/>
      <c r="T834" s="8"/>
      <c r="U834" s="8"/>
      <c r="V834" s="8"/>
      <c r="W834" s="8"/>
    </row>
    <row r="835" spans="1:23" ht="14.25" customHeight="1">
      <c r="A835" s="7">
        <v>44675</v>
      </c>
      <c r="B835" s="8">
        <v>1.9522999999999999</v>
      </c>
      <c r="C835" s="8">
        <v>2.8334999999999999</v>
      </c>
      <c r="D835" s="8">
        <v>0.88119999999999998</v>
      </c>
      <c r="E835" s="8">
        <v>2.94</v>
      </c>
      <c r="F835" s="8">
        <v>2.9</v>
      </c>
      <c r="G835" s="8">
        <v>101.11660000000001</v>
      </c>
      <c r="H835" s="8">
        <v>1.7518</v>
      </c>
      <c r="I835" s="8">
        <v>76.620207155738512</v>
      </c>
      <c r="J835" s="8">
        <v>104.25</v>
      </c>
      <c r="L835" s="19">
        <v>39933</v>
      </c>
      <c r="M835" s="20">
        <v>0.95150000000000001</v>
      </c>
      <c r="N835" s="7"/>
      <c r="O835" s="8"/>
      <c r="P835" s="8"/>
      <c r="Q835" s="8"/>
      <c r="R835" s="8"/>
      <c r="S835" s="8"/>
      <c r="T835" s="8"/>
      <c r="U835" s="8"/>
      <c r="V835" s="8"/>
      <c r="W835" s="8"/>
    </row>
    <row r="836" spans="1:23" ht="14.25" customHeight="1">
      <c r="A836" s="7">
        <v>44673</v>
      </c>
      <c r="B836" s="8">
        <v>1.9541999999999999</v>
      </c>
      <c r="C836" s="8">
        <v>2.8409</v>
      </c>
      <c r="D836" s="8">
        <v>0.88670000000000004</v>
      </c>
      <c r="E836" s="8">
        <v>2.94</v>
      </c>
      <c r="F836" s="8">
        <v>2.9</v>
      </c>
      <c r="G836" s="8">
        <v>101.11660000000001</v>
      </c>
      <c r="H836" s="8">
        <v>1.5401</v>
      </c>
      <c r="I836" s="8">
        <v>76.102435703354914</v>
      </c>
      <c r="J836" s="8">
        <v>104.25</v>
      </c>
      <c r="L836" s="19">
        <v>39927</v>
      </c>
      <c r="M836" s="20">
        <v>0.94159999999999999</v>
      </c>
      <c r="N836" s="7"/>
      <c r="O836" s="8"/>
      <c r="P836" s="8"/>
      <c r="Q836" s="8"/>
      <c r="R836" s="8"/>
      <c r="S836" s="8"/>
      <c r="T836" s="8"/>
      <c r="U836" s="8"/>
      <c r="V836" s="8"/>
      <c r="W836" s="8"/>
    </row>
    <row r="837" spans="1:23" ht="14.25" customHeight="1">
      <c r="A837" s="7">
        <v>44672</v>
      </c>
      <c r="B837" s="8">
        <v>1.9824999999999999</v>
      </c>
      <c r="C837" s="8">
        <v>2.8258999999999999</v>
      </c>
      <c r="D837" s="8">
        <v>0.84339999999999993</v>
      </c>
      <c r="E837" s="8">
        <v>2.96</v>
      </c>
      <c r="F837" s="8">
        <v>2.9</v>
      </c>
      <c r="G837" s="8">
        <v>100.6079</v>
      </c>
      <c r="H837" s="8">
        <v>1.7018</v>
      </c>
      <c r="I837" s="8">
        <v>80.02114198596081</v>
      </c>
      <c r="J837" s="8">
        <v>105.08</v>
      </c>
      <c r="L837" s="19">
        <v>39920</v>
      </c>
      <c r="M837" s="20">
        <v>0.9214</v>
      </c>
      <c r="N837" s="7"/>
      <c r="O837" s="8"/>
      <c r="P837" s="8"/>
      <c r="Q837" s="8"/>
      <c r="R837" s="8"/>
      <c r="S837" s="8"/>
      <c r="T837" s="8"/>
      <c r="U837" s="8"/>
      <c r="V837" s="8"/>
      <c r="W837" s="8"/>
    </row>
    <row r="838" spans="1:23" ht="14.25" customHeight="1">
      <c r="A838" s="7">
        <v>44671</v>
      </c>
      <c r="B838" s="8">
        <v>2.0135999999999998</v>
      </c>
      <c r="C838" s="8">
        <v>2.8330000000000002</v>
      </c>
      <c r="D838" s="8">
        <v>0.81940000000000035</v>
      </c>
      <c r="E838" s="8">
        <v>2.87</v>
      </c>
      <c r="F838" s="8">
        <v>2.85</v>
      </c>
      <c r="G838" s="8">
        <v>100.34529999999999</v>
      </c>
      <c r="H838" s="8">
        <v>1.7857000000000001</v>
      </c>
      <c r="I838" s="8">
        <v>78.902967828376404</v>
      </c>
      <c r="J838" s="8">
        <v>105.08</v>
      </c>
      <c r="L838" s="19">
        <v>39913</v>
      </c>
      <c r="M838" s="20">
        <v>0.95540000000000003</v>
      </c>
      <c r="N838" s="7"/>
      <c r="O838" s="8"/>
      <c r="P838" s="8"/>
      <c r="Q838" s="8"/>
      <c r="R838" s="8"/>
      <c r="S838" s="8"/>
      <c r="T838" s="8"/>
      <c r="U838" s="8"/>
      <c r="V838" s="8"/>
      <c r="W838" s="8"/>
    </row>
    <row r="839" spans="1:23" ht="14.25" customHeight="1">
      <c r="A839" s="7">
        <v>44670</v>
      </c>
      <c r="B839" s="8">
        <v>2.0184000000000002</v>
      </c>
      <c r="C839" s="8">
        <v>2.8208000000000002</v>
      </c>
      <c r="D839" s="8">
        <v>0.8024</v>
      </c>
      <c r="E839" s="8">
        <v>2.91</v>
      </c>
      <c r="F839" s="8">
        <v>2.93</v>
      </c>
      <c r="G839" s="8">
        <v>100.9674</v>
      </c>
      <c r="H839" s="8">
        <v>1.7357</v>
      </c>
      <c r="I839" s="8">
        <v>79.346710485833896</v>
      </c>
      <c r="J839" s="8">
        <v>105.08</v>
      </c>
      <c r="L839" s="19">
        <v>39906</v>
      </c>
      <c r="M839" s="20">
        <v>0.94910000000000005</v>
      </c>
      <c r="N839" s="7"/>
      <c r="O839" s="8"/>
      <c r="P839" s="8"/>
      <c r="Q839" s="8"/>
      <c r="R839" s="8"/>
      <c r="S839" s="8"/>
      <c r="T839" s="8"/>
      <c r="U839" s="8"/>
      <c r="V839" s="8"/>
      <c r="W839" s="8"/>
    </row>
    <row r="840" spans="1:23" ht="14.25" customHeight="1">
      <c r="A840" s="7">
        <v>44669</v>
      </c>
      <c r="B840" s="8">
        <v>2.0143</v>
      </c>
      <c r="C840" s="8">
        <v>2.8107000000000002</v>
      </c>
      <c r="D840" s="8">
        <v>0.79640000000000022</v>
      </c>
      <c r="E840" s="8">
        <v>2.79</v>
      </c>
      <c r="F840" s="8">
        <v>2.85</v>
      </c>
      <c r="G840" s="8">
        <v>100.82340000000001</v>
      </c>
      <c r="H840" s="8">
        <v>1.7921</v>
      </c>
      <c r="I840" s="8">
        <v>79.997811439114386</v>
      </c>
      <c r="J840" s="8">
        <v>105.08</v>
      </c>
      <c r="L840" s="19">
        <v>39899</v>
      </c>
      <c r="M840" s="20">
        <v>0.95399999999999996</v>
      </c>
      <c r="N840" s="7"/>
      <c r="O840" s="8"/>
      <c r="P840" s="8"/>
      <c r="Q840" s="8"/>
      <c r="R840" s="8"/>
      <c r="S840" s="8"/>
      <c r="T840" s="8"/>
      <c r="U840" s="8"/>
      <c r="V840" s="8"/>
      <c r="W840" s="8"/>
    </row>
    <row r="841" spans="1:23" ht="14.25" customHeight="1">
      <c r="A841" s="7">
        <v>44666</v>
      </c>
      <c r="B841" s="8">
        <v>1.9918</v>
      </c>
      <c r="C841" s="8">
        <v>2.7578</v>
      </c>
      <c r="D841" s="8">
        <v>0.76600000000000001</v>
      </c>
      <c r="E841" s="8">
        <v>2.79</v>
      </c>
      <c r="F841" s="8">
        <v>2.83</v>
      </c>
      <c r="G841" s="8">
        <v>100.5193</v>
      </c>
      <c r="H841" s="8">
        <v>1.7295</v>
      </c>
      <c r="I841" s="8">
        <v>79.936788636806227</v>
      </c>
      <c r="J841" s="8">
        <v>105.08</v>
      </c>
      <c r="L841" s="19">
        <v>39892</v>
      </c>
      <c r="M841" s="20">
        <v>0.95689999999999997</v>
      </c>
      <c r="N841" s="7"/>
      <c r="O841" s="8"/>
      <c r="P841" s="8"/>
      <c r="Q841" s="8"/>
      <c r="R841" s="8"/>
      <c r="S841" s="8"/>
      <c r="T841" s="8"/>
      <c r="U841" s="8"/>
      <c r="V841" s="8"/>
      <c r="W841" s="8"/>
    </row>
    <row r="842" spans="1:23" ht="14.25" customHeight="1">
      <c r="A842" s="7">
        <v>44665</v>
      </c>
      <c r="B842" s="8">
        <v>2.0264000000000002</v>
      </c>
      <c r="C842" s="8">
        <v>2.7656000000000001</v>
      </c>
      <c r="D842" s="8">
        <v>0.73919999999999986</v>
      </c>
      <c r="E842" s="8">
        <v>2.79</v>
      </c>
      <c r="F842" s="8">
        <v>2.83</v>
      </c>
      <c r="G842" s="8">
        <v>100.3252</v>
      </c>
      <c r="H842" s="8">
        <v>1.8605</v>
      </c>
      <c r="I842" s="8">
        <v>77.248445188990118</v>
      </c>
      <c r="J842" s="8">
        <v>104.87</v>
      </c>
      <c r="L842" s="19">
        <v>39885</v>
      </c>
      <c r="M842" s="20">
        <v>0.95830000000000004</v>
      </c>
      <c r="N842" s="7"/>
      <c r="O842" s="8"/>
      <c r="P842" s="8"/>
      <c r="Q842" s="8"/>
      <c r="R842" s="8"/>
      <c r="S842" s="8"/>
      <c r="T842" s="8"/>
      <c r="U842" s="8"/>
      <c r="V842" s="8"/>
      <c r="W842" s="8"/>
    </row>
    <row r="843" spans="1:23" ht="14.25" customHeight="1">
      <c r="A843" s="7">
        <v>44664</v>
      </c>
      <c r="B843" s="8">
        <v>2.0520999999999998</v>
      </c>
      <c r="C843" s="8">
        <v>2.7631000000000001</v>
      </c>
      <c r="D843" s="8">
        <v>0.7110000000000003</v>
      </c>
      <c r="E843" s="8">
        <v>2.66</v>
      </c>
      <c r="F843" s="8">
        <v>2.7</v>
      </c>
      <c r="G843" s="8">
        <v>99.850899999999996</v>
      </c>
      <c r="H843" s="8">
        <v>1.915</v>
      </c>
      <c r="I843" s="8">
        <v>78.040999762320524</v>
      </c>
      <c r="J843" s="8">
        <v>104.87</v>
      </c>
      <c r="L843" s="19">
        <v>39878</v>
      </c>
      <c r="M843" s="20">
        <v>0.9546</v>
      </c>
      <c r="N843" s="7"/>
      <c r="O843" s="8"/>
      <c r="P843" s="8"/>
      <c r="Q843" s="8"/>
      <c r="R843" s="8"/>
      <c r="S843" s="8"/>
      <c r="T843" s="8"/>
      <c r="U843" s="8"/>
      <c r="V843" s="8"/>
      <c r="W843" s="8"/>
    </row>
    <row r="844" spans="1:23" ht="14.25" customHeight="1">
      <c r="A844" s="7">
        <v>44663</v>
      </c>
      <c r="B844" s="8">
        <v>2.0729000000000002</v>
      </c>
      <c r="C844" s="8">
        <v>2.7705000000000002</v>
      </c>
      <c r="D844" s="8">
        <v>0.6976</v>
      </c>
      <c r="E844" s="8">
        <v>2.66</v>
      </c>
      <c r="F844" s="8">
        <v>2.72</v>
      </c>
      <c r="G844" s="8">
        <v>100.31489999999999</v>
      </c>
      <c r="H844" s="8">
        <v>1.9728000000000001</v>
      </c>
      <c r="I844" s="8">
        <v>76.191666994853875</v>
      </c>
      <c r="J844" s="8">
        <v>104.87</v>
      </c>
      <c r="L844" s="19">
        <v>39871</v>
      </c>
      <c r="M844" s="20">
        <v>0.96560000000000001</v>
      </c>
      <c r="N844" s="7"/>
      <c r="O844" s="8"/>
      <c r="P844" s="8"/>
      <c r="Q844" s="8"/>
      <c r="R844" s="8"/>
      <c r="S844" s="8"/>
      <c r="T844" s="8"/>
      <c r="U844" s="8"/>
      <c r="V844" s="8"/>
      <c r="W844" s="8"/>
    </row>
    <row r="845" spans="1:23" ht="14.25" customHeight="1">
      <c r="A845" s="7">
        <v>44662</v>
      </c>
      <c r="B845" s="8">
        <v>2.0756999999999999</v>
      </c>
      <c r="C845" s="8">
        <v>2.7679999999999998</v>
      </c>
      <c r="D845" s="8">
        <v>0.69229999999999992</v>
      </c>
      <c r="E845" s="8">
        <v>2.79</v>
      </c>
      <c r="F845" s="8">
        <v>2.79</v>
      </c>
      <c r="G845" s="8">
        <v>99.989599999999996</v>
      </c>
      <c r="H845" s="8">
        <v>1.9075</v>
      </c>
      <c r="I845" s="8">
        <v>76.773893515010201</v>
      </c>
      <c r="J845" s="8">
        <v>104.87</v>
      </c>
      <c r="L845" s="19">
        <v>39864</v>
      </c>
      <c r="M845" s="20">
        <v>0.96760000000000002</v>
      </c>
      <c r="N845" s="7"/>
      <c r="O845" s="8"/>
      <c r="P845" s="8"/>
      <c r="Q845" s="8"/>
      <c r="R845" s="8"/>
      <c r="S845" s="8"/>
      <c r="T845" s="8"/>
      <c r="U845" s="8"/>
      <c r="V845" s="8"/>
      <c r="W845" s="8"/>
    </row>
    <row r="846" spans="1:23" ht="14.25" customHeight="1">
      <c r="A846" s="7">
        <v>44659</v>
      </c>
      <c r="B846" s="8">
        <v>2.0669</v>
      </c>
      <c r="C846" s="8">
        <v>2.7528999999999999</v>
      </c>
      <c r="D846" s="8">
        <v>0.68599999999999994</v>
      </c>
      <c r="E846" s="8">
        <v>2.76</v>
      </c>
      <c r="F846" s="8">
        <v>2.72</v>
      </c>
      <c r="G846" s="8">
        <v>99.847700000000003</v>
      </c>
      <c r="H846" s="8">
        <v>1.9397</v>
      </c>
      <c r="I846" s="8">
        <v>79.640457456766001</v>
      </c>
      <c r="J846" s="8">
        <v>104.87</v>
      </c>
      <c r="L846" s="19">
        <v>39857</v>
      </c>
      <c r="M846" s="20">
        <v>0.94350000000000001</v>
      </c>
      <c r="N846" s="7"/>
      <c r="O846" s="8"/>
      <c r="P846" s="8"/>
      <c r="Q846" s="8"/>
      <c r="R846" s="8"/>
      <c r="S846" s="8"/>
      <c r="T846" s="8"/>
      <c r="U846" s="8"/>
      <c r="V846" s="8"/>
      <c r="W846" s="8"/>
    </row>
    <row r="847" spans="1:23" ht="14.25" customHeight="1">
      <c r="A847" s="7">
        <v>44658</v>
      </c>
      <c r="B847" s="8">
        <v>2.06</v>
      </c>
      <c r="C847" s="8">
        <v>2.7393999999999998</v>
      </c>
      <c r="D847" s="8">
        <v>0.67939999999999978</v>
      </c>
      <c r="E847" s="8">
        <v>2.7</v>
      </c>
      <c r="F847" s="8">
        <v>2.66</v>
      </c>
      <c r="G847" s="8">
        <v>99.767200000000003</v>
      </c>
      <c r="H847" s="8">
        <v>2.0223</v>
      </c>
      <c r="I847" s="8">
        <v>82.131630440208312</v>
      </c>
      <c r="J847" s="8">
        <v>104.4</v>
      </c>
      <c r="L847" s="19">
        <v>39850</v>
      </c>
      <c r="M847" s="20">
        <v>0.94069999999999998</v>
      </c>
      <c r="N847" s="7"/>
      <c r="O847" s="8"/>
      <c r="P847" s="8"/>
      <c r="Q847" s="8"/>
      <c r="R847" s="8"/>
      <c r="S847" s="8"/>
      <c r="T847" s="8"/>
      <c r="U847" s="8"/>
      <c r="V847" s="8"/>
      <c r="W847" s="8"/>
    </row>
    <row r="848" spans="1:23" ht="14.25" customHeight="1">
      <c r="A848" s="7">
        <v>44657</v>
      </c>
      <c r="B848" s="8">
        <v>2.0832000000000002</v>
      </c>
      <c r="C848" s="8">
        <v>2.7604000000000002</v>
      </c>
      <c r="D848" s="8">
        <v>0.67720000000000002</v>
      </c>
      <c r="E848" s="8">
        <v>2.7</v>
      </c>
      <c r="F848" s="8">
        <v>2.61</v>
      </c>
      <c r="G848" s="8">
        <v>99.629599999999996</v>
      </c>
      <c r="H848" s="8">
        <v>1.9733000000000001</v>
      </c>
      <c r="I848" s="8">
        <v>82.754683677368519</v>
      </c>
      <c r="J848" s="8">
        <v>104.4</v>
      </c>
      <c r="L848" s="19">
        <v>39837</v>
      </c>
      <c r="M848" s="20">
        <v>0.97040000000000004</v>
      </c>
      <c r="N848" s="7"/>
      <c r="O848" s="8"/>
      <c r="P848" s="8"/>
      <c r="Q848" s="8"/>
      <c r="R848" s="8"/>
      <c r="S848" s="8"/>
      <c r="T848" s="8"/>
      <c r="U848" s="8"/>
      <c r="V848" s="8"/>
      <c r="W848" s="8"/>
    </row>
    <row r="849" spans="1:23" ht="14.25" customHeight="1">
      <c r="A849" s="7">
        <v>44656</v>
      </c>
      <c r="B849" s="8">
        <v>2.1006</v>
      </c>
      <c r="C849" s="8">
        <v>2.7713999999999999</v>
      </c>
      <c r="D849" s="8">
        <v>0.67079999999999984</v>
      </c>
      <c r="E849" s="8">
        <v>2.69</v>
      </c>
      <c r="F849" s="8">
        <v>2.54</v>
      </c>
      <c r="G849" s="8">
        <v>99.483599999999996</v>
      </c>
      <c r="H849" s="8">
        <v>1.7927</v>
      </c>
      <c r="I849" s="8">
        <v>83.086138336302454</v>
      </c>
      <c r="J849" s="8">
        <v>104.4</v>
      </c>
      <c r="L849" s="19">
        <v>39836</v>
      </c>
      <c r="M849" s="20">
        <v>0.97040000000000004</v>
      </c>
      <c r="N849" s="7"/>
      <c r="O849" s="8"/>
      <c r="P849" s="8"/>
      <c r="Q849" s="8"/>
      <c r="R849" s="8"/>
      <c r="S849" s="8"/>
      <c r="T849" s="8"/>
      <c r="U849" s="8"/>
      <c r="V849" s="8"/>
      <c r="W849" s="8"/>
    </row>
    <row r="850" spans="1:23" ht="14.25" customHeight="1">
      <c r="A850" s="7">
        <v>44655</v>
      </c>
      <c r="B850" s="8">
        <v>2.1006</v>
      </c>
      <c r="C850" s="8">
        <v>2.7713999999999999</v>
      </c>
      <c r="D850" s="8">
        <v>0.67079999999999984</v>
      </c>
      <c r="E850" s="8">
        <v>2.56</v>
      </c>
      <c r="F850" s="8">
        <v>2.42</v>
      </c>
      <c r="G850" s="8">
        <v>98.991399999999999</v>
      </c>
      <c r="H850" s="8">
        <v>1.7927</v>
      </c>
      <c r="I850" s="8">
        <v>83.086138336302454</v>
      </c>
      <c r="J850" s="8">
        <v>104.4</v>
      </c>
      <c r="L850" s="19">
        <v>39829</v>
      </c>
      <c r="M850" s="20">
        <v>0.93020000000000003</v>
      </c>
      <c r="N850" s="7"/>
      <c r="O850" s="8"/>
      <c r="P850" s="8"/>
      <c r="Q850" s="8"/>
      <c r="R850" s="8"/>
      <c r="S850" s="8"/>
      <c r="T850" s="8"/>
      <c r="U850" s="8"/>
      <c r="V850" s="8"/>
      <c r="W850" s="8"/>
    </row>
    <row r="851" spans="1:23" ht="14.25" customHeight="1">
      <c r="A851" s="7">
        <v>44653</v>
      </c>
      <c r="B851" s="8">
        <v>2.1006</v>
      </c>
      <c r="C851" s="8">
        <v>2.7713999999999999</v>
      </c>
      <c r="D851" s="8">
        <v>0.67079999999999984</v>
      </c>
      <c r="E851" s="8">
        <v>2.5499999999999998</v>
      </c>
      <c r="F851" s="8">
        <v>2.39</v>
      </c>
      <c r="G851" s="8">
        <v>98.581400000000002</v>
      </c>
      <c r="H851" s="8">
        <v>1.7927</v>
      </c>
      <c r="I851" s="8">
        <v>83.086138336302454</v>
      </c>
      <c r="J851" s="8">
        <v>104.4</v>
      </c>
      <c r="L851" s="19">
        <v>39822</v>
      </c>
      <c r="M851" s="20">
        <v>0.98380000000000001</v>
      </c>
      <c r="N851" s="7"/>
      <c r="O851" s="8"/>
      <c r="P851" s="8"/>
      <c r="Q851" s="8"/>
      <c r="R851" s="8"/>
      <c r="S851" s="8"/>
      <c r="T851" s="8"/>
      <c r="U851" s="8"/>
      <c r="V851" s="8"/>
      <c r="W851" s="8"/>
    </row>
    <row r="852" spans="1:23" ht="14.25" customHeight="1">
      <c r="A852" s="7">
        <v>44652</v>
      </c>
      <c r="B852" s="8">
        <v>2.1052</v>
      </c>
      <c r="C852" s="8">
        <v>2.7743000000000002</v>
      </c>
      <c r="D852" s="8">
        <v>0.66910000000000025</v>
      </c>
      <c r="E852" s="8">
        <v>2.5499999999999998</v>
      </c>
      <c r="F852" s="8">
        <v>2.39</v>
      </c>
      <c r="G852" s="8">
        <v>98.581400000000002</v>
      </c>
      <c r="H852" s="8">
        <v>1.9607000000000001</v>
      </c>
      <c r="I852" s="8">
        <v>84.116713444378348</v>
      </c>
      <c r="J852" s="8">
        <v>104.4</v>
      </c>
      <c r="L852" s="19">
        <v>39813</v>
      </c>
      <c r="M852" s="20">
        <v>1.0605</v>
      </c>
      <c r="N852" s="7"/>
      <c r="O852" s="8"/>
      <c r="P852" s="8"/>
      <c r="Q852" s="8"/>
      <c r="R852" s="8"/>
      <c r="S852" s="8"/>
      <c r="T852" s="8"/>
      <c r="U852" s="8"/>
      <c r="V852" s="8"/>
      <c r="W852" s="8"/>
    </row>
    <row r="853" spans="1:23" ht="14.25" customHeight="1">
      <c r="A853" s="7">
        <v>44651</v>
      </c>
      <c r="B853" s="8">
        <v>2.1299000000000001</v>
      </c>
      <c r="C853" s="8">
        <v>2.7877999999999998</v>
      </c>
      <c r="D853" s="8">
        <v>0.65789999999999971</v>
      </c>
      <c r="E853" s="8">
        <v>2.42</v>
      </c>
      <c r="F853" s="8">
        <v>2.3199999999999998</v>
      </c>
      <c r="G853" s="8">
        <v>98.351500000000001</v>
      </c>
      <c r="H853" s="8">
        <v>2.2448999999999999</v>
      </c>
      <c r="I853" s="8">
        <v>83.287573633939161</v>
      </c>
      <c r="J853" s="8">
        <v>104.28</v>
      </c>
      <c r="L853" s="19">
        <v>39808</v>
      </c>
      <c r="M853" s="20">
        <v>1.2790999999999999</v>
      </c>
      <c r="N853" s="7"/>
      <c r="O853" s="8"/>
      <c r="P853" s="8"/>
      <c r="Q853" s="8"/>
      <c r="R853" s="8"/>
      <c r="S853" s="8"/>
      <c r="T853" s="8"/>
      <c r="U853" s="8"/>
      <c r="V853" s="8"/>
      <c r="W853" s="8"/>
    </row>
    <row r="854" spans="1:23" ht="14.25" customHeight="1">
      <c r="A854" s="7">
        <v>44650</v>
      </c>
      <c r="B854" s="8">
        <v>2.1545000000000001</v>
      </c>
      <c r="C854" s="8">
        <v>2.7703000000000002</v>
      </c>
      <c r="D854" s="8">
        <v>0.61580000000000013</v>
      </c>
      <c r="E854" s="8">
        <v>2.44</v>
      </c>
      <c r="F854" s="8">
        <v>2.35</v>
      </c>
      <c r="G854" s="8">
        <v>97.830200000000005</v>
      </c>
      <c r="H854" s="8">
        <v>2.2284000000000002</v>
      </c>
      <c r="I854" s="8">
        <v>82.353074410953511</v>
      </c>
      <c r="J854" s="8">
        <v>105.17</v>
      </c>
      <c r="L854" s="19">
        <v>39801</v>
      </c>
      <c r="M854" s="20">
        <v>1.4478</v>
      </c>
      <c r="N854" s="7"/>
      <c r="O854" s="8"/>
      <c r="P854" s="8"/>
      <c r="Q854" s="8"/>
      <c r="R854" s="8"/>
      <c r="S854" s="8"/>
      <c r="T854" s="8"/>
      <c r="U854" s="8"/>
      <c r="V854" s="8"/>
      <c r="W854" s="8"/>
    </row>
    <row r="855" spans="1:23" ht="14.25" customHeight="1">
      <c r="A855" s="7">
        <v>44649</v>
      </c>
      <c r="B855" s="8">
        <v>2.1581999999999999</v>
      </c>
      <c r="C855" s="8">
        <v>2.7852999999999999</v>
      </c>
      <c r="D855" s="8">
        <v>0.62709999999999999</v>
      </c>
      <c r="E855" s="8">
        <v>2.4900000000000002</v>
      </c>
      <c r="F855" s="8">
        <v>2.41</v>
      </c>
      <c r="G855" s="8">
        <v>98.416700000000006</v>
      </c>
      <c r="H855" s="8">
        <v>2.1816</v>
      </c>
      <c r="I855" s="8">
        <v>79.59214382419529</v>
      </c>
      <c r="J855" s="8">
        <v>105.17</v>
      </c>
      <c r="L855" s="19">
        <v>39794</v>
      </c>
      <c r="M855" s="20">
        <v>1.6395</v>
      </c>
      <c r="N855" s="7"/>
      <c r="O855" s="8"/>
      <c r="P855" s="8"/>
      <c r="Q855" s="8"/>
      <c r="R855" s="8"/>
      <c r="S855" s="8"/>
      <c r="T855" s="8"/>
      <c r="U855" s="8"/>
      <c r="V855" s="8"/>
      <c r="W855" s="8"/>
    </row>
    <row r="856" spans="1:23" ht="14.25" customHeight="1">
      <c r="A856" s="7">
        <v>44648</v>
      </c>
      <c r="B856" s="8">
        <v>2.1595</v>
      </c>
      <c r="C856" s="8">
        <v>2.7902999999999998</v>
      </c>
      <c r="D856" s="8">
        <v>0.63079999999999981</v>
      </c>
      <c r="E856" s="8">
        <v>2.54</v>
      </c>
      <c r="F856" s="8">
        <v>2.46</v>
      </c>
      <c r="G856" s="8">
        <v>99.152000000000001</v>
      </c>
      <c r="H856" s="8">
        <v>2.1890999999999998</v>
      </c>
      <c r="I856" s="8">
        <v>78.416085015275456</v>
      </c>
      <c r="J856" s="8">
        <v>105.17</v>
      </c>
      <c r="L856" s="19">
        <v>39787</v>
      </c>
      <c r="M856" s="20">
        <v>1.9596</v>
      </c>
      <c r="N856" s="7"/>
      <c r="O856" s="8"/>
      <c r="P856" s="8"/>
      <c r="Q856" s="8"/>
      <c r="R856" s="8"/>
      <c r="S856" s="8"/>
      <c r="T856" s="8"/>
      <c r="U856" s="8"/>
      <c r="V856" s="8"/>
      <c r="W856" s="8"/>
    </row>
    <row r="857" spans="1:23" ht="14.25" customHeight="1">
      <c r="A857" s="7">
        <v>44645</v>
      </c>
      <c r="B857" s="8">
        <v>2.1631999999999998</v>
      </c>
      <c r="C857" s="8">
        <v>2.7972000000000001</v>
      </c>
      <c r="D857" s="8">
        <v>0.63400000000000034</v>
      </c>
      <c r="E857" s="8">
        <v>2.5499999999999998</v>
      </c>
      <c r="F857" s="8">
        <v>2.48</v>
      </c>
      <c r="G857" s="8">
        <v>98.802499999999995</v>
      </c>
      <c r="H857" s="8">
        <v>2.2160000000000002</v>
      </c>
      <c r="I857" s="8">
        <v>79.263141473849473</v>
      </c>
      <c r="J857" s="8">
        <v>105.17</v>
      </c>
      <c r="L857" s="19">
        <v>39780</v>
      </c>
      <c r="M857" s="20">
        <v>2.3588</v>
      </c>
      <c r="N857" s="7"/>
      <c r="O857" s="8"/>
      <c r="P857" s="8"/>
      <c r="Q857" s="8"/>
      <c r="R857" s="8"/>
      <c r="S857" s="8"/>
      <c r="T857" s="8"/>
      <c r="U857" s="8"/>
      <c r="V857" s="8"/>
      <c r="W857" s="8"/>
    </row>
    <row r="858" spans="1:23" ht="14.25" customHeight="1">
      <c r="A858" s="7">
        <v>44644</v>
      </c>
      <c r="B858" s="8">
        <v>2.1703999999999999</v>
      </c>
      <c r="C858" s="8">
        <v>2.8052000000000001</v>
      </c>
      <c r="D858" s="8">
        <v>0.63480000000000025</v>
      </c>
      <c r="E858" s="8">
        <v>2.37</v>
      </c>
      <c r="F858" s="8">
        <v>2.34</v>
      </c>
      <c r="G858" s="8">
        <v>98.800600000000003</v>
      </c>
      <c r="H858" s="8">
        <v>2.0366</v>
      </c>
      <c r="I858" s="8">
        <v>79.566171719194898</v>
      </c>
      <c r="J858" s="8">
        <v>105.27</v>
      </c>
      <c r="L858" s="19">
        <v>39773</v>
      </c>
      <c r="M858" s="20">
        <v>2.6156999999999999</v>
      </c>
      <c r="N858" s="7"/>
      <c r="O858" s="8"/>
      <c r="P858" s="8"/>
      <c r="Q858" s="8"/>
      <c r="R858" s="8"/>
      <c r="S858" s="8"/>
      <c r="T858" s="8"/>
      <c r="U858" s="8"/>
      <c r="V858" s="8"/>
      <c r="W858" s="8"/>
    </row>
    <row r="859" spans="1:23" ht="14.25" customHeight="1">
      <c r="A859" s="7">
        <v>44643</v>
      </c>
      <c r="B859" s="8">
        <v>2.1680000000000001</v>
      </c>
      <c r="C859" s="8">
        <v>2.8302</v>
      </c>
      <c r="D859" s="8">
        <v>0.6621999999999999</v>
      </c>
      <c r="E859" s="8">
        <v>2.34</v>
      </c>
      <c r="F859" s="8">
        <v>2.3199999999999998</v>
      </c>
      <c r="G859" s="8">
        <v>98.633499999999998</v>
      </c>
      <c r="H859" s="8">
        <v>2.0550999999999999</v>
      </c>
      <c r="I859" s="8">
        <v>80.742139087512285</v>
      </c>
      <c r="J859" s="8">
        <v>105.27</v>
      </c>
      <c r="L859" s="19">
        <v>39766</v>
      </c>
      <c r="M859" s="20">
        <v>2.7526000000000002</v>
      </c>
      <c r="N859" s="7"/>
      <c r="O859" s="8"/>
      <c r="P859" s="8"/>
      <c r="Q859" s="8"/>
      <c r="R859" s="8"/>
      <c r="S859" s="8"/>
      <c r="T859" s="8"/>
      <c r="U859" s="8"/>
      <c r="V859" s="8"/>
      <c r="W859" s="8"/>
    </row>
    <row r="860" spans="1:23" ht="14.25" customHeight="1">
      <c r="A860" s="7">
        <v>44642</v>
      </c>
      <c r="B860" s="8">
        <v>2.1648999999999998</v>
      </c>
      <c r="C860" s="8">
        <v>2.8302</v>
      </c>
      <c r="D860" s="8">
        <v>0.66530000000000022</v>
      </c>
      <c r="E860" s="8">
        <v>2.39</v>
      </c>
      <c r="F860" s="8">
        <v>2.38</v>
      </c>
      <c r="G860" s="8">
        <v>98.450199999999995</v>
      </c>
      <c r="H860" s="8">
        <v>2.0564</v>
      </c>
      <c r="I860" s="8">
        <v>79.826267048970337</v>
      </c>
      <c r="J860" s="8">
        <v>105.27</v>
      </c>
      <c r="L860" s="19">
        <v>39759</v>
      </c>
      <c r="M860" s="20">
        <v>2.8609</v>
      </c>
      <c r="N860" s="7"/>
      <c r="O860" s="8"/>
      <c r="P860" s="8"/>
      <c r="Q860" s="8"/>
      <c r="R860" s="8"/>
      <c r="S860" s="8"/>
      <c r="T860" s="8"/>
      <c r="U860" s="8"/>
      <c r="V860" s="8"/>
      <c r="W860" s="8"/>
    </row>
    <row r="861" spans="1:23" ht="14.25" customHeight="1">
      <c r="A861" s="7">
        <v>44641</v>
      </c>
      <c r="B861" s="8">
        <v>2.15</v>
      </c>
      <c r="C861" s="8">
        <v>2.8127</v>
      </c>
      <c r="D861" s="8">
        <v>0.66270000000000007</v>
      </c>
      <c r="E861" s="8">
        <v>2.33</v>
      </c>
      <c r="F861" s="8">
        <v>2.3199999999999998</v>
      </c>
      <c r="G861" s="8">
        <v>98.475700000000003</v>
      </c>
      <c r="H861" s="8">
        <v>2.0949</v>
      </c>
      <c r="I861" s="8">
        <v>80.333968712586724</v>
      </c>
      <c r="J861" s="8">
        <v>105.27</v>
      </c>
      <c r="L861" s="19">
        <v>39752</v>
      </c>
      <c r="M861" s="20">
        <v>2.8895</v>
      </c>
      <c r="N861" s="7"/>
      <c r="O861" s="8"/>
      <c r="P861" s="8"/>
      <c r="Q861" s="8"/>
      <c r="R861" s="8"/>
      <c r="S861" s="8"/>
      <c r="T861" s="8"/>
      <c r="U861" s="8"/>
      <c r="V861" s="8"/>
      <c r="W861" s="8"/>
    </row>
    <row r="862" spans="1:23" ht="14.25" customHeight="1">
      <c r="A862" s="7">
        <v>44638</v>
      </c>
      <c r="B862" s="8">
        <v>2.1105999999999998</v>
      </c>
      <c r="C862" s="8">
        <v>2.7927</v>
      </c>
      <c r="D862" s="8">
        <v>0.68210000000000015</v>
      </c>
      <c r="E862" s="8">
        <v>2.14</v>
      </c>
      <c r="F862" s="8">
        <v>2.14</v>
      </c>
      <c r="G862" s="8">
        <v>98.229399999999998</v>
      </c>
      <c r="H862" s="8">
        <v>2.0615999999999999</v>
      </c>
      <c r="I862" s="8">
        <v>82.192945716127753</v>
      </c>
      <c r="J862" s="8">
        <v>105.27</v>
      </c>
      <c r="L862" s="19">
        <v>39745</v>
      </c>
      <c r="M862" s="20">
        <v>2.9864999999999999</v>
      </c>
      <c r="N862" s="7"/>
      <c r="O862" s="8"/>
      <c r="P862" s="8"/>
      <c r="Q862" s="8"/>
      <c r="R862" s="8"/>
      <c r="S862" s="8"/>
      <c r="T862" s="8"/>
      <c r="U862" s="8"/>
      <c r="V862" s="8"/>
      <c r="W862" s="8"/>
    </row>
    <row r="863" spans="1:23" ht="14.25" customHeight="1">
      <c r="A863" s="7">
        <v>44637</v>
      </c>
      <c r="B863" s="8">
        <v>2.1368</v>
      </c>
      <c r="C863" s="8">
        <v>2.7875999999999999</v>
      </c>
      <c r="D863" s="8">
        <v>0.65079999999999982</v>
      </c>
      <c r="E863" s="8">
        <v>2.17</v>
      </c>
      <c r="F863" s="8">
        <v>2.2000000000000002</v>
      </c>
      <c r="G863" s="8">
        <v>98.022300000000001</v>
      </c>
      <c r="H863" s="8">
        <v>2.0792000000000002</v>
      </c>
      <c r="I863" s="8">
        <v>80.93399575658546</v>
      </c>
      <c r="J863" s="8">
        <v>106.79</v>
      </c>
      <c r="L863" s="19">
        <v>39738</v>
      </c>
      <c r="M863" s="20">
        <v>3.1991000000000001</v>
      </c>
      <c r="N863" s="7"/>
      <c r="O863" s="8"/>
      <c r="P863" s="8"/>
      <c r="Q863" s="8"/>
      <c r="R863" s="8"/>
      <c r="S863" s="8"/>
      <c r="T863" s="8"/>
      <c r="U863" s="8"/>
      <c r="V863" s="8"/>
      <c r="W863" s="8"/>
    </row>
    <row r="864" spans="1:23" ht="14.25" customHeight="1">
      <c r="A864" s="7">
        <v>44636</v>
      </c>
      <c r="B864" s="8">
        <v>2.1431</v>
      </c>
      <c r="C864" s="8">
        <v>2.7951999999999999</v>
      </c>
      <c r="D864" s="8">
        <v>0.6520999999999999</v>
      </c>
      <c r="E864" s="8">
        <v>2.1800000000000002</v>
      </c>
      <c r="F864" s="8">
        <v>2.19</v>
      </c>
      <c r="G864" s="8">
        <v>98.399600000000007</v>
      </c>
      <c r="H864" s="8">
        <v>2.1120999999999999</v>
      </c>
      <c r="I864" s="8">
        <v>79.949002965749358</v>
      </c>
      <c r="J864" s="8">
        <v>106.79</v>
      </c>
      <c r="L864" s="19">
        <v>39731</v>
      </c>
      <c r="M864" s="20">
        <v>3.4897</v>
      </c>
      <c r="N864" s="7"/>
      <c r="O864" s="8"/>
      <c r="P864" s="8"/>
      <c r="Q864" s="8"/>
      <c r="R864" s="8"/>
      <c r="S864" s="8"/>
      <c r="T864" s="8"/>
      <c r="U864" s="8"/>
      <c r="V864" s="8"/>
      <c r="W864" s="8"/>
    </row>
    <row r="865" spans="1:23" ht="14.25" customHeight="1">
      <c r="A865" s="7">
        <v>44635</v>
      </c>
      <c r="B865" s="8">
        <v>2.1274999999999999</v>
      </c>
      <c r="C865" s="8">
        <v>2.8176999999999999</v>
      </c>
      <c r="D865" s="8">
        <v>0.69019999999999992</v>
      </c>
      <c r="E865" s="8">
        <v>2.1</v>
      </c>
      <c r="F865" s="8">
        <v>2.15</v>
      </c>
      <c r="G865" s="8">
        <v>99.029200000000003</v>
      </c>
      <c r="H865" s="8">
        <v>2.1334</v>
      </c>
      <c r="I865" s="8">
        <v>79.339284595264047</v>
      </c>
      <c r="J865" s="8">
        <v>106.79</v>
      </c>
      <c r="L865" s="19">
        <v>39719</v>
      </c>
      <c r="M865" s="20">
        <v>3.3923000000000001</v>
      </c>
      <c r="N865" s="7"/>
      <c r="O865" s="8"/>
      <c r="P865" s="8"/>
      <c r="Q865" s="8"/>
      <c r="R865" s="8"/>
      <c r="S865" s="8"/>
      <c r="T865" s="8"/>
      <c r="U865" s="8"/>
      <c r="V865" s="8"/>
      <c r="W865" s="8"/>
    </row>
    <row r="866" spans="1:23" ht="14.25" customHeight="1">
      <c r="A866" s="7">
        <v>44634</v>
      </c>
      <c r="B866" s="8">
        <v>2.0724999999999998</v>
      </c>
      <c r="C866" s="8">
        <v>2.7677</v>
      </c>
      <c r="D866" s="8">
        <v>0.69520000000000026</v>
      </c>
      <c r="E866" s="8">
        <v>2.1</v>
      </c>
      <c r="F866" s="8">
        <v>2.14</v>
      </c>
      <c r="G866" s="8">
        <v>99.099900000000005</v>
      </c>
      <c r="H866" s="8">
        <v>2.1107999999999998</v>
      </c>
      <c r="I866" s="8">
        <v>87.66701650898203</v>
      </c>
      <c r="J866" s="8">
        <v>106.79</v>
      </c>
      <c r="L866" s="19">
        <v>39717</v>
      </c>
      <c r="M866" s="20">
        <v>3.3923000000000001</v>
      </c>
      <c r="N866" s="7"/>
      <c r="O866" s="8"/>
      <c r="P866" s="8"/>
      <c r="Q866" s="8"/>
      <c r="R866" s="8"/>
      <c r="S866" s="8"/>
      <c r="T866" s="8"/>
      <c r="U866" s="8"/>
      <c r="V866" s="8"/>
      <c r="W866" s="8"/>
    </row>
    <row r="867" spans="1:23" ht="14.25" customHeight="1">
      <c r="A867" s="7">
        <v>44631</v>
      </c>
      <c r="B867" s="8">
        <v>2.0863</v>
      </c>
      <c r="C867" s="8">
        <v>2.7902</v>
      </c>
      <c r="D867" s="8">
        <v>0.70389999999999997</v>
      </c>
      <c r="E867" s="8">
        <v>1.96</v>
      </c>
      <c r="F867" s="8">
        <v>2</v>
      </c>
      <c r="G867" s="8">
        <v>99.126300000000001</v>
      </c>
      <c r="H867" s="8">
        <v>2.1034999999999999</v>
      </c>
      <c r="I867" s="8">
        <v>89.637750201604817</v>
      </c>
      <c r="J867" s="8">
        <v>106.79</v>
      </c>
      <c r="L867" s="19">
        <v>39710</v>
      </c>
      <c r="M867" s="20">
        <v>3.1894999999999998</v>
      </c>
      <c r="N867" s="7"/>
      <c r="O867" s="8"/>
      <c r="P867" s="8"/>
      <c r="Q867" s="8"/>
      <c r="R867" s="8"/>
      <c r="S867" s="8"/>
      <c r="T867" s="8"/>
      <c r="U867" s="8"/>
      <c r="V867" s="8"/>
      <c r="W867" s="8"/>
    </row>
    <row r="868" spans="1:23" ht="14.25" customHeight="1">
      <c r="A868" s="7">
        <v>44630</v>
      </c>
      <c r="B868" s="8">
        <v>2.1150000000000002</v>
      </c>
      <c r="C868" s="8">
        <v>2.8502000000000001</v>
      </c>
      <c r="D868" s="8">
        <v>0.73519999999999985</v>
      </c>
      <c r="E868" s="8">
        <v>1.92</v>
      </c>
      <c r="F868" s="8">
        <v>1.98</v>
      </c>
      <c r="G868" s="8">
        <v>98.516000000000005</v>
      </c>
      <c r="H868" s="8">
        <v>2.0752000000000002</v>
      </c>
      <c r="I868" s="8">
        <v>83.013370771385695</v>
      </c>
      <c r="J868" s="8">
        <v>105.53</v>
      </c>
      <c r="L868" s="19">
        <v>39703</v>
      </c>
      <c r="M868" s="20">
        <v>2.9998999999999998</v>
      </c>
      <c r="N868" s="7"/>
      <c r="O868" s="8"/>
      <c r="P868" s="8"/>
      <c r="Q868" s="8"/>
      <c r="R868" s="8"/>
      <c r="S868" s="8"/>
      <c r="T868" s="8"/>
      <c r="U868" s="8"/>
      <c r="V868" s="8"/>
      <c r="W868" s="8"/>
    </row>
    <row r="869" spans="1:23" ht="14.25" customHeight="1">
      <c r="A869" s="7">
        <v>44629</v>
      </c>
      <c r="B869" s="8">
        <v>2.1150000000000002</v>
      </c>
      <c r="C869" s="8">
        <v>2.8426</v>
      </c>
      <c r="D869" s="8">
        <v>0.7275999999999998</v>
      </c>
      <c r="E869" s="8">
        <v>1.87</v>
      </c>
      <c r="F869" s="8">
        <v>1.94</v>
      </c>
      <c r="G869" s="8">
        <v>97.960099999999997</v>
      </c>
      <c r="H869" s="8">
        <v>2.0514999999999999</v>
      </c>
      <c r="I869" s="8">
        <v>83.22569591268649</v>
      </c>
      <c r="J869" s="8">
        <v>105.53</v>
      </c>
      <c r="L869" s="19">
        <v>39696</v>
      </c>
      <c r="M869" s="20">
        <v>3.0567000000000002</v>
      </c>
      <c r="N869" s="7"/>
      <c r="O869" s="8"/>
      <c r="P869" s="8"/>
      <c r="Q869" s="8"/>
      <c r="R869" s="8"/>
      <c r="S869" s="8"/>
      <c r="T869" s="8"/>
      <c r="U869" s="8"/>
      <c r="V869" s="8"/>
      <c r="W869" s="8"/>
    </row>
    <row r="870" spans="1:23" ht="14.25" customHeight="1">
      <c r="A870" s="7">
        <v>44628</v>
      </c>
      <c r="B870" s="8">
        <v>2.0687000000000002</v>
      </c>
      <c r="C870" s="8">
        <v>2.8275999999999999</v>
      </c>
      <c r="D870" s="8">
        <v>0.75889999999999969</v>
      </c>
      <c r="E870" s="8">
        <v>1.8</v>
      </c>
      <c r="F870" s="8">
        <v>1.86</v>
      </c>
      <c r="G870" s="8">
        <v>99.128900000000002</v>
      </c>
      <c r="H870" s="8">
        <v>2.0888</v>
      </c>
      <c r="I870" s="8">
        <v>84.25174325842697</v>
      </c>
      <c r="J870" s="8">
        <v>105.53</v>
      </c>
      <c r="L870" s="19">
        <v>39689</v>
      </c>
      <c r="M870" s="20">
        <v>3.0457999999999998</v>
      </c>
      <c r="N870" s="7"/>
      <c r="O870" s="8"/>
      <c r="P870" s="8"/>
      <c r="Q870" s="8"/>
      <c r="R870" s="8"/>
      <c r="S870" s="8"/>
      <c r="T870" s="8"/>
      <c r="U870" s="8"/>
      <c r="V870" s="8"/>
      <c r="W870" s="8"/>
    </row>
    <row r="871" spans="1:23" ht="14.25" customHeight="1">
      <c r="A871" s="7">
        <v>44627</v>
      </c>
      <c r="B871" s="8">
        <v>2.0849000000000002</v>
      </c>
      <c r="C871" s="8">
        <v>2.8126000000000002</v>
      </c>
      <c r="D871" s="8">
        <v>0.72770000000000001</v>
      </c>
      <c r="E871" s="8">
        <v>1.71</v>
      </c>
      <c r="F871" s="8">
        <v>1.78</v>
      </c>
      <c r="G871" s="8">
        <v>99.259900000000002</v>
      </c>
      <c r="H871" s="8">
        <v>2.0602999999999998</v>
      </c>
      <c r="I871" s="8">
        <v>82.901702819041873</v>
      </c>
      <c r="J871" s="8">
        <v>105.53</v>
      </c>
      <c r="L871" s="19">
        <v>39682</v>
      </c>
      <c r="M871" s="20">
        <v>3.1133000000000002</v>
      </c>
      <c r="N871" s="7"/>
      <c r="O871" s="8"/>
      <c r="P871" s="8"/>
      <c r="Q871" s="8"/>
      <c r="R871" s="8"/>
      <c r="S871" s="8"/>
      <c r="T871" s="8"/>
      <c r="U871" s="8"/>
      <c r="V871" s="8"/>
      <c r="W871" s="8"/>
    </row>
    <row r="872" spans="1:23" ht="14.25" customHeight="1">
      <c r="A872" s="7">
        <v>44624</v>
      </c>
      <c r="B872" s="8">
        <v>2.1074000000000002</v>
      </c>
      <c r="C872" s="8">
        <v>2.8125</v>
      </c>
      <c r="D872" s="8">
        <v>0.70509999999999984</v>
      </c>
      <c r="E872" s="8">
        <v>1.65</v>
      </c>
      <c r="F872" s="8">
        <v>1.74</v>
      </c>
      <c r="G872" s="8">
        <v>98.511300000000006</v>
      </c>
      <c r="H872" s="8">
        <v>2.0350999999999999</v>
      </c>
      <c r="I872" s="8">
        <v>80.441261054907486</v>
      </c>
      <c r="J872" s="8">
        <v>105.53</v>
      </c>
      <c r="L872" s="19">
        <v>39675</v>
      </c>
      <c r="M872" s="20">
        <v>3.1185</v>
      </c>
      <c r="N872" s="7"/>
      <c r="O872" s="8"/>
      <c r="P872" s="8"/>
      <c r="Q872" s="8"/>
      <c r="R872" s="8"/>
      <c r="S872" s="8"/>
      <c r="T872" s="8"/>
      <c r="U872" s="8"/>
      <c r="V872" s="8"/>
      <c r="W872" s="8"/>
    </row>
    <row r="873" spans="1:23" ht="14.25" customHeight="1">
      <c r="A873" s="7">
        <v>44623</v>
      </c>
      <c r="B873" s="8">
        <v>2.1166999999999998</v>
      </c>
      <c r="C873" s="8">
        <v>2.83</v>
      </c>
      <c r="D873" s="8">
        <v>0.71330000000000027</v>
      </c>
      <c r="E873" s="8">
        <v>1.74</v>
      </c>
      <c r="F873" s="8">
        <v>1.86</v>
      </c>
      <c r="G873" s="8">
        <v>97.726699999999994</v>
      </c>
      <c r="H873" s="8">
        <v>1.9738</v>
      </c>
      <c r="I873" s="8">
        <v>77.04009570607802</v>
      </c>
      <c r="J873" s="8">
        <v>104.41</v>
      </c>
      <c r="L873" s="19">
        <v>39668</v>
      </c>
      <c r="M873" s="20">
        <v>3.7246999999999999</v>
      </c>
      <c r="N873" s="7"/>
      <c r="O873" s="8"/>
      <c r="P873" s="8"/>
      <c r="Q873" s="8"/>
      <c r="R873" s="8"/>
      <c r="S873" s="8"/>
      <c r="T873" s="8"/>
      <c r="U873" s="8"/>
      <c r="V873" s="8"/>
      <c r="W873" s="8"/>
    </row>
    <row r="874" spans="1:23" ht="14.25" customHeight="1">
      <c r="A874" s="7">
        <v>44622</v>
      </c>
      <c r="B874" s="8">
        <v>2.0867</v>
      </c>
      <c r="C874" s="8">
        <v>2.8174999999999999</v>
      </c>
      <c r="D874" s="8">
        <v>0.73079999999999989</v>
      </c>
      <c r="E874" s="8">
        <v>1.74</v>
      </c>
      <c r="F874" s="8">
        <v>1.86</v>
      </c>
      <c r="G874" s="8">
        <v>97.353899999999996</v>
      </c>
      <c r="H874" s="8">
        <v>2.0078</v>
      </c>
      <c r="I874" s="8">
        <v>79.692791664975644</v>
      </c>
      <c r="J874" s="8">
        <v>104.41</v>
      </c>
      <c r="L874" s="19">
        <v>39661</v>
      </c>
      <c r="M874" s="20">
        <v>3.5865999999999998</v>
      </c>
      <c r="N874" s="7"/>
      <c r="O874" s="8"/>
      <c r="P874" s="8"/>
      <c r="Q874" s="8"/>
      <c r="R874" s="8"/>
      <c r="S874" s="8"/>
      <c r="T874" s="8"/>
      <c r="U874" s="8"/>
      <c r="V874" s="8"/>
      <c r="W874" s="8"/>
    </row>
    <row r="875" spans="1:23" ht="14.25" customHeight="1">
      <c r="A875" s="7">
        <v>44621</v>
      </c>
      <c r="B875" s="8">
        <v>2.0537000000000001</v>
      </c>
      <c r="C875" s="8">
        <v>2.8025000000000002</v>
      </c>
      <c r="D875" s="8">
        <v>0.74880000000000013</v>
      </c>
      <c r="E875" s="8">
        <v>1.56</v>
      </c>
      <c r="F875" s="8">
        <v>1.72</v>
      </c>
      <c r="G875" s="8">
        <v>97.404399999999995</v>
      </c>
      <c r="H875" s="8">
        <v>1.9855</v>
      </c>
      <c r="I875" s="8">
        <v>81.817432630131407</v>
      </c>
      <c r="J875" s="8">
        <v>104.41</v>
      </c>
      <c r="L875" s="19">
        <v>39654</v>
      </c>
      <c r="M875" s="20">
        <v>3.0306999999999999</v>
      </c>
      <c r="N875" s="7"/>
      <c r="O875" s="8"/>
      <c r="P875" s="8"/>
      <c r="Q875" s="8"/>
      <c r="R875" s="8"/>
      <c r="S875" s="8"/>
      <c r="T875" s="8"/>
      <c r="U875" s="8"/>
      <c r="V875" s="8"/>
      <c r="W875" s="8"/>
    </row>
    <row r="876" spans="1:23" ht="14.25" customHeight="1">
      <c r="A876" s="7">
        <v>44620</v>
      </c>
      <c r="B876" s="8">
        <v>2.0442</v>
      </c>
      <c r="C876" s="8">
        <v>2.7749999999999999</v>
      </c>
      <c r="D876" s="8">
        <v>0.73079999999999989</v>
      </c>
      <c r="E876" s="8">
        <v>1.71</v>
      </c>
      <c r="F876" s="8">
        <v>1.83</v>
      </c>
      <c r="G876" s="8">
        <v>96.706299999999999</v>
      </c>
      <c r="H876" s="8">
        <v>2.2951999999999999</v>
      </c>
      <c r="I876" s="8">
        <v>84.792728279624725</v>
      </c>
      <c r="J876" s="8">
        <v>104.41</v>
      </c>
      <c r="L876" s="19">
        <v>39647</v>
      </c>
      <c r="M876" s="20">
        <v>3.0445000000000002</v>
      </c>
      <c r="N876" s="7"/>
      <c r="O876" s="8"/>
      <c r="P876" s="8"/>
      <c r="Q876" s="8"/>
      <c r="R876" s="8"/>
      <c r="S876" s="8"/>
      <c r="T876" s="8"/>
      <c r="U876" s="8"/>
      <c r="V876" s="8"/>
      <c r="W876" s="8"/>
    </row>
    <row r="877" spans="1:23" ht="14.25" customHeight="1">
      <c r="A877" s="7">
        <v>44617</v>
      </c>
      <c r="B877" s="8">
        <v>2.0242</v>
      </c>
      <c r="C877" s="8">
        <v>2.7749999999999999</v>
      </c>
      <c r="D877" s="8">
        <v>0.75079999999999991</v>
      </c>
      <c r="E877" s="8">
        <v>1.86</v>
      </c>
      <c r="F877" s="8">
        <v>1.97</v>
      </c>
      <c r="G877" s="8">
        <v>96.543300000000002</v>
      </c>
      <c r="H877" s="8">
        <v>2.3429000000000002</v>
      </c>
      <c r="I877" s="8">
        <v>82.208184860557765</v>
      </c>
      <c r="J877" s="8">
        <v>104.19</v>
      </c>
      <c r="L877" s="19">
        <v>39640</v>
      </c>
      <c r="M877" s="20">
        <v>2.9769000000000001</v>
      </c>
      <c r="N877" s="7"/>
      <c r="O877" s="8"/>
      <c r="P877" s="8"/>
      <c r="Q877" s="8"/>
      <c r="R877" s="8"/>
      <c r="S877" s="8"/>
      <c r="T877" s="8"/>
      <c r="U877" s="8"/>
      <c r="V877" s="8"/>
      <c r="W877" s="8"/>
    </row>
    <row r="878" spans="1:23" ht="14.25" customHeight="1">
      <c r="A878" s="7">
        <v>44616</v>
      </c>
      <c r="B878" s="8">
        <v>2.0948000000000002</v>
      </c>
      <c r="C878" s="8">
        <v>2.7875000000000001</v>
      </c>
      <c r="D878" s="8">
        <v>0.69269999999999987</v>
      </c>
      <c r="E878" s="8">
        <v>1.84</v>
      </c>
      <c r="F878" s="8">
        <v>1.96</v>
      </c>
      <c r="G878" s="8">
        <v>97.090800000000002</v>
      </c>
      <c r="H878" s="8">
        <v>2.1951999999999998</v>
      </c>
      <c r="I878" s="8">
        <v>82.690097786173794</v>
      </c>
      <c r="J878" s="8">
        <v>103.01</v>
      </c>
      <c r="L878" s="19">
        <v>39633</v>
      </c>
      <c r="M878" s="20">
        <v>3.0790999999999999</v>
      </c>
      <c r="N878" s="7"/>
      <c r="O878" s="8"/>
      <c r="P878" s="8"/>
      <c r="Q878" s="8"/>
      <c r="R878" s="8"/>
      <c r="S878" s="8"/>
      <c r="T878" s="8"/>
      <c r="U878" s="8"/>
      <c r="V878" s="8"/>
      <c r="W878" s="8"/>
    </row>
    <row r="879" spans="1:23" ht="14.25" customHeight="1">
      <c r="A879" s="7">
        <v>44615</v>
      </c>
      <c r="B879" s="8">
        <v>2.0935000000000001</v>
      </c>
      <c r="C879" s="8">
        <v>2.79</v>
      </c>
      <c r="D879" s="8">
        <v>0.6964999999999999</v>
      </c>
      <c r="E879" s="8">
        <v>1.89</v>
      </c>
      <c r="F879" s="8">
        <v>1.99</v>
      </c>
      <c r="G879" s="8">
        <v>96.2042</v>
      </c>
      <c r="H879" s="8">
        <v>2.1919</v>
      </c>
      <c r="I879" s="8">
        <v>81.718797790530843</v>
      </c>
      <c r="J879" s="8">
        <v>103.01</v>
      </c>
      <c r="L879" s="19">
        <v>39626</v>
      </c>
      <c r="M879" s="20">
        <v>3.1642000000000001</v>
      </c>
      <c r="N879" s="7"/>
      <c r="O879" s="8"/>
      <c r="P879" s="8"/>
      <c r="Q879" s="8"/>
      <c r="R879" s="8"/>
      <c r="S879" s="8"/>
      <c r="T879" s="8"/>
      <c r="U879" s="8"/>
      <c r="V879" s="8"/>
      <c r="W879" s="8"/>
    </row>
    <row r="880" spans="1:23" ht="14.25" customHeight="1">
      <c r="A880" s="7">
        <v>44614</v>
      </c>
      <c r="B880" s="8">
        <v>2.1162000000000001</v>
      </c>
      <c r="C880" s="8">
        <v>2.82</v>
      </c>
      <c r="D880" s="8">
        <v>0.70379999999999976</v>
      </c>
      <c r="E880" s="8">
        <v>1.85</v>
      </c>
      <c r="F880" s="8">
        <v>1.94</v>
      </c>
      <c r="G880" s="8">
        <v>96.084400000000002</v>
      </c>
      <c r="H880" s="8">
        <v>2.1882000000000001</v>
      </c>
      <c r="I880" s="8">
        <v>80.613964796463819</v>
      </c>
      <c r="J880" s="8">
        <v>103.01</v>
      </c>
      <c r="L880" s="19">
        <v>39619</v>
      </c>
      <c r="M880" s="20">
        <v>3.2443</v>
      </c>
      <c r="N880" s="7"/>
      <c r="O880" s="8"/>
      <c r="P880" s="8"/>
      <c r="Q880" s="8"/>
      <c r="R880" s="8"/>
      <c r="S880" s="8"/>
      <c r="T880" s="8"/>
      <c r="U880" s="8"/>
      <c r="V880" s="8"/>
      <c r="W880" s="8"/>
    </row>
    <row r="881" spans="1:23" ht="14.25" customHeight="1">
      <c r="A881" s="7">
        <v>44613</v>
      </c>
      <c r="B881" s="8">
        <v>2.0326</v>
      </c>
      <c r="C881" s="8">
        <v>2.83</v>
      </c>
      <c r="D881" s="8">
        <v>0.79740000000000011</v>
      </c>
      <c r="E881" s="8">
        <v>1.82</v>
      </c>
      <c r="F881" s="8">
        <v>1.92</v>
      </c>
      <c r="G881" s="8">
        <v>96.132099999999994</v>
      </c>
      <c r="H881" s="8">
        <v>2.1154000000000002</v>
      </c>
      <c r="I881" s="8">
        <v>84.611600224938371</v>
      </c>
      <c r="J881" s="8">
        <v>103.01</v>
      </c>
      <c r="L881" s="19">
        <v>39612</v>
      </c>
      <c r="M881" s="20">
        <v>4.0263</v>
      </c>
      <c r="N881" s="7"/>
      <c r="O881" s="8"/>
      <c r="P881" s="8"/>
      <c r="Q881" s="8"/>
      <c r="R881" s="8"/>
      <c r="S881" s="8"/>
      <c r="T881" s="8"/>
      <c r="U881" s="8"/>
      <c r="V881" s="8"/>
      <c r="W881" s="8"/>
    </row>
    <row r="882" spans="1:23" ht="14.25" customHeight="1">
      <c r="A882" s="7">
        <v>44610</v>
      </c>
      <c r="B882" s="8">
        <v>1.9781</v>
      </c>
      <c r="C882" s="8">
        <v>2.7974999999999999</v>
      </c>
      <c r="D882" s="8">
        <v>0.81939999999999991</v>
      </c>
      <c r="E882" s="8">
        <v>1.82</v>
      </c>
      <c r="F882" s="8">
        <v>1.92</v>
      </c>
      <c r="G882" s="8">
        <v>96.102400000000003</v>
      </c>
      <c r="H882" s="8">
        <v>2.0910000000000002</v>
      </c>
      <c r="I882" s="8">
        <v>86.544103406751745</v>
      </c>
      <c r="J882" s="8">
        <v>103.01</v>
      </c>
      <c r="L882" s="19">
        <v>39605</v>
      </c>
      <c r="M882" s="20">
        <v>3.2570000000000001</v>
      </c>
      <c r="N882" s="7"/>
      <c r="O882" s="8"/>
      <c r="P882" s="8"/>
      <c r="Q882" s="8"/>
      <c r="R882" s="8"/>
      <c r="S882" s="8"/>
      <c r="T882" s="8"/>
      <c r="U882" s="8"/>
      <c r="V882" s="8"/>
      <c r="W882" s="8"/>
    </row>
    <row r="883" spans="1:23" ht="14.25" customHeight="1">
      <c r="A883" s="7">
        <v>44609</v>
      </c>
      <c r="B883" s="8">
        <v>1.9095</v>
      </c>
      <c r="C883" s="8">
        <v>2.7799</v>
      </c>
      <c r="D883" s="8">
        <v>0.87040000000000006</v>
      </c>
      <c r="E883" s="8">
        <v>1.85</v>
      </c>
      <c r="F883" s="8">
        <v>1.97</v>
      </c>
      <c r="G883" s="8">
        <v>95.821600000000004</v>
      </c>
      <c r="H883" s="8">
        <v>1.9735</v>
      </c>
      <c r="I883" s="8">
        <v>88.078012313141684</v>
      </c>
      <c r="J883" s="8">
        <v>102.62</v>
      </c>
      <c r="L883" s="19">
        <v>39598</v>
      </c>
      <c r="M883" s="20">
        <v>3.2644000000000002</v>
      </c>
      <c r="N883" s="7"/>
      <c r="O883" s="8"/>
      <c r="P883" s="8"/>
      <c r="Q883" s="8"/>
      <c r="R883" s="8"/>
      <c r="S883" s="8"/>
      <c r="T883" s="8"/>
      <c r="U883" s="8"/>
      <c r="V883" s="8"/>
      <c r="W883" s="8"/>
    </row>
    <row r="884" spans="1:23" ht="14.25" customHeight="1">
      <c r="A884" s="7">
        <v>44608</v>
      </c>
      <c r="B884" s="8">
        <v>1.9278999999999999</v>
      </c>
      <c r="C884" s="8">
        <v>2.7892000000000001</v>
      </c>
      <c r="D884" s="8">
        <v>0.86130000000000018</v>
      </c>
      <c r="E884" s="8">
        <v>1.9</v>
      </c>
      <c r="F884" s="8">
        <v>2.0299999999999998</v>
      </c>
      <c r="G884" s="8">
        <v>95.826599999999999</v>
      </c>
      <c r="H884" s="8">
        <v>2.0295999999999998</v>
      </c>
      <c r="I884" s="8">
        <v>88.673039443701796</v>
      </c>
      <c r="J884" s="8">
        <v>102.62</v>
      </c>
      <c r="L884" s="19">
        <v>39591</v>
      </c>
      <c r="M884" s="20">
        <v>3.8246000000000002</v>
      </c>
      <c r="N884" s="7"/>
      <c r="O884" s="8"/>
      <c r="P884" s="8"/>
      <c r="Q884" s="8"/>
      <c r="R884" s="8"/>
      <c r="S884" s="8"/>
      <c r="T884" s="8"/>
      <c r="U884" s="8"/>
      <c r="V884" s="8"/>
      <c r="W884" s="8"/>
    </row>
    <row r="885" spans="1:23" ht="14.25" customHeight="1">
      <c r="A885" s="7">
        <v>44607</v>
      </c>
      <c r="B885" s="8">
        <v>1.8847</v>
      </c>
      <c r="C885" s="8">
        <v>2.7968000000000002</v>
      </c>
      <c r="D885" s="8">
        <v>0.91210000000000013</v>
      </c>
      <c r="E885" s="8">
        <v>1.94</v>
      </c>
      <c r="F885" s="8">
        <v>2.0499999999999998</v>
      </c>
      <c r="G885" s="8">
        <v>95.9863</v>
      </c>
      <c r="H885" s="8">
        <v>1.9721</v>
      </c>
      <c r="I885" s="8">
        <v>90.071640966148777</v>
      </c>
      <c r="J885" s="8">
        <v>102.62</v>
      </c>
      <c r="L885" s="19">
        <v>39584</v>
      </c>
      <c r="M885" s="20">
        <v>3.4599000000000002</v>
      </c>
      <c r="N885" s="7"/>
      <c r="O885" s="8"/>
      <c r="P885" s="8"/>
      <c r="Q885" s="8"/>
      <c r="R885" s="8"/>
      <c r="S885" s="8"/>
      <c r="T885" s="8"/>
      <c r="U885" s="8"/>
      <c r="V885" s="8"/>
      <c r="W885" s="8"/>
    </row>
    <row r="886" spans="1:23" ht="14.25" customHeight="1">
      <c r="A886" s="7">
        <v>44606</v>
      </c>
      <c r="B886" s="8">
        <v>1.9016999999999999</v>
      </c>
      <c r="C886" s="8">
        <v>2.8018000000000001</v>
      </c>
      <c r="D886" s="8">
        <v>0.90010000000000012</v>
      </c>
      <c r="E886" s="8">
        <v>1.9</v>
      </c>
      <c r="F886" s="8">
        <v>1.98</v>
      </c>
      <c r="G886" s="8">
        <v>96.278899999999993</v>
      </c>
      <c r="H886" s="8">
        <v>1.9882</v>
      </c>
      <c r="I886" s="8">
        <v>90.875398548287876</v>
      </c>
      <c r="J886" s="8">
        <v>102.62</v>
      </c>
      <c r="L886" s="19">
        <v>39577</v>
      </c>
      <c r="M886" s="20">
        <v>2.9971000000000001</v>
      </c>
      <c r="N886" s="7"/>
      <c r="O886" s="8"/>
      <c r="P886" s="8"/>
      <c r="Q886" s="8"/>
      <c r="R886" s="8"/>
      <c r="S886" s="8"/>
      <c r="T886" s="8"/>
      <c r="U886" s="8"/>
      <c r="V886" s="8"/>
      <c r="W886" s="8"/>
    </row>
    <row r="887" spans="1:23" ht="14.25" customHeight="1">
      <c r="A887" s="7">
        <v>44603</v>
      </c>
      <c r="B887" s="8">
        <v>1.9192</v>
      </c>
      <c r="C887" s="8">
        <v>2.7890999999999999</v>
      </c>
      <c r="D887" s="8">
        <v>0.8698999999999999</v>
      </c>
      <c r="E887" s="8">
        <v>1.84</v>
      </c>
      <c r="F887" s="8">
        <v>1.92</v>
      </c>
      <c r="G887" s="8">
        <v>96.030900000000003</v>
      </c>
      <c r="H887" s="8">
        <v>1.9792000000000001</v>
      </c>
      <c r="I887" s="8">
        <v>88.911725531323938</v>
      </c>
      <c r="J887" s="8">
        <v>102.62</v>
      </c>
      <c r="L887" s="19">
        <v>39568</v>
      </c>
      <c r="M887" s="20">
        <v>2.8601000000000001</v>
      </c>
      <c r="N887" s="7"/>
      <c r="O887" s="8"/>
      <c r="P887" s="8"/>
      <c r="Q887" s="8"/>
      <c r="R887" s="8"/>
      <c r="S887" s="8"/>
      <c r="T887" s="8"/>
      <c r="U887" s="8"/>
      <c r="V887" s="8"/>
      <c r="W887" s="8"/>
    </row>
    <row r="888" spans="1:23" ht="14.25" customHeight="1">
      <c r="A888" s="7">
        <v>44602</v>
      </c>
      <c r="B888" s="8">
        <v>1.8836999999999999</v>
      </c>
      <c r="C888" s="8">
        <v>2.7328000000000001</v>
      </c>
      <c r="D888" s="8">
        <v>0.84910000000000019</v>
      </c>
      <c r="E888" s="8">
        <v>1.96</v>
      </c>
      <c r="F888" s="8">
        <v>2.0299999999999998</v>
      </c>
      <c r="G888" s="8">
        <v>95.679900000000004</v>
      </c>
      <c r="H888" s="8">
        <v>1.9328000000000001</v>
      </c>
      <c r="I888" s="8">
        <v>91.104572636241883</v>
      </c>
      <c r="J888" s="8">
        <v>103.43</v>
      </c>
      <c r="L888" s="19">
        <v>39563</v>
      </c>
      <c r="M888" s="20">
        <v>2.7757000000000001</v>
      </c>
      <c r="N888" s="7"/>
      <c r="O888" s="8"/>
      <c r="P888" s="8"/>
      <c r="Q888" s="8"/>
      <c r="R888" s="8"/>
      <c r="S888" s="8"/>
      <c r="T888" s="8"/>
      <c r="U888" s="8"/>
      <c r="V888" s="8"/>
      <c r="W888" s="8"/>
    </row>
    <row r="889" spans="1:23" ht="14.25" customHeight="1">
      <c r="A889" s="7">
        <v>44601</v>
      </c>
      <c r="B889" s="8">
        <v>1.9000999999999999</v>
      </c>
      <c r="C889" s="8">
        <v>2.7328000000000001</v>
      </c>
      <c r="D889" s="8">
        <v>0.83270000000000022</v>
      </c>
      <c r="E889" s="8">
        <v>1.82</v>
      </c>
      <c r="F889" s="8">
        <v>1.94</v>
      </c>
      <c r="G889" s="8">
        <v>95.558800000000005</v>
      </c>
      <c r="H889" s="8">
        <v>1.9885999999999999</v>
      </c>
      <c r="I889" s="8">
        <v>92.584903396753177</v>
      </c>
      <c r="J889" s="8">
        <v>103.43</v>
      </c>
      <c r="L889" s="19">
        <v>39556</v>
      </c>
      <c r="M889" s="20">
        <v>3.1934</v>
      </c>
      <c r="N889" s="7"/>
      <c r="O889" s="8"/>
      <c r="P889" s="8"/>
      <c r="Q889" s="8"/>
      <c r="R889" s="8"/>
      <c r="S889" s="8"/>
      <c r="T889" s="8"/>
      <c r="U889" s="8"/>
      <c r="V889" s="8"/>
      <c r="W889" s="8"/>
    </row>
    <row r="890" spans="1:23" ht="14.25" customHeight="1">
      <c r="A890" s="7">
        <v>44600</v>
      </c>
      <c r="B890" s="8">
        <v>1.9049</v>
      </c>
      <c r="C890" s="8">
        <v>2.7227000000000001</v>
      </c>
      <c r="D890" s="8">
        <v>0.81780000000000008</v>
      </c>
      <c r="E890" s="8">
        <v>1.81</v>
      </c>
      <c r="F890" s="8">
        <v>1.96</v>
      </c>
      <c r="G890" s="8">
        <v>95.609499999999997</v>
      </c>
      <c r="H890" s="8">
        <v>2.0655999999999999</v>
      </c>
      <c r="I890" s="8">
        <v>94.33901357039187</v>
      </c>
      <c r="J890" s="8">
        <v>103.43</v>
      </c>
      <c r="L890" s="19">
        <v>39549</v>
      </c>
      <c r="M890" s="20">
        <v>3.5686</v>
      </c>
      <c r="N890" s="7"/>
      <c r="O890" s="8"/>
      <c r="P890" s="8"/>
      <c r="Q890" s="8"/>
      <c r="R890" s="8"/>
      <c r="S890" s="8"/>
      <c r="T890" s="8"/>
      <c r="U890" s="8"/>
      <c r="V890" s="8"/>
      <c r="W890" s="8"/>
    </row>
    <row r="891" spans="1:23" ht="14.25" customHeight="1">
      <c r="A891" s="7">
        <v>44599</v>
      </c>
      <c r="B891" s="8">
        <v>1.9472</v>
      </c>
      <c r="C891" s="8">
        <v>2.7256</v>
      </c>
      <c r="D891" s="8">
        <v>0.77839999999999998</v>
      </c>
      <c r="E891" s="8">
        <v>1.76</v>
      </c>
      <c r="F891" s="8">
        <v>1.92</v>
      </c>
      <c r="G891" s="8">
        <v>95.412000000000006</v>
      </c>
      <c r="H891" s="8">
        <v>2.0897999999999999</v>
      </c>
      <c r="I891" s="8">
        <v>93.708167806484823</v>
      </c>
      <c r="J891" s="8">
        <v>103.43</v>
      </c>
      <c r="L891" s="19">
        <v>39541</v>
      </c>
      <c r="M891" s="20">
        <v>2.9759000000000002</v>
      </c>
      <c r="N891" s="7"/>
      <c r="O891" s="8"/>
      <c r="P891" s="8"/>
      <c r="Q891" s="8"/>
      <c r="R891" s="8"/>
      <c r="S891" s="8"/>
      <c r="T891" s="8"/>
      <c r="U891" s="8"/>
      <c r="V891" s="8"/>
      <c r="W891" s="8"/>
    </row>
    <row r="892" spans="1:23" ht="14.25" customHeight="1">
      <c r="A892" s="7">
        <v>44596</v>
      </c>
      <c r="B892" s="8">
        <v>1.9514</v>
      </c>
      <c r="C892" s="8">
        <v>2.6997</v>
      </c>
      <c r="D892" s="8">
        <v>0.74829999999999997</v>
      </c>
      <c r="E892" s="8">
        <v>1.78</v>
      </c>
      <c r="F892" s="8">
        <v>1.93</v>
      </c>
      <c r="G892" s="8">
        <v>95.468299999999999</v>
      </c>
      <c r="H892" s="8">
        <v>2.3056000000000001</v>
      </c>
      <c r="I892" s="8">
        <v>89.673707498254359</v>
      </c>
      <c r="J892" s="8">
        <v>103.43</v>
      </c>
      <c r="L892" s="19">
        <v>39535</v>
      </c>
      <c r="M892" s="20">
        <v>2.3976000000000002</v>
      </c>
      <c r="N892" s="7"/>
      <c r="O892" s="8"/>
      <c r="P892" s="8"/>
      <c r="Q892" s="8"/>
      <c r="R892" s="8"/>
      <c r="S892" s="8"/>
      <c r="T892" s="8"/>
      <c r="U892" s="8"/>
      <c r="V892" s="8"/>
      <c r="W892" s="8"/>
    </row>
    <row r="893" spans="1:23" ht="14.25" customHeight="1">
      <c r="A893" s="7">
        <v>44595</v>
      </c>
      <c r="B893" s="8">
        <v>1.9514</v>
      </c>
      <c r="C893" s="8">
        <v>2.6997</v>
      </c>
      <c r="D893" s="8">
        <v>0.74829999999999997</v>
      </c>
      <c r="E893" s="8">
        <v>1.66</v>
      </c>
      <c r="F893" s="8">
        <v>1.82</v>
      </c>
      <c r="G893" s="8">
        <v>95.340999999999994</v>
      </c>
      <c r="H893" s="8">
        <v>2.3056000000000001</v>
      </c>
      <c r="I893" s="8">
        <v>89.673707498254359</v>
      </c>
      <c r="J893" s="8">
        <v>103.43</v>
      </c>
      <c r="L893" s="19">
        <v>39528</v>
      </c>
      <c r="M893" s="20">
        <v>2.4691000000000001</v>
      </c>
      <c r="N893" s="7"/>
      <c r="O893" s="8"/>
      <c r="P893" s="8"/>
      <c r="Q893" s="8"/>
      <c r="R893" s="8"/>
      <c r="S893" s="8"/>
      <c r="T893" s="8"/>
      <c r="U893" s="8"/>
      <c r="V893" s="8"/>
      <c r="W893" s="8"/>
    </row>
    <row r="894" spans="1:23" ht="14.25" customHeight="1">
      <c r="A894" s="7">
        <v>44594</v>
      </c>
      <c r="B894" s="8">
        <v>1.9514</v>
      </c>
      <c r="C894" s="8">
        <v>2.6997</v>
      </c>
      <c r="D894" s="8">
        <v>0.74829999999999997</v>
      </c>
      <c r="E894" s="8">
        <v>1.6</v>
      </c>
      <c r="F894" s="8">
        <v>1.78</v>
      </c>
      <c r="G894" s="8">
        <v>95.987200000000001</v>
      </c>
      <c r="H894" s="8">
        <v>2.3056000000000001</v>
      </c>
      <c r="I894" s="8">
        <v>89.673707498254359</v>
      </c>
      <c r="J894" s="8">
        <v>103.43</v>
      </c>
      <c r="L894" s="19">
        <v>39521</v>
      </c>
      <c r="M894" s="20">
        <v>2.5173000000000001</v>
      </c>
      <c r="N894" s="7"/>
      <c r="O894" s="8"/>
      <c r="P894" s="8"/>
      <c r="Q894" s="8"/>
      <c r="R894" s="8"/>
      <c r="S894" s="8"/>
      <c r="T894" s="8"/>
      <c r="U894" s="8"/>
      <c r="V894" s="8"/>
      <c r="W894" s="8"/>
    </row>
    <row r="895" spans="1:23" ht="14.25" customHeight="1">
      <c r="A895" s="7">
        <v>44593</v>
      </c>
      <c r="B895" s="8">
        <v>1.9514</v>
      </c>
      <c r="C895" s="8">
        <v>2.6997</v>
      </c>
      <c r="D895" s="8">
        <v>0.74829999999999997</v>
      </c>
      <c r="E895" s="8">
        <v>1.63</v>
      </c>
      <c r="F895" s="8">
        <v>1.81</v>
      </c>
      <c r="G895" s="8">
        <v>96.253</v>
      </c>
      <c r="H895" s="8">
        <v>2.3056000000000001</v>
      </c>
      <c r="I895" s="8">
        <v>89.673707498254359</v>
      </c>
      <c r="J895" s="8">
        <v>103.43</v>
      </c>
      <c r="L895" s="19">
        <v>39514</v>
      </c>
      <c r="M895" s="20">
        <v>2.5836999999999999</v>
      </c>
      <c r="N895" s="7"/>
      <c r="O895" s="8"/>
      <c r="P895" s="8"/>
      <c r="Q895" s="8"/>
      <c r="R895" s="8"/>
      <c r="S895" s="8"/>
      <c r="T895" s="8"/>
      <c r="U895" s="8"/>
      <c r="V895" s="8"/>
      <c r="W895" s="8"/>
    </row>
    <row r="896" spans="1:23" ht="14.25" customHeight="1">
      <c r="A896" s="7">
        <v>44592</v>
      </c>
      <c r="B896" s="8">
        <v>1.9514</v>
      </c>
      <c r="C896" s="8">
        <v>2.6997</v>
      </c>
      <c r="D896" s="8">
        <v>0.74829999999999997</v>
      </c>
      <c r="E896" s="8">
        <v>1.62</v>
      </c>
      <c r="F896" s="8">
        <v>1.79</v>
      </c>
      <c r="G896" s="8">
        <v>96.636899999999997</v>
      </c>
      <c r="H896" s="8">
        <v>2.3056000000000001</v>
      </c>
      <c r="I896" s="8">
        <v>89.673707498254359</v>
      </c>
      <c r="J896" s="8">
        <v>103.43</v>
      </c>
      <c r="L896" s="19">
        <v>39507</v>
      </c>
      <c r="M896" s="20">
        <v>3.5428000000000002</v>
      </c>
      <c r="N896" s="7"/>
      <c r="O896" s="8"/>
      <c r="P896" s="8"/>
      <c r="Q896" s="8"/>
      <c r="R896" s="8"/>
      <c r="S896" s="8"/>
      <c r="T896" s="8"/>
      <c r="U896" s="8"/>
      <c r="V896" s="8"/>
      <c r="W896" s="8"/>
    </row>
    <row r="897" spans="1:23" ht="14.25" customHeight="1">
      <c r="A897" s="7">
        <v>44591</v>
      </c>
      <c r="B897" s="8">
        <v>1.9514</v>
      </c>
      <c r="C897" s="8">
        <v>2.6997</v>
      </c>
      <c r="D897" s="8">
        <v>0.74829999999999997</v>
      </c>
      <c r="E897" s="8">
        <v>1.61</v>
      </c>
      <c r="F897" s="8">
        <v>1.78</v>
      </c>
      <c r="G897" s="8">
        <v>97.213499999999996</v>
      </c>
      <c r="H897" s="8">
        <v>2.3056000000000001</v>
      </c>
      <c r="I897" s="8">
        <v>89.673707498254359</v>
      </c>
      <c r="J897" s="8">
        <v>103.43</v>
      </c>
      <c r="L897" s="19">
        <v>39500</v>
      </c>
      <c r="M897" s="20">
        <v>3.1364999999999998</v>
      </c>
      <c r="N897" s="7"/>
      <c r="O897" s="8"/>
      <c r="P897" s="8"/>
      <c r="Q897" s="8"/>
      <c r="R897" s="8"/>
      <c r="S897" s="8"/>
      <c r="T897" s="8"/>
      <c r="U897" s="8"/>
      <c r="V897" s="8"/>
      <c r="W897" s="8"/>
    </row>
    <row r="898" spans="1:23" ht="14.25" customHeight="1">
      <c r="A898" s="7">
        <v>44590</v>
      </c>
      <c r="B898" s="8">
        <v>1.9512</v>
      </c>
      <c r="C898" s="8">
        <v>2.7012999999999998</v>
      </c>
      <c r="D898" s="8">
        <v>0.75009999999999977</v>
      </c>
      <c r="E898" s="8">
        <v>1.61</v>
      </c>
      <c r="F898" s="8">
        <v>1.78</v>
      </c>
      <c r="G898" s="8">
        <v>97.213499999999996</v>
      </c>
      <c r="H898" s="8">
        <v>2.2507999999999999</v>
      </c>
      <c r="I898" s="8">
        <v>90.291279625374628</v>
      </c>
      <c r="J898" s="8">
        <v>103.43</v>
      </c>
      <c r="L898" s="19">
        <v>39493</v>
      </c>
      <c r="M898" s="20">
        <v>2.5954000000000002</v>
      </c>
      <c r="N898" s="7"/>
      <c r="O898" s="8"/>
      <c r="P898" s="8"/>
      <c r="Q898" s="8"/>
      <c r="R898" s="8"/>
      <c r="S898" s="8"/>
      <c r="T898" s="8"/>
      <c r="U898" s="8"/>
      <c r="V898" s="8"/>
      <c r="W898" s="8"/>
    </row>
    <row r="899" spans="1:23" ht="14.25" customHeight="1">
      <c r="A899" s="7">
        <v>44589</v>
      </c>
      <c r="B899" s="8">
        <v>1.9507000000000001</v>
      </c>
      <c r="C899" s="8">
        <v>2.7021000000000002</v>
      </c>
      <c r="D899" s="8">
        <v>0.75140000000000007</v>
      </c>
      <c r="E899" s="8">
        <v>1.61</v>
      </c>
      <c r="F899" s="8">
        <v>1.78</v>
      </c>
      <c r="G899" s="8">
        <v>97.213499999999996</v>
      </c>
      <c r="H899" s="8">
        <v>2.2557999999999998</v>
      </c>
      <c r="I899" s="8">
        <v>89.823209103255437</v>
      </c>
      <c r="J899" s="8">
        <v>103.43</v>
      </c>
      <c r="L899" s="19">
        <v>39483</v>
      </c>
      <c r="M899" s="20">
        <v>2.8029000000000002</v>
      </c>
      <c r="N899" s="7"/>
      <c r="O899" s="8"/>
      <c r="P899" s="8"/>
      <c r="Q899" s="8"/>
      <c r="R899" s="8"/>
      <c r="S899" s="8"/>
      <c r="T899" s="8"/>
      <c r="U899" s="8"/>
      <c r="V899" s="8"/>
      <c r="W899" s="8"/>
    </row>
    <row r="900" spans="1:23" ht="14.25" customHeight="1">
      <c r="A900" s="7">
        <v>44588</v>
      </c>
      <c r="B900" s="8">
        <v>1.9936</v>
      </c>
      <c r="C900" s="8">
        <v>2.7347999999999999</v>
      </c>
      <c r="D900" s="8">
        <v>0.74119999999999986</v>
      </c>
      <c r="E900" s="8">
        <v>1.66</v>
      </c>
      <c r="F900" s="8">
        <v>1.81</v>
      </c>
      <c r="G900" s="8">
        <v>97.228800000000007</v>
      </c>
      <c r="H900" s="8">
        <v>2.0385</v>
      </c>
      <c r="I900" s="8">
        <v>89.990768286227905</v>
      </c>
      <c r="J900" s="8">
        <v>102.83</v>
      </c>
      <c r="L900" s="19">
        <v>39479</v>
      </c>
      <c r="M900" s="20">
        <v>3.0781000000000001</v>
      </c>
      <c r="N900" s="7"/>
      <c r="O900" s="8"/>
      <c r="P900" s="8"/>
      <c r="Q900" s="8"/>
      <c r="R900" s="8"/>
      <c r="S900" s="8"/>
      <c r="T900" s="8"/>
      <c r="U900" s="8"/>
      <c r="V900" s="8"/>
      <c r="W900" s="8"/>
    </row>
    <row r="901" spans="1:23" ht="14.25" customHeight="1">
      <c r="A901" s="7">
        <v>44587</v>
      </c>
      <c r="B901" s="8">
        <v>1.9806999999999999</v>
      </c>
      <c r="C901" s="8">
        <v>2.7145999999999999</v>
      </c>
      <c r="D901" s="8">
        <v>0.7339</v>
      </c>
      <c r="E901" s="8">
        <v>1.66</v>
      </c>
      <c r="F901" s="8">
        <v>1.85</v>
      </c>
      <c r="G901" s="8">
        <v>96.488600000000005</v>
      </c>
      <c r="H901" s="8">
        <v>2.0131000000000001</v>
      </c>
      <c r="I901" s="8">
        <v>90.341865917165663</v>
      </c>
      <c r="J901" s="8">
        <v>102.83</v>
      </c>
      <c r="L901" s="19">
        <v>39472</v>
      </c>
      <c r="M901" s="20">
        <v>4.4800000000000004</v>
      </c>
      <c r="N901" s="7"/>
      <c r="O901" s="8"/>
      <c r="P901" s="8"/>
      <c r="Q901" s="8"/>
      <c r="R901" s="8"/>
      <c r="S901" s="8"/>
      <c r="T901" s="8"/>
      <c r="U901" s="8"/>
      <c r="V901" s="8"/>
      <c r="W901" s="8"/>
    </row>
    <row r="902" spans="1:23" ht="14.25" customHeight="1">
      <c r="A902" s="7">
        <v>44586</v>
      </c>
      <c r="B902" s="8">
        <v>1.9656</v>
      </c>
      <c r="C902" s="8">
        <v>2.6979000000000002</v>
      </c>
      <c r="D902" s="8">
        <v>0.73230000000000017</v>
      </c>
      <c r="E902" s="8">
        <v>1.56</v>
      </c>
      <c r="F902" s="8">
        <v>1.78</v>
      </c>
      <c r="G902" s="8">
        <v>95.997500000000002</v>
      </c>
      <c r="H902" s="8">
        <v>1.9918</v>
      </c>
      <c r="I902" s="8">
        <v>89.17941177964407</v>
      </c>
      <c r="J902" s="8">
        <v>102.83</v>
      </c>
      <c r="L902" s="19">
        <v>39465</v>
      </c>
      <c r="M902" s="20">
        <v>2.5017</v>
      </c>
      <c r="N902" s="7"/>
      <c r="O902" s="8"/>
      <c r="P902" s="8"/>
      <c r="Q902" s="8"/>
      <c r="R902" s="8"/>
      <c r="S902" s="8"/>
      <c r="T902" s="8"/>
      <c r="U902" s="8"/>
      <c r="V902" s="8"/>
      <c r="W902" s="8"/>
    </row>
    <row r="903" spans="1:23" ht="14.25" customHeight="1">
      <c r="A903" s="7">
        <v>44585</v>
      </c>
      <c r="B903" s="8">
        <v>1.9501999999999999</v>
      </c>
      <c r="C903" s="8">
        <v>2.6751</v>
      </c>
      <c r="D903" s="8">
        <v>0.7249000000000001</v>
      </c>
      <c r="E903" s="8">
        <v>1.53</v>
      </c>
      <c r="F903" s="8">
        <v>1.75</v>
      </c>
      <c r="G903" s="8">
        <v>95.895799999999994</v>
      </c>
      <c r="H903" s="8">
        <v>2.0499000000000001</v>
      </c>
      <c r="I903" s="8">
        <v>90.148941187050355</v>
      </c>
      <c r="J903" s="8">
        <v>102.83</v>
      </c>
      <c r="L903" s="19">
        <v>39458</v>
      </c>
      <c r="M903" s="20">
        <v>2.4056999999999999</v>
      </c>
      <c r="N903" s="7"/>
      <c r="O903" s="8"/>
      <c r="P903" s="8"/>
      <c r="Q903" s="8"/>
      <c r="R903" s="8"/>
      <c r="S903" s="8"/>
      <c r="T903" s="8"/>
      <c r="U903" s="8"/>
      <c r="V903" s="8"/>
      <c r="W903" s="8"/>
    </row>
    <row r="904" spans="1:23" ht="14.25" customHeight="1">
      <c r="A904" s="7">
        <v>44582</v>
      </c>
      <c r="B904" s="8">
        <v>2.0017999999999998</v>
      </c>
      <c r="C904" s="8">
        <v>2.71</v>
      </c>
      <c r="D904" s="8">
        <v>0.70820000000000016</v>
      </c>
      <c r="E904" s="8">
        <v>1.54</v>
      </c>
      <c r="F904" s="8">
        <v>1.75</v>
      </c>
      <c r="G904" s="8">
        <v>95.631699999999995</v>
      </c>
      <c r="H904" s="8">
        <v>2.1057000000000001</v>
      </c>
      <c r="I904" s="8">
        <v>90.175363520718918</v>
      </c>
      <c r="J904" s="8">
        <v>102.83</v>
      </c>
      <c r="L904" s="19">
        <v>39451</v>
      </c>
      <c r="M904" s="20">
        <v>2.8769</v>
      </c>
      <c r="N904" s="7"/>
      <c r="O904" s="8"/>
      <c r="P904" s="8"/>
      <c r="Q904" s="8"/>
      <c r="R904" s="8"/>
      <c r="S904" s="8"/>
      <c r="T904" s="8"/>
      <c r="U904" s="8"/>
      <c r="V904" s="8"/>
      <c r="W904" s="8"/>
    </row>
    <row r="905" spans="1:23" ht="14.25" customHeight="1">
      <c r="A905" s="7">
        <v>44581</v>
      </c>
      <c r="B905" s="8">
        <v>2.0204</v>
      </c>
      <c r="C905" s="8">
        <v>2.7271000000000001</v>
      </c>
      <c r="D905" s="8">
        <v>0.70670000000000011</v>
      </c>
      <c r="E905" s="8">
        <v>1.62</v>
      </c>
      <c r="F905" s="8">
        <v>1.83</v>
      </c>
      <c r="G905" s="8">
        <v>95.794799999999995</v>
      </c>
      <c r="H905" s="8">
        <v>2.1103999999999998</v>
      </c>
      <c r="I905" s="8">
        <v>87.296742775676748</v>
      </c>
      <c r="J905" s="8">
        <v>102.14</v>
      </c>
      <c r="L905" s="19">
        <v>39444</v>
      </c>
      <c r="M905" s="20">
        <v>2.4339</v>
      </c>
      <c r="N905" s="7"/>
      <c r="O905" s="8"/>
      <c r="P905" s="8"/>
      <c r="Q905" s="8"/>
      <c r="R905" s="8"/>
      <c r="S905" s="8"/>
      <c r="T905" s="8"/>
      <c r="U905" s="8"/>
      <c r="V905" s="8"/>
      <c r="W905" s="8"/>
    </row>
    <row r="906" spans="1:23" ht="14.25" customHeight="1">
      <c r="A906" s="7">
        <v>44580</v>
      </c>
      <c r="B906" s="8">
        <v>2.0400999999999998</v>
      </c>
      <c r="C906" s="8">
        <v>2.7313999999999998</v>
      </c>
      <c r="D906" s="8">
        <v>0.69130000000000003</v>
      </c>
      <c r="E906" s="8">
        <v>1.62</v>
      </c>
      <c r="F906" s="8">
        <v>1.83</v>
      </c>
      <c r="G906" s="8">
        <v>95.606899999999996</v>
      </c>
      <c r="H906" s="8">
        <v>2.1135000000000002</v>
      </c>
      <c r="I906" s="8">
        <v>88.237558735402729</v>
      </c>
      <c r="J906" s="8">
        <v>102.14</v>
      </c>
      <c r="L906" s="19">
        <v>39437</v>
      </c>
      <c r="M906" s="20">
        <v>2.5933000000000002</v>
      </c>
      <c r="N906" s="7"/>
      <c r="O906" s="8"/>
      <c r="P906" s="8"/>
      <c r="Q906" s="8"/>
      <c r="R906" s="8"/>
      <c r="S906" s="8"/>
      <c r="T906" s="8"/>
      <c r="U906" s="8"/>
      <c r="V906" s="8"/>
      <c r="W906" s="8"/>
    </row>
    <row r="907" spans="1:23" ht="14.25" customHeight="1">
      <c r="A907" s="7">
        <v>44579</v>
      </c>
      <c r="B907" s="8">
        <v>2.0501</v>
      </c>
      <c r="C907" s="8">
        <v>2.7414999999999998</v>
      </c>
      <c r="D907" s="8">
        <v>0.69139999999999979</v>
      </c>
      <c r="E907" s="8">
        <v>1.65</v>
      </c>
      <c r="F907" s="8">
        <v>1.87</v>
      </c>
      <c r="G907" s="8">
        <v>95.729799999999997</v>
      </c>
      <c r="H907" s="8">
        <v>2.0718999999999999</v>
      </c>
      <c r="I907" s="8">
        <v>87.610181855185516</v>
      </c>
      <c r="J907" s="8">
        <v>102.14</v>
      </c>
      <c r="L907" s="19">
        <v>39430</v>
      </c>
      <c r="M907" s="20">
        <v>4.2148000000000003</v>
      </c>
      <c r="N907" s="7"/>
      <c r="O907" s="8"/>
      <c r="P907" s="8"/>
      <c r="Q907" s="8"/>
      <c r="R907" s="8"/>
      <c r="S907" s="8"/>
      <c r="T907" s="8"/>
      <c r="U907" s="8"/>
      <c r="V907" s="8"/>
      <c r="W907" s="8"/>
    </row>
    <row r="908" spans="1:23" ht="14.25" customHeight="1">
      <c r="A908" s="7">
        <v>44578</v>
      </c>
      <c r="B908" s="8">
        <v>2.1566000000000001</v>
      </c>
      <c r="C908" s="8">
        <v>2.786</v>
      </c>
      <c r="D908" s="8">
        <v>0.62939999999999996</v>
      </c>
      <c r="E908" s="8">
        <v>1.55</v>
      </c>
      <c r="F908" s="8">
        <v>1.78</v>
      </c>
      <c r="G908" s="8">
        <v>95.259</v>
      </c>
      <c r="H908" s="8">
        <v>2.1659999999999999</v>
      </c>
      <c r="I908" s="8">
        <v>82.796727781556314</v>
      </c>
      <c r="J908" s="8">
        <v>102.14</v>
      </c>
      <c r="L908" s="19">
        <v>39423</v>
      </c>
      <c r="M908" s="20">
        <v>4.0586000000000002</v>
      </c>
      <c r="N908" s="7"/>
      <c r="O908" s="8"/>
      <c r="P908" s="8"/>
      <c r="Q908" s="8"/>
      <c r="R908" s="8"/>
      <c r="S908" s="8"/>
      <c r="T908" s="8"/>
      <c r="U908" s="8"/>
      <c r="V908" s="8"/>
      <c r="W908" s="8"/>
    </row>
    <row r="909" spans="1:23" ht="14.25" customHeight="1">
      <c r="A909" s="7">
        <v>44575</v>
      </c>
      <c r="B909" s="8">
        <v>2.1720999999999999</v>
      </c>
      <c r="C909" s="8">
        <v>2.7934999999999999</v>
      </c>
      <c r="D909" s="8">
        <v>0.62139999999999995</v>
      </c>
      <c r="E909" s="8">
        <v>1.55</v>
      </c>
      <c r="F909" s="8">
        <v>1.78</v>
      </c>
      <c r="G909" s="8">
        <v>95.160600000000002</v>
      </c>
      <c r="H909" s="8">
        <v>2.2067999999999999</v>
      </c>
      <c r="I909" s="8">
        <v>82.201364972972968</v>
      </c>
      <c r="J909" s="8">
        <v>102.14</v>
      </c>
      <c r="L909" s="19">
        <v>39416</v>
      </c>
      <c r="M909" s="20">
        <v>2.7240000000000002</v>
      </c>
      <c r="N909" s="7"/>
      <c r="O909" s="8"/>
      <c r="P909" s="8"/>
      <c r="Q909" s="8"/>
      <c r="R909" s="8"/>
      <c r="S909" s="8"/>
      <c r="T909" s="8"/>
      <c r="U909" s="8"/>
      <c r="V909" s="8"/>
      <c r="W909" s="8"/>
    </row>
    <row r="910" spans="1:23" ht="14.25" customHeight="1">
      <c r="A910" s="7">
        <v>44574</v>
      </c>
      <c r="B910" s="8">
        <v>2.1812</v>
      </c>
      <c r="C910" s="8">
        <v>2.7858000000000001</v>
      </c>
      <c r="D910" s="8">
        <v>0.60460000000000003</v>
      </c>
      <c r="E910" s="8">
        <v>1.47</v>
      </c>
      <c r="F910" s="8">
        <v>1.7</v>
      </c>
      <c r="G910" s="8">
        <v>94.874099999999999</v>
      </c>
      <c r="H910" s="8">
        <v>2.1930999999999998</v>
      </c>
      <c r="I910" s="8">
        <v>83.079256574304793</v>
      </c>
      <c r="J910" s="8">
        <v>102.98</v>
      </c>
      <c r="L910" s="19">
        <v>39409</v>
      </c>
      <c r="M910" s="20">
        <v>3.5145</v>
      </c>
      <c r="N910" s="7"/>
      <c r="O910" s="8"/>
      <c r="P910" s="8"/>
      <c r="Q910" s="8"/>
      <c r="R910" s="8"/>
      <c r="S910" s="8"/>
      <c r="T910" s="8"/>
      <c r="U910" s="8"/>
      <c r="V910" s="8"/>
      <c r="W910" s="8"/>
    </row>
    <row r="911" spans="1:23" ht="14.25" customHeight="1">
      <c r="A911" s="7">
        <v>44573</v>
      </c>
      <c r="B911" s="8">
        <v>2.1898</v>
      </c>
      <c r="C911" s="8">
        <v>2.7957000000000001</v>
      </c>
      <c r="D911" s="8">
        <v>0.60590000000000011</v>
      </c>
      <c r="E911" s="8">
        <v>1.5</v>
      </c>
      <c r="F911" s="8">
        <v>1.74</v>
      </c>
      <c r="G911" s="8">
        <v>94.998400000000004</v>
      </c>
      <c r="H911" s="8">
        <v>2.0798000000000001</v>
      </c>
      <c r="I911" s="8">
        <v>84.442463351599088</v>
      </c>
      <c r="J911" s="8">
        <v>102.98</v>
      </c>
      <c r="L911" s="19">
        <v>39402</v>
      </c>
      <c r="M911" s="20">
        <v>2.2138</v>
      </c>
      <c r="N911" s="7"/>
      <c r="O911" s="8"/>
      <c r="P911" s="8"/>
      <c r="Q911" s="8"/>
      <c r="R911" s="8"/>
      <c r="S911" s="8"/>
      <c r="T911" s="8"/>
      <c r="U911" s="8"/>
      <c r="V911" s="8"/>
      <c r="W911" s="8"/>
    </row>
    <row r="912" spans="1:23" ht="14.25" customHeight="1">
      <c r="A912" s="7">
        <v>44572</v>
      </c>
      <c r="B912" s="8">
        <v>2.1957</v>
      </c>
      <c r="C912" s="8">
        <v>2.7957000000000001</v>
      </c>
      <c r="D912" s="8">
        <v>0.60000000000000009</v>
      </c>
      <c r="E912" s="8">
        <v>1.51</v>
      </c>
      <c r="F912" s="8">
        <v>1.75</v>
      </c>
      <c r="G912" s="8">
        <v>95.595699999999994</v>
      </c>
      <c r="H912" s="8">
        <v>2.0937999999999999</v>
      </c>
      <c r="I912" s="8">
        <v>85.27176354170814</v>
      </c>
      <c r="J912" s="8">
        <v>102.98</v>
      </c>
      <c r="L912" s="19">
        <v>39395</v>
      </c>
      <c r="M912" s="20">
        <v>2.9003000000000001</v>
      </c>
      <c r="N912" s="7"/>
      <c r="O912" s="8"/>
      <c r="P912" s="8"/>
      <c r="Q912" s="8"/>
      <c r="R912" s="8"/>
      <c r="S912" s="8"/>
      <c r="T912" s="8"/>
      <c r="U912" s="8"/>
      <c r="V912" s="8"/>
      <c r="W912" s="8"/>
    </row>
    <row r="913" spans="1:23" ht="14.25" customHeight="1">
      <c r="A913" s="7">
        <v>44571</v>
      </c>
      <c r="B913" s="8">
        <v>2.2143000000000002</v>
      </c>
      <c r="C913" s="8">
        <v>2.8056000000000001</v>
      </c>
      <c r="D913" s="8">
        <v>0.59129999999999994</v>
      </c>
      <c r="E913" s="8">
        <v>1.53</v>
      </c>
      <c r="F913" s="8">
        <v>1.78</v>
      </c>
      <c r="G913" s="8">
        <v>95.953000000000003</v>
      </c>
      <c r="H913" s="8">
        <v>2.0470999999999999</v>
      </c>
      <c r="I913" s="8">
        <v>85.532033088323061</v>
      </c>
      <c r="J913" s="8">
        <v>102.98</v>
      </c>
      <c r="L913" s="19">
        <v>39388</v>
      </c>
      <c r="M913" s="20">
        <v>3.0059</v>
      </c>
      <c r="N913" s="7"/>
      <c r="O913" s="8"/>
      <c r="P913" s="8"/>
      <c r="Q913" s="8"/>
      <c r="R913" s="8"/>
      <c r="S913" s="8"/>
      <c r="T913" s="8"/>
      <c r="U913" s="8"/>
      <c r="V913" s="8"/>
      <c r="W913" s="8"/>
    </row>
    <row r="914" spans="1:23" ht="14.25" customHeight="1">
      <c r="A914" s="7">
        <v>44568</v>
      </c>
      <c r="B914" s="8">
        <v>2.2294999999999998</v>
      </c>
      <c r="C914" s="8">
        <v>2.8180999999999998</v>
      </c>
      <c r="D914" s="8">
        <v>0.58860000000000001</v>
      </c>
      <c r="E914" s="8">
        <v>1.5</v>
      </c>
      <c r="F914" s="8">
        <v>1.76</v>
      </c>
      <c r="G914" s="8">
        <v>95.738799999999998</v>
      </c>
      <c r="H914" s="8">
        <v>2.0482999999999998</v>
      </c>
      <c r="I914" s="8">
        <v>85.85357718200774</v>
      </c>
      <c r="J914" s="8">
        <v>102.98</v>
      </c>
      <c r="L914" s="19">
        <v>39381</v>
      </c>
      <c r="M914" s="20">
        <v>8.0059000000000005</v>
      </c>
      <c r="N914" s="7"/>
      <c r="O914" s="8"/>
      <c r="P914" s="8"/>
      <c r="Q914" s="8"/>
      <c r="R914" s="8"/>
      <c r="S914" s="8"/>
      <c r="T914" s="8"/>
      <c r="U914" s="8"/>
      <c r="V914" s="8"/>
      <c r="W914" s="8"/>
    </row>
    <row r="915" spans="1:23" ht="14.25" customHeight="1">
      <c r="A915" s="7">
        <v>44567</v>
      </c>
      <c r="B915" s="8">
        <v>2.2303000000000002</v>
      </c>
      <c r="C915" s="8">
        <v>2.8205</v>
      </c>
      <c r="D915" s="8">
        <v>0.59019999999999984</v>
      </c>
      <c r="E915" s="8">
        <v>1.47</v>
      </c>
      <c r="F915" s="8">
        <v>1.73</v>
      </c>
      <c r="G915" s="8">
        <v>96.2316</v>
      </c>
      <c r="H915" s="8">
        <v>1.931</v>
      </c>
      <c r="I915" s="8">
        <v>84.504605158092971</v>
      </c>
      <c r="J915" s="8">
        <v>102.47</v>
      </c>
      <c r="L915" s="19">
        <v>39374</v>
      </c>
      <c r="M915" s="20">
        <v>2.3671000000000002</v>
      </c>
      <c r="N915" s="7"/>
      <c r="O915" s="8"/>
      <c r="P915" s="8"/>
      <c r="Q915" s="8"/>
      <c r="R915" s="8"/>
      <c r="S915" s="8"/>
      <c r="T915" s="8"/>
      <c r="U915" s="8"/>
      <c r="V915" s="8"/>
      <c r="W915" s="8"/>
    </row>
    <row r="916" spans="1:23" ht="14.25" customHeight="1">
      <c r="A916" s="7">
        <v>44566</v>
      </c>
      <c r="B916" s="8">
        <v>2.2284000000000002</v>
      </c>
      <c r="C916" s="8">
        <v>2.8045</v>
      </c>
      <c r="D916" s="8">
        <v>0.57609999999999983</v>
      </c>
      <c r="E916" s="8">
        <v>1.43</v>
      </c>
      <c r="F916" s="8">
        <v>1.71</v>
      </c>
      <c r="G916" s="8">
        <v>96.173500000000004</v>
      </c>
      <c r="H916" s="8">
        <v>2.0163000000000002</v>
      </c>
      <c r="I916" s="8">
        <v>86.3557129399545</v>
      </c>
      <c r="J916" s="8">
        <v>102.47</v>
      </c>
      <c r="L916" s="19">
        <v>39367</v>
      </c>
      <c r="M916" s="20">
        <v>2.0722</v>
      </c>
      <c r="N916" s="7"/>
      <c r="O916" s="8"/>
      <c r="P916" s="8"/>
      <c r="Q916" s="8"/>
      <c r="R916" s="8"/>
      <c r="S916" s="8"/>
      <c r="T916" s="8"/>
      <c r="U916" s="8"/>
      <c r="V916" s="8"/>
      <c r="W916" s="8"/>
    </row>
    <row r="917" spans="1:23" ht="14.25" customHeight="1">
      <c r="A917" s="7">
        <v>44565</v>
      </c>
      <c r="B917" s="8">
        <v>2.2528999999999999</v>
      </c>
      <c r="C917" s="8">
        <v>2.7854999999999999</v>
      </c>
      <c r="D917" s="8">
        <v>0.53259999999999996</v>
      </c>
      <c r="E917" s="8">
        <v>1.37</v>
      </c>
      <c r="F917" s="8">
        <v>1.66</v>
      </c>
      <c r="G917" s="8">
        <v>96.268500000000003</v>
      </c>
      <c r="H917" s="8">
        <v>2.0167999999999999</v>
      </c>
      <c r="I917" s="8">
        <v>87.543615520473608</v>
      </c>
      <c r="J917" s="8">
        <v>102.47</v>
      </c>
      <c r="L917" s="19">
        <v>39355</v>
      </c>
      <c r="M917" s="20">
        <v>5.5259999999999998</v>
      </c>
      <c r="N917" s="7"/>
      <c r="O917" s="8"/>
      <c r="P917" s="8"/>
      <c r="Q917" s="8"/>
      <c r="R917" s="8"/>
      <c r="S917" s="8"/>
      <c r="T917" s="8"/>
      <c r="U917" s="8"/>
      <c r="V917" s="8"/>
      <c r="W917" s="8"/>
    </row>
    <row r="918" spans="1:23" ht="14.25" customHeight="1">
      <c r="A918" s="7">
        <v>44564</v>
      </c>
      <c r="B918" s="8">
        <v>2.2429000000000001</v>
      </c>
      <c r="C918" s="8">
        <v>2.7753999999999999</v>
      </c>
      <c r="D918" s="8">
        <v>0.53249999999999975</v>
      </c>
      <c r="E918" s="8">
        <v>1.37</v>
      </c>
      <c r="F918" s="8">
        <v>1.63</v>
      </c>
      <c r="G918" s="8">
        <v>96.218100000000007</v>
      </c>
      <c r="H918" s="8">
        <v>2.2915999999999999</v>
      </c>
      <c r="I918" s="8">
        <v>88.556490555064343</v>
      </c>
      <c r="J918" s="8">
        <v>102.47</v>
      </c>
      <c r="L918" s="19">
        <v>39353</v>
      </c>
      <c r="M918" s="20">
        <v>5.5259999999999998</v>
      </c>
      <c r="N918" s="7"/>
      <c r="O918" s="8"/>
      <c r="P918" s="8"/>
      <c r="Q918" s="8"/>
      <c r="R918" s="8"/>
      <c r="S918" s="8"/>
      <c r="T918" s="8"/>
      <c r="U918" s="8"/>
      <c r="V918" s="8"/>
      <c r="W918" s="8"/>
    </row>
    <row r="919" spans="1:23" ht="14.25" customHeight="1">
      <c r="A919" s="7">
        <v>44561</v>
      </c>
      <c r="B919" s="8">
        <v>2.2429000000000001</v>
      </c>
      <c r="C919" s="8">
        <v>2.7753999999999999</v>
      </c>
      <c r="D919" s="8">
        <v>0.53249999999999975</v>
      </c>
      <c r="E919" s="8">
        <v>1.26</v>
      </c>
      <c r="F919" s="8">
        <v>1.52</v>
      </c>
      <c r="G919" s="8">
        <v>95.653599999999997</v>
      </c>
      <c r="H919" s="8">
        <v>2.2915999999999999</v>
      </c>
      <c r="I919" s="8">
        <v>88.556490555064343</v>
      </c>
      <c r="J919" s="8">
        <v>102.47</v>
      </c>
      <c r="L919" s="19">
        <v>39346</v>
      </c>
      <c r="M919" s="20">
        <v>6.3714000000000004</v>
      </c>
      <c r="N919" s="7"/>
      <c r="O919" s="8"/>
      <c r="P919" s="8"/>
      <c r="Q919" s="8"/>
      <c r="R919" s="8"/>
      <c r="S919" s="8"/>
      <c r="T919" s="8"/>
      <c r="U919" s="8"/>
      <c r="V919" s="8"/>
      <c r="W919" s="8"/>
    </row>
    <row r="920" spans="1:23" ht="14.25" customHeight="1">
      <c r="A920" s="7">
        <v>44560</v>
      </c>
      <c r="B920" s="8">
        <v>2.2936000000000001</v>
      </c>
      <c r="C920" s="8">
        <v>2.7654000000000001</v>
      </c>
      <c r="D920" s="8">
        <v>0.4718</v>
      </c>
      <c r="E920" s="8">
        <v>1.27</v>
      </c>
      <c r="F920" s="8">
        <v>1.52</v>
      </c>
      <c r="G920" s="8">
        <v>95.970100000000002</v>
      </c>
      <c r="H920" s="8">
        <v>2.4739</v>
      </c>
      <c r="I920" s="8">
        <v>90.273263146144771</v>
      </c>
      <c r="J920" s="8">
        <v>102.43</v>
      </c>
      <c r="L920" s="19">
        <v>39339</v>
      </c>
      <c r="M920" s="20">
        <v>4.3666999999999998</v>
      </c>
      <c r="N920" s="7"/>
      <c r="O920" s="8"/>
      <c r="P920" s="8"/>
      <c r="Q920" s="8"/>
      <c r="R920" s="8"/>
      <c r="S920" s="8"/>
      <c r="T920" s="8"/>
      <c r="U920" s="8"/>
      <c r="V920" s="8"/>
      <c r="W920" s="8"/>
    </row>
    <row r="921" spans="1:23" ht="14.25" customHeight="1">
      <c r="A921" s="7">
        <v>44559</v>
      </c>
      <c r="B921" s="8">
        <v>2.3353000000000002</v>
      </c>
      <c r="C921" s="8">
        <v>2.7854000000000001</v>
      </c>
      <c r="D921" s="8">
        <v>0.45009999999999994</v>
      </c>
      <c r="E921" s="8">
        <v>1.29</v>
      </c>
      <c r="F921" s="8">
        <v>1.55</v>
      </c>
      <c r="G921" s="8">
        <v>95.905900000000003</v>
      </c>
      <c r="H921" s="8">
        <v>2.3650000000000002</v>
      </c>
      <c r="I921" s="8">
        <v>86.838402577847859</v>
      </c>
      <c r="J921" s="8">
        <v>102.43</v>
      </c>
      <c r="L921" s="19">
        <v>39332</v>
      </c>
      <c r="M921" s="20">
        <v>2.5152999999999999</v>
      </c>
      <c r="N921" s="7"/>
      <c r="O921" s="8"/>
      <c r="P921" s="8"/>
      <c r="Q921" s="8"/>
      <c r="R921" s="8"/>
      <c r="S921" s="8"/>
      <c r="T921" s="8"/>
      <c r="U921" s="8"/>
      <c r="V921" s="8"/>
      <c r="W921" s="8"/>
    </row>
    <row r="922" spans="1:23" ht="14.25" customHeight="1">
      <c r="A922" s="7">
        <v>44558</v>
      </c>
      <c r="B922" s="8">
        <v>2.3443999999999998</v>
      </c>
      <c r="C922" s="8">
        <v>2.8003999999999998</v>
      </c>
      <c r="D922" s="8">
        <v>0.45599999999999996</v>
      </c>
      <c r="E922" s="8">
        <v>1.27</v>
      </c>
      <c r="F922" s="8">
        <v>1.49</v>
      </c>
      <c r="G922" s="8">
        <v>96.170299999999997</v>
      </c>
      <c r="H922" s="8">
        <v>2.2869999999999999</v>
      </c>
      <c r="I922" s="8">
        <v>88.100182844181461</v>
      </c>
      <c r="J922" s="8">
        <v>102.43</v>
      </c>
      <c r="L922" s="19">
        <v>39325</v>
      </c>
      <c r="M922" s="20">
        <v>2.4704999999999999</v>
      </c>
      <c r="N922" s="7"/>
      <c r="O922" s="8"/>
      <c r="P922" s="8"/>
      <c r="Q922" s="8"/>
      <c r="R922" s="8"/>
      <c r="S922" s="8"/>
      <c r="T922" s="8"/>
      <c r="U922" s="8"/>
      <c r="V922" s="8"/>
      <c r="W922" s="8"/>
    </row>
    <row r="923" spans="1:23" ht="14.25" customHeight="1">
      <c r="A923" s="7">
        <v>44557</v>
      </c>
      <c r="B923" s="8">
        <v>2.3540999999999999</v>
      </c>
      <c r="C923" s="8">
        <v>2.8128000000000002</v>
      </c>
      <c r="D923" s="8">
        <v>0.45870000000000033</v>
      </c>
      <c r="E923" s="8">
        <v>1.26</v>
      </c>
      <c r="F923" s="8">
        <v>1.48</v>
      </c>
      <c r="G923" s="8">
        <v>96.072400000000002</v>
      </c>
      <c r="H923" s="8">
        <v>2.4156</v>
      </c>
      <c r="I923" s="8">
        <v>88.178104650542949</v>
      </c>
      <c r="J923" s="8">
        <v>102.43</v>
      </c>
      <c r="L923" s="19">
        <v>39318</v>
      </c>
      <c r="M923" s="20">
        <v>2.2503000000000002</v>
      </c>
      <c r="N923" s="7"/>
      <c r="O923" s="8"/>
      <c r="P923" s="8"/>
      <c r="Q923" s="8"/>
      <c r="R923" s="8"/>
      <c r="S923" s="8"/>
      <c r="T923" s="8"/>
      <c r="U923" s="8"/>
      <c r="V923" s="8"/>
      <c r="W923" s="8"/>
    </row>
    <row r="924" spans="1:23" ht="14.25" customHeight="1">
      <c r="A924" s="7">
        <v>44554</v>
      </c>
      <c r="B924" s="8">
        <v>2.3386</v>
      </c>
      <c r="C924" s="8">
        <v>2.8203</v>
      </c>
      <c r="D924" s="8">
        <v>0.48170000000000002</v>
      </c>
      <c r="E924" s="8">
        <v>1.25</v>
      </c>
      <c r="F924" s="8">
        <v>1.5</v>
      </c>
      <c r="G924" s="8">
        <v>96.1327</v>
      </c>
      <c r="H924" s="8">
        <v>1.8992</v>
      </c>
      <c r="I924" s="8">
        <v>89.049892861368562</v>
      </c>
      <c r="J924" s="8">
        <v>102.43</v>
      </c>
      <c r="L924" s="19">
        <v>39311</v>
      </c>
      <c r="M924" s="20">
        <v>2.0621999999999998</v>
      </c>
      <c r="N924" s="7"/>
      <c r="O924" s="8"/>
      <c r="P924" s="8"/>
      <c r="Q924" s="8"/>
      <c r="R924" s="8"/>
      <c r="S924" s="8"/>
      <c r="T924" s="8"/>
      <c r="U924" s="8"/>
      <c r="V924" s="8"/>
      <c r="W924" s="8"/>
    </row>
    <row r="925" spans="1:23" ht="14.25" customHeight="1">
      <c r="A925" s="7">
        <v>44553</v>
      </c>
      <c r="B925" s="8">
        <v>2.3336000000000001</v>
      </c>
      <c r="C925" s="8">
        <v>2.8142999999999998</v>
      </c>
      <c r="D925" s="8">
        <v>0.48069999999999968</v>
      </c>
      <c r="E925" s="8">
        <v>1.25</v>
      </c>
      <c r="F925" s="8">
        <v>1.5</v>
      </c>
      <c r="G925" s="8">
        <v>96.060199999999995</v>
      </c>
      <c r="H925" s="8">
        <v>1.8924000000000001</v>
      </c>
      <c r="I925" s="8">
        <v>88.657023218051037</v>
      </c>
      <c r="J925" s="8">
        <v>102.8</v>
      </c>
      <c r="L925" s="19">
        <v>39304</v>
      </c>
      <c r="M925" s="20">
        <v>2.1105</v>
      </c>
      <c r="N925" s="7"/>
      <c r="O925" s="8"/>
      <c r="P925" s="8"/>
      <c r="Q925" s="8"/>
      <c r="R925" s="8"/>
      <c r="S925" s="8"/>
      <c r="T925" s="8"/>
      <c r="U925" s="8"/>
      <c r="V925" s="8"/>
      <c r="W925" s="8"/>
    </row>
    <row r="926" spans="1:23" ht="14.25" customHeight="1">
      <c r="A926" s="7">
        <v>44552</v>
      </c>
      <c r="B926" s="8">
        <v>2.3656999999999999</v>
      </c>
      <c r="C926" s="8">
        <v>2.8302999999999998</v>
      </c>
      <c r="D926" s="8">
        <v>0.4645999999999999</v>
      </c>
      <c r="E926" s="8">
        <v>1.23</v>
      </c>
      <c r="F926" s="8">
        <v>1.46</v>
      </c>
      <c r="G926" s="8">
        <v>96.092500000000001</v>
      </c>
      <c r="H926" s="8">
        <v>1.9617</v>
      </c>
      <c r="I926" s="8">
        <v>88.236497573456916</v>
      </c>
      <c r="J926" s="8">
        <v>102.8</v>
      </c>
      <c r="L926" s="19">
        <v>39297</v>
      </c>
      <c r="M926" s="20">
        <v>2.3956</v>
      </c>
      <c r="N926" s="7"/>
      <c r="O926" s="8"/>
      <c r="P926" s="8"/>
      <c r="Q926" s="8"/>
      <c r="R926" s="8"/>
      <c r="S926" s="8"/>
      <c r="T926" s="8"/>
      <c r="U926" s="8"/>
      <c r="V926" s="8"/>
      <c r="W926" s="8"/>
    </row>
    <row r="927" spans="1:23" ht="14.25" customHeight="1">
      <c r="A927" s="7">
        <v>44551</v>
      </c>
      <c r="B927" s="8">
        <v>2.3828</v>
      </c>
      <c r="C927" s="8">
        <v>2.8508</v>
      </c>
      <c r="D927" s="8">
        <v>0.46799999999999997</v>
      </c>
      <c r="E927" s="8">
        <v>1.24</v>
      </c>
      <c r="F927" s="8">
        <v>1.48</v>
      </c>
      <c r="G927" s="8">
        <v>96.455699999999993</v>
      </c>
      <c r="H927" s="8">
        <v>2.0449000000000002</v>
      </c>
      <c r="I927" s="8">
        <v>87.550988226172834</v>
      </c>
      <c r="J927" s="8">
        <v>102.8</v>
      </c>
      <c r="L927" s="19">
        <v>39290</v>
      </c>
      <c r="M927" s="20">
        <v>2.1375999999999999</v>
      </c>
      <c r="N927" s="7"/>
      <c r="O927" s="8"/>
      <c r="P927" s="8"/>
      <c r="Q927" s="8"/>
      <c r="R927" s="8"/>
      <c r="S927" s="8"/>
      <c r="T927" s="8"/>
      <c r="U927" s="8"/>
      <c r="V927" s="8"/>
      <c r="W927" s="8"/>
    </row>
    <row r="928" spans="1:23" ht="14.25" customHeight="1">
      <c r="A928" s="7">
        <v>44550</v>
      </c>
      <c r="B928" s="8">
        <v>2.3572000000000002</v>
      </c>
      <c r="C928" s="8">
        <v>2.8532999999999999</v>
      </c>
      <c r="D928" s="8">
        <v>0.49609999999999976</v>
      </c>
      <c r="E928" s="8">
        <v>1.17</v>
      </c>
      <c r="F928" s="8">
        <v>1.43</v>
      </c>
      <c r="G928" s="8">
        <v>96.516000000000005</v>
      </c>
      <c r="H928" s="8">
        <v>2.1025</v>
      </c>
      <c r="I928" s="8">
        <v>88.438506389492389</v>
      </c>
      <c r="J928" s="8">
        <v>102.8</v>
      </c>
      <c r="L928" s="19">
        <v>39283</v>
      </c>
      <c r="M928" s="20">
        <v>2.4135</v>
      </c>
      <c r="N928" s="7"/>
      <c r="O928" s="8"/>
      <c r="P928" s="8"/>
      <c r="Q928" s="8"/>
      <c r="R928" s="8"/>
      <c r="S928" s="8"/>
      <c r="T928" s="8"/>
      <c r="U928" s="8"/>
      <c r="V928" s="8"/>
      <c r="W928" s="8"/>
    </row>
    <row r="929" spans="1:23" ht="14.25" customHeight="1">
      <c r="A929" s="7">
        <v>44547</v>
      </c>
      <c r="B929" s="8">
        <v>2.3209</v>
      </c>
      <c r="C929" s="8">
        <v>2.8512</v>
      </c>
      <c r="D929" s="8">
        <v>0.53029999999999999</v>
      </c>
      <c r="E929" s="8">
        <v>1.18</v>
      </c>
      <c r="F929" s="8">
        <v>1.41</v>
      </c>
      <c r="G929" s="8">
        <v>96.675600000000003</v>
      </c>
      <c r="H929" s="8">
        <v>2.1143000000000001</v>
      </c>
      <c r="I929" s="8">
        <v>91.877020926896819</v>
      </c>
      <c r="J929" s="8">
        <v>102.8</v>
      </c>
      <c r="L929" s="19">
        <v>39276</v>
      </c>
      <c r="M929" s="20">
        <v>3.5404</v>
      </c>
      <c r="N929" s="7"/>
      <c r="O929" s="8"/>
      <c r="P929" s="8"/>
      <c r="Q929" s="8"/>
      <c r="R929" s="8"/>
      <c r="S929" s="8"/>
      <c r="T929" s="8"/>
      <c r="U929" s="8"/>
      <c r="V929" s="8"/>
      <c r="W929" s="8"/>
    </row>
    <row r="930" spans="1:23" ht="14.25" customHeight="1">
      <c r="A930" s="7">
        <v>44546</v>
      </c>
      <c r="B930" s="8">
        <v>2.3108</v>
      </c>
      <c r="C930" s="8">
        <v>2.8576999999999999</v>
      </c>
      <c r="D930" s="8">
        <v>0.54689999999999994</v>
      </c>
      <c r="E930" s="8">
        <v>1.19</v>
      </c>
      <c r="F930" s="8">
        <v>1.44</v>
      </c>
      <c r="G930" s="8">
        <v>95.99</v>
      </c>
      <c r="H930" s="8">
        <v>2.1884000000000001</v>
      </c>
      <c r="I930" s="8">
        <v>92.191597173870136</v>
      </c>
      <c r="J930" s="8">
        <v>102.86</v>
      </c>
      <c r="L930" s="19">
        <v>39269</v>
      </c>
      <c r="M930" s="20">
        <v>3.1581999999999999</v>
      </c>
      <c r="N930" s="7"/>
      <c r="O930" s="8"/>
      <c r="P930" s="8"/>
      <c r="Q930" s="8"/>
      <c r="R930" s="8"/>
      <c r="S930" s="8"/>
      <c r="T930" s="8"/>
      <c r="U930" s="8"/>
      <c r="V930" s="8"/>
      <c r="W930" s="8"/>
    </row>
    <row r="931" spans="1:23" ht="14.25" customHeight="1">
      <c r="A931" s="7">
        <v>44545</v>
      </c>
      <c r="B931" s="8">
        <v>2.3100999999999998</v>
      </c>
      <c r="C931" s="8">
        <v>2.8502000000000001</v>
      </c>
      <c r="D931" s="8">
        <v>0.54010000000000025</v>
      </c>
      <c r="E931" s="8">
        <v>1.26</v>
      </c>
      <c r="F931" s="8">
        <v>1.47</v>
      </c>
      <c r="G931" s="8">
        <v>96.342100000000002</v>
      </c>
      <c r="H931" s="8">
        <v>2.1903999999999999</v>
      </c>
      <c r="I931" s="8">
        <v>92.20723311875804</v>
      </c>
      <c r="J931" s="8">
        <v>102.86</v>
      </c>
      <c r="L931" s="19">
        <v>39262</v>
      </c>
      <c r="M931" s="20">
        <v>2.2932000000000001</v>
      </c>
      <c r="N931" s="7"/>
      <c r="O931" s="8"/>
      <c r="P931" s="8"/>
      <c r="Q931" s="8"/>
      <c r="R931" s="8"/>
      <c r="S931" s="8"/>
      <c r="T931" s="8"/>
      <c r="U931" s="8"/>
      <c r="V931" s="8"/>
      <c r="W931" s="8"/>
    </row>
    <row r="932" spans="1:23" ht="14.25" customHeight="1">
      <c r="A932" s="7">
        <v>44544</v>
      </c>
      <c r="B932" s="8">
        <v>2.298</v>
      </c>
      <c r="C932" s="8">
        <v>2.8477000000000001</v>
      </c>
      <c r="D932" s="8">
        <v>0.54970000000000008</v>
      </c>
      <c r="E932" s="8">
        <v>1.23</v>
      </c>
      <c r="F932" s="8">
        <v>1.44</v>
      </c>
      <c r="G932" s="8">
        <v>96.5608</v>
      </c>
      <c r="H932" s="8">
        <v>2.2071000000000001</v>
      </c>
      <c r="I932" s="8">
        <v>90.322077943675893</v>
      </c>
      <c r="J932" s="8">
        <v>102.86</v>
      </c>
      <c r="L932" s="19">
        <v>39255</v>
      </c>
      <c r="M932" s="20">
        <v>3.2565</v>
      </c>
      <c r="N932" s="7"/>
      <c r="O932" s="8"/>
      <c r="P932" s="8"/>
      <c r="Q932" s="8"/>
      <c r="R932" s="8"/>
      <c r="S932" s="8"/>
      <c r="T932" s="8"/>
      <c r="U932" s="8"/>
      <c r="V932" s="8"/>
      <c r="W932" s="8"/>
    </row>
    <row r="933" spans="1:23" ht="14.25" customHeight="1">
      <c r="A933" s="7">
        <v>44543</v>
      </c>
      <c r="B933" s="8">
        <v>2.3014999999999999</v>
      </c>
      <c r="C933" s="8">
        <v>2.8552</v>
      </c>
      <c r="D933" s="8">
        <v>0.55370000000000008</v>
      </c>
      <c r="E933" s="8">
        <v>1.21</v>
      </c>
      <c r="F933" s="8">
        <v>1.42</v>
      </c>
      <c r="G933" s="8">
        <v>96.352900000000005</v>
      </c>
      <c r="H933" s="8">
        <v>2.1768000000000001</v>
      </c>
      <c r="I933" s="8">
        <v>88.338446508188582</v>
      </c>
      <c r="J933" s="8">
        <v>102.86</v>
      </c>
      <c r="L933" s="19">
        <v>39248</v>
      </c>
      <c r="M933" s="20">
        <v>3.3126000000000002</v>
      </c>
      <c r="N933" s="7"/>
      <c r="O933" s="8"/>
      <c r="P933" s="8"/>
      <c r="Q933" s="8"/>
      <c r="R933" s="8"/>
      <c r="S933" s="8"/>
      <c r="T933" s="8"/>
      <c r="U933" s="8"/>
      <c r="V933" s="8"/>
      <c r="W933" s="8"/>
    </row>
    <row r="934" spans="1:23" ht="14.25" customHeight="1">
      <c r="A934" s="7">
        <v>44540</v>
      </c>
      <c r="B934" s="8">
        <v>2.2766999999999999</v>
      </c>
      <c r="C934" s="8">
        <v>2.8426</v>
      </c>
      <c r="D934" s="8">
        <v>0.56590000000000007</v>
      </c>
      <c r="E934" s="8">
        <v>1.25</v>
      </c>
      <c r="F934" s="8">
        <v>1.48</v>
      </c>
      <c r="G934" s="8">
        <v>96.049599999999998</v>
      </c>
      <c r="H934" s="8">
        <v>2.1410999999999998</v>
      </c>
      <c r="I934" s="8">
        <v>87.545262793473938</v>
      </c>
      <c r="J934" s="8">
        <v>102.86</v>
      </c>
      <c r="L934" s="19">
        <v>39241</v>
      </c>
      <c r="M934" s="20">
        <v>2.6383999999999999</v>
      </c>
      <c r="N934" s="7"/>
      <c r="O934" s="8"/>
      <c r="P934" s="8"/>
      <c r="Q934" s="8"/>
      <c r="R934" s="8"/>
      <c r="S934" s="8"/>
      <c r="T934" s="8"/>
      <c r="U934" s="8"/>
      <c r="V934" s="8"/>
      <c r="W934" s="8"/>
    </row>
    <row r="935" spans="1:23" ht="14.25" customHeight="1">
      <c r="A935" s="7">
        <v>44539</v>
      </c>
      <c r="B935" s="8">
        <v>2.2766999999999999</v>
      </c>
      <c r="C935" s="8">
        <v>2.8525999999999998</v>
      </c>
      <c r="D935" s="8">
        <v>0.57589999999999986</v>
      </c>
      <c r="E935" s="8">
        <v>1.26</v>
      </c>
      <c r="F935" s="8">
        <v>1.49</v>
      </c>
      <c r="G935" s="8">
        <v>96.223299999999995</v>
      </c>
      <c r="H935" s="8">
        <v>2.2099000000000002</v>
      </c>
      <c r="I935" s="8">
        <v>85.138517819862813</v>
      </c>
      <c r="J935" s="8">
        <v>102.66</v>
      </c>
      <c r="L935" s="19">
        <v>39234</v>
      </c>
      <c r="M935" s="20">
        <v>2.4319000000000002</v>
      </c>
      <c r="N935" s="7"/>
      <c r="O935" s="8"/>
      <c r="P935" s="8"/>
      <c r="Q935" s="8"/>
      <c r="R935" s="8"/>
      <c r="S935" s="8"/>
      <c r="T935" s="8"/>
      <c r="U935" s="8"/>
      <c r="V935" s="8"/>
      <c r="W935" s="8"/>
    </row>
    <row r="936" spans="1:23" ht="14.25" customHeight="1">
      <c r="A936" s="7">
        <v>44538</v>
      </c>
      <c r="B936" s="8">
        <v>2.2658</v>
      </c>
      <c r="C936" s="8">
        <v>2.8551000000000002</v>
      </c>
      <c r="D936" s="8">
        <v>0.58930000000000016</v>
      </c>
      <c r="E936" s="8">
        <v>1.27</v>
      </c>
      <c r="F936" s="8">
        <v>1.52</v>
      </c>
      <c r="G936" s="8">
        <v>95.960400000000007</v>
      </c>
      <c r="H936" s="8">
        <v>2.2046000000000001</v>
      </c>
      <c r="I936" s="8">
        <v>85.757775025942919</v>
      </c>
      <c r="J936" s="8">
        <v>102.66</v>
      </c>
      <c r="L936" s="19">
        <v>39227</v>
      </c>
      <c r="M936" s="20">
        <v>2.4169999999999998</v>
      </c>
      <c r="N936" s="7"/>
      <c r="O936" s="8"/>
      <c r="P936" s="8"/>
      <c r="Q936" s="8"/>
      <c r="R936" s="8"/>
      <c r="S936" s="8"/>
      <c r="T936" s="8"/>
      <c r="U936" s="8"/>
      <c r="V936" s="8"/>
      <c r="W936" s="8"/>
    </row>
    <row r="937" spans="1:23" ht="14.25" customHeight="1">
      <c r="A937" s="7">
        <v>44537</v>
      </c>
      <c r="B937" s="8">
        <v>2.2509999999999999</v>
      </c>
      <c r="C937" s="8">
        <v>2.8451</v>
      </c>
      <c r="D937" s="8">
        <v>0.59410000000000007</v>
      </c>
      <c r="E937" s="8">
        <v>1.26</v>
      </c>
      <c r="F937" s="8">
        <v>1.48</v>
      </c>
      <c r="G937" s="8">
        <v>96.304599999999994</v>
      </c>
      <c r="H937" s="8">
        <v>2.1518999999999999</v>
      </c>
      <c r="I937" s="8">
        <v>86.539576310844581</v>
      </c>
      <c r="J937" s="8">
        <v>102.66</v>
      </c>
      <c r="L937" s="19">
        <v>39220</v>
      </c>
      <c r="M937" s="20">
        <v>2.9767999999999999</v>
      </c>
      <c r="N937" s="7"/>
      <c r="O937" s="8"/>
      <c r="P937" s="8"/>
      <c r="Q937" s="8"/>
      <c r="R937" s="8"/>
      <c r="S937" s="8"/>
      <c r="T937" s="8"/>
      <c r="U937" s="8"/>
      <c r="V937" s="8"/>
      <c r="W937" s="8"/>
    </row>
    <row r="938" spans="1:23" ht="14.25" customHeight="1">
      <c r="A938" s="7">
        <v>44536</v>
      </c>
      <c r="B938" s="8">
        <v>2.2452000000000001</v>
      </c>
      <c r="C938" s="8">
        <v>2.8176000000000001</v>
      </c>
      <c r="D938" s="8">
        <v>0.57240000000000002</v>
      </c>
      <c r="E938" s="8">
        <v>1.21</v>
      </c>
      <c r="F938" s="8">
        <v>1.43</v>
      </c>
      <c r="G938" s="8">
        <v>96.277699999999996</v>
      </c>
      <c r="H938" s="8">
        <v>2.0888</v>
      </c>
      <c r="I938" s="8">
        <v>87.332667137579875</v>
      </c>
      <c r="J938" s="8">
        <v>102.66</v>
      </c>
      <c r="L938" s="19">
        <v>39213</v>
      </c>
      <c r="M938" s="20">
        <v>2.0335999999999999</v>
      </c>
      <c r="N938" s="7"/>
      <c r="O938" s="8"/>
      <c r="P938" s="8"/>
      <c r="Q938" s="8"/>
      <c r="R938" s="8"/>
      <c r="S938" s="8"/>
      <c r="T938" s="8"/>
      <c r="U938" s="8"/>
      <c r="V938" s="8"/>
      <c r="W938" s="8"/>
    </row>
    <row r="939" spans="1:23" ht="14.25" customHeight="1">
      <c r="A939" s="7">
        <v>44533</v>
      </c>
      <c r="B939" s="8">
        <v>2.2549999999999999</v>
      </c>
      <c r="C939" s="8">
        <v>2.8700999999999999</v>
      </c>
      <c r="D939" s="8">
        <v>0.61509999999999998</v>
      </c>
      <c r="E939" s="8">
        <v>1.1299999999999999</v>
      </c>
      <c r="F939" s="8">
        <v>1.35</v>
      </c>
      <c r="G939" s="8">
        <v>96.171499999999995</v>
      </c>
      <c r="H939" s="8">
        <v>2.0470000000000002</v>
      </c>
      <c r="I939" s="8">
        <v>82.110631317287528</v>
      </c>
      <c r="J939" s="8">
        <v>102.66</v>
      </c>
      <c r="L939" s="19">
        <v>39202</v>
      </c>
      <c r="M939" s="20">
        <v>1.7969999999999999</v>
      </c>
      <c r="N939" s="7"/>
      <c r="O939" s="8"/>
      <c r="P939" s="8"/>
      <c r="Q939" s="8"/>
      <c r="R939" s="8"/>
      <c r="S939" s="8"/>
      <c r="T939" s="8"/>
      <c r="U939" s="8"/>
      <c r="V939" s="8"/>
      <c r="W939" s="8"/>
    </row>
    <row r="940" spans="1:23" ht="14.25" customHeight="1">
      <c r="A940" s="7">
        <v>44532</v>
      </c>
      <c r="B940" s="8">
        <v>2.2446000000000002</v>
      </c>
      <c r="C940" s="8">
        <v>2.8601000000000001</v>
      </c>
      <c r="D940" s="8">
        <v>0.61549999999999994</v>
      </c>
      <c r="E940" s="8">
        <v>1.21</v>
      </c>
      <c r="F940" s="8">
        <v>1.44</v>
      </c>
      <c r="G940" s="8">
        <v>96.124600000000001</v>
      </c>
      <c r="H940" s="8">
        <v>2.0670000000000002</v>
      </c>
      <c r="I940" s="8">
        <v>81.676178189172987</v>
      </c>
      <c r="J940" s="8">
        <v>102.76</v>
      </c>
      <c r="L940" s="19">
        <v>39199</v>
      </c>
      <c r="M940" s="20">
        <v>4.3589000000000002</v>
      </c>
      <c r="N940" s="7"/>
      <c r="O940" s="8"/>
      <c r="P940" s="8"/>
      <c r="Q940" s="8"/>
      <c r="R940" s="8"/>
      <c r="S940" s="8"/>
      <c r="T940" s="8"/>
      <c r="U940" s="8"/>
      <c r="V940" s="8"/>
      <c r="W940" s="8"/>
    </row>
    <row r="941" spans="1:23" ht="14.25" customHeight="1">
      <c r="A941" s="7">
        <v>44531</v>
      </c>
      <c r="B941" s="8">
        <v>2.2443</v>
      </c>
      <c r="C941" s="8">
        <v>2.8401000000000001</v>
      </c>
      <c r="D941" s="8">
        <v>0.59580000000000011</v>
      </c>
      <c r="E941" s="8">
        <v>1.1499999999999999</v>
      </c>
      <c r="F941" s="8">
        <v>1.43</v>
      </c>
      <c r="G941" s="8">
        <v>96.040700000000001</v>
      </c>
      <c r="H941" s="8">
        <v>2.0914000000000001</v>
      </c>
      <c r="I941" s="8">
        <v>81.921588160207747</v>
      </c>
      <c r="J941" s="8">
        <v>102.76</v>
      </c>
      <c r="L941" s="19">
        <v>39192</v>
      </c>
      <c r="M941" s="20">
        <v>3.6036000000000001</v>
      </c>
      <c r="N941" s="7"/>
      <c r="O941" s="8"/>
      <c r="P941" s="8"/>
      <c r="Q941" s="8"/>
      <c r="R941" s="8"/>
      <c r="S941" s="8"/>
      <c r="T941" s="8"/>
      <c r="U941" s="8"/>
      <c r="V941" s="8"/>
      <c r="W941" s="8"/>
    </row>
    <row r="942" spans="1:23" ht="14.25" customHeight="1">
      <c r="A942" s="7">
        <v>44530</v>
      </c>
      <c r="B942" s="8">
        <v>2.2463000000000002</v>
      </c>
      <c r="C942" s="8">
        <v>2.8250000000000002</v>
      </c>
      <c r="D942" s="8">
        <v>0.57869999999999999</v>
      </c>
      <c r="E942" s="8">
        <v>1.1399999999999999</v>
      </c>
      <c r="F942" s="8">
        <v>1.43</v>
      </c>
      <c r="G942" s="8">
        <v>95.897000000000006</v>
      </c>
      <c r="H942" s="8">
        <v>2.395</v>
      </c>
      <c r="I942" s="8">
        <v>82.849950888622033</v>
      </c>
      <c r="J942" s="8">
        <v>102.76</v>
      </c>
      <c r="L942" s="19">
        <v>39185</v>
      </c>
      <c r="M942" s="20">
        <v>2.3784999999999998</v>
      </c>
      <c r="N942" s="7"/>
      <c r="O942" s="8"/>
      <c r="P942" s="8"/>
      <c r="Q942" s="8"/>
      <c r="R942" s="8"/>
      <c r="S942" s="8"/>
      <c r="T942" s="8"/>
      <c r="U942" s="8"/>
      <c r="V942" s="8"/>
      <c r="W942" s="8"/>
    </row>
    <row r="943" spans="1:23" ht="14.25" customHeight="1">
      <c r="A943" s="7">
        <v>44529</v>
      </c>
      <c r="B943" s="8">
        <v>2.246</v>
      </c>
      <c r="C943" s="8">
        <v>2.8250000000000002</v>
      </c>
      <c r="D943" s="8">
        <v>0.57900000000000018</v>
      </c>
      <c r="E943" s="8">
        <v>1.18</v>
      </c>
      <c r="F943" s="8">
        <v>1.52</v>
      </c>
      <c r="G943" s="8">
        <v>96.171999999999997</v>
      </c>
      <c r="H943" s="8">
        <v>2.2473999999999998</v>
      </c>
      <c r="I943" s="8">
        <v>81.37801197033474</v>
      </c>
      <c r="J943" s="8">
        <v>102.71</v>
      </c>
      <c r="L943" s="19">
        <v>39178</v>
      </c>
      <c r="M943" s="20">
        <v>2.0171999999999999</v>
      </c>
      <c r="N943" s="7"/>
      <c r="O943" s="8"/>
      <c r="P943" s="8"/>
      <c r="Q943" s="8"/>
      <c r="R943" s="8"/>
      <c r="S943" s="8"/>
      <c r="T943" s="8"/>
      <c r="U943" s="8"/>
      <c r="V943" s="8"/>
      <c r="W943" s="8"/>
    </row>
    <row r="944" spans="1:23" ht="14.25" customHeight="1">
      <c r="A944" s="7">
        <v>44526</v>
      </c>
      <c r="B944" s="8">
        <v>2.2427000000000001</v>
      </c>
      <c r="C944" s="8">
        <v>2.82</v>
      </c>
      <c r="D944" s="8">
        <v>0.5772999999999997</v>
      </c>
      <c r="E944" s="8">
        <v>1.1599999999999999</v>
      </c>
      <c r="F944" s="8">
        <v>1.48</v>
      </c>
      <c r="G944" s="8">
        <v>96.063999999999993</v>
      </c>
      <c r="H944" s="8">
        <v>2.2599999999999998</v>
      </c>
      <c r="I944" s="8">
        <v>82.012455293231568</v>
      </c>
      <c r="J944" s="8">
        <v>102.71</v>
      </c>
      <c r="L944" s="19">
        <v>39171</v>
      </c>
      <c r="M944" s="20">
        <v>1.9535</v>
      </c>
      <c r="N944" s="7"/>
      <c r="O944" s="8"/>
      <c r="P944" s="8"/>
      <c r="Q944" s="8"/>
      <c r="R944" s="8"/>
      <c r="S944" s="8"/>
      <c r="T944" s="8"/>
      <c r="U944" s="8"/>
      <c r="V944" s="8"/>
      <c r="W944" s="8"/>
    </row>
    <row r="945" spans="1:23" ht="14.25" customHeight="1">
      <c r="A945" s="7">
        <v>44525</v>
      </c>
      <c r="B945" s="8">
        <v>2.2477</v>
      </c>
      <c r="C945" s="8">
        <v>2.855</v>
      </c>
      <c r="D945" s="8">
        <v>0.60729999999999995</v>
      </c>
      <c r="E945" s="8">
        <v>1.34</v>
      </c>
      <c r="F945" s="8">
        <v>1.64</v>
      </c>
      <c r="G945" s="8">
        <v>96.786000000000001</v>
      </c>
      <c r="H945" s="8">
        <v>2.2461000000000002</v>
      </c>
      <c r="I945" s="8">
        <v>82.04848568270873</v>
      </c>
      <c r="J945" s="8">
        <v>101.82</v>
      </c>
      <c r="L945" s="19">
        <v>39164</v>
      </c>
      <c r="M945" s="20">
        <v>1.7438</v>
      </c>
      <c r="N945" s="7"/>
      <c r="O945" s="8"/>
      <c r="P945" s="8"/>
      <c r="Q945" s="8"/>
      <c r="R945" s="8"/>
      <c r="S945" s="8"/>
      <c r="T945" s="8"/>
      <c r="U945" s="8"/>
      <c r="V945" s="8"/>
      <c r="W945" s="8"/>
    </row>
    <row r="946" spans="1:23" ht="14.25" customHeight="1">
      <c r="A946" s="7">
        <v>44524</v>
      </c>
      <c r="B946" s="8">
        <v>2.2425999999999999</v>
      </c>
      <c r="C946" s="8">
        <v>2.86</v>
      </c>
      <c r="D946" s="8">
        <v>0.61739999999999995</v>
      </c>
      <c r="E946" s="8">
        <v>1.34</v>
      </c>
      <c r="F946" s="8">
        <v>1.64</v>
      </c>
      <c r="G946" s="8">
        <v>96.843000000000004</v>
      </c>
      <c r="H946" s="8">
        <v>2.2374000000000001</v>
      </c>
      <c r="I946" s="8">
        <v>82.352575315996376</v>
      </c>
      <c r="J946" s="8">
        <v>101.82</v>
      </c>
      <c r="L946" s="19">
        <v>39157</v>
      </c>
      <c r="M946" s="20">
        <v>1.4594</v>
      </c>
      <c r="N946" s="7"/>
      <c r="O946" s="8"/>
      <c r="P946" s="8"/>
      <c r="Q946" s="8"/>
      <c r="R946" s="8"/>
      <c r="S946" s="8"/>
      <c r="T946" s="8"/>
      <c r="U946" s="8"/>
      <c r="V946" s="8"/>
      <c r="W946" s="8"/>
    </row>
    <row r="947" spans="1:23" ht="14.25" customHeight="1">
      <c r="A947" s="7">
        <v>44523</v>
      </c>
      <c r="B947" s="8">
        <v>2.25</v>
      </c>
      <c r="C947" s="8">
        <v>2.8875000000000002</v>
      </c>
      <c r="D947" s="8">
        <v>0.63750000000000018</v>
      </c>
      <c r="E947" s="8">
        <v>1.33</v>
      </c>
      <c r="F947" s="8">
        <v>1.67</v>
      </c>
      <c r="G947" s="8">
        <v>96.493399999999994</v>
      </c>
      <c r="H947" s="8">
        <v>2.1573000000000002</v>
      </c>
      <c r="I947" s="8">
        <v>81.9856267087075</v>
      </c>
      <c r="J947" s="8">
        <v>101.82</v>
      </c>
      <c r="L947" s="19">
        <v>39150</v>
      </c>
      <c r="M947" s="20">
        <v>1.5530999999999999</v>
      </c>
      <c r="N947" s="7"/>
      <c r="O947" s="8"/>
      <c r="P947" s="8"/>
      <c r="Q947" s="8"/>
      <c r="R947" s="8"/>
      <c r="S947" s="8"/>
      <c r="T947" s="8"/>
      <c r="U947" s="8"/>
      <c r="V947" s="8"/>
      <c r="W947" s="8"/>
    </row>
    <row r="948" spans="1:23" ht="14.25" customHeight="1">
      <c r="A948" s="7">
        <v>44522</v>
      </c>
      <c r="B948" s="8">
        <v>2.2523</v>
      </c>
      <c r="C948" s="8">
        <v>2.8875999999999999</v>
      </c>
      <c r="D948" s="8">
        <v>0.63529999999999998</v>
      </c>
      <c r="E948" s="8">
        <v>1.33</v>
      </c>
      <c r="F948" s="8">
        <v>1.63</v>
      </c>
      <c r="G948" s="8">
        <v>96.503600000000006</v>
      </c>
      <c r="H948" s="8">
        <v>2.0962000000000001</v>
      </c>
      <c r="I948" s="8">
        <v>82.636330306173832</v>
      </c>
      <c r="J948" s="8">
        <v>101.82</v>
      </c>
      <c r="L948" s="19">
        <v>39143</v>
      </c>
      <c r="M948" s="20">
        <v>2.1031</v>
      </c>
      <c r="N948" s="7"/>
      <c r="O948" s="8"/>
      <c r="P948" s="8"/>
      <c r="Q948" s="8"/>
      <c r="R948" s="8"/>
      <c r="S948" s="8"/>
      <c r="T948" s="8"/>
      <c r="U948" s="8"/>
      <c r="V948" s="8"/>
      <c r="W948" s="8"/>
    </row>
    <row r="949" spans="1:23" ht="14.25" customHeight="1">
      <c r="A949" s="7">
        <v>44519</v>
      </c>
      <c r="B949" s="8">
        <v>2.2618</v>
      </c>
      <c r="C949" s="8">
        <v>2.9302000000000001</v>
      </c>
      <c r="D949" s="8">
        <v>0.66840000000000011</v>
      </c>
      <c r="E949" s="8">
        <v>1.22</v>
      </c>
      <c r="F949" s="8">
        <v>1.54</v>
      </c>
      <c r="G949" s="8">
        <v>96.0672</v>
      </c>
      <c r="H949" s="8">
        <v>2.1368999999999998</v>
      </c>
      <c r="I949" s="8">
        <v>82.506443701986086</v>
      </c>
      <c r="J949" s="8">
        <v>101.82</v>
      </c>
      <c r="L949" s="19">
        <v>39130</v>
      </c>
      <c r="M949" s="20">
        <v>3.9173</v>
      </c>
      <c r="N949" s="7"/>
      <c r="O949" s="8"/>
      <c r="P949" s="8"/>
      <c r="Q949" s="8"/>
      <c r="R949" s="8"/>
      <c r="S949" s="8"/>
      <c r="T949" s="8"/>
      <c r="U949" s="8"/>
      <c r="V949" s="8"/>
      <c r="W949" s="8"/>
    </row>
    <row r="950" spans="1:23" ht="14.25" customHeight="1">
      <c r="A950" s="7">
        <v>44518</v>
      </c>
      <c r="B950" s="8">
        <v>2.2715999999999998</v>
      </c>
      <c r="C950" s="8">
        <v>2.9146000000000001</v>
      </c>
      <c r="D950" s="8">
        <v>0.64300000000000024</v>
      </c>
      <c r="E950" s="8">
        <v>1.22</v>
      </c>
      <c r="F950" s="8">
        <v>1.59</v>
      </c>
      <c r="G950" s="8">
        <v>95.541399999999996</v>
      </c>
      <c r="H950" s="8">
        <v>2.1524000000000001</v>
      </c>
      <c r="I950" s="8">
        <v>81.385141370441076</v>
      </c>
      <c r="J950" s="8">
        <v>101.08</v>
      </c>
      <c r="L950" s="19">
        <v>39129</v>
      </c>
      <c r="M950" s="20">
        <v>3.9173</v>
      </c>
      <c r="N950" s="7"/>
      <c r="O950" s="8"/>
      <c r="P950" s="8"/>
      <c r="Q950" s="8"/>
      <c r="R950" s="8"/>
      <c r="S950" s="8"/>
      <c r="T950" s="8"/>
      <c r="U950" s="8"/>
      <c r="V950" s="8"/>
      <c r="W950" s="8"/>
    </row>
    <row r="951" spans="1:23" ht="14.25" customHeight="1">
      <c r="A951" s="7">
        <v>44517</v>
      </c>
      <c r="B951" s="8">
        <v>2.2814000000000001</v>
      </c>
      <c r="C951" s="8">
        <v>2.9295</v>
      </c>
      <c r="D951" s="8">
        <v>0.6480999999999999</v>
      </c>
      <c r="E951" s="8">
        <v>1.24</v>
      </c>
      <c r="F951" s="8">
        <v>1.6</v>
      </c>
      <c r="G951" s="8">
        <v>95.799099999999996</v>
      </c>
      <c r="H951" s="8">
        <v>2.1785000000000001</v>
      </c>
      <c r="I951" s="8">
        <v>80.969921108317408</v>
      </c>
      <c r="J951" s="8">
        <v>101.08</v>
      </c>
      <c r="L951" s="19">
        <v>39122</v>
      </c>
      <c r="M951" s="20">
        <v>3.0867</v>
      </c>
      <c r="N951" s="7"/>
      <c r="O951" s="8"/>
      <c r="P951" s="8"/>
      <c r="Q951" s="8"/>
      <c r="R951" s="8"/>
      <c r="S951" s="8"/>
      <c r="T951" s="8"/>
      <c r="U951" s="8"/>
      <c r="V951" s="8"/>
      <c r="W951" s="8"/>
    </row>
    <row r="952" spans="1:23" ht="14.25" customHeight="1">
      <c r="A952" s="7">
        <v>44516</v>
      </c>
      <c r="B952" s="8">
        <v>2.2688000000000001</v>
      </c>
      <c r="C952" s="8">
        <v>2.9243999999999999</v>
      </c>
      <c r="D952" s="8">
        <v>0.65559999999999974</v>
      </c>
      <c r="E952" s="8">
        <v>1.27</v>
      </c>
      <c r="F952" s="8">
        <v>1.63</v>
      </c>
      <c r="G952" s="8">
        <v>95.911600000000007</v>
      </c>
      <c r="H952" s="8">
        <v>2.0653999999999999</v>
      </c>
      <c r="I952" s="8">
        <v>81.356773297679112</v>
      </c>
      <c r="J952" s="8">
        <v>101.08</v>
      </c>
      <c r="L952" s="19">
        <v>39115</v>
      </c>
      <c r="M952" s="20">
        <v>2.0655999999999999</v>
      </c>
      <c r="N952" s="7"/>
      <c r="O952" s="8"/>
      <c r="P952" s="8"/>
      <c r="Q952" s="8"/>
      <c r="R952" s="8"/>
      <c r="S952" s="8"/>
      <c r="T952" s="8"/>
      <c r="U952" s="8"/>
      <c r="V952" s="8"/>
      <c r="W952" s="8"/>
    </row>
    <row r="953" spans="1:23" ht="14.25" customHeight="1">
      <c r="A953" s="7">
        <v>44515</v>
      </c>
      <c r="B953" s="8">
        <v>2.2736999999999998</v>
      </c>
      <c r="C953" s="8">
        <v>2.9268999999999998</v>
      </c>
      <c r="D953" s="8">
        <v>0.6532</v>
      </c>
      <c r="E953" s="8">
        <v>1.26</v>
      </c>
      <c r="F953" s="8">
        <v>1.63</v>
      </c>
      <c r="G953" s="8">
        <v>95.524199999999993</v>
      </c>
      <c r="H953" s="8">
        <v>2.0705</v>
      </c>
      <c r="I953" s="8">
        <v>81.086946565809384</v>
      </c>
      <c r="J953" s="8">
        <v>101.08</v>
      </c>
      <c r="L953" s="19">
        <v>39108</v>
      </c>
      <c r="M953" s="20">
        <v>1.9234</v>
      </c>
      <c r="N953" s="7"/>
      <c r="O953" s="8"/>
      <c r="P953" s="8"/>
      <c r="Q953" s="8"/>
      <c r="R953" s="8"/>
      <c r="S953" s="8"/>
      <c r="T953" s="8"/>
      <c r="U953" s="8"/>
      <c r="V953" s="8"/>
      <c r="W953" s="8"/>
    </row>
    <row r="954" spans="1:23" ht="14.25" customHeight="1">
      <c r="A954" s="7">
        <v>44512</v>
      </c>
      <c r="B954" s="8">
        <v>2.2759</v>
      </c>
      <c r="C954" s="8">
        <v>2.9390999999999998</v>
      </c>
      <c r="D954" s="8">
        <v>0.66319999999999979</v>
      </c>
      <c r="E954" s="8">
        <v>1.24</v>
      </c>
      <c r="F954" s="8">
        <v>1.58</v>
      </c>
      <c r="G954" s="8">
        <v>95.116600000000005</v>
      </c>
      <c r="H954" s="8">
        <v>2.0897000000000001</v>
      </c>
      <c r="I954" s="8">
        <v>79.386043582677161</v>
      </c>
      <c r="J954" s="8">
        <v>101.08</v>
      </c>
      <c r="L954" s="19">
        <v>39101</v>
      </c>
      <c r="M954" s="20">
        <v>1.4527000000000001</v>
      </c>
      <c r="N954" s="7"/>
      <c r="O954" s="8"/>
      <c r="P954" s="8"/>
      <c r="Q954" s="8"/>
      <c r="R954" s="8"/>
      <c r="S954" s="8"/>
      <c r="T954" s="8"/>
      <c r="U954" s="8"/>
      <c r="V954" s="8"/>
      <c r="W954" s="8"/>
    </row>
    <row r="955" spans="1:23" ht="14.25" customHeight="1">
      <c r="A955" s="7">
        <v>44511</v>
      </c>
      <c r="B955" s="8">
        <v>2.2907000000000002</v>
      </c>
      <c r="C955" s="8">
        <v>2.9365000000000001</v>
      </c>
      <c r="D955" s="8">
        <v>0.64579999999999993</v>
      </c>
      <c r="E955" s="8">
        <v>1.23</v>
      </c>
      <c r="F955" s="8">
        <v>1.56</v>
      </c>
      <c r="G955" s="8">
        <v>95.150700000000001</v>
      </c>
      <c r="H955" s="8">
        <v>2.0979999999999999</v>
      </c>
      <c r="I955" s="8">
        <v>78.51797805135952</v>
      </c>
      <c r="J955" s="8">
        <v>100.83</v>
      </c>
      <c r="L955" s="19">
        <v>39094</v>
      </c>
      <c r="M955" s="20">
        <v>1.4108000000000001</v>
      </c>
      <c r="N955" s="7"/>
      <c r="O955" s="8"/>
      <c r="P955" s="8"/>
      <c r="Q955" s="8"/>
      <c r="R955" s="8"/>
      <c r="S955" s="8"/>
      <c r="T955" s="8"/>
      <c r="U955" s="8"/>
      <c r="V955" s="8"/>
      <c r="W955" s="8"/>
    </row>
    <row r="956" spans="1:23" ht="14.25" customHeight="1">
      <c r="A956" s="7">
        <v>44510</v>
      </c>
      <c r="B956" s="8">
        <v>2.2906</v>
      </c>
      <c r="C956" s="8">
        <v>2.9138999999999999</v>
      </c>
      <c r="D956" s="8">
        <v>0.62329999999999997</v>
      </c>
      <c r="E956" s="8">
        <v>1.23</v>
      </c>
      <c r="F956" s="8">
        <v>1.56</v>
      </c>
      <c r="G956" s="8">
        <v>94.899799999999999</v>
      </c>
      <c r="H956" s="8">
        <v>2.1051000000000002</v>
      </c>
      <c r="I956" s="8">
        <v>79.960799074503484</v>
      </c>
      <c r="J956" s="8">
        <v>100.83</v>
      </c>
      <c r="L956" s="19">
        <v>39087</v>
      </c>
      <c r="M956" s="20">
        <v>1.4944999999999999</v>
      </c>
      <c r="N956" s="7"/>
      <c r="O956" s="8"/>
      <c r="P956" s="8"/>
      <c r="Q956" s="8"/>
      <c r="R956" s="8"/>
      <c r="S956" s="8"/>
      <c r="T956" s="8"/>
      <c r="U956" s="8"/>
      <c r="V956" s="8"/>
      <c r="W956" s="8"/>
    </row>
    <row r="957" spans="1:23" ht="14.25" customHeight="1">
      <c r="A957" s="7">
        <v>44509</v>
      </c>
      <c r="B957" s="8">
        <v>2.2905000000000002</v>
      </c>
      <c r="C957" s="8">
        <v>2.8988</v>
      </c>
      <c r="D957" s="8">
        <v>0.60829999999999984</v>
      </c>
      <c r="E957" s="8">
        <v>1.08</v>
      </c>
      <c r="F957" s="8">
        <v>1.46</v>
      </c>
      <c r="G957" s="8">
        <v>93.971999999999994</v>
      </c>
      <c r="H957" s="8">
        <v>2.1819000000000002</v>
      </c>
      <c r="I957" s="8">
        <v>79.797693324578233</v>
      </c>
      <c r="J957" s="8">
        <v>100.83</v>
      </c>
      <c r="L957" s="19">
        <v>39080</v>
      </c>
      <c r="M957" s="20">
        <v>2.1011000000000002</v>
      </c>
      <c r="N957" s="7"/>
      <c r="O957" s="8"/>
      <c r="P957" s="8"/>
      <c r="Q957" s="8"/>
      <c r="R957" s="8"/>
      <c r="S957" s="8"/>
      <c r="T957" s="8"/>
      <c r="U957" s="8"/>
      <c r="V957" s="8"/>
      <c r="W957" s="8"/>
    </row>
    <row r="958" spans="1:23" ht="14.25" customHeight="1">
      <c r="A958" s="7">
        <v>44508</v>
      </c>
      <c r="B958" s="8">
        <v>2.2804000000000002</v>
      </c>
      <c r="C958" s="8">
        <v>2.9013</v>
      </c>
      <c r="D958" s="8">
        <v>0.62089999999999979</v>
      </c>
      <c r="E958" s="8">
        <v>1.1299999999999999</v>
      </c>
      <c r="F958" s="8">
        <v>1.51</v>
      </c>
      <c r="G958" s="8">
        <v>94.049300000000002</v>
      </c>
      <c r="H958" s="8">
        <v>2.1025999999999998</v>
      </c>
      <c r="I958" s="8">
        <v>79.123372950852755</v>
      </c>
      <c r="J958" s="8">
        <v>100.83</v>
      </c>
      <c r="L958" s="19">
        <v>39073</v>
      </c>
      <c r="M958" s="20">
        <v>2.0232000000000001</v>
      </c>
      <c r="N958" s="7"/>
      <c r="O958" s="8"/>
      <c r="P958" s="8"/>
      <c r="Q958" s="8"/>
      <c r="R958" s="8"/>
      <c r="S958" s="8"/>
      <c r="T958" s="8"/>
      <c r="U958" s="8"/>
      <c r="V958" s="8"/>
      <c r="W958" s="8"/>
    </row>
    <row r="959" spans="1:23" ht="14.25" customHeight="1">
      <c r="A959" s="7">
        <v>44505</v>
      </c>
      <c r="B959" s="8">
        <v>2.2852000000000001</v>
      </c>
      <c r="C959" s="8">
        <v>2.8910999999999998</v>
      </c>
      <c r="D959" s="8">
        <v>0.60589999999999966</v>
      </c>
      <c r="E959" s="8">
        <v>1.04</v>
      </c>
      <c r="F959" s="8">
        <v>1.45</v>
      </c>
      <c r="G959" s="8">
        <v>94.2273</v>
      </c>
      <c r="H959" s="8">
        <v>2.1240000000000001</v>
      </c>
      <c r="I959" s="8">
        <v>80.666841788847435</v>
      </c>
      <c r="J959" s="8">
        <v>100.83</v>
      </c>
      <c r="L959" s="19">
        <v>39066</v>
      </c>
      <c r="M959" s="20">
        <v>2.1726999999999999</v>
      </c>
      <c r="N959" s="7"/>
      <c r="O959" s="8"/>
      <c r="P959" s="8"/>
      <c r="Q959" s="8"/>
      <c r="R959" s="8"/>
      <c r="S959" s="8"/>
      <c r="T959" s="8"/>
      <c r="U959" s="8"/>
      <c r="V959" s="8"/>
      <c r="W959" s="8"/>
    </row>
    <row r="960" spans="1:23" ht="14.25" customHeight="1">
      <c r="A960" s="7">
        <v>44504</v>
      </c>
      <c r="B960" s="8">
        <v>2.3001999999999998</v>
      </c>
      <c r="C960" s="8">
        <v>2.9260999999999999</v>
      </c>
      <c r="D960" s="8">
        <v>0.62590000000000012</v>
      </c>
      <c r="E960" s="8">
        <v>1.1000000000000001</v>
      </c>
      <c r="F960" s="8">
        <v>1.53</v>
      </c>
      <c r="G960" s="8">
        <v>94.337500000000006</v>
      </c>
      <c r="H960" s="8">
        <v>2.1128999999999998</v>
      </c>
      <c r="I960" s="8">
        <v>80.787186636363643</v>
      </c>
      <c r="J960" s="8">
        <v>100.22</v>
      </c>
      <c r="L960" s="19">
        <v>39059</v>
      </c>
      <c r="M960" s="20">
        <v>2.2915000000000001</v>
      </c>
      <c r="N960" s="7"/>
      <c r="O960" s="8"/>
      <c r="P960" s="8"/>
      <c r="Q960" s="8"/>
      <c r="R960" s="8"/>
      <c r="S960" s="8"/>
      <c r="T960" s="8"/>
      <c r="U960" s="8"/>
      <c r="V960" s="8"/>
      <c r="W960" s="8"/>
    </row>
    <row r="961" spans="1:23" ht="14.25" customHeight="1">
      <c r="A961" s="7">
        <v>44503</v>
      </c>
      <c r="B961" s="8">
        <v>2.3001</v>
      </c>
      <c r="C961" s="8">
        <v>2.9384999999999999</v>
      </c>
      <c r="D961" s="8">
        <v>0.63839999999999986</v>
      </c>
      <c r="E961" s="8">
        <v>1.19</v>
      </c>
      <c r="F961" s="8">
        <v>1.6</v>
      </c>
      <c r="G961" s="8">
        <v>93.863799999999998</v>
      </c>
      <c r="H961" s="8">
        <v>2.1162999999999998</v>
      </c>
      <c r="I961" s="8">
        <v>80.337651393526059</v>
      </c>
      <c r="J961" s="8">
        <v>100.22</v>
      </c>
      <c r="L961" s="19">
        <v>39052</v>
      </c>
      <c r="M961" s="20">
        <v>2.7393999999999998</v>
      </c>
      <c r="N961" s="7"/>
      <c r="O961" s="8"/>
      <c r="P961" s="8"/>
      <c r="Q961" s="8"/>
      <c r="R961" s="8"/>
      <c r="S961" s="8"/>
      <c r="T961" s="8"/>
      <c r="U961" s="8"/>
      <c r="V961" s="8"/>
      <c r="W961" s="8"/>
    </row>
    <row r="962" spans="1:23" ht="14.25" customHeight="1">
      <c r="A962" s="7">
        <v>44502</v>
      </c>
      <c r="B962" s="8">
        <v>2.3050999999999999</v>
      </c>
      <c r="C962" s="8">
        <v>2.9258999999999999</v>
      </c>
      <c r="D962" s="8">
        <v>0.62080000000000002</v>
      </c>
      <c r="E962" s="8">
        <v>1.1499999999999999</v>
      </c>
      <c r="F962" s="8">
        <v>1.56</v>
      </c>
      <c r="G962" s="8">
        <v>94.105800000000002</v>
      </c>
      <c r="H962" s="8">
        <v>2.1585999999999999</v>
      </c>
      <c r="I962" s="8">
        <v>80.87320278215492</v>
      </c>
      <c r="J962" s="8">
        <v>100.22</v>
      </c>
      <c r="L962" s="19">
        <v>39045</v>
      </c>
      <c r="M962" s="20">
        <v>3.8618000000000001</v>
      </c>
      <c r="N962" s="7"/>
      <c r="O962" s="8"/>
      <c r="P962" s="8"/>
      <c r="Q962" s="8"/>
      <c r="R962" s="8"/>
      <c r="S962" s="8"/>
      <c r="T962" s="8"/>
      <c r="U962" s="8"/>
      <c r="V962" s="8"/>
      <c r="W962" s="8"/>
    </row>
    <row r="963" spans="1:23" ht="14.25" customHeight="1">
      <c r="A963" s="7">
        <v>44501</v>
      </c>
      <c r="B963" s="8">
        <v>2.3151000000000002</v>
      </c>
      <c r="C963" s="8">
        <v>2.9434999999999998</v>
      </c>
      <c r="D963" s="8">
        <v>0.62839999999999963</v>
      </c>
      <c r="E963" s="8">
        <v>1.2</v>
      </c>
      <c r="F963" s="8">
        <v>1.58</v>
      </c>
      <c r="G963" s="8">
        <v>93.888400000000004</v>
      </c>
      <c r="H963" s="8">
        <v>2.1145999999999998</v>
      </c>
      <c r="I963" s="8">
        <v>80.791354215756584</v>
      </c>
      <c r="J963" s="8">
        <v>100.22</v>
      </c>
      <c r="L963" s="19">
        <v>39038</v>
      </c>
      <c r="M963" s="20">
        <v>3.5592999999999999</v>
      </c>
      <c r="N963" s="7"/>
      <c r="O963" s="8"/>
      <c r="P963" s="8"/>
      <c r="Q963" s="8"/>
      <c r="R963" s="8"/>
      <c r="S963" s="8"/>
      <c r="T963" s="8"/>
      <c r="U963" s="8"/>
      <c r="V963" s="8"/>
      <c r="W963" s="8"/>
    </row>
    <row r="964" spans="1:23" ht="14.25" customHeight="1">
      <c r="A964" s="7">
        <v>44498</v>
      </c>
      <c r="B964" s="8">
        <v>2.31</v>
      </c>
      <c r="C964" s="8">
        <v>2.9731999999999998</v>
      </c>
      <c r="D964" s="8">
        <v>0.66319999999999979</v>
      </c>
      <c r="E964" s="8">
        <v>1.18</v>
      </c>
      <c r="F964" s="8">
        <v>1.55</v>
      </c>
      <c r="G964" s="8">
        <v>94.115200000000002</v>
      </c>
      <c r="H964" s="8">
        <v>2.34</v>
      </c>
      <c r="I964" s="8">
        <v>80.135807351734044</v>
      </c>
      <c r="J964" s="8">
        <v>100.22</v>
      </c>
      <c r="L964" s="19">
        <v>39031</v>
      </c>
      <c r="M964" s="20">
        <v>2.8807999999999998</v>
      </c>
      <c r="N964" s="7"/>
      <c r="O964" s="8"/>
      <c r="P964" s="8"/>
      <c r="Q964" s="8"/>
      <c r="R964" s="8"/>
      <c r="S964" s="8"/>
      <c r="T964" s="8"/>
      <c r="U964" s="8"/>
      <c r="V964" s="8"/>
      <c r="W964" s="8"/>
    </row>
    <row r="965" spans="1:23" ht="14.25" customHeight="1">
      <c r="A965" s="7">
        <v>44497</v>
      </c>
      <c r="B965" s="8">
        <v>2.3374999999999999</v>
      </c>
      <c r="C965" s="8">
        <v>2.9681999999999999</v>
      </c>
      <c r="D965" s="8">
        <v>0.63070000000000004</v>
      </c>
      <c r="E965" s="8">
        <v>1.18</v>
      </c>
      <c r="F965" s="8">
        <v>1.57</v>
      </c>
      <c r="G965" s="8">
        <v>93.365799999999993</v>
      </c>
      <c r="H965" s="8">
        <v>2.3249</v>
      </c>
      <c r="I965" s="8">
        <v>80.98385141685462</v>
      </c>
      <c r="J965" s="8">
        <v>100.33</v>
      </c>
      <c r="L965" s="19">
        <v>39024</v>
      </c>
      <c r="M965" s="20">
        <v>2.4270999999999998</v>
      </c>
      <c r="N965" s="7"/>
      <c r="O965" s="8"/>
      <c r="P965" s="8"/>
      <c r="Q965" s="8"/>
      <c r="R965" s="8"/>
      <c r="S965" s="8"/>
      <c r="T965" s="8"/>
      <c r="U965" s="8"/>
      <c r="V965" s="8"/>
      <c r="W965" s="8"/>
    </row>
    <row r="966" spans="1:23" ht="14.25" customHeight="1">
      <c r="A966" s="7">
        <v>44496</v>
      </c>
      <c r="B966" s="8">
        <v>2.3374999999999999</v>
      </c>
      <c r="C966" s="8">
        <v>2.9781</v>
      </c>
      <c r="D966" s="8">
        <v>0.64060000000000006</v>
      </c>
      <c r="E966" s="8">
        <v>1.1599999999999999</v>
      </c>
      <c r="F966" s="8">
        <v>1.54</v>
      </c>
      <c r="G966" s="8">
        <v>93.864900000000006</v>
      </c>
      <c r="H966" s="8">
        <v>2.2867000000000002</v>
      </c>
      <c r="I966" s="8">
        <v>81.173864352929058</v>
      </c>
      <c r="J966" s="8">
        <v>100.33</v>
      </c>
      <c r="L966" s="19">
        <v>39017</v>
      </c>
      <c r="M966" s="20">
        <v>2.3801999999999999</v>
      </c>
      <c r="N966" s="7"/>
      <c r="O966" s="8"/>
      <c r="P966" s="8"/>
      <c r="Q966" s="8"/>
      <c r="R966" s="8"/>
      <c r="S966" s="8"/>
      <c r="T966" s="8"/>
      <c r="U966" s="8"/>
      <c r="V966" s="8"/>
      <c r="W966" s="8"/>
    </row>
    <row r="967" spans="1:23" ht="14.25" customHeight="1">
      <c r="A967" s="7">
        <v>44495</v>
      </c>
      <c r="B967" s="8">
        <v>2.3424999999999998</v>
      </c>
      <c r="C967" s="8">
        <v>2.9780000000000002</v>
      </c>
      <c r="D967" s="8">
        <v>0.6355000000000004</v>
      </c>
      <c r="E967" s="8">
        <v>1.2</v>
      </c>
      <c r="F967" s="8">
        <v>1.63</v>
      </c>
      <c r="G967" s="8">
        <v>93.959699999999998</v>
      </c>
      <c r="H967" s="8">
        <v>2.2454000000000001</v>
      </c>
      <c r="I967" s="8">
        <v>81.732112622493275</v>
      </c>
      <c r="J967" s="8">
        <v>100.33</v>
      </c>
      <c r="L967" s="19">
        <v>39010</v>
      </c>
      <c r="M967" s="20">
        <v>2.4296000000000002</v>
      </c>
      <c r="N967" s="7"/>
      <c r="O967" s="8"/>
      <c r="P967" s="8"/>
      <c r="Q967" s="8"/>
      <c r="R967" s="8"/>
      <c r="S967" s="8"/>
      <c r="T967" s="8"/>
      <c r="U967" s="8"/>
      <c r="V967" s="8"/>
      <c r="W967" s="8"/>
    </row>
    <row r="968" spans="1:23" ht="14.25" customHeight="1">
      <c r="A968" s="7">
        <v>44494</v>
      </c>
      <c r="B968" s="8">
        <v>2.3437999999999999</v>
      </c>
      <c r="C968" s="8">
        <v>2.9878999999999998</v>
      </c>
      <c r="D968" s="8">
        <v>0.64409999999999989</v>
      </c>
      <c r="E968" s="8">
        <v>1.19</v>
      </c>
      <c r="F968" s="8">
        <v>1.64</v>
      </c>
      <c r="G968" s="8">
        <v>93.819500000000005</v>
      </c>
      <c r="H968" s="8">
        <v>2.1945000000000001</v>
      </c>
      <c r="I968" s="8">
        <v>82.419447298642069</v>
      </c>
      <c r="J968" s="8">
        <v>100.33</v>
      </c>
      <c r="L968" s="19">
        <v>39003</v>
      </c>
      <c r="M968" s="20">
        <v>2.2503000000000002</v>
      </c>
      <c r="N968" s="7"/>
      <c r="O968" s="8"/>
      <c r="P968" s="8"/>
      <c r="Q968" s="8"/>
      <c r="R968" s="8"/>
      <c r="S968" s="8"/>
      <c r="T968" s="8"/>
      <c r="U968" s="8"/>
      <c r="V968" s="8"/>
      <c r="W968" s="8"/>
    </row>
    <row r="969" spans="1:23" ht="14.25" customHeight="1">
      <c r="A969" s="7">
        <v>44491</v>
      </c>
      <c r="B969" s="8">
        <v>2.3475000000000001</v>
      </c>
      <c r="C969" s="8">
        <v>2.9952999999999999</v>
      </c>
      <c r="D969" s="8">
        <v>0.64779999999999971</v>
      </c>
      <c r="E969" s="8">
        <v>1.22</v>
      </c>
      <c r="F969" s="8">
        <v>1.66</v>
      </c>
      <c r="G969" s="8">
        <v>93.617999999999995</v>
      </c>
      <c r="H969" s="8">
        <v>1.9823</v>
      </c>
      <c r="I969" s="8">
        <v>83.108423207138429</v>
      </c>
      <c r="J969" s="8">
        <v>100.33</v>
      </c>
      <c r="L969" s="19">
        <v>38990</v>
      </c>
      <c r="M969" s="20">
        <v>2.2985000000000002</v>
      </c>
      <c r="N969" s="7"/>
      <c r="O969" s="8"/>
      <c r="P969" s="8"/>
      <c r="Q969" s="8"/>
      <c r="R969" s="8"/>
      <c r="S969" s="8"/>
      <c r="T969" s="8"/>
      <c r="U969" s="8"/>
      <c r="V969" s="8"/>
      <c r="W969" s="8"/>
    </row>
    <row r="970" spans="1:23" ht="14.25" customHeight="1">
      <c r="A970" s="7">
        <v>44490</v>
      </c>
      <c r="B970" s="8">
        <v>2.3574000000000002</v>
      </c>
      <c r="C970" s="8">
        <v>2.9702000000000002</v>
      </c>
      <c r="D970" s="8">
        <v>0.61280000000000001</v>
      </c>
      <c r="E970" s="8">
        <v>1.23</v>
      </c>
      <c r="F970" s="8">
        <v>1.68</v>
      </c>
      <c r="G970" s="8">
        <v>93.749799999999993</v>
      </c>
      <c r="H970" s="8">
        <v>2.0266000000000002</v>
      </c>
      <c r="I970" s="8">
        <v>83.823897658521503</v>
      </c>
      <c r="J970" s="8">
        <v>99.93</v>
      </c>
      <c r="L970" s="19">
        <v>38989</v>
      </c>
      <c r="M970" s="20">
        <v>2.2985000000000002</v>
      </c>
      <c r="N970" s="7"/>
      <c r="O970" s="8"/>
      <c r="P970" s="8"/>
      <c r="Q970" s="8"/>
      <c r="R970" s="8"/>
      <c r="S970" s="8"/>
      <c r="T970" s="8"/>
      <c r="U970" s="8"/>
      <c r="V970" s="8"/>
      <c r="W970" s="8"/>
    </row>
    <row r="971" spans="1:23" ht="14.25" customHeight="1">
      <c r="A971" s="7">
        <v>44489</v>
      </c>
      <c r="B971" s="8">
        <v>2.3818999999999999</v>
      </c>
      <c r="C971" s="8">
        <v>2.9977999999999998</v>
      </c>
      <c r="D971" s="8">
        <v>0.61589999999999989</v>
      </c>
      <c r="E971" s="8">
        <v>1.1599999999999999</v>
      </c>
      <c r="F971" s="8">
        <v>1.65</v>
      </c>
      <c r="G971" s="8">
        <v>93.616500000000002</v>
      </c>
      <c r="H971" s="8">
        <v>2.2097000000000002</v>
      </c>
      <c r="I971" s="8">
        <v>83.216715552797595</v>
      </c>
      <c r="J971" s="8">
        <v>99.93</v>
      </c>
      <c r="L971" s="19">
        <v>38982</v>
      </c>
      <c r="M971" s="20">
        <v>2.0655999999999999</v>
      </c>
      <c r="N971" s="7"/>
      <c r="O971" s="8"/>
      <c r="P971" s="8"/>
      <c r="Q971" s="8"/>
      <c r="R971" s="8"/>
      <c r="S971" s="8"/>
      <c r="T971" s="8"/>
      <c r="U971" s="8"/>
      <c r="V971" s="8"/>
      <c r="W971" s="8"/>
    </row>
    <row r="972" spans="1:23" ht="14.25" customHeight="1">
      <c r="A972" s="7">
        <v>44488</v>
      </c>
      <c r="B972" s="8">
        <v>2.3771</v>
      </c>
      <c r="C972" s="8">
        <v>3.0102000000000002</v>
      </c>
      <c r="D972" s="8">
        <v>0.63310000000000022</v>
      </c>
      <c r="E972" s="8">
        <v>1.17</v>
      </c>
      <c r="F972" s="8">
        <v>1.65</v>
      </c>
      <c r="G972" s="8">
        <v>93.787300000000002</v>
      </c>
      <c r="H972" s="8">
        <v>2.2810000000000001</v>
      </c>
      <c r="I972" s="8">
        <v>82.39485849865396</v>
      </c>
      <c r="J972" s="8">
        <v>99.93</v>
      </c>
      <c r="L972" s="19">
        <v>38975</v>
      </c>
      <c r="M972" s="20">
        <v>2.0851000000000002</v>
      </c>
      <c r="N972" s="7"/>
      <c r="O972" s="8"/>
      <c r="P972" s="8"/>
      <c r="Q972" s="8"/>
      <c r="R972" s="8"/>
      <c r="S972" s="8"/>
      <c r="T972" s="8"/>
      <c r="U972" s="8"/>
      <c r="V972" s="8"/>
      <c r="W972" s="8"/>
    </row>
    <row r="973" spans="1:23" ht="14.25" customHeight="1">
      <c r="A973" s="7">
        <v>44487</v>
      </c>
      <c r="B973" s="8">
        <v>2.3727</v>
      </c>
      <c r="C973" s="8">
        <v>3.0426000000000002</v>
      </c>
      <c r="D973" s="8">
        <v>0.66990000000000016</v>
      </c>
      <c r="E973" s="8">
        <v>1.1599999999999999</v>
      </c>
      <c r="F973" s="8">
        <v>1.59</v>
      </c>
      <c r="G973" s="8">
        <v>93.955200000000005</v>
      </c>
      <c r="H973" s="8">
        <v>2.1648999999999998</v>
      </c>
      <c r="I973" s="8">
        <v>80.93900620861443</v>
      </c>
      <c r="J973" s="8">
        <v>99.93</v>
      </c>
      <c r="L973" s="19">
        <v>38968</v>
      </c>
      <c r="M973" s="20">
        <v>2.1663000000000001</v>
      </c>
      <c r="N973" s="7"/>
      <c r="O973" s="8"/>
      <c r="P973" s="8"/>
      <c r="Q973" s="8"/>
      <c r="R973" s="8"/>
      <c r="S973" s="8"/>
      <c r="T973" s="8"/>
      <c r="U973" s="8"/>
      <c r="V973" s="8"/>
      <c r="W973" s="8"/>
    </row>
    <row r="974" spans="1:23" ht="14.25" customHeight="1">
      <c r="A974" s="7">
        <v>44484</v>
      </c>
      <c r="B974" s="8">
        <v>2.3361000000000001</v>
      </c>
      <c r="C974" s="8">
        <v>2.9683000000000002</v>
      </c>
      <c r="D974" s="8">
        <v>0.6322000000000001</v>
      </c>
      <c r="E974" s="8">
        <v>1.1299999999999999</v>
      </c>
      <c r="F974" s="8">
        <v>1.59</v>
      </c>
      <c r="G974" s="8">
        <v>93.959599999999995</v>
      </c>
      <c r="H974" s="8">
        <v>2.1173999999999999</v>
      </c>
      <c r="I974" s="8">
        <v>82.5230738339921</v>
      </c>
      <c r="J974" s="8">
        <v>99.93</v>
      </c>
      <c r="L974" s="19">
        <v>38961</v>
      </c>
      <c r="M974" s="20">
        <v>2.1751999999999998</v>
      </c>
      <c r="N974" s="7"/>
      <c r="O974" s="8"/>
      <c r="P974" s="8"/>
      <c r="Q974" s="8"/>
      <c r="R974" s="8"/>
      <c r="S974" s="8"/>
      <c r="T974" s="8"/>
      <c r="U974" s="8"/>
      <c r="V974" s="8"/>
      <c r="W974" s="8"/>
    </row>
    <row r="975" spans="1:23" ht="14.25" customHeight="1">
      <c r="A975" s="7">
        <v>44483</v>
      </c>
      <c r="B975" s="8">
        <v>2.3325</v>
      </c>
      <c r="C975" s="8">
        <v>2.9581</v>
      </c>
      <c r="D975" s="8">
        <v>0.62559999999999993</v>
      </c>
      <c r="E975" s="8">
        <v>1.05</v>
      </c>
      <c r="F975" s="8">
        <v>1.52</v>
      </c>
      <c r="G975" s="8">
        <v>93.971900000000005</v>
      </c>
      <c r="H975" s="8">
        <v>2.1903000000000001</v>
      </c>
      <c r="I975" s="8">
        <v>82.553407349372605</v>
      </c>
      <c r="J975" s="8">
        <v>99.85</v>
      </c>
      <c r="L975" s="19">
        <v>38954</v>
      </c>
      <c r="M975" s="20">
        <v>2.3641999999999999</v>
      </c>
      <c r="N975" s="7"/>
      <c r="O975" s="8"/>
      <c r="P975" s="8"/>
      <c r="Q975" s="8"/>
      <c r="R975" s="8"/>
      <c r="S975" s="8"/>
      <c r="T975" s="8"/>
      <c r="U975" s="8"/>
      <c r="V975" s="8"/>
      <c r="W975" s="8"/>
    </row>
    <row r="976" spans="1:23" ht="14.25" customHeight="1">
      <c r="A976" s="7">
        <v>44482</v>
      </c>
      <c r="B976" s="8">
        <v>2.3401000000000001</v>
      </c>
      <c r="C976" s="8">
        <v>2.9578000000000002</v>
      </c>
      <c r="D976" s="8">
        <v>0.61770000000000014</v>
      </c>
      <c r="E976" s="8">
        <v>1.0900000000000001</v>
      </c>
      <c r="F976" s="8">
        <v>1.56</v>
      </c>
      <c r="G976" s="8">
        <v>94.009299999999996</v>
      </c>
      <c r="H976" s="8">
        <v>2.1977000000000002</v>
      </c>
      <c r="I976" s="8">
        <v>82.458653013499486</v>
      </c>
      <c r="J976" s="8">
        <v>99.85</v>
      </c>
      <c r="L976" s="19">
        <v>38947</v>
      </c>
      <c r="M976" s="20">
        <v>2.456</v>
      </c>
      <c r="N976" s="7"/>
      <c r="O976" s="8"/>
      <c r="P976" s="8"/>
      <c r="Q976" s="8"/>
      <c r="R976" s="8"/>
      <c r="S976" s="8"/>
      <c r="T976" s="8"/>
      <c r="U976" s="8"/>
      <c r="V976" s="8"/>
      <c r="W976" s="8"/>
    </row>
    <row r="977" spans="1:23" ht="14.25" customHeight="1">
      <c r="A977" s="7">
        <v>44481</v>
      </c>
      <c r="B977" s="8">
        <v>2.3466999999999998</v>
      </c>
      <c r="C977" s="8">
        <v>2.9657</v>
      </c>
      <c r="D977" s="8">
        <v>0.61900000000000022</v>
      </c>
      <c r="E977" s="8">
        <v>1.08</v>
      </c>
      <c r="F977" s="8">
        <v>1.59</v>
      </c>
      <c r="G977" s="8">
        <v>94.511799999999994</v>
      </c>
      <c r="H977" s="8">
        <v>2.1591999999999998</v>
      </c>
      <c r="I977" s="8">
        <v>83.201640823615165</v>
      </c>
      <c r="J977" s="8">
        <v>99.85</v>
      </c>
      <c r="L977" s="19">
        <v>38940</v>
      </c>
      <c r="M977" s="20">
        <v>2.5880999999999998</v>
      </c>
      <c r="N977" s="7"/>
      <c r="O977" s="8"/>
      <c r="P977" s="8"/>
      <c r="Q977" s="8"/>
      <c r="R977" s="8"/>
      <c r="S977" s="8"/>
      <c r="T977" s="8"/>
      <c r="U977" s="8"/>
      <c r="V977" s="8"/>
      <c r="W977" s="8"/>
    </row>
    <row r="978" spans="1:23" ht="14.25" customHeight="1">
      <c r="A978" s="7">
        <v>44480</v>
      </c>
      <c r="B978" s="8">
        <v>2.3490000000000002</v>
      </c>
      <c r="C978" s="8">
        <v>2.9580000000000002</v>
      </c>
      <c r="D978" s="8">
        <v>0.60899999999999999</v>
      </c>
      <c r="E978" s="8">
        <v>1.05</v>
      </c>
      <c r="F978" s="8">
        <v>1.61</v>
      </c>
      <c r="G978" s="8">
        <v>94.348600000000005</v>
      </c>
      <c r="H978" s="8">
        <v>2.1642999999999999</v>
      </c>
      <c r="I978" s="8">
        <v>83.494959909741681</v>
      </c>
      <c r="J978" s="8">
        <v>99.85</v>
      </c>
      <c r="L978" s="19">
        <v>38933</v>
      </c>
      <c r="M978" s="20">
        <v>2.6547999999999998</v>
      </c>
      <c r="N978" s="7"/>
      <c r="O978" s="8"/>
      <c r="P978" s="8"/>
      <c r="Q978" s="8"/>
      <c r="R978" s="8"/>
      <c r="S978" s="8"/>
      <c r="T978" s="8"/>
      <c r="U978" s="8"/>
      <c r="V978" s="8"/>
      <c r="W978" s="8"/>
    </row>
    <row r="979" spans="1:23" ht="14.25" customHeight="1">
      <c r="A979" s="7">
        <v>44478</v>
      </c>
      <c r="B979" s="8">
        <v>2.3252000000000002</v>
      </c>
      <c r="C979" s="8">
        <v>2.9186000000000001</v>
      </c>
      <c r="D979" s="8">
        <v>0.59339999999999993</v>
      </c>
      <c r="E979" s="8">
        <v>1.05</v>
      </c>
      <c r="F979" s="8">
        <v>1.61</v>
      </c>
      <c r="G979" s="8">
        <v>94.094499999999996</v>
      </c>
      <c r="H979" s="8">
        <v>1.8266</v>
      </c>
      <c r="I979" s="8">
        <v>84.971825928853761</v>
      </c>
      <c r="J979" s="8">
        <v>99.85</v>
      </c>
      <c r="L979" s="19">
        <v>38926</v>
      </c>
      <c r="M979" s="20">
        <v>2.6766999999999999</v>
      </c>
      <c r="N979" s="7"/>
      <c r="O979" s="8"/>
      <c r="P979" s="8"/>
      <c r="Q979" s="8"/>
      <c r="R979" s="8"/>
      <c r="S979" s="8"/>
      <c r="T979" s="8"/>
      <c r="U979" s="8"/>
      <c r="V979" s="8"/>
      <c r="W979" s="8"/>
    </row>
    <row r="980" spans="1:23" ht="14.25" customHeight="1">
      <c r="A980" s="7">
        <v>44477</v>
      </c>
      <c r="B980" s="8">
        <v>2.3439999999999999</v>
      </c>
      <c r="C980" s="8">
        <v>2.9131</v>
      </c>
      <c r="D980" s="8">
        <v>0.56910000000000016</v>
      </c>
      <c r="E980" s="8">
        <v>1.05</v>
      </c>
      <c r="F980" s="8">
        <v>1.61</v>
      </c>
      <c r="G980" s="8">
        <v>94.094499999999996</v>
      </c>
      <c r="H980" s="8">
        <v>2.1278000000000001</v>
      </c>
      <c r="I980" s="8">
        <v>84.883375379674717</v>
      </c>
      <c r="J980" s="8">
        <v>99.85</v>
      </c>
      <c r="L980" s="19">
        <v>38919</v>
      </c>
      <c r="M980" s="20">
        <v>2.4136000000000002</v>
      </c>
      <c r="N980" s="7"/>
      <c r="O980" s="8"/>
      <c r="P980" s="8"/>
      <c r="Q980" s="8"/>
      <c r="R980" s="8"/>
      <c r="S980" s="8"/>
      <c r="T980" s="8"/>
      <c r="U980" s="8"/>
      <c r="V980" s="8"/>
      <c r="W980" s="8"/>
    </row>
    <row r="981" spans="1:23" ht="14.25" customHeight="1">
      <c r="A981" s="7">
        <v>44476</v>
      </c>
      <c r="B981" s="8">
        <v>2.3327</v>
      </c>
      <c r="C981" s="8">
        <v>2.8776000000000002</v>
      </c>
      <c r="D981" s="8">
        <v>0.54490000000000016</v>
      </c>
      <c r="E981" s="8">
        <v>1.02</v>
      </c>
      <c r="F981" s="8">
        <v>1.58</v>
      </c>
      <c r="G981" s="8">
        <v>94.197699999999998</v>
      </c>
      <c r="H981" s="8">
        <v>2.2743000000000002</v>
      </c>
      <c r="I981" s="8">
        <v>85.28471910227961</v>
      </c>
      <c r="J981" s="8">
        <v>99.64</v>
      </c>
      <c r="L981" s="19">
        <v>38912</v>
      </c>
      <c r="M981" s="20">
        <v>1.9785999999999999</v>
      </c>
      <c r="N981" s="7"/>
      <c r="O981" s="8"/>
      <c r="P981" s="8"/>
      <c r="Q981" s="8"/>
      <c r="R981" s="8"/>
      <c r="S981" s="8"/>
      <c r="T981" s="8"/>
      <c r="U981" s="8"/>
      <c r="V981" s="8"/>
      <c r="W981" s="8"/>
    </row>
    <row r="982" spans="1:23" ht="14.25" customHeight="1">
      <c r="A982" s="7">
        <v>44475</v>
      </c>
      <c r="B982" s="8">
        <v>2.3327</v>
      </c>
      <c r="C982" s="8">
        <v>2.8776000000000002</v>
      </c>
      <c r="D982" s="8">
        <v>0.54490000000000016</v>
      </c>
      <c r="E982" s="8">
        <v>0.99</v>
      </c>
      <c r="F982" s="8">
        <v>1.53</v>
      </c>
      <c r="G982" s="8">
        <v>94.242500000000007</v>
      </c>
      <c r="H982" s="8">
        <v>2.2743000000000002</v>
      </c>
      <c r="I982" s="8">
        <v>85.28471910227961</v>
      </c>
      <c r="J982" s="8">
        <v>99.64</v>
      </c>
      <c r="L982" s="19">
        <v>38905</v>
      </c>
      <c r="M982" s="20">
        <v>2.0636999999999999</v>
      </c>
      <c r="N982" s="7"/>
      <c r="O982" s="8"/>
      <c r="P982" s="8"/>
      <c r="Q982" s="8"/>
      <c r="R982" s="8"/>
      <c r="S982" s="8"/>
      <c r="T982" s="8"/>
      <c r="U982" s="8"/>
      <c r="V982" s="8"/>
      <c r="W982" s="8"/>
    </row>
    <row r="983" spans="1:23" ht="14.25" customHeight="1">
      <c r="A983" s="7">
        <v>44474</v>
      </c>
      <c r="B983" s="8">
        <v>2.3327</v>
      </c>
      <c r="C983" s="8">
        <v>2.8776000000000002</v>
      </c>
      <c r="D983" s="8">
        <v>0.54490000000000016</v>
      </c>
      <c r="E983" s="8">
        <v>0.98</v>
      </c>
      <c r="F983" s="8">
        <v>1.54</v>
      </c>
      <c r="G983" s="8">
        <v>93.982699999999994</v>
      </c>
      <c r="H983" s="8">
        <v>2.2743000000000002</v>
      </c>
      <c r="I983" s="8">
        <v>85.28471910227961</v>
      </c>
      <c r="J983" s="8">
        <v>99.64</v>
      </c>
      <c r="L983" s="19">
        <v>38898</v>
      </c>
      <c r="M983" s="20">
        <v>2.0672999999999999</v>
      </c>
      <c r="N983" s="7"/>
      <c r="O983" s="8"/>
      <c r="P983" s="8"/>
      <c r="Q983" s="8"/>
      <c r="R983" s="8"/>
      <c r="S983" s="8"/>
      <c r="T983" s="8"/>
      <c r="U983" s="8"/>
      <c r="V983" s="8"/>
      <c r="W983" s="8"/>
    </row>
    <row r="984" spans="1:23" ht="14.25" customHeight="1">
      <c r="A984" s="7">
        <v>44473</v>
      </c>
      <c r="B984" s="8">
        <v>2.3327</v>
      </c>
      <c r="C984" s="8">
        <v>2.8776000000000002</v>
      </c>
      <c r="D984" s="8">
        <v>0.54490000000000016</v>
      </c>
      <c r="E984" s="8">
        <v>0.95</v>
      </c>
      <c r="F984" s="8">
        <v>1.49</v>
      </c>
      <c r="G984" s="8">
        <v>93.810100000000006</v>
      </c>
      <c r="H984" s="8">
        <v>2.2743000000000002</v>
      </c>
      <c r="I984" s="8">
        <v>85.28471910227961</v>
      </c>
      <c r="J984" s="8">
        <v>99.64</v>
      </c>
      <c r="L984" s="19">
        <v>38891</v>
      </c>
      <c r="M984" s="20">
        <v>2.1486999999999998</v>
      </c>
      <c r="N984" s="7"/>
      <c r="O984" s="8"/>
      <c r="P984" s="8"/>
      <c r="Q984" s="8"/>
      <c r="R984" s="8"/>
      <c r="S984" s="8"/>
      <c r="T984" s="8"/>
      <c r="U984" s="8"/>
      <c r="V984" s="8"/>
      <c r="W984" s="8"/>
    </row>
    <row r="985" spans="1:23" ht="14.25" customHeight="1">
      <c r="A985" s="7">
        <v>44470</v>
      </c>
      <c r="B985" s="8">
        <v>2.3327</v>
      </c>
      <c r="C985" s="8">
        <v>2.8776000000000002</v>
      </c>
      <c r="D985" s="8">
        <v>0.54490000000000016</v>
      </c>
      <c r="E985" s="8">
        <v>0.93</v>
      </c>
      <c r="F985" s="8">
        <v>1.48</v>
      </c>
      <c r="G985" s="8">
        <v>94.071100000000001</v>
      </c>
      <c r="H985" s="8">
        <v>2.2743000000000002</v>
      </c>
      <c r="I985" s="8">
        <v>85.28471910227961</v>
      </c>
      <c r="J985" s="8">
        <v>99.64</v>
      </c>
      <c r="L985" s="19">
        <v>38884</v>
      </c>
      <c r="M985" s="20">
        <v>1.9488000000000001</v>
      </c>
      <c r="N985" s="7"/>
      <c r="O985" s="8"/>
      <c r="P985" s="8"/>
      <c r="Q985" s="8"/>
      <c r="R985" s="8"/>
      <c r="S985" s="8"/>
      <c r="T985" s="8"/>
      <c r="U985" s="8"/>
      <c r="V985" s="8"/>
      <c r="W985" s="8"/>
    </row>
    <row r="986" spans="1:23" ht="14.25" customHeight="1">
      <c r="A986" s="7">
        <v>44469</v>
      </c>
      <c r="B986" s="8">
        <v>2.3327</v>
      </c>
      <c r="C986" s="8">
        <v>2.8776000000000002</v>
      </c>
      <c r="D986" s="8">
        <v>0.54490000000000016</v>
      </c>
      <c r="E986" s="8">
        <v>0.98</v>
      </c>
      <c r="F986" s="8">
        <v>1.52</v>
      </c>
      <c r="G986" s="8">
        <v>94.244</v>
      </c>
      <c r="H986" s="8">
        <v>2.2743000000000002</v>
      </c>
      <c r="I986" s="8">
        <v>85.28471910227961</v>
      </c>
      <c r="J986" s="8">
        <v>99.64</v>
      </c>
      <c r="L986" s="19">
        <v>38877</v>
      </c>
      <c r="M986" s="20">
        <v>1.7826</v>
      </c>
      <c r="N986" s="7"/>
      <c r="O986" s="8"/>
      <c r="P986" s="8"/>
      <c r="Q986" s="8"/>
      <c r="R986" s="8"/>
      <c r="S986" s="8"/>
      <c r="T986" s="8"/>
      <c r="U986" s="8"/>
      <c r="V986" s="8"/>
      <c r="W986" s="8"/>
    </row>
    <row r="987" spans="1:23" ht="14.25" customHeight="1">
      <c r="A987" s="7">
        <v>44468</v>
      </c>
      <c r="B987" s="8">
        <v>2.3571</v>
      </c>
      <c r="C987" s="8">
        <v>2.8645999999999998</v>
      </c>
      <c r="D987" s="8">
        <v>0.50749999999999984</v>
      </c>
      <c r="E987" s="8">
        <v>1.01</v>
      </c>
      <c r="F987" s="8">
        <v>1.55</v>
      </c>
      <c r="G987" s="8">
        <v>94.357699999999994</v>
      </c>
      <c r="H987" s="8">
        <v>2.5459000000000001</v>
      </c>
      <c r="I987" s="8">
        <v>83.508237695103489</v>
      </c>
      <c r="J987" s="8">
        <v>99.09</v>
      </c>
      <c r="L987" s="19">
        <v>38870</v>
      </c>
      <c r="M987" s="20">
        <v>1.6702999999999999</v>
      </c>
      <c r="N987" s="7"/>
      <c r="O987" s="8"/>
      <c r="P987" s="8"/>
      <c r="Q987" s="8"/>
      <c r="R987" s="8"/>
      <c r="S987" s="8"/>
      <c r="T987" s="8"/>
      <c r="U987" s="8"/>
      <c r="V987" s="8"/>
      <c r="W987" s="8"/>
    </row>
    <row r="988" spans="1:23" ht="14.25" customHeight="1">
      <c r="A988" s="7">
        <v>44467</v>
      </c>
      <c r="B988" s="8">
        <v>2.3740999999999999</v>
      </c>
      <c r="C988" s="8">
        <v>2.8769</v>
      </c>
      <c r="D988" s="8">
        <v>0.50280000000000014</v>
      </c>
      <c r="E988" s="8">
        <v>1.02</v>
      </c>
      <c r="F988" s="8">
        <v>1.54</v>
      </c>
      <c r="G988" s="8">
        <v>93.721500000000006</v>
      </c>
      <c r="H988" s="8">
        <v>2.1888999999999998</v>
      </c>
      <c r="I988" s="8">
        <v>84.430570613050079</v>
      </c>
      <c r="J988" s="8">
        <v>99.09</v>
      </c>
      <c r="L988" s="19">
        <v>38863</v>
      </c>
      <c r="M988" s="20">
        <v>1.6294</v>
      </c>
      <c r="N988" s="7"/>
      <c r="O988" s="8"/>
      <c r="P988" s="8"/>
      <c r="Q988" s="8"/>
      <c r="R988" s="8"/>
      <c r="S988" s="8"/>
      <c r="T988" s="8"/>
      <c r="U988" s="8"/>
      <c r="V988" s="8"/>
      <c r="W988" s="8"/>
    </row>
    <row r="989" spans="1:23" ht="14.25" customHeight="1">
      <c r="A989" s="7">
        <v>44466</v>
      </c>
      <c r="B989" s="8">
        <v>2.3997000000000002</v>
      </c>
      <c r="C989" s="8">
        <v>2.8824999999999998</v>
      </c>
      <c r="D989" s="8">
        <v>0.48279999999999967</v>
      </c>
      <c r="E989" s="8">
        <v>0.98</v>
      </c>
      <c r="F989" s="8">
        <v>1.48</v>
      </c>
      <c r="G989" s="8">
        <v>93.3964</v>
      </c>
      <c r="H989" s="8">
        <v>1.9232</v>
      </c>
      <c r="I989" s="8">
        <v>85.221525345193569</v>
      </c>
      <c r="J989" s="8">
        <v>99.09</v>
      </c>
      <c r="L989" s="19">
        <v>38856</v>
      </c>
      <c r="M989" s="20">
        <v>1.6746000000000001</v>
      </c>
      <c r="N989" s="7"/>
      <c r="O989" s="8"/>
      <c r="P989" s="8"/>
      <c r="Q989" s="8"/>
      <c r="R989" s="8"/>
      <c r="S989" s="8"/>
      <c r="T989" s="8"/>
      <c r="U989" s="8"/>
      <c r="V989" s="8"/>
      <c r="W989" s="8"/>
    </row>
    <row r="990" spans="1:23" ht="14.25" customHeight="1">
      <c r="A990" s="7">
        <v>44465</v>
      </c>
      <c r="B990" s="8">
        <v>2.3685999999999998</v>
      </c>
      <c r="C990" s="8">
        <v>2.8797000000000001</v>
      </c>
      <c r="D990" s="8">
        <v>0.51110000000000033</v>
      </c>
      <c r="E990" s="8">
        <v>0.97</v>
      </c>
      <c r="F990" s="8">
        <v>1.47</v>
      </c>
      <c r="G990" s="8">
        <v>93.279200000000003</v>
      </c>
      <c r="H990" s="8">
        <v>1.9621999999999999</v>
      </c>
      <c r="I990" s="8">
        <v>84.706206035443032</v>
      </c>
      <c r="J990" s="8">
        <v>99.09</v>
      </c>
      <c r="L990" s="19">
        <v>38849</v>
      </c>
      <c r="M990" s="20">
        <v>1.7721</v>
      </c>
      <c r="N990" s="7"/>
      <c r="O990" s="8"/>
      <c r="P990" s="8"/>
      <c r="Q990" s="8"/>
      <c r="R990" s="8"/>
      <c r="S990" s="8"/>
      <c r="T990" s="8"/>
      <c r="U990" s="8"/>
      <c r="V990" s="8"/>
      <c r="W990" s="8"/>
    </row>
    <row r="991" spans="1:23" ht="14.25" customHeight="1">
      <c r="A991" s="7">
        <v>44463</v>
      </c>
      <c r="B991" s="8">
        <v>2.3828</v>
      </c>
      <c r="C991" s="8">
        <v>2.8719000000000001</v>
      </c>
      <c r="D991" s="8">
        <v>0.48910000000000009</v>
      </c>
      <c r="E991" s="8">
        <v>0.97</v>
      </c>
      <c r="F991" s="8">
        <v>1.47</v>
      </c>
      <c r="G991" s="8">
        <v>93.279200000000003</v>
      </c>
      <c r="H991" s="8">
        <v>2.0722</v>
      </c>
      <c r="I991" s="8">
        <v>83.50318251954117</v>
      </c>
      <c r="J991" s="8">
        <v>99.09</v>
      </c>
      <c r="L991" s="19">
        <v>38837</v>
      </c>
      <c r="M991" s="20">
        <v>1.8593</v>
      </c>
      <c r="N991" s="7"/>
      <c r="O991" s="8"/>
      <c r="P991" s="8"/>
      <c r="Q991" s="8"/>
      <c r="R991" s="8"/>
      <c r="S991" s="8"/>
      <c r="T991" s="8"/>
      <c r="U991" s="8"/>
      <c r="V991" s="8"/>
      <c r="W991" s="8"/>
    </row>
    <row r="992" spans="1:23" ht="14.25" customHeight="1">
      <c r="A992" s="7">
        <v>44462</v>
      </c>
      <c r="B992" s="8">
        <v>2.3384999999999998</v>
      </c>
      <c r="C992" s="8">
        <v>2.8565</v>
      </c>
      <c r="D992" s="8">
        <v>0.51800000000000024</v>
      </c>
      <c r="E992" s="8">
        <v>0.94</v>
      </c>
      <c r="F992" s="8">
        <v>1.41</v>
      </c>
      <c r="G992" s="8">
        <v>93.097700000000003</v>
      </c>
      <c r="H992" s="8">
        <v>2.1446000000000001</v>
      </c>
      <c r="I992" s="8">
        <v>82.154434895748992</v>
      </c>
      <c r="J992" s="8">
        <v>99.02</v>
      </c>
      <c r="L992" s="19">
        <v>38835</v>
      </c>
      <c r="M992" s="20">
        <v>1.8593</v>
      </c>
      <c r="N992" s="7"/>
      <c r="O992" s="8"/>
      <c r="P992" s="8"/>
      <c r="Q992" s="8"/>
      <c r="R992" s="8"/>
      <c r="S992" s="8"/>
      <c r="T992" s="8"/>
      <c r="U992" s="8"/>
      <c r="V992" s="8"/>
      <c r="W992" s="8"/>
    </row>
    <row r="993" spans="1:23" ht="14.25" customHeight="1">
      <c r="A993" s="7">
        <v>44461</v>
      </c>
      <c r="B993" s="8">
        <v>2.3325</v>
      </c>
      <c r="C993" s="8">
        <v>2.8639000000000001</v>
      </c>
      <c r="D993" s="8">
        <v>0.53140000000000009</v>
      </c>
      <c r="E993" s="8">
        <v>0.86</v>
      </c>
      <c r="F993" s="8">
        <v>1.32</v>
      </c>
      <c r="G993" s="8">
        <v>93.441199999999995</v>
      </c>
      <c r="H993" s="8">
        <v>2.2328000000000001</v>
      </c>
      <c r="I993" s="8">
        <v>81.872927482072512</v>
      </c>
      <c r="J993" s="8">
        <v>99.02</v>
      </c>
      <c r="L993" s="19">
        <v>38828</v>
      </c>
      <c r="M993" s="20">
        <v>1.6769000000000001</v>
      </c>
      <c r="N993" s="7"/>
      <c r="O993" s="8"/>
      <c r="P993" s="8"/>
      <c r="Q993" s="8"/>
      <c r="R993" s="8"/>
      <c r="S993" s="8"/>
      <c r="T993" s="8"/>
      <c r="U993" s="8"/>
      <c r="V993" s="8"/>
      <c r="W993" s="8"/>
    </row>
    <row r="994" spans="1:23" ht="14.25" customHeight="1">
      <c r="A994" s="7">
        <v>44460</v>
      </c>
      <c r="B994" s="8">
        <v>2.3912</v>
      </c>
      <c r="C994" s="8">
        <v>2.8717000000000001</v>
      </c>
      <c r="D994" s="8">
        <v>0.48050000000000015</v>
      </c>
      <c r="E994" s="8">
        <v>0.84</v>
      </c>
      <c r="F994" s="8">
        <v>1.33</v>
      </c>
      <c r="G994" s="8">
        <v>93.215800000000002</v>
      </c>
      <c r="H994" s="8">
        <v>2.2482000000000002</v>
      </c>
      <c r="I994" s="8">
        <v>80.243762974867323</v>
      </c>
      <c r="J994" s="8">
        <v>99.02</v>
      </c>
      <c r="L994" s="19">
        <v>38821</v>
      </c>
      <c r="M994" s="20">
        <v>1.5285</v>
      </c>
      <c r="N994" s="7"/>
      <c r="O994" s="8"/>
      <c r="P994" s="8"/>
      <c r="Q994" s="8"/>
      <c r="R994" s="8"/>
      <c r="S994" s="8"/>
      <c r="T994" s="8"/>
      <c r="U994" s="8"/>
      <c r="V994" s="8"/>
      <c r="W994" s="8"/>
    </row>
    <row r="995" spans="1:23" ht="14.25" customHeight="1">
      <c r="A995" s="7">
        <v>44459</v>
      </c>
      <c r="B995" s="8">
        <v>2.3912</v>
      </c>
      <c r="C995" s="8">
        <v>2.8717000000000001</v>
      </c>
      <c r="D995" s="8">
        <v>0.48050000000000015</v>
      </c>
      <c r="E995" s="8">
        <v>0.83</v>
      </c>
      <c r="F995" s="8">
        <v>1.31</v>
      </c>
      <c r="G995" s="8">
        <v>93.240899999999996</v>
      </c>
      <c r="H995" s="8">
        <v>2.2482000000000002</v>
      </c>
      <c r="I995" s="8">
        <v>80.243762974867323</v>
      </c>
      <c r="J995" s="8">
        <v>99.02</v>
      </c>
      <c r="L995" s="19">
        <v>38814</v>
      </c>
      <c r="M995" s="20">
        <v>1.5938000000000001</v>
      </c>
      <c r="N995" s="7"/>
      <c r="O995" s="8"/>
      <c r="P995" s="8"/>
      <c r="Q995" s="8"/>
      <c r="R995" s="8"/>
      <c r="S995" s="8"/>
      <c r="T995" s="8"/>
      <c r="U995" s="8"/>
      <c r="V995" s="8"/>
      <c r="W995" s="8"/>
    </row>
    <row r="996" spans="1:23" ht="14.25" customHeight="1">
      <c r="A996" s="7">
        <v>44457</v>
      </c>
      <c r="B996" s="8">
        <v>2.3912</v>
      </c>
      <c r="C996" s="8">
        <v>2.8717000000000001</v>
      </c>
      <c r="D996" s="8">
        <v>0.48050000000000015</v>
      </c>
      <c r="E996" s="8">
        <v>0.88</v>
      </c>
      <c r="F996" s="8">
        <v>1.37</v>
      </c>
      <c r="G996" s="8">
        <v>93.236199999999997</v>
      </c>
      <c r="H996" s="8">
        <v>2.2482000000000002</v>
      </c>
      <c r="I996" s="8">
        <v>80.243762974867323</v>
      </c>
      <c r="J996" s="8">
        <v>99.02</v>
      </c>
      <c r="L996" s="19">
        <v>38807</v>
      </c>
      <c r="M996" s="20">
        <v>1.6247</v>
      </c>
      <c r="N996" s="7"/>
      <c r="O996" s="8"/>
      <c r="P996" s="8"/>
      <c r="Q996" s="8"/>
      <c r="R996" s="8"/>
      <c r="S996" s="8"/>
      <c r="T996" s="8"/>
      <c r="U996" s="8"/>
      <c r="V996" s="8"/>
      <c r="W996" s="8"/>
    </row>
    <row r="997" spans="1:23" ht="14.25" customHeight="1">
      <c r="A997" s="7">
        <v>44456</v>
      </c>
      <c r="B997" s="8">
        <v>2.3978000000000002</v>
      </c>
      <c r="C997" s="8">
        <v>2.8784999999999998</v>
      </c>
      <c r="D997" s="8">
        <v>0.48069999999999968</v>
      </c>
      <c r="E997" s="8">
        <v>0.88</v>
      </c>
      <c r="F997" s="8">
        <v>1.37</v>
      </c>
      <c r="G997" s="8">
        <v>93.236199999999997</v>
      </c>
      <c r="H997" s="8">
        <v>2.3997999999999999</v>
      </c>
      <c r="I997" s="8">
        <v>77.909324695983173</v>
      </c>
      <c r="J997" s="8">
        <v>99.02</v>
      </c>
      <c r="L997" s="19">
        <v>38800</v>
      </c>
      <c r="M997" s="20">
        <v>1.5111000000000001</v>
      </c>
      <c r="N997" s="7"/>
      <c r="O997" s="8"/>
      <c r="P997" s="8"/>
      <c r="Q997" s="8"/>
      <c r="R997" s="8"/>
      <c r="S997" s="8"/>
      <c r="T997" s="8"/>
      <c r="U997" s="8"/>
      <c r="V997" s="8"/>
      <c r="W997" s="8"/>
    </row>
    <row r="998" spans="1:23" ht="14.25" customHeight="1">
      <c r="A998" s="7">
        <v>44455</v>
      </c>
      <c r="B998" s="8">
        <v>2.4024999999999999</v>
      </c>
      <c r="C998" s="8">
        <v>2.8885000000000001</v>
      </c>
      <c r="D998" s="8">
        <v>0.48600000000000021</v>
      </c>
      <c r="E998" s="8">
        <v>0.84</v>
      </c>
      <c r="F998" s="8">
        <v>1.34</v>
      </c>
      <c r="G998" s="8">
        <v>92.868899999999996</v>
      </c>
      <c r="H998" s="8">
        <v>2.2633999999999999</v>
      </c>
      <c r="I998" s="8">
        <v>76.170533133553093</v>
      </c>
      <c r="J998" s="8">
        <v>98.62</v>
      </c>
      <c r="L998" s="19">
        <v>38793</v>
      </c>
      <c r="M998" s="20">
        <v>1.4095</v>
      </c>
      <c r="N998" s="7"/>
      <c r="O998" s="8"/>
      <c r="P998" s="8"/>
      <c r="Q998" s="8"/>
      <c r="R998" s="8"/>
      <c r="S998" s="8"/>
      <c r="T998" s="8"/>
      <c r="U998" s="8"/>
      <c r="V998" s="8"/>
      <c r="W998" s="8"/>
    </row>
    <row r="999" spans="1:23" ht="14.25" customHeight="1">
      <c r="A999" s="7">
        <v>44454</v>
      </c>
      <c r="B999" s="8">
        <v>2.4028</v>
      </c>
      <c r="C999" s="8">
        <v>2.9009</v>
      </c>
      <c r="D999" s="8">
        <v>0.49809999999999999</v>
      </c>
      <c r="E999" s="8">
        <v>0.81</v>
      </c>
      <c r="F999" s="8">
        <v>1.31</v>
      </c>
      <c r="G999" s="8">
        <v>92.483099999999993</v>
      </c>
      <c r="H999" s="8">
        <v>2.2212000000000001</v>
      </c>
      <c r="I999" s="8">
        <v>75.945204866620045</v>
      </c>
      <c r="J999" s="8">
        <v>98.62</v>
      </c>
      <c r="L999" s="19">
        <v>38786</v>
      </c>
      <c r="M999" s="20">
        <v>1.4291</v>
      </c>
      <c r="N999" s="7"/>
      <c r="O999" s="8"/>
      <c r="P999" s="8"/>
      <c r="Q999" s="8"/>
      <c r="R999" s="8"/>
      <c r="S999" s="8"/>
      <c r="T999" s="8"/>
      <c r="U999" s="8"/>
      <c r="V999" s="8"/>
      <c r="W999" s="8"/>
    </row>
    <row r="1000" spans="1:23" ht="14.25" customHeight="1">
      <c r="A1000" s="7">
        <v>44453</v>
      </c>
      <c r="B1000" s="8">
        <v>2.4039999999999999</v>
      </c>
      <c r="C1000" s="8">
        <v>2.8858000000000001</v>
      </c>
      <c r="D1000" s="8">
        <v>0.48180000000000023</v>
      </c>
      <c r="E1000" s="8">
        <v>0.79</v>
      </c>
      <c r="F1000" s="8">
        <v>1.28</v>
      </c>
      <c r="G1000" s="8">
        <v>92.655600000000007</v>
      </c>
      <c r="H1000" s="8">
        <v>2.2884000000000002</v>
      </c>
      <c r="I1000" s="8">
        <v>77.050432313224135</v>
      </c>
      <c r="J1000" s="8">
        <v>98.62</v>
      </c>
      <c r="L1000" s="19">
        <v>38779</v>
      </c>
      <c r="M1000" s="20">
        <v>1.381</v>
      </c>
      <c r="N1000" s="7"/>
      <c r="O1000" s="8"/>
      <c r="P1000" s="8"/>
      <c r="Q1000" s="8"/>
      <c r="R1000" s="8"/>
      <c r="S1000" s="8"/>
      <c r="T1000" s="8"/>
      <c r="U1000" s="8"/>
      <c r="V1000" s="8"/>
      <c r="W1000" s="8"/>
    </row>
    <row r="1001" spans="1:23" ht="14.25" customHeight="1">
      <c r="A1001" s="7">
        <v>44452</v>
      </c>
      <c r="B1001" s="8">
        <v>2.3822000000000001</v>
      </c>
      <c r="C1001" s="8">
        <v>2.8908</v>
      </c>
      <c r="D1001" s="8">
        <v>0.50859999999999994</v>
      </c>
      <c r="E1001" s="8">
        <v>0.81</v>
      </c>
      <c r="F1001" s="8">
        <v>1.33</v>
      </c>
      <c r="G1001" s="8">
        <v>92.616500000000002</v>
      </c>
      <c r="H1001" s="8">
        <v>2.2195</v>
      </c>
      <c r="I1001" s="8">
        <v>76.203617395802254</v>
      </c>
      <c r="J1001" s="8">
        <v>98.62</v>
      </c>
      <c r="L1001" s="19">
        <v>38772</v>
      </c>
      <c r="M1001" s="20">
        <v>1.3146</v>
      </c>
      <c r="N1001" s="7"/>
      <c r="O1001" s="8"/>
      <c r="P1001" s="8"/>
      <c r="Q1001" s="8"/>
      <c r="R1001" s="8"/>
      <c r="S1001" s="8"/>
      <c r="T1001" s="8"/>
      <c r="U1001" s="8"/>
      <c r="V1001" s="8"/>
      <c r="W1001" s="8"/>
    </row>
    <row r="1002" spans="1:23" ht="14.25" customHeight="1">
      <c r="A1002" s="7">
        <v>44449</v>
      </c>
      <c r="B1002" s="8">
        <v>2.3666</v>
      </c>
      <c r="C1002" s="8">
        <v>2.8656000000000001</v>
      </c>
      <c r="D1002" s="8">
        <v>0.49900000000000011</v>
      </c>
      <c r="E1002" s="8">
        <v>0.82</v>
      </c>
      <c r="F1002" s="8">
        <v>1.35</v>
      </c>
      <c r="G1002" s="8">
        <v>92.650199999999998</v>
      </c>
      <c r="H1002" s="8">
        <v>2.1760999999999999</v>
      </c>
      <c r="I1002" s="8">
        <v>77.665505159241988</v>
      </c>
      <c r="J1002" s="8">
        <v>98.62</v>
      </c>
      <c r="L1002" s="19">
        <v>38765</v>
      </c>
      <c r="M1002" s="20">
        <v>1.3766</v>
      </c>
      <c r="N1002" s="7"/>
      <c r="O1002" s="8"/>
      <c r="P1002" s="8"/>
      <c r="Q1002" s="8"/>
      <c r="R1002" s="8"/>
      <c r="S1002" s="8"/>
      <c r="T1002" s="8"/>
      <c r="U1002" s="8"/>
      <c r="V1002" s="8"/>
      <c r="W1002" s="8"/>
    </row>
    <row r="1003" spans="1:23" ht="14.25" customHeight="1">
      <c r="A1003" s="7">
        <v>44448</v>
      </c>
      <c r="B1003" s="8">
        <v>2.3531</v>
      </c>
      <c r="C1003" s="8">
        <v>2.8730000000000002</v>
      </c>
      <c r="D1003" s="8">
        <v>0.51990000000000025</v>
      </c>
      <c r="E1003" s="8">
        <v>0.79</v>
      </c>
      <c r="F1003" s="8">
        <v>1.3</v>
      </c>
      <c r="G1003" s="8">
        <v>92.510300000000001</v>
      </c>
      <c r="H1003" s="8">
        <v>2.1553</v>
      </c>
      <c r="I1003" s="8">
        <v>77.501041703117266</v>
      </c>
      <c r="J1003" s="8">
        <v>98.38</v>
      </c>
      <c r="L1003" s="19">
        <v>38758</v>
      </c>
      <c r="M1003" s="20">
        <v>1.476</v>
      </c>
      <c r="N1003" s="7"/>
      <c r="O1003" s="8"/>
      <c r="P1003" s="8"/>
      <c r="Q1003" s="8"/>
      <c r="R1003" s="8"/>
      <c r="S1003" s="8"/>
      <c r="T1003" s="8"/>
      <c r="U1003" s="8"/>
      <c r="V1003" s="8"/>
      <c r="W1003" s="8"/>
    </row>
    <row r="1004" spans="1:23" ht="14.25" customHeight="1">
      <c r="A1004" s="7">
        <v>44447</v>
      </c>
      <c r="B1004" s="8">
        <v>2.3246000000000002</v>
      </c>
      <c r="C1004" s="8">
        <v>2.8704999999999998</v>
      </c>
      <c r="D1004" s="8">
        <v>0.54589999999999961</v>
      </c>
      <c r="E1004" s="8">
        <v>0.81</v>
      </c>
      <c r="F1004" s="8">
        <v>1.35</v>
      </c>
      <c r="G1004" s="8">
        <v>92.709199999999996</v>
      </c>
      <c r="H1004" s="8">
        <v>2.2008000000000001</v>
      </c>
      <c r="I1004" s="8">
        <v>77.380145885499203</v>
      </c>
      <c r="J1004" s="8">
        <v>98.38</v>
      </c>
      <c r="L1004" s="19">
        <v>38745</v>
      </c>
      <c r="M1004" s="20">
        <v>2.1372</v>
      </c>
      <c r="N1004" s="7"/>
      <c r="O1004" s="8"/>
      <c r="P1004" s="8"/>
      <c r="Q1004" s="8"/>
      <c r="R1004" s="8"/>
      <c r="S1004" s="8"/>
      <c r="T1004" s="8"/>
      <c r="U1004" s="8"/>
      <c r="V1004" s="8"/>
      <c r="W1004" s="8"/>
    </row>
    <row r="1005" spans="1:23" ht="14.25" customHeight="1">
      <c r="A1005" s="7">
        <v>44446</v>
      </c>
      <c r="B1005" s="8">
        <v>2.3146</v>
      </c>
      <c r="C1005" s="8">
        <v>2.8603999999999998</v>
      </c>
      <c r="D1005" s="8">
        <v>0.54579999999999984</v>
      </c>
      <c r="E1005" s="8">
        <v>0.82</v>
      </c>
      <c r="F1005" s="8">
        <v>1.38</v>
      </c>
      <c r="G1005" s="8">
        <v>92.5214</v>
      </c>
      <c r="H1005" s="8">
        <v>2.1941999999999999</v>
      </c>
      <c r="I1005" s="8">
        <v>77.175526310160421</v>
      </c>
      <c r="J1005" s="8">
        <v>98.38</v>
      </c>
      <c r="L1005" s="19">
        <v>38744</v>
      </c>
      <c r="M1005" s="20">
        <v>2.1372</v>
      </c>
      <c r="N1005" s="7"/>
      <c r="O1005" s="8"/>
      <c r="P1005" s="8"/>
      <c r="Q1005" s="8"/>
      <c r="R1005" s="8"/>
      <c r="S1005" s="8"/>
      <c r="T1005" s="8"/>
      <c r="U1005" s="8"/>
      <c r="V1005" s="8"/>
      <c r="W1005" s="8"/>
    </row>
    <row r="1006" spans="1:23" ht="14.25" customHeight="1">
      <c r="A1006" s="7">
        <v>44445</v>
      </c>
      <c r="B1006" s="8">
        <v>2.3096000000000001</v>
      </c>
      <c r="C1006" s="8">
        <v>2.8353999999999999</v>
      </c>
      <c r="D1006" s="8">
        <v>0.52579999999999982</v>
      </c>
      <c r="E1006" s="8">
        <v>0.78</v>
      </c>
      <c r="F1006" s="8">
        <v>1.33</v>
      </c>
      <c r="G1006" s="8">
        <v>92.218599999999995</v>
      </c>
      <c r="H1006" s="8">
        <v>2.1385000000000001</v>
      </c>
      <c r="I1006" s="8">
        <v>76.911353399248569</v>
      </c>
      <c r="J1006" s="8">
        <v>98.38</v>
      </c>
      <c r="L1006" s="19">
        <v>38737</v>
      </c>
      <c r="M1006" s="20">
        <v>1.4576</v>
      </c>
      <c r="N1006" s="7"/>
      <c r="O1006" s="8"/>
      <c r="P1006" s="8"/>
      <c r="Q1006" s="8"/>
      <c r="R1006" s="8"/>
      <c r="S1006" s="8"/>
      <c r="T1006" s="8"/>
      <c r="U1006" s="8"/>
      <c r="V1006" s="8"/>
      <c r="W1006" s="8"/>
    </row>
    <row r="1007" spans="1:23" ht="14.25" customHeight="1">
      <c r="A1007" s="7">
        <v>44442</v>
      </c>
      <c r="B1007" s="8">
        <v>2.3121999999999998</v>
      </c>
      <c r="C1007" s="8">
        <v>2.8327</v>
      </c>
      <c r="D1007" s="8">
        <v>0.52050000000000018</v>
      </c>
      <c r="E1007" s="8">
        <v>0.78</v>
      </c>
      <c r="F1007" s="8">
        <v>1.33</v>
      </c>
      <c r="G1007" s="8">
        <v>92.134799999999998</v>
      </c>
      <c r="H1007" s="8">
        <v>2.0478000000000001</v>
      </c>
      <c r="I1007" s="8">
        <v>77.667033013725685</v>
      </c>
      <c r="J1007" s="8">
        <v>98.38</v>
      </c>
      <c r="L1007" s="19">
        <v>38730</v>
      </c>
      <c r="M1007" s="20">
        <v>1.466</v>
      </c>
      <c r="N1007" s="7"/>
      <c r="O1007" s="8"/>
      <c r="P1007" s="8"/>
      <c r="Q1007" s="8"/>
      <c r="R1007" s="8"/>
      <c r="S1007" s="8"/>
      <c r="T1007" s="8"/>
      <c r="U1007" s="8"/>
      <c r="V1007" s="8"/>
      <c r="W1007" s="8"/>
    </row>
    <row r="1008" spans="1:23" ht="14.25" customHeight="1">
      <c r="A1008" s="7">
        <v>44441</v>
      </c>
      <c r="B1008" s="8">
        <v>2.2993000000000001</v>
      </c>
      <c r="C1008" s="8">
        <v>2.8300999999999998</v>
      </c>
      <c r="D1008" s="8">
        <v>0.53079999999999972</v>
      </c>
      <c r="E1008" s="8">
        <v>0.78</v>
      </c>
      <c r="F1008" s="8">
        <v>1.29</v>
      </c>
      <c r="G1008" s="8">
        <v>92.2136</v>
      </c>
      <c r="H1008" s="8">
        <v>2.0499999999999998</v>
      </c>
      <c r="I1008" s="8">
        <v>79.256055796473248</v>
      </c>
      <c r="J1008" s="8">
        <v>98.65</v>
      </c>
      <c r="L1008" s="19">
        <v>38723</v>
      </c>
      <c r="M1008" s="20">
        <v>1.4954000000000001</v>
      </c>
      <c r="N1008" s="7"/>
      <c r="O1008" s="8"/>
      <c r="P1008" s="8"/>
      <c r="Q1008" s="8"/>
      <c r="R1008" s="8"/>
      <c r="S1008" s="8"/>
      <c r="T1008" s="8"/>
      <c r="U1008" s="8"/>
      <c r="V1008" s="8"/>
      <c r="W1008" s="8"/>
    </row>
    <row r="1009" spans="1:23" ht="14.25" customHeight="1">
      <c r="A1009" s="7">
        <v>44440</v>
      </c>
      <c r="B1009" s="8">
        <v>2.2911000000000001</v>
      </c>
      <c r="C1009" s="8">
        <v>2.8226</v>
      </c>
      <c r="D1009" s="8">
        <v>0.53149999999999986</v>
      </c>
      <c r="E1009" s="8">
        <v>0.78</v>
      </c>
      <c r="F1009" s="8">
        <v>1.31</v>
      </c>
      <c r="G1009" s="8">
        <v>92.499399999999994</v>
      </c>
      <c r="H1009" s="8">
        <v>2.0752999999999999</v>
      </c>
      <c r="I1009" s="8">
        <v>78.907523264121238</v>
      </c>
      <c r="J1009" s="8">
        <v>98.65</v>
      </c>
      <c r="L1009" s="19">
        <v>38716</v>
      </c>
      <c r="M1009" s="20">
        <v>1.516</v>
      </c>
      <c r="N1009" s="7"/>
      <c r="O1009" s="8"/>
      <c r="P1009" s="8"/>
      <c r="Q1009" s="8"/>
      <c r="R1009" s="8"/>
      <c r="S1009" s="8"/>
      <c r="T1009" s="8"/>
      <c r="U1009" s="8"/>
      <c r="V1009" s="8"/>
      <c r="W1009" s="8"/>
    </row>
    <row r="1010" spans="1:23" ht="14.25" customHeight="1">
      <c r="A1010" s="7">
        <v>44439</v>
      </c>
      <c r="B1010" s="8">
        <v>2.3105000000000002</v>
      </c>
      <c r="C1010" s="8">
        <v>2.8450000000000002</v>
      </c>
      <c r="D1010" s="8">
        <v>0.53449999999999998</v>
      </c>
      <c r="E1010" s="8">
        <v>0.77</v>
      </c>
      <c r="F1010" s="8">
        <v>1.3</v>
      </c>
      <c r="G1010" s="8">
        <v>92.649799999999999</v>
      </c>
      <c r="H1010" s="8">
        <v>2.3826000000000001</v>
      </c>
      <c r="I1010" s="8">
        <v>79.491656458189695</v>
      </c>
      <c r="J1010" s="8">
        <v>98.65</v>
      </c>
      <c r="L1010" s="19">
        <v>38709</v>
      </c>
      <c r="M1010" s="20">
        <v>1.5418000000000001</v>
      </c>
      <c r="N1010" s="7"/>
      <c r="O1010" s="8"/>
      <c r="P1010" s="8"/>
      <c r="Q1010" s="8"/>
      <c r="R1010" s="8"/>
      <c r="S1010" s="8"/>
      <c r="T1010" s="8"/>
      <c r="U1010" s="8"/>
      <c r="V1010" s="8"/>
      <c r="W1010" s="8"/>
    </row>
    <row r="1011" spans="1:23" ht="14.25" customHeight="1">
      <c r="A1011" s="7">
        <v>44438</v>
      </c>
      <c r="B1011" s="8">
        <v>2.3125</v>
      </c>
      <c r="C1011" s="8">
        <v>2.8504999999999998</v>
      </c>
      <c r="D1011" s="8">
        <v>0.53799999999999981</v>
      </c>
      <c r="E1011" s="8">
        <v>0.77</v>
      </c>
      <c r="F1011" s="8">
        <v>1.29</v>
      </c>
      <c r="G1011" s="8">
        <v>92.690299999999993</v>
      </c>
      <c r="H1011" s="8">
        <v>2.3298000000000001</v>
      </c>
      <c r="I1011" s="8">
        <v>80.586542461310984</v>
      </c>
      <c r="J1011" s="8">
        <v>98.77</v>
      </c>
      <c r="L1011" s="19">
        <v>38702</v>
      </c>
      <c r="M1011" s="20">
        <v>1.5831999999999999</v>
      </c>
      <c r="N1011" s="7"/>
      <c r="O1011" s="8"/>
      <c r="P1011" s="8"/>
      <c r="Q1011" s="8"/>
      <c r="R1011" s="8"/>
      <c r="S1011" s="8"/>
      <c r="T1011" s="8"/>
      <c r="U1011" s="8"/>
      <c r="V1011" s="8"/>
      <c r="W1011" s="8"/>
    </row>
    <row r="1012" spans="1:23" ht="14.25" customHeight="1">
      <c r="A1012" s="7">
        <v>44435</v>
      </c>
      <c r="B1012" s="8">
        <v>2.3235000000000001</v>
      </c>
      <c r="C1012" s="8">
        <v>2.8698000000000001</v>
      </c>
      <c r="D1012" s="8">
        <v>0.54630000000000001</v>
      </c>
      <c r="E1012" s="8">
        <v>0.79</v>
      </c>
      <c r="F1012" s="8">
        <v>1.31</v>
      </c>
      <c r="G1012" s="8">
        <v>92.688500000000005</v>
      </c>
      <c r="H1012" s="8">
        <v>2.3298999999999999</v>
      </c>
      <c r="I1012" s="8">
        <v>80.485890315161001</v>
      </c>
      <c r="J1012" s="8">
        <v>98.77</v>
      </c>
      <c r="L1012" s="19">
        <v>38695</v>
      </c>
      <c r="M1012" s="20">
        <v>1.6314</v>
      </c>
      <c r="N1012" s="7"/>
      <c r="O1012" s="8"/>
      <c r="P1012" s="8"/>
      <c r="Q1012" s="8"/>
      <c r="R1012" s="8"/>
      <c r="S1012" s="8"/>
      <c r="T1012" s="8"/>
      <c r="U1012" s="8"/>
      <c r="V1012" s="8"/>
      <c r="W1012" s="8"/>
    </row>
    <row r="1013" spans="1:23" ht="14.25" customHeight="1">
      <c r="A1013" s="7">
        <v>44434</v>
      </c>
      <c r="B1013" s="8">
        <v>2.3247</v>
      </c>
      <c r="C1013" s="8">
        <v>2.8847999999999998</v>
      </c>
      <c r="D1013" s="8">
        <v>0.56009999999999982</v>
      </c>
      <c r="E1013" s="8">
        <v>0.84</v>
      </c>
      <c r="F1013" s="8">
        <v>1.34</v>
      </c>
      <c r="G1013" s="8">
        <v>93.040499999999994</v>
      </c>
      <c r="H1013" s="8">
        <v>2.3315000000000001</v>
      </c>
      <c r="I1013" s="8">
        <v>80.433231744685003</v>
      </c>
      <c r="J1013" s="8">
        <v>99</v>
      </c>
      <c r="L1013" s="19">
        <v>38688</v>
      </c>
      <c r="M1013" s="20">
        <v>1.4369000000000001</v>
      </c>
      <c r="N1013" s="7"/>
      <c r="O1013" s="8"/>
      <c r="P1013" s="8"/>
      <c r="Q1013" s="8"/>
      <c r="R1013" s="8"/>
      <c r="S1013" s="8"/>
      <c r="T1013" s="8"/>
      <c r="U1013" s="8"/>
      <c r="V1013" s="8"/>
      <c r="W1013" s="8"/>
    </row>
    <row r="1014" spans="1:23" ht="14.25" customHeight="1">
      <c r="A1014" s="7">
        <v>44433</v>
      </c>
      <c r="B1014" s="8">
        <v>2.2995000000000001</v>
      </c>
      <c r="C1014" s="8">
        <v>2.8546999999999998</v>
      </c>
      <c r="D1014" s="8">
        <v>0.55519999999999969</v>
      </c>
      <c r="E1014" s="8">
        <v>0.84</v>
      </c>
      <c r="F1014" s="8">
        <v>1.35</v>
      </c>
      <c r="G1014" s="8">
        <v>92.825900000000004</v>
      </c>
      <c r="H1014" s="8">
        <v>2.3264999999999998</v>
      </c>
      <c r="I1014" s="8">
        <v>80.951405395928703</v>
      </c>
      <c r="J1014" s="8">
        <v>99</v>
      </c>
      <c r="L1014" s="19">
        <v>38681</v>
      </c>
      <c r="M1014" s="20">
        <v>1.2603</v>
      </c>
      <c r="N1014" s="7"/>
      <c r="O1014" s="8"/>
      <c r="P1014" s="8"/>
      <c r="Q1014" s="8"/>
      <c r="R1014" s="8"/>
      <c r="S1014" s="8"/>
      <c r="T1014" s="8"/>
      <c r="U1014" s="8"/>
      <c r="V1014" s="8"/>
      <c r="W1014" s="8"/>
    </row>
    <row r="1015" spans="1:23" ht="14.25" customHeight="1">
      <c r="A1015" s="7">
        <v>44432</v>
      </c>
      <c r="B1015" s="8">
        <v>2.2947000000000002</v>
      </c>
      <c r="C1015" s="8">
        <v>2.8521999999999998</v>
      </c>
      <c r="D1015" s="8">
        <v>0.55749999999999966</v>
      </c>
      <c r="E1015" s="8">
        <v>0.8</v>
      </c>
      <c r="F1015" s="8">
        <v>1.29</v>
      </c>
      <c r="G1015" s="8">
        <v>92.874099999999999</v>
      </c>
      <c r="H1015" s="8">
        <v>2.2204999999999999</v>
      </c>
      <c r="I1015" s="8">
        <v>79.814454977626454</v>
      </c>
      <c r="J1015" s="8">
        <v>99</v>
      </c>
      <c r="L1015" s="19">
        <v>38674</v>
      </c>
      <c r="M1015" s="20">
        <v>1.1297999999999999</v>
      </c>
      <c r="N1015" s="7"/>
      <c r="O1015" s="8"/>
      <c r="P1015" s="8"/>
      <c r="Q1015" s="8"/>
      <c r="R1015" s="8"/>
      <c r="S1015" s="8"/>
      <c r="T1015" s="8"/>
      <c r="U1015" s="8"/>
      <c r="V1015" s="8"/>
      <c r="W1015" s="8"/>
    </row>
    <row r="1016" spans="1:23" ht="14.25" customHeight="1">
      <c r="A1016" s="7">
        <v>44431</v>
      </c>
      <c r="B1016" s="8">
        <v>2.3024</v>
      </c>
      <c r="C1016" s="8">
        <v>2.8672</v>
      </c>
      <c r="D1016" s="8">
        <v>0.56479999999999997</v>
      </c>
      <c r="E1016" s="8">
        <v>0.78</v>
      </c>
      <c r="F1016" s="8">
        <v>1.25</v>
      </c>
      <c r="G1016" s="8">
        <v>92.983199999999997</v>
      </c>
      <c r="H1016" s="8">
        <v>2.1472000000000002</v>
      </c>
      <c r="I1016" s="8">
        <v>79.742616164783797</v>
      </c>
      <c r="J1016" s="8">
        <v>99</v>
      </c>
      <c r="L1016" s="19">
        <v>38667</v>
      </c>
      <c r="M1016" s="20">
        <v>1.1060000000000001</v>
      </c>
      <c r="N1016" s="7"/>
      <c r="O1016" s="8"/>
      <c r="P1016" s="8"/>
      <c r="Q1016" s="8"/>
      <c r="R1016" s="8"/>
      <c r="S1016" s="8"/>
      <c r="T1016" s="8"/>
      <c r="U1016" s="8"/>
      <c r="V1016" s="8"/>
      <c r="W1016" s="8"/>
    </row>
    <row r="1017" spans="1:23" ht="14.25" customHeight="1">
      <c r="A1017" s="7">
        <v>44428</v>
      </c>
      <c r="B1017" s="8">
        <v>2.2682000000000002</v>
      </c>
      <c r="C1017" s="8">
        <v>2.8519999999999999</v>
      </c>
      <c r="D1017" s="8">
        <v>0.58379999999999965</v>
      </c>
      <c r="E1017" s="8">
        <v>0.8</v>
      </c>
      <c r="F1017" s="8">
        <v>1.26</v>
      </c>
      <c r="G1017" s="8">
        <v>93.463700000000003</v>
      </c>
      <c r="H1017" s="8">
        <v>2.0857000000000001</v>
      </c>
      <c r="I1017" s="8">
        <v>80.561946480544748</v>
      </c>
      <c r="J1017" s="8">
        <v>99</v>
      </c>
      <c r="L1017" s="19">
        <v>38660</v>
      </c>
      <c r="M1017" s="20">
        <v>1.1079000000000001</v>
      </c>
      <c r="N1017" s="7"/>
      <c r="O1017" s="8"/>
      <c r="P1017" s="8"/>
      <c r="Q1017" s="8"/>
      <c r="R1017" s="8"/>
      <c r="S1017" s="8"/>
      <c r="T1017" s="8"/>
      <c r="U1017" s="8"/>
      <c r="V1017" s="8"/>
      <c r="W1017" s="8"/>
    </row>
    <row r="1018" spans="1:23" ht="14.25" customHeight="1">
      <c r="A1018" s="7">
        <v>44427</v>
      </c>
      <c r="B1018" s="8">
        <v>2.238</v>
      </c>
      <c r="C1018" s="8">
        <v>2.8395000000000001</v>
      </c>
      <c r="D1018" s="8">
        <v>0.60150000000000015</v>
      </c>
      <c r="E1018" s="8">
        <v>0.78</v>
      </c>
      <c r="F1018" s="8">
        <v>1.24</v>
      </c>
      <c r="G1018" s="8">
        <v>93.559899999999999</v>
      </c>
      <c r="H1018" s="8">
        <v>2.0569999999999999</v>
      </c>
      <c r="I1018" s="8">
        <v>83.199980190058483</v>
      </c>
      <c r="J1018" s="8">
        <v>98.73</v>
      </c>
      <c r="L1018" s="19">
        <v>38653</v>
      </c>
      <c r="M1018" s="20">
        <v>1.1188</v>
      </c>
      <c r="N1018" s="7"/>
      <c r="O1018" s="8"/>
      <c r="P1018" s="8"/>
      <c r="Q1018" s="8"/>
      <c r="R1018" s="8"/>
      <c r="S1018" s="8"/>
      <c r="T1018" s="8"/>
      <c r="U1018" s="8"/>
      <c r="V1018" s="8"/>
      <c r="W1018" s="8"/>
    </row>
    <row r="1019" spans="1:23" ht="14.25" customHeight="1">
      <c r="A1019" s="7">
        <v>44426</v>
      </c>
      <c r="B1019" s="8">
        <v>2.2252000000000001</v>
      </c>
      <c r="C1019" s="8">
        <v>2.8494000000000002</v>
      </c>
      <c r="D1019" s="8">
        <v>0.62420000000000009</v>
      </c>
      <c r="E1019" s="8">
        <v>0.79</v>
      </c>
      <c r="F1019" s="8">
        <v>1.27</v>
      </c>
      <c r="G1019" s="8">
        <v>93.159000000000006</v>
      </c>
      <c r="H1019" s="8">
        <v>2.0108999999999999</v>
      </c>
      <c r="I1019" s="8">
        <v>83.646636464636543</v>
      </c>
      <c r="J1019" s="8">
        <v>98.73</v>
      </c>
      <c r="L1019" s="19">
        <v>38646</v>
      </c>
      <c r="M1019" s="20">
        <v>1.1155999999999999</v>
      </c>
      <c r="N1019" s="7"/>
      <c r="O1019" s="8"/>
      <c r="P1019" s="8"/>
      <c r="Q1019" s="8"/>
      <c r="R1019" s="8"/>
      <c r="S1019" s="8"/>
      <c r="T1019" s="8"/>
      <c r="U1019" s="8"/>
      <c r="V1019" s="8"/>
      <c r="W1019" s="8"/>
    </row>
    <row r="1020" spans="1:23" ht="14.25" customHeight="1">
      <c r="A1020" s="7">
        <v>44425</v>
      </c>
      <c r="B1020" s="8">
        <v>2.2164000000000001</v>
      </c>
      <c r="C1020" s="8">
        <v>2.8818999999999999</v>
      </c>
      <c r="D1020" s="8">
        <v>0.66549999999999976</v>
      </c>
      <c r="E1020" s="8">
        <v>0.77</v>
      </c>
      <c r="F1020" s="8">
        <v>1.26</v>
      </c>
      <c r="G1020" s="8">
        <v>93.124799999999993</v>
      </c>
      <c r="H1020" s="8">
        <v>2.1078000000000001</v>
      </c>
      <c r="I1020" s="8">
        <v>83.586215158683231</v>
      </c>
      <c r="J1020" s="8">
        <v>98.73</v>
      </c>
      <c r="L1020" s="19">
        <v>38639</v>
      </c>
      <c r="M1020" s="20">
        <v>1.1194</v>
      </c>
      <c r="N1020" s="7"/>
      <c r="O1020" s="8"/>
      <c r="P1020" s="8"/>
      <c r="Q1020" s="8"/>
      <c r="R1020" s="8"/>
      <c r="S1020" s="8"/>
      <c r="T1020" s="8"/>
      <c r="U1020" s="8"/>
      <c r="V1020" s="8"/>
      <c r="W1020" s="8"/>
    </row>
    <row r="1021" spans="1:23" ht="14.25" customHeight="1">
      <c r="A1021" s="7">
        <v>44424</v>
      </c>
      <c r="B1021" s="8">
        <v>2.2233000000000001</v>
      </c>
      <c r="C1021" s="8">
        <v>2.8942999999999999</v>
      </c>
      <c r="D1021" s="8">
        <v>0.67099999999999982</v>
      </c>
      <c r="E1021" s="8">
        <v>0.75</v>
      </c>
      <c r="F1021" s="8">
        <v>1.26</v>
      </c>
      <c r="G1021" s="8">
        <v>92.623099999999994</v>
      </c>
      <c r="H1021" s="8">
        <v>2.1736</v>
      </c>
      <c r="I1021" s="8">
        <v>84.801619977153081</v>
      </c>
      <c r="J1021" s="8">
        <v>98.73</v>
      </c>
      <c r="L1021" s="19">
        <v>38625</v>
      </c>
      <c r="M1021" s="20">
        <v>1.1525000000000001</v>
      </c>
      <c r="N1021" s="7"/>
      <c r="O1021" s="8"/>
      <c r="P1021" s="8"/>
      <c r="Q1021" s="8"/>
      <c r="R1021" s="8"/>
      <c r="S1021" s="8"/>
      <c r="T1021" s="8"/>
      <c r="U1021" s="8"/>
      <c r="V1021" s="8"/>
      <c r="W1021" s="8"/>
    </row>
    <row r="1022" spans="1:23" ht="14.25" customHeight="1">
      <c r="A1022" s="7">
        <v>44421</v>
      </c>
      <c r="B1022" s="8">
        <v>2.2208999999999999</v>
      </c>
      <c r="C1022" s="8">
        <v>2.8792</v>
      </c>
      <c r="D1022" s="8">
        <v>0.65830000000000011</v>
      </c>
      <c r="E1022" s="8">
        <v>0.79</v>
      </c>
      <c r="F1022" s="8">
        <v>1.29</v>
      </c>
      <c r="G1022" s="8">
        <v>92.516000000000005</v>
      </c>
      <c r="H1022" s="8">
        <v>2.1859999999999999</v>
      </c>
      <c r="I1022" s="8">
        <v>86.611316596680666</v>
      </c>
      <c r="J1022" s="8">
        <v>98.73</v>
      </c>
      <c r="L1022" s="19">
        <v>38618</v>
      </c>
      <c r="M1022" s="20">
        <v>1.1842999999999999</v>
      </c>
      <c r="N1022" s="7"/>
      <c r="O1022" s="8"/>
      <c r="P1022" s="8"/>
      <c r="Q1022" s="8"/>
      <c r="R1022" s="8"/>
      <c r="S1022" s="8"/>
      <c r="T1022" s="8"/>
      <c r="U1022" s="8"/>
      <c r="V1022" s="8"/>
      <c r="W1022" s="8"/>
    </row>
    <row r="1023" spans="1:23" ht="14.25" customHeight="1">
      <c r="A1023" s="7">
        <v>44420</v>
      </c>
      <c r="B1023" s="8">
        <v>2.1934999999999998</v>
      </c>
      <c r="C1023" s="8">
        <v>2.8565999999999998</v>
      </c>
      <c r="D1023" s="8">
        <v>0.66310000000000002</v>
      </c>
      <c r="E1023" s="8">
        <v>0.83</v>
      </c>
      <c r="F1023" s="8">
        <v>1.36</v>
      </c>
      <c r="G1023" s="8">
        <v>93.011499999999998</v>
      </c>
      <c r="H1023" s="8">
        <v>2.1196000000000002</v>
      </c>
      <c r="I1023" s="8">
        <v>88.626009139665925</v>
      </c>
      <c r="J1023" s="8">
        <v>98.41</v>
      </c>
      <c r="L1023" s="19">
        <v>38611</v>
      </c>
      <c r="M1023" s="20">
        <v>1.2064999999999999</v>
      </c>
      <c r="N1023" s="7"/>
      <c r="O1023" s="8"/>
      <c r="P1023" s="8"/>
      <c r="Q1023" s="8"/>
      <c r="R1023" s="8"/>
      <c r="S1023" s="8"/>
      <c r="T1023" s="8"/>
      <c r="U1023" s="8"/>
      <c r="V1023" s="8"/>
      <c r="W1023" s="8"/>
    </row>
    <row r="1024" spans="1:23" ht="14.25" customHeight="1">
      <c r="A1024" s="7">
        <v>44419</v>
      </c>
      <c r="B1024" s="8">
        <v>2.194</v>
      </c>
      <c r="C1024" s="8">
        <v>2.8841000000000001</v>
      </c>
      <c r="D1024" s="8">
        <v>0.69010000000000016</v>
      </c>
      <c r="E1024" s="8">
        <v>0.81</v>
      </c>
      <c r="F1024" s="8">
        <v>1.35</v>
      </c>
      <c r="G1024" s="8">
        <v>92.902799999999999</v>
      </c>
      <c r="H1024" s="8">
        <v>2.1254</v>
      </c>
      <c r="I1024" s="8">
        <v>88.642752186744559</v>
      </c>
      <c r="J1024" s="8">
        <v>98.41</v>
      </c>
      <c r="L1024" s="19">
        <v>38604</v>
      </c>
      <c r="M1024" s="20">
        <v>1.216</v>
      </c>
      <c r="N1024" s="7"/>
      <c r="O1024" s="8"/>
      <c r="P1024" s="8"/>
      <c r="Q1024" s="8"/>
      <c r="R1024" s="8"/>
      <c r="S1024" s="8"/>
      <c r="T1024" s="8"/>
      <c r="U1024" s="8"/>
      <c r="V1024" s="8"/>
      <c r="W1024" s="8"/>
    </row>
    <row r="1025" spans="1:23" ht="14.25" customHeight="1">
      <c r="A1025" s="7">
        <v>44418</v>
      </c>
      <c r="B1025" s="8">
        <v>2.1842999999999999</v>
      </c>
      <c r="C1025" s="8">
        <v>2.8765999999999998</v>
      </c>
      <c r="D1025" s="8">
        <v>0.69229999999999992</v>
      </c>
      <c r="E1025" s="8">
        <v>0.82</v>
      </c>
      <c r="F1025" s="8">
        <v>1.36</v>
      </c>
      <c r="G1025" s="8">
        <v>93.059299999999993</v>
      </c>
      <c r="H1025" s="8">
        <v>2.3561000000000001</v>
      </c>
      <c r="I1025" s="8">
        <v>89.340638148558753</v>
      </c>
      <c r="J1025" s="8">
        <v>98.41</v>
      </c>
      <c r="L1025" s="19">
        <v>38597</v>
      </c>
      <c r="M1025" s="20">
        <v>1.2164999999999999</v>
      </c>
      <c r="N1025" s="7"/>
      <c r="O1025" s="8"/>
      <c r="P1025" s="8"/>
      <c r="Q1025" s="8"/>
      <c r="R1025" s="8"/>
      <c r="S1025" s="8"/>
      <c r="T1025" s="8"/>
      <c r="U1025" s="8"/>
      <c r="V1025" s="8"/>
      <c r="W1025" s="8"/>
    </row>
    <row r="1026" spans="1:23" ht="14.25" customHeight="1">
      <c r="A1026" s="7">
        <v>44417</v>
      </c>
      <c r="B1026" s="8">
        <v>2.2054</v>
      </c>
      <c r="C1026" s="8">
        <v>2.8614999999999999</v>
      </c>
      <c r="D1026" s="8">
        <v>0.65609999999999991</v>
      </c>
      <c r="E1026" s="8">
        <v>0.79</v>
      </c>
      <c r="F1026" s="8">
        <v>1.33</v>
      </c>
      <c r="G1026" s="8">
        <v>92.968000000000004</v>
      </c>
      <c r="H1026" s="8">
        <v>2.1387</v>
      </c>
      <c r="I1026" s="8">
        <v>87.878000829371899</v>
      </c>
      <c r="J1026" s="8">
        <v>98.41</v>
      </c>
      <c r="L1026" s="19">
        <v>38590</v>
      </c>
      <c r="M1026" s="20">
        <v>1.2244999999999999</v>
      </c>
      <c r="N1026" s="7"/>
      <c r="O1026" s="8"/>
      <c r="P1026" s="8"/>
      <c r="Q1026" s="8"/>
      <c r="R1026" s="8"/>
      <c r="S1026" s="8"/>
      <c r="T1026" s="8"/>
      <c r="U1026" s="8"/>
      <c r="V1026" s="8"/>
      <c r="W1026" s="8"/>
    </row>
    <row r="1027" spans="1:23" ht="14.25" customHeight="1">
      <c r="A1027" s="7">
        <v>44414</v>
      </c>
      <c r="B1027" s="8">
        <v>2.1514000000000002</v>
      </c>
      <c r="C1027" s="8">
        <v>2.8138999999999998</v>
      </c>
      <c r="D1027" s="8">
        <v>0.66249999999999964</v>
      </c>
      <c r="E1027" s="8">
        <v>0.77</v>
      </c>
      <c r="F1027" s="8">
        <v>1.31</v>
      </c>
      <c r="G1027" s="8">
        <v>92.775400000000005</v>
      </c>
      <c r="H1027" s="8">
        <v>1.9751000000000001</v>
      </c>
      <c r="I1027" s="8">
        <v>90.95266687904531</v>
      </c>
      <c r="J1027" s="8">
        <v>98.41</v>
      </c>
      <c r="L1027" s="19">
        <v>38583</v>
      </c>
      <c r="M1027" s="20">
        <v>1.2383999999999999</v>
      </c>
      <c r="N1027" s="7"/>
      <c r="O1027" s="8"/>
      <c r="P1027" s="8"/>
      <c r="Q1027" s="8"/>
      <c r="R1027" s="8"/>
      <c r="S1027" s="8"/>
      <c r="T1027" s="8"/>
      <c r="U1027" s="8"/>
      <c r="V1027" s="8"/>
      <c r="W1027" s="8"/>
    </row>
    <row r="1028" spans="1:23" ht="14.25" customHeight="1">
      <c r="A1028" s="7">
        <v>44413</v>
      </c>
      <c r="B1028" s="8">
        <v>2.1494</v>
      </c>
      <c r="C1028" s="8">
        <v>2.7988</v>
      </c>
      <c r="D1028" s="8">
        <v>0.64939999999999998</v>
      </c>
      <c r="E1028" s="8">
        <v>0.72</v>
      </c>
      <c r="F1028" s="8">
        <v>1.23</v>
      </c>
      <c r="G1028" s="8">
        <v>92.266099999999994</v>
      </c>
      <c r="H1028" s="8">
        <v>1.9415</v>
      </c>
      <c r="I1028" s="8">
        <v>92.281800829694319</v>
      </c>
      <c r="J1028" s="8">
        <v>98.33</v>
      </c>
      <c r="L1028" s="19">
        <v>38576</v>
      </c>
      <c r="M1028" s="20">
        <v>1.2464999999999999</v>
      </c>
      <c r="N1028" s="7"/>
      <c r="O1028" s="8"/>
      <c r="P1028" s="8"/>
      <c r="Q1028" s="8"/>
      <c r="R1028" s="8"/>
      <c r="S1028" s="8"/>
      <c r="T1028" s="8"/>
      <c r="U1028" s="8"/>
      <c r="V1028" s="8"/>
      <c r="W1028" s="8"/>
    </row>
    <row r="1029" spans="1:23" ht="14.25" customHeight="1">
      <c r="A1029" s="7">
        <v>44412</v>
      </c>
      <c r="B1029" s="8">
        <v>2.1448</v>
      </c>
      <c r="C1029" s="8">
        <v>2.8338000000000001</v>
      </c>
      <c r="D1029" s="8">
        <v>0.68900000000000006</v>
      </c>
      <c r="E1029" s="8">
        <v>0.67</v>
      </c>
      <c r="F1029" s="8">
        <v>1.19</v>
      </c>
      <c r="G1029" s="8">
        <v>92.279200000000003</v>
      </c>
      <c r="H1029" s="8">
        <v>1.9749000000000001</v>
      </c>
      <c r="I1029" s="8">
        <v>92.241769120171668</v>
      </c>
      <c r="J1029" s="8">
        <v>98.33</v>
      </c>
      <c r="L1029" s="19">
        <v>38569</v>
      </c>
      <c r="M1029" s="20">
        <v>1.2299</v>
      </c>
      <c r="N1029" s="7"/>
      <c r="O1029" s="8"/>
      <c r="P1029" s="8"/>
      <c r="Q1029" s="8"/>
      <c r="R1029" s="8"/>
      <c r="S1029" s="8"/>
      <c r="T1029" s="8"/>
      <c r="U1029" s="8"/>
      <c r="V1029" s="8"/>
      <c r="W1029" s="8"/>
    </row>
    <row r="1030" spans="1:23" ht="14.25" customHeight="1">
      <c r="A1030" s="7">
        <v>44411</v>
      </c>
      <c r="B1030" s="8">
        <v>2.1272000000000002</v>
      </c>
      <c r="C1030" s="8">
        <v>2.8336999999999999</v>
      </c>
      <c r="D1030" s="8">
        <v>0.70649999999999968</v>
      </c>
      <c r="E1030" s="8">
        <v>0.65</v>
      </c>
      <c r="F1030" s="8">
        <v>1.19</v>
      </c>
      <c r="G1030" s="8">
        <v>92.076300000000003</v>
      </c>
      <c r="H1030" s="8">
        <v>1.9781</v>
      </c>
      <c r="I1030" s="8">
        <v>92.733374111419465</v>
      </c>
      <c r="J1030" s="8">
        <v>98.33</v>
      </c>
      <c r="L1030" s="19">
        <v>38562</v>
      </c>
      <c r="M1030" s="20">
        <v>1.2459</v>
      </c>
      <c r="N1030" s="7"/>
      <c r="O1030" s="8"/>
      <c r="P1030" s="8"/>
      <c r="Q1030" s="8"/>
      <c r="R1030" s="8"/>
      <c r="S1030" s="8"/>
      <c r="T1030" s="8"/>
      <c r="U1030" s="8"/>
      <c r="V1030" s="8"/>
      <c r="W1030" s="8"/>
    </row>
    <row r="1031" spans="1:23" ht="14.25" customHeight="1">
      <c r="A1031" s="7">
        <v>44410</v>
      </c>
      <c r="B1031" s="8">
        <v>2.1280999999999999</v>
      </c>
      <c r="C1031" s="8">
        <v>2.8212000000000002</v>
      </c>
      <c r="D1031" s="8">
        <v>0.69310000000000027</v>
      </c>
      <c r="E1031" s="8">
        <v>0.66</v>
      </c>
      <c r="F1031" s="8">
        <v>1.2</v>
      </c>
      <c r="G1031" s="8">
        <v>92.069500000000005</v>
      </c>
      <c r="H1031" s="8">
        <v>2.0228000000000002</v>
      </c>
      <c r="I1031" s="8">
        <v>94.467422148308586</v>
      </c>
      <c r="J1031" s="8">
        <v>98.33</v>
      </c>
      <c r="L1031" s="19">
        <v>38555</v>
      </c>
      <c r="M1031" s="20">
        <v>1.2154</v>
      </c>
      <c r="N1031" s="7"/>
      <c r="O1031" s="8"/>
      <c r="P1031" s="8"/>
      <c r="Q1031" s="8"/>
      <c r="R1031" s="8"/>
      <c r="S1031" s="8"/>
      <c r="T1031" s="8"/>
      <c r="U1031" s="8"/>
      <c r="V1031" s="8"/>
      <c r="W1031" s="8"/>
    </row>
    <row r="1032" spans="1:23" ht="14.25" customHeight="1">
      <c r="A1032" s="7">
        <v>44407</v>
      </c>
      <c r="B1032" s="8">
        <v>2.1345999999999998</v>
      </c>
      <c r="C1032" s="8">
        <v>2.8363</v>
      </c>
      <c r="D1032" s="8">
        <v>0.70170000000000021</v>
      </c>
      <c r="E1032" s="8">
        <v>0.69</v>
      </c>
      <c r="F1032" s="8">
        <v>1.24</v>
      </c>
      <c r="G1032" s="8">
        <v>92.059100000000001</v>
      </c>
      <c r="H1032" s="8">
        <v>2.298</v>
      </c>
      <c r="I1032" s="8">
        <v>95.679916602742551</v>
      </c>
      <c r="J1032" s="8">
        <v>98.33</v>
      </c>
      <c r="L1032" s="19">
        <v>38548</v>
      </c>
      <c r="M1032" s="20">
        <v>1.1712</v>
      </c>
      <c r="N1032" s="7"/>
      <c r="O1032" s="8"/>
      <c r="P1032" s="8"/>
      <c r="Q1032" s="8"/>
      <c r="R1032" s="8"/>
      <c r="S1032" s="8"/>
      <c r="T1032" s="8"/>
      <c r="U1032" s="8"/>
      <c r="V1032" s="8"/>
      <c r="W1032" s="8"/>
    </row>
    <row r="1033" spans="1:23" ht="14.25" customHeight="1">
      <c r="A1033" s="7">
        <v>44406</v>
      </c>
      <c r="B1033" s="8">
        <v>2.1621000000000001</v>
      </c>
      <c r="C1033" s="8">
        <v>2.8839999999999999</v>
      </c>
      <c r="D1033" s="8">
        <v>0.72189999999999976</v>
      </c>
      <c r="E1033" s="8">
        <v>0.73</v>
      </c>
      <c r="F1033" s="8">
        <v>1.28</v>
      </c>
      <c r="G1033" s="8">
        <v>91.887200000000007</v>
      </c>
      <c r="H1033" s="8">
        <v>2.2898000000000001</v>
      </c>
      <c r="I1033" s="8">
        <v>93.568423464867095</v>
      </c>
      <c r="J1033" s="8">
        <v>98.7</v>
      </c>
      <c r="L1033" s="19">
        <v>38541</v>
      </c>
      <c r="M1033" s="20">
        <v>1.1498999999999999</v>
      </c>
      <c r="N1033" s="7"/>
      <c r="O1033" s="8"/>
      <c r="P1033" s="8"/>
      <c r="Q1033" s="8"/>
      <c r="R1033" s="8"/>
      <c r="S1033" s="8"/>
      <c r="T1033" s="8"/>
      <c r="U1033" s="8"/>
      <c r="V1033" s="8"/>
      <c r="W1033" s="8"/>
    </row>
    <row r="1034" spans="1:23" ht="14.25" customHeight="1">
      <c r="A1034" s="7">
        <v>44405</v>
      </c>
      <c r="B1034" s="8">
        <v>2.2134999999999998</v>
      </c>
      <c r="C1034" s="8">
        <v>2.9312</v>
      </c>
      <c r="D1034" s="8">
        <v>0.71770000000000023</v>
      </c>
      <c r="E1034" s="8">
        <v>0.72</v>
      </c>
      <c r="F1034" s="8">
        <v>1.26</v>
      </c>
      <c r="G1034" s="8">
        <v>92.281000000000006</v>
      </c>
      <c r="H1034" s="8">
        <v>2.3910999999999998</v>
      </c>
      <c r="I1034" s="8">
        <v>93.082386709737435</v>
      </c>
      <c r="J1034" s="8">
        <v>98.7</v>
      </c>
      <c r="L1034" s="19">
        <v>38534</v>
      </c>
      <c r="M1034" s="20">
        <v>1.1052999999999999</v>
      </c>
      <c r="N1034" s="7"/>
      <c r="O1034" s="8"/>
      <c r="P1034" s="8"/>
      <c r="Q1034" s="8"/>
      <c r="R1034" s="8"/>
      <c r="S1034" s="8"/>
      <c r="T1034" s="8"/>
      <c r="U1034" s="8"/>
      <c r="V1034" s="8"/>
      <c r="W1034" s="8"/>
    </row>
    <row r="1035" spans="1:23" ht="14.25" customHeight="1">
      <c r="A1035" s="7">
        <v>44404</v>
      </c>
      <c r="B1035" s="8">
        <v>2.2109000000000001</v>
      </c>
      <c r="C1035" s="8">
        <v>2.911</v>
      </c>
      <c r="D1035" s="8">
        <v>0.70009999999999994</v>
      </c>
      <c r="E1035" s="8">
        <v>0.71</v>
      </c>
      <c r="F1035" s="8">
        <v>1.25</v>
      </c>
      <c r="G1035" s="8">
        <v>92.480500000000006</v>
      </c>
      <c r="H1035" s="8">
        <v>2.3228</v>
      </c>
      <c r="I1035" s="8">
        <v>92.695750681252591</v>
      </c>
      <c r="J1035" s="8">
        <v>98.7</v>
      </c>
      <c r="L1035" s="19">
        <v>38527</v>
      </c>
      <c r="M1035" s="20">
        <v>1.0884</v>
      </c>
      <c r="N1035" s="7"/>
      <c r="O1035" s="8"/>
      <c r="P1035" s="8"/>
      <c r="Q1035" s="8"/>
      <c r="R1035" s="8"/>
      <c r="S1035" s="8"/>
      <c r="T1035" s="8"/>
      <c r="U1035" s="8"/>
      <c r="V1035" s="8"/>
      <c r="W1035" s="8"/>
    </row>
    <row r="1036" spans="1:23" ht="14.25" customHeight="1">
      <c r="A1036" s="7">
        <v>44403</v>
      </c>
      <c r="B1036" s="8">
        <v>2.1337000000000002</v>
      </c>
      <c r="C1036" s="8">
        <v>2.8711000000000002</v>
      </c>
      <c r="D1036" s="8">
        <v>0.73740000000000006</v>
      </c>
      <c r="E1036" s="8">
        <v>0.73</v>
      </c>
      <c r="F1036" s="8">
        <v>1.29</v>
      </c>
      <c r="G1036" s="8">
        <v>92.623199999999997</v>
      </c>
      <c r="H1036" s="8">
        <v>2.2168999999999999</v>
      </c>
      <c r="I1036" s="8">
        <v>92.433386820118471</v>
      </c>
      <c r="J1036" s="8">
        <v>98.7</v>
      </c>
      <c r="L1036" s="19">
        <v>38520</v>
      </c>
      <c r="M1036" s="20">
        <v>1.1025</v>
      </c>
      <c r="N1036" s="7"/>
      <c r="O1036" s="8"/>
      <c r="P1036" s="8"/>
      <c r="Q1036" s="8"/>
      <c r="R1036" s="8"/>
      <c r="S1036" s="8"/>
      <c r="T1036" s="8"/>
      <c r="U1036" s="8"/>
      <c r="V1036" s="8"/>
      <c r="W1036" s="8"/>
    </row>
    <row r="1037" spans="1:23" ht="14.25" customHeight="1">
      <c r="A1037" s="7">
        <v>44400</v>
      </c>
      <c r="B1037" s="8">
        <v>2.1118999999999999</v>
      </c>
      <c r="C1037" s="8">
        <v>2.9134000000000002</v>
      </c>
      <c r="D1037" s="8">
        <v>0.80150000000000032</v>
      </c>
      <c r="E1037" s="8">
        <v>0.72</v>
      </c>
      <c r="F1037" s="8">
        <v>1.3</v>
      </c>
      <c r="G1037" s="8">
        <v>92.912199999999999</v>
      </c>
      <c r="H1037" s="8">
        <v>2.1061999999999999</v>
      </c>
      <c r="I1037" s="8">
        <v>89.097811686372125</v>
      </c>
      <c r="J1037" s="8">
        <v>98.7</v>
      </c>
      <c r="L1037" s="19">
        <v>38513</v>
      </c>
      <c r="M1037" s="20">
        <v>1.0958000000000001</v>
      </c>
      <c r="N1037" s="7"/>
      <c r="O1037" s="8"/>
      <c r="P1037" s="8"/>
      <c r="Q1037" s="8"/>
      <c r="R1037" s="8"/>
      <c r="S1037" s="8"/>
      <c r="T1037" s="8"/>
      <c r="U1037" s="8"/>
      <c r="V1037" s="8"/>
      <c r="W1037" s="8"/>
    </row>
    <row r="1038" spans="1:23" ht="14.25" customHeight="1">
      <c r="A1038" s="7">
        <v>44399</v>
      </c>
      <c r="B1038" s="8">
        <v>2.1551</v>
      </c>
      <c r="C1038" s="8">
        <v>2.9283999999999999</v>
      </c>
      <c r="D1038" s="8">
        <v>0.77329999999999988</v>
      </c>
      <c r="E1038" s="8">
        <v>0.71</v>
      </c>
      <c r="F1038" s="8">
        <v>1.27</v>
      </c>
      <c r="G1038" s="8">
        <v>92.844200000000001</v>
      </c>
      <c r="H1038" s="8">
        <v>2.1631999999999998</v>
      </c>
      <c r="I1038" s="8">
        <v>87.570233532878419</v>
      </c>
      <c r="J1038" s="8">
        <v>98.4</v>
      </c>
      <c r="L1038" s="19">
        <v>38506</v>
      </c>
      <c r="M1038" s="20">
        <v>1.1085</v>
      </c>
      <c r="N1038" s="7"/>
      <c r="O1038" s="8"/>
      <c r="P1038" s="8"/>
      <c r="Q1038" s="8"/>
      <c r="R1038" s="8"/>
      <c r="S1038" s="8"/>
      <c r="T1038" s="8"/>
      <c r="U1038" s="8"/>
      <c r="V1038" s="8"/>
      <c r="W1038" s="8"/>
    </row>
    <row r="1039" spans="1:23" ht="14.25" customHeight="1">
      <c r="A1039" s="7">
        <v>44398</v>
      </c>
      <c r="B1039" s="8">
        <v>2.1833</v>
      </c>
      <c r="C1039" s="8">
        <v>2.9184000000000001</v>
      </c>
      <c r="D1039" s="8">
        <v>0.73510000000000009</v>
      </c>
      <c r="E1039" s="8">
        <v>0.74</v>
      </c>
      <c r="F1039" s="8">
        <v>1.3</v>
      </c>
      <c r="G1039" s="8">
        <v>92.780299999999997</v>
      </c>
      <c r="H1039" s="8">
        <v>2.2105000000000001</v>
      </c>
      <c r="I1039" s="8">
        <v>88.237325200788632</v>
      </c>
      <c r="J1039" s="8">
        <v>98.4</v>
      </c>
      <c r="L1039" s="19">
        <v>38499</v>
      </c>
      <c r="M1039" s="20">
        <v>1.1289</v>
      </c>
      <c r="N1039" s="7"/>
      <c r="O1039" s="8"/>
      <c r="P1039" s="8"/>
      <c r="Q1039" s="8"/>
      <c r="R1039" s="8"/>
      <c r="S1039" s="8"/>
      <c r="T1039" s="8"/>
      <c r="U1039" s="8"/>
      <c r="V1039" s="8"/>
      <c r="W1039" s="8"/>
    </row>
    <row r="1040" spans="1:23" ht="14.25" customHeight="1">
      <c r="A1040" s="7">
        <v>44397</v>
      </c>
      <c r="B1040" s="8">
        <v>2.2143000000000002</v>
      </c>
      <c r="C1040" s="8">
        <v>2.9258000000000002</v>
      </c>
      <c r="D1040" s="8">
        <v>0.71150000000000002</v>
      </c>
      <c r="E1040" s="8">
        <v>0.69</v>
      </c>
      <c r="F1040" s="8">
        <v>1.23</v>
      </c>
      <c r="G1040" s="8">
        <v>92.968599999999995</v>
      </c>
      <c r="H1040" s="8">
        <v>2.1728999999999998</v>
      </c>
      <c r="I1040" s="8">
        <v>87.409754535911034</v>
      </c>
      <c r="J1040" s="8">
        <v>98.4</v>
      </c>
      <c r="L1040" s="19">
        <v>38492</v>
      </c>
      <c r="M1040" s="20">
        <v>1.1392</v>
      </c>
      <c r="N1040" s="7"/>
      <c r="O1040" s="8"/>
      <c r="P1040" s="8"/>
      <c r="Q1040" s="8"/>
      <c r="R1040" s="8"/>
      <c r="S1040" s="8"/>
      <c r="T1040" s="8"/>
      <c r="U1040" s="8"/>
      <c r="V1040" s="8"/>
      <c r="W1040" s="8"/>
    </row>
    <row r="1041" spans="1:23" ht="14.25" customHeight="1">
      <c r="A1041" s="7">
        <v>44396</v>
      </c>
      <c r="B1041" s="8">
        <v>2.2629000000000001</v>
      </c>
      <c r="C1041" s="8">
        <v>2.9483000000000001</v>
      </c>
      <c r="D1041" s="8">
        <v>0.68540000000000001</v>
      </c>
      <c r="E1041" s="8">
        <v>0.7</v>
      </c>
      <c r="F1041" s="8">
        <v>1.19</v>
      </c>
      <c r="G1041" s="8">
        <v>92.844200000000001</v>
      </c>
      <c r="H1041" s="8">
        <v>2.1467999999999998</v>
      </c>
      <c r="I1041" s="8">
        <v>86.94417117622524</v>
      </c>
      <c r="J1041" s="8">
        <v>98.4</v>
      </c>
      <c r="L1041" s="19">
        <v>38485</v>
      </c>
      <c r="M1041" s="20">
        <v>1.1755</v>
      </c>
      <c r="N1041" s="7"/>
      <c r="O1041" s="8"/>
      <c r="P1041" s="8"/>
      <c r="Q1041" s="8"/>
      <c r="R1041" s="8"/>
      <c r="S1041" s="8"/>
      <c r="T1041" s="8"/>
      <c r="U1041" s="8"/>
      <c r="V1041" s="8"/>
      <c r="W1041" s="8"/>
    </row>
    <row r="1042" spans="1:23" ht="14.25" customHeight="1">
      <c r="A1042" s="7">
        <v>44393</v>
      </c>
      <c r="B1042" s="8">
        <v>2.2719</v>
      </c>
      <c r="C1042" s="8">
        <v>2.9432</v>
      </c>
      <c r="D1042" s="8">
        <v>0.67130000000000001</v>
      </c>
      <c r="E1042" s="8">
        <v>0.79</v>
      </c>
      <c r="F1042" s="8">
        <v>1.31</v>
      </c>
      <c r="G1042" s="8">
        <v>92.709400000000002</v>
      </c>
      <c r="H1042" s="8">
        <v>2.1762000000000001</v>
      </c>
      <c r="I1042" s="8">
        <v>86.601552814868654</v>
      </c>
      <c r="J1042" s="8">
        <v>98.4</v>
      </c>
      <c r="L1042" s="19">
        <v>38472</v>
      </c>
      <c r="M1042" s="20">
        <v>1.2229000000000001</v>
      </c>
      <c r="N1042" s="7"/>
      <c r="O1042" s="8"/>
      <c r="P1042" s="8"/>
      <c r="Q1042" s="8"/>
      <c r="R1042" s="8"/>
      <c r="S1042" s="8"/>
      <c r="T1042" s="8"/>
      <c r="U1042" s="8"/>
      <c r="V1042" s="8"/>
      <c r="W1042" s="8"/>
    </row>
    <row r="1043" spans="1:23" ht="14.25" customHeight="1">
      <c r="A1043" s="7">
        <v>44392</v>
      </c>
      <c r="B1043" s="8">
        <v>2.2927</v>
      </c>
      <c r="C1043" s="8">
        <v>2.9557000000000002</v>
      </c>
      <c r="D1043" s="8">
        <v>0.66300000000000026</v>
      </c>
      <c r="E1043" s="8">
        <v>0.78</v>
      </c>
      <c r="F1043" s="8">
        <v>1.31</v>
      </c>
      <c r="G1043" s="8">
        <v>92.577399999999997</v>
      </c>
      <c r="H1043" s="8">
        <v>2.1646000000000001</v>
      </c>
      <c r="I1043" s="8">
        <v>85.132907580946451</v>
      </c>
      <c r="J1043" s="8">
        <v>98.22</v>
      </c>
      <c r="L1043" s="19">
        <v>38471</v>
      </c>
      <c r="M1043" s="20">
        <v>1.2229000000000001</v>
      </c>
      <c r="N1043" s="7"/>
      <c r="O1043" s="8"/>
      <c r="P1043" s="8"/>
      <c r="Q1043" s="8"/>
      <c r="R1043" s="8"/>
      <c r="S1043" s="8"/>
      <c r="T1043" s="8"/>
      <c r="U1043" s="8"/>
      <c r="V1043" s="8"/>
      <c r="W1043" s="8"/>
    </row>
    <row r="1044" spans="1:23" ht="14.25" customHeight="1">
      <c r="A1044" s="7">
        <v>44391</v>
      </c>
      <c r="B1044" s="8">
        <v>2.2782</v>
      </c>
      <c r="C1044" s="8">
        <v>2.9356</v>
      </c>
      <c r="D1044" s="8">
        <v>0.65739999999999998</v>
      </c>
      <c r="E1044" s="8">
        <v>0.8</v>
      </c>
      <c r="F1044" s="8">
        <v>1.37</v>
      </c>
      <c r="G1044" s="8">
        <v>92.371700000000004</v>
      </c>
      <c r="H1044" s="8">
        <v>2.1535000000000002</v>
      </c>
      <c r="I1044" s="8">
        <v>88.317333234557594</v>
      </c>
      <c r="J1044" s="8">
        <v>98.22</v>
      </c>
      <c r="L1044" s="19">
        <v>38464</v>
      </c>
      <c r="M1044" s="20">
        <v>1.248</v>
      </c>
      <c r="N1044" s="7"/>
      <c r="O1044" s="8"/>
      <c r="P1044" s="8"/>
      <c r="Q1044" s="8"/>
      <c r="R1044" s="8"/>
      <c r="S1044" s="8"/>
      <c r="T1044" s="8"/>
      <c r="U1044" s="8"/>
      <c r="V1044" s="8"/>
      <c r="W1044" s="8"/>
    </row>
    <row r="1045" spans="1:23" ht="14.25" customHeight="1">
      <c r="A1045" s="7">
        <v>44390</v>
      </c>
      <c r="B1045" s="8">
        <v>2.2957999999999998</v>
      </c>
      <c r="C1045" s="8">
        <v>2.9256000000000002</v>
      </c>
      <c r="D1045" s="8">
        <v>0.62980000000000036</v>
      </c>
      <c r="E1045" s="8">
        <v>0.85</v>
      </c>
      <c r="F1045" s="8">
        <v>1.42</v>
      </c>
      <c r="G1045" s="8">
        <v>92.768900000000002</v>
      </c>
      <c r="H1045" s="8">
        <v>2.1661000000000001</v>
      </c>
      <c r="I1045" s="8">
        <v>88.856541038142268</v>
      </c>
      <c r="J1045" s="8">
        <v>98.22</v>
      </c>
      <c r="L1045" s="19">
        <v>38457</v>
      </c>
      <c r="M1045" s="20">
        <v>1.2999000000000001</v>
      </c>
      <c r="N1045" s="7"/>
      <c r="O1045" s="8"/>
      <c r="P1045" s="8"/>
      <c r="Q1045" s="8"/>
      <c r="R1045" s="8"/>
      <c r="S1045" s="8"/>
      <c r="T1045" s="8"/>
      <c r="U1045" s="8"/>
      <c r="V1045" s="8"/>
      <c r="W1045" s="8"/>
    </row>
    <row r="1046" spans="1:23" ht="14.25" customHeight="1">
      <c r="A1046" s="7">
        <v>44389</v>
      </c>
      <c r="B1046" s="8">
        <v>2.3174999999999999</v>
      </c>
      <c r="C1046" s="8">
        <v>2.9430999999999998</v>
      </c>
      <c r="D1046" s="8">
        <v>0.62559999999999993</v>
      </c>
      <c r="E1046" s="8">
        <v>0.81</v>
      </c>
      <c r="F1046" s="8">
        <v>1.38</v>
      </c>
      <c r="G1046" s="8">
        <v>92.232399999999998</v>
      </c>
      <c r="H1046" s="8">
        <v>2.1392000000000002</v>
      </c>
      <c r="I1046" s="8">
        <v>90.829246595004747</v>
      </c>
      <c r="J1046" s="8">
        <v>98.22</v>
      </c>
      <c r="L1046" s="19">
        <v>38450</v>
      </c>
      <c r="M1046" s="20">
        <v>1.3583000000000001</v>
      </c>
      <c r="N1046" s="7"/>
      <c r="O1046" s="8"/>
      <c r="P1046" s="8"/>
      <c r="Q1046" s="8"/>
      <c r="R1046" s="8"/>
      <c r="S1046" s="8"/>
      <c r="T1046" s="8"/>
      <c r="U1046" s="8"/>
      <c r="V1046" s="8"/>
      <c r="W1046" s="8"/>
    </row>
    <row r="1047" spans="1:23" ht="14.25" customHeight="1">
      <c r="A1047" s="7">
        <v>44386</v>
      </c>
      <c r="B1047" s="8">
        <v>2.3473999999999999</v>
      </c>
      <c r="C1047" s="8">
        <v>3.0105</v>
      </c>
      <c r="D1047" s="8">
        <v>0.66310000000000002</v>
      </c>
      <c r="E1047" s="8">
        <v>0.79</v>
      </c>
      <c r="F1047" s="8">
        <v>1.37</v>
      </c>
      <c r="G1047" s="8">
        <v>92.104500000000002</v>
      </c>
      <c r="H1047" s="8">
        <v>2.2141999999999999</v>
      </c>
      <c r="I1047" s="8">
        <v>92.495293393083088</v>
      </c>
      <c r="J1047" s="8">
        <v>98.22</v>
      </c>
      <c r="L1047" s="19">
        <v>38443</v>
      </c>
      <c r="M1047" s="20">
        <v>1.4701</v>
      </c>
      <c r="N1047" s="7"/>
      <c r="O1047" s="8"/>
      <c r="P1047" s="8"/>
      <c r="Q1047" s="8"/>
      <c r="R1047" s="8"/>
      <c r="S1047" s="8"/>
      <c r="T1047" s="8"/>
      <c r="U1047" s="8"/>
      <c r="V1047" s="8"/>
      <c r="W1047" s="8"/>
    </row>
    <row r="1048" spans="1:23" ht="14.25" customHeight="1">
      <c r="A1048" s="7">
        <v>44385</v>
      </c>
      <c r="B1048" s="8">
        <v>2.3222999999999998</v>
      </c>
      <c r="C1048" s="8">
        <v>2.9830000000000001</v>
      </c>
      <c r="D1048" s="8">
        <v>0.66070000000000029</v>
      </c>
      <c r="E1048" s="8">
        <v>0.74</v>
      </c>
      <c r="F1048" s="8">
        <v>1.3</v>
      </c>
      <c r="G1048" s="8">
        <v>92.370400000000004</v>
      </c>
      <c r="H1048" s="8">
        <v>2.0865999999999998</v>
      </c>
      <c r="I1048" s="8">
        <v>91.996563555954765</v>
      </c>
      <c r="J1048" s="8">
        <v>98.21</v>
      </c>
      <c r="L1048" s="19">
        <v>38436</v>
      </c>
      <c r="M1048" s="20">
        <v>1.5510999999999999</v>
      </c>
      <c r="N1048" s="7"/>
      <c r="O1048" s="8"/>
      <c r="P1048" s="8"/>
      <c r="Q1048" s="8"/>
      <c r="R1048" s="8"/>
      <c r="S1048" s="8"/>
      <c r="T1048" s="8"/>
      <c r="U1048" s="8"/>
      <c r="V1048" s="8"/>
      <c r="W1048" s="8"/>
    </row>
    <row r="1049" spans="1:23" ht="14.25" customHeight="1">
      <c r="A1049" s="7">
        <v>44384</v>
      </c>
      <c r="B1049" s="8">
        <v>2.4009999999999998</v>
      </c>
      <c r="C1049" s="8">
        <v>3.0554000000000001</v>
      </c>
      <c r="D1049" s="8">
        <v>0.65440000000000031</v>
      </c>
      <c r="E1049" s="8">
        <v>0.79</v>
      </c>
      <c r="F1049" s="8">
        <v>1.33</v>
      </c>
      <c r="G1049" s="8">
        <v>92.706699999999998</v>
      </c>
      <c r="H1049" s="8">
        <v>2.1150000000000002</v>
      </c>
      <c r="I1049" s="8">
        <v>93.465664284046284</v>
      </c>
      <c r="J1049" s="8">
        <v>98.21</v>
      </c>
      <c r="L1049" s="19">
        <v>38429</v>
      </c>
      <c r="M1049" s="20">
        <v>1.7928999999999999</v>
      </c>
      <c r="N1049" s="7"/>
      <c r="O1049" s="8"/>
      <c r="P1049" s="8"/>
      <c r="Q1049" s="8"/>
      <c r="R1049" s="8"/>
      <c r="S1049" s="8"/>
      <c r="T1049" s="8"/>
      <c r="U1049" s="8"/>
      <c r="V1049" s="8"/>
      <c r="W1049" s="8"/>
    </row>
    <row r="1050" spans="1:23" ht="14.25" customHeight="1">
      <c r="A1050" s="7">
        <v>44383</v>
      </c>
      <c r="B1050" s="8">
        <v>2.4091999999999998</v>
      </c>
      <c r="C1050" s="8">
        <v>3.0853999999999999</v>
      </c>
      <c r="D1050" s="8">
        <v>0.67620000000000013</v>
      </c>
      <c r="E1050" s="8">
        <v>0.81</v>
      </c>
      <c r="F1050" s="8">
        <v>1.37</v>
      </c>
      <c r="G1050" s="8">
        <v>92.550200000000004</v>
      </c>
      <c r="H1050" s="8">
        <v>2.0263</v>
      </c>
      <c r="I1050" s="8">
        <v>93.693947332620326</v>
      </c>
      <c r="J1050" s="8">
        <v>98.21</v>
      </c>
      <c r="L1050" s="19">
        <v>38422</v>
      </c>
      <c r="M1050" s="20">
        <v>1.8438000000000001</v>
      </c>
      <c r="N1050" s="7"/>
      <c r="O1050" s="8"/>
      <c r="P1050" s="8"/>
      <c r="Q1050" s="8"/>
      <c r="R1050" s="8"/>
      <c r="S1050" s="8"/>
      <c r="T1050" s="8"/>
      <c r="U1050" s="8"/>
      <c r="V1050" s="8"/>
      <c r="W1050" s="8"/>
    </row>
    <row r="1051" spans="1:23" ht="14.25" customHeight="1">
      <c r="A1051" s="7">
        <v>44382</v>
      </c>
      <c r="B1051" s="8">
        <v>2.4136000000000002</v>
      </c>
      <c r="C1051" s="8">
        <v>3.0754000000000001</v>
      </c>
      <c r="D1051" s="8">
        <v>0.66179999999999994</v>
      </c>
      <c r="E1051" s="8">
        <v>0.86</v>
      </c>
      <c r="F1051" s="8">
        <v>1.44</v>
      </c>
      <c r="G1051" s="8">
        <v>92.265699999999995</v>
      </c>
      <c r="H1051" s="8">
        <v>1.9537</v>
      </c>
      <c r="I1051" s="8">
        <v>95.003499931093884</v>
      </c>
      <c r="J1051" s="8">
        <v>98.21</v>
      </c>
      <c r="L1051" s="19">
        <v>38415</v>
      </c>
      <c r="M1051" s="20">
        <v>1.8468</v>
      </c>
      <c r="N1051" s="7"/>
      <c r="O1051" s="8"/>
      <c r="P1051" s="8"/>
      <c r="Q1051" s="8"/>
      <c r="R1051" s="8"/>
      <c r="S1051" s="8"/>
      <c r="T1051" s="8"/>
      <c r="U1051" s="8"/>
      <c r="V1051" s="8"/>
      <c r="W1051" s="8"/>
    </row>
    <row r="1052" spans="1:23" ht="14.25" customHeight="1">
      <c r="A1052" s="7">
        <v>44379</v>
      </c>
      <c r="B1052" s="8">
        <v>2.3994</v>
      </c>
      <c r="C1052" s="8">
        <v>3.0802999999999998</v>
      </c>
      <c r="D1052" s="8">
        <v>0.68089999999999984</v>
      </c>
      <c r="E1052" s="8">
        <v>0.86</v>
      </c>
      <c r="F1052" s="8">
        <v>1.44</v>
      </c>
      <c r="G1052" s="8">
        <v>92.253299999999996</v>
      </c>
      <c r="H1052" s="8">
        <v>1.8895</v>
      </c>
      <c r="I1052" s="8">
        <v>97.663340073465861</v>
      </c>
      <c r="J1052" s="8">
        <v>98.21</v>
      </c>
      <c r="L1052" s="19">
        <v>38408</v>
      </c>
      <c r="M1052" s="20">
        <v>1.9088000000000001</v>
      </c>
      <c r="N1052" s="7"/>
      <c r="O1052" s="8"/>
      <c r="P1052" s="8"/>
      <c r="Q1052" s="8"/>
      <c r="R1052" s="8"/>
      <c r="S1052" s="8"/>
      <c r="T1052" s="8"/>
      <c r="U1052" s="8"/>
      <c r="V1052" s="8"/>
      <c r="W1052" s="8"/>
    </row>
    <row r="1053" spans="1:23" ht="14.25" customHeight="1">
      <c r="A1053" s="7">
        <v>44378</v>
      </c>
      <c r="B1053" s="8">
        <v>2.4188999999999998</v>
      </c>
      <c r="C1053" s="8">
        <v>3.0878000000000001</v>
      </c>
      <c r="D1053" s="8">
        <v>0.66890000000000027</v>
      </c>
      <c r="E1053" s="8">
        <v>0.89</v>
      </c>
      <c r="F1053" s="8">
        <v>1.48</v>
      </c>
      <c r="G1053" s="8">
        <v>92.538799999999995</v>
      </c>
      <c r="H1053" s="8">
        <v>2.1116999999999999</v>
      </c>
      <c r="I1053" s="8">
        <v>98.759210622030238</v>
      </c>
      <c r="J1053" s="8">
        <v>98</v>
      </c>
      <c r="L1053" s="19">
        <v>38401</v>
      </c>
      <c r="M1053" s="20">
        <v>2.0158999999999998</v>
      </c>
      <c r="N1053" s="7"/>
      <c r="O1053" s="8"/>
      <c r="P1053" s="8"/>
      <c r="Q1053" s="8"/>
      <c r="R1053" s="8"/>
      <c r="S1053" s="8"/>
      <c r="T1053" s="8"/>
      <c r="U1053" s="8"/>
      <c r="V1053" s="8"/>
      <c r="W1053" s="8"/>
    </row>
    <row r="1054" spans="1:23" ht="14.25" customHeight="1">
      <c r="A1054" s="7">
        <v>44377</v>
      </c>
      <c r="B1054" s="8">
        <v>2.4293</v>
      </c>
      <c r="C1054" s="8">
        <v>3.0777999999999999</v>
      </c>
      <c r="D1054" s="8">
        <v>0.64849999999999985</v>
      </c>
      <c r="E1054" s="8">
        <v>0.87</v>
      </c>
      <c r="F1054" s="8">
        <v>1.45</v>
      </c>
      <c r="G1054" s="8">
        <v>92.352699999999999</v>
      </c>
      <c r="H1054" s="8">
        <v>2.548</v>
      </c>
      <c r="I1054" s="8">
        <v>100.95050855156806</v>
      </c>
      <c r="J1054" s="8">
        <v>98</v>
      </c>
      <c r="L1054" s="19">
        <v>38391</v>
      </c>
      <c r="M1054" s="20">
        <v>2.1288999999999998</v>
      </c>
      <c r="N1054" s="7"/>
      <c r="O1054" s="8"/>
      <c r="P1054" s="8"/>
      <c r="Q1054" s="8"/>
      <c r="R1054" s="8"/>
      <c r="S1054" s="8"/>
      <c r="T1054" s="8"/>
      <c r="U1054" s="8"/>
      <c r="V1054" s="8"/>
      <c r="W1054" s="8"/>
    </row>
    <row r="1055" spans="1:23" ht="14.25" customHeight="1">
      <c r="A1055" s="7">
        <v>44376</v>
      </c>
      <c r="B1055" s="8">
        <v>2.4563999999999999</v>
      </c>
      <c r="C1055" s="8">
        <v>3.0853000000000002</v>
      </c>
      <c r="D1055" s="8">
        <v>0.62890000000000024</v>
      </c>
      <c r="E1055" s="8">
        <v>0.89</v>
      </c>
      <c r="F1055" s="8">
        <v>1.49</v>
      </c>
      <c r="G1055" s="8">
        <v>92.070899999999995</v>
      </c>
      <c r="H1055" s="8">
        <v>2.5219</v>
      </c>
      <c r="I1055" s="8">
        <v>98.416367586429729</v>
      </c>
      <c r="J1055" s="8">
        <v>97.62</v>
      </c>
      <c r="L1055" s="19">
        <v>38387</v>
      </c>
      <c r="M1055" s="20">
        <v>1.9757</v>
      </c>
      <c r="N1055" s="7"/>
      <c r="O1055" s="8"/>
      <c r="P1055" s="8"/>
      <c r="Q1055" s="8"/>
      <c r="R1055" s="8"/>
      <c r="S1055" s="8"/>
      <c r="T1055" s="8"/>
      <c r="U1055" s="8"/>
      <c r="V1055" s="8"/>
      <c r="W1055" s="8"/>
    </row>
    <row r="1056" spans="1:23" ht="14.25" customHeight="1">
      <c r="A1056" s="7">
        <v>44375</v>
      </c>
      <c r="B1056" s="8">
        <v>2.4704999999999999</v>
      </c>
      <c r="C1056" s="8">
        <v>3.0903</v>
      </c>
      <c r="D1056" s="8">
        <v>0.61980000000000013</v>
      </c>
      <c r="E1056" s="8">
        <v>0.9</v>
      </c>
      <c r="F1056" s="8">
        <v>1.49</v>
      </c>
      <c r="G1056" s="8">
        <v>91.877700000000004</v>
      </c>
      <c r="H1056" s="8">
        <v>2.2904</v>
      </c>
      <c r="I1056" s="8">
        <v>95.530438717395995</v>
      </c>
      <c r="J1056" s="8">
        <v>97.62</v>
      </c>
      <c r="L1056" s="19">
        <v>38380</v>
      </c>
      <c r="M1056" s="20">
        <v>1.835</v>
      </c>
      <c r="N1056" s="7"/>
      <c r="O1056" s="8"/>
      <c r="P1056" s="8"/>
      <c r="Q1056" s="8"/>
      <c r="R1056" s="8"/>
      <c r="S1056" s="8"/>
      <c r="T1056" s="8"/>
      <c r="U1056" s="8"/>
      <c r="V1056" s="8"/>
      <c r="W1056" s="8"/>
    </row>
    <row r="1057" spans="1:23" ht="14.25" customHeight="1">
      <c r="A1057" s="7">
        <v>44372</v>
      </c>
      <c r="B1057" s="8">
        <v>2.4437000000000002</v>
      </c>
      <c r="C1057" s="8">
        <v>3.0827</v>
      </c>
      <c r="D1057" s="8">
        <v>0.63899999999999979</v>
      </c>
      <c r="E1057" s="8">
        <v>0.92</v>
      </c>
      <c r="F1057" s="8">
        <v>1.54</v>
      </c>
      <c r="G1057" s="8">
        <v>91.817700000000002</v>
      </c>
      <c r="H1057" s="8">
        <v>2.1972</v>
      </c>
      <c r="I1057" s="8">
        <v>95.11686363695091</v>
      </c>
      <c r="J1057" s="8">
        <v>97.62</v>
      </c>
      <c r="L1057" s="19">
        <v>38373</v>
      </c>
      <c r="M1057" s="20">
        <v>1.8313999999999999</v>
      </c>
      <c r="N1057" s="7"/>
      <c r="O1057" s="8"/>
      <c r="P1057" s="8"/>
      <c r="Q1057" s="8"/>
      <c r="R1057" s="8"/>
      <c r="S1057" s="8"/>
      <c r="T1057" s="8"/>
      <c r="U1057" s="8"/>
      <c r="V1057" s="8"/>
      <c r="W1057" s="8"/>
    </row>
    <row r="1058" spans="1:23" ht="14.25" customHeight="1">
      <c r="A1058" s="7">
        <v>44371</v>
      </c>
      <c r="B1058" s="8">
        <v>2.4689999999999999</v>
      </c>
      <c r="C1058" s="8">
        <v>3.0828000000000002</v>
      </c>
      <c r="D1058" s="8">
        <v>0.61380000000000035</v>
      </c>
      <c r="E1058" s="8">
        <v>0.9</v>
      </c>
      <c r="F1058" s="8">
        <v>1.49</v>
      </c>
      <c r="G1058" s="8">
        <v>91.826499999999996</v>
      </c>
      <c r="H1058" s="8">
        <v>2.2559</v>
      </c>
      <c r="I1058" s="8">
        <v>94.411348893429405</v>
      </c>
      <c r="J1058" s="8">
        <v>98.19</v>
      </c>
      <c r="L1058" s="19">
        <v>38366</v>
      </c>
      <c r="M1058" s="20">
        <v>1.8321000000000001</v>
      </c>
      <c r="N1058" s="7"/>
      <c r="O1058" s="8"/>
      <c r="P1058" s="8"/>
      <c r="Q1058" s="8"/>
      <c r="R1058" s="8"/>
      <c r="S1058" s="8"/>
      <c r="T1058" s="8"/>
      <c r="U1058" s="8"/>
      <c r="V1058" s="8"/>
      <c r="W1058" s="8"/>
    </row>
    <row r="1059" spans="1:23" ht="14.25" customHeight="1">
      <c r="A1059" s="7">
        <v>44370</v>
      </c>
      <c r="B1059" s="8">
        <v>2.5011999999999999</v>
      </c>
      <c r="C1059" s="8">
        <v>3.0853000000000002</v>
      </c>
      <c r="D1059" s="8">
        <v>0.58410000000000029</v>
      </c>
      <c r="E1059" s="8">
        <v>0.9</v>
      </c>
      <c r="F1059" s="8">
        <v>1.5</v>
      </c>
      <c r="G1059" s="8">
        <v>91.808700000000002</v>
      </c>
      <c r="H1059" s="8">
        <v>2.2696000000000001</v>
      </c>
      <c r="I1059" s="8">
        <v>94.824018092105263</v>
      </c>
      <c r="J1059" s="8">
        <v>98.19</v>
      </c>
      <c r="L1059" s="19">
        <v>38359</v>
      </c>
      <c r="M1059" s="20">
        <v>1.8748</v>
      </c>
      <c r="N1059" s="7"/>
      <c r="O1059" s="8"/>
      <c r="P1059" s="8"/>
      <c r="Q1059" s="8"/>
      <c r="R1059" s="8"/>
      <c r="S1059" s="8"/>
      <c r="T1059" s="8"/>
      <c r="U1059" s="8"/>
      <c r="V1059" s="8"/>
      <c r="W1059" s="8"/>
    </row>
    <row r="1060" spans="1:23" ht="14.25" customHeight="1">
      <c r="A1060" s="7">
        <v>44369</v>
      </c>
      <c r="B1060" s="8">
        <v>2.5251999999999999</v>
      </c>
      <c r="C1060" s="8">
        <v>3.0876999999999999</v>
      </c>
      <c r="D1060" s="8">
        <v>0.5625</v>
      </c>
      <c r="E1060" s="8">
        <v>0.87</v>
      </c>
      <c r="F1060" s="8">
        <v>1.48</v>
      </c>
      <c r="G1060" s="8">
        <v>91.730099999999993</v>
      </c>
      <c r="H1060" s="8">
        <v>2.3580000000000001</v>
      </c>
      <c r="I1060" s="8">
        <v>92.958637205692114</v>
      </c>
      <c r="J1060" s="8">
        <v>98.19</v>
      </c>
      <c r="L1060" s="19">
        <v>38352</v>
      </c>
      <c r="M1060" s="20">
        <v>1.8922000000000001</v>
      </c>
      <c r="N1060" s="7"/>
      <c r="O1060" s="8"/>
      <c r="P1060" s="8"/>
      <c r="Q1060" s="8"/>
      <c r="R1060" s="8"/>
      <c r="S1060" s="8"/>
      <c r="T1060" s="8"/>
      <c r="U1060" s="8"/>
      <c r="V1060" s="8"/>
      <c r="W1060" s="8"/>
    </row>
    <row r="1061" spans="1:23" ht="14.25" customHeight="1">
      <c r="A1061" s="7">
        <v>44368</v>
      </c>
      <c r="B1061" s="8">
        <v>2.5202</v>
      </c>
      <c r="C1061" s="8">
        <v>3.0952999999999999</v>
      </c>
      <c r="D1061" s="8">
        <v>0.57509999999999994</v>
      </c>
      <c r="E1061" s="8">
        <v>0.9</v>
      </c>
      <c r="F1061" s="8">
        <v>1.5</v>
      </c>
      <c r="G1061" s="8">
        <v>91.855099999999993</v>
      </c>
      <c r="H1061" s="8">
        <v>2.2808000000000002</v>
      </c>
      <c r="I1061" s="8">
        <v>92.735393885529163</v>
      </c>
      <c r="J1061" s="8">
        <v>98.19</v>
      </c>
      <c r="L1061" s="19">
        <v>38345</v>
      </c>
      <c r="M1061" s="20">
        <v>1.7444999999999999</v>
      </c>
      <c r="N1061" s="7"/>
      <c r="O1061" s="8"/>
      <c r="P1061" s="8"/>
      <c r="Q1061" s="8"/>
      <c r="R1061" s="8"/>
      <c r="S1061" s="8"/>
      <c r="T1061" s="8"/>
      <c r="U1061" s="8"/>
      <c r="V1061" s="8"/>
      <c r="W1061" s="8"/>
    </row>
    <row r="1062" spans="1:23" ht="14.25" customHeight="1">
      <c r="A1062" s="7">
        <v>44365</v>
      </c>
      <c r="B1062" s="8">
        <v>2.5274000000000001</v>
      </c>
      <c r="C1062" s="8">
        <v>3.1202000000000001</v>
      </c>
      <c r="D1062" s="8">
        <v>0.59279999999999999</v>
      </c>
      <c r="E1062" s="8">
        <v>0.89</v>
      </c>
      <c r="F1062" s="8">
        <v>1.45</v>
      </c>
      <c r="G1062" s="8">
        <v>92.344499999999996</v>
      </c>
      <c r="H1062" s="8">
        <v>2.2039</v>
      </c>
      <c r="I1062" s="8">
        <v>93.138383118731795</v>
      </c>
      <c r="J1062" s="8">
        <v>98.19</v>
      </c>
      <c r="L1062" s="19">
        <v>38338</v>
      </c>
      <c r="M1062" s="20">
        <v>1.8535999999999999</v>
      </c>
      <c r="N1062" s="7"/>
      <c r="O1062" s="8"/>
      <c r="P1062" s="8"/>
      <c r="Q1062" s="8"/>
      <c r="R1062" s="8"/>
      <c r="S1062" s="8"/>
      <c r="T1062" s="8"/>
      <c r="U1062" s="8"/>
      <c r="V1062" s="8"/>
      <c r="W1062" s="8"/>
    </row>
    <row r="1063" spans="1:23" ht="14.25" customHeight="1">
      <c r="A1063" s="7">
        <v>44364</v>
      </c>
      <c r="B1063" s="8">
        <v>2.5272000000000001</v>
      </c>
      <c r="C1063" s="8">
        <v>3.1400999999999999</v>
      </c>
      <c r="D1063" s="8">
        <v>0.61289999999999978</v>
      </c>
      <c r="E1063" s="8">
        <v>0.9</v>
      </c>
      <c r="F1063" s="8">
        <v>1.52</v>
      </c>
      <c r="G1063" s="8">
        <v>91.913200000000003</v>
      </c>
      <c r="H1063" s="8">
        <v>2.1663999999999999</v>
      </c>
      <c r="I1063" s="8">
        <v>92.705145750699074</v>
      </c>
      <c r="J1063" s="8">
        <v>97.68</v>
      </c>
      <c r="L1063" s="19">
        <v>38331</v>
      </c>
      <c r="M1063" s="20">
        <v>1.7585</v>
      </c>
      <c r="N1063" s="7"/>
      <c r="O1063" s="8"/>
      <c r="P1063" s="8"/>
      <c r="Q1063" s="8"/>
      <c r="R1063" s="8"/>
      <c r="S1063" s="8"/>
      <c r="T1063" s="8"/>
      <c r="U1063" s="8"/>
      <c r="V1063" s="8"/>
      <c r="W1063" s="8"/>
    </row>
    <row r="1064" spans="1:23" ht="14.25" customHeight="1">
      <c r="A1064" s="7">
        <v>44363</v>
      </c>
      <c r="B1064" s="8">
        <v>2.4944999999999999</v>
      </c>
      <c r="C1064" s="8">
        <v>3.1301000000000001</v>
      </c>
      <c r="D1064" s="8">
        <v>0.63560000000000016</v>
      </c>
      <c r="E1064" s="8">
        <v>0.89</v>
      </c>
      <c r="F1064" s="8">
        <v>1.57</v>
      </c>
      <c r="G1064" s="8">
        <v>91.394999999999996</v>
      </c>
      <c r="H1064" s="8">
        <v>2.1892999999999998</v>
      </c>
      <c r="I1064" s="8">
        <v>91.474455395544069</v>
      </c>
      <c r="J1064" s="8">
        <v>97.68</v>
      </c>
      <c r="L1064" s="19">
        <v>38324</v>
      </c>
      <c r="M1064" s="20">
        <v>1.9339999999999999</v>
      </c>
      <c r="N1064" s="7"/>
      <c r="O1064" s="8"/>
      <c r="P1064" s="8"/>
      <c r="Q1064" s="8"/>
      <c r="R1064" s="8"/>
      <c r="S1064" s="8"/>
      <c r="T1064" s="8"/>
      <c r="U1064" s="8"/>
      <c r="V1064" s="8"/>
      <c r="W1064" s="8"/>
    </row>
    <row r="1065" spans="1:23" ht="14.25" customHeight="1">
      <c r="A1065" s="7">
        <v>44362</v>
      </c>
      <c r="B1065" s="8">
        <v>2.4699</v>
      </c>
      <c r="C1065" s="8">
        <v>3.1175999999999999</v>
      </c>
      <c r="D1065" s="8">
        <v>0.64769999999999994</v>
      </c>
      <c r="E1065" s="8">
        <v>0.79</v>
      </c>
      <c r="F1065" s="8">
        <v>1.51</v>
      </c>
      <c r="G1065" s="8">
        <v>90.509900000000002</v>
      </c>
      <c r="H1065" s="8">
        <v>2.2294</v>
      </c>
      <c r="I1065" s="8">
        <v>93.868882891851214</v>
      </c>
      <c r="J1065" s="8">
        <v>97.68</v>
      </c>
      <c r="L1065" s="19">
        <v>38317</v>
      </c>
      <c r="M1065" s="20">
        <v>1.9738</v>
      </c>
      <c r="N1065" s="7"/>
      <c r="O1065" s="8"/>
      <c r="P1065" s="8"/>
      <c r="Q1065" s="8"/>
      <c r="R1065" s="8"/>
      <c r="S1065" s="8"/>
      <c r="T1065" s="8"/>
      <c r="U1065" s="8"/>
      <c r="V1065" s="8"/>
      <c r="W1065" s="8"/>
    </row>
    <row r="1066" spans="1:23" ht="14.25" customHeight="1">
      <c r="A1066" s="7">
        <v>44361</v>
      </c>
      <c r="B1066" s="8">
        <v>2.4459</v>
      </c>
      <c r="C1066" s="8">
        <v>3.1276000000000002</v>
      </c>
      <c r="D1066" s="8">
        <v>0.68170000000000019</v>
      </c>
      <c r="E1066" s="8">
        <v>0.8</v>
      </c>
      <c r="F1066" s="8">
        <v>1.51</v>
      </c>
      <c r="G1066" s="8">
        <v>90.508600000000001</v>
      </c>
      <c r="H1066" s="8">
        <v>2.1516000000000002</v>
      </c>
      <c r="I1066" s="8">
        <v>90.759301067021283</v>
      </c>
      <c r="J1066" s="8">
        <v>97.68</v>
      </c>
      <c r="L1066" s="19">
        <v>38310</v>
      </c>
      <c r="M1066" s="20">
        <v>2.0661999999999998</v>
      </c>
      <c r="N1066" s="7"/>
      <c r="O1066" s="8"/>
      <c r="P1066" s="8"/>
      <c r="Q1066" s="8"/>
      <c r="R1066" s="8"/>
      <c r="S1066" s="8"/>
      <c r="T1066" s="8"/>
      <c r="U1066" s="8"/>
      <c r="V1066" s="8"/>
      <c r="W1066" s="8"/>
    </row>
    <row r="1067" spans="1:23" ht="14.25" customHeight="1">
      <c r="A1067" s="7">
        <v>44358</v>
      </c>
      <c r="B1067" s="8">
        <v>2.4459</v>
      </c>
      <c r="C1067" s="8">
        <v>3.1276000000000002</v>
      </c>
      <c r="D1067" s="8">
        <v>0.68170000000000019</v>
      </c>
      <c r="E1067" s="8">
        <v>0.76</v>
      </c>
      <c r="F1067" s="8">
        <v>1.47</v>
      </c>
      <c r="G1067" s="8">
        <v>90.528099999999995</v>
      </c>
      <c r="H1067" s="8">
        <v>2.1516000000000002</v>
      </c>
      <c r="I1067" s="8">
        <v>90.759301067021283</v>
      </c>
      <c r="J1067" s="8">
        <v>97.68</v>
      </c>
      <c r="L1067" s="19">
        <v>38303</v>
      </c>
      <c r="M1067" s="20">
        <v>1.9957</v>
      </c>
      <c r="N1067" s="7"/>
      <c r="O1067" s="8"/>
      <c r="P1067" s="8"/>
      <c r="Q1067" s="8"/>
      <c r="R1067" s="8"/>
      <c r="S1067" s="8"/>
      <c r="T1067" s="8"/>
      <c r="U1067" s="8"/>
      <c r="V1067" s="8"/>
      <c r="W1067" s="8"/>
    </row>
    <row r="1068" spans="1:23" ht="14.25" customHeight="1">
      <c r="A1068" s="7">
        <v>44357</v>
      </c>
      <c r="B1068" s="8">
        <v>2.4239999999999999</v>
      </c>
      <c r="C1068" s="8">
        <v>3.1</v>
      </c>
      <c r="D1068" s="8">
        <v>0.67600000000000016</v>
      </c>
      <c r="E1068" s="8">
        <v>0.73</v>
      </c>
      <c r="F1068" s="8">
        <v>1.45</v>
      </c>
      <c r="G1068" s="8">
        <v>90.057400000000001</v>
      </c>
      <c r="H1068" s="8">
        <v>2.1193</v>
      </c>
      <c r="I1068" s="8">
        <v>90.737714491865631</v>
      </c>
      <c r="J1068" s="8">
        <v>97.82</v>
      </c>
      <c r="L1068" s="19">
        <v>38296</v>
      </c>
      <c r="M1068" s="20">
        <v>2.2277</v>
      </c>
      <c r="N1068" s="7"/>
      <c r="O1068" s="8"/>
      <c r="P1068" s="8"/>
      <c r="Q1068" s="8"/>
      <c r="R1068" s="8"/>
      <c r="S1068" s="8"/>
      <c r="T1068" s="8"/>
      <c r="U1068" s="8"/>
      <c r="V1068" s="8"/>
      <c r="W1068" s="8"/>
    </row>
    <row r="1069" spans="1:23" ht="14.25" customHeight="1">
      <c r="A1069" s="7">
        <v>44356</v>
      </c>
      <c r="B1069" s="8">
        <v>2.4203000000000001</v>
      </c>
      <c r="C1069" s="8">
        <v>3.1051000000000002</v>
      </c>
      <c r="D1069" s="8">
        <v>0.68480000000000008</v>
      </c>
      <c r="E1069" s="8">
        <v>0.75</v>
      </c>
      <c r="F1069" s="8">
        <v>1.5</v>
      </c>
      <c r="G1069" s="8">
        <v>90.134299999999996</v>
      </c>
      <c r="H1069" s="8">
        <v>2.2715999999999998</v>
      </c>
      <c r="I1069" s="8">
        <v>90.243594168687395</v>
      </c>
      <c r="J1069" s="8">
        <v>97.82</v>
      </c>
      <c r="L1069" s="19">
        <v>38289</v>
      </c>
      <c r="M1069" s="20">
        <v>2.1013000000000002</v>
      </c>
      <c r="N1069" s="7"/>
      <c r="O1069" s="8"/>
      <c r="P1069" s="8"/>
      <c r="Q1069" s="8"/>
      <c r="R1069" s="8"/>
      <c r="S1069" s="8"/>
      <c r="T1069" s="8"/>
      <c r="U1069" s="8"/>
      <c r="V1069" s="8"/>
      <c r="W1069" s="8"/>
    </row>
    <row r="1070" spans="1:23" ht="14.25" customHeight="1">
      <c r="A1070" s="7">
        <v>44355</v>
      </c>
      <c r="B1070" s="8">
        <v>2.4133</v>
      </c>
      <c r="C1070" s="8">
        <v>3.11</v>
      </c>
      <c r="D1070" s="8">
        <v>0.69669999999999987</v>
      </c>
      <c r="E1070" s="8">
        <v>0.77</v>
      </c>
      <c r="F1070" s="8">
        <v>1.53</v>
      </c>
      <c r="G1070" s="8">
        <v>90.131100000000004</v>
      </c>
      <c r="H1070" s="8">
        <v>2.2684000000000002</v>
      </c>
      <c r="I1070" s="8">
        <v>90.482549969563394</v>
      </c>
      <c r="J1070" s="8">
        <v>97.82</v>
      </c>
      <c r="L1070" s="19">
        <v>38282</v>
      </c>
      <c r="M1070" s="20">
        <v>2.1103999999999998</v>
      </c>
      <c r="N1070" s="7"/>
      <c r="O1070" s="8"/>
      <c r="P1070" s="8"/>
      <c r="Q1070" s="8"/>
      <c r="R1070" s="8"/>
      <c r="S1070" s="8"/>
      <c r="T1070" s="8"/>
      <c r="U1070" s="8"/>
      <c r="V1070" s="8"/>
      <c r="W1070" s="8"/>
    </row>
    <row r="1071" spans="1:23" ht="14.25" customHeight="1">
      <c r="A1071" s="7">
        <v>44354</v>
      </c>
      <c r="B1071" s="8">
        <v>2.4116</v>
      </c>
      <c r="C1071" s="8">
        <v>3.11</v>
      </c>
      <c r="D1071" s="8">
        <v>0.69839999999999991</v>
      </c>
      <c r="E1071" s="8">
        <v>0.79</v>
      </c>
      <c r="F1071" s="8">
        <v>1.57</v>
      </c>
      <c r="G1071" s="8">
        <v>89.974299999999999</v>
      </c>
      <c r="H1071" s="8">
        <v>2.2789999999999999</v>
      </c>
      <c r="I1071" s="8">
        <v>88.020595896978605</v>
      </c>
      <c r="J1071" s="8">
        <v>97.82</v>
      </c>
      <c r="L1071" s="19">
        <v>38275</v>
      </c>
      <c r="M1071" s="20">
        <v>2.1745999999999999</v>
      </c>
      <c r="N1071" s="7"/>
      <c r="O1071" s="8"/>
      <c r="P1071" s="8"/>
      <c r="Q1071" s="8"/>
      <c r="R1071" s="8"/>
      <c r="S1071" s="8"/>
      <c r="T1071" s="8"/>
      <c r="U1071" s="8"/>
      <c r="V1071" s="8"/>
      <c r="W1071" s="8"/>
    </row>
    <row r="1072" spans="1:23" ht="14.25" customHeight="1">
      <c r="A1072" s="7">
        <v>44351</v>
      </c>
      <c r="B1072" s="8">
        <v>2.3934000000000002</v>
      </c>
      <c r="C1072" s="8">
        <v>3.0924999999999998</v>
      </c>
      <c r="D1072" s="8">
        <v>0.69909999999999961</v>
      </c>
      <c r="E1072" s="8">
        <v>0.78</v>
      </c>
      <c r="F1072" s="8">
        <v>1.56</v>
      </c>
      <c r="G1072" s="8">
        <v>90.129400000000004</v>
      </c>
      <c r="H1072" s="8">
        <v>2.1741000000000001</v>
      </c>
      <c r="I1072" s="8">
        <v>86.798646508900518</v>
      </c>
      <c r="J1072" s="8">
        <v>97.82</v>
      </c>
      <c r="L1072" s="19">
        <v>38268</v>
      </c>
      <c r="M1072" s="20">
        <v>2.2063000000000001</v>
      </c>
      <c r="N1072" s="7"/>
      <c r="O1072" s="8"/>
      <c r="P1072" s="8"/>
      <c r="Q1072" s="8"/>
      <c r="R1072" s="8"/>
      <c r="S1072" s="8"/>
      <c r="T1072" s="8"/>
      <c r="U1072" s="8"/>
      <c r="V1072" s="8"/>
      <c r="W1072" s="8"/>
    </row>
    <row r="1073" spans="1:23" ht="14.25" customHeight="1">
      <c r="A1073" s="7">
        <v>44350</v>
      </c>
      <c r="B1073" s="8">
        <v>2.3664000000000001</v>
      </c>
      <c r="C1073" s="8">
        <v>3.0550000000000002</v>
      </c>
      <c r="D1073" s="8">
        <v>0.6886000000000001</v>
      </c>
      <c r="E1073" s="8">
        <v>0.84</v>
      </c>
      <c r="F1073" s="8">
        <v>1.63</v>
      </c>
      <c r="G1073" s="8">
        <v>90.498999999999995</v>
      </c>
      <c r="H1073" s="8">
        <v>2.0617999999999999</v>
      </c>
      <c r="I1073" s="8">
        <v>88.321877901958729</v>
      </c>
      <c r="J1073" s="8">
        <v>98.21</v>
      </c>
      <c r="L1073" s="19">
        <v>38260</v>
      </c>
      <c r="M1073" s="20">
        <v>2.2218</v>
      </c>
      <c r="N1073" s="7"/>
      <c r="O1073" s="8"/>
      <c r="P1073" s="8"/>
      <c r="Q1073" s="8"/>
      <c r="R1073" s="8"/>
      <c r="S1073" s="8"/>
      <c r="T1073" s="8"/>
      <c r="U1073" s="8"/>
      <c r="V1073" s="8"/>
      <c r="W1073" s="8"/>
    </row>
    <row r="1074" spans="1:23" ht="14.25" customHeight="1">
      <c r="A1074" s="7">
        <v>44349</v>
      </c>
      <c r="B1074" s="8">
        <v>2.3803999999999998</v>
      </c>
      <c r="C1074" s="8">
        <v>3.0649999999999999</v>
      </c>
      <c r="D1074" s="8">
        <v>0.6846000000000001</v>
      </c>
      <c r="E1074" s="8">
        <v>0.8</v>
      </c>
      <c r="F1074" s="8">
        <v>1.59</v>
      </c>
      <c r="G1074" s="8">
        <v>89.910300000000007</v>
      </c>
      <c r="H1074" s="8">
        <v>2.1269</v>
      </c>
      <c r="I1074" s="8">
        <v>87.371784753513737</v>
      </c>
      <c r="J1074" s="8">
        <v>98.21</v>
      </c>
      <c r="L1074" s="19">
        <v>38254</v>
      </c>
      <c r="M1074" s="20">
        <v>2.0895999999999999</v>
      </c>
      <c r="N1074" s="7"/>
      <c r="O1074" s="8"/>
      <c r="P1074" s="8"/>
      <c r="Q1074" s="8"/>
      <c r="R1074" s="8"/>
      <c r="S1074" s="8"/>
      <c r="T1074" s="8"/>
      <c r="U1074" s="8"/>
      <c r="V1074" s="8"/>
      <c r="W1074" s="8"/>
    </row>
    <row r="1075" spans="1:23" ht="14.25" customHeight="1">
      <c r="A1075" s="7">
        <v>44348</v>
      </c>
      <c r="B1075" s="8">
        <v>2.3725000000000001</v>
      </c>
      <c r="C1075" s="8">
        <v>3.04</v>
      </c>
      <c r="D1075" s="8">
        <v>0.66749999999999998</v>
      </c>
      <c r="E1075" s="8">
        <v>0.81</v>
      </c>
      <c r="F1075" s="8">
        <v>1.62</v>
      </c>
      <c r="G1075" s="8">
        <v>89.922499999999999</v>
      </c>
      <c r="H1075" s="8">
        <v>2.2063999999999999</v>
      </c>
      <c r="I1075" s="8">
        <v>88.328089005235597</v>
      </c>
      <c r="J1075" s="8">
        <v>98.21</v>
      </c>
      <c r="L1075" s="19">
        <v>38247</v>
      </c>
      <c r="M1075" s="20">
        <v>2.0943999999999998</v>
      </c>
      <c r="N1075" s="7"/>
      <c r="O1075" s="8"/>
      <c r="P1075" s="8"/>
      <c r="Q1075" s="8"/>
      <c r="R1075" s="8"/>
      <c r="S1075" s="8"/>
      <c r="T1075" s="8"/>
      <c r="U1075" s="8"/>
      <c r="V1075" s="8"/>
      <c r="W1075" s="8"/>
    </row>
    <row r="1076" spans="1:23" ht="14.25" customHeight="1">
      <c r="A1076" s="7">
        <v>44347</v>
      </c>
      <c r="B1076" s="8">
        <v>2.4113000000000002</v>
      </c>
      <c r="C1076" s="8">
        <v>3.0449999999999999</v>
      </c>
      <c r="D1076" s="8">
        <v>0.63369999999999971</v>
      </c>
      <c r="E1076" s="8">
        <v>0.79</v>
      </c>
      <c r="F1076" s="8">
        <v>1.58</v>
      </c>
      <c r="G1076" s="8">
        <v>89.8536</v>
      </c>
      <c r="H1076" s="8">
        <v>2.5785999999999998</v>
      </c>
      <c r="I1076" s="8">
        <v>88.73094047743146</v>
      </c>
      <c r="J1076" s="8">
        <v>98.21</v>
      </c>
      <c r="L1076" s="19">
        <v>38240</v>
      </c>
      <c r="M1076" s="20">
        <v>2.1272000000000002</v>
      </c>
      <c r="N1076" s="7"/>
      <c r="O1076" s="8"/>
      <c r="P1076" s="8"/>
      <c r="Q1076" s="8"/>
      <c r="R1076" s="8"/>
      <c r="S1076" s="8"/>
      <c r="T1076" s="8"/>
      <c r="U1076" s="8"/>
      <c r="V1076" s="8"/>
      <c r="W1076" s="8"/>
    </row>
    <row r="1077" spans="1:23" ht="14.25" customHeight="1">
      <c r="A1077" s="7">
        <v>44344</v>
      </c>
      <c r="B1077" s="8">
        <v>2.41</v>
      </c>
      <c r="C1077" s="8">
        <v>3.0825</v>
      </c>
      <c r="D1077" s="8">
        <v>0.67249999999999988</v>
      </c>
      <c r="E1077" s="8">
        <v>0.79</v>
      </c>
      <c r="F1077" s="8">
        <v>1.58</v>
      </c>
      <c r="G1077" s="8">
        <v>90.072699999999998</v>
      </c>
      <c r="H1077" s="8">
        <v>2.3086000000000002</v>
      </c>
      <c r="I1077" s="8">
        <v>88.077447348256115</v>
      </c>
      <c r="J1077" s="8">
        <v>97.95</v>
      </c>
      <c r="L1077" s="19">
        <v>38233</v>
      </c>
      <c r="M1077" s="20">
        <v>2.1844000000000001</v>
      </c>
      <c r="N1077" s="7"/>
      <c r="O1077" s="8"/>
      <c r="P1077" s="8"/>
      <c r="Q1077" s="8"/>
      <c r="R1077" s="8"/>
      <c r="S1077" s="8"/>
      <c r="T1077" s="8"/>
      <c r="U1077" s="8"/>
      <c r="V1077" s="8"/>
      <c r="W1077" s="8"/>
    </row>
    <row r="1078" spans="1:23" ht="14.25" customHeight="1">
      <c r="A1078" s="7">
        <v>44343</v>
      </c>
      <c r="B1078" s="8">
        <v>2.3462999999999998</v>
      </c>
      <c r="C1078" s="8">
        <v>3.0724999999999998</v>
      </c>
      <c r="D1078" s="8">
        <v>0.72619999999999996</v>
      </c>
      <c r="E1078" s="8">
        <v>0.81</v>
      </c>
      <c r="F1078" s="8">
        <v>1.61</v>
      </c>
      <c r="G1078" s="8">
        <v>90.011200000000002</v>
      </c>
      <c r="H1078" s="8">
        <v>2.2564000000000002</v>
      </c>
      <c r="I1078" s="8">
        <v>88.794092554274442</v>
      </c>
      <c r="J1078" s="8">
        <v>97.19</v>
      </c>
      <c r="L1078" s="19">
        <v>38226</v>
      </c>
      <c r="M1078" s="20">
        <v>2.2412999999999998</v>
      </c>
      <c r="N1078" s="7"/>
      <c r="O1078" s="8"/>
      <c r="P1078" s="8"/>
      <c r="Q1078" s="8"/>
      <c r="R1078" s="8"/>
      <c r="S1078" s="8"/>
      <c r="T1078" s="8"/>
      <c r="U1078" s="8"/>
      <c r="V1078" s="8"/>
      <c r="W1078" s="8"/>
    </row>
    <row r="1079" spans="1:23" ht="14.25" customHeight="1">
      <c r="A1079" s="7">
        <v>44342</v>
      </c>
      <c r="B1079" s="8">
        <v>2.3414000000000001</v>
      </c>
      <c r="C1079" s="8">
        <v>3.06</v>
      </c>
      <c r="D1079" s="8">
        <v>0.71859999999999991</v>
      </c>
      <c r="E1079" s="8">
        <v>0.8</v>
      </c>
      <c r="F1079" s="8">
        <v>1.58</v>
      </c>
      <c r="G1079" s="8">
        <v>90.041499999999999</v>
      </c>
      <c r="H1079" s="8">
        <v>2.2603</v>
      </c>
      <c r="I1079" s="8">
        <v>90.176572211398963</v>
      </c>
      <c r="J1079" s="8">
        <v>97.19</v>
      </c>
      <c r="L1079" s="19">
        <v>38219</v>
      </c>
      <c r="M1079" s="20">
        <v>2.2541000000000002</v>
      </c>
      <c r="N1079" s="7"/>
      <c r="O1079" s="8"/>
      <c r="P1079" s="8"/>
      <c r="Q1079" s="8"/>
      <c r="R1079" s="8"/>
      <c r="S1079" s="8"/>
      <c r="T1079" s="8"/>
      <c r="U1079" s="8"/>
      <c r="V1079" s="8"/>
      <c r="W1079" s="8"/>
    </row>
    <row r="1080" spans="1:23" ht="14.25" customHeight="1">
      <c r="A1080" s="7">
        <v>44341</v>
      </c>
      <c r="B1080" s="8">
        <v>2.3468</v>
      </c>
      <c r="C1080" s="8">
        <v>3.085</v>
      </c>
      <c r="D1080" s="8">
        <v>0.73819999999999997</v>
      </c>
      <c r="E1080" s="8">
        <v>0.79</v>
      </c>
      <c r="F1080" s="8">
        <v>1.56</v>
      </c>
      <c r="G1080" s="8">
        <v>89.675600000000003</v>
      </c>
      <c r="H1080" s="8">
        <v>2.2574999999999998</v>
      </c>
      <c r="I1080" s="8">
        <v>89.737806777432709</v>
      </c>
      <c r="J1080" s="8">
        <v>97.19</v>
      </c>
      <c r="L1080" s="19">
        <v>38212</v>
      </c>
      <c r="M1080" s="20">
        <v>2.2808999999999999</v>
      </c>
      <c r="N1080" s="7"/>
      <c r="O1080" s="8"/>
      <c r="P1080" s="8"/>
      <c r="Q1080" s="8"/>
      <c r="R1080" s="8"/>
      <c r="S1080" s="8"/>
      <c r="T1080" s="8"/>
      <c r="U1080" s="8"/>
      <c r="V1080" s="8"/>
      <c r="W1080" s="8"/>
    </row>
    <row r="1081" spans="1:23" ht="14.25" customHeight="1">
      <c r="A1081" s="7">
        <v>44340</v>
      </c>
      <c r="B1081" s="8">
        <v>2.3418000000000001</v>
      </c>
      <c r="C1081" s="8">
        <v>3.085</v>
      </c>
      <c r="D1081" s="8">
        <v>0.74319999999999986</v>
      </c>
      <c r="E1081" s="8">
        <v>0.82</v>
      </c>
      <c r="F1081" s="8">
        <v>1.61</v>
      </c>
      <c r="G1081" s="8">
        <v>89.830600000000004</v>
      </c>
      <c r="H1081" s="8">
        <v>2.1347999999999998</v>
      </c>
      <c r="I1081" s="8">
        <v>88.964341039068998</v>
      </c>
      <c r="J1081" s="8">
        <v>97.19</v>
      </c>
      <c r="L1081" s="19">
        <v>38205</v>
      </c>
      <c r="M1081" s="20">
        <v>2.3767999999999998</v>
      </c>
      <c r="N1081" s="7"/>
      <c r="O1081" s="8"/>
      <c r="P1081" s="8"/>
      <c r="Q1081" s="8"/>
      <c r="R1081" s="8"/>
      <c r="S1081" s="8"/>
      <c r="T1081" s="8"/>
      <c r="U1081" s="8"/>
      <c r="V1081" s="8"/>
      <c r="W1081" s="8"/>
    </row>
    <row r="1082" spans="1:23" ht="14.25" customHeight="1">
      <c r="A1082" s="7">
        <v>44337</v>
      </c>
      <c r="B1082" s="8">
        <v>2.3271999999999999</v>
      </c>
      <c r="C1082" s="8">
        <v>3.0876000000000001</v>
      </c>
      <c r="D1082" s="8">
        <v>0.76040000000000019</v>
      </c>
      <c r="E1082" s="8">
        <v>0.84</v>
      </c>
      <c r="F1082" s="8">
        <v>1.63</v>
      </c>
      <c r="G1082" s="8">
        <v>90.033500000000004</v>
      </c>
      <c r="H1082" s="8">
        <v>2.1097999999999999</v>
      </c>
      <c r="I1082" s="8">
        <v>91.716697188730066</v>
      </c>
      <c r="J1082" s="8">
        <v>97.19</v>
      </c>
      <c r="L1082" s="19">
        <v>38198</v>
      </c>
      <c r="M1082" s="20">
        <v>2.4198</v>
      </c>
      <c r="N1082" s="7"/>
      <c r="O1082" s="8"/>
      <c r="P1082" s="8"/>
      <c r="Q1082" s="8"/>
      <c r="R1082" s="8"/>
      <c r="S1082" s="8"/>
      <c r="T1082" s="8"/>
      <c r="U1082" s="8"/>
      <c r="V1082" s="8"/>
      <c r="W1082" s="8"/>
    </row>
    <row r="1083" spans="1:23" ht="14.25" customHeight="1">
      <c r="A1083" s="7">
        <v>44336</v>
      </c>
      <c r="B1083" s="8">
        <v>2.3485999999999998</v>
      </c>
      <c r="C1083" s="8">
        <v>3.1000999999999999</v>
      </c>
      <c r="D1083" s="8">
        <v>0.75150000000000006</v>
      </c>
      <c r="E1083" s="8">
        <v>0.83</v>
      </c>
      <c r="F1083" s="8">
        <v>1.63</v>
      </c>
      <c r="G1083" s="8">
        <v>89.752799999999993</v>
      </c>
      <c r="H1083" s="8">
        <v>2.1635</v>
      </c>
      <c r="I1083" s="8">
        <v>92.35717375752543</v>
      </c>
      <c r="J1083" s="8">
        <v>97.34</v>
      </c>
      <c r="L1083" s="19">
        <v>38191</v>
      </c>
      <c r="M1083" s="20">
        <v>2.2896999999999998</v>
      </c>
      <c r="N1083" s="7"/>
      <c r="O1083" s="8"/>
      <c r="P1083" s="8"/>
      <c r="Q1083" s="8"/>
      <c r="R1083" s="8"/>
      <c r="S1083" s="8"/>
      <c r="T1083" s="8"/>
      <c r="U1083" s="8"/>
      <c r="V1083" s="8"/>
      <c r="W1083" s="8"/>
    </row>
    <row r="1084" spans="1:23" ht="14.25" customHeight="1">
      <c r="A1084" s="7">
        <v>44335</v>
      </c>
      <c r="B1084" s="8">
        <v>2.3506</v>
      </c>
      <c r="C1084" s="8">
        <v>3.1297999999999999</v>
      </c>
      <c r="D1084" s="8">
        <v>0.77919999999999989</v>
      </c>
      <c r="E1084" s="8">
        <v>0.87</v>
      </c>
      <c r="F1084" s="8">
        <v>1.68</v>
      </c>
      <c r="G1084" s="8">
        <v>90.173199999999994</v>
      </c>
      <c r="H1084" s="8">
        <v>2.1455000000000002</v>
      </c>
      <c r="I1084" s="8">
        <v>92.749364671926912</v>
      </c>
      <c r="J1084" s="8">
        <v>97.34</v>
      </c>
      <c r="L1084" s="19">
        <v>38184</v>
      </c>
      <c r="M1084" s="20">
        <v>2.2547999999999999</v>
      </c>
      <c r="N1084" s="7"/>
      <c r="O1084" s="8"/>
      <c r="P1084" s="8"/>
      <c r="Q1084" s="8"/>
      <c r="R1084" s="8"/>
      <c r="S1084" s="8"/>
      <c r="T1084" s="8"/>
      <c r="U1084" s="8"/>
      <c r="V1084" s="8"/>
      <c r="W1084" s="8"/>
    </row>
    <row r="1085" spans="1:23" ht="14.25" customHeight="1">
      <c r="A1085" s="7">
        <v>44334</v>
      </c>
      <c r="B1085" s="8">
        <v>2.3532000000000002</v>
      </c>
      <c r="C1085" s="8">
        <v>3.1457000000000002</v>
      </c>
      <c r="D1085" s="8">
        <v>0.79249999999999998</v>
      </c>
      <c r="E1085" s="8">
        <v>0.83</v>
      </c>
      <c r="F1085" s="8">
        <v>1.64</v>
      </c>
      <c r="G1085" s="8">
        <v>89.784899999999993</v>
      </c>
      <c r="H1085" s="8">
        <v>2.1913999999999998</v>
      </c>
      <c r="I1085" s="8">
        <v>91.343443742465183</v>
      </c>
      <c r="J1085" s="8">
        <v>97.34</v>
      </c>
      <c r="L1085" s="19">
        <v>38177</v>
      </c>
      <c r="M1085" s="20">
        <v>2.3584999999999998</v>
      </c>
      <c r="N1085" s="7"/>
      <c r="O1085" s="8"/>
      <c r="P1085" s="8"/>
      <c r="Q1085" s="8"/>
      <c r="R1085" s="8"/>
      <c r="S1085" s="8"/>
      <c r="T1085" s="8"/>
      <c r="U1085" s="8"/>
      <c r="V1085" s="8"/>
      <c r="W1085" s="8"/>
    </row>
    <row r="1086" spans="1:23" ht="14.25" customHeight="1">
      <c r="A1086" s="7">
        <v>44333</v>
      </c>
      <c r="B1086" s="8">
        <v>2.3504</v>
      </c>
      <c r="C1086" s="8">
        <v>3.1524000000000001</v>
      </c>
      <c r="D1086" s="8">
        <v>0.80200000000000005</v>
      </c>
      <c r="E1086" s="8">
        <v>0.84</v>
      </c>
      <c r="F1086" s="8">
        <v>1.64</v>
      </c>
      <c r="G1086" s="8">
        <v>90.218800000000002</v>
      </c>
      <c r="H1086" s="8">
        <v>2.1857000000000002</v>
      </c>
      <c r="I1086" s="8">
        <v>91.052906944444445</v>
      </c>
      <c r="J1086" s="8">
        <v>97.34</v>
      </c>
      <c r="L1086" s="19">
        <v>38170</v>
      </c>
      <c r="M1086" s="20">
        <v>2.427</v>
      </c>
      <c r="N1086" s="7"/>
      <c r="O1086" s="8"/>
      <c r="P1086" s="8"/>
      <c r="Q1086" s="8"/>
      <c r="R1086" s="8"/>
      <c r="S1086" s="8"/>
      <c r="T1086" s="8"/>
      <c r="U1086" s="8"/>
      <c r="V1086" s="8"/>
      <c r="W1086" s="8"/>
    </row>
    <row r="1087" spans="1:23" ht="14.25" customHeight="1">
      <c r="A1087" s="7">
        <v>44330</v>
      </c>
      <c r="B1087" s="8">
        <v>2.33</v>
      </c>
      <c r="C1087" s="8">
        <v>3.1421999999999999</v>
      </c>
      <c r="D1087" s="8">
        <v>0.81219999999999981</v>
      </c>
      <c r="E1087" s="8">
        <v>0.82</v>
      </c>
      <c r="F1087" s="8">
        <v>1.63</v>
      </c>
      <c r="G1087" s="8">
        <v>90.303100000000001</v>
      </c>
      <c r="H1087" s="8">
        <v>1.9942</v>
      </c>
      <c r="I1087" s="8">
        <v>92.675978384775803</v>
      </c>
      <c r="J1087" s="8">
        <v>97.34</v>
      </c>
      <c r="L1087" s="19">
        <v>38163</v>
      </c>
      <c r="M1087" s="20">
        <v>2.4367000000000001</v>
      </c>
      <c r="N1087" s="7"/>
      <c r="O1087" s="8"/>
      <c r="P1087" s="8"/>
      <c r="Q1087" s="8"/>
      <c r="R1087" s="8"/>
      <c r="S1087" s="8"/>
      <c r="T1087" s="8"/>
      <c r="U1087" s="8"/>
      <c r="V1087" s="8"/>
      <c r="W1087" s="8"/>
    </row>
    <row r="1088" spans="1:23" ht="14.25" customHeight="1">
      <c r="A1088" s="7">
        <v>44329</v>
      </c>
      <c r="B1088" s="8">
        <v>2.3285999999999998</v>
      </c>
      <c r="C1088" s="8">
        <v>3.1366000000000001</v>
      </c>
      <c r="D1088" s="8">
        <v>0.80800000000000027</v>
      </c>
      <c r="E1088" s="8">
        <v>0.84</v>
      </c>
      <c r="F1088" s="8">
        <v>1.66</v>
      </c>
      <c r="G1088" s="8">
        <v>90.718699999999998</v>
      </c>
      <c r="H1088" s="8">
        <v>2.0577000000000001</v>
      </c>
      <c r="I1088" s="8">
        <v>93.206676357373965</v>
      </c>
      <c r="J1088" s="8">
        <v>97.04</v>
      </c>
      <c r="L1088" s="19">
        <v>38156</v>
      </c>
      <c r="M1088" s="20">
        <v>2.3515000000000001</v>
      </c>
      <c r="N1088" s="7"/>
      <c r="O1088" s="8"/>
      <c r="P1088" s="8"/>
      <c r="Q1088" s="8"/>
      <c r="R1088" s="8"/>
      <c r="S1088" s="8"/>
      <c r="T1088" s="8"/>
      <c r="U1088" s="8"/>
      <c r="V1088" s="8"/>
      <c r="W1088" s="8"/>
    </row>
    <row r="1089" spans="1:23" ht="14.25" customHeight="1">
      <c r="A1089" s="7">
        <v>44328</v>
      </c>
      <c r="B1089" s="8">
        <v>2.2974000000000001</v>
      </c>
      <c r="C1089" s="8">
        <v>3.1309999999999998</v>
      </c>
      <c r="D1089" s="8">
        <v>0.83359999999999967</v>
      </c>
      <c r="E1089" s="8">
        <v>0.87</v>
      </c>
      <c r="F1089" s="8">
        <v>1.69</v>
      </c>
      <c r="G1089" s="8">
        <v>90.768299999999996</v>
      </c>
      <c r="H1089" s="8">
        <v>1.9963</v>
      </c>
      <c r="I1089" s="8">
        <v>95.388514032865814</v>
      </c>
      <c r="J1089" s="8">
        <v>97.04</v>
      </c>
      <c r="L1089" s="19">
        <v>38149</v>
      </c>
      <c r="M1089" s="20">
        <v>2.46</v>
      </c>
      <c r="N1089" s="7"/>
      <c r="O1089" s="8"/>
      <c r="P1089" s="8"/>
      <c r="Q1089" s="8"/>
      <c r="R1089" s="8"/>
      <c r="S1089" s="8"/>
      <c r="T1089" s="8"/>
      <c r="U1089" s="8"/>
      <c r="V1089" s="8"/>
      <c r="W1089" s="8"/>
    </row>
    <row r="1090" spans="1:23" ht="14.25" customHeight="1">
      <c r="A1090" s="7">
        <v>44327</v>
      </c>
      <c r="B1090" s="8">
        <v>2.3077999999999999</v>
      </c>
      <c r="C1090" s="8">
        <v>3.1379999999999999</v>
      </c>
      <c r="D1090" s="8">
        <v>0.83020000000000005</v>
      </c>
      <c r="E1090" s="8">
        <v>0.8</v>
      </c>
      <c r="F1090" s="8">
        <v>1.64</v>
      </c>
      <c r="G1090" s="8">
        <v>90.165099999999995</v>
      </c>
      <c r="H1090" s="8">
        <v>2.0019999999999998</v>
      </c>
      <c r="I1090" s="8">
        <v>97.202097781158201</v>
      </c>
      <c r="J1090" s="8">
        <v>97.04</v>
      </c>
      <c r="L1090" s="19">
        <v>38142</v>
      </c>
      <c r="M1090" s="20">
        <v>2.3509000000000002</v>
      </c>
      <c r="N1090" s="7"/>
      <c r="O1090" s="8"/>
      <c r="P1090" s="8"/>
      <c r="Q1090" s="8"/>
      <c r="R1090" s="8"/>
      <c r="S1090" s="8"/>
      <c r="T1090" s="8"/>
      <c r="U1090" s="8"/>
      <c r="V1090" s="8"/>
      <c r="W1090" s="8"/>
    </row>
    <row r="1091" spans="1:23" ht="14.25" customHeight="1">
      <c r="A1091" s="7">
        <v>44326</v>
      </c>
      <c r="B1091" s="8">
        <v>2.3129</v>
      </c>
      <c r="C1091" s="8">
        <v>3.1459999999999999</v>
      </c>
      <c r="D1091" s="8">
        <v>0.83309999999999995</v>
      </c>
      <c r="E1091" s="8">
        <v>0.8</v>
      </c>
      <c r="F1091" s="8">
        <v>1.63</v>
      </c>
      <c r="G1091" s="8">
        <v>90.291200000000003</v>
      </c>
      <c r="H1091" s="8">
        <v>1.8479000000000001</v>
      </c>
      <c r="I1091" s="8">
        <v>97.352874519584162</v>
      </c>
      <c r="J1091" s="8">
        <v>97.04</v>
      </c>
      <c r="L1091" s="19">
        <v>38135</v>
      </c>
      <c r="M1091" s="20">
        <v>2.1158000000000001</v>
      </c>
      <c r="N1091" s="7"/>
      <c r="O1091" s="8"/>
      <c r="P1091" s="8"/>
      <c r="Q1091" s="8"/>
      <c r="R1091" s="8"/>
      <c r="S1091" s="8"/>
      <c r="T1091" s="8"/>
      <c r="U1091" s="8"/>
      <c r="V1091" s="8"/>
      <c r="W1091" s="8"/>
    </row>
    <row r="1092" spans="1:23" ht="14.25" customHeight="1">
      <c r="A1092" s="7">
        <v>44324</v>
      </c>
      <c r="B1092" s="8">
        <v>2.3193000000000001</v>
      </c>
      <c r="C1092" s="8">
        <v>3.1581999999999999</v>
      </c>
      <c r="D1092" s="8">
        <v>0.83889999999999976</v>
      </c>
      <c r="E1092" s="8">
        <v>0.77</v>
      </c>
      <c r="F1092" s="8">
        <v>1.6</v>
      </c>
      <c r="G1092" s="8">
        <v>90.229799999999997</v>
      </c>
      <c r="H1092" s="8">
        <v>1.7685999999999999</v>
      </c>
      <c r="I1092" s="8">
        <v>97.614120896936527</v>
      </c>
      <c r="J1092" s="8">
        <v>97.04</v>
      </c>
      <c r="L1092" s="19">
        <v>38128</v>
      </c>
      <c r="M1092" s="20">
        <v>2.1598999999999999</v>
      </c>
      <c r="N1092" s="7"/>
      <c r="O1092" s="8"/>
      <c r="P1092" s="8"/>
      <c r="Q1092" s="8"/>
      <c r="R1092" s="8"/>
      <c r="S1092" s="8"/>
      <c r="T1092" s="8"/>
      <c r="U1092" s="8"/>
      <c r="V1092" s="8"/>
      <c r="W1092" s="8"/>
    </row>
    <row r="1093" spans="1:23" ht="14.25" customHeight="1">
      <c r="A1093" s="7">
        <v>44323</v>
      </c>
      <c r="B1093" s="8">
        <v>2.3199999999999998</v>
      </c>
      <c r="C1093" s="8">
        <v>3.1589</v>
      </c>
      <c r="D1093" s="8">
        <v>0.8389000000000002</v>
      </c>
      <c r="E1093" s="8">
        <v>0.77</v>
      </c>
      <c r="F1093" s="8">
        <v>1.6</v>
      </c>
      <c r="G1093" s="8">
        <v>90.229799999999997</v>
      </c>
      <c r="H1093" s="8">
        <v>1.9056</v>
      </c>
      <c r="I1093" s="8">
        <v>99.041305320249023</v>
      </c>
      <c r="J1093" s="8">
        <v>97.04</v>
      </c>
      <c r="L1093" s="19">
        <v>38121</v>
      </c>
      <c r="M1093" s="20">
        <v>2.2191000000000001</v>
      </c>
      <c r="N1093" s="7"/>
      <c r="O1093" s="8"/>
      <c r="P1093" s="8"/>
      <c r="Q1093" s="8"/>
      <c r="R1093" s="8"/>
      <c r="S1093" s="8"/>
      <c r="T1093" s="8"/>
      <c r="U1093" s="8"/>
      <c r="V1093" s="8"/>
      <c r="W1093" s="8"/>
    </row>
    <row r="1094" spans="1:23" ht="14.25" customHeight="1">
      <c r="A1094" s="7">
        <v>44322</v>
      </c>
      <c r="B1094" s="8">
        <v>2.3266</v>
      </c>
      <c r="C1094" s="8">
        <v>3.1507000000000001</v>
      </c>
      <c r="D1094" s="8">
        <v>0.82410000000000005</v>
      </c>
      <c r="E1094" s="8">
        <v>0.81</v>
      </c>
      <c r="F1094" s="8">
        <v>1.58</v>
      </c>
      <c r="G1094" s="8">
        <v>90.889600000000002</v>
      </c>
      <c r="H1094" s="8">
        <v>2.1191</v>
      </c>
      <c r="I1094" s="8">
        <v>99.713597183895999</v>
      </c>
      <c r="J1094" s="8">
        <v>96.78</v>
      </c>
      <c r="L1094" s="19">
        <v>38107</v>
      </c>
      <c r="M1094" s="20">
        <v>2.4218000000000002</v>
      </c>
      <c r="N1094" s="7"/>
      <c r="O1094" s="8"/>
      <c r="P1094" s="8"/>
      <c r="Q1094" s="8"/>
      <c r="R1094" s="8"/>
      <c r="S1094" s="8"/>
      <c r="T1094" s="8"/>
      <c r="U1094" s="8"/>
      <c r="V1094" s="8"/>
      <c r="W1094" s="8"/>
    </row>
    <row r="1095" spans="1:23" ht="14.25" customHeight="1">
      <c r="A1095" s="7">
        <v>44321</v>
      </c>
      <c r="B1095" s="8">
        <v>2.3591000000000002</v>
      </c>
      <c r="C1095" s="8">
        <v>3.1640000000000001</v>
      </c>
      <c r="D1095" s="8">
        <v>0.80489999999999995</v>
      </c>
      <c r="E1095" s="8">
        <v>0.8</v>
      </c>
      <c r="F1095" s="8">
        <v>1.59</v>
      </c>
      <c r="G1095" s="8">
        <v>91.259</v>
      </c>
      <c r="H1095" s="8">
        <v>2.3464999999999998</v>
      </c>
      <c r="I1095" s="8">
        <v>100.98099954340242</v>
      </c>
      <c r="J1095" s="8">
        <v>96.78</v>
      </c>
      <c r="L1095" s="19">
        <v>38100</v>
      </c>
      <c r="M1095" s="20">
        <v>2.2782</v>
      </c>
      <c r="N1095" s="7"/>
      <c r="O1095" s="8"/>
      <c r="P1095" s="8"/>
      <c r="Q1095" s="8"/>
      <c r="R1095" s="8"/>
      <c r="S1095" s="8"/>
      <c r="T1095" s="8"/>
      <c r="U1095" s="8"/>
      <c r="V1095" s="8"/>
      <c r="W1095" s="8"/>
    </row>
    <row r="1096" spans="1:23" ht="14.25" customHeight="1">
      <c r="A1096" s="7">
        <v>44320</v>
      </c>
      <c r="B1096" s="8">
        <v>2.3591000000000002</v>
      </c>
      <c r="C1096" s="8">
        <v>3.1640000000000001</v>
      </c>
      <c r="D1096" s="8">
        <v>0.80489999999999995</v>
      </c>
      <c r="E1096" s="8">
        <v>0.82</v>
      </c>
      <c r="F1096" s="8">
        <v>1.61</v>
      </c>
      <c r="G1096" s="8">
        <v>91.3001</v>
      </c>
      <c r="H1096" s="8">
        <v>2.3464999999999998</v>
      </c>
      <c r="I1096" s="8">
        <v>100.98099954340242</v>
      </c>
      <c r="J1096" s="8">
        <v>96.78</v>
      </c>
      <c r="L1096" s="19">
        <v>38093</v>
      </c>
      <c r="M1096" s="20">
        <v>1.9845999999999999</v>
      </c>
      <c r="N1096" s="7"/>
      <c r="O1096" s="8"/>
      <c r="P1096" s="8"/>
      <c r="Q1096" s="8"/>
      <c r="R1096" s="8"/>
      <c r="S1096" s="8"/>
      <c r="T1096" s="8"/>
      <c r="U1096" s="8"/>
      <c r="V1096" s="8"/>
      <c r="W1096" s="8"/>
    </row>
    <row r="1097" spans="1:23" ht="14.25" customHeight="1">
      <c r="A1097" s="7">
        <v>44319</v>
      </c>
      <c r="B1097" s="8">
        <v>2.3591000000000002</v>
      </c>
      <c r="C1097" s="8">
        <v>3.1640000000000001</v>
      </c>
      <c r="D1097" s="8">
        <v>0.80489999999999995</v>
      </c>
      <c r="E1097" s="8">
        <v>0.84</v>
      </c>
      <c r="F1097" s="8">
        <v>1.63</v>
      </c>
      <c r="G1097" s="8">
        <v>90.959199999999996</v>
      </c>
      <c r="H1097" s="8">
        <v>2.3464999999999998</v>
      </c>
      <c r="I1097" s="8">
        <v>100.98099954340242</v>
      </c>
      <c r="J1097" s="8">
        <v>96.78</v>
      </c>
      <c r="L1097" s="19">
        <v>38086</v>
      </c>
      <c r="M1097" s="20">
        <v>1.8488</v>
      </c>
      <c r="N1097" s="7"/>
      <c r="O1097" s="8"/>
      <c r="P1097" s="8"/>
      <c r="Q1097" s="8"/>
      <c r="R1097" s="8"/>
      <c r="S1097" s="8"/>
      <c r="T1097" s="8"/>
      <c r="U1097" s="8"/>
      <c r="V1097" s="8"/>
      <c r="W1097" s="8"/>
    </row>
    <row r="1098" spans="1:23" ht="14.25" customHeight="1">
      <c r="A1098" s="7">
        <v>44316</v>
      </c>
      <c r="B1098" s="8">
        <v>2.3591000000000002</v>
      </c>
      <c r="C1098" s="8">
        <v>3.1640000000000001</v>
      </c>
      <c r="D1098" s="8">
        <v>0.80489999999999995</v>
      </c>
      <c r="E1098" s="8">
        <v>0.86</v>
      </c>
      <c r="F1098" s="8">
        <v>1.65</v>
      </c>
      <c r="G1098" s="8">
        <v>91.297899999999998</v>
      </c>
      <c r="H1098" s="8">
        <v>2.3464999999999998</v>
      </c>
      <c r="I1098" s="8">
        <v>100.98099954340242</v>
      </c>
      <c r="J1098" s="8">
        <v>96.78</v>
      </c>
      <c r="L1098" s="19">
        <v>38079</v>
      </c>
      <c r="M1098" s="20">
        <v>1.8806</v>
      </c>
      <c r="N1098" s="7"/>
      <c r="O1098" s="8"/>
      <c r="P1098" s="8"/>
      <c r="Q1098" s="8"/>
      <c r="R1098" s="8"/>
      <c r="S1098" s="8"/>
      <c r="T1098" s="8"/>
      <c r="U1098" s="8"/>
      <c r="V1098" s="8"/>
      <c r="W1098" s="8"/>
    </row>
    <row r="1099" spans="1:23" ht="14.25" customHeight="1">
      <c r="A1099" s="7">
        <v>44315</v>
      </c>
      <c r="B1099" s="8">
        <v>2.3799000000000001</v>
      </c>
      <c r="C1099" s="8">
        <v>3.1871999999999998</v>
      </c>
      <c r="D1099" s="8">
        <v>0.80729999999999968</v>
      </c>
      <c r="E1099" s="8">
        <v>0.86</v>
      </c>
      <c r="F1099" s="8">
        <v>1.65</v>
      </c>
      <c r="G1099" s="8">
        <v>90.635000000000005</v>
      </c>
      <c r="H1099" s="8">
        <v>2.2715999999999998</v>
      </c>
      <c r="I1099" s="8">
        <v>99.982867010034809</v>
      </c>
      <c r="J1099" s="8">
        <v>96.78</v>
      </c>
      <c r="L1099" s="19">
        <v>38072</v>
      </c>
      <c r="M1099" s="20">
        <v>1.8552</v>
      </c>
      <c r="N1099" s="7"/>
      <c r="O1099" s="8"/>
      <c r="P1099" s="8"/>
      <c r="Q1099" s="8"/>
      <c r="R1099" s="8"/>
      <c r="S1099" s="8"/>
      <c r="T1099" s="8"/>
      <c r="U1099" s="8"/>
      <c r="V1099" s="8"/>
      <c r="W1099" s="8"/>
    </row>
    <row r="1100" spans="1:23" ht="14.25" customHeight="1">
      <c r="A1100" s="7">
        <v>44314</v>
      </c>
      <c r="B1100" s="8">
        <v>2.3963999999999999</v>
      </c>
      <c r="C1100" s="8">
        <v>3.1979000000000002</v>
      </c>
      <c r="D1100" s="8">
        <v>0.80150000000000032</v>
      </c>
      <c r="E1100" s="8">
        <v>0.86</v>
      </c>
      <c r="F1100" s="8">
        <v>1.63</v>
      </c>
      <c r="G1100" s="8">
        <v>90.6066</v>
      </c>
      <c r="H1100" s="8">
        <v>2.16</v>
      </c>
      <c r="I1100" s="8">
        <v>100.15880975264292</v>
      </c>
      <c r="J1100" s="8">
        <v>96.78</v>
      </c>
      <c r="L1100" s="19">
        <v>38065</v>
      </c>
      <c r="M1100" s="20">
        <v>1.8766</v>
      </c>
      <c r="N1100" s="7"/>
      <c r="O1100" s="8"/>
      <c r="P1100" s="8"/>
      <c r="Q1100" s="8"/>
      <c r="R1100" s="8"/>
      <c r="S1100" s="8"/>
      <c r="T1100" s="8"/>
      <c r="U1100" s="8"/>
      <c r="V1100" s="8"/>
      <c r="W1100" s="8"/>
    </row>
    <row r="1101" spans="1:23" ht="14.25" customHeight="1">
      <c r="A1101" s="7">
        <v>44313</v>
      </c>
      <c r="B1101" s="8">
        <v>2.4226000000000001</v>
      </c>
      <c r="C1101" s="8">
        <v>3.2078000000000002</v>
      </c>
      <c r="D1101" s="8">
        <v>0.78520000000000012</v>
      </c>
      <c r="E1101" s="8">
        <v>0.88</v>
      </c>
      <c r="F1101" s="8">
        <v>1.63</v>
      </c>
      <c r="G1101" s="8">
        <v>90.884500000000003</v>
      </c>
      <c r="H1101" s="8">
        <v>2.2086999999999999</v>
      </c>
      <c r="I1101" s="8">
        <v>96.969035643004119</v>
      </c>
      <c r="J1101" s="8">
        <v>96.78</v>
      </c>
      <c r="L1101" s="19">
        <v>38058</v>
      </c>
      <c r="M1101" s="20">
        <v>1.9318</v>
      </c>
      <c r="N1101" s="7"/>
      <c r="O1101" s="8"/>
      <c r="P1101" s="8"/>
      <c r="Q1101" s="8"/>
      <c r="R1101" s="8"/>
      <c r="S1101" s="8"/>
      <c r="T1101" s="8"/>
      <c r="U1101" s="8"/>
      <c r="V1101" s="8"/>
      <c r="W1101" s="8"/>
    </row>
    <row r="1102" spans="1:23" ht="14.25" customHeight="1">
      <c r="A1102" s="7">
        <v>44312</v>
      </c>
      <c r="B1102" s="8">
        <v>2.4312999999999998</v>
      </c>
      <c r="C1102" s="8">
        <v>3.2023999999999999</v>
      </c>
      <c r="D1102" s="8">
        <v>0.77110000000000012</v>
      </c>
      <c r="E1102" s="8">
        <v>0.85</v>
      </c>
      <c r="F1102" s="8">
        <v>1.58</v>
      </c>
      <c r="G1102" s="8">
        <v>90.8399</v>
      </c>
      <c r="H1102" s="8">
        <v>2.2355999999999998</v>
      </c>
      <c r="I1102" s="8">
        <v>95.04825279958996</v>
      </c>
      <c r="J1102" s="8">
        <v>96.78</v>
      </c>
      <c r="L1102" s="19">
        <v>38051</v>
      </c>
      <c r="M1102" s="20">
        <v>1.9974000000000001</v>
      </c>
      <c r="N1102" s="7"/>
      <c r="O1102" s="8"/>
      <c r="P1102" s="8"/>
      <c r="Q1102" s="8"/>
      <c r="R1102" s="8"/>
      <c r="S1102" s="8"/>
      <c r="T1102" s="8"/>
      <c r="U1102" s="8"/>
      <c r="V1102" s="8"/>
      <c r="W1102" s="8"/>
    </row>
    <row r="1103" spans="1:23" ht="14.25" customHeight="1">
      <c r="A1103" s="7">
        <v>44311</v>
      </c>
      <c r="B1103" s="8">
        <v>2.3858000000000001</v>
      </c>
      <c r="C1103" s="8">
        <v>3.1840999999999999</v>
      </c>
      <c r="D1103" s="8">
        <v>0.79829999999999979</v>
      </c>
      <c r="E1103" s="8">
        <v>0.83</v>
      </c>
      <c r="F1103" s="8">
        <v>1.58</v>
      </c>
      <c r="G1103" s="8">
        <v>90.829899999999995</v>
      </c>
      <c r="H1103" s="8">
        <v>2.1766999999999999</v>
      </c>
      <c r="I1103" s="8">
        <v>97.830003438556929</v>
      </c>
      <c r="J1103" s="8">
        <v>96.78</v>
      </c>
      <c r="L1103" s="19">
        <v>38044</v>
      </c>
      <c r="M1103" s="20">
        <v>2.0731999999999999</v>
      </c>
      <c r="N1103" s="7"/>
      <c r="O1103" s="8"/>
      <c r="P1103" s="8"/>
      <c r="Q1103" s="8"/>
      <c r="R1103" s="8"/>
      <c r="S1103" s="8"/>
      <c r="T1103" s="8"/>
      <c r="U1103" s="8"/>
      <c r="V1103" s="8"/>
      <c r="W1103" s="8"/>
    </row>
    <row r="1104" spans="1:23" ht="14.25" customHeight="1">
      <c r="A1104" s="7">
        <v>44309</v>
      </c>
      <c r="B1104" s="8">
        <v>2.39</v>
      </c>
      <c r="C1104" s="8">
        <v>3.1718999999999999</v>
      </c>
      <c r="D1104" s="8">
        <v>0.78189999999999982</v>
      </c>
      <c r="E1104" s="8">
        <v>0.83</v>
      </c>
      <c r="F1104" s="8">
        <v>1.58</v>
      </c>
      <c r="G1104" s="8">
        <v>90.829899999999995</v>
      </c>
      <c r="H1104" s="8">
        <v>2.097</v>
      </c>
      <c r="I1104" s="8">
        <v>97.807327981736094</v>
      </c>
      <c r="J1104" s="8">
        <v>96.78</v>
      </c>
      <c r="L1104" s="19">
        <v>38037</v>
      </c>
      <c r="M1104" s="20">
        <v>2.1366999999999998</v>
      </c>
      <c r="N1104" s="7"/>
      <c r="O1104" s="8"/>
      <c r="P1104" s="8"/>
      <c r="Q1104" s="8"/>
      <c r="R1104" s="8"/>
      <c r="S1104" s="8"/>
      <c r="T1104" s="8"/>
      <c r="U1104" s="8"/>
      <c r="V1104" s="8"/>
      <c r="W1104" s="8"/>
    </row>
    <row r="1105" spans="1:23" ht="14.25" customHeight="1">
      <c r="A1105" s="7">
        <v>44308</v>
      </c>
      <c r="B1105" s="8">
        <v>2.4495</v>
      </c>
      <c r="C1105" s="8">
        <v>3.1614</v>
      </c>
      <c r="D1105" s="8">
        <v>0.71189999999999998</v>
      </c>
      <c r="E1105" s="8">
        <v>0.81</v>
      </c>
      <c r="F1105" s="8">
        <v>1.57</v>
      </c>
      <c r="G1105" s="8">
        <v>91.280900000000003</v>
      </c>
      <c r="H1105" s="8">
        <v>2.1267</v>
      </c>
      <c r="I1105" s="8">
        <v>98.239358917952387</v>
      </c>
      <c r="J1105" s="8">
        <v>96.38</v>
      </c>
      <c r="L1105" s="19">
        <v>38030</v>
      </c>
      <c r="M1105" s="20">
        <v>2.2269999999999999</v>
      </c>
      <c r="N1105" s="7"/>
      <c r="O1105" s="8"/>
      <c r="P1105" s="8"/>
      <c r="Q1105" s="8"/>
      <c r="R1105" s="8"/>
      <c r="S1105" s="8"/>
      <c r="T1105" s="8"/>
      <c r="U1105" s="8"/>
      <c r="V1105" s="8"/>
      <c r="W1105" s="8"/>
    </row>
    <row r="1106" spans="1:23" ht="14.25" customHeight="1">
      <c r="A1106" s="7">
        <v>44307</v>
      </c>
      <c r="B1106" s="8">
        <v>2.4594999999999998</v>
      </c>
      <c r="C1106" s="8">
        <v>3.153</v>
      </c>
      <c r="D1106" s="8">
        <v>0.69350000000000023</v>
      </c>
      <c r="E1106" s="8">
        <v>0.81</v>
      </c>
      <c r="F1106" s="8">
        <v>1.57</v>
      </c>
      <c r="G1106" s="8">
        <v>91.115799999999993</v>
      </c>
      <c r="H1106" s="8">
        <v>2.0815000000000001</v>
      </c>
      <c r="I1106" s="8">
        <v>97.715020784714412</v>
      </c>
      <c r="J1106" s="8">
        <v>96.38</v>
      </c>
      <c r="L1106" s="19">
        <v>38023</v>
      </c>
      <c r="M1106" s="20">
        <v>2.4148999999999998</v>
      </c>
      <c r="N1106" s="7"/>
      <c r="O1106" s="8"/>
      <c r="P1106" s="8"/>
      <c r="Q1106" s="8"/>
      <c r="R1106" s="8"/>
      <c r="S1106" s="8"/>
      <c r="T1106" s="8"/>
      <c r="U1106" s="8"/>
      <c r="V1106" s="8"/>
      <c r="W1106" s="8"/>
    </row>
    <row r="1107" spans="1:23" ht="14.25" customHeight="1">
      <c r="A1107" s="7">
        <v>44306</v>
      </c>
      <c r="B1107" s="8">
        <v>2.4994999999999998</v>
      </c>
      <c r="C1107" s="8">
        <v>3.1554000000000002</v>
      </c>
      <c r="D1107" s="8">
        <v>0.65590000000000037</v>
      </c>
      <c r="E1107" s="8">
        <v>0.81</v>
      </c>
      <c r="F1107" s="8">
        <v>1.58</v>
      </c>
      <c r="G1107" s="8">
        <v>91.1952</v>
      </c>
      <c r="H1107" s="8">
        <v>2.161</v>
      </c>
      <c r="I1107" s="8">
        <v>95.656854559034173</v>
      </c>
      <c r="J1107" s="8">
        <v>96.38</v>
      </c>
      <c r="L1107" s="19">
        <v>38016</v>
      </c>
      <c r="M1107" s="20">
        <v>2.7222</v>
      </c>
      <c r="N1107" s="7"/>
      <c r="O1107" s="8"/>
      <c r="P1107" s="8"/>
      <c r="Q1107" s="8"/>
      <c r="R1107" s="8"/>
      <c r="S1107" s="8"/>
      <c r="T1107" s="8"/>
      <c r="U1107" s="8"/>
      <c r="V1107" s="8"/>
      <c r="W1107" s="8"/>
    </row>
    <row r="1108" spans="1:23" ht="14.25" customHeight="1">
      <c r="A1108" s="7">
        <v>44305</v>
      </c>
      <c r="B1108" s="8">
        <v>2.5194999999999999</v>
      </c>
      <c r="C1108" s="8">
        <v>3.1558999999999999</v>
      </c>
      <c r="D1108" s="8">
        <v>0.63640000000000008</v>
      </c>
      <c r="E1108" s="8">
        <v>0.85</v>
      </c>
      <c r="F1108" s="8">
        <v>1.61</v>
      </c>
      <c r="G1108" s="8">
        <v>91.092399999999998</v>
      </c>
      <c r="H1108" s="8">
        <v>2.2166999999999999</v>
      </c>
      <c r="I1108" s="8">
        <v>94.091839659009693</v>
      </c>
      <c r="J1108" s="8">
        <v>96.38</v>
      </c>
      <c r="L1108" s="19">
        <v>38007</v>
      </c>
      <c r="M1108" s="20">
        <v>3.2088000000000001</v>
      </c>
      <c r="N1108" s="7"/>
      <c r="O1108" s="8"/>
      <c r="P1108" s="8"/>
      <c r="Q1108" s="8"/>
      <c r="R1108" s="8"/>
      <c r="S1108" s="8"/>
      <c r="T1108" s="8"/>
      <c r="U1108" s="8"/>
      <c r="V1108" s="8"/>
      <c r="W1108" s="8"/>
    </row>
    <row r="1109" spans="1:23" ht="14.25" customHeight="1">
      <c r="A1109" s="7">
        <v>44302</v>
      </c>
      <c r="B1109" s="8">
        <v>2.5295000000000001</v>
      </c>
      <c r="C1109" s="8">
        <v>3.1631</v>
      </c>
      <c r="D1109" s="8">
        <v>0.63359999999999994</v>
      </c>
      <c r="E1109" s="8">
        <v>0.84</v>
      </c>
      <c r="F1109" s="8">
        <v>1.59</v>
      </c>
      <c r="G1109" s="8">
        <v>91.540499999999994</v>
      </c>
      <c r="H1109" s="8">
        <v>2.1676000000000002</v>
      </c>
      <c r="I1109" s="8">
        <v>92.109627041564792</v>
      </c>
      <c r="J1109" s="8">
        <v>96.38</v>
      </c>
      <c r="L1109" s="19">
        <v>38002</v>
      </c>
      <c r="M1109" s="20">
        <v>2.2221000000000002</v>
      </c>
      <c r="N1109" s="7"/>
      <c r="O1109" s="8"/>
      <c r="P1109" s="8"/>
      <c r="Q1109" s="8"/>
      <c r="R1109" s="8"/>
      <c r="S1109" s="8"/>
      <c r="T1109" s="8"/>
      <c r="U1109" s="8"/>
      <c r="V1109" s="8"/>
      <c r="W1109" s="8"/>
    </row>
    <row r="1110" spans="1:23" ht="14.25" customHeight="1">
      <c r="A1110" s="7">
        <v>44301</v>
      </c>
      <c r="B1110" s="8">
        <v>2.5379</v>
      </c>
      <c r="C1110" s="8">
        <v>3.1728000000000001</v>
      </c>
      <c r="D1110" s="8">
        <v>0.63490000000000002</v>
      </c>
      <c r="E1110" s="8">
        <v>0.81</v>
      </c>
      <c r="F1110" s="8">
        <v>1.56</v>
      </c>
      <c r="G1110" s="8">
        <v>91.671800000000005</v>
      </c>
      <c r="H1110" s="8">
        <v>2.0331000000000001</v>
      </c>
      <c r="I1110" s="8">
        <v>92.445622151333808</v>
      </c>
      <c r="J1110" s="8">
        <v>96.56</v>
      </c>
      <c r="L1110" s="19">
        <v>37995</v>
      </c>
      <c r="M1110" s="20">
        <v>2.1149</v>
      </c>
      <c r="N1110" s="7"/>
      <c r="O1110" s="8"/>
      <c r="P1110" s="8"/>
      <c r="Q1110" s="8"/>
      <c r="R1110" s="8"/>
      <c r="S1110" s="8"/>
      <c r="T1110" s="8"/>
      <c r="U1110" s="8"/>
      <c r="V1110" s="8"/>
      <c r="W1110" s="8"/>
    </row>
    <row r="1111" spans="1:23" ht="14.25" customHeight="1">
      <c r="A1111" s="7">
        <v>44300</v>
      </c>
      <c r="B1111" s="8">
        <v>2.5678999999999998</v>
      </c>
      <c r="C1111" s="8">
        <v>3.1650999999999998</v>
      </c>
      <c r="D1111" s="8">
        <v>0.59719999999999995</v>
      </c>
      <c r="E1111" s="8">
        <v>0.87</v>
      </c>
      <c r="F1111" s="8">
        <v>1.64</v>
      </c>
      <c r="G1111" s="8">
        <v>91.647400000000005</v>
      </c>
      <c r="H1111" s="8">
        <v>2.0348999999999999</v>
      </c>
      <c r="I1111" s="8">
        <v>93.167111733075828</v>
      </c>
      <c r="J1111" s="8">
        <v>96.56</v>
      </c>
      <c r="L1111" s="19">
        <v>37988</v>
      </c>
      <c r="M1111" s="20">
        <v>2.1374</v>
      </c>
      <c r="N1111" s="7"/>
      <c r="O1111" s="8"/>
      <c r="P1111" s="8"/>
      <c r="Q1111" s="8"/>
      <c r="R1111" s="8"/>
      <c r="S1111" s="8"/>
      <c r="T1111" s="8"/>
      <c r="U1111" s="8"/>
      <c r="V1111" s="8"/>
      <c r="W1111" s="8"/>
    </row>
    <row r="1112" spans="1:23" ht="14.25" customHeight="1">
      <c r="A1112" s="7">
        <v>44299</v>
      </c>
      <c r="B1112" s="8">
        <v>2.5642999999999998</v>
      </c>
      <c r="C1112" s="8">
        <v>3.1625999999999999</v>
      </c>
      <c r="D1112" s="8">
        <v>0.59830000000000005</v>
      </c>
      <c r="E1112" s="8">
        <v>0.85</v>
      </c>
      <c r="F1112" s="8">
        <v>1.64</v>
      </c>
      <c r="G1112" s="8">
        <v>91.835599999999999</v>
      </c>
      <c r="H1112" s="8">
        <v>2.0232000000000001</v>
      </c>
      <c r="I1112" s="8">
        <v>93.650180050921676</v>
      </c>
      <c r="J1112" s="8">
        <v>96.56</v>
      </c>
      <c r="L1112" s="19">
        <v>37981</v>
      </c>
      <c r="M1112" s="20">
        <v>2.1402999999999999</v>
      </c>
      <c r="N1112" s="7"/>
      <c r="O1112" s="8"/>
      <c r="P1112" s="8"/>
      <c r="Q1112" s="8"/>
      <c r="R1112" s="8"/>
      <c r="S1112" s="8"/>
      <c r="T1112" s="8"/>
      <c r="U1112" s="8"/>
      <c r="V1112" s="8"/>
      <c r="W1112" s="8"/>
    </row>
    <row r="1113" spans="1:23" ht="14.25" customHeight="1">
      <c r="A1113" s="7">
        <v>44298</v>
      </c>
      <c r="B1113" s="8">
        <v>2.5842999999999998</v>
      </c>
      <c r="C1113" s="8">
        <v>3.1947999999999999</v>
      </c>
      <c r="D1113" s="8">
        <v>0.61050000000000004</v>
      </c>
      <c r="E1113" s="8">
        <v>0.89</v>
      </c>
      <c r="F1113" s="8">
        <v>1.69</v>
      </c>
      <c r="G1113" s="8">
        <v>92.104600000000005</v>
      </c>
      <c r="H1113" s="8">
        <v>1.9879</v>
      </c>
      <c r="I1113" s="8">
        <v>91.237808395792911</v>
      </c>
      <c r="J1113" s="8">
        <v>96.56</v>
      </c>
      <c r="L1113" s="19">
        <v>37974</v>
      </c>
      <c r="M1113" s="20">
        <v>2.1383000000000001</v>
      </c>
      <c r="N1113" s="7"/>
      <c r="O1113" s="8"/>
      <c r="P1113" s="8"/>
      <c r="Q1113" s="8"/>
      <c r="R1113" s="8"/>
      <c r="S1113" s="8"/>
      <c r="T1113" s="8"/>
      <c r="U1113" s="8"/>
      <c r="V1113" s="8"/>
      <c r="W1113" s="8"/>
    </row>
    <row r="1114" spans="1:23" ht="14.25" customHeight="1">
      <c r="A1114" s="7">
        <v>44295</v>
      </c>
      <c r="B1114" s="8">
        <v>2.5914999999999999</v>
      </c>
      <c r="C1114" s="8">
        <v>3.2121</v>
      </c>
      <c r="D1114" s="8">
        <v>0.62060000000000004</v>
      </c>
      <c r="E1114" s="8">
        <v>0.87</v>
      </c>
      <c r="F1114" s="8">
        <v>1.67</v>
      </c>
      <c r="G1114" s="8">
        <v>92.185599999999994</v>
      </c>
      <c r="H1114" s="8">
        <v>1.9730000000000001</v>
      </c>
      <c r="I1114" s="8">
        <v>90.436602532307688</v>
      </c>
      <c r="J1114" s="8">
        <v>96.56</v>
      </c>
      <c r="L1114" s="19">
        <v>37967</v>
      </c>
      <c r="M1114" s="20">
        <v>2.1389</v>
      </c>
      <c r="N1114" s="7"/>
      <c r="O1114" s="8"/>
      <c r="P1114" s="8"/>
      <c r="Q1114" s="8"/>
      <c r="R1114" s="8"/>
      <c r="S1114" s="8"/>
      <c r="T1114" s="8"/>
      <c r="U1114" s="8"/>
      <c r="V1114" s="8"/>
      <c r="W1114" s="8"/>
    </row>
    <row r="1115" spans="1:23" ht="14.25" customHeight="1">
      <c r="A1115" s="7">
        <v>44294</v>
      </c>
      <c r="B1115" s="8">
        <v>2.6105</v>
      </c>
      <c r="C1115" s="8">
        <v>3.2221000000000002</v>
      </c>
      <c r="D1115" s="8">
        <v>0.61160000000000014</v>
      </c>
      <c r="E1115" s="8">
        <v>0.85</v>
      </c>
      <c r="F1115" s="8">
        <v>1.64</v>
      </c>
      <c r="G1115" s="8">
        <v>92.066999999999993</v>
      </c>
      <c r="H1115" s="8">
        <v>1.9752000000000001</v>
      </c>
      <c r="I1115" s="8">
        <v>89.646706824498196</v>
      </c>
      <c r="J1115" s="8">
        <v>96.73</v>
      </c>
      <c r="L1115" s="19">
        <v>37960</v>
      </c>
      <c r="M1115" s="20">
        <v>2.1564000000000001</v>
      </c>
      <c r="N1115" s="7"/>
      <c r="O1115" s="8"/>
      <c r="P1115" s="8"/>
      <c r="Q1115" s="8"/>
      <c r="R1115" s="8"/>
      <c r="S1115" s="8"/>
      <c r="T1115" s="8"/>
      <c r="U1115" s="8"/>
      <c r="V1115" s="8"/>
      <c r="W1115" s="8"/>
    </row>
    <row r="1116" spans="1:23" ht="14.25" customHeight="1">
      <c r="A1116" s="7">
        <v>44293</v>
      </c>
      <c r="B1116" s="8">
        <v>2.6105</v>
      </c>
      <c r="C1116" s="8">
        <v>3.2214999999999998</v>
      </c>
      <c r="D1116" s="8">
        <v>0.61099999999999977</v>
      </c>
      <c r="E1116" s="8">
        <v>0.87</v>
      </c>
      <c r="F1116" s="8">
        <v>1.68</v>
      </c>
      <c r="G1116" s="8">
        <v>92.438699999999997</v>
      </c>
      <c r="H1116" s="8">
        <v>1.9125000000000001</v>
      </c>
      <c r="I1116" s="8">
        <v>88.413287355928688</v>
      </c>
      <c r="J1116" s="8">
        <v>96.73</v>
      </c>
      <c r="L1116" s="19">
        <v>37953</v>
      </c>
      <c r="M1116" s="20">
        <v>2.1882000000000001</v>
      </c>
      <c r="N1116" s="7"/>
      <c r="O1116" s="8"/>
      <c r="P1116" s="8"/>
      <c r="Q1116" s="8"/>
      <c r="R1116" s="8"/>
      <c r="S1116" s="8"/>
      <c r="T1116" s="8"/>
      <c r="U1116" s="8"/>
      <c r="V1116" s="8"/>
      <c r="W1116" s="8"/>
    </row>
    <row r="1117" spans="1:23" ht="14.25" customHeight="1">
      <c r="A1117" s="7">
        <v>44292</v>
      </c>
      <c r="B1117" s="8">
        <v>2.5876999999999999</v>
      </c>
      <c r="C1117" s="8">
        <v>3.2086999999999999</v>
      </c>
      <c r="D1117" s="8">
        <v>0.621</v>
      </c>
      <c r="E1117" s="8">
        <v>0.88</v>
      </c>
      <c r="F1117" s="8">
        <v>1.67</v>
      </c>
      <c r="G1117" s="8">
        <v>92.313599999999994</v>
      </c>
      <c r="H1117" s="8">
        <v>1.9792000000000001</v>
      </c>
      <c r="I1117" s="8">
        <v>88.157119653878226</v>
      </c>
      <c r="J1117" s="8">
        <v>96.73</v>
      </c>
      <c r="L1117" s="19">
        <v>37946</v>
      </c>
      <c r="M1117" s="20">
        <v>2.4182999999999999</v>
      </c>
      <c r="N1117" s="7"/>
      <c r="O1117" s="8"/>
      <c r="P1117" s="8"/>
      <c r="Q1117" s="8"/>
      <c r="R1117" s="8"/>
      <c r="S1117" s="8"/>
      <c r="T1117" s="8"/>
      <c r="U1117" s="8"/>
      <c r="V1117" s="8"/>
      <c r="W1117" s="8"/>
    </row>
    <row r="1118" spans="1:23" ht="14.25" customHeight="1">
      <c r="A1118" s="7">
        <v>44291</v>
      </c>
      <c r="B1118" s="8">
        <v>2.58</v>
      </c>
      <c r="C1118" s="8">
        <v>3.2012999999999998</v>
      </c>
      <c r="D1118" s="8">
        <v>0.62129999999999974</v>
      </c>
      <c r="E1118" s="8">
        <v>0.94</v>
      </c>
      <c r="F1118" s="8">
        <v>1.73</v>
      </c>
      <c r="G1118" s="8">
        <v>92.5852</v>
      </c>
      <c r="H1118" s="8">
        <v>2.0979000000000001</v>
      </c>
      <c r="I1118" s="8">
        <v>89.970835213424223</v>
      </c>
      <c r="J1118" s="8">
        <v>96.73</v>
      </c>
      <c r="L1118" s="19">
        <v>37939</v>
      </c>
      <c r="M1118" s="20">
        <v>2.8656000000000001</v>
      </c>
      <c r="N1118" s="7"/>
      <c r="O1118" s="8"/>
      <c r="P1118" s="8"/>
      <c r="Q1118" s="8"/>
      <c r="R1118" s="8"/>
      <c r="S1118" s="8"/>
      <c r="T1118" s="8"/>
      <c r="U1118" s="8"/>
      <c r="V1118" s="8"/>
      <c r="W1118" s="8"/>
    </row>
    <row r="1119" spans="1:23" ht="14.25" customHeight="1">
      <c r="A1119" s="7">
        <v>44288</v>
      </c>
      <c r="B1119" s="8">
        <v>2.58</v>
      </c>
      <c r="C1119" s="8">
        <v>3.2012999999999998</v>
      </c>
      <c r="D1119" s="8">
        <v>0.62129999999999974</v>
      </c>
      <c r="E1119" s="8">
        <v>0.97</v>
      </c>
      <c r="F1119" s="8">
        <v>1.72</v>
      </c>
      <c r="G1119" s="8">
        <v>92.998500000000007</v>
      </c>
      <c r="H1119" s="8">
        <v>2.0979000000000001</v>
      </c>
      <c r="I1119" s="8">
        <v>89.970835213424223</v>
      </c>
      <c r="J1119" s="8">
        <v>96.73</v>
      </c>
      <c r="L1119" s="19">
        <v>37932</v>
      </c>
      <c r="M1119" s="20">
        <v>3.306</v>
      </c>
      <c r="N1119" s="7"/>
      <c r="O1119" s="8"/>
      <c r="P1119" s="8"/>
      <c r="Q1119" s="8"/>
      <c r="R1119" s="8"/>
      <c r="S1119" s="8"/>
      <c r="T1119" s="8"/>
      <c r="U1119" s="8"/>
      <c r="V1119" s="8"/>
      <c r="W1119" s="8"/>
    </row>
    <row r="1120" spans="1:23" ht="14.25" customHeight="1">
      <c r="A1120" s="7">
        <v>44287</v>
      </c>
      <c r="B1120" s="8">
        <v>2.5806</v>
      </c>
      <c r="C1120" s="8">
        <v>3.1960000000000002</v>
      </c>
      <c r="D1120" s="8">
        <v>0.61540000000000017</v>
      </c>
      <c r="E1120" s="8">
        <v>0.9</v>
      </c>
      <c r="F1120" s="8">
        <v>1.69</v>
      </c>
      <c r="G1120" s="8">
        <v>92.893900000000002</v>
      </c>
      <c r="H1120" s="8">
        <v>2.1536</v>
      </c>
      <c r="I1120" s="8">
        <v>88.669533823715255</v>
      </c>
      <c r="J1120" s="8">
        <v>96.88</v>
      </c>
      <c r="L1120" s="19">
        <v>37925</v>
      </c>
      <c r="M1120" s="20">
        <v>3.0505</v>
      </c>
      <c r="N1120" s="7"/>
      <c r="O1120" s="8"/>
      <c r="P1120" s="8"/>
      <c r="Q1120" s="8"/>
      <c r="R1120" s="8"/>
      <c r="S1120" s="8"/>
      <c r="T1120" s="8"/>
      <c r="U1120" s="8"/>
      <c r="V1120" s="8"/>
      <c r="W1120" s="8"/>
    </row>
    <row r="1121" spans="1:23" ht="14.25" customHeight="1">
      <c r="A1121" s="7">
        <v>44286</v>
      </c>
      <c r="B1121" s="8">
        <v>2.577</v>
      </c>
      <c r="C1121" s="8">
        <v>3.1886999999999999</v>
      </c>
      <c r="D1121" s="8">
        <v>0.61169999999999991</v>
      </c>
      <c r="E1121" s="8">
        <v>0.92</v>
      </c>
      <c r="F1121" s="8">
        <v>1.74</v>
      </c>
      <c r="G1121" s="8">
        <v>93.205500000000001</v>
      </c>
      <c r="H1121" s="8">
        <v>2.2854999999999999</v>
      </c>
      <c r="I1121" s="8">
        <v>89.803152826955426</v>
      </c>
      <c r="J1121" s="8">
        <v>96.88</v>
      </c>
      <c r="L1121" s="19">
        <v>37918</v>
      </c>
      <c r="M1121" s="20">
        <v>2.9784000000000002</v>
      </c>
      <c r="N1121" s="7"/>
      <c r="O1121" s="8"/>
      <c r="P1121" s="8"/>
      <c r="Q1121" s="8"/>
      <c r="R1121" s="8"/>
      <c r="S1121" s="8"/>
      <c r="T1121" s="8"/>
      <c r="U1121" s="8"/>
      <c r="V1121" s="8"/>
      <c r="W1121" s="8"/>
    </row>
    <row r="1122" spans="1:23" ht="14.25" customHeight="1">
      <c r="A1122" s="7">
        <v>44285</v>
      </c>
      <c r="B1122" s="8">
        <v>2.593</v>
      </c>
      <c r="C1122" s="8">
        <v>3.206</v>
      </c>
      <c r="D1122" s="8">
        <v>0.61299999999999999</v>
      </c>
      <c r="E1122" s="8">
        <v>0.9</v>
      </c>
      <c r="F1122" s="8">
        <v>1.73</v>
      </c>
      <c r="G1122" s="8">
        <v>93.281000000000006</v>
      </c>
      <c r="H1122" s="8">
        <v>2.2433999999999998</v>
      </c>
      <c r="I1122" s="8">
        <v>89.353393173633776</v>
      </c>
      <c r="J1122" s="8">
        <v>97.15</v>
      </c>
      <c r="L1122" s="19">
        <v>37911</v>
      </c>
      <c r="M1122" s="20">
        <v>3.1354000000000002</v>
      </c>
      <c r="N1122" s="7"/>
      <c r="O1122" s="8"/>
      <c r="P1122" s="8"/>
      <c r="Q1122" s="8"/>
      <c r="R1122" s="8"/>
      <c r="S1122" s="8"/>
      <c r="T1122" s="8"/>
      <c r="U1122" s="8"/>
      <c r="V1122" s="8"/>
      <c r="W1122" s="8"/>
    </row>
    <row r="1123" spans="1:23" ht="14.25" customHeight="1">
      <c r="A1123" s="7">
        <v>44284</v>
      </c>
      <c r="B1123" s="8">
        <v>2.6074999999999999</v>
      </c>
      <c r="C1123" s="8">
        <v>3.1962000000000002</v>
      </c>
      <c r="D1123" s="8">
        <v>0.58870000000000022</v>
      </c>
      <c r="E1123" s="8">
        <v>0.89</v>
      </c>
      <c r="F1123" s="8">
        <v>1.73</v>
      </c>
      <c r="G1123" s="8">
        <v>92.9191</v>
      </c>
      <c r="H1123" s="8">
        <v>2.1815000000000002</v>
      </c>
      <c r="I1123" s="8">
        <v>88.255871593881849</v>
      </c>
      <c r="J1123" s="8">
        <v>97.15</v>
      </c>
      <c r="L1123" s="19">
        <v>37904</v>
      </c>
      <c r="M1123" s="20">
        <v>3.2219000000000002</v>
      </c>
      <c r="N1123" s="7"/>
      <c r="O1123" s="8"/>
      <c r="P1123" s="8"/>
      <c r="Q1123" s="8"/>
      <c r="R1123" s="8"/>
      <c r="S1123" s="8"/>
      <c r="T1123" s="8"/>
      <c r="U1123" s="8"/>
      <c r="V1123" s="8"/>
      <c r="W1123" s="8"/>
    </row>
    <row r="1124" spans="1:23" ht="14.25" customHeight="1">
      <c r="A1124" s="7">
        <v>44281</v>
      </c>
      <c r="B1124" s="8">
        <v>2.6073</v>
      </c>
      <c r="C1124" s="8">
        <v>3.1985000000000001</v>
      </c>
      <c r="D1124" s="8">
        <v>0.59120000000000017</v>
      </c>
      <c r="E1124" s="8">
        <v>0.85</v>
      </c>
      <c r="F1124" s="8">
        <v>1.67</v>
      </c>
      <c r="G1124" s="8">
        <v>92.725300000000004</v>
      </c>
      <c r="H1124" s="8">
        <v>2.2191999999999998</v>
      </c>
      <c r="I1124" s="8">
        <v>87.464427849282046</v>
      </c>
      <c r="J1124" s="8">
        <v>97.15</v>
      </c>
      <c r="L1124" s="19">
        <v>37894</v>
      </c>
      <c r="M1124" s="20">
        <v>3.1295000000000002</v>
      </c>
      <c r="N1124" s="7"/>
      <c r="O1124" s="8"/>
      <c r="P1124" s="8"/>
      <c r="Q1124" s="8"/>
      <c r="R1124" s="8"/>
      <c r="S1124" s="8"/>
      <c r="T1124" s="8"/>
      <c r="U1124" s="8"/>
      <c r="V1124" s="8"/>
      <c r="W1124" s="8"/>
    </row>
    <row r="1125" spans="1:23" ht="14.25" customHeight="1">
      <c r="A1125" s="7">
        <v>44280</v>
      </c>
      <c r="B1125" s="8">
        <v>2.5903999999999998</v>
      </c>
      <c r="C1125" s="8">
        <v>3.1882000000000001</v>
      </c>
      <c r="D1125" s="8">
        <v>0.59780000000000033</v>
      </c>
      <c r="E1125" s="8">
        <v>0.82</v>
      </c>
      <c r="F1125" s="8">
        <v>1.63</v>
      </c>
      <c r="G1125" s="8">
        <v>92.855599999999995</v>
      </c>
      <c r="H1125" s="8">
        <v>2.2109999999999999</v>
      </c>
      <c r="I1125" s="8">
        <v>87.552970584538031</v>
      </c>
      <c r="J1125" s="8">
        <v>96.78</v>
      </c>
      <c r="L1125" s="19">
        <v>37890</v>
      </c>
      <c r="M1125" s="20">
        <v>2.9157000000000002</v>
      </c>
      <c r="N1125" s="7"/>
      <c r="O1125" s="8"/>
      <c r="P1125" s="8"/>
      <c r="Q1125" s="8"/>
      <c r="R1125" s="8"/>
      <c r="S1125" s="8"/>
      <c r="T1125" s="8"/>
      <c r="U1125" s="8"/>
      <c r="V1125" s="8"/>
      <c r="W1125" s="8"/>
    </row>
    <row r="1126" spans="1:23" ht="14.25" customHeight="1">
      <c r="A1126" s="7">
        <v>44279</v>
      </c>
      <c r="B1126" s="8">
        <v>2.6059000000000001</v>
      </c>
      <c r="C1126" s="8">
        <v>3.1930000000000001</v>
      </c>
      <c r="D1126" s="8">
        <v>0.58709999999999996</v>
      </c>
      <c r="E1126" s="8">
        <v>0.83</v>
      </c>
      <c r="F1126" s="8">
        <v>1.62</v>
      </c>
      <c r="G1126" s="8">
        <v>92.574799999999996</v>
      </c>
      <c r="H1126" s="8">
        <v>1.9399</v>
      </c>
      <c r="I1126" s="8">
        <v>87.529548911900761</v>
      </c>
      <c r="J1126" s="8">
        <v>96.78</v>
      </c>
      <c r="L1126" s="19">
        <v>37883</v>
      </c>
      <c r="M1126" s="20">
        <v>2.8071999999999999</v>
      </c>
      <c r="N1126" s="7"/>
      <c r="O1126" s="8"/>
      <c r="P1126" s="8"/>
      <c r="Q1126" s="8"/>
      <c r="R1126" s="8"/>
      <c r="S1126" s="8"/>
      <c r="T1126" s="8"/>
      <c r="U1126" s="8"/>
      <c r="V1126" s="8"/>
      <c r="W1126" s="8"/>
    </row>
    <row r="1127" spans="1:23" ht="14.25" customHeight="1">
      <c r="A1127" s="7">
        <v>44278</v>
      </c>
      <c r="B1127" s="8">
        <v>2.6208999999999998</v>
      </c>
      <c r="C1127" s="8">
        <v>3.2105000000000001</v>
      </c>
      <c r="D1127" s="8">
        <v>0.58960000000000035</v>
      </c>
      <c r="E1127" s="8">
        <v>0.83</v>
      </c>
      <c r="F1127" s="8">
        <v>1.63</v>
      </c>
      <c r="G1127" s="8">
        <v>92.341099999999997</v>
      </c>
      <c r="H1127" s="8">
        <v>2.0985</v>
      </c>
      <c r="I1127" s="8">
        <v>87.623968638726794</v>
      </c>
      <c r="J1127" s="8">
        <v>96.78</v>
      </c>
      <c r="L1127" s="19">
        <v>37876</v>
      </c>
      <c r="M1127" s="20">
        <v>2.8229000000000002</v>
      </c>
      <c r="N1127" s="7"/>
      <c r="O1127" s="8"/>
      <c r="P1127" s="8"/>
      <c r="Q1127" s="8"/>
      <c r="R1127" s="8"/>
      <c r="S1127" s="8"/>
      <c r="T1127" s="8"/>
      <c r="U1127" s="8"/>
      <c r="V1127" s="8"/>
      <c r="W1127" s="8"/>
    </row>
    <row r="1128" spans="1:23" ht="14.25" customHeight="1">
      <c r="A1128" s="7">
        <v>44277</v>
      </c>
      <c r="B1128" s="8">
        <v>2.6259999999999999</v>
      </c>
      <c r="C1128" s="8">
        <v>3.2309000000000001</v>
      </c>
      <c r="D1128" s="8">
        <v>0.60490000000000022</v>
      </c>
      <c r="E1128" s="8">
        <v>0.87</v>
      </c>
      <c r="F1128" s="8">
        <v>1.69</v>
      </c>
      <c r="G1128" s="8">
        <v>91.789400000000001</v>
      </c>
      <c r="H1128" s="8">
        <v>2.1063999999999998</v>
      </c>
      <c r="I1128" s="8">
        <v>88.036289237496007</v>
      </c>
      <c r="J1128" s="8">
        <v>96.78</v>
      </c>
      <c r="L1128" s="19">
        <v>37869</v>
      </c>
      <c r="M1128" s="20">
        <v>2.8820999999999999</v>
      </c>
      <c r="N1128" s="7"/>
      <c r="O1128" s="8"/>
      <c r="P1128" s="8"/>
      <c r="Q1128" s="8"/>
      <c r="R1128" s="8"/>
      <c r="S1128" s="8"/>
      <c r="T1128" s="8"/>
      <c r="U1128" s="8"/>
      <c r="V1128" s="8"/>
      <c r="W1128" s="8"/>
    </row>
    <row r="1129" spans="1:23" ht="14.25" customHeight="1">
      <c r="A1129" s="7">
        <v>44274</v>
      </c>
      <c r="B1129" s="8">
        <v>2.6395</v>
      </c>
      <c r="C1129" s="8">
        <v>3.2364000000000002</v>
      </c>
      <c r="D1129" s="8">
        <v>0.59690000000000021</v>
      </c>
      <c r="E1129" s="8">
        <v>0.9</v>
      </c>
      <c r="F1129" s="8">
        <v>1.74</v>
      </c>
      <c r="G1129" s="8">
        <v>91.950100000000006</v>
      </c>
      <c r="H1129" s="8">
        <v>2.1798000000000002</v>
      </c>
      <c r="I1129" s="8">
        <v>88.831309300512601</v>
      </c>
      <c r="J1129" s="8">
        <v>96.78</v>
      </c>
      <c r="L1129" s="19">
        <v>37862</v>
      </c>
      <c r="M1129" s="20">
        <v>2.5998999999999999</v>
      </c>
      <c r="N1129" s="7"/>
      <c r="O1129" s="8"/>
      <c r="P1129" s="8"/>
      <c r="Q1129" s="8"/>
      <c r="R1129" s="8"/>
      <c r="S1129" s="8"/>
      <c r="T1129" s="8"/>
      <c r="U1129" s="8"/>
      <c r="V1129" s="8"/>
      <c r="W1129" s="8"/>
    </row>
    <row r="1130" spans="1:23" ht="14.25" customHeight="1">
      <c r="A1130" s="7">
        <v>44273</v>
      </c>
      <c r="B1130" s="8">
        <v>2.6496</v>
      </c>
      <c r="C1130" s="8">
        <v>3.2591999999999999</v>
      </c>
      <c r="D1130" s="8">
        <v>0.60959999999999992</v>
      </c>
      <c r="E1130" s="8">
        <v>0.86</v>
      </c>
      <c r="F1130" s="8">
        <v>1.71</v>
      </c>
      <c r="G1130" s="8">
        <v>91.831500000000005</v>
      </c>
      <c r="H1130" s="8">
        <v>2.1818</v>
      </c>
      <c r="I1130" s="8">
        <v>88.955108036822949</v>
      </c>
      <c r="J1130" s="8">
        <v>96.9</v>
      </c>
      <c r="L1130" s="19">
        <v>37855</v>
      </c>
      <c r="M1130" s="20">
        <v>2.1052</v>
      </c>
      <c r="N1130" s="7"/>
      <c r="O1130" s="8"/>
      <c r="P1130" s="8"/>
      <c r="Q1130" s="8"/>
      <c r="R1130" s="8"/>
      <c r="S1130" s="8"/>
      <c r="T1130" s="8"/>
      <c r="U1130" s="8"/>
      <c r="V1130" s="8"/>
      <c r="W1130" s="8"/>
    </row>
    <row r="1131" spans="1:23" ht="14.25" customHeight="1">
      <c r="A1131" s="7">
        <v>44272</v>
      </c>
      <c r="B1131" s="8">
        <v>2.6429</v>
      </c>
      <c r="C1131" s="8">
        <v>3.2564000000000002</v>
      </c>
      <c r="D1131" s="8">
        <v>0.61350000000000016</v>
      </c>
      <c r="E1131" s="8">
        <v>0.8</v>
      </c>
      <c r="F1131" s="8">
        <v>1.63</v>
      </c>
      <c r="G1131" s="8">
        <v>91.408500000000004</v>
      </c>
      <c r="H1131" s="8">
        <v>2.1383000000000001</v>
      </c>
      <c r="I1131" s="8">
        <v>91.671172244437273</v>
      </c>
      <c r="J1131" s="8">
        <v>96.9</v>
      </c>
      <c r="L1131" s="19">
        <v>37848</v>
      </c>
      <c r="M1131" s="20">
        <v>2.0880999999999998</v>
      </c>
      <c r="N1131" s="7"/>
      <c r="O1131" s="8"/>
      <c r="P1131" s="8"/>
      <c r="Q1131" s="8"/>
      <c r="R1131" s="8"/>
      <c r="S1131" s="8"/>
      <c r="T1131" s="8"/>
      <c r="U1131" s="8"/>
      <c r="V1131" s="8"/>
      <c r="W1131" s="8"/>
    </row>
    <row r="1132" spans="1:23" ht="14.25" customHeight="1">
      <c r="A1132" s="7">
        <v>44271</v>
      </c>
      <c r="B1132" s="8">
        <v>2.6663000000000001</v>
      </c>
      <c r="C1132" s="8">
        <v>3.2614000000000001</v>
      </c>
      <c r="D1132" s="8">
        <v>0.59509999999999996</v>
      </c>
      <c r="E1132" s="8">
        <v>0.83</v>
      </c>
      <c r="F1132" s="8">
        <v>1.62</v>
      </c>
      <c r="G1132" s="8">
        <v>91.873900000000006</v>
      </c>
      <c r="H1132" s="8">
        <v>2.2198000000000002</v>
      </c>
      <c r="I1132" s="8">
        <v>94.803208341216944</v>
      </c>
      <c r="J1132" s="8">
        <v>96.9</v>
      </c>
      <c r="L1132" s="19">
        <v>37841</v>
      </c>
      <c r="M1132" s="20">
        <v>2.1082999999999998</v>
      </c>
      <c r="N1132" s="7"/>
      <c r="O1132" s="8"/>
      <c r="P1132" s="8"/>
      <c r="Q1132" s="8"/>
      <c r="R1132" s="8"/>
      <c r="S1132" s="8"/>
      <c r="T1132" s="8"/>
      <c r="U1132" s="8"/>
      <c r="V1132" s="8"/>
      <c r="W1132" s="8"/>
    </row>
    <row r="1133" spans="1:23" ht="14.25" customHeight="1">
      <c r="A1133" s="7">
        <v>44270</v>
      </c>
      <c r="B1133" s="8">
        <v>2.6749999999999998</v>
      </c>
      <c r="C1133" s="8">
        <v>3.274</v>
      </c>
      <c r="D1133" s="8">
        <v>0.5990000000000002</v>
      </c>
      <c r="E1133" s="8">
        <v>0.84</v>
      </c>
      <c r="F1133" s="8">
        <v>1.62</v>
      </c>
      <c r="G1133" s="8">
        <v>91.814899999999994</v>
      </c>
      <c r="H1133" s="8">
        <v>2.2957000000000001</v>
      </c>
      <c r="I1133" s="8">
        <v>95.761844081544595</v>
      </c>
      <c r="J1133" s="8">
        <v>96.9</v>
      </c>
      <c r="L1133" s="19">
        <v>37834</v>
      </c>
      <c r="M1133" s="20">
        <v>2.1320999999999999</v>
      </c>
      <c r="N1133" s="7"/>
      <c r="O1133" s="8"/>
      <c r="P1133" s="8"/>
      <c r="Q1133" s="8"/>
      <c r="R1133" s="8"/>
      <c r="S1133" s="8"/>
      <c r="T1133" s="8"/>
      <c r="U1133" s="8"/>
      <c r="V1133" s="8"/>
      <c r="W1133" s="8"/>
    </row>
    <row r="1134" spans="1:23" ht="14.25" customHeight="1">
      <c r="A1134" s="7">
        <v>44267</v>
      </c>
      <c r="B1134" s="8">
        <v>2.6406999999999998</v>
      </c>
      <c r="C1134" s="8">
        <v>3.2612999999999999</v>
      </c>
      <c r="D1134" s="8">
        <v>0.62060000000000004</v>
      </c>
      <c r="E1134" s="8">
        <v>0.85</v>
      </c>
      <c r="F1134" s="8">
        <v>1.64</v>
      </c>
      <c r="G1134" s="8">
        <v>91.667599999999993</v>
      </c>
      <c r="H1134" s="8">
        <v>2.1111</v>
      </c>
      <c r="I1134" s="8">
        <v>96.65515431133197</v>
      </c>
      <c r="J1134" s="8">
        <v>96.9</v>
      </c>
      <c r="L1134" s="19">
        <v>37827</v>
      </c>
      <c r="M1134" s="20">
        <v>2.1560999999999999</v>
      </c>
      <c r="N1134" s="7"/>
      <c r="O1134" s="8"/>
      <c r="P1134" s="8"/>
      <c r="Q1134" s="8"/>
      <c r="R1134" s="8"/>
      <c r="S1134" s="8"/>
      <c r="T1134" s="8"/>
      <c r="U1134" s="8"/>
      <c r="V1134" s="8"/>
      <c r="W1134" s="8"/>
    </row>
    <row r="1135" spans="1:23" ht="14.25" customHeight="1">
      <c r="A1135" s="7">
        <v>44266</v>
      </c>
      <c r="B1135" s="8">
        <v>2.6288</v>
      </c>
      <c r="C1135" s="8">
        <v>3.2505999999999999</v>
      </c>
      <c r="D1135" s="8">
        <v>0.62179999999999991</v>
      </c>
      <c r="E1135" s="8">
        <v>0.78</v>
      </c>
      <c r="F1135" s="8">
        <v>1.54</v>
      </c>
      <c r="G1135" s="8">
        <v>91.417199999999994</v>
      </c>
      <c r="H1135" s="8">
        <v>2.0409999999999999</v>
      </c>
      <c r="I1135" s="8">
        <v>97.569636123467504</v>
      </c>
      <c r="J1135" s="8">
        <v>97.06</v>
      </c>
      <c r="L1135" s="19">
        <v>37820</v>
      </c>
      <c r="M1135" s="20">
        <v>2.2019000000000002</v>
      </c>
      <c r="N1135" s="7"/>
      <c r="O1135" s="8"/>
      <c r="P1135" s="8"/>
      <c r="Q1135" s="8"/>
      <c r="R1135" s="8"/>
      <c r="S1135" s="8"/>
      <c r="T1135" s="8"/>
      <c r="U1135" s="8"/>
      <c r="V1135" s="8"/>
      <c r="W1135" s="8"/>
    </row>
    <row r="1136" spans="1:23" ht="14.25" customHeight="1">
      <c r="A1136" s="7">
        <v>44265</v>
      </c>
      <c r="B1136" s="8">
        <v>2.6263999999999998</v>
      </c>
      <c r="C1136" s="8">
        <v>3.2353000000000001</v>
      </c>
      <c r="D1136" s="8">
        <v>0.60890000000000022</v>
      </c>
      <c r="E1136" s="8">
        <v>0.8</v>
      </c>
      <c r="F1136" s="8">
        <v>1.53</v>
      </c>
      <c r="G1136" s="8">
        <v>91.781800000000004</v>
      </c>
      <c r="H1136" s="8">
        <v>1.9911000000000001</v>
      </c>
      <c r="I1136" s="8">
        <v>98.241571164592884</v>
      </c>
      <c r="J1136" s="8">
        <v>97.06</v>
      </c>
      <c r="L1136" s="19">
        <v>37813</v>
      </c>
      <c r="M1136" s="20">
        <v>2.2641</v>
      </c>
      <c r="N1136" s="7"/>
      <c r="O1136" s="8"/>
      <c r="P1136" s="8"/>
      <c r="Q1136" s="8"/>
      <c r="R1136" s="8"/>
      <c r="S1136" s="8"/>
      <c r="T1136" s="8"/>
      <c r="U1136" s="8"/>
      <c r="V1136" s="8"/>
      <c r="W1136" s="8"/>
    </row>
    <row r="1137" spans="1:23" ht="14.25" customHeight="1">
      <c r="A1137" s="7">
        <v>44264</v>
      </c>
      <c r="B1137" s="8">
        <v>2.6339999999999999</v>
      </c>
      <c r="C1137" s="8">
        <v>3.2477999999999998</v>
      </c>
      <c r="D1137" s="8">
        <v>0.6137999999999999</v>
      </c>
      <c r="E1137" s="8">
        <v>0.83</v>
      </c>
      <c r="F1137" s="8">
        <v>1.55</v>
      </c>
      <c r="G1137" s="8">
        <v>91.9696</v>
      </c>
      <c r="H1137" s="8">
        <v>2.04</v>
      </c>
      <c r="I1137" s="8">
        <v>98.222409753478686</v>
      </c>
      <c r="J1137" s="8">
        <v>97.06</v>
      </c>
      <c r="L1137" s="19">
        <v>37806</v>
      </c>
      <c r="M1137" s="20">
        <v>2.2658</v>
      </c>
      <c r="N1137" s="7"/>
      <c r="O1137" s="8"/>
      <c r="P1137" s="8"/>
      <c r="Q1137" s="8"/>
      <c r="R1137" s="8"/>
      <c r="S1137" s="8"/>
      <c r="T1137" s="8"/>
      <c r="U1137" s="8"/>
      <c r="V1137" s="8"/>
      <c r="W1137" s="8"/>
    </row>
    <row r="1138" spans="1:23" ht="14.25" customHeight="1">
      <c r="A1138" s="7">
        <v>44263</v>
      </c>
      <c r="B1138" s="8">
        <v>2.6539999999999999</v>
      </c>
      <c r="C1138" s="8">
        <v>3.2404000000000002</v>
      </c>
      <c r="D1138" s="8">
        <v>0.58640000000000025</v>
      </c>
      <c r="E1138" s="8">
        <v>0.86</v>
      </c>
      <c r="F1138" s="8">
        <v>1.59</v>
      </c>
      <c r="G1138" s="8">
        <v>92.407399999999996</v>
      </c>
      <c r="H1138" s="8">
        <v>2.0988000000000002</v>
      </c>
      <c r="I1138" s="8">
        <v>98.544057576961265</v>
      </c>
      <c r="J1138" s="8">
        <v>97.06</v>
      </c>
      <c r="L1138" s="19">
        <v>37799</v>
      </c>
      <c r="M1138" s="20">
        <v>2.2048000000000001</v>
      </c>
      <c r="N1138" s="7"/>
      <c r="O1138" s="8"/>
      <c r="P1138" s="8"/>
      <c r="Q1138" s="8"/>
      <c r="R1138" s="8"/>
      <c r="S1138" s="8"/>
      <c r="T1138" s="8"/>
      <c r="U1138" s="8"/>
      <c r="V1138" s="8"/>
      <c r="W1138" s="8"/>
    </row>
    <row r="1139" spans="1:23" ht="14.25" customHeight="1">
      <c r="A1139" s="7">
        <v>44260</v>
      </c>
      <c r="B1139" s="8">
        <v>2.6389999999999998</v>
      </c>
      <c r="C1139" s="8">
        <v>3.2456999999999998</v>
      </c>
      <c r="D1139" s="8">
        <v>0.60670000000000002</v>
      </c>
      <c r="E1139" s="8">
        <v>0.79</v>
      </c>
      <c r="F1139" s="8">
        <v>1.56</v>
      </c>
      <c r="G1139" s="8">
        <v>91.997</v>
      </c>
      <c r="H1139" s="8">
        <v>1.9682999999999999</v>
      </c>
      <c r="I1139" s="8">
        <v>98.385343300508964</v>
      </c>
      <c r="J1139" s="8">
        <v>97.06</v>
      </c>
      <c r="L1139" s="19">
        <v>37792</v>
      </c>
      <c r="M1139" s="20">
        <v>2.1608999999999998</v>
      </c>
      <c r="N1139" s="7"/>
      <c r="O1139" s="8"/>
      <c r="P1139" s="8"/>
      <c r="Q1139" s="8"/>
      <c r="R1139" s="8"/>
      <c r="S1139" s="8"/>
      <c r="T1139" s="8"/>
      <c r="U1139" s="8"/>
      <c r="V1139" s="8"/>
      <c r="W1139" s="8"/>
    </row>
    <row r="1140" spans="1:23" ht="14.25" customHeight="1">
      <c r="A1140" s="7">
        <v>44259</v>
      </c>
      <c r="B1140" s="8">
        <v>2.6364999999999998</v>
      </c>
      <c r="C1140" s="8">
        <v>3.2654999999999998</v>
      </c>
      <c r="D1140" s="8">
        <v>0.629</v>
      </c>
      <c r="E1140" s="8">
        <v>0.77</v>
      </c>
      <c r="F1140" s="8">
        <v>1.54</v>
      </c>
      <c r="G1140" s="8">
        <v>91.614099999999993</v>
      </c>
      <c r="H1140" s="8">
        <v>2.13</v>
      </c>
      <c r="I1140" s="8">
        <v>96.456591742996892</v>
      </c>
      <c r="J1140" s="8">
        <v>96.4</v>
      </c>
      <c r="L1140" s="19">
        <v>37785</v>
      </c>
      <c r="M1140" s="20">
        <v>2.1398999999999999</v>
      </c>
      <c r="N1140" s="7"/>
      <c r="O1140" s="8"/>
      <c r="P1140" s="8"/>
      <c r="Q1140" s="8"/>
      <c r="R1140" s="8"/>
      <c r="S1140" s="8"/>
      <c r="T1140" s="8"/>
      <c r="U1140" s="8"/>
      <c r="V1140" s="8"/>
      <c r="W1140" s="8"/>
    </row>
    <row r="1141" spans="1:23" ht="14.25" customHeight="1">
      <c r="A1141" s="7">
        <v>44258</v>
      </c>
      <c r="B1141" s="8">
        <v>2.6202999999999999</v>
      </c>
      <c r="C1141" s="8">
        <v>3.2553000000000001</v>
      </c>
      <c r="D1141" s="8">
        <v>0.63500000000000023</v>
      </c>
      <c r="E1141" s="8">
        <v>0.73</v>
      </c>
      <c r="F1141" s="8">
        <v>1.47</v>
      </c>
      <c r="G1141" s="8">
        <v>90.990899999999996</v>
      </c>
      <c r="H1141" s="8">
        <v>1.8412999999999999</v>
      </c>
      <c r="I1141" s="8">
        <v>97.785733048903879</v>
      </c>
      <c r="J1141" s="8">
        <v>96.4</v>
      </c>
      <c r="L1141" s="19">
        <v>37778</v>
      </c>
      <c r="M1141" s="20">
        <v>2.1217999999999999</v>
      </c>
      <c r="N1141" s="7"/>
      <c r="O1141" s="8"/>
      <c r="P1141" s="8"/>
      <c r="Q1141" s="8"/>
      <c r="R1141" s="8"/>
      <c r="S1141" s="8"/>
      <c r="T1141" s="8"/>
      <c r="U1141" s="8"/>
      <c r="V1141" s="8"/>
      <c r="W1141" s="8"/>
    </row>
    <row r="1142" spans="1:23" ht="14.25" customHeight="1">
      <c r="A1142" s="7">
        <v>44257</v>
      </c>
      <c r="B1142" s="8">
        <v>2.6168999999999998</v>
      </c>
      <c r="C1142" s="8">
        <v>3.2473999999999998</v>
      </c>
      <c r="D1142" s="8">
        <v>0.63050000000000006</v>
      </c>
      <c r="E1142" s="8">
        <v>0.67</v>
      </c>
      <c r="F1142" s="8">
        <v>1.42</v>
      </c>
      <c r="G1142" s="8">
        <v>90.764600000000002</v>
      </c>
      <c r="H1142" s="8">
        <v>2.0842000000000001</v>
      </c>
      <c r="I1142" s="8">
        <v>99.76903615053763</v>
      </c>
      <c r="J1142" s="8">
        <v>96.4</v>
      </c>
      <c r="L1142" s="19">
        <v>37771</v>
      </c>
      <c r="M1142" s="20">
        <v>2.0756999999999999</v>
      </c>
      <c r="N1142" s="7"/>
      <c r="O1142" s="8"/>
      <c r="P1142" s="8"/>
      <c r="Q1142" s="8"/>
      <c r="R1142" s="8"/>
      <c r="S1142" s="8"/>
      <c r="T1142" s="8"/>
      <c r="U1142" s="8"/>
      <c r="V1142" s="8"/>
      <c r="W1142" s="8"/>
    </row>
    <row r="1143" spans="1:23" ht="14.25" customHeight="1">
      <c r="A1143" s="7">
        <v>44256</v>
      </c>
      <c r="B1143" s="8">
        <v>2.6095999999999999</v>
      </c>
      <c r="C1143" s="8">
        <v>3.2475000000000001</v>
      </c>
      <c r="D1143" s="8">
        <v>0.63790000000000013</v>
      </c>
      <c r="E1143" s="8">
        <v>0.71</v>
      </c>
      <c r="F1143" s="8">
        <v>1.45</v>
      </c>
      <c r="G1143" s="8">
        <v>91.017300000000006</v>
      </c>
      <c r="H1143" s="8">
        <v>2.1974</v>
      </c>
      <c r="I1143" s="8">
        <v>100.2366315972301</v>
      </c>
      <c r="J1143" s="8">
        <v>96.4</v>
      </c>
      <c r="L1143" s="19">
        <v>37764</v>
      </c>
      <c r="M1143" s="20">
        <v>2.0299999999999998</v>
      </c>
      <c r="N1143" s="7"/>
      <c r="O1143" s="8"/>
      <c r="P1143" s="8"/>
      <c r="Q1143" s="8"/>
      <c r="R1143" s="8"/>
      <c r="S1143" s="8"/>
      <c r="T1143" s="8"/>
      <c r="U1143" s="8"/>
      <c r="V1143" s="8"/>
      <c r="W1143" s="8"/>
    </row>
    <row r="1144" spans="1:23" ht="14.25" customHeight="1">
      <c r="A1144" s="7">
        <v>44253</v>
      </c>
      <c r="B1144" s="8">
        <v>2.6036000000000001</v>
      </c>
      <c r="C1144" s="8">
        <v>3.2797999999999998</v>
      </c>
      <c r="D1144" s="8">
        <v>0.67619999999999969</v>
      </c>
      <c r="E1144" s="8">
        <v>0.75</v>
      </c>
      <c r="F1144" s="8">
        <v>1.44</v>
      </c>
      <c r="G1144" s="8">
        <v>90.939899999999994</v>
      </c>
      <c r="H1144" s="8">
        <v>2.2134999999999998</v>
      </c>
      <c r="I1144" s="8">
        <v>100.46223250598291</v>
      </c>
      <c r="J1144" s="8">
        <v>96.4</v>
      </c>
      <c r="L1144" s="19">
        <v>37757</v>
      </c>
      <c r="M1144" s="20">
        <v>2.0064000000000002</v>
      </c>
      <c r="N1144" s="7"/>
      <c r="O1144" s="8"/>
      <c r="P1144" s="8"/>
      <c r="Q1144" s="8"/>
      <c r="R1144" s="8"/>
      <c r="S1144" s="8"/>
      <c r="T1144" s="8"/>
      <c r="U1144" s="8"/>
      <c r="V1144" s="8"/>
      <c r="W1144" s="8"/>
    </row>
    <row r="1145" spans="1:23" ht="14.25" customHeight="1">
      <c r="A1145" s="7">
        <v>44252</v>
      </c>
      <c r="B1145" s="8">
        <v>2.5981000000000001</v>
      </c>
      <c r="C1145" s="8">
        <v>3.2723</v>
      </c>
      <c r="D1145" s="8">
        <v>0.67419999999999991</v>
      </c>
      <c r="E1145" s="8">
        <v>0.81</v>
      </c>
      <c r="F1145" s="8">
        <v>1.54</v>
      </c>
      <c r="G1145" s="8">
        <v>90.2149</v>
      </c>
      <c r="H1145" s="8">
        <v>2.2092000000000001</v>
      </c>
      <c r="I1145" s="8">
        <v>104.34908731089561</v>
      </c>
      <c r="J1145" s="8">
        <v>96.31</v>
      </c>
      <c r="L1145" s="19">
        <v>37750</v>
      </c>
      <c r="M1145" s="20">
        <v>1.9863</v>
      </c>
      <c r="N1145" s="7"/>
      <c r="O1145" s="8"/>
      <c r="P1145" s="8"/>
      <c r="Q1145" s="8"/>
      <c r="R1145" s="8"/>
      <c r="S1145" s="8"/>
      <c r="T1145" s="8"/>
      <c r="U1145" s="8"/>
      <c r="V1145" s="8"/>
      <c r="W1145" s="8"/>
    </row>
    <row r="1146" spans="1:23" ht="14.25" customHeight="1">
      <c r="A1146" s="7">
        <v>44251</v>
      </c>
      <c r="B1146" s="8">
        <v>2.5935000000000001</v>
      </c>
      <c r="C1146" s="8">
        <v>3.2627000000000002</v>
      </c>
      <c r="D1146" s="8">
        <v>0.66920000000000002</v>
      </c>
      <c r="E1146" s="8">
        <v>0.62</v>
      </c>
      <c r="F1146" s="8">
        <v>1.38</v>
      </c>
      <c r="G1146" s="8">
        <v>90.043499999999995</v>
      </c>
      <c r="H1146" s="8">
        <v>2.1427</v>
      </c>
      <c r="I1146" s="8">
        <v>106.64484240774696</v>
      </c>
      <c r="J1146" s="8">
        <v>96.31</v>
      </c>
      <c r="L1146" s="19">
        <v>37741</v>
      </c>
      <c r="M1146" s="20">
        <v>1.978</v>
      </c>
      <c r="N1146" s="7"/>
      <c r="O1146" s="8"/>
      <c r="P1146" s="8"/>
      <c r="Q1146" s="8"/>
      <c r="R1146" s="8"/>
      <c r="S1146" s="8"/>
      <c r="T1146" s="8"/>
      <c r="U1146" s="8"/>
      <c r="V1146" s="8"/>
      <c r="W1146" s="8"/>
    </row>
    <row r="1147" spans="1:23" ht="14.25" customHeight="1">
      <c r="A1147" s="7">
        <v>44250</v>
      </c>
      <c r="B1147" s="8">
        <v>2.6070000000000002</v>
      </c>
      <c r="C1147" s="8">
        <v>3.2635000000000001</v>
      </c>
      <c r="D1147" s="8">
        <v>0.65649999999999986</v>
      </c>
      <c r="E1147" s="8">
        <v>0.59</v>
      </c>
      <c r="F1147" s="8">
        <v>1.37</v>
      </c>
      <c r="G1147" s="8">
        <v>90.1173</v>
      </c>
      <c r="H1147" s="8">
        <v>2.2770000000000001</v>
      </c>
      <c r="I1147" s="8">
        <v>105.99831827880185</v>
      </c>
      <c r="J1147" s="8">
        <v>96.31</v>
      </c>
      <c r="L1147" s="19">
        <v>37736</v>
      </c>
      <c r="M1147" s="20">
        <v>1.9469000000000001</v>
      </c>
      <c r="N1147" s="7"/>
      <c r="O1147" s="8"/>
      <c r="P1147" s="8"/>
      <c r="Q1147" s="8"/>
      <c r="R1147" s="8"/>
      <c r="S1147" s="8"/>
      <c r="T1147" s="8"/>
      <c r="U1147" s="8"/>
      <c r="V1147" s="8"/>
      <c r="W1147" s="8"/>
    </row>
    <row r="1148" spans="1:23" ht="14.25" customHeight="1">
      <c r="A1148" s="7">
        <v>44249</v>
      </c>
      <c r="B1148" s="8">
        <v>2.6225000000000001</v>
      </c>
      <c r="C1148" s="8">
        <v>3.2736000000000001</v>
      </c>
      <c r="D1148" s="8">
        <v>0.65110000000000001</v>
      </c>
      <c r="E1148" s="8">
        <v>0.61</v>
      </c>
      <c r="F1148" s="8">
        <v>1.37</v>
      </c>
      <c r="G1148" s="8">
        <v>90.0869</v>
      </c>
      <c r="H1148" s="8">
        <v>2.1709000000000001</v>
      </c>
      <c r="I1148" s="8">
        <v>106.83865231736873</v>
      </c>
      <c r="J1148" s="8">
        <v>96.31</v>
      </c>
      <c r="L1148" s="19">
        <v>37729</v>
      </c>
      <c r="M1148" s="20">
        <v>1.9504999999999999</v>
      </c>
      <c r="N1148" s="7"/>
      <c r="O1148" s="8"/>
      <c r="P1148" s="8"/>
      <c r="Q1148" s="8"/>
      <c r="R1148" s="8"/>
      <c r="S1148" s="8"/>
      <c r="T1148" s="8"/>
      <c r="U1148" s="8"/>
      <c r="V1148" s="8"/>
      <c r="W1148" s="8"/>
    </row>
    <row r="1149" spans="1:23" ht="14.25" customHeight="1">
      <c r="A1149" s="7">
        <v>44247</v>
      </c>
      <c r="B1149" s="8">
        <v>2.6248999999999998</v>
      </c>
      <c r="C1149" s="8">
        <v>3.2605</v>
      </c>
      <c r="D1149" s="8">
        <v>0.63560000000000016</v>
      </c>
      <c r="E1149" s="8">
        <v>0.59</v>
      </c>
      <c r="F1149" s="8">
        <v>1.34</v>
      </c>
      <c r="G1149" s="8">
        <v>90.339799999999997</v>
      </c>
      <c r="H1149" s="8">
        <v>2.0122</v>
      </c>
      <c r="I1149" s="8">
        <v>103.72531510344027</v>
      </c>
      <c r="J1149" s="8">
        <v>96.31</v>
      </c>
      <c r="L1149" s="19">
        <v>37722</v>
      </c>
      <c r="M1149" s="20">
        <v>1.9599</v>
      </c>
      <c r="N1149" s="7"/>
      <c r="O1149" s="8"/>
      <c r="P1149" s="8"/>
      <c r="Q1149" s="8"/>
      <c r="R1149" s="8"/>
      <c r="S1149" s="8"/>
      <c r="T1149" s="8"/>
      <c r="U1149" s="8"/>
      <c r="V1149" s="8"/>
      <c r="W1149" s="8"/>
    </row>
    <row r="1150" spans="1:23" ht="14.25" customHeight="1">
      <c r="A1150" s="7">
        <v>44246</v>
      </c>
      <c r="B1150" s="8">
        <v>2.6511999999999998</v>
      </c>
      <c r="C1150" s="8">
        <v>3.2578</v>
      </c>
      <c r="D1150" s="8">
        <v>0.60660000000000025</v>
      </c>
      <c r="E1150" s="8">
        <v>0.59</v>
      </c>
      <c r="F1150" s="8">
        <v>1.34</v>
      </c>
      <c r="G1150" s="8">
        <v>90.339799999999997</v>
      </c>
      <c r="H1150" s="8">
        <v>1.9951000000000001</v>
      </c>
      <c r="I1150" s="8">
        <v>104.30082642640187</v>
      </c>
      <c r="J1150" s="8">
        <v>96.31</v>
      </c>
      <c r="L1150" s="19">
        <v>37715</v>
      </c>
      <c r="M1150" s="20">
        <v>1.9732000000000001</v>
      </c>
      <c r="N1150" s="7"/>
      <c r="O1150" s="8"/>
      <c r="P1150" s="8"/>
      <c r="Q1150" s="8"/>
      <c r="R1150" s="8"/>
      <c r="S1150" s="8"/>
      <c r="T1150" s="8"/>
      <c r="U1150" s="8"/>
      <c r="V1150" s="8"/>
      <c r="W1150" s="8"/>
    </row>
    <row r="1151" spans="1:23" ht="14.25" customHeight="1">
      <c r="A1151" s="7">
        <v>44245</v>
      </c>
      <c r="B1151" s="8">
        <v>2.6916000000000002</v>
      </c>
      <c r="C1151" s="8">
        <v>3.2831000000000001</v>
      </c>
      <c r="D1151" s="8">
        <v>0.59149999999999991</v>
      </c>
      <c r="E1151" s="8">
        <v>0.56000000000000005</v>
      </c>
      <c r="F1151" s="8">
        <v>1.29</v>
      </c>
      <c r="G1151" s="8">
        <v>90.555499999999995</v>
      </c>
      <c r="H1151" s="8">
        <v>2.2273999999999998</v>
      </c>
      <c r="I1151" s="8">
        <v>101.46858848752177</v>
      </c>
      <c r="J1151" s="8">
        <v>96.66</v>
      </c>
      <c r="L1151" s="19">
        <v>37708</v>
      </c>
      <c r="M1151" s="20">
        <v>1.9901</v>
      </c>
      <c r="N1151" s="7"/>
      <c r="O1151" s="8"/>
      <c r="P1151" s="8"/>
      <c r="Q1151" s="8"/>
      <c r="R1151" s="8"/>
      <c r="S1151" s="8"/>
      <c r="T1151" s="8"/>
      <c r="U1151" s="8"/>
      <c r="V1151" s="8"/>
      <c r="W1151" s="8"/>
    </row>
    <row r="1152" spans="1:23" ht="14.25" customHeight="1">
      <c r="A1152" s="7">
        <v>44244</v>
      </c>
      <c r="B1152" s="8">
        <v>2.6558999999999999</v>
      </c>
      <c r="C1152" s="8">
        <v>3.2448999999999999</v>
      </c>
      <c r="D1152" s="8">
        <v>0.58899999999999997</v>
      </c>
      <c r="E1152" s="8">
        <v>0.56999999999999995</v>
      </c>
      <c r="F1152" s="8">
        <v>1.29</v>
      </c>
      <c r="G1152" s="8">
        <v>90.914599999999993</v>
      </c>
      <c r="H1152" s="8">
        <v>2.2082999999999999</v>
      </c>
      <c r="I1152" s="8">
        <v>100.6996143582558</v>
      </c>
      <c r="J1152" s="8">
        <v>96.66</v>
      </c>
      <c r="L1152" s="19">
        <v>37701</v>
      </c>
      <c r="M1152" s="20">
        <v>2.028</v>
      </c>
      <c r="N1152" s="7"/>
      <c r="O1152" s="8"/>
      <c r="P1152" s="8"/>
      <c r="Q1152" s="8"/>
      <c r="R1152" s="8"/>
      <c r="S1152" s="8"/>
      <c r="T1152" s="8"/>
      <c r="U1152" s="8"/>
      <c r="V1152" s="8"/>
      <c r="W1152" s="8"/>
    </row>
    <row r="1153" spans="1:23" ht="14.25" customHeight="1">
      <c r="A1153" s="7">
        <v>44243</v>
      </c>
      <c r="B1153" s="8">
        <v>2.6558999999999999</v>
      </c>
      <c r="C1153" s="8">
        <v>3.2448999999999999</v>
      </c>
      <c r="D1153" s="8">
        <v>0.58899999999999997</v>
      </c>
      <c r="E1153" s="8">
        <v>0.56999999999999995</v>
      </c>
      <c r="F1153" s="8">
        <v>1.3</v>
      </c>
      <c r="G1153" s="8">
        <v>90.598699999999994</v>
      </c>
      <c r="H1153" s="8">
        <v>2.2082999999999999</v>
      </c>
      <c r="I1153" s="8">
        <v>100.6996143582558</v>
      </c>
      <c r="J1153" s="8">
        <v>96.66</v>
      </c>
      <c r="L1153" s="19">
        <v>37694</v>
      </c>
      <c r="M1153" s="20">
        <v>2.0691000000000002</v>
      </c>
      <c r="N1153" s="7"/>
      <c r="O1153" s="8"/>
      <c r="P1153" s="8"/>
      <c r="Q1153" s="8"/>
      <c r="R1153" s="8"/>
      <c r="S1153" s="8"/>
      <c r="T1153" s="8"/>
      <c r="U1153" s="8"/>
      <c r="V1153" s="8"/>
      <c r="W1153" s="8"/>
    </row>
    <row r="1154" spans="1:23" ht="14.25" customHeight="1">
      <c r="A1154" s="7">
        <v>44242</v>
      </c>
      <c r="B1154" s="8">
        <v>2.6558999999999999</v>
      </c>
      <c r="C1154" s="8">
        <v>3.2448999999999999</v>
      </c>
      <c r="D1154" s="8">
        <v>0.58899999999999997</v>
      </c>
      <c r="E1154" s="8">
        <v>0.5</v>
      </c>
      <c r="F1154" s="8">
        <v>1.2</v>
      </c>
      <c r="G1154" s="8">
        <v>90.364400000000003</v>
      </c>
      <c r="H1154" s="8">
        <v>2.2082999999999999</v>
      </c>
      <c r="I1154" s="8">
        <v>100.6996143582558</v>
      </c>
      <c r="J1154" s="8">
        <v>96.66</v>
      </c>
      <c r="L1154" s="19">
        <v>37687</v>
      </c>
      <c r="M1154" s="20">
        <v>2.0951</v>
      </c>
      <c r="N1154" s="7"/>
      <c r="O1154" s="8"/>
      <c r="P1154" s="8"/>
      <c r="Q1154" s="8"/>
      <c r="R1154" s="8"/>
      <c r="S1154" s="8"/>
      <c r="T1154" s="8"/>
      <c r="U1154" s="8"/>
      <c r="V1154" s="8"/>
      <c r="W1154" s="8"/>
    </row>
    <row r="1155" spans="1:23" ht="14.25" customHeight="1">
      <c r="A1155" s="7">
        <v>44239</v>
      </c>
      <c r="B1155" s="8">
        <v>2.6558999999999999</v>
      </c>
      <c r="C1155" s="8">
        <v>3.2448999999999999</v>
      </c>
      <c r="D1155" s="8">
        <v>0.58899999999999997</v>
      </c>
      <c r="E1155" s="8">
        <v>0.5</v>
      </c>
      <c r="F1155" s="8">
        <v>1.2</v>
      </c>
      <c r="G1155" s="8">
        <v>90.444299999999998</v>
      </c>
      <c r="H1155" s="8">
        <v>2.2082999999999999</v>
      </c>
      <c r="I1155" s="8">
        <v>100.6996143582558</v>
      </c>
      <c r="J1155" s="8">
        <v>96.66</v>
      </c>
      <c r="L1155" s="19">
        <v>37680</v>
      </c>
      <c r="M1155" s="20">
        <v>2.2010999999999998</v>
      </c>
      <c r="N1155" s="7"/>
      <c r="O1155" s="8"/>
      <c r="P1155" s="8"/>
      <c r="Q1155" s="8"/>
      <c r="R1155" s="8"/>
      <c r="S1155" s="8"/>
      <c r="T1155" s="8"/>
      <c r="U1155" s="8"/>
      <c r="V1155" s="8"/>
      <c r="W1155" s="8"/>
    </row>
    <row r="1156" spans="1:23" ht="14.25" customHeight="1">
      <c r="A1156" s="7">
        <v>44238</v>
      </c>
      <c r="B1156" s="8">
        <v>2.6558999999999999</v>
      </c>
      <c r="C1156" s="8">
        <v>3.2448999999999999</v>
      </c>
      <c r="D1156" s="8">
        <v>0.58899999999999997</v>
      </c>
      <c r="E1156" s="8">
        <v>0.46</v>
      </c>
      <c r="F1156" s="8">
        <v>1.1599999999999999</v>
      </c>
      <c r="G1156" s="8">
        <v>90.403800000000004</v>
      </c>
      <c r="H1156" s="8">
        <v>2.2082999999999999</v>
      </c>
      <c r="I1156" s="8">
        <v>100.6996143582558</v>
      </c>
      <c r="J1156" s="8">
        <v>96.66</v>
      </c>
      <c r="L1156" s="19">
        <v>37673</v>
      </c>
      <c r="M1156" s="20">
        <v>2.2481</v>
      </c>
      <c r="N1156" s="7"/>
      <c r="O1156" s="8"/>
      <c r="P1156" s="8"/>
      <c r="Q1156" s="8"/>
      <c r="R1156" s="8"/>
      <c r="S1156" s="8"/>
      <c r="T1156" s="8"/>
      <c r="U1156" s="8"/>
      <c r="V1156" s="8"/>
      <c r="W1156" s="8"/>
    </row>
    <row r="1157" spans="1:23" ht="14.25" customHeight="1">
      <c r="A1157" s="7">
        <v>44237</v>
      </c>
      <c r="B1157" s="8">
        <v>2.6558999999999999</v>
      </c>
      <c r="C1157" s="8">
        <v>3.2448999999999999</v>
      </c>
      <c r="D1157" s="8">
        <v>0.58899999999999997</v>
      </c>
      <c r="E1157" s="8">
        <v>0.46</v>
      </c>
      <c r="F1157" s="8">
        <v>1.1499999999999999</v>
      </c>
      <c r="G1157" s="8">
        <v>90.428700000000006</v>
      </c>
      <c r="H1157" s="8">
        <v>2.2082999999999999</v>
      </c>
      <c r="I1157" s="8">
        <v>100.6996143582558</v>
      </c>
      <c r="J1157" s="8">
        <v>96.66</v>
      </c>
      <c r="L1157" s="19">
        <v>37666</v>
      </c>
      <c r="M1157" s="20">
        <v>2.2709000000000001</v>
      </c>
      <c r="N1157" s="7"/>
      <c r="O1157" s="8"/>
      <c r="P1157" s="8"/>
      <c r="Q1157" s="8"/>
      <c r="R1157" s="8"/>
      <c r="S1157" s="8"/>
      <c r="T1157" s="8"/>
      <c r="U1157" s="8"/>
      <c r="V1157" s="8"/>
      <c r="W1157" s="8"/>
    </row>
    <row r="1158" spans="1:23" ht="14.25" customHeight="1">
      <c r="A1158" s="7">
        <v>44236</v>
      </c>
      <c r="B1158" s="8">
        <v>2.6772</v>
      </c>
      <c r="C1158" s="8">
        <v>3.2303000000000002</v>
      </c>
      <c r="D1158" s="8">
        <v>0.55310000000000015</v>
      </c>
      <c r="E1158" s="8">
        <v>0.48</v>
      </c>
      <c r="F1158" s="8">
        <v>1.18</v>
      </c>
      <c r="G1158" s="8">
        <v>90.44</v>
      </c>
      <c r="H1158" s="8">
        <v>2.4712000000000001</v>
      </c>
      <c r="I1158" s="8">
        <v>95.786567433538977</v>
      </c>
      <c r="J1158" s="8">
        <v>96.95</v>
      </c>
      <c r="L1158" s="19">
        <v>37652</v>
      </c>
      <c r="M1158" s="20">
        <v>2.2946</v>
      </c>
      <c r="N1158" s="7"/>
      <c r="O1158" s="8"/>
      <c r="P1158" s="8"/>
      <c r="Q1158" s="8"/>
      <c r="R1158" s="8"/>
      <c r="S1158" s="8"/>
      <c r="T1158" s="8"/>
      <c r="U1158" s="8"/>
      <c r="V1158" s="8"/>
      <c r="W1158" s="8"/>
    </row>
    <row r="1159" spans="1:23" ht="14.25" customHeight="1">
      <c r="A1159" s="7">
        <v>44235</v>
      </c>
      <c r="B1159" s="8">
        <v>2.6968000000000001</v>
      </c>
      <c r="C1159" s="8">
        <v>3.2370000000000001</v>
      </c>
      <c r="D1159" s="8">
        <v>0.54020000000000001</v>
      </c>
      <c r="E1159" s="8">
        <v>0.48</v>
      </c>
      <c r="F1159" s="8">
        <v>1.19</v>
      </c>
      <c r="G1159" s="8">
        <v>90.968199999999996</v>
      </c>
      <c r="H1159" s="8">
        <v>2.3460999999999999</v>
      </c>
      <c r="I1159" s="8">
        <v>91.426986557413855</v>
      </c>
      <c r="J1159" s="8">
        <v>96.95</v>
      </c>
      <c r="L1159" s="19">
        <v>37645</v>
      </c>
      <c r="M1159" s="20">
        <v>2.25</v>
      </c>
      <c r="N1159" s="7"/>
      <c r="O1159" s="8"/>
      <c r="P1159" s="8"/>
      <c r="Q1159" s="8"/>
      <c r="R1159" s="8"/>
      <c r="S1159" s="8"/>
      <c r="T1159" s="8"/>
      <c r="U1159" s="8"/>
      <c r="V1159" s="8"/>
      <c r="W1159" s="8"/>
    </row>
    <row r="1160" spans="1:23" ht="14.25" customHeight="1">
      <c r="A1160" s="7">
        <v>44234</v>
      </c>
      <c r="B1160" s="8">
        <v>2.6928000000000001</v>
      </c>
      <c r="C1160" s="8">
        <v>3.2168000000000001</v>
      </c>
      <c r="D1160" s="8">
        <v>0.52400000000000002</v>
      </c>
      <c r="E1160" s="8">
        <v>0.47</v>
      </c>
      <c r="F1160" s="8">
        <v>1.19</v>
      </c>
      <c r="G1160" s="8">
        <v>90.992099999999994</v>
      </c>
      <c r="H1160" s="8">
        <v>2.3517999999999999</v>
      </c>
      <c r="I1160" s="8">
        <v>90.051197568327524</v>
      </c>
      <c r="J1160" s="8">
        <v>96.95</v>
      </c>
      <c r="L1160" s="19">
        <v>37638</v>
      </c>
      <c r="M1160" s="20">
        <v>2.2614000000000001</v>
      </c>
      <c r="N1160" s="7"/>
      <c r="O1160" s="8"/>
      <c r="P1160" s="8"/>
      <c r="Q1160" s="8"/>
      <c r="R1160" s="8"/>
      <c r="S1160" s="8"/>
      <c r="T1160" s="8"/>
      <c r="U1160" s="8"/>
      <c r="V1160" s="8"/>
      <c r="W1160" s="8"/>
    </row>
    <row r="1161" spans="1:23" ht="14.25" customHeight="1">
      <c r="A1161" s="7">
        <v>44232</v>
      </c>
      <c r="B1161" s="8">
        <v>2.7021000000000002</v>
      </c>
      <c r="C1161" s="8">
        <v>3.2164000000000001</v>
      </c>
      <c r="D1161" s="8">
        <v>0.51429999999999998</v>
      </c>
      <c r="E1161" s="8">
        <v>0.47</v>
      </c>
      <c r="F1161" s="8">
        <v>1.19</v>
      </c>
      <c r="G1161" s="8">
        <v>90.992099999999994</v>
      </c>
      <c r="H1161" s="8">
        <v>2.2513000000000001</v>
      </c>
      <c r="I1161" s="8">
        <v>90.220572764136065</v>
      </c>
      <c r="J1161" s="8">
        <v>96.95</v>
      </c>
      <c r="L1161" s="19">
        <v>37631</v>
      </c>
      <c r="M1161" s="20">
        <v>2.2913000000000001</v>
      </c>
      <c r="N1161" s="7"/>
      <c r="O1161" s="8"/>
      <c r="P1161" s="8"/>
      <c r="Q1161" s="8"/>
      <c r="R1161" s="8"/>
      <c r="S1161" s="8"/>
      <c r="T1161" s="8"/>
      <c r="U1161" s="8"/>
      <c r="V1161" s="8"/>
      <c r="W1161" s="8"/>
    </row>
    <row r="1162" spans="1:23" ht="14.25" customHeight="1">
      <c r="A1162" s="7">
        <v>44231</v>
      </c>
      <c r="B1162" s="8">
        <v>2.7155</v>
      </c>
      <c r="C1162" s="8">
        <v>3.2347000000000001</v>
      </c>
      <c r="D1162" s="8">
        <v>0.51920000000000011</v>
      </c>
      <c r="E1162" s="8">
        <v>0.46</v>
      </c>
      <c r="F1162" s="8">
        <v>1.1499999999999999</v>
      </c>
      <c r="G1162" s="8">
        <v>91.551299999999998</v>
      </c>
      <c r="H1162" s="8">
        <v>2.3168000000000002</v>
      </c>
      <c r="I1162" s="8">
        <v>91.401816633975884</v>
      </c>
      <c r="J1162" s="8">
        <v>96.5</v>
      </c>
      <c r="L1162" s="19">
        <v>37624</v>
      </c>
      <c r="M1162" s="20">
        <v>2.3178000000000001</v>
      </c>
      <c r="N1162" s="7"/>
      <c r="O1162" s="8"/>
      <c r="P1162" s="8"/>
      <c r="Q1162" s="8"/>
      <c r="R1162" s="8"/>
      <c r="S1162" s="8"/>
      <c r="T1162" s="8"/>
      <c r="U1162" s="8"/>
      <c r="V1162" s="8"/>
      <c r="W1162" s="8"/>
    </row>
    <row r="1163" spans="1:23" ht="14.25" customHeight="1">
      <c r="A1163" s="7">
        <v>44230</v>
      </c>
      <c r="B1163" s="8">
        <v>2.6938</v>
      </c>
      <c r="C1163" s="8">
        <v>3.2111999999999998</v>
      </c>
      <c r="D1163" s="8">
        <v>0.51739999999999986</v>
      </c>
      <c r="E1163" s="8">
        <v>0.46</v>
      </c>
      <c r="F1163" s="8">
        <v>1.1499999999999999</v>
      </c>
      <c r="G1163" s="8">
        <v>91.112899999999996</v>
      </c>
      <c r="H1163" s="8">
        <v>2.1181000000000001</v>
      </c>
      <c r="I1163" s="8">
        <v>92.744672437895218</v>
      </c>
      <c r="J1163" s="8">
        <v>96.5</v>
      </c>
      <c r="L1163" s="19">
        <v>37617</v>
      </c>
      <c r="M1163" s="20">
        <v>2.3515000000000001</v>
      </c>
      <c r="N1163" s="7"/>
      <c r="O1163" s="8"/>
      <c r="P1163" s="8"/>
      <c r="Q1163" s="8"/>
      <c r="R1163" s="8"/>
      <c r="S1163" s="8"/>
      <c r="T1163" s="8"/>
      <c r="U1163" s="8"/>
      <c r="V1163" s="8"/>
      <c r="W1163" s="8"/>
    </row>
    <row r="1164" spans="1:23" ht="14.25" customHeight="1">
      <c r="A1164" s="7">
        <v>44229</v>
      </c>
      <c r="B1164" s="8">
        <v>2.6227</v>
      </c>
      <c r="C1164" s="8">
        <v>3.1861999999999999</v>
      </c>
      <c r="D1164" s="8">
        <v>0.56349999999999989</v>
      </c>
      <c r="E1164" s="8">
        <v>0.45</v>
      </c>
      <c r="F1164" s="8">
        <v>1.1200000000000001</v>
      </c>
      <c r="G1164" s="8">
        <v>91.043099999999995</v>
      </c>
      <c r="H1164" s="8">
        <v>2.2410000000000001</v>
      </c>
      <c r="I1164" s="8">
        <v>95.374935510111854</v>
      </c>
      <c r="J1164" s="8">
        <v>96.5</v>
      </c>
      <c r="L1164" s="19">
        <v>37610</v>
      </c>
      <c r="M1164" s="20">
        <v>2.3281000000000001</v>
      </c>
      <c r="N1164" s="7"/>
      <c r="O1164" s="8"/>
      <c r="P1164" s="8"/>
      <c r="Q1164" s="8"/>
      <c r="R1164" s="8"/>
      <c r="S1164" s="8"/>
      <c r="T1164" s="8"/>
      <c r="U1164" s="8"/>
      <c r="V1164" s="8"/>
      <c r="W1164" s="8"/>
    </row>
    <row r="1165" spans="1:23" ht="14.25" customHeight="1">
      <c r="A1165" s="7">
        <v>44228</v>
      </c>
      <c r="B1165" s="8">
        <v>2.6042999999999998</v>
      </c>
      <c r="C1165" s="8">
        <v>3.1711999999999998</v>
      </c>
      <c r="D1165" s="8">
        <v>0.56689999999999996</v>
      </c>
      <c r="E1165" s="8">
        <v>0.42</v>
      </c>
      <c r="F1165" s="8">
        <v>1.0900000000000001</v>
      </c>
      <c r="G1165" s="8">
        <v>91.027199999999993</v>
      </c>
      <c r="H1165" s="8">
        <v>3.1656</v>
      </c>
      <c r="I1165" s="8">
        <v>104.25341086829049</v>
      </c>
      <c r="J1165" s="8">
        <v>96.5</v>
      </c>
      <c r="L1165" s="19">
        <v>37603</v>
      </c>
      <c r="M1165" s="20">
        <v>2.2673000000000001</v>
      </c>
      <c r="N1165" s="7"/>
      <c r="O1165" s="8"/>
      <c r="P1165" s="8"/>
      <c r="Q1165" s="8"/>
      <c r="R1165" s="8"/>
      <c r="S1165" s="8"/>
      <c r="T1165" s="8"/>
      <c r="U1165" s="8"/>
      <c r="V1165" s="8"/>
      <c r="W1165" s="8"/>
    </row>
    <row r="1166" spans="1:23" ht="14.25" customHeight="1">
      <c r="A1166" s="7">
        <v>44225</v>
      </c>
      <c r="B1166" s="8">
        <v>2.6798999999999999</v>
      </c>
      <c r="C1166" s="8">
        <v>3.1785999999999999</v>
      </c>
      <c r="D1166" s="8">
        <v>0.49869999999999992</v>
      </c>
      <c r="E1166" s="8">
        <v>0.45</v>
      </c>
      <c r="F1166" s="8">
        <v>1.1100000000000001</v>
      </c>
      <c r="G1166" s="8">
        <v>90.538200000000003</v>
      </c>
      <c r="H1166" s="8">
        <v>3.1587000000000001</v>
      </c>
      <c r="I1166" s="8">
        <v>107.85444684909911</v>
      </c>
      <c r="J1166" s="8">
        <v>96.5</v>
      </c>
      <c r="L1166" s="19">
        <v>37596</v>
      </c>
      <c r="M1166" s="20">
        <v>2.2311000000000001</v>
      </c>
      <c r="N1166" s="7"/>
      <c r="O1166" s="8"/>
      <c r="P1166" s="8"/>
      <c r="Q1166" s="8"/>
      <c r="R1166" s="8"/>
      <c r="S1166" s="8"/>
      <c r="T1166" s="8"/>
      <c r="U1166" s="8"/>
      <c r="V1166" s="8"/>
      <c r="W1166" s="8"/>
    </row>
    <row r="1167" spans="1:23" ht="14.25" customHeight="1">
      <c r="A1167" s="7">
        <v>44224</v>
      </c>
      <c r="B1167" s="8">
        <v>2.6957</v>
      </c>
      <c r="C1167" s="8">
        <v>3.1960999999999999</v>
      </c>
      <c r="D1167" s="8">
        <v>0.50039999999999996</v>
      </c>
      <c r="E1167" s="8">
        <v>0.42</v>
      </c>
      <c r="F1167" s="8">
        <v>1.07</v>
      </c>
      <c r="G1167" s="8">
        <v>90.540499999999994</v>
      </c>
      <c r="H1167" s="8">
        <v>3.0800999999999998</v>
      </c>
      <c r="I1167" s="8">
        <v>103.1412973622667</v>
      </c>
      <c r="J1167" s="8">
        <v>95.99</v>
      </c>
      <c r="L1167" s="19">
        <v>37589</v>
      </c>
      <c r="M1167" s="20">
        <v>2.2288999999999999</v>
      </c>
      <c r="N1167" s="7"/>
      <c r="O1167" s="8"/>
      <c r="P1167" s="8"/>
      <c r="Q1167" s="8"/>
      <c r="R1167" s="8"/>
      <c r="S1167" s="8"/>
      <c r="T1167" s="8"/>
      <c r="U1167" s="8"/>
      <c r="V1167" s="8"/>
      <c r="W1167" s="8"/>
    </row>
    <row r="1168" spans="1:23" ht="14.25" customHeight="1">
      <c r="A1168" s="7">
        <v>44223</v>
      </c>
      <c r="B1168" s="8">
        <v>2.5880000000000001</v>
      </c>
      <c r="C1168" s="8">
        <v>3.1636000000000002</v>
      </c>
      <c r="D1168" s="8">
        <v>0.57560000000000011</v>
      </c>
      <c r="E1168" s="8">
        <v>0.41</v>
      </c>
      <c r="F1168" s="8">
        <v>1.04</v>
      </c>
      <c r="G1168" s="8">
        <v>90.591700000000003</v>
      </c>
      <c r="H1168" s="8">
        <v>3.0935999999999999</v>
      </c>
      <c r="I1168" s="8">
        <v>111.4754589654396</v>
      </c>
      <c r="J1168" s="8">
        <v>95.99</v>
      </c>
      <c r="L1168" s="19">
        <v>37582</v>
      </c>
      <c r="M1168" s="20">
        <v>2.2290999999999999</v>
      </c>
      <c r="N1168" s="7"/>
      <c r="O1168" s="8"/>
      <c r="P1168" s="8"/>
      <c r="Q1168" s="8"/>
      <c r="R1168" s="8"/>
      <c r="S1168" s="8"/>
      <c r="T1168" s="8"/>
      <c r="U1168" s="8"/>
      <c r="V1168" s="8"/>
      <c r="W1168" s="8"/>
    </row>
    <row r="1169" spans="1:23" ht="14.25" customHeight="1">
      <c r="A1169" s="7">
        <v>44222</v>
      </c>
      <c r="B1169" s="8">
        <v>2.5575000000000001</v>
      </c>
      <c r="C1169" s="8">
        <v>3.1585000000000001</v>
      </c>
      <c r="D1169" s="8">
        <v>0.60099999999999998</v>
      </c>
      <c r="E1169" s="8">
        <v>0.42</v>
      </c>
      <c r="F1169" s="8">
        <v>1.05</v>
      </c>
      <c r="G1169" s="8">
        <v>90.186899999999994</v>
      </c>
      <c r="H1169" s="8">
        <v>2.7850999999999999</v>
      </c>
      <c r="I1169" s="8">
        <v>107.19677540452346</v>
      </c>
      <c r="J1169" s="8">
        <v>95.99</v>
      </c>
      <c r="L1169" s="19">
        <v>37575</v>
      </c>
      <c r="M1169" s="20">
        <v>2.2302</v>
      </c>
      <c r="N1169" s="7"/>
      <c r="O1169" s="8"/>
      <c r="P1169" s="8"/>
      <c r="Q1169" s="8"/>
      <c r="R1169" s="8"/>
      <c r="S1169" s="8"/>
      <c r="T1169" s="8"/>
      <c r="U1169" s="8"/>
      <c r="V1169" s="8"/>
      <c r="W1169" s="8"/>
    </row>
    <row r="1170" spans="1:23" ht="14.25" customHeight="1">
      <c r="A1170" s="7">
        <v>44221</v>
      </c>
      <c r="B1170" s="8">
        <v>2.4910999999999999</v>
      </c>
      <c r="C1170" s="8">
        <v>3.1322999999999999</v>
      </c>
      <c r="D1170" s="8">
        <v>0.64119999999999999</v>
      </c>
      <c r="E1170" s="8">
        <v>0.42</v>
      </c>
      <c r="F1170" s="8">
        <v>1.05</v>
      </c>
      <c r="G1170" s="8">
        <v>90.350999999999999</v>
      </c>
      <c r="H1170" s="8">
        <v>2.4218000000000002</v>
      </c>
      <c r="I1170" s="8">
        <v>111.60218994836103</v>
      </c>
      <c r="J1170" s="8">
        <v>95.99</v>
      </c>
      <c r="L1170" s="19">
        <v>37568</v>
      </c>
      <c r="M1170" s="20">
        <v>2.2322000000000002</v>
      </c>
      <c r="N1170" s="7"/>
      <c r="O1170" s="8"/>
      <c r="P1170" s="8"/>
      <c r="Q1170" s="8"/>
      <c r="R1170" s="8"/>
      <c r="S1170" s="8"/>
      <c r="T1170" s="8"/>
      <c r="U1170" s="8"/>
      <c r="V1170" s="8"/>
      <c r="W1170" s="8"/>
    </row>
    <row r="1171" spans="1:23" ht="14.25" customHeight="1">
      <c r="A1171" s="7">
        <v>44218</v>
      </c>
      <c r="B1171" s="8">
        <v>2.4525000000000001</v>
      </c>
      <c r="C1171" s="8">
        <v>3.1185</v>
      </c>
      <c r="D1171" s="8">
        <v>0.66599999999999993</v>
      </c>
      <c r="E1171" s="8">
        <v>0.44</v>
      </c>
      <c r="F1171" s="8">
        <v>1.1000000000000001</v>
      </c>
      <c r="G1171" s="8">
        <v>90.211200000000005</v>
      </c>
      <c r="H1171" s="8">
        <v>2.3504</v>
      </c>
      <c r="I1171" s="8">
        <v>111.36126307562837</v>
      </c>
      <c r="J1171" s="8">
        <v>95.99</v>
      </c>
      <c r="L1171" s="19">
        <v>37561</v>
      </c>
      <c r="M1171" s="20">
        <v>2.2353999999999998</v>
      </c>
      <c r="N1171" s="7"/>
      <c r="O1171" s="8"/>
      <c r="P1171" s="8"/>
      <c r="Q1171" s="8"/>
      <c r="R1171" s="8"/>
      <c r="S1171" s="8"/>
      <c r="T1171" s="8"/>
      <c r="U1171" s="8"/>
      <c r="V1171" s="8"/>
      <c r="W1171" s="8"/>
    </row>
    <row r="1172" spans="1:23" ht="14.25" customHeight="1">
      <c r="A1172" s="7">
        <v>44217</v>
      </c>
      <c r="B1172" s="8">
        <v>2.4474999999999998</v>
      </c>
      <c r="C1172" s="8">
        <v>3.1335000000000002</v>
      </c>
      <c r="D1172" s="8">
        <v>0.68600000000000039</v>
      </c>
      <c r="E1172" s="8">
        <v>0.45</v>
      </c>
      <c r="F1172" s="8">
        <v>1.1200000000000001</v>
      </c>
      <c r="G1172" s="8">
        <v>90.0839</v>
      </c>
      <c r="H1172" s="8">
        <v>2.4016999999999999</v>
      </c>
      <c r="I1172" s="8">
        <v>112.94626498041849</v>
      </c>
      <c r="J1172" s="8">
        <v>95.98</v>
      </c>
      <c r="L1172" s="19">
        <v>37554</v>
      </c>
      <c r="M1172" s="20">
        <v>2.2382</v>
      </c>
      <c r="N1172" s="7"/>
      <c r="O1172" s="8"/>
      <c r="P1172" s="8"/>
      <c r="Q1172" s="8"/>
      <c r="R1172" s="8"/>
      <c r="S1172" s="8"/>
      <c r="T1172" s="8"/>
      <c r="U1172" s="8"/>
      <c r="V1172" s="8"/>
      <c r="W1172" s="8"/>
    </row>
    <row r="1173" spans="1:23" ht="14.25" customHeight="1">
      <c r="A1173" s="7">
        <v>44216</v>
      </c>
      <c r="B1173" s="8">
        <v>2.4700000000000002</v>
      </c>
      <c r="C1173" s="8">
        <v>3.161</v>
      </c>
      <c r="D1173" s="8">
        <v>0.69099999999999984</v>
      </c>
      <c r="E1173" s="8">
        <v>0.45</v>
      </c>
      <c r="F1173" s="8">
        <v>1.1000000000000001</v>
      </c>
      <c r="G1173" s="8">
        <v>90.460099999999997</v>
      </c>
      <c r="H1173" s="8">
        <v>2.5528</v>
      </c>
      <c r="I1173" s="8">
        <v>108.52220373949109</v>
      </c>
      <c r="J1173" s="8">
        <v>95.98</v>
      </c>
      <c r="L1173" s="19">
        <v>37547</v>
      </c>
      <c r="M1173" s="20">
        <v>2.2435</v>
      </c>
      <c r="N1173" s="7"/>
      <c r="O1173" s="8"/>
      <c r="P1173" s="8"/>
      <c r="Q1173" s="8"/>
      <c r="R1173" s="8"/>
      <c r="S1173" s="8"/>
      <c r="T1173" s="8"/>
      <c r="U1173" s="8"/>
      <c r="V1173" s="8"/>
      <c r="W1173" s="8"/>
    </row>
    <row r="1174" spans="1:23" ht="14.25" customHeight="1">
      <c r="A1174" s="7">
        <v>44215</v>
      </c>
      <c r="B1174" s="8">
        <v>2.4859</v>
      </c>
      <c r="C1174" s="8">
        <v>3.1608999999999998</v>
      </c>
      <c r="D1174" s="8">
        <v>0.67499999999999982</v>
      </c>
      <c r="E1174" s="8">
        <v>0.45</v>
      </c>
      <c r="F1174" s="8">
        <v>1.1000000000000001</v>
      </c>
      <c r="G1174" s="8">
        <v>90.488200000000006</v>
      </c>
      <c r="H1174" s="8">
        <v>2.3382999999999998</v>
      </c>
      <c r="I1174" s="8">
        <v>105.60764490371697</v>
      </c>
      <c r="J1174" s="8">
        <v>95.98</v>
      </c>
      <c r="L1174" s="19">
        <v>37540</v>
      </c>
      <c r="M1174" s="20">
        <v>2.2544</v>
      </c>
      <c r="N1174" s="7"/>
      <c r="O1174" s="8"/>
      <c r="P1174" s="8"/>
      <c r="Q1174" s="8"/>
      <c r="R1174" s="8"/>
      <c r="S1174" s="8"/>
      <c r="T1174" s="8"/>
      <c r="U1174" s="8"/>
      <c r="V1174" s="8"/>
      <c r="W1174" s="8"/>
    </row>
    <row r="1175" spans="1:23" ht="14.25" customHeight="1">
      <c r="A1175" s="7">
        <v>44214</v>
      </c>
      <c r="B1175" s="8">
        <v>2.4500000000000002</v>
      </c>
      <c r="C1175" s="8">
        <v>3.1657999999999999</v>
      </c>
      <c r="D1175" s="8">
        <v>0.71579999999999977</v>
      </c>
      <c r="E1175" s="8">
        <v>0.46</v>
      </c>
      <c r="F1175" s="8">
        <v>1.1100000000000001</v>
      </c>
      <c r="G1175" s="8">
        <v>90.771600000000007</v>
      </c>
      <c r="H1175" s="8">
        <v>2.1777000000000002</v>
      </c>
      <c r="I1175" s="8">
        <v>108.15728652353796</v>
      </c>
      <c r="J1175" s="8">
        <v>95.98</v>
      </c>
      <c r="L1175" s="19">
        <v>37529</v>
      </c>
      <c r="M1175" s="20">
        <v>2.2484999999999999</v>
      </c>
      <c r="N1175" s="7"/>
      <c r="O1175" s="8"/>
      <c r="P1175" s="8"/>
      <c r="Q1175" s="8"/>
      <c r="R1175" s="8"/>
      <c r="S1175" s="8"/>
      <c r="T1175" s="8"/>
      <c r="U1175" s="8"/>
      <c r="V1175" s="8"/>
      <c r="W1175" s="8"/>
    </row>
    <row r="1176" spans="1:23" ht="14.25" customHeight="1">
      <c r="A1176" s="7">
        <v>44211</v>
      </c>
      <c r="B1176" s="8">
        <v>2.3843000000000001</v>
      </c>
      <c r="C1176" s="8">
        <v>3.1507999999999998</v>
      </c>
      <c r="D1176" s="8">
        <v>0.76649999999999974</v>
      </c>
      <c r="E1176" s="8">
        <v>0.46</v>
      </c>
      <c r="F1176" s="8">
        <v>1.1100000000000001</v>
      </c>
      <c r="G1176" s="8">
        <v>90.787199999999999</v>
      </c>
      <c r="H1176" s="8">
        <v>2.0108999999999999</v>
      </c>
      <c r="I1176" s="8">
        <v>111.46313776797678</v>
      </c>
      <c r="J1176" s="8">
        <v>95.98</v>
      </c>
      <c r="L1176" s="19">
        <v>37526</v>
      </c>
      <c r="M1176" s="20">
        <v>2.2942999999999998</v>
      </c>
      <c r="N1176" s="7"/>
      <c r="O1176" s="8"/>
      <c r="P1176" s="8"/>
      <c r="Q1176" s="8"/>
      <c r="R1176" s="8"/>
      <c r="S1176" s="8"/>
      <c r="T1176" s="8"/>
      <c r="U1176" s="8"/>
      <c r="V1176" s="8"/>
      <c r="W1176" s="8"/>
    </row>
    <row r="1177" spans="1:23" ht="14.25" customHeight="1">
      <c r="A1177" s="7">
        <v>44210</v>
      </c>
      <c r="B1177" s="8">
        <v>2.3405</v>
      </c>
      <c r="C1177" s="8">
        <v>3.1059000000000001</v>
      </c>
      <c r="D1177" s="8">
        <v>0.76540000000000008</v>
      </c>
      <c r="E1177" s="8">
        <v>0.49</v>
      </c>
      <c r="F1177" s="8">
        <v>1.1499999999999999</v>
      </c>
      <c r="G1177" s="8">
        <v>90.250100000000003</v>
      </c>
      <c r="H1177" s="8">
        <v>1.9488000000000001</v>
      </c>
      <c r="I1177" s="8">
        <v>119.71670847906198</v>
      </c>
      <c r="J1177" s="8">
        <v>95.8</v>
      </c>
      <c r="L1177" s="19">
        <v>37519</v>
      </c>
      <c r="M1177" s="20">
        <v>2.173</v>
      </c>
      <c r="N1177" s="7"/>
      <c r="O1177" s="8"/>
      <c r="P1177" s="8"/>
      <c r="Q1177" s="8"/>
      <c r="R1177" s="8"/>
      <c r="S1177" s="8"/>
      <c r="T1177" s="8"/>
      <c r="U1177" s="8"/>
      <c r="V1177" s="8"/>
      <c r="W1177" s="8"/>
    </row>
    <row r="1178" spans="1:23" ht="14.25" customHeight="1">
      <c r="A1178" s="7">
        <v>44209</v>
      </c>
      <c r="B1178" s="8">
        <v>2.2913999999999999</v>
      </c>
      <c r="C1178" s="8">
        <v>3.1156999999999999</v>
      </c>
      <c r="D1178" s="8">
        <v>0.82430000000000003</v>
      </c>
      <c r="E1178" s="8">
        <v>0.48</v>
      </c>
      <c r="F1178" s="8">
        <v>1.1000000000000001</v>
      </c>
      <c r="G1178" s="8">
        <v>90.325400000000002</v>
      </c>
      <c r="H1178" s="8">
        <v>1.92</v>
      </c>
      <c r="I1178" s="8">
        <v>120.9027650369045</v>
      </c>
      <c r="J1178" s="8">
        <v>95.8</v>
      </c>
      <c r="L1178" s="19">
        <v>37512</v>
      </c>
      <c r="M1178" s="20">
        <v>2.0886</v>
      </c>
      <c r="N1178" s="7"/>
      <c r="O1178" s="8"/>
      <c r="P1178" s="8"/>
      <c r="Q1178" s="8"/>
      <c r="R1178" s="8"/>
      <c r="S1178" s="8"/>
      <c r="T1178" s="8"/>
      <c r="U1178" s="8"/>
      <c r="V1178" s="8"/>
      <c r="W1178" s="8"/>
    </row>
    <row r="1179" spans="1:23" ht="14.25" customHeight="1">
      <c r="A1179" s="7">
        <v>44208</v>
      </c>
      <c r="B1179" s="8">
        <v>2.335</v>
      </c>
      <c r="C1179" s="8">
        <v>3.1457000000000002</v>
      </c>
      <c r="D1179" s="8">
        <v>0.8107000000000002</v>
      </c>
      <c r="E1179" s="8">
        <v>0.5</v>
      </c>
      <c r="F1179" s="8">
        <v>1.1499999999999999</v>
      </c>
      <c r="G1179" s="8">
        <v>90.037800000000004</v>
      </c>
      <c r="H1179" s="8">
        <v>1.8552</v>
      </c>
      <c r="I1179" s="8">
        <v>116.9639713337809</v>
      </c>
      <c r="J1179" s="8">
        <v>95.8</v>
      </c>
      <c r="L1179" s="19">
        <v>37505</v>
      </c>
      <c r="M1179" s="20">
        <v>2.0598000000000001</v>
      </c>
      <c r="N1179" s="7"/>
      <c r="O1179" s="8"/>
      <c r="P1179" s="8"/>
      <c r="Q1179" s="8"/>
      <c r="R1179" s="8"/>
      <c r="S1179" s="8"/>
      <c r="T1179" s="8"/>
      <c r="U1179" s="8"/>
      <c r="V1179" s="8"/>
      <c r="W1179" s="8"/>
    </row>
    <row r="1180" spans="1:23" ht="14.25" customHeight="1">
      <c r="A1180" s="7">
        <v>44207</v>
      </c>
      <c r="B1180" s="8">
        <v>2.3653</v>
      </c>
      <c r="C1180" s="8">
        <v>3.1631999999999998</v>
      </c>
      <c r="D1180" s="8">
        <v>0.79789999999999983</v>
      </c>
      <c r="E1180" s="8">
        <v>0.5</v>
      </c>
      <c r="F1180" s="8">
        <v>1.1499999999999999</v>
      </c>
      <c r="G1180" s="8">
        <v>90.555000000000007</v>
      </c>
      <c r="H1180" s="8">
        <v>1.9394</v>
      </c>
      <c r="I1180" s="8">
        <v>113.43717657280143</v>
      </c>
      <c r="J1180" s="8">
        <v>95.8</v>
      </c>
      <c r="L1180" s="19">
        <v>37498</v>
      </c>
      <c r="M1180" s="20">
        <v>2.0131999999999999</v>
      </c>
      <c r="N1180" s="7"/>
      <c r="O1180" s="8"/>
      <c r="P1180" s="8"/>
      <c r="Q1180" s="8"/>
      <c r="R1180" s="8"/>
      <c r="S1180" s="8"/>
      <c r="T1180" s="8"/>
      <c r="U1180" s="8"/>
      <c r="V1180" s="8"/>
      <c r="W1180" s="8"/>
    </row>
    <row r="1181" spans="1:23" ht="14.25" customHeight="1">
      <c r="A1181" s="7">
        <v>44204</v>
      </c>
      <c r="B1181" s="8">
        <v>2.3567999999999998</v>
      </c>
      <c r="C1181" s="8">
        <v>3.1456</v>
      </c>
      <c r="D1181" s="8">
        <v>0.78880000000000017</v>
      </c>
      <c r="E1181" s="8">
        <v>0.49</v>
      </c>
      <c r="F1181" s="8">
        <v>1.1299999999999999</v>
      </c>
      <c r="G1181" s="8">
        <v>90.065100000000001</v>
      </c>
      <c r="H1181" s="8">
        <v>1.9795</v>
      </c>
      <c r="I1181" s="8">
        <v>112.58976884868055</v>
      </c>
      <c r="J1181" s="8">
        <v>95.8</v>
      </c>
      <c r="L1181" s="19">
        <v>37491</v>
      </c>
      <c r="M1181" s="20">
        <v>1.9631000000000001</v>
      </c>
      <c r="N1181" s="7"/>
      <c r="O1181" s="8"/>
      <c r="P1181" s="8"/>
      <c r="Q1181" s="8"/>
      <c r="R1181" s="8"/>
      <c r="S1181" s="8"/>
      <c r="T1181" s="8"/>
      <c r="U1181" s="8"/>
      <c r="V1181" s="8"/>
      <c r="W1181" s="8"/>
    </row>
    <row r="1182" spans="1:23" ht="14.25" customHeight="1">
      <c r="A1182" s="7">
        <v>44203</v>
      </c>
      <c r="B1182" s="8">
        <v>2.3567999999999998</v>
      </c>
      <c r="C1182" s="8">
        <v>3.1255999999999999</v>
      </c>
      <c r="D1182" s="8">
        <v>0.76880000000000015</v>
      </c>
      <c r="E1182" s="8">
        <v>0.46</v>
      </c>
      <c r="F1182" s="8">
        <v>1.08</v>
      </c>
      <c r="G1182" s="8">
        <v>89.820300000000003</v>
      </c>
      <c r="H1182" s="8">
        <v>1.7172000000000001</v>
      </c>
      <c r="I1182" s="8">
        <v>113.81622135068982</v>
      </c>
      <c r="J1182" s="8">
        <v>94.84</v>
      </c>
      <c r="L1182" s="19">
        <v>37484</v>
      </c>
      <c r="M1182" s="20">
        <v>1.9503999999999999</v>
      </c>
      <c r="N1182" s="7"/>
      <c r="O1182" s="8"/>
      <c r="P1182" s="8"/>
      <c r="Q1182" s="8"/>
      <c r="R1182" s="8"/>
      <c r="S1182" s="8"/>
      <c r="T1182" s="8"/>
      <c r="U1182" s="8"/>
      <c r="V1182" s="8"/>
      <c r="W1182" s="8"/>
    </row>
    <row r="1183" spans="1:23" ht="14.25" customHeight="1">
      <c r="A1183" s="7">
        <v>44202</v>
      </c>
      <c r="B1183" s="8">
        <v>2.4108999999999998</v>
      </c>
      <c r="C1183" s="8">
        <v>3.1255999999999999</v>
      </c>
      <c r="D1183" s="8">
        <v>0.71470000000000011</v>
      </c>
      <c r="E1183" s="8">
        <v>0.43</v>
      </c>
      <c r="F1183" s="8">
        <v>1.04</v>
      </c>
      <c r="G1183" s="8">
        <v>89.416700000000006</v>
      </c>
      <c r="H1183" s="8">
        <v>1.6911</v>
      </c>
      <c r="I1183" s="8">
        <v>115.94392626056965</v>
      </c>
      <c r="J1183" s="8">
        <v>94.84</v>
      </c>
      <c r="L1183" s="19">
        <v>37477</v>
      </c>
      <c r="M1183" s="20">
        <v>1.9501999999999999</v>
      </c>
      <c r="N1183" s="7"/>
      <c r="O1183" s="8"/>
      <c r="P1183" s="8"/>
      <c r="Q1183" s="8"/>
      <c r="R1183" s="8"/>
      <c r="S1183" s="8"/>
      <c r="T1183" s="8"/>
      <c r="U1183" s="8"/>
      <c r="V1183" s="8"/>
      <c r="W1183" s="8"/>
    </row>
    <row r="1184" spans="1:23" ht="14.25" customHeight="1">
      <c r="A1184" s="7">
        <v>44201</v>
      </c>
      <c r="B1184" s="8">
        <v>2.4714</v>
      </c>
      <c r="C1184" s="8">
        <v>3.1305000000000001</v>
      </c>
      <c r="D1184" s="8">
        <v>0.65910000000000002</v>
      </c>
      <c r="E1184" s="8">
        <v>0.38</v>
      </c>
      <c r="F1184" s="8">
        <v>0.96</v>
      </c>
      <c r="G1184" s="8">
        <v>89.477699999999999</v>
      </c>
      <c r="H1184" s="8">
        <v>1.6460999999999999</v>
      </c>
      <c r="I1184" s="8">
        <v>115.73177190296435</v>
      </c>
      <c r="J1184" s="8">
        <v>94.84</v>
      </c>
      <c r="L1184" s="19">
        <v>37470</v>
      </c>
      <c r="M1184" s="20">
        <v>1.9499</v>
      </c>
      <c r="N1184" s="7"/>
      <c r="O1184" s="8"/>
      <c r="P1184" s="8"/>
      <c r="Q1184" s="8"/>
      <c r="R1184" s="8"/>
      <c r="S1184" s="8"/>
      <c r="T1184" s="8"/>
      <c r="U1184" s="8"/>
      <c r="V1184" s="8"/>
      <c r="W1184" s="8"/>
    </row>
    <row r="1185" spans="1:23" ht="14.25" customHeight="1">
      <c r="A1185" s="7">
        <v>44200</v>
      </c>
      <c r="B1185" s="8">
        <v>2.4952000000000001</v>
      </c>
      <c r="C1185" s="8">
        <v>3.1779999999999999</v>
      </c>
      <c r="D1185" s="8">
        <v>0.68279999999999985</v>
      </c>
      <c r="E1185" s="8">
        <v>0.36</v>
      </c>
      <c r="F1185" s="8">
        <v>0.93</v>
      </c>
      <c r="G1185" s="8">
        <v>89.873900000000006</v>
      </c>
      <c r="H1185" s="8">
        <v>1.8552</v>
      </c>
      <c r="I1185" s="8">
        <v>113.30761374447391</v>
      </c>
      <c r="J1185" s="8">
        <v>94.84</v>
      </c>
      <c r="L1185" s="19">
        <v>37463</v>
      </c>
      <c r="M1185" s="20">
        <v>1.9491000000000001</v>
      </c>
      <c r="N1185" s="7"/>
      <c r="O1185" s="8"/>
      <c r="P1185" s="8"/>
      <c r="Q1185" s="8"/>
      <c r="R1185" s="8"/>
      <c r="S1185" s="8"/>
      <c r="T1185" s="8"/>
      <c r="U1185" s="8"/>
      <c r="V1185" s="8"/>
      <c r="W1185" s="8"/>
    </row>
    <row r="1186" spans="1:23" ht="14.25" customHeight="1">
      <c r="A1186" s="7">
        <v>44197</v>
      </c>
      <c r="B1186" s="8">
        <v>2.4739</v>
      </c>
      <c r="C1186" s="8">
        <v>3.1429</v>
      </c>
      <c r="D1186" s="8">
        <v>0.66900000000000004</v>
      </c>
      <c r="E1186" s="8">
        <v>0.36</v>
      </c>
      <c r="F1186" s="8">
        <v>0.93</v>
      </c>
      <c r="G1186" s="8">
        <v>89.95</v>
      </c>
      <c r="H1186" s="8">
        <v>2.4565000000000001</v>
      </c>
      <c r="I1186" s="8">
        <v>118.99966241933707</v>
      </c>
      <c r="J1186" s="8">
        <v>94.84</v>
      </c>
      <c r="L1186" s="19">
        <v>37456</v>
      </c>
      <c r="M1186" s="20">
        <v>1.9491000000000001</v>
      </c>
      <c r="N1186" s="7"/>
      <c r="O1186" s="8"/>
      <c r="P1186" s="8"/>
      <c r="Q1186" s="8"/>
      <c r="R1186" s="8"/>
      <c r="S1186" s="8"/>
      <c r="T1186" s="8"/>
      <c r="U1186" s="8"/>
      <c r="V1186" s="8"/>
      <c r="W1186" s="8"/>
    </row>
    <row r="1187" spans="1:23" ht="14.25" customHeight="1">
      <c r="A1187" s="7">
        <v>44196</v>
      </c>
      <c r="B1187" s="8">
        <v>2.4739</v>
      </c>
      <c r="C1187" s="8">
        <v>3.1429</v>
      </c>
      <c r="D1187" s="8">
        <v>0.66900000000000004</v>
      </c>
      <c r="E1187" s="8">
        <v>0.36</v>
      </c>
      <c r="F1187" s="8">
        <v>0.93</v>
      </c>
      <c r="G1187" s="8">
        <v>89.958299999999994</v>
      </c>
      <c r="H1187" s="8">
        <v>2.4565000000000001</v>
      </c>
      <c r="I1187" s="8">
        <v>118.99966241933707</v>
      </c>
      <c r="J1187" s="8">
        <v>94.84</v>
      </c>
      <c r="L1187" s="19">
        <v>37449</v>
      </c>
      <c r="M1187" s="20">
        <v>1.9494</v>
      </c>
      <c r="N1187" s="7"/>
      <c r="O1187" s="8"/>
      <c r="P1187" s="8"/>
      <c r="Q1187" s="8"/>
      <c r="R1187" s="8"/>
      <c r="S1187" s="8"/>
      <c r="T1187" s="8"/>
      <c r="U1187" s="8"/>
      <c r="V1187" s="8"/>
      <c r="W1187" s="8"/>
    </row>
    <row r="1188" spans="1:23" ht="14.25" customHeight="1">
      <c r="A1188" s="7">
        <v>44195</v>
      </c>
      <c r="B1188" s="8">
        <v>2.5036</v>
      </c>
      <c r="C1188" s="8">
        <v>3.1204000000000001</v>
      </c>
      <c r="D1188" s="8">
        <v>0.61680000000000001</v>
      </c>
      <c r="E1188" s="8">
        <v>0.37</v>
      </c>
      <c r="F1188" s="8">
        <v>0.93</v>
      </c>
      <c r="G1188" s="8">
        <v>89.600099999999998</v>
      </c>
      <c r="H1188" s="8">
        <v>2.4581</v>
      </c>
      <c r="I1188" s="8">
        <v>119.40376267114982</v>
      </c>
      <c r="J1188" s="8">
        <v>95.21</v>
      </c>
      <c r="L1188" s="19">
        <v>37442</v>
      </c>
      <c r="M1188" s="20">
        <v>1.9497</v>
      </c>
      <c r="N1188" s="7"/>
      <c r="O1188" s="8"/>
      <c r="P1188" s="8"/>
      <c r="Q1188" s="8"/>
      <c r="R1188" s="8"/>
      <c r="S1188" s="8"/>
      <c r="T1188" s="8"/>
      <c r="U1188" s="8"/>
      <c r="V1188" s="8"/>
      <c r="W1188" s="8"/>
    </row>
    <row r="1189" spans="1:23" ht="14.25" customHeight="1">
      <c r="A1189" s="7">
        <v>44194</v>
      </c>
      <c r="B1189" s="8">
        <v>2.5486</v>
      </c>
      <c r="C1189" s="8">
        <v>3.1554000000000002</v>
      </c>
      <c r="D1189" s="8">
        <v>0.60680000000000023</v>
      </c>
      <c r="E1189" s="8">
        <v>0.37</v>
      </c>
      <c r="F1189" s="8">
        <v>0.94</v>
      </c>
      <c r="G1189" s="8">
        <v>90.004099999999994</v>
      </c>
      <c r="H1189" s="8">
        <v>2.2322000000000002</v>
      </c>
      <c r="I1189" s="8">
        <v>116.67756110290877</v>
      </c>
      <c r="J1189" s="8">
        <v>95.21</v>
      </c>
      <c r="L1189" s="19">
        <v>37435</v>
      </c>
      <c r="M1189" s="20">
        <v>1.9500999999999999</v>
      </c>
      <c r="N1189" s="7"/>
      <c r="O1189" s="8"/>
      <c r="P1189" s="8"/>
      <c r="Q1189" s="8"/>
      <c r="R1189" s="8"/>
      <c r="S1189" s="8"/>
      <c r="T1189" s="8"/>
      <c r="U1189" s="8"/>
      <c r="V1189" s="8"/>
      <c r="W1189" s="8"/>
    </row>
    <row r="1190" spans="1:23" ht="14.25" customHeight="1">
      <c r="A1190" s="7">
        <v>44193</v>
      </c>
      <c r="B1190" s="8">
        <v>2.5670999999999999</v>
      </c>
      <c r="C1190" s="8">
        <v>3.1629</v>
      </c>
      <c r="D1190" s="8">
        <v>0.59580000000000011</v>
      </c>
      <c r="E1190" s="8">
        <v>0.38</v>
      </c>
      <c r="F1190" s="8">
        <v>0.94</v>
      </c>
      <c r="G1190" s="8">
        <v>90.284199999999998</v>
      </c>
      <c r="H1190" s="8">
        <v>2.0771999999999999</v>
      </c>
      <c r="I1190" s="8">
        <v>111.93096624627935</v>
      </c>
      <c r="J1190" s="8">
        <v>95.21</v>
      </c>
      <c r="L1190" s="19">
        <v>37428</v>
      </c>
      <c r="M1190" s="20">
        <v>1.9509000000000001</v>
      </c>
      <c r="N1190" s="7"/>
      <c r="O1190" s="8"/>
      <c r="P1190" s="8"/>
      <c r="Q1190" s="8"/>
      <c r="R1190" s="8"/>
      <c r="S1190" s="8"/>
      <c r="T1190" s="8"/>
      <c r="U1190" s="8"/>
      <c r="V1190" s="8"/>
      <c r="W1190" s="8"/>
    </row>
    <row r="1191" spans="1:23" ht="14.25" customHeight="1">
      <c r="A1191" s="7">
        <v>44190</v>
      </c>
      <c r="B1191" s="8">
        <v>2.6095999999999999</v>
      </c>
      <c r="C1191" s="8">
        <v>3.1878000000000002</v>
      </c>
      <c r="D1191" s="8">
        <v>0.57820000000000027</v>
      </c>
      <c r="E1191" s="8">
        <v>0.37</v>
      </c>
      <c r="F1191" s="8">
        <v>0.94</v>
      </c>
      <c r="G1191" s="8">
        <v>90.333100000000002</v>
      </c>
      <c r="H1191" s="8">
        <v>2.1562999999999999</v>
      </c>
      <c r="I1191" s="8">
        <v>109.88381388919545</v>
      </c>
      <c r="J1191" s="8">
        <v>95.21</v>
      </c>
      <c r="L1191" s="19">
        <v>37421</v>
      </c>
      <c r="M1191" s="20">
        <v>1.9512</v>
      </c>
      <c r="N1191" s="7"/>
      <c r="O1191" s="8"/>
      <c r="P1191" s="8"/>
      <c r="Q1191" s="8"/>
      <c r="R1191" s="8"/>
      <c r="S1191" s="8"/>
      <c r="T1191" s="8"/>
      <c r="U1191" s="8"/>
      <c r="V1191" s="8"/>
      <c r="W1191" s="8"/>
    </row>
    <row r="1192" spans="1:23" ht="14.25" customHeight="1">
      <c r="A1192" s="7">
        <v>44189</v>
      </c>
      <c r="B1192" s="8">
        <v>2.6501000000000001</v>
      </c>
      <c r="C1192" s="8">
        <v>3.2303000000000002</v>
      </c>
      <c r="D1192" s="8">
        <v>0.58020000000000005</v>
      </c>
      <c r="E1192" s="8">
        <v>0.37</v>
      </c>
      <c r="F1192" s="8">
        <v>0.94</v>
      </c>
      <c r="G1192" s="8">
        <v>90.3035</v>
      </c>
      <c r="H1192" s="8">
        <v>1.4336</v>
      </c>
      <c r="I1192" s="8">
        <v>108.70950287612089</v>
      </c>
      <c r="J1192" s="8">
        <v>94.83</v>
      </c>
      <c r="L1192" s="19">
        <v>37414</v>
      </c>
      <c r="M1192" s="20">
        <v>1.9514</v>
      </c>
      <c r="N1192" s="7"/>
      <c r="O1192" s="8"/>
      <c r="P1192" s="8"/>
      <c r="Q1192" s="8"/>
      <c r="R1192" s="8"/>
      <c r="S1192" s="8"/>
      <c r="T1192" s="8"/>
      <c r="U1192" s="8"/>
      <c r="V1192" s="8"/>
      <c r="W1192" s="8"/>
    </row>
    <row r="1193" spans="1:23" ht="14.25" customHeight="1">
      <c r="A1193" s="7">
        <v>44188</v>
      </c>
      <c r="B1193" s="8">
        <v>2.6551</v>
      </c>
      <c r="C1193" s="8">
        <v>3.2153</v>
      </c>
      <c r="D1193" s="8">
        <v>0.56020000000000003</v>
      </c>
      <c r="E1193" s="8">
        <v>0.38</v>
      </c>
      <c r="F1193" s="8">
        <v>0.96</v>
      </c>
      <c r="G1193" s="8">
        <v>90.347499999999997</v>
      </c>
      <c r="H1193" s="8">
        <v>1.6477999999999999</v>
      </c>
      <c r="I1193" s="8">
        <v>109.26155064186563</v>
      </c>
      <c r="J1193" s="8">
        <v>94.83</v>
      </c>
      <c r="L1193" s="19">
        <v>37407</v>
      </c>
      <c r="M1193" s="20">
        <v>1.9508000000000001</v>
      </c>
      <c r="N1193" s="7"/>
      <c r="O1193" s="8"/>
      <c r="P1193" s="8"/>
      <c r="Q1193" s="8"/>
      <c r="R1193" s="8"/>
      <c r="S1193" s="8"/>
      <c r="T1193" s="8"/>
      <c r="U1193" s="8"/>
      <c r="V1193" s="8"/>
      <c r="W1193" s="8"/>
    </row>
    <row r="1194" spans="1:23" ht="14.25" customHeight="1">
      <c r="A1194" s="7">
        <v>44187</v>
      </c>
      <c r="B1194" s="8">
        <v>2.6695000000000002</v>
      </c>
      <c r="C1194" s="8">
        <v>3.2277999999999998</v>
      </c>
      <c r="D1194" s="8">
        <v>0.55829999999999957</v>
      </c>
      <c r="E1194" s="8">
        <v>0.37</v>
      </c>
      <c r="F1194" s="8">
        <v>0.93</v>
      </c>
      <c r="G1194" s="8">
        <v>90.638300000000001</v>
      </c>
      <c r="H1194" s="8">
        <v>1.8859999999999999</v>
      </c>
      <c r="I1194" s="8">
        <v>109.03116514730405</v>
      </c>
      <c r="J1194" s="8">
        <v>94.83</v>
      </c>
      <c r="L1194" s="19">
        <v>37400</v>
      </c>
      <c r="M1194" s="20">
        <v>1.9500999999999999</v>
      </c>
      <c r="N1194" s="7"/>
      <c r="O1194" s="8"/>
      <c r="P1194" s="8"/>
      <c r="Q1194" s="8"/>
      <c r="R1194" s="8"/>
      <c r="S1194" s="8"/>
      <c r="T1194" s="8"/>
      <c r="U1194" s="8"/>
      <c r="V1194" s="8"/>
      <c r="W1194" s="8"/>
    </row>
    <row r="1195" spans="1:23" ht="14.25" customHeight="1">
      <c r="A1195" s="7">
        <v>44186</v>
      </c>
      <c r="B1195" s="8">
        <v>2.6919</v>
      </c>
      <c r="C1195" s="8">
        <v>3.2652000000000001</v>
      </c>
      <c r="D1195" s="8">
        <v>0.57330000000000014</v>
      </c>
      <c r="E1195" s="8">
        <v>0.39</v>
      </c>
      <c r="F1195" s="8">
        <v>0.95</v>
      </c>
      <c r="G1195" s="8">
        <v>90.081599999999995</v>
      </c>
      <c r="H1195" s="8">
        <v>1.9281999999999999</v>
      </c>
      <c r="I1195" s="8">
        <v>108.52042803267756</v>
      </c>
      <c r="J1195" s="8">
        <v>94.83</v>
      </c>
      <c r="L1195" s="19">
        <v>37393</v>
      </c>
      <c r="M1195" s="20">
        <v>1.9507000000000001</v>
      </c>
      <c r="N1195" s="7"/>
      <c r="O1195" s="8"/>
      <c r="P1195" s="8"/>
      <c r="Q1195" s="8"/>
      <c r="R1195" s="8"/>
      <c r="S1195" s="8"/>
      <c r="T1195" s="8"/>
      <c r="U1195" s="8"/>
      <c r="V1195" s="8"/>
      <c r="W1195" s="8"/>
    </row>
    <row r="1196" spans="1:23" ht="14.25" customHeight="1">
      <c r="A1196" s="7">
        <v>44183</v>
      </c>
      <c r="B1196" s="8">
        <v>2.7267000000000001</v>
      </c>
      <c r="C1196" s="8">
        <v>3.2902</v>
      </c>
      <c r="D1196" s="8">
        <v>0.56349999999999989</v>
      </c>
      <c r="E1196" s="8">
        <v>0.39</v>
      </c>
      <c r="F1196" s="8">
        <v>0.95</v>
      </c>
      <c r="G1196" s="8">
        <v>89.925600000000003</v>
      </c>
      <c r="H1196" s="8">
        <v>2.1137000000000001</v>
      </c>
      <c r="I1196" s="8">
        <v>104.57480808191808</v>
      </c>
      <c r="J1196" s="8">
        <v>94.83</v>
      </c>
      <c r="L1196" s="19">
        <v>37386</v>
      </c>
      <c r="M1196" s="20">
        <v>1.9513</v>
      </c>
      <c r="N1196" s="7"/>
      <c r="O1196" s="8"/>
      <c r="P1196" s="8"/>
      <c r="Q1196" s="8"/>
      <c r="R1196" s="8"/>
      <c r="S1196" s="8"/>
      <c r="T1196" s="8"/>
      <c r="U1196" s="8"/>
      <c r="V1196" s="8"/>
      <c r="W1196" s="8"/>
    </row>
    <row r="1197" spans="1:23" ht="14.25" customHeight="1">
      <c r="A1197" s="7">
        <v>44182</v>
      </c>
      <c r="B1197" s="8">
        <v>2.7273000000000001</v>
      </c>
      <c r="C1197" s="8">
        <v>3.2801999999999998</v>
      </c>
      <c r="D1197" s="8">
        <v>0.55289999999999973</v>
      </c>
      <c r="E1197" s="8">
        <v>0.38</v>
      </c>
      <c r="F1197" s="8">
        <v>0.94</v>
      </c>
      <c r="G1197" s="8">
        <v>89.775199999999998</v>
      </c>
      <c r="H1197" s="8">
        <v>1.8897999999999999</v>
      </c>
      <c r="I1197" s="8">
        <v>103.38486437922251</v>
      </c>
      <c r="J1197" s="8">
        <v>95.2</v>
      </c>
      <c r="L1197" s="19">
        <v>37376</v>
      </c>
      <c r="M1197" s="20">
        <v>1.9492</v>
      </c>
      <c r="N1197" s="7"/>
      <c r="O1197" s="8"/>
      <c r="P1197" s="8"/>
      <c r="Q1197" s="8"/>
      <c r="R1197" s="8"/>
      <c r="S1197" s="8"/>
      <c r="T1197" s="8"/>
      <c r="U1197" s="8"/>
      <c r="V1197" s="8"/>
      <c r="W1197" s="8"/>
    </row>
    <row r="1198" spans="1:23" ht="14.25" customHeight="1">
      <c r="A1198" s="7">
        <v>44181</v>
      </c>
      <c r="B1198" s="8">
        <v>2.7311999999999999</v>
      </c>
      <c r="C1198" s="8">
        <v>3.2751999999999999</v>
      </c>
      <c r="D1198" s="8">
        <v>0.54400000000000004</v>
      </c>
      <c r="E1198" s="8">
        <v>0.37</v>
      </c>
      <c r="F1198" s="8">
        <v>0.92</v>
      </c>
      <c r="G1198" s="8">
        <v>90.217699999999994</v>
      </c>
      <c r="H1198" s="8">
        <v>1.6289</v>
      </c>
      <c r="I1198" s="8">
        <v>102.35244595772933</v>
      </c>
      <c r="J1198" s="8">
        <v>95.2</v>
      </c>
      <c r="L1198" s="19">
        <v>37372</v>
      </c>
      <c r="M1198" s="20">
        <v>1.9502999999999999</v>
      </c>
      <c r="N1198" s="7"/>
      <c r="O1198" s="8"/>
      <c r="P1198" s="8"/>
      <c r="Q1198" s="8"/>
      <c r="R1198" s="8"/>
      <c r="S1198" s="8"/>
      <c r="T1198" s="8"/>
      <c r="U1198" s="8"/>
      <c r="V1198" s="8"/>
      <c r="W1198" s="8"/>
    </row>
    <row r="1199" spans="1:23" ht="14.25" customHeight="1">
      <c r="A1199" s="7">
        <v>44180</v>
      </c>
      <c r="B1199" s="8">
        <v>2.7888000000000002</v>
      </c>
      <c r="C1199" s="8">
        <v>3.2776999999999998</v>
      </c>
      <c r="D1199" s="8">
        <v>0.48889999999999967</v>
      </c>
      <c r="E1199" s="8">
        <v>0.37</v>
      </c>
      <c r="F1199" s="8">
        <v>0.92</v>
      </c>
      <c r="G1199" s="8">
        <v>90.465999999999994</v>
      </c>
      <c r="H1199" s="8">
        <v>2.0108000000000001</v>
      </c>
      <c r="I1199" s="8">
        <v>100.50022555248007</v>
      </c>
      <c r="J1199" s="8">
        <v>95.2</v>
      </c>
      <c r="L1199" s="19">
        <v>37365</v>
      </c>
      <c r="M1199" s="20">
        <v>1.9505999999999999</v>
      </c>
      <c r="N1199" s="7"/>
      <c r="O1199" s="8"/>
      <c r="P1199" s="8"/>
      <c r="Q1199" s="8"/>
      <c r="R1199" s="8"/>
      <c r="S1199" s="8"/>
      <c r="T1199" s="8"/>
      <c r="U1199" s="8"/>
      <c r="V1199" s="8"/>
      <c r="W1199" s="8"/>
    </row>
    <row r="1200" spans="1:23" ht="14.25" customHeight="1">
      <c r="A1200" s="7">
        <v>44179</v>
      </c>
      <c r="B1200" s="8">
        <v>2.8245</v>
      </c>
      <c r="C1200" s="8">
        <v>3.2850999999999999</v>
      </c>
      <c r="D1200" s="8">
        <v>0.4605999999999999</v>
      </c>
      <c r="E1200" s="8">
        <v>0.37</v>
      </c>
      <c r="F1200" s="8">
        <v>0.9</v>
      </c>
      <c r="G1200" s="8">
        <v>90.732100000000003</v>
      </c>
      <c r="H1200" s="8">
        <v>2.1002999999999998</v>
      </c>
      <c r="I1200" s="8">
        <v>102.68215385953252</v>
      </c>
      <c r="J1200" s="8">
        <v>95.2</v>
      </c>
      <c r="L1200" s="19">
        <v>37358</v>
      </c>
      <c r="M1200" s="20">
        <v>1.9507000000000001</v>
      </c>
      <c r="N1200" s="7"/>
      <c r="O1200" s="8"/>
      <c r="P1200" s="8"/>
      <c r="Q1200" s="8"/>
      <c r="R1200" s="8"/>
      <c r="S1200" s="8"/>
      <c r="T1200" s="8"/>
      <c r="U1200" s="8"/>
      <c r="V1200" s="8"/>
      <c r="W1200" s="8"/>
    </row>
    <row r="1201" spans="1:23" ht="14.25" customHeight="1">
      <c r="A1201" s="7">
        <v>44176</v>
      </c>
      <c r="B1201" s="8">
        <v>2.8334000000000001</v>
      </c>
      <c r="C1201" s="8">
        <v>3.2951000000000001</v>
      </c>
      <c r="D1201" s="8">
        <v>0.4617</v>
      </c>
      <c r="E1201" s="8">
        <v>0.37</v>
      </c>
      <c r="F1201" s="8">
        <v>0.9</v>
      </c>
      <c r="G1201" s="8">
        <v>90.972200000000001</v>
      </c>
      <c r="H1201" s="8">
        <v>2.1280999999999999</v>
      </c>
      <c r="I1201" s="8">
        <v>103.47967229546465</v>
      </c>
      <c r="J1201" s="8">
        <v>95.2</v>
      </c>
      <c r="L1201" s="19">
        <v>37351</v>
      </c>
      <c r="M1201" s="20">
        <v>1.9512</v>
      </c>
      <c r="N1201" s="7"/>
      <c r="O1201" s="8"/>
      <c r="P1201" s="8"/>
      <c r="Q1201" s="8"/>
      <c r="R1201" s="8"/>
      <c r="S1201" s="8"/>
      <c r="T1201" s="8"/>
      <c r="U1201" s="8"/>
      <c r="V1201" s="8"/>
      <c r="W1201" s="8"/>
    </row>
    <row r="1202" spans="1:23" ht="14.25" customHeight="1">
      <c r="A1202" s="7">
        <v>44175</v>
      </c>
      <c r="B1202" s="8">
        <v>2.8047</v>
      </c>
      <c r="C1202" s="8">
        <v>3.2601</v>
      </c>
      <c r="D1202" s="8">
        <v>0.45540000000000003</v>
      </c>
      <c r="E1202" s="8">
        <v>0.39</v>
      </c>
      <c r="F1202" s="8">
        <v>0.92</v>
      </c>
      <c r="G1202" s="8">
        <v>90.780900000000003</v>
      </c>
      <c r="H1202" s="8">
        <v>1.8975</v>
      </c>
      <c r="I1202" s="8">
        <v>105.17391001559714</v>
      </c>
      <c r="J1202" s="8">
        <v>95.19</v>
      </c>
      <c r="L1202" s="19">
        <v>37344</v>
      </c>
      <c r="M1202" s="20">
        <v>1.9525999999999999</v>
      </c>
      <c r="N1202" s="7"/>
      <c r="O1202" s="8"/>
      <c r="P1202" s="8"/>
      <c r="Q1202" s="8"/>
      <c r="R1202" s="8"/>
      <c r="S1202" s="8"/>
      <c r="T1202" s="8"/>
      <c r="U1202" s="8"/>
      <c r="V1202" s="8"/>
      <c r="W1202" s="8"/>
    </row>
    <row r="1203" spans="1:23" ht="14.25" customHeight="1">
      <c r="A1203" s="7">
        <v>44174</v>
      </c>
      <c r="B1203" s="8">
        <v>2.8449</v>
      </c>
      <c r="C1203" s="8">
        <v>3.2726000000000002</v>
      </c>
      <c r="D1203" s="8">
        <v>0.42770000000000019</v>
      </c>
      <c r="E1203" s="8">
        <v>0.41</v>
      </c>
      <c r="F1203" s="8">
        <v>0.95</v>
      </c>
      <c r="G1203" s="8">
        <v>91.041200000000003</v>
      </c>
      <c r="H1203" s="8">
        <v>1.8685</v>
      </c>
      <c r="I1203" s="8">
        <v>105.76498322269568</v>
      </c>
      <c r="J1203" s="8">
        <v>95.19</v>
      </c>
      <c r="L1203" s="19">
        <v>37337</v>
      </c>
      <c r="M1203" s="20">
        <v>1.9537</v>
      </c>
      <c r="N1203" s="7"/>
      <c r="O1203" s="8"/>
      <c r="P1203" s="8"/>
      <c r="Q1203" s="8"/>
      <c r="R1203" s="8"/>
      <c r="S1203" s="8"/>
      <c r="T1203" s="8"/>
      <c r="U1203" s="8"/>
      <c r="V1203" s="8"/>
      <c r="W1203" s="8"/>
    </row>
    <row r="1204" spans="1:23" ht="14.25" customHeight="1">
      <c r="A1204" s="7">
        <v>44173</v>
      </c>
      <c r="B1204" s="8">
        <v>2.8416999999999999</v>
      </c>
      <c r="C1204" s="8">
        <v>3.2551000000000001</v>
      </c>
      <c r="D1204" s="8">
        <v>0.41340000000000021</v>
      </c>
      <c r="E1204" s="8">
        <v>0.39</v>
      </c>
      <c r="F1204" s="8">
        <v>0.92</v>
      </c>
      <c r="G1204" s="8">
        <v>90.9495</v>
      </c>
      <c r="H1204" s="8">
        <v>2.0554999999999999</v>
      </c>
      <c r="I1204" s="8">
        <v>107.49028287273546</v>
      </c>
      <c r="J1204" s="8">
        <v>95.19</v>
      </c>
      <c r="L1204" s="19">
        <v>37330</v>
      </c>
      <c r="M1204" s="20">
        <v>1.9555</v>
      </c>
      <c r="N1204" s="7"/>
      <c r="O1204" s="8"/>
      <c r="P1204" s="8"/>
      <c r="Q1204" s="8"/>
      <c r="R1204" s="8"/>
      <c r="S1204" s="8"/>
      <c r="T1204" s="8"/>
      <c r="U1204" s="8"/>
      <c r="V1204" s="8"/>
      <c r="W1204" s="8"/>
    </row>
    <row r="1205" spans="1:23" ht="14.25" customHeight="1">
      <c r="A1205" s="7">
        <v>44172</v>
      </c>
      <c r="B1205" s="8">
        <v>2.8614000000000002</v>
      </c>
      <c r="C1205" s="8">
        <v>3.2700999999999998</v>
      </c>
      <c r="D1205" s="8">
        <v>0.40869999999999962</v>
      </c>
      <c r="E1205" s="8">
        <v>0.4</v>
      </c>
      <c r="F1205" s="8">
        <v>0.94</v>
      </c>
      <c r="G1205" s="8">
        <v>90.864999999999995</v>
      </c>
      <c r="H1205" s="8">
        <v>2.0661999999999998</v>
      </c>
      <c r="I1205" s="8">
        <v>104.55135788141314</v>
      </c>
      <c r="J1205" s="8">
        <v>95.19</v>
      </c>
      <c r="L1205" s="19">
        <v>37323</v>
      </c>
      <c r="M1205" s="20">
        <v>1.958</v>
      </c>
      <c r="N1205" s="7"/>
      <c r="O1205" s="8"/>
      <c r="P1205" s="8"/>
      <c r="Q1205" s="8"/>
      <c r="R1205" s="8"/>
      <c r="S1205" s="8"/>
      <c r="T1205" s="8"/>
      <c r="U1205" s="8"/>
      <c r="V1205" s="8"/>
      <c r="W1205" s="8"/>
    </row>
    <row r="1206" spans="1:23" ht="14.25" customHeight="1">
      <c r="A1206" s="7">
        <v>44169</v>
      </c>
      <c r="B1206" s="8">
        <v>2.8708</v>
      </c>
      <c r="C1206" s="8">
        <v>3.2650999999999999</v>
      </c>
      <c r="D1206" s="8">
        <v>0.39429999999999987</v>
      </c>
      <c r="E1206" s="8">
        <v>0.42</v>
      </c>
      <c r="F1206" s="8">
        <v>0.97</v>
      </c>
      <c r="G1206" s="8">
        <v>90.807400000000001</v>
      </c>
      <c r="H1206" s="8">
        <v>2.0371999999999999</v>
      </c>
      <c r="I1206" s="8">
        <v>107.50673876139048</v>
      </c>
      <c r="J1206" s="8">
        <v>95.19</v>
      </c>
      <c r="L1206" s="19">
        <v>37316</v>
      </c>
      <c r="M1206" s="20">
        <v>1.96</v>
      </c>
      <c r="N1206" s="7"/>
      <c r="O1206" s="8"/>
      <c r="P1206" s="8"/>
      <c r="Q1206" s="8"/>
      <c r="R1206" s="8"/>
      <c r="S1206" s="8"/>
      <c r="T1206" s="8"/>
      <c r="U1206" s="8"/>
      <c r="V1206" s="8"/>
      <c r="W1206" s="8"/>
    </row>
    <row r="1207" spans="1:23" ht="14.25" customHeight="1">
      <c r="A1207" s="7">
        <v>44168</v>
      </c>
      <c r="B1207" s="8">
        <v>2.8761000000000001</v>
      </c>
      <c r="C1207" s="8">
        <v>3.2850999999999999</v>
      </c>
      <c r="D1207" s="8">
        <v>0.40899999999999981</v>
      </c>
      <c r="E1207" s="8">
        <v>0.4</v>
      </c>
      <c r="F1207" s="8">
        <v>0.92</v>
      </c>
      <c r="G1207" s="8">
        <v>90.674899999999994</v>
      </c>
      <c r="H1207" s="8">
        <v>2.0192999999999999</v>
      </c>
      <c r="I1207" s="8">
        <v>105.66251750253008</v>
      </c>
      <c r="J1207" s="8">
        <v>95.41</v>
      </c>
      <c r="L1207" s="19">
        <v>37309</v>
      </c>
      <c r="M1207" s="20">
        <v>2.0424000000000002</v>
      </c>
      <c r="N1207" s="7"/>
      <c r="O1207" s="8"/>
      <c r="P1207" s="8"/>
      <c r="Q1207" s="8"/>
      <c r="R1207" s="8"/>
      <c r="S1207" s="8"/>
      <c r="T1207" s="8"/>
      <c r="U1207" s="8"/>
      <c r="V1207" s="8"/>
      <c r="W1207" s="8"/>
    </row>
    <row r="1208" spans="1:23" ht="14.25" customHeight="1">
      <c r="A1208" s="7">
        <v>44167</v>
      </c>
      <c r="B1208" s="8">
        <v>2.8607999999999998</v>
      </c>
      <c r="C1208" s="8">
        <v>3.2925</v>
      </c>
      <c r="D1208" s="8">
        <v>0.43170000000000019</v>
      </c>
      <c r="E1208" s="8">
        <v>0.42</v>
      </c>
      <c r="F1208" s="8">
        <v>0.95</v>
      </c>
      <c r="G1208" s="8">
        <v>91.018299999999996</v>
      </c>
      <c r="H1208" s="8">
        <v>1.8379000000000001</v>
      </c>
      <c r="I1208" s="8">
        <v>105.41995702714881</v>
      </c>
      <c r="J1208" s="8">
        <v>95.41</v>
      </c>
      <c r="L1208" s="19">
        <v>37298</v>
      </c>
      <c r="M1208" s="20">
        <v>2.133</v>
      </c>
      <c r="N1208" s="7"/>
      <c r="O1208" s="8"/>
      <c r="P1208" s="8"/>
      <c r="Q1208" s="8"/>
      <c r="R1208" s="8"/>
      <c r="S1208" s="8"/>
      <c r="T1208" s="8"/>
      <c r="U1208" s="8"/>
      <c r="V1208" s="8"/>
      <c r="W1208" s="8"/>
    </row>
    <row r="1209" spans="1:23" ht="14.25" customHeight="1">
      <c r="A1209" s="7">
        <v>44166</v>
      </c>
      <c r="B1209" s="8">
        <v>2.8456999999999999</v>
      </c>
      <c r="C1209" s="8">
        <v>3.2725</v>
      </c>
      <c r="D1209" s="8">
        <v>0.42680000000000007</v>
      </c>
      <c r="E1209" s="8">
        <v>0.42</v>
      </c>
      <c r="F1209" s="8">
        <v>0.92</v>
      </c>
      <c r="G1209" s="8">
        <v>91.180099999999996</v>
      </c>
      <c r="H1209" s="8">
        <v>1.7586999999999999</v>
      </c>
      <c r="I1209" s="8">
        <v>105.99216660944207</v>
      </c>
      <c r="J1209" s="8">
        <v>95.41</v>
      </c>
      <c r="L1209" s="19">
        <v>37295</v>
      </c>
      <c r="M1209" s="20">
        <v>2.1354000000000002</v>
      </c>
      <c r="N1209" s="7"/>
      <c r="O1209" s="8"/>
      <c r="P1209" s="8"/>
      <c r="Q1209" s="8"/>
      <c r="R1209" s="8"/>
      <c r="S1209" s="8"/>
      <c r="T1209" s="8"/>
      <c r="U1209" s="8"/>
      <c r="V1209" s="8"/>
      <c r="W1209" s="8"/>
    </row>
    <row r="1210" spans="1:23" ht="14.25" customHeight="1">
      <c r="A1210" s="7">
        <v>44165</v>
      </c>
      <c r="B1210" s="8">
        <v>2.831</v>
      </c>
      <c r="C1210" s="8">
        <v>3.25</v>
      </c>
      <c r="D1210" s="8">
        <v>0.41900000000000004</v>
      </c>
      <c r="E1210" s="8">
        <v>0.36</v>
      </c>
      <c r="F1210" s="8">
        <v>0.84</v>
      </c>
      <c r="G1210" s="8">
        <v>92.033000000000001</v>
      </c>
      <c r="H1210" s="8">
        <v>2.3048999999999999</v>
      </c>
      <c r="I1210" s="8">
        <v>108.84988228933379</v>
      </c>
      <c r="J1210" s="8">
        <v>95.41</v>
      </c>
      <c r="L1210" s="19">
        <v>37288</v>
      </c>
      <c r="M1210" s="20">
        <v>2.1349</v>
      </c>
      <c r="N1210" s="7"/>
      <c r="O1210" s="8"/>
      <c r="P1210" s="8"/>
      <c r="Q1210" s="8"/>
      <c r="R1210" s="8"/>
      <c r="S1210" s="8"/>
      <c r="T1210" s="8"/>
      <c r="U1210" s="8"/>
      <c r="V1210" s="8"/>
      <c r="W1210" s="8"/>
    </row>
    <row r="1211" spans="1:23" ht="14.25" customHeight="1">
      <c r="A1211" s="7">
        <v>44162</v>
      </c>
      <c r="B1211" s="8">
        <v>2.9104000000000001</v>
      </c>
      <c r="C1211" s="8">
        <v>3.3</v>
      </c>
      <c r="D1211" s="8">
        <v>0.38959999999999972</v>
      </c>
      <c r="E1211" s="8">
        <v>0.37</v>
      </c>
      <c r="F1211" s="8">
        <v>0.84</v>
      </c>
      <c r="G1211" s="8">
        <v>91.798699999999997</v>
      </c>
      <c r="H1211" s="8">
        <v>2.3675999999999999</v>
      </c>
      <c r="I1211" s="8">
        <v>106.63946579013046</v>
      </c>
      <c r="J1211" s="8">
        <v>95.59</v>
      </c>
      <c r="L1211" s="19">
        <v>37281</v>
      </c>
      <c r="M1211" s="20">
        <v>2.1360999999999999</v>
      </c>
      <c r="N1211" s="7"/>
      <c r="O1211" s="8"/>
      <c r="P1211" s="8"/>
      <c r="Q1211" s="8"/>
      <c r="R1211" s="8"/>
      <c r="S1211" s="8"/>
      <c r="T1211" s="8"/>
      <c r="U1211" s="8"/>
      <c r="V1211" s="8"/>
      <c r="W1211" s="8"/>
    </row>
    <row r="1212" spans="1:23" ht="14.25" customHeight="1">
      <c r="A1212" s="7">
        <v>44161</v>
      </c>
      <c r="B1212" s="8">
        <v>2.9357000000000002</v>
      </c>
      <c r="C1212" s="8">
        <v>3.2850000000000001</v>
      </c>
      <c r="D1212" s="8">
        <v>0.34929999999999994</v>
      </c>
      <c r="E1212" s="8">
        <v>0.39</v>
      </c>
      <c r="F1212" s="8">
        <v>0.88</v>
      </c>
      <c r="G1212" s="8">
        <v>92.025400000000005</v>
      </c>
      <c r="H1212" s="8">
        <v>2.3443999999999998</v>
      </c>
      <c r="I1212" s="8">
        <v>105.61921059684556</v>
      </c>
      <c r="J1212" s="8">
        <v>95.83</v>
      </c>
      <c r="L1212" s="19">
        <v>37274</v>
      </c>
      <c r="M1212" s="20">
        <v>2.1368</v>
      </c>
      <c r="N1212" s="7"/>
      <c r="O1212" s="8"/>
      <c r="P1212" s="8"/>
      <c r="Q1212" s="8"/>
      <c r="R1212" s="8"/>
      <c r="S1212" s="8"/>
      <c r="T1212" s="8"/>
      <c r="U1212" s="8"/>
      <c r="V1212" s="8"/>
      <c r="W1212" s="8"/>
    </row>
    <row r="1213" spans="1:23" ht="14.25" customHeight="1">
      <c r="A1213" s="7">
        <v>44160</v>
      </c>
      <c r="B1213" s="8">
        <v>2.9460999999999999</v>
      </c>
      <c r="C1213" s="8">
        <v>3.2675000000000001</v>
      </c>
      <c r="D1213" s="8">
        <v>0.32140000000000013</v>
      </c>
      <c r="E1213" s="8">
        <v>0.39</v>
      </c>
      <c r="F1213" s="8">
        <v>0.88</v>
      </c>
      <c r="G1213" s="8">
        <v>92.013800000000003</v>
      </c>
      <c r="H1213" s="8">
        <v>2.3329</v>
      </c>
      <c r="I1213" s="8">
        <v>105.14974988199251</v>
      </c>
      <c r="J1213" s="8">
        <v>95.83</v>
      </c>
      <c r="L1213" s="19">
        <v>37267</v>
      </c>
      <c r="M1213" s="20">
        <v>2.1379000000000001</v>
      </c>
      <c r="N1213" s="7"/>
      <c r="O1213" s="8"/>
      <c r="P1213" s="8"/>
      <c r="Q1213" s="8"/>
      <c r="R1213" s="8"/>
      <c r="S1213" s="8"/>
      <c r="T1213" s="8"/>
      <c r="U1213" s="8"/>
      <c r="V1213" s="8"/>
      <c r="W1213" s="8"/>
    </row>
    <row r="1214" spans="1:23" ht="14.25" customHeight="1">
      <c r="A1214" s="7">
        <v>44159</v>
      </c>
      <c r="B1214" s="8">
        <v>2.9689999999999999</v>
      </c>
      <c r="C1214" s="8">
        <v>3.29</v>
      </c>
      <c r="D1214" s="8">
        <v>0.32100000000000017</v>
      </c>
      <c r="E1214" s="8">
        <v>0.39</v>
      </c>
      <c r="F1214" s="8">
        <v>0.88</v>
      </c>
      <c r="G1214" s="8">
        <v>92.140299999999996</v>
      </c>
      <c r="H1214" s="8">
        <v>2.294</v>
      </c>
      <c r="I1214" s="8">
        <v>102.34422523108292</v>
      </c>
      <c r="J1214" s="8">
        <v>95.83</v>
      </c>
      <c r="L1214" s="19">
        <v>37260</v>
      </c>
      <c r="M1214" s="20">
        <v>2.1379999999999999</v>
      </c>
      <c r="N1214" s="7"/>
      <c r="O1214" s="8"/>
      <c r="P1214" s="8"/>
      <c r="Q1214" s="8"/>
      <c r="R1214" s="8"/>
      <c r="S1214" s="8"/>
      <c r="T1214" s="8"/>
      <c r="U1214" s="8"/>
      <c r="V1214" s="8"/>
      <c r="W1214" s="8"/>
    </row>
    <row r="1215" spans="1:23" ht="14.25" customHeight="1">
      <c r="A1215" s="7">
        <v>44158</v>
      </c>
      <c r="B1215" s="8">
        <v>2.9510000000000001</v>
      </c>
      <c r="C1215" s="8">
        <v>3.2650000000000001</v>
      </c>
      <c r="D1215" s="8">
        <v>0.31400000000000006</v>
      </c>
      <c r="E1215" s="8">
        <v>0.39</v>
      </c>
      <c r="F1215" s="8">
        <v>0.86</v>
      </c>
      <c r="G1215" s="8">
        <v>92.5197</v>
      </c>
      <c r="H1215" s="8">
        <v>2.1507999999999998</v>
      </c>
      <c r="I1215" s="8">
        <v>104.66097698475437</v>
      </c>
      <c r="J1215" s="8">
        <v>95.83</v>
      </c>
      <c r="N1215" s="7"/>
      <c r="O1215" s="8"/>
      <c r="P1215" s="8"/>
      <c r="Q1215" s="8"/>
      <c r="R1215" s="8"/>
      <c r="S1215" s="8"/>
      <c r="T1215" s="8"/>
      <c r="U1215" s="8"/>
      <c r="V1215" s="8"/>
      <c r="W1215" s="8"/>
    </row>
    <row r="1216" spans="1:23" ht="14.25" customHeight="1">
      <c r="A1216" s="7">
        <v>44155</v>
      </c>
      <c r="B1216" s="8">
        <v>2.9502999999999999</v>
      </c>
      <c r="C1216" s="8">
        <v>3.31</v>
      </c>
      <c r="D1216" s="8">
        <v>0.35970000000000013</v>
      </c>
      <c r="E1216" s="8">
        <v>0.38</v>
      </c>
      <c r="F1216" s="8">
        <v>0.83</v>
      </c>
      <c r="G1216" s="8">
        <v>92.399100000000004</v>
      </c>
      <c r="H1216" s="8">
        <v>2.2063000000000001</v>
      </c>
      <c r="I1216" s="8">
        <v>103.75060969655951</v>
      </c>
      <c r="J1216" s="8">
        <v>95.83</v>
      </c>
      <c r="N1216" s="7"/>
      <c r="O1216" s="8"/>
      <c r="P1216" s="8"/>
      <c r="Q1216" s="8"/>
      <c r="R1216" s="8"/>
      <c r="S1216" s="8"/>
      <c r="T1216" s="8"/>
      <c r="U1216" s="8"/>
      <c r="V1216" s="8"/>
      <c r="W1216" s="8"/>
    </row>
    <row r="1217" spans="1:23" ht="14.25" customHeight="1">
      <c r="A1217" s="7">
        <v>44154</v>
      </c>
      <c r="B1217" s="8">
        <v>2.9432999999999998</v>
      </c>
      <c r="C1217" s="8">
        <v>3.3487</v>
      </c>
      <c r="D1217" s="8">
        <v>0.4054000000000002</v>
      </c>
      <c r="E1217" s="8">
        <v>0.39</v>
      </c>
      <c r="F1217" s="8">
        <v>0.86</v>
      </c>
      <c r="G1217" s="8">
        <v>92.301699999999997</v>
      </c>
      <c r="H1217" s="8">
        <v>2.2286000000000001</v>
      </c>
      <c r="I1217" s="8">
        <v>105.08681536253096</v>
      </c>
      <c r="J1217" s="8">
        <v>95.56</v>
      </c>
      <c r="N1217" s="7"/>
      <c r="O1217" s="8"/>
      <c r="P1217" s="8"/>
      <c r="Q1217" s="8"/>
      <c r="R1217" s="8"/>
      <c r="S1217" s="8"/>
      <c r="T1217" s="8"/>
      <c r="U1217" s="8"/>
      <c r="V1217" s="8"/>
      <c r="W1217" s="8"/>
    </row>
    <row r="1218" spans="1:23" ht="14.25" customHeight="1">
      <c r="A1218" s="7">
        <v>44153</v>
      </c>
      <c r="B1218" s="8">
        <v>2.94</v>
      </c>
      <c r="C1218" s="8">
        <v>3.3239999999999998</v>
      </c>
      <c r="D1218" s="8">
        <v>0.3839999999999999</v>
      </c>
      <c r="E1218" s="8">
        <v>0.4</v>
      </c>
      <c r="F1218" s="8">
        <v>0.88</v>
      </c>
      <c r="G1218" s="8">
        <v>92.397099999999995</v>
      </c>
      <c r="H1218" s="8">
        <v>2.1880000000000002</v>
      </c>
      <c r="I1218" s="8">
        <v>104.09073276075692</v>
      </c>
      <c r="J1218" s="8">
        <v>95.56</v>
      </c>
      <c r="N1218" s="7"/>
      <c r="O1218" s="8"/>
      <c r="P1218" s="8"/>
      <c r="Q1218" s="8"/>
      <c r="R1218" s="8"/>
      <c r="S1218" s="8"/>
      <c r="T1218" s="8"/>
      <c r="U1218" s="8"/>
      <c r="V1218" s="8"/>
      <c r="W1218" s="8"/>
    </row>
    <row r="1219" spans="1:23" ht="14.25" customHeight="1">
      <c r="A1219" s="7">
        <v>44152</v>
      </c>
      <c r="B1219" s="8">
        <v>2.8633999999999999</v>
      </c>
      <c r="C1219" s="8">
        <v>3.2866</v>
      </c>
      <c r="D1219" s="8">
        <v>0.42320000000000002</v>
      </c>
      <c r="E1219" s="8">
        <v>0.39</v>
      </c>
      <c r="F1219" s="8">
        <v>0.87</v>
      </c>
      <c r="G1219" s="8">
        <v>92.454800000000006</v>
      </c>
      <c r="H1219" s="8">
        <v>2.1825999999999999</v>
      </c>
      <c r="I1219" s="8">
        <v>103.50917418290348</v>
      </c>
      <c r="J1219" s="8">
        <v>95.56</v>
      </c>
      <c r="N1219" s="7"/>
      <c r="O1219" s="8"/>
      <c r="P1219" s="8"/>
      <c r="Q1219" s="8"/>
      <c r="R1219" s="8"/>
      <c r="S1219" s="8"/>
      <c r="T1219" s="8"/>
      <c r="U1219" s="8"/>
      <c r="V1219" s="8"/>
      <c r="W1219" s="8"/>
    </row>
    <row r="1220" spans="1:23" ht="14.25" customHeight="1">
      <c r="A1220" s="7">
        <v>44151</v>
      </c>
      <c r="B1220" s="8">
        <v>2.8496999999999999</v>
      </c>
      <c r="C1220" s="8">
        <v>3.2740999999999998</v>
      </c>
      <c r="D1220" s="8">
        <v>0.42439999999999989</v>
      </c>
      <c r="E1220" s="8">
        <v>0.41</v>
      </c>
      <c r="F1220" s="8">
        <v>0.91</v>
      </c>
      <c r="G1220" s="8">
        <v>92.559299999999993</v>
      </c>
      <c r="H1220" s="8">
        <v>2.3820999999999999</v>
      </c>
      <c r="I1220" s="8">
        <v>101.99328408661417</v>
      </c>
      <c r="J1220" s="8">
        <v>95.56</v>
      </c>
      <c r="N1220" s="7"/>
      <c r="O1220" s="8"/>
      <c r="P1220" s="8"/>
      <c r="Q1220" s="8"/>
      <c r="R1220" s="8"/>
      <c r="S1220" s="8"/>
      <c r="T1220" s="8"/>
      <c r="U1220" s="8"/>
      <c r="V1220" s="8"/>
      <c r="W1220" s="8"/>
    </row>
    <row r="1221" spans="1:23" ht="14.25" customHeight="1">
      <c r="A1221" s="7">
        <v>44148</v>
      </c>
      <c r="B1221" s="8">
        <v>2.8464</v>
      </c>
      <c r="C1221" s="8">
        <v>3.2715000000000001</v>
      </c>
      <c r="D1221" s="8">
        <v>0.42510000000000003</v>
      </c>
      <c r="E1221" s="8">
        <v>0.41</v>
      </c>
      <c r="F1221" s="8">
        <v>0.89</v>
      </c>
      <c r="G1221" s="8">
        <v>92.717500000000001</v>
      </c>
      <c r="H1221" s="8">
        <v>2.6061000000000001</v>
      </c>
      <c r="I1221" s="8">
        <v>100.70950200314572</v>
      </c>
      <c r="J1221" s="8">
        <v>95.56</v>
      </c>
      <c r="N1221" s="7"/>
      <c r="O1221" s="8"/>
      <c r="P1221" s="8"/>
      <c r="Q1221" s="8"/>
      <c r="R1221" s="8"/>
      <c r="S1221" s="8"/>
      <c r="T1221" s="8"/>
      <c r="U1221" s="8"/>
      <c r="V1221" s="8"/>
      <c r="W1221" s="8"/>
    </row>
    <row r="1222" spans="1:23" ht="14.25" customHeight="1">
      <c r="A1222" s="7">
        <v>44147</v>
      </c>
      <c r="B1222" s="8">
        <v>2.8287</v>
      </c>
      <c r="C1222" s="8">
        <v>3.2614000000000001</v>
      </c>
      <c r="D1222" s="8">
        <v>0.43270000000000008</v>
      </c>
      <c r="E1222" s="8">
        <v>0.4</v>
      </c>
      <c r="F1222" s="8">
        <v>0.88</v>
      </c>
      <c r="G1222" s="8">
        <v>92.984300000000005</v>
      </c>
      <c r="H1222" s="8">
        <v>2.5829</v>
      </c>
      <c r="I1222" s="8">
        <v>98.95454201683502</v>
      </c>
      <c r="J1222" s="8">
        <v>95.66</v>
      </c>
      <c r="N1222" s="7"/>
      <c r="O1222" s="8"/>
      <c r="P1222" s="8"/>
      <c r="Q1222" s="8"/>
      <c r="R1222" s="8"/>
      <c r="S1222" s="8"/>
      <c r="T1222" s="8"/>
      <c r="U1222" s="8"/>
      <c r="V1222" s="8"/>
      <c r="W1222" s="8"/>
    </row>
    <row r="1223" spans="1:23" ht="14.25" customHeight="1">
      <c r="A1223" s="7">
        <v>44146</v>
      </c>
      <c r="B1223" s="8">
        <v>2.8008999999999999</v>
      </c>
      <c r="C1223" s="8">
        <v>3.2391000000000001</v>
      </c>
      <c r="D1223" s="8">
        <v>0.43820000000000014</v>
      </c>
      <c r="E1223" s="8">
        <v>0.46</v>
      </c>
      <c r="F1223" s="8">
        <v>0.98</v>
      </c>
      <c r="G1223" s="8">
        <v>92.991699999999994</v>
      </c>
      <c r="H1223" s="8">
        <v>2.3856999999999999</v>
      </c>
      <c r="I1223" s="8">
        <v>100.93785342674587</v>
      </c>
      <c r="J1223" s="8">
        <v>95.66</v>
      </c>
      <c r="N1223" s="7"/>
      <c r="O1223" s="8"/>
      <c r="P1223" s="8"/>
      <c r="Q1223" s="8"/>
      <c r="R1223" s="8"/>
      <c r="S1223" s="8"/>
      <c r="T1223" s="8"/>
      <c r="U1223" s="8"/>
      <c r="V1223" s="8"/>
      <c r="W1223" s="8"/>
    </row>
    <row r="1224" spans="1:23" ht="14.25" customHeight="1">
      <c r="A1224" s="7">
        <v>44145</v>
      </c>
      <c r="B1224" s="8">
        <v>2.7881999999999998</v>
      </c>
      <c r="C1224" s="8">
        <v>3.2241</v>
      </c>
      <c r="D1224" s="8">
        <v>0.43590000000000018</v>
      </c>
      <c r="E1224" s="8">
        <v>0.46</v>
      </c>
      <c r="F1224" s="8">
        <v>0.98</v>
      </c>
      <c r="G1224" s="8">
        <v>92.7226</v>
      </c>
      <c r="H1224" s="8">
        <v>2.3549000000000002</v>
      </c>
      <c r="I1224" s="8">
        <v>98.30914128843996</v>
      </c>
      <c r="J1224" s="8">
        <v>95.66</v>
      </c>
      <c r="N1224" s="7"/>
      <c r="O1224" s="8"/>
      <c r="P1224" s="8"/>
      <c r="Q1224" s="8"/>
      <c r="R1224" s="8"/>
      <c r="S1224" s="8"/>
      <c r="T1224" s="8"/>
      <c r="U1224" s="8"/>
      <c r="V1224" s="8"/>
      <c r="W1224" s="8"/>
    </row>
    <row r="1225" spans="1:23" ht="14.25" customHeight="1">
      <c r="A1225" s="7">
        <v>44144</v>
      </c>
      <c r="B1225" s="8">
        <v>2.7944</v>
      </c>
      <c r="C1225" s="8">
        <v>3.2363</v>
      </c>
      <c r="D1225" s="8">
        <v>0.44189999999999996</v>
      </c>
      <c r="E1225" s="8">
        <v>0.44</v>
      </c>
      <c r="F1225" s="8">
        <v>0.96</v>
      </c>
      <c r="G1225" s="8">
        <v>92.836399999999998</v>
      </c>
      <c r="H1225" s="8">
        <v>2.2953000000000001</v>
      </c>
      <c r="I1225" s="8">
        <v>98.385305965896336</v>
      </c>
      <c r="J1225" s="8">
        <v>95.66</v>
      </c>
      <c r="N1225" s="7"/>
      <c r="O1225" s="8"/>
      <c r="P1225" s="8"/>
      <c r="Q1225" s="8"/>
      <c r="R1225" s="8"/>
      <c r="S1225" s="8"/>
      <c r="T1225" s="8"/>
      <c r="U1225" s="8"/>
      <c r="V1225" s="8"/>
      <c r="W1225" s="8"/>
    </row>
    <row r="1226" spans="1:23" ht="14.25" customHeight="1">
      <c r="A1226" s="7">
        <v>44141</v>
      </c>
      <c r="B1226" s="8">
        <v>2.7831999999999999</v>
      </c>
      <c r="C1226" s="8">
        <v>3.2063000000000001</v>
      </c>
      <c r="D1226" s="8">
        <v>0.42310000000000025</v>
      </c>
      <c r="E1226" s="8">
        <v>0.36</v>
      </c>
      <c r="F1226" s="8">
        <v>0.83</v>
      </c>
      <c r="G1226" s="8">
        <v>92.319400000000002</v>
      </c>
      <c r="H1226" s="8">
        <v>2.2219000000000002</v>
      </c>
      <c r="I1226" s="8">
        <v>100.13952343260188</v>
      </c>
      <c r="J1226" s="8">
        <v>95.66</v>
      </c>
      <c r="N1226" s="7"/>
      <c r="O1226" s="8"/>
      <c r="P1226" s="8"/>
      <c r="Q1226" s="8"/>
      <c r="R1226" s="8"/>
      <c r="S1226" s="8"/>
      <c r="T1226" s="8"/>
      <c r="U1226" s="8"/>
      <c r="V1226" s="8"/>
      <c r="W1226" s="8"/>
    </row>
    <row r="1227" spans="1:23" ht="14.25" customHeight="1">
      <c r="A1227" s="7">
        <v>44140</v>
      </c>
      <c r="B1227" s="8">
        <v>2.7481</v>
      </c>
      <c r="C1227" s="8">
        <v>3.1911999999999998</v>
      </c>
      <c r="D1227" s="8">
        <v>0.44309999999999983</v>
      </c>
      <c r="E1227" s="8">
        <v>0.33</v>
      </c>
      <c r="F1227" s="8">
        <v>0.79</v>
      </c>
      <c r="G1227" s="8">
        <v>92.579599999999999</v>
      </c>
      <c r="H1227" s="8">
        <v>2.024</v>
      </c>
      <c r="I1227" s="8">
        <v>101.70263094093869</v>
      </c>
      <c r="J1227" s="8">
        <v>95.23</v>
      </c>
      <c r="N1227" s="7"/>
      <c r="O1227" s="8"/>
      <c r="P1227" s="8"/>
      <c r="Q1227" s="8"/>
      <c r="R1227" s="8"/>
      <c r="S1227" s="8"/>
      <c r="T1227" s="8"/>
      <c r="U1227" s="8"/>
      <c r="V1227" s="8"/>
      <c r="W1227" s="8"/>
    </row>
    <row r="1228" spans="1:23" ht="14.25" customHeight="1">
      <c r="A1228" s="7">
        <v>44139</v>
      </c>
      <c r="B1228" s="8">
        <v>2.7347000000000001</v>
      </c>
      <c r="C1228" s="8">
        <v>3.1686999999999999</v>
      </c>
      <c r="D1228" s="8">
        <v>0.43399999999999972</v>
      </c>
      <c r="E1228" s="8">
        <v>0.33</v>
      </c>
      <c r="F1228" s="8">
        <v>0.78</v>
      </c>
      <c r="G1228" s="8">
        <v>93.443100000000001</v>
      </c>
      <c r="H1228" s="8">
        <v>2.0097999999999998</v>
      </c>
      <c r="I1228" s="8">
        <v>102.45020660898088</v>
      </c>
      <c r="J1228" s="8">
        <v>95.23</v>
      </c>
      <c r="N1228" s="7"/>
      <c r="O1228" s="8"/>
      <c r="P1228" s="8"/>
      <c r="Q1228" s="8"/>
      <c r="R1228" s="8"/>
      <c r="S1228" s="8"/>
      <c r="T1228" s="8"/>
      <c r="U1228" s="8"/>
      <c r="V1228" s="8"/>
      <c r="W1228" s="8"/>
    </row>
    <row r="1229" spans="1:23" ht="14.25" customHeight="1">
      <c r="A1229" s="7">
        <v>44138</v>
      </c>
      <c r="B1229" s="8">
        <v>2.7322000000000002</v>
      </c>
      <c r="C1229" s="8">
        <v>3.1762000000000001</v>
      </c>
      <c r="D1229" s="8">
        <v>0.44399999999999995</v>
      </c>
      <c r="E1229" s="8">
        <v>0.39</v>
      </c>
      <c r="F1229" s="8">
        <v>0.9</v>
      </c>
      <c r="G1229" s="8">
        <v>93.405199999999994</v>
      </c>
      <c r="H1229" s="8">
        <v>2.1623999999999999</v>
      </c>
      <c r="I1229" s="8">
        <v>101.10910931336825</v>
      </c>
      <c r="J1229" s="8">
        <v>95.23</v>
      </c>
      <c r="N1229" s="7"/>
      <c r="O1229" s="8"/>
      <c r="P1229" s="8"/>
      <c r="Q1229" s="8"/>
      <c r="R1229" s="8"/>
      <c r="S1229" s="8"/>
      <c r="T1229" s="8"/>
      <c r="U1229" s="8"/>
      <c r="V1229" s="8"/>
      <c r="W1229" s="8"/>
    </row>
    <row r="1230" spans="1:23" ht="14.25" customHeight="1">
      <c r="A1230" s="7">
        <v>44137</v>
      </c>
      <c r="B1230" s="8">
        <v>2.7524999999999999</v>
      </c>
      <c r="C1230" s="8">
        <v>3.1785000000000001</v>
      </c>
      <c r="D1230" s="8">
        <v>0.42600000000000016</v>
      </c>
      <c r="E1230" s="8">
        <v>0.38</v>
      </c>
      <c r="F1230" s="8">
        <v>0.87</v>
      </c>
      <c r="G1230" s="8">
        <v>94.039699999999996</v>
      </c>
      <c r="H1230" s="8">
        <v>2.4630000000000001</v>
      </c>
      <c r="I1230" s="8">
        <v>98.395939532357644</v>
      </c>
      <c r="J1230" s="8">
        <v>95.23</v>
      </c>
      <c r="N1230" s="7"/>
      <c r="O1230" s="8"/>
      <c r="P1230" s="8"/>
      <c r="Q1230" s="8"/>
      <c r="R1230" s="8"/>
      <c r="S1230" s="8"/>
      <c r="T1230" s="8"/>
      <c r="U1230" s="8"/>
      <c r="V1230" s="8"/>
      <c r="W1230" s="8"/>
    </row>
    <row r="1231" spans="1:23" ht="14.25" customHeight="1">
      <c r="A1231" s="7">
        <v>44134</v>
      </c>
      <c r="B1231" s="8">
        <v>2.7273000000000001</v>
      </c>
      <c r="C1231" s="8">
        <v>3.181</v>
      </c>
      <c r="D1231" s="8">
        <v>0.45369999999999999</v>
      </c>
      <c r="E1231" s="8">
        <v>0.38</v>
      </c>
      <c r="F1231" s="8">
        <v>0.88</v>
      </c>
      <c r="G1231" s="8">
        <v>94.028099999999995</v>
      </c>
      <c r="H1231" s="8">
        <v>2.5889000000000002</v>
      </c>
      <c r="I1231" s="8">
        <v>98.012526560202204</v>
      </c>
      <c r="J1231" s="8">
        <v>95.23</v>
      </c>
      <c r="N1231" s="7"/>
      <c r="O1231" s="8"/>
      <c r="P1231" s="8"/>
      <c r="Q1231" s="8"/>
      <c r="R1231" s="8"/>
      <c r="S1231" s="8"/>
      <c r="T1231" s="8"/>
      <c r="U1231" s="8"/>
      <c r="V1231" s="8"/>
      <c r="W1231" s="8"/>
    </row>
    <row r="1232" spans="1:23" ht="14.25" customHeight="1">
      <c r="A1232" s="7">
        <v>44133</v>
      </c>
      <c r="B1232" s="8">
        <v>2.7191000000000001</v>
      </c>
      <c r="C1232" s="8">
        <v>3.1859999999999999</v>
      </c>
      <c r="D1232" s="8">
        <v>0.46689999999999987</v>
      </c>
      <c r="E1232" s="8">
        <v>0.38</v>
      </c>
      <c r="F1232" s="8">
        <v>0.85</v>
      </c>
      <c r="G1232" s="8">
        <v>93.921700000000001</v>
      </c>
      <c r="H1232" s="8">
        <v>2.4962</v>
      </c>
      <c r="I1232" s="8">
        <v>98.02443896476278</v>
      </c>
      <c r="J1232" s="8">
        <v>95.44</v>
      </c>
      <c r="N1232" s="7"/>
      <c r="O1232" s="8"/>
      <c r="P1232" s="8"/>
      <c r="Q1232" s="8"/>
      <c r="R1232" s="8"/>
      <c r="S1232" s="8"/>
      <c r="T1232" s="8"/>
      <c r="U1232" s="8"/>
      <c r="V1232" s="8"/>
      <c r="W1232" s="8"/>
    </row>
    <row r="1233" spans="1:23" ht="14.25" customHeight="1">
      <c r="A1233" s="7">
        <v>44132</v>
      </c>
      <c r="B1233" s="8">
        <v>2.7227999999999999</v>
      </c>
      <c r="C1233" s="8">
        <v>3.181</v>
      </c>
      <c r="D1233" s="8">
        <v>0.45820000000000016</v>
      </c>
      <c r="E1233" s="8">
        <v>0.34</v>
      </c>
      <c r="F1233" s="8">
        <v>0.79</v>
      </c>
      <c r="G1233" s="8">
        <v>93.45</v>
      </c>
      <c r="H1233" s="8">
        <v>2.5312000000000001</v>
      </c>
      <c r="I1233" s="8">
        <v>96.968926255913232</v>
      </c>
      <c r="J1233" s="8">
        <v>95.44</v>
      </c>
      <c r="N1233" s="7"/>
      <c r="O1233" s="8"/>
      <c r="P1233" s="8"/>
      <c r="Q1233" s="8"/>
      <c r="R1233" s="8"/>
      <c r="S1233" s="8"/>
      <c r="T1233" s="8"/>
      <c r="U1233" s="8"/>
      <c r="V1233" s="8"/>
      <c r="W1233" s="8"/>
    </row>
    <row r="1234" spans="1:23" ht="14.25" customHeight="1">
      <c r="A1234" s="7">
        <v>44131</v>
      </c>
      <c r="B1234" s="8">
        <v>2.6867000000000001</v>
      </c>
      <c r="C1234" s="8">
        <v>3.1608999999999998</v>
      </c>
      <c r="D1234" s="8">
        <v>0.47419999999999973</v>
      </c>
      <c r="E1234" s="8">
        <v>0.34</v>
      </c>
      <c r="F1234" s="8">
        <v>0.79</v>
      </c>
      <c r="G1234" s="8">
        <v>93.090800000000002</v>
      </c>
      <c r="H1234" s="8">
        <v>2.5306999999999999</v>
      </c>
      <c r="I1234" s="8">
        <v>98.4217240678948</v>
      </c>
      <c r="J1234" s="8">
        <v>95.44</v>
      </c>
      <c r="N1234" s="7"/>
      <c r="O1234" s="8"/>
      <c r="P1234" s="8"/>
      <c r="Q1234" s="8"/>
      <c r="R1234" s="8"/>
      <c r="S1234" s="8"/>
      <c r="T1234" s="8"/>
      <c r="U1234" s="8"/>
      <c r="V1234" s="8"/>
      <c r="W1234" s="8"/>
    </row>
    <row r="1235" spans="1:23" ht="14.25" customHeight="1">
      <c r="A1235" s="7">
        <v>44130</v>
      </c>
      <c r="B1235" s="8">
        <v>2.6917</v>
      </c>
      <c r="C1235" s="8">
        <v>3.1934</v>
      </c>
      <c r="D1235" s="8">
        <v>0.50170000000000003</v>
      </c>
      <c r="E1235" s="8">
        <v>0.35</v>
      </c>
      <c r="F1235" s="8">
        <v>0.81</v>
      </c>
      <c r="G1235" s="8">
        <v>93.071899999999999</v>
      </c>
      <c r="H1235" s="8">
        <v>2.2547999999999999</v>
      </c>
      <c r="I1235" s="8">
        <v>97.441185150952165</v>
      </c>
      <c r="J1235" s="8">
        <v>95.44</v>
      </c>
      <c r="N1235" s="7"/>
      <c r="O1235" s="8"/>
      <c r="P1235" s="8"/>
      <c r="Q1235" s="8"/>
      <c r="R1235" s="8"/>
      <c r="S1235" s="8"/>
      <c r="T1235" s="8"/>
      <c r="U1235" s="8"/>
      <c r="V1235" s="8"/>
      <c r="W1235" s="8"/>
    </row>
    <row r="1236" spans="1:23" ht="14.25" customHeight="1">
      <c r="A1236" s="7">
        <v>44127</v>
      </c>
      <c r="B1236" s="8">
        <v>2.6821000000000002</v>
      </c>
      <c r="C1236" s="8">
        <v>3.1957</v>
      </c>
      <c r="D1236" s="8">
        <v>0.51359999999999983</v>
      </c>
      <c r="E1236" s="8">
        <v>0.37</v>
      </c>
      <c r="F1236" s="8">
        <v>0.85</v>
      </c>
      <c r="G1236" s="8">
        <v>92.740899999999996</v>
      </c>
      <c r="H1236" s="8">
        <v>2.2170000000000001</v>
      </c>
      <c r="I1236" s="8">
        <v>98.442317511568717</v>
      </c>
      <c r="J1236" s="8">
        <v>95.44</v>
      </c>
      <c r="N1236" s="7"/>
      <c r="O1236" s="8"/>
      <c r="P1236" s="8"/>
      <c r="Q1236" s="8"/>
      <c r="R1236" s="8"/>
      <c r="S1236" s="8"/>
      <c r="T1236" s="8"/>
      <c r="U1236" s="8"/>
      <c r="V1236" s="8"/>
      <c r="W1236" s="8"/>
    </row>
    <row r="1237" spans="1:23" ht="14.25" customHeight="1">
      <c r="A1237" s="7">
        <v>44126</v>
      </c>
      <c r="B1237" s="8">
        <v>2.6461000000000001</v>
      </c>
      <c r="C1237" s="8">
        <v>3.1707000000000001</v>
      </c>
      <c r="D1237" s="8">
        <v>0.52459999999999996</v>
      </c>
      <c r="E1237" s="8">
        <v>0.38</v>
      </c>
      <c r="F1237" s="8">
        <v>0.87</v>
      </c>
      <c r="G1237" s="8">
        <v>92.931299999999993</v>
      </c>
      <c r="H1237" s="8">
        <v>2.1642999999999999</v>
      </c>
      <c r="I1237" s="8">
        <v>98.692042955334415</v>
      </c>
      <c r="J1237" s="8">
        <v>95.08</v>
      </c>
      <c r="N1237" s="7"/>
      <c r="O1237" s="8"/>
      <c r="P1237" s="8"/>
      <c r="Q1237" s="8"/>
      <c r="R1237" s="8"/>
      <c r="S1237" s="8"/>
      <c r="T1237" s="8"/>
      <c r="U1237" s="8"/>
      <c r="V1237" s="8"/>
      <c r="W1237" s="8"/>
    </row>
    <row r="1238" spans="1:23" ht="14.25" customHeight="1">
      <c r="A1238" s="7">
        <v>44125</v>
      </c>
      <c r="B1238" s="8">
        <v>2.6848000000000001</v>
      </c>
      <c r="C1238" s="8">
        <v>3.1855000000000002</v>
      </c>
      <c r="D1238" s="8">
        <v>0.50070000000000014</v>
      </c>
      <c r="E1238" s="8">
        <v>0.36</v>
      </c>
      <c r="F1238" s="8">
        <v>0.83</v>
      </c>
      <c r="G1238" s="8">
        <v>92.628699999999995</v>
      </c>
      <c r="H1238" s="8">
        <v>2.1924999999999999</v>
      </c>
      <c r="I1238" s="8">
        <v>96.747112454408182</v>
      </c>
      <c r="J1238" s="8">
        <v>95.08</v>
      </c>
      <c r="N1238" s="7"/>
      <c r="O1238" s="8"/>
      <c r="P1238" s="8"/>
      <c r="Q1238" s="8"/>
      <c r="R1238" s="8"/>
      <c r="S1238" s="8"/>
      <c r="T1238" s="8"/>
      <c r="U1238" s="8"/>
      <c r="V1238" s="8"/>
      <c r="W1238" s="8"/>
    </row>
    <row r="1239" spans="1:23" ht="14.25" customHeight="1">
      <c r="A1239" s="7">
        <v>44124</v>
      </c>
      <c r="B1239" s="8">
        <v>2.7046999999999999</v>
      </c>
      <c r="C1239" s="8">
        <v>3.1955</v>
      </c>
      <c r="D1239" s="8">
        <v>0.49080000000000013</v>
      </c>
      <c r="E1239" s="8">
        <v>0.34</v>
      </c>
      <c r="F1239" s="8">
        <v>0.81</v>
      </c>
      <c r="G1239" s="8">
        <v>93.089500000000001</v>
      </c>
      <c r="H1239" s="8">
        <v>2.3046000000000002</v>
      </c>
      <c r="I1239" s="8">
        <v>95.177451460857412</v>
      </c>
      <c r="J1239" s="8">
        <v>95.08</v>
      </c>
      <c r="N1239" s="7"/>
      <c r="O1239" s="8"/>
      <c r="P1239" s="8"/>
      <c r="Q1239" s="8"/>
      <c r="R1239" s="8"/>
      <c r="S1239" s="8"/>
      <c r="T1239" s="8"/>
      <c r="U1239" s="8"/>
      <c r="V1239" s="8"/>
      <c r="W1239" s="8"/>
    </row>
    <row r="1240" spans="1:23" ht="14.25" customHeight="1">
      <c r="A1240" s="7">
        <v>44123</v>
      </c>
      <c r="B1240" s="8">
        <v>2.6972999999999998</v>
      </c>
      <c r="C1240" s="8">
        <v>3.2004999999999999</v>
      </c>
      <c r="D1240" s="8">
        <v>0.50320000000000009</v>
      </c>
      <c r="E1240" s="8">
        <v>0.34</v>
      </c>
      <c r="F1240" s="8">
        <v>0.78</v>
      </c>
      <c r="G1240" s="8">
        <v>93.429100000000005</v>
      </c>
      <c r="H1240" s="8">
        <v>2.2494000000000001</v>
      </c>
      <c r="I1240" s="8">
        <v>94.577756508103064</v>
      </c>
      <c r="J1240" s="8">
        <v>95.08</v>
      </c>
      <c r="N1240" s="7"/>
      <c r="O1240" s="8"/>
      <c r="P1240" s="8"/>
      <c r="Q1240" s="8"/>
      <c r="R1240" s="8"/>
      <c r="S1240" s="8"/>
      <c r="T1240" s="8"/>
      <c r="U1240" s="8"/>
      <c r="V1240" s="8"/>
      <c r="W1240" s="8"/>
    </row>
    <row r="1241" spans="1:23" ht="14.25" customHeight="1">
      <c r="A1241" s="7">
        <v>44120</v>
      </c>
      <c r="B1241" s="8">
        <v>2.6960999999999999</v>
      </c>
      <c r="C1241" s="8">
        <v>3.2202000000000002</v>
      </c>
      <c r="D1241" s="8">
        <v>0.52410000000000023</v>
      </c>
      <c r="E1241" s="8">
        <v>0.32</v>
      </c>
      <c r="F1241" s="8">
        <v>0.76</v>
      </c>
      <c r="G1241" s="8">
        <v>93.714399999999998</v>
      </c>
      <c r="H1241" s="8">
        <v>2.1867000000000001</v>
      </c>
      <c r="I1241" s="8">
        <v>93.958912273151384</v>
      </c>
      <c r="J1241" s="8">
        <v>95.08</v>
      </c>
      <c r="N1241" s="7"/>
      <c r="O1241" s="8"/>
      <c r="P1241" s="8"/>
      <c r="Q1241" s="8"/>
      <c r="R1241" s="8"/>
      <c r="S1241" s="8"/>
      <c r="T1241" s="8"/>
      <c r="U1241" s="8"/>
      <c r="V1241" s="8"/>
      <c r="W1241" s="8"/>
    </row>
    <row r="1242" spans="1:23" ht="14.25" customHeight="1">
      <c r="A1242" s="7">
        <v>44119</v>
      </c>
      <c r="B1242" s="8">
        <v>2.6882000000000001</v>
      </c>
      <c r="C1242" s="8">
        <v>3.23</v>
      </c>
      <c r="D1242" s="8">
        <v>0.54179999999999984</v>
      </c>
      <c r="E1242" s="8">
        <v>0.32</v>
      </c>
      <c r="F1242" s="8">
        <v>0.74</v>
      </c>
      <c r="G1242" s="8">
        <v>93.780199999999994</v>
      </c>
      <c r="H1242" s="8">
        <v>2.1823000000000001</v>
      </c>
      <c r="I1242" s="8">
        <v>93.845247641355144</v>
      </c>
      <c r="J1242" s="8">
        <v>94.26</v>
      </c>
      <c r="N1242" s="7"/>
      <c r="O1242" s="8"/>
      <c r="P1242" s="8"/>
      <c r="Q1242" s="8"/>
      <c r="R1242" s="8"/>
      <c r="S1242" s="8"/>
      <c r="T1242" s="8"/>
      <c r="U1242" s="8"/>
      <c r="V1242" s="8"/>
      <c r="W1242" s="8"/>
    </row>
    <row r="1243" spans="1:23" ht="14.25" customHeight="1">
      <c r="A1243" s="7">
        <v>44118</v>
      </c>
      <c r="B1243" s="8">
        <v>2.7189000000000001</v>
      </c>
      <c r="C1243" s="8">
        <v>3.2149999999999999</v>
      </c>
      <c r="D1243" s="8">
        <v>0.49609999999999976</v>
      </c>
      <c r="E1243" s="8">
        <v>0.3</v>
      </c>
      <c r="F1243" s="8">
        <v>0.73</v>
      </c>
      <c r="G1243" s="8">
        <v>93.403899999999993</v>
      </c>
      <c r="H1243" s="8">
        <v>2.1301999999999999</v>
      </c>
      <c r="I1243" s="8">
        <v>93.814821362519027</v>
      </c>
      <c r="J1243" s="8">
        <v>94.26</v>
      </c>
      <c r="N1243" s="7"/>
      <c r="O1243" s="8"/>
      <c r="P1243" s="8"/>
      <c r="Q1243" s="8"/>
      <c r="R1243" s="8"/>
      <c r="S1243" s="8"/>
      <c r="T1243" s="8"/>
      <c r="U1243" s="8"/>
      <c r="V1243" s="8"/>
      <c r="W1243" s="8"/>
    </row>
    <row r="1244" spans="1:23" ht="14.25" customHeight="1">
      <c r="A1244" s="7">
        <v>44117</v>
      </c>
      <c r="B1244" s="8">
        <v>2.6959</v>
      </c>
      <c r="C1244" s="8">
        <v>3.1949999999999998</v>
      </c>
      <c r="D1244" s="8">
        <v>0.49909999999999988</v>
      </c>
      <c r="E1244" s="8">
        <v>0.31</v>
      </c>
      <c r="F1244" s="8">
        <v>0.74</v>
      </c>
      <c r="G1244" s="8">
        <v>93.524000000000001</v>
      </c>
      <c r="H1244" s="8">
        <v>2.0442999999999998</v>
      </c>
      <c r="I1244" s="8">
        <v>93.599068372120357</v>
      </c>
      <c r="J1244" s="8">
        <v>94.26</v>
      </c>
      <c r="N1244" s="7"/>
      <c r="O1244" s="8"/>
      <c r="P1244" s="8"/>
      <c r="Q1244" s="8"/>
      <c r="R1244" s="8"/>
      <c r="S1244" s="8"/>
      <c r="T1244" s="8"/>
      <c r="U1244" s="8"/>
      <c r="V1244" s="8"/>
      <c r="W1244" s="8"/>
    </row>
    <row r="1245" spans="1:23" ht="14.25" customHeight="1">
      <c r="A1245" s="7">
        <v>44116</v>
      </c>
      <c r="B1245" s="8">
        <v>2.6937000000000002</v>
      </c>
      <c r="C1245" s="8">
        <v>3.1861000000000002</v>
      </c>
      <c r="D1245" s="8">
        <v>0.49239999999999995</v>
      </c>
      <c r="E1245" s="8">
        <v>0.34</v>
      </c>
      <c r="F1245" s="8">
        <v>0.79</v>
      </c>
      <c r="G1245" s="8">
        <v>93.0381</v>
      </c>
      <c r="H1245" s="8">
        <v>1.9643999999999999</v>
      </c>
      <c r="I1245" s="8">
        <v>94.336604540756397</v>
      </c>
      <c r="J1245" s="8">
        <v>94.26</v>
      </c>
      <c r="N1245" s="7"/>
      <c r="O1245" s="8"/>
      <c r="P1245" s="8"/>
      <c r="Q1245" s="8"/>
      <c r="R1245" s="8"/>
      <c r="S1245" s="8"/>
      <c r="T1245" s="8"/>
      <c r="U1245" s="8"/>
      <c r="V1245" s="8"/>
      <c r="W1245" s="8"/>
    </row>
    <row r="1246" spans="1:23" ht="14.25" customHeight="1">
      <c r="A1246" s="7">
        <v>44114</v>
      </c>
      <c r="B1246" s="8">
        <v>2.7017000000000002</v>
      </c>
      <c r="C1246" s="8">
        <v>3.1898</v>
      </c>
      <c r="D1246" s="8">
        <v>0.48809999999999976</v>
      </c>
      <c r="E1246" s="8">
        <v>0.34</v>
      </c>
      <c r="F1246" s="8">
        <v>0.79</v>
      </c>
      <c r="G1246" s="8">
        <v>93.026300000000006</v>
      </c>
      <c r="H1246" s="8">
        <v>1.9353</v>
      </c>
      <c r="I1246" s="8">
        <v>93.48999011181732</v>
      </c>
      <c r="J1246" s="8">
        <v>94.26</v>
      </c>
      <c r="N1246" s="7"/>
      <c r="O1246" s="8"/>
      <c r="P1246" s="8"/>
      <c r="Q1246" s="8"/>
      <c r="R1246" s="8"/>
      <c r="S1246" s="8"/>
      <c r="T1246" s="8"/>
      <c r="U1246" s="8"/>
      <c r="V1246" s="8"/>
      <c r="W1246" s="8"/>
    </row>
    <row r="1247" spans="1:23" ht="14.25" customHeight="1">
      <c r="A1247" s="7">
        <v>44113</v>
      </c>
      <c r="B1247" s="8">
        <v>2.7017000000000002</v>
      </c>
      <c r="C1247" s="8">
        <v>3.1873</v>
      </c>
      <c r="D1247" s="8">
        <v>0.48559999999999981</v>
      </c>
      <c r="E1247" s="8">
        <v>0.34</v>
      </c>
      <c r="F1247" s="8">
        <v>0.79</v>
      </c>
      <c r="G1247" s="8">
        <v>93.026300000000006</v>
      </c>
      <c r="H1247" s="8">
        <v>2.1697000000000002</v>
      </c>
      <c r="I1247" s="8">
        <v>92.987859247362252</v>
      </c>
      <c r="J1247" s="8">
        <v>94.26</v>
      </c>
      <c r="N1247" s="7"/>
      <c r="O1247" s="8"/>
      <c r="P1247" s="8"/>
      <c r="Q1247" s="8"/>
      <c r="R1247" s="8"/>
      <c r="S1247" s="8"/>
      <c r="T1247" s="8"/>
      <c r="U1247" s="8"/>
      <c r="V1247" s="8"/>
      <c r="W1247" s="8"/>
    </row>
    <row r="1248" spans="1:23" ht="14.25" customHeight="1">
      <c r="A1248" s="7">
        <v>44112</v>
      </c>
      <c r="B1248" s="8">
        <v>2.6461999999999999</v>
      </c>
      <c r="C1248" s="8">
        <v>3.1482000000000001</v>
      </c>
      <c r="D1248" s="8">
        <v>0.50200000000000022</v>
      </c>
      <c r="E1248" s="8">
        <v>0.33</v>
      </c>
      <c r="F1248" s="8">
        <v>0.78</v>
      </c>
      <c r="G1248" s="8">
        <v>93.599500000000006</v>
      </c>
      <c r="H1248" s="8">
        <v>2.4483000000000001</v>
      </c>
      <c r="I1248" s="8">
        <v>94.421636128114685</v>
      </c>
      <c r="J1248" s="8">
        <v>94.4</v>
      </c>
      <c r="N1248" s="7"/>
      <c r="O1248" s="8"/>
      <c r="P1248" s="8"/>
      <c r="Q1248" s="8"/>
      <c r="R1248" s="8"/>
      <c r="S1248" s="8"/>
      <c r="T1248" s="8"/>
      <c r="U1248" s="8"/>
      <c r="V1248" s="8"/>
      <c r="W1248" s="8"/>
    </row>
    <row r="1249" spans="1:23" ht="14.25" customHeight="1">
      <c r="A1249" s="7">
        <v>44111</v>
      </c>
      <c r="B1249" s="8">
        <v>2.6461999999999999</v>
      </c>
      <c r="C1249" s="8">
        <v>3.1482000000000001</v>
      </c>
      <c r="D1249" s="8">
        <v>0.50200000000000022</v>
      </c>
      <c r="E1249" s="8">
        <v>0.35</v>
      </c>
      <c r="F1249" s="8">
        <v>0.81</v>
      </c>
      <c r="G1249" s="8">
        <v>93.633899999999997</v>
      </c>
      <c r="H1249" s="8">
        <v>2.4483000000000001</v>
      </c>
      <c r="I1249" s="8">
        <v>94.421636128114685</v>
      </c>
      <c r="J1249" s="8">
        <v>94.4</v>
      </c>
      <c r="N1249" s="7"/>
      <c r="O1249" s="8"/>
      <c r="P1249" s="8"/>
      <c r="Q1249" s="8"/>
      <c r="R1249" s="8"/>
      <c r="S1249" s="8"/>
      <c r="T1249" s="8"/>
      <c r="U1249" s="8"/>
      <c r="V1249" s="8"/>
      <c r="W1249" s="8"/>
    </row>
    <row r="1250" spans="1:23" ht="14.25" customHeight="1">
      <c r="A1250" s="7">
        <v>44110</v>
      </c>
      <c r="B1250" s="8">
        <v>2.6461999999999999</v>
      </c>
      <c r="C1250" s="8">
        <v>3.1482000000000001</v>
      </c>
      <c r="D1250" s="8">
        <v>0.50200000000000022</v>
      </c>
      <c r="E1250" s="8">
        <v>0.32</v>
      </c>
      <c r="F1250" s="8">
        <v>0.76</v>
      </c>
      <c r="G1250" s="8">
        <v>93.839799999999997</v>
      </c>
      <c r="H1250" s="8">
        <v>2.4483000000000001</v>
      </c>
      <c r="I1250" s="8">
        <v>94.421636128114685</v>
      </c>
      <c r="J1250" s="8">
        <v>94.4</v>
      </c>
      <c r="N1250" s="7"/>
      <c r="O1250" s="8"/>
      <c r="P1250" s="8"/>
      <c r="Q1250" s="8"/>
      <c r="R1250" s="8"/>
      <c r="S1250" s="8"/>
      <c r="T1250" s="8"/>
      <c r="U1250" s="8"/>
      <c r="V1250" s="8"/>
      <c r="W1250" s="8"/>
    </row>
    <row r="1251" spans="1:23" ht="14.25" customHeight="1">
      <c r="A1251" s="7">
        <v>44109</v>
      </c>
      <c r="B1251" s="8">
        <v>2.6461999999999999</v>
      </c>
      <c r="C1251" s="8">
        <v>3.1482000000000001</v>
      </c>
      <c r="D1251" s="8">
        <v>0.50200000000000022</v>
      </c>
      <c r="E1251" s="8">
        <v>0.33</v>
      </c>
      <c r="F1251" s="8">
        <v>0.78</v>
      </c>
      <c r="G1251" s="8">
        <v>93.478399999999993</v>
      </c>
      <c r="H1251" s="8">
        <v>2.4483000000000001</v>
      </c>
      <c r="I1251" s="8">
        <v>94.421636128114685</v>
      </c>
      <c r="J1251" s="8">
        <v>94.4</v>
      </c>
      <c r="N1251" s="7"/>
      <c r="O1251" s="8"/>
      <c r="P1251" s="8"/>
      <c r="Q1251" s="8"/>
      <c r="R1251" s="8"/>
      <c r="S1251" s="8"/>
      <c r="T1251" s="8"/>
      <c r="U1251" s="8"/>
      <c r="V1251" s="8"/>
      <c r="W1251" s="8"/>
    </row>
    <row r="1252" spans="1:23" ht="14.25" customHeight="1">
      <c r="A1252" s="7">
        <v>44106</v>
      </c>
      <c r="B1252" s="8">
        <v>2.6461999999999999</v>
      </c>
      <c r="C1252" s="8">
        <v>3.1482000000000001</v>
      </c>
      <c r="D1252" s="8">
        <v>0.50200000000000022</v>
      </c>
      <c r="E1252" s="8">
        <v>0.28000000000000003</v>
      </c>
      <c r="F1252" s="8">
        <v>0.7</v>
      </c>
      <c r="G1252" s="8">
        <v>93.8125</v>
      </c>
      <c r="H1252" s="8">
        <v>2.4483000000000001</v>
      </c>
      <c r="I1252" s="8">
        <v>94.421636128114685</v>
      </c>
      <c r="J1252" s="8">
        <v>94.4</v>
      </c>
      <c r="N1252" s="7"/>
      <c r="O1252" s="8"/>
      <c r="P1252" s="8"/>
      <c r="Q1252" s="8"/>
      <c r="R1252" s="8"/>
      <c r="S1252" s="8"/>
      <c r="T1252" s="8"/>
      <c r="U1252" s="8"/>
      <c r="V1252" s="8"/>
      <c r="W1252" s="8"/>
    </row>
    <row r="1253" spans="1:23" ht="14.25" customHeight="1">
      <c r="A1253" s="7">
        <v>44105</v>
      </c>
      <c r="B1253" s="8">
        <v>2.6461999999999999</v>
      </c>
      <c r="C1253" s="8">
        <v>3.1482000000000001</v>
      </c>
      <c r="D1253" s="8">
        <v>0.50200000000000022</v>
      </c>
      <c r="E1253" s="8">
        <v>0.27</v>
      </c>
      <c r="F1253" s="8">
        <v>0.68</v>
      </c>
      <c r="G1253" s="8">
        <v>93.727699999999999</v>
      </c>
      <c r="H1253" s="8">
        <v>2.4483000000000001</v>
      </c>
      <c r="I1253" s="8">
        <v>94.421636128114685</v>
      </c>
      <c r="J1253" s="8">
        <v>94.4</v>
      </c>
      <c r="N1253" s="7"/>
      <c r="O1253" s="8"/>
      <c r="P1253" s="8"/>
      <c r="Q1253" s="8"/>
      <c r="R1253" s="8"/>
      <c r="S1253" s="8"/>
      <c r="T1253" s="8"/>
      <c r="U1253" s="8"/>
      <c r="V1253" s="8"/>
      <c r="W1253" s="8"/>
    </row>
    <row r="1254" spans="1:23" ht="14.25" customHeight="1">
      <c r="A1254" s="7">
        <v>44104</v>
      </c>
      <c r="B1254" s="8">
        <v>2.6461999999999999</v>
      </c>
      <c r="C1254" s="8">
        <v>3.1482000000000001</v>
      </c>
      <c r="D1254" s="8">
        <v>0.50200000000000022</v>
      </c>
      <c r="E1254" s="8">
        <v>0.28000000000000003</v>
      </c>
      <c r="F1254" s="8">
        <v>0.69</v>
      </c>
      <c r="G1254" s="8">
        <v>93.820499999999996</v>
      </c>
      <c r="H1254" s="8">
        <v>2.4483000000000001</v>
      </c>
      <c r="I1254" s="8">
        <v>94.421636128114685</v>
      </c>
      <c r="J1254" s="8">
        <v>94.4</v>
      </c>
      <c r="N1254" s="7"/>
      <c r="O1254" s="8"/>
      <c r="P1254" s="8"/>
      <c r="Q1254" s="8"/>
      <c r="R1254" s="8"/>
      <c r="S1254" s="8"/>
      <c r="T1254" s="8"/>
      <c r="U1254" s="8"/>
      <c r="V1254" s="8"/>
      <c r="W1254" s="8"/>
    </row>
    <row r="1255" spans="1:23" ht="14.25" customHeight="1">
      <c r="A1255" s="7">
        <v>44103</v>
      </c>
      <c r="B1255" s="8">
        <v>2.6381000000000001</v>
      </c>
      <c r="C1255" s="8">
        <v>3.1292</v>
      </c>
      <c r="D1255" s="8">
        <v>0.49109999999999987</v>
      </c>
      <c r="E1255" s="8">
        <v>0.24</v>
      </c>
      <c r="F1255" s="8">
        <v>0.66</v>
      </c>
      <c r="G1255" s="8">
        <v>93.906499999999994</v>
      </c>
      <c r="H1255" s="8">
        <v>2.3906999999999998</v>
      </c>
      <c r="I1255" s="8">
        <v>94.9344479236902</v>
      </c>
      <c r="J1255" s="8">
        <v>94.46</v>
      </c>
      <c r="N1255" s="7"/>
      <c r="O1255" s="8"/>
      <c r="P1255" s="8"/>
      <c r="Q1255" s="8"/>
      <c r="R1255" s="8"/>
      <c r="S1255" s="8"/>
      <c r="T1255" s="8"/>
      <c r="U1255" s="8"/>
      <c r="V1255" s="8"/>
      <c r="W1255" s="8"/>
    </row>
    <row r="1256" spans="1:23" ht="14.25" customHeight="1">
      <c r="A1256" s="7">
        <v>44102</v>
      </c>
      <c r="B1256" s="8">
        <v>2.6074999999999999</v>
      </c>
      <c r="C1256" s="8">
        <v>3.1092</v>
      </c>
      <c r="D1256" s="8">
        <v>0.50170000000000003</v>
      </c>
      <c r="E1256" s="8">
        <v>0.26</v>
      </c>
      <c r="F1256" s="8">
        <v>0.67</v>
      </c>
      <c r="G1256" s="8">
        <v>94.2774</v>
      </c>
      <c r="H1256" s="8">
        <v>2.2536</v>
      </c>
      <c r="I1256" s="8">
        <v>96.123279567887195</v>
      </c>
      <c r="J1256" s="8">
        <v>94.46</v>
      </c>
      <c r="N1256" s="7"/>
      <c r="O1256" s="8"/>
      <c r="P1256" s="8"/>
      <c r="Q1256" s="8"/>
      <c r="R1256" s="8"/>
      <c r="S1256" s="8"/>
      <c r="T1256" s="8"/>
      <c r="U1256" s="8"/>
      <c r="V1256" s="8"/>
      <c r="W1256" s="8"/>
    </row>
    <row r="1257" spans="1:23" ht="14.25" customHeight="1">
      <c r="A1257" s="7">
        <v>44101</v>
      </c>
      <c r="B1257" s="8">
        <v>2.6004999999999998</v>
      </c>
      <c r="C1257" s="8">
        <v>3.1324000000000001</v>
      </c>
      <c r="D1257" s="8">
        <v>0.53190000000000026</v>
      </c>
      <c r="E1257" s="8">
        <v>0.26</v>
      </c>
      <c r="F1257" s="8">
        <v>0.66</v>
      </c>
      <c r="G1257" s="8">
        <v>94.590699999999998</v>
      </c>
      <c r="H1257" s="8">
        <v>1.9325000000000001</v>
      </c>
      <c r="I1257" s="8">
        <v>96.554235140580531</v>
      </c>
      <c r="J1257" s="8">
        <v>94.46</v>
      </c>
      <c r="N1257" s="7"/>
      <c r="O1257" s="8"/>
      <c r="P1257" s="8"/>
      <c r="Q1257" s="8"/>
      <c r="R1257" s="8"/>
      <c r="S1257" s="8"/>
      <c r="T1257" s="8"/>
      <c r="U1257" s="8"/>
      <c r="V1257" s="8"/>
      <c r="W1257" s="8"/>
    </row>
    <row r="1258" spans="1:23" ht="14.25" customHeight="1">
      <c r="A1258" s="7">
        <v>44099</v>
      </c>
      <c r="B1258" s="8">
        <v>2.6116000000000001</v>
      </c>
      <c r="C1258" s="8">
        <v>3.1295000000000002</v>
      </c>
      <c r="D1258" s="8">
        <v>0.51790000000000003</v>
      </c>
      <c r="E1258" s="8">
        <v>0.26</v>
      </c>
      <c r="F1258" s="8">
        <v>0.66</v>
      </c>
      <c r="G1258" s="8">
        <v>94.590699999999998</v>
      </c>
      <c r="H1258" s="8">
        <v>1.7726</v>
      </c>
      <c r="I1258" s="8">
        <v>95.312165657520211</v>
      </c>
      <c r="J1258" s="8">
        <v>94.46</v>
      </c>
      <c r="N1258" s="7"/>
      <c r="O1258" s="8"/>
      <c r="P1258" s="8"/>
      <c r="Q1258" s="8"/>
      <c r="R1258" s="8"/>
      <c r="S1258" s="8"/>
      <c r="T1258" s="8"/>
      <c r="U1258" s="8"/>
      <c r="V1258" s="8"/>
      <c r="W1258" s="8"/>
    </row>
    <row r="1259" spans="1:23" ht="14.25" customHeight="1">
      <c r="A1259" s="7">
        <v>44098</v>
      </c>
      <c r="B1259" s="8">
        <v>2.5941999999999998</v>
      </c>
      <c r="C1259" s="8">
        <v>3.0840000000000001</v>
      </c>
      <c r="D1259" s="8">
        <v>0.48980000000000024</v>
      </c>
      <c r="E1259" s="8">
        <v>0.27</v>
      </c>
      <c r="F1259" s="8">
        <v>0.67</v>
      </c>
      <c r="G1259" s="8">
        <v>94.332700000000003</v>
      </c>
      <c r="H1259" s="8">
        <v>2.0480999999999998</v>
      </c>
      <c r="I1259" s="8">
        <v>95.695477287015947</v>
      </c>
      <c r="J1259" s="8">
        <v>94.12</v>
      </c>
      <c r="N1259" s="7"/>
      <c r="O1259" s="8"/>
      <c r="P1259" s="8"/>
      <c r="Q1259" s="8"/>
      <c r="R1259" s="8"/>
      <c r="S1259" s="8"/>
      <c r="T1259" s="8"/>
      <c r="U1259" s="8"/>
      <c r="V1259" s="8"/>
      <c r="W1259" s="8"/>
    </row>
    <row r="1260" spans="1:23" ht="14.25" customHeight="1">
      <c r="A1260" s="7">
        <v>44097</v>
      </c>
      <c r="B1260" s="8">
        <v>2.6282000000000001</v>
      </c>
      <c r="C1260" s="8">
        <v>3.089</v>
      </c>
      <c r="D1260" s="8">
        <v>0.46079999999999988</v>
      </c>
      <c r="E1260" s="8">
        <v>0.28000000000000003</v>
      </c>
      <c r="F1260" s="8">
        <v>0.68</v>
      </c>
      <c r="G1260" s="8">
        <v>94.363699999999994</v>
      </c>
      <c r="H1260" s="8">
        <v>2.0958000000000001</v>
      </c>
      <c r="I1260" s="8">
        <v>96.06984404677695</v>
      </c>
      <c r="J1260" s="8">
        <v>94.12</v>
      </c>
      <c r="N1260" s="7"/>
      <c r="O1260" s="8"/>
      <c r="P1260" s="8"/>
      <c r="Q1260" s="8"/>
      <c r="R1260" s="8"/>
      <c r="S1260" s="8"/>
      <c r="T1260" s="8"/>
      <c r="U1260" s="8"/>
      <c r="V1260" s="8"/>
      <c r="W1260" s="8"/>
    </row>
    <row r="1261" spans="1:23" ht="14.25" customHeight="1">
      <c r="A1261" s="7">
        <v>44096</v>
      </c>
      <c r="B1261" s="8">
        <v>2.6082000000000001</v>
      </c>
      <c r="C1261" s="8">
        <v>3.0863</v>
      </c>
      <c r="D1261" s="8">
        <v>0.47809999999999997</v>
      </c>
      <c r="E1261" s="8">
        <v>0.27</v>
      </c>
      <c r="F1261" s="8">
        <v>0.68</v>
      </c>
      <c r="G1261" s="8">
        <v>93.977900000000005</v>
      </c>
      <c r="H1261" s="8">
        <v>2.3633999999999999</v>
      </c>
      <c r="I1261" s="8">
        <v>95.407913201959218</v>
      </c>
      <c r="J1261" s="8">
        <v>94.12</v>
      </c>
      <c r="N1261" s="7"/>
      <c r="O1261" s="8"/>
      <c r="P1261" s="8"/>
      <c r="Q1261" s="8"/>
      <c r="R1261" s="8"/>
      <c r="S1261" s="8"/>
      <c r="T1261" s="8"/>
      <c r="U1261" s="8"/>
      <c r="V1261" s="8"/>
      <c r="W1261" s="8"/>
    </row>
    <row r="1262" spans="1:23" ht="14.25" customHeight="1">
      <c r="A1262" s="7">
        <v>44095</v>
      </c>
      <c r="B1262" s="8">
        <v>2.6126999999999998</v>
      </c>
      <c r="C1262" s="8">
        <v>3.0998999999999999</v>
      </c>
      <c r="D1262" s="8">
        <v>0.48720000000000008</v>
      </c>
      <c r="E1262" s="8">
        <v>0.27</v>
      </c>
      <c r="F1262" s="8">
        <v>0.68</v>
      </c>
      <c r="G1262" s="8">
        <v>93.551599999999993</v>
      </c>
      <c r="H1262" s="8">
        <v>2.3264999999999998</v>
      </c>
      <c r="I1262" s="8">
        <v>95.94117800794551</v>
      </c>
      <c r="J1262" s="8">
        <v>94.12</v>
      </c>
      <c r="N1262" s="7"/>
      <c r="O1262" s="8"/>
      <c r="P1262" s="8"/>
      <c r="Q1262" s="8"/>
      <c r="R1262" s="8"/>
      <c r="S1262" s="8"/>
      <c r="T1262" s="8"/>
      <c r="U1262" s="8"/>
      <c r="V1262" s="8"/>
      <c r="W1262" s="8"/>
    </row>
    <row r="1263" spans="1:23" ht="14.25" customHeight="1">
      <c r="A1263" s="7">
        <v>44092</v>
      </c>
      <c r="B1263" s="8">
        <v>2.6088</v>
      </c>
      <c r="C1263" s="8">
        <v>3.1162000000000001</v>
      </c>
      <c r="D1263" s="8">
        <v>0.50740000000000007</v>
      </c>
      <c r="E1263" s="8">
        <v>0.28999999999999998</v>
      </c>
      <c r="F1263" s="8">
        <v>0.7</v>
      </c>
      <c r="G1263" s="8">
        <v>93.002200000000002</v>
      </c>
      <c r="H1263" s="8">
        <v>2.2793999999999999</v>
      </c>
      <c r="I1263" s="8">
        <v>98.073843478900329</v>
      </c>
      <c r="J1263" s="8">
        <v>94.12</v>
      </c>
      <c r="N1263" s="7"/>
      <c r="O1263" s="8"/>
      <c r="P1263" s="8"/>
      <c r="Q1263" s="8"/>
      <c r="R1263" s="8"/>
      <c r="S1263" s="8"/>
      <c r="T1263" s="8"/>
      <c r="U1263" s="8"/>
      <c r="V1263" s="8"/>
      <c r="W1263" s="8"/>
    </row>
    <row r="1264" spans="1:23" ht="14.25" customHeight="1">
      <c r="A1264" s="7">
        <v>44091</v>
      </c>
      <c r="B1264" s="8">
        <v>2.6124000000000001</v>
      </c>
      <c r="C1264" s="8">
        <v>3.1334</v>
      </c>
      <c r="D1264" s="8">
        <v>0.52099999999999991</v>
      </c>
      <c r="E1264" s="8">
        <v>0.28000000000000003</v>
      </c>
      <c r="F1264" s="8">
        <v>0.69</v>
      </c>
      <c r="G1264" s="8">
        <v>92.928600000000003</v>
      </c>
      <c r="H1264" s="8">
        <v>2.2046999999999999</v>
      </c>
      <c r="I1264" s="8">
        <v>96.635816844544934</v>
      </c>
      <c r="J1264" s="8">
        <v>93.6</v>
      </c>
      <c r="N1264" s="7"/>
      <c r="O1264" s="8"/>
      <c r="P1264" s="8"/>
      <c r="Q1264" s="8"/>
      <c r="R1264" s="8"/>
      <c r="S1264" s="8"/>
      <c r="T1264" s="8"/>
      <c r="U1264" s="8"/>
      <c r="V1264" s="8"/>
      <c r="W1264" s="8"/>
    </row>
    <row r="1265" spans="1:23" ht="14.25" customHeight="1">
      <c r="A1265" s="7">
        <v>44090</v>
      </c>
      <c r="B1265" s="8">
        <v>2.6114000000000002</v>
      </c>
      <c r="C1265" s="8">
        <v>3.1259999999999999</v>
      </c>
      <c r="D1265" s="8">
        <v>0.51459999999999972</v>
      </c>
      <c r="E1265" s="8">
        <v>0.28000000000000003</v>
      </c>
      <c r="F1265" s="8">
        <v>0.69</v>
      </c>
      <c r="G1265" s="8">
        <v>93.106999999999999</v>
      </c>
      <c r="H1265" s="8">
        <v>2.1480999999999999</v>
      </c>
      <c r="I1265" s="8">
        <v>98.801620336162983</v>
      </c>
      <c r="J1265" s="8">
        <v>93.6</v>
      </c>
      <c r="N1265" s="7"/>
      <c r="O1265" s="8"/>
      <c r="P1265" s="8"/>
      <c r="Q1265" s="8"/>
      <c r="R1265" s="8"/>
      <c r="S1265" s="8"/>
      <c r="T1265" s="8"/>
      <c r="U1265" s="8"/>
      <c r="V1265" s="8"/>
      <c r="W1265" s="8"/>
    </row>
    <row r="1266" spans="1:23" ht="14.25" customHeight="1">
      <c r="A1266" s="7">
        <v>44089</v>
      </c>
      <c r="B1266" s="8">
        <v>2.5933999999999999</v>
      </c>
      <c r="C1266" s="8">
        <v>3.1082999999999998</v>
      </c>
      <c r="D1266" s="8">
        <v>0.51489999999999991</v>
      </c>
      <c r="E1266" s="8">
        <v>0.27</v>
      </c>
      <c r="F1266" s="8">
        <v>0.68</v>
      </c>
      <c r="G1266" s="8">
        <v>93.080799999999996</v>
      </c>
      <c r="H1266" s="8">
        <v>2.0996000000000001</v>
      </c>
      <c r="I1266" s="8">
        <v>98.826556341739234</v>
      </c>
      <c r="J1266" s="8">
        <v>93.6</v>
      </c>
      <c r="N1266" s="7"/>
      <c r="O1266" s="8"/>
      <c r="P1266" s="8"/>
      <c r="Q1266" s="8"/>
      <c r="R1266" s="8"/>
      <c r="S1266" s="8"/>
      <c r="T1266" s="8"/>
      <c r="U1266" s="8"/>
      <c r="V1266" s="8"/>
      <c r="W1266" s="8"/>
    </row>
    <row r="1267" spans="1:23" ht="14.25" customHeight="1">
      <c r="A1267" s="7">
        <v>44088</v>
      </c>
      <c r="B1267" s="8">
        <v>2.6051000000000002</v>
      </c>
      <c r="C1267" s="8">
        <v>3.1532</v>
      </c>
      <c r="D1267" s="8">
        <v>0.54809999999999981</v>
      </c>
      <c r="E1267" s="8">
        <v>0.27</v>
      </c>
      <c r="F1267" s="8">
        <v>0.68</v>
      </c>
      <c r="G1267" s="8">
        <v>93.053200000000004</v>
      </c>
      <c r="H1267" s="8">
        <v>2.0855999999999999</v>
      </c>
      <c r="I1267" s="8">
        <v>96.499218088583348</v>
      </c>
      <c r="J1267" s="8">
        <v>93.6</v>
      </c>
      <c r="N1267" s="7"/>
      <c r="O1267" s="8"/>
      <c r="P1267" s="8"/>
      <c r="Q1267" s="8"/>
      <c r="R1267" s="8"/>
      <c r="S1267" s="8"/>
      <c r="T1267" s="8"/>
      <c r="U1267" s="8"/>
      <c r="V1267" s="8"/>
      <c r="W1267" s="8"/>
    </row>
    <row r="1268" spans="1:23" ht="14.25" customHeight="1">
      <c r="A1268" s="7">
        <v>44085</v>
      </c>
      <c r="B1268" s="8">
        <v>2.5964</v>
      </c>
      <c r="C1268" s="8">
        <v>3.1345999999999998</v>
      </c>
      <c r="D1268" s="8">
        <v>0.53819999999999979</v>
      </c>
      <c r="E1268" s="8">
        <v>0.26</v>
      </c>
      <c r="F1268" s="8">
        <v>0.67</v>
      </c>
      <c r="G1268" s="8">
        <v>93.250600000000006</v>
      </c>
      <c r="H1268" s="8">
        <v>2.0912000000000002</v>
      </c>
      <c r="I1268" s="8">
        <v>96.341048663516702</v>
      </c>
      <c r="J1268" s="8">
        <v>93.6</v>
      </c>
      <c r="N1268" s="7"/>
      <c r="O1268" s="8"/>
      <c r="P1268" s="8"/>
      <c r="Q1268" s="8"/>
      <c r="R1268" s="8"/>
      <c r="S1268" s="8"/>
      <c r="T1268" s="8"/>
      <c r="U1268" s="8"/>
      <c r="V1268" s="8"/>
      <c r="W1268" s="8"/>
    </row>
    <row r="1269" spans="1:23" ht="14.25" customHeight="1">
      <c r="A1269" s="7">
        <v>44084</v>
      </c>
      <c r="B1269" s="8">
        <v>2.573</v>
      </c>
      <c r="C1269" s="8">
        <v>3.0832999999999999</v>
      </c>
      <c r="D1269" s="8">
        <v>0.51029999999999998</v>
      </c>
      <c r="E1269" s="8">
        <v>0.26</v>
      </c>
      <c r="F1269" s="8">
        <v>0.68</v>
      </c>
      <c r="G1269" s="8">
        <v>93.379400000000004</v>
      </c>
      <c r="H1269" s="8">
        <v>2.0533999999999999</v>
      </c>
      <c r="I1269" s="8">
        <v>99.135738108229489</v>
      </c>
      <c r="J1269" s="8">
        <v>93.52</v>
      </c>
      <c r="N1269" s="7"/>
      <c r="O1269" s="8"/>
      <c r="P1269" s="8"/>
      <c r="Q1269" s="8"/>
      <c r="R1269" s="8"/>
      <c r="S1269" s="8"/>
      <c r="T1269" s="8"/>
      <c r="U1269" s="8"/>
      <c r="V1269" s="8"/>
      <c r="W1269" s="8"/>
    </row>
    <row r="1270" spans="1:23" ht="14.25" customHeight="1">
      <c r="A1270" s="7">
        <v>44083</v>
      </c>
      <c r="B1270" s="8">
        <v>2.6030000000000002</v>
      </c>
      <c r="C1270" s="8">
        <v>3.0804999999999998</v>
      </c>
      <c r="D1270" s="8">
        <v>0.47749999999999959</v>
      </c>
      <c r="E1270" s="8">
        <v>0.28000000000000003</v>
      </c>
      <c r="F1270" s="8">
        <v>0.71</v>
      </c>
      <c r="G1270" s="8">
        <v>93.261200000000002</v>
      </c>
      <c r="H1270" s="8">
        <v>2.1606999999999998</v>
      </c>
      <c r="I1270" s="8">
        <v>94.247474066106449</v>
      </c>
      <c r="J1270" s="8">
        <v>93.52</v>
      </c>
      <c r="N1270" s="7"/>
      <c r="O1270" s="8"/>
      <c r="P1270" s="8"/>
      <c r="Q1270" s="8"/>
      <c r="R1270" s="8"/>
      <c r="S1270" s="8"/>
      <c r="T1270" s="8"/>
      <c r="U1270" s="8"/>
      <c r="V1270" s="8"/>
      <c r="W1270" s="8"/>
    </row>
    <row r="1271" spans="1:23" ht="14.25" customHeight="1">
      <c r="A1271" s="7">
        <v>44082</v>
      </c>
      <c r="B1271" s="8">
        <v>2.5969000000000002</v>
      </c>
      <c r="C1271" s="8">
        <v>3.1230000000000002</v>
      </c>
      <c r="D1271" s="8">
        <v>0.52610000000000001</v>
      </c>
      <c r="E1271" s="8">
        <v>0.28000000000000003</v>
      </c>
      <c r="F1271" s="8">
        <v>0.69</v>
      </c>
      <c r="G1271" s="8">
        <v>93.510400000000004</v>
      </c>
      <c r="H1271" s="8">
        <v>2.2048000000000001</v>
      </c>
      <c r="I1271" s="8">
        <v>89.895391968442254</v>
      </c>
      <c r="J1271" s="8">
        <v>93.52</v>
      </c>
      <c r="N1271" s="7"/>
      <c r="O1271" s="8"/>
      <c r="P1271" s="8"/>
      <c r="Q1271" s="8"/>
      <c r="R1271" s="8"/>
      <c r="S1271" s="8"/>
      <c r="T1271" s="8"/>
      <c r="U1271" s="8"/>
      <c r="V1271" s="8"/>
      <c r="W1271" s="8"/>
    </row>
    <row r="1272" spans="1:23" ht="14.25" customHeight="1">
      <c r="A1272" s="7">
        <v>44081</v>
      </c>
      <c r="B1272" s="8">
        <v>2.6151</v>
      </c>
      <c r="C1272" s="8">
        <v>3.1454</v>
      </c>
      <c r="D1272" s="8">
        <v>0.53029999999999999</v>
      </c>
      <c r="E1272" s="8">
        <v>0.3</v>
      </c>
      <c r="F1272" s="8">
        <v>0.72</v>
      </c>
      <c r="G1272" s="8">
        <v>93.068700000000007</v>
      </c>
      <c r="H1272" s="8">
        <v>2.1970999999999998</v>
      </c>
      <c r="I1272" s="8">
        <v>85.201175593390644</v>
      </c>
      <c r="J1272" s="8">
        <v>93.52</v>
      </c>
      <c r="N1272" s="7"/>
      <c r="O1272" s="8"/>
      <c r="P1272" s="8"/>
      <c r="Q1272" s="8"/>
      <c r="R1272" s="8"/>
      <c r="S1272" s="8"/>
      <c r="T1272" s="8"/>
      <c r="U1272" s="8"/>
      <c r="V1272" s="8"/>
      <c r="W1272" s="8"/>
    </row>
    <row r="1273" spans="1:23" ht="14.25" customHeight="1">
      <c r="A1273" s="7">
        <v>44078</v>
      </c>
      <c r="B1273" s="8">
        <v>2.5884999999999998</v>
      </c>
      <c r="C1273" s="8">
        <v>3.1227999999999998</v>
      </c>
      <c r="D1273" s="8">
        <v>0.5343</v>
      </c>
      <c r="E1273" s="8">
        <v>0.3</v>
      </c>
      <c r="F1273" s="8">
        <v>0.72</v>
      </c>
      <c r="G1273" s="8">
        <v>92.808000000000007</v>
      </c>
      <c r="H1273" s="8">
        <v>2.2057000000000002</v>
      </c>
      <c r="I1273" s="8">
        <v>87.590254261072786</v>
      </c>
      <c r="J1273" s="8">
        <v>93.52</v>
      </c>
      <c r="N1273" s="7"/>
      <c r="O1273" s="8"/>
      <c r="P1273" s="8"/>
      <c r="Q1273" s="8"/>
      <c r="R1273" s="8"/>
      <c r="S1273" s="8"/>
      <c r="T1273" s="8"/>
      <c r="U1273" s="8"/>
      <c r="V1273" s="8"/>
      <c r="W1273" s="8"/>
    </row>
    <row r="1274" spans="1:23" ht="14.25" customHeight="1">
      <c r="A1274" s="7">
        <v>44077</v>
      </c>
      <c r="B1274" s="8">
        <v>2.5712000000000002</v>
      </c>
      <c r="C1274" s="8">
        <v>3.1051000000000002</v>
      </c>
      <c r="D1274" s="8">
        <v>0.53390000000000004</v>
      </c>
      <c r="E1274" s="8">
        <v>0.24</v>
      </c>
      <c r="F1274" s="8">
        <v>0.63</v>
      </c>
      <c r="G1274" s="8">
        <v>92.767700000000005</v>
      </c>
      <c r="H1274" s="8">
        <v>2.1781000000000001</v>
      </c>
      <c r="I1274" s="8">
        <v>89.138995735392129</v>
      </c>
      <c r="J1274" s="8">
        <v>92.79</v>
      </c>
      <c r="N1274" s="7"/>
      <c r="O1274" s="8"/>
      <c r="P1274" s="8"/>
      <c r="Q1274" s="8"/>
      <c r="R1274" s="8"/>
      <c r="S1274" s="8"/>
      <c r="T1274" s="8"/>
      <c r="U1274" s="8"/>
      <c r="V1274" s="8"/>
      <c r="W1274" s="8"/>
    </row>
    <row r="1275" spans="1:23" ht="14.25" customHeight="1">
      <c r="A1275" s="7">
        <v>44076</v>
      </c>
      <c r="B1275" s="8">
        <v>2.5562999999999998</v>
      </c>
      <c r="C1275" s="8">
        <v>3.1027</v>
      </c>
      <c r="D1275" s="8">
        <v>0.54640000000000022</v>
      </c>
      <c r="E1275" s="8">
        <v>0.26</v>
      </c>
      <c r="F1275" s="8">
        <v>0.66</v>
      </c>
      <c r="G1275" s="8">
        <v>92.6374</v>
      </c>
      <c r="H1275" s="8">
        <v>2.1919</v>
      </c>
      <c r="I1275" s="8">
        <v>90.528106691804368</v>
      </c>
      <c r="J1275" s="8">
        <v>92.79</v>
      </c>
      <c r="N1275" s="7"/>
      <c r="O1275" s="8"/>
      <c r="P1275" s="8"/>
      <c r="Q1275" s="8"/>
      <c r="R1275" s="8"/>
      <c r="S1275" s="8"/>
      <c r="T1275" s="8"/>
      <c r="U1275" s="8"/>
      <c r="V1275" s="8"/>
      <c r="W1275" s="8"/>
    </row>
    <row r="1276" spans="1:23" ht="14.25" customHeight="1">
      <c r="A1276" s="7">
        <v>44075</v>
      </c>
      <c r="B1276" s="8">
        <v>2.5203000000000002</v>
      </c>
      <c r="C1276" s="8">
        <v>3.0478000000000001</v>
      </c>
      <c r="D1276" s="8">
        <v>0.52749999999999986</v>
      </c>
      <c r="E1276" s="8">
        <v>0.26</v>
      </c>
      <c r="F1276" s="8">
        <v>0.68</v>
      </c>
      <c r="G1276" s="8">
        <v>92.300299999999993</v>
      </c>
      <c r="H1276" s="8">
        <v>2.1947999999999999</v>
      </c>
      <c r="I1276" s="8">
        <v>93.963062291574275</v>
      </c>
      <c r="J1276" s="8">
        <v>92.79</v>
      </c>
      <c r="N1276" s="7"/>
      <c r="O1276" s="8"/>
      <c r="P1276" s="8"/>
      <c r="Q1276" s="8"/>
      <c r="R1276" s="8"/>
      <c r="S1276" s="8"/>
      <c r="T1276" s="8"/>
      <c r="U1276" s="8"/>
      <c r="V1276" s="8"/>
      <c r="W1276" s="8"/>
    </row>
    <row r="1277" spans="1:23" ht="14.25" customHeight="1">
      <c r="A1277" s="7">
        <v>44074</v>
      </c>
      <c r="B1277" s="8">
        <v>2.5123000000000002</v>
      </c>
      <c r="C1277" s="8">
        <v>3.0177</v>
      </c>
      <c r="D1277" s="8">
        <v>0.50539999999999985</v>
      </c>
      <c r="E1277" s="8">
        <v>0.28000000000000003</v>
      </c>
      <c r="F1277" s="8">
        <v>0.72</v>
      </c>
      <c r="G1277" s="8">
        <v>92.147800000000004</v>
      </c>
      <c r="H1277" s="8">
        <v>2.2467999999999999</v>
      </c>
      <c r="I1277" s="8">
        <v>93.033356241283897</v>
      </c>
      <c r="J1277" s="8">
        <v>92.79</v>
      </c>
      <c r="N1277" s="7"/>
      <c r="O1277" s="8"/>
      <c r="P1277" s="8"/>
      <c r="Q1277" s="8"/>
      <c r="R1277" s="8"/>
      <c r="S1277" s="8"/>
      <c r="T1277" s="8"/>
      <c r="U1277" s="8"/>
      <c r="V1277" s="8"/>
      <c r="W1277" s="8"/>
    </row>
    <row r="1278" spans="1:23" ht="14.25" customHeight="1">
      <c r="A1278" s="7">
        <v>44071</v>
      </c>
      <c r="B1278" s="8">
        <v>2.4868999999999999</v>
      </c>
      <c r="C1278" s="8">
        <v>3.0672000000000001</v>
      </c>
      <c r="D1278" s="8">
        <v>0.58030000000000026</v>
      </c>
      <c r="E1278" s="8">
        <v>0.28000000000000003</v>
      </c>
      <c r="F1278" s="8">
        <v>0.74</v>
      </c>
      <c r="G1278" s="8">
        <v>92.274699999999996</v>
      </c>
      <c r="H1278" s="8">
        <v>2.2229999999999999</v>
      </c>
      <c r="I1278" s="8">
        <v>89.963787493704146</v>
      </c>
      <c r="J1278" s="8">
        <v>92.94</v>
      </c>
      <c r="N1278" s="7"/>
      <c r="O1278" s="8"/>
      <c r="P1278" s="8"/>
      <c r="Q1278" s="8"/>
      <c r="R1278" s="8"/>
      <c r="S1278" s="8"/>
      <c r="T1278" s="8"/>
      <c r="U1278" s="8"/>
      <c r="V1278" s="8"/>
      <c r="W1278" s="8"/>
    </row>
    <row r="1279" spans="1:23" ht="14.25" customHeight="1">
      <c r="A1279" s="7">
        <v>44070</v>
      </c>
      <c r="B1279" s="8">
        <v>2.4961000000000002</v>
      </c>
      <c r="C1279" s="8">
        <v>3.0598999999999998</v>
      </c>
      <c r="D1279" s="8">
        <v>0.56379999999999963</v>
      </c>
      <c r="E1279" s="8">
        <v>0.31</v>
      </c>
      <c r="F1279" s="8">
        <v>0.74</v>
      </c>
      <c r="G1279" s="8">
        <v>93.011099999999999</v>
      </c>
      <c r="H1279" s="8">
        <v>2.1532</v>
      </c>
      <c r="I1279" s="8">
        <v>90.699346525054466</v>
      </c>
      <c r="J1279" s="8">
        <v>92.49</v>
      </c>
      <c r="N1279" s="7"/>
      <c r="O1279" s="8"/>
      <c r="P1279" s="8"/>
      <c r="Q1279" s="8"/>
      <c r="R1279" s="8"/>
      <c r="S1279" s="8"/>
      <c r="T1279" s="8"/>
      <c r="U1279" s="8"/>
      <c r="V1279" s="8"/>
      <c r="W1279" s="8"/>
    </row>
    <row r="1280" spans="1:23" ht="14.25" customHeight="1">
      <c r="A1280" s="7">
        <v>44069</v>
      </c>
      <c r="B1280" s="8">
        <v>2.4853999999999998</v>
      </c>
      <c r="C1280" s="8">
        <v>3.0510999999999999</v>
      </c>
      <c r="D1280" s="8">
        <v>0.56570000000000009</v>
      </c>
      <c r="E1280" s="8">
        <v>0.28000000000000003</v>
      </c>
      <c r="F1280" s="8">
        <v>0.69</v>
      </c>
      <c r="G1280" s="8">
        <v>92.905100000000004</v>
      </c>
      <c r="H1280" s="8">
        <v>2.1798999999999999</v>
      </c>
      <c r="I1280" s="8">
        <v>89.659760137195121</v>
      </c>
      <c r="J1280" s="8">
        <v>92.49</v>
      </c>
      <c r="N1280" s="7"/>
      <c r="O1280" s="8"/>
      <c r="P1280" s="8"/>
      <c r="Q1280" s="8"/>
      <c r="R1280" s="8"/>
      <c r="S1280" s="8"/>
      <c r="T1280" s="8"/>
      <c r="U1280" s="8"/>
      <c r="V1280" s="8"/>
      <c r="W1280" s="8"/>
    </row>
    <row r="1281" spans="1:23" ht="14.25" customHeight="1">
      <c r="A1281" s="7">
        <v>44068</v>
      </c>
      <c r="B1281" s="8">
        <v>2.4742000000000002</v>
      </c>
      <c r="C1281" s="8">
        <v>3.0424000000000002</v>
      </c>
      <c r="D1281" s="8">
        <v>0.56820000000000004</v>
      </c>
      <c r="E1281" s="8">
        <v>0.3</v>
      </c>
      <c r="F1281" s="8">
        <v>0.69</v>
      </c>
      <c r="G1281" s="8">
        <v>93.011700000000005</v>
      </c>
      <c r="H1281" s="8">
        <v>2.2132000000000001</v>
      </c>
      <c r="I1281" s="8">
        <v>85.181224042298055</v>
      </c>
      <c r="J1281" s="8">
        <v>92.49</v>
      </c>
      <c r="N1281" s="7"/>
      <c r="O1281" s="8"/>
      <c r="P1281" s="8"/>
      <c r="Q1281" s="8"/>
      <c r="R1281" s="8"/>
      <c r="S1281" s="8"/>
      <c r="T1281" s="8"/>
      <c r="U1281" s="8"/>
      <c r="V1281" s="8"/>
      <c r="W1281" s="8"/>
    </row>
    <row r="1282" spans="1:23" ht="14.25" customHeight="1">
      <c r="A1282" s="7">
        <v>44067</v>
      </c>
      <c r="B1282" s="8">
        <v>2.4437000000000002</v>
      </c>
      <c r="C1282" s="8">
        <v>2.9998</v>
      </c>
      <c r="D1282" s="8">
        <v>0.55609999999999982</v>
      </c>
      <c r="E1282" s="8">
        <v>0.28000000000000003</v>
      </c>
      <c r="F1282" s="8">
        <v>0.65</v>
      </c>
      <c r="G1282" s="8">
        <v>93.302899999999994</v>
      </c>
      <c r="H1282" s="8">
        <v>2.2650999999999999</v>
      </c>
      <c r="I1282" s="8">
        <v>89.413428082673704</v>
      </c>
      <c r="J1282" s="8">
        <v>92.49</v>
      </c>
      <c r="N1282" s="7"/>
      <c r="O1282" s="8"/>
      <c r="P1282" s="8"/>
      <c r="Q1282" s="8"/>
      <c r="R1282" s="8"/>
      <c r="S1282" s="8"/>
      <c r="T1282" s="8"/>
      <c r="U1282" s="8"/>
      <c r="V1282" s="8"/>
      <c r="W1282" s="8"/>
    </row>
    <row r="1283" spans="1:23" ht="14.25" customHeight="1">
      <c r="A1283" s="7">
        <v>44064</v>
      </c>
      <c r="B1283" s="8">
        <v>2.4336000000000002</v>
      </c>
      <c r="C1283" s="8">
        <v>2.9823</v>
      </c>
      <c r="D1283" s="8">
        <v>0.54869999999999974</v>
      </c>
      <c r="E1283" s="8">
        <v>0.27</v>
      </c>
      <c r="F1283" s="8">
        <v>0.64</v>
      </c>
      <c r="G1283" s="8">
        <v>93.214500000000001</v>
      </c>
      <c r="H1283" s="8">
        <v>2.3231000000000002</v>
      </c>
      <c r="I1283" s="8">
        <v>89.921774683945756</v>
      </c>
      <c r="J1283" s="8">
        <v>92.49</v>
      </c>
      <c r="N1283" s="7"/>
      <c r="O1283" s="8"/>
      <c r="P1283" s="8"/>
      <c r="Q1283" s="8"/>
      <c r="R1283" s="8"/>
      <c r="S1283" s="8"/>
      <c r="T1283" s="8"/>
      <c r="U1283" s="8"/>
      <c r="V1283" s="8"/>
      <c r="W1283" s="8"/>
    </row>
    <row r="1284" spans="1:23" ht="14.25" customHeight="1">
      <c r="A1284" s="7">
        <v>44063</v>
      </c>
      <c r="B1284" s="8">
        <v>2.4237000000000002</v>
      </c>
      <c r="C1284" s="8">
        <v>2.9973000000000001</v>
      </c>
      <c r="D1284" s="8">
        <v>0.57359999999999989</v>
      </c>
      <c r="E1284" s="8">
        <v>0.26</v>
      </c>
      <c r="F1284" s="8">
        <v>0.65</v>
      </c>
      <c r="G1284" s="8">
        <v>92.752099999999999</v>
      </c>
      <c r="H1284" s="8">
        <v>2.2772000000000001</v>
      </c>
      <c r="I1284" s="8">
        <v>87.947840229157578</v>
      </c>
      <c r="J1284" s="8">
        <v>92.32</v>
      </c>
      <c r="N1284" s="7"/>
      <c r="O1284" s="8"/>
      <c r="P1284" s="8"/>
      <c r="Q1284" s="8"/>
      <c r="R1284" s="8"/>
      <c r="S1284" s="8"/>
      <c r="T1284" s="8"/>
      <c r="U1284" s="8"/>
      <c r="V1284" s="8"/>
      <c r="W1284" s="8"/>
    </row>
    <row r="1285" spans="1:23" ht="14.25" customHeight="1">
      <c r="A1285" s="7">
        <v>44062</v>
      </c>
      <c r="B1285" s="8">
        <v>2.4369000000000001</v>
      </c>
      <c r="C1285" s="8">
        <v>2.9921000000000002</v>
      </c>
      <c r="D1285" s="8">
        <v>0.55520000000000014</v>
      </c>
      <c r="E1285" s="8">
        <v>0.28999999999999998</v>
      </c>
      <c r="F1285" s="8">
        <v>0.68</v>
      </c>
      <c r="G1285" s="8">
        <v>92.984200000000001</v>
      </c>
      <c r="H1285" s="8">
        <v>2.2052</v>
      </c>
      <c r="I1285" s="8">
        <v>90.855570760240312</v>
      </c>
      <c r="J1285" s="8">
        <v>92.32</v>
      </c>
      <c r="N1285" s="7"/>
      <c r="O1285" s="8"/>
      <c r="P1285" s="8"/>
      <c r="Q1285" s="8"/>
      <c r="R1285" s="8"/>
      <c r="S1285" s="8"/>
      <c r="T1285" s="8"/>
      <c r="U1285" s="8"/>
      <c r="V1285" s="8"/>
      <c r="W1285" s="8"/>
    </row>
    <row r="1286" spans="1:23" ht="14.25" customHeight="1">
      <c r="A1286" s="7">
        <v>44061</v>
      </c>
      <c r="B1286" s="8">
        <v>2.2753999999999999</v>
      </c>
      <c r="C1286" s="8">
        <v>2.9771000000000001</v>
      </c>
      <c r="D1286" s="8">
        <v>0.70170000000000021</v>
      </c>
      <c r="E1286" s="8">
        <v>0.27</v>
      </c>
      <c r="F1286" s="8">
        <v>0.67</v>
      </c>
      <c r="G1286" s="8">
        <v>92.313699999999997</v>
      </c>
      <c r="H1286" s="8">
        <v>2.1867999999999999</v>
      </c>
      <c r="I1286" s="8">
        <v>93.013161132075467</v>
      </c>
      <c r="J1286" s="8">
        <v>92.32</v>
      </c>
      <c r="N1286" s="7"/>
      <c r="O1286" s="8"/>
      <c r="P1286" s="8"/>
      <c r="Q1286" s="8"/>
      <c r="R1286" s="8"/>
      <c r="S1286" s="8"/>
      <c r="T1286" s="8"/>
      <c r="U1286" s="8"/>
      <c r="V1286" s="8"/>
      <c r="W1286" s="8"/>
    </row>
    <row r="1287" spans="1:23" ht="14.25" customHeight="1">
      <c r="A1287" s="7">
        <v>44060</v>
      </c>
      <c r="B1287" s="8">
        <v>2.2650000000000001</v>
      </c>
      <c r="C1287" s="8">
        <v>2.9420999999999999</v>
      </c>
      <c r="D1287" s="8">
        <v>0.67709999999999981</v>
      </c>
      <c r="E1287" s="8">
        <v>0.28999999999999998</v>
      </c>
      <c r="F1287" s="8">
        <v>0.69</v>
      </c>
      <c r="G1287" s="8">
        <v>92.827500000000001</v>
      </c>
      <c r="H1287" s="8">
        <v>2.2092000000000001</v>
      </c>
      <c r="I1287" s="8">
        <v>95.236731830954753</v>
      </c>
      <c r="J1287" s="8">
        <v>92.32</v>
      </c>
      <c r="N1287" s="7"/>
      <c r="O1287" s="8"/>
      <c r="P1287" s="8"/>
      <c r="Q1287" s="8"/>
      <c r="R1287" s="8"/>
      <c r="S1287" s="8"/>
      <c r="T1287" s="8"/>
      <c r="U1287" s="8"/>
      <c r="V1287" s="8"/>
      <c r="W1287" s="8"/>
    </row>
    <row r="1288" spans="1:23" ht="14.25" customHeight="1">
      <c r="A1288" s="7">
        <v>44057</v>
      </c>
      <c r="B1288" s="8">
        <v>2.2744</v>
      </c>
      <c r="C1288" s="8">
        <v>2.9369000000000001</v>
      </c>
      <c r="D1288" s="8">
        <v>0.66250000000000009</v>
      </c>
      <c r="E1288" s="8">
        <v>0.28999999999999998</v>
      </c>
      <c r="F1288" s="8">
        <v>0.71</v>
      </c>
      <c r="G1288" s="8">
        <v>93.093000000000004</v>
      </c>
      <c r="H1288" s="8">
        <v>2.2098</v>
      </c>
      <c r="I1288" s="8">
        <v>95.369454512531746</v>
      </c>
      <c r="J1288" s="8">
        <v>92.32</v>
      </c>
      <c r="N1288" s="7"/>
      <c r="O1288" s="8"/>
      <c r="P1288" s="8"/>
      <c r="Q1288" s="8"/>
      <c r="R1288" s="8"/>
      <c r="S1288" s="8"/>
      <c r="T1288" s="8"/>
      <c r="U1288" s="8"/>
      <c r="V1288" s="8"/>
      <c r="W1288" s="8"/>
    </row>
    <row r="1289" spans="1:23" ht="14.25" customHeight="1">
      <c r="A1289" s="7">
        <v>44056</v>
      </c>
      <c r="B1289" s="8">
        <v>2.2522000000000002</v>
      </c>
      <c r="C1289" s="8">
        <v>2.9554999999999998</v>
      </c>
      <c r="D1289" s="8">
        <v>0.70329999999999959</v>
      </c>
      <c r="E1289" s="8">
        <v>0.32</v>
      </c>
      <c r="F1289" s="8">
        <v>0.71</v>
      </c>
      <c r="G1289" s="8">
        <v>93.254800000000003</v>
      </c>
      <c r="H1289" s="8">
        <v>2.2359</v>
      </c>
      <c r="I1289" s="8">
        <v>95.206426493750698</v>
      </c>
      <c r="J1289" s="8">
        <v>92.03</v>
      </c>
      <c r="N1289" s="7"/>
      <c r="O1289" s="8"/>
      <c r="P1289" s="8"/>
      <c r="Q1289" s="8"/>
      <c r="R1289" s="8"/>
      <c r="S1289" s="8"/>
      <c r="T1289" s="8"/>
      <c r="U1289" s="8"/>
      <c r="V1289" s="8"/>
      <c r="W1289" s="8"/>
    </row>
    <row r="1290" spans="1:23" ht="14.25" customHeight="1">
      <c r="A1290" s="7">
        <v>44055</v>
      </c>
      <c r="B1290" s="8">
        <v>2.2414999999999998</v>
      </c>
      <c r="C1290" s="8">
        <v>2.9620000000000002</v>
      </c>
      <c r="D1290" s="8">
        <v>0.72050000000000036</v>
      </c>
      <c r="E1290" s="8">
        <v>0.3</v>
      </c>
      <c r="F1290" s="8">
        <v>0.69</v>
      </c>
      <c r="G1290" s="8">
        <v>93.438100000000006</v>
      </c>
      <c r="H1290" s="8">
        <v>2.2450999999999999</v>
      </c>
      <c r="I1290" s="8">
        <v>96.116330222667557</v>
      </c>
      <c r="J1290" s="8">
        <v>92.03</v>
      </c>
      <c r="N1290" s="7"/>
      <c r="O1290" s="8"/>
      <c r="P1290" s="8"/>
      <c r="Q1290" s="8"/>
      <c r="R1290" s="8"/>
      <c r="S1290" s="8"/>
      <c r="T1290" s="8"/>
      <c r="U1290" s="8"/>
      <c r="V1290" s="8"/>
      <c r="W1290" s="8"/>
    </row>
    <row r="1291" spans="1:23" ht="14.25" customHeight="1">
      <c r="A1291" s="7">
        <v>44054</v>
      </c>
      <c r="B1291" s="8">
        <v>2.2212999999999998</v>
      </c>
      <c r="C1291" s="8">
        <v>2.9544000000000001</v>
      </c>
      <c r="D1291" s="8">
        <v>0.73310000000000031</v>
      </c>
      <c r="E1291" s="8">
        <v>0.27</v>
      </c>
      <c r="F1291" s="8">
        <v>0.64</v>
      </c>
      <c r="G1291" s="8">
        <v>93.642499999999998</v>
      </c>
      <c r="H1291" s="8">
        <v>2.2427999999999999</v>
      </c>
      <c r="I1291" s="8">
        <v>97.292267807409061</v>
      </c>
      <c r="J1291" s="8">
        <v>92.03</v>
      </c>
      <c r="N1291" s="7"/>
      <c r="O1291" s="8"/>
      <c r="P1291" s="8"/>
      <c r="Q1291" s="8"/>
      <c r="R1291" s="8"/>
      <c r="S1291" s="8"/>
      <c r="T1291" s="8"/>
      <c r="U1291" s="8"/>
      <c r="V1291" s="8"/>
      <c r="W1291" s="8"/>
    </row>
    <row r="1292" spans="1:23" ht="14.25" customHeight="1">
      <c r="A1292" s="7">
        <v>44053</v>
      </c>
      <c r="B1292" s="8">
        <v>2.2000999999999999</v>
      </c>
      <c r="C1292" s="8">
        <v>2.9542999999999999</v>
      </c>
      <c r="D1292" s="8">
        <v>0.75419999999999998</v>
      </c>
      <c r="E1292" s="8">
        <v>0.24</v>
      </c>
      <c r="F1292" s="8">
        <v>0.59</v>
      </c>
      <c r="G1292" s="8">
        <v>93.608800000000002</v>
      </c>
      <c r="H1292" s="8">
        <v>2.1949000000000001</v>
      </c>
      <c r="I1292" s="8">
        <v>98.132480255892261</v>
      </c>
      <c r="J1292" s="8">
        <v>92.03</v>
      </c>
      <c r="N1292" s="7"/>
      <c r="O1292" s="8"/>
      <c r="P1292" s="8"/>
      <c r="Q1292" s="8"/>
      <c r="R1292" s="8"/>
      <c r="S1292" s="8"/>
      <c r="T1292" s="8"/>
      <c r="U1292" s="8"/>
      <c r="V1292" s="8"/>
      <c r="W1292" s="8"/>
    </row>
    <row r="1293" spans="1:23" ht="14.25" customHeight="1">
      <c r="A1293" s="7">
        <v>44050</v>
      </c>
      <c r="B1293" s="8">
        <v>2.2225000000000001</v>
      </c>
      <c r="C1293" s="8">
        <v>2.9918</v>
      </c>
      <c r="D1293" s="8">
        <v>0.76929999999999987</v>
      </c>
      <c r="E1293" s="8">
        <v>0.23</v>
      </c>
      <c r="F1293" s="8">
        <v>0.56999999999999995</v>
      </c>
      <c r="G1293" s="8">
        <v>93.399799999999999</v>
      </c>
      <c r="H1293" s="8">
        <v>2.2012</v>
      </c>
      <c r="I1293" s="8">
        <v>98.344672146842228</v>
      </c>
      <c r="J1293" s="8">
        <v>92.03</v>
      </c>
      <c r="N1293" s="7"/>
      <c r="O1293" s="8"/>
      <c r="P1293" s="8"/>
      <c r="Q1293" s="8"/>
      <c r="R1293" s="8"/>
      <c r="S1293" s="8"/>
      <c r="T1293" s="8"/>
      <c r="U1293" s="8"/>
      <c r="V1293" s="8"/>
      <c r="W1293" s="8"/>
    </row>
    <row r="1294" spans="1:23" ht="14.25" customHeight="1">
      <c r="A1294" s="7">
        <v>44049</v>
      </c>
      <c r="B1294" s="8">
        <v>2.2355999999999998</v>
      </c>
      <c r="C1294" s="8">
        <v>2.9815999999999998</v>
      </c>
      <c r="D1294" s="8">
        <v>0.746</v>
      </c>
      <c r="E1294" s="8">
        <v>0.21</v>
      </c>
      <c r="F1294" s="8">
        <v>0.55000000000000004</v>
      </c>
      <c r="G1294" s="8">
        <v>92.775199999999998</v>
      </c>
      <c r="H1294" s="8">
        <v>2.0179</v>
      </c>
      <c r="I1294" s="8">
        <v>99.385853729476153</v>
      </c>
      <c r="J1294" s="8">
        <v>91.42</v>
      </c>
      <c r="N1294" s="7"/>
      <c r="O1294" s="8"/>
      <c r="P1294" s="8"/>
      <c r="Q1294" s="8"/>
      <c r="R1294" s="8"/>
      <c r="S1294" s="8"/>
      <c r="T1294" s="8"/>
      <c r="U1294" s="8"/>
      <c r="V1294" s="8"/>
      <c r="W1294" s="8"/>
    </row>
    <row r="1295" spans="1:23" ht="14.25" customHeight="1">
      <c r="A1295" s="7">
        <v>44048</v>
      </c>
      <c r="B1295" s="8">
        <v>2.2288000000000001</v>
      </c>
      <c r="C1295" s="8">
        <v>2.9592000000000001</v>
      </c>
      <c r="D1295" s="8">
        <v>0.73039999999999994</v>
      </c>
      <c r="E1295" s="8">
        <v>0.22</v>
      </c>
      <c r="F1295" s="8">
        <v>0.55000000000000004</v>
      </c>
      <c r="G1295" s="8">
        <v>92.817099999999996</v>
      </c>
      <c r="H1295" s="8">
        <v>2.0164</v>
      </c>
      <c r="I1295" s="8">
        <v>98.512907240719912</v>
      </c>
      <c r="J1295" s="8">
        <v>91.42</v>
      </c>
      <c r="N1295" s="7"/>
      <c r="O1295" s="8"/>
      <c r="P1295" s="8"/>
      <c r="Q1295" s="8"/>
      <c r="R1295" s="8"/>
      <c r="S1295" s="8"/>
      <c r="T1295" s="8"/>
      <c r="U1295" s="8"/>
      <c r="V1295" s="8"/>
      <c r="W1295" s="8"/>
    </row>
    <row r="1296" spans="1:23" ht="14.25" customHeight="1">
      <c r="A1296" s="7">
        <v>44047</v>
      </c>
      <c r="B1296" s="8">
        <v>2.1745999999999999</v>
      </c>
      <c r="C1296" s="8">
        <v>2.9365000000000001</v>
      </c>
      <c r="D1296" s="8">
        <v>0.76190000000000024</v>
      </c>
      <c r="E1296" s="8">
        <v>0.19</v>
      </c>
      <c r="F1296" s="8">
        <v>0.52</v>
      </c>
      <c r="G1296" s="8">
        <v>93.283900000000003</v>
      </c>
      <c r="H1296" s="8">
        <v>2.1143999999999998</v>
      </c>
      <c r="I1296" s="8">
        <v>97.860723523292634</v>
      </c>
      <c r="J1296" s="8">
        <v>91.42</v>
      </c>
      <c r="N1296" s="7"/>
      <c r="O1296" s="8"/>
      <c r="P1296" s="8"/>
      <c r="Q1296" s="8"/>
      <c r="R1296" s="8"/>
      <c r="S1296" s="8"/>
      <c r="T1296" s="8"/>
      <c r="U1296" s="8"/>
      <c r="V1296" s="8"/>
      <c r="W1296" s="8"/>
    </row>
    <row r="1297" spans="1:23" ht="14.25" customHeight="1">
      <c r="A1297" s="7">
        <v>44046</v>
      </c>
      <c r="B1297" s="8">
        <v>2.1564999999999999</v>
      </c>
      <c r="C1297" s="8">
        <v>2.9466000000000001</v>
      </c>
      <c r="D1297" s="8">
        <v>0.79010000000000025</v>
      </c>
      <c r="E1297" s="8">
        <v>0.22</v>
      </c>
      <c r="F1297" s="8">
        <v>0.56000000000000005</v>
      </c>
      <c r="G1297" s="8">
        <v>93.537599999999998</v>
      </c>
      <c r="H1297" s="8">
        <v>2.0276999999999998</v>
      </c>
      <c r="I1297" s="8">
        <v>95.545571980276577</v>
      </c>
      <c r="J1297" s="8">
        <v>91.42</v>
      </c>
      <c r="N1297" s="7"/>
      <c r="O1297" s="8"/>
      <c r="P1297" s="8"/>
      <c r="Q1297" s="8"/>
      <c r="R1297" s="8"/>
      <c r="S1297" s="8"/>
      <c r="T1297" s="8"/>
      <c r="U1297" s="8"/>
      <c r="V1297" s="8"/>
      <c r="W1297" s="8"/>
    </row>
    <row r="1298" spans="1:23" ht="14.25" customHeight="1">
      <c r="A1298" s="7">
        <v>44043</v>
      </c>
      <c r="B1298" s="8">
        <v>2.2427999999999999</v>
      </c>
      <c r="C1298" s="8">
        <v>2.9664000000000001</v>
      </c>
      <c r="D1298" s="8">
        <v>0.72360000000000024</v>
      </c>
      <c r="E1298" s="8">
        <v>0.21</v>
      </c>
      <c r="F1298" s="8">
        <v>0.55000000000000004</v>
      </c>
      <c r="G1298" s="8">
        <v>93.490300000000005</v>
      </c>
      <c r="H1298" s="8">
        <v>2.2366999999999999</v>
      </c>
      <c r="I1298" s="8">
        <v>97.253548110468415</v>
      </c>
      <c r="J1298" s="8">
        <v>91.42</v>
      </c>
      <c r="N1298" s="7"/>
      <c r="O1298" s="8"/>
      <c r="P1298" s="8"/>
      <c r="Q1298" s="8"/>
      <c r="R1298" s="8"/>
      <c r="S1298" s="8"/>
      <c r="T1298" s="8"/>
      <c r="U1298" s="8"/>
      <c r="V1298" s="8"/>
      <c r="W1298" s="8"/>
    </row>
    <row r="1299" spans="1:23" ht="14.25" customHeight="1">
      <c r="A1299" s="7">
        <v>44042</v>
      </c>
      <c r="B1299" s="8">
        <v>2.2461000000000002</v>
      </c>
      <c r="C1299" s="8">
        <v>2.9363999999999999</v>
      </c>
      <c r="D1299" s="8">
        <v>0.69029999999999969</v>
      </c>
      <c r="E1299" s="8">
        <v>0.23</v>
      </c>
      <c r="F1299" s="8">
        <v>0.55000000000000004</v>
      </c>
      <c r="G1299" s="8">
        <v>92.984700000000004</v>
      </c>
      <c r="H1299" s="8">
        <v>2.1829000000000001</v>
      </c>
      <c r="I1299" s="8">
        <v>98.09968640882721</v>
      </c>
      <c r="J1299" s="8">
        <v>92.17</v>
      </c>
      <c r="N1299" s="7"/>
      <c r="O1299" s="8"/>
      <c r="P1299" s="8"/>
      <c r="Q1299" s="8"/>
      <c r="R1299" s="8"/>
      <c r="S1299" s="8"/>
      <c r="T1299" s="8"/>
      <c r="U1299" s="8"/>
      <c r="V1299" s="8"/>
      <c r="W1299" s="8"/>
    </row>
    <row r="1300" spans="1:23" ht="14.25" customHeight="1">
      <c r="A1300" s="7">
        <v>44041</v>
      </c>
      <c r="B1300" s="8">
        <v>2.2458999999999998</v>
      </c>
      <c r="C1300" s="8">
        <v>2.9415</v>
      </c>
      <c r="D1300" s="8">
        <v>0.69560000000000022</v>
      </c>
      <c r="E1300" s="8">
        <v>0.25</v>
      </c>
      <c r="F1300" s="8">
        <v>0.57999999999999996</v>
      </c>
      <c r="G1300" s="8">
        <v>93.262200000000007</v>
      </c>
      <c r="H1300" s="8">
        <v>2.1381000000000001</v>
      </c>
      <c r="I1300" s="8">
        <v>99.559897201646095</v>
      </c>
      <c r="J1300" s="8">
        <v>92.17</v>
      </c>
      <c r="N1300" s="7"/>
      <c r="O1300" s="8"/>
      <c r="P1300" s="8"/>
      <c r="Q1300" s="8"/>
      <c r="R1300" s="8"/>
      <c r="S1300" s="8"/>
      <c r="T1300" s="8"/>
      <c r="U1300" s="8"/>
      <c r="V1300" s="8"/>
      <c r="W1300" s="8"/>
    </row>
    <row r="1301" spans="1:23" ht="14.25" customHeight="1">
      <c r="A1301" s="7">
        <v>44040</v>
      </c>
      <c r="B1301" s="8">
        <v>2.2565</v>
      </c>
      <c r="C1301" s="8">
        <v>2.9214000000000002</v>
      </c>
      <c r="D1301" s="8">
        <v>0.66490000000000027</v>
      </c>
      <c r="E1301" s="8">
        <v>0.26</v>
      </c>
      <c r="F1301" s="8">
        <v>0.59</v>
      </c>
      <c r="G1301" s="8">
        <v>93.733699999999999</v>
      </c>
      <c r="H1301" s="8">
        <v>2.1732</v>
      </c>
      <c r="I1301" s="8">
        <v>100.45311506489031</v>
      </c>
      <c r="J1301" s="8">
        <v>92.17</v>
      </c>
      <c r="N1301" s="7"/>
      <c r="O1301" s="8"/>
      <c r="P1301" s="8"/>
      <c r="Q1301" s="8"/>
      <c r="R1301" s="8"/>
      <c r="S1301" s="8"/>
      <c r="T1301" s="8"/>
      <c r="U1301" s="8"/>
      <c r="V1301" s="8"/>
      <c r="W1301" s="8"/>
    </row>
    <row r="1302" spans="1:23" ht="14.25" customHeight="1">
      <c r="A1302" s="7">
        <v>44039</v>
      </c>
      <c r="B1302" s="8">
        <v>2.2461000000000002</v>
      </c>
      <c r="C1302" s="8">
        <v>2.8791000000000002</v>
      </c>
      <c r="D1302" s="8">
        <v>0.63300000000000001</v>
      </c>
      <c r="E1302" s="8">
        <v>0.3</v>
      </c>
      <c r="F1302" s="8">
        <v>0.62</v>
      </c>
      <c r="G1302" s="8">
        <v>93.666700000000006</v>
      </c>
      <c r="H1302" s="8">
        <v>2.1958000000000002</v>
      </c>
      <c r="I1302" s="8">
        <v>102.83710629009924</v>
      </c>
      <c r="J1302" s="8">
        <v>92.17</v>
      </c>
      <c r="N1302" s="7"/>
      <c r="O1302" s="8"/>
      <c r="P1302" s="8"/>
      <c r="Q1302" s="8"/>
      <c r="R1302" s="8"/>
      <c r="S1302" s="8"/>
      <c r="T1302" s="8"/>
      <c r="U1302" s="8"/>
      <c r="V1302" s="8"/>
      <c r="W1302" s="8"/>
    </row>
    <row r="1303" spans="1:23" ht="14.25" customHeight="1">
      <c r="A1303" s="7">
        <v>44036</v>
      </c>
      <c r="B1303" s="8">
        <v>2.2446000000000002</v>
      </c>
      <c r="C1303" s="8">
        <v>2.8612000000000002</v>
      </c>
      <c r="D1303" s="8">
        <v>0.61660000000000004</v>
      </c>
      <c r="E1303" s="8">
        <v>0.27</v>
      </c>
      <c r="F1303" s="8">
        <v>0.59</v>
      </c>
      <c r="G1303" s="8">
        <v>94.337400000000002</v>
      </c>
      <c r="H1303" s="8">
        <v>2.1025</v>
      </c>
      <c r="I1303" s="8">
        <v>104.49244943800895</v>
      </c>
      <c r="J1303" s="8">
        <v>92.17</v>
      </c>
      <c r="N1303" s="7"/>
      <c r="O1303" s="8"/>
      <c r="P1303" s="8"/>
      <c r="Q1303" s="8"/>
      <c r="R1303" s="8"/>
      <c r="S1303" s="8"/>
      <c r="T1303" s="8"/>
      <c r="U1303" s="8"/>
      <c r="V1303" s="8"/>
      <c r="W1303" s="8"/>
    </row>
    <row r="1304" spans="1:23" ht="14.25" customHeight="1">
      <c r="A1304" s="7">
        <v>44035</v>
      </c>
      <c r="B1304" s="8">
        <v>2.2538</v>
      </c>
      <c r="C1304" s="8">
        <v>2.9064000000000001</v>
      </c>
      <c r="D1304" s="8">
        <v>0.65260000000000007</v>
      </c>
      <c r="E1304" s="8">
        <v>0.27</v>
      </c>
      <c r="F1304" s="8">
        <v>0.59</v>
      </c>
      <c r="G1304" s="8">
        <v>94.791799999999995</v>
      </c>
      <c r="H1304" s="8">
        <v>2.1890999999999998</v>
      </c>
      <c r="I1304" s="8">
        <v>105.40094680577849</v>
      </c>
      <c r="J1304" s="8">
        <v>92.73</v>
      </c>
      <c r="N1304" s="7"/>
      <c r="O1304" s="8"/>
      <c r="P1304" s="8"/>
      <c r="Q1304" s="8"/>
      <c r="R1304" s="8"/>
      <c r="S1304" s="8"/>
      <c r="T1304" s="8"/>
      <c r="U1304" s="8"/>
      <c r="V1304" s="8"/>
      <c r="W1304" s="8"/>
    </row>
    <row r="1305" spans="1:23" ht="14.25" customHeight="1">
      <c r="A1305" s="7">
        <v>44034</v>
      </c>
      <c r="B1305" s="8">
        <v>2.2551999999999999</v>
      </c>
      <c r="C1305" s="8">
        <v>2.8860999999999999</v>
      </c>
      <c r="D1305" s="8">
        <v>0.63090000000000002</v>
      </c>
      <c r="E1305" s="8">
        <v>0.27</v>
      </c>
      <c r="F1305" s="8">
        <v>0.6</v>
      </c>
      <c r="G1305" s="8">
        <v>94.965599999999995</v>
      </c>
      <c r="H1305" s="8">
        <v>1.9614</v>
      </c>
      <c r="I1305" s="8">
        <v>107.56995933072227</v>
      </c>
      <c r="J1305" s="8">
        <v>92.73</v>
      </c>
      <c r="N1305" s="7"/>
      <c r="O1305" s="8"/>
      <c r="P1305" s="8"/>
      <c r="Q1305" s="8"/>
      <c r="R1305" s="8"/>
      <c r="S1305" s="8"/>
      <c r="T1305" s="8"/>
      <c r="U1305" s="8"/>
      <c r="V1305" s="8"/>
      <c r="W1305" s="8"/>
    </row>
    <row r="1306" spans="1:23" ht="14.25" customHeight="1">
      <c r="A1306" s="7">
        <v>44033</v>
      </c>
      <c r="B1306" s="8">
        <v>2.2454999999999998</v>
      </c>
      <c r="C1306" s="8">
        <v>2.9011</v>
      </c>
      <c r="D1306" s="8">
        <v>0.65560000000000018</v>
      </c>
      <c r="E1306" s="8">
        <v>0.27</v>
      </c>
      <c r="F1306" s="8">
        <v>0.61</v>
      </c>
      <c r="G1306" s="8">
        <v>95.158900000000003</v>
      </c>
      <c r="H1306" s="8">
        <v>2.0846</v>
      </c>
      <c r="I1306" s="8">
        <v>110.44282545098491</v>
      </c>
      <c r="J1306" s="8">
        <v>92.73</v>
      </c>
      <c r="N1306" s="7"/>
      <c r="O1306" s="8"/>
      <c r="P1306" s="8"/>
      <c r="Q1306" s="8"/>
      <c r="R1306" s="8"/>
      <c r="S1306" s="8"/>
      <c r="T1306" s="8"/>
      <c r="U1306" s="8"/>
      <c r="V1306" s="8"/>
      <c r="W1306" s="8"/>
    </row>
    <row r="1307" spans="1:23" ht="14.25" customHeight="1">
      <c r="A1307" s="7">
        <v>44032</v>
      </c>
      <c r="B1307" s="8">
        <v>2.254</v>
      </c>
      <c r="C1307" s="8">
        <v>2.9310999999999998</v>
      </c>
      <c r="D1307" s="8">
        <v>0.67709999999999981</v>
      </c>
      <c r="E1307" s="8">
        <v>0.28999999999999998</v>
      </c>
      <c r="F1307" s="8">
        <v>0.62</v>
      </c>
      <c r="G1307" s="8">
        <v>95.822599999999994</v>
      </c>
      <c r="H1307" s="8">
        <v>2.1522999999999999</v>
      </c>
      <c r="I1307" s="8">
        <v>106.55627598615118</v>
      </c>
      <c r="J1307" s="8">
        <v>92.73</v>
      </c>
      <c r="N1307" s="7"/>
      <c r="O1307" s="8"/>
      <c r="P1307" s="8"/>
      <c r="Q1307" s="8"/>
      <c r="R1307" s="8"/>
      <c r="S1307" s="8"/>
      <c r="T1307" s="8"/>
      <c r="U1307" s="8"/>
      <c r="V1307" s="8"/>
      <c r="W1307" s="8"/>
    </row>
    <row r="1308" spans="1:23" ht="14.25" customHeight="1">
      <c r="A1308" s="7">
        <v>44029</v>
      </c>
      <c r="B1308" s="8">
        <v>2.2256</v>
      </c>
      <c r="C1308" s="8">
        <v>2.9506999999999999</v>
      </c>
      <c r="D1308" s="8">
        <v>0.72509999999999986</v>
      </c>
      <c r="E1308" s="8">
        <v>0.28999999999999998</v>
      </c>
      <c r="F1308" s="8">
        <v>0.64</v>
      </c>
      <c r="G1308" s="8">
        <v>96.012299999999996</v>
      </c>
      <c r="H1308" s="8">
        <v>2.2395999999999998</v>
      </c>
      <c r="I1308" s="8">
        <v>104.1043420580808</v>
      </c>
      <c r="J1308" s="8">
        <v>92.73</v>
      </c>
      <c r="N1308" s="7"/>
      <c r="O1308" s="8"/>
      <c r="P1308" s="8"/>
      <c r="Q1308" s="8"/>
      <c r="R1308" s="8"/>
      <c r="S1308" s="8"/>
      <c r="T1308" s="8"/>
      <c r="U1308" s="8"/>
      <c r="V1308" s="8"/>
      <c r="W1308" s="8"/>
    </row>
    <row r="1309" spans="1:23" ht="14.25" customHeight="1">
      <c r="A1309" s="7">
        <v>44028</v>
      </c>
      <c r="B1309" s="8">
        <v>2.1534</v>
      </c>
      <c r="C1309" s="8">
        <v>2.9459</v>
      </c>
      <c r="D1309" s="8">
        <v>0.79249999999999998</v>
      </c>
      <c r="E1309" s="8">
        <v>0.28000000000000003</v>
      </c>
      <c r="F1309" s="8">
        <v>0.62</v>
      </c>
      <c r="G1309" s="8">
        <v>96.316299999999998</v>
      </c>
      <c r="H1309" s="8">
        <v>2.2606999999999999</v>
      </c>
      <c r="I1309" s="8">
        <v>101.56245118644068</v>
      </c>
      <c r="J1309" s="8">
        <v>92.88</v>
      </c>
      <c r="N1309" s="7"/>
      <c r="O1309" s="8"/>
      <c r="P1309" s="8"/>
      <c r="Q1309" s="8"/>
      <c r="R1309" s="8"/>
      <c r="S1309" s="8"/>
      <c r="T1309" s="8"/>
      <c r="U1309" s="8"/>
      <c r="V1309" s="8"/>
      <c r="W1309" s="8"/>
    </row>
    <row r="1310" spans="1:23" ht="14.25" customHeight="1">
      <c r="A1310" s="7">
        <v>44027</v>
      </c>
      <c r="B1310" s="8">
        <v>2.2000000000000002</v>
      </c>
      <c r="C1310" s="8">
        <v>2.9559000000000002</v>
      </c>
      <c r="D1310" s="8">
        <v>0.75590000000000002</v>
      </c>
      <c r="E1310" s="8">
        <v>0.28000000000000003</v>
      </c>
      <c r="F1310" s="8">
        <v>0.64</v>
      </c>
      <c r="G1310" s="8">
        <v>96.045100000000005</v>
      </c>
      <c r="H1310" s="8">
        <v>2.1556000000000002</v>
      </c>
      <c r="I1310" s="8">
        <v>103.07101608167011</v>
      </c>
      <c r="J1310" s="8">
        <v>92.88</v>
      </c>
      <c r="N1310" s="7"/>
      <c r="O1310" s="8"/>
      <c r="P1310" s="8"/>
      <c r="Q1310" s="8"/>
      <c r="R1310" s="8"/>
      <c r="S1310" s="8"/>
      <c r="T1310" s="8"/>
      <c r="U1310" s="8"/>
      <c r="V1310" s="8"/>
      <c r="W1310" s="8"/>
    </row>
    <row r="1311" spans="1:23" ht="14.25" customHeight="1">
      <c r="A1311" s="7">
        <v>44026</v>
      </c>
      <c r="B1311" s="8">
        <v>2.198</v>
      </c>
      <c r="C1311" s="8">
        <v>3.0057</v>
      </c>
      <c r="D1311" s="8">
        <v>0.80770000000000008</v>
      </c>
      <c r="E1311" s="8">
        <v>0.28000000000000003</v>
      </c>
      <c r="F1311" s="8">
        <v>0.63</v>
      </c>
      <c r="G1311" s="8">
        <v>96.209900000000005</v>
      </c>
      <c r="H1311" s="8">
        <v>2.1023000000000001</v>
      </c>
      <c r="I1311" s="8">
        <v>100.32306005519145</v>
      </c>
      <c r="J1311" s="8">
        <v>92.88</v>
      </c>
      <c r="N1311" s="7"/>
      <c r="O1311" s="8"/>
      <c r="P1311" s="8"/>
      <c r="Q1311" s="8"/>
      <c r="R1311" s="8"/>
      <c r="S1311" s="8"/>
      <c r="T1311" s="8"/>
      <c r="U1311" s="8"/>
      <c r="V1311" s="8"/>
      <c r="W1311" s="8"/>
    </row>
    <row r="1312" spans="1:23" ht="14.25" customHeight="1">
      <c r="A1312" s="7">
        <v>44025</v>
      </c>
      <c r="B1312" s="8">
        <v>2.2080000000000002</v>
      </c>
      <c r="C1312" s="8">
        <v>3.0556999999999999</v>
      </c>
      <c r="D1312" s="8">
        <v>0.84769999999999968</v>
      </c>
      <c r="E1312" s="8">
        <v>0.3</v>
      </c>
      <c r="F1312" s="8">
        <v>0.64</v>
      </c>
      <c r="G1312" s="8">
        <v>96.536900000000003</v>
      </c>
      <c r="H1312" s="8">
        <v>2.1930999999999998</v>
      </c>
      <c r="I1312" s="8">
        <v>97.342005408363093</v>
      </c>
      <c r="J1312" s="8">
        <v>92.88</v>
      </c>
      <c r="N1312" s="7"/>
      <c r="O1312" s="8"/>
      <c r="P1312" s="8"/>
      <c r="Q1312" s="8"/>
      <c r="R1312" s="8"/>
      <c r="S1312" s="8"/>
      <c r="T1312" s="8"/>
      <c r="U1312" s="8"/>
      <c r="V1312" s="8"/>
      <c r="W1312" s="8"/>
    </row>
    <row r="1313" spans="1:23" ht="14.25" customHeight="1">
      <c r="A1313" s="7">
        <v>44022</v>
      </c>
      <c r="B1313" s="8">
        <v>2.2164999999999999</v>
      </c>
      <c r="C1313" s="8">
        <v>3.0305</v>
      </c>
      <c r="D1313" s="8">
        <v>0.81400000000000006</v>
      </c>
      <c r="E1313" s="8">
        <v>0.3</v>
      </c>
      <c r="F1313" s="8">
        <v>0.65</v>
      </c>
      <c r="G1313" s="8">
        <v>96.671899999999994</v>
      </c>
      <c r="H1313" s="8">
        <v>2.2073999999999998</v>
      </c>
      <c r="I1313" s="8">
        <v>101.2364523325688</v>
      </c>
      <c r="J1313" s="8">
        <v>92.88</v>
      </c>
      <c r="N1313" s="7"/>
      <c r="O1313" s="8"/>
      <c r="P1313" s="8"/>
      <c r="Q1313" s="8"/>
      <c r="R1313" s="8"/>
      <c r="S1313" s="8"/>
      <c r="T1313" s="8"/>
      <c r="U1313" s="8"/>
      <c r="V1313" s="8"/>
      <c r="W1313" s="8"/>
    </row>
    <row r="1314" spans="1:23" ht="14.25" customHeight="1">
      <c r="A1314" s="7">
        <v>44021</v>
      </c>
      <c r="B1314" s="8">
        <v>2.2256</v>
      </c>
      <c r="C1314" s="8">
        <v>3.0809000000000002</v>
      </c>
      <c r="D1314" s="8">
        <v>0.85530000000000017</v>
      </c>
      <c r="E1314" s="8">
        <v>0.28000000000000003</v>
      </c>
      <c r="F1314" s="8">
        <v>0.62</v>
      </c>
      <c r="G1314" s="8">
        <v>96.789900000000003</v>
      </c>
      <c r="H1314" s="8">
        <v>2.1791</v>
      </c>
      <c r="I1314" s="8">
        <v>95.825517362801378</v>
      </c>
      <c r="J1314" s="8">
        <v>92.14</v>
      </c>
      <c r="N1314" s="7"/>
      <c r="O1314" s="8"/>
      <c r="P1314" s="8"/>
      <c r="Q1314" s="8"/>
      <c r="R1314" s="8"/>
      <c r="S1314" s="8"/>
      <c r="T1314" s="8"/>
      <c r="U1314" s="8"/>
      <c r="V1314" s="8"/>
      <c r="W1314" s="8"/>
    </row>
    <row r="1315" spans="1:23" ht="14.25" customHeight="1">
      <c r="A1315" s="7">
        <v>44020</v>
      </c>
      <c r="B1315" s="8">
        <v>2.16</v>
      </c>
      <c r="C1315" s="8">
        <v>3.0632000000000001</v>
      </c>
      <c r="D1315" s="8">
        <v>0.9032</v>
      </c>
      <c r="E1315" s="8">
        <v>0.3</v>
      </c>
      <c r="F1315" s="8">
        <v>0.67</v>
      </c>
      <c r="G1315" s="8">
        <v>96.484800000000007</v>
      </c>
      <c r="H1315" s="8">
        <v>2.1046</v>
      </c>
      <c r="I1315" s="8">
        <v>99.148357229955138</v>
      </c>
      <c r="J1315" s="8">
        <v>92.14</v>
      </c>
      <c r="N1315" s="7"/>
      <c r="O1315" s="8"/>
      <c r="P1315" s="8"/>
      <c r="Q1315" s="8"/>
      <c r="R1315" s="8"/>
      <c r="S1315" s="8"/>
      <c r="T1315" s="8"/>
      <c r="U1315" s="8"/>
      <c r="V1315" s="8"/>
      <c r="W1315" s="8"/>
    </row>
    <row r="1316" spans="1:23" ht="14.25" customHeight="1">
      <c r="A1316" s="7">
        <v>44019</v>
      </c>
      <c r="B1316" s="8">
        <v>2.1513</v>
      </c>
      <c r="C1316" s="8">
        <v>3.0158</v>
      </c>
      <c r="D1316" s="8">
        <v>0.86450000000000005</v>
      </c>
      <c r="E1316" s="8">
        <v>0.28999999999999998</v>
      </c>
      <c r="F1316" s="8">
        <v>0.65</v>
      </c>
      <c r="G1316" s="8">
        <v>96.967299999999994</v>
      </c>
      <c r="H1316" s="8">
        <v>2.0602999999999998</v>
      </c>
      <c r="I1316" s="8">
        <v>102.37579518612716</v>
      </c>
      <c r="J1316" s="8">
        <v>92.14</v>
      </c>
      <c r="N1316" s="7"/>
      <c r="O1316" s="8"/>
      <c r="P1316" s="8"/>
      <c r="Q1316" s="8"/>
      <c r="R1316" s="8"/>
      <c r="S1316" s="8"/>
      <c r="T1316" s="8"/>
      <c r="U1316" s="8"/>
      <c r="V1316" s="8"/>
      <c r="W1316" s="8"/>
    </row>
    <row r="1317" spans="1:23" ht="14.25" customHeight="1">
      <c r="A1317" s="7">
        <v>44018</v>
      </c>
      <c r="B1317" s="8">
        <v>2.1263000000000001</v>
      </c>
      <c r="C1317" s="8">
        <v>2.9958999999999998</v>
      </c>
      <c r="D1317" s="8">
        <v>0.86959999999999971</v>
      </c>
      <c r="E1317" s="8">
        <v>0.31</v>
      </c>
      <c r="F1317" s="8">
        <v>0.69</v>
      </c>
      <c r="G1317" s="8">
        <v>96.774900000000002</v>
      </c>
      <c r="H1317" s="8">
        <v>1.7354000000000001</v>
      </c>
      <c r="I1317" s="8">
        <v>102.60840425977653</v>
      </c>
      <c r="J1317" s="8">
        <v>92.14</v>
      </c>
      <c r="N1317" s="7"/>
      <c r="O1317" s="8"/>
      <c r="P1317" s="8"/>
      <c r="Q1317" s="8"/>
      <c r="R1317" s="8"/>
      <c r="S1317" s="8"/>
      <c r="T1317" s="8"/>
      <c r="U1317" s="8"/>
      <c r="V1317" s="8"/>
      <c r="W1317" s="8"/>
    </row>
    <row r="1318" spans="1:23" ht="14.25" customHeight="1">
      <c r="A1318" s="7">
        <v>44015</v>
      </c>
      <c r="B1318" s="8">
        <v>2.0975999999999999</v>
      </c>
      <c r="C1318" s="8">
        <v>2.8974000000000002</v>
      </c>
      <c r="D1318" s="8">
        <v>0.79980000000000029</v>
      </c>
      <c r="E1318" s="8">
        <v>0.28999999999999998</v>
      </c>
      <c r="F1318" s="8">
        <v>0.68</v>
      </c>
      <c r="G1318" s="8">
        <v>97.156000000000006</v>
      </c>
      <c r="H1318" s="8">
        <v>1.8259000000000001</v>
      </c>
      <c r="I1318" s="8">
        <v>108.55469272344408</v>
      </c>
      <c r="J1318" s="8">
        <v>92.14</v>
      </c>
      <c r="N1318" s="7"/>
      <c r="O1318" s="8"/>
      <c r="P1318" s="8"/>
      <c r="Q1318" s="8"/>
      <c r="R1318" s="8"/>
      <c r="S1318" s="8"/>
      <c r="T1318" s="8"/>
      <c r="U1318" s="8"/>
      <c r="V1318" s="8"/>
      <c r="W1318" s="8"/>
    </row>
    <row r="1319" spans="1:23" ht="14.25" customHeight="1">
      <c r="A1319" s="7">
        <v>44014</v>
      </c>
      <c r="B1319" s="8">
        <v>2.0975999999999999</v>
      </c>
      <c r="C1319" s="8">
        <v>2.8584000000000001</v>
      </c>
      <c r="D1319" s="8">
        <v>0.76080000000000014</v>
      </c>
      <c r="E1319" s="8">
        <v>0.28999999999999998</v>
      </c>
      <c r="F1319" s="8">
        <v>0.68</v>
      </c>
      <c r="G1319" s="8">
        <v>97.2316</v>
      </c>
      <c r="H1319" s="8">
        <v>1.845</v>
      </c>
      <c r="I1319" s="8">
        <v>110.95045109910757</v>
      </c>
      <c r="J1319" s="8">
        <v>92.05</v>
      </c>
      <c r="N1319" s="7"/>
      <c r="O1319" s="8"/>
      <c r="P1319" s="8"/>
      <c r="Q1319" s="8"/>
      <c r="R1319" s="8"/>
      <c r="S1319" s="8"/>
      <c r="T1319" s="8"/>
      <c r="U1319" s="8"/>
      <c r="V1319" s="8"/>
      <c r="W1319" s="8"/>
    </row>
    <row r="1320" spans="1:23" ht="14.25" customHeight="1">
      <c r="A1320" s="7">
        <v>44013</v>
      </c>
      <c r="B1320" s="8">
        <v>2.1276000000000002</v>
      </c>
      <c r="C1320" s="8">
        <v>2.8456000000000001</v>
      </c>
      <c r="D1320" s="8">
        <v>0.71799999999999997</v>
      </c>
      <c r="E1320" s="8">
        <v>0.31</v>
      </c>
      <c r="F1320" s="8">
        <v>0.69</v>
      </c>
      <c r="G1320" s="8">
        <v>97.155299999999997</v>
      </c>
      <c r="H1320" s="8">
        <v>2.0253999999999999</v>
      </c>
      <c r="I1320" s="8">
        <v>110.88605001645703</v>
      </c>
      <c r="J1320" s="8">
        <v>92.05</v>
      </c>
      <c r="N1320" s="7"/>
      <c r="O1320" s="8"/>
      <c r="P1320" s="8"/>
      <c r="Q1320" s="8"/>
      <c r="R1320" s="8"/>
      <c r="S1320" s="8"/>
      <c r="T1320" s="8"/>
      <c r="U1320" s="8"/>
      <c r="V1320" s="8"/>
      <c r="W1320" s="8"/>
    </row>
    <row r="1321" spans="1:23" ht="14.25" customHeight="1">
      <c r="A1321" s="7">
        <v>44012</v>
      </c>
      <c r="B1321" s="8">
        <v>2.1764000000000001</v>
      </c>
      <c r="C1321" s="8">
        <v>2.823</v>
      </c>
      <c r="D1321" s="8">
        <v>0.64659999999999984</v>
      </c>
      <c r="E1321" s="8">
        <v>0.28999999999999998</v>
      </c>
      <c r="F1321" s="8">
        <v>0.66</v>
      </c>
      <c r="G1321" s="8">
        <v>97.385400000000004</v>
      </c>
      <c r="H1321" s="8">
        <v>2.3012999999999999</v>
      </c>
      <c r="I1321" s="8">
        <v>113.55435237005749</v>
      </c>
      <c r="J1321" s="8">
        <v>92.05</v>
      </c>
      <c r="N1321" s="7"/>
      <c r="O1321" s="8"/>
      <c r="P1321" s="8"/>
      <c r="Q1321" s="8"/>
      <c r="R1321" s="8"/>
      <c r="S1321" s="8"/>
      <c r="T1321" s="8"/>
      <c r="U1321" s="8"/>
      <c r="V1321" s="8"/>
      <c r="W1321" s="8"/>
    </row>
    <row r="1322" spans="1:23" ht="14.25" customHeight="1">
      <c r="A1322" s="7">
        <v>44011</v>
      </c>
      <c r="B1322" s="8">
        <v>2.1143999999999998</v>
      </c>
      <c r="C1322" s="8">
        <v>2.8504</v>
      </c>
      <c r="D1322" s="8">
        <v>0.73600000000000021</v>
      </c>
      <c r="E1322" s="8">
        <v>0.28000000000000003</v>
      </c>
      <c r="F1322" s="8">
        <v>0.64</v>
      </c>
      <c r="G1322" s="8">
        <v>97.460499999999996</v>
      </c>
      <c r="H1322" s="8">
        <v>2.1840000000000002</v>
      </c>
      <c r="I1322" s="8">
        <v>113.58265456191933</v>
      </c>
      <c r="J1322" s="8">
        <v>91.94</v>
      </c>
      <c r="N1322" s="7"/>
      <c r="O1322" s="8"/>
      <c r="P1322" s="8"/>
      <c r="Q1322" s="8"/>
      <c r="R1322" s="8"/>
      <c r="S1322" s="8"/>
      <c r="T1322" s="8"/>
      <c r="U1322" s="8"/>
      <c r="V1322" s="8"/>
      <c r="W1322" s="8"/>
    </row>
    <row r="1323" spans="1:23" ht="14.25" customHeight="1">
      <c r="A1323" s="7">
        <v>44010</v>
      </c>
      <c r="B1323" s="8">
        <v>2.1261000000000001</v>
      </c>
      <c r="C1323" s="8">
        <v>2.8403999999999998</v>
      </c>
      <c r="D1323" s="8">
        <v>0.71429999999999971</v>
      </c>
      <c r="E1323" s="8">
        <v>0.3</v>
      </c>
      <c r="F1323" s="8">
        <v>0.64</v>
      </c>
      <c r="G1323" s="8">
        <v>97.511099999999999</v>
      </c>
      <c r="H1323" s="8">
        <v>2.0699999999999998</v>
      </c>
      <c r="I1323" s="8">
        <v>115.57192981680653</v>
      </c>
      <c r="J1323" s="8">
        <v>91.94</v>
      </c>
      <c r="N1323" s="7"/>
      <c r="O1323" s="8"/>
      <c r="P1323" s="8"/>
      <c r="Q1323" s="8"/>
      <c r="R1323" s="8"/>
      <c r="S1323" s="8"/>
      <c r="T1323" s="8"/>
      <c r="U1323" s="8"/>
      <c r="V1323" s="8"/>
      <c r="W1323" s="8"/>
    </row>
    <row r="1324" spans="1:23" ht="14.25" customHeight="1">
      <c r="A1324" s="7">
        <v>44008</v>
      </c>
      <c r="B1324" s="8">
        <v>2.1495000000000002</v>
      </c>
      <c r="C1324" s="8">
        <v>2.8614000000000002</v>
      </c>
      <c r="D1324" s="8">
        <v>0.71189999999999998</v>
      </c>
      <c r="E1324" s="8">
        <v>0.3</v>
      </c>
      <c r="F1324" s="8">
        <v>0.64</v>
      </c>
      <c r="G1324" s="8">
        <v>97.511099999999999</v>
      </c>
      <c r="H1324" s="8">
        <v>2.1334</v>
      </c>
      <c r="I1324" s="8">
        <v>108.08800302099037</v>
      </c>
      <c r="J1324" s="8">
        <v>91.94</v>
      </c>
      <c r="N1324" s="7"/>
      <c r="O1324" s="8"/>
      <c r="P1324" s="8"/>
      <c r="Q1324" s="8"/>
      <c r="R1324" s="8"/>
      <c r="S1324" s="8"/>
      <c r="T1324" s="8"/>
      <c r="U1324" s="8"/>
      <c r="V1324" s="8"/>
      <c r="W1324" s="8"/>
    </row>
    <row r="1325" spans="1:23" ht="14.25" customHeight="1">
      <c r="A1325" s="7">
        <v>44007</v>
      </c>
      <c r="B1325" s="8">
        <v>2.1495000000000002</v>
      </c>
      <c r="C1325" s="8">
        <v>2.8614000000000002</v>
      </c>
      <c r="D1325" s="8">
        <v>0.71189999999999998</v>
      </c>
      <c r="E1325" s="8">
        <v>0.32</v>
      </c>
      <c r="F1325" s="8">
        <v>0.68</v>
      </c>
      <c r="G1325" s="8">
        <v>97.388999999999996</v>
      </c>
      <c r="H1325" s="8">
        <v>2.1334</v>
      </c>
      <c r="I1325" s="8">
        <v>108.08800302099037</v>
      </c>
      <c r="J1325" s="8">
        <v>91.94</v>
      </c>
      <c r="N1325" s="7"/>
      <c r="O1325" s="8"/>
      <c r="P1325" s="8"/>
      <c r="Q1325" s="8"/>
      <c r="R1325" s="8"/>
      <c r="S1325" s="8"/>
      <c r="T1325" s="8"/>
      <c r="U1325" s="8"/>
      <c r="V1325" s="8"/>
      <c r="W1325" s="8"/>
    </row>
    <row r="1326" spans="1:23" ht="14.25" customHeight="1">
      <c r="A1326" s="7">
        <v>44006</v>
      </c>
      <c r="B1326" s="8">
        <v>2.1495000000000002</v>
      </c>
      <c r="C1326" s="8">
        <v>2.8614000000000002</v>
      </c>
      <c r="D1326" s="8">
        <v>0.71189999999999998</v>
      </c>
      <c r="E1326" s="8">
        <v>0.33</v>
      </c>
      <c r="F1326" s="8">
        <v>0.69</v>
      </c>
      <c r="G1326" s="8">
        <v>97.194900000000004</v>
      </c>
      <c r="H1326" s="8">
        <v>2.1334</v>
      </c>
      <c r="I1326" s="8">
        <v>108.08800302099037</v>
      </c>
      <c r="J1326" s="8">
        <v>91.94</v>
      </c>
      <c r="N1326" s="7"/>
      <c r="O1326" s="8"/>
      <c r="P1326" s="8"/>
      <c r="Q1326" s="8"/>
      <c r="R1326" s="8"/>
      <c r="S1326" s="8"/>
      <c r="T1326" s="8"/>
      <c r="U1326" s="8"/>
      <c r="V1326" s="8"/>
      <c r="W1326" s="8"/>
    </row>
    <row r="1327" spans="1:23" ht="14.25" customHeight="1">
      <c r="A1327" s="7">
        <v>44005</v>
      </c>
      <c r="B1327" s="8">
        <v>2.2229999999999999</v>
      </c>
      <c r="C1327" s="8">
        <v>2.9127000000000001</v>
      </c>
      <c r="D1327" s="8">
        <v>0.6897000000000002</v>
      </c>
      <c r="E1327" s="8">
        <v>0.33</v>
      </c>
      <c r="F1327" s="8">
        <v>0.72</v>
      </c>
      <c r="G1327" s="8">
        <v>96.682299999999998</v>
      </c>
      <c r="H1327" s="8">
        <v>2.1070000000000002</v>
      </c>
      <c r="I1327" s="8">
        <v>97.41699871937125</v>
      </c>
      <c r="J1327" s="8">
        <v>91.97</v>
      </c>
      <c r="N1327" s="7"/>
      <c r="O1327" s="8"/>
      <c r="P1327" s="8"/>
      <c r="Q1327" s="8"/>
      <c r="R1327" s="8"/>
      <c r="S1327" s="8"/>
      <c r="T1327" s="8"/>
      <c r="U1327" s="8"/>
      <c r="V1327" s="8"/>
      <c r="W1327" s="8"/>
    </row>
    <row r="1328" spans="1:23" ht="14.25" customHeight="1">
      <c r="A1328" s="7">
        <v>44004</v>
      </c>
      <c r="B1328" s="8">
        <v>2.145</v>
      </c>
      <c r="C1328" s="8">
        <v>2.9152999999999998</v>
      </c>
      <c r="D1328" s="8">
        <v>0.77029999999999976</v>
      </c>
      <c r="E1328" s="8">
        <v>0.34</v>
      </c>
      <c r="F1328" s="8">
        <v>0.71</v>
      </c>
      <c r="G1328" s="8">
        <v>97.038300000000007</v>
      </c>
      <c r="H1328" s="8">
        <v>2.1393</v>
      </c>
      <c r="I1328" s="8">
        <v>97.914682947808899</v>
      </c>
      <c r="J1328" s="8">
        <v>91.97</v>
      </c>
      <c r="N1328" s="7"/>
      <c r="O1328" s="8"/>
      <c r="P1328" s="8"/>
      <c r="Q1328" s="8"/>
      <c r="R1328" s="8"/>
      <c r="S1328" s="8"/>
      <c r="T1328" s="8"/>
      <c r="U1328" s="8"/>
      <c r="V1328" s="8"/>
      <c r="W1328" s="8"/>
    </row>
    <row r="1329" spans="1:23" ht="14.25" customHeight="1">
      <c r="A1329" s="7">
        <v>44001</v>
      </c>
      <c r="B1329" s="8">
        <v>2.1202999999999999</v>
      </c>
      <c r="C1329" s="8">
        <v>2.8752</v>
      </c>
      <c r="D1329" s="8">
        <v>0.75490000000000013</v>
      </c>
      <c r="E1329" s="8">
        <v>0.33</v>
      </c>
      <c r="F1329" s="8">
        <v>0.7</v>
      </c>
      <c r="G1329" s="8">
        <v>97.684899999999999</v>
      </c>
      <c r="H1329" s="8">
        <v>2.1339999999999999</v>
      </c>
      <c r="I1329" s="8">
        <v>101.48800737352737</v>
      </c>
      <c r="J1329" s="8">
        <v>91.97</v>
      </c>
      <c r="N1329" s="7"/>
      <c r="O1329" s="8"/>
      <c r="P1329" s="8"/>
      <c r="Q1329" s="8"/>
      <c r="R1329" s="8"/>
      <c r="S1329" s="8"/>
      <c r="T1329" s="8"/>
      <c r="U1329" s="8"/>
      <c r="V1329" s="8"/>
      <c r="W1329" s="8"/>
    </row>
    <row r="1330" spans="1:23" ht="14.25" customHeight="1">
      <c r="A1330" s="7">
        <v>44000</v>
      </c>
      <c r="B1330" s="8">
        <v>2.1156000000000001</v>
      </c>
      <c r="C1330" s="8">
        <v>2.8527</v>
      </c>
      <c r="D1330" s="8">
        <v>0.73709999999999987</v>
      </c>
      <c r="E1330" s="8">
        <v>0.34</v>
      </c>
      <c r="F1330" s="8">
        <v>0.71</v>
      </c>
      <c r="G1330" s="8">
        <v>97.461299999999994</v>
      </c>
      <c r="H1330" s="8">
        <v>2.0884</v>
      </c>
      <c r="I1330" s="8">
        <v>99.938894001379779</v>
      </c>
      <c r="J1330" s="8">
        <v>91.78</v>
      </c>
      <c r="N1330" s="7"/>
      <c r="O1330" s="8"/>
      <c r="P1330" s="8"/>
      <c r="Q1330" s="8"/>
      <c r="R1330" s="8"/>
      <c r="S1330" s="8"/>
      <c r="T1330" s="8"/>
      <c r="U1330" s="8"/>
      <c r="V1330" s="8"/>
      <c r="W1330" s="8"/>
    </row>
    <row r="1331" spans="1:23" ht="14.25" customHeight="1">
      <c r="A1331" s="7">
        <v>43999</v>
      </c>
      <c r="B1331" s="8">
        <v>2.1116999999999999</v>
      </c>
      <c r="C1331" s="8">
        <v>2.8801999999999999</v>
      </c>
      <c r="D1331" s="8">
        <v>0.76849999999999996</v>
      </c>
      <c r="E1331" s="8">
        <v>0.34</v>
      </c>
      <c r="F1331" s="8">
        <v>0.74</v>
      </c>
      <c r="G1331" s="8">
        <v>97.052099999999996</v>
      </c>
      <c r="H1331" s="8">
        <v>2.0453000000000001</v>
      </c>
      <c r="I1331" s="8">
        <v>100.70611823895028</v>
      </c>
      <c r="J1331" s="8">
        <v>91.78</v>
      </c>
      <c r="N1331" s="7"/>
      <c r="O1331" s="8"/>
      <c r="P1331" s="8"/>
      <c r="Q1331" s="8"/>
      <c r="R1331" s="8"/>
      <c r="S1331" s="8"/>
      <c r="T1331" s="8"/>
      <c r="U1331" s="8"/>
      <c r="V1331" s="8"/>
      <c r="W1331" s="8"/>
    </row>
    <row r="1332" spans="1:23" ht="14.25" customHeight="1">
      <c r="A1332" s="7">
        <v>43998</v>
      </c>
      <c r="B1332" s="8">
        <v>2.0756999999999999</v>
      </c>
      <c r="C1332" s="8">
        <v>2.8401999999999998</v>
      </c>
      <c r="D1332" s="8">
        <v>0.76449999999999996</v>
      </c>
      <c r="E1332" s="8">
        <v>0.34</v>
      </c>
      <c r="F1332" s="8">
        <v>0.75</v>
      </c>
      <c r="G1332" s="8">
        <v>97.023499999999999</v>
      </c>
      <c r="H1332" s="8">
        <v>1.8641000000000001</v>
      </c>
      <c r="I1332" s="8">
        <v>104.49930056985293</v>
      </c>
      <c r="J1332" s="8">
        <v>91.78</v>
      </c>
      <c r="N1332" s="7"/>
      <c r="O1332" s="8"/>
      <c r="P1332" s="8"/>
      <c r="Q1332" s="8"/>
      <c r="R1332" s="8"/>
      <c r="S1332" s="8"/>
      <c r="T1332" s="8"/>
      <c r="U1332" s="8"/>
      <c r="V1332" s="8"/>
      <c r="W1332" s="8"/>
    </row>
    <row r="1333" spans="1:23" ht="14.25" customHeight="1">
      <c r="A1333" s="7">
        <v>43997</v>
      </c>
      <c r="B1333" s="8">
        <v>2.0364</v>
      </c>
      <c r="C1333" s="8">
        <v>2.7877999999999998</v>
      </c>
      <c r="D1333" s="8">
        <v>0.75139999999999985</v>
      </c>
      <c r="E1333" s="8">
        <v>0.33</v>
      </c>
      <c r="F1333" s="8">
        <v>0.71</v>
      </c>
      <c r="G1333" s="8">
        <v>96.626999999999995</v>
      </c>
      <c r="H1333" s="8">
        <v>1.7774000000000001</v>
      </c>
      <c r="I1333" s="8">
        <v>107.15227399539171</v>
      </c>
      <c r="J1333" s="8">
        <v>91.78</v>
      </c>
      <c r="N1333" s="7"/>
      <c r="O1333" s="8"/>
      <c r="P1333" s="8"/>
      <c r="Q1333" s="8"/>
      <c r="R1333" s="8"/>
      <c r="S1333" s="8"/>
      <c r="T1333" s="8"/>
      <c r="U1333" s="8"/>
      <c r="V1333" s="8"/>
      <c r="W1333" s="8"/>
    </row>
    <row r="1334" spans="1:23" ht="14.25" customHeight="1">
      <c r="A1334" s="7">
        <v>43994</v>
      </c>
      <c r="B1334" s="8">
        <v>2.0503999999999998</v>
      </c>
      <c r="C1334" s="8">
        <v>2.7450999999999999</v>
      </c>
      <c r="D1334" s="8">
        <v>0.6947000000000001</v>
      </c>
      <c r="E1334" s="8">
        <v>0.33</v>
      </c>
      <c r="F1334" s="8">
        <v>0.71</v>
      </c>
      <c r="G1334" s="8">
        <v>97.068600000000004</v>
      </c>
      <c r="H1334" s="8">
        <v>1.9066000000000001</v>
      </c>
      <c r="I1334" s="8">
        <v>111.27499868445157</v>
      </c>
      <c r="J1334" s="8">
        <v>91.78</v>
      </c>
      <c r="N1334" s="7"/>
      <c r="O1334" s="8"/>
      <c r="P1334" s="8"/>
      <c r="Q1334" s="8"/>
      <c r="R1334" s="8"/>
      <c r="S1334" s="8"/>
      <c r="T1334" s="8"/>
      <c r="U1334" s="8"/>
      <c r="V1334" s="8"/>
      <c r="W1334" s="8"/>
    </row>
    <row r="1335" spans="1:23" ht="14.25" customHeight="1">
      <c r="A1335" s="7">
        <v>43993</v>
      </c>
      <c r="B1335" s="8">
        <v>2.0722999999999998</v>
      </c>
      <c r="C1335" s="8">
        <v>2.7700999999999998</v>
      </c>
      <c r="D1335" s="8">
        <v>0.69779999999999998</v>
      </c>
      <c r="E1335" s="8">
        <v>0.32</v>
      </c>
      <c r="F1335" s="8">
        <v>0.66</v>
      </c>
      <c r="G1335" s="8">
        <v>96.794600000000003</v>
      </c>
      <c r="H1335" s="8">
        <v>1.9799</v>
      </c>
      <c r="I1335" s="8">
        <v>109.22471002508551</v>
      </c>
      <c r="J1335" s="8">
        <v>91.69</v>
      </c>
      <c r="N1335" s="7"/>
      <c r="O1335" s="8"/>
      <c r="P1335" s="8"/>
      <c r="Q1335" s="8"/>
      <c r="R1335" s="8"/>
      <c r="S1335" s="8"/>
      <c r="T1335" s="8"/>
      <c r="U1335" s="8"/>
      <c r="V1335" s="8"/>
      <c r="W1335" s="8"/>
    </row>
    <row r="1336" spans="1:23" ht="14.25" customHeight="1">
      <c r="A1336" s="7">
        <v>43992</v>
      </c>
      <c r="B1336" s="8">
        <v>2.0676999999999999</v>
      </c>
      <c r="C1336" s="8">
        <v>2.8201000000000001</v>
      </c>
      <c r="D1336" s="8">
        <v>0.75240000000000018</v>
      </c>
      <c r="E1336" s="8">
        <v>0.33</v>
      </c>
      <c r="F1336" s="8">
        <v>0.75</v>
      </c>
      <c r="G1336" s="8">
        <v>96.073899999999995</v>
      </c>
      <c r="H1336" s="8">
        <v>1.9590000000000001</v>
      </c>
      <c r="I1336" s="8">
        <v>105.58426898641707</v>
      </c>
      <c r="J1336" s="8">
        <v>91.69</v>
      </c>
      <c r="N1336" s="7"/>
      <c r="O1336" s="8"/>
      <c r="P1336" s="8"/>
      <c r="Q1336" s="8"/>
      <c r="R1336" s="8"/>
      <c r="S1336" s="8"/>
      <c r="T1336" s="8"/>
      <c r="U1336" s="8"/>
      <c r="V1336" s="8"/>
      <c r="W1336" s="8"/>
    </row>
    <row r="1337" spans="1:23" ht="14.25" customHeight="1">
      <c r="A1337" s="7">
        <v>43991</v>
      </c>
      <c r="B1337" s="8">
        <v>2.0520999999999998</v>
      </c>
      <c r="C1337" s="8">
        <v>2.8031000000000001</v>
      </c>
      <c r="D1337" s="8">
        <v>0.75100000000000033</v>
      </c>
      <c r="E1337" s="8">
        <v>0.4</v>
      </c>
      <c r="F1337" s="8">
        <v>0.84</v>
      </c>
      <c r="G1337" s="8">
        <v>96.382499999999993</v>
      </c>
      <c r="H1337" s="8">
        <v>1.9096</v>
      </c>
      <c r="I1337" s="8">
        <v>109.28512491012515</v>
      </c>
      <c r="J1337" s="8">
        <v>91.69</v>
      </c>
      <c r="N1337" s="7"/>
      <c r="O1337" s="8"/>
      <c r="P1337" s="8"/>
      <c r="Q1337" s="8"/>
      <c r="R1337" s="8"/>
      <c r="S1337" s="8"/>
      <c r="T1337" s="8"/>
      <c r="U1337" s="8"/>
      <c r="V1337" s="8"/>
      <c r="W1337" s="8"/>
    </row>
    <row r="1338" spans="1:23" ht="14.25" customHeight="1">
      <c r="A1338" s="7">
        <v>43990</v>
      </c>
      <c r="B1338" s="8">
        <v>2.0800999999999998</v>
      </c>
      <c r="C1338" s="8">
        <v>2.8100999999999998</v>
      </c>
      <c r="D1338" s="8">
        <v>0.73</v>
      </c>
      <c r="E1338" s="8">
        <v>0.45</v>
      </c>
      <c r="F1338" s="8">
        <v>0.88</v>
      </c>
      <c r="G1338" s="8">
        <v>96.713800000000006</v>
      </c>
      <c r="H1338" s="8">
        <v>1.9073</v>
      </c>
      <c r="I1338" s="8">
        <v>109.01026279485428</v>
      </c>
      <c r="J1338" s="8">
        <v>91.69</v>
      </c>
      <c r="N1338" s="7"/>
      <c r="O1338" s="8"/>
      <c r="P1338" s="8"/>
      <c r="Q1338" s="8"/>
      <c r="R1338" s="8"/>
      <c r="S1338" s="8"/>
      <c r="T1338" s="8"/>
      <c r="U1338" s="8"/>
      <c r="V1338" s="8"/>
      <c r="W1338" s="8"/>
    </row>
    <row r="1339" spans="1:23" ht="14.25" customHeight="1">
      <c r="A1339" s="7">
        <v>43987</v>
      </c>
      <c r="B1339" s="8">
        <v>2.0800999999999998</v>
      </c>
      <c r="C1339" s="8">
        <v>2.8475000000000001</v>
      </c>
      <c r="D1339" s="8">
        <v>0.7674000000000003</v>
      </c>
      <c r="E1339" s="8">
        <v>0.47</v>
      </c>
      <c r="F1339" s="8">
        <v>0.91</v>
      </c>
      <c r="G1339" s="8">
        <v>96.955500000000001</v>
      </c>
      <c r="H1339" s="8">
        <v>1.9351</v>
      </c>
      <c r="I1339" s="8">
        <v>104.0434162796715</v>
      </c>
      <c r="J1339" s="8">
        <v>91.69</v>
      </c>
      <c r="N1339" s="7"/>
      <c r="O1339" s="8"/>
      <c r="P1339" s="8"/>
      <c r="Q1339" s="8"/>
      <c r="R1339" s="8"/>
      <c r="S1339" s="8"/>
      <c r="T1339" s="8"/>
      <c r="U1339" s="8"/>
      <c r="V1339" s="8"/>
      <c r="W1339" s="8"/>
    </row>
    <row r="1340" spans="1:23" ht="14.25" customHeight="1">
      <c r="A1340" s="7">
        <v>43986</v>
      </c>
      <c r="B1340" s="8">
        <v>1.9200999999999999</v>
      </c>
      <c r="C1340" s="8">
        <v>2.8300999999999998</v>
      </c>
      <c r="D1340" s="8">
        <v>0.90999999999999992</v>
      </c>
      <c r="E1340" s="8">
        <v>0.4</v>
      </c>
      <c r="F1340" s="8">
        <v>0.82</v>
      </c>
      <c r="G1340" s="8">
        <v>96.766800000000003</v>
      </c>
      <c r="H1340" s="8">
        <v>1.9819</v>
      </c>
      <c r="I1340" s="8">
        <v>95.190816395660931</v>
      </c>
      <c r="J1340" s="8">
        <v>92.34</v>
      </c>
      <c r="N1340" s="7"/>
      <c r="O1340" s="8"/>
      <c r="P1340" s="8"/>
      <c r="Q1340" s="8"/>
      <c r="R1340" s="8"/>
      <c r="S1340" s="8"/>
      <c r="T1340" s="8"/>
      <c r="U1340" s="8"/>
      <c r="V1340" s="8"/>
      <c r="W1340" s="8"/>
    </row>
    <row r="1341" spans="1:23" ht="14.25" customHeight="1">
      <c r="A1341" s="7">
        <v>43985</v>
      </c>
      <c r="B1341" s="8">
        <v>1.8201000000000001</v>
      </c>
      <c r="C1341" s="8">
        <v>2.7900999999999998</v>
      </c>
      <c r="D1341" s="8">
        <v>0.96999999999999975</v>
      </c>
      <c r="E1341" s="8">
        <v>0.38</v>
      </c>
      <c r="F1341" s="8">
        <v>0.77</v>
      </c>
      <c r="G1341" s="8">
        <v>97.303399999999996</v>
      </c>
      <c r="H1341" s="8">
        <v>1.9597</v>
      </c>
      <c r="I1341" s="8">
        <v>99.43579128162078</v>
      </c>
      <c r="J1341" s="8">
        <v>92.34</v>
      </c>
      <c r="N1341" s="7"/>
      <c r="O1341" s="8"/>
      <c r="P1341" s="8"/>
      <c r="Q1341" s="8"/>
      <c r="R1341" s="8"/>
      <c r="S1341" s="8"/>
      <c r="T1341" s="8"/>
      <c r="U1341" s="8"/>
      <c r="V1341" s="8"/>
      <c r="W1341" s="8"/>
    </row>
    <row r="1342" spans="1:23" ht="14.25" customHeight="1">
      <c r="A1342" s="7">
        <v>43984</v>
      </c>
      <c r="B1342" s="8">
        <v>1.7018</v>
      </c>
      <c r="C1342" s="8">
        <v>2.7852000000000001</v>
      </c>
      <c r="D1342" s="8">
        <v>1.0834000000000001</v>
      </c>
      <c r="E1342" s="8">
        <v>0.32</v>
      </c>
      <c r="F1342" s="8">
        <v>0.68</v>
      </c>
      <c r="G1342" s="8">
        <v>97.669300000000007</v>
      </c>
      <c r="H1342" s="8">
        <v>1.5062</v>
      </c>
      <c r="I1342" s="8">
        <v>99.29942414336837</v>
      </c>
      <c r="J1342" s="8">
        <v>92.34</v>
      </c>
      <c r="N1342" s="7"/>
      <c r="O1342" s="8"/>
      <c r="P1342" s="8"/>
      <c r="Q1342" s="8"/>
      <c r="R1342" s="8"/>
      <c r="S1342" s="8"/>
      <c r="T1342" s="8"/>
      <c r="U1342" s="8"/>
      <c r="V1342" s="8"/>
      <c r="W1342" s="8"/>
    </row>
    <row r="1343" spans="1:23" ht="14.25" customHeight="1">
      <c r="A1343" s="7">
        <v>43983</v>
      </c>
      <c r="B1343" s="8">
        <v>1.5896999999999999</v>
      </c>
      <c r="C1343" s="8">
        <v>2.7252999999999998</v>
      </c>
      <c r="D1343" s="8">
        <v>1.1355999999999999</v>
      </c>
      <c r="E1343" s="8">
        <v>0.31</v>
      </c>
      <c r="F1343" s="8">
        <v>0.66</v>
      </c>
      <c r="G1343" s="8">
        <v>97.836500000000001</v>
      </c>
      <c r="H1343" s="8">
        <v>1.7051000000000001</v>
      </c>
      <c r="I1343" s="8">
        <v>106.99575038095239</v>
      </c>
      <c r="J1343" s="8">
        <v>92.34</v>
      </c>
      <c r="N1343" s="7"/>
      <c r="O1343" s="8"/>
      <c r="P1343" s="8"/>
      <c r="Q1343" s="8"/>
      <c r="R1343" s="8"/>
      <c r="S1343" s="8"/>
      <c r="T1343" s="8"/>
      <c r="U1343" s="8"/>
      <c r="V1343" s="8"/>
      <c r="W1343" s="8"/>
    </row>
    <row r="1344" spans="1:23" ht="14.25" customHeight="1">
      <c r="A1344" s="7">
        <v>43980</v>
      </c>
      <c r="B1344" s="8">
        <v>1.601</v>
      </c>
      <c r="C1344" s="8">
        <v>2.7052999999999998</v>
      </c>
      <c r="D1344" s="8">
        <v>1.1042999999999998</v>
      </c>
      <c r="E1344" s="8">
        <v>0.3</v>
      </c>
      <c r="F1344" s="8">
        <v>0.65</v>
      </c>
      <c r="G1344" s="8">
        <v>98.260599999999997</v>
      </c>
      <c r="H1344" s="8">
        <v>2.1459999999999999</v>
      </c>
      <c r="I1344" s="8">
        <v>105.98506599333334</v>
      </c>
      <c r="J1344" s="8">
        <v>92.34</v>
      </c>
      <c r="N1344" s="7"/>
      <c r="O1344" s="8"/>
      <c r="P1344" s="8"/>
      <c r="Q1344" s="8"/>
      <c r="R1344" s="8"/>
      <c r="S1344" s="8"/>
      <c r="T1344" s="8"/>
      <c r="U1344" s="8"/>
      <c r="V1344" s="8"/>
      <c r="W1344" s="8"/>
    </row>
    <row r="1345" spans="1:23" ht="14.25" customHeight="1">
      <c r="A1345" s="7">
        <v>43979</v>
      </c>
      <c r="B1345" s="8">
        <v>1.5994999999999999</v>
      </c>
      <c r="C1345" s="8">
        <v>2.7201</v>
      </c>
      <c r="D1345" s="8">
        <v>1.1206</v>
      </c>
      <c r="E1345" s="8">
        <v>0.34</v>
      </c>
      <c r="F1345" s="8">
        <v>0.7</v>
      </c>
      <c r="G1345" s="8">
        <v>98.470699999999994</v>
      </c>
      <c r="H1345" s="8">
        <v>2.1839</v>
      </c>
      <c r="I1345" s="8">
        <v>105.60097873745727</v>
      </c>
      <c r="J1345" s="8">
        <v>93.19</v>
      </c>
      <c r="N1345" s="7"/>
      <c r="O1345" s="8"/>
      <c r="P1345" s="8"/>
      <c r="Q1345" s="8"/>
      <c r="R1345" s="8"/>
      <c r="S1345" s="8"/>
      <c r="T1345" s="8"/>
      <c r="U1345" s="8"/>
      <c r="V1345" s="8"/>
      <c r="W1345" s="8"/>
    </row>
    <row r="1346" spans="1:23" ht="14.25" customHeight="1">
      <c r="A1346" s="7">
        <v>43978</v>
      </c>
      <c r="B1346" s="8">
        <v>1.589</v>
      </c>
      <c r="C1346" s="8">
        <v>2.7526999999999999</v>
      </c>
      <c r="D1346" s="8">
        <v>1.1637</v>
      </c>
      <c r="E1346" s="8">
        <v>0.34</v>
      </c>
      <c r="F1346" s="8">
        <v>0.68</v>
      </c>
      <c r="G1346" s="8">
        <v>98.953299999999999</v>
      </c>
      <c r="H1346" s="8">
        <v>2.0247999999999999</v>
      </c>
      <c r="I1346" s="8">
        <v>101.37440086368137</v>
      </c>
      <c r="J1346" s="8">
        <v>93.19</v>
      </c>
      <c r="N1346" s="7"/>
      <c r="O1346" s="8"/>
      <c r="P1346" s="8"/>
      <c r="Q1346" s="8"/>
      <c r="R1346" s="8"/>
      <c r="S1346" s="8"/>
      <c r="T1346" s="8"/>
      <c r="U1346" s="8"/>
      <c r="V1346" s="8"/>
      <c r="W1346" s="8"/>
    </row>
    <row r="1347" spans="1:23" ht="14.25" customHeight="1">
      <c r="A1347" s="7">
        <v>43977</v>
      </c>
      <c r="B1347" s="8">
        <v>1.5289999999999999</v>
      </c>
      <c r="C1347" s="8">
        <v>2.7402000000000002</v>
      </c>
      <c r="D1347" s="8">
        <v>1.2112000000000003</v>
      </c>
      <c r="E1347" s="8">
        <v>0.35</v>
      </c>
      <c r="F1347" s="8">
        <v>0.69</v>
      </c>
      <c r="G1347" s="8">
        <v>99.050299999999993</v>
      </c>
      <c r="H1347" s="8">
        <v>1.859</v>
      </c>
      <c r="I1347" s="8">
        <v>107.2500998176826</v>
      </c>
      <c r="J1347" s="8">
        <v>93.19</v>
      </c>
      <c r="N1347" s="7"/>
      <c r="O1347" s="8"/>
      <c r="P1347" s="8"/>
      <c r="Q1347" s="8"/>
      <c r="R1347" s="8"/>
      <c r="S1347" s="8"/>
      <c r="T1347" s="8"/>
      <c r="U1347" s="8"/>
      <c r="V1347" s="8"/>
      <c r="W1347" s="8"/>
    </row>
    <row r="1348" spans="1:23" ht="14.25" customHeight="1">
      <c r="A1348" s="7">
        <v>43976</v>
      </c>
      <c r="B1348" s="8">
        <v>1.4574</v>
      </c>
      <c r="C1348" s="8">
        <v>2.6852</v>
      </c>
      <c r="D1348" s="8">
        <v>1.2278</v>
      </c>
      <c r="E1348" s="8">
        <v>0.34</v>
      </c>
      <c r="F1348" s="8">
        <v>0.66</v>
      </c>
      <c r="G1348" s="8">
        <v>99.801299999999998</v>
      </c>
      <c r="H1348" s="8">
        <v>1.6214</v>
      </c>
      <c r="I1348" s="8">
        <v>113.99857251355839</v>
      </c>
      <c r="J1348" s="8">
        <v>93.19</v>
      </c>
      <c r="N1348" s="7"/>
      <c r="O1348" s="8"/>
      <c r="P1348" s="8"/>
      <c r="Q1348" s="8"/>
      <c r="R1348" s="8"/>
      <c r="S1348" s="8"/>
      <c r="T1348" s="8"/>
      <c r="U1348" s="8"/>
      <c r="V1348" s="8"/>
      <c r="W1348" s="8"/>
    </row>
    <row r="1349" spans="1:23" ht="14.25" customHeight="1">
      <c r="A1349" s="7">
        <v>43973</v>
      </c>
      <c r="B1349" s="8">
        <v>1.3923000000000001</v>
      </c>
      <c r="C1349" s="8">
        <v>2.6175999999999999</v>
      </c>
      <c r="D1349" s="8">
        <v>1.2252999999999998</v>
      </c>
      <c r="E1349" s="8">
        <v>0.34</v>
      </c>
      <c r="F1349" s="8">
        <v>0.66</v>
      </c>
      <c r="G1349" s="8">
        <v>99.774500000000003</v>
      </c>
      <c r="H1349" s="8">
        <v>1.5159</v>
      </c>
      <c r="I1349" s="8">
        <v>120.00442266153846</v>
      </c>
      <c r="J1349" s="8">
        <v>93.19</v>
      </c>
      <c r="N1349" s="7"/>
      <c r="O1349" s="8"/>
      <c r="P1349" s="8"/>
      <c r="Q1349" s="8"/>
      <c r="R1349" s="8"/>
      <c r="S1349" s="8"/>
      <c r="T1349" s="8"/>
      <c r="U1349" s="8"/>
      <c r="V1349" s="8"/>
      <c r="W1349" s="8"/>
    </row>
    <row r="1350" spans="1:23" ht="14.25" customHeight="1">
      <c r="A1350" s="7">
        <v>43972</v>
      </c>
      <c r="B1350" s="8">
        <v>1.3328</v>
      </c>
      <c r="C1350" s="8">
        <v>2.6850000000000001</v>
      </c>
      <c r="D1350" s="8">
        <v>1.3522000000000001</v>
      </c>
      <c r="E1350" s="8">
        <v>0.35</v>
      </c>
      <c r="F1350" s="8">
        <v>0.68</v>
      </c>
      <c r="G1350" s="8">
        <v>99.444199999999995</v>
      </c>
      <c r="H1350" s="8">
        <v>1.4214</v>
      </c>
      <c r="I1350" s="8">
        <v>118.78179040490261</v>
      </c>
      <c r="J1350" s="8">
        <v>93.79</v>
      </c>
      <c r="N1350" s="7"/>
      <c r="O1350" s="8"/>
      <c r="P1350" s="8"/>
      <c r="Q1350" s="8"/>
      <c r="R1350" s="8"/>
      <c r="S1350" s="8"/>
      <c r="T1350" s="8"/>
      <c r="U1350" s="8"/>
      <c r="V1350" s="8"/>
      <c r="W1350" s="8"/>
    </row>
    <row r="1351" spans="1:23" ht="14.25" customHeight="1">
      <c r="A1351" s="7">
        <v>43971</v>
      </c>
      <c r="B1351" s="8">
        <v>1.3128</v>
      </c>
      <c r="C1351" s="8">
        <v>2.69</v>
      </c>
      <c r="D1351" s="8">
        <v>1.3772</v>
      </c>
      <c r="E1351" s="8">
        <v>0.34</v>
      </c>
      <c r="F1351" s="8">
        <v>0.68</v>
      </c>
      <c r="G1351" s="8">
        <v>99.186099999999996</v>
      </c>
      <c r="H1351" s="8">
        <v>1.409</v>
      </c>
      <c r="I1351" s="8">
        <v>119.47371456923919</v>
      </c>
      <c r="J1351" s="8">
        <v>93.79</v>
      </c>
      <c r="N1351" s="7"/>
      <c r="O1351" s="8"/>
      <c r="P1351" s="8"/>
      <c r="Q1351" s="8"/>
      <c r="R1351" s="8"/>
      <c r="S1351" s="8"/>
      <c r="T1351" s="8"/>
      <c r="U1351" s="8"/>
      <c r="V1351" s="8"/>
      <c r="W1351" s="8"/>
    </row>
    <row r="1352" spans="1:23" ht="14.25" customHeight="1">
      <c r="A1352" s="7">
        <v>43970</v>
      </c>
      <c r="B1352" s="8">
        <v>1.2786999999999999</v>
      </c>
      <c r="C1352" s="8">
        <v>2.7271999999999998</v>
      </c>
      <c r="D1352" s="8">
        <v>1.4484999999999999</v>
      </c>
      <c r="E1352" s="8">
        <v>0.35</v>
      </c>
      <c r="F1352" s="8">
        <v>0.7</v>
      </c>
      <c r="G1352" s="8">
        <v>99.596400000000003</v>
      </c>
      <c r="H1352" s="8">
        <v>1.4395</v>
      </c>
      <c r="I1352" s="8">
        <v>120.74238589584016</v>
      </c>
      <c r="J1352" s="8">
        <v>93.79</v>
      </c>
      <c r="N1352" s="7"/>
      <c r="O1352" s="8"/>
      <c r="P1352" s="8"/>
      <c r="Q1352" s="8"/>
      <c r="R1352" s="8"/>
      <c r="S1352" s="8"/>
      <c r="T1352" s="8"/>
      <c r="U1352" s="8"/>
      <c r="V1352" s="8"/>
      <c r="W1352" s="8"/>
    </row>
    <row r="1353" spans="1:23" ht="14.25" customHeight="1">
      <c r="A1353" s="7">
        <v>43969</v>
      </c>
      <c r="B1353" s="8">
        <v>1.2561</v>
      </c>
      <c r="C1353" s="8">
        <v>2.7252999999999998</v>
      </c>
      <c r="D1353" s="8">
        <v>1.4691999999999998</v>
      </c>
      <c r="E1353" s="8">
        <v>0.38</v>
      </c>
      <c r="F1353" s="8">
        <v>0.73</v>
      </c>
      <c r="G1353" s="8">
        <v>99.613100000000003</v>
      </c>
      <c r="H1353" s="8">
        <v>1.2909999999999999</v>
      </c>
      <c r="I1353" s="8">
        <v>121.05856492555289</v>
      </c>
      <c r="J1353" s="8">
        <v>93.79</v>
      </c>
      <c r="N1353" s="7"/>
      <c r="O1353" s="8"/>
      <c r="P1353" s="8"/>
      <c r="Q1353" s="8"/>
      <c r="R1353" s="8"/>
      <c r="S1353" s="8"/>
      <c r="T1353" s="8"/>
      <c r="U1353" s="8"/>
      <c r="V1353" s="8"/>
      <c r="W1353" s="8"/>
    </row>
    <row r="1354" spans="1:23" ht="14.25" customHeight="1">
      <c r="A1354" s="7">
        <v>43966</v>
      </c>
      <c r="B1354" s="8">
        <v>1.2185999999999999</v>
      </c>
      <c r="C1354" s="8">
        <v>2.6819999999999999</v>
      </c>
      <c r="D1354" s="8">
        <v>1.4634</v>
      </c>
      <c r="E1354" s="8">
        <v>0.31</v>
      </c>
      <c r="F1354" s="8">
        <v>0.64</v>
      </c>
      <c r="G1354" s="8">
        <v>100.38460000000001</v>
      </c>
      <c r="H1354" s="8">
        <v>1.4958</v>
      </c>
      <c r="I1354" s="8">
        <v>124.31461707248263</v>
      </c>
      <c r="J1354" s="8">
        <v>93.79</v>
      </c>
      <c r="N1354" s="7"/>
      <c r="O1354" s="8"/>
      <c r="P1354" s="8"/>
      <c r="Q1354" s="8"/>
      <c r="R1354" s="8"/>
      <c r="S1354" s="8"/>
      <c r="T1354" s="8"/>
      <c r="U1354" s="8"/>
      <c r="V1354" s="8"/>
      <c r="W1354" s="8"/>
    </row>
    <row r="1355" spans="1:23" ht="14.25" customHeight="1">
      <c r="A1355" s="7">
        <v>43965</v>
      </c>
      <c r="B1355" s="8">
        <v>1.2334000000000001</v>
      </c>
      <c r="C1355" s="8">
        <v>2.6989000000000001</v>
      </c>
      <c r="D1355" s="8">
        <v>1.4655</v>
      </c>
      <c r="E1355" s="8">
        <v>0.31</v>
      </c>
      <c r="F1355" s="8">
        <v>0.63</v>
      </c>
      <c r="G1355" s="8">
        <v>100.2627</v>
      </c>
      <c r="H1355" s="8">
        <v>1.3179000000000001</v>
      </c>
      <c r="I1355" s="8">
        <v>122.89750264995136</v>
      </c>
      <c r="J1355" s="8">
        <v>93.74</v>
      </c>
      <c r="N1355" s="7"/>
      <c r="O1355" s="8"/>
      <c r="P1355" s="8"/>
      <c r="Q1355" s="8"/>
      <c r="R1355" s="8"/>
      <c r="S1355" s="8"/>
      <c r="T1355" s="8"/>
      <c r="U1355" s="8"/>
      <c r="V1355" s="8"/>
      <c r="W1355" s="8"/>
    </row>
    <row r="1356" spans="1:23" ht="14.25" customHeight="1">
      <c r="A1356" s="7">
        <v>43964</v>
      </c>
      <c r="B1356" s="8">
        <v>1.2381</v>
      </c>
      <c r="C1356" s="8">
        <v>2.7075999999999998</v>
      </c>
      <c r="D1356" s="8">
        <v>1.4694999999999998</v>
      </c>
      <c r="E1356" s="8">
        <v>0.31</v>
      </c>
      <c r="F1356" s="8">
        <v>0.64</v>
      </c>
      <c r="G1356" s="8">
        <v>100.2227</v>
      </c>
      <c r="H1356" s="8">
        <v>1.2583</v>
      </c>
      <c r="I1356" s="8">
        <v>125.20465100616016</v>
      </c>
      <c r="J1356" s="8">
        <v>93.74</v>
      </c>
      <c r="N1356" s="7"/>
      <c r="O1356" s="8"/>
      <c r="P1356" s="8"/>
      <c r="Q1356" s="8"/>
      <c r="R1356" s="8"/>
      <c r="S1356" s="8"/>
      <c r="T1356" s="8"/>
      <c r="U1356" s="8"/>
      <c r="V1356" s="8"/>
      <c r="W1356" s="8"/>
    </row>
    <row r="1357" spans="1:23" ht="14.25" customHeight="1">
      <c r="A1357" s="7">
        <v>43963</v>
      </c>
      <c r="B1357" s="8">
        <v>1.2224999999999999</v>
      </c>
      <c r="C1357" s="8">
        <v>2.6602999999999999</v>
      </c>
      <c r="D1357" s="8">
        <v>1.4378</v>
      </c>
      <c r="E1357" s="8">
        <v>0.34</v>
      </c>
      <c r="F1357" s="8">
        <v>0.69</v>
      </c>
      <c r="G1357" s="8">
        <v>100.0067</v>
      </c>
      <c r="H1357" s="8">
        <v>1.2475000000000001</v>
      </c>
      <c r="I1357" s="8">
        <v>123.72838730162162</v>
      </c>
      <c r="J1357" s="8">
        <v>93.74</v>
      </c>
      <c r="N1357" s="7"/>
      <c r="O1357" s="8"/>
      <c r="P1357" s="8"/>
      <c r="Q1357" s="8"/>
      <c r="R1357" s="8"/>
      <c r="S1357" s="8"/>
      <c r="T1357" s="8"/>
      <c r="U1357" s="8"/>
      <c r="V1357" s="8"/>
      <c r="W1357" s="8"/>
    </row>
    <row r="1358" spans="1:23" ht="14.25" customHeight="1">
      <c r="A1358" s="7">
        <v>43962</v>
      </c>
      <c r="B1358" s="8">
        <v>1.2194</v>
      </c>
      <c r="C1358" s="8">
        <v>2.6698</v>
      </c>
      <c r="D1358" s="8">
        <v>1.4503999999999999</v>
      </c>
      <c r="E1358" s="8">
        <v>0.36</v>
      </c>
      <c r="F1358" s="8">
        <v>0.73</v>
      </c>
      <c r="G1358" s="8">
        <v>100.2461</v>
      </c>
      <c r="H1358" s="8">
        <v>1.2719</v>
      </c>
      <c r="I1358" s="8">
        <v>122.75365779754802</v>
      </c>
      <c r="J1358" s="8">
        <v>93.74</v>
      </c>
      <c r="N1358" s="7"/>
      <c r="O1358" s="8"/>
      <c r="P1358" s="8"/>
      <c r="Q1358" s="8"/>
      <c r="R1358" s="8"/>
      <c r="S1358" s="8"/>
      <c r="T1358" s="8"/>
      <c r="U1358" s="8"/>
      <c r="V1358" s="8"/>
      <c r="W1358" s="8"/>
    </row>
    <row r="1359" spans="1:23" ht="14.25" customHeight="1">
      <c r="A1359" s="7">
        <v>43960</v>
      </c>
      <c r="B1359" s="8">
        <v>1.2097</v>
      </c>
      <c r="C1359" s="8">
        <v>2.64</v>
      </c>
      <c r="D1359" s="8">
        <v>1.4303000000000001</v>
      </c>
      <c r="E1359" s="8">
        <v>0.33</v>
      </c>
      <c r="F1359" s="8">
        <v>0.69</v>
      </c>
      <c r="G1359" s="8">
        <v>99.758600000000001</v>
      </c>
      <c r="H1359" s="8">
        <v>1.2166999999999999</v>
      </c>
      <c r="I1359" s="8">
        <v>124.65723722288182</v>
      </c>
      <c r="J1359" s="8">
        <v>93.74</v>
      </c>
      <c r="N1359" s="7"/>
      <c r="O1359" s="8"/>
      <c r="P1359" s="8"/>
      <c r="Q1359" s="8"/>
      <c r="R1359" s="8"/>
      <c r="S1359" s="8"/>
      <c r="T1359" s="8"/>
      <c r="U1359" s="8"/>
      <c r="V1359" s="8"/>
      <c r="W1359" s="8"/>
    </row>
    <row r="1360" spans="1:23" ht="14.25" customHeight="1">
      <c r="A1360" s="7">
        <v>43959</v>
      </c>
      <c r="B1360" s="8">
        <v>1.2134</v>
      </c>
      <c r="C1360" s="8">
        <v>2.6206999999999998</v>
      </c>
      <c r="D1360" s="8">
        <v>1.4072999999999998</v>
      </c>
      <c r="E1360" s="8">
        <v>0.33</v>
      </c>
      <c r="F1360" s="8">
        <v>0.69</v>
      </c>
      <c r="G1360" s="8">
        <v>99.758600000000001</v>
      </c>
      <c r="H1360" s="8">
        <v>1.5508999999999999</v>
      </c>
      <c r="I1360" s="8">
        <v>123.95510699309004</v>
      </c>
      <c r="J1360" s="8">
        <v>93.74</v>
      </c>
      <c r="N1360" s="7"/>
      <c r="O1360" s="8"/>
      <c r="P1360" s="8"/>
      <c r="Q1360" s="8"/>
      <c r="R1360" s="8"/>
      <c r="S1360" s="8"/>
      <c r="T1360" s="8"/>
      <c r="U1360" s="8"/>
      <c r="V1360" s="8"/>
      <c r="W1360" s="8"/>
    </row>
    <row r="1361" spans="1:23" ht="14.25" customHeight="1">
      <c r="A1361" s="7">
        <v>43958</v>
      </c>
      <c r="B1361" s="8">
        <v>1.1919</v>
      </c>
      <c r="C1361" s="8">
        <v>2.6297999999999999</v>
      </c>
      <c r="D1361" s="8">
        <v>1.4379</v>
      </c>
      <c r="E1361" s="8">
        <v>0.28999999999999998</v>
      </c>
      <c r="F1361" s="8">
        <v>0.63</v>
      </c>
      <c r="G1361" s="8">
        <v>99.855999999999995</v>
      </c>
      <c r="H1361" s="8">
        <v>1.4478</v>
      </c>
      <c r="I1361" s="8">
        <v>123.05076837424635</v>
      </c>
      <c r="J1361" s="8">
        <v>93.78</v>
      </c>
      <c r="N1361" s="7"/>
      <c r="O1361" s="8"/>
      <c r="P1361" s="8"/>
      <c r="Q1361" s="8"/>
      <c r="R1361" s="8"/>
      <c r="S1361" s="8"/>
      <c r="T1361" s="8"/>
      <c r="U1361" s="8"/>
      <c r="V1361" s="8"/>
      <c r="W1361" s="8"/>
    </row>
    <row r="1362" spans="1:23" ht="14.25" customHeight="1">
      <c r="A1362" s="7">
        <v>43957</v>
      </c>
      <c r="B1362" s="8">
        <v>1.1616</v>
      </c>
      <c r="C1362" s="8">
        <v>2.5809000000000002</v>
      </c>
      <c r="D1362" s="8">
        <v>1.4193000000000002</v>
      </c>
      <c r="E1362" s="8">
        <v>0.37</v>
      </c>
      <c r="F1362" s="8">
        <v>0.72</v>
      </c>
      <c r="G1362" s="8">
        <v>100.16970000000001</v>
      </c>
      <c r="H1362" s="8">
        <v>1.5740000000000001</v>
      </c>
      <c r="I1362" s="8">
        <v>127.53680560245505</v>
      </c>
      <c r="J1362" s="8">
        <v>93.78</v>
      </c>
      <c r="N1362" s="7"/>
      <c r="O1362" s="8"/>
      <c r="P1362" s="8"/>
      <c r="Q1362" s="8"/>
      <c r="R1362" s="8"/>
      <c r="S1362" s="8"/>
      <c r="T1362" s="8"/>
      <c r="U1362" s="8"/>
      <c r="V1362" s="8"/>
      <c r="W1362" s="8"/>
    </row>
    <row r="1363" spans="1:23" ht="14.25" customHeight="1">
      <c r="A1363" s="7">
        <v>43956</v>
      </c>
      <c r="B1363" s="8">
        <v>1.1465000000000001</v>
      </c>
      <c r="C1363" s="8">
        <v>2.5379999999999998</v>
      </c>
      <c r="D1363" s="8">
        <v>1.3914999999999997</v>
      </c>
      <c r="E1363" s="8">
        <v>0.36</v>
      </c>
      <c r="F1363" s="8">
        <v>0.66</v>
      </c>
      <c r="G1363" s="8">
        <v>99.775300000000001</v>
      </c>
      <c r="H1363" s="8">
        <v>1.9079999999999999</v>
      </c>
      <c r="I1363" s="8">
        <v>129.96026118797153</v>
      </c>
      <c r="J1363" s="8">
        <v>93.78</v>
      </c>
      <c r="N1363" s="7"/>
      <c r="O1363" s="8"/>
      <c r="P1363" s="8"/>
      <c r="Q1363" s="8"/>
      <c r="R1363" s="8"/>
      <c r="S1363" s="8"/>
      <c r="T1363" s="8"/>
      <c r="U1363" s="8"/>
      <c r="V1363" s="8"/>
      <c r="W1363" s="8"/>
    </row>
    <row r="1364" spans="1:23" ht="14.25" customHeight="1">
      <c r="A1364" s="7">
        <v>43955</v>
      </c>
      <c r="B1364" s="8">
        <v>1.1465000000000001</v>
      </c>
      <c r="C1364" s="8">
        <v>2.5379999999999998</v>
      </c>
      <c r="D1364" s="8">
        <v>1.3914999999999997</v>
      </c>
      <c r="E1364" s="8">
        <v>0.36</v>
      </c>
      <c r="F1364" s="8">
        <v>0.64</v>
      </c>
      <c r="G1364" s="8">
        <v>99.528099999999995</v>
      </c>
      <c r="H1364" s="8">
        <v>1.9079999999999999</v>
      </c>
      <c r="I1364" s="8">
        <v>129.96026118797153</v>
      </c>
      <c r="J1364" s="8">
        <v>93.78</v>
      </c>
      <c r="N1364" s="7"/>
      <c r="O1364" s="8"/>
      <c r="P1364" s="8"/>
      <c r="Q1364" s="8"/>
      <c r="R1364" s="8"/>
      <c r="S1364" s="8"/>
      <c r="T1364" s="8"/>
      <c r="U1364" s="8"/>
      <c r="V1364" s="8"/>
      <c r="W1364" s="8"/>
    </row>
    <row r="1365" spans="1:23" ht="14.25" customHeight="1">
      <c r="A1365" s="7">
        <v>43952</v>
      </c>
      <c r="B1365" s="8">
        <v>1.1465000000000001</v>
      </c>
      <c r="C1365" s="8">
        <v>2.5379999999999998</v>
      </c>
      <c r="D1365" s="8">
        <v>1.3914999999999997</v>
      </c>
      <c r="E1365" s="8">
        <v>0.36</v>
      </c>
      <c r="F1365" s="8">
        <v>0.64</v>
      </c>
      <c r="G1365" s="8">
        <v>99.059100000000001</v>
      </c>
      <c r="H1365" s="8">
        <v>1.9079999999999999</v>
      </c>
      <c r="I1365" s="8">
        <v>129.96026118797153</v>
      </c>
      <c r="J1365" s="8">
        <v>93.78</v>
      </c>
      <c r="N1365" s="7"/>
      <c r="O1365" s="8"/>
      <c r="P1365" s="8"/>
      <c r="Q1365" s="8"/>
      <c r="R1365" s="8"/>
      <c r="S1365" s="8"/>
      <c r="T1365" s="8"/>
      <c r="U1365" s="8"/>
      <c r="V1365" s="8"/>
      <c r="W1365" s="8"/>
    </row>
    <row r="1366" spans="1:23" ht="14.25" customHeight="1">
      <c r="A1366" s="7">
        <v>43951</v>
      </c>
      <c r="B1366" s="8">
        <v>1.1465000000000001</v>
      </c>
      <c r="C1366" s="8">
        <v>2.5379999999999998</v>
      </c>
      <c r="D1366" s="8">
        <v>1.3914999999999997</v>
      </c>
      <c r="E1366" s="8">
        <v>0.36</v>
      </c>
      <c r="F1366" s="8">
        <v>0.64</v>
      </c>
      <c r="G1366" s="8">
        <v>99.041600000000003</v>
      </c>
      <c r="H1366" s="8">
        <v>1.9079999999999999</v>
      </c>
      <c r="I1366" s="8">
        <v>129.96026118797153</v>
      </c>
      <c r="J1366" s="8">
        <v>93.78</v>
      </c>
      <c r="N1366" s="7"/>
      <c r="O1366" s="8"/>
      <c r="P1366" s="8"/>
      <c r="Q1366" s="8"/>
      <c r="R1366" s="8"/>
      <c r="S1366" s="8"/>
      <c r="T1366" s="8"/>
      <c r="U1366" s="8"/>
      <c r="V1366" s="8"/>
      <c r="W1366" s="8"/>
    </row>
    <row r="1367" spans="1:23" ht="14.25" customHeight="1">
      <c r="A1367" s="7">
        <v>43950</v>
      </c>
      <c r="B1367" s="8">
        <v>1.1176999999999999</v>
      </c>
      <c r="C1367" s="8">
        <v>2.5009000000000001</v>
      </c>
      <c r="D1367" s="8">
        <v>1.3832000000000002</v>
      </c>
      <c r="E1367" s="8">
        <v>0.36</v>
      </c>
      <c r="F1367" s="8">
        <v>0.63</v>
      </c>
      <c r="G1367" s="8">
        <v>99.511200000000002</v>
      </c>
      <c r="H1367" s="8">
        <v>1.6101000000000001</v>
      </c>
      <c r="I1367" s="8">
        <v>131.25677863360647</v>
      </c>
      <c r="J1367" s="8">
        <v>94.4</v>
      </c>
      <c r="N1367" s="7"/>
      <c r="O1367" s="8"/>
      <c r="P1367" s="8"/>
      <c r="Q1367" s="8"/>
      <c r="R1367" s="8"/>
      <c r="S1367" s="8"/>
      <c r="T1367" s="8"/>
      <c r="U1367" s="8"/>
      <c r="V1367" s="8"/>
      <c r="W1367" s="8"/>
    </row>
    <row r="1368" spans="1:23" ht="14.25" customHeight="1">
      <c r="A1368" s="7">
        <v>43949</v>
      </c>
      <c r="B1368" s="8">
        <v>1.1337999999999999</v>
      </c>
      <c r="C1368" s="8">
        <v>2.5253999999999999</v>
      </c>
      <c r="D1368" s="8">
        <v>1.3915999999999999</v>
      </c>
      <c r="E1368" s="8">
        <v>0.37</v>
      </c>
      <c r="F1368" s="8">
        <v>0.62</v>
      </c>
      <c r="G1368" s="8">
        <v>99.969399999999993</v>
      </c>
      <c r="H1368" s="8">
        <v>1.3807</v>
      </c>
      <c r="I1368" s="8">
        <v>130.77241590554547</v>
      </c>
      <c r="J1368" s="8">
        <v>94.4</v>
      </c>
      <c r="N1368" s="7"/>
      <c r="O1368" s="8"/>
      <c r="P1368" s="8"/>
      <c r="Q1368" s="8"/>
      <c r="R1368" s="8"/>
      <c r="S1368" s="8"/>
      <c r="T1368" s="8"/>
      <c r="U1368" s="8"/>
      <c r="V1368" s="8"/>
      <c r="W1368" s="8"/>
    </row>
    <row r="1369" spans="1:23" ht="14.25" customHeight="1">
      <c r="A1369" s="7">
        <v>43948</v>
      </c>
      <c r="B1369" s="8">
        <v>1.1299999999999999</v>
      </c>
      <c r="C1369" s="8">
        <v>2.5345</v>
      </c>
      <c r="D1369" s="8">
        <v>1.4045000000000001</v>
      </c>
      <c r="E1369" s="8">
        <v>0.41</v>
      </c>
      <c r="F1369" s="8">
        <v>0.67</v>
      </c>
      <c r="G1369" s="8">
        <v>100.03400000000001</v>
      </c>
      <c r="H1369" s="8">
        <v>1.448</v>
      </c>
      <c r="I1369" s="8">
        <v>131.7670321203654</v>
      </c>
      <c r="J1369" s="8">
        <v>94.4</v>
      </c>
      <c r="N1369" s="7"/>
      <c r="O1369" s="8"/>
      <c r="P1369" s="8"/>
      <c r="Q1369" s="8"/>
      <c r="R1369" s="8"/>
      <c r="S1369" s="8"/>
      <c r="T1369" s="8"/>
      <c r="U1369" s="8"/>
      <c r="V1369" s="8"/>
      <c r="W1369" s="8"/>
    </row>
    <row r="1370" spans="1:23" ht="14.25" customHeight="1">
      <c r="A1370" s="7">
        <v>43947</v>
      </c>
      <c r="B1370" s="8">
        <v>1.1324000000000001</v>
      </c>
      <c r="C1370" s="8">
        <v>2.5205000000000002</v>
      </c>
      <c r="D1370" s="8">
        <v>1.3881000000000001</v>
      </c>
      <c r="E1370" s="8">
        <v>0.36</v>
      </c>
      <c r="F1370" s="8">
        <v>0.6</v>
      </c>
      <c r="G1370" s="8">
        <v>100.20099999999999</v>
      </c>
      <c r="H1370" s="8">
        <v>1.2459</v>
      </c>
      <c r="I1370" s="8">
        <v>132.16923103422218</v>
      </c>
      <c r="J1370" s="8">
        <v>94.4</v>
      </c>
      <c r="N1370" s="7"/>
      <c r="O1370" s="8"/>
      <c r="P1370" s="8"/>
      <c r="Q1370" s="8"/>
      <c r="R1370" s="8"/>
      <c r="S1370" s="8"/>
      <c r="T1370" s="8"/>
      <c r="U1370" s="8"/>
      <c r="V1370" s="8"/>
      <c r="W1370" s="8"/>
    </row>
    <row r="1371" spans="1:23" ht="14.25" customHeight="1">
      <c r="A1371" s="7">
        <v>43945</v>
      </c>
      <c r="B1371" s="8">
        <v>1.1278999999999999</v>
      </c>
      <c r="C1371" s="8">
        <v>2.5099999999999998</v>
      </c>
      <c r="D1371" s="8">
        <v>1.3820999999999999</v>
      </c>
      <c r="E1371" s="8">
        <v>0.36</v>
      </c>
      <c r="F1371" s="8">
        <v>0.6</v>
      </c>
      <c r="G1371" s="8">
        <v>100.20099999999999</v>
      </c>
      <c r="H1371" s="8">
        <v>1.5463</v>
      </c>
      <c r="I1371" s="8">
        <v>132.97411102238485</v>
      </c>
      <c r="J1371" s="8">
        <v>94.4</v>
      </c>
      <c r="N1371" s="7"/>
      <c r="O1371" s="8"/>
      <c r="P1371" s="8"/>
      <c r="Q1371" s="8"/>
      <c r="R1371" s="8"/>
      <c r="S1371" s="8"/>
      <c r="T1371" s="8"/>
      <c r="U1371" s="8"/>
      <c r="V1371" s="8"/>
      <c r="W1371" s="8"/>
    </row>
    <row r="1372" spans="1:23" ht="14.25" customHeight="1">
      <c r="A1372" s="7">
        <v>43944</v>
      </c>
      <c r="B1372" s="8">
        <v>1.1228</v>
      </c>
      <c r="C1372" s="8">
        <v>2.5226999999999999</v>
      </c>
      <c r="D1372" s="8">
        <v>1.3998999999999999</v>
      </c>
      <c r="E1372" s="8">
        <v>0.37</v>
      </c>
      <c r="F1372" s="8">
        <v>0.61</v>
      </c>
      <c r="G1372" s="8">
        <v>100.4983</v>
      </c>
      <c r="H1372" s="8">
        <v>1.3869</v>
      </c>
      <c r="I1372" s="8">
        <v>137.77109643831204</v>
      </c>
      <c r="J1372" s="8">
        <v>94.16</v>
      </c>
      <c r="N1372" s="7"/>
      <c r="O1372" s="8"/>
      <c r="P1372" s="8"/>
      <c r="Q1372" s="8"/>
      <c r="R1372" s="8"/>
      <c r="S1372" s="8"/>
      <c r="T1372" s="8"/>
      <c r="U1372" s="8"/>
      <c r="V1372" s="8"/>
      <c r="W1372" s="8"/>
    </row>
    <row r="1373" spans="1:23" ht="14.25" customHeight="1">
      <c r="A1373" s="7">
        <v>43943</v>
      </c>
      <c r="B1373" s="8">
        <v>1.1352</v>
      </c>
      <c r="C1373" s="8">
        <v>2.5567000000000002</v>
      </c>
      <c r="D1373" s="8">
        <v>1.4215000000000002</v>
      </c>
      <c r="E1373" s="8">
        <v>0.37</v>
      </c>
      <c r="F1373" s="8">
        <v>0.63</v>
      </c>
      <c r="G1373" s="8">
        <v>100.3472</v>
      </c>
      <c r="H1373" s="8">
        <v>1.3130999999999999</v>
      </c>
      <c r="I1373" s="8">
        <v>138.53810786885245</v>
      </c>
      <c r="J1373" s="8">
        <v>94.16</v>
      </c>
      <c r="N1373" s="7"/>
      <c r="O1373" s="8"/>
      <c r="P1373" s="8"/>
      <c r="Q1373" s="8"/>
      <c r="R1373" s="8"/>
      <c r="S1373" s="8"/>
      <c r="T1373" s="8"/>
      <c r="U1373" s="8"/>
      <c r="V1373" s="8"/>
      <c r="W1373" s="8"/>
    </row>
    <row r="1374" spans="1:23" ht="14.25" customHeight="1">
      <c r="A1374" s="7">
        <v>43942</v>
      </c>
      <c r="B1374" s="8">
        <v>1.1826000000000001</v>
      </c>
      <c r="C1374" s="8">
        <v>2.5790999999999999</v>
      </c>
      <c r="D1374" s="8">
        <v>1.3964999999999999</v>
      </c>
      <c r="E1374" s="8">
        <v>0.34</v>
      </c>
      <c r="F1374" s="8">
        <v>0.57999999999999996</v>
      </c>
      <c r="G1374" s="8">
        <v>100.2017</v>
      </c>
      <c r="H1374" s="8">
        <v>1.2737000000000001</v>
      </c>
      <c r="I1374" s="8">
        <v>136.49430828882188</v>
      </c>
      <c r="J1374" s="8">
        <v>94.16</v>
      </c>
      <c r="N1374" s="7"/>
      <c r="O1374" s="8"/>
      <c r="P1374" s="8"/>
      <c r="Q1374" s="8"/>
      <c r="R1374" s="8"/>
      <c r="S1374" s="8"/>
      <c r="T1374" s="8"/>
      <c r="U1374" s="8"/>
      <c r="V1374" s="8"/>
      <c r="W1374" s="8"/>
    </row>
    <row r="1375" spans="1:23" ht="14.25" customHeight="1">
      <c r="A1375" s="7">
        <v>43941</v>
      </c>
      <c r="B1375" s="8">
        <v>1.2024999999999999</v>
      </c>
      <c r="C1375" s="8">
        <v>2.5920000000000001</v>
      </c>
      <c r="D1375" s="8">
        <v>1.3895000000000002</v>
      </c>
      <c r="E1375" s="8">
        <v>0.35</v>
      </c>
      <c r="F1375" s="8">
        <v>0.63</v>
      </c>
      <c r="G1375" s="8">
        <v>99.904200000000003</v>
      </c>
      <c r="H1375" s="8">
        <v>1.4192</v>
      </c>
      <c r="I1375" s="8">
        <v>134.89678540917947</v>
      </c>
      <c r="J1375" s="8">
        <v>94.16</v>
      </c>
      <c r="N1375" s="7"/>
      <c r="O1375" s="8"/>
      <c r="P1375" s="8"/>
      <c r="Q1375" s="8"/>
      <c r="R1375" s="8"/>
      <c r="S1375" s="8"/>
      <c r="T1375" s="8"/>
      <c r="U1375" s="8"/>
      <c r="V1375" s="8"/>
      <c r="W1375" s="8"/>
    </row>
    <row r="1376" spans="1:23" ht="14.25" customHeight="1">
      <c r="A1376" s="7">
        <v>43938</v>
      </c>
      <c r="B1376" s="8">
        <v>1.2257</v>
      </c>
      <c r="C1376" s="8">
        <v>2.5590000000000002</v>
      </c>
      <c r="D1376" s="8">
        <v>1.3333000000000002</v>
      </c>
      <c r="E1376" s="8">
        <v>0.36</v>
      </c>
      <c r="F1376" s="8">
        <v>0.65</v>
      </c>
      <c r="G1376" s="8">
        <v>99.715999999999994</v>
      </c>
      <c r="H1376" s="8">
        <v>1.4616</v>
      </c>
      <c r="I1376" s="8">
        <v>131.7870190689915</v>
      </c>
      <c r="J1376" s="8">
        <v>94.16</v>
      </c>
      <c r="N1376" s="7"/>
      <c r="O1376" s="8"/>
      <c r="P1376" s="8"/>
      <c r="Q1376" s="8"/>
      <c r="R1376" s="8"/>
      <c r="S1376" s="8"/>
      <c r="T1376" s="8"/>
      <c r="U1376" s="8"/>
      <c r="V1376" s="8"/>
      <c r="W1376" s="8"/>
    </row>
    <row r="1377" spans="1:23" ht="14.25" customHeight="1">
      <c r="A1377" s="7">
        <v>43937</v>
      </c>
      <c r="B1377" s="8">
        <v>1.2088000000000001</v>
      </c>
      <c r="C1377" s="8">
        <v>2.5276000000000001</v>
      </c>
      <c r="D1377" s="8">
        <v>1.3188</v>
      </c>
      <c r="E1377" s="8">
        <v>0.35</v>
      </c>
      <c r="F1377" s="8">
        <v>0.61</v>
      </c>
      <c r="G1377" s="8">
        <v>99.897099999999995</v>
      </c>
      <c r="H1377" s="8">
        <v>1.23</v>
      </c>
      <c r="I1377" s="8">
        <v>132.39973432125242</v>
      </c>
      <c r="J1377" s="8">
        <v>94.38</v>
      </c>
      <c r="N1377" s="7"/>
      <c r="O1377" s="8"/>
      <c r="P1377" s="8"/>
      <c r="Q1377" s="8"/>
      <c r="R1377" s="8"/>
      <c r="S1377" s="8"/>
      <c r="T1377" s="8"/>
      <c r="U1377" s="8"/>
      <c r="V1377" s="8"/>
      <c r="W1377" s="8"/>
    </row>
    <row r="1378" spans="1:23" ht="14.25" customHeight="1">
      <c r="A1378" s="7">
        <v>43936</v>
      </c>
      <c r="B1378" s="8">
        <v>1.2250000000000001</v>
      </c>
      <c r="C1378" s="8">
        <v>2.5455000000000001</v>
      </c>
      <c r="D1378" s="8">
        <v>1.3205</v>
      </c>
      <c r="E1378" s="8">
        <v>0.34</v>
      </c>
      <c r="F1378" s="8">
        <v>0.63</v>
      </c>
      <c r="G1378" s="8">
        <v>99.5702</v>
      </c>
      <c r="H1378" s="8">
        <v>1.2404999999999999</v>
      </c>
      <c r="I1378" s="8">
        <v>130.50118752146844</v>
      </c>
      <c r="J1378" s="8">
        <v>94.38</v>
      </c>
      <c r="N1378" s="7"/>
      <c r="O1378" s="8"/>
      <c r="P1378" s="8"/>
      <c r="Q1378" s="8"/>
      <c r="R1378" s="8"/>
      <c r="S1378" s="8"/>
      <c r="T1378" s="8"/>
      <c r="U1378" s="8"/>
      <c r="V1378" s="8"/>
      <c r="W1378" s="8"/>
    </row>
    <row r="1379" spans="1:23" ht="14.25" customHeight="1">
      <c r="A1379" s="7">
        <v>43935</v>
      </c>
      <c r="B1379" s="8">
        <v>1.2331000000000001</v>
      </c>
      <c r="C1379" s="8">
        <v>2.5590999999999999</v>
      </c>
      <c r="D1379" s="8">
        <v>1.3259999999999998</v>
      </c>
      <c r="E1379" s="8">
        <v>0.42</v>
      </c>
      <c r="F1379" s="8">
        <v>0.76</v>
      </c>
      <c r="G1379" s="8">
        <v>98.8536</v>
      </c>
      <c r="H1379" s="8">
        <v>1.3946000000000001</v>
      </c>
      <c r="I1379" s="8">
        <v>126.98518245104368</v>
      </c>
      <c r="J1379" s="8">
        <v>94.38</v>
      </c>
      <c r="N1379" s="7"/>
      <c r="O1379" s="8"/>
      <c r="P1379" s="8"/>
      <c r="Q1379" s="8"/>
      <c r="R1379" s="8"/>
      <c r="S1379" s="8"/>
      <c r="T1379" s="8"/>
      <c r="U1379" s="8"/>
      <c r="V1379" s="8"/>
      <c r="W1379" s="8"/>
    </row>
    <row r="1380" spans="1:23" ht="14.25" customHeight="1">
      <c r="A1380" s="7">
        <v>43934</v>
      </c>
      <c r="B1380" s="8">
        <v>1.2643</v>
      </c>
      <c r="C1380" s="8">
        <v>2.5657999999999999</v>
      </c>
      <c r="D1380" s="8">
        <v>1.3014999999999999</v>
      </c>
      <c r="E1380" s="8">
        <v>0.44</v>
      </c>
      <c r="F1380" s="8">
        <v>0.76</v>
      </c>
      <c r="G1380" s="8">
        <v>99.487899999999996</v>
      </c>
      <c r="H1380" s="8">
        <v>1.7716000000000001</v>
      </c>
      <c r="I1380" s="8">
        <v>123.2135541995887</v>
      </c>
      <c r="J1380" s="8">
        <v>94.38</v>
      </c>
      <c r="N1380" s="7"/>
      <c r="O1380" s="8"/>
      <c r="P1380" s="8"/>
      <c r="Q1380" s="8"/>
      <c r="R1380" s="8"/>
      <c r="S1380" s="8"/>
      <c r="T1380" s="8"/>
      <c r="U1380" s="8"/>
      <c r="V1380" s="8"/>
      <c r="W1380" s="8"/>
    </row>
    <row r="1381" spans="1:23" ht="14.25" customHeight="1">
      <c r="A1381" s="7">
        <v>43931</v>
      </c>
      <c r="B1381" s="8">
        <v>1.24</v>
      </c>
      <c r="C1381" s="8">
        <v>2.5402999999999998</v>
      </c>
      <c r="D1381" s="8">
        <v>1.3002999999999998</v>
      </c>
      <c r="E1381" s="8">
        <v>0.41</v>
      </c>
      <c r="F1381" s="8">
        <v>0.73</v>
      </c>
      <c r="G1381" s="8">
        <v>99.475999999999999</v>
      </c>
      <c r="H1381" s="8">
        <v>1.6511</v>
      </c>
      <c r="I1381" s="8">
        <v>123.96956731227844</v>
      </c>
      <c r="J1381" s="8">
        <v>94.38</v>
      </c>
      <c r="N1381" s="7"/>
      <c r="O1381" s="8"/>
      <c r="P1381" s="8"/>
      <c r="Q1381" s="8"/>
      <c r="R1381" s="8"/>
      <c r="S1381" s="8"/>
      <c r="T1381" s="8"/>
      <c r="U1381" s="8"/>
      <c r="V1381" s="8"/>
      <c r="W1381" s="8"/>
    </row>
    <row r="1382" spans="1:23" ht="14.25" customHeight="1">
      <c r="A1382" s="7">
        <v>43930</v>
      </c>
      <c r="B1382" s="8">
        <v>1.2043999999999999</v>
      </c>
      <c r="C1382" s="8">
        <v>2.5226000000000002</v>
      </c>
      <c r="D1382" s="8">
        <v>1.3182000000000003</v>
      </c>
      <c r="E1382" s="8">
        <v>0.41</v>
      </c>
      <c r="F1382" s="8">
        <v>0.73</v>
      </c>
      <c r="G1382" s="8">
        <v>99.565799999999996</v>
      </c>
      <c r="H1382" s="8">
        <v>1.3759999999999999</v>
      </c>
      <c r="I1382" s="8">
        <v>126.26833879602634</v>
      </c>
      <c r="J1382" s="8">
        <v>94.24</v>
      </c>
      <c r="N1382" s="7"/>
      <c r="O1382" s="8"/>
      <c r="P1382" s="8"/>
      <c r="Q1382" s="8"/>
      <c r="R1382" s="8"/>
      <c r="S1382" s="8"/>
      <c r="T1382" s="8"/>
      <c r="U1382" s="8"/>
      <c r="V1382" s="8"/>
      <c r="W1382" s="8"/>
    </row>
    <row r="1383" spans="1:23" ht="14.25" customHeight="1">
      <c r="A1383" s="7">
        <v>43929</v>
      </c>
      <c r="B1383" s="8">
        <v>1.2043999999999999</v>
      </c>
      <c r="C1383" s="8">
        <v>2.4824000000000002</v>
      </c>
      <c r="D1383" s="8">
        <v>1.2780000000000002</v>
      </c>
      <c r="E1383" s="8">
        <v>0.47</v>
      </c>
      <c r="F1383" s="8">
        <v>0.77</v>
      </c>
      <c r="G1383" s="8">
        <v>100.1451</v>
      </c>
      <c r="H1383" s="8">
        <v>1.2841</v>
      </c>
      <c r="I1383" s="8">
        <v>129.72763632978723</v>
      </c>
      <c r="J1383" s="8">
        <v>94.24</v>
      </c>
      <c r="N1383" s="7"/>
      <c r="O1383" s="8"/>
      <c r="P1383" s="8"/>
      <c r="Q1383" s="8"/>
      <c r="R1383" s="8"/>
      <c r="S1383" s="8"/>
      <c r="T1383" s="8"/>
      <c r="U1383" s="8"/>
      <c r="V1383" s="8"/>
      <c r="W1383" s="8"/>
    </row>
    <row r="1384" spans="1:23" ht="14.25" customHeight="1">
      <c r="A1384" s="7">
        <v>43928</v>
      </c>
      <c r="B1384" s="8">
        <v>1.3448</v>
      </c>
      <c r="C1384" s="8">
        <v>2.5112000000000001</v>
      </c>
      <c r="D1384" s="8">
        <v>1.1664000000000001</v>
      </c>
      <c r="E1384" s="8">
        <v>0.48</v>
      </c>
      <c r="F1384" s="8">
        <v>0.75</v>
      </c>
      <c r="G1384" s="8">
        <v>99.979299999999995</v>
      </c>
      <c r="H1384" s="8">
        <v>1.2956000000000001</v>
      </c>
      <c r="I1384" s="8">
        <v>124.06843020733304</v>
      </c>
      <c r="J1384" s="8">
        <v>94.24</v>
      </c>
      <c r="N1384" s="7"/>
      <c r="O1384" s="8"/>
      <c r="P1384" s="8"/>
      <c r="Q1384" s="8"/>
      <c r="R1384" s="8"/>
      <c r="S1384" s="8"/>
      <c r="T1384" s="8"/>
      <c r="U1384" s="8"/>
      <c r="V1384" s="8"/>
      <c r="W1384" s="8"/>
    </row>
    <row r="1385" spans="1:23" ht="14.25" customHeight="1">
      <c r="A1385" s="7">
        <v>43927</v>
      </c>
      <c r="B1385" s="8">
        <v>1.6548</v>
      </c>
      <c r="C1385" s="8">
        <v>2.5964999999999998</v>
      </c>
      <c r="D1385" s="8">
        <v>0.94169999999999976</v>
      </c>
      <c r="E1385" s="8">
        <v>0.44</v>
      </c>
      <c r="F1385" s="8">
        <v>0.67</v>
      </c>
      <c r="G1385" s="8">
        <v>100.7801</v>
      </c>
      <c r="H1385" s="8">
        <v>1.5753999999999999</v>
      </c>
      <c r="I1385" s="8">
        <v>116.92536220588235</v>
      </c>
      <c r="J1385" s="8">
        <v>94.24</v>
      </c>
      <c r="N1385" s="7"/>
      <c r="O1385" s="8"/>
      <c r="P1385" s="8"/>
      <c r="Q1385" s="8"/>
      <c r="R1385" s="8"/>
      <c r="S1385" s="8"/>
      <c r="T1385" s="8"/>
      <c r="U1385" s="8"/>
      <c r="V1385" s="8"/>
      <c r="W1385" s="8"/>
    </row>
    <row r="1386" spans="1:23" ht="14.25" customHeight="1">
      <c r="A1386" s="7">
        <v>43924</v>
      </c>
      <c r="B1386" s="8">
        <v>1.6548</v>
      </c>
      <c r="C1386" s="8">
        <v>2.5964999999999998</v>
      </c>
      <c r="D1386" s="8">
        <v>0.94169999999999976</v>
      </c>
      <c r="E1386" s="8">
        <v>0.39</v>
      </c>
      <c r="F1386" s="8">
        <v>0.62</v>
      </c>
      <c r="G1386" s="8">
        <v>100.62390000000001</v>
      </c>
      <c r="H1386" s="8">
        <v>1.5753999999999999</v>
      </c>
      <c r="I1386" s="8">
        <v>116.92536220588235</v>
      </c>
      <c r="J1386" s="8">
        <v>94.24</v>
      </c>
      <c r="N1386" s="7"/>
      <c r="O1386" s="8"/>
      <c r="P1386" s="8"/>
      <c r="Q1386" s="8"/>
      <c r="R1386" s="8"/>
      <c r="S1386" s="8"/>
      <c r="T1386" s="8"/>
      <c r="U1386" s="8"/>
      <c r="V1386" s="8"/>
      <c r="W1386" s="8"/>
    </row>
    <row r="1387" spans="1:23" ht="14.25" customHeight="1">
      <c r="A1387" s="7">
        <v>43923</v>
      </c>
      <c r="B1387" s="8">
        <v>1.6548</v>
      </c>
      <c r="C1387" s="8">
        <v>2.5853999999999999</v>
      </c>
      <c r="D1387" s="8">
        <v>0.93059999999999987</v>
      </c>
      <c r="E1387" s="8">
        <v>0.39</v>
      </c>
      <c r="F1387" s="8">
        <v>0.63</v>
      </c>
      <c r="G1387" s="8">
        <v>100.11190000000001</v>
      </c>
      <c r="H1387" s="8">
        <v>1.5832999999999999</v>
      </c>
      <c r="I1387" s="8">
        <v>119.99980835965978</v>
      </c>
      <c r="J1387" s="8">
        <v>94.06</v>
      </c>
      <c r="N1387" s="7"/>
      <c r="O1387" s="8"/>
      <c r="P1387" s="8"/>
      <c r="Q1387" s="8"/>
      <c r="R1387" s="8"/>
      <c r="S1387" s="8"/>
      <c r="T1387" s="8"/>
      <c r="U1387" s="8"/>
      <c r="V1387" s="8"/>
      <c r="W1387" s="8"/>
    </row>
    <row r="1388" spans="1:23" ht="14.25" customHeight="1">
      <c r="A1388" s="7">
        <v>43922</v>
      </c>
      <c r="B1388" s="8">
        <v>1.6778</v>
      </c>
      <c r="C1388" s="8">
        <v>2.5550000000000002</v>
      </c>
      <c r="D1388" s="8">
        <v>0.8772000000000002</v>
      </c>
      <c r="E1388" s="8">
        <v>0.37</v>
      </c>
      <c r="F1388" s="8">
        <v>0.62</v>
      </c>
      <c r="G1388" s="8">
        <v>99.529499999999999</v>
      </c>
      <c r="H1388" s="8">
        <v>1.8101</v>
      </c>
      <c r="I1388" s="8">
        <v>122.20875881485587</v>
      </c>
      <c r="J1388" s="8">
        <v>94.06</v>
      </c>
      <c r="N1388" s="7"/>
      <c r="O1388" s="8"/>
      <c r="P1388" s="8"/>
      <c r="Q1388" s="8"/>
      <c r="R1388" s="8"/>
      <c r="S1388" s="8"/>
      <c r="T1388" s="8"/>
      <c r="U1388" s="8"/>
      <c r="V1388" s="8"/>
      <c r="W1388" s="8"/>
    </row>
    <row r="1389" spans="1:23" ht="14.25" customHeight="1">
      <c r="A1389" s="7">
        <v>43921</v>
      </c>
      <c r="B1389" s="8">
        <v>1.6870000000000001</v>
      </c>
      <c r="C1389" s="8">
        <v>2.5899000000000001</v>
      </c>
      <c r="D1389" s="8">
        <v>0.90290000000000004</v>
      </c>
      <c r="E1389" s="8">
        <v>0.37</v>
      </c>
      <c r="F1389" s="8">
        <v>0.7</v>
      </c>
      <c r="G1389" s="8">
        <v>98.942099999999996</v>
      </c>
      <c r="H1389" s="8">
        <v>2.0943999999999998</v>
      </c>
      <c r="I1389" s="8">
        <v>121.41389192906861</v>
      </c>
      <c r="J1389" s="8">
        <v>94.06</v>
      </c>
      <c r="N1389" s="7"/>
      <c r="O1389" s="8"/>
      <c r="P1389" s="8"/>
      <c r="Q1389" s="8"/>
      <c r="R1389" s="8"/>
      <c r="S1389" s="8"/>
      <c r="T1389" s="8"/>
      <c r="U1389" s="8"/>
      <c r="V1389" s="8"/>
      <c r="W1389" s="8"/>
    </row>
    <row r="1390" spans="1:23" ht="14.25" customHeight="1">
      <c r="A1390" s="7">
        <v>43920</v>
      </c>
      <c r="B1390" s="8">
        <v>1.7362</v>
      </c>
      <c r="C1390" s="8">
        <v>2.6141999999999999</v>
      </c>
      <c r="D1390" s="8">
        <v>0.87799999999999989</v>
      </c>
      <c r="E1390" s="8">
        <v>0.39</v>
      </c>
      <c r="F1390" s="8">
        <v>0.7</v>
      </c>
      <c r="G1390" s="8">
        <v>99.051699999999997</v>
      </c>
      <c r="H1390" s="8">
        <v>2.1049000000000002</v>
      </c>
      <c r="I1390" s="8">
        <v>117.72311367709027</v>
      </c>
      <c r="J1390" s="8">
        <v>94.56</v>
      </c>
      <c r="N1390" s="7"/>
      <c r="O1390" s="8"/>
      <c r="P1390" s="8"/>
      <c r="Q1390" s="8"/>
      <c r="R1390" s="8"/>
      <c r="S1390" s="8"/>
      <c r="T1390" s="8"/>
      <c r="U1390" s="8"/>
      <c r="V1390" s="8"/>
      <c r="W1390" s="8"/>
    </row>
    <row r="1391" spans="1:23" ht="14.25" customHeight="1">
      <c r="A1391" s="7">
        <v>43917</v>
      </c>
      <c r="B1391" s="8">
        <v>1.7412000000000001</v>
      </c>
      <c r="C1391" s="8">
        <v>2.609</v>
      </c>
      <c r="D1391" s="8">
        <v>0.8677999999999999</v>
      </c>
      <c r="E1391" s="8">
        <v>0.41</v>
      </c>
      <c r="F1391" s="8">
        <v>0.72</v>
      </c>
      <c r="G1391" s="8">
        <v>98.315299999999993</v>
      </c>
      <c r="H1391" s="8">
        <v>1.6789000000000001</v>
      </c>
      <c r="I1391" s="8">
        <v>112.06647731876862</v>
      </c>
      <c r="J1391" s="8">
        <v>94.56</v>
      </c>
      <c r="N1391" s="7"/>
      <c r="O1391" s="8"/>
      <c r="P1391" s="8"/>
      <c r="Q1391" s="8"/>
      <c r="R1391" s="8"/>
      <c r="S1391" s="8"/>
      <c r="T1391" s="8"/>
      <c r="U1391" s="8"/>
      <c r="V1391" s="8"/>
      <c r="W1391" s="8"/>
    </row>
    <row r="1392" spans="1:23" ht="14.25" customHeight="1">
      <c r="A1392" s="7">
        <v>43916</v>
      </c>
      <c r="B1392" s="8">
        <v>1.7175</v>
      </c>
      <c r="C1392" s="8">
        <v>2.5939999999999999</v>
      </c>
      <c r="D1392" s="8">
        <v>0.87649999999999983</v>
      </c>
      <c r="E1392" s="8">
        <v>0.51</v>
      </c>
      <c r="F1392" s="8">
        <v>0.83</v>
      </c>
      <c r="G1392" s="8">
        <v>99.475999999999999</v>
      </c>
      <c r="H1392" s="8">
        <v>1.5685</v>
      </c>
      <c r="I1392" s="8">
        <v>115.08517336424865</v>
      </c>
      <c r="J1392" s="8">
        <v>95.73</v>
      </c>
      <c r="N1392" s="7"/>
      <c r="O1392" s="8"/>
      <c r="P1392" s="8"/>
      <c r="Q1392" s="8"/>
      <c r="R1392" s="8"/>
      <c r="S1392" s="8"/>
      <c r="T1392" s="8"/>
      <c r="U1392" s="8"/>
      <c r="V1392" s="8"/>
      <c r="W1392" s="8"/>
    </row>
    <row r="1393" spans="1:23" ht="14.25" customHeight="1">
      <c r="A1393" s="7">
        <v>43915</v>
      </c>
      <c r="B1393" s="8">
        <v>1.7685999999999999</v>
      </c>
      <c r="C1393" s="8">
        <v>2.6288999999999998</v>
      </c>
      <c r="D1393" s="8">
        <v>0.86029999999999984</v>
      </c>
      <c r="E1393" s="8">
        <v>0.56000000000000005</v>
      </c>
      <c r="F1393" s="8">
        <v>0.88</v>
      </c>
      <c r="G1393" s="8">
        <v>100.9161</v>
      </c>
      <c r="H1393" s="8">
        <v>1.5226</v>
      </c>
      <c r="I1393" s="8">
        <v>108.63503002773156</v>
      </c>
      <c r="J1393" s="8">
        <v>95.73</v>
      </c>
      <c r="N1393" s="7"/>
      <c r="O1393" s="8"/>
      <c r="P1393" s="8"/>
      <c r="Q1393" s="8"/>
      <c r="R1393" s="8"/>
      <c r="S1393" s="8"/>
      <c r="T1393" s="8"/>
      <c r="U1393" s="8"/>
      <c r="V1393" s="8"/>
      <c r="W1393" s="8"/>
    </row>
    <row r="1394" spans="1:23" ht="14.25" customHeight="1">
      <c r="A1394" s="7">
        <v>43914</v>
      </c>
      <c r="B1394" s="8">
        <v>1.8081</v>
      </c>
      <c r="C1394" s="8">
        <v>2.6288999999999998</v>
      </c>
      <c r="D1394" s="8">
        <v>0.82079999999999975</v>
      </c>
      <c r="E1394" s="8">
        <v>0.52</v>
      </c>
      <c r="F1394" s="8">
        <v>0.84</v>
      </c>
      <c r="G1394" s="8">
        <v>101.8272</v>
      </c>
      <c r="H1394" s="8">
        <v>1.1378999999999999</v>
      </c>
      <c r="I1394" s="8">
        <v>108.07491357245975</v>
      </c>
      <c r="J1394" s="8">
        <v>95.73</v>
      </c>
      <c r="N1394" s="7"/>
      <c r="O1394" s="8"/>
      <c r="P1394" s="8"/>
      <c r="Q1394" s="8"/>
      <c r="R1394" s="8"/>
      <c r="S1394" s="8"/>
      <c r="T1394" s="8"/>
      <c r="U1394" s="8"/>
      <c r="V1394" s="8"/>
      <c r="W1394" s="8"/>
    </row>
    <row r="1395" spans="1:23" ht="14.25" customHeight="1">
      <c r="A1395" s="7">
        <v>43913</v>
      </c>
      <c r="B1395" s="8">
        <v>1.8482000000000001</v>
      </c>
      <c r="C1395" s="8">
        <v>2.6315</v>
      </c>
      <c r="D1395" s="8">
        <v>0.78329999999999989</v>
      </c>
      <c r="E1395" s="8">
        <v>0.38</v>
      </c>
      <c r="F1395" s="8">
        <v>0.76</v>
      </c>
      <c r="G1395" s="8">
        <v>102.4897</v>
      </c>
      <c r="H1395" s="8">
        <v>1.5763</v>
      </c>
      <c r="I1395" s="8">
        <v>109.70829695515695</v>
      </c>
      <c r="J1395" s="8">
        <v>95.73</v>
      </c>
      <c r="N1395" s="7"/>
      <c r="O1395" s="8"/>
      <c r="P1395" s="8"/>
      <c r="Q1395" s="8"/>
      <c r="R1395" s="8"/>
      <c r="S1395" s="8"/>
      <c r="T1395" s="8"/>
      <c r="U1395" s="8"/>
      <c r="V1395" s="8"/>
      <c r="W1395" s="8"/>
    </row>
    <row r="1396" spans="1:23" ht="14.25" customHeight="1">
      <c r="A1396" s="7">
        <v>43910</v>
      </c>
      <c r="B1396" s="8">
        <v>1.8682000000000001</v>
      </c>
      <c r="C1396" s="8">
        <v>2.6815000000000002</v>
      </c>
      <c r="D1396" s="8">
        <v>0.81330000000000013</v>
      </c>
      <c r="E1396" s="8">
        <v>0.52</v>
      </c>
      <c r="F1396" s="8">
        <v>0.92</v>
      </c>
      <c r="G1396" s="8">
        <v>102.39790000000001</v>
      </c>
      <c r="H1396" s="8">
        <v>1.5660000000000001</v>
      </c>
      <c r="I1396" s="8">
        <v>108.81445088732237</v>
      </c>
      <c r="J1396" s="8">
        <v>95.73</v>
      </c>
      <c r="N1396" s="7"/>
      <c r="O1396" s="8"/>
      <c r="P1396" s="8"/>
      <c r="Q1396" s="8"/>
      <c r="R1396" s="8"/>
      <c r="S1396" s="8"/>
      <c r="T1396" s="8"/>
      <c r="U1396" s="8"/>
      <c r="V1396" s="8"/>
      <c r="W1396" s="8"/>
    </row>
    <row r="1397" spans="1:23" ht="14.25" customHeight="1">
      <c r="A1397" s="7">
        <v>43909</v>
      </c>
      <c r="B1397" s="8">
        <v>1.8853</v>
      </c>
      <c r="C1397" s="8">
        <v>2.7299000000000002</v>
      </c>
      <c r="D1397" s="8">
        <v>0.84460000000000024</v>
      </c>
      <c r="E1397" s="8">
        <v>0.66</v>
      </c>
      <c r="F1397" s="8">
        <v>1.1200000000000001</v>
      </c>
      <c r="G1397" s="8">
        <v>102.8818</v>
      </c>
      <c r="H1397" s="8">
        <v>1.629</v>
      </c>
      <c r="I1397" s="8">
        <v>107.99045069584736</v>
      </c>
      <c r="J1397" s="8">
        <v>93.57</v>
      </c>
      <c r="N1397" s="7"/>
      <c r="O1397" s="8"/>
      <c r="P1397" s="8"/>
      <c r="Q1397" s="8"/>
      <c r="R1397" s="8"/>
      <c r="S1397" s="8"/>
      <c r="T1397" s="8"/>
      <c r="U1397" s="8"/>
      <c r="V1397" s="8"/>
      <c r="W1397" s="8"/>
    </row>
    <row r="1398" spans="1:23" ht="14.25" customHeight="1">
      <c r="A1398" s="7">
        <v>43908</v>
      </c>
      <c r="B1398" s="8">
        <v>1.9154</v>
      </c>
      <c r="C1398" s="8">
        <v>2.7136</v>
      </c>
      <c r="D1398" s="8">
        <v>0.79820000000000002</v>
      </c>
      <c r="E1398" s="8">
        <v>0.79</v>
      </c>
      <c r="F1398" s="8">
        <v>1.18</v>
      </c>
      <c r="G1398" s="8">
        <v>100.9016</v>
      </c>
      <c r="H1398" s="8">
        <v>1.6762999999999999</v>
      </c>
      <c r="I1398" s="8">
        <v>105.51246429746479</v>
      </c>
      <c r="J1398" s="8">
        <v>93.57</v>
      </c>
      <c r="N1398" s="7"/>
      <c r="O1398" s="8"/>
      <c r="P1398" s="8"/>
      <c r="Q1398" s="8"/>
      <c r="R1398" s="8"/>
      <c r="S1398" s="8"/>
      <c r="T1398" s="8"/>
      <c r="U1398" s="8"/>
      <c r="V1398" s="8"/>
      <c r="W1398" s="8"/>
    </row>
    <row r="1399" spans="1:23" ht="14.25" customHeight="1">
      <c r="A1399" s="7">
        <v>43907</v>
      </c>
      <c r="B1399" s="8">
        <v>1.8954</v>
      </c>
      <c r="C1399" s="8">
        <v>2.7134999999999998</v>
      </c>
      <c r="D1399" s="8">
        <v>0.81809999999999983</v>
      </c>
      <c r="E1399" s="8">
        <v>0.66</v>
      </c>
      <c r="F1399" s="8">
        <v>1.02</v>
      </c>
      <c r="G1399" s="8">
        <v>99.523600000000002</v>
      </c>
      <c r="H1399" s="8">
        <v>1.7528999999999999</v>
      </c>
      <c r="I1399" s="8">
        <v>103.3954872443439</v>
      </c>
      <c r="J1399" s="8">
        <v>93.57</v>
      </c>
      <c r="N1399" s="7"/>
      <c r="O1399" s="8"/>
      <c r="P1399" s="8"/>
      <c r="Q1399" s="8"/>
      <c r="R1399" s="8"/>
      <c r="S1399" s="8"/>
      <c r="T1399" s="8"/>
      <c r="U1399" s="8"/>
      <c r="V1399" s="8"/>
      <c r="W1399" s="8"/>
    </row>
    <row r="1400" spans="1:23" ht="14.25" customHeight="1">
      <c r="A1400" s="7">
        <v>43906</v>
      </c>
      <c r="B1400" s="8">
        <v>1.8954</v>
      </c>
      <c r="C1400" s="8">
        <v>2.6758000000000002</v>
      </c>
      <c r="D1400" s="8">
        <v>0.7804000000000002</v>
      </c>
      <c r="E1400" s="8">
        <v>0.49</v>
      </c>
      <c r="F1400" s="8">
        <v>0.73</v>
      </c>
      <c r="G1400" s="8">
        <v>97.988100000000003</v>
      </c>
      <c r="H1400" s="8">
        <v>1.9456</v>
      </c>
      <c r="I1400" s="8">
        <v>100.83086460870558</v>
      </c>
      <c r="J1400" s="8">
        <v>93.57</v>
      </c>
      <c r="N1400" s="7"/>
      <c r="O1400" s="8"/>
      <c r="P1400" s="8"/>
      <c r="Q1400" s="8"/>
      <c r="R1400" s="8"/>
      <c r="S1400" s="8"/>
      <c r="T1400" s="8"/>
      <c r="U1400" s="8"/>
      <c r="V1400" s="8"/>
      <c r="W1400" s="8"/>
    </row>
    <row r="1401" spans="1:23" ht="14.25" customHeight="1">
      <c r="A1401" s="7">
        <v>43903</v>
      </c>
      <c r="B1401" s="8">
        <v>1.9234</v>
      </c>
      <c r="C1401" s="8">
        <v>2.6758999999999999</v>
      </c>
      <c r="D1401" s="8">
        <v>0.75249999999999995</v>
      </c>
      <c r="E1401" s="8">
        <v>0.7</v>
      </c>
      <c r="F1401" s="8">
        <v>0.94</v>
      </c>
      <c r="G1401" s="8">
        <v>98.478200000000001</v>
      </c>
      <c r="H1401" s="8">
        <v>2.0644</v>
      </c>
      <c r="I1401" s="8">
        <v>99.556863944355399</v>
      </c>
      <c r="J1401" s="8">
        <v>93.57</v>
      </c>
      <c r="N1401" s="7"/>
      <c r="O1401" s="8"/>
      <c r="P1401" s="8"/>
      <c r="Q1401" s="8"/>
      <c r="R1401" s="8"/>
      <c r="S1401" s="8"/>
      <c r="T1401" s="8"/>
      <c r="U1401" s="8"/>
      <c r="V1401" s="8"/>
      <c r="W1401" s="8"/>
    </row>
    <row r="1402" spans="1:23" ht="14.25" customHeight="1">
      <c r="A1402" s="7">
        <v>43902</v>
      </c>
      <c r="B1402" s="8">
        <v>1.9166000000000001</v>
      </c>
      <c r="C1402" s="8">
        <v>2.6379000000000001</v>
      </c>
      <c r="D1402" s="8">
        <v>0.72130000000000005</v>
      </c>
      <c r="E1402" s="8">
        <v>0.66</v>
      </c>
      <c r="F1402" s="8">
        <v>0.88</v>
      </c>
      <c r="G1402" s="8">
        <v>97.543700000000001</v>
      </c>
      <c r="H1402" s="8">
        <v>2.1598000000000002</v>
      </c>
      <c r="I1402" s="8">
        <v>99.982157587388627</v>
      </c>
      <c r="J1402" s="8">
        <v>93.15</v>
      </c>
      <c r="N1402" s="7"/>
      <c r="O1402" s="8"/>
      <c r="P1402" s="8"/>
      <c r="Q1402" s="8"/>
      <c r="R1402" s="8"/>
      <c r="S1402" s="8"/>
      <c r="T1402" s="8"/>
      <c r="U1402" s="8"/>
      <c r="V1402" s="8"/>
      <c r="W1402" s="8"/>
    </row>
    <row r="1403" spans="1:23" ht="14.25" customHeight="1">
      <c r="A1403" s="7">
        <v>43901</v>
      </c>
      <c r="B1403" s="8">
        <v>1.9154</v>
      </c>
      <c r="C1403" s="8">
        <v>2.6078999999999999</v>
      </c>
      <c r="D1403" s="8">
        <v>0.69249999999999989</v>
      </c>
      <c r="E1403" s="8">
        <v>0.66</v>
      </c>
      <c r="F1403" s="8">
        <v>0.82</v>
      </c>
      <c r="G1403" s="8">
        <v>96.613399999999999</v>
      </c>
      <c r="H1403" s="8">
        <v>2.2385000000000002</v>
      </c>
      <c r="I1403" s="8">
        <v>100.97111546507627</v>
      </c>
      <c r="J1403" s="8">
        <v>93.15</v>
      </c>
      <c r="N1403" s="7"/>
      <c r="O1403" s="8"/>
      <c r="P1403" s="8"/>
      <c r="Q1403" s="8"/>
      <c r="R1403" s="8"/>
      <c r="S1403" s="8"/>
      <c r="T1403" s="8"/>
      <c r="U1403" s="8"/>
      <c r="V1403" s="8"/>
      <c r="W1403" s="8"/>
    </row>
    <row r="1404" spans="1:23" ht="14.25" customHeight="1">
      <c r="A1404" s="7">
        <v>43900</v>
      </c>
      <c r="B1404" s="8">
        <v>1.9068000000000001</v>
      </c>
      <c r="C1404" s="8">
        <v>2.613</v>
      </c>
      <c r="D1404" s="8">
        <v>0.70619999999999994</v>
      </c>
      <c r="E1404" s="8">
        <v>0.63</v>
      </c>
      <c r="F1404" s="8">
        <v>0.76</v>
      </c>
      <c r="G1404" s="8">
        <v>96.4559</v>
      </c>
      <c r="H1404" s="8">
        <v>2.1867999999999999</v>
      </c>
      <c r="I1404" s="8">
        <v>100.96506826192122</v>
      </c>
      <c r="J1404" s="8">
        <v>93.15</v>
      </c>
      <c r="N1404" s="7"/>
      <c r="O1404" s="8"/>
      <c r="P1404" s="8"/>
      <c r="Q1404" s="8"/>
      <c r="R1404" s="8"/>
      <c r="S1404" s="8"/>
      <c r="T1404" s="8"/>
      <c r="U1404" s="8"/>
      <c r="V1404" s="8"/>
      <c r="W1404" s="8"/>
    </row>
    <row r="1405" spans="1:23" ht="14.25" customHeight="1">
      <c r="A1405" s="7">
        <v>43899</v>
      </c>
      <c r="B1405" s="8">
        <v>1.8806</v>
      </c>
      <c r="C1405" s="8">
        <v>2.5205000000000002</v>
      </c>
      <c r="D1405" s="8">
        <v>0.63990000000000014</v>
      </c>
      <c r="E1405" s="8">
        <v>0.46</v>
      </c>
      <c r="F1405" s="8">
        <v>0.54</v>
      </c>
      <c r="G1405" s="8">
        <v>95.032600000000002</v>
      </c>
      <c r="H1405" s="8">
        <v>1.9409000000000001</v>
      </c>
      <c r="I1405" s="8">
        <v>107.73850964846933</v>
      </c>
      <c r="J1405" s="8">
        <v>93.15</v>
      </c>
      <c r="N1405" s="7"/>
      <c r="O1405" s="8"/>
      <c r="P1405" s="8"/>
      <c r="Q1405" s="8"/>
      <c r="R1405" s="8"/>
      <c r="S1405" s="8"/>
      <c r="T1405" s="8"/>
      <c r="U1405" s="8"/>
      <c r="V1405" s="8"/>
      <c r="W1405" s="8"/>
    </row>
    <row r="1406" spans="1:23" ht="14.25" customHeight="1">
      <c r="A1406" s="7">
        <v>43896</v>
      </c>
      <c r="B1406" s="8">
        <v>1.913</v>
      </c>
      <c r="C1406" s="8">
        <v>2.6280000000000001</v>
      </c>
      <c r="D1406" s="8">
        <v>0.71500000000000008</v>
      </c>
      <c r="E1406" s="8">
        <v>0.57999999999999996</v>
      </c>
      <c r="F1406" s="8">
        <v>0.74</v>
      </c>
      <c r="G1406" s="8">
        <v>96.0989</v>
      </c>
      <c r="H1406" s="8">
        <v>1.8928</v>
      </c>
      <c r="I1406" s="8">
        <v>105.96947203611529</v>
      </c>
      <c r="J1406" s="8">
        <v>93.15</v>
      </c>
      <c r="N1406" s="7"/>
      <c r="O1406" s="8"/>
      <c r="P1406" s="8"/>
      <c r="Q1406" s="8"/>
      <c r="R1406" s="8"/>
      <c r="S1406" s="8"/>
      <c r="T1406" s="8"/>
      <c r="U1406" s="8"/>
      <c r="V1406" s="8"/>
      <c r="W1406" s="8"/>
    </row>
    <row r="1407" spans="1:23" ht="14.25" customHeight="1">
      <c r="A1407" s="7">
        <v>43895</v>
      </c>
      <c r="B1407" s="8">
        <v>1.9430000000000001</v>
      </c>
      <c r="C1407" s="8">
        <v>2.6829000000000001</v>
      </c>
      <c r="D1407" s="8">
        <v>0.7399</v>
      </c>
      <c r="E1407" s="8">
        <v>0.67</v>
      </c>
      <c r="F1407" s="8">
        <v>0.92</v>
      </c>
      <c r="G1407" s="8">
        <v>96.573400000000007</v>
      </c>
      <c r="H1407" s="8">
        <v>1.8906000000000001</v>
      </c>
      <c r="I1407" s="8">
        <v>105.39659517622427</v>
      </c>
      <c r="J1407" s="8">
        <v>93.1</v>
      </c>
      <c r="N1407" s="7"/>
      <c r="O1407" s="8"/>
      <c r="P1407" s="8"/>
      <c r="Q1407" s="8"/>
      <c r="R1407" s="8"/>
      <c r="S1407" s="8"/>
      <c r="T1407" s="8"/>
      <c r="U1407" s="8"/>
      <c r="V1407" s="8"/>
      <c r="W1407" s="8"/>
    </row>
    <row r="1408" spans="1:23" ht="14.25" customHeight="1">
      <c r="A1408" s="7">
        <v>43894</v>
      </c>
      <c r="B1408" s="8">
        <v>1.9430000000000001</v>
      </c>
      <c r="C1408" s="8">
        <v>2.673</v>
      </c>
      <c r="D1408" s="8">
        <v>0.73</v>
      </c>
      <c r="E1408" s="8">
        <v>0.75</v>
      </c>
      <c r="F1408" s="8">
        <v>1.02</v>
      </c>
      <c r="G1408" s="8">
        <v>97.370699999999999</v>
      </c>
      <c r="H1408" s="8">
        <v>1.8844000000000001</v>
      </c>
      <c r="I1408" s="8">
        <v>105.95665835465321</v>
      </c>
      <c r="J1408" s="8">
        <v>93.1</v>
      </c>
      <c r="N1408" s="7"/>
      <c r="O1408" s="8"/>
      <c r="P1408" s="8"/>
      <c r="Q1408" s="8"/>
      <c r="R1408" s="8"/>
      <c r="S1408" s="8"/>
      <c r="T1408" s="8"/>
      <c r="U1408" s="8"/>
      <c r="V1408" s="8"/>
      <c r="W1408" s="8"/>
    </row>
    <row r="1409" spans="1:23" ht="14.25" customHeight="1">
      <c r="A1409" s="7">
        <v>43893</v>
      </c>
      <c r="B1409" s="8">
        <v>1.958</v>
      </c>
      <c r="C1409" s="8">
        <v>2.7477999999999998</v>
      </c>
      <c r="D1409" s="8">
        <v>0.78979999999999984</v>
      </c>
      <c r="E1409" s="8">
        <v>0.77</v>
      </c>
      <c r="F1409" s="8">
        <v>1.02</v>
      </c>
      <c r="G1409" s="8">
        <v>97.2119</v>
      </c>
      <c r="H1409" s="8">
        <v>1.9623999999999999</v>
      </c>
      <c r="I1409" s="8">
        <v>104.81161326911713</v>
      </c>
      <c r="J1409" s="8">
        <v>93.1</v>
      </c>
      <c r="N1409" s="7"/>
      <c r="O1409" s="8"/>
      <c r="P1409" s="8"/>
      <c r="Q1409" s="8"/>
      <c r="R1409" s="8"/>
      <c r="S1409" s="8"/>
      <c r="T1409" s="8"/>
      <c r="U1409" s="8"/>
      <c r="V1409" s="8"/>
      <c r="W1409" s="8"/>
    </row>
    <row r="1410" spans="1:23" ht="14.25" customHeight="1">
      <c r="A1410" s="7">
        <v>43892</v>
      </c>
      <c r="B1410" s="8">
        <v>1.9251</v>
      </c>
      <c r="C1410" s="8">
        <v>2.7427999999999999</v>
      </c>
      <c r="D1410" s="8">
        <v>0.81769999999999987</v>
      </c>
      <c r="E1410" s="8">
        <v>0.88</v>
      </c>
      <c r="F1410" s="8">
        <v>1.1000000000000001</v>
      </c>
      <c r="G1410" s="8">
        <v>97.578500000000005</v>
      </c>
      <c r="H1410" s="8">
        <v>2.0145</v>
      </c>
      <c r="I1410" s="8">
        <v>105.82731566853197</v>
      </c>
      <c r="J1410" s="8">
        <v>93.1</v>
      </c>
      <c r="N1410" s="7"/>
      <c r="O1410" s="8"/>
      <c r="P1410" s="8"/>
      <c r="Q1410" s="8"/>
      <c r="R1410" s="8"/>
      <c r="S1410" s="8"/>
      <c r="T1410" s="8"/>
      <c r="U1410" s="8"/>
      <c r="V1410" s="8"/>
      <c r="W1410" s="8"/>
    </row>
    <row r="1411" spans="1:23" ht="14.25" customHeight="1">
      <c r="A1411" s="7">
        <v>43889</v>
      </c>
      <c r="B1411" s="8">
        <v>1.9291</v>
      </c>
      <c r="C1411" s="8">
        <v>2.7376</v>
      </c>
      <c r="D1411" s="8">
        <v>0.8085</v>
      </c>
      <c r="E1411" s="8">
        <v>0.89</v>
      </c>
      <c r="F1411" s="8">
        <v>1.1299999999999999</v>
      </c>
      <c r="G1411" s="8">
        <v>98.135599999999997</v>
      </c>
      <c r="H1411" s="8">
        <v>2.3231000000000002</v>
      </c>
      <c r="I1411" s="8">
        <v>106.17869988338886</v>
      </c>
      <c r="J1411" s="8">
        <v>93.1</v>
      </c>
      <c r="N1411" s="7"/>
      <c r="O1411" s="8"/>
      <c r="P1411" s="8"/>
      <c r="Q1411" s="8"/>
      <c r="R1411" s="8"/>
      <c r="S1411" s="8"/>
      <c r="T1411" s="8"/>
      <c r="U1411" s="8"/>
      <c r="V1411" s="8"/>
      <c r="W1411" s="8"/>
    </row>
    <row r="1412" spans="1:23" ht="14.25" customHeight="1">
      <c r="A1412" s="7">
        <v>43888</v>
      </c>
      <c r="B1412" s="8">
        <v>1.9051</v>
      </c>
      <c r="C1412" s="8">
        <v>2.7702</v>
      </c>
      <c r="D1412" s="8">
        <v>0.86509999999999998</v>
      </c>
      <c r="E1412" s="8">
        <v>1.1100000000000001</v>
      </c>
      <c r="F1412" s="8">
        <v>1.3</v>
      </c>
      <c r="G1412" s="8">
        <v>98.420500000000004</v>
      </c>
      <c r="H1412" s="8">
        <v>2.1435</v>
      </c>
      <c r="I1412" s="8">
        <v>106.11642475696927</v>
      </c>
      <c r="J1412" s="8">
        <v>93.1</v>
      </c>
      <c r="N1412" s="7"/>
      <c r="O1412" s="8"/>
      <c r="P1412" s="8"/>
      <c r="Q1412" s="8"/>
      <c r="R1412" s="8"/>
      <c r="S1412" s="8"/>
      <c r="T1412" s="8"/>
      <c r="U1412" s="8"/>
      <c r="V1412" s="8"/>
      <c r="W1412" s="8"/>
    </row>
    <row r="1413" spans="1:23" ht="14.25" customHeight="1">
      <c r="A1413" s="7">
        <v>43887</v>
      </c>
      <c r="B1413" s="8">
        <v>1.8863000000000001</v>
      </c>
      <c r="C1413" s="8">
        <v>2.7972999999999999</v>
      </c>
      <c r="D1413" s="8">
        <v>0.91099999999999981</v>
      </c>
      <c r="E1413" s="8">
        <v>1.1399999999999999</v>
      </c>
      <c r="F1413" s="8">
        <v>1.33</v>
      </c>
      <c r="G1413" s="8">
        <v>99.159899999999993</v>
      </c>
      <c r="H1413" s="8">
        <v>2.0632000000000001</v>
      </c>
      <c r="I1413" s="8">
        <v>107.44047399879952</v>
      </c>
      <c r="J1413" s="8">
        <v>93.1</v>
      </c>
      <c r="N1413" s="7"/>
      <c r="O1413" s="8"/>
      <c r="P1413" s="8"/>
      <c r="Q1413" s="8"/>
      <c r="R1413" s="8"/>
      <c r="S1413" s="8"/>
      <c r="T1413" s="8"/>
      <c r="U1413" s="8"/>
      <c r="V1413" s="8"/>
      <c r="W1413" s="8"/>
    </row>
    <row r="1414" spans="1:23" ht="14.25" customHeight="1">
      <c r="A1414" s="7">
        <v>43886</v>
      </c>
      <c r="B1414" s="8">
        <v>1.8951</v>
      </c>
      <c r="C1414" s="8">
        <v>2.8220000000000001</v>
      </c>
      <c r="D1414" s="8">
        <v>0.92690000000000006</v>
      </c>
      <c r="E1414" s="8">
        <v>1.1599999999999999</v>
      </c>
      <c r="F1414" s="8">
        <v>1.33</v>
      </c>
      <c r="G1414" s="8">
        <v>98.982600000000005</v>
      </c>
      <c r="H1414" s="8">
        <v>2.0703999999999998</v>
      </c>
      <c r="I1414" s="8">
        <v>109.72386828047752</v>
      </c>
      <c r="J1414" s="8">
        <v>93.1</v>
      </c>
      <c r="N1414" s="7"/>
      <c r="O1414" s="8"/>
      <c r="P1414" s="8"/>
      <c r="Q1414" s="8"/>
      <c r="R1414" s="8"/>
      <c r="S1414" s="8"/>
      <c r="T1414" s="8"/>
      <c r="U1414" s="8"/>
      <c r="V1414" s="8"/>
      <c r="W1414" s="8"/>
    </row>
    <row r="1415" spans="1:23" ht="14.25" customHeight="1">
      <c r="A1415" s="7">
        <v>43885</v>
      </c>
      <c r="B1415" s="8">
        <v>1.8853</v>
      </c>
      <c r="C1415" s="8">
        <v>2.8119999999999998</v>
      </c>
      <c r="D1415" s="8">
        <v>0.92669999999999986</v>
      </c>
      <c r="E1415" s="8">
        <v>1.21</v>
      </c>
      <c r="F1415" s="8">
        <v>1.38</v>
      </c>
      <c r="G1415" s="8">
        <v>99.286000000000001</v>
      </c>
      <c r="H1415" s="8">
        <v>1.9977</v>
      </c>
      <c r="I1415" s="8">
        <v>112.13828763084396</v>
      </c>
      <c r="J1415" s="8">
        <v>93.1</v>
      </c>
      <c r="N1415" s="7"/>
      <c r="O1415" s="8"/>
      <c r="P1415" s="8"/>
      <c r="Q1415" s="8"/>
      <c r="R1415" s="8"/>
      <c r="S1415" s="8"/>
      <c r="T1415" s="8"/>
      <c r="U1415" s="8"/>
      <c r="V1415" s="8"/>
      <c r="W1415" s="8"/>
    </row>
    <row r="1416" spans="1:23" ht="14.25" customHeight="1">
      <c r="A1416" s="7">
        <v>43882</v>
      </c>
      <c r="B1416" s="8">
        <v>1.9309000000000001</v>
      </c>
      <c r="C1416" s="8">
        <v>2.847</v>
      </c>
      <c r="D1416" s="8">
        <v>0.91609999999999991</v>
      </c>
      <c r="E1416" s="8">
        <v>1.3</v>
      </c>
      <c r="F1416" s="8">
        <v>1.46</v>
      </c>
      <c r="G1416" s="8">
        <v>99.345699999999994</v>
      </c>
      <c r="H1416" s="8">
        <v>2.0779999999999998</v>
      </c>
      <c r="I1416" s="8">
        <v>112.89010279269473</v>
      </c>
      <c r="J1416" s="8">
        <v>93.1</v>
      </c>
      <c r="N1416" s="7"/>
      <c r="O1416" s="8"/>
      <c r="P1416" s="8"/>
      <c r="Q1416" s="8"/>
      <c r="R1416" s="8"/>
      <c r="S1416" s="8"/>
      <c r="T1416" s="8"/>
      <c r="U1416" s="8"/>
      <c r="V1416" s="8"/>
      <c r="W1416" s="8"/>
    </row>
    <row r="1417" spans="1:23" ht="14.25" customHeight="1">
      <c r="A1417" s="7">
        <v>43881</v>
      </c>
      <c r="B1417" s="8">
        <v>1.9459</v>
      </c>
      <c r="C1417" s="8">
        <v>2.8856999999999999</v>
      </c>
      <c r="D1417" s="8">
        <v>0.93979999999999997</v>
      </c>
      <c r="E1417" s="8">
        <v>1.37</v>
      </c>
      <c r="F1417" s="8">
        <v>1.52</v>
      </c>
      <c r="G1417" s="8">
        <v>99.897599999999997</v>
      </c>
      <c r="H1417" s="8">
        <v>2.1059999999999999</v>
      </c>
      <c r="I1417" s="8">
        <v>114.10588794017922</v>
      </c>
      <c r="J1417" s="8">
        <v>92.85</v>
      </c>
      <c r="N1417" s="7"/>
      <c r="O1417" s="8"/>
      <c r="P1417" s="8"/>
      <c r="Q1417" s="8"/>
      <c r="R1417" s="8"/>
      <c r="S1417" s="8"/>
      <c r="T1417" s="8"/>
      <c r="U1417" s="8"/>
      <c r="V1417" s="8"/>
      <c r="W1417" s="8"/>
    </row>
    <row r="1418" spans="1:23" ht="14.25" customHeight="1">
      <c r="A1418" s="7">
        <v>43880</v>
      </c>
      <c r="B1418" s="8">
        <v>1.9365000000000001</v>
      </c>
      <c r="C1418" s="8">
        <v>2.8776000000000002</v>
      </c>
      <c r="D1418" s="8">
        <v>0.94110000000000005</v>
      </c>
      <c r="E1418" s="8">
        <v>1.41</v>
      </c>
      <c r="F1418" s="8">
        <v>1.56</v>
      </c>
      <c r="G1418" s="8">
        <v>99.610299999999995</v>
      </c>
      <c r="H1418" s="8">
        <v>2.1150000000000002</v>
      </c>
      <c r="I1418" s="8">
        <v>120.39294005463817</v>
      </c>
      <c r="J1418" s="8">
        <v>92.85</v>
      </c>
      <c r="N1418" s="7"/>
      <c r="O1418" s="8"/>
      <c r="P1418" s="8"/>
      <c r="Q1418" s="8"/>
      <c r="R1418" s="8"/>
      <c r="S1418" s="8"/>
      <c r="T1418" s="8"/>
      <c r="U1418" s="8"/>
      <c r="V1418" s="8"/>
      <c r="W1418" s="8"/>
    </row>
    <row r="1419" spans="1:23" ht="14.25" customHeight="1">
      <c r="A1419" s="7">
        <v>43879</v>
      </c>
      <c r="B1419" s="8">
        <v>1.9358</v>
      </c>
      <c r="C1419" s="8">
        <v>2.8664000000000001</v>
      </c>
      <c r="D1419" s="8">
        <v>0.93060000000000009</v>
      </c>
      <c r="E1419" s="8">
        <v>1.39</v>
      </c>
      <c r="F1419" s="8">
        <v>1.55</v>
      </c>
      <c r="G1419" s="8">
        <v>99.465599999999995</v>
      </c>
      <c r="H1419" s="8">
        <v>2.2073</v>
      </c>
      <c r="I1419" s="8">
        <v>123.03977360681679</v>
      </c>
      <c r="J1419" s="8">
        <v>92.85</v>
      </c>
      <c r="N1419" s="7"/>
      <c r="O1419" s="8"/>
      <c r="P1419" s="8"/>
      <c r="Q1419" s="8"/>
      <c r="R1419" s="8"/>
      <c r="S1419" s="8"/>
      <c r="T1419" s="8"/>
      <c r="U1419" s="8"/>
      <c r="V1419" s="8"/>
      <c r="W1419" s="8"/>
    </row>
    <row r="1420" spans="1:23" ht="14.25" customHeight="1">
      <c r="A1420" s="7">
        <v>43878</v>
      </c>
      <c r="B1420" s="8">
        <v>1.9358</v>
      </c>
      <c r="C1420" s="8">
        <v>2.8927999999999998</v>
      </c>
      <c r="D1420" s="8">
        <v>0.95699999999999985</v>
      </c>
      <c r="E1420" s="8">
        <v>1.42</v>
      </c>
      <c r="F1420" s="8">
        <v>1.59</v>
      </c>
      <c r="G1420" s="8">
        <v>99.168300000000002</v>
      </c>
      <c r="H1420" s="8">
        <v>2.1093999999999999</v>
      </c>
      <c r="I1420" s="8">
        <v>126.47028802941176</v>
      </c>
      <c r="J1420" s="8">
        <v>92.85</v>
      </c>
      <c r="N1420" s="7"/>
      <c r="O1420" s="8"/>
      <c r="P1420" s="8"/>
      <c r="Q1420" s="8"/>
      <c r="R1420" s="8"/>
      <c r="S1420" s="8"/>
      <c r="T1420" s="8"/>
      <c r="U1420" s="8"/>
      <c r="V1420" s="8"/>
      <c r="W1420" s="8"/>
    </row>
    <row r="1421" spans="1:23" ht="14.25" customHeight="1">
      <c r="A1421" s="7">
        <v>43875</v>
      </c>
      <c r="B1421" s="8">
        <v>1.9613</v>
      </c>
      <c r="C1421" s="8">
        <v>2.8631000000000002</v>
      </c>
      <c r="D1421" s="8">
        <v>0.90180000000000016</v>
      </c>
      <c r="E1421" s="8">
        <v>1.42</v>
      </c>
      <c r="F1421" s="8">
        <v>1.59</v>
      </c>
      <c r="G1421" s="8">
        <v>99.162599999999998</v>
      </c>
      <c r="H1421" s="8">
        <v>1.9825999999999999</v>
      </c>
      <c r="I1421" s="8">
        <v>129.38040695493302</v>
      </c>
      <c r="J1421" s="8">
        <v>92.85</v>
      </c>
      <c r="N1421" s="7"/>
      <c r="O1421" s="8"/>
      <c r="P1421" s="8"/>
      <c r="Q1421" s="8"/>
      <c r="R1421" s="8"/>
      <c r="S1421" s="8"/>
      <c r="T1421" s="8"/>
      <c r="U1421" s="8"/>
      <c r="V1421" s="8"/>
      <c r="W1421" s="8"/>
    </row>
    <row r="1422" spans="1:23" ht="14.25" customHeight="1">
      <c r="A1422" s="7">
        <v>43874</v>
      </c>
      <c r="B1422" s="8">
        <v>1.9810000000000001</v>
      </c>
      <c r="C1422" s="8">
        <v>2.8201000000000001</v>
      </c>
      <c r="D1422" s="8">
        <v>0.83909999999999996</v>
      </c>
      <c r="E1422" s="8">
        <v>1.43</v>
      </c>
      <c r="F1422" s="8">
        <v>1.61</v>
      </c>
      <c r="G1422" s="8">
        <v>99.111599999999996</v>
      </c>
      <c r="H1422" s="8">
        <v>2.1124999999999998</v>
      </c>
      <c r="I1422" s="8">
        <v>131.02213488582245</v>
      </c>
      <c r="J1422" s="8">
        <v>92.71</v>
      </c>
      <c r="N1422" s="7"/>
      <c r="O1422" s="8"/>
      <c r="P1422" s="8"/>
      <c r="Q1422" s="8"/>
      <c r="R1422" s="8"/>
      <c r="S1422" s="8"/>
      <c r="T1422" s="8"/>
      <c r="U1422" s="8"/>
      <c r="V1422" s="8"/>
      <c r="W1422" s="8"/>
    </row>
    <row r="1423" spans="1:23" ht="14.25" customHeight="1">
      <c r="A1423" s="7">
        <v>43873</v>
      </c>
      <c r="B1423" s="8">
        <v>1.99</v>
      </c>
      <c r="C1423" s="8">
        <v>2.8332999999999999</v>
      </c>
      <c r="D1423" s="8">
        <v>0.84329999999999994</v>
      </c>
      <c r="E1423" s="8">
        <v>1.45</v>
      </c>
      <c r="F1423" s="8">
        <v>1.62</v>
      </c>
      <c r="G1423" s="8">
        <v>99.006299999999996</v>
      </c>
      <c r="H1423" s="8">
        <v>2.2124999999999999</v>
      </c>
      <c r="I1423" s="8">
        <v>131.23031181251528</v>
      </c>
      <c r="J1423" s="8">
        <v>92.71</v>
      </c>
      <c r="N1423" s="7"/>
      <c r="O1423" s="8"/>
      <c r="P1423" s="8"/>
      <c r="Q1423" s="8"/>
      <c r="R1423" s="8"/>
      <c r="S1423" s="8"/>
      <c r="T1423" s="8"/>
      <c r="U1423" s="8"/>
      <c r="V1423" s="8"/>
      <c r="W1423" s="8"/>
    </row>
    <row r="1424" spans="1:23" ht="14.25" customHeight="1">
      <c r="A1424" s="7">
        <v>43872</v>
      </c>
      <c r="B1424" s="8">
        <v>1.99</v>
      </c>
      <c r="C1424" s="8">
        <v>2.8340000000000001</v>
      </c>
      <c r="D1424" s="8">
        <v>0.84400000000000008</v>
      </c>
      <c r="E1424" s="8">
        <v>1.4</v>
      </c>
      <c r="F1424" s="8">
        <v>1.59</v>
      </c>
      <c r="G1424" s="8">
        <v>98.765799999999999</v>
      </c>
      <c r="H1424" s="8">
        <v>2.1509999999999998</v>
      </c>
      <c r="I1424" s="8">
        <v>131.78889007728165</v>
      </c>
      <c r="J1424" s="8">
        <v>92.71</v>
      </c>
      <c r="N1424" s="7"/>
      <c r="O1424" s="8"/>
      <c r="P1424" s="8"/>
      <c r="Q1424" s="8"/>
      <c r="R1424" s="8"/>
      <c r="S1424" s="8"/>
      <c r="T1424" s="8"/>
      <c r="U1424" s="8"/>
      <c r="V1424" s="8"/>
      <c r="W1424" s="8"/>
    </row>
    <row r="1425" spans="1:23" ht="14.25" customHeight="1">
      <c r="A1425" s="7">
        <v>43871</v>
      </c>
      <c r="B1425" s="8">
        <v>2</v>
      </c>
      <c r="C1425" s="8">
        <v>2.7871999999999999</v>
      </c>
      <c r="D1425" s="8">
        <v>0.7871999999999999</v>
      </c>
      <c r="E1425" s="8">
        <v>1.38</v>
      </c>
      <c r="F1425" s="8">
        <v>1.56</v>
      </c>
      <c r="G1425" s="8">
        <v>98.866200000000006</v>
      </c>
      <c r="H1425" s="8">
        <v>2.1520999999999999</v>
      </c>
      <c r="I1425" s="8">
        <v>136.00649944362564</v>
      </c>
      <c r="J1425" s="8">
        <v>92.71</v>
      </c>
      <c r="N1425" s="7"/>
      <c r="O1425" s="8"/>
      <c r="P1425" s="8"/>
      <c r="Q1425" s="8"/>
      <c r="R1425" s="8"/>
      <c r="S1425" s="8"/>
      <c r="T1425" s="8"/>
      <c r="U1425" s="8"/>
      <c r="V1425" s="8"/>
      <c r="W1425" s="8"/>
    </row>
    <row r="1426" spans="1:23" ht="14.25" customHeight="1">
      <c r="A1426" s="7">
        <v>43868</v>
      </c>
      <c r="B1426" s="8">
        <v>2.0525000000000002</v>
      </c>
      <c r="C1426" s="8">
        <v>2.8024</v>
      </c>
      <c r="D1426" s="8">
        <v>0.74989999999999979</v>
      </c>
      <c r="E1426" s="8">
        <v>1.41</v>
      </c>
      <c r="F1426" s="8">
        <v>1.59</v>
      </c>
      <c r="G1426" s="8">
        <v>98.7102</v>
      </c>
      <c r="H1426" s="8">
        <v>2.1173999999999999</v>
      </c>
      <c r="I1426" s="8">
        <v>132.61580777317073</v>
      </c>
      <c r="J1426" s="8">
        <v>92.71</v>
      </c>
      <c r="N1426" s="7"/>
      <c r="O1426" s="8"/>
      <c r="P1426" s="8"/>
      <c r="Q1426" s="8"/>
      <c r="R1426" s="8"/>
      <c r="S1426" s="8"/>
      <c r="T1426" s="8"/>
      <c r="U1426" s="8"/>
      <c r="V1426" s="8"/>
      <c r="W1426" s="8"/>
    </row>
    <row r="1427" spans="1:23" ht="14.25" customHeight="1">
      <c r="A1427" s="7">
        <v>43867</v>
      </c>
      <c r="B1427" s="8">
        <v>2.0592999999999999</v>
      </c>
      <c r="C1427" s="8">
        <v>2.8391999999999999</v>
      </c>
      <c r="D1427" s="8">
        <v>0.77990000000000004</v>
      </c>
      <c r="E1427" s="8">
        <v>1.45</v>
      </c>
      <c r="F1427" s="8">
        <v>1.65</v>
      </c>
      <c r="G1427" s="8">
        <v>98.473799999999997</v>
      </c>
      <c r="H1427" s="8">
        <v>2.2092000000000001</v>
      </c>
      <c r="I1427" s="8">
        <v>131.53495403253217</v>
      </c>
      <c r="J1427" s="8">
        <v>93.03</v>
      </c>
      <c r="N1427" s="7"/>
      <c r="O1427" s="8"/>
      <c r="P1427" s="8"/>
      <c r="Q1427" s="8"/>
      <c r="R1427" s="8"/>
      <c r="S1427" s="8"/>
      <c r="T1427" s="8"/>
      <c r="U1427" s="8"/>
      <c r="V1427" s="8"/>
      <c r="W1427" s="8"/>
    </row>
    <row r="1428" spans="1:23" ht="14.25" customHeight="1">
      <c r="A1428" s="7">
        <v>43866</v>
      </c>
      <c r="B1428" s="8">
        <v>2.0773000000000001</v>
      </c>
      <c r="C1428" s="8">
        <v>2.8439999999999999</v>
      </c>
      <c r="D1428" s="8">
        <v>0.76669999999999972</v>
      </c>
      <c r="E1428" s="8">
        <v>1.46</v>
      </c>
      <c r="F1428" s="8">
        <v>1.66</v>
      </c>
      <c r="G1428" s="8">
        <v>98.268500000000003</v>
      </c>
      <c r="H1428" s="8">
        <v>2.2951999999999999</v>
      </c>
      <c r="I1428" s="8">
        <v>129.52996700425015</v>
      </c>
      <c r="J1428" s="8">
        <v>93.03</v>
      </c>
      <c r="N1428" s="7"/>
      <c r="O1428" s="8"/>
      <c r="P1428" s="8"/>
      <c r="Q1428" s="8"/>
      <c r="R1428" s="8"/>
      <c r="S1428" s="8"/>
      <c r="T1428" s="8"/>
      <c r="U1428" s="8"/>
      <c r="V1428" s="8"/>
      <c r="W1428" s="8"/>
    </row>
    <row r="1429" spans="1:23" ht="14.25" customHeight="1">
      <c r="A1429" s="7">
        <v>43865</v>
      </c>
      <c r="B1429" s="8">
        <v>2.1</v>
      </c>
      <c r="C1429" s="8">
        <v>2.8551000000000002</v>
      </c>
      <c r="D1429" s="8">
        <v>0.7551000000000001</v>
      </c>
      <c r="E1429" s="8">
        <v>1.42</v>
      </c>
      <c r="F1429" s="8">
        <v>1.61</v>
      </c>
      <c r="G1429" s="8">
        <v>97.949399999999997</v>
      </c>
      <c r="H1429" s="8">
        <v>2.4094000000000002</v>
      </c>
      <c r="I1429" s="8">
        <v>129.89755332363637</v>
      </c>
      <c r="J1429" s="8">
        <v>93.03</v>
      </c>
      <c r="N1429" s="7"/>
      <c r="O1429" s="8"/>
      <c r="P1429" s="8"/>
      <c r="Q1429" s="8"/>
      <c r="R1429" s="8"/>
      <c r="S1429" s="8"/>
      <c r="T1429" s="8"/>
      <c r="U1429" s="8"/>
      <c r="V1429" s="8"/>
      <c r="W1429" s="8"/>
    </row>
    <row r="1430" spans="1:23" ht="14.25" customHeight="1">
      <c r="A1430" s="7">
        <v>43864</v>
      </c>
      <c r="B1430" s="8">
        <v>2.0910000000000002</v>
      </c>
      <c r="C1430" s="8">
        <v>2.8231000000000002</v>
      </c>
      <c r="D1430" s="8">
        <v>0.73209999999999997</v>
      </c>
      <c r="E1430" s="8">
        <v>1.35</v>
      </c>
      <c r="F1430" s="8">
        <v>1.54</v>
      </c>
      <c r="G1430" s="8">
        <v>97.808199999999999</v>
      </c>
      <c r="H1430" s="8">
        <v>2.6002999999999998</v>
      </c>
      <c r="I1430" s="8">
        <v>131.60100801961022</v>
      </c>
      <c r="J1430" s="8">
        <v>93.03</v>
      </c>
      <c r="N1430" s="7"/>
      <c r="O1430" s="8"/>
      <c r="P1430" s="8"/>
      <c r="Q1430" s="8"/>
      <c r="R1430" s="8"/>
      <c r="S1430" s="8"/>
      <c r="T1430" s="8"/>
      <c r="U1430" s="8"/>
      <c r="V1430" s="8"/>
      <c r="W1430" s="8"/>
    </row>
    <row r="1431" spans="1:23" ht="14.25" customHeight="1">
      <c r="A1431" s="7">
        <v>43861</v>
      </c>
      <c r="B1431" s="8">
        <v>2.181</v>
      </c>
      <c r="C1431" s="8">
        <v>2.9931999999999999</v>
      </c>
      <c r="D1431" s="8">
        <v>0.81219999999999981</v>
      </c>
      <c r="E1431" s="8">
        <v>1.32</v>
      </c>
      <c r="F1431" s="8">
        <v>1.51</v>
      </c>
      <c r="G1431" s="8">
        <v>97.3596</v>
      </c>
      <c r="H1431" s="8">
        <v>2.5377999999999998</v>
      </c>
      <c r="I1431" s="8">
        <v>116.37788467197967</v>
      </c>
      <c r="J1431" s="8">
        <v>93.03</v>
      </c>
      <c r="N1431" s="7"/>
      <c r="O1431" s="8"/>
      <c r="P1431" s="8"/>
      <c r="Q1431" s="8"/>
      <c r="R1431" s="8"/>
      <c r="S1431" s="8"/>
      <c r="T1431" s="8"/>
      <c r="U1431" s="8"/>
      <c r="V1431" s="8"/>
      <c r="W1431" s="8"/>
    </row>
    <row r="1432" spans="1:23" ht="14.25" customHeight="1">
      <c r="A1432" s="7">
        <v>43860</v>
      </c>
      <c r="B1432" s="8">
        <v>2.181</v>
      </c>
      <c r="C1432" s="8">
        <v>2.9931999999999999</v>
      </c>
      <c r="D1432" s="8">
        <v>0.81219999999999981</v>
      </c>
      <c r="E1432" s="8">
        <v>1.39</v>
      </c>
      <c r="F1432" s="8">
        <v>1.57</v>
      </c>
      <c r="G1432" s="8">
        <v>97.866399999999999</v>
      </c>
      <c r="H1432" s="8">
        <v>2.5377999999999998</v>
      </c>
      <c r="I1432" s="8">
        <v>116.37788467197967</v>
      </c>
      <c r="J1432" s="8">
        <v>93.03</v>
      </c>
      <c r="N1432" s="7"/>
      <c r="O1432" s="8"/>
      <c r="P1432" s="8"/>
      <c r="Q1432" s="8"/>
      <c r="R1432" s="8"/>
      <c r="S1432" s="8"/>
      <c r="T1432" s="8"/>
      <c r="U1432" s="8"/>
      <c r="V1432" s="8"/>
      <c r="W1432" s="8"/>
    </row>
    <row r="1433" spans="1:23" ht="14.25" customHeight="1">
      <c r="A1433" s="7">
        <v>43859</v>
      </c>
      <c r="B1433" s="8">
        <v>2.181</v>
      </c>
      <c r="C1433" s="8">
        <v>2.9931999999999999</v>
      </c>
      <c r="D1433" s="8">
        <v>0.81219999999999981</v>
      </c>
      <c r="E1433" s="8">
        <v>1.41</v>
      </c>
      <c r="F1433" s="8">
        <v>1.6</v>
      </c>
      <c r="G1433" s="8">
        <v>98.048500000000004</v>
      </c>
      <c r="H1433" s="8">
        <v>2.5377999999999998</v>
      </c>
      <c r="I1433" s="8">
        <v>116.37788467197967</v>
      </c>
      <c r="J1433" s="8">
        <v>93.03</v>
      </c>
      <c r="N1433" s="7"/>
      <c r="O1433" s="8"/>
      <c r="P1433" s="8"/>
      <c r="Q1433" s="8"/>
      <c r="R1433" s="8"/>
      <c r="S1433" s="8"/>
      <c r="T1433" s="8"/>
      <c r="U1433" s="8"/>
      <c r="V1433" s="8"/>
      <c r="W1433" s="8"/>
    </row>
    <row r="1434" spans="1:23" ht="14.25" customHeight="1">
      <c r="A1434" s="7">
        <v>43858</v>
      </c>
      <c r="B1434" s="8">
        <v>2.181</v>
      </c>
      <c r="C1434" s="8">
        <v>2.9931999999999999</v>
      </c>
      <c r="D1434" s="8">
        <v>0.81219999999999981</v>
      </c>
      <c r="E1434" s="8">
        <v>1.47</v>
      </c>
      <c r="F1434" s="8">
        <v>1.65</v>
      </c>
      <c r="G1434" s="8">
        <v>97.962599999999995</v>
      </c>
      <c r="H1434" s="8">
        <v>2.5377999999999998</v>
      </c>
      <c r="I1434" s="8">
        <v>116.37788467197967</v>
      </c>
      <c r="J1434" s="8">
        <v>93.03</v>
      </c>
      <c r="N1434" s="7"/>
      <c r="O1434" s="8"/>
      <c r="P1434" s="8"/>
      <c r="Q1434" s="8"/>
      <c r="R1434" s="8"/>
      <c r="S1434" s="8"/>
      <c r="T1434" s="8"/>
      <c r="U1434" s="8"/>
      <c r="V1434" s="8"/>
      <c r="W1434" s="8"/>
    </row>
    <row r="1435" spans="1:23" ht="14.25" customHeight="1">
      <c r="A1435" s="7">
        <v>43857</v>
      </c>
      <c r="B1435" s="8">
        <v>2.181</v>
      </c>
      <c r="C1435" s="8">
        <v>2.9931999999999999</v>
      </c>
      <c r="D1435" s="8">
        <v>0.81219999999999981</v>
      </c>
      <c r="E1435" s="8">
        <v>1.44</v>
      </c>
      <c r="F1435" s="8">
        <v>1.61</v>
      </c>
      <c r="G1435" s="8">
        <v>97.936000000000007</v>
      </c>
      <c r="H1435" s="8">
        <v>2.5377999999999998</v>
      </c>
      <c r="I1435" s="8">
        <v>116.37788467197967</v>
      </c>
      <c r="J1435" s="8">
        <v>93.03</v>
      </c>
      <c r="N1435" s="7"/>
      <c r="O1435" s="8"/>
      <c r="P1435" s="8"/>
      <c r="Q1435" s="8"/>
      <c r="R1435" s="8"/>
      <c r="S1435" s="8"/>
      <c r="T1435" s="8"/>
      <c r="U1435" s="8"/>
      <c r="V1435" s="8"/>
      <c r="W1435" s="8"/>
    </row>
    <row r="1436" spans="1:23" ht="14.25" customHeight="1">
      <c r="A1436" s="7">
        <v>43854</v>
      </c>
      <c r="B1436" s="8">
        <v>2.181</v>
      </c>
      <c r="C1436" s="8">
        <v>2.9931999999999999</v>
      </c>
      <c r="D1436" s="8">
        <v>0.81219999999999981</v>
      </c>
      <c r="E1436" s="8">
        <v>1.51</v>
      </c>
      <c r="F1436" s="8">
        <v>1.7</v>
      </c>
      <c r="G1436" s="8">
        <v>97.888099999999994</v>
      </c>
      <c r="H1436" s="8">
        <v>2.5377999999999998</v>
      </c>
      <c r="I1436" s="8">
        <v>116.37788467197967</v>
      </c>
      <c r="J1436" s="8">
        <v>93.03</v>
      </c>
      <c r="N1436" s="7"/>
      <c r="O1436" s="8"/>
      <c r="P1436" s="8"/>
      <c r="Q1436" s="8"/>
      <c r="R1436" s="8"/>
      <c r="S1436" s="8"/>
      <c r="T1436" s="8"/>
      <c r="U1436" s="8"/>
      <c r="V1436" s="8"/>
      <c r="W1436" s="8"/>
    </row>
    <row r="1437" spans="1:23" ht="14.25" customHeight="1">
      <c r="A1437" s="7">
        <v>43853</v>
      </c>
      <c r="B1437" s="8">
        <v>2.181</v>
      </c>
      <c r="C1437" s="8">
        <v>2.9931999999999999</v>
      </c>
      <c r="D1437" s="8">
        <v>0.81219999999999981</v>
      </c>
      <c r="E1437" s="8">
        <v>1.55</v>
      </c>
      <c r="F1437" s="8">
        <v>1.74</v>
      </c>
      <c r="G1437" s="8">
        <v>97.663700000000006</v>
      </c>
      <c r="H1437" s="8">
        <v>2.5377999999999998</v>
      </c>
      <c r="I1437" s="8">
        <v>116.37788467197967</v>
      </c>
      <c r="J1437" s="8">
        <v>93.03</v>
      </c>
      <c r="N1437" s="7"/>
      <c r="O1437" s="8"/>
      <c r="P1437" s="8"/>
      <c r="Q1437" s="8"/>
      <c r="R1437" s="8"/>
      <c r="S1437" s="8"/>
      <c r="T1437" s="8"/>
      <c r="U1437" s="8"/>
      <c r="V1437" s="8"/>
      <c r="W1437" s="8"/>
    </row>
    <row r="1438" spans="1:23" ht="14.25" customHeight="1">
      <c r="A1438" s="7">
        <v>43852</v>
      </c>
      <c r="B1438" s="8">
        <v>2.181</v>
      </c>
      <c r="C1438" s="8">
        <v>3.0282</v>
      </c>
      <c r="D1438" s="8">
        <v>0.84719999999999995</v>
      </c>
      <c r="E1438" s="8">
        <v>1.57</v>
      </c>
      <c r="F1438" s="8">
        <v>1.77</v>
      </c>
      <c r="G1438" s="8">
        <v>97.496399999999994</v>
      </c>
      <c r="H1438" s="8">
        <v>2.6154000000000002</v>
      </c>
      <c r="I1438" s="8">
        <v>115.7346522970639</v>
      </c>
      <c r="J1438" s="8">
        <v>92.9</v>
      </c>
      <c r="N1438" s="7"/>
      <c r="O1438" s="8"/>
      <c r="P1438" s="8"/>
      <c r="Q1438" s="8"/>
      <c r="R1438" s="8"/>
      <c r="S1438" s="8"/>
      <c r="T1438" s="8"/>
      <c r="U1438" s="8"/>
      <c r="V1438" s="8"/>
      <c r="W1438" s="8"/>
    </row>
    <row r="1439" spans="1:23" ht="14.25" customHeight="1">
      <c r="A1439" s="7">
        <v>43851</v>
      </c>
      <c r="B1439" s="8">
        <v>2.2058</v>
      </c>
      <c r="C1439" s="8">
        <v>3.0337000000000001</v>
      </c>
      <c r="D1439" s="8">
        <v>0.82790000000000008</v>
      </c>
      <c r="E1439" s="8">
        <v>1.57</v>
      </c>
      <c r="F1439" s="8">
        <v>1.78</v>
      </c>
      <c r="G1439" s="8">
        <v>97.617000000000004</v>
      </c>
      <c r="H1439" s="8">
        <v>2.5727000000000002</v>
      </c>
      <c r="I1439" s="8">
        <v>114.07476466851148</v>
      </c>
      <c r="J1439" s="8">
        <v>92.9</v>
      </c>
      <c r="N1439" s="7"/>
      <c r="O1439" s="8"/>
      <c r="P1439" s="8"/>
      <c r="Q1439" s="8"/>
      <c r="R1439" s="8"/>
      <c r="S1439" s="8"/>
      <c r="T1439" s="8"/>
      <c r="U1439" s="8"/>
      <c r="V1439" s="8"/>
      <c r="W1439" s="8"/>
    </row>
    <row r="1440" spans="1:23" ht="14.25" customHeight="1">
      <c r="A1440" s="7">
        <v>43850</v>
      </c>
      <c r="B1440" s="8">
        <v>2.2019000000000002</v>
      </c>
      <c r="C1440" s="8">
        <v>3.0775999999999999</v>
      </c>
      <c r="D1440" s="8">
        <v>0.8756999999999997</v>
      </c>
      <c r="E1440" s="8">
        <v>1.63</v>
      </c>
      <c r="F1440" s="8">
        <v>1.84</v>
      </c>
      <c r="G1440" s="8">
        <v>97.600700000000003</v>
      </c>
      <c r="H1440" s="8">
        <v>2.5708000000000002</v>
      </c>
      <c r="I1440" s="8">
        <v>113.40571494673461</v>
      </c>
      <c r="J1440" s="8">
        <v>92.9</v>
      </c>
      <c r="N1440" s="7"/>
      <c r="O1440" s="8"/>
      <c r="P1440" s="8"/>
      <c r="Q1440" s="8"/>
      <c r="R1440" s="8"/>
      <c r="S1440" s="8"/>
      <c r="T1440" s="8"/>
      <c r="U1440" s="8"/>
      <c r="V1440" s="8"/>
      <c r="W1440" s="8"/>
    </row>
    <row r="1441" spans="1:23" ht="14.25" customHeight="1">
      <c r="A1441" s="7">
        <v>43849</v>
      </c>
      <c r="B1441" s="8">
        <v>2.2627000000000002</v>
      </c>
      <c r="C1441" s="8">
        <v>3.0779999999999998</v>
      </c>
      <c r="D1441" s="8">
        <v>0.81529999999999969</v>
      </c>
      <c r="E1441" s="8">
        <v>1.63</v>
      </c>
      <c r="F1441" s="8">
        <v>1.84</v>
      </c>
      <c r="G1441" s="8">
        <v>97.641800000000003</v>
      </c>
      <c r="H1441" s="8">
        <v>2.5916000000000001</v>
      </c>
      <c r="I1441" s="8">
        <v>113.76752018499127</v>
      </c>
      <c r="J1441" s="8">
        <v>92.9</v>
      </c>
      <c r="N1441" s="7"/>
      <c r="O1441" s="8"/>
      <c r="P1441" s="8"/>
      <c r="Q1441" s="8"/>
      <c r="R1441" s="8"/>
      <c r="S1441" s="8"/>
      <c r="T1441" s="8"/>
      <c r="U1441" s="8"/>
      <c r="V1441" s="8"/>
      <c r="W1441" s="8"/>
    </row>
    <row r="1442" spans="1:23" ht="14.25" customHeight="1">
      <c r="A1442" s="7">
        <v>43847</v>
      </c>
      <c r="B1442" s="8">
        <v>2.2618</v>
      </c>
      <c r="C1442" s="8">
        <v>3.0832000000000002</v>
      </c>
      <c r="D1442" s="8">
        <v>0.82140000000000013</v>
      </c>
      <c r="E1442" s="8">
        <v>1.63</v>
      </c>
      <c r="F1442" s="8">
        <v>1.84</v>
      </c>
      <c r="G1442" s="8">
        <v>97.641800000000003</v>
      </c>
      <c r="H1442" s="8">
        <v>2.6337999999999999</v>
      </c>
      <c r="I1442" s="8">
        <v>112.66191465381041</v>
      </c>
      <c r="J1442" s="8">
        <v>92.9</v>
      </c>
      <c r="N1442" s="7"/>
      <c r="O1442" s="8"/>
      <c r="P1442" s="8"/>
      <c r="Q1442" s="8"/>
      <c r="R1442" s="8"/>
      <c r="S1442" s="8"/>
      <c r="T1442" s="8"/>
      <c r="U1442" s="8"/>
      <c r="V1442" s="8"/>
      <c r="W1442" s="8"/>
    </row>
    <row r="1443" spans="1:23" ht="14.25" customHeight="1">
      <c r="A1443" s="7">
        <v>43846</v>
      </c>
      <c r="B1443" s="8">
        <v>2.2721</v>
      </c>
      <c r="C1443" s="8">
        <v>3.0918000000000001</v>
      </c>
      <c r="D1443" s="8">
        <v>0.8197000000000001</v>
      </c>
      <c r="E1443" s="8">
        <v>1.63</v>
      </c>
      <c r="F1443" s="8">
        <v>1.81</v>
      </c>
      <c r="G1443" s="8">
        <v>97.314499999999995</v>
      </c>
      <c r="H1443" s="8">
        <v>2.6907000000000001</v>
      </c>
      <c r="I1443" s="8">
        <v>111.69465743461583</v>
      </c>
      <c r="J1443" s="8">
        <v>92.28</v>
      </c>
      <c r="N1443" s="7"/>
      <c r="O1443" s="8"/>
      <c r="P1443" s="8"/>
      <c r="Q1443" s="8"/>
      <c r="R1443" s="8"/>
      <c r="S1443" s="8"/>
      <c r="T1443" s="8"/>
      <c r="U1443" s="8"/>
      <c r="V1443" s="8"/>
      <c r="W1443" s="8"/>
    </row>
    <row r="1444" spans="1:23" ht="14.25" customHeight="1">
      <c r="A1444" s="7">
        <v>43845</v>
      </c>
      <c r="B1444" s="8">
        <v>2.2854000000000001</v>
      </c>
      <c r="C1444" s="8">
        <v>3.0897000000000001</v>
      </c>
      <c r="D1444" s="8">
        <v>0.80430000000000001</v>
      </c>
      <c r="E1444" s="8">
        <v>1.6</v>
      </c>
      <c r="F1444" s="8">
        <v>1.79</v>
      </c>
      <c r="G1444" s="8">
        <v>97.225700000000003</v>
      </c>
      <c r="H1444" s="8">
        <v>2.7867000000000002</v>
      </c>
      <c r="I1444" s="8">
        <v>112.35033751135437</v>
      </c>
      <c r="J1444" s="8">
        <v>92.28</v>
      </c>
      <c r="N1444" s="7"/>
      <c r="O1444" s="8"/>
      <c r="P1444" s="8"/>
      <c r="Q1444" s="8"/>
      <c r="R1444" s="8"/>
      <c r="S1444" s="8"/>
      <c r="T1444" s="8"/>
      <c r="U1444" s="8"/>
      <c r="V1444" s="8"/>
      <c r="W1444" s="8"/>
    </row>
    <row r="1445" spans="1:23" ht="14.25" customHeight="1">
      <c r="A1445" s="7">
        <v>43844</v>
      </c>
      <c r="B1445" s="8">
        <v>2.3008999999999999</v>
      </c>
      <c r="C1445" s="8">
        <v>3.0994000000000002</v>
      </c>
      <c r="D1445" s="8">
        <v>0.79850000000000021</v>
      </c>
      <c r="E1445" s="8">
        <v>1.63</v>
      </c>
      <c r="F1445" s="8">
        <v>1.82</v>
      </c>
      <c r="G1445" s="8">
        <v>97.396000000000001</v>
      </c>
      <c r="H1445" s="8">
        <v>2.6865000000000001</v>
      </c>
      <c r="I1445" s="8">
        <v>111.09680016416347</v>
      </c>
      <c r="J1445" s="8">
        <v>92.28</v>
      </c>
      <c r="N1445" s="7"/>
      <c r="O1445" s="8"/>
      <c r="P1445" s="8"/>
      <c r="Q1445" s="8"/>
      <c r="R1445" s="8"/>
      <c r="S1445" s="8"/>
      <c r="T1445" s="8"/>
      <c r="U1445" s="8"/>
      <c r="V1445" s="8"/>
      <c r="W1445" s="8"/>
    </row>
    <row r="1446" spans="1:23" ht="14.25" customHeight="1">
      <c r="A1446" s="7">
        <v>43843</v>
      </c>
      <c r="B1446" s="8">
        <v>2.2806999999999999</v>
      </c>
      <c r="C1446" s="8">
        <v>3.0840000000000001</v>
      </c>
      <c r="D1446" s="8">
        <v>0.80330000000000013</v>
      </c>
      <c r="E1446" s="8">
        <v>1.65</v>
      </c>
      <c r="F1446" s="8">
        <v>1.85</v>
      </c>
      <c r="G1446" s="8">
        <v>97.385000000000005</v>
      </c>
      <c r="H1446" s="8">
        <v>2.4451000000000001</v>
      </c>
      <c r="I1446" s="8">
        <v>113.66080132352941</v>
      </c>
      <c r="J1446" s="8">
        <v>92.28</v>
      </c>
      <c r="N1446" s="7"/>
      <c r="O1446" s="8"/>
      <c r="P1446" s="8"/>
      <c r="Q1446" s="8"/>
      <c r="R1446" s="8"/>
      <c r="S1446" s="8"/>
      <c r="T1446" s="8"/>
      <c r="U1446" s="8"/>
      <c r="V1446" s="8"/>
      <c r="W1446" s="8"/>
    </row>
    <row r="1447" spans="1:23" ht="14.25" customHeight="1">
      <c r="A1447" s="7">
        <v>43840</v>
      </c>
      <c r="B1447" s="8">
        <v>2.2744</v>
      </c>
      <c r="C1447" s="8">
        <v>3.0819000000000001</v>
      </c>
      <c r="D1447" s="8">
        <v>0.80750000000000011</v>
      </c>
      <c r="E1447" s="8">
        <v>1.63</v>
      </c>
      <c r="F1447" s="8">
        <v>1.83</v>
      </c>
      <c r="G1447" s="8">
        <v>97.351100000000002</v>
      </c>
      <c r="H1447" s="8">
        <v>2.375</v>
      </c>
      <c r="I1447" s="8">
        <v>114.24254110789535</v>
      </c>
      <c r="J1447" s="8">
        <v>92.28</v>
      </c>
      <c r="N1447" s="7"/>
      <c r="O1447" s="8"/>
      <c r="P1447" s="8"/>
      <c r="Q1447" s="8"/>
      <c r="R1447" s="8"/>
      <c r="S1447" s="8"/>
      <c r="T1447" s="8"/>
      <c r="U1447" s="8"/>
      <c r="V1447" s="8"/>
      <c r="W1447" s="8"/>
    </row>
    <row r="1448" spans="1:23" ht="14.25" customHeight="1">
      <c r="A1448" s="7">
        <v>43839</v>
      </c>
      <c r="B1448" s="8">
        <v>2.3041999999999998</v>
      </c>
      <c r="C1448" s="8">
        <v>3.1183999999999998</v>
      </c>
      <c r="D1448" s="8">
        <v>0.81420000000000003</v>
      </c>
      <c r="E1448" s="8">
        <v>1.65</v>
      </c>
      <c r="F1448" s="8">
        <v>1.85</v>
      </c>
      <c r="G1448" s="8">
        <v>97.420699999999997</v>
      </c>
      <c r="H1448" s="8">
        <v>2.2544</v>
      </c>
      <c r="I1448" s="8">
        <v>113.92417473896974</v>
      </c>
      <c r="J1448" s="8">
        <v>91.51</v>
      </c>
      <c r="N1448" s="7"/>
      <c r="O1448" s="8"/>
      <c r="P1448" s="8"/>
      <c r="Q1448" s="8"/>
      <c r="R1448" s="8"/>
      <c r="S1448" s="8"/>
      <c r="T1448" s="8"/>
      <c r="U1448" s="8"/>
      <c r="V1448" s="8"/>
      <c r="W1448" s="8"/>
    </row>
    <row r="1449" spans="1:23" ht="14.25" customHeight="1">
      <c r="A1449" s="7">
        <v>43838</v>
      </c>
      <c r="B1449" s="8">
        <v>2.2999999999999998</v>
      </c>
      <c r="C1449" s="8">
        <v>3.1337000000000002</v>
      </c>
      <c r="D1449" s="8">
        <v>0.83370000000000033</v>
      </c>
      <c r="E1449" s="8">
        <v>1.67</v>
      </c>
      <c r="F1449" s="8">
        <v>1.87</v>
      </c>
      <c r="G1449" s="8">
        <v>97.346900000000005</v>
      </c>
      <c r="H1449" s="8">
        <v>2.1147</v>
      </c>
      <c r="I1449" s="8">
        <v>114.14889636961792</v>
      </c>
      <c r="J1449" s="8">
        <v>91.51</v>
      </c>
      <c r="N1449" s="7"/>
      <c r="O1449" s="8"/>
      <c r="P1449" s="8"/>
      <c r="Q1449" s="8"/>
      <c r="R1449" s="8"/>
      <c r="S1449" s="8"/>
      <c r="T1449" s="8"/>
      <c r="U1449" s="8"/>
      <c r="V1449" s="8"/>
      <c r="W1449" s="8"/>
    </row>
    <row r="1450" spans="1:23" ht="14.25" customHeight="1">
      <c r="A1450" s="7">
        <v>43837</v>
      </c>
      <c r="B1450" s="8">
        <v>2.4272</v>
      </c>
      <c r="C1450" s="8">
        <v>3.1379000000000001</v>
      </c>
      <c r="D1450" s="8">
        <v>0.71070000000000011</v>
      </c>
      <c r="E1450" s="8">
        <v>1.62</v>
      </c>
      <c r="F1450" s="8">
        <v>1.83</v>
      </c>
      <c r="G1450" s="8">
        <v>96.962100000000007</v>
      </c>
      <c r="H1450" s="8">
        <v>2.0407999999999999</v>
      </c>
      <c r="I1450" s="8">
        <v>112.51037540568535</v>
      </c>
      <c r="J1450" s="8">
        <v>91.51</v>
      </c>
      <c r="N1450" s="7"/>
      <c r="O1450" s="8"/>
      <c r="P1450" s="8"/>
      <c r="Q1450" s="8"/>
      <c r="R1450" s="8"/>
      <c r="S1450" s="8"/>
      <c r="T1450" s="8"/>
      <c r="U1450" s="8"/>
      <c r="V1450" s="8"/>
      <c r="W1450" s="8"/>
    </row>
    <row r="1451" spans="1:23" ht="14.25" customHeight="1">
      <c r="A1451" s="7">
        <v>43836</v>
      </c>
      <c r="B1451" s="8">
        <v>2.4121000000000001</v>
      </c>
      <c r="C1451" s="8">
        <v>3.1352000000000002</v>
      </c>
      <c r="D1451" s="8">
        <v>0.72310000000000008</v>
      </c>
      <c r="E1451" s="8">
        <v>1.61</v>
      </c>
      <c r="F1451" s="8">
        <v>1.81</v>
      </c>
      <c r="G1451" s="8">
        <v>96.623599999999996</v>
      </c>
      <c r="H1451" s="8">
        <v>1.8515999999999999</v>
      </c>
      <c r="I1451" s="8">
        <v>111.63152886677405</v>
      </c>
      <c r="J1451" s="8">
        <v>91.51</v>
      </c>
      <c r="N1451" s="7"/>
      <c r="O1451" s="8"/>
      <c r="P1451" s="8"/>
      <c r="Q1451" s="8"/>
      <c r="R1451" s="8"/>
      <c r="S1451" s="8"/>
      <c r="T1451" s="8"/>
      <c r="U1451" s="8"/>
      <c r="V1451" s="8"/>
      <c r="W1451" s="8"/>
    </row>
    <row r="1452" spans="1:23" ht="14.25" customHeight="1">
      <c r="A1452" s="7">
        <v>43833</v>
      </c>
      <c r="B1452" s="8">
        <v>2.4359000000000002</v>
      </c>
      <c r="C1452" s="8">
        <v>3.1427999999999998</v>
      </c>
      <c r="D1452" s="8">
        <v>0.70689999999999964</v>
      </c>
      <c r="E1452" s="8">
        <v>1.59</v>
      </c>
      <c r="F1452" s="8">
        <v>1.8</v>
      </c>
      <c r="G1452" s="8">
        <v>96.908199999999994</v>
      </c>
      <c r="H1452" s="8">
        <v>2.0188999999999999</v>
      </c>
      <c r="I1452" s="8">
        <v>111.01992489555987</v>
      </c>
      <c r="J1452" s="8">
        <v>91.51</v>
      </c>
      <c r="N1452" s="7"/>
      <c r="O1452" s="8"/>
      <c r="P1452" s="8"/>
      <c r="Q1452" s="8"/>
      <c r="R1452" s="8"/>
      <c r="S1452" s="8"/>
      <c r="T1452" s="8"/>
      <c r="U1452" s="8"/>
      <c r="V1452" s="8"/>
      <c r="W1452" s="8"/>
    </row>
    <row r="1453" spans="1:23" ht="14.25" customHeight="1">
      <c r="A1453" s="7">
        <v>43832</v>
      </c>
      <c r="B1453" s="8">
        <v>2.4159999999999999</v>
      </c>
      <c r="C1453" s="8">
        <v>3.1484999999999999</v>
      </c>
      <c r="D1453" s="8">
        <v>0.73249999999999993</v>
      </c>
      <c r="E1453" s="8">
        <v>1.67</v>
      </c>
      <c r="F1453" s="8">
        <v>1.88</v>
      </c>
      <c r="G1453" s="8">
        <v>96.807900000000004</v>
      </c>
      <c r="H1453" s="8">
        <v>1.9874000000000001</v>
      </c>
      <c r="I1453" s="8">
        <v>117.6721807419208</v>
      </c>
      <c r="J1453" s="8">
        <v>91.39</v>
      </c>
      <c r="N1453" s="7"/>
      <c r="O1453" s="8"/>
      <c r="P1453" s="8"/>
      <c r="Q1453" s="8"/>
      <c r="R1453" s="8"/>
      <c r="S1453" s="8"/>
      <c r="T1453" s="8"/>
      <c r="U1453" s="8"/>
      <c r="V1453" s="8"/>
      <c r="W1453" s="8"/>
    </row>
    <row r="1454" spans="1:23" ht="14.25" customHeight="1">
      <c r="A1454" s="7">
        <v>43831</v>
      </c>
      <c r="B1454" s="8">
        <v>2.3631000000000002</v>
      </c>
      <c r="C1454" s="8">
        <v>3.1364999999999998</v>
      </c>
      <c r="D1454" s="8">
        <v>0.77339999999999964</v>
      </c>
      <c r="E1454" s="8">
        <v>1.69</v>
      </c>
      <c r="F1454" s="8">
        <v>1.92</v>
      </c>
      <c r="G1454" s="8">
        <v>96.513599999999997</v>
      </c>
      <c r="H1454" s="8">
        <v>2.8111000000000002</v>
      </c>
      <c r="I1454" s="8">
        <v>121.27278867166213</v>
      </c>
      <c r="J1454" s="8">
        <v>91.39</v>
      </c>
      <c r="N1454" s="7"/>
      <c r="O1454" s="8"/>
      <c r="P1454" s="8"/>
      <c r="Q1454" s="8"/>
      <c r="R1454" s="8"/>
      <c r="S1454" s="8"/>
      <c r="T1454" s="8"/>
      <c r="U1454" s="8"/>
      <c r="V1454" s="8"/>
      <c r="W1454" s="8"/>
    </row>
    <row r="1455" spans="1:23" ht="14.25" customHeight="1">
      <c r="A1455" s="7">
        <v>43830</v>
      </c>
      <c r="B1455" s="8">
        <v>2.3631000000000002</v>
      </c>
      <c r="C1455" s="8">
        <v>3.1364999999999998</v>
      </c>
      <c r="D1455" s="8">
        <v>0.77339999999999964</v>
      </c>
      <c r="E1455" s="8">
        <v>1.69</v>
      </c>
      <c r="F1455" s="8">
        <v>1.92</v>
      </c>
      <c r="G1455" s="8">
        <v>96.448099999999997</v>
      </c>
      <c r="H1455" s="8">
        <v>2.8111000000000002</v>
      </c>
      <c r="I1455" s="8">
        <v>121.27278867166213</v>
      </c>
      <c r="J1455" s="8">
        <v>91.39</v>
      </c>
      <c r="N1455" s="7"/>
      <c r="O1455" s="8"/>
      <c r="P1455" s="8"/>
      <c r="Q1455" s="8"/>
      <c r="R1455" s="8"/>
      <c r="S1455" s="8"/>
      <c r="T1455" s="8"/>
      <c r="U1455" s="8"/>
      <c r="V1455" s="8"/>
      <c r="W1455" s="8"/>
    </row>
    <row r="1456" spans="1:23" ht="14.25" customHeight="1">
      <c r="A1456" s="7">
        <v>43829</v>
      </c>
      <c r="B1456" s="8">
        <v>2.3622999999999998</v>
      </c>
      <c r="C1456" s="8">
        <v>3.1322000000000001</v>
      </c>
      <c r="D1456" s="8">
        <v>0.76990000000000025</v>
      </c>
      <c r="E1456" s="8">
        <v>1.68</v>
      </c>
      <c r="F1456" s="8">
        <v>1.9</v>
      </c>
      <c r="G1456" s="8">
        <v>96.778899999999993</v>
      </c>
      <c r="H1456" s="8">
        <v>2.6511999999999998</v>
      </c>
      <c r="I1456" s="8">
        <v>120.3215850567408</v>
      </c>
      <c r="J1456" s="8">
        <v>91.65</v>
      </c>
      <c r="N1456" s="7"/>
      <c r="O1456" s="8"/>
      <c r="P1456" s="8"/>
      <c r="Q1456" s="8"/>
      <c r="R1456" s="8"/>
      <c r="S1456" s="8"/>
      <c r="T1456" s="8"/>
      <c r="U1456" s="8"/>
      <c r="V1456" s="8"/>
      <c r="W1456" s="8"/>
    </row>
    <row r="1457" spans="1:23" ht="14.25" customHeight="1">
      <c r="A1457" s="7">
        <v>43826</v>
      </c>
      <c r="B1457" s="8">
        <v>2.3788</v>
      </c>
      <c r="C1457" s="8">
        <v>3.1292</v>
      </c>
      <c r="D1457" s="8">
        <v>0.75039999999999996</v>
      </c>
      <c r="E1457" s="8">
        <v>1.68</v>
      </c>
      <c r="F1457" s="8">
        <v>1.88</v>
      </c>
      <c r="G1457" s="8">
        <v>97.004199999999997</v>
      </c>
      <c r="H1457" s="8">
        <v>2.4933000000000001</v>
      </c>
      <c r="I1457" s="8">
        <v>117.23924003506788</v>
      </c>
      <c r="J1457" s="8">
        <v>91.65</v>
      </c>
      <c r="N1457" s="7"/>
      <c r="O1457" s="8"/>
      <c r="P1457" s="8"/>
      <c r="Q1457" s="8"/>
      <c r="R1457" s="8"/>
      <c r="S1457" s="8"/>
      <c r="T1457" s="8"/>
      <c r="U1457" s="8"/>
      <c r="V1457" s="8"/>
      <c r="W1457" s="8"/>
    </row>
    <row r="1458" spans="1:23" ht="14.25" customHeight="1">
      <c r="A1458" s="7">
        <v>43825</v>
      </c>
      <c r="B1458" s="8">
        <v>2.3917999999999999</v>
      </c>
      <c r="C1458" s="8">
        <v>3.1137000000000001</v>
      </c>
      <c r="D1458" s="8">
        <v>0.72190000000000021</v>
      </c>
      <c r="E1458" s="8">
        <v>1.72</v>
      </c>
      <c r="F1458" s="8">
        <v>1.9</v>
      </c>
      <c r="G1458" s="8">
        <v>97.586200000000005</v>
      </c>
      <c r="H1458" s="8">
        <v>2.3472</v>
      </c>
      <c r="I1458" s="8">
        <v>114.803232640118</v>
      </c>
      <c r="J1458" s="8">
        <v>91.5</v>
      </c>
      <c r="N1458" s="7"/>
      <c r="O1458" s="8"/>
      <c r="P1458" s="8"/>
      <c r="Q1458" s="8"/>
      <c r="R1458" s="8"/>
      <c r="S1458" s="8"/>
      <c r="T1458" s="8"/>
      <c r="U1458" s="8"/>
      <c r="V1458" s="8"/>
      <c r="W1458" s="8"/>
    </row>
    <row r="1459" spans="1:23" ht="14.25" customHeight="1">
      <c r="A1459" s="7">
        <v>43824</v>
      </c>
      <c r="B1459" s="8">
        <v>2.4807999999999999</v>
      </c>
      <c r="C1459" s="8">
        <v>3.1463000000000001</v>
      </c>
      <c r="D1459" s="8">
        <v>0.6655000000000002</v>
      </c>
      <c r="E1459" s="8">
        <v>1.72</v>
      </c>
      <c r="F1459" s="8">
        <v>1.9</v>
      </c>
      <c r="G1459" s="8">
        <v>97.660799999999995</v>
      </c>
      <c r="H1459" s="8">
        <v>2.4346000000000001</v>
      </c>
      <c r="I1459" s="8">
        <v>113.0975676201295</v>
      </c>
      <c r="J1459" s="8">
        <v>91.5</v>
      </c>
      <c r="N1459" s="7"/>
      <c r="O1459" s="8"/>
      <c r="P1459" s="8"/>
      <c r="Q1459" s="8"/>
      <c r="R1459" s="8"/>
      <c r="S1459" s="8"/>
      <c r="T1459" s="8"/>
      <c r="U1459" s="8"/>
      <c r="V1459" s="8"/>
      <c r="W1459" s="8"/>
    </row>
    <row r="1460" spans="1:23" ht="14.25" customHeight="1">
      <c r="A1460" s="7">
        <v>43823</v>
      </c>
      <c r="B1460" s="8">
        <v>2.5007999999999999</v>
      </c>
      <c r="C1460" s="8">
        <v>3.1535000000000002</v>
      </c>
      <c r="D1460" s="8">
        <v>0.65270000000000028</v>
      </c>
      <c r="E1460" s="8">
        <v>1.72</v>
      </c>
      <c r="F1460" s="8">
        <v>1.9</v>
      </c>
      <c r="G1460" s="8">
        <v>97.680199999999999</v>
      </c>
      <c r="H1460" s="8">
        <v>1.5515000000000001</v>
      </c>
      <c r="I1460" s="8">
        <v>113.26162660491021</v>
      </c>
      <c r="J1460" s="8">
        <v>91.5</v>
      </c>
      <c r="N1460" s="7"/>
      <c r="O1460" s="8"/>
      <c r="P1460" s="8"/>
      <c r="Q1460" s="8"/>
      <c r="R1460" s="8"/>
      <c r="S1460" s="8"/>
      <c r="T1460" s="8"/>
      <c r="U1460" s="8"/>
      <c r="V1460" s="8"/>
      <c r="W1460" s="8"/>
    </row>
    <row r="1461" spans="1:23" ht="14.25" customHeight="1">
      <c r="A1461" s="7">
        <v>43822</v>
      </c>
      <c r="B1461" s="8">
        <v>2.5545</v>
      </c>
      <c r="C1461" s="8">
        <v>3.1661000000000001</v>
      </c>
      <c r="D1461" s="8">
        <v>0.61160000000000014</v>
      </c>
      <c r="E1461" s="8">
        <v>1.75</v>
      </c>
      <c r="F1461" s="8">
        <v>1.93</v>
      </c>
      <c r="G1461" s="8">
        <v>97.677599999999998</v>
      </c>
      <c r="H1461" s="8">
        <v>1.9222999999999999</v>
      </c>
      <c r="I1461" s="8">
        <v>111.44167931859617</v>
      </c>
      <c r="J1461" s="8">
        <v>91.5</v>
      </c>
      <c r="N1461" s="7"/>
      <c r="O1461" s="8"/>
      <c r="P1461" s="8"/>
      <c r="Q1461" s="8"/>
      <c r="R1461" s="8"/>
      <c r="S1461" s="8"/>
      <c r="T1461" s="8"/>
      <c r="U1461" s="8"/>
      <c r="V1461" s="8"/>
      <c r="W1461" s="8"/>
    </row>
    <row r="1462" spans="1:23" ht="14.25" customHeight="1">
      <c r="A1462" s="7">
        <v>43819</v>
      </c>
      <c r="B1462" s="8">
        <v>2.5794999999999999</v>
      </c>
      <c r="C1462" s="8">
        <v>3.1808000000000001</v>
      </c>
      <c r="D1462" s="8">
        <v>0.60130000000000017</v>
      </c>
      <c r="E1462" s="8">
        <v>1.73</v>
      </c>
      <c r="F1462" s="8">
        <v>1.92</v>
      </c>
      <c r="G1462" s="8">
        <v>97.682599999999994</v>
      </c>
      <c r="H1462" s="8">
        <v>2.2153</v>
      </c>
      <c r="I1462" s="8">
        <v>107.14608164470695</v>
      </c>
      <c r="J1462" s="8">
        <v>91.5</v>
      </c>
      <c r="N1462" s="7"/>
      <c r="O1462" s="8"/>
      <c r="P1462" s="8"/>
      <c r="Q1462" s="8"/>
      <c r="R1462" s="8"/>
      <c r="S1462" s="8"/>
      <c r="T1462" s="8"/>
      <c r="U1462" s="8"/>
      <c r="V1462" s="8"/>
      <c r="W1462" s="8"/>
    </row>
    <row r="1463" spans="1:23" ht="14.25" customHeight="1">
      <c r="A1463" s="7">
        <v>43818</v>
      </c>
      <c r="B1463" s="8">
        <v>2.5969000000000002</v>
      </c>
      <c r="C1463" s="8">
        <v>3.2139000000000002</v>
      </c>
      <c r="D1463" s="8">
        <v>0.61699999999999999</v>
      </c>
      <c r="E1463" s="8">
        <v>1.73</v>
      </c>
      <c r="F1463" s="8">
        <v>1.92</v>
      </c>
      <c r="G1463" s="8">
        <v>97.416899999999998</v>
      </c>
      <c r="H1463" s="8">
        <v>2.3473000000000002</v>
      </c>
      <c r="I1463" s="8">
        <v>101.06491291256646</v>
      </c>
      <c r="J1463" s="8">
        <v>91.32</v>
      </c>
      <c r="N1463" s="7"/>
      <c r="O1463" s="8"/>
      <c r="P1463" s="8"/>
      <c r="Q1463" s="8"/>
      <c r="R1463" s="8"/>
      <c r="S1463" s="8"/>
      <c r="T1463" s="8"/>
      <c r="U1463" s="8"/>
      <c r="V1463" s="8"/>
      <c r="W1463" s="8"/>
    </row>
    <row r="1464" spans="1:23" ht="14.25" customHeight="1">
      <c r="A1464" s="7">
        <v>43817</v>
      </c>
      <c r="B1464" s="8">
        <v>2.6185</v>
      </c>
      <c r="C1464" s="8">
        <v>3.2139000000000002</v>
      </c>
      <c r="D1464" s="8">
        <v>0.59540000000000015</v>
      </c>
      <c r="E1464" s="8">
        <v>1.74</v>
      </c>
      <c r="F1464" s="8">
        <v>1.92</v>
      </c>
      <c r="G1464" s="8">
        <v>97.421499999999995</v>
      </c>
      <c r="H1464" s="8">
        <v>2.5472000000000001</v>
      </c>
      <c r="I1464" s="8">
        <v>98.539858711025758</v>
      </c>
      <c r="J1464" s="8">
        <v>91.32</v>
      </c>
      <c r="N1464" s="7"/>
      <c r="O1464" s="8"/>
      <c r="P1464" s="8"/>
      <c r="Q1464" s="8"/>
      <c r="R1464" s="8"/>
      <c r="S1464" s="8"/>
      <c r="T1464" s="8"/>
      <c r="U1464" s="8"/>
      <c r="V1464" s="8"/>
      <c r="W1464" s="8"/>
    </row>
    <row r="1465" spans="1:23" ht="14.25" customHeight="1">
      <c r="A1465" s="7">
        <v>43816</v>
      </c>
      <c r="B1465" s="8">
        <v>2.6305999999999998</v>
      </c>
      <c r="C1465" s="8">
        <v>3.2132999999999998</v>
      </c>
      <c r="D1465" s="8">
        <v>0.5827</v>
      </c>
      <c r="E1465" s="8">
        <v>1.71</v>
      </c>
      <c r="F1465" s="8">
        <v>1.89</v>
      </c>
      <c r="G1465" s="8">
        <v>97.191800000000001</v>
      </c>
      <c r="H1465" s="8">
        <v>2.5672000000000001</v>
      </c>
      <c r="I1465" s="8">
        <v>98.010708678563361</v>
      </c>
      <c r="J1465" s="8">
        <v>91.32</v>
      </c>
      <c r="N1465" s="7"/>
      <c r="O1465" s="8"/>
      <c r="P1465" s="8"/>
      <c r="Q1465" s="8"/>
      <c r="R1465" s="8"/>
      <c r="S1465" s="8"/>
      <c r="T1465" s="8"/>
      <c r="U1465" s="8"/>
      <c r="V1465" s="8"/>
      <c r="W1465" s="8"/>
    </row>
    <row r="1466" spans="1:23" ht="14.25" customHeight="1">
      <c r="A1466" s="7">
        <v>43815</v>
      </c>
      <c r="B1466" s="8">
        <v>2.6233</v>
      </c>
      <c r="C1466" s="8">
        <v>3.1854</v>
      </c>
      <c r="D1466" s="8">
        <v>0.56210000000000004</v>
      </c>
      <c r="E1466" s="8">
        <v>1.72</v>
      </c>
      <c r="F1466" s="8">
        <v>1.89</v>
      </c>
      <c r="G1466" s="8">
        <v>97.054699999999997</v>
      </c>
      <c r="H1466" s="8">
        <v>2.4964</v>
      </c>
      <c r="I1466" s="8">
        <v>96.662907399387819</v>
      </c>
      <c r="J1466" s="8">
        <v>91.32</v>
      </c>
      <c r="N1466" s="7"/>
      <c r="O1466" s="8"/>
      <c r="P1466" s="8"/>
      <c r="Q1466" s="8"/>
      <c r="R1466" s="8"/>
      <c r="S1466" s="8"/>
      <c r="T1466" s="8"/>
      <c r="U1466" s="8"/>
      <c r="V1466" s="8"/>
      <c r="W1466" s="8"/>
    </row>
    <row r="1467" spans="1:23" ht="14.25" customHeight="1">
      <c r="A1467" s="7">
        <v>43812</v>
      </c>
      <c r="B1467" s="8">
        <v>2.6135000000000002</v>
      </c>
      <c r="C1467" s="8">
        <v>3.1827999999999999</v>
      </c>
      <c r="D1467" s="8">
        <v>0.5692999999999997</v>
      </c>
      <c r="E1467" s="8">
        <v>1.66</v>
      </c>
      <c r="F1467" s="8">
        <v>1.82</v>
      </c>
      <c r="G1467" s="8">
        <v>97.176299999999998</v>
      </c>
      <c r="H1467" s="8">
        <v>2.4121999999999999</v>
      </c>
      <c r="I1467" s="8">
        <v>98.259461295078253</v>
      </c>
      <c r="J1467" s="8">
        <v>91.32</v>
      </c>
      <c r="N1467" s="7"/>
      <c r="O1467" s="8"/>
      <c r="P1467" s="8"/>
      <c r="Q1467" s="8"/>
      <c r="R1467" s="8"/>
      <c r="S1467" s="8"/>
      <c r="T1467" s="8"/>
      <c r="U1467" s="8"/>
      <c r="V1467" s="8"/>
      <c r="W1467" s="8"/>
    </row>
    <row r="1468" spans="1:23" ht="14.25" customHeight="1">
      <c r="A1468" s="7">
        <v>43811</v>
      </c>
      <c r="B1468" s="8">
        <v>2.6103999999999998</v>
      </c>
      <c r="C1468" s="8">
        <v>3.1652</v>
      </c>
      <c r="D1468" s="8">
        <v>0.55480000000000018</v>
      </c>
      <c r="E1468" s="8">
        <v>1.73</v>
      </c>
      <c r="F1468" s="8">
        <v>1.9</v>
      </c>
      <c r="G1468" s="8">
        <v>97.258300000000006</v>
      </c>
      <c r="H1468" s="8">
        <v>2.3067000000000002</v>
      </c>
      <c r="I1468" s="8">
        <v>99.667539318335969</v>
      </c>
      <c r="J1468" s="8">
        <v>91.4</v>
      </c>
      <c r="N1468" s="7"/>
      <c r="O1468" s="8"/>
      <c r="P1468" s="8"/>
      <c r="Q1468" s="8"/>
      <c r="R1468" s="8"/>
      <c r="S1468" s="8"/>
      <c r="T1468" s="8"/>
      <c r="U1468" s="8"/>
      <c r="V1468" s="8"/>
      <c r="W1468" s="8"/>
    </row>
    <row r="1469" spans="1:23" ht="14.25" customHeight="1">
      <c r="A1469" s="7">
        <v>43810</v>
      </c>
      <c r="B1469" s="8">
        <v>2.6103999999999998</v>
      </c>
      <c r="C1469" s="8">
        <v>3.1701999999999999</v>
      </c>
      <c r="D1469" s="8">
        <v>0.55980000000000008</v>
      </c>
      <c r="E1469" s="8">
        <v>1.64</v>
      </c>
      <c r="F1469" s="8">
        <v>1.79</v>
      </c>
      <c r="G1469" s="8">
        <v>97.144099999999995</v>
      </c>
      <c r="H1469" s="8">
        <v>2.3702000000000001</v>
      </c>
      <c r="I1469" s="8">
        <v>96.913437347747333</v>
      </c>
      <c r="J1469" s="8">
        <v>91.4</v>
      </c>
      <c r="N1469" s="7"/>
      <c r="O1469" s="8"/>
      <c r="P1469" s="8"/>
      <c r="Q1469" s="8"/>
      <c r="R1469" s="8"/>
      <c r="S1469" s="8"/>
      <c r="T1469" s="8"/>
      <c r="U1469" s="8"/>
      <c r="V1469" s="8"/>
      <c r="W1469" s="8"/>
    </row>
    <row r="1470" spans="1:23" ht="14.25" customHeight="1">
      <c r="A1470" s="7">
        <v>43809</v>
      </c>
      <c r="B1470" s="8">
        <v>2.6360000000000001</v>
      </c>
      <c r="C1470" s="8">
        <v>3.1776</v>
      </c>
      <c r="D1470" s="8">
        <v>0.54159999999999986</v>
      </c>
      <c r="E1470" s="8">
        <v>1.68</v>
      </c>
      <c r="F1470" s="8">
        <v>1.85</v>
      </c>
      <c r="G1470" s="8">
        <v>97.477199999999996</v>
      </c>
      <c r="H1470" s="8">
        <v>2.3723999999999998</v>
      </c>
      <c r="I1470" s="8">
        <v>96.917760220713078</v>
      </c>
      <c r="J1470" s="8">
        <v>91.4</v>
      </c>
      <c r="N1470" s="7"/>
      <c r="O1470" s="8"/>
      <c r="P1470" s="8"/>
      <c r="Q1470" s="8"/>
      <c r="R1470" s="8"/>
      <c r="S1470" s="8"/>
      <c r="T1470" s="8"/>
      <c r="U1470" s="8"/>
      <c r="V1470" s="8"/>
      <c r="W1470" s="8"/>
    </row>
    <row r="1471" spans="1:23" ht="14.25" customHeight="1">
      <c r="A1471" s="7">
        <v>43808</v>
      </c>
      <c r="B1471" s="8">
        <v>2.6385999999999998</v>
      </c>
      <c r="C1471" s="8">
        <v>3.1903000000000001</v>
      </c>
      <c r="D1471" s="8">
        <v>0.5517000000000003</v>
      </c>
      <c r="E1471" s="8">
        <v>1.67</v>
      </c>
      <c r="F1471" s="8">
        <v>1.83</v>
      </c>
      <c r="G1471" s="8">
        <v>97.644800000000004</v>
      </c>
      <c r="H1471" s="8">
        <v>2.4510000000000001</v>
      </c>
      <c r="I1471" s="8">
        <v>96.918475111287762</v>
      </c>
      <c r="J1471" s="8">
        <v>91.4</v>
      </c>
      <c r="N1471" s="7"/>
      <c r="O1471" s="8"/>
      <c r="P1471" s="8"/>
      <c r="Q1471" s="8"/>
      <c r="R1471" s="8"/>
      <c r="S1471" s="8"/>
      <c r="T1471" s="8"/>
      <c r="U1471" s="8"/>
      <c r="V1471" s="8"/>
      <c r="W1471" s="8"/>
    </row>
    <row r="1472" spans="1:23" ht="14.25" customHeight="1">
      <c r="A1472" s="7">
        <v>43805</v>
      </c>
      <c r="B1472" s="8">
        <v>2.6414</v>
      </c>
      <c r="C1472" s="8">
        <v>3.1751</v>
      </c>
      <c r="D1472" s="8">
        <v>0.53370000000000006</v>
      </c>
      <c r="E1472" s="8">
        <v>1.67</v>
      </c>
      <c r="F1472" s="8">
        <v>1.84</v>
      </c>
      <c r="G1472" s="8">
        <v>97.679699999999997</v>
      </c>
      <c r="H1472" s="8">
        <v>2.3677999999999999</v>
      </c>
      <c r="I1472" s="8">
        <v>97.174289635268721</v>
      </c>
      <c r="J1472" s="8">
        <v>91.4</v>
      </c>
      <c r="N1472" s="7"/>
      <c r="O1472" s="8"/>
      <c r="P1472" s="8"/>
      <c r="Q1472" s="8"/>
      <c r="R1472" s="8"/>
      <c r="S1472" s="8"/>
      <c r="T1472" s="8"/>
      <c r="U1472" s="8"/>
      <c r="V1472" s="8"/>
      <c r="W1472" s="8"/>
    </row>
    <row r="1473" spans="1:23" ht="14.25" customHeight="1">
      <c r="A1473" s="7">
        <v>43804</v>
      </c>
      <c r="B1473" s="8">
        <v>2.6297000000000001</v>
      </c>
      <c r="C1473" s="8">
        <v>3.1776</v>
      </c>
      <c r="D1473" s="8">
        <v>0.54789999999999983</v>
      </c>
      <c r="E1473" s="8">
        <v>1.62</v>
      </c>
      <c r="F1473" s="8">
        <v>1.8</v>
      </c>
      <c r="G1473" s="8">
        <v>97.394599999999997</v>
      </c>
      <c r="H1473" s="8">
        <v>2.3142</v>
      </c>
      <c r="I1473" s="8">
        <v>97.564693870307167</v>
      </c>
      <c r="J1473" s="8">
        <v>91.84</v>
      </c>
      <c r="N1473" s="7"/>
      <c r="O1473" s="8"/>
      <c r="P1473" s="8"/>
      <c r="Q1473" s="8"/>
      <c r="R1473" s="8"/>
      <c r="S1473" s="8"/>
      <c r="T1473" s="8"/>
      <c r="U1473" s="8"/>
      <c r="V1473" s="8"/>
      <c r="W1473" s="8"/>
    </row>
    <row r="1474" spans="1:23" ht="14.25" customHeight="1">
      <c r="A1474" s="7">
        <v>43803</v>
      </c>
      <c r="B1474" s="8">
        <v>2.6234999999999999</v>
      </c>
      <c r="C1474" s="8">
        <v>3.1751</v>
      </c>
      <c r="D1474" s="8">
        <v>0.55160000000000009</v>
      </c>
      <c r="E1474" s="8">
        <v>1.6</v>
      </c>
      <c r="F1474" s="8">
        <v>1.77</v>
      </c>
      <c r="G1474" s="8">
        <v>97.628799999999998</v>
      </c>
      <c r="H1474" s="8">
        <v>2.2065000000000001</v>
      </c>
      <c r="I1474" s="8">
        <v>96.78788080041106</v>
      </c>
      <c r="J1474" s="8">
        <v>91.84</v>
      </c>
      <c r="N1474" s="7"/>
      <c r="O1474" s="8"/>
      <c r="P1474" s="8"/>
      <c r="Q1474" s="8"/>
      <c r="R1474" s="8"/>
      <c r="S1474" s="8"/>
      <c r="T1474" s="8"/>
      <c r="U1474" s="8"/>
      <c r="V1474" s="8"/>
      <c r="W1474" s="8"/>
    </row>
    <row r="1475" spans="1:23" ht="14.25" customHeight="1">
      <c r="A1475" s="7">
        <v>43802</v>
      </c>
      <c r="B1475" s="8">
        <v>2.6364999999999998</v>
      </c>
      <c r="C1475" s="8">
        <v>3.1745999999999999</v>
      </c>
      <c r="D1475" s="8">
        <v>0.53810000000000002</v>
      </c>
      <c r="E1475" s="8">
        <v>1.54</v>
      </c>
      <c r="F1475" s="8">
        <v>1.72</v>
      </c>
      <c r="G1475" s="8">
        <v>97.741</v>
      </c>
      <c r="H1475" s="8">
        <v>2.2875999999999999</v>
      </c>
      <c r="I1475" s="8">
        <v>97.619448120137307</v>
      </c>
      <c r="J1475" s="8">
        <v>91.84</v>
      </c>
      <c r="N1475" s="7"/>
      <c r="O1475" s="8"/>
      <c r="P1475" s="8"/>
      <c r="Q1475" s="8"/>
      <c r="R1475" s="8"/>
      <c r="S1475" s="8"/>
      <c r="T1475" s="8"/>
      <c r="U1475" s="8"/>
      <c r="V1475" s="8"/>
      <c r="W1475" s="8"/>
    </row>
    <row r="1476" spans="1:23" ht="14.25" customHeight="1">
      <c r="A1476" s="7">
        <v>43801</v>
      </c>
      <c r="B1476" s="8">
        <v>2.6505999999999998</v>
      </c>
      <c r="C1476" s="8">
        <v>3.2061999999999999</v>
      </c>
      <c r="D1476" s="8">
        <v>0.55560000000000009</v>
      </c>
      <c r="E1476" s="8">
        <v>1.65</v>
      </c>
      <c r="F1476" s="8">
        <v>1.83</v>
      </c>
      <c r="G1476" s="8">
        <v>97.869500000000002</v>
      </c>
      <c r="H1476" s="8">
        <v>2.3774999999999999</v>
      </c>
      <c r="I1476" s="8">
        <v>97.399366466199936</v>
      </c>
      <c r="J1476" s="8">
        <v>91.84</v>
      </c>
      <c r="N1476" s="7"/>
      <c r="O1476" s="8"/>
      <c r="P1476" s="8"/>
      <c r="Q1476" s="8"/>
      <c r="R1476" s="8"/>
      <c r="S1476" s="8"/>
      <c r="T1476" s="8"/>
      <c r="U1476" s="8"/>
      <c r="V1476" s="8"/>
      <c r="W1476" s="8"/>
    </row>
    <row r="1477" spans="1:23" ht="14.25" customHeight="1">
      <c r="A1477" s="7">
        <v>43798</v>
      </c>
      <c r="B1477" s="8">
        <v>2.6431</v>
      </c>
      <c r="C1477" s="8">
        <v>3.165</v>
      </c>
      <c r="D1477" s="8">
        <v>0.52190000000000003</v>
      </c>
      <c r="E1477" s="8">
        <v>1.62</v>
      </c>
      <c r="F1477" s="8">
        <v>1.78</v>
      </c>
      <c r="G1477" s="8">
        <v>98.287599999999998</v>
      </c>
      <c r="H1477" s="8">
        <v>2.5764999999999998</v>
      </c>
      <c r="I1477" s="8">
        <v>98.155176418508759</v>
      </c>
      <c r="J1477" s="8">
        <v>91.84</v>
      </c>
      <c r="N1477" s="7"/>
      <c r="O1477" s="8"/>
      <c r="P1477" s="8"/>
      <c r="Q1477" s="8"/>
      <c r="R1477" s="8"/>
      <c r="S1477" s="8"/>
      <c r="T1477" s="8"/>
      <c r="U1477" s="8"/>
      <c r="V1477" s="8"/>
      <c r="W1477" s="8"/>
    </row>
    <row r="1478" spans="1:23" ht="14.25" customHeight="1">
      <c r="A1478" s="7">
        <v>43797</v>
      </c>
      <c r="B1478" s="8">
        <v>2.65</v>
      </c>
      <c r="C1478" s="8">
        <v>3.165</v>
      </c>
      <c r="D1478" s="8">
        <v>0.51500000000000012</v>
      </c>
      <c r="E1478" s="8">
        <v>1.63</v>
      </c>
      <c r="F1478" s="8">
        <v>1.77</v>
      </c>
      <c r="G1478" s="8">
        <v>98.340100000000007</v>
      </c>
      <c r="H1478" s="8">
        <v>2.5962000000000001</v>
      </c>
      <c r="I1478" s="8">
        <v>98.652303817161183</v>
      </c>
      <c r="J1478" s="8">
        <v>91.56</v>
      </c>
      <c r="N1478" s="7"/>
      <c r="O1478" s="8"/>
      <c r="P1478" s="8"/>
      <c r="Q1478" s="8"/>
      <c r="R1478" s="8"/>
      <c r="S1478" s="8"/>
      <c r="T1478" s="8"/>
      <c r="U1478" s="8"/>
      <c r="V1478" s="8"/>
      <c r="W1478" s="8"/>
    </row>
    <row r="1479" spans="1:23" ht="14.25" customHeight="1">
      <c r="A1479" s="7">
        <v>43796</v>
      </c>
      <c r="B1479" s="8">
        <v>2.6368999999999998</v>
      </c>
      <c r="C1479" s="8">
        <v>3.17</v>
      </c>
      <c r="D1479" s="8">
        <v>0.53310000000000013</v>
      </c>
      <c r="E1479" s="8">
        <v>1.63</v>
      </c>
      <c r="F1479" s="8">
        <v>1.77</v>
      </c>
      <c r="G1479" s="8">
        <v>98.395200000000003</v>
      </c>
      <c r="H1479" s="8">
        <v>2.5041000000000002</v>
      </c>
      <c r="I1479" s="8">
        <v>99.48208817859593</v>
      </c>
      <c r="J1479" s="8">
        <v>91.56</v>
      </c>
      <c r="N1479" s="7"/>
      <c r="O1479" s="8"/>
      <c r="P1479" s="8"/>
      <c r="Q1479" s="8"/>
      <c r="R1479" s="8"/>
      <c r="S1479" s="8"/>
      <c r="T1479" s="8"/>
      <c r="U1479" s="8"/>
      <c r="V1479" s="8"/>
      <c r="W1479" s="8"/>
    </row>
    <row r="1480" spans="1:23" ht="14.25" customHeight="1">
      <c r="A1480" s="7">
        <v>43795</v>
      </c>
      <c r="B1480" s="8">
        <v>2.6515</v>
      </c>
      <c r="C1480" s="8">
        <v>3.1675</v>
      </c>
      <c r="D1480" s="8">
        <v>0.51600000000000001</v>
      </c>
      <c r="E1480" s="8">
        <v>1.58</v>
      </c>
      <c r="F1480" s="8">
        <v>1.74</v>
      </c>
      <c r="G1480" s="8">
        <v>98.259100000000004</v>
      </c>
      <c r="H1480" s="8">
        <v>2.5594999999999999</v>
      </c>
      <c r="I1480" s="8">
        <v>99.674000543503084</v>
      </c>
      <c r="J1480" s="8">
        <v>91.56</v>
      </c>
      <c r="N1480" s="7"/>
      <c r="O1480" s="8"/>
      <c r="P1480" s="8"/>
      <c r="Q1480" s="8"/>
      <c r="R1480" s="8"/>
      <c r="S1480" s="8"/>
      <c r="T1480" s="8"/>
      <c r="U1480" s="8"/>
      <c r="V1480" s="8"/>
      <c r="W1480" s="8"/>
    </row>
    <row r="1481" spans="1:23" ht="14.25" customHeight="1">
      <c r="A1481" s="7">
        <v>43794</v>
      </c>
      <c r="B1481" s="8">
        <v>2.6471</v>
      </c>
      <c r="C1481" s="8">
        <v>3.1875</v>
      </c>
      <c r="D1481" s="8">
        <v>0.54039999999999999</v>
      </c>
      <c r="E1481" s="8">
        <v>1.62</v>
      </c>
      <c r="F1481" s="8">
        <v>1.76</v>
      </c>
      <c r="G1481" s="8">
        <v>98.3005</v>
      </c>
      <c r="H1481" s="8">
        <v>2.5251999999999999</v>
      </c>
      <c r="I1481" s="8">
        <v>100.62063657083954</v>
      </c>
      <c r="J1481" s="8">
        <v>91.56</v>
      </c>
      <c r="N1481" s="7"/>
      <c r="O1481" s="8"/>
      <c r="P1481" s="8"/>
      <c r="Q1481" s="8"/>
      <c r="R1481" s="8"/>
      <c r="S1481" s="8"/>
      <c r="T1481" s="8"/>
      <c r="U1481" s="8"/>
      <c r="V1481" s="8"/>
      <c r="W1481" s="8"/>
    </row>
    <row r="1482" spans="1:23" ht="14.25" customHeight="1">
      <c r="A1482" s="7">
        <v>43791</v>
      </c>
      <c r="B1482" s="8">
        <v>2.6379000000000001</v>
      </c>
      <c r="C1482" s="8">
        <v>3.1747000000000001</v>
      </c>
      <c r="D1482" s="8">
        <v>0.53679999999999994</v>
      </c>
      <c r="E1482" s="8">
        <v>1.62</v>
      </c>
      <c r="F1482" s="8">
        <v>1.77</v>
      </c>
      <c r="G1482" s="8">
        <v>98.299199999999999</v>
      </c>
      <c r="H1482" s="8">
        <v>2.4194</v>
      </c>
      <c r="I1482" s="8">
        <v>102.46640293046546</v>
      </c>
      <c r="J1482" s="8">
        <v>91.56</v>
      </c>
      <c r="N1482" s="7"/>
      <c r="O1482" s="8"/>
      <c r="P1482" s="8"/>
      <c r="Q1482" s="8"/>
      <c r="R1482" s="8"/>
      <c r="S1482" s="8"/>
      <c r="T1482" s="8"/>
      <c r="U1482" s="8"/>
      <c r="V1482" s="8"/>
      <c r="W1482" s="8"/>
    </row>
    <row r="1483" spans="1:23" ht="14.25" customHeight="1">
      <c r="A1483" s="7">
        <v>43790</v>
      </c>
      <c r="B1483" s="8">
        <v>2.6385000000000001</v>
      </c>
      <c r="C1483" s="8">
        <v>3.1749000000000001</v>
      </c>
      <c r="D1483" s="8">
        <v>0.53639999999999999</v>
      </c>
      <c r="E1483" s="8">
        <v>1.62</v>
      </c>
      <c r="F1483" s="8">
        <v>1.77</v>
      </c>
      <c r="G1483" s="8">
        <v>97.985600000000005</v>
      </c>
      <c r="H1483" s="8">
        <v>2.3279000000000001</v>
      </c>
      <c r="I1483" s="8">
        <v>103.52440498522056</v>
      </c>
      <c r="J1483" s="8">
        <v>91.85</v>
      </c>
      <c r="N1483" s="7"/>
      <c r="O1483" s="8"/>
      <c r="P1483" s="8"/>
      <c r="Q1483" s="8"/>
      <c r="R1483" s="8"/>
      <c r="S1483" s="8"/>
      <c r="T1483" s="8"/>
      <c r="U1483" s="8"/>
      <c r="V1483" s="8"/>
      <c r="W1483" s="8"/>
    </row>
    <row r="1484" spans="1:23" ht="14.25" customHeight="1">
      <c r="A1484" s="7">
        <v>43789</v>
      </c>
      <c r="B1484" s="8">
        <v>2.6427</v>
      </c>
      <c r="C1484" s="8">
        <v>3.1747000000000001</v>
      </c>
      <c r="D1484" s="8">
        <v>0.53200000000000003</v>
      </c>
      <c r="E1484" s="8">
        <v>1.58</v>
      </c>
      <c r="F1484" s="8">
        <v>1.73</v>
      </c>
      <c r="G1484" s="8">
        <v>97.908199999999994</v>
      </c>
      <c r="H1484" s="8">
        <v>2.3847</v>
      </c>
      <c r="I1484" s="8">
        <v>105.69912126252277</v>
      </c>
      <c r="J1484" s="8">
        <v>91.85</v>
      </c>
      <c r="N1484" s="7"/>
      <c r="O1484" s="8"/>
      <c r="P1484" s="8"/>
      <c r="Q1484" s="8"/>
      <c r="R1484" s="8"/>
      <c r="S1484" s="8"/>
      <c r="T1484" s="8"/>
      <c r="U1484" s="8"/>
      <c r="V1484" s="8"/>
      <c r="W1484" s="8"/>
    </row>
    <row r="1485" spans="1:23" ht="14.25" customHeight="1">
      <c r="A1485" s="7">
        <v>43788</v>
      </c>
      <c r="B1485" s="8">
        <v>2.6473</v>
      </c>
      <c r="C1485" s="8">
        <v>3.1743000000000001</v>
      </c>
      <c r="D1485" s="8">
        <v>0.52700000000000014</v>
      </c>
      <c r="E1485" s="8">
        <v>1.63</v>
      </c>
      <c r="F1485" s="8">
        <v>1.79</v>
      </c>
      <c r="G1485" s="8">
        <v>97.839500000000001</v>
      </c>
      <c r="H1485" s="8">
        <v>2.5747</v>
      </c>
      <c r="I1485" s="8">
        <v>105.76730055846224</v>
      </c>
      <c r="J1485" s="8">
        <v>91.85</v>
      </c>
      <c r="N1485" s="7"/>
      <c r="O1485" s="8"/>
      <c r="P1485" s="8"/>
      <c r="Q1485" s="8"/>
      <c r="R1485" s="8"/>
      <c r="S1485" s="8"/>
      <c r="T1485" s="8"/>
      <c r="U1485" s="8"/>
      <c r="V1485" s="8"/>
      <c r="W1485" s="8"/>
    </row>
    <row r="1486" spans="1:23" ht="14.25" customHeight="1">
      <c r="A1486" s="7">
        <v>43787</v>
      </c>
      <c r="B1486" s="8">
        <v>2.6621999999999999</v>
      </c>
      <c r="C1486" s="8">
        <v>3.1993</v>
      </c>
      <c r="D1486" s="8">
        <v>0.53710000000000013</v>
      </c>
      <c r="E1486" s="8">
        <v>1.63</v>
      </c>
      <c r="F1486" s="8">
        <v>1.81</v>
      </c>
      <c r="G1486" s="8">
        <v>97.821600000000004</v>
      </c>
      <c r="H1486" s="8">
        <v>2.7418</v>
      </c>
      <c r="I1486" s="8">
        <v>102.98477444457104</v>
      </c>
      <c r="J1486" s="8">
        <v>91.85</v>
      </c>
      <c r="N1486" s="7"/>
      <c r="O1486" s="8"/>
      <c r="P1486" s="8"/>
      <c r="Q1486" s="8"/>
      <c r="R1486" s="8"/>
      <c r="S1486" s="8"/>
      <c r="T1486" s="8"/>
      <c r="U1486" s="8"/>
      <c r="V1486" s="8"/>
      <c r="W1486" s="8"/>
    </row>
    <row r="1487" spans="1:23" ht="14.25" customHeight="1">
      <c r="A1487" s="7">
        <v>43784</v>
      </c>
      <c r="B1487" s="8">
        <v>2.6877</v>
      </c>
      <c r="C1487" s="8">
        <v>3.2355</v>
      </c>
      <c r="D1487" s="8">
        <v>0.54780000000000006</v>
      </c>
      <c r="E1487" s="8">
        <v>1.65</v>
      </c>
      <c r="F1487" s="8">
        <v>1.84</v>
      </c>
      <c r="G1487" s="8">
        <v>97.9863</v>
      </c>
      <c r="H1487" s="8">
        <v>2.7810999999999999</v>
      </c>
      <c r="I1487" s="8">
        <v>101.08548557039384</v>
      </c>
      <c r="J1487" s="8">
        <v>91.85</v>
      </c>
      <c r="N1487" s="7"/>
      <c r="O1487" s="8"/>
      <c r="P1487" s="8"/>
      <c r="Q1487" s="8"/>
      <c r="R1487" s="8"/>
      <c r="S1487" s="8"/>
      <c r="T1487" s="8"/>
      <c r="U1487" s="8"/>
      <c r="V1487" s="8"/>
      <c r="W1487" s="8"/>
    </row>
    <row r="1488" spans="1:23" ht="14.25" customHeight="1">
      <c r="A1488" s="7">
        <v>43783</v>
      </c>
      <c r="B1488" s="8">
        <v>2.6818</v>
      </c>
      <c r="C1488" s="8">
        <v>3.2555000000000001</v>
      </c>
      <c r="D1488" s="8">
        <v>0.5737000000000001</v>
      </c>
      <c r="E1488" s="8">
        <v>1.63</v>
      </c>
      <c r="F1488" s="8">
        <v>1.82</v>
      </c>
      <c r="G1488" s="8">
        <v>98.161500000000004</v>
      </c>
      <c r="H1488" s="8">
        <v>2.7090999999999998</v>
      </c>
      <c r="I1488" s="8">
        <v>99.586755154627539</v>
      </c>
      <c r="J1488" s="8">
        <v>91.88</v>
      </c>
      <c r="N1488" s="7"/>
      <c r="O1488" s="8"/>
      <c r="P1488" s="8"/>
      <c r="Q1488" s="8"/>
      <c r="R1488" s="8"/>
      <c r="S1488" s="8"/>
      <c r="T1488" s="8"/>
      <c r="U1488" s="8"/>
      <c r="V1488" s="8"/>
      <c r="W1488" s="8"/>
    </row>
    <row r="1489" spans="1:23" ht="14.25" customHeight="1">
      <c r="A1489" s="7">
        <v>43782</v>
      </c>
      <c r="B1489" s="8">
        <v>2.6978</v>
      </c>
      <c r="C1489" s="8">
        <v>3.2370000000000001</v>
      </c>
      <c r="D1489" s="8">
        <v>0.53920000000000012</v>
      </c>
      <c r="E1489" s="8">
        <v>1.69</v>
      </c>
      <c r="F1489" s="8">
        <v>1.88</v>
      </c>
      <c r="G1489" s="8">
        <v>98.344099999999997</v>
      </c>
      <c r="H1489" s="8">
        <v>2.6787999999999998</v>
      </c>
      <c r="I1489" s="8">
        <v>100.65288612626831</v>
      </c>
      <c r="J1489" s="8">
        <v>91.88</v>
      </c>
      <c r="N1489" s="7"/>
      <c r="O1489" s="8"/>
      <c r="P1489" s="8"/>
      <c r="Q1489" s="8"/>
      <c r="R1489" s="8"/>
      <c r="S1489" s="8"/>
      <c r="T1489" s="8"/>
      <c r="U1489" s="8"/>
      <c r="V1489" s="8"/>
      <c r="W1489" s="8"/>
    </row>
    <row r="1490" spans="1:23" ht="14.25" customHeight="1">
      <c r="A1490" s="7">
        <v>43781</v>
      </c>
      <c r="B1490" s="8">
        <v>2.6598999999999999</v>
      </c>
      <c r="C1490" s="8">
        <v>3.2549999999999999</v>
      </c>
      <c r="D1490" s="8">
        <v>0.59509999999999996</v>
      </c>
      <c r="E1490" s="8">
        <v>1.73</v>
      </c>
      <c r="F1490" s="8">
        <v>1.92</v>
      </c>
      <c r="G1490" s="8">
        <v>98.352599999999995</v>
      </c>
      <c r="H1490" s="8">
        <v>2.6280000000000001</v>
      </c>
      <c r="I1490" s="8">
        <v>100.34078455262565</v>
      </c>
      <c r="J1490" s="8">
        <v>91.88</v>
      </c>
      <c r="N1490" s="7"/>
      <c r="O1490" s="8"/>
      <c r="P1490" s="8"/>
      <c r="Q1490" s="8"/>
      <c r="R1490" s="8"/>
      <c r="S1490" s="8"/>
      <c r="T1490" s="8"/>
      <c r="U1490" s="8"/>
      <c r="V1490" s="8"/>
      <c r="W1490" s="8"/>
    </row>
    <row r="1491" spans="1:23" ht="14.25" customHeight="1">
      <c r="A1491" s="7">
        <v>43780</v>
      </c>
      <c r="B1491" s="8">
        <v>2.6535000000000002</v>
      </c>
      <c r="C1491" s="8">
        <v>3.2463000000000002</v>
      </c>
      <c r="D1491" s="8">
        <v>0.59279999999999999</v>
      </c>
      <c r="E1491" s="8">
        <v>1.74</v>
      </c>
      <c r="F1491" s="8">
        <v>1.94</v>
      </c>
      <c r="G1491" s="8">
        <v>98.210800000000006</v>
      </c>
      <c r="H1491" s="8">
        <v>2.4963000000000002</v>
      </c>
      <c r="I1491" s="8">
        <v>101.53832690005646</v>
      </c>
      <c r="J1491" s="8">
        <v>91.88</v>
      </c>
      <c r="N1491" s="7"/>
      <c r="O1491" s="8"/>
      <c r="P1491" s="8"/>
      <c r="Q1491" s="8"/>
      <c r="R1491" s="8"/>
      <c r="S1491" s="8"/>
      <c r="T1491" s="8"/>
      <c r="U1491" s="8"/>
      <c r="V1491" s="8"/>
      <c r="W1491" s="8"/>
    </row>
    <row r="1492" spans="1:23" ht="14.25" customHeight="1">
      <c r="A1492" s="7">
        <v>43777</v>
      </c>
      <c r="B1492" s="8">
        <v>2.6579000000000002</v>
      </c>
      <c r="C1492" s="8">
        <v>3.2765</v>
      </c>
      <c r="D1492" s="8">
        <v>0.61859999999999982</v>
      </c>
      <c r="E1492" s="8">
        <v>1.74</v>
      </c>
      <c r="F1492" s="8">
        <v>1.94</v>
      </c>
      <c r="G1492" s="8">
        <v>98.386099999999999</v>
      </c>
      <c r="H1492" s="8">
        <v>2.4651000000000001</v>
      </c>
      <c r="I1492" s="8">
        <v>98.821666527949617</v>
      </c>
      <c r="J1492" s="8">
        <v>91.88</v>
      </c>
      <c r="N1492" s="7"/>
      <c r="O1492" s="8"/>
      <c r="P1492" s="8"/>
      <c r="Q1492" s="8"/>
      <c r="R1492" s="8"/>
      <c r="S1492" s="8"/>
      <c r="T1492" s="8"/>
      <c r="U1492" s="8"/>
      <c r="V1492" s="8"/>
      <c r="W1492" s="8"/>
    </row>
    <row r="1493" spans="1:23" ht="14.25" customHeight="1">
      <c r="A1493" s="7">
        <v>43776</v>
      </c>
      <c r="B1493" s="8">
        <v>2.6587999999999998</v>
      </c>
      <c r="C1493" s="8">
        <v>3.2736000000000001</v>
      </c>
      <c r="D1493" s="8">
        <v>0.61480000000000024</v>
      </c>
      <c r="E1493" s="8">
        <v>1.74</v>
      </c>
      <c r="F1493" s="8">
        <v>1.92</v>
      </c>
      <c r="G1493" s="8">
        <v>98.123000000000005</v>
      </c>
      <c r="H1493" s="8">
        <v>2.4557000000000002</v>
      </c>
      <c r="I1493" s="8">
        <v>98.062089544232919</v>
      </c>
      <c r="J1493" s="8">
        <v>91.18</v>
      </c>
      <c r="N1493" s="7"/>
      <c r="O1493" s="8"/>
      <c r="P1493" s="8"/>
      <c r="Q1493" s="8"/>
      <c r="R1493" s="8"/>
      <c r="S1493" s="8"/>
      <c r="T1493" s="8"/>
      <c r="U1493" s="8"/>
      <c r="V1493" s="8"/>
      <c r="W1493" s="8"/>
    </row>
    <row r="1494" spans="1:23" ht="14.25" customHeight="1">
      <c r="A1494" s="7">
        <v>43775</v>
      </c>
      <c r="B1494" s="8">
        <v>2.6650999999999998</v>
      </c>
      <c r="C1494" s="8">
        <v>3.2555000000000001</v>
      </c>
      <c r="D1494" s="8">
        <v>0.59040000000000026</v>
      </c>
      <c r="E1494" s="8">
        <v>1.63</v>
      </c>
      <c r="F1494" s="8">
        <v>1.81</v>
      </c>
      <c r="G1494" s="8">
        <v>97.964100000000002</v>
      </c>
      <c r="H1494" s="8">
        <v>2.3639000000000001</v>
      </c>
      <c r="I1494" s="8">
        <v>98.628559603960397</v>
      </c>
      <c r="J1494" s="8">
        <v>91.18</v>
      </c>
      <c r="N1494" s="7"/>
      <c r="O1494" s="8"/>
      <c r="P1494" s="8"/>
      <c r="Q1494" s="8"/>
      <c r="R1494" s="8"/>
      <c r="S1494" s="8"/>
      <c r="T1494" s="8"/>
      <c r="U1494" s="8"/>
      <c r="V1494" s="8"/>
      <c r="W1494" s="8"/>
    </row>
    <row r="1495" spans="1:23" ht="14.25" customHeight="1">
      <c r="A1495" s="7">
        <v>43774</v>
      </c>
      <c r="B1495" s="8">
        <v>2.6654</v>
      </c>
      <c r="C1495" s="8">
        <v>3.2454000000000001</v>
      </c>
      <c r="D1495" s="8">
        <v>0.58000000000000007</v>
      </c>
      <c r="E1495" s="8">
        <v>1.66</v>
      </c>
      <c r="F1495" s="8">
        <v>1.86</v>
      </c>
      <c r="G1495" s="8">
        <v>97.927000000000007</v>
      </c>
      <c r="H1495" s="8">
        <v>2.3153000000000001</v>
      </c>
      <c r="I1495" s="8">
        <v>97.927701053940964</v>
      </c>
      <c r="J1495" s="8">
        <v>91.18</v>
      </c>
      <c r="N1495" s="7"/>
      <c r="O1495" s="8"/>
      <c r="P1495" s="8"/>
      <c r="Q1495" s="8"/>
      <c r="R1495" s="8"/>
      <c r="S1495" s="8"/>
      <c r="T1495" s="8"/>
      <c r="U1495" s="8"/>
      <c r="V1495" s="8"/>
      <c r="W1495" s="8"/>
    </row>
    <row r="1496" spans="1:23" ht="14.25" customHeight="1">
      <c r="A1496" s="7">
        <v>43773</v>
      </c>
      <c r="B1496" s="8">
        <v>2.6654</v>
      </c>
      <c r="C1496" s="8">
        <v>3.2953999999999999</v>
      </c>
      <c r="D1496" s="8">
        <v>0.62999999999999989</v>
      </c>
      <c r="E1496" s="8">
        <v>1.6</v>
      </c>
      <c r="F1496" s="8">
        <v>1.79</v>
      </c>
      <c r="G1496" s="8">
        <v>97.534400000000005</v>
      </c>
      <c r="H1496" s="8">
        <v>2.4398</v>
      </c>
      <c r="I1496" s="8">
        <v>95.998583738963092</v>
      </c>
      <c r="J1496" s="8">
        <v>91.18</v>
      </c>
      <c r="N1496" s="7"/>
      <c r="O1496" s="8"/>
      <c r="P1496" s="8"/>
      <c r="Q1496" s="8"/>
      <c r="R1496" s="8"/>
      <c r="S1496" s="8"/>
      <c r="T1496" s="8"/>
      <c r="U1496" s="8"/>
      <c r="V1496" s="8"/>
      <c r="W1496" s="8"/>
    </row>
    <row r="1497" spans="1:23" ht="14.25" customHeight="1">
      <c r="A1497" s="7">
        <v>43770</v>
      </c>
      <c r="B1497" s="8">
        <v>2.6576</v>
      </c>
      <c r="C1497" s="8">
        <v>3.2757000000000001</v>
      </c>
      <c r="D1497" s="8">
        <v>0.61810000000000009</v>
      </c>
      <c r="E1497" s="8">
        <v>1.55</v>
      </c>
      <c r="F1497" s="8">
        <v>1.73</v>
      </c>
      <c r="G1497" s="8">
        <v>97.096699999999998</v>
      </c>
      <c r="H1497" s="8">
        <v>2.4986000000000002</v>
      </c>
      <c r="I1497" s="8">
        <v>96.585708830933214</v>
      </c>
      <c r="J1497" s="8">
        <v>91.18</v>
      </c>
      <c r="N1497" s="7"/>
      <c r="O1497" s="8"/>
      <c r="P1497" s="8"/>
      <c r="Q1497" s="8"/>
      <c r="R1497" s="8"/>
      <c r="S1497" s="8"/>
      <c r="T1497" s="8"/>
      <c r="U1497" s="8"/>
      <c r="V1497" s="8"/>
      <c r="W1497" s="8"/>
    </row>
    <row r="1498" spans="1:23" ht="14.25" customHeight="1">
      <c r="A1498" s="7">
        <v>43769</v>
      </c>
      <c r="B1498" s="8">
        <v>2.6648000000000001</v>
      </c>
      <c r="C1498" s="8">
        <v>3.2879999999999998</v>
      </c>
      <c r="D1498" s="8">
        <v>0.62319999999999975</v>
      </c>
      <c r="E1498" s="8">
        <v>1.51</v>
      </c>
      <c r="F1498" s="8">
        <v>1.69</v>
      </c>
      <c r="G1498" s="8">
        <v>97.331999999999994</v>
      </c>
      <c r="H1498" s="8">
        <v>2.6962000000000002</v>
      </c>
      <c r="I1498" s="8">
        <v>93.744867938870584</v>
      </c>
      <c r="J1498" s="8">
        <v>91</v>
      </c>
      <c r="N1498" s="7"/>
      <c r="O1498" s="8"/>
      <c r="P1498" s="8"/>
      <c r="Q1498" s="8"/>
      <c r="R1498" s="8"/>
      <c r="S1498" s="8"/>
      <c r="T1498" s="8"/>
      <c r="U1498" s="8"/>
      <c r="V1498" s="8"/>
      <c r="W1498" s="8"/>
    </row>
    <row r="1499" spans="1:23" ht="14.25" customHeight="1">
      <c r="A1499" s="7">
        <v>43768</v>
      </c>
      <c r="B1499" s="8">
        <v>2.6644000000000001</v>
      </c>
      <c r="C1499" s="8">
        <v>3.3125</v>
      </c>
      <c r="D1499" s="8">
        <v>0.6480999999999999</v>
      </c>
      <c r="E1499" s="8">
        <v>1.61</v>
      </c>
      <c r="F1499" s="8">
        <v>1.78</v>
      </c>
      <c r="G1499" s="8">
        <v>97.464500000000001</v>
      </c>
      <c r="H1499" s="8">
        <v>2.6913999999999998</v>
      </c>
      <c r="I1499" s="8">
        <v>92.242404171584198</v>
      </c>
      <c r="J1499" s="8">
        <v>90.92</v>
      </c>
      <c r="N1499" s="7"/>
      <c r="O1499" s="8"/>
      <c r="P1499" s="8"/>
      <c r="Q1499" s="8"/>
      <c r="R1499" s="8"/>
      <c r="S1499" s="8"/>
      <c r="T1499" s="8"/>
      <c r="U1499" s="8"/>
      <c r="V1499" s="8"/>
      <c r="W1499" s="8"/>
    </row>
    <row r="1500" spans="1:23" ht="14.25" customHeight="1">
      <c r="A1500" s="7">
        <v>43767</v>
      </c>
      <c r="B1500" s="8">
        <v>2.6368999999999998</v>
      </c>
      <c r="C1500" s="8">
        <v>3.3029000000000002</v>
      </c>
      <c r="D1500" s="8">
        <v>0.66600000000000037</v>
      </c>
      <c r="E1500" s="8">
        <v>1.66</v>
      </c>
      <c r="F1500" s="8">
        <v>1.84</v>
      </c>
      <c r="G1500" s="8">
        <v>97.6892</v>
      </c>
      <c r="H1500" s="8">
        <v>2.6764999999999999</v>
      </c>
      <c r="I1500" s="8">
        <v>92.714350748523401</v>
      </c>
      <c r="J1500" s="8">
        <v>90.92</v>
      </c>
      <c r="N1500" s="7"/>
      <c r="O1500" s="8"/>
      <c r="P1500" s="8"/>
      <c r="Q1500" s="8"/>
      <c r="R1500" s="8"/>
      <c r="S1500" s="8"/>
      <c r="T1500" s="8"/>
      <c r="U1500" s="8"/>
      <c r="V1500" s="8"/>
      <c r="W1500" s="8"/>
    </row>
    <row r="1501" spans="1:23" ht="14.25" customHeight="1">
      <c r="A1501" s="7">
        <v>43766</v>
      </c>
      <c r="B1501" s="8">
        <v>2.6318000000000001</v>
      </c>
      <c r="C1501" s="8">
        <v>3.2924000000000002</v>
      </c>
      <c r="D1501" s="8">
        <v>0.66060000000000008</v>
      </c>
      <c r="E1501" s="8">
        <v>1.66</v>
      </c>
      <c r="F1501" s="8">
        <v>1.85</v>
      </c>
      <c r="G1501" s="8">
        <v>97.745000000000005</v>
      </c>
      <c r="H1501" s="8">
        <v>2.6745000000000001</v>
      </c>
      <c r="I1501" s="8">
        <v>91.421585486735736</v>
      </c>
      <c r="J1501" s="8">
        <v>90.92</v>
      </c>
      <c r="N1501" s="7"/>
      <c r="O1501" s="8"/>
      <c r="P1501" s="8"/>
      <c r="Q1501" s="8"/>
      <c r="R1501" s="8"/>
      <c r="S1501" s="8"/>
      <c r="T1501" s="8"/>
      <c r="U1501" s="8"/>
      <c r="V1501" s="8"/>
      <c r="W1501" s="8"/>
    </row>
    <row r="1502" spans="1:23" ht="14.25" customHeight="1">
      <c r="A1502" s="7">
        <v>43763</v>
      </c>
      <c r="B1502" s="8">
        <v>2.6204000000000001</v>
      </c>
      <c r="C1502" s="8">
        <v>3.2372000000000001</v>
      </c>
      <c r="D1502" s="8">
        <v>0.61680000000000001</v>
      </c>
      <c r="E1502" s="8">
        <v>1.62</v>
      </c>
      <c r="F1502" s="8">
        <v>1.8</v>
      </c>
      <c r="G1502" s="8">
        <v>97.830299999999994</v>
      </c>
      <c r="H1502" s="8">
        <v>2.6613000000000002</v>
      </c>
      <c r="I1502" s="8">
        <v>92.007824593214565</v>
      </c>
      <c r="J1502" s="8">
        <v>90.92</v>
      </c>
      <c r="N1502" s="7"/>
      <c r="O1502" s="8"/>
      <c r="P1502" s="8"/>
      <c r="Q1502" s="8"/>
      <c r="R1502" s="8"/>
      <c r="S1502" s="8"/>
      <c r="T1502" s="8"/>
      <c r="U1502" s="8"/>
      <c r="V1502" s="8"/>
      <c r="W1502" s="8"/>
    </row>
    <row r="1503" spans="1:23" ht="14.25" customHeight="1">
      <c r="A1503" s="7">
        <v>43762</v>
      </c>
      <c r="B1503" s="8">
        <v>2.6387</v>
      </c>
      <c r="C1503" s="8">
        <v>3.2195999999999998</v>
      </c>
      <c r="D1503" s="8">
        <v>0.58089999999999975</v>
      </c>
      <c r="E1503" s="8">
        <v>1.58</v>
      </c>
      <c r="F1503" s="8">
        <v>1.77</v>
      </c>
      <c r="G1503" s="8">
        <v>97.664699999999996</v>
      </c>
      <c r="H1503" s="8">
        <v>2.6292</v>
      </c>
      <c r="I1503" s="8">
        <v>92.364902800364419</v>
      </c>
      <c r="J1503" s="8">
        <v>91.06</v>
      </c>
      <c r="N1503" s="7"/>
      <c r="O1503" s="8"/>
      <c r="P1503" s="8"/>
      <c r="Q1503" s="8"/>
      <c r="R1503" s="8"/>
      <c r="S1503" s="8"/>
      <c r="T1503" s="8"/>
      <c r="U1503" s="8"/>
      <c r="V1503" s="8"/>
      <c r="W1503" s="8"/>
    </row>
    <row r="1504" spans="1:23" ht="14.25" customHeight="1">
      <c r="A1504" s="7">
        <v>43761</v>
      </c>
      <c r="B1504" s="8">
        <v>2.6255000000000002</v>
      </c>
      <c r="C1504" s="8">
        <v>3.2122000000000002</v>
      </c>
      <c r="D1504" s="8">
        <v>0.5867</v>
      </c>
      <c r="E1504" s="8">
        <v>1.58</v>
      </c>
      <c r="F1504" s="8">
        <v>1.77</v>
      </c>
      <c r="G1504" s="8">
        <v>97.462500000000006</v>
      </c>
      <c r="H1504" s="8">
        <v>2.7107000000000001</v>
      </c>
      <c r="I1504" s="8">
        <v>90.902778397120983</v>
      </c>
      <c r="J1504" s="8">
        <v>91.06</v>
      </c>
      <c r="N1504" s="7"/>
      <c r="O1504" s="8"/>
      <c r="P1504" s="8"/>
      <c r="Q1504" s="8"/>
      <c r="R1504" s="8"/>
      <c r="S1504" s="8"/>
      <c r="T1504" s="8"/>
      <c r="U1504" s="8"/>
      <c r="V1504" s="8"/>
      <c r="W1504" s="8"/>
    </row>
    <row r="1505" spans="1:23" ht="14.25" customHeight="1">
      <c r="A1505" s="7">
        <v>43760</v>
      </c>
      <c r="B1505" s="8">
        <v>2.5783999999999998</v>
      </c>
      <c r="C1505" s="8">
        <v>3.2195999999999998</v>
      </c>
      <c r="D1505" s="8">
        <v>0.64119999999999999</v>
      </c>
      <c r="E1505" s="8">
        <v>1.6</v>
      </c>
      <c r="F1505" s="8">
        <v>1.78</v>
      </c>
      <c r="G1505" s="8">
        <v>97.537899999999993</v>
      </c>
      <c r="H1505" s="8">
        <v>2.8332000000000002</v>
      </c>
      <c r="I1505" s="8">
        <v>88.854729118624647</v>
      </c>
      <c r="J1505" s="8">
        <v>91.06</v>
      </c>
      <c r="N1505" s="7"/>
      <c r="O1505" s="8"/>
      <c r="P1505" s="8"/>
      <c r="Q1505" s="8"/>
      <c r="R1505" s="8"/>
      <c r="S1505" s="8"/>
      <c r="T1505" s="8"/>
      <c r="U1505" s="8"/>
      <c r="V1505" s="8"/>
      <c r="W1505" s="8"/>
    </row>
    <row r="1506" spans="1:23" ht="14.25" customHeight="1">
      <c r="A1506" s="7">
        <v>43759</v>
      </c>
      <c r="B1506" s="8">
        <v>2.5857000000000001</v>
      </c>
      <c r="C1506" s="8">
        <v>3.2195999999999998</v>
      </c>
      <c r="D1506" s="8">
        <v>0.63389999999999969</v>
      </c>
      <c r="E1506" s="8">
        <v>1.61</v>
      </c>
      <c r="F1506" s="8">
        <v>1.8</v>
      </c>
      <c r="G1506" s="8">
        <v>97.3322</v>
      </c>
      <c r="H1506" s="8">
        <v>2.7204999999999999</v>
      </c>
      <c r="I1506" s="8">
        <v>91.453887097628368</v>
      </c>
      <c r="J1506" s="8">
        <v>91.06</v>
      </c>
      <c r="N1506" s="7"/>
      <c r="O1506" s="8"/>
      <c r="P1506" s="8"/>
      <c r="Q1506" s="8"/>
      <c r="R1506" s="8"/>
      <c r="S1506" s="8"/>
      <c r="T1506" s="8"/>
      <c r="U1506" s="8"/>
      <c r="V1506" s="8"/>
      <c r="W1506" s="8"/>
    </row>
    <row r="1507" spans="1:23" ht="14.25" customHeight="1">
      <c r="A1507" s="7">
        <v>43756</v>
      </c>
      <c r="B1507" s="8">
        <v>2.5678000000000001</v>
      </c>
      <c r="C1507" s="8">
        <v>3.1869999999999998</v>
      </c>
      <c r="D1507" s="8">
        <v>0.61919999999999975</v>
      </c>
      <c r="E1507" s="8">
        <v>1.56</v>
      </c>
      <c r="F1507" s="8">
        <v>1.76</v>
      </c>
      <c r="G1507" s="8">
        <v>97.114599999999996</v>
      </c>
      <c r="H1507" s="8">
        <v>2.6997</v>
      </c>
      <c r="I1507" s="8">
        <v>92.385139837949666</v>
      </c>
      <c r="J1507" s="8">
        <v>91.06</v>
      </c>
      <c r="N1507" s="7"/>
      <c r="O1507" s="8"/>
      <c r="P1507" s="8"/>
      <c r="Q1507" s="8"/>
      <c r="R1507" s="8"/>
      <c r="S1507" s="8"/>
      <c r="T1507" s="8"/>
      <c r="U1507" s="8"/>
      <c r="V1507" s="8"/>
      <c r="W1507" s="8"/>
    </row>
    <row r="1508" spans="1:23" ht="14.25" customHeight="1">
      <c r="A1508" s="7">
        <v>43755</v>
      </c>
      <c r="B1508" s="8">
        <v>2.5528</v>
      </c>
      <c r="C1508" s="8">
        <v>3.1568999999999998</v>
      </c>
      <c r="D1508" s="8">
        <v>0.60409999999999986</v>
      </c>
      <c r="E1508" s="8">
        <v>1.57</v>
      </c>
      <c r="F1508" s="8">
        <v>1.76</v>
      </c>
      <c r="G1508" s="8">
        <v>97.565100000000001</v>
      </c>
      <c r="H1508" s="8">
        <v>2.6562000000000001</v>
      </c>
      <c r="I1508" s="8">
        <v>92.94816064949994</v>
      </c>
      <c r="J1508" s="8">
        <v>91.33</v>
      </c>
      <c r="N1508" s="7"/>
      <c r="O1508" s="8"/>
      <c r="P1508" s="8"/>
      <c r="Q1508" s="8"/>
      <c r="R1508" s="8"/>
      <c r="S1508" s="8"/>
      <c r="T1508" s="8"/>
      <c r="U1508" s="8"/>
      <c r="V1508" s="8"/>
      <c r="W1508" s="8"/>
    </row>
    <row r="1509" spans="1:23" ht="14.25" customHeight="1">
      <c r="A1509" s="7">
        <v>43754</v>
      </c>
      <c r="B1509" s="8">
        <v>2.5590999999999999</v>
      </c>
      <c r="C1509" s="8">
        <v>3.1692999999999998</v>
      </c>
      <c r="D1509" s="8">
        <v>0.61019999999999985</v>
      </c>
      <c r="E1509" s="8">
        <v>1.57</v>
      </c>
      <c r="F1509" s="8">
        <v>1.75</v>
      </c>
      <c r="G1509" s="8">
        <v>98.018199999999993</v>
      </c>
      <c r="H1509" s="8">
        <v>2.7097000000000002</v>
      </c>
      <c r="I1509" s="8">
        <v>92.432308415168279</v>
      </c>
      <c r="J1509" s="8">
        <v>91.33</v>
      </c>
      <c r="N1509" s="7"/>
      <c r="O1509" s="8"/>
      <c r="P1509" s="8"/>
      <c r="Q1509" s="8"/>
      <c r="R1509" s="8"/>
      <c r="S1509" s="8"/>
      <c r="T1509" s="8"/>
      <c r="U1509" s="8"/>
      <c r="V1509" s="8"/>
      <c r="W1509" s="8"/>
    </row>
    <row r="1510" spans="1:23" ht="14.25" customHeight="1">
      <c r="A1510" s="7">
        <v>43753</v>
      </c>
      <c r="B1510" s="8">
        <v>2.5499000000000001</v>
      </c>
      <c r="C1510" s="8">
        <v>3.1667999999999998</v>
      </c>
      <c r="D1510" s="8">
        <v>0.61689999999999978</v>
      </c>
      <c r="E1510" s="8">
        <v>1.59</v>
      </c>
      <c r="F1510" s="8">
        <v>1.77</v>
      </c>
      <c r="G1510" s="8">
        <v>98.334299999999999</v>
      </c>
      <c r="H1510" s="8">
        <v>2.6932</v>
      </c>
      <c r="I1510" s="8">
        <v>92.790573399838536</v>
      </c>
      <c r="J1510" s="8">
        <v>91.33</v>
      </c>
      <c r="N1510" s="7"/>
      <c r="O1510" s="8"/>
      <c r="P1510" s="8"/>
      <c r="Q1510" s="8"/>
      <c r="R1510" s="8"/>
      <c r="S1510" s="8"/>
      <c r="T1510" s="8"/>
      <c r="U1510" s="8"/>
      <c r="V1510" s="8"/>
      <c r="W1510" s="8"/>
    </row>
    <row r="1511" spans="1:23" ht="14.25" customHeight="1">
      <c r="A1511" s="7">
        <v>43752</v>
      </c>
      <c r="B1511" s="8">
        <v>2.5264000000000002</v>
      </c>
      <c r="C1511" s="8">
        <v>3.1640999999999999</v>
      </c>
      <c r="D1511" s="8">
        <v>0.63769999999999971</v>
      </c>
      <c r="E1511" s="8">
        <v>1.59</v>
      </c>
      <c r="F1511" s="8">
        <v>1.76</v>
      </c>
      <c r="G1511" s="8">
        <v>98.442400000000006</v>
      </c>
      <c r="H1511" s="8">
        <v>2.6522999999999999</v>
      </c>
      <c r="I1511" s="8">
        <v>91.935394571230177</v>
      </c>
      <c r="J1511" s="8">
        <v>91.33</v>
      </c>
      <c r="N1511" s="7"/>
      <c r="O1511" s="8"/>
      <c r="P1511" s="8"/>
      <c r="Q1511" s="8"/>
      <c r="R1511" s="8"/>
      <c r="S1511" s="8"/>
      <c r="T1511" s="8"/>
      <c r="U1511" s="8"/>
      <c r="V1511" s="8"/>
      <c r="W1511" s="8"/>
    </row>
    <row r="1512" spans="1:23" ht="14.25" customHeight="1">
      <c r="A1512" s="7">
        <v>43750</v>
      </c>
      <c r="B1512" s="8">
        <v>2.5546000000000002</v>
      </c>
      <c r="C1512" s="8">
        <v>3.1716000000000002</v>
      </c>
      <c r="D1512" s="8">
        <v>0.61699999999999999</v>
      </c>
      <c r="E1512" s="8">
        <v>1.59</v>
      </c>
      <c r="F1512" s="8">
        <v>1.76</v>
      </c>
      <c r="G1512" s="8">
        <v>98.340999999999994</v>
      </c>
      <c r="H1512" s="8">
        <v>2.5099999999999998</v>
      </c>
      <c r="I1512" s="8">
        <v>91.516533582331178</v>
      </c>
      <c r="J1512" s="8">
        <v>91.33</v>
      </c>
      <c r="N1512" s="7"/>
      <c r="O1512" s="8"/>
      <c r="P1512" s="8"/>
      <c r="Q1512" s="8"/>
      <c r="R1512" s="8"/>
      <c r="S1512" s="8"/>
      <c r="T1512" s="8"/>
      <c r="U1512" s="8"/>
      <c r="V1512" s="8"/>
      <c r="W1512" s="8"/>
    </row>
    <row r="1513" spans="1:23" ht="14.25" customHeight="1">
      <c r="A1513" s="7">
        <v>43749</v>
      </c>
      <c r="B1513" s="8">
        <v>2.5550999999999999</v>
      </c>
      <c r="C1513" s="8">
        <v>3.1564000000000001</v>
      </c>
      <c r="D1513" s="8">
        <v>0.60130000000000017</v>
      </c>
      <c r="E1513" s="8">
        <v>1.59</v>
      </c>
      <c r="F1513" s="8">
        <v>1.76</v>
      </c>
      <c r="G1513" s="8">
        <v>98.340999999999994</v>
      </c>
      <c r="H1513" s="8">
        <v>2.3456000000000001</v>
      </c>
      <c r="I1513" s="8">
        <v>93.476984354017134</v>
      </c>
      <c r="J1513" s="8">
        <v>91.33</v>
      </c>
      <c r="N1513" s="7"/>
      <c r="O1513" s="8"/>
      <c r="P1513" s="8"/>
      <c r="Q1513" s="8"/>
      <c r="R1513" s="8"/>
      <c r="S1513" s="8"/>
      <c r="T1513" s="8"/>
      <c r="U1513" s="8"/>
      <c r="V1513" s="8"/>
      <c r="W1513" s="8"/>
    </row>
    <row r="1514" spans="1:23" ht="14.25" customHeight="1">
      <c r="A1514" s="7">
        <v>43748</v>
      </c>
      <c r="B1514" s="8">
        <v>2.5651000000000002</v>
      </c>
      <c r="C1514" s="8">
        <v>3.1288999999999998</v>
      </c>
      <c r="D1514" s="8">
        <v>0.56379999999999963</v>
      </c>
      <c r="E1514" s="8">
        <v>1.48</v>
      </c>
      <c r="F1514" s="8">
        <v>1.67</v>
      </c>
      <c r="G1514" s="8">
        <v>98.686199999999999</v>
      </c>
      <c r="H1514" s="8">
        <v>2.5005999999999999</v>
      </c>
      <c r="I1514" s="8">
        <v>93.51620277726326</v>
      </c>
      <c r="J1514" s="8">
        <v>91.53</v>
      </c>
      <c r="N1514" s="7"/>
      <c r="O1514" s="8"/>
      <c r="P1514" s="8"/>
      <c r="Q1514" s="8"/>
      <c r="R1514" s="8"/>
      <c r="S1514" s="8"/>
      <c r="T1514" s="8"/>
      <c r="U1514" s="8"/>
      <c r="V1514" s="8"/>
      <c r="W1514" s="8"/>
    </row>
    <row r="1515" spans="1:23" ht="14.25" customHeight="1">
      <c r="A1515" s="7">
        <v>43747</v>
      </c>
      <c r="B1515" s="8">
        <v>2.5642999999999998</v>
      </c>
      <c r="C1515" s="8">
        <v>3.1089000000000002</v>
      </c>
      <c r="D1515" s="8">
        <v>0.54460000000000042</v>
      </c>
      <c r="E1515" s="8">
        <v>1.4</v>
      </c>
      <c r="F1515" s="8">
        <v>1.59</v>
      </c>
      <c r="G1515" s="8">
        <v>99.117900000000006</v>
      </c>
      <c r="H1515" s="8">
        <v>2.5680999999999998</v>
      </c>
      <c r="I1515" s="8">
        <v>94.122195850040555</v>
      </c>
      <c r="J1515" s="8">
        <v>91.53</v>
      </c>
      <c r="N1515" s="7"/>
      <c r="O1515" s="8"/>
      <c r="P1515" s="8"/>
      <c r="Q1515" s="8"/>
      <c r="R1515" s="8"/>
      <c r="S1515" s="8"/>
      <c r="T1515" s="8"/>
      <c r="U1515" s="8"/>
      <c r="V1515" s="8"/>
      <c r="W1515" s="8"/>
    </row>
    <row r="1516" spans="1:23" ht="14.25" customHeight="1">
      <c r="A1516" s="7">
        <v>43746</v>
      </c>
      <c r="B1516" s="8">
        <v>2.5512999999999999</v>
      </c>
      <c r="C1516" s="8">
        <v>3.1063000000000001</v>
      </c>
      <c r="D1516" s="8">
        <v>0.55500000000000016</v>
      </c>
      <c r="E1516" s="8">
        <v>1.36</v>
      </c>
      <c r="F1516" s="8">
        <v>1.54</v>
      </c>
      <c r="G1516" s="8">
        <v>99.126099999999994</v>
      </c>
      <c r="H1516" s="8">
        <v>2.6797</v>
      </c>
      <c r="I1516" s="8">
        <v>92.779060896073901</v>
      </c>
      <c r="J1516" s="8">
        <v>91.53</v>
      </c>
      <c r="N1516" s="7"/>
      <c r="O1516" s="8"/>
      <c r="P1516" s="8"/>
      <c r="Q1516" s="8"/>
      <c r="R1516" s="8"/>
      <c r="S1516" s="8"/>
      <c r="T1516" s="8"/>
      <c r="U1516" s="8"/>
      <c r="V1516" s="8"/>
      <c r="W1516" s="8"/>
    </row>
    <row r="1517" spans="1:23" ht="14.25" customHeight="1">
      <c r="A1517" s="7">
        <v>43745</v>
      </c>
      <c r="B1517" s="8">
        <v>2.5628000000000002</v>
      </c>
      <c r="C1517" s="8">
        <v>3.1410999999999998</v>
      </c>
      <c r="D1517" s="8">
        <v>0.57829999999999959</v>
      </c>
      <c r="E1517" s="8">
        <v>1.38</v>
      </c>
      <c r="F1517" s="8">
        <v>1.56</v>
      </c>
      <c r="G1517" s="8">
        <v>98.983199999999997</v>
      </c>
      <c r="H1517" s="8">
        <v>2.851</v>
      </c>
      <c r="I1517" s="8">
        <v>94.655575886775253</v>
      </c>
      <c r="J1517" s="8">
        <v>91.53</v>
      </c>
      <c r="N1517" s="7"/>
      <c r="O1517" s="8"/>
      <c r="P1517" s="8"/>
      <c r="Q1517" s="8"/>
      <c r="R1517" s="8"/>
      <c r="S1517" s="8"/>
      <c r="T1517" s="8"/>
      <c r="U1517" s="8"/>
      <c r="V1517" s="8"/>
      <c r="W1517" s="8"/>
    </row>
    <row r="1518" spans="1:23" ht="14.25" customHeight="1">
      <c r="A1518" s="7">
        <v>43742</v>
      </c>
      <c r="B1518" s="8">
        <v>2.5628000000000002</v>
      </c>
      <c r="C1518" s="8">
        <v>3.1410999999999998</v>
      </c>
      <c r="D1518" s="8">
        <v>0.57829999999999959</v>
      </c>
      <c r="E1518" s="8">
        <v>1.34</v>
      </c>
      <c r="F1518" s="8">
        <v>1.52</v>
      </c>
      <c r="G1518" s="8">
        <v>98.849599999999995</v>
      </c>
      <c r="H1518" s="8">
        <v>2.851</v>
      </c>
      <c r="I1518" s="8">
        <v>94.655575886775253</v>
      </c>
      <c r="J1518" s="8">
        <v>91.53</v>
      </c>
      <c r="N1518" s="7"/>
      <c r="O1518" s="8"/>
      <c r="P1518" s="8"/>
      <c r="Q1518" s="8"/>
      <c r="R1518" s="8"/>
      <c r="S1518" s="8"/>
      <c r="T1518" s="8"/>
      <c r="U1518" s="8"/>
      <c r="V1518" s="8"/>
      <c r="W1518" s="8"/>
    </row>
    <row r="1519" spans="1:23" ht="14.25" customHeight="1">
      <c r="A1519" s="7">
        <v>43741</v>
      </c>
      <c r="B1519" s="8">
        <v>2.5628000000000002</v>
      </c>
      <c r="C1519" s="8">
        <v>3.1410999999999998</v>
      </c>
      <c r="D1519" s="8">
        <v>0.57829999999999959</v>
      </c>
      <c r="E1519" s="8">
        <v>1.34</v>
      </c>
      <c r="F1519" s="8">
        <v>1.54</v>
      </c>
      <c r="G1519" s="8">
        <v>98.901200000000003</v>
      </c>
      <c r="H1519" s="8">
        <v>2.851</v>
      </c>
      <c r="I1519" s="8">
        <v>94.655575886775253</v>
      </c>
      <c r="J1519" s="8">
        <v>91.53</v>
      </c>
      <c r="N1519" s="7"/>
      <c r="O1519" s="8"/>
      <c r="P1519" s="8"/>
      <c r="Q1519" s="8"/>
      <c r="R1519" s="8"/>
      <c r="S1519" s="8"/>
      <c r="T1519" s="8"/>
      <c r="U1519" s="8"/>
      <c r="V1519" s="8"/>
      <c r="W1519" s="8"/>
    </row>
    <row r="1520" spans="1:23" ht="14.25" customHeight="1">
      <c r="A1520" s="7">
        <v>43740</v>
      </c>
      <c r="B1520" s="8">
        <v>2.5628000000000002</v>
      </c>
      <c r="C1520" s="8">
        <v>3.1410999999999998</v>
      </c>
      <c r="D1520" s="8">
        <v>0.57829999999999959</v>
      </c>
      <c r="E1520" s="8">
        <v>1.43</v>
      </c>
      <c r="F1520" s="8">
        <v>1.6</v>
      </c>
      <c r="G1520" s="8">
        <v>99.020499999999998</v>
      </c>
      <c r="H1520" s="8">
        <v>2.851</v>
      </c>
      <c r="I1520" s="8">
        <v>94.655575886775253</v>
      </c>
      <c r="J1520" s="8">
        <v>91.53</v>
      </c>
      <c r="N1520" s="7"/>
      <c r="O1520" s="8"/>
      <c r="P1520" s="8"/>
      <c r="Q1520" s="8"/>
      <c r="R1520" s="8"/>
      <c r="S1520" s="8"/>
      <c r="T1520" s="8"/>
      <c r="U1520" s="8"/>
      <c r="V1520" s="8"/>
      <c r="W1520" s="8"/>
    </row>
    <row r="1521" spans="1:23" ht="14.25" customHeight="1">
      <c r="A1521" s="7">
        <v>43739</v>
      </c>
      <c r="B1521" s="8">
        <v>2.5628000000000002</v>
      </c>
      <c r="C1521" s="8">
        <v>3.1410999999999998</v>
      </c>
      <c r="D1521" s="8">
        <v>0.57829999999999959</v>
      </c>
      <c r="E1521" s="8">
        <v>1.51</v>
      </c>
      <c r="F1521" s="8">
        <v>1.65</v>
      </c>
      <c r="G1521" s="8">
        <v>99.183499999999995</v>
      </c>
      <c r="H1521" s="8">
        <v>2.851</v>
      </c>
      <c r="I1521" s="8">
        <v>94.655575886775253</v>
      </c>
      <c r="J1521" s="8">
        <v>91.53</v>
      </c>
      <c r="N1521" s="7"/>
      <c r="O1521" s="8"/>
      <c r="P1521" s="8"/>
      <c r="Q1521" s="8"/>
      <c r="R1521" s="8"/>
      <c r="S1521" s="8"/>
      <c r="T1521" s="8"/>
      <c r="U1521" s="8"/>
      <c r="V1521" s="8"/>
      <c r="W1521" s="8"/>
    </row>
    <row r="1522" spans="1:23" ht="14.25" customHeight="1">
      <c r="A1522" s="7">
        <v>43738</v>
      </c>
      <c r="B1522" s="8">
        <v>2.5628000000000002</v>
      </c>
      <c r="C1522" s="8">
        <v>3.1410999999999998</v>
      </c>
      <c r="D1522" s="8">
        <v>0.57829999999999959</v>
      </c>
      <c r="E1522" s="8">
        <v>1.55</v>
      </c>
      <c r="F1522" s="8">
        <v>1.68</v>
      </c>
      <c r="G1522" s="8">
        <v>99.392600000000002</v>
      </c>
      <c r="H1522" s="8">
        <v>2.851</v>
      </c>
      <c r="I1522" s="8">
        <v>94.655575886775253</v>
      </c>
      <c r="J1522" s="8">
        <v>91.53</v>
      </c>
      <c r="N1522" s="7"/>
      <c r="O1522" s="8"/>
      <c r="P1522" s="8"/>
      <c r="Q1522" s="8"/>
      <c r="R1522" s="8"/>
      <c r="S1522" s="8"/>
      <c r="T1522" s="8"/>
      <c r="U1522" s="8"/>
      <c r="V1522" s="8"/>
      <c r="W1522" s="8"/>
    </row>
    <row r="1523" spans="1:23" ht="14.25" customHeight="1">
      <c r="A1523" s="7">
        <v>43737</v>
      </c>
      <c r="B1523" s="8">
        <v>2.5493000000000001</v>
      </c>
      <c r="C1523" s="8">
        <v>3.1434000000000002</v>
      </c>
      <c r="D1523" s="8">
        <v>0.59410000000000007</v>
      </c>
      <c r="E1523" s="8">
        <v>1.56</v>
      </c>
      <c r="F1523" s="8">
        <v>1.69</v>
      </c>
      <c r="G1523" s="8">
        <v>99.127399999999994</v>
      </c>
      <c r="H1523" s="8">
        <v>2.7469999999999999</v>
      </c>
      <c r="I1523" s="8">
        <v>95.159608051726096</v>
      </c>
      <c r="J1523" s="8">
        <v>91.43</v>
      </c>
      <c r="N1523" s="7"/>
      <c r="O1523" s="8"/>
      <c r="P1523" s="8"/>
      <c r="Q1523" s="8"/>
      <c r="R1523" s="8"/>
      <c r="S1523" s="8"/>
      <c r="T1523" s="8"/>
      <c r="U1523" s="8"/>
      <c r="V1523" s="8"/>
      <c r="W1523" s="8"/>
    </row>
    <row r="1524" spans="1:23" ht="14.25" customHeight="1">
      <c r="A1524" s="7">
        <v>43735</v>
      </c>
      <c r="B1524" s="8">
        <v>2.5413000000000001</v>
      </c>
      <c r="C1524" s="8">
        <v>3.1482000000000001</v>
      </c>
      <c r="D1524" s="8">
        <v>0.6069</v>
      </c>
      <c r="E1524" s="8">
        <v>1.56</v>
      </c>
      <c r="F1524" s="8">
        <v>1.69</v>
      </c>
      <c r="G1524" s="8">
        <v>99.127399999999994</v>
      </c>
      <c r="H1524" s="8">
        <v>2.3839999999999999</v>
      </c>
      <c r="I1524" s="8">
        <v>94.619524215017066</v>
      </c>
      <c r="J1524" s="8">
        <v>91.43</v>
      </c>
      <c r="N1524" s="7"/>
      <c r="O1524" s="8"/>
      <c r="P1524" s="8"/>
      <c r="Q1524" s="8"/>
      <c r="R1524" s="8"/>
      <c r="S1524" s="8"/>
      <c r="T1524" s="8"/>
      <c r="U1524" s="8"/>
      <c r="V1524" s="8"/>
      <c r="W1524" s="8"/>
    </row>
    <row r="1525" spans="1:23" ht="14.25" customHeight="1">
      <c r="A1525" s="7">
        <v>43734</v>
      </c>
      <c r="B1525" s="8">
        <v>2.5457000000000001</v>
      </c>
      <c r="C1525" s="8">
        <v>3.1381000000000001</v>
      </c>
      <c r="D1525" s="8">
        <v>0.59240000000000004</v>
      </c>
      <c r="E1525" s="8">
        <v>1.59</v>
      </c>
      <c r="F1525" s="8">
        <v>1.7</v>
      </c>
      <c r="G1525" s="8">
        <v>99.208500000000001</v>
      </c>
      <c r="H1525" s="8">
        <v>2.4596</v>
      </c>
      <c r="I1525" s="8">
        <v>93.438189700728259</v>
      </c>
      <c r="J1525" s="8">
        <v>91.25</v>
      </c>
      <c r="N1525" s="7"/>
      <c r="O1525" s="8"/>
      <c r="P1525" s="8"/>
      <c r="Q1525" s="8"/>
      <c r="R1525" s="8"/>
      <c r="S1525" s="8"/>
      <c r="T1525" s="8"/>
      <c r="U1525" s="8"/>
      <c r="V1525" s="8"/>
      <c r="W1525" s="8"/>
    </row>
    <row r="1526" spans="1:23" ht="14.25" customHeight="1">
      <c r="A1526" s="7">
        <v>43733</v>
      </c>
      <c r="B1526" s="8">
        <v>2.5503</v>
      </c>
      <c r="C1526" s="8">
        <v>3.1156999999999999</v>
      </c>
      <c r="D1526" s="8">
        <v>0.5653999999999999</v>
      </c>
      <c r="E1526" s="8">
        <v>1.6</v>
      </c>
      <c r="F1526" s="8">
        <v>1.73</v>
      </c>
      <c r="G1526" s="8">
        <v>99.022199999999998</v>
      </c>
      <c r="H1526" s="8">
        <v>2.4176000000000002</v>
      </c>
      <c r="I1526" s="8">
        <v>92.510094483073061</v>
      </c>
      <c r="J1526" s="8">
        <v>91.25</v>
      </c>
      <c r="N1526" s="7"/>
      <c r="O1526" s="8"/>
      <c r="P1526" s="8"/>
      <c r="Q1526" s="8"/>
      <c r="R1526" s="8"/>
      <c r="S1526" s="8"/>
      <c r="T1526" s="8"/>
      <c r="U1526" s="8"/>
      <c r="V1526" s="8"/>
      <c r="W1526" s="8"/>
    </row>
    <row r="1527" spans="1:23" ht="14.25" customHeight="1">
      <c r="A1527" s="7">
        <v>43732</v>
      </c>
      <c r="B1527" s="8">
        <v>2.5653999999999999</v>
      </c>
      <c r="C1527" s="8">
        <v>3.1204999999999998</v>
      </c>
      <c r="D1527" s="8">
        <v>0.55509999999999993</v>
      </c>
      <c r="E1527" s="8">
        <v>1.52</v>
      </c>
      <c r="F1527" s="8">
        <v>1.64</v>
      </c>
      <c r="G1527" s="8">
        <v>98.368799999999993</v>
      </c>
      <c r="H1527" s="8">
        <v>2.6040000000000001</v>
      </c>
      <c r="I1527" s="8">
        <v>92.031109383897046</v>
      </c>
      <c r="J1527" s="8">
        <v>91.25</v>
      </c>
      <c r="N1527" s="7"/>
      <c r="O1527" s="8"/>
      <c r="P1527" s="8"/>
      <c r="Q1527" s="8"/>
      <c r="R1527" s="8"/>
      <c r="S1527" s="8"/>
      <c r="T1527" s="8"/>
      <c r="U1527" s="8"/>
      <c r="V1527" s="8"/>
      <c r="W1527" s="8"/>
    </row>
    <row r="1528" spans="1:23" ht="14.25" customHeight="1">
      <c r="A1528" s="7">
        <v>43731</v>
      </c>
      <c r="B1528" s="8">
        <v>2.5651999999999999</v>
      </c>
      <c r="C1528" s="8">
        <v>3.1004999999999998</v>
      </c>
      <c r="D1528" s="8">
        <v>0.53529999999999989</v>
      </c>
      <c r="E1528" s="8">
        <v>1.59</v>
      </c>
      <c r="F1528" s="8">
        <v>1.72</v>
      </c>
      <c r="G1528" s="8">
        <v>98.617599999999996</v>
      </c>
      <c r="H1528" s="8">
        <v>2.7357</v>
      </c>
      <c r="I1528" s="8">
        <v>90.314772704366661</v>
      </c>
      <c r="J1528" s="8">
        <v>91.25</v>
      </c>
      <c r="N1528" s="7"/>
      <c r="O1528" s="8"/>
      <c r="P1528" s="8"/>
      <c r="Q1528" s="8"/>
      <c r="R1528" s="8"/>
      <c r="S1528" s="8"/>
      <c r="T1528" s="8"/>
      <c r="U1528" s="8"/>
      <c r="V1528" s="8"/>
      <c r="W1528" s="8"/>
    </row>
    <row r="1529" spans="1:23" ht="14.25" customHeight="1">
      <c r="A1529" s="7">
        <v>43728</v>
      </c>
      <c r="B1529" s="8">
        <v>2.5718000000000001</v>
      </c>
      <c r="C1529" s="8">
        <v>3.0979999999999999</v>
      </c>
      <c r="D1529" s="8">
        <v>0.52619999999999978</v>
      </c>
      <c r="E1529" s="8">
        <v>1.61</v>
      </c>
      <c r="F1529" s="8">
        <v>1.74</v>
      </c>
      <c r="G1529" s="8">
        <v>98.451599999999999</v>
      </c>
      <c r="H1529" s="8">
        <v>2.7993999999999999</v>
      </c>
      <c r="I1529" s="8">
        <v>90.43971864260584</v>
      </c>
      <c r="J1529" s="8">
        <v>91.25</v>
      </c>
      <c r="N1529" s="7"/>
      <c r="O1529" s="8"/>
      <c r="P1529" s="8"/>
      <c r="Q1529" s="8"/>
      <c r="R1529" s="8"/>
      <c r="S1529" s="8"/>
      <c r="T1529" s="8"/>
      <c r="U1529" s="8"/>
      <c r="V1529" s="8"/>
      <c r="W1529" s="8"/>
    </row>
    <row r="1530" spans="1:23" ht="14.25" customHeight="1">
      <c r="A1530" s="7">
        <v>43727</v>
      </c>
      <c r="B1530" s="8">
        <v>2.5507</v>
      </c>
      <c r="C1530" s="8">
        <v>3.1053000000000002</v>
      </c>
      <c r="D1530" s="8">
        <v>0.5546000000000002</v>
      </c>
      <c r="E1530" s="8">
        <v>1.66</v>
      </c>
      <c r="F1530" s="8">
        <v>1.79</v>
      </c>
      <c r="G1530" s="8">
        <v>98.352199999999996</v>
      </c>
      <c r="H1530" s="8">
        <v>2.7341000000000002</v>
      </c>
      <c r="I1530" s="8">
        <v>90.532115812188493</v>
      </c>
      <c r="J1530" s="8">
        <v>91.07</v>
      </c>
      <c r="N1530" s="7"/>
      <c r="O1530" s="8"/>
      <c r="P1530" s="8"/>
      <c r="Q1530" s="8"/>
      <c r="R1530" s="8"/>
      <c r="S1530" s="8"/>
      <c r="T1530" s="8"/>
      <c r="U1530" s="8"/>
      <c r="V1530" s="8"/>
      <c r="W1530" s="8"/>
    </row>
    <row r="1531" spans="1:23" ht="14.25" customHeight="1">
      <c r="A1531" s="7">
        <v>43726</v>
      </c>
      <c r="B1531" s="8">
        <v>2.5503</v>
      </c>
      <c r="C1531" s="8">
        <v>3.1278000000000001</v>
      </c>
      <c r="D1531" s="8">
        <v>0.57750000000000012</v>
      </c>
      <c r="E1531" s="8">
        <v>1.68</v>
      </c>
      <c r="F1531" s="8">
        <v>1.8</v>
      </c>
      <c r="G1531" s="8">
        <v>98.544899999999998</v>
      </c>
      <c r="H1531" s="8">
        <v>2.6608000000000001</v>
      </c>
      <c r="I1531" s="8">
        <v>90.647757760517067</v>
      </c>
      <c r="J1531" s="8">
        <v>91.07</v>
      </c>
      <c r="N1531" s="7"/>
      <c r="O1531" s="8"/>
      <c r="P1531" s="8"/>
      <c r="Q1531" s="8"/>
      <c r="R1531" s="8"/>
      <c r="S1531" s="8"/>
      <c r="T1531" s="8"/>
      <c r="U1531" s="8"/>
      <c r="V1531" s="8"/>
      <c r="W1531" s="8"/>
    </row>
    <row r="1532" spans="1:23" ht="14.25" customHeight="1">
      <c r="A1532" s="7">
        <v>43725</v>
      </c>
      <c r="B1532" s="8">
        <v>2.5962999999999998</v>
      </c>
      <c r="C1532" s="8">
        <v>3.1076000000000001</v>
      </c>
      <c r="D1532" s="8">
        <v>0.51130000000000031</v>
      </c>
      <c r="E1532" s="8">
        <v>1.66</v>
      </c>
      <c r="F1532" s="8">
        <v>1.81</v>
      </c>
      <c r="G1532" s="8">
        <v>98.224100000000007</v>
      </c>
      <c r="H1532" s="8">
        <v>2.6101999999999999</v>
      </c>
      <c r="I1532" s="8">
        <v>93.962397445769454</v>
      </c>
      <c r="J1532" s="8">
        <v>91.07</v>
      </c>
      <c r="N1532" s="7"/>
      <c r="O1532" s="8"/>
      <c r="P1532" s="8"/>
      <c r="Q1532" s="8"/>
      <c r="R1532" s="8"/>
      <c r="S1532" s="8"/>
      <c r="T1532" s="8"/>
      <c r="U1532" s="8"/>
      <c r="V1532" s="8"/>
      <c r="W1532" s="8"/>
    </row>
    <row r="1533" spans="1:23" ht="14.25" customHeight="1">
      <c r="A1533" s="7">
        <v>43724</v>
      </c>
      <c r="B1533" s="8">
        <v>2.5960999999999999</v>
      </c>
      <c r="C1533" s="8">
        <v>3.0926</v>
      </c>
      <c r="D1533" s="8">
        <v>0.49650000000000016</v>
      </c>
      <c r="E1533" s="8">
        <v>1.69</v>
      </c>
      <c r="F1533" s="8">
        <v>1.84</v>
      </c>
      <c r="G1533" s="8">
        <v>98.659899999999993</v>
      </c>
      <c r="H1533" s="8">
        <v>2.5859000000000001</v>
      </c>
      <c r="I1533" s="8">
        <v>92.746958618488549</v>
      </c>
      <c r="J1533" s="8">
        <v>91.07</v>
      </c>
      <c r="N1533" s="7"/>
      <c r="O1533" s="8"/>
      <c r="P1533" s="8"/>
      <c r="Q1533" s="8"/>
      <c r="R1533" s="8"/>
      <c r="S1533" s="8"/>
      <c r="T1533" s="8"/>
      <c r="U1533" s="8"/>
      <c r="V1533" s="8"/>
      <c r="W1533" s="8"/>
    </row>
    <row r="1534" spans="1:23" ht="14.25" customHeight="1">
      <c r="A1534" s="7">
        <v>43721</v>
      </c>
      <c r="B1534" s="8">
        <v>2.6012</v>
      </c>
      <c r="C1534" s="8">
        <v>3.0876000000000001</v>
      </c>
      <c r="D1534" s="8">
        <v>0.48640000000000017</v>
      </c>
      <c r="E1534" s="8">
        <v>1.75</v>
      </c>
      <c r="F1534" s="8">
        <v>1.9</v>
      </c>
      <c r="G1534" s="8">
        <v>97.790499999999994</v>
      </c>
      <c r="H1534" s="8">
        <v>2.6383000000000001</v>
      </c>
      <c r="I1534" s="8">
        <v>91.253789908670655</v>
      </c>
      <c r="J1534" s="8">
        <v>91.07</v>
      </c>
      <c r="N1534" s="7"/>
      <c r="O1534" s="8"/>
      <c r="P1534" s="8"/>
      <c r="Q1534" s="8"/>
      <c r="R1534" s="8"/>
      <c r="S1534" s="8"/>
      <c r="T1534" s="8"/>
      <c r="U1534" s="8"/>
      <c r="V1534" s="8"/>
      <c r="W1534" s="8"/>
    </row>
    <row r="1535" spans="1:23" ht="14.25" customHeight="1">
      <c r="A1535" s="7">
        <v>43720</v>
      </c>
      <c r="B1535" s="8">
        <v>2.6012</v>
      </c>
      <c r="C1535" s="8">
        <v>3.0876000000000001</v>
      </c>
      <c r="D1535" s="8">
        <v>0.48640000000000017</v>
      </c>
      <c r="E1535" s="8">
        <v>1.65</v>
      </c>
      <c r="F1535" s="8">
        <v>1.79</v>
      </c>
      <c r="G1535" s="8">
        <v>98.3626</v>
      </c>
      <c r="H1535" s="8">
        <v>2.6383000000000001</v>
      </c>
      <c r="I1535" s="8">
        <v>91.253789908670655</v>
      </c>
      <c r="J1535" s="8">
        <v>91.07</v>
      </c>
      <c r="N1535" s="7"/>
      <c r="O1535" s="8"/>
      <c r="P1535" s="8"/>
      <c r="Q1535" s="8"/>
      <c r="R1535" s="8"/>
      <c r="S1535" s="8"/>
      <c r="T1535" s="8"/>
      <c r="U1535" s="8"/>
      <c r="V1535" s="8"/>
      <c r="W1535" s="8"/>
    </row>
    <row r="1536" spans="1:23" ht="14.25" customHeight="1">
      <c r="A1536" s="7">
        <v>43719</v>
      </c>
      <c r="B1536" s="8">
        <v>2.6118999999999999</v>
      </c>
      <c r="C1536" s="8">
        <v>3.0525000000000002</v>
      </c>
      <c r="D1536" s="8">
        <v>0.44060000000000032</v>
      </c>
      <c r="E1536" s="8">
        <v>1.6</v>
      </c>
      <c r="F1536" s="8">
        <v>1.75</v>
      </c>
      <c r="G1536" s="8">
        <v>98.637200000000007</v>
      </c>
      <c r="H1536" s="8">
        <v>2.6423999999999999</v>
      </c>
      <c r="I1536" s="8">
        <v>89.988980781373328</v>
      </c>
      <c r="J1536" s="8">
        <v>91.03</v>
      </c>
      <c r="N1536" s="7"/>
      <c r="O1536" s="8"/>
      <c r="P1536" s="8"/>
      <c r="Q1536" s="8"/>
      <c r="R1536" s="8"/>
      <c r="S1536" s="8"/>
      <c r="T1536" s="8"/>
      <c r="U1536" s="8"/>
      <c r="V1536" s="8"/>
      <c r="W1536" s="8"/>
    </row>
    <row r="1537" spans="1:23" ht="14.25" customHeight="1">
      <c r="A1537" s="7">
        <v>43718</v>
      </c>
      <c r="B1537" s="8">
        <v>2.62</v>
      </c>
      <c r="C1537" s="8">
        <v>3.0425</v>
      </c>
      <c r="D1537" s="8">
        <v>0.42249999999999988</v>
      </c>
      <c r="E1537" s="8">
        <v>1.58</v>
      </c>
      <c r="F1537" s="8">
        <v>1.72</v>
      </c>
      <c r="G1537" s="8">
        <v>98.337299999999999</v>
      </c>
      <c r="H1537" s="8">
        <v>2.6212</v>
      </c>
      <c r="I1537" s="8">
        <v>89.024448245317089</v>
      </c>
      <c r="J1537" s="8">
        <v>91.03</v>
      </c>
      <c r="N1537" s="7"/>
      <c r="O1537" s="8"/>
      <c r="P1537" s="8"/>
      <c r="Q1537" s="8"/>
      <c r="R1537" s="8"/>
      <c r="S1537" s="8"/>
      <c r="T1537" s="8"/>
      <c r="U1537" s="8"/>
      <c r="V1537" s="8"/>
      <c r="W1537" s="8"/>
    </row>
    <row r="1538" spans="1:23" ht="14.25" customHeight="1">
      <c r="A1538" s="7">
        <v>43717</v>
      </c>
      <c r="B1538" s="8">
        <v>2.6297999999999999</v>
      </c>
      <c r="C1538" s="8">
        <v>3.0249999999999999</v>
      </c>
      <c r="D1538" s="8">
        <v>0.3952</v>
      </c>
      <c r="E1538" s="8">
        <v>1.49</v>
      </c>
      <c r="F1538" s="8">
        <v>1.63</v>
      </c>
      <c r="G1538" s="8">
        <v>98.308199999999999</v>
      </c>
      <c r="H1538" s="8">
        <v>2.6537999999999999</v>
      </c>
      <c r="I1538" s="8">
        <v>89.366252904799723</v>
      </c>
      <c r="J1538" s="8">
        <v>91.03</v>
      </c>
      <c r="N1538" s="7"/>
      <c r="O1538" s="8"/>
      <c r="P1538" s="8"/>
      <c r="Q1538" s="8"/>
      <c r="R1538" s="8"/>
      <c r="S1538" s="8"/>
      <c r="T1538" s="8"/>
      <c r="U1538" s="8"/>
      <c r="V1538" s="8"/>
      <c r="W1538" s="8"/>
    </row>
    <row r="1539" spans="1:23" ht="14.25" customHeight="1">
      <c r="A1539" s="7">
        <v>43714</v>
      </c>
      <c r="B1539" s="8">
        <v>2.6101999999999999</v>
      </c>
      <c r="C1539" s="8">
        <v>3.0173000000000001</v>
      </c>
      <c r="D1539" s="8">
        <v>0.40710000000000024</v>
      </c>
      <c r="E1539" s="8">
        <v>1.42</v>
      </c>
      <c r="F1539" s="8">
        <v>1.55</v>
      </c>
      <c r="G1539" s="8">
        <v>97.900800000000004</v>
      </c>
      <c r="H1539" s="8">
        <v>2.6631</v>
      </c>
      <c r="I1539" s="8">
        <v>90.559340797191709</v>
      </c>
      <c r="J1539" s="8">
        <v>91.03</v>
      </c>
      <c r="N1539" s="7"/>
      <c r="O1539" s="8"/>
      <c r="P1539" s="8"/>
      <c r="Q1539" s="8"/>
      <c r="R1539" s="8"/>
      <c r="S1539" s="8"/>
      <c r="T1539" s="8"/>
      <c r="U1539" s="8"/>
      <c r="V1539" s="8"/>
      <c r="W1539" s="8"/>
    </row>
    <row r="1540" spans="1:23" ht="14.25" customHeight="1">
      <c r="A1540" s="7">
        <v>43713</v>
      </c>
      <c r="B1540" s="8">
        <v>2.6128999999999998</v>
      </c>
      <c r="C1540" s="8">
        <v>3.0173000000000001</v>
      </c>
      <c r="D1540" s="8">
        <v>0.40440000000000031</v>
      </c>
      <c r="E1540" s="8">
        <v>1.43</v>
      </c>
      <c r="F1540" s="8">
        <v>1.57</v>
      </c>
      <c r="G1540" s="8">
        <v>98.398200000000003</v>
      </c>
      <c r="H1540" s="8">
        <v>2.6238999999999999</v>
      </c>
      <c r="I1540" s="8">
        <v>90.552757900339756</v>
      </c>
      <c r="J1540" s="8">
        <v>91.2</v>
      </c>
      <c r="N1540" s="7"/>
      <c r="O1540" s="8"/>
      <c r="P1540" s="8"/>
      <c r="Q1540" s="8"/>
      <c r="R1540" s="8"/>
      <c r="S1540" s="8"/>
      <c r="T1540" s="8"/>
      <c r="U1540" s="8"/>
      <c r="V1540" s="8"/>
      <c r="W1540" s="8"/>
    </row>
    <row r="1541" spans="1:23" ht="14.25" customHeight="1">
      <c r="A1541" s="7">
        <v>43712</v>
      </c>
      <c r="B1541" s="8">
        <v>2.63</v>
      </c>
      <c r="C1541" s="8">
        <v>3.0472999999999999</v>
      </c>
      <c r="D1541" s="8">
        <v>0.4173</v>
      </c>
      <c r="E1541" s="8">
        <v>1.32</v>
      </c>
      <c r="F1541" s="8">
        <v>1.47</v>
      </c>
      <c r="G1541" s="8">
        <v>98.400899999999993</v>
      </c>
      <c r="H1541" s="8">
        <v>2.5859999999999999</v>
      </c>
      <c r="I1541" s="8">
        <v>90.390578097023408</v>
      </c>
      <c r="J1541" s="8">
        <v>91.2</v>
      </c>
      <c r="N1541" s="7"/>
      <c r="O1541" s="8"/>
      <c r="P1541" s="8"/>
      <c r="Q1541" s="8"/>
      <c r="R1541" s="8"/>
      <c r="S1541" s="8"/>
      <c r="T1541" s="8"/>
      <c r="U1541" s="8"/>
      <c r="V1541" s="8"/>
      <c r="W1541" s="8"/>
    </row>
    <row r="1542" spans="1:23" ht="14.25" customHeight="1">
      <c r="A1542" s="7">
        <v>43711</v>
      </c>
      <c r="B1542" s="8">
        <v>2.6234999999999999</v>
      </c>
      <c r="C1542" s="8">
        <v>3.0623999999999998</v>
      </c>
      <c r="D1542" s="8">
        <v>0.43889999999999985</v>
      </c>
      <c r="E1542" s="8">
        <v>1.35</v>
      </c>
      <c r="F1542" s="8">
        <v>1.47</v>
      </c>
      <c r="G1542" s="8">
        <v>98.959100000000007</v>
      </c>
      <c r="H1542" s="8">
        <v>2.5796999999999999</v>
      </c>
      <c r="I1542" s="8">
        <v>90.192359454379769</v>
      </c>
      <c r="J1542" s="8">
        <v>91.2</v>
      </c>
      <c r="N1542" s="7"/>
      <c r="O1542" s="8"/>
      <c r="P1542" s="8"/>
      <c r="Q1542" s="8"/>
      <c r="R1542" s="8"/>
      <c r="S1542" s="8"/>
      <c r="T1542" s="8"/>
      <c r="U1542" s="8"/>
      <c r="V1542" s="8"/>
      <c r="W1542" s="8"/>
    </row>
    <row r="1543" spans="1:23" ht="14.25" customHeight="1">
      <c r="A1543" s="7">
        <v>43710</v>
      </c>
      <c r="B1543" s="8">
        <v>2.6204999999999998</v>
      </c>
      <c r="C1543" s="8">
        <v>3.0722999999999998</v>
      </c>
      <c r="D1543" s="8">
        <v>0.45179999999999998</v>
      </c>
      <c r="E1543" s="8">
        <v>1.39</v>
      </c>
      <c r="F1543" s="8">
        <v>1.5</v>
      </c>
      <c r="G1543" s="8">
        <v>99.036100000000005</v>
      </c>
      <c r="H1543" s="8">
        <v>2.6324999999999998</v>
      </c>
      <c r="I1543" s="8">
        <v>89.088159187492863</v>
      </c>
      <c r="J1543" s="8">
        <v>91.2</v>
      </c>
      <c r="N1543" s="7"/>
      <c r="O1543" s="8"/>
      <c r="P1543" s="8"/>
      <c r="Q1543" s="8"/>
      <c r="R1543" s="8"/>
      <c r="S1543" s="8"/>
      <c r="T1543" s="8"/>
      <c r="U1543" s="8"/>
      <c r="V1543" s="8"/>
      <c r="W1543" s="8"/>
    </row>
    <row r="1544" spans="1:23" ht="14.25" customHeight="1">
      <c r="A1544" s="7">
        <v>43707</v>
      </c>
      <c r="B1544" s="8">
        <v>2.6179000000000001</v>
      </c>
      <c r="C1544" s="8">
        <v>3.0573000000000001</v>
      </c>
      <c r="D1544" s="8">
        <v>0.43940000000000001</v>
      </c>
      <c r="E1544" s="8">
        <v>1.39</v>
      </c>
      <c r="F1544" s="8">
        <v>1.5</v>
      </c>
      <c r="G1544" s="8">
        <v>98.773200000000003</v>
      </c>
      <c r="H1544" s="8">
        <v>2.669</v>
      </c>
      <c r="I1544" s="8">
        <v>87.798627878926325</v>
      </c>
      <c r="J1544" s="8">
        <v>91.2</v>
      </c>
      <c r="N1544" s="7"/>
      <c r="O1544" s="8"/>
      <c r="P1544" s="8"/>
      <c r="Q1544" s="8"/>
      <c r="R1544" s="8"/>
      <c r="S1544" s="8"/>
      <c r="T1544" s="8"/>
      <c r="U1544" s="8"/>
      <c r="V1544" s="8"/>
      <c r="W1544" s="8"/>
    </row>
    <row r="1545" spans="1:23" ht="14.25" customHeight="1">
      <c r="A1545" s="7">
        <v>43706</v>
      </c>
      <c r="B1545" s="8">
        <v>2.6311</v>
      </c>
      <c r="C1545" s="8">
        <v>3.0320999999999998</v>
      </c>
      <c r="D1545" s="8">
        <v>0.4009999999999998</v>
      </c>
      <c r="E1545" s="8">
        <v>1.4</v>
      </c>
      <c r="F1545" s="8">
        <v>1.5</v>
      </c>
      <c r="G1545" s="8">
        <v>98.440200000000004</v>
      </c>
      <c r="H1545" s="8">
        <v>2.6711999999999998</v>
      </c>
      <c r="I1545" s="8">
        <v>88.360945900091039</v>
      </c>
      <c r="J1545" s="8">
        <v>91.62</v>
      </c>
      <c r="N1545" s="7"/>
      <c r="O1545" s="8"/>
      <c r="P1545" s="8"/>
      <c r="Q1545" s="8"/>
      <c r="R1545" s="8"/>
      <c r="S1545" s="8"/>
      <c r="T1545" s="8"/>
      <c r="U1545" s="8"/>
      <c r="V1545" s="8"/>
      <c r="W1545" s="8"/>
    </row>
    <row r="1546" spans="1:23" ht="14.25" customHeight="1">
      <c r="A1546" s="7">
        <v>43705</v>
      </c>
      <c r="B1546" s="8">
        <v>2.6259999999999999</v>
      </c>
      <c r="C1546" s="8">
        <v>3.052</v>
      </c>
      <c r="D1546" s="8">
        <v>0.42600000000000016</v>
      </c>
      <c r="E1546" s="8">
        <v>1.37</v>
      </c>
      <c r="F1546" s="8">
        <v>1.47</v>
      </c>
      <c r="G1546" s="8">
        <v>98.198499999999996</v>
      </c>
      <c r="H1546" s="8">
        <v>2.7145000000000001</v>
      </c>
      <c r="I1546" s="8">
        <v>88.216238956194388</v>
      </c>
      <c r="J1546" s="8">
        <v>91.62</v>
      </c>
      <c r="N1546" s="7"/>
      <c r="O1546" s="8"/>
      <c r="P1546" s="8"/>
      <c r="Q1546" s="8"/>
      <c r="R1546" s="8"/>
      <c r="S1546" s="8"/>
      <c r="T1546" s="8"/>
      <c r="U1546" s="8"/>
      <c r="V1546" s="8"/>
      <c r="W1546" s="8"/>
    </row>
    <row r="1547" spans="1:23" ht="14.25" customHeight="1">
      <c r="A1547" s="7">
        <v>43704</v>
      </c>
      <c r="B1547" s="8">
        <v>2.6257999999999999</v>
      </c>
      <c r="C1547" s="8">
        <v>3.052</v>
      </c>
      <c r="D1547" s="8">
        <v>0.42620000000000013</v>
      </c>
      <c r="E1547" s="8">
        <v>1.4</v>
      </c>
      <c r="F1547" s="8">
        <v>1.49</v>
      </c>
      <c r="G1547" s="8">
        <v>98.007000000000005</v>
      </c>
      <c r="H1547" s="8">
        <v>2.7056</v>
      </c>
      <c r="I1547" s="8">
        <v>88.318001075564723</v>
      </c>
      <c r="J1547" s="8">
        <v>91.62</v>
      </c>
      <c r="N1547" s="7"/>
      <c r="O1547" s="8"/>
      <c r="P1547" s="8"/>
      <c r="Q1547" s="8"/>
      <c r="R1547" s="8"/>
      <c r="S1547" s="8"/>
      <c r="T1547" s="8"/>
      <c r="U1547" s="8"/>
      <c r="V1547" s="8"/>
      <c r="W1547" s="8"/>
    </row>
    <row r="1548" spans="1:23" ht="14.25" customHeight="1">
      <c r="A1548" s="7">
        <v>43703</v>
      </c>
      <c r="B1548" s="8">
        <v>2.6080999999999999</v>
      </c>
      <c r="C1548" s="8">
        <v>3.0493999999999999</v>
      </c>
      <c r="D1548" s="8">
        <v>0.44130000000000003</v>
      </c>
      <c r="E1548" s="8">
        <v>1.43</v>
      </c>
      <c r="F1548" s="8">
        <v>1.54</v>
      </c>
      <c r="G1548" s="8">
        <v>98.045199999999994</v>
      </c>
      <c r="H1548" s="8">
        <v>2.6825999999999999</v>
      </c>
      <c r="I1548" s="8">
        <v>89.263138641392032</v>
      </c>
      <c r="J1548" s="8">
        <v>91.62</v>
      </c>
      <c r="N1548" s="7"/>
      <c r="O1548" s="8"/>
      <c r="P1548" s="8"/>
      <c r="Q1548" s="8"/>
      <c r="R1548" s="8"/>
      <c r="S1548" s="8"/>
      <c r="T1548" s="8"/>
      <c r="U1548" s="8"/>
      <c r="V1548" s="8"/>
      <c r="W1548" s="8"/>
    </row>
    <row r="1549" spans="1:23" ht="14.25" customHeight="1">
      <c r="A1549" s="7">
        <v>43700</v>
      </c>
      <c r="B1549" s="8">
        <v>2.6194999999999999</v>
      </c>
      <c r="C1549" s="8">
        <v>3.0644</v>
      </c>
      <c r="D1549" s="8">
        <v>0.44490000000000007</v>
      </c>
      <c r="E1549" s="8">
        <v>1.4</v>
      </c>
      <c r="F1549" s="8">
        <v>1.52</v>
      </c>
      <c r="G1549" s="8">
        <v>97.211399999999998</v>
      </c>
      <c r="H1549" s="8">
        <v>2.6427</v>
      </c>
      <c r="I1549" s="8">
        <v>89.102780062377263</v>
      </c>
      <c r="J1549" s="8">
        <v>91.62</v>
      </c>
      <c r="N1549" s="7"/>
      <c r="O1549" s="8"/>
      <c r="P1549" s="8"/>
      <c r="Q1549" s="8"/>
      <c r="R1549" s="8"/>
      <c r="S1549" s="8"/>
      <c r="T1549" s="8"/>
      <c r="U1549" s="8"/>
      <c r="V1549" s="8"/>
      <c r="W1549" s="8"/>
    </row>
    <row r="1550" spans="1:23" ht="14.25" customHeight="1">
      <c r="A1550" s="7">
        <v>43699</v>
      </c>
      <c r="B1550" s="8">
        <v>2.6234999999999999</v>
      </c>
      <c r="C1550" s="8">
        <v>3.0543</v>
      </c>
      <c r="D1550" s="8">
        <v>0.43080000000000007</v>
      </c>
      <c r="E1550" s="8">
        <v>1.5</v>
      </c>
      <c r="F1550" s="8">
        <v>1.62</v>
      </c>
      <c r="G1550" s="8">
        <v>98.210499999999996</v>
      </c>
      <c r="H1550" s="8">
        <v>2.6219000000000001</v>
      </c>
      <c r="I1550" s="8">
        <v>88.481722276837473</v>
      </c>
      <c r="J1550" s="8">
        <v>92.03</v>
      </c>
      <c r="N1550" s="7"/>
      <c r="O1550" s="8"/>
      <c r="P1550" s="8"/>
      <c r="Q1550" s="8"/>
      <c r="R1550" s="8"/>
      <c r="S1550" s="8"/>
      <c r="T1550" s="8"/>
      <c r="U1550" s="8"/>
      <c r="V1550" s="8"/>
      <c r="W1550" s="8"/>
    </row>
    <row r="1551" spans="1:23" ht="14.25" customHeight="1">
      <c r="A1551" s="7">
        <v>43698</v>
      </c>
      <c r="B1551" s="8">
        <v>2.6280000000000001</v>
      </c>
      <c r="C1551" s="8">
        <v>3.0567000000000002</v>
      </c>
      <c r="D1551" s="8">
        <v>0.42870000000000008</v>
      </c>
      <c r="E1551" s="8">
        <v>1.47</v>
      </c>
      <c r="F1551" s="8">
        <v>1.59</v>
      </c>
      <c r="G1551" s="8">
        <v>98.270700000000005</v>
      </c>
      <c r="H1551" s="8">
        <v>2.6469</v>
      </c>
      <c r="I1551" s="8">
        <v>89.427823343023249</v>
      </c>
      <c r="J1551" s="8">
        <v>92.03</v>
      </c>
      <c r="N1551" s="7"/>
      <c r="O1551" s="8"/>
      <c r="P1551" s="8"/>
      <c r="Q1551" s="8"/>
      <c r="R1551" s="8"/>
      <c r="S1551" s="8"/>
      <c r="T1551" s="8"/>
      <c r="U1551" s="8"/>
      <c r="V1551" s="8"/>
      <c r="W1551" s="8"/>
    </row>
    <row r="1552" spans="1:23" ht="14.25" customHeight="1">
      <c r="A1552" s="7">
        <v>43697</v>
      </c>
      <c r="B1552" s="8">
        <v>2.6012</v>
      </c>
      <c r="C1552" s="8">
        <v>3.0316999999999998</v>
      </c>
      <c r="D1552" s="8">
        <v>0.43049999999999988</v>
      </c>
      <c r="E1552" s="8">
        <v>1.42</v>
      </c>
      <c r="F1552" s="8">
        <v>1.55</v>
      </c>
      <c r="G1552" s="8">
        <v>98.175700000000006</v>
      </c>
      <c r="H1552" s="8">
        <v>2.6635</v>
      </c>
      <c r="I1552" s="8">
        <v>90.999814934095411</v>
      </c>
      <c r="J1552" s="8">
        <v>92.03</v>
      </c>
      <c r="N1552" s="7"/>
      <c r="O1552" s="8"/>
      <c r="P1552" s="8"/>
      <c r="Q1552" s="8"/>
      <c r="R1552" s="8"/>
      <c r="S1552" s="8"/>
      <c r="T1552" s="8"/>
      <c r="U1552" s="8"/>
      <c r="V1552" s="8"/>
      <c r="W1552" s="8"/>
    </row>
    <row r="1553" spans="1:23" ht="14.25" customHeight="1">
      <c r="A1553" s="7">
        <v>43696</v>
      </c>
      <c r="B1553" s="8">
        <v>2.5969000000000002</v>
      </c>
      <c r="C1553" s="8">
        <v>3.0190999999999999</v>
      </c>
      <c r="D1553" s="8">
        <v>0.42219999999999969</v>
      </c>
      <c r="E1553" s="8">
        <v>1.47</v>
      </c>
      <c r="F1553" s="8">
        <v>1.6</v>
      </c>
      <c r="G1553" s="8">
        <v>98.365600000000001</v>
      </c>
      <c r="H1553" s="8">
        <v>2.6745000000000001</v>
      </c>
      <c r="I1553" s="8">
        <v>93.080909784593771</v>
      </c>
      <c r="J1553" s="8">
        <v>92.03</v>
      </c>
      <c r="N1553" s="7"/>
      <c r="O1553" s="8"/>
      <c r="P1553" s="8"/>
      <c r="Q1553" s="8"/>
      <c r="R1553" s="8"/>
      <c r="S1553" s="8"/>
      <c r="T1553" s="8"/>
      <c r="U1553" s="8"/>
      <c r="V1553" s="8"/>
      <c r="W1553" s="8"/>
    </row>
    <row r="1554" spans="1:23" ht="14.25" customHeight="1">
      <c r="A1554" s="7">
        <v>43693</v>
      </c>
      <c r="B1554" s="8">
        <v>2.5949</v>
      </c>
      <c r="C1554" s="8">
        <v>3.0217000000000001</v>
      </c>
      <c r="D1554" s="8">
        <v>0.42680000000000007</v>
      </c>
      <c r="E1554" s="8">
        <v>1.42</v>
      </c>
      <c r="F1554" s="8">
        <v>1.55</v>
      </c>
      <c r="G1554" s="8">
        <v>98.194100000000006</v>
      </c>
      <c r="H1554" s="8">
        <v>2.6730999999999998</v>
      </c>
      <c r="I1554" s="8">
        <v>93.446730037422526</v>
      </c>
      <c r="J1554" s="8">
        <v>92.03</v>
      </c>
      <c r="N1554" s="7"/>
      <c r="O1554" s="8"/>
      <c r="P1554" s="8"/>
      <c r="Q1554" s="8"/>
      <c r="R1554" s="8"/>
      <c r="S1554" s="8"/>
      <c r="T1554" s="8"/>
      <c r="U1554" s="8"/>
      <c r="V1554" s="8"/>
      <c r="W1554" s="8"/>
    </row>
    <row r="1555" spans="1:23" ht="14.25" customHeight="1">
      <c r="A1555" s="7">
        <v>43692</v>
      </c>
      <c r="B1555" s="8">
        <v>2.5964999999999998</v>
      </c>
      <c r="C1555" s="8">
        <v>3.0114999999999998</v>
      </c>
      <c r="D1555" s="8">
        <v>0.41500000000000004</v>
      </c>
      <c r="E1555" s="8">
        <v>1.42</v>
      </c>
      <c r="F1555" s="8">
        <v>1.52</v>
      </c>
      <c r="G1555" s="8">
        <v>98.175899999999999</v>
      </c>
      <c r="H1555" s="8">
        <v>2.6816</v>
      </c>
      <c r="I1555" s="8">
        <v>92.322603264971292</v>
      </c>
      <c r="J1555" s="8">
        <v>91.84</v>
      </c>
      <c r="N1555" s="7"/>
      <c r="O1555" s="8"/>
      <c r="P1555" s="8"/>
      <c r="Q1555" s="8"/>
      <c r="R1555" s="8"/>
      <c r="S1555" s="8"/>
      <c r="T1555" s="8"/>
      <c r="U1555" s="8"/>
      <c r="V1555" s="8"/>
      <c r="W1555" s="8"/>
    </row>
    <row r="1556" spans="1:23" ht="14.25" customHeight="1">
      <c r="A1556" s="7">
        <v>43691</v>
      </c>
      <c r="B1556" s="8">
        <v>2.5895999999999999</v>
      </c>
      <c r="C1556" s="8">
        <v>3.0105</v>
      </c>
      <c r="D1556" s="8">
        <v>0.42090000000000005</v>
      </c>
      <c r="E1556" s="8">
        <v>1.51</v>
      </c>
      <c r="F1556" s="8">
        <v>1.59</v>
      </c>
      <c r="G1556" s="8">
        <v>97.965400000000002</v>
      </c>
      <c r="H1556" s="8">
        <v>2.6964999999999999</v>
      </c>
      <c r="I1556" s="8">
        <v>93.558024183805387</v>
      </c>
      <c r="J1556" s="8">
        <v>91.84</v>
      </c>
      <c r="N1556" s="7"/>
      <c r="O1556" s="8"/>
      <c r="P1556" s="8"/>
      <c r="Q1556" s="8"/>
      <c r="R1556" s="8"/>
      <c r="S1556" s="8"/>
      <c r="T1556" s="8"/>
      <c r="U1556" s="8"/>
      <c r="V1556" s="8"/>
      <c r="W1556" s="8"/>
    </row>
    <row r="1557" spans="1:23" ht="14.25" customHeight="1">
      <c r="A1557" s="7">
        <v>43690</v>
      </c>
      <c r="B1557" s="8">
        <v>2.5914999999999999</v>
      </c>
      <c r="C1557" s="8">
        <v>3.0041000000000002</v>
      </c>
      <c r="D1557" s="8">
        <v>0.4126000000000003</v>
      </c>
      <c r="E1557" s="8">
        <v>1.57</v>
      </c>
      <c r="F1557" s="8">
        <v>1.68</v>
      </c>
      <c r="G1557" s="8">
        <v>97.828100000000006</v>
      </c>
      <c r="H1557" s="8">
        <v>2.7378999999999998</v>
      </c>
      <c r="I1557" s="8">
        <v>93.877439623445824</v>
      </c>
      <c r="J1557" s="8">
        <v>91.84</v>
      </c>
      <c r="N1557" s="7"/>
      <c r="O1557" s="8"/>
      <c r="P1557" s="8"/>
      <c r="Q1557" s="8"/>
      <c r="R1557" s="8"/>
      <c r="S1557" s="8"/>
      <c r="T1557" s="8"/>
      <c r="U1557" s="8"/>
      <c r="V1557" s="8"/>
      <c r="W1557" s="8"/>
    </row>
    <row r="1558" spans="1:23" ht="14.25" customHeight="1">
      <c r="A1558" s="7">
        <v>43689</v>
      </c>
      <c r="B1558" s="8">
        <v>2.5905999999999998</v>
      </c>
      <c r="C1558" s="8">
        <v>3.0390999999999999</v>
      </c>
      <c r="D1558" s="8">
        <v>0.44850000000000012</v>
      </c>
      <c r="E1558" s="8">
        <v>1.49</v>
      </c>
      <c r="F1558" s="8">
        <v>1.65</v>
      </c>
      <c r="G1558" s="8">
        <v>97.377799999999993</v>
      </c>
      <c r="H1558" s="8">
        <v>2.6614</v>
      </c>
      <c r="I1558" s="8">
        <v>94.217848414212469</v>
      </c>
      <c r="J1558" s="8">
        <v>91.84</v>
      </c>
      <c r="N1558" s="7"/>
      <c r="O1558" s="8"/>
      <c r="P1558" s="8"/>
      <c r="Q1558" s="8"/>
      <c r="R1558" s="8"/>
      <c r="S1558" s="8"/>
      <c r="T1558" s="8"/>
      <c r="U1558" s="8"/>
      <c r="V1558" s="8"/>
      <c r="W1558" s="8"/>
    </row>
    <row r="1559" spans="1:23" ht="14.25" customHeight="1">
      <c r="A1559" s="7">
        <v>43686</v>
      </c>
      <c r="B1559" s="8">
        <v>2.5693999999999999</v>
      </c>
      <c r="C1559" s="8">
        <v>3.0215999999999998</v>
      </c>
      <c r="D1559" s="8">
        <v>0.45219999999999994</v>
      </c>
      <c r="E1559" s="8">
        <v>1.57</v>
      </c>
      <c r="F1559" s="8">
        <v>1.74</v>
      </c>
      <c r="G1559" s="8">
        <v>97.043999999999997</v>
      </c>
      <c r="H1559" s="8">
        <v>2.6273</v>
      </c>
      <c r="I1559" s="8">
        <v>96.598627275545482</v>
      </c>
      <c r="J1559" s="8">
        <v>91.84</v>
      </c>
      <c r="N1559" s="7"/>
      <c r="O1559" s="8"/>
      <c r="P1559" s="8"/>
      <c r="Q1559" s="8"/>
      <c r="R1559" s="8"/>
      <c r="S1559" s="8"/>
      <c r="T1559" s="8"/>
      <c r="U1559" s="8"/>
      <c r="V1559" s="8"/>
      <c r="W1559" s="8"/>
    </row>
    <row r="1560" spans="1:23" ht="14.25" customHeight="1">
      <c r="A1560" s="7">
        <v>43685</v>
      </c>
      <c r="B1560" s="8">
        <v>2.5752000000000002</v>
      </c>
      <c r="C1560" s="8">
        <v>3.0465</v>
      </c>
      <c r="D1560" s="8">
        <v>0.47129999999999983</v>
      </c>
      <c r="E1560" s="8">
        <v>1.54</v>
      </c>
      <c r="F1560" s="8">
        <v>1.72</v>
      </c>
      <c r="G1560" s="8">
        <v>97.545699999999997</v>
      </c>
      <c r="H1560" s="8">
        <v>2.5390999999999999</v>
      </c>
      <c r="I1560" s="8">
        <v>97.387967768981653</v>
      </c>
      <c r="J1560" s="8">
        <v>93.56</v>
      </c>
      <c r="N1560" s="7"/>
      <c r="O1560" s="8"/>
      <c r="P1560" s="8"/>
      <c r="Q1560" s="8"/>
      <c r="R1560" s="8"/>
      <c r="S1560" s="8"/>
      <c r="T1560" s="8"/>
      <c r="U1560" s="8"/>
      <c r="V1560" s="8"/>
      <c r="W1560" s="8"/>
    </row>
    <row r="1561" spans="1:23" ht="14.25" customHeight="1">
      <c r="A1561" s="7">
        <v>43684</v>
      </c>
      <c r="B1561" s="8">
        <v>2.5720000000000001</v>
      </c>
      <c r="C1561" s="8">
        <v>3.0514000000000001</v>
      </c>
      <c r="D1561" s="8">
        <v>0.47940000000000005</v>
      </c>
      <c r="E1561" s="8">
        <v>1.52</v>
      </c>
      <c r="F1561" s="8">
        <v>1.71</v>
      </c>
      <c r="G1561" s="8">
        <v>97.637900000000002</v>
      </c>
      <c r="H1561" s="8">
        <v>2.4285000000000001</v>
      </c>
      <c r="I1561" s="8">
        <v>96.333742785410337</v>
      </c>
      <c r="J1561" s="8">
        <v>93.56</v>
      </c>
      <c r="N1561" s="7"/>
      <c r="O1561" s="8"/>
      <c r="P1561" s="8"/>
      <c r="Q1561" s="8"/>
      <c r="R1561" s="8"/>
      <c r="S1561" s="8"/>
      <c r="T1561" s="8"/>
      <c r="U1561" s="8"/>
      <c r="V1561" s="8"/>
      <c r="W1561" s="8"/>
    </row>
    <row r="1562" spans="1:23" ht="14.25" customHeight="1">
      <c r="A1562" s="7">
        <v>43683</v>
      </c>
      <c r="B1562" s="8">
        <v>2.5724</v>
      </c>
      <c r="C1562" s="8">
        <v>3.0613000000000001</v>
      </c>
      <c r="D1562" s="8">
        <v>0.48890000000000011</v>
      </c>
      <c r="E1562" s="8">
        <v>1.53</v>
      </c>
      <c r="F1562" s="8">
        <v>1.73</v>
      </c>
      <c r="G1562" s="8">
        <v>97.587599999999995</v>
      </c>
      <c r="H1562" s="8">
        <v>2.4312</v>
      </c>
      <c r="I1562" s="8">
        <v>96.830344015941137</v>
      </c>
      <c r="J1562" s="8">
        <v>93.56</v>
      </c>
      <c r="N1562" s="7"/>
      <c r="O1562" s="8"/>
      <c r="P1562" s="8"/>
      <c r="Q1562" s="8"/>
      <c r="R1562" s="8"/>
      <c r="S1562" s="8"/>
      <c r="T1562" s="8"/>
      <c r="U1562" s="8"/>
      <c r="V1562" s="8"/>
      <c r="W1562" s="8"/>
    </row>
    <row r="1563" spans="1:23" ht="14.25" customHeight="1">
      <c r="A1563" s="7">
        <v>43682</v>
      </c>
      <c r="B1563" s="8">
        <v>2.5874999999999999</v>
      </c>
      <c r="C1563" s="8">
        <v>3.0562999999999998</v>
      </c>
      <c r="D1563" s="8">
        <v>0.46879999999999988</v>
      </c>
      <c r="E1563" s="8">
        <v>1.55</v>
      </c>
      <c r="F1563" s="8">
        <v>1.75</v>
      </c>
      <c r="G1563" s="8">
        <v>97.405100000000004</v>
      </c>
      <c r="H1563" s="8">
        <v>2.5884999999999998</v>
      </c>
      <c r="I1563" s="8">
        <v>97.316526650581537</v>
      </c>
      <c r="J1563" s="8">
        <v>93.56</v>
      </c>
      <c r="N1563" s="7"/>
      <c r="O1563" s="8"/>
      <c r="P1563" s="8"/>
      <c r="Q1563" s="8"/>
      <c r="R1563" s="8"/>
      <c r="S1563" s="8"/>
      <c r="T1563" s="8"/>
      <c r="U1563" s="8"/>
      <c r="V1563" s="8"/>
      <c r="W1563" s="8"/>
    </row>
    <row r="1564" spans="1:23" ht="14.25" customHeight="1">
      <c r="A1564" s="7">
        <v>43679</v>
      </c>
      <c r="B1564" s="8">
        <v>2.5973000000000002</v>
      </c>
      <c r="C1564" s="8">
        <v>3.0914000000000001</v>
      </c>
      <c r="D1564" s="8">
        <v>0.49409999999999998</v>
      </c>
      <c r="E1564" s="8">
        <v>1.66</v>
      </c>
      <c r="F1564" s="8">
        <v>1.86</v>
      </c>
      <c r="G1564" s="8">
        <v>97.997100000000003</v>
      </c>
      <c r="H1564" s="8">
        <v>2.6355</v>
      </c>
      <c r="I1564" s="8">
        <v>99.231177415911631</v>
      </c>
      <c r="J1564" s="8">
        <v>93.56</v>
      </c>
      <c r="N1564" s="7"/>
      <c r="O1564" s="8"/>
      <c r="P1564" s="8"/>
      <c r="Q1564" s="8"/>
      <c r="R1564" s="8"/>
      <c r="S1564" s="8"/>
      <c r="T1564" s="8"/>
      <c r="U1564" s="8"/>
      <c r="V1564" s="8"/>
      <c r="W1564" s="8"/>
    </row>
    <row r="1565" spans="1:23" ht="14.25" customHeight="1">
      <c r="A1565" s="7">
        <v>43678</v>
      </c>
      <c r="B1565" s="8">
        <v>2.6154999999999999</v>
      </c>
      <c r="C1565" s="8">
        <v>3.1486999999999998</v>
      </c>
      <c r="D1565" s="8">
        <v>0.5331999999999999</v>
      </c>
      <c r="E1565" s="8">
        <v>1.68</v>
      </c>
      <c r="F1565" s="8">
        <v>1.9</v>
      </c>
      <c r="G1565" s="8">
        <v>98.390500000000003</v>
      </c>
      <c r="H1565" s="8">
        <v>2.5878000000000001</v>
      </c>
      <c r="I1565" s="8">
        <v>100.25685283976667</v>
      </c>
      <c r="J1565" s="8">
        <v>93.42</v>
      </c>
      <c r="N1565" s="7"/>
      <c r="O1565" s="8"/>
      <c r="P1565" s="8"/>
      <c r="Q1565" s="8"/>
      <c r="R1565" s="8"/>
      <c r="S1565" s="8"/>
      <c r="T1565" s="8"/>
      <c r="U1565" s="8"/>
      <c r="V1565" s="8"/>
      <c r="W1565" s="8"/>
    </row>
    <row r="1566" spans="1:23" ht="14.25" customHeight="1">
      <c r="A1566" s="7">
        <v>43677</v>
      </c>
      <c r="B1566" s="8">
        <v>2.6183000000000001</v>
      </c>
      <c r="C1566" s="8">
        <v>3.1551999999999998</v>
      </c>
      <c r="D1566" s="8">
        <v>0.53689999999999971</v>
      </c>
      <c r="E1566" s="8">
        <v>1.84</v>
      </c>
      <c r="F1566" s="8">
        <v>2.02</v>
      </c>
      <c r="G1566" s="8">
        <v>98.587299999999999</v>
      </c>
      <c r="H1566" s="8">
        <v>2.6943999999999999</v>
      </c>
      <c r="I1566" s="8">
        <v>102.00215732089552</v>
      </c>
      <c r="J1566" s="8">
        <v>93.42</v>
      </c>
      <c r="N1566" s="7"/>
      <c r="O1566" s="8"/>
      <c r="P1566" s="8"/>
      <c r="Q1566" s="8"/>
      <c r="R1566" s="8"/>
      <c r="S1566" s="8"/>
      <c r="T1566" s="8"/>
      <c r="U1566" s="8"/>
      <c r="V1566" s="8"/>
      <c r="W1566" s="8"/>
    </row>
    <row r="1567" spans="1:23" ht="14.25" customHeight="1">
      <c r="A1567" s="7">
        <v>43676</v>
      </c>
      <c r="B1567" s="8">
        <v>2.6284999999999998</v>
      </c>
      <c r="C1567" s="8">
        <v>3.1760999999999999</v>
      </c>
      <c r="D1567" s="8">
        <v>0.54760000000000009</v>
      </c>
      <c r="E1567" s="8">
        <v>1.84</v>
      </c>
      <c r="F1567" s="8">
        <v>2.06</v>
      </c>
      <c r="G1567" s="8">
        <v>98.064400000000006</v>
      </c>
      <c r="H1567" s="8">
        <v>2.6711999999999998</v>
      </c>
      <c r="I1567" s="8">
        <v>101.46372164930338</v>
      </c>
      <c r="J1567" s="8">
        <v>93.37</v>
      </c>
      <c r="N1567" s="7"/>
      <c r="O1567" s="8"/>
      <c r="P1567" s="8"/>
      <c r="Q1567" s="8"/>
      <c r="R1567" s="8"/>
      <c r="S1567" s="8"/>
      <c r="T1567" s="8"/>
      <c r="U1567" s="8"/>
      <c r="V1567" s="8"/>
      <c r="W1567" s="8"/>
    </row>
    <row r="1568" spans="1:23" ht="14.25" customHeight="1">
      <c r="A1568" s="7">
        <v>43675</v>
      </c>
      <c r="B1568" s="8">
        <v>2.6276999999999999</v>
      </c>
      <c r="C1568" s="8">
        <v>3.1836000000000002</v>
      </c>
      <c r="D1568" s="8">
        <v>0.55590000000000028</v>
      </c>
      <c r="E1568" s="8">
        <v>1.84</v>
      </c>
      <c r="F1568" s="8">
        <v>2.06</v>
      </c>
      <c r="G1568" s="8">
        <v>98.053299999999993</v>
      </c>
      <c r="H1568" s="8">
        <v>2.6579000000000002</v>
      </c>
      <c r="I1568" s="8">
        <v>101.6646937896199</v>
      </c>
      <c r="J1568" s="8">
        <v>93.37</v>
      </c>
      <c r="N1568" s="7"/>
      <c r="O1568" s="8"/>
      <c r="P1568" s="8"/>
      <c r="Q1568" s="8"/>
      <c r="R1568" s="8"/>
      <c r="S1568" s="8"/>
      <c r="T1568" s="8"/>
      <c r="U1568" s="8"/>
      <c r="V1568" s="8"/>
      <c r="W1568" s="8"/>
    </row>
    <row r="1569" spans="1:23" ht="14.25" customHeight="1">
      <c r="A1569" s="7">
        <v>43672</v>
      </c>
      <c r="B1569" s="8">
        <v>2.6267</v>
      </c>
      <c r="C1569" s="8">
        <v>3.1661000000000001</v>
      </c>
      <c r="D1569" s="8">
        <v>0.5394000000000001</v>
      </c>
      <c r="E1569" s="8">
        <v>1.85</v>
      </c>
      <c r="F1569" s="8">
        <v>2.08</v>
      </c>
      <c r="G1569" s="8">
        <v>97.936199999999999</v>
      </c>
      <c r="H1569" s="8">
        <v>2.6389</v>
      </c>
      <c r="I1569" s="8">
        <v>103.14254067615659</v>
      </c>
      <c r="J1569" s="8">
        <v>93.37</v>
      </c>
      <c r="N1569" s="7"/>
      <c r="O1569" s="8"/>
      <c r="P1569" s="8"/>
      <c r="Q1569" s="8"/>
      <c r="R1569" s="8"/>
      <c r="S1569" s="8"/>
      <c r="T1569" s="8"/>
      <c r="U1569" s="8"/>
      <c r="V1569" s="8"/>
      <c r="W1569" s="8"/>
    </row>
    <row r="1570" spans="1:23" ht="14.25" customHeight="1">
      <c r="A1570" s="7">
        <v>43671</v>
      </c>
      <c r="B1570" s="8">
        <v>2.6316999999999999</v>
      </c>
      <c r="C1570" s="8">
        <v>3.1635</v>
      </c>
      <c r="D1570" s="8">
        <v>0.53180000000000005</v>
      </c>
      <c r="E1570" s="8">
        <v>1.85</v>
      </c>
      <c r="F1570" s="8">
        <v>2.08</v>
      </c>
      <c r="G1570" s="8">
        <v>97.780900000000003</v>
      </c>
      <c r="H1570" s="8">
        <v>2.6349999999999998</v>
      </c>
      <c r="I1570" s="8">
        <v>102.93488584874379</v>
      </c>
      <c r="J1570" s="8">
        <v>92.99</v>
      </c>
      <c r="N1570" s="7"/>
      <c r="O1570" s="8"/>
      <c r="P1570" s="8"/>
      <c r="Q1570" s="8"/>
      <c r="R1570" s="8"/>
      <c r="S1570" s="8"/>
      <c r="T1570" s="8"/>
      <c r="U1570" s="8"/>
      <c r="V1570" s="8"/>
      <c r="W1570" s="8"/>
    </row>
    <row r="1571" spans="1:23" ht="14.25" customHeight="1">
      <c r="A1571" s="7">
        <v>43670</v>
      </c>
      <c r="B1571" s="8">
        <v>2.6316999999999999</v>
      </c>
      <c r="C1571" s="8">
        <v>3.1709999999999998</v>
      </c>
      <c r="D1571" s="8">
        <v>0.53929999999999989</v>
      </c>
      <c r="E1571" s="8">
        <v>1.82</v>
      </c>
      <c r="F1571" s="8">
        <v>2.0499999999999998</v>
      </c>
      <c r="G1571" s="8">
        <v>97.6738</v>
      </c>
      <c r="H1571" s="8">
        <v>2.5301</v>
      </c>
      <c r="I1571" s="8">
        <v>103.78380453057048</v>
      </c>
      <c r="J1571" s="8">
        <v>92.99</v>
      </c>
      <c r="N1571" s="7"/>
      <c r="O1571" s="8"/>
      <c r="P1571" s="8"/>
      <c r="Q1571" s="8"/>
      <c r="R1571" s="8"/>
      <c r="S1571" s="8"/>
      <c r="T1571" s="8"/>
      <c r="U1571" s="8"/>
      <c r="V1571" s="8"/>
      <c r="W1571" s="8"/>
    </row>
    <row r="1572" spans="1:23" ht="14.25" customHeight="1">
      <c r="A1572" s="7">
        <v>43669</v>
      </c>
      <c r="B1572" s="8">
        <v>2.6301999999999999</v>
      </c>
      <c r="C1572" s="8">
        <v>3.1484000000000001</v>
      </c>
      <c r="D1572" s="8">
        <v>0.51820000000000022</v>
      </c>
      <c r="E1572" s="8">
        <v>1.83</v>
      </c>
      <c r="F1572" s="8">
        <v>2.08</v>
      </c>
      <c r="G1572" s="8">
        <v>97.698899999999995</v>
      </c>
      <c r="H1572" s="8">
        <v>2.5960000000000001</v>
      </c>
      <c r="I1572" s="8">
        <v>104.100397582841</v>
      </c>
      <c r="J1572" s="8">
        <v>92.99</v>
      </c>
      <c r="N1572" s="7"/>
      <c r="O1572" s="8"/>
      <c r="P1572" s="8"/>
      <c r="Q1572" s="8"/>
      <c r="R1572" s="8"/>
      <c r="S1572" s="8"/>
      <c r="T1572" s="8"/>
      <c r="U1572" s="8"/>
      <c r="V1572" s="8"/>
      <c r="W1572" s="8"/>
    </row>
    <row r="1573" spans="1:23" ht="14.25" customHeight="1">
      <c r="A1573" s="7">
        <v>43668</v>
      </c>
      <c r="B1573" s="8">
        <v>2.6385999999999998</v>
      </c>
      <c r="C1573" s="8">
        <v>3.1484000000000001</v>
      </c>
      <c r="D1573" s="8">
        <v>0.50980000000000025</v>
      </c>
      <c r="E1573" s="8">
        <v>1.8</v>
      </c>
      <c r="F1573" s="8">
        <v>2.0499999999999998</v>
      </c>
      <c r="G1573" s="8">
        <v>97.287599999999998</v>
      </c>
      <c r="H1573" s="8">
        <v>2.6918000000000002</v>
      </c>
      <c r="I1573" s="8">
        <v>102.17576300721835</v>
      </c>
      <c r="J1573" s="8">
        <v>92.99</v>
      </c>
      <c r="N1573" s="7"/>
      <c r="O1573" s="8"/>
      <c r="P1573" s="8"/>
      <c r="Q1573" s="8"/>
      <c r="R1573" s="8"/>
      <c r="S1573" s="8"/>
      <c r="T1573" s="8"/>
      <c r="U1573" s="8"/>
      <c r="V1573" s="8"/>
      <c r="W1573" s="8"/>
    </row>
    <row r="1574" spans="1:23" ht="14.25" customHeight="1">
      <c r="A1574" s="7">
        <v>43665</v>
      </c>
      <c r="B1574" s="8">
        <v>2.6343999999999999</v>
      </c>
      <c r="C1574" s="8">
        <v>3.1558999999999999</v>
      </c>
      <c r="D1574" s="8">
        <v>0.52150000000000007</v>
      </c>
      <c r="E1574" s="8">
        <v>1.8</v>
      </c>
      <c r="F1574" s="8">
        <v>2.0499999999999998</v>
      </c>
      <c r="G1574" s="8">
        <v>97.084699999999998</v>
      </c>
      <c r="H1574" s="8">
        <v>2.8323999999999998</v>
      </c>
      <c r="I1574" s="8">
        <v>101.70423845776918</v>
      </c>
      <c r="J1574" s="8">
        <v>92.99</v>
      </c>
      <c r="N1574" s="7"/>
      <c r="O1574" s="8"/>
      <c r="P1574" s="8"/>
      <c r="Q1574" s="8"/>
      <c r="R1574" s="8"/>
      <c r="S1574" s="8"/>
      <c r="T1574" s="8"/>
      <c r="U1574" s="8"/>
      <c r="V1574" s="8"/>
      <c r="W1574" s="8"/>
    </row>
    <row r="1575" spans="1:23" ht="14.25" customHeight="1">
      <c r="A1575" s="7">
        <v>43664</v>
      </c>
      <c r="B1575" s="8">
        <v>2.6381999999999999</v>
      </c>
      <c r="C1575" s="8">
        <v>3.1608000000000001</v>
      </c>
      <c r="D1575" s="8">
        <v>0.52260000000000018</v>
      </c>
      <c r="E1575" s="8">
        <v>1.78</v>
      </c>
      <c r="F1575" s="8">
        <v>2.04</v>
      </c>
      <c r="G1575" s="8">
        <v>96.706100000000006</v>
      </c>
      <c r="H1575" s="8">
        <v>2.8056000000000001</v>
      </c>
      <c r="I1575" s="8">
        <v>99.597197635448921</v>
      </c>
      <c r="J1575" s="8">
        <v>93.17</v>
      </c>
      <c r="N1575" s="7"/>
      <c r="O1575" s="8"/>
      <c r="P1575" s="8"/>
      <c r="Q1575" s="8"/>
      <c r="R1575" s="8"/>
      <c r="S1575" s="8"/>
      <c r="T1575" s="8"/>
      <c r="U1575" s="8"/>
      <c r="V1575" s="8"/>
      <c r="W1575" s="8"/>
    </row>
    <row r="1576" spans="1:23" ht="14.25" customHeight="1">
      <c r="A1576" s="7">
        <v>43663</v>
      </c>
      <c r="B1576" s="8">
        <v>2.6377999999999999</v>
      </c>
      <c r="C1576" s="8">
        <v>3.1757</v>
      </c>
      <c r="D1576" s="8">
        <v>0.53790000000000004</v>
      </c>
      <c r="E1576" s="8">
        <v>1.83</v>
      </c>
      <c r="F1576" s="8">
        <v>2.06</v>
      </c>
      <c r="G1576" s="8">
        <v>97.191800000000001</v>
      </c>
      <c r="H1576" s="8">
        <v>2.7654999999999998</v>
      </c>
      <c r="I1576" s="8">
        <v>99.324546008533744</v>
      </c>
      <c r="J1576" s="8">
        <v>93.17</v>
      </c>
      <c r="N1576" s="7"/>
      <c r="O1576" s="8"/>
      <c r="P1576" s="8"/>
      <c r="Q1576" s="8"/>
      <c r="R1576" s="8"/>
      <c r="S1576" s="8"/>
      <c r="T1576" s="8"/>
      <c r="U1576" s="8"/>
      <c r="V1576" s="8"/>
      <c r="W1576" s="8"/>
    </row>
    <row r="1577" spans="1:23" ht="14.25" customHeight="1">
      <c r="A1577" s="7">
        <v>43662</v>
      </c>
      <c r="B1577" s="8">
        <v>2.6246</v>
      </c>
      <c r="C1577" s="8">
        <v>3.1732</v>
      </c>
      <c r="D1577" s="8">
        <v>0.54859999999999998</v>
      </c>
      <c r="E1577" s="8">
        <v>1.88</v>
      </c>
      <c r="F1577" s="8">
        <v>2.13</v>
      </c>
      <c r="G1577" s="8">
        <v>97.367400000000004</v>
      </c>
      <c r="H1577" s="8">
        <v>2.7326000000000001</v>
      </c>
      <c r="I1577" s="8">
        <v>99.433519507983902</v>
      </c>
      <c r="J1577" s="8">
        <v>93.17</v>
      </c>
      <c r="N1577" s="7"/>
      <c r="O1577" s="8"/>
      <c r="P1577" s="8"/>
      <c r="Q1577" s="8"/>
      <c r="R1577" s="8"/>
      <c r="S1577" s="8"/>
      <c r="T1577" s="8"/>
      <c r="U1577" s="8"/>
      <c r="V1577" s="8"/>
      <c r="W1577" s="8"/>
    </row>
    <row r="1578" spans="1:23" ht="14.25" customHeight="1">
      <c r="A1578" s="7">
        <v>43661</v>
      </c>
      <c r="B1578" s="8">
        <v>2.6244000000000001</v>
      </c>
      <c r="C1578" s="8">
        <v>3.1781999999999999</v>
      </c>
      <c r="D1578" s="8">
        <v>0.55379999999999985</v>
      </c>
      <c r="E1578" s="8">
        <v>1.84</v>
      </c>
      <c r="F1578" s="8">
        <v>2.09</v>
      </c>
      <c r="G1578" s="8">
        <v>96.925700000000006</v>
      </c>
      <c r="H1578" s="8">
        <v>2.6633</v>
      </c>
      <c r="I1578" s="8">
        <v>99.380652303480645</v>
      </c>
      <c r="J1578" s="8">
        <v>93.17</v>
      </c>
      <c r="N1578" s="7"/>
      <c r="O1578" s="8"/>
      <c r="P1578" s="8"/>
      <c r="Q1578" s="8"/>
      <c r="R1578" s="8"/>
      <c r="S1578" s="8"/>
      <c r="T1578" s="8"/>
      <c r="U1578" s="8"/>
      <c r="V1578" s="8"/>
      <c r="W1578" s="8"/>
    </row>
    <row r="1579" spans="1:23" ht="14.25" customHeight="1">
      <c r="A1579" s="7">
        <v>43658</v>
      </c>
      <c r="B1579" s="8">
        <v>2.6185999999999998</v>
      </c>
      <c r="C1579" s="8">
        <v>3.1530999999999998</v>
      </c>
      <c r="D1579" s="8">
        <v>0.53449999999999998</v>
      </c>
      <c r="E1579" s="8">
        <v>1.86</v>
      </c>
      <c r="F1579" s="8">
        <v>2.12</v>
      </c>
      <c r="G1579" s="8">
        <v>96.742000000000004</v>
      </c>
      <c r="H1579" s="8">
        <v>2.4925000000000002</v>
      </c>
      <c r="I1579" s="8">
        <v>101.39910574185137</v>
      </c>
      <c r="J1579" s="8">
        <v>93.17</v>
      </c>
      <c r="N1579" s="7"/>
      <c r="O1579" s="8"/>
      <c r="P1579" s="8"/>
      <c r="Q1579" s="8"/>
      <c r="R1579" s="8"/>
      <c r="S1579" s="8"/>
      <c r="T1579" s="8"/>
      <c r="U1579" s="8"/>
      <c r="V1579" s="8"/>
      <c r="W1579" s="8"/>
    </row>
    <row r="1580" spans="1:23" ht="14.25" customHeight="1">
      <c r="A1580" s="7">
        <v>43657</v>
      </c>
      <c r="B1580" s="8">
        <v>2.6031</v>
      </c>
      <c r="C1580" s="8">
        <v>3.1680000000000001</v>
      </c>
      <c r="D1580" s="8">
        <v>0.56490000000000018</v>
      </c>
      <c r="E1580" s="8">
        <v>1.88</v>
      </c>
      <c r="F1580" s="8">
        <v>2.13</v>
      </c>
      <c r="G1580" s="8">
        <v>97.074100000000001</v>
      </c>
      <c r="H1580" s="8">
        <v>2.4283999999999999</v>
      </c>
      <c r="I1580" s="8">
        <v>101.03891513584117</v>
      </c>
      <c r="J1580" s="8">
        <v>92.92</v>
      </c>
      <c r="N1580" s="7"/>
      <c r="O1580" s="8"/>
      <c r="P1580" s="8"/>
      <c r="Q1580" s="8"/>
      <c r="R1580" s="8"/>
      <c r="S1580" s="8"/>
      <c r="T1580" s="8"/>
      <c r="U1580" s="8"/>
      <c r="V1580" s="8"/>
      <c r="W1580" s="8"/>
    </row>
    <row r="1581" spans="1:23" ht="14.25" customHeight="1">
      <c r="A1581" s="7">
        <v>43656</v>
      </c>
      <c r="B1581" s="8">
        <v>2.5918000000000001</v>
      </c>
      <c r="C1581" s="8">
        <v>3.1705999999999999</v>
      </c>
      <c r="D1581" s="8">
        <v>0.57879999999999976</v>
      </c>
      <c r="E1581" s="8">
        <v>1.82</v>
      </c>
      <c r="F1581" s="8">
        <v>2.0699999999999998</v>
      </c>
      <c r="G1581" s="8">
        <v>97.112200000000001</v>
      </c>
      <c r="H1581" s="8">
        <v>2.4714</v>
      </c>
      <c r="I1581" s="8">
        <v>99.916489271175308</v>
      </c>
      <c r="J1581" s="8">
        <v>92.92</v>
      </c>
      <c r="N1581" s="7"/>
      <c r="O1581" s="8"/>
      <c r="P1581" s="8"/>
      <c r="Q1581" s="8"/>
      <c r="R1581" s="8"/>
      <c r="S1581" s="8"/>
      <c r="T1581" s="8"/>
      <c r="U1581" s="8"/>
      <c r="V1581" s="8"/>
      <c r="W1581" s="8"/>
    </row>
    <row r="1582" spans="1:23" ht="14.25" customHeight="1">
      <c r="A1582" s="7">
        <v>43655</v>
      </c>
      <c r="B1582" s="8">
        <v>2.6267</v>
      </c>
      <c r="C1582" s="8">
        <v>3.1680000000000001</v>
      </c>
      <c r="D1582" s="8">
        <v>0.54130000000000011</v>
      </c>
      <c r="E1582" s="8">
        <v>1.88</v>
      </c>
      <c r="F1582" s="8">
        <v>2.0699999999999998</v>
      </c>
      <c r="G1582" s="8">
        <v>97.496200000000002</v>
      </c>
      <c r="H1582" s="8">
        <v>2.5034999999999998</v>
      </c>
      <c r="I1582" s="8">
        <v>100.36131914572864</v>
      </c>
      <c r="J1582" s="8">
        <v>92.92</v>
      </c>
      <c r="N1582" s="7"/>
      <c r="O1582" s="8"/>
      <c r="P1582" s="8"/>
      <c r="Q1582" s="8"/>
      <c r="R1582" s="8"/>
      <c r="S1582" s="8"/>
      <c r="T1582" s="8"/>
      <c r="U1582" s="8"/>
      <c r="V1582" s="8"/>
      <c r="W1582" s="8"/>
    </row>
    <row r="1583" spans="1:23" ht="14.25" customHeight="1">
      <c r="A1583" s="7">
        <v>43654</v>
      </c>
      <c r="B1583" s="8">
        <v>2.61</v>
      </c>
      <c r="C1583" s="8">
        <v>3.1804999999999999</v>
      </c>
      <c r="D1583" s="8">
        <v>0.57050000000000001</v>
      </c>
      <c r="E1583" s="8">
        <v>1.86</v>
      </c>
      <c r="F1583" s="8">
        <v>2.0499999999999998</v>
      </c>
      <c r="G1583" s="8">
        <v>97.358099999999993</v>
      </c>
      <c r="H1583" s="8">
        <v>2.3995000000000002</v>
      </c>
      <c r="I1583" s="8">
        <v>99.790504426273102</v>
      </c>
      <c r="J1583" s="8">
        <v>92.92</v>
      </c>
      <c r="N1583" s="7"/>
      <c r="O1583" s="8"/>
      <c r="P1583" s="8"/>
      <c r="Q1583" s="8"/>
      <c r="R1583" s="8"/>
      <c r="S1583" s="8"/>
      <c r="T1583" s="8"/>
      <c r="U1583" s="8"/>
      <c r="V1583" s="8"/>
      <c r="W1583" s="8"/>
    </row>
    <row r="1584" spans="1:23" ht="14.25" customHeight="1">
      <c r="A1584" s="7">
        <v>43651</v>
      </c>
      <c r="B1584" s="8">
        <v>2.5956999999999999</v>
      </c>
      <c r="C1584" s="8">
        <v>3.1705000000000001</v>
      </c>
      <c r="D1584" s="8">
        <v>0.5748000000000002</v>
      </c>
      <c r="E1584" s="8">
        <v>1.84</v>
      </c>
      <c r="F1584" s="8">
        <v>2.04</v>
      </c>
      <c r="G1584" s="8">
        <v>97.179100000000005</v>
      </c>
      <c r="H1584" s="8">
        <v>2.1709000000000001</v>
      </c>
      <c r="I1584" s="8">
        <v>99.874515473135531</v>
      </c>
      <c r="J1584" s="8">
        <v>92.92</v>
      </c>
      <c r="N1584" s="7"/>
      <c r="O1584" s="8"/>
      <c r="P1584" s="8"/>
      <c r="Q1584" s="8"/>
      <c r="R1584" s="8"/>
      <c r="S1584" s="8"/>
      <c r="T1584" s="8"/>
      <c r="U1584" s="8"/>
      <c r="V1584" s="8"/>
      <c r="W1584" s="8"/>
    </row>
    <row r="1585" spans="1:23" ht="14.25" customHeight="1">
      <c r="A1585" s="7">
        <v>43650</v>
      </c>
      <c r="B1585" s="8">
        <v>2.5844999999999998</v>
      </c>
      <c r="C1585" s="8">
        <v>3.1478999999999999</v>
      </c>
      <c r="D1585" s="8">
        <v>0.56340000000000012</v>
      </c>
      <c r="E1585" s="8">
        <v>1.74</v>
      </c>
      <c r="F1585" s="8">
        <v>1.96</v>
      </c>
      <c r="G1585" s="8">
        <v>96.728200000000001</v>
      </c>
      <c r="H1585" s="8">
        <v>1.9751000000000001</v>
      </c>
      <c r="I1585" s="8">
        <v>102.94736590743979</v>
      </c>
      <c r="J1585" s="8">
        <v>92.66</v>
      </c>
      <c r="N1585" s="7"/>
      <c r="O1585" s="8"/>
      <c r="P1585" s="8"/>
      <c r="Q1585" s="8"/>
      <c r="R1585" s="8"/>
      <c r="S1585" s="8"/>
      <c r="T1585" s="8"/>
      <c r="U1585" s="8"/>
      <c r="V1585" s="8"/>
      <c r="W1585" s="8"/>
    </row>
    <row r="1586" spans="1:23" ht="14.25" customHeight="1">
      <c r="A1586" s="7">
        <v>43649</v>
      </c>
      <c r="B1586" s="8">
        <v>2.5926</v>
      </c>
      <c r="C1586" s="8">
        <v>3.1554000000000002</v>
      </c>
      <c r="D1586" s="8">
        <v>0.56280000000000019</v>
      </c>
      <c r="E1586" s="8">
        <v>1.74</v>
      </c>
      <c r="F1586" s="8">
        <v>1.96</v>
      </c>
      <c r="G1586" s="8">
        <v>96.761099999999999</v>
      </c>
      <c r="H1586" s="8">
        <v>2.0567000000000002</v>
      </c>
      <c r="I1586" s="8">
        <v>104.97405639814941</v>
      </c>
      <c r="J1586" s="8">
        <v>92.66</v>
      </c>
      <c r="N1586" s="7"/>
      <c r="O1586" s="8"/>
      <c r="P1586" s="8"/>
      <c r="Q1586" s="8"/>
      <c r="R1586" s="8"/>
      <c r="S1586" s="8"/>
      <c r="T1586" s="8"/>
      <c r="U1586" s="8"/>
      <c r="V1586" s="8"/>
      <c r="W1586" s="8"/>
    </row>
    <row r="1587" spans="1:23" ht="14.25" customHeight="1">
      <c r="A1587" s="7">
        <v>43648</v>
      </c>
      <c r="B1587" s="8">
        <v>2.6263000000000001</v>
      </c>
      <c r="C1587" s="8">
        <v>3.1703999999999999</v>
      </c>
      <c r="D1587" s="8">
        <v>0.54409999999999981</v>
      </c>
      <c r="E1587" s="8">
        <v>1.75</v>
      </c>
      <c r="F1587" s="8">
        <v>1.98</v>
      </c>
      <c r="G1587" s="8">
        <v>96.750900000000001</v>
      </c>
      <c r="H1587" s="8">
        <v>1.9126000000000001</v>
      </c>
      <c r="I1587" s="8">
        <v>103.6138855721121</v>
      </c>
      <c r="J1587" s="8">
        <v>92.66</v>
      </c>
      <c r="N1587" s="7"/>
      <c r="O1587" s="8"/>
      <c r="P1587" s="8"/>
      <c r="Q1587" s="8"/>
      <c r="R1587" s="8"/>
      <c r="S1587" s="8"/>
      <c r="T1587" s="8"/>
      <c r="U1587" s="8"/>
      <c r="V1587" s="8"/>
      <c r="W1587" s="8"/>
    </row>
    <row r="1588" spans="1:23" ht="14.25" customHeight="1">
      <c r="A1588" s="7">
        <v>43647</v>
      </c>
      <c r="B1588" s="8">
        <v>2.6554000000000002</v>
      </c>
      <c r="C1588" s="8">
        <v>3.2254</v>
      </c>
      <c r="D1588" s="8">
        <v>0.56999999999999984</v>
      </c>
      <c r="E1588" s="8">
        <v>1.79</v>
      </c>
      <c r="F1588" s="8">
        <v>2.0299999999999998</v>
      </c>
      <c r="G1588" s="8">
        <v>96.8172</v>
      </c>
      <c r="H1588" s="8">
        <v>2.214</v>
      </c>
      <c r="I1588" s="8">
        <v>103.71925910150891</v>
      </c>
      <c r="J1588" s="8">
        <v>92.66</v>
      </c>
      <c r="N1588" s="7"/>
      <c r="O1588" s="8"/>
      <c r="P1588" s="8"/>
      <c r="Q1588" s="8"/>
      <c r="R1588" s="8"/>
      <c r="S1588" s="8"/>
      <c r="T1588" s="8"/>
      <c r="U1588" s="8"/>
      <c r="V1588" s="8"/>
      <c r="W1588" s="8"/>
    </row>
    <row r="1589" spans="1:23" ht="14.25" customHeight="1">
      <c r="A1589" s="7">
        <v>43644</v>
      </c>
      <c r="B1589" s="8">
        <v>2.6429</v>
      </c>
      <c r="C1589" s="8">
        <v>3.2254</v>
      </c>
      <c r="D1589" s="8">
        <v>0.58250000000000002</v>
      </c>
      <c r="E1589" s="8">
        <v>1.76</v>
      </c>
      <c r="F1589" s="8">
        <v>2</v>
      </c>
      <c r="G1589" s="8">
        <v>96.141999999999996</v>
      </c>
      <c r="H1589" s="8">
        <v>2.5636000000000001</v>
      </c>
      <c r="I1589" s="8">
        <v>104.14366321102169</v>
      </c>
      <c r="J1589" s="8">
        <v>92.66</v>
      </c>
      <c r="N1589" s="7"/>
      <c r="O1589" s="8"/>
      <c r="P1589" s="8"/>
      <c r="Q1589" s="8"/>
      <c r="R1589" s="8"/>
      <c r="S1589" s="8"/>
      <c r="T1589" s="8"/>
      <c r="U1589" s="8"/>
      <c r="V1589" s="8"/>
      <c r="W1589" s="8"/>
    </row>
    <row r="1590" spans="1:23" ht="14.25" customHeight="1">
      <c r="A1590" s="7">
        <v>43643</v>
      </c>
      <c r="B1590" s="8">
        <v>2.6564999999999999</v>
      </c>
      <c r="C1590" s="8">
        <v>3.2553000000000001</v>
      </c>
      <c r="D1590" s="8">
        <v>0.59880000000000022</v>
      </c>
      <c r="E1590" s="8">
        <v>1.76</v>
      </c>
      <c r="F1590" s="8">
        <v>2.0099999999999998</v>
      </c>
      <c r="G1590" s="8">
        <v>96.227400000000003</v>
      </c>
      <c r="H1590" s="8">
        <v>2.5590000000000002</v>
      </c>
      <c r="I1590" s="8">
        <v>103.50163851472995</v>
      </c>
      <c r="J1590" s="8">
        <v>93.23</v>
      </c>
      <c r="N1590" s="7"/>
      <c r="O1590" s="8"/>
      <c r="P1590" s="8"/>
      <c r="Q1590" s="8"/>
      <c r="R1590" s="8"/>
      <c r="S1590" s="8"/>
      <c r="T1590" s="8"/>
      <c r="U1590" s="8"/>
      <c r="V1590" s="8"/>
      <c r="W1590" s="8"/>
    </row>
    <row r="1591" spans="1:23" ht="14.25" customHeight="1">
      <c r="A1591" s="7">
        <v>43642</v>
      </c>
      <c r="B1591" s="8">
        <v>2.6604000000000001</v>
      </c>
      <c r="C1591" s="8">
        <v>3.2452999999999999</v>
      </c>
      <c r="D1591" s="8">
        <v>0.58489999999999975</v>
      </c>
      <c r="E1591" s="8">
        <v>1.8</v>
      </c>
      <c r="F1591" s="8">
        <v>2.0499999999999998</v>
      </c>
      <c r="G1591" s="8">
        <v>96.179599999999994</v>
      </c>
      <c r="H1591" s="8">
        <v>2.3801000000000001</v>
      </c>
      <c r="I1591" s="8">
        <v>101.15744012441893</v>
      </c>
      <c r="J1591" s="8">
        <v>93.23</v>
      </c>
      <c r="N1591" s="7"/>
      <c r="O1591" s="8"/>
      <c r="P1591" s="8"/>
      <c r="Q1591" s="8"/>
      <c r="R1591" s="8"/>
      <c r="S1591" s="8"/>
      <c r="T1591" s="8"/>
      <c r="U1591" s="8"/>
      <c r="V1591" s="8"/>
      <c r="W1591" s="8"/>
    </row>
    <row r="1592" spans="1:23" ht="14.25" customHeight="1">
      <c r="A1592" s="7">
        <v>43641</v>
      </c>
      <c r="B1592" s="8">
        <v>2.6593</v>
      </c>
      <c r="C1592" s="8">
        <v>3.2353000000000001</v>
      </c>
      <c r="D1592" s="8">
        <v>0.57600000000000007</v>
      </c>
      <c r="E1592" s="8">
        <v>1.73</v>
      </c>
      <c r="F1592" s="8">
        <v>2</v>
      </c>
      <c r="G1592" s="8">
        <v>96.180499999999995</v>
      </c>
      <c r="H1592" s="8">
        <v>2.4167000000000001</v>
      </c>
      <c r="I1592" s="8">
        <v>101.45340742349727</v>
      </c>
      <c r="J1592" s="8">
        <v>93.23</v>
      </c>
      <c r="N1592" s="7"/>
      <c r="O1592" s="8"/>
      <c r="P1592" s="8"/>
      <c r="Q1592" s="8"/>
      <c r="R1592" s="8"/>
      <c r="S1592" s="8"/>
      <c r="T1592" s="8"/>
      <c r="U1592" s="8"/>
      <c r="V1592" s="8"/>
      <c r="W1592" s="8"/>
    </row>
    <row r="1593" spans="1:23" ht="14.25" customHeight="1">
      <c r="A1593" s="7">
        <v>43640</v>
      </c>
      <c r="B1593" s="8">
        <v>2.6633</v>
      </c>
      <c r="C1593" s="8">
        <v>3.2452999999999999</v>
      </c>
      <c r="D1593" s="8">
        <v>0.58199999999999985</v>
      </c>
      <c r="E1593" s="8">
        <v>1.75</v>
      </c>
      <c r="F1593" s="8">
        <v>2.02</v>
      </c>
      <c r="G1593" s="8">
        <v>96.012500000000003</v>
      </c>
      <c r="H1593" s="8">
        <v>2.2707999999999999</v>
      </c>
      <c r="I1593" s="8">
        <v>101.20498554310699</v>
      </c>
      <c r="J1593" s="8">
        <v>93.23</v>
      </c>
      <c r="N1593" s="7"/>
      <c r="O1593" s="8"/>
      <c r="P1593" s="8"/>
      <c r="Q1593" s="8"/>
      <c r="R1593" s="8"/>
      <c r="S1593" s="8"/>
      <c r="T1593" s="8"/>
      <c r="U1593" s="8"/>
      <c r="V1593" s="8"/>
      <c r="W1593" s="8"/>
    </row>
    <row r="1594" spans="1:23" ht="14.25" customHeight="1">
      <c r="A1594" s="7">
        <v>43637</v>
      </c>
      <c r="B1594" s="8">
        <v>2.6608000000000001</v>
      </c>
      <c r="C1594" s="8">
        <v>3.2303000000000002</v>
      </c>
      <c r="D1594" s="8">
        <v>0.56950000000000012</v>
      </c>
      <c r="E1594" s="8">
        <v>1.8</v>
      </c>
      <c r="F1594" s="8">
        <v>2.0699999999999998</v>
      </c>
      <c r="G1594" s="8">
        <v>96.100300000000004</v>
      </c>
      <c r="H1594" s="8">
        <v>2.2765</v>
      </c>
      <c r="I1594" s="8">
        <v>102.64537642779143</v>
      </c>
      <c r="J1594" s="8">
        <v>93.23</v>
      </c>
      <c r="N1594" s="7"/>
      <c r="O1594" s="8"/>
      <c r="P1594" s="8"/>
      <c r="Q1594" s="8"/>
      <c r="R1594" s="8"/>
      <c r="S1594" s="8"/>
      <c r="T1594" s="8"/>
      <c r="U1594" s="8"/>
      <c r="V1594" s="8"/>
      <c r="W1594" s="8"/>
    </row>
    <row r="1595" spans="1:23" ht="14.25" customHeight="1">
      <c r="A1595" s="7">
        <v>43636</v>
      </c>
      <c r="B1595" s="8">
        <v>2.6888999999999998</v>
      </c>
      <c r="C1595" s="8">
        <v>3.2351999999999999</v>
      </c>
      <c r="D1595" s="8">
        <v>0.54630000000000001</v>
      </c>
      <c r="E1595" s="8">
        <v>1.74</v>
      </c>
      <c r="F1595" s="8">
        <v>2.0099999999999998</v>
      </c>
      <c r="G1595" s="8">
        <v>96.638599999999997</v>
      </c>
      <c r="H1595" s="8">
        <v>2.2867999999999999</v>
      </c>
      <c r="I1595" s="8">
        <v>105.16649012421513</v>
      </c>
      <c r="J1595" s="8">
        <v>93.05</v>
      </c>
      <c r="N1595" s="7"/>
      <c r="O1595" s="8"/>
      <c r="P1595" s="8"/>
      <c r="Q1595" s="8"/>
      <c r="R1595" s="8"/>
      <c r="S1595" s="8"/>
      <c r="T1595" s="8"/>
      <c r="U1595" s="8"/>
      <c r="V1595" s="8"/>
      <c r="W1595" s="8"/>
    </row>
    <row r="1596" spans="1:23" ht="14.25" customHeight="1">
      <c r="A1596" s="7">
        <v>43635</v>
      </c>
      <c r="B1596" s="8">
        <v>2.7231000000000001</v>
      </c>
      <c r="C1596" s="8">
        <v>3.2427000000000001</v>
      </c>
      <c r="D1596" s="8">
        <v>0.51960000000000006</v>
      </c>
      <c r="E1596" s="8">
        <v>1.77</v>
      </c>
      <c r="F1596" s="8">
        <v>2.0299999999999998</v>
      </c>
      <c r="G1596" s="8">
        <v>97.240099999999998</v>
      </c>
      <c r="H1596" s="8">
        <v>2.2151000000000001</v>
      </c>
      <c r="I1596" s="8">
        <v>103.86105854465873</v>
      </c>
      <c r="J1596" s="8">
        <v>93.05</v>
      </c>
      <c r="N1596" s="7"/>
      <c r="O1596" s="8"/>
      <c r="P1596" s="8"/>
      <c r="Q1596" s="8"/>
      <c r="R1596" s="8"/>
      <c r="S1596" s="8"/>
      <c r="T1596" s="8"/>
      <c r="U1596" s="8"/>
      <c r="V1596" s="8"/>
      <c r="W1596" s="8"/>
    </row>
    <row r="1597" spans="1:23" ht="14.25" customHeight="1">
      <c r="A1597" s="7">
        <v>43634</v>
      </c>
      <c r="B1597" s="8">
        <v>2.7269999999999999</v>
      </c>
      <c r="C1597" s="8">
        <v>3.2302</v>
      </c>
      <c r="D1597" s="8">
        <v>0.50320000000000009</v>
      </c>
      <c r="E1597" s="8">
        <v>1.83</v>
      </c>
      <c r="F1597" s="8">
        <v>2.06</v>
      </c>
      <c r="G1597" s="8">
        <v>97.645300000000006</v>
      </c>
      <c r="H1597" s="8">
        <v>2.2513999999999998</v>
      </c>
      <c r="I1597" s="8">
        <v>106.08972993684789</v>
      </c>
      <c r="J1597" s="8">
        <v>93.05</v>
      </c>
      <c r="N1597" s="7"/>
      <c r="O1597" s="8"/>
      <c r="P1597" s="8"/>
      <c r="Q1597" s="8"/>
      <c r="R1597" s="8"/>
      <c r="S1597" s="8"/>
      <c r="T1597" s="8"/>
      <c r="U1597" s="8"/>
      <c r="V1597" s="8"/>
      <c r="W1597" s="8"/>
    </row>
    <row r="1598" spans="1:23" ht="14.25" customHeight="1">
      <c r="A1598" s="7">
        <v>43633</v>
      </c>
      <c r="B1598" s="8">
        <v>2.7263999999999999</v>
      </c>
      <c r="C1598" s="8">
        <v>3.2252000000000001</v>
      </c>
      <c r="D1598" s="8">
        <v>0.49880000000000013</v>
      </c>
      <c r="E1598" s="8">
        <v>1.85</v>
      </c>
      <c r="F1598" s="8">
        <v>2.09</v>
      </c>
      <c r="G1598" s="8">
        <v>97.531700000000001</v>
      </c>
      <c r="H1598" s="8">
        <v>2.3494000000000002</v>
      </c>
      <c r="I1598" s="8">
        <v>106.74382736271279</v>
      </c>
      <c r="J1598" s="8">
        <v>93.05</v>
      </c>
      <c r="N1598" s="7"/>
      <c r="O1598" s="8"/>
      <c r="P1598" s="8"/>
      <c r="Q1598" s="8"/>
      <c r="R1598" s="8"/>
      <c r="S1598" s="8"/>
      <c r="T1598" s="8"/>
      <c r="U1598" s="8"/>
      <c r="V1598" s="8"/>
      <c r="W1598" s="8"/>
    </row>
    <row r="1599" spans="1:23" ht="14.25" customHeight="1">
      <c r="A1599" s="7">
        <v>43630</v>
      </c>
      <c r="B1599" s="8">
        <v>2.7338</v>
      </c>
      <c r="C1599" s="8">
        <v>3.2302</v>
      </c>
      <c r="D1599" s="8">
        <v>0.49639999999999995</v>
      </c>
      <c r="E1599" s="8">
        <v>1.85</v>
      </c>
      <c r="F1599" s="8">
        <v>2.09</v>
      </c>
      <c r="G1599" s="8">
        <v>97.460800000000006</v>
      </c>
      <c r="H1599" s="8">
        <v>2.496</v>
      </c>
      <c r="I1599" s="8">
        <v>103.5356403719462</v>
      </c>
      <c r="J1599" s="8">
        <v>93.05</v>
      </c>
      <c r="N1599" s="7"/>
      <c r="O1599" s="8"/>
      <c r="P1599" s="8"/>
      <c r="Q1599" s="8"/>
      <c r="R1599" s="8"/>
      <c r="S1599" s="8"/>
      <c r="T1599" s="8"/>
      <c r="U1599" s="8"/>
      <c r="V1599" s="8"/>
      <c r="W1599" s="8"/>
    </row>
    <row r="1600" spans="1:23" ht="14.25" customHeight="1">
      <c r="A1600" s="7">
        <v>43629</v>
      </c>
      <c r="B1600" s="8">
        <v>2.7155</v>
      </c>
      <c r="C1600" s="8">
        <v>3.2450999999999999</v>
      </c>
      <c r="D1600" s="8">
        <v>0.52959999999999985</v>
      </c>
      <c r="E1600" s="8">
        <v>1.84</v>
      </c>
      <c r="F1600" s="8">
        <v>2.1</v>
      </c>
      <c r="G1600" s="8">
        <v>97.040599999999998</v>
      </c>
      <c r="H1600" s="8">
        <v>2.4990000000000001</v>
      </c>
      <c r="I1600" s="8">
        <v>101.15967396556437</v>
      </c>
      <c r="J1600" s="8">
        <v>93.18</v>
      </c>
      <c r="N1600" s="7"/>
      <c r="O1600" s="8"/>
      <c r="P1600" s="8"/>
      <c r="Q1600" s="8"/>
      <c r="R1600" s="8"/>
      <c r="S1600" s="8"/>
      <c r="T1600" s="8"/>
      <c r="U1600" s="8"/>
      <c r="V1600" s="8"/>
      <c r="W1600" s="8"/>
    </row>
    <row r="1601" spans="1:23" ht="14.25" customHeight="1">
      <c r="A1601" s="7">
        <v>43628</v>
      </c>
      <c r="B1601" s="8">
        <v>2.6848999999999998</v>
      </c>
      <c r="C1601" s="8">
        <v>3.2601</v>
      </c>
      <c r="D1601" s="8">
        <v>0.57520000000000016</v>
      </c>
      <c r="E1601" s="8">
        <v>1.88</v>
      </c>
      <c r="F1601" s="8">
        <v>2.13</v>
      </c>
      <c r="G1601" s="8">
        <v>96.973299999999995</v>
      </c>
      <c r="H1601" s="8">
        <v>2.4918</v>
      </c>
      <c r="I1601" s="8">
        <v>98.897905147581312</v>
      </c>
      <c r="J1601" s="8">
        <v>93.18</v>
      </c>
      <c r="N1601" s="7"/>
      <c r="O1601" s="8"/>
      <c r="P1601" s="8"/>
      <c r="Q1601" s="8"/>
      <c r="R1601" s="8"/>
      <c r="S1601" s="8"/>
      <c r="T1601" s="8"/>
      <c r="U1601" s="8"/>
      <c r="V1601" s="8"/>
      <c r="W1601" s="8"/>
    </row>
    <row r="1602" spans="1:23" ht="14.25" customHeight="1">
      <c r="A1602" s="7">
        <v>43627</v>
      </c>
      <c r="B1602" s="8">
        <v>2.6772</v>
      </c>
      <c r="C1602" s="8">
        <v>3.2650999999999999</v>
      </c>
      <c r="D1602" s="8">
        <v>0.58789999999999987</v>
      </c>
      <c r="E1602" s="8">
        <v>1.92</v>
      </c>
      <c r="F1602" s="8">
        <v>2.15</v>
      </c>
      <c r="G1602" s="8">
        <v>96.718999999999994</v>
      </c>
      <c r="H1602" s="8">
        <v>2.5152999999999999</v>
      </c>
      <c r="I1602" s="8">
        <v>98.421578611111116</v>
      </c>
      <c r="J1602" s="8">
        <v>93.18</v>
      </c>
      <c r="N1602" s="7"/>
      <c r="O1602" s="8"/>
      <c r="P1602" s="8"/>
      <c r="Q1602" s="8"/>
      <c r="R1602" s="8"/>
      <c r="S1602" s="8"/>
      <c r="T1602" s="8"/>
      <c r="U1602" s="8"/>
      <c r="V1602" s="8"/>
      <c r="W1602" s="8"/>
    </row>
    <row r="1603" spans="1:23" ht="14.25" customHeight="1">
      <c r="A1603" s="7">
        <v>43626</v>
      </c>
      <c r="B1603" s="8">
        <v>2.6661000000000001</v>
      </c>
      <c r="C1603" s="8">
        <v>3.2250999999999999</v>
      </c>
      <c r="D1603" s="8">
        <v>0.55899999999999972</v>
      </c>
      <c r="E1603" s="8">
        <v>1.91</v>
      </c>
      <c r="F1603" s="8">
        <v>2.15</v>
      </c>
      <c r="G1603" s="8">
        <v>96.772300000000001</v>
      </c>
      <c r="H1603" s="8">
        <v>2.4823</v>
      </c>
      <c r="I1603" s="8">
        <v>100.72229781681476</v>
      </c>
      <c r="J1603" s="8">
        <v>93.18</v>
      </c>
      <c r="N1603" s="7"/>
      <c r="O1603" s="8"/>
      <c r="P1603" s="8"/>
      <c r="Q1603" s="8"/>
      <c r="R1603" s="8"/>
      <c r="S1603" s="8"/>
      <c r="T1603" s="8"/>
      <c r="U1603" s="8"/>
      <c r="V1603" s="8"/>
      <c r="W1603" s="8"/>
    </row>
    <row r="1604" spans="1:23" ht="14.25" customHeight="1">
      <c r="A1604" s="7">
        <v>43623</v>
      </c>
      <c r="B1604" s="8">
        <v>2.6541999999999999</v>
      </c>
      <c r="C1604" s="8">
        <v>3.2136</v>
      </c>
      <c r="D1604" s="8">
        <v>0.55940000000000012</v>
      </c>
      <c r="E1604" s="8">
        <v>1.85</v>
      </c>
      <c r="F1604" s="8">
        <v>2.09</v>
      </c>
      <c r="G1604" s="8">
        <v>96.5548</v>
      </c>
      <c r="H1604" s="8">
        <v>2.5019999999999998</v>
      </c>
      <c r="I1604" s="8">
        <v>101.33219402483466</v>
      </c>
      <c r="J1604" s="8">
        <v>93.18</v>
      </c>
      <c r="N1604" s="7"/>
      <c r="O1604" s="8"/>
      <c r="P1604" s="8"/>
      <c r="Q1604" s="8"/>
      <c r="R1604" s="8"/>
      <c r="S1604" s="8"/>
      <c r="T1604" s="8"/>
      <c r="U1604" s="8"/>
      <c r="V1604" s="8"/>
      <c r="W1604" s="8"/>
    </row>
    <row r="1605" spans="1:23" ht="14.25" customHeight="1">
      <c r="A1605" s="7">
        <v>43622</v>
      </c>
      <c r="B1605" s="8">
        <v>2.6541999999999999</v>
      </c>
      <c r="C1605" s="8">
        <v>3.2136</v>
      </c>
      <c r="D1605" s="8">
        <v>0.55940000000000012</v>
      </c>
      <c r="E1605" s="8">
        <v>1.88</v>
      </c>
      <c r="F1605" s="8">
        <v>2.12</v>
      </c>
      <c r="G1605" s="8">
        <v>97.011600000000001</v>
      </c>
      <c r="H1605" s="8">
        <v>2.5019999999999998</v>
      </c>
      <c r="I1605" s="8">
        <v>101.33219402483466</v>
      </c>
      <c r="J1605" s="8">
        <v>93.18</v>
      </c>
      <c r="N1605" s="7"/>
      <c r="O1605" s="8"/>
      <c r="P1605" s="8"/>
      <c r="Q1605" s="8"/>
      <c r="R1605" s="8"/>
      <c r="S1605" s="8"/>
      <c r="T1605" s="8"/>
      <c r="U1605" s="8"/>
      <c r="V1605" s="8"/>
      <c r="W1605" s="8"/>
    </row>
    <row r="1606" spans="1:23" ht="14.25" customHeight="1">
      <c r="A1606" s="7">
        <v>43621</v>
      </c>
      <c r="B1606" s="8">
        <v>2.6631999999999998</v>
      </c>
      <c r="C1606" s="8">
        <v>3.21</v>
      </c>
      <c r="D1606" s="8">
        <v>0.54680000000000017</v>
      </c>
      <c r="E1606" s="8">
        <v>1.86</v>
      </c>
      <c r="F1606" s="8">
        <v>2.12</v>
      </c>
      <c r="G1606" s="8">
        <v>97.312200000000004</v>
      </c>
      <c r="H1606" s="8">
        <v>2.4462999999999999</v>
      </c>
      <c r="I1606" s="8">
        <v>102.36190140016234</v>
      </c>
      <c r="J1606" s="8">
        <v>93.7</v>
      </c>
      <c r="N1606" s="7"/>
      <c r="O1606" s="8"/>
      <c r="P1606" s="8"/>
      <c r="Q1606" s="8"/>
      <c r="R1606" s="8"/>
      <c r="S1606" s="8"/>
      <c r="T1606" s="8"/>
      <c r="U1606" s="8"/>
      <c r="V1606" s="8"/>
      <c r="W1606" s="8"/>
    </row>
    <row r="1607" spans="1:23" ht="14.25" customHeight="1">
      <c r="A1607" s="7">
        <v>43620</v>
      </c>
      <c r="B1607" s="8">
        <v>2.6709999999999998</v>
      </c>
      <c r="C1607" s="8">
        <v>3.2101000000000002</v>
      </c>
      <c r="D1607" s="8">
        <v>0.53910000000000036</v>
      </c>
      <c r="E1607" s="8">
        <v>1.89</v>
      </c>
      <c r="F1607" s="8">
        <v>2.12</v>
      </c>
      <c r="G1607" s="8">
        <v>97.124499999999998</v>
      </c>
      <c r="H1607" s="8">
        <v>2.3565</v>
      </c>
      <c r="I1607" s="8">
        <v>102.74457065817985</v>
      </c>
      <c r="J1607" s="8">
        <v>93.7</v>
      </c>
      <c r="N1607" s="7"/>
      <c r="O1607" s="8"/>
      <c r="P1607" s="8"/>
      <c r="Q1607" s="8"/>
      <c r="R1607" s="8"/>
      <c r="S1607" s="8"/>
      <c r="T1607" s="8"/>
      <c r="U1607" s="8"/>
      <c r="V1607" s="8"/>
      <c r="W1607" s="8"/>
    </row>
    <row r="1608" spans="1:23" ht="14.25" customHeight="1">
      <c r="A1608" s="7">
        <v>43619</v>
      </c>
      <c r="B1608" s="8">
        <v>2.6934</v>
      </c>
      <c r="C1608" s="8">
        <v>3.2401</v>
      </c>
      <c r="D1608" s="8">
        <v>0.54669999999999996</v>
      </c>
      <c r="E1608" s="8">
        <v>1.83</v>
      </c>
      <c r="F1608" s="8">
        <v>2.0699999999999998</v>
      </c>
      <c r="G1608" s="8">
        <v>97.218800000000002</v>
      </c>
      <c r="H1608" s="8">
        <v>2.4557000000000002</v>
      </c>
      <c r="I1608" s="8">
        <v>100.15294844841593</v>
      </c>
      <c r="J1608" s="8">
        <v>93.7</v>
      </c>
      <c r="N1608" s="7"/>
      <c r="O1608" s="8"/>
      <c r="P1608" s="8"/>
      <c r="Q1608" s="8"/>
      <c r="R1608" s="8"/>
      <c r="S1608" s="8"/>
      <c r="T1608" s="8"/>
      <c r="U1608" s="8"/>
      <c r="V1608" s="8"/>
      <c r="W1608" s="8"/>
    </row>
    <row r="1609" spans="1:23" ht="14.25" customHeight="1">
      <c r="A1609" s="7">
        <v>43616</v>
      </c>
      <c r="B1609" s="8">
        <v>2.6789999999999998</v>
      </c>
      <c r="C1609" s="8">
        <v>3.2751000000000001</v>
      </c>
      <c r="D1609" s="8">
        <v>0.5961000000000003</v>
      </c>
      <c r="E1609" s="8">
        <v>1.93</v>
      </c>
      <c r="F1609" s="8">
        <v>2.14</v>
      </c>
      <c r="G1609" s="8">
        <v>97.758499999999998</v>
      </c>
      <c r="H1609" s="8">
        <v>2.6307999999999998</v>
      </c>
      <c r="I1609" s="8">
        <v>100.6616680153701</v>
      </c>
      <c r="J1609" s="8">
        <v>93.7</v>
      </c>
      <c r="N1609" s="7"/>
      <c r="O1609" s="8"/>
      <c r="P1609" s="8"/>
      <c r="Q1609" s="8"/>
      <c r="R1609" s="8"/>
      <c r="S1609" s="8"/>
      <c r="T1609" s="8"/>
      <c r="U1609" s="8"/>
      <c r="V1609" s="8"/>
      <c r="W1609" s="8"/>
    </row>
    <row r="1610" spans="1:23" ht="14.25" customHeight="1">
      <c r="A1610" s="7">
        <v>43615</v>
      </c>
      <c r="B1610" s="8">
        <v>2.6964000000000001</v>
      </c>
      <c r="C1610" s="8">
        <v>3.2749999999999999</v>
      </c>
      <c r="D1610" s="8">
        <v>0.57859999999999978</v>
      </c>
      <c r="E1610" s="8">
        <v>2.0299999999999998</v>
      </c>
      <c r="F1610" s="8">
        <v>2.2200000000000002</v>
      </c>
      <c r="G1610" s="8">
        <v>98.174199999999999</v>
      </c>
      <c r="H1610" s="8">
        <v>2.6516999999999999</v>
      </c>
      <c r="I1610" s="8">
        <v>98.497054313408725</v>
      </c>
      <c r="J1610" s="8">
        <v>93.61</v>
      </c>
      <c r="N1610" s="7"/>
      <c r="O1610" s="8"/>
      <c r="P1610" s="8"/>
      <c r="Q1610" s="8"/>
      <c r="R1610" s="8"/>
      <c r="S1610" s="8"/>
      <c r="T1610" s="8"/>
      <c r="U1610" s="8"/>
      <c r="V1610" s="8"/>
      <c r="W1610" s="8"/>
    </row>
    <row r="1611" spans="1:23" ht="14.25" customHeight="1">
      <c r="A1611" s="7">
        <v>43614</v>
      </c>
      <c r="B1611" s="8">
        <v>2.7149999999999999</v>
      </c>
      <c r="C1611" s="8">
        <v>3.2875000000000001</v>
      </c>
      <c r="D1611" s="8">
        <v>0.57250000000000023</v>
      </c>
      <c r="E1611" s="8">
        <v>2.0499999999999998</v>
      </c>
      <c r="F1611" s="8">
        <v>2.25</v>
      </c>
      <c r="G1611" s="8">
        <v>98.129300000000001</v>
      </c>
      <c r="H1611" s="8">
        <v>2.8010000000000002</v>
      </c>
      <c r="I1611" s="8">
        <v>97.740505108155318</v>
      </c>
      <c r="J1611" s="8">
        <v>93.61</v>
      </c>
      <c r="N1611" s="7"/>
      <c r="O1611" s="8"/>
      <c r="P1611" s="8"/>
      <c r="Q1611" s="8"/>
      <c r="R1611" s="8"/>
      <c r="S1611" s="8"/>
      <c r="T1611" s="8"/>
      <c r="U1611" s="8"/>
      <c r="V1611" s="8"/>
      <c r="W1611" s="8"/>
    </row>
    <row r="1612" spans="1:23" ht="14.25" customHeight="1">
      <c r="A1612" s="7">
        <v>43613</v>
      </c>
      <c r="B1612" s="8">
        <v>2.7351999999999999</v>
      </c>
      <c r="C1612" s="8">
        <v>3.31</v>
      </c>
      <c r="D1612" s="8">
        <v>0.5748000000000002</v>
      </c>
      <c r="E1612" s="8">
        <v>2.06</v>
      </c>
      <c r="F1612" s="8">
        <v>2.2599999999999998</v>
      </c>
      <c r="G1612" s="8">
        <v>97.936800000000005</v>
      </c>
      <c r="H1612" s="8">
        <v>2.8643000000000001</v>
      </c>
      <c r="I1612" s="8">
        <v>99.152524058532677</v>
      </c>
      <c r="J1612" s="8">
        <v>93.61</v>
      </c>
      <c r="N1612" s="7"/>
      <c r="O1612" s="8"/>
      <c r="P1612" s="8"/>
      <c r="Q1612" s="8"/>
      <c r="R1612" s="8"/>
      <c r="S1612" s="8"/>
      <c r="T1612" s="8"/>
      <c r="U1612" s="8"/>
      <c r="V1612" s="8"/>
      <c r="W1612" s="8"/>
    </row>
    <row r="1613" spans="1:23" ht="14.25" customHeight="1">
      <c r="A1613" s="7">
        <v>43612</v>
      </c>
      <c r="B1613" s="8">
        <v>2.7534999999999998</v>
      </c>
      <c r="C1613" s="8">
        <v>3.35</v>
      </c>
      <c r="D1613" s="8">
        <v>0.59650000000000025</v>
      </c>
      <c r="E1613" s="8">
        <v>2.12</v>
      </c>
      <c r="F1613" s="8">
        <v>2.3199999999999998</v>
      </c>
      <c r="G1613" s="8">
        <v>97.734700000000004</v>
      </c>
      <c r="H1613" s="8">
        <v>2.7723</v>
      </c>
      <c r="I1613" s="8">
        <v>97.641702947706293</v>
      </c>
      <c r="J1613" s="8">
        <v>93.61</v>
      </c>
      <c r="N1613" s="7"/>
      <c r="O1613" s="8"/>
      <c r="P1613" s="8"/>
      <c r="Q1613" s="8"/>
      <c r="R1613" s="8"/>
      <c r="S1613" s="8"/>
      <c r="T1613" s="8"/>
      <c r="U1613" s="8"/>
      <c r="V1613" s="8"/>
      <c r="W1613" s="8"/>
    </row>
    <row r="1614" spans="1:23" ht="14.25" customHeight="1">
      <c r="A1614" s="7">
        <v>43609</v>
      </c>
      <c r="B1614" s="8">
        <v>2.6911999999999998</v>
      </c>
      <c r="C1614" s="8">
        <v>3.3125</v>
      </c>
      <c r="D1614" s="8">
        <v>0.62130000000000019</v>
      </c>
      <c r="E1614" s="8">
        <v>2.12</v>
      </c>
      <c r="F1614" s="8">
        <v>2.3199999999999998</v>
      </c>
      <c r="G1614" s="8">
        <v>97.613900000000001</v>
      </c>
      <c r="H1614" s="8">
        <v>2.5468999999999999</v>
      </c>
      <c r="I1614" s="8">
        <v>98.805522376423312</v>
      </c>
      <c r="J1614" s="8">
        <v>93.61</v>
      </c>
      <c r="N1614" s="7"/>
      <c r="O1614" s="8"/>
      <c r="P1614" s="8"/>
      <c r="Q1614" s="8"/>
      <c r="R1614" s="8"/>
      <c r="S1614" s="8"/>
      <c r="T1614" s="8"/>
      <c r="U1614" s="8"/>
      <c r="V1614" s="8"/>
      <c r="W1614" s="8"/>
    </row>
    <row r="1615" spans="1:23" ht="14.25" customHeight="1">
      <c r="A1615" s="7">
        <v>43608</v>
      </c>
      <c r="B1615" s="8">
        <v>2.6949999999999998</v>
      </c>
      <c r="C1615" s="8">
        <v>3.31</v>
      </c>
      <c r="D1615" s="8">
        <v>0.61500000000000021</v>
      </c>
      <c r="E1615" s="8">
        <v>2.11</v>
      </c>
      <c r="F1615" s="8">
        <v>2.31</v>
      </c>
      <c r="G1615" s="8">
        <v>97.856399999999994</v>
      </c>
      <c r="H1615" s="8">
        <v>2.6150000000000002</v>
      </c>
      <c r="I1615" s="8">
        <v>99.06351988865039</v>
      </c>
      <c r="J1615" s="8">
        <v>93.76</v>
      </c>
      <c r="N1615" s="7"/>
      <c r="O1615" s="8"/>
      <c r="P1615" s="8"/>
      <c r="Q1615" s="8"/>
      <c r="R1615" s="8"/>
      <c r="S1615" s="8"/>
      <c r="T1615" s="8"/>
      <c r="U1615" s="8"/>
      <c r="V1615" s="8"/>
      <c r="W1615" s="8"/>
    </row>
    <row r="1616" spans="1:23" ht="14.25" customHeight="1">
      <c r="A1616" s="7">
        <v>43607</v>
      </c>
      <c r="B1616" s="8">
        <v>2.7</v>
      </c>
      <c r="C1616" s="8">
        <v>3.3264</v>
      </c>
      <c r="D1616" s="8">
        <v>0.62639999999999985</v>
      </c>
      <c r="E1616" s="8">
        <v>2.19</v>
      </c>
      <c r="F1616" s="8">
        <v>2.39</v>
      </c>
      <c r="G1616" s="8">
        <v>98.107500000000002</v>
      </c>
      <c r="H1616" s="8">
        <v>2.6716000000000002</v>
      </c>
      <c r="I1616" s="8">
        <v>98.992893278886058</v>
      </c>
      <c r="J1616" s="8">
        <v>93.76</v>
      </c>
      <c r="N1616" s="7"/>
      <c r="O1616" s="8"/>
      <c r="P1616" s="8"/>
      <c r="Q1616" s="8"/>
      <c r="R1616" s="8"/>
      <c r="S1616" s="8"/>
      <c r="T1616" s="8"/>
      <c r="U1616" s="8"/>
      <c r="V1616" s="8"/>
      <c r="W1616" s="8"/>
    </row>
    <row r="1617" spans="1:23" ht="14.25" customHeight="1">
      <c r="A1617" s="7">
        <v>43606</v>
      </c>
      <c r="B1617" s="8">
        <v>2.6623000000000001</v>
      </c>
      <c r="C1617" s="8">
        <v>3.2989999999999999</v>
      </c>
      <c r="D1617" s="8">
        <v>0.63669999999999982</v>
      </c>
      <c r="E1617" s="8">
        <v>2.23</v>
      </c>
      <c r="F1617" s="8">
        <v>2.4300000000000002</v>
      </c>
      <c r="G1617" s="8">
        <v>98.023099999999999</v>
      </c>
      <c r="H1617" s="8">
        <v>2.7349000000000001</v>
      </c>
      <c r="I1617" s="8">
        <v>100.49539692482611</v>
      </c>
      <c r="J1617" s="8">
        <v>93.76</v>
      </c>
      <c r="N1617" s="7"/>
      <c r="O1617" s="8"/>
      <c r="P1617" s="8"/>
      <c r="Q1617" s="8"/>
      <c r="R1617" s="8"/>
      <c r="S1617" s="8"/>
      <c r="T1617" s="8"/>
      <c r="U1617" s="8"/>
      <c r="V1617" s="8"/>
      <c r="W1617" s="8"/>
    </row>
    <row r="1618" spans="1:23" ht="14.25" customHeight="1">
      <c r="A1618" s="7">
        <v>43605</v>
      </c>
      <c r="B1618" s="8">
        <v>2.6593</v>
      </c>
      <c r="C1618" s="8">
        <v>3.2717000000000001</v>
      </c>
      <c r="D1618" s="8">
        <v>0.61240000000000006</v>
      </c>
      <c r="E1618" s="8">
        <v>2.21</v>
      </c>
      <c r="F1618" s="8">
        <v>2.41</v>
      </c>
      <c r="G1618" s="8">
        <v>97.941400000000002</v>
      </c>
      <c r="H1618" s="8">
        <v>2.6930999999999998</v>
      </c>
      <c r="I1618" s="8">
        <v>111.4724220452719</v>
      </c>
      <c r="J1618" s="8">
        <v>93.76</v>
      </c>
      <c r="N1618" s="7"/>
      <c r="O1618" s="8"/>
      <c r="P1618" s="8"/>
      <c r="Q1618" s="8"/>
      <c r="R1618" s="8"/>
      <c r="S1618" s="8"/>
      <c r="T1618" s="8"/>
      <c r="U1618" s="8"/>
      <c r="V1618" s="8"/>
      <c r="W1618" s="8"/>
    </row>
    <row r="1619" spans="1:23" ht="14.25" customHeight="1">
      <c r="A1619" s="7">
        <v>43602</v>
      </c>
      <c r="B1619" s="8">
        <v>2.6775000000000002</v>
      </c>
      <c r="C1619" s="8">
        <v>3.2665000000000002</v>
      </c>
      <c r="D1619" s="8">
        <v>0.58899999999999997</v>
      </c>
      <c r="E1619" s="8">
        <v>2.17</v>
      </c>
      <c r="F1619" s="8">
        <v>2.39</v>
      </c>
      <c r="G1619" s="8">
        <v>97.988500000000002</v>
      </c>
      <c r="H1619" s="8">
        <v>2.5457000000000001</v>
      </c>
      <c r="I1619" s="8">
        <v>107.56168106340289</v>
      </c>
      <c r="J1619" s="8">
        <v>93.76</v>
      </c>
      <c r="N1619" s="7"/>
      <c r="O1619" s="8"/>
      <c r="P1619" s="8"/>
      <c r="Q1619" s="8"/>
      <c r="R1619" s="8"/>
      <c r="S1619" s="8"/>
      <c r="T1619" s="8"/>
      <c r="U1619" s="8"/>
      <c r="V1619" s="8"/>
      <c r="W1619" s="8"/>
    </row>
    <row r="1620" spans="1:23" ht="14.25" customHeight="1">
      <c r="A1620" s="7">
        <v>43601</v>
      </c>
      <c r="B1620" s="8">
        <v>2.6829999999999998</v>
      </c>
      <c r="C1620" s="8">
        <v>3.2662</v>
      </c>
      <c r="D1620" s="8">
        <v>0.58320000000000016</v>
      </c>
      <c r="E1620" s="8">
        <v>2.1800000000000002</v>
      </c>
      <c r="F1620" s="8">
        <v>2.4</v>
      </c>
      <c r="G1620" s="8">
        <v>97.841399999999993</v>
      </c>
      <c r="H1620" s="8">
        <v>2.5691999999999999</v>
      </c>
      <c r="I1620" s="8">
        <v>109.83604576182839</v>
      </c>
      <c r="J1620" s="8">
        <v>94.79</v>
      </c>
      <c r="N1620" s="7"/>
      <c r="O1620" s="8"/>
      <c r="P1620" s="8"/>
      <c r="Q1620" s="8"/>
      <c r="R1620" s="8"/>
      <c r="S1620" s="8"/>
      <c r="T1620" s="8"/>
      <c r="U1620" s="8"/>
      <c r="V1620" s="8"/>
      <c r="W1620" s="8"/>
    </row>
    <row r="1621" spans="1:23" ht="14.25" customHeight="1">
      <c r="A1621" s="7">
        <v>43600</v>
      </c>
      <c r="B1621" s="8">
        <v>2.6848000000000001</v>
      </c>
      <c r="C1621" s="8">
        <v>3.2761999999999998</v>
      </c>
      <c r="D1621" s="8">
        <v>0.5913999999999997</v>
      </c>
      <c r="E1621" s="8">
        <v>2.15</v>
      </c>
      <c r="F1621" s="8">
        <v>2.37</v>
      </c>
      <c r="G1621" s="8">
        <v>97.564700000000002</v>
      </c>
      <c r="H1621" s="8">
        <v>2.6101999999999999</v>
      </c>
      <c r="I1621" s="8">
        <v>107.6924866453077</v>
      </c>
      <c r="J1621" s="8">
        <v>94.79</v>
      </c>
      <c r="N1621" s="7"/>
      <c r="O1621" s="8"/>
      <c r="P1621" s="8"/>
      <c r="Q1621" s="8"/>
      <c r="R1621" s="8"/>
      <c r="S1621" s="8"/>
      <c r="T1621" s="8"/>
      <c r="U1621" s="8"/>
      <c r="V1621" s="8"/>
      <c r="W1621" s="8"/>
    </row>
    <row r="1622" spans="1:23" ht="14.25" customHeight="1">
      <c r="A1622" s="7">
        <v>43599</v>
      </c>
      <c r="B1622" s="8">
        <v>2.6783000000000001</v>
      </c>
      <c r="C1622" s="8">
        <v>3.2858999999999998</v>
      </c>
      <c r="D1622" s="8">
        <v>0.6075999999999997</v>
      </c>
      <c r="E1622" s="8">
        <v>2.2000000000000002</v>
      </c>
      <c r="F1622" s="8">
        <v>2.42</v>
      </c>
      <c r="G1622" s="8">
        <v>97.527000000000001</v>
      </c>
      <c r="H1622" s="8">
        <v>2.6288</v>
      </c>
      <c r="I1622" s="8">
        <v>107.81739746798293</v>
      </c>
      <c r="J1622" s="8">
        <v>94.79</v>
      </c>
      <c r="N1622" s="7"/>
      <c r="O1622" s="8"/>
      <c r="P1622" s="8"/>
      <c r="Q1622" s="8"/>
      <c r="R1622" s="8"/>
      <c r="S1622" s="8"/>
      <c r="T1622" s="8"/>
      <c r="U1622" s="8"/>
      <c r="V1622" s="8"/>
      <c r="W1622" s="8"/>
    </row>
    <row r="1623" spans="1:23" ht="14.25" customHeight="1">
      <c r="A1623" s="7">
        <v>43598</v>
      </c>
      <c r="B1623" s="8">
        <v>2.6844000000000001</v>
      </c>
      <c r="C1623" s="8">
        <v>3.2709000000000001</v>
      </c>
      <c r="D1623" s="8">
        <v>0.58650000000000002</v>
      </c>
      <c r="E1623" s="8">
        <v>2.1800000000000002</v>
      </c>
      <c r="F1623" s="8">
        <v>2.4</v>
      </c>
      <c r="G1623" s="8">
        <v>97.353999999999999</v>
      </c>
      <c r="H1623" s="8">
        <v>2.5070000000000001</v>
      </c>
      <c r="I1623" s="8">
        <v>106.74640658268561</v>
      </c>
      <c r="J1623" s="8">
        <v>94.79</v>
      </c>
      <c r="N1623" s="7"/>
      <c r="O1623" s="8"/>
      <c r="P1623" s="8"/>
      <c r="Q1623" s="8"/>
      <c r="R1623" s="8"/>
      <c r="S1623" s="8"/>
      <c r="T1623" s="8"/>
      <c r="U1623" s="8"/>
      <c r="V1623" s="8"/>
      <c r="W1623" s="8"/>
    </row>
    <row r="1624" spans="1:23" ht="14.25" customHeight="1">
      <c r="A1624" s="7">
        <v>43595</v>
      </c>
      <c r="B1624" s="8">
        <v>2.6850000000000001</v>
      </c>
      <c r="C1624" s="8">
        <v>3.3016999999999999</v>
      </c>
      <c r="D1624" s="8">
        <v>0.6166999999999998</v>
      </c>
      <c r="E1624" s="8">
        <v>2.2599999999999998</v>
      </c>
      <c r="F1624" s="8">
        <v>2.4700000000000002</v>
      </c>
      <c r="G1624" s="8">
        <v>97.291399999999996</v>
      </c>
      <c r="H1624" s="8">
        <v>2.4788000000000001</v>
      </c>
      <c r="I1624" s="8">
        <v>105.17599687886113</v>
      </c>
      <c r="J1624" s="8">
        <v>94.79</v>
      </c>
      <c r="N1624" s="7"/>
      <c r="O1624" s="8"/>
      <c r="P1624" s="8"/>
      <c r="Q1624" s="8"/>
      <c r="R1624" s="8"/>
      <c r="S1624" s="8"/>
      <c r="T1624" s="8"/>
      <c r="U1624" s="8"/>
      <c r="V1624" s="8"/>
      <c r="W1624" s="8"/>
    </row>
    <row r="1625" spans="1:23" ht="14.25" customHeight="1">
      <c r="A1625" s="7">
        <v>43594</v>
      </c>
      <c r="B1625" s="8">
        <v>2.6617999999999999</v>
      </c>
      <c r="C1625" s="8">
        <v>3.3115999999999999</v>
      </c>
      <c r="D1625" s="8">
        <v>0.64979999999999993</v>
      </c>
      <c r="E1625" s="8">
        <v>2.25</v>
      </c>
      <c r="F1625" s="8">
        <v>2.4500000000000002</v>
      </c>
      <c r="G1625" s="8">
        <v>97.432599999999994</v>
      </c>
      <c r="H1625" s="8">
        <v>2.4859</v>
      </c>
      <c r="I1625" s="8">
        <v>105.89737051054682</v>
      </c>
      <c r="J1625" s="8">
        <v>95.63</v>
      </c>
      <c r="N1625" s="7"/>
      <c r="O1625" s="8"/>
      <c r="P1625" s="8"/>
      <c r="Q1625" s="8"/>
      <c r="R1625" s="8"/>
      <c r="S1625" s="8"/>
      <c r="T1625" s="8"/>
      <c r="U1625" s="8"/>
      <c r="V1625" s="8"/>
      <c r="W1625" s="8"/>
    </row>
    <row r="1626" spans="1:23" ht="14.25" customHeight="1">
      <c r="A1626" s="7">
        <v>43593</v>
      </c>
      <c r="B1626" s="8">
        <v>2.6800999999999999</v>
      </c>
      <c r="C1626" s="8">
        <v>3.3426</v>
      </c>
      <c r="D1626" s="8">
        <v>0.66250000000000009</v>
      </c>
      <c r="E1626" s="8">
        <v>2.2799999999999998</v>
      </c>
      <c r="F1626" s="8">
        <v>2.4900000000000002</v>
      </c>
      <c r="G1626" s="8">
        <v>97.606999999999999</v>
      </c>
      <c r="H1626" s="8">
        <v>2.1894999999999998</v>
      </c>
      <c r="I1626" s="8">
        <v>104.89498545491251</v>
      </c>
      <c r="J1626" s="8">
        <v>95.63</v>
      </c>
      <c r="N1626" s="7"/>
      <c r="O1626" s="8"/>
      <c r="P1626" s="8"/>
      <c r="Q1626" s="8"/>
      <c r="R1626" s="8"/>
      <c r="S1626" s="8"/>
      <c r="T1626" s="8"/>
      <c r="U1626" s="8"/>
      <c r="V1626" s="8"/>
      <c r="W1626" s="8"/>
    </row>
    <row r="1627" spans="1:23" ht="14.25" customHeight="1">
      <c r="A1627" s="7">
        <v>43592</v>
      </c>
      <c r="B1627" s="8">
        <v>2.6764000000000001</v>
      </c>
      <c r="C1627" s="8">
        <v>3.3551000000000002</v>
      </c>
      <c r="D1627" s="8">
        <v>0.67870000000000008</v>
      </c>
      <c r="E1627" s="8">
        <v>2.25</v>
      </c>
      <c r="F1627" s="8">
        <v>2.4500000000000002</v>
      </c>
      <c r="G1627" s="8">
        <v>97.552499999999995</v>
      </c>
      <c r="H1627" s="8">
        <v>2.2692000000000001</v>
      </c>
      <c r="I1627" s="8">
        <v>105.88100538691285</v>
      </c>
      <c r="J1627" s="8">
        <v>95.63</v>
      </c>
      <c r="N1627" s="7"/>
      <c r="O1627" s="8"/>
      <c r="P1627" s="8"/>
      <c r="Q1627" s="8"/>
      <c r="R1627" s="8"/>
      <c r="S1627" s="8"/>
      <c r="T1627" s="8"/>
      <c r="U1627" s="8"/>
      <c r="V1627" s="8"/>
      <c r="W1627" s="8"/>
    </row>
    <row r="1628" spans="1:23" ht="14.25" customHeight="1">
      <c r="A1628" s="7">
        <v>43591</v>
      </c>
      <c r="B1628" s="8">
        <v>2.6793999999999998</v>
      </c>
      <c r="C1628" s="8">
        <v>3.355</v>
      </c>
      <c r="D1628" s="8">
        <v>0.6756000000000002</v>
      </c>
      <c r="E1628" s="8">
        <v>2.2999999999999998</v>
      </c>
      <c r="F1628" s="8">
        <v>2.5099999999999998</v>
      </c>
      <c r="G1628" s="8">
        <v>97.559100000000001</v>
      </c>
      <c r="H1628" s="8">
        <v>2.4167999999999998</v>
      </c>
      <c r="I1628" s="8">
        <v>108.07099973451328</v>
      </c>
      <c r="J1628" s="8">
        <v>95.63</v>
      </c>
      <c r="N1628" s="7"/>
      <c r="O1628" s="8"/>
      <c r="P1628" s="8"/>
      <c r="Q1628" s="8"/>
      <c r="R1628" s="8"/>
      <c r="S1628" s="8"/>
      <c r="T1628" s="8"/>
      <c r="U1628" s="8"/>
      <c r="V1628" s="8"/>
      <c r="W1628" s="8"/>
    </row>
    <row r="1629" spans="1:23" ht="14.25" customHeight="1">
      <c r="A1629" s="7">
        <v>43590</v>
      </c>
      <c r="B1629" s="8">
        <v>2.6901999999999999</v>
      </c>
      <c r="C1629" s="8">
        <v>3.3849</v>
      </c>
      <c r="D1629" s="8">
        <v>0.6947000000000001</v>
      </c>
      <c r="E1629" s="8">
        <v>2.33</v>
      </c>
      <c r="F1629" s="8">
        <v>2.54</v>
      </c>
      <c r="G1629" s="8">
        <v>97.500399999999999</v>
      </c>
      <c r="H1629" s="8">
        <v>2.4020000000000001</v>
      </c>
      <c r="I1629" s="8">
        <v>102.66648711947627</v>
      </c>
      <c r="J1629" s="8">
        <v>95.63</v>
      </c>
      <c r="N1629" s="7"/>
      <c r="O1629" s="8"/>
      <c r="P1629" s="8"/>
      <c r="Q1629" s="8"/>
      <c r="R1629" s="8"/>
      <c r="S1629" s="8"/>
      <c r="T1629" s="8"/>
      <c r="U1629" s="8"/>
      <c r="V1629" s="8"/>
      <c r="W1629" s="8"/>
    </row>
    <row r="1630" spans="1:23" ht="14.25" customHeight="1">
      <c r="A1630" s="7">
        <v>43588</v>
      </c>
      <c r="B1630" s="8">
        <v>2.6901999999999999</v>
      </c>
      <c r="C1630" s="8">
        <v>3.3868999999999998</v>
      </c>
      <c r="D1630" s="8">
        <v>0.69669999999999987</v>
      </c>
      <c r="E1630" s="8">
        <v>2.33</v>
      </c>
      <c r="F1630" s="8">
        <v>2.54</v>
      </c>
      <c r="G1630" s="8">
        <v>97.500399999999999</v>
      </c>
      <c r="H1630" s="8">
        <v>2.6520999999999999</v>
      </c>
      <c r="I1630" s="8">
        <v>105.05423299638989</v>
      </c>
      <c r="J1630" s="8">
        <v>95.63</v>
      </c>
      <c r="N1630" s="7"/>
      <c r="O1630" s="8"/>
      <c r="P1630" s="8"/>
      <c r="Q1630" s="8"/>
      <c r="R1630" s="8"/>
      <c r="S1630" s="8"/>
      <c r="T1630" s="8"/>
      <c r="U1630" s="8"/>
      <c r="V1630" s="8"/>
      <c r="W1630" s="8"/>
    </row>
    <row r="1631" spans="1:23" ht="14.25" customHeight="1">
      <c r="A1631" s="7">
        <v>43587</v>
      </c>
      <c r="B1631" s="8">
        <v>2.6901999999999999</v>
      </c>
      <c r="C1631" s="8">
        <v>3.3868999999999998</v>
      </c>
      <c r="D1631" s="8">
        <v>0.69669999999999987</v>
      </c>
      <c r="E1631" s="8">
        <v>2.34</v>
      </c>
      <c r="F1631" s="8">
        <v>2.5499999999999998</v>
      </c>
      <c r="G1631" s="8">
        <v>97.841999999999999</v>
      </c>
      <c r="H1631" s="8">
        <v>2.6520999999999999</v>
      </c>
      <c r="I1631" s="8">
        <v>105.05423299638989</v>
      </c>
      <c r="J1631" s="8">
        <v>95.63</v>
      </c>
      <c r="N1631" s="7"/>
      <c r="O1631" s="8"/>
      <c r="P1631" s="8"/>
      <c r="Q1631" s="8"/>
      <c r="R1631" s="8"/>
      <c r="S1631" s="8"/>
      <c r="T1631" s="8"/>
      <c r="U1631" s="8"/>
      <c r="V1631" s="8"/>
      <c r="W1631" s="8"/>
    </row>
    <row r="1632" spans="1:23" ht="14.25" customHeight="1">
      <c r="A1632" s="7">
        <v>43586</v>
      </c>
      <c r="B1632" s="8">
        <v>2.6901999999999999</v>
      </c>
      <c r="C1632" s="8">
        <v>3.3868999999999998</v>
      </c>
      <c r="D1632" s="8">
        <v>0.69669999999999987</v>
      </c>
      <c r="E1632" s="8">
        <v>2.31</v>
      </c>
      <c r="F1632" s="8">
        <v>2.52</v>
      </c>
      <c r="G1632" s="8">
        <v>97.634900000000002</v>
      </c>
      <c r="H1632" s="8">
        <v>2.6520999999999999</v>
      </c>
      <c r="I1632" s="8">
        <v>105.05423299638989</v>
      </c>
      <c r="J1632" s="8">
        <v>95.63</v>
      </c>
      <c r="N1632" s="7"/>
      <c r="O1632" s="8"/>
      <c r="P1632" s="8"/>
      <c r="Q1632" s="8"/>
      <c r="R1632" s="8"/>
      <c r="S1632" s="8"/>
      <c r="T1632" s="8"/>
      <c r="U1632" s="8"/>
      <c r="V1632" s="8"/>
      <c r="W1632" s="8"/>
    </row>
    <row r="1633" spans="1:23" ht="14.25" customHeight="1">
      <c r="A1633" s="7">
        <v>43585</v>
      </c>
      <c r="B1633" s="8">
        <v>2.6901999999999999</v>
      </c>
      <c r="C1633" s="8">
        <v>3.3868999999999998</v>
      </c>
      <c r="D1633" s="8">
        <v>0.69669999999999987</v>
      </c>
      <c r="E1633" s="8">
        <v>2.2799999999999998</v>
      </c>
      <c r="F1633" s="8">
        <v>2.5099999999999998</v>
      </c>
      <c r="G1633" s="8">
        <v>97.543000000000006</v>
      </c>
      <c r="H1633" s="8">
        <v>2.6520999999999999</v>
      </c>
      <c r="I1633" s="8">
        <v>105.05423299638989</v>
      </c>
      <c r="J1633" s="8">
        <v>95.63</v>
      </c>
      <c r="N1633" s="7"/>
      <c r="O1633" s="8"/>
      <c r="P1633" s="8"/>
      <c r="Q1633" s="8"/>
      <c r="R1633" s="8"/>
      <c r="S1633" s="8"/>
      <c r="T1633" s="8"/>
      <c r="U1633" s="8"/>
      <c r="V1633" s="8"/>
      <c r="W1633" s="8"/>
    </row>
    <row r="1634" spans="1:23" ht="14.25" customHeight="1">
      <c r="A1634" s="7">
        <v>43584</v>
      </c>
      <c r="B1634" s="8">
        <v>2.7223000000000002</v>
      </c>
      <c r="C1634" s="8">
        <v>3.4268000000000001</v>
      </c>
      <c r="D1634" s="8">
        <v>0.7044999999999999</v>
      </c>
      <c r="E1634" s="8">
        <v>2.3199999999999998</v>
      </c>
      <c r="F1634" s="8">
        <v>2.54</v>
      </c>
      <c r="G1634" s="8">
        <v>97.855400000000003</v>
      </c>
      <c r="H1634" s="8">
        <v>2.6976</v>
      </c>
      <c r="I1634" s="8">
        <v>102.92346666889186</v>
      </c>
      <c r="J1634" s="8">
        <v>95.7</v>
      </c>
      <c r="N1634" s="7"/>
      <c r="O1634" s="8"/>
      <c r="P1634" s="8"/>
      <c r="Q1634" s="8"/>
      <c r="R1634" s="8"/>
      <c r="S1634" s="8"/>
      <c r="T1634" s="8"/>
      <c r="U1634" s="8"/>
      <c r="V1634" s="8"/>
      <c r="W1634" s="8"/>
    </row>
    <row r="1635" spans="1:23" ht="14.25" customHeight="1">
      <c r="A1635" s="7">
        <v>43583</v>
      </c>
      <c r="B1635" s="8">
        <v>2.6987999999999999</v>
      </c>
      <c r="C1635" s="8">
        <v>3.4043000000000001</v>
      </c>
      <c r="D1635" s="8">
        <v>0.70550000000000024</v>
      </c>
      <c r="E1635" s="8">
        <v>2.29</v>
      </c>
      <c r="F1635" s="8">
        <v>2.5099999999999998</v>
      </c>
      <c r="G1635" s="8">
        <v>98.019900000000007</v>
      </c>
      <c r="H1635" s="8">
        <v>2.7059000000000002</v>
      </c>
      <c r="I1635" s="8">
        <v>106.86744288276232</v>
      </c>
      <c r="J1635" s="8">
        <v>95.7</v>
      </c>
      <c r="N1635" s="7"/>
      <c r="O1635" s="8"/>
      <c r="P1635" s="8"/>
      <c r="Q1635" s="8"/>
      <c r="R1635" s="8"/>
      <c r="S1635" s="8"/>
      <c r="T1635" s="8"/>
      <c r="U1635" s="8"/>
      <c r="V1635" s="8"/>
      <c r="W1635" s="8"/>
    </row>
    <row r="1636" spans="1:23" ht="14.25" customHeight="1">
      <c r="A1636" s="7">
        <v>43581</v>
      </c>
      <c r="B1636" s="8">
        <v>2.6741999999999999</v>
      </c>
      <c r="C1636" s="8">
        <v>3.4043000000000001</v>
      </c>
      <c r="D1636" s="8">
        <v>0.73010000000000019</v>
      </c>
      <c r="E1636" s="8">
        <v>2.29</v>
      </c>
      <c r="F1636" s="8">
        <v>2.5099999999999998</v>
      </c>
      <c r="G1636" s="8">
        <v>98.019900000000007</v>
      </c>
      <c r="H1636" s="8">
        <v>2.7048000000000001</v>
      </c>
      <c r="I1636" s="8">
        <v>107.01798173167136</v>
      </c>
      <c r="J1636" s="8">
        <v>95.7</v>
      </c>
      <c r="N1636" s="7"/>
      <c r="O1636" s="8"/>
      <c r="P1636" s="8"/>
      <c r="Q1636" s="8"/>
      <c r="R1636" s="8"/>
      <c r="S1636" s="8"/>
      <c r="T1636" s="8"/>
      <c r="U1636" s="8"/>
      <c r="V1636" s="8"/>
      <c r="W1636" s="8"/>
    </row>
    <row r="1637" spans="1:23" ht="14.25" customHeight="1">
      <c r="A1637" s="7">
        <v>43580</v>
      </c>
      <c r="B1637" s="8">
        <v>2.6901999999999999</v>
      </c>
      <c r="C1637" s="8">
        <v>3.4192999999999998</v>
      </c>
      <c r="D1637" s="8">
        <v>0.72909999999999986</v>
      </c>
      <c r="E1637" s="8">
        <v>2.33</v>
      </c>
      <c r="F1637" s="8">
        <v>2.54</v>
      </c>
      <c r="G1637" s="8">
        <v>98.159000000000006</v>
      </c>
      <c r="H1637" s="8">
        <v>2.8149000000000002</v>
      </c>
      <c r="I1637" s="8">
        <v>106.13018307363357</v>
      </c>
      <c r="J1637" s="8">
        <v>95.51</v>
      </c>
      <c r="N1637" s="7"/>
      <c r="O1637" s="8"/>
      <c r="P1637" s="8"/>
      <c r="Q1637" s="8"/>
      <c r="R1637" s="8"/>
      <c r="S1637" s="8"/>
      <c r="T1637" s="8"/>
      <c r="U1637" s="8"/>
      <c r="V1637" s="8"/>
      <c r="W1637" s="8"/>
    </row>
    <row r="1638" spans="1:23" ht="14.25" customHeight="1">
      <c r="A1638" s="7">
        <v>43579</v>
      </c>
      <c r="B1638" s="8">
        <v>2.6968000000000001</v>
      </c>
      <c r="C1638" s="8">
        <v>3.4342999999999999</v>
      </c>
      <c r="D1638" s="8">
        <v>0.73749999999999982</v>
      </c>
      <c r="E1638" s="8">
        <v>2.3199999999999998</v>
      </c>
      <c r="F1638" s="8">
        <v>2.5299999999999998</v>
      </c>
      <c r="G1638" s="8">
        <v>98.066299999999998</v>
      </c>
      <c r="H1638" s="8">
        <v>2.8241000000000001</v>
      </c>
      <c r="I1638" s="8">
        <v>108.47706026803574</v>
      </c>
      <c r="J1638" s="8">
        <v>95.51</v>
      </c>
      <c r="N1638" s="7"/>
      <c r="O1638" s="8"/>
      <c r="P1638" s="8"/>
      <c r="Q1638" s="8"/>
      <c r="R1638" s="8"/>
      <c r="S1638" s="8"/>
      <c r="T1638" s="8"/>
      <c r="U1638" s="8"/>
      <c r="V1638" s="8"/>
      <c r="W1638" s="8"/>
    </row>
    <row r="1639" spans="1:23" ht="14.25" customHeight="1">
      <c r="A1639" s="7">
        <v>43578</v>
      </c>
      <c r="B1639" s="8">
        <v>2.702</v>
      </c>
      <c r="C1639" s="8">
        <v>3.3993000000000002</v>
      </c>
      <c r="D1639" s="8">
        <v>0.69730000000000025</v>
      </c>
      <c r="E1639" s="8">
        <v>2.36</v>
      </c>
      <c r="F1639" s="8">
        <v>2.57</v>
      </c>
      <c r="G1639" s="8">
        <v>97.598399999999998</v>
      </c>
      <c r="H1639" s="8">
        <v>2.7509999999999999</v>
      </c>
      <c r="I1639" s="8">
        <v>109.79556131828502</v>
      </c>
      <c r="J1639" s="8">
        <v>95.51</v>
      </c>
      <c r="N1639" s="7"/>
      <c r="O1639" s="8"/>
      <c r="P1639" s="8"/>
      <c r="Q1639" s="8"/>
      <c r="R1639" s="8"/>
      <c r="S1639" s="8"/>
      <c r="T1639" s="8"/>
      <c r="U1639" s="8"/>
      <c r="V1639" s="8"/>
      <c r="W1639" s="8"/>
    </row>
    <row r="1640" spans="1:23" ht="14.25" customHeight="1">
      <c r="A1640" s="7">
        <v>43577</v>
      </c>
      <c r="B1640" s="8">
        <v>2.6913</v>
      </c>
      <c r="C1640" s="8">
        <v>3.4091</v>
      </c>
      <c r="D1640" s="8">
        <v>0.71779999999999999</v>
      </c>
      <c r="E1640" s="8">
        <v>2.39</v>
      </c>
      <c r="F1640" s="8">
        <v>2.59</v>
      </c>
      <c r="G1640" s="8">
        <v>97.284099999999995</v>
      </c>
      <c r="H1640" s="8">
        <v>2.6516999999999999</v>
      </c>
      <c r="I1640" s="8">
        <v>111.15149779973298</v>
      </c>
      <c r="J1640" s="8">
        <v>95.51</v>
      </c>
      <c r="N1640" s="7"/>
      <c r="O1640" s="8"/>
      <c r="P1640" s="8"/>
      <c r="Q1640" s="8"/>
      <c r="R1640" s="8"/>
      <c r="S1640" s="8"/>
      <c r="T1640" s="8"/>
      <c r="U1640" s="8"/>
      <c r="V1640" s="8"/>
      <c r="W1640" s="8"/>
    </row>
    <row r="1641" spans="1:23" ht="14.25" customHeight="1">
      <c r="A1641" s="7">
        <v>43574</v>
      </c>
      <c r="B1641" s="8">
        <v>2.6797</v>
      </c>
      <c r="C1641" s="8">
        <v>3.3740999999999999</v>
      </c>
      <c r="D1641" s="8">
        <v>0.69439999999999991</v>
      </c>
      <c r="E1641" s="8">
        <v>2.38</v>
      </c>
      <c r="F1641" s="8">
        <v>2.57</v>
      </c>
      <c r="G1641" s="8">
        <v>97.369200000000006</v>
      </c>
      <c r="H1641" s="8">
        <v>2.6859000000000002</v>
      </c>
      <c r="I1641" s="8">
        <v>111.34995913519285</v>
      </c>
      <c r="J1641" s="8">
        <v>95.51</v>
      </c>
      <c r="N1641" s="7"/>
      <c r="O1641" s="8"/>
      <c r="P1641" s="8"/>
      <c r="Q1641" s="8"/>
      <c r="R1641" s="8"/>
      <c r="S1641" s="8"/>
      <c r="T1641" s="8"/>
      <c r="U1641" s="8"/>
      <c r="V1641" s="8"/>
      <c r="W1641" s="8"/>
    </row>
    <row r="1642" spans="1:23" ht="14.25" customHeight="1">
      <c r="A1642" s="7">
        <v>43573</v>
      </c>
      <c r="B1642" s="8">
        <v>2.6711999999999998</v>
      </c>
      <c r="C1642" s="8">
        <v>3.3589000000000002</v>
      </c>
      <c r="D1642" s="8">
        <v>0.68770000000000042</v>
      </c>
      <c r="E1642" s="8">
        <v>2.38</v>
      </c>
      <c r="F1642" s="8">
        <v>2.57</v>
      </c>
      <c r="G1642" s="8">
        <v>97.447800000000001</v>
      </c>
      <c r="H1642" s="8">
        <v>2.7637</v>
      </c>
      <c r="I1642" s="8">
        <v>110.18820132145706</v>
      </c>
      <c r="J1642" s="8">
        <v>95.2</v>
      </c>
      <c r="N1642" s="7"/>
      <c r="O1642" s="8"/>
      <c r="P1642" s="8"/>
      <c r="Q1642" s="8"/>
      <c r="R1642" s="8"/>
      <c r="S1642" s="8"/>
      <c r="T1642" s="8"/>
      <c r="U1642" s="8"/>
      <c r="V1642" s="8"/>
      <c r="W1642" s="8"/>
    </row>
    <row r="1643" spans="1:23" ht="14.25" customHeight="1">
      <c r="A1643" s="7">
        <v>43572</v>
      </c>
      <c r="B1643" s="8">
        <v>2.7155999999999998</v>
      </c>
      <c r="C1643" s="8">
        <v>3.3938000000000001</v>
      </c>
      <c r="D1643" s="8">
        <v>0.67820000000000036</v>
      </c>
      <c r="E1643" s="8">
        <v>2.4</v>
      </c>
      <c r="F1643" s="8">
        <v>2.59</v>
      </c>
      <c r="G1643" s="8">
        <v>97.012299999999996</v>
      </c>
      <c r="H1643" s="8">
        <v>2.7915999999999999</v>
      </c>
      <c r="I1643" s="8">
        <v>108.63326920940739</v>
      </c>
      <c r="J1643" s="8">
        <v>95.2</v>
      </c>
      <c r="N1643" s="7"/>
      <c r="O1643" s="8"/>
      <c r="P1643" s="8"/>
      <c r="Q1643" s="8"/>
      <c r="R1643" s="8"/>
      <c r="S1643" s="8"/>
      <c r="T1643" s="8"/>
      <c r="U1643" s="8"/>
      <c r="V1643" s="8"/>
      <c r="W1643" s="8"/>
    </row>
    <row r="1644" spans="1:23" ht="14.25" customHeight="1">
      <c r="A1644" s="7">
        <v>43571</v>
      </c>
      <c r="B1644" s="8">
        <v>2.5855999999999999</v>
      </c>
      <c r="C1644" s="8">
        <v>3.3936999999999999</v>
      </c>
      <c r="D1644" s="8">
        <v>0.80810000000000004</v>
      </c>
      <c r="E1644" s="8">
        <v>2.41</v>
      </c>
      <c r="F1644" s="8">
        <v>2.6</v>
      </c>
      <c r="G1644" s="8">
        <v>97.056100000000001</v>
      </c>
      <c r="H1644" s="8">
        <v>2.8713000000000002</v>
      </c>
      <c r="I1644" s="8">
        <v>110.51060042126245</v>
      </c>
      <c r="J1644" s="8">
        <v>95.2</v>
      </c>
      <c r="N1644" s="7"/>
      <c r="O1644" s="8"/>
      <c r="P1644" s="8"/>
      <c r="Q1644" s="8"/>
      <c r="R1644" s="8"/>
      <c r="S1644" s="8"/>
      <c r="T1644" s="8"/>
      <c r="U1644" s="8"/>
      <c r="V1644" s="8"/>
      <c r="W1644" s="8"/>
    </row>
    <row r="1645" spans="1:23" ht="14.25" customHeight="1">
      <c r="A1645" s="7">
        <v>43570</v>
      </c>
      <c r="B1645" s="8">
        <v>2.5335999999999999</v>
      </c>
      <c r="C1645" s="8">
        <v>3.3736000000000002</v>
      </c>
      <c r="D1645" s="8">
        <v>0.8400000000000003</v>
      </c>
      <c r="E1645" s="8">
        <v>2.37</v>
      </c>
      <c r="F1645" s="8">
        <v>2.5499999999999998</v>
      </c>
      <c r="G1645" s="8">
        <v>96.945700000000002</v>
      </c>
      <c r="H1645" s="8">
        <v>2.8037999999999998</v>
      </c>
      <c r="I1645" s="8">
        <v>112.45026549162903</v>
      </c>
      <c r="J1645" s="8">
        <v>95.2</v>
      </c>
      <c r="N1645" s="7"/>
      <c r="O1645" s="8"/>
      <c r="P1645" s="8"/>
      <c r="Q1645" s="8"/>
      <c r="R1645" s="8"/>
      <c r="S1645" s="8"/>
      <c r="T1645" s="8"/>
      <c r="U1645" s="8"/>
      <c r="V1645" s="8"/>
      <c r="W1645" s="8"/>
    </row>
    <row r="1646" spans="1:23" ht="14.25" customHeight="1">
      <c r="A1646" s="7">
        <v>43567</v>
      </c>
      <c r="B1646" s="8">
        <v>2.52</v>
      </c>
      <c r="C1646" s="8">
        <v>3.3334000000000001</v>
      </c>
      <c r="D1646" s="8">
        <v>0.81340000000000012</v>
      </c>
      <c r="E1646" s="8">
        <v>2.38</v>
      </c>
      <c r="F1646" s="8">
        <v>2.56</v>
      </c>
      <c r="G1646" s="8">
        <v>96.935900000000004</v>
      </c>
      <c r="H1646" s="8">
        <v>2.6690999999999998</v>
      </c>
      <c r="I1646" s="8">
        <v>111.32414970557029</v>
      </c>
      <c r="J1646" s="8">
        <v>95.2</v>
      </c>
      <c r="N1646" s="7"/>
      <c r="O1646" s="8"/>
      <c r="P1646" s="8"/>
      <c r="Q1646" s="8"/>
      <c r="R1646" s="8"/>
      <c r="S1646" s="8"/>
      <c r="T1646" s="8"/>
      <c r="U1646" s="8"/>
      <c r="V1646" s="8"/>
      <c r="W1646" s="8"/>
    </row>
    <row r="1647" spans="1:23" ht="14.25" customHeight="1">
      <c r="A1647" s="7">
        <v>43566</v>
      </c>
      <c r="B1647" s="8">
        <v>2.4794</v>
      </c>
      <c r="C1647" s="8">
        <v>3.2784</v>
      </c>
      <c r="D1647" s="8">
        <v>0.79899999999999993</v>
      </c>
      <c r="E1647" s="8">
        <v>2.31</v>
      </c>
      <c r="F1647" s="8">
        <v>2.5099999999999998</v>
      </c>
      <c r="G1647" s="8">
        <v>97.164400000000001</v>
      </c>
      <c r="H1647" s="8">
        <v>2.6591</v>
      </c>
      <c r="I1647" s="8">
        <v>112.74572921599788</v>
      </c>
      <c r="J1647" s="8">
        <v>95.34</v>
      </c>
      <c r="N1647" s="7"/>
      <c r="O1647" s="8"/>
      <c r="P1647" s="8"/>
      <c r="Q1647" s="8"/>
      <c r="R1647" s="8"/>
      <c r="S1647" s="8"/>
      <c r="T1647" s="8"/>
      <c r="U1647" s="8"/>
      <c r="V1647" s="8"/>
      <c r="W1647" s="8"/>
    </row>
    <row r="1648" spans="1:23" ht="14.25" customHeight="1">
      <c r="A1648" s="7">
        <v>43565</v>
      </c>
      <c r="B1648" s="8">
        <v>2.4752999999999998</v>
      </c>
      <c r="C1648" s="8">
        <v>3.2932000000000001</v>
      </c>
      <c r="D1648" s="8">
        <v>0.81790000000000029</v>
      </c>
      <c r="E1648" s="8">
        <v>2.2799999999999998</v>
      </c>
      <c r="F1648" s="8">
        <v>2.48</v>
      </c>
      <c r="G1648" s="8">
        <v>96.914699999999996</v>
      </c>
      <c r="H1648" s="8">
        <v>2.6444999999999999</v>
      </c>
      <c r="I1648" s="8">
        <v>112.38920169678448</v>
      </c>
      <c r="J1648" s="8">
        <v>95.34</v>
      </c>
      <c r="N1648" s="7"/>
      <c r="O1648" s="8"/>
      <c r="P1648" s="8"/>
      <c r="Q1648" s="8"/>
      <c r="R1648" s="8"/>
      <c r="S1648" s="8"/>
      <c r="T1648" s="8"/>
      <c r="U1648" s="8"/>
      <c r="V1648" s="8"/>
      <c r="W1648" s="8"/>
    </row>
    <row r="1649" spans="1:23" ht="14.25" customHeight="1">
      <c r="A1649" s="7">
        <v>43564</v>
      </c>
      <c r="B1649" s="8">
        <v>2.4664000000000001</v>
      </c>
      <c r="C1649" s="8">
        <v>3.2881999999999998</v>
      </c>
      <c r="D1649" s="8">
        <v>0.82179999999999964</v>
      </c>
      <c r="E1649" s="8">
        <v>2.31</v>
      </c>
      <c r="F1649" s="8">
        <v>2.5099999999999998</v>
      </c>
      <c r="G1649" s="8">
        <v>97.0197</v>
      </c>
      <c r="H1649" s="8">
        <v>2.3868999999999998</v>
      </c>
      <c r="I1649" s="8">
        <v>109.86641261933414</v>
      </c>
      <c r="J1649" s="8">
        <v>95.34</v>
      </c>
      <c r="N1649" s="7"/>
      <c r="O1649" s="8"/>
      <c r="P1649" s="8"/>
      <c r="Q1649" s="8"/>
      <c r="R1649" s="8"/>
      <c r="S1649" s="8"/>
      <c r="T1649" s="8"/>
      <c r="U1649" s="8"/>
      <c r="V1649" s="8"/>
      <c r="W1649" s="8"/>
    </row>
    <row r="1650" spans="1:23" ht="14.25" customHeight="1">
      <c r="A1650" s="7">
        <v>43563</v>
      </c>
      <c r="B1650" s="8">
        <v>2.4746000000000001</v>
      </c>
      <c r="C1650" s="8">
        <v>3.2482000000000002</v>
      </c>
      <c r="D1650" s="8">
        <v>0.77360000000000007</v>
      </c>
      <c r="E1650" s="8">
        <v>2.33</v>
      </c>
      <c r="F1650" s="8">
        <v>2.52</v>
      </c>
      <c r="G1650" s="8">
        <v>97.058199999999999</v>
      </c>
      <c r="H1650" s="8">
        <v>2.3304999999999998</v>
      </c>
      <c r="I1650" s="8">
        <v>114.33546587169508</v>
      </c>
      <c r="J1650" s="8">
        <v>95.34</v>
      </c>
      <c r="N1650" s="7"/>
      <c r="O1650" s="8"/>
      <c r="P1650" s="8"/>
      <c r="Q1650" s="8"/>
      <c r="R1650" s="8"/>
      <c r="S1650" s="8"/>
      <c r="T1650" s="8"/>
      <c r="U1650" s="8"/>
      <c r="V1650" s="8"/>
      <c r="W1650" s="8"/>
    </row>
    <row r="1651" spans="1:23" ht="14.25" customHeight="1">
      <c r="A1651" s="7">
        <v>43560</v>
      </c>
      <c r="B1651" s="8">
        <v>2.4759000000000002</v>
      </c>
      <c r="C1651" s="8">
        <v>3.2679</v>
      </c>
      <c r="D1651" s="8">
        <v>0.79199999999999982</v>
      </c>
      <c r="E1651" s="8">
        <v>2.31</v>
      </c>
      <c r="F1651" s="8">
        <v>2.5</v>
      </c>
      <c r="G1651" s="8">
        <v>97.409499999999994</v>
      </c>
      <c r="H1651" s="8">
        <v>2.2692000000000001</v>
      </c>
      <c r="I1651" s="8">
        <v>110.60651945366249</v>
      </c>
      <c r="J1651" s="8">
        <v>95.34</v>
      </c>
      <c r="N1651" s="7"/>
      <c r="O1651" s="8"/>
      <c r="P1651" s="8"/>
      <c r="Q1651" s="8"/>
      <c r="R1651" s="8"/>
      <c r="S1651" s="8"/>
      <c r="T1651" s="8"/>
      <c r="U1651" s="8"/>
      <c r="V1651" s="8"/>
      <c r="W1651" s="8"/>
    </row>
    <row r="1652" spans="1:23" ht="14.25" customHeight="1">
      <c r="A1652" s="7">
        <v>43559</v>
      </c>
      <c r="B1652" s="8">
        <v>2.4759000000000002</v>
      </c>
      <c r="C1652" s="8">
        <v>3.2679</v>
      </c>
      <c r="D1652" s="8">
        <v>0.79199999999999982</v>
      </c>
      <c r="E1652" s="8">
        <v>2.3199999999999998</v>
      </c>
      <c r="F1652" s="8">
        <v>2.5099999999999998</v>
      </c>
      <c r="G1652" s="8">
        <v>97.308999999999997</v>
      </c>
      <c r="H1652" s="8">
        <v>2.2692000000000001</v>
      </c>
      <c r="I1652" s="8">
        <v>110.60651945366249</v>
      </c>
      <c r="J1652" s="8">
        <v>95.34</v>
      </c>
      <c r="N1652" s="7"/>
      <c r="O1652" s="8"/>
      <c r="P1652" s="8"/>
      <c r="Q1652" s="8"/>
      <c r="R1652" s="8"/>
      <c r="S1652" s="8"/>
      <c r="T1652" s="8"/>
      <c r="U1652" s="8"/>
      <c r="V1652" s="8"/>
      <c r="W1652" s="8"/>
    </row>
    <row r="1653" spans="1:23" ht="14.25" customHeight="1">
      <c r="A1653" s="7">
        <v>43558</v>
      </c>
      <c r="B1653" s="8">
        <v>2.4639000000000002</v>
      </c>
      <c r="C1653" s="8">
        <v>3.2330999999999999</v>
      </c>
      <c r="D1653" s="8">
        <v>0.76919999999999966</v>
      </c>
      <c r="E1653" s="8">
        <v>2.3199999999999998</v>
      </c>
      <c r="F1653" s="8">
        <v>2.52</v>
      </c>
      <c r="G1653" s="8">
        <v>97.102400000000003</v>
      </c>
      <c r="H1653" s="8">
        <v>2.1917</v>
      </c>
      <c r="I1653" s="8">
        <v>110.9171445480456</v>
      </c>
      <c r="J1653" s="8">
        <v>95.04</v>
      </c>
      <c r="N1653" s="7"/>
      <c r="O1653" s="8"/>
      <c r="P1653" s="8"/>
      <c r="Q1653" s="8"/>
      <c r="R1653" s="8"/>
      <c r="S1653" s="8"/>
      <c r="T1653" s="8"/>
      <c r="U1653" s="8"/>
      <c r="V1653" s="8"/>
      <c r="W1653" s="8"/>
    </row>
    <row r="1654" spans="1:23" ht="14.25" customHeight="1">
      <c r="A1654" s="7">
        <v>43557</v>
      </c>
      <c r="B1654" s="8">
        <v>2.4521999999999999</v>
      </c>
      <c r="C1654" s="8">
        <v>3.1680999999999999</v>
      </c>
      <c r="D1654" s="8">
        <v>0.71589999999999998</v>
      </c>
      <c r="E1654" s="8">
        <v>2.2799999999999998</v>
      </c>
      <c r="F1654" s="8">
        <v>2.48</v>
      </c>
      <c r="G1654" s="8">
        <v>97.308700000000002</v>
      </c>
      <c r="H1654" s="8">
        <v>2.3784000000000001</v>
      </c>
      <c r="I1654" s="8">
        <v>107.01013674488404</v>
      </c>
      <c r="J1654" s="8">
        <v>95.04</v>
      </c>
      <c r="N1654" s="7"/>
      <c r="O1654" s="8"/>
      <c r="P1654" s="8"/>
      <c r="Q1654" s="8"/>
      <c r="R1654" s="8"/>
      <c r="S1654" s="8"/>
      <c r="T1654" s="8"/>
      <c r="U1654" s="8"/>
      <c r="V1654" s="8"/>
      <c r="W1654" s="8"/>
    </row>
    <row r="1655" spans="1:23" ht="14.25" customHeight="1">
      <c r="A1655" s="7">
        <v>43556</v>
      </c>
      <c r="B1655" s="8">
        <v>2.4407000000000001</v>
      </c>
      <c r="C1655" s="8">
        <v>3.1332</v>
      </c>
      <c r="D1655" s="8">
        <v>0.69249999999999989</v>
      </c>
      <c r="E1655" s="8">
        <v>2.31</v>
      </c>
      <c r="F1655" s="8">
        <v>2.4900000000000002</v>
      </c>
      <c r="G1655" s="8">
        <v>97.354900000000001</v>
      </c>
      <c r="H1655" s="8">
        <v>2.4980000000000002</v>
      </c>
      <c r="I1655" s="8">
        <v>109.60363908221797</v>
      </c>
      <c r="J1655" s="8">
        <v>95.04</v>
      </c>
      <c r="N1655" s="7"/>
      <c r="O1655" s="8"/>
      <c r="P1655" s="8"/>
      <c r="Q1655" s="8"/>
      <c r="R1655" s="8"/>
      <c r="S1655" s="8"/>
      <c r="T1655" s="8"/>
      <c r="U1655" s="8"/>
      <c r="V1655" s="8"/>
      <c r="W1655" s="8"/>
    </row>
    <row r="1656" spans="1:23" ht="14.25" customHeight="1">
      <c r="A1656" s="7">
        <v>43553</v>
      </c>
      <c r="B1656" s="8">
        <v>2.4377</v>
      </c>
      <c r="C1656" s="8">
        <v>3.0682999999999998</v>
      </c>
      <c r="D1656" s="8">
        <v>0.63059999999999983</v>
      </c>
      <c r="E1656" s="8">
        <v>2.23</v>
      </c>
      <c r="F1656" s="8">
        <v>2.41</v>
      </c>
      <c r="G1656" s="8">
        <v>97.229200000000006</v>
      </c>
      <c r="H1656" s="8">
        <v>2.7336999999999998</v>
      </c>
      <c r="I1656" s="8">
        <v>111.72866293383947</v>
      </c>
      <c r="J1656" s="8">
        <v>95.04</v>
      </c>
      <c r="N1656" s="7"/>
      <c r="O1656" s="8"/>
      <c r="P1656" s="8"/>
      <c r="Q1656" s="8"/>
      <c r="R1656" s="8"/>
      <c r="S1656" s="8"/>
      <c r="T1656" s="8"/>
      <c r="U1656" s="8"/>
      <c r="V1656" s="8"/>
      <c r="W1656" s="8"/>
    </row>
    <row r="1657" spans="1:23" ht="14.25" customHeight="1">
      <c r="A1657" s="7">
        <v>43552</v>
      </c>
      <c r="B1657" s="8">
        <v>2.4478</v>
      </c>
      <c r="C1657" s="8">
        <v>3.0634000000000001</v>
      </c>
      <c r="D1657" s="8">
        <v>0.61560000000000015</v>
      </c>
      <c r="E1657" s="8">
        <v>2.2000000000000002</v>
      </c>
      <c r="F1657" s="8">
        <v>2.39</v>
      </c>
      <c r="G1657" s="8">
        <v>97.219899999999996</v>
      </c>
      <c r="H1657" s="8">
        <v>2.7328999999999999</v>
      </c>
      <c r="I1657" s="8">
        <v>111.77795191017316</v>
      </c>
      <c r="J1657" s="8">
        <v>95.06</v>
      </c>
      <c r="N1657" s="7"/>
      <c r="O1657" s="8"/>
      <c r="P1657" s="8"/>
      <c r="Q1657" s="8"/>
      <c r="R1657" s="8"/>
      <c r="S1657" s="8"/>
      <c r="T1657" s="8"/>
      <c r="U1657" s="8"/>
      <c r="V1657" s="8"/>
      <c r="W1657" s="8"/>
    </row>
    <row r="1658" spans="1:23" ht="14.25" customHeight="1">
      <c r="A1658" s="7">
        <v>43551</v>
      </c>
      <c r="B1658" s="8">
        <v>2.4668999999999999</v>
      </c>
      <c r="C1658" s="8">
        <v>3.0882000000000001</v>
      </c>
      <c r="D1658" s="8">
        <v>0.62130000000000019</v>
      </c>
      <c r="E1658" s="8">
        <v>2.1800000000000002</v>
      </c>
      <c r="F1658" s="8">
        <v>2.39</v>
      </c>
      <c r="G1658" s="8">
        <v>96.935199999999995</v>
      </c>
      <c r="H1658" s="8">
        <v>2.855</v>
      </c>
      <c r="I1658" s="8">
        <v>108.96703370645423</v>
      </c>
      <c r="J1658" s="8">
        <v>95.06</v>
      </c>
      <c r="N1658" s="7"/>
      <c r="O1658" s="8"/>
      <c r="P1658" s="8"/>
      <c r="Q1658" s="8"/>
      <c r="R1658" s="8"/>
      <c r="S1658" s="8"/>
      <c r="T1658" s="8"/>
      <c r="U1658" s="8"/>
      <c r="V1658" s="8"/>
      <c r="W1658" s="8"/>
    </row>
    <row r="1659" spans="1:23" ht="14.25" customHeight="1">
      <c r="A1659" s="7">
        <v>43550</v>
      </c>
      <c r="B1659" s="8">
        <v>2.4706000000000001</v>
      </c>
      <c r="C1659" s="8">
        <v>3.0632999999999999</v>
      </c>
      <c r="D1659" s="8">
        <v>0.59269999999999978</v>
      </c>
      <c r="E1659" s="8">
        <v>2.1800000000000002</v>
      </c>
      <c r="F1659" s="8">
        <v>2.41</v>
      </c>
      <c r="G1659" s="8">
        <v>96.803600000000003</v>
      </c>
      <c r="H1659" s="8">
        <v>2.8001</v>
      </c>
      <c r="I1659" s="8">
        <v>109.65152986944818</v>
      </c>
      <c r="J1659" s="8">
        <v>95.06</v>
      </c>
      <c r="N1659" s="7"/>
      <c r="O1659" s="8"/>
      <c r="P1659" s="8"/>
      <c r="Q1659" s="8"/>
      <c r="R1659" s="8"/>
      <c r="S1659" s="8"/>
      <c r="T1659" s="8"/>
      <c r="U1659" s="8"/>
      <c r="V1659" s="8"/>
      <c r="W1659" s="8"/>
    </row>
    <row r="1660" spans="1:23" ht="14.25" customHeight="1">
      <c r="A1660" s="7">
        <v>43549</v>
      </c>
      <c r="B1660" s="8">
        <v>2.4794999999999998</v>
      </c>
      <c r="C1660" s="8">
        <v>3.0831</v>
      </c>
      <c r="D1660" s="8">
        <v>0.60360000000000014</v>
      </c>
      <c r="E1660" s="8">
        <v>2.21</v>
      </c>
      <c r="F1660" s="8">
        <v>2.4300000000000002</v>
      </c>
      <c r="G1660" s="8">
        <v>96.534800000000004</v>
      </c>
      <c r="H1660" s="8">
        <v>2.7246000000000001</v>
      </c>
      <c r="I1660" s="8">
        <v>111.95809615759545</v>
      </c>
      <c r="J1660" s="8">
        <v>95.06</v>
      </c>
      <c r="N1660" s="7"/>
      <c r="O1660" s="8"/>
      <c r="P1660" s="8"/>
      <c r="Q1660" s="8"/>
      <c r="R1660" s="8"/>
      <c r="S1660" s="8"/>
      <c r="T1660" s="8"/>
      <c r="U1660" s="8"/>
      <c r="V1660" s="8"/>
      <c r="W1660" s="8"/>
    </row>
    <row r="1661" spans="1:23" ht="14.25" customHeight="1">
      <c r="A1661" s="7">
        <v>43546</v>
      </c>
      <c r="B1661" s="8">
        <v>2.4655</v>
      </c>
      <c r="C1661" s="8">
        <v>3.1080000000000001</v>
      </c>
      <c r="D1661" s="8">
        <v>0.64250000000000007</v>
      </c>
      <c r="E1661" s="8">
        <v>2.2400000000000002</v>
      </c>
      <c r="F1661" s="8">
        <v>2.44</v>
      </c>
      <c r="G1661" s="8">
        <v>96.586399999999998</v>
      </c>
      <c r="H1661" s="8">
        <v>2.6581000000000001</v>
      </c>
      <c r="I1661" s="8">
        <v>113.44733599648221</v>
      </c>
      <c r="J1661" s="8">
        <v>95.06</v>
      </c>
      <c r="N1661" s="7"/>
      <c r="O1661" s="8"/>
      <c r="P1661" s="8"/>
      <c r="Q1661" s="8"/>
      <c r="R1661" s="8"/>
      <c r="S1661" s="8"/>
      <c r="T1661" s="8"/>
      <c r="U1661" s="8"/>
      <c r="V1661" s="8"/>
      <c r="W1661" s="8"/>
    </row>
    <row r="1662" spans="1:23" ht="14.25" customHeight="1">
      <c r="A1662" s="7">
        <v>43545</v>
      </c>
      <c r="B1662" s="8">
        <v>2.4498000000000002</v>
      </c>
      <c r="C1662" s="8">
        <v>3.1291000000000002</v>
      </c>
      <c r="D1662" s="8">
        <v>0.67930000000000001</v>
      </c>
      <c r="E1662" s="8">
        <v>2.34</v>
      </c>
      <c r="F1662" s="8">
        <v>2.54</v>
      </c>
      <c r="G1662" s="8">
        <v>96.349400000000003</v>
      </c>
      <c r="H1662" s="8">
        <v>2.6814</v>
      </c>
      <c r="I1662" s="8">
        <v>111.67427868353403</v>
      </c>
      <c r="J1662" s="8">
        <v>95.2</v>
      </c>
      <c r="N1662" s="7"/>
      <c r="O1662" s="8"/>
      <c r="P1662" s="8"/>
      <c r="Q1662" s="8"/>
      <c r="R1662" s="8"/>
      <c r="S1662" s="8"/>
      <c r="T1662" s="8"/>
      <c r="U1662" s="8"/>
      <c r="V1662" s="8"/>
      <c r="W1662" s="8"/>
    </row>
    <row r="1663" spans="1:23" ht="14.25" customHeight="1">
      <c r="A1663" s="7">
        <v>43544</v>
      </c>
      <c r="B1663" s="8">
        <v>2.4698000000000002</v>
      </c>
      <c r="C1663" s="8">
        <v>3.1453000000000002</v>
      </c>
      <c r="D1663" s="8">
        <v>0.67549999999999999</v>
      </c>
      <c r="E1663" s="8">
        <v>2.34</v>
      </c>
      <c r="F1663" s="8">
        <v>2.54</v>
      </c>
      <c r="G1663" s="8">
        <v>95.955399999999997</v>
      </c>
      <c r="H1663" s="8">
        <v>2.7172999999999998</v>
      </c>
      <c r="I1663" s="8">
        <v>113.46896801083277</v>
      </c>
      <c r="J1663" s="8">
        <v>95.2</v>
      </c>
      <c r="N1663" s="7"/>
      <c r="O1663" s="8"/>
      <c r="P1663" s="8"/>
      <c r="Q1663" s="8"/>
      <c r="R1663" s="8"/>
      <c r="S1663" s="8"/>
      <c r="T1663" s="8"/>
      <c r="U1663" s="8"/>
      <c r="V1663" s="8"/>
      <c r="W1663" s="8"/>
    </row>
    <row r="1664" spans="1:23" ht="14.25" customHeight="1">
      <c r="A1664" s="7">
        <v>43543</v>
      </c>
      <c r="B1664" s="8">
        <v>2.4786999999999999</v>
      </c>
      <c r="C1664" s="8">
        <v>3.1377000000000002</v>
      </c>
      <c r="D1664" s="8">
        <v>0.65900000000000025</v>
      </c>
      <c r="E1664" s="8">
        <v>2.42</v>
      </c>
      <c r="F1664" s="8">
        <v>2.61</v>
      </c>
      <c r="G1664" s="8">
        <v>96.411699999999996</v>
      </c>
      <c r="H1664" s="8">
        <v>2.75</v>
      </c>
      <c r="I1664" s="8">
        <v>113.94668276133586</v>
      </c>
      <c r="J1664" s="8">
        <v>95.2</v>
      </c>
      <c r="N1664" s="7"/>
      <c r="O1664" s="8"/>
      <c r="P1664" s="8"/>
      <c r="Q1664" s="8"/>
      <c r="R1664" s="8"/>
      <c r="S1664" s="8"/>
      <c r="T1664" s="8"/>
      <c r="U1664" s="8"/>
      <c r="V1664" s="8"/>
      <c r="W1664" s="8"/>
    </row>
    <row r="1665" spans="1:23" ht="14.25" customHeight="1">
      <c r="A1665" s="7">
        <v>43542</v>
      </c>
      <c r="B1665" s="8">
        <v>2.4773000000000001</v>
      </c>
      <c r="C1665" s="8">
        <v>3.1377000000000002</v>
      </c>
      <c r="D1665" s="8">
        <v>0.6604000000000001</v>
      </c>
      <c r="E1665" s="8">
        <v>2.42</v>
      </c>
      <c r="F1665" s="8">
        <v>2.6</v>
      </c>
      <c r="G1665" s="8">
        <v>96.531700000000001</v>
      </c>
      <c r="H1665" s="8">
        <v>2.7563</v>
      </c>
      <c r="I1665" s="8">
        <v>113.71580391469709</v>
      </c>
      <c r="J1665" s="8">
        <v>95.2</v>
      </c>
      <c r="N1665" s="7"/>
      <c r="O1665" s="8"/>
      <c r="P1665" s="8"/>
      <c r="Q1665" s="8"/>
      <c r="R1665" s="8"/>
      <c r="S1665" s="8"/>
      <c r="T1665" s="8"/>
      <c r="U1665" s="8"/>
      <c r="V1665" s="8"/>
      <c r="W1665" s="8"/>
    </row>
    <row r="1666" spans="1:23" ht="14.25" customHeight="1">
      <c r="A1666" s="7">
        <v>43539</v>
      </c>
      <c r="B1666" s="8">
        <v>2.4632000000000001</v>
      </c>
      <c r="C1666" s="8">
        <v>3.1375999999999999</v>
      </c>
      <c r="D1666" s="8">
        <v>0.67439999999999989</v>
      </c>
      <c r="E1666" s="8">
        <v>2.4</v>
      </c>
      <c r="F1666" s="8">
        <v>2.59</v>
      </c>
      <c r="G1666" s="8">
        <v>96.539400000000001</v>
      </c>
      <c r="H1666" s="8">
        <v>2.7637999999999998</v>
      </c>
      <c r="I1666" s="8">
        <v>113.88264877625694</v>
      </c>
      <c r="J1666" s="8">
        <v>95.2</v>
      </c>
      <c r="N1666" s="7"/>
      <c r="O1666" s="8"/>
      <c r="P1666" s="8"/>
      <c r="Q1666" s="8"/>
      <c r="R1666" s="8"/>
      <c r="S1666" s="8"/>
      <c r="T1666" s="8"/>
      <c r="U1666" s="8"/>
      <c r="V1666" s="8"/>
      <c r="W1666" s="8"/>
    </row>
    <row r="1667" spans="1:23" ht="14.25" customHeight="1">
      <c r="A1667" s="7">
        <v>43538</v>
      </c>
      <c r="B1667" s="8">
        <v>2.4719000000000002</v>
      </c>
      <c r="C1667" s="8">
        <v>3.1475</v>
      </c>
      <c r="D1667" s="8">
        <v>0.67559999999999976</v>
      </c>
      <c r="E1667" s="8">
        <v>2.4300000000000002</v>
      </c>
      <c r="F1667" s="8">
        <v>2.63</v>
      </c>
      <c r="G1667" s="8">
        <v>96.728399999999993</v>
      </c>
      <c r="H1667" s="8">
        <v>2.5817000000000001</v>
      </c>
      <c r="I1667" s="8">
        <v>116.18456720260728</v>
      </c>
      <c r="J1667" s="8">
        <v>95.42</v>
      </c>
      <c r="N1667" s="7"/>
      <c r="O1667" s="8"/>
      <c r="P1667" s="8"/>
      <c r="Q1667" s="8"/>
      <c r="R1667" s="8"/>
      <c r="S1667" s="8"/>
      <c r="T1667" s="8"/>
      <c r="U1667" s="8"/>
      <c r="V1667" s="8"/>
      <c r="W1667" s="8"/>
    </row>
    <row r="1668" spans="1:23" ht="14.25" customHeight="1">
      <c r="A1668" s="7">
        <v>43537</v>
      </c>
      <c r="B1668" s="8">
        <v>2.4704999999999999</v>
      </c>
      <c r="C1668" s="8">
        <v>3.1375000000000002</v>
      </c>
      <c r="D1668" s="8">
        <v>0.66700000000000026</v>
      </c>
      <c r="E1668" s="8">
        <v>2.42</v>
      </c>
      <c r="F1668" s="8">
        <v>2.61</v>
      </c>
      <c r="G1668" s="8">
        <v>96.495900000000006</v>
      </c>
      <c r="H1668" s="8">
        <v>2.4325999999999999</v>
      </c>
      <c r="I1668" s="8">
        <v>117.38437423662049</v>
      </c>
      <c r="J1668" s="8">
        <v>95.42</v>
      </c>
      <c r="N1668" s="7"/>
      <c r="O1668" s="8"/>
      <c r="P1668" s="8"/>
      <c r="Q1668" s="8"/>
      <c r="R1668" s="8"/>
      <c r="S1668" s="8"/>
      <c r="T1668" s="8"/>
      <c r="U1668" s="8"/>
      <c r="V1668" s="8"/>
      <c r="W1668" s="8"/>
    </row>
    <row r="1669" spans="1:23" ht="14.25" customHeight="1">
      <c r="A1669" s="7">
        <v>43536</v>
      </c>
      <c r="B1669" s="8">
        <v>2.4613</v>
      </c>
      <c r="C1669" s="8">
        <v>3.1423999999999999</v>
      </c>
      <c r="D1669" s="8">
        <v>0.68109999999999982</v>
      </c>
      <c r="E1669" s="8">
        <v>2.41</v>
      </c>
      <c r="F1669" s="8">
        <v>2.61</v>
      </c>
      <c r="G1669" s="8">
        <v>96.995699999999999</v>
      </c>
      <c r="H1669" s="8">
        <v>2.5827</v>
      </c>
      <c r="I1669" s="8">
        <v>118.30371544427814</v>
      </c>
      <c r="J1669" s="8">
        <v>95.42</v>
      </c>
      <c r="N1669" s="7"/>
      <c r="O1669" s="8"/>
      <c r="P1669" s="8"/>
      <c r="Q1669" s="8"/>
      <c r="R1669" s="8"/>
      <c r="S1669" s="8"/>
      <c r="T1669" s="8"/>
      <c r="U1669" s="8"/>
      <c r="V1669" s="8"/>
      <c r="W1669" s="8"/>
    </row>
    <row r="1670" spans="1:23" ht="14.25" customHeight="1">
      <c r="A1670" s="7">
        <v>43535</v>
      </c>
      <c r="B1670" s="8">
        <v>2.4470999999999998</v>
      </c>
      <c r="C1670" s="8">
        <v>3.1374</v>
      </c>
      <c r="D1670" s="8">
        <v>0.69030000000000014</v>
      </c>
      <c r="E1670" s="8">
        <v>2.44</v>
      </c>
      <c r="F1670" s="8">
        <v>2.64</v>
      </c>
      <c r="G1670" s="8">
        <v>97.118200000000002</v>
      </c>
      <c r="H1670" s="8">
        <v>2.3182</v>
      </c>
      <c r="I1670" s="8">
        <v>113.28002719961769</v>
      </c>
      <c r="J1670" s="8">
        <v>95.42</v>
      </c>
      <c r="N1670" s="7"/>
      <c r="O1670" s="8"/>
      <c r="P1670" s="8"/>
      <c r="Q1670" s="8"/>
      <c r="R1670" s="8"/>
      <c r="S1670" s="8"/>
      <c r="T1670" s="8"/>
      <c r="U1670" s="8"/>
      <c r="V1670" s="8"/>
      <c r="W1670" s="8"/>
    </row>
    <row r="1671" spans="1:23" ht="14.25" customHeight="1">
      <c r="A1671" s="7">
        <v>43532</v>
      </c>
      <c r="B1671" s="8">
        <v>2.4502999999999999</v>
      </c>
      <c r="C1671" s="8">
        <v>3.1423000000000001</v>
      </c>
      <c r="D1671" s="8">
        <v>0.69200000000000017</v>
      </c>
      <c r="E1671" s="8">
        <v>2.42</v>
      </c>
      <c r="F1671" s="8">
        <v>2.62</v>
      </c>
      <c r="G1671" s="8">
        <v>97.371700000000004</v>
      </c>
      <c r="H1671" s="8">
        <v>2.2988</v>
      </c>
      <c r="I1671" s="8">
        <v>118.96865736107308</v>
      </c>
      <c r="J1671" s="8">
        <v>95.42</v>
      </c>
      <c r="N1671" s="7"/>
      <c r="O1671" s="8"/>
      <c r="P1671" s="8"/>
      <c r="Q1671" s="8"/>
      <c r="R1671" s="8"/>
      <c r="S1671" s="8"/>
      <c r="T1671" s="8"/>
      <c r="U1671" s="8"/>
      <c r="V1671" s="8"/>
      <c r="W1671" s="8"/>
    </row>
    <row r="1672" spans="1:23" ht="14.25" customHeight="1">
      <c r="A1672" s="7">
        <v>43531</v>
      </c>
      <c r="B1672" s="8">
        <v>2.4531999999999998</v>
      </c>
      <c r="C1672" s="8">
        <v>3.1572</v>
      </c>
      <c r="D1672" s="8">
        <v>0.70400000000000018</v>
      </c>
      <c r="E1672" s="8">
        <v>2.44</v>
      </c>
      <c r="F1672" s="8">
        <v>2.64</v>
      </c>
      <c r="G1672" s="8">
        <v>97.607200000000006</v>
      </c>
      <c r="H1672" s="8">
        <v>2.3959999999999999</v>
      </c>
      <c r="I1672" s="8">
        <v>120.74511603174604</v>
      </c>
      <c r="J1672" s="8">
        <v>95.14</v>
      </c>
      <c r="N1672" s="7"/>
      <c r="O1672" s="8"/>
      <c r="P1672" s="8"/>
      <c r="Q1672" s="8"/>
      <c r="R1672" s="8"/>
      <c r="S1672" s="8"/>
      <c r="T1672" s="8"/>
      <c r="U1672" s="8"/>
      <c r="V1672" s="8"/>
      <c r="W1672" s="8"/>
    </row>
    <row r="1673" spans="1:23" ht="14.25" customHeight="1">
      <c r="A1673" s="7">
        <v>43530</v>
      </c>
      <c r="B1673" s="8">
        <v>2.4485999999999999</v>
      </c>
      <c r="C1673" s="8">
        <v>3.2021000000000002</v>
      </c>
      <c r="D1673" s="8">
        <v>0.75350000000000028</v>
      </c>
      <c r="E1673" s="8">
        <v>2.4900000000000002</v>
      </c>
      <c r="F1673" s="8">
        <v>2.69</v>
      </c>
      <c r="G1673" s="8">
        <v>96.888499999999993</v>
      </c>
      <c r="H1673" s="8">
        <v>2.3931</v>
      </c>
      <c r="I1673" s="8">
        <v>117.99744656931304</v>
      </c>
      <c r="J1673" s="8">
        <v>95.14</v>
      </c>
      <c r="N1673" s="7"/>
      <c r="O1673" s="8"/>
      <c r="P1673" s="8"/>
      <c r="Q1673" s="8"/>
      <c r="R1673" s="8"/>
      <c r="S1673" s="8"/>
      <c r="T1673" s="8"/>
      <c r="U1673" s="8"/>
      <c r="V1673" s="8"/>
      <c r="W1673" s="8"/>
    </row>
    <row r="1674" spans="1:23" ht="14.25" customHeight="1">
      <c r="A1674" s="7">
        <v>43529</v>
      </c>
      <c r="B1674" s="8">
        <v>2.4430999999999998</v>
      </c>
      <c r="C1674" s="8">
        <v>3.2149000000000001</v>
      </c>
      <c r="D1674" s="8">
        <v>0.77180000000000026</v>
      </c>
      <c r="E1674" s="8">
        <v>2.5299999999999998</v>
      </c>
      <c r="F1674" s="8">
        <v>2.72</v>
      </c>
      <c r="G1674" s="8">
        <v>96.835499999999996</v>
      </c>
      <c r="H1674" s="8">
        <v>2.5312000000000001</v>
      </c>
      <c r="I1674" s="8">
        <v>116.23809874397466</v>
      </c>
      <c r="J1674" s="8">
        <v>95.14</v>
      </c>
      <c r="N1674" s="7"/>
      <c r="O1674" s="8"/>
      <c r="P1674" s="8"/>
      <c r="Q1674" s="8"/>
      <c r="R1674" s="8"/>
      <c r="S1674" s="8"/>
      <c r="T1674" s="8"/>
      <c r="U1674" s="8"/>
      <c r="V1674" s="8"/>
      <c r="W1674" s="8"/>
    </row>
    <row r="1675" spans="1:23" ht="14.25" customHeight="1">
      <c r="A1675" s="7">
        <v>43528</v>
      </c>
      <c r="B1675" s="8">
        <v>2.4441999999999999</v>
      </c>
      <c r="C1675" s="8">
        <v>3.2023000000000001</v>
      </c>
      <c r="D1675" s="8">
        <v>0.75810000000000022</v>
      </c>
      <c r="E1675" s="8">
        <v>2.5299999999999998</v>
      </c>
      <c r="F1675" s="8">
        <v>2.72</v>
      </c>
      <c r="G1675" s="8">
        <v>96.621600000000001</v>
      </c>
      <c r="H1675" s="8">
        <v>2.2480000000000002</v>
      </c>
      <c r="I1675" s="8">
        <v>118.53147873999448</v>
      </c>
      <c r="J1675" s="8">
        <v>95.14</v>
      </c>
      <c r="N1675" s="7"/>
      <c r="O1675" s="8"/>
      <c r="P1675" s="8"/>
      <c r="Q1675" s="8"/>
      <c r="R1675" s="8"/>
      <c r="S1675" s="8"/>
      <c r="T1675" s="8"/>
      <c r="U1675" s="8"/>
      <c r="V1675" s="8"/>
      <c r="W1675" s="8"/>
    </row>
    <row r="1676" spans="1:23" ht="14.25" customHeight="1">
      <c r="A1676" s="7">
        <v>43525</v>
      </c>
      <c r="B1676" s="8">
        <v>2.4338000000000002</v>
      </c>
      <c r="C1676" s="8">
        <v>3.1869999999999998</v>
      </c>
      <c r="D1676" s="8">
        <v>0.75319999999999965</v>
      </c>
      <c r="E1676" s="8">
        <v>2.56</v>
      </c>
      <c r="F1676" s="8">
        <v>2.76</v>
      </c>
      <c r="G1676" s="8">
        <v>96.467100000000002</v>
      </c>
      <c r="H1676" s="8">
        <v>2.4058000000000002</v>
      </c>
      <c r="I1676" s="8">
        <v>117.00351080049772</v>
      </c>
      <c r="J1676" s="8">
        <v>95.14</v>
      </c>
      <c r="N1676" s="7"/>
      <c r="O1676" s="8"/>
      <c r="P1676" s="8"/>
      <c r="Q1676" s="8"/>
      <c r="R1676" s="8"/>
      <c r="S1676" s="8"/>
      <c r="T1676" s="8"/>
      <c r="U1676" s="8"/>
      <c r="V1676" s="8"/>
      <c r="W1676" s="8"/>
    </row>
    <row r="1677" spans="1:23" ht="14.25" customHeight="1">
      <c r="A1677" s="7">
        <v>43524</v>
      </c>
      <c r="B1677" s="8">
        <v>2.4053</v>
      </c>
      <c r="C1677" s="8">
        <v>3.1730999999999998</v>
      </c>
      <c r="D1677" s="8">
        <v>0.76779999999999982</v>
      </c>
      <c r="E1677" s="8">
        <v>2.52</v>
      </c>
      <c r="F1677" s="8">
        <v>2.73</v>
      </c>
      <c r="G1677" s="8">
        <v>96.226399999999998</v>
      </c>
      <c r="H1677" s="8">
        <v>2.6471</v>
      </c>
      <c r="I1677" s="8">
        <v>116.95668351908186</v>
      </c>
      <c r="J1677" s="8">
        <v>95.02</v>
      </c>
      <c r="N1677" s="7"/>
      <c r="O1677" s="8"/>
      <c r="P1677" s="8"/>
      <c r="Q1677" s="8"/>
      <c r="R1677" s="8"/>
      <c r="S1677" s="8"/>
      <c r="T1677" s="8"/>
      <c r="U1677" s="8"/>
      <c r="V1677" s="8"/>
      <c r="W1677" s="8"/>
    </row>
    <row r="1678" spans="1:23" ht="14.25" customHeight="1">
      <c r="A1678" s="7">
        <v>43523</v>
      </c>
      <c r="B1678" s="8">
        <v>2.39</v>
      </c>
      <c r="C1678" s="8">
        <v>3.1688999999999998</v>
      </c>
      <c r="D1678" s="8">
        <v>0.7788999999999997</v>
      </c>
      <c r="E1678" s="8">
        <v>2.4900000000000002</v>
      </c>
      <c r="F1678" s="8">
        <v>2.69</v>
      </c>
      <c r="G1678" s="8">
        <v>96.156700000000001</v>
      </c>
      <c r="H1678" s="8">
        <v>2.8029999999999999</v>
      </c>
      <c r="I1678" s="8">
        <v>116.55701556909443</v>
      </c>
      <c r="J1678" s="8">
        <v>94.85</v>
      </c>
      <c r="N1678" s="7"/>
      <c r="O1678" s="8"/>
      <c r="P1678" s="8"/>
      <c r="Q1678" s="8"/>
      <c r="R1678" s="8"/>
      <c r="S1678" s="8"/>
      <c r="T1678" s="8"/>
      <c r="U1678" s="8"/>
      <c r="V1678" s="8"/>
      <c r="W1678" s="8"/>
    </row>
    <row r="1679" spans="1:23" ht="14.25" customHeight="1">
      <c r="A1679" s="7">
        <v>43522</v>
      </c>
      <c r="B1679" s="8">
        <v>2.3546</v>
      </c>
      <c r="C1679" s="8">
        <v>3.1878000000000002</v>
      </c>
      <c r="D1679" s="8">
        <v>0.83320000000000016</v>
      </c>
      <c r="E1679" s="8">
        <v>2.4500000000000002</v>
      </c>
      <c r="F1679" s="8">
        <v>2.64</v>
      </c>
      <c r="G1679" s="8">
        <v>96.070599999999999</v>
      </c>
      <c r="H1679" s="8">
        <v>2.8365999999999998</v>
      </c>
      <c r="I1679" s="8">
        <v>113.9677464177864</v>
      </c>
      <c r="J1679" s="8">
        <v>94.85</v>
      </c>
      <c r="N1679" s="7"/>
      <c r="O1679" s="8"/>
      <c r="P1679" s="8"/>
      <c r="Q1679" s="8"/>
      <c r="R1679" s="8"/>
      <c r="S1679" s="8"/>
      <c r="T1679" s="8"/>
      <c r="U1679" s="8"/>
      <c r="V1679" s="8"/>
      <c r="W1679" s="8"/>
    </row>
    <row r="1680" spans="1:23" ht="14.25" customHeight="1">
      <c r="A1680" s="7">
        <v>43521</v>
      </c>
      <c r="B1680" s="8">
        <v>2.3439999999999999</v>
      </c>
      <c r="C1680" s="8">
        <v>3.1787000000000001</v>
      </c>
      <c r="D1680" s="8">
        <v>0.83470000000000022</v>
      </c>
      <c r="E1680" s="8">
        <v>2.48</v>
      </c>
      <c r="F1680" s="8">
        <v>2.67</v>
      </c>
      <c r="G1680" s="8">
        <v>96.443700000000007</v>
      </c>
      <c r="H1680" s="8">
        <v>2.6675</v>
      </c>
      <c r="I1680" s="8">
        <v>110.89248056901565</v>
      </c>
      <c r="J1680" s="8">
        <v>94.85</v>
      </c>
      <c r="N1680" s="7"/>
      <c r="O1680" s="8"/>
      <c r="P1680" s="8"/>
      <c r="Q1680" s="8"/>
      <c r="R1680" s="8"/>
      <c r="S1680" s="8"/>
      <c r="T1680" s="8"/>
      <c r="U1680" s="8"/>
      <c r="V1680" s="8"/>
      <c r="W1680" s="8"/>
    </row>
    <row r="1681" spans="1:23" ht="14.25" customHeight="1">
      <c r="A1681" s="7">
        <v>43518</v>
      </c>
      <c r="B1681" s="8">
        <v>2.3592</v>
      </c>
      <c r="C1681" s="8">
        <v>3.1450999999999998</v>
      </c>
      <c r="D1681" s="8">
        <v>0.78589999999999982</v>
      </c>
      <c r="E1681" s="8">
        <v>2.4700000000000002</v>
      </c>
      <c r="F1681" s="8">
        <v>2.65</v>
      </c>
      <c r="G1681" s="8">
        <v>96.536699999999996</v>
      </c>
      <c r="H1681" s="8">
        <v>2.5668000000000002</v>
      </c>
      <c r="I1681" s="8">
        <v>112.91943915998895</v>
      </c>
      <c r="J1681" s="8">
        <v>94.85</v>
      </c>
      <c r="N1681" s="7"/>
      <c r="O1681" s="8"/>
      <c r="P1681" s="8"/>
      <c r="Q1681" s="8"/>
      <c r="R1681" s="8"/>
      <c r="S1681" s="8"/>
      <c r="T1681" s="8"/>
      <c r="U1681" s="8"/>
      <c r="V1681" s="8"/>
      <c r="W1681" s="8"/>
    </row>
    <row r="1682" spans="1:23" ht="14.25" customHeight="1">
      <c r="A1682" s="7">
        <v>43517</v>
      </c>
      <c r="B1682" s="8">
        <v>2.3355999999999999</v>
      </c>
      <c r="C1682" s="8">
        <v>3.1360999999999999</v>
      </c>
      <c r="D1682" s="8">
        <v>0.80049999999999999</v>
      </c>
      <c r="E1682" s="8">
        <v>2.5099999999999998</v>
      </c>
      <c r="F1682" s="8">
        <v>2.69</v>
      </c>
      <c r="G1682" s="8">
        <v>96.635499999999993</v>
      </c>
      <c r="H1682" s="8">
        <v>2.2885</v>
      </c>
      <c r="I1682" s="8">
        <v>113.19751422684675</v>
      </c>
      <c r="J1682" s="8">
        <v>94.38</v>
      </c>
      <c r="N1682" s="7"/>
      <c r="O1682" s="8"/>
      <c r="P1682" s="8"/>
      <c r="Q1682" s="8"/>
      <c r="R1682" s="8"/>
      <c r="S1682" s="8"/>
      <c r="T1682" s="8"/>
      <c r="U1682" s="8"/>
      <c r="V1682" s="8"/>
      <c r="W1682" s="8"/>
    </row>
    <row r="1683" spans="1:23" ht="14.25" customHeight="1">
      <c r="A1683" s="7">
        <v>43516</v>
      </c>
      <c r="B1683" s="8">
        <v>2.3052999999999999</v>
      </c>
      <c r="C1683" s="8">
        <v>3.1196000000000002</v>
      </c>
      <c r="D1683" s="8">
        <v>0.81430000000000025</v>
      </c>
      <c r="E1683" s="8">
        <v>2.4700000000000002</v>
      </c>
      <c r="F1683" s="8">
        <v>2.65</v>
      </c>
      <c r="G1683" s="8">
        <v>96.557699999999997</v>
      </c>
      <c r="H1683" s="8">
        <v>2.2545000000000002</v>
      </c>
      <c r="I1683" s="8">
        <v>112.75931967808502</v>
      </c>
      <c r="J1683" s="8">
        <v>94.38</v>
      </c>
      <c r="N1683" s="7"/>
      <c r="O1683" s="8"/>
      <c r="P1683" s="8"/>
      <c r="Q1683" s="8"/>
      <c r="R1683" s="8"/>
      <c r="S1683" s="8"/>
      <c r="T1683" s="8"/>
      <c r="U1683" s="8"/>
      <c r="V1683" s="8"/>
      <c r="W1683" s="8"/>
    </row>
    <row r="1684" spans="1:23" ht="14.25" customHeight="1">
      <c r="A1684" s="7">
        <v>43515</v>
      </c>
      <c r="B1684" s="8">
        <v>2.3140999999999998</v>
      </c>
      <c r="C1684" s="8">
        <v>3.1278999999999999</v>
      </c>
      <c r="D1684" s="8">
        <v>0.81380000000000008</v>
      </c>
      <c r="E1684" s="8">
        <v>2.4700000000000002</v>
      </c>
      <c r="F1684" s="8">
        <v>2.65</v>
      </c>
      <c r="G1684" s="8">
        <v>96.516499999999994</v>
      </c>
      <c r="H1684" s="8">
        <v>2.2847</v>
      </c>
      <c r="I1684" s="8">
        <v>113.51229430538345</v>
      </c>
      <c r="J1684" s="8">
        <v>94.38</v>
      </c>
      <c r="N1684" s="7"/>
      <c r="O1684" s="8"/>
      <c r="P1684" s="8"/>
      <c r="Q1684" s="8"/>
      <c r="R1684" s="8"/>
      <c r="S1684" s="8"/>
      <c r="T1684" s="8"/>
      <c r="U1684" s="8"/>
      <c r="V1684" s="8"/>
      <c r="W1684" s="8"/>
    </row>
    <row r="1685" spans="1:23" ht="14.25" customHeight="1">
      <c r="A1685" s="7">
        <v>43514</v>
      </c>
      <c r="B1685" s="8">
        <v>2.3206000000000002</v>
      </c>
      <c r="C1685" s="8">
        <v>3.1093999999999999</v>
      </c>
      <c r="D1685" s="8">
        <v>0.78879999999999972</v>
      </c>
      <c r="E1685" s="8">
        <v>2.4900000000000002</v>
      </c>
      <c r="F1685" s="8">
        <v>2.66</v>
      </c>
      <c r="G1685" s="8">
        <v>96.799000000000007</v>
      </c>
      <c r="H1685" s="8">
        <v>2.2597</v>
      </c>
      <c r="I1685" s="8">
        <v>113.24720401862758</v>
      </c>
      <c r="J1685" s="8">
        <v>94.38</v>
      </c>
      <c r="N1685" s="7"/>
      <c r="O1685" s="8"/>
      <c r="P1685" s="8"/>
      <c r="Q1685" s="8"/>
      <c r="R1685" s="8"/>
      <c r="S1685" s="8"/>
      <c r="T1685" s="8"/>
      <c r="U1685" s="8"/>
      <c r="V1685" s="8"/>
      <c r="W1685" s="8"/>
    </row>
    <row r="1686" spans="1:23" ht="14.25" customHeight="1">
      <c r="A1686" s="7">
        <v>43511</v>
      </c>
      <c r="B1686" s="8">
        <v>2.3094000000000001</v>
      </c>
      <c r="C1686" s="8">
        <v>3.0794000000000001</v>
      </c>
      <c r="D1686" s="8">
        <v>0.77</v>
      </c>
      <c r="E1686" s="8">
        <v>2.4900000000000002</v>
      </c>
      <c r="F1686" s="8">
        <v>2.66</v>
      </c>
      <c r="G1686" s="8">
        <v>96.918599999999998</v>
      </c>
      <c r="H1686" s="8">
        <v>2.2174</v>
      </c>
      <c r="I1686" s="8">
        <v>115.26124196584699</v>
      </c>
      <c r="J1686" s="8">
        <v>94.38</v>
      </c>
      <c r="N1686" s="7"/>
      <c r="O1686" s="8"/>
      <c r="P1686" s="8"/>
      <c r="Q1686" s="8"/>
      <c r="R1686" s="8"/>
      <c r="S1686" s="8"/>
      <c r="T1686" s="8"/>
      <c r="U1686" s="8"/>
      <c r="V1686" s="8"/>
      <c r="W1686" s="8"/>
    </row>
    <row r="1687" spans="1:23" ht="14.25" customHeight="1">
      <c r="A1687" s="7">
        <v>43510</v>
      </c>
      <c r="B1687" s="8">
        <v>2.3130000000000002</v>
      </c>
      <c r="C1687" s="8">
        <v>3.0726</v>
      </c>
      <c r="D1687" s="8">
        <v>0.75959999999999983</v>
      </c>
      <c r="E1687" s="8">
        <v>2.48</v>
      </c>
      <c r="F1687" s="8">
        <v>2.66</v>
      </c>
      <c r="G1687" s="8">
        <v>97.021500000000003</v>
      </c>
      <c r="H1687" s="8">
        <v>2.1882999999999999</v>
      </c>
      <c r="I1687" s="8">
        <v>117.37404903814713</v>
      </c>
      <c r="J1687" s="8">
        <v>94.21</v>
      </c>
      <c r="N1687" s="7"/>
      <c r="O1687" s="8"/>
      <c r="P1687" s="8"/>
      <c r="Q1687" s="8"/>
      <c r="R1687" s="8"/>
      <c r="S1687" s="8"/>
      <c r="T1687" s="8"/>
      <c r="U1687" s="8"/>
      <c r="V1687" s="8"/>
      <c r="W1687" s="8"/>
    </row>
    <row r="1688" spans="1:23" ht="14.25" customHeight="1">
      <c r="A1688" s="7">
        <v>43509</v>
      </c>
      <c r="B1688" s="8">
        <v>2.3250999999999999</v>
      </c>
      <c r="C1688" s="8">
        <v>3.0718999999999999</v>
      </c>
      <c r="D1688" s="8">
        <v>0.74679999999999991</v>
      </c>
      <c r="E1688" s="8">
        <v>2.5299999999999998</v>
      </c>
      <c r="F1688" s="8">
        <v>2.71</v>
      </c>
      <c r="G1688" s="8">
        <v>97.187200000000004</v>
      </c>
      <c r="H1688" s="8">
        <v>2.2080000000000002</v>
      </c>
      <c r="I1688" s="8">
        <v>119.70437278777959</v>
      </c>
      <c r="J1688" s="8">
        <v>94.21</v>
      </c>
      <c r="N1688" s="7"/>
      <c r="O1688" s="8"/>
      <c r="P1688" s="8"/>
      <c r="Q1688" s="8"/>
      <c r="R1688" s="8"/>
      <c r="S1688" s="8"/>
      <c r="T1688" s="8"/>
      <c r="U1688" s="8"/>
      <c r="V1688" s="8"/>
      <c r="W1688" s="8"/>
    </row>
    <row r="1689" spans="1:23" ht="14.25" customHeight="1">
      <c r="A1689" s="7">
        <v>43508</v>
      </c>
      <c r="B1689" s="8">
        <v>2.3052999999999999</v>
      </c>
      <c r="C1689" s="8">
        <v>3.0748000000000002</v>
      </c>
      <c r="D1689" s="8">
        <v>0.76950000000000029</v>
      </c>
      <c r="E1689" s="8">
        <v>2.4900000000000002</v>
      </c>
      <c r="F1689" s="8">
        <v>2.68</v>
      </c>
      <c r="G1689" s="8">
        <v>96.733400000000003</v>
      </c>
      <c r="H1689" s="8">
        <v>2.4112</v>
      </c>
      <c r="I1689" s="8">
        <v>119.53354838560131</v>
      </c>
      <c r="J1689" s="8">
        <v>94.21</v>
      </c>
      <c r="N1689" s="7"/>
      <c r="O1689" s="8"/>
      <c r="P1689" s="8"/>
      <c r="Q1689" s="8"/>
      <c r="R1689" s="8"/>
      <c r="S1689" s="8"/>
      <c r="T1689" s="8"/>
      <c r="U1689" s="8"/>
      <c r="V1689" s="8"/>
      <c r="W1689" s="8"/>
    </row>
    <row r="1690" spans="1:23" ht="14.25" customHeight="1">
      <c r="A1690" s="7">
        <v>43507</v>
      </c>
      <c r="B1690" s="8">
        <v>2.3380999999999998</v>
      </c>
      <c r="C1690" s="8">
        <v>3.0670000000000002</v>
      </c>
      <c r="D1690" s="8">
        <v>0.72890000000000033</v>
      </c>
      <c r="E1690" s="8">
        <v>2.4700000000000002</v>
      </c>
      <c r="F1690" s="8">
        <v>2.65</v>
      </c>
      <c r="G1690" s="8">
        <v>97.063999999999993</v>
      </c>
      <c r="H1690" s="8">
        <v>2.5146999999999999</v>
      </c>
      <c r="I1690" s="8">
        <v>120.72043433279089</v>
      </c>
      <c r="J1690" s="8">
        <v>94.21</v>
      </c>
      <c r="N1690" s="7"/>
      <c r="O1690" s="8"/>
      <c r="P1690" s="8"/>
      <c r="Q1690" s="8"/>
      <c r="R1690" s="8"/>
      <c r="S1690" s="8"/>
      <c r="T1690" s="8"/>
      <c r="U1690" s="8"/>
      <c r="V1690" s="8"/>
      <c r="W1690" s="8"/>
    </row>
    <row r="1691" spans="1:23" ht="14.25" customHeight="1">
      <c r="A1691" s="7">
        <v>43504</v>
      </c>
      <c r="B1691" s="8">
        <v>2.3506</v>
      </c>
      <c r="C1691" s="8">
        <v>3.0966999999999998</v>
      </c>
      <c r="D1691" s="8">
        <v>0.74609999999999976</v>
      </c>
      <c r="E1691" s="8">
        <v>2.44</v>
      </c>
      <c r="F1691" s="8">
        <v>2.63</v>
      </c>
      <c r="G1691" s="8">
        <v>96.641800000000003</v>
      </c>
      <c r="H1691" s="8">
        <v>2.3214999999999999</v>
      </c>
      <c r="I1691" s="8">
        <v>118.73126241042345</v>
      </c>
      <c r="J1691" s="8">
        <v>94.21</v>
      </c>
      <c r="N1691" s="7"/>
      <c r="O1691" s="8"/>
      <c r="P1691" s="8"/>
      <c r="Q1691" s="8"/>
      <c r="R1691" s="8"/>
      <c r="S1691" s="8"/>
      <c r="T1691" s="8"/>
      <c r="U1691" s="8"/>
      <c r="V1691" s="8"/>
      <c r="W1691" s="8"/>
    </row>
    <row r="1692" spans="1:23" ht="14.25" customHeight="1">
      <c r="A1692" s="7">
        <v>43503</v>
      </c>
      <c r="B1692" s="8">
        <v>2.3506</v>
      </c>
      <c r="C1692" s="8">
        <v>3.0966999999999998</v>
      </c>
      <c r="D1692" s="8">
        <v>0.74609999999999976</v>
      </c>
      <c r="E1692" s="8">
        <v>2.46</v>
      </c>
      <c r="F1692" s="8">
        <v>2.65</v>
      </c>
      <c r="G1692" s="8">
        <v>96.583799999999997</v>
      </c>
      <c r="H1692" s="8">
        <v>2.3214999999999999</v>
      </c>
      <c r="I1692" s="8">
        <v>118.73126241042345</v>
      </c>
      <c r="J1692" s="8">
        <v>94.21</v>
      </c>
      <c r="N1692" s="7"/>
      <c r="O1692" s="8"/>
      <c r="P1692" s="8"/>
      <c r="Q1692" s="8"/>
      <c r="R1692" s="8"/>
      <c r="S1692" s="8"/>
      <c r="T1692" s="8"/>
      <c r="U1692" s="8"/>
      <c r="V1692" s="8"/>
      <c r="W1692" s="8"/>
    </row>
    <row r="1693" spans="1:23" ht="14.25" customHeight="1">
      <c r="A1693" s="7">
        <v>43502</v>
      </c>
      <c r="B1693" s="8">
        <v>2.3506</v>
      </c>
      <c r="C1693" s="8">
        <v>3.0966999999999998</v>
      </c>
      <c r="D1693" s="8">
        <v>0.74609999999999976</v>
      </c>
      <c r="E1693" s="8">
        <v>2.5</v>
      </c>
      <c r="F1693" s="8">
        <v>2.7</v>
      </c>
      <c r="G1693" s="8">
        <v>96.420299999999997</v>
      </c>
      <c r="H1693" s="8">
        <v>2.3214999999999999</v>
      </c>
      <c r="I1693" s="8">
        <v>118.73126241042345</v>
      </c>
      <c r="J1693" s="8">
        <v>94.21</v>
      </c>
      <c r="N1693" s="7"/>
      <c r="O1693" s="8"/>
      <c r="P1693" s="8"/>
      <c r="Q1693" s="8"/>
      <c r="R1693" s="8"/>
      <c r="S1693" s="8"/>
      <c r="T1693" s="8"/>
      <c r="U1693" s="8"/>
      <c r="V1693" s="8"/>
      <c r="W1693" s="8"/>
    </row>
    <row r="1694" spans="1:23" ht="14.25" customHeight="1">
      <c r="A1694" s="7">
        <v>43501</v>
      </c>
      <c r="B1694" s="8">
        <v>2.3506</v>
      </c>
      <c r="C1694" s="8">
        <v>3.0966999999999998</v>
      </c>
      <c r="D1694" s="8">
        <v>0.74609999999999976</v>
      </c>
      <c r="E1694" s="8">
        <v>2.5099999999999998</v>
      </c>
      <c r="F1694" s="8">
        <v>2.71</v>
      </c>
      <c r="G1694" s="8">
        <v>96.080699999999993</v>
      </c>
      <c r="H1694" s="8">
        <v>2.3214999999999999</v>
      </c>
      <c r="I1694" s="8">
        <v>118.73126241042345</v>
      </c>
      <c r="J1694" s="8">
        <v>94.21</v>
      </c>
      <c r="N1694" s="7"/>
      <c r="O1694" s="8"/>
      <c r="P1694" s="8"/>
      <c r="Q1694" s="8"/>
      <c r="R1694" s="8"/>
      <c r="S1694" s="8"/>
      <c r="T1694" s="8"/>
      <c r="U1694" s="8"/>
      <c r="V1694" s="8"/>
      <c r="W1694" s="8"/>
    </row>
    <row r="1695" spans="1:23" ht="14.25" customHeight="1">
      <c r="A1695" s="7">
        <v>43500</v>
      </c>
      <c r="B1695" s="8">
        <v>2.3506</v>
      </c>
      <c r="C1695" s="8">
        <v>3.0966999999999998</v>
      </c>
      <c r="D1695" s="8">
        <v>0.74609999999999976</v>
      </c>
      <c r="E1695" s="8">
        <v>2.5299999999999998</v>
      </c>
      <c r="F1695" s="8">
        <v>2.73</v>
      </c>
      <c r="G1695" s="8">
        <v>95.823499999999996</v>
      </c>
      <c r="H1695" s="8">
        <v>2.3214999999999999</v>
      </c>
      <c r="I1695" s="8">
        <v>118.73126241042345</v>
      </c>
      <c r="J1695" s="8">
        <v>94.21</v>
      </c>
      <c r="N1695" s="7"/>
      <c r="O1695" s="8"/>
      <c r="P1695" s="8"/>
      <c r="Q1695" s="8"/>
      <c r="R1695" s="8"/>
      <c r="S1695" s="8"/>
      <c r="T1695" s="8"/>
      <c r="U1695" s="8"/>
      <c r="V1695" s="8"/>
      <c r="W1695" s="8"/>
    </row>
    <row r="1696" spans="1:23" ht="14.25" customHeight="1">
      <c r="A1696" s="7">
        <v>43499</v>
      </c>
      <c r="B1696" s="8">
        <v>2.3506</v>
      </c>
      <c r="C1696" s="8">
        <v>3.0966999999999998</v>
      </c>
      <c r="D1696" s="8">
        <v>0.74609999999999976</v>
      </c>
      <c r="E1696" s="8">
        <v>2.5099999999999998</v>
      </c>
      <c r="F1696" s="8">
        <v>2.7</v>
      </c>
      <c r="G1696" s="8">
        <v>95.617000000000004</v>
      </c>
      <c r="H1696" s="8">
        <v>2.3214999999999999</v>
      </c>
      <c r="I1696" s="8">
        <v>118.73126241042345</v>
      </c>
      <c r="J1696" s="8">
        <v>94.21</v>
      </c>
      <c r="N1696" s="7"/>
      <c r="O1696" s="8"/>
      <c r="P1696" s="8"/>
      <c r="Q1696" s="8"/>
      <c r="R1696" s="8"/>
      <c r="S1696" s="8"/>
      <c r="T1696" s="8"/>
      <c r="U1696" s="8"/>
      <c r="V1696" s="8"/>
      <c r="W1696" s="8"/>
    </row>
    <row r="1697" spans="1:23" ht="14.25" customHeight="1">
      <c r="A1697" s="7">
        <v>43498</v>
      </c>
      <c r="B1697" s="8">
        <v>2.351</v>
      </c>
      <c r="C1697" s="8">
        <v>3.0977999999999999</v>
      </c>
      <c r="D1697" s="8">
        <v>0.74679999999999991</v>
      </c>
      <c r="E1697" s="8">
        <v>2.5099999999999998</v>
      </c>
      <c r="F1697" s="8">
        <v>2.7</v>
      </c>
      <c r="G1697" s="8">
        <v>95.617000000000004</v>
      </c>
      <c r="H1697" s="8">
        <v>2.2326000000000001</v>
      </c>
      <c r="I1697" s="8">
        <v>119.22998172931349</v>
      </c>
      <c r="J1697" s="8">
        <v>94.21</v>
      </c>
      <c r="N1697" s="7"/>
      <c r="O1697" s="8"/>
      <c r="P1697" s="8"/>
      <c r="Q1697" s="8"/>
      <c r="R1697" s="8"/>
      <c r="S1697" s="8"/>
      <c r="T1697" s="8"/>
      <c r="U1697" s="8"/>
      <c r="V1697" s="8"/>
      <c r="W1697" s="8"/>
    </row>
    <row r="1698" spans="1:23" ht="14.25" customHeight="1">
      <c r="A1698" s="7">
        <v>43497</v>
      </c>
      <c r="B1698" s="8">
        <v>2.351</v>
      </c>
      <c r="C1698" s="8">
        <v>3.1032000000000002</v>
      </c>
      <c r="D1698" s="8">
        <v>0.7522000000000002</v>
      </c>
      <c r="E1698" s="8">
        <v>2.5099999999999998</v>
      </c>
      <c r="F1698" s="8">
        <v>2.7</v>
      </c>
      <c r="G1698" s="8">
        <v>95.617000000000004</v>
      </c>
      <c r="H1698" s="8">
        <v>2.7004999999999999</v>
      </c>
      <c r="I1698" s="8">
        <v>121.03528387736465</v>
      </c>
      <c r="J1698" s="8">
        <v>94.21</v>
      </c>
      <c r="N1698" s="7"/>
      <c r="O1698" s="8"/>
      <c r="P1698" s="8"/>
      <c r="Q1698" s="8"/>
      <c r="R1698" s="8"/>
      <c r="S1698" s="8"/>
      <c r="T1698" s="8"/>
      <c r="U1698" s="8"/>
      <c r="V1698" s="8"/>
      <c r="W1698" s="8"/>
    </row>
    <row r="1699" spans="1:23" ht="14.25" customHeight="1">
      <c r="A1699" s="7">
        <v>43496</v>
      </c>
      <c r="B1699" s="8">
        <v>2.3873000000000002</v>
      </c>
      <c r="C1699" s="8">
        <v>3.1036999999999999</v>
      </c>
      <c r="D1699" s="8">
        <v>0.7163999999999997</v>
      </c>
      <c r="E1699" s="8">
        <v>2.4300000000000002</v>
      </c>
      <c r="F1699" s="8">
        <v>2.63</v>
      </c>
      <c r="G1699" s="8">
        <v>95.552300000000002</v>
      </c>
      <c r="H1699" s="8">
        <v>2.7014</v>
      </c>
      <c r="I1699" s="8">
        <v>122.64747910784058</v>
      </c>
      <c r="J1699" s="8">
        <v>94.29</v>
      </c>
      <c r="N1699" s="7"/>
      <c r="O1699" s="8"/>
      <c r="P1699" s="8"/>
      <c r="Q1699" s="8"/>
      <c r="R1699" s="8"/>
      <c r="S1699" s="8"/>
      <c r="T1699" s="8"/>
      <c r="U1699" s="8"/>
      <c r="V1699" s="8"/>
      <c r="W1699" s="8"/>
    </row>
    <row r="1700" spans="1:23" ht="14.25" customHeight="1">
      <c r="A1700" s="7">
        <v>43495</v>
      </c>
      <c r="B1700" s="8">
        <v>2.3803000000000001</v>
      </c>
      <c r="C1700" s="8">
        <v>3.1151</v>
      </c>
      <c r="D1700" s="8">
        <v>0.7347999999999999</v>
      </c>
      <c r="E1700" s="8">
        <v>2.4900000000000002</v>
      </c>
      <c r="F1700" s="8">
        <v>2.7</v>
      </c>
      <c r="G1700" s="8">
        <v>95.434200000000004</v>
      </c>
      <c r="H1700" s="8">
        <v>2.7467000000000001</v>
      </c>
      <c r="I1700" s="8">
        <v>122.78484190445197</v>
      </c>
      <c r="J1700" s="8">
        <v>93.78</v>
      </c>
      <c r="N1700" s="7"/>
      <c r="O1700" s="8"/>
      <c r="P1700" s="8"/>
      <c r="Q1700" s="8"/>
      <c r="R1700" s="8"/>
      <c r="S1700" s="8"/>
      <c r="T1700" s="8"/>
      <c r="U1700" s="8"/>
      <c r="V1700" s="8"/>
      <c r="W1700" s="8"/>
    </row>
    <row r="1701" spans="1:23" ht="14.25" customHeight="1">
      <c r="A1701" s="7">
        <v>43494</v>
      </c>
      <c r="B1701" s="8">
        <v>2.3877000000000002</v>
      </c>
      <c r="C1701" s="8">
        <v>3.1246</v>
      </c>
      <c r="D1701" s="8">
        <v>0.73689999999999989</v>
      </c>
      <c r="E1701" s="8">
        <v>2.5499999999999998</v>
      </c>
      <c r="F1701" s="8">
        <v>2.72</v>
      </c>
      <c r="G1701" s="8">
        <v>95.831699999999998</v>
      </c>
      <c r="H1701" s="8">
        <v>2.7709000000000001</v>
      </c>
      <c r="I1701" s="8">
        <v>120.72483</v>
      </c>
      <c r="J1701" s="8">
        <v>93.78</v>
      </c>
      <c r="N1701" s="7"/>
      <c r="O1701" s="8"/>
      <c r="P1701" s="8"/>
      <c r="Q1701" s="8"/>
      <c r="R1701" s="8"/>
      <c r="S1701" s="8"/>
      <c r="T1701" s="8"/>
      <c r="U1701" s="8"/>
      <c r="V1701" s="8"/>
      <c r="W1701" s="8"/>
    </row>
    <row r="1702" spans="1:23" ht="14.25" customHeight="1">
      <c r="A1702" s="7">
        <v>43493</v>
      </c>
      <c r="B1702" s="8">
        <v>2.3961000000000001</v>
      </c>
      <c r="C1702" s="8">
        <v>3.1396999999999999</v>
      </c>
      <c r="D1702" s="8">
        <v>0.74359999999999982</v>
      </c>
      <c r="E1702" s="8">
        <v>2.58</v>
      </c>
      <c r="F1702" s="8">
        <v>2.75</v>
      </c>
      <c r="G1702" s="8">
        <v>95.755700000000004</v>
      </c>
      <c r="H1702" s="8">
        <v>2.4437000000000002</v>
      </c>
      <c r="I1702" s="8">
        <v>117.2476985148129</v>
      </c>
      <c r="J1702" s="8">
        <v>93.78</v>
      </c>
      <c r="N1702" s="7"/>
      <c r="O1702" s="8"/>
      <c r="P1702" s="8"/>
      <c r="Q1702" s="8"/>
      <c r="R1702" s="8"/>
      <c r="S1702" s="8"/>
      <c r="T1702" s="8"/>
      <c r="U1702" s="8"/>
      <c r="V1702" s="8"/>
      <c r="W1702" s="8"/>
    </row>
    <row r="1703" spans="1:23" ht="14.25" customHeight="1">
      <c r="A1703" s="7">
        <v>43490</v>
      </c>
      <c r="B1703" s="8">
        <v>2.3803999999999998</v>
      </c>
      <c r="C1703" s="8">
        <v>3.1398000000000001</v>
      </c>
      <c r="D1703" s="8">
        <v>0.7594000000000003</v>
      </c>
      <c r="E1703" s="8">
        <v>2.59</v>
      </c>
      <c r="F1703" s="8">
        <v>2.76</v>
      </c>
      <c r="G1703" s="8">
        <v>95.819900000000004</v>
      </c>
      <c r="H1703" s="8">
        <v>2.5726</v>
      </c>
      <c r="I1703" s="8">
        <v>113.68632542857142</v>
      </c>
      <c r="J1703" s="8">
        <v>93.78</v>
      </c>
      <c r="N1703" s="7"/>
      <c r="O1703" s="8"/>
      <c r="P1703" s="8"/>
      <c r="Q1703" s="8"/>
      <c r="R1703" s="8"/>
      <c r="S1703" s="8"/>
      <c r="T1703" s="8"/>
      <c r="U1703" s="8"/>
      <c r="V1703" s="8"/>
      <c r="W1703" s="8"/>
    </row>
    <row r="1704" spans="1:23" ht="14.25" customHeight="1">
      <c r="A1704" s="7">
        <v>43489</v>
      </c>
      <c r="B1704" s="8">
        <v>2.4003999999999999</v>
      </c>
      <c r="C1704" s="8">
        <v>3.1337999999999999</v>
      </c>
      <c r="D1704" s="8">
        <v>0.73340000000000005</v>
      </c>
      <c r="E1704" s="8">
        <v>2.5499999999999998</v>
      </c>
      <c r="F1704" s="8">
        <v>2.72</v>
      </c>
      <c r="G1704" s="8">
        <v>96.540499999999994</v>
      </c>
      <c r="H1704" s="8">
        <v>2.5714999999999999</v>
      </c>
      <c r="I1704" s="8">
        <v>109.88593052652055</v>
      </c>
      <c r="J1704" s="8">
        <v>93.87</v>
      </c>
      <c r="N1704" s="7"/>
      <c r="O1704" s="8"/>
      <c r="P1704" s="8"/>
      <c r="Q1704" s="8"/>
      <c r="R1704" s="8"/>
      <c r="S1704" s="8"/>
      <c r="T1704" s="8"/>
      <c r="U1704" s="8"/>
      <c r="V1704" s="8"/>
      <c r="W1704" s="8"/>
    </row>
    <row r="1705" spans="1:23" ht="14.25" customHeight="1">
      <c r="A1705" s="7">
        <v>43488</v>
      </c>
      <c r="B1705" s="8">
        <v>2.4098999999999999</v>
      </c>
      <c r="C1705" s="8">
        <v>3.1190000000000002</v>
      </c>
      <c r="D1705" s="8">
        <v>0.70910000000000029</v>
      </c>
      <c r="E1705" s="8">
        <v>2.59</v>
      </c>
      <c r="F1705" s="8">
        <v>2.76</v>
      </c>
      <c r="G1705" s="8">
        <v>96.140299999999996</v>
      </c>
      <c r="H1705" s="8">
        <v>2.5363000000000002</v>
      </c>
      <c r="I1705" s="8">
        <v>109.39042284935773</v>
      </c>
      <c r="J1705" s="8">
        <v>93.87</v>
      </c>
      <c r="N1705" s="7"/>
      <c r="O1705" s="8"/>
      <c r="P1705" s="8"/>
      <c r="Q1705" s="8"/>
      <c r="R1705" s="8"/>
      <c r="S1705" s="8"/>
      <c r="T1705" s="8"/>
      <c r="U1705" s="8"/>
      <c r="V1705" s="8"/>
      <c r="W1705" s="8"/>
    </row>
    <row r="1706" spans="1:23" ht="14.25" customHeight="1">
      <c r="A1706" s="7">
        <v>43487</v>
      </c>
      <c r="B1706" s="8">
        <v>2.3999000000000001</v>
      </c>
      <c r="C1706" s="8">
        <v>3.1071</v>
      </c>
      <c r="D1706" s="8">
        <v>0.70719999999999983</v>
      </c>
      <c r="E1706" s="8">
        <v>2.57</v>
      </c>
      <c r="F1706" s="8">
        <v>2.74</v>
      </c>
      <c r="G1706" s="8">
        <v>96.323099999999997</v>
      </c>
      <c r="H1706" s="8">
        <v>2.5057</v>
      </c>
      <c r="I1706" s="8">
        <v>109.07639199948133</v>
      </c>
      <c r="J1706" s="8">
        <v>93.87</v>
      </c>
      <c r="N1706" s="7"/>
      <c r="O1706" s="8"/>
      <c r="P1706" s="8"/>
      <c r="Q1706" s="8"/>
      <c r="R1706" s="8"/>
      <c r="S1706" s="8"/>
      <c r="T1706" s="8"/>
      <c r="U1706" s="8"/>
      <c r="V1706" s="8"/>
      <c r="W1706" s="8"/>
    </row>
    <row r="1707" spans="1:23" ht="14.25" customHeight="1">
      <c r="A1707" s="7">
        <v>43486</v>
      </c>
      <c r="B1707" s="8">
        <v>2.4209000000000001</v>
      </c>
      <c r="C1707" s="8">
        <v>3.1036999999999999</v>
      </c>
      <c r="D1707" s="8">
        <v>0.68279999999999985</v>
      </c>
      <c r="E1707" s="8">
        <v>2.62</v>
      </c>
      <c r="F1707" s="8">
        <v>2.79</v>
      </c>
      <c r="G1707" s="8">
        <v>96.342299999999994</v>
      </c>
      <c r="H1707" s="8">
        <v>2.5527000000000002</v>
      </c>
      <c r="I1707" s="8">
        <v>108.25946845694246</v>
      </c>
      <c r="J1707" s="8">
        <v>93.87</v>
      </c>
      <c r="N1707" s="7"/>
      <c r="O1707" s="8"/>
      <c r="P1707" s="8"/>
      <c r="Q1707" s="8"/>
      <c r="R1707" s="8"/>
      <c r="S1707" s="8"/>
      <c r="T1707" s="8"/>
      <c r="U1707" s="8"/>
      <c r="V1707" s="8"/>
      <c r="W1707" s="8"/>
    </row>
    <row r="1708" spans="1:23" ht="14.25" customHeight="1">
      <c r="A1708" s="7">
        <v>43483</v>
      </c>
      <c r="B1708" s="8">
        <v>2.3498000000000001</v>
      </c>
      <c r="C1708" s="8">
        <v>3.0910000000000002</v>
      </c>
      <c r="D1708" s="8">
        <v>0.74120000000000008</v>
      </c>
      <c r="E1708" s="8">
        <v>2.62</v>
      </c>
      <c r="F1708" s="8">
        <v>2.79</v>
      </c>
      <c r="G1708" s="8">
        <v>96.3673</v>
      </c>
      <c r="H1708" s="8">
        <v>2.5472000000000001</v>
      </c>
      <c r="I1708" s="8">
        <v>109.18592732979549</v>
      </c>
      <c r="J1708" s="8">
        <v>93.87</v>
      </c>
      <c r="N1708" s="7"/>
      <c r="O1708" s="8"/>
      <c r="P1708" s="8"/>
      <c r="Q1708" s="8"/>
      <c r="R1708" s="8"/>
      <c r="S1708" s="8"/>
      <c r="T1708" s="8"/>
      <c r="U1708" s="8"/>
      <c r="V1708" s="8"/>
      <c r="W1708" s="8"/>
    </row>
    <row r="1709" spans="1:23" ht="14.25" customHeight="1">
      <c r="A1709" s="7">
        <v>43482</v>
      </c>
      <c r="B1709" s="8">
        <v>2.35</v>
      </c>
      <c r="C1709" s="8">
        <v>3.0760000000000001</v>
      </c>
      <c r="D1709" s="8">
        <v>0.72599999999999998</v>
      </c>
      <c r="E1709" s="8">
        <v>2.58</v>
      </c>
      <c r="F1709" s="8">
        <v>2.75</v>
      </c>
      <c r="G1709" s="8">
        <v>96.082999999999998</v>
      </c>
      <c r="H1709" s="8">
        <v>2.5354999999999999</v>
      </c>
      <c r="I1709" s="8">
        <v>114.87430780121652</v>
      </c>
      <c r="J1709" s="8">
        <v>93.35</v>
      </c>
      <c r="N1709" s="7"/>
      <c r="O1709" s="8"/>
      <c r="P1709" s="8"/>
      <c r="Q1709" s="8"/>
      <c r="R1709" s="8"/>
      <c r="S1709" s="8"/>
      <c r="T1709" s="8"/>
      <c r="U1709" s="8"/>
      <c r="V1709" s="8"/>
      <c r="W1709" s="8"/>
    </row>
    <row r="1710" spans="1:23" ht="14.25" customHeight="1">
      <c r="A1710" s="7">
        <v>43481</v>
      </c>
      <c r="B1710" s="8">
        <v>2.36</v>
      </c>
      <c r="C1710" s="8">
        <v>3.0745</v>
      </c>
      <c r="D1710" s="8">
        <v>0.71450000000000014</v>
      </c>
      <c r="E1710" s="8">
        <v>2.54</v>
      </c>
      <c r="F1710" s="8">
        <v>2.73</v>
      </c>
      <c r="G1710" s="8">
        <v>96.108400000000003</v>
      </c>
      <c r="H1710" s="8">
        <v>2.6137000000000001</v>
      </c>
      <c r="I1710" s="8">
        <v>116.79761141433747</v>
      </c>
      <c r="J1710" s="8">
        <v>93.35</v>
      </c>
      <c r="N1710" s="7"/>
      <c r="O1710" s="8"/>
      <c r="P1710" s="8"/>
      <c r="Q1710" s="8"/>
      <c r="R1710" s="8"/>
      <c r="S1710" s="8"/>
      <c r="T1710" s="8"/>
      <c r="U1710" s="8"/>
      <c r="V1710" s="8"/>
      <c r="W1710" s="8"/>
    </row>
    <row r="1711" spans="1:23" ht="14.25" customHeight="1">
      <c r="A1711" s="7">
        <v>43480</v>
      </c>
      <c r="B1711" s="8">
        <v>2.4344999999999999</v>
      </c>
      <c r="C1711" s="8">
        <v>3.1383000000000001</v>
      </c>
      <c r="D1711" s="8">
        <v>0.7038000000000002</v>
      </c>
      <c r="E1711" s="8">
        <v>2.5299999999999998</v>
      </c>
      <c r="F1711" s="8">
        <v>2.72</v>
      </c>
      <c r="G1711" s="8">
        <v>95.959500000000006</v>
      </c>
      <c r="H1711" s="8">
        <v>2.6463000000000001</v>
      </c>
      <c r="I1711" s="8">
        <v>111.12180518394217</v>
      </c>
      <c r="J1711" s="8">
        <v>93.35</v>
      </c>
      <c r="N1711" s="7"/>
      <c r="O1711" s="8"/>
      <c r="P1711" s="8"/>
      <c r="Q1711" s="8"/>
      <c r="R1711" s="8"/>
      <c r="S1711" s="8"/>
      <c r="T1711" s="8"/>
      <c r="U1711" s="8"/>
      <c r="V1711" s="8"/>
      <c r="W1711" s="8"/>
    </row>
    <row r="1712" spans="1:23" ht="14.25" customHeight="1">
      <c r="A1712" s="7">
        <v>43479</v>
      </c>
      <c r="B1712" s="8">
        <v>2.4260000000000002</v>
      </c>
      <c r="C1712" s="8">
        <v>3.1297000000000001</v>
      </c>
      <c r="D1712" s="8">
        <v>0.70369999999999999</v>
      </c>
      <c r="E1712" s="8">
        <v>2.5299999999999998</v>
      </c>
      <c r="F1712" s="8">
        <v>2.71</v>
      </c>
      <c r="G1712" s="8">
        <v>95.590999999999994</v>
      </c>
      <c r="H1712" s="8">
        <v>2.5446</v>
      </c>
      <c r="I1712" s="8">
        <v>109.67846977817901</v>
      </c>
      <c r="J1712" s="8">
        <v>93.35</v>
      </c>
      <c r="N1712" s="7"/>
      <c r="O1712" s="8"/>
      <c r="P1712" s="8"/>
      <c r="Q1712" s="8"/>
      <c r="R1712" s="8"/>
      <c r="S1712" s="8"/>
      <c r="T1712" s="8"/>
      <c r="U1712" s="8"/>
      <c r="V1712" s="8"/>
      <c r="W1712" s="8"/>
    </row>
    <row r="1713" spans="1:23" ht="14.25" customHeight="1">
      <c r="A1713" s="7">
        <v>43476</v>
      </c>
      <c r="B1713" s="8">
        <v>2.4064999999999999</v>
      </c>
      <c r="C1713" s="8">
        <v>3.1057999999999999</v>
      </c>
      <c r="D1713" s="8">
        <v>0.69930000000000003</v>
      </c>
      <c r="E1713" s="8">
        <v>2.52</v>
      </c>
      <c r="F1713" s="8">
        <v>2.71</v>
      </c>
      <c r="G1713" s="8">
        <v>95.662499999999994</v>
      </c>
      <c r="H1713" s="8">
        <v>2.3824999999999998</v>
      </c>
      <c r="I1713" s="8">
        <v>110.99743509261641</v>
      </c>
      <c r="J1713" s="8">
        <v>93.35</v>
      </c>
      <c r="N1713" s="7"/>
      <c r="O1713" s="8"/>
      <c r="P1713" s="8"/>
      <c r="Q1713" s="8"/>
      <c r="R1713" s="8"/>
      <c r="S1713" s="8"/>
      <c r="T1713" s="8"/>
      <c r="U1713" s="8"/>
      <c r="V1713" s="8"/>
      <c r="W1713" s="8"/>
    </row>
    <row r="1714" spans="1:23" ht="14.25" customHeight="1">
      <c r="A1714" s="7">
        <v>43475</v>
      </c>
      <c r="B1714" s="8">
        <v>2.3626999999999998</v>
      </c>
      <c r="C1714" s="8">
        <v>3.1006</v>
      </c>
      <c r="D1714" s="8">
        <v>0.73790000000000022</v>
      </c>
      <c r="E1714" s="8">
        <v>2.56</v>
      </c>
      <c r="F1714" s="8">
        <v>2.74</v>
      </c>
      <c r="G1714" s="8">
        <v>95.542000000000002</v>
      </c>
      <c r="H1714" s="8">
        <v>2.4832999999999998</v>
      </c>
      <c r="I1714" s="8">
        <v>115.54671276314099</v>
      </c>
      <c r="J1714" s="8">
        <v>93.03</v>
      </c>
      <c r="N1714" s="7"/>
      <c r="O1714" s="8"/>
      <c r="P1714" s="8"/>
      <c r="Q1714" s="8"/>
      <c r="R1714" s="8"/>
      <c r="S1714" s="8"/>
      <c r="T1714" s="8"/>
      <c r="U1714" s="8"/>
      <c r="V1714" s="8"/>
      <c r="W1714" s="8"/>
    </row>
    <row r="1715" spans="1:23" ht="14.25" customHeight="1">
      <c r="A1715" s="7">
        <v>43474</v>
      </c>
      <c r="B1715" s="8">
        <v>2.3776999999999999</v>
      </c>
      <c r="C1715" s="8">
        <v>3.1105999999999998</v>
      </c>
      <c r="D1715" s="8">
        <v>0.73289999999999988</v>
      </c>
      <c r="E1715" s="8">
        <v>2.57</v>
      </c>
      <c r="F1715" s="8">
        <v>2.74</v>
      </c>
      <c r="G1715" s="8">
        <v>95.1982</v>
      </c>
      <c r="H1715" s="8">
        <v>2.3866000000000001</v>
      </c>
      <c r="I1715" s="8">
        <v>120.97730769013361</v>
      </c>
      <c r="J1715" s="8">
        <v>93.03</v>
      </c>
      <c r="N1715" s="7"/>
      <c r="O1715" s="8"/>
      <c r="P1715" s="8"/>
      <c r="Q1715" s="8"/>
      <c r="R1715" s="8"/>
      <c r="S1715" s="8"/>
      <c r="T1715" s="8"/>
      <c r="U1715" s="8"/>
      <c r="V1715" s="8"/>
      <c r="W1715" s="8"/>
    </row>
    <row r="1716" spans="1:23" ht="14.25" customHeight="1">
      <c r="A1716" s="7">
        <v>43473</v>
      </c>
      <c r="B1716" s="8">
        <v>2.3527999999999998</v>
      </c>
      <c r="C1716" s="8">
        <v>3.1211000000000002</v>
      </c>
      <c r="D1716" s="8">
        <v>0.76830000000000043</v>
      </c>
      <c r="E1716" s="8">
        <v>2.58</v>
      </c>
      <c r="F1716" s="8">
        <v>2.73</v>
      </c>
      <c r="G1716" s="8">
        <v>95.916799999999995</v>
      </c>
      <c r="H1716" s="8">
        <v>2.2130999999999998</v>
      </c>
      <c r="I1716" s="8">
        <v>125.91702088857546</v>
      </c>
      <c r="J1716" s="8">
        <v>93.03</v>
      </c>
      <c r="N1716" s="7"/>
      <c r="O1716" s="8"/>
      <c r="P1716" s="8"/>
      <c r="Q1716" s="8"/>
      <c r="R1716" s="8"/>
      <c r="S1716" s="8"/>
      <c r="T1716" s="8"/>
      <c r="U1716" s="8"/>
      <c r="V1716" s="8"/>
      <c r="W1716" s="8"/>
    </row>
    <row r="1717" spans="1:23" ht="14.25" customHeight="1">
      <c r="A1717" s="7">
        <v>43472</v>
      </c>
      <c r="B1717" s="8">
        <v>2.4026000000000001</v>
      </c>
      <c r="C1717" s="8">
        <v>3.1507000000000001</v>
      </c>
      <c r="D1717" s="8">
        <v>0.74809999999999999</v>
      </c>
      <c r="E1717" s="8">
        <v>2.5299999999999998</v>
      </c>
      <c r="F1717" s="8">
        <v>2.7</v>
      </c>
      <c r="G1717" s="8">
        <v>95.700100000000006</v>
      </c>
      <c r="H1717" s="8">
        <v>2.2808000000000002</v>
      </c>
      <c r="I1717" s="8">
        <v>124.81345411290323</v>
      </c>
      <c r="J1717" s="8">
        <v>93.03</v>
      </c>
      <c r="N1717" s="7"/>
      <c r="O1717" s="8"/>
      <c r="P1717" s="8"/>
      <c r="Q1717" s="8"/>
      <c r="R1717" s="8"/>
      <c r="S1717" s="8"/>
      <c r="T1717" s="8"/>
      <c r="U1717" s="8"/>
      <c r="V1717" s="8"/>
      <c r="W1717" s="8"/>
    </row>
    <row r="1718" spans="1:23" ht="14.25" customHeight="1">
      <c r="A1718" s="7">
        <v>43469</v>
      </c>
      <c r="B1718" s="8">
        <v>2.4525000000000001</v>
      </c>
      <c r="C1718" s="8">
        <v>3.1513</v>
      </c>
      <c r="D1718" s="8">
        <v>0.69879999999999987</v>
      </c>
      <c r="E1718" s="8">
        <v>2.4900000000000002</v>
      </c>
      <c r="F1718" s="8">
        <v>2.67</v>
      </c>
      <c r="G1718" s="8">
        <v>96.205500000000001</v>
      </c>
      <c r="H1718" s="8">
        <v>2.3401000000000001</v>
      </c>
      <c r="I1718" s="8">
        <v>129.40809491700716</v>
      </c>
      <c r="J1718" s="8">
        <v>93.03</v>
      </c>
      <c r="N1718" s="7"/>
      <c r="O1718" s="8"/>
      <c r="P1718" s="8"/>
      <c r="Q1718" s="8"/>
      <c r="R1718" s="8"/>
      <c r="S1718" s="8"/>
      <c r="T1718" s="8"/>
      <c r="U1718" s="8"/>
      <c r="V1718" s="8"/>
      <c r="W1718" s="8"/>
    </row>
    <row r="1719" spans="1:23" ht="14.25" customHeight="1">
      <c r="A1719" s="7">
        <v>43468</v>
      </c>
      <c r="B1719" s="8">
        <v>2.5017</v>
      </c>
      <c r="C1719" s="8">
        <v>3.141</v>
      </c>
      <c r="D1719" s="8">
        <v>0.63929999999999998</v>
      </c>
      <c r="E1719" s="8">
        <v>2.37</v>
      </c>
      <c r="F1719" s="8">
        <v>2.56</v>
      </c>
      <c r="G1719" s="8">
        <v>96.276399999999995</v>
      </c>
      <c r="H1719" s="8">
        <v>2.2967</v>
      </c>
      <c r="I1719" s="8">
        <v>130.16896298699643</v>
      </c>
      <c r="J1719" s="8">
        <v>93.28</v>
      </c>
      <c r="N1719" s="7"/>
      <c r="O1719" s="8"/>
      <c r="P1719" s="8"/>
      <c r="Q1719" s="8"/>
      <c r="R1719" s="8"/>
      <c r="S1719" s="8"/>
      <c r="T1719" s="8"/>
      <c r="U1719" s="8"/>
      <c r="V1719" s="8"/>
      <c r="W1719" s="8"/>
    </row>
    <row r="1720" spans="1:23" ht="14.25" customHeight="1">
      <c r="A1720" s="7">
        <v>43467</v>
      </c>
      <c r="B1720" s="8">
        <v>2.5013999999999998</v>
      </c>
      <c r="C1720" s="8">
        <v>3.1734</v>
      </c>
      <c r="D1720" s="8">
        <v>0.67200000000000015</v>
      </c>
      <c r="E1720" s="8">
        <v>2.4900000000000002</v>
      </c>
      <c r="F1720" s="8">
        <v>2.66</v>
      </c>
      <c r="G1720" s="8">
        <v>96.775999999999996</v>
      </c>
      <c r="H1720" s="8">
        <v>2.4679000000000002</v>
      </c>
      <c r="I1720" s="8">
        <v>126.71551438183668</v>
      </c>
      <c r="J1720" s="8">
        <v>93.28</v>
      </c>
      <c r="N1720" s="7"/>
      <c r="O1720" s="8"/>
      <c r="P1720" s="8"/>
      <c r="Q1720" s="8"/>
      <c r="R1720" s="8"/>
      <c r="S1720" s="8"/>
      <c r="T1720" s="8"/>
      <c r="U1720" s="8"/>
      <c r="V1720" s="8"/>
      <c r="W1720" s="8"/>
    </row>
    <row r="1721" spans="1:23" ht="14.25" customHeight="1">
      <c r="A1721" s="7">
        <v>43466</v>
      </c>
      <c r="B1721" s="8">
        <v>2.6</v>
      </c>
      <c r="C1721" s="8">
        <v>3.2265000000000001</v>
      </c>
      <c r="D1721" s="8">
        <v>0.62650000000000006</v>
      </c>
      <c r="E1721" s="8">
        <v>2.5099999999999998</v>
      </c>
      <c r="F1721" s="8">
        <v>2.69</v>
      </c>
      <c r="G1721" s="8">
        <v>96.109499999999997</v>
      </c>
      <c r="H1721" s="8">
        <v>3.0390999999999999</v>
      </c>
      <c r="I1721" s="8">
        <v>127.32576130896075</v>
      </c>
      <c r="J1721" s="8">
        <v>93.28</v>
      </c>
      <c r="N1721" s="7"/>
      <c r="O1721" s="8"/>
      <c r="P1721" s="8"/>
      <c r="Q1721" s="8"/>
      <c r="R1721" s="8"/>
      <c r="S1721" s="8"/>
      <c r="T1721" s="8"/>
      <c r="U1721" s="8"/>
      <c r="V1721" s="8"/>
      <c r="W1721" s="8"/>
    </row>
    <row r="1722" spans="1:23" ht="14.25" customHeight="1">
      <c r="A1722" s="7">
        <v>43465</v>
      </c>
      <c r="B1722" s="8">
        <v>2.6</v>
      </c>
      <c r="C1722" s="8">
        <v>3.2265000000000001</v>
      </c>
      <c r="D1722" s="8">
        <v>0.62650000000000006</v>
      </c>
      <c r="E1722" s="8">
        <v>2.5099999999999998</v>
      </c>
      <c r="F1722" s="8">
        <v>2.69</v>
      </c>
      <c r="G1722" s="8">
        <v>96.067499999999995</v>
      </c>
      <c r="H1722" s="8">
        <v>3.0390999999999999</v>
      </c>
      <c r="I1722" s="8">
        <v>127.32576130896075</v>
      </c>
      <c r="J1722" s="8">
        <v>93.28</v>
      </c>
      <c r="N1722" s="7"/>
      <c r="O1722" s="8"/>
      <c r="P1722" s="8"/>
      <c r="Q1722" s="8"/>
      <c r="R1722" s="8"/>
      <c r="S1722" s="8"/>
      <c r="T1722" s="8"/>
      <c r="U1722" s="8"/>
      <c r="V1722" s="8"/>
      <c r="W1722" s="8"/>
    </row>
    <row r="1723" spans="1:23" ht="14.25" customHeight="1">
      <c r="A1723" s="7">
        <v>43464</v>
      </c>
      <c r="B1723" s="8">
        <v>2.6</v>
      </c>
      <c r="C1723" s="8">
        <v>3.2265000000000001</v>
      </c>
      <c r="D1723" s="8">
        <v>0.62650000000000006</v>
      </c>
      <c r="E1723" s="8">
        <v>2.56</v>
      </c>
      <c r="F1723" s="8">
        <v>2.72</v>
      </c>
      <c r="G1723" s="8">
        <v>96.379900000000006</v>
      </c>
      <c r="H1723" s="8">
        <v>3.0390999999999999</v>
      </c>
      <c r="I1723" s="8">
        <v>127.34079298005625</v>
      </c>
      <c r="J1723" s="8">
        <v>93.28</v>
      </c>
      <c r="N1723" s="7"/>
      <c r="O1723" s="8"/>
      <c r="P1723" s="8"/>
      <c r="Q1723" s="8"/>
      <c r="R1723" s="8"/>
      <c r="S1723" s="8"/>
      <c r="T1723" s="8"/>
      <c r="U1723" s="8"/>
      <c r="V1723" s="8"/>
      <c r="W1723" s="8"/>
    </row>
    <row r="1724" spans="1:23" ht="14.25" customHeight="1">
      <c r="A1724" s="7">
        <v>43463</v>
      </c>
      <c r="B1724" s="8">
        <v>2.6</v>
      </c>
      <c r="C1724" s="8">
        <v>3.2265000000000001</v>
      </c>
      <c r="D1724" s="8">
        <v>0.62650000000000006</v>
      </c>
      <c r="E1724" s="8">
        <v>2.56</v>
      </c>
      <c r="F1724" s="8">
        <v>2.72</v>
      </c>
      <c r="G1724" s="8">
        <v>96.379900000000006</v>
      </c>
      <c r="H1724" s="8">
        <v>3.0390999999999999</v>
      </c>
      <c r="I1724" s="8">
        <v>127.32227620354999</v>
      </c>
      <c r="J1724" s="8">
        <v>93.28</v>
      </c>
      <c r="N1724" s="7"/>
      <c r="O1724" s="8"/>
      <c r="P1724" s="8"/>
      <c r="Q1724" s="8"/>
      <c r="R1724" s="8"/>
      <c r="S1724" s="8"/>
      <c r="T1724" s="8"/>
      <c r="U1724" s="8"/>
      <c r="V1724" s="8"/>
      <c r="W1724" s="8"/>
    </row>
    <row r="1725" spans="1:23" ht="14.25" customHeight="1">
      <c r="A1725" s="7">
        <v>43462</v>
      </c>
      <c r="B1725" s="8">
        <v>2.6030000000000002</v>
      </c>
      <c r="C1725" s="8">
        <v>3.2315</v>
      </c>
      <c r="D1725" s="8">
        <v>0.62849999999999984</v>
      </c>
      <c r="E1725" s="8">
        <v>2.56</v>
      </c>
      <c r="F1725" s="8">
        <v>2.72</v>
      </c>
      <c r="G1725" s="8">
        <v>96.379900000000006</v>
      </c>
      <c r="H1725" s="8">
        <v>3.0718999999999999</v>
      </c>
      <c r="I1725" s="8">
        <v>129.97775537107881</v>
      </c>
      <c r="J1725" s="8">
        <v>93.28</v>
      </c>
      <c r="N1725" s="7"/>
      <c r="O1725" s="8"/>
      <c r="P1725" s="8"/>
      <c r="Q1725" s="8"/>
      <c r="R1725" s="8"/>
      <c r="S1725" s="8"/>
      <c r="T1725" s="8"/>
      <c r="U1725" s="8"/>
      <c r="V1725" s="8"/>
      <c r="W1725" s="8"/>
    </row>
    <row r="1726" spans="1:23" ht="14.25" customHeight="1">
      <c r="A1726" s="7">
        <v>43461</v>
      </c>
      <c r="B1726" s="8">
        <v>2.6610999999999998</v>
      </c>
      <c r="C1726" s="8">
        <v>3.2709000000000001</v>
      </c>
      <c r="D1726" s="8">
        <v>0.60980000000000034</v>
      </c>
      <c r="E1726" s="8">
        <v>2.6</v>
      </c>
      <c r="F1726" s="8">
        <v>2.77</v>
      </c>
      <c r="G1726" s="8">
        <v>96.577699999999993</v>
      </c>
      <c r="H1726" s="8">
        <v>2.7856000000000001</v>
      </c>
      <c r="I1726" s="8">
        <v>123.89183467721358</v>
      </c>
      <c r="J1726" s="8">
        <v>92.91</v>
      </c>
      <c r="N1726" s="7"/>
      <c r="O1726" s="8"/>
      <c r="P1726" s="8"/>
      <c r="Q1726" s="8"/>
      <c r="R1726" s="8"/>
      <c r="S1726" s="8"/>
      <c r="T1726" s="8"/>
      <c r="U1726" s="8"/>
      <c r="V1726" s="8"/>
      <c r="W1726" s="8"/>
    </row>
    <row r="1727" spans="1:23" ht="14.25" customHeight="1">
      <c r="A1727" s="7">
        <v>43460</v>
      </c>
      <c r="B1727" s="8">
        <v>2.7000999999999999</v>
      </c>
      <c r="C1727" s="8">
        <v>3.3010999999999999</v>
      </c>
      <c r="D1727" s="8">
        <v>0.60099999999999998</v>
      </c>
      <c r="E1727" s="8">
        <v>2.67</v>
      </c>
      <c r="F1727" s="8">
        <v>2.81</v>
      </c>
      <c r="G1727" s="8">
        <v>97.053700000000006</v>
      </c>
      <c r="H1727" s="8">
        <v>2.7502</v>
      </c>
      <c r="I1727" s="8">
        <v>122.96795298978289</v>
      </c>
      <c r="J1727" s="8">
        <v>92.91</v>
      </c>
      <c r="N1727" s="7"/>
      <c r="O1727" s="8"/>
      <c r="P1727" s="8"/>
      <c r="Q1727" s="8"/>
      <c r="R1727" s="8"/>
      <c r="S1727" s="8"/>
      <c r="T1727" s="8"/>
      <c r="U1727" s="8"/>
      <c r="V1727" s="8"/>
      <c r="W1727" s="8"/>
    </row>
    <row r="1728" spans="1:23" ht="14.25" customHeight="1">
      <c r="A1728" s="7">
        <v>43459</v>
      </c>
      <c r="B1728" s="8">
        <v>2.7145999999999999</v>
      </c>
      <c r="C1728" s="8">
        <v>3.3113000000000001</v>
      </c>
      <c r="D1728" s="8">
        <v>0.59670000000000023</v>
      </c>
      <c r="E1728" s="8">
        <v>2.58</v>
      </c>
      <c r="F1728" s="8">
        <v>2.74</v>
      </c>
      <c r="G1728" s="8">
        <v>96.673900000000003</v>
      </c>
      <c r="H1728" s="8">
        <v>2.5735000000000001</v>
      </c>
      <c r="I1728" s="8">
        <v>119.36941127752176</v>
      </c>
      <c r="J1728" s="8">
        <v>92.91</v>
      </c>
      <c r="N1728" s="7"/>
      <c r="O1728" s="8"/>
      <c r="P1728" s="8"/>
      <c r="Q1728" s="8"/>
      <c r="R1728" s="8"/>
      <c r="S1728" s="8"/>
      <c r="T1728" s="8"/>
      <c r="U1728" s="8"/>
      <c r="V1728" s="8"/>
      <c r="W1728" s="8"/>
    </row>
    <row r="1729" spans="1:23" ht="14.25" customHeight="1">
      <c r="A1729" s="7">
        <v>43458</v>
      </c>
      <c r="B1729" s="8">
        <v>2.7044999999999999</v>
      </c>
      <c r="C1729" s="8">
        <v>3.3483000000000001</v>
      </c>
      <c r="D1729" s="8">
        <v>0.64380000000000015</v>
      </c>
      <c r="E1729" s="8">
        <v>2.58</v>
      </c>
      <c r="F1729" s="8">
        <v>2.74</v>
      </c>
      <c r="G1729" s="8">
        <v>96.581599999999995</v>
      </c>
      <c r="H1729" s="8">
        <v>2.629</v>
      </c>
      <c r="I1729" s="8">
        <v>119.93906563892446</v>
      </c>
      <c r="J1729" s="8">
        <v>92.91</v>
      </c>
      <c r="N1729" s="7"/>
      <c r="O1729" s="8"/>
      <c r="P1729" s="8"/>
      <c r="Q1729" s="8"/>
      <c r="R1729" s="8"/>
      <c r="S1729" s="8"/>
      <c r="T1729" s="8"/>
      <c r="U1729" s="8"/>
      <c r="V1729" s="8"/>
      <c r="W1729" s="8"/>
    </row>
    <row r="1730" spans="1:23" ht="14.25" customHeight="1">
      <c r="A1730" s="7">
        <v>43455</v>
      </c>
      <c r="B1730" s="8">
        <v>2.6806000000000001</v>
      </c>
      <c r="C1730" s="8">
        <v>3.3168000000000002</v>
      </c>
      <c r="D1730" s="8">
        <v>0.6362000000000001</v>
      </c>
      <c r="E1730" s="8">
        <v>2.64</v>
      </c>
      <c r="F1730" s="8">
        <v>2.79</v>
      </c>
      <c r="G1730" s="8">
        <v>96.966200000000001</v>
      </c>
      <c r="H1730" s="8">
        <v>2.58</v>
      </c>
      <c r="I1730" s="8">
        <v>118.30095330254042</v>
      </c>
      <c r="J1730" s="8">
        <v>92.91</v>
      </c>
      <c r="N1730" s="7"/>
      <c r="O1730" s="8"/>
      <c r="P1730" s="8"/>
      <c r="Q1730" s="8"/>
      <c r="R1730" s="8"/>
      <c r="S1730" s="8"/>
      <c r="T1730" s="8"/>
      <c r="U1730" s="8"/>
      <c r="V1730" s="8"/>
      <c r="W1730" s="8"/>
    </row>
    <row r="1731" spans="1:23" ht="14.25" customHeight="1">
      <c r="A1731" s="7">
        <v>43454</v>
      </c>
      <c r="B1731" s="8">
        <v>2.6905999999999999</v>
      </c>
      <c r="C1731" s="8">
        <v>3.3003</v>
      </c>
      <c r="D1731" s="8">
        <v>0.60970000000000013</v>
      </c>
      <c r="E1731" s="8">
        <v>2.65</v>
      </c>
      <c r="F1731" s="8">
        <v>2.79</v>
      </c>
      <c r="G1731" s="8">
        <v>96.450400000000002</v>
      </c>
      <c r="H1731" s="8">
        <v>2.6374</v>
      </c>
      <c r="I1731" s="8">
        <v>117.78939847488115</v>
      </c>
      <c r="J1731" s="8">
        <v>93.28</v>
      </c>
      <c r="N1731" s="7"/>
      <c r="O1731" s="8"/>
      <c r="P1731" s="8"/>
      <c r="Q1731" s="8"/>
      <c r="R1731" s="8"/>
      <c r="S1731" s="8"/>
      <c r="T1731" s="8"/>
      <c r="U1731" s="8"/>
      <c r="V1731" s="8"/>
      <c r="W1731" s="8"/>
    </row>
    <row r="1732" spans="1:23" ht="14.25" customHeight="1">
      <c r="A1732" s="7">
        <v>43453</v>
      </c>
      <c r="B1732" s="8">
        <v>2.7010999999999998</v>
      </c>
      <c r="C1732" s="8">
        <v>3.3412000000000002</v>
      </c>
      <c r="D1732" s="8">
        <v>0.64010000000000034</v>
      </c>
      <c r="E1732" s="8">
        <v>2.62</v>
      </c>
      <c r="F1732" s="8">
        <v>2.77</v>
      </c>
      <c r="G1732" s="8">
        <v>97.027600000000007</v>
      </c>
      <c r="H1732" s="8">
        <v>2.6726000000000001</v>
      </c>
      <c r="I1732" s="8">
        <v>118.20595391349124</v>
      </c>
      <c r="J1732" s="8">
        <v>93.28</v>
      </c>
      <c r="N1732" s="7"/>
      <c r="O1732" s="8"/>
      <c r="P1732" s="8"/>
      <c r="Q1732" s="8"/>
      <c r="R1732" s="8"/>
      <c r="S1732" s="8"/>
      <c r="T1732" s="8"/>
      <c r="U1732" s="8"/>
      <c r="V1732" s="8"/>
      <c r="W1732" s="8"/>
    </row>
    <row r="1733" spans="1:23" ht="14.25" customHeight="1">
      <c r="A1733" s="7">
        <v>43452</v>
      </c>
      <c r="B1733" s="8">
        <v>2.4861</v>
      </c>
      <c r="C1733" s="8">
        <v>3.3714</v>
      </c>
      <c r="D1733" s="8">
        <v>0.88529999999999998</v>
      </c>
      <c r="E1733" s="8">
        <v>2.65</v>
      </c>
      <c r="F1733" s="8">
        <v>2.82</v>
      </c>
      <c r="G1733" s="8">
        <v>97.039299999999997</v>
      </c>
      <c r="H1733" s="8">
        <v>2.6898</v>
      </c>
      <c r="I1733" s="8">
        <v>114.15194710400824</v>
      </c>
      <c r="J1733" s="8">
        <v>93.28</v>
      </c>
      <c r="N1733" s="7"/>
      <c r="O1733" s="8"/>
      <c r="P1733" s="8"/>
      <c r="Q1733" s="8"/>
      <c r="R1733" s="8"/>
      <c r="S1733" s="8"/>
      <c r="T1733" s="8"/>
      <c r="U1733" s="8"/>
      <c r="V1733" s="8"/>
      <c r="W1733" s="8"/>
    </row>
    <row r="1734" spans="1:23" ht="14.25" customHeight="1">
      <c r="A1734" s="7">
        <v>43451</v>
      </c>
      <c r="B1734" s="8">
        <v>2.4710999999999999</v>
      </c>
      <c r="C1734" s="8">
        <v>3.3713000000000002</v>
      </c>
      <c r="D1734" s="8">
        <v>0.90020000000000033</v>
      </c>
      <c r="E1734" s="8">
        <v>2.69</v>
      </c>
      <c r="F1734" s="8">
        <v>2.86</v>
      </c>
      <c r="G1734" s="8">
        <v>97.1387</v>
      </c>
      <c r="H1734" s="8">
        <v>2.7058</v>
      </c>
      <c r="I1734" s="8">
        <v>110.60799208937824</v>
      </c>
      <c r="J1734" s="8">
        <v>93.28</v>
      </c>
      <c r="N1734" s="7"/>
      <c r="O1734" s="8"/>
      <c r="P1734" s="8"/>
      <c r="Q1734" s="8"/>
      <c r="R1734" s="8"/>
      <c r="S1734" s="8"/>
      <c r="T1734" s="8"/>
      <c r="U1734" s="8"/>
      <c r="V1734" s="8"/>
      <c r="W1734" s="8"/>
    </row>
    <row r="1735" spans="1:23" ht="14.25" customHeight="1">
      <c r="A1735" s="7">
        <v>43448</v>
      </c>
      <c r="B1735" s="8">
        <v>2.4792000000000001</v>
      </c>
      <c r="C1735" s="8">
        <v>3.3468</v>
      </c>
      <c r="D1735" s="8">
        <v>0.86759999999999993</v>
      </c>
      <c r="E1735" s="8">
        <v>2.73</v>
      </c>
      <c r="F1735" s="8">
        <v>2.89</v>
      </c>
      <c r="G1735" s="8">
        <v>97.451999999999998</v>
      </c>
      <c r="H1735" s="8">
        <v>2.6922000000000001</v>
      </c>
      <c r="I1735" s="8">
        <v>109.86788151818182</v>
      </c>
      <c r="J1735" s="8">
        <v>93.28</v>
      </c>
      <c r="N1735" s="7"/>
      <c r="O1735" s="8"/>
      <c r="P1735" s="8"/>
      <c r="Q1735" s="8"/>
      <c r="R1735" s="8"/>
      <c r="S1735" s="8"/>
      <c r="T1735" s="8"/>
      <c r="U1735" s="8"/>
      <c r="V1735" s="8"/>
      <c r="W1735" s="8"/>
    </row>
    <row r="1736" spans="1:23" ht="14.25" customHeight="1">
      <c r="A1736" s="7">
        <v>43447</v>
      </c>
      <c r="B1736" s="8">
        <v>2.4617</v>
      </c>
      <c r="C1736" s="8">
        <v>3.3311000000000002</v>
      </c>
      <c r="D1736" s="8">
        <v>0.86940000000000017</v>
      </c>
      <c r="E1736" s="8">
        <v>2.75</v>
      </c>
      <c r="F1736" s="8">
        <v>2.91</v>
      </c>
      <c r="G1736" s="8">
        <v>97.175899999999999</v>
      </c>
      <c r="H1736" s="8">
        <v>2.5958999999999999</v>
      </c>
      <c r="I1736" s="8">
        <v>108.3955405254963</v>
      </c>
      <c r="J1736" s="8">
        <v>93.18</v>
      </c>
      <c r="N1736" s="7"/>
      <c r="O1736" s="8"/>
      <c r="P1736" s="8"/>
      <c r="Q1736" s="8"/>
      <c r="R1736" s="8"/>
      <c r="S1736" s="8"/>
      <c r="T1736" s="8"/>
      <c r="U1736" s="8"/>
      <c r="V1736" s="8"/>
      <c r="W1736" s="8"/>
    </row>
    <row r="1737" spans="1:23" ht="14.25" customHeight="1">
      <c r="A1737" s="7">
        <v>43446</v>
      </c>
      <c r="B1737" s="8">
        <v>2.4607000000000001</v>
      </c>
      <c r="C1737" s="8">
        <v>3.2703000000000002</v>
      </c>
      <c r="D1737" s="8">
        <v>0.8096000000000001</v>
      </c>
      <c r="E1737" s="8">
        <v>2.77</v>
      </c>
      <c r="F1737" s="8">
        <v>2.91</v>
      </c>
      <c r="G1737" s="8">
        <v>97.052599999999998</v>
      </c>
      <c r="H1737" s="8">
        <v>2.5470999999999999</v>
      </c>
      <c r="I1737" s="8">
        <v>110.55689498047892</v>
      </c>
      <c r="J1737" s="8">
        <v>93.18</v>
      </c>
      <c r="N1737" s="7"/>
      <c r="O1737" s="8"/>
      <c r="P1737" s="8"/>
      <c r="Q1737" s="8"/>
      <c r="R1737" s="8"/>
      <c r="S1737" s="8"/>
      <c r="T1737" s="8"/>
      <c r="U1737" s="8"/>
      <c r="V1737" s="8"/>
      <c r="W1737" s="8"/>
    </row>
    <row r="1738" spans="1:23" ht="14.25" customHeight="1">
      <c r="A1738" s="7">
        <v>43445</v>
      </c>
      <c r="B1738" s="8">
        <v>2.4742000000000002</v>
      </c>
      <c r="C1738" s="8">
        <v>3.2652000000000001</v>
      </c>
      <c r="D1738" s="8">
        <v>0.79099999999999993</v>
      </c>
      <c r="E1738" s="8">
        <v>2.75</v>
      </c>
      <c r="F1738" s="8">
        <v>2.89</v>
      </c>
      <c r="G1738" s="8">
        <v>97.464200000000005</v>
      </c>
      <c r="H1738" s="8">
        <v>2.5825999999999998</v>
      </c>
      <c r="I1738" s="8">
        <v>113.4663566649283</v>
      </c>
      <c r="J1738" s="8">
        <v>93.18</v>
      </c>
      <c r="N1738" s="7"/>
      <c r="O1738" s="8"/>
      <c r="P1738" s="8"/>
      <c r="Q1738" s="8"/>
      <c r="R1738" s="8"/>
      <c r="S1738" s="8"/>
      <c r="T1738" s="8"/>
      <c r="U1738" s="8"/>
      <c r="V1738" s="8"/>
      <c r="W1738" s="8"/>
    </row>
    <row r="1739" spans="1:23" ht="14.25" customHeight="1">
      <c r="A1739" s="7">
        <v>43444</v>
      </c>
      <c r="B1739" s="8">
        <v>2.4839000000000002</v>
      </c>
      <c r="C1739" s="8">
        <v>3.2677999999999998</v>
      </c>
      <c r="D1739" s="8">
        <v>0.7838999999999996</v>
      </c>
      <c r="E1739" s="8">
        <v>2.71</v>
      </c>
      <c r="F1739" s="8">
        <v>2.85</v>
      </c>
      <c r="G1739" s="8">
        <v>97.205100000000002</v>
      </c>
      <c r="H1739" s="8">
        <v>2.5173999999999999</v>
      </c>
      <c r="I1739" s="8">
        <v>116.53784824700145</v>
      </c>
      <c r="J1739" s="8">
        <v>93.18</v>
      </c>
      <c r="N1739" s="7"/>
      <c r="O1739" s="8"/>
      <c r="P1739" s="8"/>
      <c r="Q1739" s="8"/>
      <c r="R1739" s="8"/>
      <c r="S1739" s="8"/>
      <c r="T1739" s="8"/>
      <c r="U1739" s="8"/>
      <c r="V1739" s="8"/>
      <c r="W1739" s="8"/>
    </row>
    <row r="1740" spans="1:23" ht="14.25" customHeight="1">
      <c r="A1740" s="7">
        <v>43441</v>
      </c>
      <c r="B1740" s="8">
        <v>2.46</v>
      </c>
      <c r="C1740" s="8">
        <v>3.2852999999999999</v>
      </c>
      <c r="D1740" s="8">
        <v>0.82529999999999992</v>
      </c>
      <c r="E1740" s="8">
        <v>2.7</v>
      </c>
      <c r="F1740" s="8">
        <v>2.85</v>
      </c>
      <c r="G1740" s="8">
        <v>96.706400000000002</v>
      </c>
      <c r="H1740" s="8">
        <v>2.5512999999999999</v>
      </c>
      <c r="I1740" s="8">
        <v>117.33726889153125</v>
      </c>
      <c r="J1740" s="8">
        <v>93.18</v>
      </c>
      <c r="N1740" s="7"/>
      <c r="O1740" s="8"/>
      <c r="P1740" s="8"/>
      <c r="Q1740" s="8"/>
      <c r="R1740" s="8"/>
      <c r="S1740" s="8"/>
      <c r="T1740" s="8"/>
      <c r="U1740" s="8"/>
      <c r="V1740" s="8"/>
      <c r="W1740" s="8"/>
    </row>
    <row r="1741" spans="1:23" ht="14.25" customHeight="1">
      <c r="A1741" s="7">
        <v>43440</v>
      </c>
      <c r="B1741" s="8">
        <v>2.4584999999999999</v>
      </c>
      <c r="C1741" s="8">
        <v>3.2751000000000001</v>
      </c>
      <c r="D1741" s="8">
        <v>0.81660000000000021</v>
      </c>
      <c r="E1741" s="8">
        <v>2.75</v>
      </c>
      <c r="F1741" s="8">
        <v>2.87</v>
      </c>
      <c r="G1741" s="8">
        <v>96.7684</v>
      </c>
      <c r="H1741" s="8">
        <v>2.4965999999999999</v>
      </c>
      <c r="I1741" s="8">
        <v>117.11452325917097</v>
      </c>
      <c r="J1741" s="8">
        <v>92.19</v>
      </c>
      <c r="N1741" s="7"/>
      <c r="O1741" s="8"/>
      <c r="P1741" s="8"/>
      <c r="Q1741" s="8"/>
      <c r="R1741" s="8"/>
      <c r="S1741" s="8"/>
      <c r="T1741" s="8"/>
      <c r="U1741" s="8"/>
      <c r="V1741" s="8"/>
      <c r="W1741" s="8"/>
    </row>
    <row r="1742" spans="1:23" ht="14.25" customHeight="1">
      <c r="A1742" s="7">
        <v>43439</v>
      </c>
      <c r="B1742" s="8">
        <v>2.4603999999999999</v>
      </c>
      <c r="C1742" s="8">
        <v>3.2749999999999999</v>
      </c>
      <c r="D1742" s="8">
        <v>0.81459999999999999</v>
      </c>
      <c r="E1742" s="8">
        <v>2.79</v>
      </c>
      <c r="F1742" s="8">
        <v>2.91</v>
      </c>
      <c r="G1742" s="8">
        <v>97.034700000000001</v>
      </c>
      <c r="H1742" s="8">
        <v>2.4390000000000001</v>
      </c>
      <c r="I1742" s="8">
        <v>116.18941046557899</v>
      </c>
      <c r="J1742" s="8">
        <v>92.19</v>
      </c>
      <c r="N1742" s="7"/>
      <c r="O1742" s="8"/>
      <c r="P1742" s="8"/>
      <c r="Q1742" s="8"/>
      <c r="R1742" s="8"/>
      <c r="S1742" s="8"/>
      <c r="T1742" s="8"/>
      <c r="U1742" s="8"/>
      <c r="V1742" s="8"/>
      <c r="W1742" s="8"/>
    </row>
    <row r="1743" spans="1:23" ht="14.25" customHeight="1">
      <c r="A1743" s="7">
        <v>43438</v>
      </c>
      <c r="B1743" s="8">
        <v>2.4603999999999999</v>
      </c>
      <c r="C1743" s="8">
        <v>3.3050000000000002</v>
      </c>
      <c r="D1743" s="8">
        <v>0.84460000000000024</v>
      </c>
      <c r="E1743" s="8">
        <v>2.79</v>
      </c>
      <c r="F1743" s="8">
        <v>2.91</v>
      </c>
      <c r="G1743" s="8">
        <v>96.973200000000006</v>
      </c>
      <c r="H1743" s="8">
        <v>2.5621999999999998</v>
      </c>
      <c r="I1743" s="8">
        <v>116.21575153498871</v>
      </c>
      <c r="J1743" s="8">
        <v>92.19</v>
      </c>
      <c r="N1743" s="7"/>
      <c r="O1743" s="8"/>
      <c r="P1743" s="8"/>
      <c r="Q1743" s="8"/>
      <c r="R1743" s="8"/>
      <c r="S1743" s="8"/>
      <c r="T1743" s="8"/>
      <c r="U1743" s="8"/>
      <c r="V1743" s="8"/>
      <c r="W1743" s="8"/>
    </row>
    <row r="1744" spans="1:23" ht="14.25" customHeight="1">
      <c r="A1744" s="7">
        <v>43437</v>
      </c>
      <c r="B1744" s="8">
        <v>2.4823</v>
      </c>
      <c r="C1744" s="8">
        <v>3.35</v>
      </c>
      <c r="D1744" s="8">
        <v>0.86770000000000014</v>
      </c>
      <c r="E1744" s="8">
        <v>2.83</v>
      </c>
      <c r="F1744" s="8">
        <v>2.98</v>
      </c>
      <c r="G1744" s="8">
        <v>96.9619</v>
      </c>
      <c r="H1744" s="8">
        <v>2.5884999999999998</v>
      </c>
      <c r="I1744" s="8">
        <v>114.68572498336218</v>
      </c>
      <c r="J1744" s="8">
        <v>92.19</v>
      </c>
      <c r="N1744" s="7"/>
      <c r="O1744" s="8"/>
      <c r="P1744" s="8"/>
      <c r="Q1744" s="8"/>
      <c r="R1744" s="8"/>
      <c r="S1744" s="8"/>
      <c r="T1744" s="8"/>
      <c r="U1744" s="8"/>
      <c r="V1744" s="8"/>
      <c r="W1744" s="8"/>
    </row>
    <row r="1745" spans="1:23" ht="14.25" customHeight="1">
      <c r="A1745" s="7">
        <v>43434</v>
      </c>
      <c r="B1745" s="8">
        <v>2.4826000000000001</v>
      </c>
      <c r="C1745" s="8">
        <v>3.355</v>
      </c>
      <c r="D1745" s="8">
        <v>0.87239999999999984</v>
      </c>
      <c r="E1745" s="8">
        <v>2.84</v>
      </c>
      <c r="F1745" s="8">
        <v>3.01</v>
      </c>
      <c r="G1745" s="8">
        <v>97.191100000000006</v>
      </c>
      <c r="H1745" s="8">
        <v>2.6778</v>
      </c>
      <c r="I1745" s="8">
        <v>116.11102504527297</v>
      </c>
      <c r="J1745" s="8">
        <v>92.19</v>
      </c>
      <c r="N1745" s="7"/>
      <c r="O1745" s="8"/>
      <c r="P1745" s="8"/>
      <c r="Q1745" s="8"/>
      <c r="R1745" s="8"/>
      <c r="S1745" s="8"/>
      <c r="T1745" s="8"/>
      <c r="U1745" s="8"/>
      <c r="V1745" s="8"/>
      <c r="W1745" s="8"/>
    </row>
    <row r="1746" spans="1:23" ht="14.25" customHeight="1">
      <c r="A1746" s="7">
        <v>43433</v>
      </c>
      <c r="B1746" s="8">
        <v>2.4700000000000002</v>
      </c>
      <c r="C1746" s="8">
        <v>3.36</v>
      </c>
      <c r="D1746" s="8">
        <v>0.88999999999999968</v>
      </c>
      <c r="E1746" s="8">
        <v>2.85</v>
      </c>
      <c r="F1746" s="8">
        <v>3.03</v>
      </c>
      <c r="G1746" s="8">
        <v>96.767399999999995</v>
      </c>
      <c r="H1746" s="8">
        <v>2.6448999999999998</v>
      </c>
      <c r="I1746" s="8">
        <v>117.02640341388518</v>
      </c>
      <c r="J1746" s="8">
        <v>92.33</v>
      </c>
      <c r="N1746" s="7"/>
      <c r="O1746" s="8"/>
      <c r="P1746" s="8"/>
      <c r="Q1746" s="8"/>
      <c r="R1746" s="8"/>
      <c r="S1746" s="8"/>
      <c r="T1746" s="8"/>
      <c r="U1746" s="8"/>
      <c r="V1746" s="8"/>
      <c r="W1746" s="8"/>
    </row>
    <row r="1747" spans="1:23" ht="14.25" customHeight="1">
      <c r="A1747" s="7">
        <v>43432</v>
      </c>
      <c r="B1747" s="8">
        <v>2.48</v>
      </c>
      <c r="C1747" s="8">
        <v>3.37</v>
      </c>
      <c r="D1747" s="8">
        <v>0.89000000000000012</v>
      </c>
      <c r="E1747" s="8">
        <v>2.87</v>
      </c>
      <c r="F1747" s="8">
        <v>3.06</v>
      </c>
      <c r="G1747" s="8">
        <v>96.863600000000005</v>
      </c>
      <c r="H1747" s="8">
        <v>2.6533000000000002</v>
      </c>
      <c r="I1747" s="8">
        <v>115.49845955921758</v>
      </c>
      <c r="J1747" s="8">
        <v>92.33</v>
      </c>
      <c r="N1747" s="7"/>
      <c r="O1747" s="8"/>
      <c r="P1747" s="8"/>
      <c r="Q1747" s="8"/>
      <c r="R1747" s="8"/>
      <c r="S1747" s="8"/>
      <c r="T1747" s="8"/>
      <c r="U1747" s="8"/>
      <c r="V1747" s="8"/>
      <c r="W1747" s="8"/>
    </row>
    <row r="1748" spans="1:23" ht="14.25" customHeight="1">
      <c r="A1748" s="7">
        <v>43431</v>
      </c>
      <c r="B1748" s="8">
        <v>2.4950000000000001</v>
      </c>
      <c r="C1748" s="8">
        <v>3.4</v>
      </c>
      <c r="D1748" s="8">
        <v>0.9049999999999998</v>
      </c>
      <c r="E1748" s="8">
        <v>2.89</v>
      </c>
      <c r="F1748" s="8">
        <v>3.06</v>
      </c>
      <c r="G1748" s="8">
        <v>97.382099999999994</v>
      </c>
      <c r="H1748" s="8">
        <v>2.6417000000000002</v>
      </c>
      <c r="I1748" s="8">
        <v>115.32360412160344</v>
      </c>
      <c r="J1748" s="8">
        <v>92.33</v>
      </c>
      <c r="N1748" s="7"/>
      <c r="O1748" s="8"/>
      <c r="P1748" s="8"/>
      <c r="Q1748" s="8"/>
      <c r="R1748" s="8"/>
      <c r="S1748" s="8"/>
      <c r="T1748" s="8"/>
      <c r="U1748" s="8"/>
      <c r="V1748" s="8"/>
      <c r="W1748" s="8"/>
    </row>
    <row r="1749" spans="1:23" ht="14.25" customHeight="1">
      <c r="A1749" s="7">
        <v>43430</v>
      </c>
      <c r="B1749" s="8">
        <v>2.5007000000000001</v>
      </c>
      <c r="C1749" s="8">
        <v>3.4150999999999998</v>
      </c>
      <c r="D1749" s="8">
        <v>0.91439999999999966</v>
      </c>
      <c r="E1749" s="8">
        <v>2.9</v>
      </c>
      <c r="F1749" s="8">
        <v>3.07</v>
      </c>
      <c r="G1749" s="8">
        <v>97.085999999999999</v>
      </c>
      <c r="H1749" s="8">
        <v>2.6400999999999999</v>
      </c>
      <c r="I1749" s="8">
        <v>113.17938364052199</v>
      </c>
      <c r="J1749" s="8">
        <v>92.33</v>
      </c>
      <c r="N1749" s="7"/>
      <c r="O1749" s="8"/>
      <c r="P1749" s="8"/>
      <c r="Q1749" s="8"/>
      <c r="R1749" s="8"/>
      <c r="S1749" s="8"/>
      <c r="T1749" s="8"/>
      <c r="U1749" s="8"/>
      <c r="V1749" s="8"/>
      <c r="W1749" s="8"/>
    </row>
    <row r="1750" spans="1:23" ht="14.25" customHeight="1">
      <c r="A1750" s="7">
        <v>43427</v>
      </c>
      <c r="B1750" s="8">
        <v>2.5114999999999998</v>
      </c>
      <c r="C1750" s="8">
        <v>3.3917000000000002</v>
      </c>
      <c r="D1750" s="8">
        <v>0.88020000000000032</v>
      </c>
      <c r="E1750" s="8">
        <v>2.88</v>
      </c>
      <c r="F1750" s="8">
        <v>3.05</v>
      </c>
      <c r="G1750" s="8">
        <v>96.9375</v>
      </c>
      <c r="H1750" s="8">
        <v>2.5741000000000001</v>
      </c>
      <c r="I1750" s="8">
        <v>113.99137057400188</v>
      </c>
      <c r="J1750" s="8">
        <v>92.33</v>
      </c>
      <c r="N1750" s="7"/>
      <c r="O1750" s="8"/>
      <c r="P1750" s="8"/>
      <c r="Q1750" s="8"/>
      <c r="R1750" s="8"/>
      <c r="S1750" s="8"/>
      <c r="T1750" s="8"/>
      <c r="U1750" s="8"/>
      <c r="V1750" s="8"/>
      <c r="W1750" s="8"/>
    </row>
    <row r="1751" spans="1:23" ht="14.25" customHeight="1">
      <c r="A1751" s="7">
        <v>43426</v>
      </c>
      <c r="B1751" s="8">
        <v>2.4891999999999999</v>
      </c>
      <c r="C1751" s="8">
        <v>3.3917000000000002</v>
      </c>
      <c r="D1751" s="8">
        <v>0.9025000000000003</v>
      </c>
      <c r="E1751" s="8">
        <v>2.89</v>
      </c>
      <c r="F1751" s="8">
        <v>3.06</v>
      </c>
      <c r="G1751" s="8">
        <v>96.486500000000007</v>
      </c>
      <c r="H1751" s="8">
        <v>2.6049000000000002</v>
      </c>
      <c r="I1751" s="8">
        <v>114.70083826688146</v>
      </c>
      <c r="J1751" s="8">
        <v>92.48</v>
      </c>
      <c r="N1751" s="7"/>
      <c r="O1751" s="8"/>
      <c r="P1751" s="8"/>
      <c r="Q1751" s="8"/>
      <c r="R1751" s="8"/>
      <c r="S1751" s="8"/>
      <c r="T1751" s="8"/>
      <c r="U1751" s="8"/>
      <c r="V1751" s="8"/>
      <c r="W1751" s="8"/>
    </row>
    <row r="1752" spans="1:23" ht="14.25" customHeight="1">
      <c r="A1752" s="7">
        <v>43425</v>
      </c>
      <c r="B1752" s="8">
        <v>2.4967999999999999</v>
      </c>
      <c r="C1752" s="8">
        <v>3.3715999999999999</v>
      </c>
      <c r="D1752" s="8">
        <v>0.87480000000000002</v>
      </c>
      <c r="E1752" s="8">
        <v>2.89</v>
      </c>
      <c r="F1752" s="8">
        <v>3.06</v>
      </c>
      <c r="G1752" s="8">
        <v>96.7102</v>
      </c>
      <c r="H1752" s="8">
        <v>2.6472000000000002</v>
      </c>
      <c r="I1752" s="8">
        <v>117.09708991259916</v>
      </c>
      <c r="J1752" s="8">
        <v>92.48</v>
      </c>
      <c r="N1752" s="7"/>
      <c r="O1752" s="8"/>
      <c r="P1752" s="8"/>
      <c r="Q1752" s="8"/>
      <c r="R1752" s="8"/>
      <c r="S1752" s="8"/>
      <c r="T1752" s="8"/>
      <c r="U1752" s="8"/>
      <c r="V1752" s="8"/>
      <c r="W1752" s="8"/>
    </row>
    <row r="1753" spans="1:23" ht="14.25" customHeight="1">
      <c r="A1753" s="7">
        <v>43424</v>
      </c>
      <c r="B1753" s="8">
        <v>2.5190999999999999</v>
      </c>
      <c r="C1753" s="8">
        <v>3.3771</v>
      </c>
      <c r="D1753" s="8">
        <v>0.8580000000000001</v>
      </c>
      <c r="E1753" s="8">
        <v>2.88</v>
      </c>
      <c r="F1753" s="8">
        <v>3.06</v>
      </c>
      <c r="G1753" s="8">
        <v>96.814800000000005</v>
      </c>
      <c r="H1753" s="8">
        <v>2.6698</v>
      </c>
      <c r="I1753" s="8">
        <v>119.89697361152848</v>
      </c>
      <c r="J1753" s="8">
        <v>92.48</v>
      </c>
      <c r="N1753" s="7"/>
      <c r="O1753" s="8"/>
      <c r="P1753" s="8"/>
      <c r="Q1753" s="8"/>
      <c r="R1753" s="8"/>
      <c r="S1753" s="8"/>
      <c r="T1753" s="8"/>
      <c r="U1753" s="8"/>
      <c r="V1753" s="8"/>
      <c r="W1753" s="8"/>
    </row>
    <row r="1754" spans="1:23" ht="14.25" customHeight="1">
      <c r="A1754" s="7">
        <v>43423</v>
      </c>
      <c r="B1754" s="8">
        <v>2.5091999999999999</v>
      </c>
      <c r="C1754" s="8">
        <v>3.3772000000000002</v>
      </c>
      <c r="D1754" s="8">
        <v>0.86800000000000033</v>
      </c>
      <c r="E1754" s="8">
        <v>2.87</v>
      </c>
      <c r="F1754" s="8">
        <v>3.06</v>
      </c>
      <c r="G1754" s="8">
        <v>96.195499999999996</v>
      </c>
      <c r="H1754" s="8">
        <v>2.6326999999999998</v>
      </c>
      <c r="I1754" s="8">
        <v>120.70392843403206</v>
      </c>
      <c r="J1754" s="8">
        <v>92.48</v>
      </c>
      <c r="N1754" s="7"/>
      <c r="O1754" s="8"/>
      <c r="P1754" s="8"/>
      <c r="Q1754" s="8"/>
      <c r="R1754" s="8"/>
      <c r="S1754" s="8"/>
      <c r="T1754" s="8"/>
      <c r="U1754" s="8"/>
      <c r="V1754" s="8"/>
      <c r="W1754" s="8"/>
    </row>
    <row r="1755" spans="1:23" ht="14.25" customHeight="1">
      <c r="A1755" s="7">
        <v>43420</v>
      </c>
      <c r="B1755" s="8">
        <v>2.508</v>
      </c>
      <c r="C1755" s="8">
        <v>3.3515000000000001</v>
      </c>
      <c r="D1755" s="8">
        <v>0.84350000000000014</v>
      </c>
      <c r="E1755" s="8">
        <v>2.9</v>
      </c>
      <c r="F1755" s="8">
        <v>3.08</v>
      </c>
      <c r="G1755" s="8">
        <v>96.425600000000003</v>
      </c>
      <c r="H1755" s="8">
        <v>2.6023999999999998</v>
      </c>
      <c r="I1755" s="8">
        <v>125.89184565612105</v>
      </c>
      <c r="J1755" s="8">
        <v>92.48</v>
      </c>
      <c r="N1755" s="7"/>
      <c r="O1755" s="8"/>
      <c r="P1755" s="8"/>
      <c r="Q1755" s="8"/>
      <c r="R1755" s="8"/>
      <c r="S1755" s="8"/>
      <c r="T1755" s="8"/>
      <c r="U1755" s="8"/>
      <c r="V1755" s="8"/>
      <c r="W1755" s="8"/>
    </row>
    <row r="1756" spans="1:23" ht="14.25" customHeight="1">
      <c r="A1756" s="7">
        <v>43419</v>
      </c>
      <c r="B1756" s="8">
        <v>2.5091999999999999</v>
      </c>
      <c r="C1756" s="8">
        <v>3.3915000000000002</v>
      </c>
      <c r="D1756" s="8">
        <v>0.88230000000000031</v>
      </c>
      <c r="E1756" s="8">
        <v>2.94</v>
      </c>
      <c r="F1756" s="8">
        <v>3.11</v>
      </c>
      <c r="G1756" s="8">
        <v>97.069000000000003</v>
      </c>
      <c r="H1756" s="8">
        <v>2.5752999999999999</v>
      </c>
      <c r="I1756" s="8">
        <v>129.32752183487506</v>
      </c>
      <c r="J1756" s="8">
        <v>92.37</v>
      </c>
      <c r="N1756" s="7"/>
      <c r="O1756" s="8"/>
      <c r="P1756" s="8"/>
      <c r="Q1756" s="8"/>
      <c r="R1756" s="8"/>
      <c r="S1756" s="8"/>
      <c r="T1756" s="8"/>
      <c r="U1756" s="8"/>
      <c r="V1756" s="8"/>
      <c r="W1756" s="8"/>
    </row>
    <row r="1757" spans="1:23" ht="14.25" customHeight="1">
      <c r="A1757" s="7">
        <v>43418</v>
      </c>
      <c r="B1757" s="8">
        <v>2.5590000000000002</v>
      </c>
      <c r="C1757" s="8">
        <v>3.4218000000000002</v>
      </c>
      <c r="D1757" s="8">
        <v>0.86280000000000001</v>
      </c>
      <c r="E1757" s="8">
        <v>2.95</v>
      </c>
      <c r="F1757" s="8">
        <v>3.12</v>
      </c>
      <c r="G1757" s="8">
        <v>97.030600000000007</v>
      </c>
      <c r="H1757" s="8">
        <v>2.6143999999999998</v>
      </c>
      <c r="I1757" s="8">
        <v>131.15262783952329</v>
      </c>
      <c r="J1757" s="8">
        <v>92.37</v>
      </c>
      <c r="N1757" s="7"/>
      <c r="O1757" s="8"/>
      <c r="P1757" s="8"/>
      <c r="Q1757" s="8"/>
      <c r="R1757" s="8"/>
      <c r="S1757" s="8"/>
      <c r="T1757" s="8"/>
      <c r="U1757" s="8"/>
      <c r="V1757" s="8"/>
      <c r="W1757" s="8"/>
    </row>
    <row r="1758" spans="1:23" ht="14.25" customHeight="1">
      <c r="A1758" s="7">
        <v>43417</v>
      </c>
      <c r="B1758" s="8">
        <v>2.5912999999999999</v>
      </c>
      <c r="C1758" s="8">
        <v>3.4740000000000002</v>
      </c>
      <c r="D1758" s="8">
        <v>0.88270000000000026</v>
      </c>
      <c r="E1758" s="8">
        <v>2.99</v>
      </c>
      <c r="F1758" s="8">
        <v>3.14</v>
      </c>
      <c r="G1758" s="8">
        <v>97.146100000000004</v>
      </c>
      <c r="H1758" s="8">
        <v>2.6326000000000001</v>
      </c>
      <c r="I1758" s="8">
        <v>138.53894770514603</v>
      </c>
      <c r="J1758" s="8">
        <v>92.37</v>
      </c>
      <c r="N1758" s="7"/>
      <c r="O1758" s="8"/>
      <c r="P1758" s="8"/>
      <c r="Q1758" s="8"/>
      <c r="R1758" s="8"/>
      <c r="S1758" s="8"/>
      <c r="T1758" s="8"/>
      <c r="U1758" s="8"/>
      <c r="V1758" s="8"/>
      <c r="W1758" s="8"/>
    </row>
    <row r="1759" spans="1:23" ht="14.25" customHeight="1">
      <c r="A1759" s="7">
        <v>43416</v>
      </c>
      <c r="B1759" s="8">
        <v>2.6122999999999998</v>
      </c>
      <c r="C1759" s="8">
        <v>3.4864999999999999</v>
      </c>
      <c r="D1759" s="8">
        <v>0.87420000000000009</v>
      </c>
      <c r="E1759" s="8">
        <v>3.05</v>
      </c>
      <c r="F1759" s="8">
        <v>3.19</v>
      </c>
      <c r="G1759" s="8">
        <v>97.685599999999994</v>
      </c>
      <c r="H1759" s="8">
        <v>2.6048</v>
      </c>
      <c r="I1759" s="8">
        <v>131.42517086132403</v>
      </c>
      <c r="J1759" s="8">
        <v>92.37</v>
      </c>
      <c r="N1759" s="7"/>
      <c r="O1759" s="8"/>
      <c r="P1759" s="8"/>
      <c r="Q1759" s="8"/>
      <c r="R1759" s="8"/>
      <c r="S1759" s="8"/>
      <c r="T1759" s="8"/>
      <c r="U1759" s="8"/>
      <c r="V1759" s="8"/>
      <c r="W1759" s="8"/>
    </row>
    <row r="1760" spans="1:23" ht="14.25" customHeight="1">
      <c r="A1760" s="7">
        <v>43413</v>
      </c>
      <c r="B1760" s="8">
        <v>2.6585999999999999</v>
      </c>
      <c r="C1760" s="8">
        <v>3.4763000000000002</v>
      </c>
      <c r="D1760" s="8">
        <v>0.81770000000000032</v>
      </c>
      <c r="E1760" s="8">
        <v>3.05</v>
      </c>
      <c r="F1760" s="8">
        <v>3.19</v>
      </c>
      <c r="G1760" s="8">
        <v>96.9054</v>
      </c>
      <c r="H1760" s="8">
        <v>2.5531999999999999</v>
      </c>
      <c r="I1760" s="8">
        <v>129.71049924765768</v>
      </c>
      <c r="J1760" s="8">
        <v>92.37</v>
      </c>
      <c r="N1760" s="7"/>
      <c r="O1760" s="8"/>
      <c r="P1760" s="8"/>
      <c r="Q1760" s="8"/>
      <c r="R1760" s="8"/>
      <c r="S1760" s="8"/>
      <c r="T1760" s="8"/>
      <c r="U1760" s="8"/>
      <c r="V1760" s="8"/>
      <c r="W1760" s="8"/>
    </row>
    <row r="1761" spans="1:23" ht="14.25" customHeight="1">
      <c r="A1761" s="7">
        <v>43412</v>
      </c>
      <c r="B1761" s="8">
        <v>2.6770999999999998</v>
      </c>
      <c r="C1761" s="8">
        <v>3.4813000000000001</v>
      </c>
      <c r="D1761" s="8">
        <v>0.80420000000000025</v>
      </c>
      <c r="E1761" s="8">
        <v>3.09</v>
      </c>
      <c r="F1761" s="8">
        <v>3.24</v>
      </c>
      <c r="G1761" s="8">
        <v>96.661600000000007</v>
      </c>
      <c r="H1761" s="8">
        <v>2.5581</v>
      </c>
      <c r="I1761" s="8">
        <v>132.07414985982618</v>
      </c>
      <c r="J1761" s="8">
        <v>92.31</v>
      </c>
      <c r="N1761" s="7"/>
      <c r="O1761" s="8"/>
      <c r="P1761" s="8"/>
      <c r="Q1761" s="8"/>
      <c r="R1761" s="8"/>
      <c r="S1761" s="8"/>
      <c r="T1761" s="8"/>
      <c r="U1761" s="8"/>
      <c r="V1761" s="8"/>
      <c r="W1761" s="8"/>
    </row>
    <row r="1762" spans="1:23" ht="14.25" customHeight="1">
      <c r="A1762" s="7">
        <v>43411</v>
      </c>
      <c r="B1762" s="8">
        <v>2.7269000000000001</v>
      </c>
      <c r="C1762" s="8">
        <v>3.4813000000000001</v>
      </c>
      <c r="D1762" s="8">
        <v>0.75439999999999996</v>
      </c>
      <c r="E1762" s="8">
        <v>3.07</v>
      </c>
      <c r="F1762" s="8">
        <v>3.22</v>
      </c>
      <c r="G1762" s="8">
        <v>96.206900000000005</v>
      </c>
      <c r="H1762" s="8">
        <v>2.5609999999999999</v>
      </c>
      <c r="I1762" s="8">
        <v>130.38373161131437</v>
      </c>
      <c r="J1762" s="8">
        <v>92.31</v>
      </c>
      <c r="N1762" s="7"/>
      <c r="O1762" s="8"/>
      <c r="P1762" s="8"/>
      <c r="Q1762" s="8"/>
      <c r="R1762" s="8"/>
      <c r="S1762" s="8"/>
      <c r="T1762" s="8"/>
      <c r="U1762" s="8"/>
      <c r="V1762" s="8"/>
      <c r="W1762" s="8"/>
    </row>
    <row r="1763" spans="1:23" ht="14.25" customHeight="1">
      <c r="A1763" s="7">
        <v>43410</v>
      </c>
      <c r="B1763" s="8">
        <v>2.7515999999999998</v>
      </c>
      <c r="C1763" s="8">
        <v>3.5112999999999999</v>
      </c>
      <c r="D1763" s="8">
        <v>0.75970000000000004</v>
      </c>
      <c r="E1763" s="8">
        <v>3.05</v>
      </c>
      <c r="F1763" s="8">
        <v>3.22</v>
      </c>
      <c r="G1763" s="8">
        <v>96.224699999999999</v>
      </c>
      <c r="H1763" s="8">
        <v>2.5651999999999999</v>
      </c>
      <c r="I1763" s="8">
        <v>130.06517086012408</v>
      </c>
      <c r="J1763" s="8">
        <v>92.31</v>
      </c>
      <c r="N1763" s="7"/>
      <c r="O1763" s="8"/>
      <c r="P1763" s="8"/>
      <c r="Q1763" s="8"/>
      <c r="R1763" s="8"/>
      <c r="S1763" s="8"/>
      <c r="T1763" s="8"/>
      <c r="U1763" s="8"/>
      <c r="V1763" s="8"/>
      <c r="W1763" s="8"/>
    </row>
    <row r="1764" spans="1:23" ht="14.25" customHeight="1">
      <c r="A1764" s="7">
        <v>43409</v>
      </c>
      <c r="B1764" s="8">
        <v>2.7763</v>
      </c>
      <c r="C1764" s="8">
        <v>3.5312000000000001</v>
      </c>
      <c r="D1764" s="8">
        <v>0.75490000000000013</v>
      </c>
      <c r="E1764" s="8">
        <v>3.03</v>
      </c>
      <c r="F1764" s="8">
        <v>3.2</v>
      </c>
      <c r="G1764" s="8">
        <v>96.343500000000006</v>
      </c>
      <c r="H1764" s="8">
        <v>2.6206</v>
      </c>
      <c r="I1764" s="8">
        <v>128.22955220793898</v>
      </c>
      <c r="J1764" s="8">
        <v>92.31</v>
      </c>
      <c r="N1764" s="7"/>
      <c r="O1764" s="8"/>
      <c r="P1764" s="8"/>
      <c r="Q1764" s="8"/>
      <c r="R1764" s="8"/>
      <c r="S1764" s="8"/>
      <c r="T1764" s="8"/>
      <c r="U1764" s="8"/>
      <c r="V1764" s="8"/>
      <c r="W1764" s="8"/>
    </row>
    <row r="1765" spans="1:23" ht="14.25" customHeight="1">
      <c r="A1765" s="7">
        <v>43406</v>
      </c>
      <c r="B1765" s="8">
        <v>2.7863000000000002</v>
      </c>
      <c r="C1765" s="8">
        <v>3.5461</v>
      </c>
      <c r="D1765" s="8">
        <v>0.75979999999999981</v>
      </c>
      <c r="E1765" s="8">
        <v>3.04</v>
      </c>
      <c r="F1765" s="8">
        <v>3.22</v>
      </c>
      <c r="G1765" s="8">
        <v>96.493200000000002</v>
      </c>
      <c r="H1765" s="8">
        <v>2.6019999999999999</v>
      </c>
      <c r="I1765" s="8">
        <v>127.35736567793016</v>
      </c>
      <c r="J1765" s="8">
        <v>92.31</v>
      </c>
      <c r="N1765" s="7"/>
      <c r="O1765" s="8"/>
      <c r="P1765" s="8"/>
      <c r="Q1765" s="8"/>
      <c r="R1765" s="8"/>
      <c r="S1765" s="8"/>
      <c r="T1765" s="8"/>
      <c r="U1765" s="8"/>
      <c r="V1765" s="8"/>
      <c r="W1765" s="8"/>
    </row>
    <row r="1766" spans="1:23" ht="14.25" customHeight="1">
      <c r="A1766" s="7">
        <v>43405</v>
      </c>
      <c r="B1766" s="8">
        <v>2.7858000000000001</v>
      </c>
      <c r="C1766" s="8">
        <v>3.4935999999999998</v>
      </c>
      <c r="D1766" s="8">
        <v>0.70779999999999976</v>
      </c>
      <c r="E1766" s="8">
        <v>2.96</v>
      </c>
      <c r="F1766" s="8">
        <v>3.14</v>
      </c>
      <c r="G1766" s="8">
        <v>96.314099999999996</v>
      </c>
      <c r="H1766" s="8">
        <v>2.6448999999999998</v>
      </c>
      <c r="I1766" s="8">
        <v>125.28705792487598</v>
      </c>
      <c r="J1766" s="8">
        <v>92.36</v>
      </c>
      <c r="N1766" s="7"/>
      <c r="O1766" s="8"/>
      <c r="P1766" s="8"/>
      <c r="Q1766" s="8"/>
      <c r="R1766" s="8"/>
      <c r="S1766" s="8"/>
      <c r="T1766" s="8"/>
      <c r="U1766" s="8"/>
      <c r="V1766" s="8"/>
      <c r="W1766" s="8"/>
    </row>
    <row r="1767" spans="1:23" ht="14.25" customHeight="1">
      <c r="A1767" s="7">
        <v>43404</v>
      </c>
      <c r="B1767" s="8">
        <v>2.8054000000000001</v>
      </c>
      <c r="C1767" s="8">
        <v>3.5085999999999999</v>
      </c>
      <c r="D1767" s="8">
        <v>0.70319999999999983</v>
      </c>
      <c r="E1767" s="8">
        <v>2.98</v>
      </c>
      <c r="F1767" s="8">
        <v>3.15</v>
      </c>
      <c r="G1767" s="8">
        <v>97.133499999999998</v>
      </c>
      <c r="H1767" s="8">
        <v>2.7098</v>
      </c>
      <c r="I1767" s="8">
        <v>122.48141054646364</v>
      </c>
      <c r="J1767" s="8">
        <v>92.36</v>
      </c>
      <c r="N1767" s="7"/>
      <c r="O1767" s="8"/>
      <c r="P1767" s="8"/>
      <c r="Q1767" s="8"/>
      <c r="R1767" s="8"/>
      <c r="S1767" s="8"/>
      <c r="T1767" s="8"/>
      <c r="U1767" s="8"/>
      <c r="V1767" s="8"/>
      <c r="W1767" s="8"/>
    </row>
    <row r="1768" spans="1:23" ht="14.25" customHeight="1">
      <c r="A1768" s="7">
        <v>43403</v>
      </c>
      <c r="B1768" s="8">
        <v>2.8054000000000001</v>
      </c>
      <c r="C1768" s="8">
        <v>3.5160999999999998</v>
      </c>
      <c r="D1768" s="8">
        <v>0.71069999999999967</v>
      </c>
      <c r="E1768" s="8">
        <v>2.94</v>
      </c>
      <c r="F1768" s="8">
        <v>3.12</v>
      </c>
      <c r="G1768" s="8">
        <v>97.009299999999996</v>
      </c>
      <c r="H1768" s="8">
        <v>2.5295000000000001</v>
      </c>
      <c r="I1768" s="8">
        <v>124.38997179590082</v>
      </c>
      <c r="J1768" s="8">
        <v>92.32</v>
      </c>
      <c r="N1768" s="7"/>
      <c r="O1768" s="8"/>
      <c r="P1768" s="8"/>
      <c r="Q1768" s="8"/>
      <c r="R1768" s="8"/>
      <c r="S1768" s="8"/>
      <c r="T1768" s="8"/>
      <c r="U1768" s="8"/>
      <c r="V1768" s="8"/>
      <c r="W1768" s="8"/>
    </row>
    <row r="1769" spans="1:23" ht="14.25" customHeight="1">
      <c r="A1769" s="7">
        <v>43402</v>
      </c>
      <c r="B1769" s="8">
        <v>2.8203</v>
      </c>
      <c r="C1769" s="8">
        <v>3.5110999999999999</v>
      </c>
      <c r="D1769" s="8">
        <v>0.69079999999999986</v>
      </c>
      <c r="E1769" s="8">
        <v>2.91</v>
      </c>
      <c r="F1769" s="8">
        <v>3.08</v>
      </c>
      <c r="G1769" s="8">
        <v>96.683800000000005</v>
      </c>
      <c r="H1769" s="8">
        <v>2.6030000000000002</v>
      </c>
      <c r="I1769" s="8">
        <v>126.45961248166786</v>
      </c>
      <c r="J1769" s="8">
        <v>92.32</v>
      </c>
      <c r="N1769" s="7"/>
      <c r="O1769" s="8"/>
      <c r="P1769" s="8"/>
      <c r="Q1769" s="8"/>
      <c r="R1769" s="8"/>
      <c r="S1769" s="8"/>
      <c r="T1769" s="8"/>
      <c r="U1769" s="8"/>
      <c r="V1769" s="8"/>
      <c r="W1769" s="8"/>
    </row>
    <row r="1770" spans="1:23" ht="14.25" customHeight="1">
      <c r="A1770" s="7">
        <v>43399</v>
      </c>
      <c r="B1770" s="8">
        <v>2.8439999999999999</v>
      </c>
      <c r="C1770" s="8">
        <v>3.5409999999999999</v>
      </c>
      <c r="D1770" s="8">
        <v>0.69700000000000006</v>
      </c>
      <c r="E1770" s="8">
        <v>2.91</v>
      </c>
      <c r="F1770" s="8">
        <v>3.08</v>
      </c>
      <c r="G1770" s="8">
        <v>96.408900000000003</v>
      </c>
      <c r="H1770" s="8">
        <v>2.5743</v>
      </c>
      <c r="I1770" s="8">
        <v>124.95329962521539</v>
      </c>
      <c r="J1770" s="8">
        <v>92.32</v>
      </c>
      <c r="N1770" s="7"/>
      <c r="O1770" s="8"/>
      <c r="P1770" s="8"/>
      <c r="Q1770" s="8"/>
      <c r="R1770" s="8"/>
      <c r="S1770" s="8"/>
      <c r="T1770" s="8"/>
      <c r="U1770" s="8"/>
      <c r="V1770" s="8"/>
      <c r="W1770" s="8"/>
    </row>
    <row r="1771" spans="1:23" ht="14.25" customHeight="1">
      <c r="A1771" s="7">
        <v>43398</v>
      </c>
      <c r="B1771" s="8">
        <v>2.8561999999999999</v>
      </c>
      <c r="C1771" s="8">
        <v>3.5409000000000002</v>
      </c>
      <c r="D1771" s="8">
        <v>0.68470000000000031</v>
      </c>
      <c r="E1771" s="8">
        <v>2.98</v>
      </c>
      <c r="F1771" s="8">
        <v>3.14</v>
      </c>
      <c r="G1771" s="8">
        <v>96.590100000000007</v>
      </c>
      <c r="H1771" s="8">
        <v>2.5983000000000001</v>
      </c>
      <c r="I1771" s="8">
        <v>125.13871391341867</v>
      </c>
      <c r="J1771" s="8">
        <v>92.15</v>
      </c>
      <c r="N1771" s="7"/>
      <c r="O1771" s="8"/>
      <c r="P1771" s="8"/>
      <c r="Q1771" s="8"/>
      <c r="R1771" s="8"/>
      <c r="S1771" s="8"/>
      <c r="T1771" s="8"/>
      <c r="U1771" s="8"/>
      <c r="V1771" s="8"/>
      <c r="W1771" s="8"/>
    </row>
    <row r="1772" spans="1:23" ht="14.25" customHeight="1">
      <c r="A1772" s="7">
        <v>43397</v>
      </c>
      <c r="B1772" s="8">
        <v>2.8561999999999999</v>
      </c>
      <c r="C1772" s="8">
        <v>3.5409000000000002</v>
      </c>
      <c r="D1772" s="8">
        <v>0.68470000000000031</v>
      </c>
      <c r="E1772" s="8">
        <v>2.94</v>
      </c>
      <c r="F1772" s="8">
        <v>3.1</v>
      </c>
      <c r="G1772" s="8">
        <v>96.378900000000002</v>
      </c>
      <c r="H1772" s="8">
        <v>2.5945999999999998</v>
      </c>
      <c r="I1772" s="8">
        <v>124.93074340629077</v>
      </c>
      <c r="J1772" s="8">
        <v>92.15</v>
      </c>
      <c r="N1772" s="7"/>
      <c r="O1772" s="8"/>
      <c r="P1772" s="8"/>
      <c r="Q1772" s="8"/>
      <c r="R1772" s="8"/>
      <c r="S1772" s="8"/>
      <c r="T1772" s="8"/>
      <c r="U1772" s="8"/>
      <c r="V1772" s="8"/>
      <c r="W1772" s="8"/>
    </row>
    <row r="1773" spans="1:23" ht="14.25" customHeight="1">
      <c r="A1773" s="7">
        <v>43396</v>
      </c>
      <c r="B1773" s="8">
        <v>2.8879000000000001</v>
      </c>
      <c r="C1773" s="8">
        <v>3.5709</v>
      </c>
      <c r="D1773" s="8">
        <v>0.68299999999999983</v>
      </c>
      <c r="E1773" s="8">
        <v>3.01</v>
      </c>
      <c r="F1773" s="8">
        <v>3.17</v>
      </c>
      <c r="G1773" s="8">
        <v>95.924099999999996</v>
      </c>
      <c r="H1773" s="8">
        <v>2.6084999999999998</v>
      </c>
      <c r="I1773" s="8">
        <v>123.18797926882662</v>
      </c>
      <c r="J1773" s="8">
        <v>92.15</v>
      </c>
      <c r="N1773" s="7"/>
      <c r="O1773" s="8"/>
      <c r="P1773" s="8"/>
      <c r="Q1773" s="8"/>
      <c r="R1773" s="8"/>
      <c r="S1773" s="8"/>
      <c r="T1773" s="8"/>
      <c r="U1773" s="8"/>
      <c r="V1773" s="8"/>
      <c r="W1773" s="8"/>
    </row>
    <row r="1774" spans="1:23" ht="14.25" customHeight="1">
      <c r="A1774" s="7">
        <v>43395</v>
      </c>
      <c r="B1774" s="8">
        <v>2.9026999999999998</v>
      </c>
      <c r="C1774" s="8">
        <v>3.5910000000000002</v>
      </c>
      <c r="D1774" s="8">
        <v>0.68830000000000036</v>
      </c>
      <c r="E1774" s="8">
        <v>3.05</v>
      </c>
      <c r="F1774" s="8">
        <v>3.2</v>
      </c>
      <c r="G1774" s="8">
        <v>96.035899999999998</v>
      </c>
      <c r="H1774" s="8">
        <v>2.6185</v>
      </c>
      <c r="I1774" s="8">
        <v>121.31760952429742</v>
      </c>
      <c r="J1774" s="8">
        <v>92.15</v>
      </c>
      <c r="N1774" s="7"/>
      <c r="O1774" s="8"/>
      <c r="P1774" s="8"/>
      <c r="Q1774" s="8"/>
      <c r="R1774" s="8"/>
      <c r="S1774" s="8"/>
      <c r="T1774" s="8"/>
      <c r="U1774" s="8"/>
      <c r="V1774" s="8"/>
      <c r="W1774" s="8"/>
    </row>
    <row r="1775" spans="1:23" ht="14.25" customHeight="1">
      <c r="A1775" s="7">
        <v>43392</v>
      </c>
      <c r="B1775" s="8">
        <v>2.9026999999999998</v>
      </c>
      <c r="C1775" s="8">
        <v>3.5657999999999999</v>
      </c>
      <c r="D1775" s="8">
        <v>0.66310000000000002</v>
      </c>
      <c r="E1775" s="8">
        <v>3.05</v>
      </c>
      <c r="F1775" s="8">
        <v>3.2</v>
      </c>
      <c r="G1775" s="8">
        <v>95.669499999999999</v>
      </c>
      <c r="H1775" s="8">
        <v>2.6080999999999999</v>
      </c>
      <c r="I1775" s="8">
        <v>119.99149633815155</v>
      </c>
      <c r="J1775" s="8">
        <v>92.15</v>
      </c>
      <c r="N1775" s="7"/>
      <c r="O1775" s="8"/>
      <c r="P1775" s="8"/>
      <c r="Q1775" s="8"/>
      <c r="R1775" s="8"/>
      <c r="S1775" s="8"/>
      <c r="T1775" s="8"/>
      <c r="U1775" s="8"/>
      <c r="V1775" s="8"/>
      <c r="W1775" s="8"/>
    </row>
    <row r="1776" spans="1:23" ht="14.25" customHeight="1">
      <c r="A1776" s="7">
        <v>43391</v>
      </c>
      <c r="B1776" s="8">
        <v>2.9026999999999998</v>
      </c>
      <c r="C1776" s="8">
        <v>3.5508000000000002</v>
      </c>
      <c r="D1776" s="8">
        <v>0.64810000000000034</v>
      </c>
      <c r="E1776" s="8">
        <v>3.03</v>
      </c>
      <c r="F1776" s="8">
        <v>3.17</v>
      </c>
      <c r="G1776" s="8">
        <v>95.950900000000004</v>
      </c>
      <c r="H1776" s="8">
        <v>2.5821999999999998</v>
      </c>
      <c r="I1776" s="8">
        <v>119.89311968425669</v>
      </c>
      <c r="J1776" s="8">
        <v>92.38</v>
      </c>
      <c r="N1776" s="7"/>
      <c r="O1776" s="8"/>
      <c r="P1776" s="8"/>
      <c r="Q1776" s="8"/>
      <c r="R1776" s="8"/>
      <c r="S1776" s="8"/>
      <c r="T1776" s="8"/>
      <c r="U1776" s="8"/>
      <c r="V1776" s="8"/>
      <c r="W1776" s="8"/>
    </row>
    <row r="1777" spans="1:23" ht="14.25" customHeight="1">
      <c r="A1777" s="7">
        <v>43390</v>
      </c>
      <c r="B1777" s="8">
        <v>2.9026999999999998</v>
      </c>
      <c r="C1777" s="8">
        <v>3.5807000000000002</v>
      </c>
      <c r="D1777" s="8">
        <v>0.67800000000000038</v>
      </c>
      <c r="E1777" s="8">
        <v>3.04</v>
      </c>
      <c r="F1777" s="8">
        <v>3.19</v>
      </c>
      <c r="G1777" s="8">
        <v>95.662800000000004</v>
      </c>
      <c r="H1777" s="8">
        <v>2.5861999999999998</v>
      </c>
      <c r="I1777" s="8">
        <v>119.46202475716794</v>
      </c>
      <c r="J1777" s="8">
        <v>92.38</v>
      </c>
      <c r="N1777" s="7"/>
      <c r="O1777" s="8"/>
      <c r="P1777" s="8"/>
      <c r="Q1777" s="8"/>
      <c r="R1777" s="8"/>
      <c r="S1777" s="8"/>
      <c r="T1777" s="8"/>
      <c r="U1777" s="8"/>
      <c r="V1777" s="8"/>
      <c r="W1777" s="8"/>
    </row>
    <row r="1778" spans="1:23" ht="14.25" customHeight="1">
      <c r="A1778" s="7">
        <v>43389</v>
      </c>
      <c r="B1778" s="8">
        <v>2.8902000000000001</v>
      </c>
      <c r="C1778" s="8">
        <v>3.5756999999999999</v>
      </c>
      <c r="D1778" s="8">
        <v>0.68549999999999978</v>
      </c>
      <c r="E1778" s="8">
        <v>3.02</v>
      </c>
      <c r="F1778" s="8">
        <v>3.16</v>
      </c>
      <c r="G1778" s="8">
        <v>95.099400000000003</v>
      </c>
      <c r="H1778" s="8">
        <v>2.5804999999999998</v>
      </c>
      <c r="I1778" s="8">
        <v>119.40294519349165</v>
      </c>
      <c r="J1778" s="8">
        <v>92.38</v>
      </c>
      <c r="N1778" s="7"/>
      <c r="O1778" s="8"/>
      <c r="P1778" s="8"/>
      <c r="Q1778" s="8"/>
      <c r="R1778" s="8"/>
      <c r="S1778" s="8"/>
      <c r="T1778" s="8"/>
      <c r="U1778" s="8"/>
      <c r="V1778" s="8"/>
      <c r="W1778" s="8"/>
    </row>
    <row r="1779" spans="1:23" ht="14.25" customHeight="1">
      <c r="A1779" s="7">
        <v>43388</v>
      </c>
      <c r="B1779" s="8">
        <v>2.88</v>
      </c>
      <c r="C1779" s="8">
        <v>3.5857000000000001</v>
      </c>
      <c r="D1779" s="8">
        <v>0.70570000000000022</v>
      </c>
      <c r="E1779" s="8">
        <v>3.01</v>
      </c>
      <c r="F1779" s="8">
        <v>3.16</v>
      </c>
      <c r="G1779" s="8">
        <v>95.06</v>
      </c>
      <c r="H1779" s="8">
        <v>2.6019000000000001</v>
      </c>
      <c r="I1779" s="8">
        <v>118.46176006454452</v>
      </c>
      <c r="J1779" s="8">
        <v>92.38</v>
      </c>
      <c r="N1779" s="7"/>
      <c r="O1779" s="8"/>
      <c r="P1779" s="8"/>
      <c r="Q1779" s="8"/>
      <c r="R1779" s="8"/>
      <c r="S1779" s="8"/>
      <c r="T1779" s="8"/>
      <c r="U1779" s="8"/>
      <c r="V1779" s="8"/>
      <c r="W1779" s="8"/>
    </row>
    <row r="1780" spans="1:23" ht="14.25" customHeight="1">
      <c r="A1780" s="7">
        <v>43385</v>
      </c>
      <c r="B1780" s="8">
        <v>2.8904000000000001</v>
      </c>
      <c r="C1780" s="8">
        <v>3.5831</v>
      </c>
      <c r="D1780" s="8">
        <v>0.69269999999999987</v>
      </c>
      <c r="E1780" s="8">
        <v>3</v>
      </c>
      <c r="F1780" s="8">
        <v>3.15</v>
      </c>
      <c r="G1780" s="8">
        <v>95.266499999999994</v>
      </c>
      <c r="H1780" s="8">
        <v>2.5933000000000002</v>
      </c>
      <c r="I1780" s="8">
        <v>116.93286219011296</v>
      </c>
      <c r="J1780" s="8">
        <v>92.38</v>
      </c>
      <c r="N1780" s="7"/>
      <c r="O1780" s="8"/>
      <c r="P1780" s="8"/>
      <c r="Q1780" s="8"/>
      <c r="R1780" s="8"/>
      <c r="S1780" s="8"/>
      <c r="T1780" s="8"/>
      <c r="U1780" s="8"/>
      <c r="V1780" s="8"/>
      <c r="W1780" s="8"/>
    </row>
    <row r="1781" spans="1:23" ht="14.25" customHeight="1">
      <c r="A1781" s="7">
        <v>43384</v>
      </c>
      <c r="B1781" s="8">
        <v>2.8902000000000001</v>
      </c>
      <c r="C1781" s="8">
        <v>3.5806</v>
      </c>
      <c r="D1781" s="8">
        <v>0.6903999999999999</v>
      </c>
      <c r="E1781" s="8">
        <v>3</v>
      </c>
      <c r="F1781" s="8">
        <v>3.14</v>
      </c>
      <c r="G1781" s="8">
        <v>95.037099999999995</v>
      </c>
      <c r="H1781" s="8">
        <v>2.5952000000000002</v>
      </c>
      <c r="I1781" s="8">
        <v>117.7758445471864</v>
      </c>
      <c r="J1781" s="8">
        <v>92.35</v>
      </c>
      <c r="N1781" s="7"/>
      <c r="O1781" s="8"/>
      <c r="P1781" s="8"/>
      <c r="Q1781" s="8"/>
      <c r="R1781" s="8"/>
      <c r="S1781" s="8"/>
      <c r="T1781" s="8"/>
      <c r="U1781" s="8"/>
      <c r="V1781" s="8"/>
      <c r="W1781" s="8"/>
    </row>
    <row r="1782" spans="1:23" ht="14.25" customHeight="1">
      <c r="A1782" s="7">
        <v>43383</v>
      </c>
      <c r="B1782" s="8">
        <v>2.9394999999999998</v>
      </c>
      <c r="C1782" s="8">
        <v>3.6156000000000001</v>
      </c>
      <c r="D1782" s="8">
        <v>0.67610000000000037</v>
      </c>
      <c r="E1782" s="8">
        <v>3.05</v>
      </c>
      <c r="F1782" s="8">
        <v>3.22</v>
      </c>
      <c r="G1782" s="8">
        <v>95.466800000000006</v>
      </c>
      <c r="H1782" s="8">
        <v>2.5933999999999999</v>
      </c>
      <c r="I1782" s="8">
        <v>117.93560561282764</v>
      </c>
      <c r="J1782" s="8">
        <v>92.35</v>
      </c>
      <c r="N1782" s="7"/>
      <c r="O1782" s="8"/>
      <c r="P1782" s="8"/>
      <c r="Q1782" s="8"/>
      <c r="R1782" s="8"/>
      <c r="S1782" s="8"/>
      <c r="T1782" s="8"/>
      <c r="U1782" s="8"/>
      <c r="V1782" s="8"/>
      <c r="W1782" s="8"/>
    </row>
    <row r="1783" spans="1:23" ht="14.25" customHeight="1">
      <c r="A1783" s="7">
        <v>43382</v>
      </c>
      <c r="B1783" s="8">
        <v>2.9388000000000001</v>
      </c>
      <c r="C1783" s="8">
        <v>3.6156000000000001</v>
      </c>
      <c r="D1783" s="8">
        <v>0.67680000000000007</v>
      </c>
      <c r="E1783" s="8">
        <v>3.05</v>
      </c>
      <c r="F1783" s="8">
        <v>3.21</v>
      </c>
      <c r="G1783" s="8">
        <v>95.685500000000005</v>
      </c>
      <c r="H1783" s="8">
        <v>2.6063999999999998</v>
      </c>
      <c r="I1783" s="8">
        <v>115.71570789612289</v>
      </c>
      <c r="J1783" s="8">
        <v>92.35</v>
      </c>
      <c r="N1783" s="7"/>
      <c r="O1783" s="8"/>
      <c r="P1783" s="8"/>
      <c r="Q1783" s="8"/>
      <c r="R1783" s="8"/>
      <c r="S1783" s="8"/>
      <c r="T1783" s="8"/>
      <c r="U1783" s="8"/>
      <c r="V1783" s="8"/>
      <c r="W1783" s="8"/>
    </row>
    <row r="1784" spans="1:23" ht="14.25" customHeight="1">
      <c r="A1784" s="7">
        <v>43381</v>
      </c>
      <c r="B1784" s="8">
        <v>2.9579</v>
      </c>
      <c r="C1784" s="8">
        <v>3.6154999999999999</v>
      </c>
      <c r="D1784" s="8">
        <v>0.65759999999999996</v>
      </c>
      <c r="E1784" s="8">
        <v>3.07</v>
      </c>
      <c r="F1784" s="8">
        <v>3.23</v>
      </c>
      <c r="G1784" s="8">
        <v>95.7654</v>
      </c>
      <c r="H1784" s="8">
        <v>2.6337999999999999</v>
      </c>
      <c r="I1784" s="8">
        <v>116.90013189685315</v>
      </c>
      <c r="J1784" s="8">
        <v>92.35</v>
      </c>
      <c r="N1784" s="7"/>
      <c r="O1784" s="8"/>
      <c r="P1784" s="8"/>
      <c r="Q1784" s="8"/>
      <c r="R1784" s="8"/>
      <c r="S1784" s="8"/>
      <c r="T1784" s="8"/>
      <c r="U1784" s="8"/>
      <c r="V1784" s="8"/>
      <c r="W1784" s="8"/>
    </row>
    <row r="1785" spans="1:23" ht="14.25" customHeight="1">
      <c r="A1785" s="7">
        <v>43378</v>
      </c>
      <c r="B1785" s="8">
        <v>2.9657</v>
      </c>
      <c r="C1785" s="8">
        <v>3.6103000000000001</v>
      </c>
      <c r="D1785" s="8">
        <v>0.64460000000000006</v>
      </c>
      <c r="E1785" s="8">
        <v>3.07</v>
      </c>
      <c r="F1785" s="8">
        <v>3.23</v>
      </c>
      <c r="G1785" s="8">
        <v>95.626999999999995</v>
      </c>
      <c r="H1785" s="8">
        <v>2.7974999999999999</v>
      </c>
      <c r="I1785" s="8">
        <v>116.17103695489264</v>
      </c>
      <c r="J1785" s="8">
        <v>92.35</v>
      </c>
      <c r="N1785" s="7"/>
      <c r="O1785" s="8"/>
      <c r="P1785" s="8"/>
      <c r="Q1785" s="8"/>
      <c r="R1785" s="8"/>
      <c r="S1785" s="8"/>
      <c r="T1785" s="8"/>
      <c r="U1785" s="8"/>
      <c r="V1785" s="8"/>
      <c r="W1785" s="8"/>
    </row>
    <row r="1786" spans="1:23" ht="14.25" customHeight="1">
      <c r="A1786" s="7">
        <v>43377</v>
      </c>
      <c r="B1786" s="8">
        <v>2.9657</v>
      </c>
      <c r="C1786" s="8">
        <v>3.6103000000000001</v>
      </c>
      <c r="D1786" s="8">
        <v>0.64460000000000006</v>
      </c>
      <c r="E1786" s="8">
        <v>3.05</v>
      </c>
      <c r="F1786" s="8">
        <v>3.19</v>
      </c>
      <c r="G1786" s="8">
        <v>95.769400000000005</v>
      </c>
      <c r="H1786" s="8">
        <v>2.7974999999999999</v>
      </c>
      <c r="I1786" s="8">
        <v>116.17103695489264</v>
      </c>
      <c r="J1786" s="8">
        <v>92.35</v>
      </c>
      <c r="N1786" s="7"/>
      <c r="O1786" s="8"/>
      <c r="P1786" s="8"/>
      <c r="Q1786" s="8"/>
      <c r="R1786" s="8"/>
      <c r="S1786" s="8"/>
      <c r="T1786" s="8"/>
      <c r="U1786" s="8"/>
      <c r="V1786" s="8"/>
      <c r="W1786" s="8"/>
    </row>
    <row r="1787" spans="1:23" ht="14.25" customHeight="1">
      <c r="A1787" s="7">
        <v>43376</v>
      </c>
      <c r="B1787" s="8">
        <v>2.9657</v>
      </c>
      <c r="C1787" s="8">
        <v>3.6103000000000001</v>
      </c>
      <c r="D1787" s="8">
        <v>0.64460000000000006</v>
      </c>
      <c r="E1787" s="8">
        <v>3.02</v>
      </c>
      <c r="F1787" s="8">
        <v>3.15</v>
      </c>
      <c r="G1787" s="8">
        <v>96.0017</v>
      </c>
      <c r="H1787" s="8">
        <v>2.7974999999999999</v>
      </c>
      <c r="I1787" s="8">
        <v>116.17103695489264</v>
      </c>
      <c r="J1787" s="8">
        <v>92.35</v>
      </c>
      <c r="N1787" s="7"/>
      <c r="O1787" s="8"/>
      <c r="P1787" s="8"/>
      <c r="Q1787" s="8"/>
      <c r="R1787" s="8"/>
      <c r="S1787" s="8"/>
      <c r="T1787" s="8"/>
      <c r="U1787" s="8"/>
      <c r="V1787" s="8"/>
      <c r="W1787" s="8"/>
    </row>
    <row r="1788" spans="1:23" ht="14.25" customHeight="1">
      <c r="A1788" s="7">
        <v>43375</v>
      </c>
      <c r="B1788" s="8">
        <v>2.9657</v>
      </c>
      <c r="C1788" s="8">
        <v>3.6103000000000001</v>
      </c>
      <c r="D1788" s="8">
        <v>0.64460000000000006</v>
      </c>
      <c r="E1788" s="8">
        <v>2.94</v>
      </c>
      <c r="F1788" s="8">
        <v>3.05</v>
      </c>
      <c r="G1788" s="8">
        <v>95.496899999999997</v>
      </c>
      <c r="H1788" s="8">
        <v>2.7974999999999999</v>
      </c>
      <c r="I1788" s="8">
        <v>116.17103695489264</v>
      </c>
      <c r="J1788" s="8">
        <v>92.35</v>
      </c>
      <c r="N1788" s="7"/>
      <c r="O1788" s="8"/>
      <c r="P1788" s="8"/>
      <c r="Q1788" s="8"/>
      <c r="R1788" s="8"/>
      <c r="S1788" s="8"/>
      <c r="T1788" s="8"/>
      <c r="U1788" s="8"/>
      <c r="V1788" s="8"/>
      <c r="W1788" s="8"/>
    </row>
    <row r="1789" spans="1:23" ht="14.25" customHeight="1">
      <c r="A1789" s="7">
        <v>43374</v>
      </c>
      <c r="B1789" s="8">
        <v>2.9657</v>
      </c>
      <c r="C1789" s="8">
        <v>3.6103000000000001</v>
      </c>
      <c r="D1789" s="8">
        <v>0.64460000000000006</v>
      </c>
      <c r="E1789" s="8">
        <v>2.96</v>
      </c>
      <c r="F1789" s="8">
        <v>3.09</v>
      </c>
      <c r="G1789" s="8">
        <v>95.313000000000002</v>
      </c>
      <c r="H1789" s="8">
        <v>2.7974999999999999</v>
      </c>
      <c r="I1789" s="8">
        <v>116.17103695489264</v>
      </c>
      <c r="J1789" s="8">
        <v>92.35</v>
      </c>
      <c r="N1789" s="7"/>
      <c r="O1789" s="8"/>
      <c r="P1789" s="8"/>
      <c r="Q1789" s="8"/>
      <c r="R1789" s="8"/>
      <c r="S1789" s="8"/>
      <c r="T1789" s="8"/>
      <c r="U1789" s="8"/>
      <c r="V1789" s="8"/>
      <c r="W1789" s="8"/>
    </row>
    <row r="1790" spans="1:23" ht="14.25" customHeight="1">
      <c r="A1790" s="7">
        <v>43373</v>
      </c>
      <c r="B1790" s="8">
        <v>2.9657</v>
      </c>
      <c r="C1790" s="8">
        <v>3.6103000000000001</v>
      </c>
      <c r="D1790" s="8">
        <v>0.64460000000000006</v>
      </c>
      <c r="E1790" s="8">
        <v>2.94</v>
      </c>
      <c r="F1790" s="8">
        <v>3.05</v>
      </c>
      <c r="G1790" s="8">
        <v>95.191800000000001</v>
      </c>
      <c r="H1790" s="8">
        <v>2.7974999999999999</v>
      </c>
      <c r="I1790" s="8">
        <v>116.17103695489264</v>
      </c>
      <c r="J1790" s="8">
        <v>92.35</v>
      </c>
      <c r="N1790" s="7"/>
      <c r="O1790" s="8"/>
      <c r="P1790" s="8"/>
      <c r="Q1790" s="8"/>
      <c r="R1790" s="8"/>
      <c r="S1790" s="8"/>
      <c r="T1790" s="8"/>
      <c r="U1790" s="8"/>
      <c r="V1790" s="8"/>
      <c r="W1790" s="8"/>
    </row>
    <row r="1791" spans="1:23" ht="14.25" customHeight="1">
      <c r="A1791" s="7">
        <v>43372</v>
      </c>
      <c r="B1791" s="8">
        <v>2.99</v>
      </c>
      <c r="C1791" s="8">
        <v>3.6103999999999998</v>
      </c>
      <c r="D1791" s="8">
        <v>0.62039999999999962</v>
      </c>
      <c r="E1791" s="8">
        <v>2.94</v>
      </c>
      <c r="F1791" s="8">
        <v>3.05</v>
      </c>
      <c r="G1791" s="8">
        <v>95.191800000000001</v>
      </c>
      <c r="H1791" s="8">
        <v>2.7848000000000002</v>
      </c>
      <c r="I1791" s="8">
        <v>114.44346500938086</v>
      </c>
      <c r="J1791" s="8">
        <v>92.35</v>
      </c>
      <c r="N1791" s="7"/>
      <c r="O1791" s="8"/>
      <c r="P1791" s="8"/>
      <c r="Q1791" s="8"/>
      <c r="R1791" s="8"/>
      <c r="S1791" s="8"/>
      <c r="T1791" s="8"/>
      <c r="U1791" s="8"/>
      <c r="V1791" s="8"/>
      <c r="W1791" s="8"/>
    </row>
    <row r="1792" spans="1:23" ht="14.25" customHeight="1">
      <c r="A1792" s="7">
        <v>43371</v>
      </c>
      <c r="B1792" s="8">
        <v>3.0038</v>
      </c>
      <c r="C1792" s="8">
        <v>3.6153</v>
      </c>
      <c r="D1792" s="8">
        <v>0.61149999999999993</v>
      </c>
      <c r="E1792" s="8">
        <v>2.94</v>
      </c>
      <c r="F1792" s="8">
        <v>3.05</v>
      </c>
      <c r="G1792" s="8">
        <v>95.191800000000001</v>
      </c>
      <c r="H1792" s="8">
        <v>2.6861000000000002</v>
      </c>
      <c r="I1792" s="8">
        <v>114.14886304316339</v>
      </c>
      <c r="J1792" s="8">
        <v>92.35</v>
      </c>
      <c r="N1792" s="7"/>
      <c r="O1792" s="8"/>
      <c r="P1792" s="8"/>
      <c r="Q1792" s="8"/>
      <c r="R1792" s="8"/>
      <c r="S1792" s="8"/>
      <c r="T1792" s="8"/>
      <c r="U1792" s="8"/>
      <c r="V1792" s="8"/>
      <c r="W1792" s="8"/>
    </row>
    <row r="1793" spans="1:23" ht="14.25" customHeight="1">
      <c r="A1793" s="7">
        <v>43370</v>
      </c>
      <c r="B1793" s="8">
        <v>3.0177</v>
      </c>
      <c r="C1793" s="8">
        <v>3.6253000000000002</v>
      </c>
      <c r="D1793" s="8">
        <v>0.60760000000000014</v>
      </c>
      <c r="E1793" s="8">
        <v>2.96</v>
      </c>
      <c r="F1793" s="8">
        <v>3.06</v>
      </c>
      <c r="G1793" s="8">
        <v>95.003699999999995</v>
      </c>
      <c r="H1793" s="8">
        <v>2.6957</v>
      </c>
      <c r="I1793" s="8">
        <v>115.21950050901687</v>
      </c>
      <c r="J1793" s="8">
        <v>92.66</v>
      </c>
      <c r="N1793" s="7"/>
      <c r="O1793" s="8"/>
      <c r="P1793" s="8"/>
      <c r="Q1793" s="8"/>
      <c r="R1793" s="8"/>
      <c r="S1793" s="8"/>
      <c r="T1793" s="8"/>
      <c r="U1793" s="8"/>
      <c r="V1793" s="8"/>
      <c r="W1793" s="8"/>
    </row>
    <row r="1794" spans="1:23" ht="14.25" customHeight="1">
      <c r="A1794" s="7">
        <v>43369</v>
      </c>
      <c r="B1794" s="8">
        <v>3.0251000000000001</v>
      </c>
      <c r="C1794" s="8">
        <v>3.6503000000000001</v>
      </c>
      <c r="D1794" s="8">
        <v>0.62519999999999998</v>
      </c>
      <c r="E1794" s="8">
        <v>2.96</v>
      </c>
      <c r="F1794" s="8">
        <v>3.06</v>
      </c>
      <c r="G1794" s="8">
        <v>94.302800000000005</v>
      </c>
      <c r="H1794" s="8">
        <v>2.6934999999999998</v>
      </c>
      <c r="I1794" s="8">
        <v>114.54256294031811</v>
      </c>
      <c r="J1794" s="8">
        <v>92.66</v>
      </c>
      <c r="N1794" s="7"/>
      <c r="O1794" s="8"/>
      <c r="P1794" s="8"/>
      <c r="Q1794" s="8"/>
      <c r="R1794" s="8"/>
      <c r="S1794" s="8"/>
      <c r="T1794" s="8"/>
      <c r="U1794" s="8"/>
      <c r="V1794" s="8"/>
      <c r="W1794" s="8"/>
    </row>
    <row r="1795" spans="1:23" ht="14.25" customHeight="1">
      <c r="A1795" s="7">
        <v>43368</v>
      </c>
      <c r="B1795" s="8">
        <v>3.0270999999999999</v>
      </c>
      <c r="C1795" s="8">
        <v>3.6753999999999998</v>
      </c>
      <c r="D1795" s="8">
        <v>0.64829999999999988</v>
      </c>
      <c r="E1795" s="8">
        <v>2.99</v>
      </c>
      <c r="F1795" s="8">
        <v>3.1</v>
      </c>
      <c r="G1795" s="8">
        <v>94.154600000000002</v>
      </c>
      <c r="H1795" s="8">
        <v>2.6859999999999999</v>
      </c>
      <c r="I1795" s="8">
        <v>112.50927624340949</v>
      </c>
      <c r="J1795" s="8">
        <v>92.66</v>
      </c>
      <c r="N1795" s="7"/>
      <c r="O1795" s="8"/>
      <c r="P1795" s="8"/>
      <c r="Q1795" s="8"/>
      <c r="R1795" s="8"/>
      <c r="S1795" s="8"/>
      <c r="T1795" s="8"/>
      <c r="U1795" s="8"/>
      <c r="V1795" s="8"/>
      <c r="W1795" s="8"/>
    </row>
    <row r="1796" spans="1:23" ht="14.25" customHeight="1">
      <c r="A1796" s="7">
        <v>43367</v>
      </c>
      <c r="B1796" s="8">
        <v>3.0266000000000002</v>
      </c>
      <c r="C1796" s="8">
        <v>3.6751999999999998</v>
      </c>
      <c r="D1796" s="8">
        <v>0.64859999999999962</v>
      </c>
      <c r="E1796" s="8">
        <v>2.96</v>
      </c>
      <c r="F1796" s="8">
        <v>3.08</v>
      </c>
      <c r="G1796" s="8">
        <v>94.251300000000001</v>
      </c>
      <c r="H1796" s="8">
        <v>2.6414</v>
      </c>
      <c r="I1796" s="8">
        <v>113.42765165187018</v>
      </c>
      <c r="J1796" s="8">
        <v>92.66</v>
      </c>
      <c r="N1796" s="7"/>
      <c r="O1796" s="8"/>
      <c r="P1796" s="8"/>
      <c r="Q1796" s="8"/>
      <c r="R1796" s="8"/>
      <c r="S1796" s="8"/>
      <c r="T1796" s="8"/>
      <c r="U1796" s="8"/>
      <c r="V1796" s="8"/>
      <c r="W1796" s="8"/>
    </row>
    <row r="1797" spans="1:23" ht="14.25" customHeight="1">
      <c r="A1797" s="7">
        <v>43364</v>
      </c>
      <c r="B1797" s="8">
        <v>3.0266000000000002</v>
      </c>
      <c r="C1797" s="8">
        <v>3.6751999999999998</v>
      </c>
      <c r="D1797" s="8">
        <v>0.64859999999999962</v>
      </c>
      <c r="E1797" s="8">
        <v>2.95</v>
      </c>
      <c r="F1797" s="8">
        <v>3.07</v>
      </c>
      <c r="G1797" s="8">
        <v>94.227800000000002</v>
      </c>
      <c r="H1797" s="8">
        <v>2.6414</v>
      </c>
      <c r="I1797" s="8">
        <v>113.42765165187018</v>
      </c>
      <c r="J1797" s="8">
        <v>92.66</v>
      </c>
      <c r="N1797" s="7"/>
      <c r="O1797" s="8"/>
      <c r="P1797" s="8"/>
      <c r="Q1797" s="8"/>
      <c r="R1797" s="8"/>
      <c r="S1797" s="8"/>
      <c r="T1797" s="8"/>
      <c r="U1797" s="8"/>
      <c r="V1797" s="8"/>
      <c r="W1797" s="8"/>
    </row>
    <row r="1798" spans="1:23" ht="14.25" customHeight="1">
      <c r="A1798" s="7">
        <v>43363</v>
      </c>
      <c r="B1798" s="8">
        <v>3.0314000000000001</v>
      </c>
      <c r="C1798" s="8">
        <v>3.7002999999999999</v>
      </c>
      <c r="D1798" s="8">
        <v>0.66889999999999983</v>
      </c>
      <c r="E1798" s="8">
        <v>2.96</v>
      </c>
      <c r="F1798" s="8">
        <v>3.07</v>
      </c>
      <c r="G1798" s="8">
        <v>93.902699999999996</v>
      </c>
      <c r="H1798" s="8">
        <v>2.6469</v>
      </c>
      <c r="I1798" s="8">
        <v>113.32611439312254</v>
      </c>
      <c r="J1798" s="8">
        <v>93.05</v>
      </c>
      <c r="N1798" s="7"/>
      <c r="O1798" s="8"/>
      <c r="P1798" s="8"/>
      <c r="Q1798" s="8"/>
      <c r="R1798" s="8"/>
      <c r="S1798" s="8"/>
      <c r="T1798" s="8"/>
      <c r="U1798" s="8"/>
      <c r="V1798" s="8"/>
      <c r="W1798" s="8"/>
    </row>
    <row r="1799" spans="1:23" ht="14.25" customHeight="1">
      <c r="A1799" s="7">
        <v>43362</v>
      </c>
      <c r="B1799" s="8">
        <v>3.0102000000000002</v>
      </c>
      <c r="C1799" s="8">
        <v>3.6726999999999999</v>
      </c>
      <c r="D1799" s="8">
        <v>0.66249999999999964</v>
      </c>
      <c r="E1799" s="8">
        <v>2.96</v>
      </c>
      <c r="F1799" s="8">
        <v>3.08</v>
      </c>
      <c r="G1799" s="8">
        <v>94.554400000000001</v>
      </c>
      <c r="H1799" s="8">
        <v>2.6608000000000001</v>
      </c>
      <c r="I1799" s="8">
        <v>114.12897860145985</v>
      </c>
      <c r="J1799" s="8">
        <v>93.05</v>
      </c>
      <c r="N1799" s="7"/>
      <c r="O1799" s="8"/>
      <c r="P1799" s="8"/>
      <c r="Q1799" s="8"/>
      <c r="R1799" s="8"/>
      <c r="S1799" s="8"/>
      <c r="T1799" s="8"/>
      <c r="U1799" s="8"/>
      <c r="V1799" s="8"/>
      <c r="W1799" s="8"/>
    </row>
    <row r="1800" spans="1:23" ht="14.25" customHeight="1">
      <c r="A1800" s="7">
        <v>43361</v>
      </c>
      <c r="B1800" s="8">
        <v>2.8793000000000002</v>
      </c>
      <c r="C1800" s="8">
        <v>3.6452</v>
      </c>
      <c r="D1800" s="8">
        <v>0.7658999999999998</v>
      </c>
      <c r="E1800" s="8">
        <v>2.94</v>
      </c>
      <c r="F1800" s="8">
        <v>3.05</v>
      </c>
      <c r="G1800" s="8">
        <v>94.616100000000003</v>
      </c>
      <c r="H1800" s="8">
        <v>2.7103999999999999</v>
      </c>
      <c r="I1800" s="8">
        <v>112.9346195669349</v>
      </c>
      <c r="J1800" s="8">
        <v>93.05</v>
      </c>
      <c r="N1800" s="7"/>
      <c r="O1800" s="8"/>
      <c r="P1800" s="8"/>
      <c r="Q1800" s="8"/>
      <c r="R1800" s="8"/>
      <c r="S1800" s="8"/>
      <c r="T1800" s="8"/>
      <c r="U1800" s="8"/>
      <c r="V1800" s="8"/>
      <c r="W1800" s="8"/>
    </row>
    <row r="1801" spans="1:23" ht="14.25" customHeight="1">
      <c r="A1801" s="7">
        <v>43360</v>
      </c>
      <c r="B1801" s="8">
        <v>2.8635999999999999</v>
      </c>
      <c r="C1801" s="8">
        <v>3.6326999999999998</v>
      </c>
      <c r="D1801" s="8">
        <v>0.76909999999999989</v>
      </c>
      <c r="E1801" s="8">
        <v>2.89</v>
      </c>
      <c r="F1801" s="8">
        <v>2.99</v>
      </c>
      <c r="G1801" s="8">
        <v>94.516300000000001</v>
      </c>
      <c r="H1801" s="8">
        <v>2.6208999999999998</v>
      </c>
      <c r="I1801" s="8">
        <v>113.91943469070654</v>
      </c>
      <c r="J1801" s="8">
        <v>93.05</v>
      </c>
      <c r="N1801" s="7"/>
      <c r="O1801" s="8"/>
      <c r="P1801" s="8"/>
      <c r="Q1801" s="8"/>
      <c r="R1801" s="8"/>
      <c r="S1801" s="8"/>
      <c r="T1801" s="8"/>
      <c r="U1801" s="8"/>
      <c r="V1801" s="8"/>
      <c r="W1801" s="8"/>
    </row>
    <row r="1802" spans="1:23" ht="14.25" customHeight="1">
      <c r="A1802" s="7">
        <v>43357</v>
      </c>
      <c r="B1802" s="8">
        <v>2.8622999999999998</v>
      </c>
      <c r="C1802" s="8">
        <v>3.6351</v>
      </c>
      <c r="D1802" s="8">
        <v>0.77280000000000015</v>
      </c>
      <c r="E1802" s="8">
        <v>2.9</v>
      </c>
      <c r="F1802" s="8">
        <v>2.99</v>
      </c>
      <c r="G1802" s="8">
        <v>94.982299999999995</v>
      </c>
      <c r="H1802" s="8">
        <v>2.6183999999999998</v>
      </c>
      <c r="I1802" s="8">
        <v>114.12639501396853</v>
      </c>
      <c r="J1802" s="8">
        <v>93.05</v>
      </c>
      <c r="N1802" s="7"/>
      <c r="O1802" s="8"/>
      <c r="P1802" s="8"/>
      <c r="Q1802" s="8"/>
      <c r="R1802" s="8"/>
      <c r="S1802" s="8"/>
      <c r="T1802" s="8"/>
      <c r="U1802" s="8"/>
      <c r="V1802" s="8"/>
      <c r="W1802" s="8"/>
    </row>
    <row r="1803" spans="1:23" ht="14.25" customHeight="1">
      <c r="A1803" s="7">
        <v>43356</v>
      </c>
      <c r="B1803" s="8">
        <v>2.8593000000000002</v>
      </c>
      <c r="C1803" s="8">
        <v>3.6526000000000001</v>
      </c>
      <c r="D1803" s="8">
        <v>0.79329999999999989</v>
      </c>
      <c r="E1803" s="8">
        <v>2.87</v>
      </c>
      <c r="F1803" s="8">
        <v>2.97</v>
      </c>
      <c r="G1803" s="8">
        <v>94.544700000000006</v>
      </c>
      <c r="H1803" s="8">
        <v>2.6366000000000001</v>
      </c>
      <c r="I1803" s="8">
        <v>115.13971475460575</v>
      </c>
      <c r="J1803" s="8">
        <v>93.52</v>
      </c>
      <c r="N1803" s="7"/>
      <c r="O1803" s="8"/>
      <c r="P1803" s="8"/>
      <c r="Q1803" s="8"/>
      <c r="R1803" s="8"/>
      <c r="S1803" s="8"/>
      <c r="T1803" s="8"/>
      <c r="U1803" s="8"/>
      <c r="V1803" s="8"/>
      <c r="W1803" s="8"/>
    </row>
    <row r="1804" spans="1:23" ht="14.25" customHeight="1">
      <c r="A1804" s="7">
        <v>43355</v>
      </c>
      <c r="B1804" s="8">
        <v>2.8490000000000002</v>
      </c>
      <c r="C1804" s="8">
        <v>3.6551</v>
      </c>
      <c r="D1804" s="8">
        <v>0.80609999999999982</v>
      </c>
      <c r="E1804" s="8">
        <v>2.87</v>
      </c>
      <c r="F1804" s="8">
        <v>2.97</v>
      </c>
      <c r="G1804" s="8">
        <v>94.835999999999999</v>
      </c>
      <c r="H1804" s="8">
        <v>2.6583999999999999</v>
      </c>
      <c r="I1804" s="8">
        <v>115.13692074303405</v>
      </c>
      <c r="J1804" s="8">
        <v>93.52</v>
      </c>
      <c r="N1804" s="7"/>
      <c r="O1804" s="8"/>
      <c r="P1804" s="8"/>
      <c r="Q1804" s="8"/>
      <c r="R1804" s="8"/>
      <c r="S1804" s="8"/>
      <c r="T1804" s="8"/>
      <c r="U1804" s="8"/>
      <c r="V1804" s="8"/>
      <c r="W1804" s="8"/>
    </row>
    <row r="1805" spans="1:23" ht="14.25" customHeight="1">
      <c r="A1805" s="7">
        <v>43354</v>
      </c>
      <c r="B1805" s="8">
        <v>2.8456999999999999</v>
      </c>
      <c r="C1805" s="8">
        <v>3.6751</v>
      </c>
      <c r="D1805" s="8">
        <v>0.82940000000000014</v>
      </c>
      <c r="E1805" s="8">
        <v>2.87</v>
      </c>
      <c r="F1805" s="8">
        <v>2.98</v>
      </c>
      <c r="G1805" s="8">
        <v>95.115399999999994</v>
      </c>
      <c r="H1805" s="8">
        <v>2.6694</v>
      </c>
      <c r="I1805" s="8">
        <v>113.01389142012708</v>
      </c>
      <c r="J1805" s="8">
        <v>93.52</v>
      </c>
      <c r="N1805" s="7"/>
      <c r="O1805" s="8"/>
      <c r="P1805" s="8"/>
      <c r="Q1805" s="8"/>
      <c r="R1805" s="8"/>
      <c r="S1805" s="8"/>
      <c r="T1805" s="8"/>
      <c r="U1805" s="8"/>
      <c r="V1805" s="8"/>
      <c r="W1805" s="8"/>
    </row>
    <row r="1806" spans="1:23" ht="14.25" customHeight="1">
      <c r="A1806" s="7">
        <v>43353</v>
      </c>
      <c r="B1806" s="8">
        <v>2.8407</v>
      </c>
      <c r="C1806" s="8">
        <v>3.6551</v>
      </c>
      <c r="D1806" s="8">
        <v>0.81440000000000001</v>
      </c>
      <c r="E1806" s="8">
        <v>2.83</v>
      </c>
      <c r="F1806" s="8">
        <v>2.94</v>
      </c>
      <c r="G1806" s="8">
        <v>95.1447</v>
      </c>
      <c r="H1806" s="8">
        <v>2.6722000000000001</v>
      </c>
      <c r="I1806" s="8">
        <v>110.85620058919079</v>
      </c>
      <c r="J1806" s="8">
        <v>93.52</v>
      </c>
      <c r="N1806" s="7"/>
      <c r="O1806" s="8"/>
      <c r="P1806" s="8"/>
      <c r="Q1806" s="8"/>
      <c r="R1806" s="8"/>
      <c r="S1806" s="8"/>
      <c r="T1806" s="8"/>
      <c r="U1806" s="8"/>
      <c r="V1806" s="8"/>
      <c r="W1806" s="8"/>
    </row>
    <row r="1807" spans="1:23" ht="14.25" customHeight="1">
      <c r="A1807" s="7">
        <v>43350</v>
      </c>
      <c r="B1807" s="8">
        <v>2.8437999999999999</v>
      </c>
      <c r="C1807" s="8">
        <v>3.6301000000000001</v>
      </c>
      <c r="D1807" s="8">
        <v>0.78630000000000022</v>
      </c>
      <c r="E1807" s="8">
        <v>2.82</v>
      </c>
      <c r="F1807" s="8">
        <v>2.94</v>
      </c>
      <c r="G1807" s="8">
        <v>95.406499999999994</v>
      </c>
      <c r="H1807" s="8">
        <v>2.6741999999999999</v>
      </c>
      <c r="I1807" s="8">
        <v>112.87889602418522</v>
      </c>
      <c r="J1807" s="8">
        <v>93.52</v>
      </c>
      <c r="N1807" s="7"/>
      <c r="O1807" s="8"/>
      <c r="P1807" s="8"/>
      <c r="Q1807" s="8"/>
      <c r="R1807" s="8"/>
      <c r="S1807" s="8"/>
      <c r="T1807" s="8"/>
      <c r="U1807" s="8"/>
      <c r="V1807" s="8"/>
      <c r="W1807" s="8"/>
    </row>
    <row r="1808" spans="1:23" ht="14.25" customHeight="1">
      <c r="A1808" s="7">
        <v>43349</v>
      </c>
      <c r="B1808" s="8">
        <v>2.8414000000000001</v>
      </c>
      <c r="C1808" s="8">
        <v>3.6101000000000001</v>
      </c>
      <c r="D1808" s="8">
        <v>0.76869999999999994</v>
      </c>
      <c r="E1808" s="8">
        <v>2.76</v>
      </c>
      <c r="F1808" s="8">
        <v>2.88</v>
      </c>
      <c r="G1808" s="8">
        <v>95.036799999999999</v>
      </c>
      <c r="H1808" s="8">
        <v>2.6027</v>
      </c>
      <c r="I1808" s="8">
        <v>113.81887708739298</v>
      </c>
      <c r="J1808" s="8">
        <v>93.08</v>
      </c>
      <c r="N1808" s="7"/>
      <c r="O1808" s="8"/>
      <c r="P1808" s="8"/>
      <c r="Q1808" s="8"/>
      <c r="R1808" s="8"/>
      <c r="S1808" s="8"/>
      <c r="T1808" s="8"/>
      <c r="U1808" s="8"/>
      <c r="V1808" s="8"/>
      <c r="W1808" s="8"/>
    </row>
    <row r="1809" spans="1:23" ht="14.25" customHeight="1">
      <c r="A1809" s="7">
        <v>43348</v>
      </c>
      <c r="B1809" s="8">
        <v>2.847</v>
      </c>
      <c r="C1809" s="8">
        <v>3.6101000000000001</v>
      </c>
      <c r="D1809" s="8">
        <v>0.76310000000000011</v>
      </c>
      <c r="E1809" s="8">
        <v>2.77</v>
      </c>
      <c r="F1809" s="8">
        <v>2.9</v>
      </c>
      <c r="G1809" s="8">
        <v>95.105999999999995</v>
      </c>
      <c r="H1809" s="8">
        <v>2.3942999999999999</v>
      </c>
      <c r="I1809" s="8">
        <v>115.12017613801274</v>
      </c>
      <c r="J1809" s="8">
        <v>93.08</v>
      </c>
      <c r="N1809" s="7"/>
      <c r="O1809" s="8"/>
      <c r="P1809" s="8"/>
      <c r="Q1809" s="8"/>
      <c r="R1809" s="8"/>
      <c r="S1809" s="8"/>
      <c r="T1809" s="8"/>
      <c r="U1809" s="8"/>
      <c r="V1809" s="8"/>
      <c r="W1809" s="8"/>
    </row>
    <row r="1810" spans="1:23" ht="14.25" customHeight="1">
      <c r="A1810" s="7">
        <v>43347</v>
      </c>
      <c r="B1810" s="8">
        <v>2.8475999999999999</v>
      </c>
      <c r="C1810" s="8">
        <v>3.6101000000000001</v>
      </c>
      <c r="D1810" s="8">
        <v>0.76250000000000018</v>
      </c>
      <c r="E1810" s="8">
        <v>2.78</v>
      </c>
      <c r="F1810" s="8">
        <v>2.9</v>
      </c>
      <c r="G1810" s="8">
        <v>95.4298</v>
      </c>
      <c r="H1810" s="8">
        <v>2.5110000000000001</v>
      </c>
      <c r="I1810" s="8">
        <v>116.31975680712166</v>
      </c>
      <c r="J1810" s="8">
        <v>93.08</v>
      </c>
      <c r="N1810" s="7"/>
      <c r="O1810" s="8"/>
      <c r="P1810" s="8"/>
      <c r="Q1810" s="8"/>
      <c r="R1810" s="8"/>
      <c r="S1810" s="8"/>
      <c r="T1810" s="8"/>
      <c r="U1810" s="8"/>
      <c r="V1810" s="8"/>
      <c r="W1810" s="8"/>
    </row>
    <row r="1811" spans="1:23" ht="14.25" customHeight="1">
      <c r="A1811" s="7">
        <v>43346</v>
      </c>
      <c r="B1811" s="8">
        <v>2.8386999999999998</v>
      </c>
      <c r="C1811" s="8">
        <v>3.5951</v>
      </c>
      <c r="D1811" s="8">
        <v>0.75640000000000018</v>
      </c>
      <c r="E1811" s="8">
        <v>2.74</v>
      </c>
      <c r="F1811" s="8">
        <v>2.86</v>
      </c>
      <c r="G1811" s="8">
        <v>95.147900000000007</v>
      </c>
      <c r="H1811" s="8">
        <v>2.5760999999999998</v>
      </c>
      <c r="I1811" s="8">
        <v>115.88825756043305</v>
      </c>
      <c r="J1811" s="8">
        <v>93.08</v>
      </c>
      <c r="N1811" s="7"/>
      <c r="O1811" s="8"/>
      <c r="P1811" s="8"/>
      <c r="Q1811" s="8"/>
      <c r="R1811" s="8"/>
      <c r="S1811" s="8"/>
      <c r="T1811" s="8"/>
      <c r="U1811" s="8"/>
      <c r="V1811" s="8"/>
      <c r="W1811" s="8"/>
    </row>
    <row r="1812" spans="1:23" ht="14.25" customHeight="1">
      <c r="A1812" s="7">
        <v>43343</v>
      </c>
      <c r="B1812" s="8">
        <v>2.8451</v>
      </c>
      <c r="C1812" s="8">
        <v>3.5750999999999999</v>
      </c>
      <c r="D1812" s="8">
        <v>0.73</v>
      </c>
      <c r="E1812" s="8">
        <v>2.74</v>
      </c>
      <c r="F1812" s="8">
        <v>2.86</v>
      </c>
      <c r="G1812" s="8">
        <v>95.102099999999993</v>
      </c>
      <c r="H1812" s="8">
        <v>2.6097000000000001</v>
      </c>
      <c r="I1812" s="8">
        <v>113.73849554320439</v>
      </c>
      <c r="J1812" s="8">
        <v>93.08</v>
      </c>
      <c r="N1812" s="7"/>
      <c r="O1812" s="8"/>
      <c r="P1812" s="8"/>
      <c r="Q1812" s="8"/>
      <c r="R1812" s="8"/>
      <c r="S1812" s="8"/>
      <c r="T1812" s="8"/>
      <c r="U1812" s="8"/>
      <c r="V1812" s="8"/>
      <c r="W1812" s="8"/>
    </row>
    <row r="1813" spans="1:23" ht="14.25" customHeight="1">
      <c r="A1813" s="7">
        <v>43342</v>
      </c>
      <c r="B1813" s="8">
        <v>2.8344</v>
      </c>
      <c r="C1813" s="8">
        <v>3.5800999999999998</v>
      </c>
      <c r="D1813" s="8">
        <v>0.74569999999999981</v>
      </c>
      <c r="E1813" s="8">
        <v>2.75</v>
      </c>
      <c r="F1813" s="8">
        <v>2.86</v>
      </c>
      <c r="G1813" s="8">
        <v>94.692899999999995</v>
      </c>
      <c r="H1813" s="8">
        <v>2.6114999999999999</v>
      </c>
      <c r="I1813" s="8">
        <v>114.30118361791673</v>
      </c>
      <c r="J1813" s="8">
        <v>92.77</v>
      </c>
      <c r="N1813" s="7"/>
      <c r="O1813" s="8"/>
      <c r="P1813" s="8"/>
      <c r="Q1813" s="8"/>
      <c r="R1813" s="8"/>
      <c r="S1813" s="8"/>
      <c r="T1813" s="8"/>
      <c r="U1813" s="8"/>
      <c r="V1813" s="8"/>
      <c r="W1813" s="8"/>
    </row>
    <row r="1814" spans="1:23" ht="14.25" customHeight="1">
      <c r="A1814" s="7">
        <v>43341</v>
      </c>
      <c r="B1814" s="8">
        <v>2.8593000000000002</v>
      </c>
      <c r="C1814" s="8">
        <v>3.6101000000000001</v>
      </c>
      <c r="D1814" s="8">
        <v>0.75079999999999991</v>
      </c>
      <c r="E1814" s="8">
        <v>2.78</v>
      </c>
      <c r="F1814" s="8">
        <v>2.89</v>
      </c>
      <c r="G1814" s="8">
        <v>94.534899999999993</v>
      </c>
      <c r="H1814" s="8">
        <v>2.6301999999999999</v>
      </c>
      <c r="I1814" s="8">
        <v>116.14642897206036</v>
      </c>
      <c r="J1814" s="8">
        <v>92.77</v>
      </c>
      <c r="N1814" s="7"/>
      <c r="O1814" s="8"/>
      <c r="P1814" s="8"/>
      <c r="Q1814" s="8"/>
      <c r="R1814" s="8"/>
      <c r="S1814" s="8"/>
      <c r="T1814" s="8"/>
      <c r="U1814" s="8"/>
      <c r="V1814" s="8"/>
      <c r="W1814" s="8"/>
    </row>
    <row r="1815" spans="1:23" ht="14.25" customHeight="1">
      <c r="A1815" s="7">
        <v>43340</v>
      </c>
      <c r="B1815" s="8">
        <v>2.867</v>
      </c>
      <c r="C1815" s="8">
        <v>3.6101000000000001</v>
      </c>
      <c r="D1815" s="8">
        <v>0.74310000000000009</v>
      </c>
      <c r="E1815" s="8">
        <v>2.77</v>
      </c>
      <c r="F1815" s="8">
        <v>2.88</v>
      </c>
      <c r="G1815" s="8">
        <v>94.714799999999997</v>
      </c>
      <c r="H1815" s="8">
        <v>2.6333000000000002</v>
      </c>
      <c r="I1815" s="8">
        <v>113.37388827833358</v>
      </c>
      <c r="J1815" s="8">
        <v>92.77</v>
      </c>
      <c r="N1815" s="7"/>
      <c r="O1815" s="8"/>
      <c r="P1815" s="8"/>
      <c r="Q1815" s="8"/>
      <c r="R1815" s="8"/>
      <c r="S1815" s="8"/>
      <c r="T1815" s="8"/>
      <c r="U1815" s="8"/>
      <c r="V1815" s="8"/>
      <c r="W1815" s="8"/>
    </row>
    <row r="1816" spans="1:23" ht="14.25" customHeight="1">
      <c r="A1816" s="7">
        <v>43339</v>
      </c>
      <c r="B1816" s="8">
        <v>2.8544999999999998</v>
      </c>
      <c r="C1816" s="8">
        <v>3.6303000000000001</v>
      </c>
      <c r="D1816" s="8">
        <v>0.77580000000000027</v>
      </c>
      <c r="E1816" s="8">
        <v>2.74</v>
      </c>
      <c r="F1816" s="8">
        <v>2.85</v>
      </c>
      <c r="G1816" s="8">
        <v>94.766199999999998</v>
      </c>
      <c r="H1816" s="8">
        <v>2.6375000000000002</v>
      </c>
      <c r="I1816" s="8">
        <v>111.46568696272918</v>
      </c>
      <c r="J1816" s="8">
        <v>92.77</v>
      </c>
      <c r="N1816" s="7"/>
      <c r="O1816" s="8"/>
      <c r="P1816" s="8"/>
      <c r="Q1816" s="8"/>
      <c r="R1816" s="8"/>
      <c r="S1816" s="8"/>
      <c r="T1816" s="8"/>
      <c r="U1816" s="8"/>
      <c r="V1816" s="8"/>
      <c r="W1816" s="8"/>
    </row>
    <row r="1817" spans="1:23" ht="14.25" customHeight="1">
      <c r="A1817" s="7">
        <v>43336</v>
      </c>
      <c r="B1817" s="8">
        <v>2.8376000000000001</v>
      </c>
      <c r="C1817" s="8">
        <v>3.6278000000000001</v>
      </c>
      <c r="D1817" s="8">
        <v>0.79020000000000001</v>
      </c>
      <c r="E1817" s="8">
        <v>2.72</v>
      </c>
      <c r="F1817" s="8">
        <v>2.82</v>
      </c>
      <c r="G1817" s="8">
        <v>95.168999999999997</v>
      </c>
      <c r="H1817" s="8">
        <v>2.5775999999999999</v>
      </c>
      <c r="I1817" s="8">
        <v>113.24595441269364</v>
      </c>
      <c r="J1817" s="8">
        <v>92.77</v>
      </c>
      <c r="N1817" s="7"/>
      <c r="O1817" s="8"/>
      <c r="P1817" s="8"/>
      <c r="Q1817" s="8"/>
      <c r="R1817" s="8"/>
      <c r="S1817" s="8"/>
      <c r="T1817" s="8"/>
      <c r="U1817" s="8"/>
      <c r="V1817" s="8"/>
      <c r="W1817" s="8"/>
    </row>
    <row r="1818" spans="1:23" ht="14.25" customHeight="1">
      <c r="A1818" s="7">
        <v>43335</v>
      </c>
      <c r="B1818" s="8">
        <v>2.8791000000000002</v>
      </c>
      <c r="C1818" s="8">
        <v>3.6101000000000001</v>
      </c>
      <c r="D1818" s="8">
        <v>0.73099999999999987</v>
      </c>
      <c r="E1818" s="8">
        <v>2.72</v>
      </c>
      <c r="F1818" s="8">
        <v>2.82</v>
      </c>
      <c r="G1818" s="8">
        <v>95.619900000000001</v>
      </c>
      <c r="H1818" s="8">
        <v>2.6113</v>
      </c>
      <c r="I1818" s="8">
        <v>118.23566460290998</v>
      </c>
      <c r="J1818" s="8">
        <v>92.78</v>
      </c>
      <c r="N1818" s="7"/>
      <c r="O1818" s="8"/>
      <c r="P1818" s="8"/>
      <c r="Q1818" s="8"/>
      <c r="R1818" s="8"/>
      <c r="S1818" s="8"/>
      <c r="T1818" s="8"/>
      <c r="U1818" s="8"/>
      <c r="V1818" s="8"/>
      <c r="W1818" s="8"/>
    </row>
    <row r="1819" spans="1:23" ht="14.25" customHeight="1">
      <c r="A1819" s="7">
        <v>43334</v>
      </c>
      <c r="B1819" s="8">
        <v>2.9034</v>
      </c>
      <c r="C1819" s="8">
        <v>3.6074999999999999</v>
      </c>
      <c r="D1819" s="8">
        <v>0.70409999999999995</v>
      </c>
      <c r="E1819" s="8">
        <v>2.7</v>
      </c>
      <c r="F1819" s="8">
        <v>2.82</v>
      </c>
      <c r="G1819" s="8">
        <v>95.106899999999996</v>
      </c>
      <c r="H1819" s="8">
        <v>2.6459000000000001</v>
      </c>
      <c r="I1819" s="8">
        <v>109.515640025978</v>
      </c>
      <c r="J1819" s="8">
        <v>92.78</v>
      </c>
      <c r="N1819" s="7"/>
      <c r="O1819" s="8"/>
      <c r="P1819" s="8"/>
      <c r="Q1819" s="8"/>
      <c r="R1819" s="8"/>
      <c r="S1819" s="8"/>
      <c r="T1819" s="8"/>
      <c r="U1819" s="8"/>
      <c r="V1819" s="8"/>
      <c r="W1819" s="8"/>
    </row>
    <row r="1820" spans="1:23" ht="14.25" customHeight="1">
      <c r="A1820" s="7">
        <v>43333</v>
      </c>
      <c r="B1820" s="8">
        <v>2.9432</v>
      </c>
      <c r="C1820" s="8">
        <v>3.63</v>
      </c>
      <c r="D1820" s="8">
        <v>0.68679999999999986</v>
      </c>
      <c r="E1820" s="8">
        <v>2.73</v>
      </c>
      <c r="F1820" s="8">
        <v>2.85</v>
      </c>
      <c r="G1820" s="8">
        <v>95.475999999999999</v>
      </c>
      <c r="H1820" s="8">
        <v>2.6631999999999998</v>
      </c>
      <c r="I1820" s="8">
        <v>102.54644823692308</v>
      </c>
      <c r="J1820" s="8">
        <v>92.78</v>
      </c>
      <c r="N1820" s="7"/>
      <c r="O1820" s="8"/>
      <c r="P1820" s="8"/>
      <c r="Q1820" s="8"/>
      <c r="R1820" s="8"/>
      <c r="S1820" s="8"/>
      <c r="T1820" s="8"/>
      <c r="U1820" s="8"/>
      <c r="V1820" s="8"/>
      <c r="W1820" s="8"/>
    </row>
    <row r="1821" spans="1:23" ht="14.25" customHeight="1">
      <c r="A1821" s="7">
        <v>43332</v>
      </c>
      <c r="B1821" s="8">
        <v>2.9003999999999999</v>
      </c>
      <c r="C1821" s="8">
        <v>3.6326000000000001</v>
      </c>
      <c r="D1821" s="8">
        <v>0.73220000000000018</v>
      </c>
      <c r="E1821" s="8">
        <v>2.7</v>
      </c>
      <c r="F1821" s="8">
        <v>2.82</v>
      </c>
      <c r="G1821" s="8">
        <v>95.741</v>
      </c>
      <c r="H1821" s="8">
        <v>2.6739000000000002</v>
      </c>
      <c r="I1821" s="8">
        <v>105.1368420480993</v>
      </c>
      <c r="J1821" s="8">
        <v>92.78</v>
      </c>
      <c r="N1821" s="7"/>
      <c r="O1821" s="8"/>
      <c r="P1821" s="8"/>
      <c r="Q1821" s="8"/>
      <c r="R1821" s="8"/>
      <c r="S1821" s="8"/>
      <c r="T1821" s="8"/>
      <c r="U1821" s="8"/>
      <c r="V1821" s="8"/>
      <c r="W1821" s="8"/>
    </row>
    <row r="1822" spans="1:23" ht="14.25" customHeight="1">
      <c r="A1822" s="7">
        <v>43329</v>
      </c>
      <c r="B1822" s="8">
        <v>2.8833000000000002</v>
      </c>
      <c r="C1822" s="8">
        <v>3.6524000000000001</v>
      </c>
      <c r="D1822" s="8">
        <v>0.76909999999999989</v>
      </c>
      <c r="E1822" s="8">
        <v>2.75</v>
      </c>
      <c r="F1822" s="8">
        <v>2.87</v>
      </c>
      <c r="G1822" s="8">
        <v>96.119799999999998</v>
      </c>
      <c r="H1822" s="8">
        <v>2.6480000000000001</v>
      </c>
      <c r="I1822" s="8">
        <v>106.1188816772989</v>
      </c>
      <c r="J1822" s="8">
        <v>92.78</v>
      </c>
      <c r="N1822" s="7"/>
      <c r="O1822" s="8"/>
      <c r="P1822" s="8"/>
      <c r="Q1822" s="8"/>
      <c r="R1822" s="8"/>
      <c r="S1822" s="8"/>
      <c r="T1822" s="8"/>
      <c r="U1822" s="8"/>
      <c r="V1822" s="8"/>
      <c r="W1822" s="8"/>
    </row>
    <row r="1823" spans="1:23" ht="14.25" customHeight="1">
      <c r="A1823" s="7">
        <v>43328</v>
      </c>
      <c r="B1823" s="8">
        <v>2.8408000000000002</v>
      </c>
      <c r="C1823" s="8">
        <v>3.6141000000000001</v>
      </c>
      <c r="D1823" s="8">
        <v>0.77329999999999988</v>
      </c>
      <c r="E1823" s="8">
        <v>2.75</v>
      </c>
      <c r="F1823" s="8">
        <v>2.87</v>
      </c>
      <c r="G1823" s="8">
        <v>96.597399999999993</v>
      </c>
      <c r="H1823" s="8">
        <v>2.5760000000000001</v>
      </c>
      <c r="I1823" s="8">
        <v>107.9080205152372</v>
      </c>
      <c r="J1823" s="8">
        <v>92.91</v>
      </c>
      <c r="N1823" s="7"/>
      <c r="O1823" s="8"/>
      <c r="P1823" s="8"/>
      <c r="Q1823" s="8"/>
      <c r="R1823" s="8"/>
      <c r="S1823" s="8"/>
      <c r="T1823" s="8"/>
      <c r="U1823" s="8"/>
      <c r="V1823" s="8"/>
      <c r="W1823" s="8"/>
    </row>
    <row r="1824" spans="1:23" ht="14.25" customHeight="1">
      <c r="A1824" s="7">
        <v>43327</v>
      </c>
      <c r="B1824" s="8">
        <v>2.84</v>
      </c>
      <c r="C1824" s="8">
        <v>3.5829</v>
      </c>
      <c r="D1824" s="8">
        <v>0.74290000000000012</v>
      </c>
      <c r="E1824" s="8">
        <v>2.73</v>
      </c>
      <c r="F1824" s="8">
        <v>2.86</v>
      </c>
      <c r="G1824" s="8">
        <v>96.709599999999995</v>
      </c>
      <c r="H1824" s="8">
        <v>2.5634000000000001</v>
      </c>
      <c r="I1824" s="8">
        <v>107.09573002209945</v>
      </c>
      <c r="J1824" s="8">
        <v>92.91</v>
      </c>
      <c r="N1824" s="7"/>
      <c r="O1824" s="8"/>
      <c r="P1824" s="8"/>
      <c r="Q1824" s="8"/>
      <c r="R1824" s="8"/>
      <c r="S1824" s="8"/>
      <c r="T1824" s="8"/>
      <c r="U1824" s="8"/>
      <c r="V1824" s="8"/>
      <c r="W1824" s="8"/>
    </row>
    <row r="1825" spans="1:23" ht="14.25" customHeight="1">
      <c r="A1825" s="7">
        <v>43326</v>
      </c>
      <c r="B1825" s="8">
        <v>2.8121999999999998</v>
      </c>
      <c r="C1825" s="8">
        <v>3.5518999999999998</v>
      </c>
      <c r="D1825" s="8">
        <v>0.73970000000000002</v>
      </c>
      <c r="E1825" s="8">
        <v>2.77</v>
      </c>
      <c r="F1825" s="8">
        <v>2.89</v>
      </c>
      <c r="G1825" s="8">
        <v>96.6708</v>
      </c>
      <c r="H1825" s="8">
        <v>2.5874000000000001</v>
      </c>
      <c r="I1825" s="8">
        <v>111.87632103437352</v>
      </c>
      <c r="J1825" s="8">
        <v>92.91</v>
      </c>
      <c r="N1825" s="7"/>
      <c r="O1825" s="8"/>
      <c r="P1825" s="8"/>
      <c r="Q1825" s="8"/>
      <c r="R1825" s="8"/>
      <c r="S1825" s="8"/>
      <c r="T1825" s="8"/>
      <c r="U1825" s="8"/>
      <c r="V1825" s="8"/>
      <c r="W1825" s="8"/>
    </row>
    <row r="1826" spans="1:23" ht="14.25" customHeight="1">
      <c r="A1826" s="7">
        <v>43325</v>
      </c>
      <c r="B1826" s="8">
        <v>2.8130000000000002</v>
      </c>
      <c r="C1826" s="8">
        <v>3.5825999999999998</v>
      </c>
      <c r="D1826" s="8">
        <v>0.76959999999999962</v>
      </c>
      <c r="E1826" s="8">
        <v>2.75</v>
      </c>
      <c r="F1826" s="8">
        <v>2.88</v>
      </c>
      <c r="G1826" s="8">
        <v>96.317300000000003</v>
      </c>
      <c r="H1826" s="8">
        <v>2.4432</v>
      </c>
      <c r="I1826" s="8">
        <v>113.46338875357711</v>
      </c>
      <c r="J1826" s="8">
        <v>92.91</v>
      </c>
      <c r="N1826" s="7"/>
      <c r="O1826" s="8"/>
      <c r="P1826" s="8"/>
      <c r="Q1826" s="8"/>
      <c r="R1826" s="8"/>
      <c r="S1826" s="8"/>
      <c r="T1826" s="8"/>
      <c r="U1826" s="8"/>
      <c r="V1826" s="8"/>
      <c r="W1826" s="8"/>
    </row>
    <row r="1827" spans="1:23" ht="14.25" customHeight="1">
      <c r="A1827" s="7">
        <v>43322</v>
      </c>
      <c r="B1827" s="8">
        <v>2.7252000000000001</v>
      </c>
      <c r="C1827" s="8">
        <v>3.5525000000000002</v>
      </c>
      <c r="D1827" s="8">
        <v>0.82730000000000015</v>
      </c>
      <c r="E1827" s="8">
        <v>2.75</v>
      </c>
      <c r="F1827" s="8">
        <v>2.87</v>
      </c>
      <c r="G1827" s="8">
        <v>96.307699999999997</v>
      </c>
      <c r="H1827" s="8">
        <v>2.3075999999999999</v>
      </c>
      <c r="I1827" s="8">
        <v>114.96477200189453</v>
      </c>
      <c r="J1827" s="8">
        <v>92.91</v>
      </c>
      <c r="N1827" s="7"/>
      <c r="O1827" s="8"/>
      <c r="P1827" s="8"/>
      <c r="Q1827" s="8"/>
      <c r="R1827" s="8"/>
      <c r="S1827" s="8"/>
      <c r="T1827" s="8"/>
      <c r="U1827" s="8"/>
      <c r="V1827" s="8"/>
      <c r="W1827" s="8"/>
    </row>
    <row r="1828" spans="1:23" ht="14.25" customHeight="1">
      <c r="A1828" s="7">
        <v>43321</v>
      </c>
      <c r="B1828" s="8">
        <v>2.7227000000000001</v>
      </c>
      <c r="C1828" s="8">
        <v>3.5476000000000001</v>
      </c>
      <c r="D1828" s="8">
        <v>0.82489999999999997</v>
      </c>
      <c r="E1828" s="8">
        <v>2.8</v>
      </c>
      <c r="F1828" s="8">
        <v>2.93</v>
      </c>
      <c r="G1828" s="8">
        <v>95.608400000000003</v>
      </c>
      <c r="H1828" s="8">
        <v>2.3412000000000002</v>
      </c>
      <c r="I1828" s="8">
        <v>111.68306831643966</v>
      </c>
      <c r="J1828" s="8">
        <v>92.69</v>
      </c>
      <c r="N1828" s="7"/>
      <c r="O1828" s="8"/>
      <c r="P1828" s="8"/>
      <c r="Q1828" s="8"/>
      <c r="R1828" s="8"/>
      <c r="S1828" s="8"/>
      <c r="T1828" s="8"/>
      <c r="U1828" s="8"/>
      <c r="V1828" s="8"/>
      <c r="W1828" s="8"/>
    </row>
    <row r="1829" spans="1:23" ht="14.25" customHeight="1">
      <c r="A1829" s="7">
        <v>43320</v>
      </c>
      <c r="B1829" s="8">
        <v>2.6230000000000002</v>
      </c>
      <c r="C1829" s="8">
        <v>3.5222000000000002</v>
      </c>
      <c r="D1829" s="8">
        <v>0.8992</v>
      </c>
      <c r="E1829" s="8">
        <v>2.83</v>
      </c>
      <c r="F1829" s="8">
        <v>2.96</v>
      </c>
      <c r="G1829" s="8">
        <v>95.085099999999997</v>
      </c>
      <c r="H1829" s="8">
        <v>2.2480000000000002</v>
      </c>
      <c r="I1829" s="8">
        <v>110.87158018329615</v>
      </c>
      <c r="J1829" s="8">
        <v>92.69</v>
      </c>
      <c r="N1829" s="7"/>
      <c r="O1829" s="8"/>
      <c r="P1829" s="8"/>
      <c r="Q1829" s="8"/>
      <c r="R1829" s="8"/>
      <c r="S1829" s="8"/>
      <c r="T1829" s="8"/>
      <c r="U1829" s="8"/>
      <c r="V1829" s="8"/>
      <c r="W1829" s="8"/>
    </row>
    <row r="1830" spans="1:23" ht="14.25" customHeight="1">
      <c r="A1830" s="7">
        <v>43319</v>
      </c>
      <c r="B1830" s="8">
        <v>2.6030000000000002</v>
      </c>
      <c r="C1830" s="8">
        <v>3.4876</v>
      </c>
      <c r="D1830" s="8">
        <v>0.88459999999999983</v>
      </c>
      <c r="E1830" s="8">
        <v>2.84</v>
      </c>
      <c r="F1830" s="8">
        <v>2.98</v>
      </c>
      <c r="G1830" s="8">
        <v>95.193799999999996</v>
      </c>
      <c r="H1830" s="8">
        <v>2.2490000000000001</v>
      </c>
      <c r="I1830" s="8">
        <v>112.73011066025641</v>
      </c>
      <c r="J1830" s="8">
        <v>92.69</v>
      </c>
      <c r="N1830" s="7"/>
      <c r="O1830" s="8"/>
      <c r="P1830" s="8"/>
      <c r="Q1830" s="8"/>
      <c r="R1830" s="8"/>
      <c r="S1830" s="8"/>
      <c r="T1830" s="8"/>
      <c r="U1830" s="8"/>
      <c r="V1830" s="8"/>
      <c r="W1830" s="8"/>
    </row>
    <row r="1831" spans="1:23" ht="14.25" customHeight="1">
      <c r="A1831" s="7">
        <v>43318</v>
      </c>
      <c r="B1831" s="8">
        <v>2.6627000000000001</v>
      </c>
      <c r="C1831" s="8">
        <v>3.4567999999999999</v>
      </c>
      <c r="D1831" s="8">
        <v>0.79409999999999981</v>
      </c>
      <c r="E1831" s="8">
        <v>2.8</v>
      </c>
      <c r="F1831" s="8">
        <v>2.94</v>
      </c>
      <c r="G1831" s="8">
        <v>95.378799999999998</v>
      </c>
      <c r="H1831" s="8">
        <v>2.3302999999999998</v>
      </c>
      <c r="I1831" s="8">
        <v>113.21326816099371</v>
      </c>
      <c r="J1831" s="8">
        <v>92.69</v>
      </c>
      <c r="N1831" s="7"/>
      <c r="O1831" s="8"/>
      <c r="P1831" s="8"/>
      <c r="Q1831" s="8"/>
      <c r="R1831" s="8"/>
      <c r="S1831" s="8"/>
      <c r="T1831" s="8"/>
      <c r="U1831" s="8"/>
      <c r="V1831" s="8"/>
      <c r="W1831" s="8"/>
    </row>
    <row r="1832" spans="1:23" ht="14.25" customHeight="1">
      <c r="A1832" s="7">
        <v>43315</v>
      </c>
      <c r="B1832" s="8">
        <v>2.7246999999999999</v>
      </c>
      <c r="C1832" s="8">
        <v>3.4567000000000001</v>
      </c>
      <c r="D1832" s="8">
        <v>0.73200000000000021</v>
      </c>
      <c r="E1832" s="8">
        <v>2.82</v>
      </c>
      <c r="F1832" s="8">
        <v>2.95</v>
      </c>
      <c r="G1832" s="8">
        <v>95.223500000000001</v>
      </c>
      <c r="H1832" s="8">
        <v>2.3805999999999998</v>
      </c>
      <c r="I1832" s="8">
        <v>112.39791820595855</v>
      </c>
      <c r="J1832" s="8">
        <v>92.69</v>
      </c>
      <c r="N1832" s="7"/>
      <c r="O1832" s="8"/>
      <c r="P1832" s="8"/>
      <c r="Q1832" s="8"/>
      <c r="R1832" s="8"/>
      <c r="S1832" s="8"/>
      <c r="T1832" s="8"/>
      <c r="U1832" s="8"/>
      <c r="V1832" s="8"/>
      <c r="W1832" s="8"/>
    </row>
    <row r="1833" spans="1:23" ht="14.25" customHeight="1">
      <c r="A1833" s="7">
        <v>43314</v>
      </c>
      <c r="B1833" s="8">
        <v>2.7722000000000002</v>
      </c>
      <c r="C1833" s="8">
        <v>3.4712999999999998</v>
      </c>
      <c r="D1833" s="8">
        <v>0.69909999999999961</v>
      </c>
      <c r="E1833" s="8">
        <v>2.85</v>
      </c>
      <c r="F1833" s="8">
        <v>2.98</v>
      </c>
      <c r="G1833" s="8">
        <v>95.1678</v>
      </c>
      <c r="H1833" s="8">
        <v>2.4211999999999998</v>
      </c>
      <c r="I1833" s="8">
        <v>110.44050856236787</v>
      </c>
      <c r="J1833" s="8">
        <v>92.41</v>
      </c>
      <c r="N1833" s="7"/>
      <c r="O1833" s="8"/>
      <c r="P1833" s="8"/>
      <c r="Q1833" s="8"/>
      <c r="R1833" s="8"/>
      <c r="S1833" s="8"/>
      <c r="T1833" s="8"/>
      <c r="U1833" s="8"/>
      <c r="V1833" s="8"/>
      <c r="W1833" s="8"/>
    </row>
    <row r="1834" spans="1:23" ht="14.25" customHeight="1">
      <c r="A1834" s="7">
        <v>43313</v>
      </c>
      <c r="B1834" s="8">
        <v>2.8069999999999999</v>
      </c>
      <c r="C1834" s="8">
        <v>3.4638</v>
      </c>
      <c r="D1834" s="8">
        <v>0.65680000000000005</v>
      </c>
      <c r="E1834" s="8">
        <v>2.87</v>
      </c>
      <c r="F1834" s="8">
        <v>3</v>
      </c>
      <c r="G1834" s="8">
        <v>94.671199999999999</v>
      </c>
      <c r="H1834" s="8">
        <v>2.5674999999999999</v>
      </c>
      <c r="I1834" s="8">
        <v>121.41254447282253</v>
      </c>
      <c r="J1834" s="8">
        <v>92.41</v>
      </c>
      <c r="N1834" s="7"/>
      <c r="O1834" s="8"/>
      <c r="P1834" s="8"/>
      <c r="Q1834" s="8"/>
      <c r="R1834" s="8"/>
      <c r="S1834" s="8"/>
      <c r="T1834" s="8"/>
      <c r="U1834" s="8"/>
      <c r="V1834" s="8"/>
      <c r="W1834" s="8"/>
    </row>
    <row r="1835" spans="1:23" ht="14.25" customHeight="1">
      <c r="A1835" s="7">
        <v>43312</v>
      </c>
      <c r="B1835" s="8">
        <v>2.8410000000000002</v>
      </c>
      <c r="C1835" s="8">
        <v>3.4811999999999999</v>
      </c>
      <c r="D1835" s="8">
        <v>0.64019999999999966</v>
      </c>
      <c r="E1835" s="8">
        <v>2.85</v>
      </c>
      <c r="F1835" s="8">
        <v>2.96</v>
      </c>
      <c r="G1835" s="8">
        <v>94.564499999999995</v>
      </c>
      <c r="H1835" s="8">
        <v>2.6152000000000002</v>
      </c>
      <c r="I1835" s="8">
        <v>125.13953429369251</v>
      </c>
      <c r="J1835" s="8">
        <v>92.41</v>
      </c>
      <c r="N1835" s="7"/>
      <c r="O1835" s="8"/>
      <c r="P1835" s="8"/>
      <c r="Q1835" s="8"/>
      <c r="R1835" s="8"/>
      <c r="S1835" s="8"/>
      <c r="T1835" s="8"/>
      <c r="U1835" s="8"/>
      <c r="V1835" s="8"/>
      <c r="W1835" s="8"/>
    </row>
    <row r="1836" spans="1:23" ht="14.25" customHeight="1">
      <c r="A1836" s="7">
        <v>43311</v>
      </c>
      <c r="B1836" s="8">
        <v>2.8816000000000002</v>
      </c>
      <c r="C1836" s="8">
        <v>3.5213000000000001</v>
      </c>
      <c r="D1836" s="8">
        <v>0.63969999999999994</v>
      </c>
      <c r="E1836" s="8">
        <v>2.85</v>
      </c>
      <c r="F1836" s="8">
        <v>2.98</v>
      </c>
      <c r="G1836" s="8">
        <v>94.365799999999993</v>
      </c>
      <c r="H1836" s="8">
        <v>2.6238000000000001</v>
      </c>
      <c r="I1836" s="8">
        <v>124.46533157079281</v>
      </c>
      <c r="J1836" s="8">
        <v>92.95</v>
      </c>
      <c r="N1836" s="7"/>
      <c r="O1836" s="8"/>
      <c r="P1836" s="8"/>
      <c r="Q1836" s="8"/>
      <c r="R1836" s="8"/>
      <c r="S1836" s="8"/>
      <c r="T1836" s="8"/>
      <c r="U1836" s="8"/>
      <c r="V1836" s="8"/>
      <c r="W1836" s="8"/>
    </row>
    <row r="1837" spans="1:23" ht="14.25" customHeight="1">
      <c r="A1837" s="7">
        <v>43308</v>
      </c>
      <c r="B1837" s="8">
        <v>2.9024999999999999</v>
      </c>
      <c r="C1837" s="8">
        <v>3.5211999999999999</v>
      </c>
      <c r="D1837" s="8">
        <v>0.61870000000000003</v>
      </c>
      <c r="E1837" s="8">
        <v>2.84</v>
      </c>
      <c r="F1837" s="8">
        <v>2.96</v>
      </c>
      <c r="G1837" s="8">
        <v>94.670299999999997</v>
      </c>
      <c r="H1837" s="8">
        <v>2.6236999999999999</v>
      </c>
      <c r="I1837" s="8">
        <v>126.66494228382838</v>
      </c>
      <c r="J1837" s="8">
        <v>92.95</v>
      </c>
      <c r="N1837" s="7"/>
      <c r="O1837" s="8"/>
      <c r="P1837" s="8"/>
      <c r="Q1837" s="8"/>
      <c r="R1837" s="8"/>
      <c r="S1837" s="8"/>
      <c r="T1837" s="8"/>
      <c r="U1837" s="8"/>
      <c r="V1837" s="8"/>
      <c r="W1837" s="8"/>
    </row>
    <row r="1838" spans="1:23" ht="14.25" customHeight="1">
      <c r="A1838" s="7">
        <v>43307</v>
      </c>
      <c r="B1838" s="8">
        <v>2.9910000000000001</v>
      </c>
      <c r="C1838" s="8">
        <v>3.5360999999999998</v>
      </c>
      <c r="D1838" s="8">
        <v>0.5450999999999997</v>
      </c>
      <c r="E1838" s="8">
        <v>2.86</v>
      </c>
      <c r="F1838" s="8">
        <v>2.98</v>
      </c>
      <c r="G1838" s="8">
        <v>94.787499999999994</v>
      </c>
      <c r="H1838" s="8">
        <v>2.6337999999999999</v>
      </c>
      <c r="I1838" s="8">
        <v>128.14181652066117</v>
      </c>
      <c r="J1838" s="8">
        <v>93.78</v>
      </c>
      <c r="N1838" s="7"/>
      <c r="O1838" s="8"/>
      <c r="P1838" s="8"/>
      <c r="Q1838" s="8"/>
      <c r="R1838" s="8"/>
      <c r="S1838" s="8"/>
      <c r="T1838" s="8"/>
      <c r="U1838" s="8"/>
      <c r="V1838" s="8"/>
      <c r="W1838" s="8"/>
    </row>
    <row r="1839" spans="1:23" ht="14.25" customHeight="1">
      <c r="A1839" s="7">
        <v>43306</v>
      </c>
      <c r="B1839" s="8">
        <v>3.0110000000000001</v>
      </c>
      <c r="C1839" s="8">
        <v>3.5613999999999999</v>
      </c>
      <c r="D1839" s="8">
        <v>0.55039999999999978</v>
      </c>
      <c r="E1839" s="8">
        <v>2.82</v>
      </c>
      <c r="F1839" s="8">
        <v>2.94</v>
      </c>
      <c r="G1839" s="8">
        <v>94.220399999999998</v>
      </c>
      <c r="H1839" s="8">
        <v>2.6537000000000002</v>
      </c>
      <c r="I1839" s="8">
        <v>124.91269131400166</v>
      </c>
      <c r="J1839" s="8">
        <v>93.78</v>
      </c>
      <c r="N1839" s="7"/>
      <c r="O1839" s="8"/>
      <c r="P1839" s="8"/>
      <c r="Q1839" s="8"/>
      <c r="R1839" s="8"/>
      <c r="S1839" s="8"/>
      <c r="T1839" s="8"/>
      <c r="U1839" s="8"/>
      <c r="V1839" s="8"/>
      <c r="W1839" s="8"/>
    </row>
    <row r="1840" spans="1:23" ht="14.25" customHeight="1">
      <c r="A1840" s="7">
        <v>43305</v>
      </c>
      <c r="B1840" s="8">
        <v>3.0508000000000002</v>
      </c>
      <c r="C1840" s="8">
        <v>3.5615000000000001</v>
      </c>
      <c r="D1840" s="8">
        <v>0.51069999999999993</v>
      </c>
      <c r="E1840" s="8">
        <v>2.83</v>
      </c>
      <c r="F1840" s="8">
        <v>2.95</v>
      </c>
      <c r="G1840" s="8">
        <v>94.604100000000003</v>
      </c>
      <c r="H1840" s="8">
        <v>2.6274000000000002</v>
      </c>
      <c r="I1840" s="8">
        <v>122.41874446046742</v>
      </c>
      <c r="J1840" s="8">
        <v>93.78</v>
      </c>
      <c r="N1840" s="7"/>
      <c r="O1840" s="8"/>
      <c r="P1840" s="8"/>
      <c r="Q1840" s="8"/>
      <c r="R1840" s="8"/>
      <c r="S1840" s="8"/>
      <c r="T1840" s="8"/>
      <c r="U1840" s="8"/>
      <c r="V1840" s="8"/>
      <c r="W1840" s="8"/>
    </row>
    <row r="1841" spans="1:23" ht="14.25" customHeight="1">
      <c r="A1841" s="7">
        <v>43304</v>
      </c>
      <c r="B1841" s="8">
        <v>3.0508000000000002</v>
      </c>
      <c r="C1841" s="8">
        <v>3.5186000000000002</v>
      </c>
      <c r="D1841" s="8">
        <v>0.46779999999999999</v>
      </c>
      <c r="E1841" s="8">
        <v>2.83</v>
      </c>
      <c r="F1841" s="8">
        <v>2.96</v>
      </c>
      <c r="G1841" s="8">
        <v>94.646900000000002</v>
      </c>
      <c r="H1841" s="8">
        <v>2.6181999999999999</v>
      </c>
      <c r="I1841" s="8">
        <v>121.17733000666556</v>
      </c>
      <c r="J1841" s="8">
        <v>93.78</v>
      </c>
      <c r="N1841" s="7"/>
      <c r="O1841" s="8"/>
      <c r="P1841" s="8"/>
      <c r="Q1841" s="8"/>
      <c r="R1841" s="8"/>
      <c r="S1841" s="8"/>
      <c r="T1841" s="8"/>
      <c r="U1841" s="8"/>
      <c r="V1841" s="8"/>
      <c r="W1841" s="8"/>
    </row>
    <row r="1842" spans="1:23" ht="14.25" customHeight="1">
      <c r="A1842" s="7">
        <v>43301</v>
      </c>
      <c r="B1842" s="8">
        <v>3.0507</v>
      </c>
      <c r="C1842" s="8">
        <v>3.5135000000000001</v>
      </c>
      <c r="D1842" s="8">
        <v>0.4628000000000001</v>
      </c>
      <c r="E1842" s="8">
        <v>2.77</v>
      </c>
      <c r="F1842" s="8">
        <v>2.89</v>
      </c>
      <c r="G1842" s="8">
        <v>94.480500000000006</v>
      </c>
      <c r="H1842" s="8">
        <v>2.6240999999999999</v>
      </c>
      <c r="I1842" s="8">
        <v>121.73171196357616</v>
      </c>
      <c r="J1842" s="8">
        <v>93.78</v>
      </c>
      <c r="N1842" s="7"/>
      <c r="O1842" s="8"/>
      <c r="P1842" s="8"/>
      <c r="Q1842" s="8"/>
      <c r="R1842" s="8"/>
      <c r="S1842" s="8"/>
      <c r="T1842" s="8"/>
      <c r="U1842" s="8"/>
      <c r="V1842" s="8"/>
      <c r="W1842" s="8"/>
    </row>
    <row r="1843" spans="1:23" ht="14.25" customHeight="1">
      <c r="A1843" s="7">
        <v>43300</v>
      </c>
      <c r="B1843" s="8">
        <v>3.0507</v>
      </c>
      <c r="C1843" s="8">
        <v>3.4409000000000001</v>
      </c>
      <c r="D1843" s="8">
        <v>0.3902000000000001</v>
      </c>
      <c r="E1843" s="8">
        <v>2.74</v>
      </c>
      <c r="F1843" s="8">
        <v>2.84</v>
      </c>
      <c r="G1843" s="8">
        <v>95.156700000000001</v>
      </c>
      <c r="H1843" s="8">
        <v>2.6331000000000002</v>
      </c>
      <c r="I1843" s="8">
        <v>130.47924910479986</v>
      </c>
      <c r="J1843" s="8">
        <v>94.78</v>
      </c>
      <c r="N1843" s="7"/>
      <c r="O1843" s="8"/>
      <c r="P1843" s="8"/>
      <c r="Q1843" s="8"/>
      <c r="R1843" s="8"/>
      <c r="S1843" s="8"/>
      <c r="T1843" s="8"/>
      <c r="U1843" s="8"/>
      <c r="V1843" s="8"/>
      <c r="W1843" s="8"/>
    </row>
    <row r="1844" spans="1:23" ht="14.25" customHeight="1">
      <c r="A1844" s="7">
        <v>43299</v>
      </c>
      <c r="B1844" s="8">
        <v>3.0508000000000002</v>
      </c>
      <c r="C1844" s="8">
        <v>3.4708000000000001</v>
      </c>
      <c r="D1844" s="8">
        <v>0.41999999999999993</v>
      </c>
      <c r="E1844" s="8">
        <v>2.77</v>
      </c>
      <c r="F1844" s="8">
        <v>2.88</v>
      </c>
      <c r="G1844" s="8">
        <v>95.075000000000003</v>
      </c>
      <c r="H1844" s="8">
        <v>2.6640000000000001</v>
      </c>
      <c r="I1844" s="8">
        <v>132.35523222371066</v>
      </c>
      <c r="J1844" s="8">
        <v>94.78</v>
      </c>
      <c r="N1844" s="7"/>
      <c r="O1844" s="8"/>
      <c r="P1844" s="8"/>
      <c r="Q1844" s="8"/>
      <c r="R1844" s="8"/>
      <c r="S1844" s="8"/>
      <c r="T1844" s="8"/>
      <c r="U1844" s="8"/>
      <c r="V1844" s="8"/>
      <c r="W1844" s="8"/>
    </row>
    <row r="1845" spans="1:23" ht="14.25" customHeight="1">
      <c r="A1845" s="7">
        <v>43298</v>
      </c>
      <c r="B1845" s="8">
        <v>3.0259</v>
      </c>
      <c r="C1845" s="8">
        <v>3.4807999999999999</v>
      </c>
      <c r="D1845" s="8">
        <v>0.45489999999999986</v>
      </c>
      <c r="E1845" s="8">
        <v>2.76</v>
      </c>
      <c r="F1845" s="8">
        <v>2.86</v>
      </c>
      <c r="G1845" s="8">
        <v>94.996899999999997</v>
      </c>
      <c r="H1845" s="8">
        <v>2.6816</v>
      </c>
      <c r="I1845" s="8">
        <v>129.9903554459778</v>
      </c>
      <c r="J1845" s="8">
        <v>94.78</v>
      </c>
      <c r="N1845" s="7"/>
      <c r="O1845" s="8"/>
      <c r="P1845" s="8"/>
      <c r="Q1845" s="8"/>
      <c r="R1845" s="8"/>
      <c r="S1845" s="8"/>
      <c r="T1845" s="8"/>
      <c r="U1845" s="8"/>
      <c r="V1845" s="8"/>
      <c r="W1845" s="8"/>
    </row>
    <row r="1846" spans="1:23" ht="14.25" customHeight="1">
      <c r="A1846" s="7">
        <v>43297</v>
      </c>
      <c r="B1846" s="8">
        <v>3.0259</v>
      </c>
      <c r="C1846" s="8">
        <v>3.4807999999999999</v>
      </c>
      <c r="D1846" s="8">
        <v>0.45489999999999986</v>
      </c>
      <c r="E1846" s="8">
        <v>2.75</v>
      </c>
      <c r="F1846" s="8">
        <v>2.85</v>
      </c>
      <c r="G1846" s="8">
        <v>94.516999999999996</v>
      </c>
      <c r="H1846" s="8">
        <v>2.6714000000000002</v>
      </c>
      <c r="I1846" s="8">
        <v>133.56105867296978</v>
      </c>
      <c r="J1846" s="8">
        <v>94.78</v>
      </c>
      <c r="N1846" s="7"/>
      <c r="O1846" s="8"/>
      <c r="P1846" s="8"/>
      <c r="Q1846" s="8"/>
      <c r="R1846" s="8"/>
      <c r="S1846" s="8"/>
      <c r="T1846" s="8"/>
      <c r="U1846" s="8"/>
      <c r="V1846" s="8"/>
      <c r="W1846" s="8"/>
    </row>
    <row r="1847" spans="1:23" ht="14.25" customHeight="1">
      <c r="A1847" s="7">
        <v>43294</v>
      </c>
      <c r="B1847" s="8">
        <v>3.0653999999999999</v>
      </c>
      <c r="C1847" s="8">
        <v>3.4857999999999998</v>
      </c>
      <c r="D1847" s="8">
        <v>0.42039999999999988</v>
      </c>
      <c r="E1847" s="8">
        <v>2.73</v>
      </c>
      <c r="F1847" s="8">
        <v>2.83</v>
      </c>
      <c r="G1847" s="8">
        <v>94.696600000000004</v>
      </c>
      <c r="H1847" s="8">
        <v>2.6467000000000001</v>
      </c>
      <c r="I1847" s="8">
        <v>134.21217798388452</v>
      </c>
      <c r="J1847" s="8">
        <v>94.78</v>
      </c>
      <c r="N1847" s="7"/>
      <c r="O1847" s="8"/>
      <c r="P1847" s="8"/>
      <c r="Q1847" s="8"/>
      <c r="R1847" s="8"/>
      <c r="S1847" s="8"/>
      <c r="T1847" s="8"/>
      <c r="U1847" s="8"/>
      <c r="V1847" s="8"/>
      <c r="W1847" s="8"/>
    </row>
    <row r="1848" spans="1:23" ht="14.25" customHeight="1">
      <c r="A1848" s="7">
        <v>43293</v>
      </c>
      <c r="B1848" s="8">
        <v>3.0653999999999999</v>
      </c>
      <c r="C1848" s="8">
        <v>3.5158</v>
      </c>
      <c r="D1848" s="8">
        <v>0.45040000000000013</v>
      </c>
      <c r="E1848" s="8">
        <v>2.75</v>
      </c>
      <c r="F1848" s="8">
        <v>2.85</v>
      </c>
      <c r="G1848" s="8">
        <v>94.823800000000006</v>
      </c>
      <c r="H1848" s="8">
        <v>2.6417999999999999</v>
      </c>
      <c r="I1848" s="8">
        <v>132.61772631800574</v>
      </c>
      <c r="J1848" s="8">
        <v>95.07</v>
      </c>
      <c r="N1848" s="7"/>
      <c r="O1848" s="8"/>
      <c r="P1848" s="8"/>
      <c r="Q1848" s="8"/>
      <c r="R1848" s="8"/>
      <c r="S1848" s="8"/>
      <c r="T1848" s="8"/>
      <c r="U1848" s="8"/>
      <c r="V1848" s="8"/>
      <c r="W1848" s="8"/>
    </row>
    <row r="1849" spans="1:23" ht="14.25" customHeight="1">
      <c r="A1849" s="7">
        <v>43292</v>
      </c>
      <c r="B1849" s="8">
        <v>3.0653999999999999</v>
      </c>
      <c r="C1849" s="8">
        <v>3.5106999999999999</v>
      </c>
      <c r="D1849" s="8">
        <v>0.44530000000000003</v>
      </c>
      <c r="E1849" s="8">
        <v>2.74</v>
      </c>
      <c r="F1849" s="8">
        <v>2.85</v>
      </c>
      <c r="G1849" s="8">
        <v>94.719899999999996</v>
      </c>
      <c r="H1849" s="8">
        <v>2.6570999999999998</v>
      </c>
      <c r="I1849" s="8">
        <v>135.78402314246992</v>
      </c>
      <c r="J1849" s="8">
        <v>95.07</v>
      </c>
      <c r="N1849" s="7"/>
      <c r="O1849" s="8"/>
      <c r="P1849" s="8"/>
      <c r="Q1849" s="8"/>
      <c r="R1849" s="8"/>
      <c r="S1849" s="8"/>
      <c r="T1849" s="8"/>
      <c r="U1849" s="8"/>
      <c r="V1849" s="8"/>
      <c r="W1849" s="8"/>
    </row>
    <row r="1850" spans="1:23" ht="14.25" customHeight="1">
      <c r="A1850" s="7">
        <v>43291</v>
      </c>
      <c r="B1850" s="8">
        <v>3.0602999999999998</v>
      </c>
      <c r="C1850" s="8">
        <v>3.5430999999999999</v>
      </c>
      <c r="D1850" s="8">
        <v>0.48280000000000012</v>
      </c>
      <c r="E1850" s="8">
        <v>2.77</v>
      </c>
      <c r="F1850" s="8">
        <v>2.87</v>
      </c>
      <c r="G1850" s="8">
        <v>94.149000000000001</v>
      </c>
      <c r="H1850" s="8">
        <v>2.6450999999999998</v>
      </c>
      <c r="I1850" s="8">
        <v>129.70409721750934</v>
      </c>
      <c r="J1850" s="8">
        <v>95.07</v>
      </c>
      <c r="N1850" s="7"/>
      <c r="O1850" s="8"/>
      <c r="P1850" s="8"/>
      <c r="Q1850" s="8"/>
      <c r="R1850" s="8"/>
      <c r="S1850" s="8"/>
      <c r="T1850" s="8"/>
      <c r="U1850" s="8"/>
      <c r="V1850" s="8"/>
      <c r="W1850" s="8"/>
    </row>
    <row r="1851" spans="1:23" ht="14.25" customHeight="1">
      <c r="A1851" s="7">
        <v>43290</v>
      </c>
      <c r="B1851" s="8">
        <v>3.0404</v>
      </c>
      <c r="C1851" s="8">
        <v>3.5432000000000001</v>
      </c>
      <c r="D1851" s="8">
        <v>0.50280000000000014</v>
      </c>
      <c r="E1851" s="8">
        <v>2.75</v>
      </c>
      <c r="F1851" s="8">
        <v>2.86</v>
      </c>
      <c r="G1851" s="8">
        <v>94.094099999999997</v>
      </c>
      <c r="H1851" s="8">
        <v>2.5695999999999999</v>
      </c>
      <c r="I1851" s="8">
        <v>131.17054743114588</v>
      </c>
      <c r="J1851" s="8">
        <v>95.07</v>
      </c>
      <c r="N1851" s="7"/>
      <c r="O1851" s="8"/>
      <c r="P1851" s="8"/>
      <c r="Q1851" s="8"/>
      <c r="R1851" s="8"/>
      <c r="S1851" s="8"/>
      <c r="T1851" s="8"/>
      <c r="U1851" s="8"/>
      <c r="V1851" s="8"/>
      <c r="W1851" s="8"/>
    </row>
    <row r="1852" spans="1:23" ht="14.25" customHeight="1">
      <c r="A1852" s="7">
        <v>43287</v>
      </c>
      <c r="B1852" s="8">
        <v>3.0207999999999999</v>
      </c>
      <c r="C1852" s="8">
        <v>3.5259</v>
      </c>
      <c r="D1852" s="8">
        <v>0.5051000000000001</v>
      </c>
      <c r="E1852" s="8">
        <v>2.71</v>
      </c>
      <c r="F1852" s="8">
        <v>2.82</v>
      </c>
      <c r="G1852" s="8">
        <v>93.994799999999998</v>
      </c>
      <c r="H1852" s="8">
        <v>2.4458000000000002</v>
      </c>
      <c r="I1852" s="8">
        <v>132.31750348159508</v>
      </c>
      <c r="J1852" s="8">
        <v>95.07</v>
      </c>
      <c r="N1852" s="7"/>
      <c r="O1852" s="8"/>
      <c r="P1852" s="8"/>
      <c r="Q1852" s="8"/>
      <c r="R1852" s="8"/>
      <c r="S1852" s="8"/>
      <c r="T1852" s="8"/>
      <c r="U1852" s="8"/>
      <c r="V1852" s="8"/>
      <c r="W1852" s="8"/>
    </row>
    <row r="1853" spans="1:23" ht="14.25" customHeight="1">
      <c r="A1853" s="7">
        <v>43286</v>
      </c>
      <c r="B1853" s="8">
        <v>3.0304000000000002</v>
      </c>
      <c r="C1853" s="8">
        <v>3.5005000000000002</v>
      </c>
      <c r="D1853" s="8">
        <v>0.47009999999999996</v>
      </c>
      <c r="E1853" s="8">
        <v>2.74</v>
      </c>
      <c r="F1853" s="8">
        <v>2.84</v>
      </c>
      <c r="G1853" s="8">
        <v>94.401300000000006</v>
      </c>
      <c r="H1853" s="8">
        <v>2.5047000000000001</v>
      </c>
      <c r="I1853" s="8">
        <v>130.51040387988397</v>
      </c>
      <c r="J1853" s="8">
        <v>95.66</v>
      </c>
      <c r="N1853" s="7"/>
      <c r="O1853" s="8"/>
      <c r="P1853" s="8"/>
      <c r="Q1853" s="8"/>
      <c r="R1853" s="8"/>
      <c r="S1853" s="8"/>
      <c r="T1853" s="8"/>
      <c r="U1853" s="8"/>
      <c r="V1853" s="8"/>
      <c r="W1853" s="8"/>
    </row>
    <row r="1854" spans="1:23" ht="14.25" customHeight="1">
      <c r="A1854" s="7">
        <v>43285</v>
      </c>
      <c r="B1854" s="8">
        <v>3.0602</v>
      </c>
      <c r="C1854" s="8">
        <v>3.5106999999999999</v>
      </c>
      <c r="D1854" s="8">
        <v>0.4504999999999999</v>
      </c>
      <c r="E1854" s="8">
        <v>2.72</v>
      </c>
      <c r="F1854" s="8">
        <v>2.83</v>
      </c>
      <c r="G1854" s="8">
        <v>94.5364</v>
      </c>
      <c r="H1854" s="8">
        <v>2.5926999999999998</v>
      </c>
      <c r="I1854" s="8">
        <v>133.47915832076765</v>
      </c>
      <c r="J1854" s="8">
        <v>95.66</v>
      </c>
      <c r="N1854" s="7"/>
      <c r="O1854" s="8"/>
      <c r="P1854" s="8"/>
      <c r="Q1854" s="8"/>
      <c r="R1854" s="8"/>
      <c r="S1854" s="8"/>
      <c r="T1854" s="8"/>
      <c r="U1854" s="8"/>
      <c r="V1854" s="8"/>
      <c r="W1854" s="8"/>
    </row>
    <row r="1855" spans="1:23" ht="14.25" customHeight="1">
      <c r="A1855" s="7">
        <v>43284</v>
      </c>
      <c r="B1855" s="8">
        <v>3.0543</v>
      </c>
      <c r="C1855" s="8">
        <v>3.4954999999999998</v>
      </c>
      <c r="D1855" s="8">
        <v>0.44119999999999981</v>
      </c>
      <c r="E1855" s="8">
        <v>2.72</v>
      </c>
      <c r="F1855" s="8">
        <v>2.83</v>
      </c>
      <c r="G1855" s="8">
        <v>94.605099999999993</v>
      </c>
      <c r="H1855" s="8">
        <v>2.6429999999999998</v>
      </c>
      <c r="I1855" s="8">
        <v>133.91213822195499</v>
      </c>
      <c r="J1855" s="8">
        <v>95.66</v>
      </c>
      <c r="N1855" s="7"/>
      <c r="O1855" s="8"/>
      <c r="P1855" s="8"/>
      <c r="Q1855" s="8"/>
      <c r="R1855" s="8"/>
      <c r="S1855" s="8"/>
      <c r="T1855" s="8"/>
      <c r="U1855" s="8"/>
      <c r="V1855" s="8"/>
      <c r="W1855" s="8"/>
    </row>
    <row r="1856" spans="1:23" ht="14.25" customHeight="1">
      <c r="A1856" s="7">
        <v>43283</v>
      </c>
      <c r="B1856" s="8">
        <v>3.1339999999999999</v>
      </c>
      <c r="C1856" s="8">
        <v>3.4668000000000001</v>
      </c>
      <c r="D1856" s="8">
        <v>0.33280000000000021</v>
      </c>
      <c r="E1856" s="8">
        <v>2.75</v>
      </c>
      <c r="F1856" s="8">
        <v>2.87</v>
      </c>
      <c r="G1856" s="8">
        <v>94.878299999999996</v>
      </c>
      <c r="H1856" s="8">
        <v>2.6884000000000001</v>
      </c>
      <c r="I1856" s="8">
        <v>133.50671818307188</v>
      </c>
      <c r="J1856" s="8">
        <v>95.66</v>
      </c>
      <c r="N1856" s="7"/>
      <c r="O1856" s="8"/>
      <c r="P1856" s="8"/>
      <c r="Q1856" s="8"/>
      <c r="R1856" s="8"/>
      <c r="S1856" s="8"/>
      <c r="T1856" s="8"/>
      <c r="U1856" s="8"/>
      <c r="V1856" s="8"/>
      <c r="W1856" s="8"/>
    </row>
    <row r="1857" spans="1:23" ht="14.25" customHeight="1">
      <c r="A1857" s="7">
        <v>43280</v>
      </c>
      <c r="B1857" s="8">
        <v>3.1589999999999998</v>
      </c>
      <c r="C1857" s="8">
        <v>3.4756</v>
      </c>
      <c r="D1857" s="8">
        <v>0.31660000000000021</v>
      </c>
      <c r="E1857" s="8">
        <v>2.73</v>
      </c>
      <c r="F1857" s="8">
        <v>2.85</v>
      </c>
      <c r="G1857" s="8">
        <v>94.505300000000005</v>
      </c>
      <c r="H1857" s="8">
        <v>3.0106000000000002</v>
      </c>
      <c r="I1857" s="8">
        <v>133.21153155853074</v>
      </c>
      <c r="J1857" s="8">
        <v>95.66</v>
      </c>
      <c r="N1857" s="7"/>
      <c r="O1857" s="8"/>
      <c r="P1857" s="8"/>
      <c r="Q1857" s="8"/>
      <c r="R1857" s="8"/>
      <c r="S1857" s="8"/>
      <c r="T1857" s="8"/>
      <c r="U1857" s="8"/>
      <c r="V1857" s="8"/>
      <c r="W1857" s="8"/>
    </row>
    <row r="1858" spans="1:23" ht="14.25" customHeight="1">
      <c r="A1858" s="7">
        <v>43279</v>
      </c>
      <c r="B1858" s="8">
        <v>3.2242000000000002</v>
      </c>
      <c r="C1858" s="8">
        <v>3.5304000000000002</v>
      </c>
      <c r="D1858" s="8">
        <v>0.30620000000000003</v>
      </c>
      <c r="E1858" s="8">
        <v>2.73</v>
      </c>
      <c r="F1858" s="8">
        <v>2.84</v>
      </c>
      <c r="G1858" s="8">
        <v>95.3035</v>
      </c>
      <c r="H1858" s="8">
        <v>2.8892000000000002</v>
      </c>
      <c r="I1858" s="8">
        <v>128.3888537605078</v>
      </c>
      <c r="J1858" s="8">
        <v>97.38</v>
      </c>
      <c r="N1858" s="7"/>
      <c r="O1858" s="8"/>
      <c r="P1858" s="8"/>
      <c r="Q1858" s="8"/>
      <c r="R1858" s="8"/>
      <c r="S1858" s="8"/>
      <c r="T1858" s="8"/>
      <c r="U1858" s="8"/>
      <c r="V1858" s="8"/>
      <c r="W1858" s="8"/>
    </row>
    <row r="1859" spans="1:23" ht="14.25" customHeight="1">
      <c r="A1859" s="7">
        <v>43278</v>
      </c>
      <c r="B1859" s="8">
        <v>3.2774999999999999</v>
      </c>
      <c r="C1859" s="8">
        <v>3.5529000000000002</v>
      </c>
      <c r="D1859" s="8">
        <v>0.27540000000000031</v>
      </c>
      <c r="E1859" s="8">
        <v>2.71</v>
      </c>
      <c r="F1859" s="8">
        <v>2.83</v>
      </c>
      <c r="G1859" s="8">
        <v>95.281999999999996</v>
      </c>
      <c r="H1859" s="8">
        <v>2.8658999999999999</v>
      </c>
      <c r="I1859" s="8">
        <v>129.34285608628394</v>
      </c>
      <c r="J1859" s="8">
        <v>97.38</v>
      </c>
      <c r="N1859" s="7"/>
      <c r="O1859" s="8"/>
      <c r="P1859" s="8"/>
      <c r="Q1859" s="8"/>
      <c r="R1859" s="8"/>
      <c r="S1859" s="8"/>
      <c r="T1859" s="8"/>
      <c r="U1859" s="8"/>
      <c r="V1859" s="8"/>
      <c r="W1859" s="8"/>
    </row>
    <row r="1860" spans="1:23" ht="14.25" customHeight="1">
      <c r="A1860" s="7">
        <v>43277</v>
      </c>
      <c r="B1860" s="8">
        <v>3.2772000000000001</v>
      </c>
      <c r="C1860" s="8">
        <v>3.5804</v>
      </c>
      <c r="D1860" s="8">
        <v>0.30319999999999991</v>
      </c>
      <c r="E1860" s="8">
        <v>2.75</v>
      </c>
      <c r="F1860" s="8">
        <v>2.88</v>
      </c>
      <c r="G1860" s="8">
        <v>94.672300000000007</v>
      </c>
      <c r="H1860" s="8">
        <v>2.8094999999999999</v>
      </c>
      <c r="I1860" s="8">
        <v>124.38737779725086</v>
      </c>
      <c r="J1860" s="8">
        <v>97.38</v>
      </c>
      <c r="N1860" s="7"/>
      <c r="O1860" s="8"/>
      <c r="P1860" s="8"/>
      <c r="Q1860" s="8"/>
      <c r="R1860" s="8"/>
      <c r="S1860" s="8"/>
      <c r="T1860" s="8"/>
      <c r="U1860" s="8"/>
      <c r="V1860" s="8"/>
      <c r="W1860" s="8"/>
    </row>
    <row r="1861" spans="1:23" ht="14.25" customHeight="1">
      <c r="A1861" s="7">
        <v>43276</v>
      </c>
      <c r="B1861" s="8">
        <v>3.2791999999999999</v>
      </c>
      <c r="C1861" s="8">
        <v>3.5802999999999998</v>
      </c>
      <c r="D1861" s="8">
        <v>0.30109999999999992</v>
      </c>
      <c r="E1861" s="8">
        <v>2.75</v>
      </c>
      <c r="F1861" s="8">
        <v>2.87</v>
      </c>
      <c r="G1861" s="8">
        <v>94.304199999999994</v>
      </c>
      <c r="H1861" s="8">
        <v>2.8065000000000002</v>
      </c>
      <c r="I1861" s="8">
        <v>125.21879210091269</v>
      </c>
      <c r="J1861" s="8">
        <v>97.38</v>
      </c>
      <c r="N1861" s="7"/>
      <c r="O1861" s="8"/>
      <c r="P1861" s="8"/>
      <c r="Q1861" s="8"/>
      <c r="R1861" s="8"/>
      <c r="S1861" s="8"/>
      <c r="T1861" s="8"/>
      <c r="U1861" s="8"/>
      <c r="V1861" s="8"/>
      <c r="W1861" s="8"/>
    </row>
    <row r="1862" spans="1:23" ht="14.25" customHeight="1">
      <c r="A1862" s="7">
        <v>43273</v>
      </c>
      <c r="B1862" s="8">
        <v>3.2774999999999999</v>
      </c>
      <c r="C1862" s="8">
        <v>3.5604</v>
      </c>
      <c r="D1862" s="8">
        <v>0.28290000000000015</v>
      </c>
      <c r="E1862" s="8">
        <v>2.77</v>
      </c>
      <c r="F1862" s="8">
        <v>2.9</v>
      </c>
      <c r="G1862" s="8">
        <v>94.547799999999995</v>
      </c>
      <c r="H1862" s="8">
        <v>2.726</v>
      </c>
      <c r="I1862" s="8">
        <v>130.65538268713348</v>
      </c>
      <c r="J1862" s="8">
        <v>97.38</v>
      </c>
      <c r="N1862" s="7"/>
      <c r="O1862" s="8"/>
      <c r="P1862" s="8"/>
      <c r="Q1862" s="8"/>
      <c r="R1862" s="8"/>
      <c r="S1862" s="8"/>
      <c r="T1862" s="8"/>
      <c r="U1862" s="8"/>
      <c r="V1862" s="8"/>
      <c r="W1862" s="8"/>
    </row>
    <row r="1863" spans="1:23" ht="14.25" customHeight="1">
      <c r="A1863" s="7">
        <v>43272</v>
      </c>
      <c r="B1863" s="8">
        <v>3.2856000000000001</v>
      </c>
      <c r="C1863" s="8">
        <v>3.5752999999999999</v>
      </c>
      <c r="D1863" s="8">
        <v>0.28969999999999985</v>
      </c>
      <c r="E1863" s="8">
        <v>2.77</v>
      </c>
      <c r="F1863" s="8">
        <v>2.9</v>
      </c>
      <c r="G1863" s="8">
        <v>94.841499999999996</v>
      </c>
      <c r="H1863" s="8">
        <v>2.766</v>
      </c>
      <c r="I1863" s="8">
        <v>132.89382375473647</v>
      </c>
      <c r="J1863" s="8">
        <v>97.85</v>
      </c>
      <c r="N1863" s="7"/>
      <c r="O1863" s="8"/>
      <c r="P1863" s="8"/>
      <c r="Q1863" s="8"/>
      <c r="R1863" s="8"/>
      <c r="S1863" s="8"/>
      <c r="T1863" s="8"/>
      <c r="U1863" s="8"/>
      <c r="V1863" s="8"/>
      <c r="W1863" s="8"/>
    </row>
    <row r="1864" spans="1:23" ht="14.25" customHeight="1">
      <c r="A1864" s="7">
        <v>43271</v>
      </c>
      <c r="B1864" s="8">
        <v>3.2848000000000002</v>
      </c>
      <c r="C1864" s="8">
        <v>3.6053999999999999</v>
      </c>
      <c r="D1864" s="8">
        <v>0.32059999999999977</v>
      </c>
      <c r="E1864" s="8">
        <v>2.8</v>
      </c>
      <c r="F1864" s="8">
        <v>2.93</v>
      </c>
      <c r="G1864" s="8">
        <v>95.126900000000006</v>
      </c>
      <c r="H1864" s="8">
        <v>2.8140000000000001</v>
      </c>
      <c r="I1864" s="8">
        <v>135.29675622033605</v>
      </c>
      <c r="J1864" s="8">
        <v>97.85</v>
      </c>
      <c r="N1864" s="7"/>
      <c r="O1864" s="8"/>
      <c r="P1864" s="8"/>
      <c r="Q1864" s="8"/>
      <c r="R1864" s="8"/>
      <c r="S1864" s="8"/>
      <c r="T1864" s="8"/>
      <c r="U1864" s="8"/>
      <c r="V1864" s="8"/>
      <c r="W1864" s="8"/>
    </row>
    <row r="1865" spans="1:23" ht="14.25" customHeight="1">
      <c r="A1865" s="7">
        <v>43270</v>
      </c>
      <c r="B1865" s="8">
        <v>3.2168000000000001</v>
      </c>
      <c r="C1865" s="8">
        <v>3.5602999999999998</v>
      </c>
      <c r="D1865" s="8">
        <v>0.34349999999999969</v>
      </c>
      <c r="E1865" s="8">
        <v>2.77</v>
      </c>
      <c r="F1865" s="8">
        <v>2.89</v>
      </c>
      <c r="G1865" s="8">
        <v>95.015699999999995</v>
      </c>
      <c r="H1865" s="8">
        <v>2.7660999999999998</v>
      </c>
      <c r="I1865" s="8">
        <v>138.71097401832009</v>
      </c>
      <c r="J1865" s="8">
        <v>97.85</v>
      </c>
      <c r="N1865" s="7"/>
      <c r="O1865" s="8"/>
      <c r="P1865" s="8"/>
      <c r="Q1865" s="8"/>
      <c r="R1865" s="8"/>
      <c r="S1865" s="8"/>
      <c r="T1865" s="8"/>
      <c r="U1865" s="8"/>
      <c r="V1865" s="8"/>
      <c r="W1865" s="8"/>
    </row>
    <row r="1866" spans="1:23" ht="14.25" customHeight="1">
      <c r="A1866" s="7">
        <v>43269</v>
      </c>
      <c r="B1866" s="8">
        <v>3.2183000000000002</v>
      </c>
      <c r="C1866" s="8">
        <v>3.6027999999999998</v>
      </c>
      <c r="D1866" s="8">
        <v>0.38449999999999962</v>
      </c>
      <c r="E1866" s="8">
        <v>2.8</v>
      </c>
      <c r="F1866" s="8">
        <v>2.92</v>
      </c>
      <c r="G1866" s="8">
        <v>94.758499999999998</v>
      </c>
      <c r="H1866" s="8">
        <v>2.7627000000000002</v>
      </c>
      <c r="I1866" s="8">
        <v>136.17862483804274</v>
      </c>
      <c r="J1866" s="8">
        <v>97.85</v>
      </c>
      <c r="N1866" s="7"/>
      <c r="O1866" s="8"/>
      <c r="P1866" s="8"/>
      <c r="Q1866" s="8"/>
      <c r="R1866" s="8"/>
      <c r="S1866" s="8"/>
      <c r="T1866" s="8"/>
      <c r="U1866" s="8"/>
      <c r="V1866" s="8"/>
      <c r="W1866" s="8"/>
    </row>
    <row r="1867" spans="1:23" ht="14.25" customHeight="1">
      <c r="A1867" s="7">
        <v>43266</v>
      </c>
      <c r="B1867" s="8">
        <v>3.2183000000000002</v>
      </c>
      <c r="C1867" s="8">
        <v>3.6027999999999998</v>
      </c>
      <c r="D1867" s="8">
        <v>0.38449999999999962</v>
      </c>
      <c r="E1867" s="8">
        <v>2.81</v>
      </c>
      <c r="F1867" s="8">
        <v>2.93</v>
      </c>
      <c r="G1867" s="8">
        <v>94.797600000000003</v>
      </c>
      <c r="H1867" s="8">
        <v>2.7627000000000002</v>
      </c>
      <c r="I1867" s="8">
        <v>136.17862483804274</v>
      </c>
      <c r="J1867" s="8">
        <v>97.85</v>
      </c>
      <c r="N1867" s="7"/>
      <c r="O1867" s="8"/>
      <c r="P1867" s="8"/>
      <c r="Q1867" s="8"/>
      <c r="R1867" s="8"/>
      <c r="S1867" s="8"/>
      <c r="T1867" s="8"/>
      <c r="U1867" s="8"/>
      <c r="V1867" s="8"/>
      <c r="W1867" s="8"/>
    </row>
    <row r="1868" spans="1:23" ht="14.25" customHeight="1">
      <c r="A1868" s="7">
        <v>43265</v>
      </c>
      <c r="B1868" s="8">
        <v>3.2208999999999999</v>
      </c>
      <c r="C1868" s="8">
        <v>3.6227</v>
      </c>
      <c r="D1868" s="8">
        <v>0.40180000000000016</v>
      </c>
      <c r="E1868" s="8">
        <v>2.81</v>
      </c>
      <c r="F1868" s="8">
        <v>2.94</v>
      </c>
      <c r="G1868" s="8">
        <v>94.888800000000003</v>
      </c>
      <c r="H1868" s="8">
        <v>2.8473999999999999</v>
      </c>
      <c r="I1868" s="8">
        <v>136.37844491411886</v>
      </c>
      <c r="J1868" s="8">
        <v>97.3</v>
      </c>
      <c r="N1868" s="7"/>
      <c r="O1868" s="8"/>
      <c r="P1868" s="8"/>
      <c r="Q1868" s="8"/>
      <c r="R1868" s="8"/>
      <c r="S1868" s="8"/>
      <c r="T1868" s="8"/>
      <c r="U1868" s="8"/>
      <c r="V1868" s="8"/>
      <c r="W1868" s="8"/>
    </row>
    <row r="1869" spans="1:23" ht="14.25" customHeight="1">
      <c r="A1869" s="7">
        <v>43264</v>
      </c>
      <c r="B1869" s="8">
        <v>3.2406000000000001</v>
      </c>
      <c r="C1869" s="8">
        <v>3.6627000000000001</v>
      </c>
      <c r="D1869" s="8">
        <v>0.42209999999999992</v>
      </c>
      <c r="E1869" s="8">
        <v>2.85</v>
      </c>
      <c r="F1869" s="8">
        <v>2.98</v>
      </c>
      <c r="G1869" s="8">
        <v>93.547600000000003</v>
      </c>
      <c r="H1869" s="8">
        <v>2.8132000000000001</v>
      </c>
      <c r="I1869" s="8">
        <v>134.0085996027515</v>
      </c>
      <c r="J1869" s="8">
        <v>97.3</v>
      </c>
      <c r="N1869" s="7"/>
      <c r="O1869" s="8"/>
      <c r="P1869" s="8"/>
      <c r="Q1869" s="8"/>
      <c r="R1869" s="8"/>
      <c r="S1869" s="8"/>
      <c r="T1869" s="8"/>
      <c r="U1869" s="8"/>
      <c r="V1869" s="8"/>
      <c r="W1869" s="8"/>
    </row>
    <row r="1870" spans="1:23" ht="14.25" customHeight="1">
      <c r="A1870" s="7">
        <v>43263</v>
      </c>
      <c r="B1870" s="8">
        <v>3.2414000000000001</v>
      </c>
      <c r="C1870" s="8">
        <v>3.6852999999999998</v>
      </c>
      <c r="D1870" s="8">
        <v>0.44389999999999974</v>
      </c>
      <c r="E1870" s="8">
        <v>2.81</v>
      </c>
      <c r="F1870" s="8">
        <v>2.96</v>
      </c>
      <c r="G1870" s="8">
        <v>93.832400000000007</v>
      </c>
      <c r="H1870" s="8">
        <v>2.7888000000000002</v>
      </c>
      <c r="I1870" s="8">
        <v>131.34704780182037</v>
      </c>
      <c r="J1870" s="8">
        <v>97.3</v>
      </c>
      <c r="N1870" s="7"/>
      <c r="O1870" s="8"/>
      <c r="P1870" s="8"/>
      <c r="Q1870" s="8"/>
      <c r="R1870" s="8"/>
      <c r="S1870" s="8"/>
      <c r="T1870" s="8"/>
      <c r="U1870" s="8"/>
      <c r="V1870" s="8"/>
      <c r="W1870" s="8"/>
    </row>
    <row r="1871" spans="1:23" ht="14.25" customHeight="1">
      <c r="A1871" s="7">
        <v>43262</v>
      </c>
      <c r="B1871" s="8">
        <v>3.218</v>
      </c>
      <c r="C1871" s="8">
        <v>3.6501999999999999</v>
      </c>
      <c r="D1871" s="8">
        <v>0.43219999999999992</v>
      </c>
      <c r="E1871" s="8">
        <v>2.8</v>
      </c>
      <c r="F1871" s="8">
        <v>2.96</v>
      </c>
      <c r="G1871" s="8">
        <v>93.599800000000002</v>
      </c>
      <c r="H1871" s="8">
        <v>2.7305999999999999</v>
      </c>
      <c r="I1871" s="8">
        <v>132.90682561025994</v>
      </c>
      <c r="J1871" s="8">
        <v>97.3</v>
      </c>
      <c r="N1871" s="7"/>
      <c r="O1871" s="8"/>
      <c r="P1871" s="8"/>
      <c r="Q1871" s="8"/>
      <c r="R1871" s="8"/>
      <c r="S1871" s="8"/>
      <c r="T1871" s="8"/>
      <c r="U1871" s="8"/>
      <c r="V1871" s="8"/>
      <c r="W1871" s="8"/>
    </row>
    <row r="1872" spans="1:23" ht="14.25" customHeight="1">
      <c r="A1872" s="7">
        <v>43259</v>
      </c>
      <c r="B1872" s="8">
        <v>3.2117</v>
      </c>
      <c r="C1872" s="8">
        <v>3.6453000000000002</v>
      </c>
      <c r="D1872" s="8">
        <v>0.43360000000000021</v>
      </c>
      <c r="E1872" s="8">
        <v>2.77</v>
      </c>
      <c r="F1872" s="8">
        <v>2.93</v>
      </c>
      <c r="G1872" s="8">
        <v>93.568700000000007</v>
      </c>
      <c r="H1872" s="8">
        <v>2.7084999999999999</v>
      </c>
      <c r="I1872" s="8">
        <v>133.33376853704658</v>
      </c>
      <c r="J1872" s="8">
        <v>97.3</v>
      </c>
      <c r="N1872" s="7"/>
      <c r="O1872" s="8"/>
      <c r="P1872" s="8"/>
      <c r="Q1872" s="8"/>
      <c r="R1872" s="8"/>
      <c r="S1872" s="8"/>
      <c r="T1872" s="8"/>
      <c r="U1872" s="8"/>
      <c r="V1872" s="8"/>
      <c r="W1872" s="8"/>
    </row>
    <row r="1873" spans="1:23" ht="14.25" customHeight="1">
      <c r="A1873" s="7">
        <v>43258</v>
      </c>
      <c r="B1873" s="8">
        <v>3.2161</v>
      </c>
      <c r="C1873" s="8">
        <v>3.6701999999999999</v>
      </c>
      <c r="D1873" s="8">
        <v>0.45409999999999995</v>
      </c>
      <c r="E1873" s="8">
        <v>2.77</v>
      </c>
      <c r="F1873" s="8">
        <v>2.93</v>
      </c>
      <c r="G1873" s="8">
        <v>93.453800000000001</v>
      </c>
      <c r="H1873" s="8">
        <v>2.6953999999999998</v>
      </c>
      <c r="I1873" s="8">
        <v>134.11475479815257</v>
      </c>
      <c r="J1873" s="8">
        <v>97.33</v>
      </c>
      <c r="N1873" s="7"/>
      <c r="O1873" s="8"/>
      <c r="P1873" s="8"/>
      <c r="Q1873" s="8"/>
      <c r="R1873" s="8"/>
      <c r="S1873" s="8"/>
      <c r="T1873" s="8"/>
      <c r="U1873" s="8"/>
      <c r="V1873" s="8"/>
      <c r="W1873" s="8"/>
    </row>
    <row r="1874" spans="1:23" ht="14.25" customHeight="1">
      <c r="A1874" s="7">
        <v>43257</v>
      </c>
      <c r="B1874" s="8">
        <v>3.2002999999999999</v>
      </c>
      <c r="C1874" s="8">
        <v>3.6602000000000001</v>
      </c>
      <c r="D1874" s="8">
        <v>0.4599000000000002</v>
      </c>
      <c r="E1874" s="8">
        <v>2.81</v>
      </c>
      <c r="F1874" s="8">
        <v>2.97</v>
      </c>
      <c r="G1874" s="8">
        <v>93.613100000000003</v>
      </c>
      <c r="H1874" s="8">
        <v>2.7122000000000002</v>
      </c>
      <c r="I1874" s="8">
        <v>134.90441050882302</v>
      </c>
      <c r="J1874" s="8">
        <v>97.33</v>
      </c>
      <c r="N1874" s="7"/>
      <c r="O1874" s="8"/>
      <c r="P1874" s="8"/>
      <c r="Q1874" s="8"/>
      <c r="R1874" s="8"/>
      <c r="S1874" s="8"/>
      <c r="T1874" s="8"/>
      <c r="U1874" s="8"/>
      <c r="V1874" s="8"/>
      <c r="W1874" s="8"/>
    </row>
    <row r="1875" spans="1:23" ht="14.25" customHeight="1">
      <c r="A1875" s="7">
        <v>43256</v>
      </c>
      <c r="B1875" s="8">
        <v>3.1703000000000001</v>
      </c>
      <c r="C1875" s="8">
        <v>3.6602000000000001</v>
      </c>
      <c r="D1875" s="8">
        <v>0.4899</v>
      </c>
      <c r="E1875" s="8">
        <v>2.76</v>
      </c>
      <c r="F1875" s="8">
        <v>2.92</v>
      </c>
      <c r="G1875" s="8">
        <v>93.879400000000004</v>
      </c>
      <c r="H1875" s="8">
        <v>2.7282999999999999</v>
      </c>
      <c r="I1875" s="8">
        <v>134.27406790681741</v>
      </c>
      <c r="J1875" s="8">
        <v>97.33</v>
      </c>
      <c r="N1875" s="7"/>
      <c r="O1875" s="8"/>
      <c r="P1875" s="8"/>
      <c r="Q1875" s="8"/>
      <c r="R1875" s="8"/>
      <c r="S1875" s="8"/>
      <c r="T1875" s="8"/>
      <c r="U1875" s="8"/>
      <c r="V1875" s="8"/>
      <c r="W1875" s="8"/>
    </row>
    <row r="1876" spans="1:23" ht="14.25" customHeight="1">
      <c r="A1876" s="7">
        <v>43255</v>
      </c>
      <c r="B1876" s="8">
        <v>3.1751</v>
      </c>
      <c r="C1876" s="8">
        <v>3.6532</v>
      </c>
      <c r="D1876" s="8">
        <v>0.47809999999999997</v>
      </c>
      <c r="E1876" s="8">
        <v>2.78</v>
      </c>
      <c r="F1876" s="8">
        <v>2.94</v>
      </c>
      <c r="G1876" s="8">
        <v>94.034300000000002</v>
      </c>
      <c r="H1876" s="8">
        <v>2.7444999999999999</v>
      </c>
      <c r="I1876" s="8">
        <v>131.00149565836909</v>
      </c>
      <c r="J1876" s="8">
        <v>97.33</v>
      </c>
      <c r="N1876" s="7"/>
      <c r="O1876" s="8"/>
      <c r="P1876" s="8"/>
      <c r="Q1876" s="8"/>
      <c r="R1876" s="8"/>
      <c r="S1876" s="8"/>
      <c r="T1876" s="8"/>
      <c r="U1876" s="8"/>
      <c r="V1876" s="8"/>
      <c r="W1876" s="8"/>
    </row>
    <row r="1877" spans="1:23" ht="14.25" customHeight="1">
      <c r="A1877" s="7">
        <v>43252</v>
      </c>
      <c r="B1877" s="8">
        <v>3.1619000000000002</v>
      </c>
      <c r="C1877" s="8">
        <v>3.6202000000000001</v>
      </c>
      <c r="D1877" s="8">
        <v>0.45829999999999993</v>
      </c>
      <c r="E1877" s="8">
        <v>2.74</v>
      </c>
      <c r="F1877" s="8">
        <v>2.89</v>
      </c>
      <c r="G1877" s="8">
        <v>94.194400000000002</v>
      </c>
      <c r="H1877" s="8">
        <v>2.9415</v>
      </c>
      <c r="I1877" s="8">
        <v>133.69598761158431</v>
      </c>
      <c r="J1877" s="8">
        <v>97.33</v>
      </c>
      <c r="N1877" s="7"/>
      <c r="O1877" s="8"/>
      <c r="P1877" s="8"/>
      <c r="Q1877" s="8"/>
      <c r="R1877" s="8"/>
      <c r="S1877" s="8"/>
      <c r="T1877" s="8"/>
      <c r="U1877" s="8"/>
      <c r="V1877" s="8"/>
      <c r="W1877" s="8"/>
    </row>
    <row r="1878" spans="1:23" ht="14.25" customHeight="1">
      <c r="A1878" s="7">
        <v>43251</v>
      </c>
      <c r="B1878" s="8">
        <v>3.1488</v>
      </c>
      <c r="C1878" s="8">
        <v>3.6128999999999998</v>
      </c>
      <c r="D1878" s="8">
        <v>0.46409999999999973</v>
      </c>
      <c r="E1878" s="8">
        <v>2.68</v>
      </c>
      <c r="F1878" s="8">
        <v>2.83</v>
      </c>
      <c r="G1878" s="8">
        <v>93.983900000000006</v>
      </c>
      <c r="H1878" s="8">
        <v>2.8904000000000001</v>
      </c>
      <c r="I1878" s="8">
        <v>133.62813406630582</v>
      </c>
      <c r="J1878" s="8">
        <v>97.23</v>
      </c>
      <c r="N1878" s="7"/>
      <c r="O1878" s="8"/>
      <c r="P1878" s="8"/>
      <c r="Q1878" s="8"/>
      <c r="R1878" s="8"/>
      <c r="S1878" s="8"/>
      <c r="T1878" s="8"/>
      <c r="U1878" s="8"/>
      <c r="V1878" s="8"/>
      <c r="W1878" s="8"/>
    </row>
    <row r="1879" spans="1:23" ht="14.25" customHeight="1">
      <c r="A1879" s="7">
        <v>43250</v>
      </c>
      <c r="B1879" s="8">
        <v>3.1528</v>
      </c>
      <c r="C1879" s="8">
        <v>3.5975999999999999</v>
      </c>
      <c r="D1879" s="8">
        <v>0.44479999999999986</v>
      </c>
      <c r="E1879" s="8">
        <v>2.67</v>
      </c>
      <c r="F1879" s="8">
        <v>2.84</v>
      </c>
      <c r="G1879" s="8">
        <v>94.078299999999999</v>
      </c>
      <c r="H1879" s="8">
        <v>2.9508000000000001</v>
      </c>
      <c r="I1879" s="8">
        <v>131.64877836265222</v>
      </c>
      <c r="J1879" s="8">
        <v>97.63</v>
      </c>
      <c r="N1879" s="7"/>
      <c r="O1879" s="8"/>
      <c r="P1879" s="8"/>
      <c r="Q1879" s="8"/>
      <c r="R1879" s="8"/>
      <c r="S1879" s="8"/>
      <c r="T1879" s="8"/>
      <c r="U1879" s="8"/>
      <c r="V1879" s="8"/>
      <c r="W1879" s="8"/>
    </row>
    <row r="1880" spans="1:23" ht="14.25" customHeight="1">
      <c r="A1880" s="7">
        <v>43249</v>
      </c>
      <c r="B1880" s="8">
        <v>3.1396999999999999</v>
      </c>
      <c r="C1880" s="8">
        <v>3.6000999999999999</v>
      </c>
      <c r="D1880" s="8">
        <v>0.46039999999999992</v>
      </c>
      <c r="E1880" s="8">
        <v>2.58</v>
      </c>
      <c r="F1880" s="8">
        <v>2.77</v>
      </c>
      <c r="G1880" s="8">
        <v>94.801299999999998</v>
      </c>
      <c r="H1880" s="8">
        <v>2.8976999999999999</v>
      </c>
      <c r="I1880" s="8">
        <v>130.13719745101352</v>
      </c>
      <c r="J1880" s="8">
        <v>97.63</v>
      </c>
      <c r="N1880" s="7"/>
      <c r="O1880" s="8"/>
      <c r="P1880" s="8"/>
      <c r="Q1880" s="8"/>
      <c r="R1880" s="8"/>
      <c r="S1880" s="8"/>
      <c r="T1880" s="8"/>
      <c r="U1880" s="8"/>
      <c r="V1880" s="8"/>
      <c r="W1880" s="8"/>
    </row>
    <row r="1881" spans="1:23" ht="14.25" customHeight="1">
      <c r="A1881" s="7">
        <v>43248</v>
      </c>
      <c r="B1881" s="8">
        <v>3.1415000000000002</v>
      </c>
      <c r="C1881" s="8">
        <v>3.6101000000000001</v>
      </c>
      <c r="D1881" s="8">
        <v>0.46859999999999991</v>
      </c>
      <c r="E1881" s="8">
        <v>2.76</v>
      </c>
      <c r="F1881" s="8">
        <v>2.93</v>
      </c>
      <c r="G1881" s="8">
        <v>94.421199999999999</v>
      </c>
      <c r="H1881" s="8">
        <v>2.7761999999999998</v>
      </c>
      <c r="I1881" s="8">
        <v>129.35567945670627</v>
      </c>
      <c r="J1881" s="8">
        <v>97.63</v>
      </c>
      <c r="N1881" s="7"/>
      <c r="O1881" s="8"/>
      <c r="P1881" s="8"/>
      <c r="Q1881" s="8"/>
      <c r="R1881" s="8"/>
      <c r="S1881" s="8"/>
      <c r="T1881" s="8"/>
      <c r="U1881" s="8"/>
      <c r="V1881" s="8"/>
      <c r="W1881" s="8"/>
    </row>
    <row r="1882" spans="1:23" ht="14.25" customHeight="1">
      <c r="A1882" s="7">
        <v>43245</v>
      </c>
      <c r="B1882" s="8">
        <v>3.1248999999999998</v>
      </c>
      <c r="C1882" s="8">
        <v>3.6126</v>
      </c>
      <c r="D1882" s="8">
        <v>0.48770000000000024</v>
      </c>
      <c r="E1882" s="8">
        <v>2.76</v>
      </c>
      <c r="F1882" s="8">
        <v>2.93</v>
      </c>
      <c r="G1882" s="8">
        <v>94.247</v>
      </c>
      <c r="H1882" s="8">
        <v>2.8304999999999998</v>
      </c>
      <c r="I1882" s="8">
        <v>130.04996181741478</v>
      </c>
      <c r="J1882" s="8">
        <v>97.63</v>
      </c>
      <c r="N1882" s="7"/>
      <c r="O1882" s="8"/>
      <c r="P1882" s="8"/>
      <c r="Q1882" s="8"/>
      <c r="R1882" s="8"/>
      <c r="S1882" s="8"/>
      <c r="T1882" s="8"/>
      <c r="U1882" s="8"/>
      <c r="V1882" s="8"/>
      <c r="W1882" s="8"/>
    </row>
    <row r="1883" spans="1:23" ht="14.25" customHeight="1">
      <c r="A1883" s="7">
        <v>43244</v>
      </c>
      <c r="B1883" s="8">
        <v>3.1244999999999998</v>
      </c>
      <c r="C1883" s="8">
        <v>3.6501000000000001</v>
      </c>
      <c r="D1883" s="8">
        <v>0.52560000000000029</v>
      </c>
      <c r="E1883" s="8">
        <v>2.82</v>
      </c>
      <c r="F1883" s="8">
        <v>2.98</v>
      </c>
      <c r="G1883" s="8">
        <v>93.777100000000004</v>
      </c>
      <c r="H1883" s="8">
        <v>2.6934</v>
      </c>
      <c r="I1883" s="8">
        <v>132.196681107167</v>
      </c>
      <c r="J1883" s="8">
        <v>97.88</v>
      </c>
      <c r="N1883" s="7"/>
      <c r="O1883" s="8"/>
      <c r="P1883" s="8"/>
      <c r="Q1883" s="8"/>
      <c r="R1883" s="8"/>
      <c r="S1883" s="8"/>
      <c r="T1883" s="8"/>
      <c r="U1883" s="8"/>
      <c r="V1883" s="8"/>
      <c r="W1883" s="8"/>
    </row>
    <row r="1884" spans="1:23" ht="14.25" customHeight="1">
      <c r="A1884" s="7">
        <v>43243</v>
      </c>
      <c r="B1884" s="8">
        <v>3.1233</v>
      </c>
      <c r="C1884" s="8">
        <v>3.64</v>
      </c>
      <c r="D1884" s="8">
        <v>0.51670000000000016</v>
      </c>
      <c r="E1884" s="8">
        <v>2.83</v>
      </c>
      <c r="F1884" s="8">
        <v>3.01</v>
      </c>
      <c r="G1884" s="8">
        <v>93.947699999999998</v>
      </c>
      <c r="H1884" s="8">
        <v>2.6857000000000002</v>
      </c>
      <c r="I1884" s="8">
        <v>131.00857989495086</v>
      </c>
      <c r="J1884" s="8">
        <v>97.88</v>
      </c>
      <c r="N1884" s="7"/>
      <c r="O1884" s="8"/>
      <c r="P1884" s="8"/>
      <c r="Q1884" s="8"/>
      <c r="R1884" s="8"/>
      <c r="S1884" s="8"/>
      <c r="T1884" s="8"/>
      <c r="U1884" s="8"/>
      <c r="V1884" s="8"/>
      <c r="W1884" s="8"/>
    </row>
    <row r="1885" spans="1:23" ht="14.25" customHeight="1">
      <c r="A1885" s="7">
        <v>43242</v>
      </c>
      <c r="B1885" s="8">
        <v>3.1229</v>
      </c>
      <c r="C1885" s="8">
        <v>3.67</v>
      </c>
      <c r="D1885" s="8">
        <v>0.54709999999999992</v>
      </c>
      <c r="E1885" s="8">
        <v>2.9</v>
      </c>
      <c r="F1885" s="8">
        <v>3.06</v>
      </c>
      <c r="G1885" s="8">
        <v>93.592399999999998</v>
      </c>
      <c r="H1885" s="8">
        <v>2.6989000000000001</v>
      </c>
      <c r="I1885" s="8">
        <v>130.16609210240759</v>
      </c>
      <c r="J1885" s="8">
        <v>97.88</v>
      </c>
      <c r="N1885" s="7"/>
      <c r="O1885" s="8"/>
      <c r="P1885" s="8"/>
      <c r="Q1885" s="8"/>
      <c r="R1885" s="8"/>
      <c r="S1885" s="8"/>
      <c r="T1885" s="8"/>
      <c r="U1885" s="8"/>
      <c r="V1885" s="8"/>
      <c r="W1885" s="8"/>
    </row>
    <row r="1886" spans="1:23" ht="14.25" customHeight="1">
      <c r="A1886" s="7">
        <v>43241</v>
      </c>
      <c r="B1886" s="8">
        <v>3.1368</v>
      </c>
      <c r="C1886" s="8">
        <v>3.6939000000000002</v>
      </c>
      <c r="D1886" s="8">
        <v>0.55710000000000015</v>
      </c>
      <c r="E1886" s="8">
        <v>2.9</v>
      </c>
      <c r="F1886" s="8">
        <v>3.06</v>
      </c>
      <c r="G1886" s="8">
        <v>93.516800000000003</v>
      </c>
      <c r="H1886" s="8">
        <v>2.6911</v>
      </c>
      <c r="I1886" s="8">
        <v>128.71408491464663</v>
      </c>
      <c r="J1886" s="8">
        <v>97.88</v>
      </c>
      <c r="N1886" s="7"/>
      <c r="O1886" s="8"/>
      <c r="P1886" s="8"/>
      <c r="Q1886" s="8"/>
      <c r="R1886" s="8"/>
      <c r="S1886" s="8"/>
      <c r="T1886" s="8"/>
      <c r="U1886" s="8"/>
      <c r="V1886" s="8"/>
      <c r="W1886" s="8"/>
    </row>
    <row r="1887" spans="1:23" ht="14.25" customHeight="1">
      <c r="A1887" s="7">
        <v>43238</v>
      </c>
      <c r="B1887" s="8">
        <v>3.0710999999999999</v>
      </c>
      <c r="C1887" s="8">
        <v>3.7099000000000002</v>
      </c>
      <c r="D1887" s="8">
        <v>0.63880000000000026</v>
      </c>
      <c r="E1887" s="8">
        <v>2.9</v>
      </c>
      <c r="F1887" s="8">
        <v>3.06</v>
      </c>
      <c r="G1887" s="8">
        <v>93.677400000000006</v>
      </c>
      <c r="H1887" s="8">
        <v>2.6962000000000002</v>
      </c>
      <c r="I1887" s="8">
        <v>127.15282159761296</v>
      </c>
      <c r="J1887" s="8">
        <v>97.88</v>
      </c>
      <c r="N1887" s="7"/>
      <c r="O1887" s="8"/>
      <c r="P1887" s="8"/>
      <c r="Q1887" s="8"/>
      <c r="R1887" s="8"/>
      <c r="S1887" s="8"/>
      <c r="T1887" s="8"/>
      <c r="U1887" s="8"/>
      <c r="V1887" s="8"/>
      <c r="W1887" s="8"/>
    </row>
    <row r="1888" spans="1:23" ht="14.25" customHeight="1">
      <c r="A1888" s="7">
        <v>43237</v>
      </c>
      <c r="B1888" s="8">
        <v>3.0701000000000001</v>
      </c>
      <c r="C1888" s="8">
        <v>3.7120000000000002</v>
      </c>
      <c r="D1888" s="8">
        <v>0.64190000000000014</v>
      </c>
      <c r="E1888" s="8">
        <v>2.94</v>
      </c>
      <c r="F1888" s="8">
        <v>3.11</v>
      </c>
      <c r="G1888" s="8">
        <v>93.469800000000006</v>
      </c>
      <c r="H1888" s="8">
        <v>2.7557</v>
      </c>
      <c r="I1888" s="8">
        <v>128.81836661312371</v>
      </c>
      <c r="J1888" s="8">
        <v>97.59</v>
      </c>
      <c r="N1888" s="7"/>
      <c r="O1888" s="8"/>
      <c r="P1888" s="8"/>
      <c r="Q1888" s="8"/>
      <c r="R1888" s="8"/>
      <c r="S1888" s="8"/>
      <c r="T1888" s="8"/>
      <c r="U1888" s="8"/>
      <c r="V1888" s="8"/>
      <c r="W1888" s="8"/>
    </row>
    <row r="1889" spans="1:23" ht="14.25" customHeight="1">
      <c r="A1889" s="7">
        <v>43236</v>
      </c>
      <c r="B1889" s="8">
        <v>3.0185</v>
      </c>
      <c r="C1889" s="8">
        <v>3.7075999999999998</v>
      </c>
      <c r="D1889" s="8">
        <v>0.68909999999999982</v>
      </c>
      <c r="E1889" s="8">
        <v>2.94</v>
      </c>
      <c r="F1889" s="8">
        <v>3.09</v>
      </c>
      <c r="G1889" s="8">
        <v>93.317099999999996</v>
      </c>
      <c r="H1889" s="8">
        <v>2.8980999999999999</v>
      </c>
      <c r="I1889" s="8">
        <v>124.26120743057936</v>
      </c>
      <c r="J1889" s="8">
        <v>97.59</v>
      </c>
      <c r="N1889" s="7"/>
      <c r="O1889" s="8"/>
      <c r="P1889" s="8"/>
      <c r="Q1889" s="8"/>
      <c r="R1889" s="8"/>
      <c r="S1889" s="8"/>
      <c r="T1889" s="8"/>
      <c r="U1889" s="8"/>
      <c r="V1889" s="8"/>
      <c r="W1889" s="8"/>
    </row>
    <row r="1890" spans="1:23" ht="14.25" customHeight="1">
      <c r="A1890" s="7">
        <v>43235</v>
      </c>
      <c r="B1890" s="8">
        <v>2.9668999999999999</v>
      </c>
      <c r="C1890" s="8">
        <v>3.7151000000000001</v>
      </c>
      <c r="D1890" s="8">
        <v>0.7482000000000002</v>
      </c>
      <c r="E1890" s="8">
        <v>2.92</v>
      </c>
      <c r="F1890" s="8">
        <v>3.08</v>
      </c>
      <c r="G1890" s="8">
        <v>93.265500000000003</v>
      </c>
      <c r="H1890" s="8">
        <v>2.7787000000000002</v>
      </c>
      <c r="I1890" s="8">
        <v>125.25222879325185</v>
      </c>
      <c r="J1890" s="8">
        <v>97.59</v>
      </c>
      <c r="N1890" s="7"/>
      <c r="O1890" s="8"/>
      <c r="P1890" s="8"/>
      <c r="Q1890" s="8"/>
      <c r="R1890" s="8"/>
      <c r="S1890" s="8"/>
      <c r="T1890" s="8"/>
      <c r="U1890" s="8"/>
      <c r="V1890" s="8"/>
      <c r="W1890" s="8"/>
    </row>
    <row r="1891" spans="1:23" ht="14.25" customHeight="1">
      <c r="A1891" s="7">
        <v>43234</v>
      </c>
      <c r="B1891" s="8">
        <v>2.9468999999999999</v>
      </c>
      <c r="C1891" s="8">
        <v>3.6937000000000002</v>
      </c>
      <c r="D1891" s="8">
        <v>0.74680000000000035</v>
      </c>
      <c r="E1891" s="8">
        <v>2.85</v>
      </c>
      <c r="F1891" s="8">
        <v>3</v>
      </c>
      <c r="G1891" s="8">
        <v>92.679400000000001</v>
      </c>
      <c r="H1891" s="8">
        <v>2.7237</v>
      </c>
      <c r="I1891" s="8">
        <v>125.12871404807194</v>
      </c>
      <c r="J1891" s="8">
        <v>97.59</v>
      </c>
      <c r="N1891" s="7"/>
      <c r="O1891" s="8"/>
      <c r="P1891" s="8"/>
      <c r="Q1891" s="8"/>
      <c r="R1891" s="8"/>
      <c r="S1891" s="8"/>
      <c r="T1891" s="8"/>
      <c r="U1891" s="8"/>
      <c r="V1891" s="8"/>
      <c r="W1891" s="8"/>
    </row>
    <row r="1892" spans="1:23" ht="14.25" customHeight="1">
      <c r="A1892" s="7">
        <v>43231</v>
      </c>
      <c r="B1892" s="8">
        <v>2.9304999999999999</v>
      </c>
      <c r="C1892" s="8">
        <v>3.6882000000000001</v>
      </c>
      <c r="D1892" s="8">
        <v>0.75770000000000026</v>
      </c>
      <c r="E1892" s="8">
        <v>2.84</v>
      </c>
      <c r="F1892" s="8">
        <v>2.97</v>
      </c>
      <c r="G1892" s="8">
        <v>92.559799999999996</v>
      </c>
      <c r="H1892" s="8">
        <v>2.6907000000000001</v>
      </c>
      <c r="I1892" s="8">
        <v>127.26155132350421</v>
      </c>
      <c r="J1892" s="8">
        <v>97.59</v>
      </c>
      <c r="N1892" s="7"/>
      <c r="O1892" s="8"/>
      <c r="P1892" s="8"/>
      <c r="Q1892" s="8"/>
      <c r="R1892" s="8"/>
      <c r="S1892" s="8"/>
      <c r="T1892" s="8"/>
      <c r="U1892" s="8"/>
      <c r="V1892" s="8"/>
      <c r="W1892" s="8"/>
    </row>
    <row r="1893" spans="1:23" ht="14.25" customHeight="1">
      <c r="A1893" s="7">
        <v>43230</v>
      </c>
      <c r="B1893" s="8">
        <v>2.9235000000000002</v>
      </c>
      <c r="C1893" s="8">
        <v>3.6924000000000001</v>
      </c>
      <c r="D1893" s="8">
        <v>0.76889999999999992</v>
      </c>
      <c r="E1893" s="8">
        <v>2.83</v>
      </c>
      <c r="F1893" s="8">
        <v>2.97</v>
      </c>
      <c r="G1893" s="8">
        <v>92.710300000000004</v>
      </c>
      <c r="H1893" s="8">
        <v>2.6797</v>
      </c>
      <c r="I1893" s="8">
        <v>126.98376367833848</v>
      </c>
      <c r="J1893" s="8">
        <v>97.52</v>
      </c>
      <c r="N1893" s="7"/>
      <c r="O1893" s="8"/>
      <c r="P1893" s="8"/>
      <c r="Q1893" s="8"/>
      <c r="R1893" s="8"/>
      <c r="S1893" s="8"/>
      <c r="T1893" s="8"/>
      <c r="U1893" s="8"/>
      <c r="V1893" s="8"/>
      <c r="W1893" s="8"/>
    </row>
    <row r="1894" spans="1:23" ht="14.25" customHeight="1">
      <c r="A1894" s="7">
        <v>43229</v>
      </c>
      <c r="B1894" s="8">
        <v>2.9295</v>
      </c>
      <c r="C1894" s="8">
        <v>3.7073999999999998</v>
      </c>
      <c r="D1894" s="8">
        <v>0.77789999999999981</v>
      </c>
      <c r="E1894" s="8">
        <v>2.84</v>
      </c>
      <c r="F1894" s="8">
        <v>3</v>
      </c>
      <c r="G1894" s="8">
        <v>93.109899999999996</v>
      </c>
      <c r="H1894" s="8">
        <v>2.6894</v>
      </c>
      <c r="I1894" s="8">
        <v>127.05426330932785</v>
      </c>
      <c r="J1894" s="8">
        <v>97.52</v>
      </c>
      <c r="N1894" s="7"/>
      <c r="O1894" s="8"/>
      <c r="P1894" s="8"/>
      <c r="Q1894" s="8"/>
      <c r="R1894" s="8"/>
      <c r="S1894" s="8"/>
      <c r="T1894" s="8"/>
      <c r="U1894" s="8"/>
      <c r="V1894" s="8"/>
      <c r="W1894" s="8"/>
    </row>
    <row r="1895" spans="1:23" ht="14.25" customHeight="1">
      <c r="A1895" s="7">
        <v>43228</v>
      </c>
      <c r="B1895" s="8">
        <v>2.9232999999999998</v>
      </c>
      <c r="C1895" s="8">
        <v>3.6922000000000001</v>
      </c>
      <c r="D1895" s="8">
        <v>0.76890000000000036</v>
      </c>
      <c r="E1895" s="8">
        <v>2.81</v>
      </c>
      <c r="F1895" s="8">
        <v>2.97</v>
      </c>
      <c r="G1895" s="8">
        <v>93.071399999999997</v>
      </c>
      <c r="H1895" s="8">
        <v>2.6808999999999998</v>
      </c>
      <c r="I1895" s="8">
        <v>125.4730110140942</v>
      </c>
      <c r="J1895" s="8">
        <v>97.52</v>
      </c>
      <c r="N1895" s="7"/>
      <c r="O1895" s="8"/>
      <c r="P1895" s="8"/>
      <c r="Q1895" s="8"/>
      <c r="R1895" s="8"/>
      <c r="S1895" s="8"/>
      <c r="T1895" s="8"/>
      <c r="U1895" s="8"/>
      <c r="V1895" s="8"/>
      <c r="W1895" s="8"/>
    </row>
    <row r="1896" spans="1:23" ht="14.25" customHeight="1">
      <c r="A1896" s="7">
        <v>43227</v>
      </c>
      <c r="B1896" s="8">
        <v>2.9319000000000002</v>
      </c>
      <c r="C1896" s="8">
        <v>3.6518000000000002</v>
      </c>
      <c r="D1896" s="8">
        <v>0.71989999999999998</v>
      </c>
      <c r="E1896" s="8">
        <v>2.78</v>
      </c>
      <c r="F1896" s="8">
        <v>2.95</v>
      </c>
      <c r="G1896" s="8">
        <v>92.777799999999999</v>
      </c>
      <c r="H1896" s="8">
        <v>2.6938</v>
      </c>
      <c r="I1896" s="8">
        <v>122.97307591405303</v>
      </c>
      <c r="J1896" s="8">
        <v>97.52</v>
      </c>
      <c r="N1896" s="7"/>
      <c r="O1896" s="8"/>
      <c r="P1896" s="8"/>
      <c r="Q1896" s="8"/>
      <c r="R1896" s="8"/>
      <c r="S1896" s="8"/>
      <c r="T1896" s="8"/>
      <c r="U1896" s="8"/>
      <c r="V1896" s="8"/>
      <c r="W1896" s="8"/>
    </row>
    <row r="1897" spans="1:23" ht="14.25" customHeight="1">
      <c r="A1897" s="7">
        <v>43224</v>
      </c>
      <c r="B1897" s="8">
        <v>2.9371999999999998</v>
      </c>
      <c r="C1897" s="8">
        <v>3.6318999999999999</v>
      </c>
      <c r="D1897" s="8">
        <v>0.6947000000000001</v>
      </c>
      <c r="E1897" s="8">
        <v>2.78</v>
      </c>
      <c r="F1897" s="8">
        <v>2.95</v>
      </c>
      <c r="G1897" s="8">
        <v>92.588899999999995</v>
      </c>
      <c r="H1897" s="8">
        <v>2.7046999999999999</v>
      </c>
      <c r="I1897" s="8">
        <v>121.3871205038221</v>
      </c>
      <c r="J1897" s="8">
        <v>97.52</v>
      </c>
      <c r="N1897" s="7"/>
      <c r="O1897" s="8"/>
      <c r="P1897" s="8"/>
      <c r="Q1897" s="8"/>
      <c r="R1897" s="8"/>
      <c r="S1897" s="8"/>
      <c r="T1897" s="8"/>
      <c r="U1897" s="8"/>
      <c r="V1897" s="8"/>
      <c r="W1897" s="8"/>
    </row>
    <row r="1898" spans="1:23" ht="14.25" customHeight="1">
      <c r="A1898" s="7">
        <v>43223</v>
      </c>
      <c r="B1898" s="8">
        <v>2.9769999999999999</v>
      </c>
      <c r="C1898" s="8">
        <v>3.6467000000000001</v>
      </c>
      <c r="D1898" s="8">
        <v>0.66970000000000018</v>
      </c>
      <c r="E1898" s="8">
        <v>2.78</v>
      </c>
      <c r="F1898" s="8">
        <v>2.94</v>
      </c>
      <c r="G1898" s="8">
        <v>92.433899999999994</v>
      </c>
      <c r="H1898" s="8">
        <v>2.8079999999999998</v>
      </c>
      <c r="I1898" s="8">
        <v>120.09767438161319</v>
      </c>
      <c r="J1898" s="8">
        <v>97.37</v>
      </c>
      <c r="N1898" s="7"/>
      <c r="O1898" s="8"/>
      <c r="P1898" s="8"/>
      <c r="Q1898" s="8"/>
      <c r="R1898" s="8"/>
      <c r="S1898" s="8"/>
      <c r="T1898" s="8"/>
      <c r="U1898" s="8"/>
      <c r="V1898" s="8"/>
      <c r="W1898" s="8"/>
    </row>
    <row r="1899" spans="1:23" ht="14.25" customHeight="1">
      <c r="A1899" s="7">
        <v>43222</v>
      </c>
      <c r="B1899" s="8">
        <v>3.0207999999999999</v>
      </c>
      <c r="C1899" s="8">
        <v>3.6665000000000001</v>
      </c>
      <c r="D1899" s="8">
        <v>0.64570000000000016</v>
      </c>
      <c r="E1899" s="8">
        <v>2.8</v>
      </c>
      <c r="F1899" s="8">
        <v>2.97</v>
      </c>
      <c r="G1899" s="8">
        <v>92.704899999999995</v>
      </c>
      <c r="H1899" s="8">
        <v>2.9455</v>
      </c>
      <c r="I1899" s="8">
        <v>115.57653071020266</v>
      </c>
      <c r="J1899" s="8">
        <v>97.37</v>
      </c>
      <c r="N1899" s="7"/>
      <c r="O1899" s="8"/>
      <c r="P1899" s="8"/>
      <c r="Q1899" s="8"/>
      <c r="R1899" s="8"/>
      <c r="S1899" s="8"/>
      <c r="T1899" s="8"/>
      <c r="U1899" s="8"/>
      <c r="V1899" s="8"/>
      <c r="W1899" s="8"/>
    </row>
    <row r="1900" spans="1:23" ht="14.25" customHeight="1">
      <c r="A1900" s="7">
        <v>43221</v>
      </c>
      <c r="B1900" s="8">
        <v>2.9965000000000002</v>
      </c>
      <c r="C1900" s="8">
        <v>3.6217000000000001</v>
      </c>
      <c r="D1900" s="8">
        <v>0.62519999999999998</v>
      </c>
      <c r="E1900" s="8">
        <v>2.82</v>
      </c>
      <c r="F1900" s="8">
        <v>2.97</v>
      </c>
      <c r="G1900" s="8">
        <v>92.467100000000002</v>
      </c>
      <c r="H1900" s="8">
        <v>2.9863</v>
      </c>
      <c r="I1900" s="8">
        <v>117.93636081902473</v>
      </c>
      <c r="J1900" s="8">
        <v>97.37</v>
      </c>
      <c r="N1900" s="7"/>
      <c r="O1900" s="8"/>
      <c r="P1900" s="8"/>
      <c r="Q1900" s="8"/>
      <c r="R1900" s="8"/>
      <c r="S1900" s="8"/>
      <c r="T1900" s="8"/>
      <c r="U1900" s="8"/>
      <c r="V1900" s="8"/>
      <c r="W1900" s="8"/>
    </row>
    <row r="1901" spans="1:23" ht="14.25" customHeight="1">
      <c r="A1901" s="7">
        <v>43220</v>
      </c>
      <c r="B1901" s="8">
        <v>2.9965000000000002</v>
      </c>
      <c r="C1901" s="8">
        <v>3.6217000000000001</v>
      </c>
      <c r="D1901" s="8">
        <v>0.62519999999999998</v>
      </c>
      <c r="E1901" s="8">
        <v>2.79</v>
      </c>
      <c r="F1901" s="8">
        <v>2.95</v>
      </c>
      <c r="G1901" s="8">
        <v>91.834299999999999</v>
      </c>
      <c r="H1901" s="8">
        <v>2.9863</v>
      </c>
      <c r="I1901" s="8">
        <v>117.93636081902473</v>
      </c>
      <c r="J1901" s="8">
        <v>97.37</v>
      </c>
      <c r="N1901" s="7"/>
      <c r="O1901" s="8"/>
      <c r="P1901" s="8"/>
      <c r="Q1901" s="8"/>
      <c r="R1901" s="8"/>
      <c r="S1901" s="8"/>
      <c r="T1901" s="8"/>
      <c r="U1901" s="8"/>
      <c r="V1901" s="8"/>
      <c r="W1901" s="8"/>
    </row>
    <row r="1902" spans="1:23" ht="14.25" customHeight="1">
      <c r="A1902" s="7">
        <v>43218</v>
      </c>
      <c r="B1902" s="8">
        <v>2.9965000000000002</v>
      </c>
      <c r="C1902" s="8">
        <v>3.6217000000000001</v>
      </c>
      <c r="D1902" s="8">
        <v>0.62519999999999998</v>
      </c>
      <c r="E1902" s="8">
        <v>2.8</v>
      </c>
      <c r="F1902" s="8">
        <v>2.96</v>
      </c>
      <c r="G1902" s="8">
        <v>91.530199999999994</v>
      </c>
      <c r="H1902" s="8">
        <v>2.9863</v>
      </c>
      <c r="I1902" s="8">
        <v>117.93636081902473</v>
      </c>
      <c r="J1902" s="8">
        <v>97.37</v>
      </c>
      <c r="N1902" s="7"/>
      <c r="O1902" s="8"/>
      <c r="P1902" s="8"/>
      <c r="Q1902" s="8"/>
      <c r="R1902" s="8"/>
      <c r="S1902" s="8"/>
      <c r="T1902" s="8"/>
      <c r="U1902" s="8"/>
      <c r="V1902" s="8"/>
      <c r="W1902" s="8"/>
    </row>
    <row r="1903" spans="1:23" ht="14.25" customHeight="1">
      <c r="A1903" s="7">
        <v>43217</v>
      </c>
      <c r="B1903" s="8">
        <v>3.0154999999999998</v>
      </c>
      <c r="C1903" s="8">
        <v>3.6364000000000001</v>
      </c>
      <c r="D1903" s="8">
        <v>0.62090000000000023</v>
      </c>
      <c r="E1903" s="8">
        <v>2.8</v>
      </c>
      <c r="F1903" s="8">
        <v>2.96</v>
      </c>
      <c r="G1903" s="8">
        <v>91.530199999999994</v>
      </c>
      <c r="H1903" s="8">
        <v>3.0268999999999999</v>
      </c>
      <c r="I1903" s="8">
        <v>117.41435109901504</v>
      </c>
      <c r="J1903" s="8">
        <v>97.37</v>
      </c>
      <c r="N1903" s="7"/>
      <c r="O1903" s="8"/>
      <c r="P1903" s="8"/>
      <c r="Q1903" s="8"/>
      <c r="R1903" s="8"/>
      <c r="S1903" s="8"/>
      <c r="T1903" s="8"/>
      <c r="U1903" s="8"/>
      <c r="V1903" s="8"/>
      <c r="W1903" s="8"/>
    </row>
    <row r="1904" spans="1:23" ht="14.25" customHeight="1">
      <c r="A1904" s="7">
        <v>43216</v>
      </c>
      <c r="B1904" s="8">
        <v>3.0278999999999998</v>
      </c>
      <c r="C1904" s="8">
        <v>3.6343999999999999</v>
      </c>
      <c r="D1904" s="8">
        <v>0.60650000000000004</v>
      </c>
      <c r="E1904" s="8">
        <v>2.82</v>
      </c>
      <c r="F1904" s="8">
        <v>3</v>
      </c>
      <c r="G1904" s="8">
        <v>91.572100000000006</v>
      </c>
      <c r="H1904" s="8">
        <v>2.9529999999999998</v>
      </c>
      <c r="I1904" s="8">
        <v>115.71745486926407</v>
      </c>
      <c r="J1904" s="8">
        <v>96.99</v>
      </c>
      <c r="N1904" s="7"/>
      <c r="O1904" s="8"/>
      <c r="P1904" s="8"/>
      <c r="Q1904" s="8"/>
      <c r="R1904" s="8"/>
      <c r="S1904" s="8"/>
      <c r="T1904" s="8"/>
      <c r="U1904" s="8"/>
      <c r="V1904" s="8"/>
      <c r="W1904" s="8"/>
    </row>
    <row r="1905" spans="1:23" ht="14.25" customHeight="1">
      <c r="A1905" s="7">
        <v>43215</v>
      </c>
      <c r="B1905" s="8">
        <v>3.0247000000000002</v>
      </c>
      <c r="C1905" s="8">
        <v>3.6118000000000001</v>
      </c>
      <c r="D1905" s="8">
        <v>0.58709999999999996</v>
      </c>
      <c r="E1905" s="8">
        <v>2.84</v>
      </c>
      <c r="F1905" s="8">
        <v>3.03</v>
      </c>
      <c r="G1905" s="8">
        <v>91.240899999999996</v>
      </c>
      <c r="H1905" s="8">
        <v>2.9908999999999999</v>
      </c>
      <c r="I1905" s="8">
        <v>117.80031127870564</v>
      </c>
      <c r="J1905" s="8">
        <v>96.99</v>
      </c>
      <c r="N1905" s="7"/>
      <c r="O1905" s="8"/>
      <c r="P1905" s="8"/>
      <c r="Q1905" s="8"/>
      <c r="R1905" s="8"/>
      <c r="S1905" s="8"/>
      <c r="T1905" s="8"/>
      <c r="U1905" s="8"/>
      <c r="V1905" s="8"/>
      <c r="W1905" s="8"/>
    </row>
    <row r="1906" spans="1:23" ht="14.25" customHeight="1">
      <c r="A1906" s="7">
        <v>43214</v>
      </c>
      <c r="B1906" s="8">
        <v>3.0152000000000001</v>
      </c>
      <c r="C1906" s="8">
        <v>3.5855000000000001</v>
      </c>
      <c r="D1906" s="8">
        <v>0.57030000000000003</v>
      </c>
      <c r="E1906" s="8">
        <v>2.83</v>
      </c>
      <c r="F1906" s="8">
        <v>3</v>
      </c>
      <c r="G1906" s="8">
        <v>90.787499999999994</v>
      </c>
      <c r="H1906" s="8">
        <v>3.0358000000000001</v>
      </c>
      <c r="I1906" s="8">
        <v>119.36557831360946</v>
      </c>
      <c r="J1906" s="8">
        <v>96.99</v>
      </c>
      <c r="N1906" s="7"/>
      <c r="O1906" s="8"/>
      <c r="P1906" s="8"/>
      <c r="Q1906" s="8"/>
      <c r="R1906" s="8"/>
      <c r="S1906" s="8"/>
      <c r="T1906" s="8"/>
      <c r="U1906" s="8"/>
      <c r="V1906" s="8"/>
      <c r="W1906" s="8"/>
    </row>
    <row r="1907" spans="1:23" ht="14.25" customHeight="1">
      <c r="A1907" s="7">
        <v>43213</v>
      </c>
      <c r="B1907" s="8">
        <v>3.0484</v>
      </c>
      <c r="C1907" s="8">
        <v>3.6019000000000001</v>
      </c>
      <c r="D1907" s="8">
        <v>0.5535000000000001</v>
      </c>
      <c r="E1907" s="8">
        <v>2.83</v>
      </c>
      <c r="F1907" s="8">
        <v>2.98</v>
      </c>
      <c r="G1907" s="8">
        <v>90.930899999999994</v>
      </c>
      <c r="H1907" s="8">
        <v>2.9651000000000001</v>
      </c>
      <c r="I1907" s="8">
        <v>118.33884029824866</v>
      </c>
      <c r="J1907" s="8">
        <v>96.99</v>
      </c>
      <c r="N1907" s="7"/>
      <c r="O1907" s="8"/>
      <c r="P1907" s="8"/>
      <c r="Q1907" s="8"/>
      <c r="R1907" s="8"/>
      <c r="S1907" s="8"/>
      <c r="T1907" s="8"/>
      <c r="U1907" s="8"/>
      <c r="V1907" s="8"/>
      <c r="W1907" s="8"/>
    </row>
    <row r="1908" spans="1:23" ht="14.25" customHeight="1">
      <c r="A1908" s="7">
        <v>43210</v>
      </c>
      <c r="B1908" s="8">
        <v>3.0061</v>
      </c>
      <c r="C1908" s="8">
        <v>3.5215000000000001</v>
      </c>
      <c r="D1908" s="8">
        <v>0.51540000000000008</v>
      </c>
      <c r="E1908" s="8">
        <v>2.8</v>
      </c>
      <c r="F1908" s="8">
        <v>2.96</v>
      </c>
      <c r="G1908" s="8">
        <v>90.326999999999998</v>
      </c>
      <c r="H1908" s="8">
        <v>3.0440999999999998</v>
      </c>
      <c r="I1908" s="8">
        <v>118.45920803543781</v>
      </c>
      <c r="J1908" s="8">
        <v>96.99</v>
      </c>
      <c r="N1908" s="7"/>
      <c r="O1908" s="8"/>
      <c r="P1908" s="8"/>
      <c r="Q1908" s="8"/>
      <c r="R1908" s="8"/>
      <c r="S1908" s="8"/>
      <c r="T1908" s="8"/>
      <c r="U1908" s="8"/>
      <c r="V1908" s="8"/>
      <c r="W1908" s="8"/>
    </row>
    <row r="1909" spans="1:23" ht="14.25" customHeight="1">
      <c r="A1909" s="7">
        <v>43209</v>
      </c>
      <c r="B1909" s="8">
        <v>2.9611000000000001</v>
      </c>
      <c r="C1909" s="8">
        <v>3.5064000000000002</v>
      </c>
      <c r="D1909" s="8">
        <v>0.54530000000000012</v>
      </c>
      <c r="E1909" s="8">
        <v>2.77</v>
      </c>
      <c r="F1909" s="8">
        <v>2.92</v>
      </c>
      <c r="G1909" s="8">
        <v>89.886799999999994</v>
      </c>
      <c r="H1909" s="8">
        <v>2.9889999999999999</v>
      </c>
      <c r="I1909" s="8">
        <v>115.42031742358833</v>
      </c>
      <c r="J1909" s="8">
        <v>96.97</v>
      </c>
      <c r="N1909" s="7"/>
      <c r="O1909" s="8"/>
      <c r="P1909" s="8"/>
      <c r="Q1909" s="8"/>
      <c r="R1909" s="8"/>
      <c r="S1909" s="8"/>
      <c r="T1909" s="8"/>
      <c r="U1909" s="8"/>
      <c r="V1909" s="8"/>
      <c r="W1909" s="8"/>
    </row>
    <row r="1910" spans="1:23" ht="14.25" customHeight="1">
      <c r="A1910" s="7">
        <v>43208</v>
      </c>
      <c r="B1910" s="8">
        <v>2.9125000000000001</v>
      </c>
      <c r="C1910" s="8">
        <v>3.5013000000000001</v>
      </c>
      <c r="D1910" s="8">
        <v>0.58879999999999999</v>
      </c>
      <c r="E1910" s="8">
        <v>2.73</v>
      </c>
      <c r="F1910" s="8">
        <v>2.87</v>
      </c>
      <c r="G1910" s="8">
        <v>89.612200000000001</v>
      </c>
      <c r="H1910" s="8">
        <v>2.9830999999999999</v>
      </c>
      <c r="I1910" s="8">
        <v>112.40656273200347</v>
      </c>
      <c r="J1910" s="8">
        <v>96.97</v>
      </c>
      <c r="N1910" s="7"/>
      <c r="O1910" s="8"/>
      <c r="P1910" s="8"/>
      <c r="Q1910" s="8"/>
      <c r="R1910" s="8"/>
      <c r="S1910" s="8"/>
      <c r="T1910" s="8"/>
      <c r="U1910" s="8"/>
      <c r="V1910" s="8"/>
      <c r="W1910" s="8"/>
    </row>
    <row r="1911" spans="1:23" ht="14.25" customHeight="1">
      <c r="A1911" s="7">
        <v>43207</v>
      </c>
      <c r="B1911" s="8">
        <v>3.1610999999999998</v>
      </c>
      <c r="C1911" s="8">
        <v>3.6511999999999998</v>
      </c>
      <c r="D1911" s="8">
        <v>0.49009999999999998</v>
      </c>
      <c r="E1911" s="8">
        <v>2.68</v>
      </c>
      <c r="F1911" s="8">
        <v>2.82</v>
      </c>
      <c r="G1911" s="8">
        <v>89.486500000000007</v>
      </c>
      <c r="H1911" s="8">
        <v>2.9352999999999998</v>
      </c>
      <c r="I1911" s="8">
        <v>123.7302539219104</v>
      </c>
      <c r="J1911" s="8">
        <v>96.97</v>
      </c>
      <c r="N1911" s="7"/>
      <c r="O1911" s="8"/>
      <c r="P1911" s="8"/>
      <c r="Q1911" s="8"/>
      <c r="R1911" s="8"/>
      <c r="S1911" s="8"/>
      <c r="T1911" s="8"/>
      <c r="U1911" s="8"/>
      <c r="V1911" s="8"/>
      <c r="W1911" s="8"/>
    </row>
    <row r="1912" spans="1:23" ht="14.25" customHeight="1">
      <c r="A1912" s="7">
        <v>43206</v>
      </c>
      <c r="B1912" s="8">
        <v>3.1707000000000001</v>
      </c>
      <c r="C1912" s="8">
        <v>3.6560999999999999</v>
      </c>
      <c r="D1912" s="8">
        <v>0.48539999999999983</v>
      </c>
      <c r="E1912" s="8">
        <v>2.69</v>
      </c>
      <c r="F1912" s="8">
        <v>2.83</v>
      </c>
      <c r="G1912" s="8">
        <v>89.428899999999999</v>
      </c>
      <c r="H1912" s="8">
        <v>2.7591000000000001</v>
      </c>
      <c r="I1912" s="8">
        <v>124.33260057417102</v>
      </c>
      <c r="J1912" s="8">
        <v>96.97</v>
      </c>
      <c r="N1912" s="7"/>
      <c r="O1912" s="8"/>
      <c r="P1912" s="8"/>
      <c r="Q1912" s="8"/>
      <c r="R1912" s="8"/>
      <c r="S1912" s="8"/>
      <c r="T1912" s="8"/>
      <c r="U1912" s="8"/>
      <c r="V1912" s="8"/>
      <c r="W1912" s="8"/>
    </row>
    <row r="1913" spans="1:23" ht="14.25" customHeight="1">
      <c r="A1913" s="7">
        <v>43203</v>
      </c>
      <c r="B1913" s="8">
        <v>3.2012999999999998</v>
      </c>
      <c r="C1913" s="8">
        <v>3.7061999999999999</v>
      </c>
      <c r="D1913" s="8">
        <v>0.50490000000000013</v>
      </c>
      <c r="E1913" s="8">
        <v>2.67</v>
      </c>
      <c r="F1913" s="8">
        <v>2.82</v>
      </c>
      <c r="G1913" s="8">
        <v>89.805999999999997</v>
      </c>
      <c r="H1913" s="8">
        <v>2.6966000000000001</v>
      </c>
      <c r="I1913" s="8">
        <v>124.88513257392826</v>
      </c>
      <c r="J1913" s="8">
        <v>96.97</v>
      </c>
      <c r="N1913" s="7"/>
      <c r="O1913" s="8"/>
      <c r="P1913" s="8"/>
      <c r="Q1913" s="8"/>
      <c r="R1913" s="8"/>
      <c r="S1913" s="8"/>
      <c r="T1913" s="8"/>
      <c r="U1913" s="8"/>
      <c r="V1913" s="8"/>
      <c r="W1913" s="8"/>
    </row>
    <row r="1914" spans="1:23" ht="14.25" customHeight="1">
      <c r="A1914" s="7">
        <v>43202</v>
      </c>
      <c r="B1914" s="8">
        <v>3.2092000000000001</v>
      </c>
      <c r="C1914" s="8">
        <v>3.7109000000000001</v>
      </c>
      <c r="D1914" s="8">
        <v>0.50170000000000003</v>
      </c>
      <c r="E1914" s="8">
        <v>2.67</v>
      </c>
      <c r="F1914" s="8">
        <v>2.83</v>
      </c>
      <c r="G1914" s="8">
        <v>89.778800000000004</v>
      </c>
      <c r="H1914" s="8">
        <v>2.6947999999999999</v>
      </c>
      <c r="I1914" s="8">
        <v>124.13226528628962</v>
      </c>
      <c r="J1914" s="8">
        <v>96.62</v>
      </c>
      <c r="N1914" s="7"/>
      <c r="O1914" s="8"/>
      <c r="P1914" s="8"/>
      <c r="Q1914" s="8"/>
      <c r="R1914" s="8"/>
      <c r="S1914" s="8"/>
      <c r="T1914" s="8"/>
      <c r="U1914" s="8"/>
      <c r="V1914" s="8"/>
      <c r="W1914" s="8"/>
    </row>
    <row r="1915" spans="1:23" ht="14.25" customHeight="1">
      <c r="A1915" s="7">
        <v>43201</v>
      </c>
      <c r="B1915" s="8">
        <v>3.2387000000000001</v>
      </c>
      <c r="C1915" s="8">
        <v>3.7109000000000001</v>
      </c>
      <c r="D1915" s="8">
        <v>0.47219999999999995</v>
      </c>
      <c r="E1915" s="8">
        <v>2.62</v>
      </c>
      <c r="F1915" s="8">
        <v>2.79</v>
      </c>
      <c r="G1915" s="8">
        <v>89.524199999999993</v>
      </c>
      <c r="H1915" s="8">
        <v>2.7073</v>
      </c>
      <c r="I1915" s="8">
        <v>120.21373493632827</v>
      </c>
      <c r="J1915" s="8">
        <v>96.62</v>
      </c>
      <c r="N1915" s="7"/>
      <c r="O1915" s="8"/>
      <c r="P1915" s="8"/>
      <c r="Q1915" s="8"/>
      <c r="R1915" s="8"/>
      <c r="S1915" s="8"/>
      <c r="T1915" s="8"/>
      <c r="U1915" s="8"/>
      <c r="V1915" s="8"/>
      <c r="W1915" s="8"/>
    </row>
    <row r="1916" spans="1:23" ht="14.25" customHeight="1">
      <c r="A1916" s="7">
        <v>43200</v>
      </c>
      <c r="B1916" s="8">
        <v>3.2383999999999999</v>
      </c>
      <c r="C1916" s="8">
        <v>3.7159</v>
      </c>
      <c r="D1916" s="8">
        <v>0.47750000000000004</v>
      </c>
      <c r="E1916" s="8">
        <v>2.62</v>
      </c>
      <c r="F1916" s="8">
        <v>2.8</v>
      </c>
      <c r="G1916" s="8">
        <v>89.632599999999996</v>
      </c>
      <c r="H1916" s="8">
        <v>2.7168000000000001</v>
      </c>
      <c r="I1916" s="8">
        <v>123.49595170561999</v>
      </c>
      <c r="J1916" s="8">
        <v>96.62</v>
      </c>
      <c r="N1916" s="7"/>
      <c r="O1916" s="8"/>
      <c r="P1916" s="8"/>
      <c r="Q1916" s="8"/>
      <c r="R1916" s="8"/>
      <c r="S1916" s="8"/>
      <c r="T1916" s="8"/>
      <c r="U1916" s="8"/>
      <c r="V1916" s="8"/>
      <c r="W1916" s="8"/>
    </row>
    <row r="1917" spans="1:23" ht="14.25" customHeight="1">
      <c r="A1917" s="7">
        <v>43199</v>
      </c>
      <c r="B1917" s="8">
        <v>3.2281</v>
      </c>
      <c r="C1917" s="8">
        <v>3.6959</v>
      </c>
      <c r="D1917" s="8">
        <v>0.46779999999999999</v>
      </c>
      <c r="E1917" s="8">
        <v>2.6</v>
      </c>
      <c r="F1917" s="8">
        <v>2.78</v>
      </c>
      <c r="G1917" s="8">
        <v>89.846800000000002</v>
      </c>
      <c r="H1917" s="8">
        <v>2.6791</v>
      </c>
      <c r="I1917" s="8">
        <v>126.03790242082663</v>
      </c>
      <c r="J1917" s="8">
        <v>96.62</v>
      </c>
      <c r="N1917" s="7"/>
      <c r="O1917" s="8"/>
      <c r="P1917" s="8"/>
      <c r="Q1917" s="8"/>
      <c r="R1917" s="8"/>
      <c r="S1917" s="8"/>
      <c r="T1917" s="8"/>
      <c r="U1917" s="8"/>
      <c r="V1917" s="8"/>
      <c r="W1917" s="8"/>
    </row>
    <row r="1918" spans="1:23" ht="14.25" customHeight="1">
      <c r="A1918" s="7">
        <v>43198</v>
      </c>
      <c r="B1918" s="8">
        <v>3.2776000000000001</v>
      </c>
      <c r="C1918" s="8">
        <v>3.7008000000000001</v>
      </c>
      <c r="D1918" s="8">
        <v>0.42320000000000002</v>
      </c>
      <c r="E1918" s="8">
        <v>2.58</v>
      </c>
      <c r="F1918" s="8">
        <v>2.77</v>
      </c>
      <c r="G1918" s="8">
        <v>90.120500000000007</v>
      </c>
      <c r="H1918" s="8">
        <v>2.7105000000000001</v>
      </c>
      <c r="I1918" s="8">
        <v>126.075709906458</v>
      </c>
      <c r="J1918" s="8">
        <v>96.62</v>
      </c>
      <c r="N1918" s="7"/>
      <c r="O1918" s="8"/>
      <c r="P1918" s="8"/>
      <c r="Q1918" s="8"/>
      <c r="R1918" s="8"/>
      <c r="S1918" s="8"/>
      <c r="T1918" s="8"/>
      <c r="U1918" s="8"/>
      <c r="V1918" s="8"/>
      <c r="W1918" s="8"/>
    </row>
    <row r="1919" spans="1:23" ht="14.25" customHeight="1">
      <c r="A1919" s="7">
        <v>43196</v>
      </c>
      <c r="B1919" s="8">
        <v>3.2591000000000001</v>
      </c>
      <c r="C1919" s="8">
        <v>3.7233999999999998</v>
      </c>
      <c r="D1919" s="8">
        <v>0.46429999999999971</v>
      </c>
      <c r="E1919" s="8">
        <v>2.58</v>
      </c>
      <c r="F1919" s="8">
        <v>2.77</v>
      </c>
      <c r="G1919" s="8">
        <v>90.120500000000007</v>
      </c>
      <c r="H1919" s="8">
        <v>2.6947000000000001</v>
      </c>
      <c r="I1919" s="8">
        <v>125.61203671801377</v>
      </c>
      <c r="J1919" s="8">
        <v>96.62</v>
      </c>
      <c r="N1919" s="7"/>
      <c r="O1919" s="8"/>
      <c r="P1919" s="8"/>
      <c r="Q1919" s="8"/>
      <c r="R1919" s="8"/>
      <c r="S1919" s="8"/>
      <c r="T1919" s="8"/>
      <c r="U1919" s="8"/>
      <c r="V1919" s="8"/>
      <c r="W1919" s="8"/>
    </row>
    <row r="1920" spans="1:23" ht="14.25" customHeight="1">
      <c r="A1920" s="7">
        <v>43195</v>
      </c>
      <c r="B1920" s="8">
        <v>3.2591000000000001</v>
      </c>
      <c r="C1920" s="8">
        <v>3.7233999999999998</v>
      </c>
      <c r="D1920" s="8">
        <v>0.46429999999999971</v>
      </c>
      <c r="E1920" s="8">
        <v>2.64</v>
      </c>
      <c r="F1920" s="8">
        <v>2.83</v>
      </c>
      <c r="G1920" s="8">
        <v>90.443799999999996</v>
      </c>
      <c r="H1920" s="8">
        <v>2.6947000000000001</v>
      </c>
      <c r="I1920" s="8">
        <v>125.61203671801377</v>
      </c>
      <c r="J1920" s="8">
        <v>96.62</v>
      </c>
      <c r="N1920" s="7"/>
      <c r="O1920" s="8"/>
      <c r="P1920" s="8"/>
      <c r="Q1920" s="8"/>
      <c r="R1920" s="8"/>
      <c r="S1920" s="8"/>
      <c r="T1920" s="8"/>
      <c r="U1920" s="8"/>
      <c r="V1920" s="8"/>
      <c r="W1920" s="8"/>
    </row>
    <row r="1921" spans="1:23" ht="14.25" customHeight="1">
      <c r="A1921" s="7">
        <v>43194</v>
      </c>
      <c r="B1921" s="8">
        <v>3.2591000000000001</v>
      </c>
      <c r="C1921" s="8">
        <v>3.7233999999999998</v>
      </c>
      <c r="D1921" s="8">
        <v>0.46429999999999971</v>
      </c>
      <c r="E1921" s="8">
        <v>2.61</v>
      </c>
      <c r="F1921" s="8">
        <v>2.79</v>
      </c>
      <c r="G1921" s="8">
        <v>90.119900000000001</v>
      </c>
      <c r="H1921" s="8">
        <v>2.6947000000000001</v>
      </c>
      <c r="I1921" s="8">
        <v>125.61203671801377</v>
      </c>
      <c r="J1921" s="8">
        <v>96.62</v>
      </c>
      <c r="N1921" s="7"/>
      <c r="O1921" s="8"/>
      <c r="P1921" s="8"/>
      <c r="Q1921" s="8"/>
      <c r="R1921" s="8"/>
      <c r="S1921" s="8"/>
      <c r="T1921" s="8"/>
      <c r="U1921" s="8"/>
      <c r="V1921" s="8"/>
      <c r="W1921" s="8"/>
    </row>
    <row r="1922" spans="1:23" ht="14.25" customHeight="1">
      <c r="A1922" s="7">
        <v>43193</v>
      </c>
      <c r="B1922" s="8">
        <v>3.2991000000000001</v>
      </c>
      <c r="C1922" s="8">
        <v>3.7507000000000001</v>
      </c>
      <c r="D1922" s="8">
        <v>0.4516</v>
      </c>
      <c r="E1922" s="8">
        <v>2.6</v>
      </c>
      <c r="F1922" s="8">
        <v>2.79</v>
      </c>
      <c r="G1922" s="8">
        <v>90.183899999999994</v>
      </c>
      <c r="H1922" s="8">
        <v>2.7658999999999998</v>
      </c>
      <c r="I1922" s="8">
        <v>125.6758490417198</v>
      </c>
      <c r="J1922" s="8">
        <v>96.73</v>
      </c>
      <c r="N1922" s="7"/>
      <c r="O1922" s="8"/>
      <c r="P1922" s="8"/>
      <c r="Q1922" s="8"/>
      <c r="R1922" s="8"/>
      <c r="S1922" s="8"/>
      <c r="T1922" s="8"/>
      <c r="U1922" s="8"/>
      <c r="V1922" s="8"/>
      <c r="W1922" s="8"/>
    </row>
    <row r="1923" spans="1:23" ht="14.25" customHeight="1">
      <c r="A1923" s="7">
        <v>43192</v>
      </c>
      <c r="B1923" s="8">
        <v>3.2831000000000001</v>
      </c>
      <c r="C1923" s="8">
        <v>3.7357</v>
      </c>
      <c r="D1923" s="8">
        <v>0.45259999999999989</v>
      </c>
      <c r="E1923" s="8">
        <v>2.5499999999999998</v>
      </c>
      <c r="F1923" s="8">
        <v>2.73</v>
      </c>
      <c r="G1923" s="8">
        <v>90.022900000000007</v>
      </c>
      <c r="H1923" s="8">
        <v>2.7706</v>
      </c>
      <c r="I1923" s="8">
        <v>121.26541322021529</v>
      </c>
      <c r="J1923" s="8">
        <v>96.73</v>
      </c>
      <c r="N1923" s="7"/>
      <c r="O1923" s="8"/>
      <c r="P1923" s="8"/>
      <c r="Q1923" s="8"/>
      <c r="R1923" s="8"/>
      <c r="S1923" s="8"/>
      <c r="T1923" s="8"/>
      <c r="U1923" s="8"/>
      <c r="V1923" s="8"/>
      <c r="W1923" s="8"/>
    </row>
    <row r="1924" spans="1:23" ht="14.25" customHeight="1">
      <c r="A1924" s="7">
        <v>43189</v>
      </c>
      <c r="B1924" s="8">
        <v>3.3220999999999998</v>
      </c>
      <c r="C1924" s="8">
        <v>3.7406999999999999</v>
      </c>
      <c r="D1924" s="8">
        <v>0.41860000000000008</v>
      </c>
      <c r="E1924" s="8">
        <v>2.56</v>
      </c>
      <c r="F1924" s="8">
        <v>2.74</v>
      </c>
      <c r="G1924" s="8">
        <v>89.969399999999993</v>
      </c>
      <c r="H1924" s="8">
        <v>3.1048</v>
      </c>
      <c r="I1924" s="8">
        <v>125.06653371247739</v>
      </c>
      <c r="J1924" s="8">
        <v>96.73</v>
      </c>
      <c r="N1924" s="7"/>
      <c r="O1924" s="8"/>
      <c r="P1924" s="8"/>
      <c r="Q1924" s="8"/>
      <c r="R1924" s="8"/>
      <c r="S1924" s="8"/>
      <c r="T1924" s="8"/>
      <c r="U1924" s="8"/>
      <c r="V1924" s="8"/>
      <c r="W1924" s="8"/>
    </row>
    <row r="1925" spans="1:23" ht="14.25" customHeight="1">
      <c r="A1925" s="7">
        <v>43188</v>
      </c>
      <c r="B1925" s="8">
        <v>3.3220999999999998</v>
      </c>
      <c r="C1925" s="8">
        <v>3.7456</v>
      </c>
      <c r="D1925" s="8">
        <v>0.42350000000000021</v>
      </c>
      <c r="E1925" s="8">
        <v>2.56</v>
      </c>
      <c r="F1925" s="8">
        <v>2.74</v>
      </c>
      <c r="G1925" s="8">
        <v>90.080600000000004</v>
      </c>
      <c r="H1925" s="8">
        <v>2.9405999999999999</v>
      </c>
      <c r="I1925" s="8">
        <v>124.23755349493487</v>
      </c>
      <c r="J1925" s="8">
        <v>96.11</v>
      </c>
      <c r="N1925" s="7"/>
      <c r="O1925" s="8"/>
      <c r="P1925" s="8"/>
      <c r="Q1925" s="8"/>
      <c r="R1925" s="8"/>
      <c r="S1925" s="8"/>
      <c r="T1925" s="8"/>
      <c r="U1925" s="8"/>
      <c r="V1925" s="8"/>
      <c r="W1925" s="8"/>
    </row>
    <row r="1926" spans="1:23" ht="14.25" customHeight="1">
      <c r="A1926" s="7">
        <v>43187</v>
      </c>
      <c r="B1926" s="8">
        <v>3.3220999999999998</v>
      </c>
      <c r="C1926" s="8">
        <v>3.7406000000000001</v>
      </c>
      <c r="D1926" s="8">
        <v>0.41850000000000032</v>
      </c>
      <c r="E1926" s="8">
        <v>2.59</v>
      </c>
      <c r="F1926" s="8">
        <v>2.77</v>
      </c>
      <c r="G1926" s="8">
        <v>90.071200000000005</v>
      </c>
      <c r="H1926" s="8">
        <v>2.9117999999999999</v>
      </c>
      <c r="I1926" s="8">
        <v>125.59669524352707</v>
      </c>
      <c r="J1926" s="8">
        <v>96.11</v>
      </c>
      <c r="N1926" s="7"/>
      <c r="O1926" s="8"/>
      <c r="P1926" s="8"/>
      <c r="Q1926" s="8"/>
      <c r="R1926" s="8"/>
      <c r="S1926" s="8"/>
      <c r="T1926" s="8"/>
      <c r="U1926" s="8"/>
      <c r="V1926" s="8"/>
      <c r="W1926" s="8"/>
    </row>
    <row r="1927" spans="1:23" ht="14.25" customHeight="1">
      <c r="A1927" s="7">
        <v>43186</v>
      </c>
      <c r="B1927" s="8">
        <v>3.3220999999999998</v>
      </c>
      <c r="C1927" s="8">
        <v>3.7431999999999999</v>
      </c>
      <c r="D1927" s="8">
        <v>0.42110000000000003</v>
      </c>
      <c r="E1927" s="8">
        <v>2.58</v>
      </c>
      <c r="F1927" s="8">
        <v>2.78</v>
      </c>
      <c r="G1927" s="8">
        <v>89.332099999999997</v>
      </c>
      <c r="H1927" s="8">
        <v>2.8578000000000001</v>
      </c>
      <c r="I1927" s="8">
        <v>127.58736834451496</v>
      </c>
      <c r="J1927" s="8">
        <v>96.11</v>
      </c>
      <c r="N1927" s="7"/>
      <c r="O1927" s="8"/>
      <c r="P1927" s="8"/>
      <c r="Q1927" s="8"/>
      <c r="R1927" s="8"/>
      <c r="S1927" s="8"/>
      <c r="T1927" s="8"/>
      <c r="U1927" s="8"/>
      <c r="V1927" s="8"/>
      <c r="W1927" s="8"/>
    </row>
    <row r="1928" spans="1:23" ht="14.25" customHeight="1">
      <c r="A1928" s="7">
        <v>43185</v>
      </c>
      <c r="B1928" s="8">
        <v>3.29</v>
      </c>
      <c r="C1928" s="8">
        <v>3.7307000000000001</v>
      </c>
      <c r="D1928" s="8">
        <v>0.44070000000000009</v>
      </c>
      <c r="E1928" s="8">
        <v>2.64</v>
      </c>
      <c r="F1928" s="8">
        <v>2.85</v>
      </c>
      <c r="G1928" s="8">
        <v>89.074399999999997</v>
      </c>
      <c r="H1928" s="8">
        <v>2.8311999999999999</v>
      </c>
      <c r="I1928" s="8">
        <v>125.63663502091289</v>
      </c>
      <c r="J1928" s="8">
        <v>96.11</v>
      </c>
      <c r="N1928" s="7"/>
      <c r="O1928" s="8"/>
      <c r="P1928" s="8"/>
      <c r="Q1928" s="8"/>
      <c r="R1928" s="8"/>
      <c r="S1928" s="8"/>
      <c r="T1928" s="8"/>
      <c r="U1928" s="8"/>
      <c r="V1928" s="8"/>
      <c r="W1928" s="8"/>
    </row>
    <row r="1929" spans="1:23" ht="14.25" customHeight="1">
      <c r="A1929" s="7">
        <v>43182</v>
      </c>
      <c r="B1929" s="8">
        <v>3.2366999999999999</v>
      </c>
      <c r="C1929" s="8">
        <v>3.7004999999999999</v>
      </c>
      <c r="D1929" s="8">
        <v>0.46379999999999999</v>
      </c>
      <c r="E1929" s="8">
        <v>2.61</v>
      </c>
      <c r="F1929" s="8">
        <v>2.82</v>
      </c>
      <c r="G1929" s="8">
        <v>89.497600000000006</v>
      </c>
      <c r="H1929" s="8">
        <v>2.7035999999999998</v>
      </c>
      <c r="I1929" s="8">
        <v>128.31775982992582</v>
      </c>
      <c r="J1929" s="8">
        <v>96.11</v>
      </c>
      <c r="N1929" s="7"/>
      <c r="O1929" s="8"/>
      <c r="P1929" s="8"/>
      <c r="Q1929" s="8"/>
      <c r="R1929" s="8"/>
      <c r="S1929" s="8"/>
      <c r="T1929" s="8"/>
      <c r="U1929" s="8"/>
      <c r="V1929" s="8"/>
      <c r="W1929" s="8"/>
    </row>
    <row r="1930" spans="1:23" ht="14.25" customHeight="1">
      <c r="A1930" s="7">
        <v>43181</v>
      </c>
      <c r="B1930" s="8">
        <v>3.2698</v>
      </c>
      <c r="C1930" s="8">
        <v>3.7480000000000002</v>
      </c>
      <c r="D1930" s="8">
        <v>0.47820000000000018</v>
      </c>
      <c r="E1930" s="8">
        <v>2.63</v>
      </c>
      <c r="F1930" s="8">
        <v>2.83</v>
      </c>
      <c r="G1930" s="8">
        <v>89.833100000000002</v>
      </c>
      <c r="H1930" s="8">
        <v>2.7603</v>
      </c>
      <c r="I1930" s="8">
        <v>131.90785952398124</v>
      </c>
      <c r="J1930" s="8">
        <v>96.12</v>
      </c>
      <c r="N1930" s="7"/>
      <c r="O1930" s="8"/>
      <c r="P1930" s="8"/>
      <c r="Q1930" s="8"/>
      <c r="R1930" s="8"/>
      <c r="S1930" s="8"/>
      <c r="T1930" s="8"/>
      <c r="U1930" s="8"/>
      <c r="V1930" s="8"/>
      <c r="W1930" s="8"/>
    </row>
    <row r="1931" spans="1:23" ht="14.25" customHeight="1">
      <c r="A1931" s="7">
        <v>43180</v>
      </c>
      <c r="B1931" s="8">
        <v>3.2846000000000002</v>
      </c>
      <c r="C1931" s="8">
        <v>3.7629999999999999</v>
      </c>
      <c r="D1931" s="8">
        <v>0.47839999999999971</v>
      </c>
      <c r="E1931" s="8">
        <v>2.69</v>
      </c>
      <c r="F1931" s="8">
        <v>2.89</v>
      </c>
      <c r="G1931" s="8">
        <v>89.705299999999994</v>
      </c>
      <c r="H1931" s="8">
        <v>2.8165</v>
      </c>
      <c r="I1931" s="8">
        <v>130.34856380284225</v>
      </c>
      <c r="J1931" s="8">
        <v>96.12</v>
      </c>
      <c r="N1931" s="7"/>
      <c r="O1931" s="8"/>
      <c r="P1931" s="8"/>
      <c r="Q1931" s="8"/>
      <c r="R1931" s="8"/>
      <c r="S1931" s="8"/>
      <c r="T1931" s="8"/>
      <c r="U1931" s="8"/>
      <c r="V1931" s="8"/>
      <c r="W1931" s="8"/>
    </row>
    <row r="1932" spans="1:23" ht="14.25" customHeight="1">
      <c r="A1932" s="7">
        <v>43179</v>
      </c>
      <c r="B1932" s="8">
        <v>3.3144</v>
      </c>
      <c r="C1932" s="8">
        <v>3.7906</v>
      </c>
      <c r="D1932" s="8">
        <v>0.47619999999999996</v>
      </c>
      <c r="E1932" s="8">
        <v>2.69</v>
      </c>
      <c r="F1932" s="8">
        <v>2.89</v>
      </c>
      <c r="G1932" s="8">
        <v>90.411000000000001</v>
      </c>
      <c r="H1932" s="8">
        <v>2.8344</v>
      </c>
      <c r="I1932" s="8">
        <v>130.06572502528903</v>
      </c>
      <c r="J1932" s="8">
        <v>96.12</v>
      </c>
      <c r="N1932" s="7"/>
      <c r="O1932" s="8"/>
      <c r="P1932" s="8"/>
      <c r="Q1932" s="8"/>
      <c r="R1932" s="8"/>
      <c r="S1932" s="8"/>
      <c r="T1932" s="8"/>
      <c r="U1932" s="8"/>
      <c r="V1932" s="8"/>
      <c r="W1932" s="8"/>
    </row>
    <row r="1933" spans="1:23" ht="14.25" customHeight="1">
      <c r="A1933" s="7">
        <v>43178</v>
      </c>
      <c r="B1933" s="8">
        <v>3.3128000000000002</v>
      </c>
      <c r="C1933" s="8">
        <v>3.8104</v>
      </c>
      <c r="D1933" s="8">
        <v>0.49759999999999982</v>
      </c>
      <c r="E1933" s="8">
        <v>2.65</v>
      </c>
      <c r="F1933" s="8">
        <v>2.85</v>
      </c>
      <c r="G1933" s="8">
        <v>89.922200000000004</v>
      </c>
      <c r="H1933" s="8">
        <v>2.8186</v>
      </c>
      <c r="I1933" s="8">
        <v>129.58188675655975</v>
      </c>
      <c r="J1933" s="8">
        <v>96.12</v>
      </c>
      <c r="N1933" s="7"/>
      <c r="O1933" s="8"/>
      <c r="P1933" s="8"/>
      <c r="Q1933" s="8"/>
      <c r="R1933" s="8"/>
      <c r="S1933" s="8"/>
      <c r="T1933" s="8"/>
      <c r="U1933" s="8"/>
      <c r="V1933" s="8"/>
      <c r="W1933" s="8"/>
    </row>
    <row r="1934" spans="1:23" ht="14.25" customHeight="1">
      <c r="A1934" s="7">
        <v>43175</v>
      </c>
      <c r="B1934" s="8">
        <v>3.3153999999999999</v>
      </c>
      <c r="C1934" s="8">
        <v>3.8153999999999999</v>
      </c>
      <c r="D1934" s="8">
        <v>0.5</v>
      </c>
      <c r="E1934" s="8">
        <v>2.65</v>
      </c>
      <c r="F1934" s="8">
        <v>2.85</v>
      </c>
      <c r="G1934" s="8">
        <v>90.204800000000006</v>
      </c>
      <c r="H1934" s="8">
        <v>2.8071000000000002</v>
      </c>
      <c r="I1934" s="8">
        <v>131.52173448883241</v>
      </c>
      <c r="J1934" s="8">
        <v>96.12</v>
      </c>
      <c r="N1934" s="7"/>
      <c r="O1934" s="8"/>
      <c r="P1934" s="8"/>
      <c r="Q1934" s="8"/>
      <c r="R1934" s="8"/>
      <c r="S1934" s="8"/>
      <c r="T1934" s="8"/>
      <c r="U1934" s="8"/>
      <c r="V1934" s="8"/>
      <c r="W1934" s="8"/>
    </row>
    <row r="1935" spans="1:23" ht="14.25" customHeight="1">
      <c r="A1935" s="7">
        <v>43174</v>
      </c>
      <c r="B1935" s="8">
        <v>3.3197999999999999</v>
      </c>
      <c r="C1935" s="8">
        <v>3.8256999999999999</v>
      </c>
      <c r="D1935" s="8">
        <v>0.50590000000000002</v>
      </c>
      <c r="E1935" s="8">
        <v>2.62</v>
      </c>
      <c r="F1935" s="8">
        <v>2.82</v>
      </c>
      <c r="G1935" s="8">
        <v>90.127099999999999</v>
      </c>
      <c r="H1935" s="8">
        <v>2.8704999999999998</v>
      </c>
      <c r="I1935" s="8">
        <v>130.81715266096762</v>
      </c>
      <c r="J1935" s="8">
        <v>95.95</v>
      </c>
      <c r="N1935" s="7"/>
      <c r="O1935" s="8"/>
      <c r="P1935" s="8"/>
      <c r="Q1935" s="8"/>
      <c r="R1935" s="8"/>
      <c r="S1935" s="8"/>
      <c r="T1935" s="8"/>
      <c r="U1935" s="8"/>
      <c r="V1935" s="8"/>
      <c r="W1935" s="8"/>
    </row>
    <row r="1936" spans="1:23" ht="14.25" customHeight="1">
      <c r="A1936" s="7">
        <v>43173</v>
      </c>
      <c r="B1936" s="8">
        <v>3.3092000000000001</v>
      </c>
      <c r="C1936" s="8">
        <v>3.8412999999999999</v>
      </c>
      <c r="D1936" s="8">
        <v>0.5320999999999998</v>
      </c>
      <c r="E1936" s="8">
        <v>2.61</v>
      </c>
      <c r="F1936" s="8">
        <v>2.81</v>
      </c>
      <c r="G1936" s="8">
        <v>89.766300000000001</v>
      </c>
      <c r="H1936" s="8">
        <v>2.8736999999999999</v>
      </c>
      <c r="I1936" s="8">
        <v>128.22877434766764</v>
      </c>
      <c r="J1936" s="8">
        <v>95.95</v>
      </c>
      <c r="N1936" s="7"/>
      <c r="O1936" s="8"/>
      <c r="P1936" s="8"/>
      <c r="Q1936" s="8"/>
      <c r="R1936" s="8"/>
      <c r="S1936" s="8"/>
      <c r="T1936" s="8"/>
      <c r="U1936" s="8"/>
      <c r="V1936" s="8"/>
      <c r="W1936" s="8"/>
    </row>
    <row r="1937" spans="1:23" ht="14.25" customHeight="1">
      <c r="A1937" s="7">
        <v>43172</v>
      </c>
      <c r="B1937" s="8">
        <v>3.3058999999999998</v>
      </c>
      <c r="C1937" s="8">
        <v>3.8361999999999998</v>
      </c>
      <c r="D1937" s="8">
        <v>0.53029999999999999</v>
      </c>
      <c r="E1937" s="8">
        <v>2.62</v>
      </c>
      <c r="F1937" s="8">
        <v>2.84</v>
      </c>
      <c r="G1937" s="8">
        <v>89.687799999999996</v>
      </c>
      <c r="H1937" s="8">
        <v>2.9077999999999999</v>
      </c>
      <c r="I1937" s="8">
        <v>129.80982956164382</v>
      </c>
      <c r="J1937" s="8">
        <v>95.95</v>
      </c>
      <c r="N1937" s="7"/>
      <c r="O1937" s="8"/>
      <c r="P1937" s="8"/>
      <c r="Q1937" s="8"/>
      <c r="R1937" s="8"/>
      <c r="S1937" s="8"/>
      <c r="T1937" s="8"/>
      <c r="U1937" s="8"/>
      <c r="V1937" s="8"/>
      <c r="W1937" s="8"/>
    </row>
    <row r="1938" spans="1:23" ht="14.25" customHeight="1">
      <c r="A1938" s="7">
        <v>43171</v>
      </c>
      <c r="B1938" s="8">
        <v>3.2778999999999998</v>
      </c>
      <c r="C1938" s="8">
        <v>3.8243</v>
      </c>
      <c r="D1938" s="8">
        <v>0.54640000000000022</v>
      </c>
      <c r="E1938" s="8">
        <v>2.64</v>
      </c>
      <c r="F1938" s="8">
        <v>2.87</v>
      </c>
      <c r="G1938" s="8">
        <v>89.927099999999996</v>
      </c>
      <c r="H1938" s="8">
        <v>2.8258000000000001</v>
      </c>
      <c r="I1938" s="8">
        <v>125.9110099798128</v>
      </c>
      <c r="J1938" s="8">
        <v>95.95</v>
      </c>
      <c r="N1938" s="7"/>
      <c r="O1938" s="8"/>
      <c r="P1938" s="8"/>
      <c r="Q1938" s="8"/>
      <c r="R1938" s="8"/>
      <c r="S1938" s="8"/>
      <c r="T1938" s="8"/>
      <c r="U1938" s="8"/>
      <c r="V1938" s="8"/>
      <c r="W1938" s="8"/>
    </row>
    <row r="1939" spans="1:23" ht="14.25" customHeight="1">
      <c r="A1939" s="7">
        <v>43168</v>
      </c>
      <c r="B1939" s="8">
        <v>3.2599</v>
      </c>
      <c r="C1939" s="8">
        <v>3.8277999999999999</v>
      </c>
      <c r="D1939" s="8">
        <v>0.56789999999999985</v>
      </c>
      <c r="E1939" s="8">
        <v>2.65</v>
      </c>
      <c r="F1939" s="8">
        <v>2.9</v>
      </c>
      <c r="G1939" s="8">
        <v>90.132300000000001</v>
      </c>
      <c r="H1939" s="8">
        <v>2.7542</v>
      </c>
      <c r="I1939" s="8">
        <v>123.75841817883212</v>
      </c>
      <c r="J1939" s="8">
        <v>95.95</v>
      </c>
      <c r="N1939" s="7"/>
      <c r="O1939" s="8"/>
      <c r="P1939" s="8"/>
      <c r="Q1939" s="8"/>
      <c r="R1939" s="8"/>
      <c r="S1939" s="8"/>
      <c r="T1939" s="8"/>
      <c r="U1939" s="8"/>
      <c r="V1939" s="8"/>
      <c r="W1939" s="8"/>
    </row>
    <row r="1940" spans="1:23" ht="14.25" customHeight="1">
      <c r="A1940" s="7">
        <v>43167</v>
      </c>
      <c r="B1940" s="8">
        <v>3.2677</v>
      </c>
      <c r="C1940" s="8">
        <v>3.8203</v>
      </c>
      <c r="D1940" s="8">
        <v>0.55259999999999998</v>
      </c>
      <c r="E1940" s="8">
        <v>2.63</v>
      </c>
      <c r="F1940" s="8">
        <v>2.86</v>
      </c>
      <c r="G1940" s="8">
        <v>90.125399999999999</v>
      </c>
      <c r="H1940" s="8">
        <v>2.7536</v>
      </c>
      <c r="I1940" s="8">
        <v>120.40239182250686</v>
      </c>
      <c r="J1940" s="8">
        <v>96.27</v>
      </c>
      <c r="N1940" s="7"/>
      <c r="O1940" s="8"/>
      <c r="P1940" s="8"/>
      <c r="Q1940" s="8"/>
      <c r="R1940" s="8"/>
      <c r="S1940" s="8"/>
      <c r="T1940" s="8"/>
      <c r="U1940" s="8"/>
      <c r="V1940" s="8"/>
      <c r="W1940" s="8"/>
    </row>
    <row r="1941" spans="1:23" ht="14.25" customHeight="1">
      <c r="A1941" s="7">
        <v>43166</v>
      </c>
      <c r="B1941" s="8">
        <v>3.2583000000000002</v>
      </c>
      <c r="C1941" s="8">
        <v>3.8203</v>
      </c>
      <c r="D1941" s="8">
        <v>0.56199999999999983</v>
      </c>
      <c r="E1941" s="8">
        <v>2.65</v>
      </c>
      <c r="F1941" s="8">
        <v>2.89</v>
      </c>
      <c r="G1941" s="8">
        <v>89.5886</v>
      </c>
      <c r="H1941" s="8">
        <v>2.8460000000000001</v>
      </c>
      <c r="I1941" s="8">
        <v>119.26139338313965</v>
      </c>
      <c r="J1941" s="8">
        <v>96.27</v>
      </c>
      <c r="N1941" s="7"/>
      <c r="O1941" s="8"/>
      <c r="P1941" s="8"/>
      <c r="Q1941" s="8"/>
      <c r="R1941" s="8"/>
      <c r="S1941" s="8"/>
      <c r="T1941" s="8"/>
      <c r="U1941" s="8"/>
      <c r="V1941" s="8"/>
      <c r="W1941" s="8"/>
    </row>
    <row r="1942" spans="1:23" ht="14.25" customHeight="1">
      <c r="A1942" s="7">
        <v>43165</v>
      </c>
      <c r="B1942" s="8">
        <v>3.2770999999999999</v>
      </c>
      <c r="C1942" s="8">
        <v>3.8252999999999999</v>
      </c>
      <c r="D1942" s="8">
        <v>0.54820000000000002</v>
      </c>
      <c r="E1942" s="8">
        <v>2.65</v>
      </c>
      <c r="F1942" s="8">
        <v>2.88</v>
      </c>
      <c r="G1942" s="8">
        <v>89.587500000000006</v>
      </c>
      <c r="H1942" s="8">
        <v>2.8658999999999999</v>
      </c>
      <c r="I1942" s="8">
        <v>120.01516621386212</v>
      </c>
      <c r="J1942" s="8">
        <v>96.27</v>
      </c>
      <c r="N1942" s="7"/>
      <c r="O1942" s="8"/>
      <c r="P1942" s="8"/>
      <c r="Q1942" s="8"/>
      <c r="R1942" s="8"/>
      <c r="S1942" s="8"/>
      <c r="T1942" s="8"/>
      <c r="U1942" s="8"/>
      <c r="V1942" s="8"/>
      <c r="W1942" s="8"/>
    </row>
    <row r="1943" spans="1:23" ht="14.25" customHeight="1">
      <c r="A1943" s="7">
        <v>43164</v>
      </c>
      <c r="B1943" s="8">
        <v>3.2768999999999999</v>
      </c>
      <c r="C1943" s="8">
        <v>3.8452999999999999</v>
      </c>
      <c r="D1943" s="8">
        <v>0.56840000000000002</v>
      </c>
      <c r="E1943" s="8">
        <v>2.65</v>
      </c>
      <c r="F1943" s="8">
        <v>2.88</v>
      </c>
      <c r="G1943" s="8">
        <v>89.997900000000001</v>
      </c>
      <c r="H1943" s="8">
        <v>2.8755000000000002</v>
      </c>
      <c r="I1943" s="8">
        <v>119.97722128382161</v>
      </c>
      <c r="J1943" s="8">
        <v>96.27</v>
      </c>
      <c r="N1943" s="7"/>
      <c r="O1943" s="8"/>
      <c r="P1943" s="8"/>
      <c r="Q1943" s="8"/>
      <c r="R1943" s="8"/>
      <c r="S1943" s="8"/>
      <c r="T1943" s="8"/>
      <c r="U1943" s="8"/>
      <c r="V1943" s="8"/>
      <c r="W1943" s="8"/>
    </row>
    <row r="1944" spans="1:23" ht="14.25" customHeight="1">
      <c r="A1944" s="7">
        <v>43161</v>
      </c>
      <c r="B1944" s="8">
        <v>3.2690000000000001</v>
      </c>
      <c r="C1944" s="8">
        <v>3.8351999999999999</v>
      </c>
      <c r="D1944" s="8">
        <v>0.56619999999999981</v>
      </c>
      <c r="E1944" s="8">
        <v>2.63</v>
      </c>
      <c r="F1944" s="8">
        <v>2.86</v>
      </c>
      <c r="G1944" s="8">
        <v>89.989800000000002</v>
      </c>
      <c r="H1944" s="8">
        <v>2.915</v>
      </c>
      <c r="I1944" s="8">
        <v>121.58190282718591</v>
      </c>
      <c r="J1944" s="8">
        <v>96.27</v>
      </c>
      <c r="N1944" s="7"/>
      <c r="O1944" s="8"/>
      <c r="P1944" s="8"/>
      <c r="Q1944" s="8"/>
      <c r="R1944" s="8"/>
      <c r="S1944" s="8"/>
      <c r="T1944" s="8"/>
      <c r="U1944" s="8"/>
      <c r="V1944" s="8"/>
      <c r="W1944" s="8"/>
    </row>
    <row r="1945" spans="1:23" ht="14.25" customHeight="1">
      <c r="A1945" s="7">
        <v>43160</v>
      </c>
      <c r="B1945" s="8">
        <v>3.238</v>
      </c>
      <c r="C1945" s="8">
        <v>3.8201000000000001</v>
      </c>
      <c r="D1945" s="8">
        <v>0.58210000000000006</v>
      </c>
      <c r="E1945" s="8">
        <v>2.58</v>
      </c>
      <c r="F1945" s="8">
        <v>2.81</v>
      </c>
      <c r="G1945" s="8">
        <v>90.264300000000006</v>
      </c>
      <c r="H1945" s="8">
        <v>2.8904000000000001</v>
      </c>
      <c r="I1945" s="8">
        <v>120.24878225004707</v>
      </c>
      <c r="J1945" s="8">
        <v>96.44</v>
      </c>
      <c r="N1945" s="7"/>
      <c r="O1945" s="8"/>
      <c r="P1945" s="8"/>
      <c r="Q1945" s="8"/>
      <c r="R1945" s="8"/>
      <c r="S1945" s="8"/>
      <c r="T1945" s="8"/>
      <c r="U1945" s="8"/>
      <c r="V1945" s="8"/>
      <c r="W1945" s="8"/>
    </row>
    <row r="1946" spans="1:23" ht="14.25" customHeight="1">
      <c r="A1946" s="7">
        <v>43159</v>
      </c>
      <c r="B1946" s="8">
        <v>3.2313999999999998</v>
      </c>
      <c r="C1946" s="8">
        <v>3.8201999999999998</v>
      </c>
      <c r="D1946" s="8">
        <v>0.58879999999999999</v>
      </c>
      <c r="E1946" s="8">
        <v>2.65</v>
      </c>
      <c r="F1946" s="8">
        <v>2.87</v>
      </c>
      <c r="G1946" s="8">
        <v>90.669799999999995</v>
      </c>
      <c r="H1946" s="8">
        <v>2.9965000000000002</v>
      </c>
      <c r="I1946" s="8">
        <v>121.60352079256731</v>
      </c>
      <c r="J1946" s="8">
        <v>96.44</v>
      </c>
      <c r="N1946" s="7"/>
      <c r="O1946" s="8"/>
      <c r="P1946" s="8"/>
      <c r="Q1946" s="8"/>
      <c r="R1946" s="8"/>
      <c r="S1946" s="8"/>
      <c r="T1946" s="8"/>
      <c r="U1946" s="8"/>
      <c r="V1946" s="8"/>
      <c r="W1946" s="8"/>
    </row>
    <row r="1947" spans="1:23" ht="14.25" customHeight="1">
      <c r="A1947" s="7">
        <v>43158</v>
      </c>
      <c r="B1947" s="8">
        <v>3.2713000000000001</v>
      </c>
      <c r="C1947" s="8">
        <v>3.8201000000000001</v>
      </c>
      <c r="D1947" s="8">
        <v>0.54879999999999995</v>
      </c>
      <c r="E1947" s="8">
        <v>2.67</v>
      </c>
      <c r="F1947" s="8">
        <v>2.9</v>
      </c>
      <c r="G1947" s="8">
        <v>90.373500000000007</v>
      </c>
      <c r="H1947" s="8">
        <v>2.8984000000000001</v>
      </c>
      <c r="I1947" s="8">
        <v>121.23504672371173</v>
      </c>
      <c r="J1947" s="8">
        <v>95.8</v>
      </c>
      <c r="N1947" s="7"/>
      <c r="O1947" s="8"/>
      <c r="P1947" s="8"/>
      <c r="Q1947" s="8"/>
      <c r="R1947" s="8"/>
      <c r="S1947" s="8"/>
      <c r="T1947" s="8"/>
      <c r="U1947" s="8"/>
      <c r="V1947" s="8"/>
      <c r="W1947" s="8"/>
    </row>
    <row r="1948" spans="1:23" ht="14.25" customHeight="1">
      <c r="A1948" s="7">
        <v>43157</v>
      </c>
      <c r="B1948" s="8">
        <v>3.306</v>
      </c>
      <c r="C1948" s="8">
        <v>3.8452000000000002</v>
      </c>
      <c r="D1948" s="8">
        <v>0.53920000000000012</v>
      </c>
      <c r="E1948" s="8">
        <v>2.6</v>
      </c>
      <c r="F1948" s="8">
        <v>2.86</v>
      </c>
      <c r="G1948" s="8">
        <v>89.834699999999998</v>
      </c>
      <c r="H1948" s="8">
        <v>2.8450000000000002</v>
      </c>
      <c r="I1948" s="8">
        <v>120.07901528079192</v>
      </c>
      <c r="J1948" s="8">
        <v>95.8</v>
      </c>
      <c r="N1948" s="7"/>
      <c r="O1948" s="8"/>
      <c r="P1948" s="8"/>
      <c r="Q1948" s="8"/>
      <c r="R1948" s="8"/>
      <c r="S1948" s="8"/>
      <c r="T1948" s="8"/>
      <c r="U1948" s="8"/>
      <c r="V1948" s="8"/>
      <c r="W1948" s="8"/>
    </row>
    <row r="1949" spans="1:23" ht="14.25" customHeight="1">
      <c r="A1949" s="7">
        <v>43155</v>
      </c>
      <c r="B1949" s="8">
        <v>3.3773</v>
      </c>
      <c r="C1949" s="8">
        <v>3.8652000000000002</v>
      </c>
      <c r="D1949" s="8">
        <v>0.48790000000000022</v>
      </c>
      <c r="E1949" s="8">
        <v>2.62</v>
      </c>
      <c r="F1949" s="8">
        <v>2.88</v>
      </c>
      <c r="G1949" s="8">
        <v>89.882199999999997</v>
      </c>
      <c r="H1949" s="8">
        <v>2.8719000000000001</v>
      </c>
      <c r="I1949" s="8">
        <v>118.94988551289399</v>
      </c>
      <c r="J1949" s="8">
        <v>95.8</v>
      </c>
      <c r="N1949" s="7"/>
      <c r="O1949" s="8"/>
      <c r="P1949" s="8"/>
      <c r="Q1949" s="8"/>
      <c r="R1949" s="8"/>
      <c r="S1949" s="8"/>
      <c r="T1949" s="8"/>
      <c r="U1949" s="8"/>
      <c r="V1949" s="8"/>
      <c r="W1949" s="8"/>
    </row>
    <row r="1950" spans="1:23" ht="14.25" customHeight="1">
      <c r="A1950" s="7">
        <v>43154</v>
      </c>
      <c r="B1950" s="8">
        <v>3.3773</v>
      </c>
      <c r="C1950" s="8">
        <v>3.8702000000000001</v>
      </c>
      <c r="D1950" s="8">
        <v>0.49290000000000012</v>
      </c>
      <c r="E1950" s="8">
        <v>2.62</v>
      </c>
      <c r="F1950" s="8">
        <v>2.88</v>
      </c>
      <c r="G1950" s="8">
        <v>89.882199999999997</v>
      </c>
      <c r="H1950" s="8">
        <v>2.8588</v>
      </c>
      <c r="I1950" s="8">
        <v>117.04140963444976</v>
      </c>
      <c r="J1950" s="8">
        <v>95.8</v>
      </c>
      <c r="N1950" s="7"/>
      <c r="O1950" s="8"/>
      <c r="P1950" s="8"/>
      <c r="Q1950" s="8"/>
      <c r="R1950" s="8"/>
      <c r="S1950" s="8"/>
      <c r="T1950" s="8"/>
      <c r="U1950" s="8"/>
      <c r="V1950" s="8"/>
      <c r="W1950" s="8"/>
    </row>
    <row r="1951" spans="1:23" ht="14.25" customHeight="1">
      <c r="A1951" s="7">
        <v>43153</v>
      </c>
      <c r="B1951" s="8">
        <v>3.3904999999999998</v>
      </c>
      <c r="C1951" s="8">
        <v>3.8752</v>
      </c>
      <c r="D1951" s="8">
        <v>0.48470000000000013</v>
      </c>
      <c r="E1951" s="8">
        <v>2.66</v>
      </c>
      <c r="F1951" s="8">
        <v>2.92</v>
      </c>
      <c r="G1951" s="8">
        <v>89.741600000000005</v>
      </c>
      <c r="H1951" s="8">
        <v>2.8896999999999999</v>
      </c>
      <c r="I1951" s="8">
        <v>116.88545580399619</v>
      </c>
      <c r="J1951" s="8">
        <v>96.12</v>
      </c>
      <c r="N1951" s="7"/>
      <c r="O1951" s="8"/>
      <c r="P1951" s="8"/>
      <c r="Q1951" s="8"/>
      <c r="R1951" s="8"/>
      <c r="S1951" s="8"/>
      <c r="T1951" s="8"/>
      <c r="U1951" s="8"/>
      <c r="V1951" s="8"/>
      <c r="W1951" s="8"/>
    </row>
    <row r="1952" spans="1:23" ht="14.25" customHeight="1">
      <c r="A1952" s="7">
        <v>43152</v>
      </c>
      <c r="B1952" s="8">
        <v>3.3740000000000001</v>
      </c>
      <c r="C1952" s="8">
        <v>3.8702000000000001</v>
      </c>
      <c r="D1952" s="8">
        <v>0.49619999999999997</v>
      </c>
      <c r="E1952" s="8">
        <v>2.69</v>
      </c>
      <c r="F1952" s="8">
        <v>2.94</v>
      </c>
      <c r="G1952" s="8">
        <v>90.113600000000005</v>
      </c>
      <c r="H1952" s="8">
        <v>2.8279000000000001</v>
      </c>
      <c r="I1952" s="8">
        <v>119.96238236286919</v>
      </c>
      <c r="J1952" s="8">
        <v>96.12</v>
      </c>
      <c r="N1952" s="7"/>
      <c r="O1952" s="8"/>
      <c r="P1952" s="8"/>
      <c r="Q1952" s="8"/>
      <c r="R1952" s="8"/>
      <c r="S1952" s="8"/>
      <c r="T1952" s="8"/>
      <c r="U1952" s="8"/>
      <c r="V1952" s="8"/>
      <c r="W1952" s="8"/>
    </row>
    <row r="1953" spans="1:23" ht="14.25" customHeight="1">
      <c r="A1953" s="7">
        <v>43151</v>
      </c>
      <c r="B1953" s="8">
        <v>3.3740000000000001</v>
      </c>
      <c r="C1953" s="8">
        <v>3.8702000000000001</v>
      </c>
      <c r="D1953" s="8">
        <v>0.49619999999999997</v>
      </c>
      <c r="E1953" s="8">
        <v>2.65</v>
      </c>
      <c r="F1953" s="8">
        <v>2.88</v>
      </c>
      <c r="G1953" s="8">
        <v>89.720600000000005</v>
      </c>
      <c r="H1953" s="8">
        <v>2.8279000000000001</v>
      </c>
      <c r="I1953" s="8">
        <v>119.96238236286919</v>
      </c>
      <c r="J1953" s="8">
        <v>96.12</v>
      </c>
      <c r="N1953" s="7"/>
      <c r="O1953" s="8"/>
      <c r="P1953" s="8"/>
      <c r="Q1953" s="8"/>
      <c r="R1953" s="8"/>
      <c r="S1953" s="8"/>
      <c r="T1953" s="8"/>
      <c r="U1953" s="8"/>
      <c r="V1953" s="8"/>
      <c r="W1953" s="8"/>
    </row>
    <row r="1954" spans="1:23" ht="14.25" customHeight="1">
      <c r="A1954" s="7">
        <v>43150</v>
      </c>
      <c r="B1954" s="8">
        <v>3.3740000000000001</v>
      </c>
      <c r="C1954" s="8">
        <v>3.8702000000000001</v>
      </c>
      <c r="D1954" s="8">
        <v>0.49619999999999997</v>
      </c>
      <c r="E1954" s="8">
        <v>2.63</v>
      </c>
      <c r="F1954" s="8">
        <v>2.87</v>
      </c>
      <c r="G1954" s="8">
        <v>89.208100000000002</v>
      </c>
      <c r="H1954" s="8">
        <v>2.8279000000000001</v>
      </c>
      <c r="I1954" s="8">
        <v>119.96238236286919</v>
      </c>
      <c r="J1954" s="8">
        <v>96.12</v>
      </c>
      <c r="N1954" s="7"/>
      <c r="O1954" s="8"/>
      <c r="P1954" s="8"/>
      <c r="Q1954" s="8"/>
      <c r="R1954" s="8"/>
      <c r="S1954" s="8"/>
      <c r="T1954" s="8"/>
      <c r="U1954" s="8"/>
      <c r="V1954" s="8"/>
      <c r="W1954" s="8"/>
    </row>
    <row r="1955" spans="1:23" ht="14.25" customHeight="1">
      <c r="A1955" s="7">
        <v>43147</v>
      </c>
      <c r="B1955" s="8">
        <v>3.3740000000000001</v>
      </c>
      <c r="C1955" s="8">
        <v>3.8702000000000001</v>
      </c>
      <c r="D1955" s="8">
        <v>0.49619999999999997</v>
      </c>
      <c r="E1955" s="8">
        <v>2.63</v>
      </c>
      <c r="F1955" s="8">
        <v>2.87</v>
      </c>
      <c r="G1955" s="8">
        <v>89.112700000000004</v>
      </c>
      <c r="H1955" s="8">
        <v>2.8279000000000001</v>
      </c>
      <c r="I1955" s="8">
        <v>119.96238236286919</v>
      </c>
      <c r="J1955" s="8">
        <v>96.12</v>
      </c>
      <c r="N1955" s="7"/>
      <c r="O1955" s="8"/>
      <c r="P1955" s="8"/>
      <c r="Q1955" s="8"/>
      <c r="R1955" s="8"/>
      <c r="S1955" s="8"/>
      <c r="T1955" s="8"/>
      <c r="U1955" s="8"/>
      <c r="V1955" s="8"/>
      <c r="W1955" s="8"/>
    </row>
    <row r="1956" spans="1:23" ht="14.25" customHeight="1">
      <c r="A1956" s="7">
        <v>43146</v>
      </c>
      <c r="B1956" s="8">
        <v>3.3740000000000001</v>
      </c>
      <c r="C1956" s="8">
        <v>3.8702000000000001</v>
      </c>
      <c r="D1956" s="8">
        <v>0.49619999999999997</v>
      </c>
      <c r="E1956" s="8">
        <v>2.65</v>
      </c>
      <c r="F1956" s="8">
        <v>2.9</v>
      </c>
      <c r="G1956" s="8">
        <v>88.569400000000002</v>
      </c>
      <c r="H1956" s="8">
        <v>2.8279000000000001</v>
      </c>
      <c r="I1956" s="8">
        <v>119.96238236286919</v>
      </c>
      <c r="J1956" s="8">
        <v>96.12</v>
      </c>
      <c r="N1956" s="7"/>
      <c r="O1956" s="8"/>
      <c r="P1956" s="8"/>
      <c r="Q1956" s="8"/>
      <c r="R1956" s="8"/>
      <c r="S1956" s="8"/>
      <c r="T1956" s="8"/>
      <c r="U1956" s="8"/>
      <c r="V1956" s="8"/>
      <c r="W1956" s="8"/>
    </row>
    <row r="1957" spans="1:23" ht="14.25" customHeight="1">
      <c r="A1957" s="7">
        <v>43145</v>
      </c>
      <c r="B1957" s="8">
        <v>3.3740000000000001</v>
      </c>
      <c r="C1957" s="8">
        <v>3.8702000000000001</v>
      </c>
      <c r="D1957" s="8">
        <v>0.49619999999999997</v>
      </c>
      <c r="E1957" s="8">
        <v>2.65</v>
      </c>
      <c r="F1957" s="8">
        <v>2.91</v>
      </c>
      <c r="G1957" s="8">
        <v>89.017799999999994</v>
      </c>
      <c r="H1957" s="8">
        <v>2.8279000000000001</v>
      </c>
      <c r="I1957" s="8">
        <v>119.96238236286919</v>
      </c>
      <c r="J1957" s="8">
        <v>96.12</v>
      </c>
      <c r="N1957" s="7"/>
      <c r="O1957" s="8"/>
      <c r="P1957" s="8"/>
      <c r="Q1957" s="8"/>
      <c r="R1957" s="8"/>
      <c r="S1957" s="8"/>
      <c r="T1957" s="8"/>
      <c r="U1957" s="8"/>
      <c r="V1957" s="8"/>
      <c r="W1957" s="8"/>
    </row>
    <row r="1958" spans="1:23" ht="14.25" customHeight="1">
      <c r="A1958" s="7">
        <v>43144</v>
      </c>
      <c r="B1958" s="8">
        <v>3.3879999999999999</v>
      </c>
      <c r="C1958" s="8">
        <v>3.87</v>
      </c>
      <c r="D1958" s="8">
        <v>0.48200000000000021</v>
      </c>
      <c r="E1958" s="8">
        <v>2.54</v>
      </c>
      <c r="F1958" s="8">
        <v>2.83</v>
      </c>
      <c r="G1958" s="8">
        <v>89.719499999999996</v>
      </c>
      <c r="H1958" s="8">
        <v>2.8317000000000001</v>
      </c>
      <c r="I1958" s="8">
        <v>118.13049433131536</v>
      </c>
      <c r="J1958" s="8">
        <v>96.92</v>
      </c>
      <c r="N1958" s="7"/>
      <c r="O1958" s="8"/>
      <c r="P1958" s="8"/>
      <c r="Q1958" s="8"/>
      <c r="R1958" s="8"/>
      <c r="S1958" s="8"/>
      <c r="T1958" s="8"/>
      <c r="U1958" s="8"/>
      <c r="V1958" s="8"/>
      <c r="W1958" s="8"/>
    </row>
    <row r="1959" spans="1:23" ht="14.25" customHeight="1">
      <c r="A1959" s="7">
        <v>43143</v>
      </c>
      <c r="B1959" s="8">
        <v>3.3868</v>
      </c>
      <c r="C1959" s="8">
        <v>3.875</v>
      </c>
      <c r="D1959" s="8">
        <v>0.48819999999999997</v>
      </c>
      <c r="E1959" s="8">
        <v>2.56</v>
      </c>
      <c r="F1959" s="8">
        <v>2.86</v>
      </c>
      <c r="G1959" s="8">
        <v>90.131600000000006</v>
      </c>
      <c r="H1959" s="8">
        <v>2.8702999999999999</v>
      </c>
      <c r="I1959" s="8">
        <v>118.31290796771827</v>
      </c>
      <c r="J1959" s="8">
        <v>96.92</v>
      </c>
      <c r="N1959" s="7"/>
      <c r="O1959" s="8"/>
      <c r="P1959" s="8"/>
      <c r="Q1959" s="8"/>
      <c r="R1959" s="8"/>
      <c r="S1959" s="8"/>
      <c r="T1959" s="8"/>
      <c r="U1959" s="8"/>
      <c r="V1959" s="8"/>
      <c r="W1959" s="8"/>
    </row>
    <row r="1960" spans="1:23" ht="14.25" customHeight="1">
      <c r="A1960" s="7">
        <v>43142</v>
      </c>
      <c r="B1960" s="8">
        <v>3.3969</v>
      </c>
      <c r="C1960" s="8">
        <v>3.8774999999999999</v>
      </c>
      <c r="D1960" s="8">
        <v>0.48059999999999992</v>
      </c>
      <c r="E1960" s="8">
        <v>2.52</v>
      </c>
      <c r="F1960" s="8">
        <v>2.83</v>
      </c>
      <c r="G1960" s="8">
        <v>90.3339</v>
      </c>
      <c r="H1960" s="8">
        <v>2.8456000000000001</v>
      </c>
      <c r="I1960" s="8">
        <v>118.16456448307579</v>
      </c>
      <c r="J1960" s="8">
        <v>96.92</v>
      </c>
      <c r="N1960" s="7"/>
      <c r="O1960" s="8"/>
      <c r="P1960" s="8"/>
      <c r="Q1960" s="8"/>
      <c r="R1960" s="8"/>
      <c r="S1960" s="8"/>
      <c r="T1960" s="8"/>
      <c r="U1960" s="8"/>
      <c r="V1960" s="8"/>
      <c r="W1960" s="8"/>
    </row>
    <row r="1961" spans="1:23" ht="14.25" customHeight="1">
      <c r="A1961" s="7">
        <v>43140</v>
      </c>
      <c r="B1961" s="8">
        <v>3.3938000000000001</v>
      </c>
      <c r="C1961" s="8">
        <v>3.88</v>
      </c>
      <c r="D1961" s="8">
        <v>0.48619999999999974</v>
      </c>
      <c r="E1961" s="8">
        <v>2.52</v>
      </c>
      <c r="F1961" s="8">
        <v>2.83</v>
      </c>
      <c r="G1961" s="8">
        <v>90.3339</v>
      </c>
      <c r="H1961" s="8">
        <v>2.819</v>
      </c>
      <c r="I1961" s="8">
        <v>117.95600997977198</v>
      </c>
      <c r="J1961" s="8">
        <v>96.92</v>
      </c>
      <c r="N1961" s="7"/>
      <c r="O1961" s="8"/>
      <c r="P1961" s="8"/>
      <c r="Q1961" s="8"/>
      <c r="R1961" s="8"/>
      <c r="S1961" s="8"/>
      <c r="T1961" s="8"/>
      <c r="U1961" s="8"/>
      <c r="V1961" s="8"/>
      <c r="W1961" s="8"/>
    </row>
    <row r="1962" spans="1:23" ht="14.25" customHeight="1">
      <c r="A1962" s="7">
        <v>43139</v>
      </c>
      <c r="B1962" s="8">
        <v>3.3986000000000001</v>
      </c>
      <c r="C1962" s="8">
        <v>3.8801000000000001</v>
      </c>
      <c r="D1962" s="8">
        <v>0.48150000000000004</v>
      </c>
      <c r="E1962" s="8">
        <v>2.57</v>
      </c>
      <c r="F1962" s="8">
        <v>2.85</v>
      </c>
      <c r="G1962" s="8">
        <v>90.301400000000001</v>
      </c>
      <c r="H1962" s="8">
        <v>2.9064999999999999</v>
      </c>
      <c r="I1962" s="8">
        <v>116.76200732142857</v>
      </c>
      <c r="J1962" s="8">
        <v>96.28</v>
      </c>
      <c r="N1962" s="7"/>
      <c r="O1962" s="8"/>
      <c r="P1962" s="8"/>
      <c r="Q1962" s="8"/>
      <c r="R1962" s="8"/>
      <c r="S1962" s="8"/>
      <c r="T1962" s="8"/>
      <c r="U1962" s="8"/>
      <c r="V1962" s="8"/>
      <c r="W1962" s="8"/>
    </row>
    <row r="1963" spans="1:23" ht="14.25" customHeight="1">
      <c r="A1963" s="7">
        <v>43138</v>
      </c>
      <c r="B1963" s="8">
        <v>3.4014000000000002</v>
      </c>
      <c r="C1963" s="8">
        <v>3.87</v>
      </c>
      <c r="D1963" s="8">
        <v>0.46859999999999991</v>
      </c>
      <c r="E1963" s="8">
        <v>2.57</v>
      </c>
      <c r="F1963" s="8">
        <v>2.84</v>
      </c>
      <c r="G1963" s="8">
        <v>90.3001</v>
      </c>
      <c r="H1963" s="8">
        <v>2.7145000000000001</v>
      </c>
      <c r="I1963" s="8">
        <v>119.38165832134293</v>
      </c>
      <c r="J1963" s="8">
        <v>96.28</v>
      </c>
      <c r="N1963" s="7"/>
      <c r="O1963" s="8"/>
      <c r="P1963" s="8"/>
      <c r="Q1963" s="8"/>
      <c r="R1963" s="8"/>
      <c r="S1963" s="8"/>
      <c r="T1963" s="8"/>
      <c r="U1963" s="8"/>
      <c r="V1963" s="8"/>
      <c r="W1963" s="8"/>
    </row>
    <row r="1964" spans="1:23" ht="14.25" customHeight="1">
      <c r="A1964" s="7">
        <v>43137</v>
      </c>
      <c r="B1964" s="8">
        <v>3.4087999999999998</v>
      </c>
      <c r="C1964" s="8">
        <v>3.8824999999999998</v>
      </c>
      <c r="D1964" s="8">
        <v>0.47370000000000001</v>
      </c>
      <c r="E1964" s="8">
        <v>2.52</v>
      </c>
      <c r="F1964" s="8">
        <v>2.79</v>
      </c>
      <c r="G1964" s="8">
        <v>89.669499999999999</v>
      </c>
      <c r="H1964" s="8">
        <v>2.7130000000000001</v>
      </c>
      <c r="I1964" s="8">
        <v>119.55859843467012</v>
      </c>
      <c r="J1964" s="8">
        <v>96.28</v>
      </c>
      <c r="N1964" s="7"/>
      <c r="O1964" s="8"/>
      <c r="P1964" s="8"/>
      <c r="Q1964" s="8"/>
      <c r="R1964" s="8"/>
      <c r="S1964" s="8"/>
      <c r="T1964" s="8"/>
      <c r="U1964" s="8"/>
      <c r="V1964" s="8"/>
      <c r="W1964" s="8"/>
    </row>
    <row r="1965" spans="1:23" ht="14.25" customHeight="1">
      <c r="A1965" s="7">
        <v>43136</v>
      </c>
      <c r="B1965" s="8">
        <v>3.4514</v>
      </c>
      <c r="C1965" s="8">
        <v>3.9167000000000001</v>
      </c>
      <c r="D1965" s="8">
        <v>0.46530000000000005</v>
      </c>
      <c r="E1965" s="8">
        <v>2.5</v>
      </c>
      <c r="F1965" s="8">
        <v>2.77</v>
      </c>
      <c r="G1965" s="8">
        <v>89.686300000000003</v>
      </c>
      <c r="H1965" s="8">
        <v>2.7191999999999998</v>
      </c>
      <c r="I1965" s="8">
        <v>119.33816830248057</v>
      </c>
      <c r="J1965" s="8">
        <v>96.28</v>
      </c>
      <c r="N1965" s="7"/>
      <c r="O1965" s="8"/>
      <c r="P1965" s="8"/>
      <c r="Q1965" s="8"/>
      <c r="R1965" s="8"/>
      <c r="S1965" s="8"/>
      <c r="T1965" s="8"/>
      <c r="U1965" s="8"/>
      <c r="V1965" s="8"/>
      <c r="W1965" s="8"/>
    </row>
    <row r="1966" spans="1:23" ht="14.25" customHeight="1">
      <c r="A1966" s="7">
        <v>43133</v>
      </c>
      <c r="B1966" s="8">
        <v>3.4403999999999999</v>
      </c>
      <c r="C1966" s="8">
        <v>3.9091999999999998</v>
      </c>
      <c r="D1966" s="8">
        <v>0.46879999999999988</v>
      </c>
      <c r="E1966" s="8">
        <v>2.58</v>
      </c>
      <c r="F1966" s="8">
        <v>2.84</v>
      </c>
      <c r="G1966" s="8">
        <v>89.193200000000004</v>
      </c>
      <c r="H1966" s="8">
        <v>2.7444999999999999</v>
      </c>
      <c r="I1966" s="8">
        <v>119.69278878075856</v>
      </c>
      <c r="J1966" s="8">
        <v>96.28</v>
      </c>
      <c r="N1966" s="7"/>
      <c r="O1966" s="8"/>
      <c r="P1966" s="8"/>
      <c r="Q1966" s="8"/>
      <c r="R1966" s="8"/>
      <c r="S1966" s="8"/>
      <c r="T1966" s="8"/>
      <c r="U1966" s="8"/>
      <c r="V1966" s="8"/>
      <c r="W1966" s="8"/>
    </row>
    <row r="1967" spans="1:23" ht="14.25" customHeight="1">
      <c r="A1967" s="7">
        <v>43132</v>
      </c>
      <c r="B1967" s="8">
        <v>3.43</v>
      </c>
      <c r="C1967" s="8">
        <v>3.9066000000000001</v>
      </c>
      <c r="D1967" s="8">
        <v>0.47659999999999991</v>
      </c>
      <c r="E1967" s="8">
        <v>2.56</v>
      </c>
      <c r="F1967" s="8">
        <v>2.78</v>
      </c>
      <c r="G1967" s="8">
        <v>88.650999999999996</v>
      </c>
      <c r="H1967" s="8">
        <v>2.7250000000000001</v>
      </c>
      <c r="I1967" s="8">
        <v>119.57234916111111</v>
      </c>
      <c r="J1967" s="8">
        <v>95.82</v>
      </c>
      <c r="N1967" s="7"/>
      <c r="O1967" s="8"/>
      <c r="P1967" s="8"/>
      <c r="Q1967" s="8"/>
      <c r="R1967" s="8"/>
      <c r="S1967" s="8"/>
      <c r="T1967" s="8"/>
      <c r="U1967" s="8"/>
      <c r="V1967" s="8"/>
      <c r="W1967" s="8"/>
    </row>
    <row r="1968" spans="1:23" ht="14.25" customHeight="1">
      <c r="A1968" s="7">
        <v>43131</v>
      </c>
      <c r="B1968" s="8">
        <v>3.4701</v>
      </c>
      <c r="C1968" s="8">
        <v>3.9140000000000001</v>
      </c>
      <c r="D1968" s="8">
        <v>0.44390000000000018</v>
      </c>
      <c r="E1968" s="8">
        <v>2.52</v>
      </c>
      <c r="F1968" s="8">
        <v>2.72</v>
      </c>
      <c r="G1968" s="8">
        <v>89.124799999999993</v>
      </c>
      <c r="H1968" s="8">
        <v>2.8462999999999998</v>
      </c>
      <c r="I1968" s="8">
        <v>117.81051094822787</v>
      </c>
      <c r="J1968" s="8">
        <v>95.82</v>
      </c>
      <c r="N1968" s="7"/>
      <c r="O1968" s="8"/>
      <c r="P1968" s="8"/>
      <c r="Q1968" s="8"/>
      <c r="R1968" s="8"/>
      <c r="S1968" s="8"/>
      <c r="T1968" s="8"/>
      <c r="U1968" s="8"/>
      <c r="V1968" s="8"/>
      <c r="W1968" s="8"/>
    </row>
    <row r="1969" spans="1:23" ht="14.25" customHeight="1">
      <c r="A1969" s="7">
        <v>43130</v>
      </c>
      <c r="B1969" s="8">
        <v>3.5101</v>
      </c>
      <c r="C1969" s="8">
        <v>3.9291999999999998</v>
      </c>
      <c r="D1969" s="8">
        <v>0.41909999999999981</v>
      </c>
      <c r="E1969" s="8">
        <v>2.5099999999999998</v>
      </c>
      <c r="F1969" s="8">
        <v>2.73</v>
      </c>
      <c r="G1969" s="8">
        <v>89.189400000000006</v>
      </c>
      <c r="H1969" s="8">
        <v>2.8993000000000002</v>
      </c>
      <c r="I1969" s="8">
        <v>118.38645761426979</v>
      </c>
      <c r="J1969" s="8">
        <v>95.7</v>
      </c>
      <c r="N1969" s="7"/>
      <c r="O1969" s="8"/>
      <c r="P1969" s="8"/>
      <c r="Q1969" s="8"/>
      <c r="R1969" s="8"/>
      <c r="S1969" s="8"/>
      <c r="T1969" s="8"/>
      <c r="U1969" s="8"/>
      <c r="V1969" s="8"/>
      <c r="W1969" s="8"/>
    </row>
    <row r="1970" spans="1:23" ht="14.25" customHeight="1">
      <c r="A1970" s="7">
        <v>43129</v>
      </c>
      <c r="B1970" s="8">
        <v>3.5101</v>
      </c>
      <c r="C1970" s="8">
        <v>3.9367999999999999</v>
      </c>
      <c r="D1970" s="8">
        <v>0.42669999999999986</v>
      </c>
      <c r="E1970" s="8">
        <v>2.4900000000000002</v>
      </c>
      <c r="F1970" s="8">
        <v>2.7</v>
      </c>
      <c r="G1970" s="8">
        <v>89.355199999999996</v>
      </c>
      <c r="H1970" s="8">
        <v>2.9039000000000001</v>
      </c>
      <c r="I1970" s="8">
        <v>117.26849246325581</v>
      </c>
      <c r="J1970" s="8">
        <v>95.7</v>
      </c>
      <c r="N1970" s="7"/>
      <c r="O1970" s="8"/>
      <c r="P1970" s="8"/>
      <c r="Q1970" s="8"/>
      <c r="R1970" s="8"/>
      <c r="S1970" s="8"/>
      <c r="T1970" s="8"/>
      <c r="U1970" s="8"/>
      <c r="V1970" s="8"/>
      <c r="W1970" s="8"/>
    </row>
    <row r="1971" spans="1:23" ht="14.25" customHeight="1">
      <c r="A1971" s="7">
        <v>43126</v>
      </c>
      <c r="B1971" s="8">
        <v>3.5205000000000002</v>
      </c>
      <c r="C1971" s="8">
        <v>3.9365000000000001</v>
      </c>
      <c r="D1971" s="8">
        <v>0.41599999999999993</v>
      </c>
      <c r="E1971" s="8">
        <v>2.4700000000000002</v>
      </c>
      <c r="F1971" s="8">
        <v>2.66</v>
      </c>
      <c r="G1971" s="8">
        <v>89.028199999999998</v>
      </c>
      <c r="H1971" s="8">
        <v>2.9194</v>
      </c>
      <c r="I1971" s="8">
        <v>118.74625390633712</v>
      </c>
      <c r="J1971" s="8">
        <v>95.7</v>
      </c>
      <c r="N1971" s="7"/>
      <c r="O1971" s="8"/>
      <c r="P1971" s="8"/>
      <c r="Q1971" s="8"/>
      <c r="R1971" s="8"/>
      <c r="S1971" s="8"/>
      <c r="T1971" s="8"/>
      <c r="U1971" s="8"/>
      <c r="V1971" s="8"/>
      <c r="W1971" s="8"/>
    </row>
    <row r="1972" spans="1:23" ht="14.25" customHeight="1">
      <c r="A1972" s="7">
        <v>43125</v>
      </c>
      <c r="B1972" s="8">
        <v>3.5097999999999998</v>
      </c>
      <c r="C1972" s="8">
        <v>3.9434999999999998</v>
      </c>
      <c r="D1972" s="8">
        <v>0.43369999999999997</v>
      </c>
      <c r="E1972" s="8">
        <v>2.41</v>
      </c>
      <c r="F1972" s="8">
        <v>2.63</v>
      </c>
      <c r="G1972" s="8">
        <v>89.355500000000006</v>
      </c>
      <c r="H1972" s="8">
        <v>2.9064000000000001</v>
      </c>
      <c r="I1972" s="8">
        <v>119.75845904531947</v>
      </c>
      <c r="J1972" s="8">
        <v>95.25</v>
      </c>
      <c r="N1972" s="7"/>
      <c r="O1972" s="8"/>
      <c r="P1972" s="8"/>
      <c r="Q1972" s="8"/>
      <c r="R1972" s="8"/>
      <c r="S1972" s="8"/>
      <c r="T1972" s="8"/>
      <c r="U1972" s="8"/>
      <c r="V1972" s="8"/>
      <c r="W1972" s="8"/>
    </row>
    <row r="1973" spans="1:23" ht="14.25" customHeight="1">
      <c r="A1973" s="7">
        <v>43124</v>
      </c>
      <c r="B1973" s="8">
        <v>3.5198</v>
      </c>
      <c r="C1973" s="8">
        <v>3.9506999999999999</v>
      </c>
      <c r="D1973" s="8">
        <v>0.43089999999999984</v>
      </c>
      <c r="E1973" s="8">
        <v>2.4300000000000002</v>
      </c>
      <c r="F1973" s="8">
        <v>2.65</v>
      </c>
      <c r="G1973" s="8">
        <v>89.212400000000002</v>
      </c>
      <c r="H1973" s="8">
        <v>2.7957999999999998</v>
      </c>
      <c r="I1973" s="8">
        <v>119.9884336292574</v>
      </c>
      <c r="J1973" s="8">
        <v>95.25</v>
      </c>
      <c r="N1973" s="7"/>
      <c r="O1973" s="8"/>
      <c r="P1973" s="8"/>
      <c r="Q1973" s="8"/>
      <c r="R1973" s="8"/>
      <c r="S1973" s="8"/>
      <c r="T1973" s="8"/>
      <c r="U1973" s="8"/>
      <c r="V1973" s="8"/>
      <c r="W1973" s="8"/>
    </row>
    <row r="1974" spans="1:23" ht="14.25" customHeight="1">
      <c r="A1974" s="7">
        <v>43123</v>
      </c>
      <c r="B1974" s="8">
        <v>3.5398000000000001</v>
      </c>
      <c r="C1974" s="8">
        <v>3.9413999999999998</v>
      </c>
      <c r="D1974" s="8">
        <v>0.40159999999999973</v>
      </c>
      <c r="E1974" s="8">
        <v>2.4300000000000002</v>
      </c>
      <c r="F1974" s="8">
        <v>2.63</v>
      </c>
      <c r="G1974" s="8">
        <v>90.094700000000003</v>
      </c>
      <c r="H1974" s="8">
        <v>2.8372999999999999</v>
      </c>
      <c r="I1974" s="8">
        <v>118.49405340985442</v>
      </c>
      <c r="J1974" s="8">
        <v>95.25</v>
      </c>
      <c r="N1974" s="7"/>
      <c r="O1974" s="8"/>
      <c r="P1974" s="8"/>
      <c r="Q1974" s="8"/>
      <c r="R1974" s="8"/>
      <c r="S1974" s="8"/>
      <c r="T1974" s="8"/>
      <c r="U1974" s="8"/>
      <c r="V1974" s="8"/>
      <c r="W1974" s="8"/>
    </row>
    <row r="1975" spans="1:23" ht="14.25" customHeight="1">
      <c r="A1975" s="7">
        <v>43122</v>
      </c>
      <c r="B1975" s="8">
        <v>3.5198</v>
      </c>
      <c r="C1975" s="8">
        <v>3.9521999999999999</v>
      </c>
      <c r="D1975" s="8">
        <v>0.4323999999999999</v>
      </c>
      <c r="E1975" s="8">
        <v>2.46</v>
      </c>
      <c r="F1975" s="8">
        <v>2.66</v>
      </c>
      <c r="G1975" s="8">
        <v>90.370199999999997</v>
      </c>
      <c r="H1975" s="8">
        <v>2.9159000000000002</v>
      </c>
      <c r="I1975" s="8">
        <v>114.05298032480866</v>
      </c>
      <c r="J1975" s="8">
        <v>95.25</v>
      </c>
      <c r="N1975" s="7"/>
      <c r="O1975" s="8"/>
      <c r="P1975" s="8"/>
      <c r="Q1975" s="8"/>
      <c r="R1975" s="8"/>
      <c r="S1975" s="8"/>
      <c r="T1975" s="8"/>
      <c r="U1975" s="8"/>
      <c r="V1975" s="8"/>
      <c r="W1975" s="8"/>
    </row>
    <row r="1976" spans="1:23" ht="14.25" customHeight="1">
      <c r="A1976" s="7">
        <v>43119</v>
      </c>
      <c r="B1976" s="8">
        <v>3.5602999999999998</v>
      </c>
      <c r="C1976" s="8">
        <v>3.9754</v>
      </c>
      <c r="D1976" s="8">
        <v>0.41510000000000025</v>
      </c>
      <c r="E1976" s="8">
        <v>2.4500000000000002</v>
      </c>
      <c r="F1976" s="8">
        <v>2.64</v>
      </c>
      <c r="G1976" s="8">
        <v>90.706900000000005</v>
      </c>
      <c r="H1976" s="8">
        <v>2.9224999999999999</v>
      </c>
      <c r="I1976" s="8">
        <v>108.04560346512496</v>
      </c>
      <c r="J1976" s="8">
        <v>95.25</v>
      </c>
      <c r="N1976" s="7"/>
      <c r="O1976" s="8"/>
      <c r="P1976" s="8"/>
      <c r="Q1976" s="8"/>
      <c r="R1976" s="8"/>
      <c r="S1976" s="8"/>
      <c r="T1976" s="8"/>
      <c r="U1976" s="8"/>
      <c r="V1976" s="8"/>
      <c r="W1976" s="8"/>
    </row>
    <row r="1977" spans="1:23" ht="14.25" customHeight="1">
      <c r="A1977" s="7">
        <v>43118</v>
      </c>
      <c r="B1977" s="8">
        <v>3.5828000000000002</v>
      </c>
      <c r="C1977" s="8">
        <v>3.9796999999999998</v>
      </c>
      <c r="D1977" s="8">
        <v>0.39689999999999959</v>
      </c>
      <c r="E1977" s="8">
        <v>2.4300000000000002</v>
      </c>
      <c r="F1977" s="8">
        <v>2.62</v>
      </c>
      <c r="G1977" s="8">
        <v>90.5261</v>
      </c>
      <c r="H1977" s="8">
        <v>2.9083000000000001</v>
      </c>
      <c r="I1977" s="8">
        <v>107.87834143495255</v>
      </c>
      <c r="J1977" s="8">
        <v>94.75</v>
      </c>
      <c r="N1977" s="7"/>
      <c r="O1977" s="8"/>
      <c r="P1977" s="8"/>
      <c r="Q1977" s="8"/>
      <c r="R1977" s="8"/>
      <c r="S1977" s="8"/>
      <c r="T1977" s="8"/>
      <c r="U1977" s="8"/>
      <c r="V1977" s="8"/>
      <c r="W1977" s="8"/>
    </row>
    <row r="1978" spans="1:23" ht="14.25" customHeight="1">
      <c r="A1978" s="7">
        <v>43117</v>
      </c>
      <c r="B1978" s="8">
        <v>3.5828000000000002</v>
      </c>
      <c r="C1978" s="8">
        <v>3.9597000000000002</v>
      </c>
      <c r="D1978" s="8">
        <v>0.37690000000000001</v>
      </c>
      <c r="E1978" s="8">
        <v>2.39</v>
      </c>
      <c r="F1978" s="8">
        <v>2.57</v>
      </c>
      <c r="G1978" s="8">
        <v>90.878699999999995</v>
      </c>
      <c r="H1978" s="8">
        <v>2.8342999999999998</v>
      </c>
      <c r="I1978" s="8">
        <v>109.53927283501307</v>
      </c>
      <c r="J1978" s="8">
        <v>94.75</v>
      </c>
      <c r="N1978" s="7"/>
      <c r="O1978" s="8"/>
      <c r="P1978" s="8"/>
      <c r="Q1978" s="8"/>
      <c r="R1978" s="8"/>
      <c r="S1978" s="8"/>
      <c r="T1978" s="8"/>
      <c r="U1978" s="8"/>
      <c r="V1978" s="8"/>
      <c r="W1978" s="8"/>
    </row>
    <row r="1979" spans="1:23" ht="14.25" customHeight="1">
      <c r="A1979" s="7">
        <v>43116</v>
      </c>
      <c r="B1979" s="8">
        <v>3.5828000000000002</v>
      </c>
      <c r="C1979" s="8">
        <v>3.9596</v>
      </c>
      <c r="D1979" s="8">
        <v>0.3767999999999998</v>
      </c>
      <c r="E1979" s="8">
        <v>2.36</v>
      </c>
      <c r="F1979" s="8">
        <v>2.54</v>
      </c>
      <c r="G1979" s="8">
        <v>90.471400000000003</v>
      </c>
      <c r="H1979" s="8">
        <v>2.8978000000000002</v>
      </c>
      <c r="I1979" s="8">
        <v>107.82286268492641</v>
      </c>
      <c r="J1979" s="8">
        <v>94.75</v>
      </c>
      <c r="N1979" s="7"/>
      <c r="O1979" s="8"/>
      <c r="P1979" s="8"/>
      <c r="Q1979" s="8"/>
      <c r="R1979" s="8"/>
      <c r="S1979" s="8"/>
      <c r="T1979" s="8"/>
      <c r="U1979" s="8"/>
      <c r="V1979" s="8"/>
      <c r="W1979" s="8"/>
    </row>
    <row r="1980" spans="1:23" ht="14.25" customHeight="1">
      <c r="A1980" s="7">
        <v>43115</v>
      </c>
      <c r="B1980" s="8">
        <v>3.5825999999999998</v>
      </c>
      <c r="C1980" s="8">
        <v>3.9649999999999999</v>
      </c>
      <c r="D1980" s="8">
        <v>0.38240000000000007</v>
      </c>
      <c r="E1980" s="8">
        <v>2.35</v>
      </c>
      <c r="F1980" s="8">
        <v>2.5499999999999998</v>
      </c>
      <c r="G1980" s="8">
        <v>90.443399999999997</v>
      </c>
      <c r="H1980" s="8">
        <v>2.8643999999999998</v>
      </c>
      <c r="I1980" s="8">
        <v>109.12335761066865</v>
      </c>
      <c r="J1980" s="8">
        <v>94.75</v>
      </c>
      <c r="N1980" s="7"/>
      <c r="O1980" s="8"/>
      <c r="P1980" s="8"/>
      <c r="Q1980" s="8"/>
      <c r="R1980" s="8"/>
      <c r="S1980" s="8"/>
      <c r="T1980" s="8"/>
      <c r="U1980" s="8"/>
      <c r="V1980" s="8"/>
      <c r="W1980" s="8"/>
    </row>
    <row r="1981" spans="1:23" ht="14.25" customHeight="1">
      <c r="A1981" s="7">
        <v>43112</v>
      </c>
      <c r="B1981" s="8">
        <v>3.5827</v>
      </c>
      <c r="C1981" s="8">
        <v>3.9337</v>
      </c>
      <c r="D1981" s="8">
        <v>0.35099999999999998</v>
      </c>
      <c r="E1981" s="8">
        <v>2.35</v>
      </c>
      <c r="F1981" s="8">
        <v>2.5499999999999998</v>
      </c>
      <c r="G1981" s="8">
        <v>90.888099999999994</v>
      </c>
      <c r="H1981" s="8">
        <v>2.9043000000000001</v>
      </c>
      <c r="I1981" s="8">
        <v>108.29453632532348</v>
      </c>
      <c r="J1981" s="8">
        <v>94.75</v>
      </c>
      <c r="N1981" s="7"/>
      <c r="O1981" s="8"/>
      <c r="P1981" s="8"/>
      <c r="Q1981" s="8"/>
      <c r="R1981" s="8"/>
      <c r="S1981" s="8"/>
      <c r="T1981" s="8"/>
      <c r="U1981" s="8"/>
      <c r="V1981" s="8"/>
      <c r="W1981" s="8"/>
    </row>
    <row r="1982" spans="1:23" ht="14.25" customHeight="1">
      <c r="A1982" s="7">
        <v>43111</v>
      </c>
      <c r="B1982" s="8">
        <v>3.5674999999999999</v>
      </c>
      <c r="C1982" s="8">
        <v>3.9546000000000001</v>
      </c>
      <c r="D1982" s="8">
        <v>0.38710000000000022</v>
      </c>
      <c r="E1982" s="8">
        <v>2.3199999999999998</v>
      </c>
      <c r="F1982" s="8">
        <v>2.54</v>
      </c>
      <c r="G1982" s="8">
        <v>91.906599999999997</v>
      </c>
      <c r="H1982" s="8">
        <v>2.9376000000000002</v>
      </c>
      <c r="I1982" s="8">
        <v>108.5758512308544</v>
      </c>
      <c r="J1982" s="8">
        <v>94.9</v>
      </c>
      <c r="N1982" s="7"/>
      <c r="O1982" s="8"/>
      <c r="P1982" s="8"/>
      <c r="Q1982" s="8"/>
      <c r="R1982" s="8"/>
      <c r="S1982" s="8"/>
      <c r="T1982" s="8"/>
      <c r="U1982" s="8"/>
      <c r="V1982" s="8"/>
      <c r="W1982" s="8"/>
    </row>
    <row r="1983" spans="1:23" ht="14.25" customHeight="1">
      <c r="A1983" s="7">
        <v>43110</v>
      </c>
      <c r="B1983" s="8">
        <v>3.5674999999999999</v>
      </c>
      <c r="C1983" s="8">
        <v>3.9201000000000001</v>
      </c>
      <c r="D1983" s="8">
        <v>0.35260000000000025</v>
      </c>
      <c r="E1983" s="8">
        <v>2.3199999999999998</v>
      </c>
      <c r="F1983" s="8">
        <v>2.5499999999999998</v>
      </c>
      <c r="G1983" s="8">
        <v>92.377300000000005</v>
      </c>
      <c r="H1983" s="8">
        <v>2.8351999999999999</v>
      </c>
      <c r="I1983" s="8">
        <v>112.84532289298893</v>
      </c>
      <c r="J1983" s="8">
        <v>94.9</v>
      </c>
      <c r="N1983" s="7"/>
      <c r="O1983" s="8"/>
      <c r="P1983" s="8"/>
      <c r="Q1983" s="8"/>
      <c r="R1983" s="8"/>
      <c r="S1983" s="8"/>
      <c r="T1983" s="8"/>
      <c r="U1983" s="8"/>
      <c r="V1983" s="8"/>
      <c r="W1983" s="8"/>
    </row>
    <row r="1984" spans="1:23" ht="14.25" customHeight="1">
      <c r="A1984" s="7">
        <v>43109</v>
      </c>
      <c r="B1984" s="8">
        <v>3.5381999999999998</v>
      </c>
      <c r="C1984" s="8">
        <v>3.8908999999999998</v>
      </c>
      <c r="D1984" s="8">
        <v>0.35270000000000001</v>
      </c>
      <c r="E1984" s="8">
        <v>2.33</v>
      </c>
      <c r="F1984" s="8">
        <v>2.5499999999999998</v>
      </c>
      <c r="G1984" s="8">
        <v>92.507599999999996</v>
      </c>
      <c r="H1984" s="8">
        <v>2.7021999999999999</v>
      </c>
      <c r="I1984" s="8">
        <v>116.91955215103397</v>
      </c>
      <c r="J1984" s="8">
        <v>94.9</v>
      </c>
      <c r="N1984" s="7"/>
      <c r="O1984" s="8"/>
      <c r="P1984" s="8"/>
      <c r="Q1984" s="8"/>
      <c r="R1984" s="8"/>
      <c r="S1984" s="8"/>
      <c r="T1984" s="8"/>
      <c r="U1984" s="8"/>
      <c r="V1984" s="8"/>
      <c r="W1984" s="8"/>
    </row>
    <row r="1985" spans="1:23" ht="14.25" customHeight="1">
      <c r="A1985" s="7">
        <v>43108</v>
      </c>
      <c r="B1985" s="8">
        <v>3.5335999999999999</v>
      </c>
      <c r="C1985" s="8">
        <v>3.911</v>
      </c>
      <c r="D1985" s="8">
        <v>0.37740000000000018</v>
      </c>
      <c r="E1985" s="8">
        <v>2.29</v>
      </c>
      <c r="F1985" s="8">
        <v>2.4900000000000002</v>
      </c>
      <c r="G1985" s="8">
        <v>92.337500000000006</v>
      </c>
      <c r="H1985" s="8">
        <v>2.6962999999999999</v>
      </c>
      <c r="I1985" s="8">
        <v>121.76216692832135</v>
      </c>
      <c r="J1985" s="8">
        <v>94.9</v>
      </c>
      <c r="N1985" s="7"/>
      <c r="O1985" s="8"/>
      <c r="P1985" s="8"/>
      <c r="Q1985" s="8"/>
      <c r="R1985" s="8"/>
      <c r="S1985" s="8"/>
      <c r="T1985" s="8"/>
      <c r="U1985" s="8"/>
      <c r="V1985" s="8"/>
      <c r="W1985" s="8"/>
    </row>
    <row r="1986" spans="1:23" ht="14.25" customHeight="1">
      <c r="A1986" s="7">
        <v>43105</v>
      </c>
      <c r="B1986" s="8">
        <v>3.5392000000000001</v>
      </c>
      <c r="C1986" s="8">
        <v>3.9211999999999998</v>
      </c>
      <c r="D1986" s="8">
        <v>0.38199999999999967</v>
      </c>
      <c r="E1986" s="8">
        <v>2.29</v>
      </c>
      <c r="F1986" s="8">
        <v>2.4700000000000002</v>
      </c>
      <c r="G1986" s="8">
        <v>92.026700000000005</v>
      </c>
      <c r="H1986" s="8">
        <v>2.6859999999999999</v>
      </c>
      <c r="I1986" s="8">
        <v>119.82160532243248</v>
      </c>
      <c r="J1986" s="8">
        <v>94.9</v>
      </c>
      <c r="N1986" s="7"/>
      <c r="O1986" s="8"/>
      <c r="P1986" s="8"/>
      <c r="Q1986" s="8"/>
      <c r="R1986" s="8"/>
      <c r="S1986" s="8"/>
      <c r="T1986" s="8"/>
      <c r="U1986" s="8"/>
      <c r="V1986" s="8"/>
      <c r="W1986" s="8"/>
    </row>
    <row r="1987" spans="1:23" ht="14.25" customHeight="1">
      <c r="A1987" s="7">
        <v>43104</v>
      </c>
      <c r="B1987" s="8">
        <v>3.5968</v>
      </c>
      <c r="C1987" s="8">
        <v>3.9319000000000002</v>
      </c>
      <c r="D1987" s="8">
        <v>0.33510000000000018</v>
      </c>
      <c r="E1987" s="8">
        <v>2.27</v>
      </c>
      <c r="F1987" s="8">
        <v>2.46</v>
      </c>
      <c r="G1987" s="8">
        <v>91.874600000000001</v>
      </c>
      <c r="H1987" s="8">
        <v>2.7010000000000001</v>
      </c>
      <c r="I1987" s="8">
        <v>111.90251133798934</v>
      </c>
      <c r="J1987" s="8">
        <v>94.85</v>
      </c>
      <c r="N1987" s="7"/>
      <c r="O1987" s="8"/>
      <c r="P1987" s="8"/>
      <c r="Q1987" s="8"/>
      <c r="R1987" s="8"/>
      <c r="S1987" s="8"/>
      <c r="T1987" s="8"/>
      <c r="U1987" s="8"/>
      <c r="V1987" s="8"/>
      <c r="W1987" s="8"/>
    </row>
    <row r="1988" spans="1:23" ht="14.25" customHeight="1">
      <c r="A1988" s="7">
        <v>43103</v>
      </c>
      <c r="B1988" s="8">
        <v>3.6667000000000001</v>
      </c>
      <c r="C1988" s="8">
        <v>3.9161999999999999</v>
      </c>
      <c r="D1988" s="8">
        <v>0.24949999999999983</v>
      </c>
      <c r="E1988" s="8">
        <v>2.25</v>
      </c>
      <c r="F1988" s="8">
        <v>2.44</v>
      </c>
      <c r="G1988" s="8">
        <v>92.172499999999999</v>
      </c>
      <c r="H1988" s="8">
        <v>2.7302</v>
      </c>
      <c r="I1988" s="8">
        <v>106.3813948806025</v>
      </c>
      <c r="J1988" s="8">
        <v>94.85</v>
      </c>
      <c r="N1988" s="7"/>
      <c r="O1988" s="8"/>
      <c r="P1988" s="8"/>
      <c r="Q1988" s="8"/>
      <c r="R1988" s="8"/>
      <c r="S1988" s="8"/>
      <c r="T1988" s="8"/>
      <c r="U1988" s="8"/>
      <c r="V1988" s="8"/>
      <c r="W1988" s="8"/>
    </row>
    <row r="1989" spans="1:23" ht="14.25" customHeight="1">
      <c r="A1989" s="7">
        <v>43102</v>
      </c>
      <c r="B1989" s="8">
        <v>3.6766999999999999</v>
      </c>
      <c r="C1989" s="8">
        <v>3.9007999999999998</v>
      </c>
      <c r="D1989" s="8">
        <v>0.22409999999999997</v>
      </c>
      <c r="E1989" s="8">
        <v>2.25</v>
      </c>
      <c r="F1989" s="8">
        <v>2.46</v>
      </c>
      <c r="G1989" s="8">
        <v>91.849500000000006</v>
      </c>
      <c r="H1989" s="8">
        <v>2.7654999999999998</v>
      </c>
      <c r="I1989" s="8">
        <v>106.91120297833272</v>
      </c>
      <c r="J1989" s="8">
        <v>94.85</v>
      </c>
      <c r="N1989" s="7"/>
      <c r="O1989" s="8"/>
      <c r="P1989" s="8"/>
      <c r="Q1989" s="8"/>
      <c r="R1989" s="8"/>
      <c r="S1989" s="8"/>
      <c r="T1989" s="8"/>
      <c r="U1989" s="8"/>
      <c r="V1989" s="8"/>
      <c r="W1989" s="8"/>
    </row>
    <row r="1990" spans="1:23" ht="14.25" customHeight="1">
      <c r="A1990" s="7">
        <v>43100</v>
      </c>
      <c r="B1990" s="8">
        <v>3.7909000000000002</v>
      </c>
      <c r="C1990" s="8">
        <v>3.8807</v>
      </c>
      <c r="D1990" s="8">
        <v>8.979999999999988E-2</v>
      </c>
      <c r="E1990" s="8">
        <v>2.2000000000000002</v>
      </c>
      <c r="F1990" s="8">
        <v>2.4</v>
      </c>
      <c r="G1990" s="8">
        <v>92.258799999999994</v>
      </c>
      <c r="H1990" s="8">
        <v>3.0912000000000002</v>
      </c>
      <c r="I1990" s="8">
        <v>110.48881176815847</v>
      </c>
      <c r="J1990" s="8">
        <v>94.85</v>
      </c>
      <c r="N1990" s="7"/>
      <c r="O1990" s="8"/>
      <c r="P1990" s="8"/>
      <c r="Q1990" s="8"/>
      <c r="R1990" s="8"/>
      <c r="S1990" s="8"/>
      <c r="T1990" s="8"/>
      <c r="U1990" s="8"/>
      <c r="V1990" s="8"/>
      <c r="W1990" s="8"/>
    </row>
    <row r="1991" spans="1:23" ht="14.25" customHeight="1">
      <c r="A1991" s="7">
        <v>43099</v>
      </c>
      <c r="B1991" s="8">
        <v>3.7909000000000002</v>
      </c>
      <c r="C1991" s="8">
        <v>3.8807</v>
      </c>
      <c r="D1991" s="8">
        <v>8.979999999999988E-2</v>
      </c>
      <c r="E1991" s="8">
        <v>2.2000000000000002</v>
      </c>
      <c r="F1991" s="8">
        <v>2.4</v>
      </c>
      <c r="G1991" s="8">
        <v>92.258799999999994</v>
      </c>
      <c r="H1991" s="8">
        <v>3.0912000000000002</v>
      </c>
      <c r="I1991" s="8">
        <v>110.40947054108584</v>
      </c>
      <c r="J1991" s="8">
        <v>94.85</v>
      </c>
      <c r="N1991" s="7"/>
      <c r="O1991" s="8"/>
      <c r="P1991" s="8"/>
      <c r="Q1991" s="8"/>
      <c r="R1991" s="8"/>
      <c r="S1991" s="8"/>
      <c r="T1991" s="8"/>
      <c r="U1991" s="8"/>
      <c r="V1991" s="8"/>
      <c r="W1991" s="8"/>
    </row>
    <row r="1992" spans="1:23" ht="14.25" customHeight="1">
      <c r="A1992" s="7">
        <v>43098</v>
      </c>
      <c r="B1992" s="8">
        <v>3.7909000000000002</v>
      </c>
      <c r="C1992" s="8">
        <v>3.8807</v>
      </c>
      <c r="D1992" s="8">
        <v>8.979999999999988E-2</v>
      </c>
      <c r="E1992" s="8">
        <v>2.2000000000000002</v>
      </c>
      <c r="F1992" s="8">
        <v>2.4</v>
      </c>
      <c r="G1992" s="8">
        <v>92.258799999999994</v>
      </c>
      <c r="H1992" s="8">
        <v>3.0912000000000002</v>
      </c>
      <c r="I1992" s="8">
        <v>110.45300781352833</v>
      </c>
      <c r="J1992" s="8">
        <v>94.85</v>
      </c>
      <c r="N1992" s="7"/>
      <c r="O1992" s="8"/>
      <c r="P1992" s="8"/>
      <c r="Q1992" s="8"/>
      <c r="R1992" s="8"/>
      <c r="S1992" s="8"/>
      <c r="T1992" s="8"/>
      <c r="U1992" s="8"/>
      <c r="V1992" s="8"/>
      <c r="W1992" s="8"/>
    </row>
    <row r="1993" spans="1:23" ht="14.25" customHeight="1">
      <c r="A1993" s="7">
        <v>43097</v>
      </c>
      <c r="B1993" s="8">
        <v>3.7955000000000001</v>
      </c>
      <c r="C1993" s="8">
        <v>3.8856999999999999</v>
      </c>
      <c r="D1993" s="8">
        <v>9.0199999999999836E-2</v>
      </c>
      <c r="E1993" s="8">
        <v>2.23</v>
      </c>
      <c r="F1993" s="8">
        <v>2.4300000000000002</v>
      </c>
      <c r="G1993" s="8">
        <v>92.647499999999994</v>
      </c>
      <c r="H1993" s="8">
        <v>2.9769000000000001</v>
      </c>
      <c r="I1993" s="8">
        <v>111.03902495518565</v>
      </c>
      <c r="J1993" s="8">
        <v>94.66</v>
      </c>
      <c r="N1993" s="7"/>
      <c r="O1993" s="8"/>
      <c r="P1993" s="8"/>
      <c r="Q1993" s="8"/>
      <c r="R1993" s="8"/>
      <c r="S1993" s="8"/>
      <c r="T1993" s="8"/>
      <c r="U1993" s="8"/>
      <c r="V1993" s="8"/>
      <c r="W1993" s="8"/>
    </row>
    <row r="1994" spans="1:23" ht="14.25" customHeight="1">
      <c r="A1994" s="7">
        <v>43096</v>
      </c>
      <c r="B1994" s="8">
        <v>3.7978999999999998</v>
      </c>
      <c r="C1994" s="8">
        <v>3.8956</v>
      </c>
      <c r="D1994" s="8">
        <v>9.770000000000012E-2</v>
      </c>
      <c r="E1994" s="8">
        <v>2.2200000000000002</v>
      </c>
      <c r="F1994" s="8">
        <v>2.42</v>
      </c>
      <c r="G1994" s="8">
        <v>93.073599999999999</v>
      </c>
      <c r="H1994" s="8">
        <v>2.8773</v>
      </c>
      <c r="I1994" s="8">
        <v>114.0858135771763</v>
      </c>
      <c r="J1994" s="8">
        <v>94.66</v>
      </c>
      <c r="N1994" s="7"/>
      <c r="O1994" s="8"/>
      <c r="P1994" s="8"/>
      <c r="Q1994" s="8"/>
      <c r="R1994" s="8"/>
      <c r="S1994" s="8"/>
      <c r="T1994" s="8"/>
      <c r="U1994" s="8"/>
      <c r="V1994" s="8"/>
      <c r="W1994" s="8"/>
    </row>
    <row r="1995" spans="1:23" ht="14.25" customHeight="1">
      <c r="A1995" s="7">
        <v>43095</v>
      </c>
      <c r="B1995" s="8">
        <v>3.7978999999999998</v>
      </c>
      <c r="C1995" s="8">
        <v>3.8881000000000001</v>
      </c>
      <c r="D1995" s="8">
        <v>9.020000000000028E-2</v>
      </c>
      <c r="E1995" s="8">
        <v>2.25</v>
      </c>
      <c r="F1995" s="8">
        <v>2.4700000000000002</v>
      </c>
      <c r="G1995" s="8">
        <v>93.287899999999993</v>
      </c>
      <c r="H1995" s="8">
        <v>2.9317000000000002</v>
      </c>
      <c r="I1995" s="8">
        <v>105.53629258453665</v>
      </c>
      <c r="J1995" s="8">
        <v>94.66</v>
      </c>
      <c r="N1995" s="7"/>
      <c r="O1995" s="8"/>
      <c r="P1995" s="8"/>
      <c r="Q1995" s="8"/>
      <c r="R1995" s="8"/>
      <c r="S1995" s="8"/>
      <c r="T1995" s="8"/>
      <c r="U1995" s="8"/>
      <c r="V1995" s="8"/>
      <c r="W1995" s="8"/>
    </row>
    <row r="1996" spans="1:23" ht="14.25" customHeight="1">
      <c r="A1996" s="7">
        <v>43094</v>
      </c>
      <c r="B1996" s="8">
        <v>3.7978999999999998</v>
      </c>
      <c r="C1996" s="8">
        <v>3.8731</v>
      </c>
      <c r="D1996" s="8">
        <v>7.5200000000000156E-2</v>
      </c>
      <c r="E1996" s="8">
        <v>2.2599999999999998</v>
      </c>
      <c r="F1996" s="8">
        <v>2.48</v>
      </c>
      <c r="G1996" s="8">
        <v>93.249200000000002</v>
      </c>
      <c r="H1996" s="8">
        <v>2.8191999999999999</v>
      </c>
      <c r="I1996" s="8">
        <v>105.42638768626735</v>
      </c>
      <c r="J1996" s="8">
        <v>94.66</v>
      </c>
      <c r="N1996" s="7"/>
      <c r="O1996" s="8"/>
      <c r="P1996" s="8"/>
      <c r="Q1996" s="8"/>
      <c r="R1996" s="8"/>
      <c r="S1996" s="8"/>
      <c r="T1996" s="8"/>
      <c r="U1996" s="8"/>
      <c r="V1996" s="8"/>
      <c r="W1996" s="8"/>
    </row>
    <row r="1997" spans="1:23" ht="14.25" customHeight="1">
      <c r="A1997" s="7">
        <v>43091</v>
      </c>
      <c r="B1997" s="8">
        <v>3.7978999999999998</v>
      </c>
      <c r="C1997" s="8">
        <v>3.8780000000000001</v>
      </c>
      <c r="D1997" s="8">
        <v>8.0100000000000282E-2</v>
      </c>
      <c r="E1997" s="8">
        <v>2.2599999999999998</v>
      </c>
      <c r="F1997" s="8">
        <v>2.48</v>
      </c>
      <c r="G1997" s="8">
        <v>93.301500000000004</v>
      </c>
      <c r="H1997" s="8">
        <v>2.7648999999999999</v>
      </c>
      <c r="I1997" s="8">
        <v>105.44642475036443</v>
      </c>
      <c r="J1997" s="8">
        <v>94.66</v>
      </c>
      <c r="N1997" s="7"/>
      <c r="O1997" s="8"/>
      <c r="P1997" s="8"/>
      <c r="Q1997" s="8"/>
      <c r="R1997" s="8"/>
      <c r="S1997" s="8"/>
      <c r="T1997" s="8"/>
      <c r="U1997" s="8"/>
      <c r="V1997" s="8"/>
      <c r="W1997" s="8"/>
    </row>
    <row r="1998" spans="1:23" ht="14.25" customHeight="1">
      <c r="A1998" s="7">
        <v>43090</v>
      </c>
      <c r="B1998" s="8">
        <v>3.7978999999999998</v>
      </c>
      <c r="C1998" s="8">
        <v>3.9005000000000001</v>
      </c>
      <c r="D1998" s="8">
        <v>0.10260000000000025</v>
      </c>
      <c r="E1998" s="8">
        <v>2.2599999999999998</v>
      </c>
      <c r="F1998" s="8">
        <v>2.48</v>
      </c>
      <c r="G1998" s="8">
        <v>93.262900000000002</v>
      </c>
      <c r="H1998" s="8">
        <v>2.8214000000000001</v>
      </c>
      <c r="I1998" s="8">
        <v>102.56043966563692</v>
      </c>
      <c r="J1998" s="8">
        <v>94.45</v>
      </c>
      <c r="N1998" s="7"/>
      <c r="O1998" s="8"/>
      <c r="P1998" s="8"/>
      <c r="Q1998" s="8"/>
      <c r="R1998" s="8"/>
      <c r="S1998" s="8"/>
      <c r="T1998" s="8"/>
      <c r="U1998" s="8"/>
      <c r="V1998" s="8"/>
      <c r="W1998" s="8"/>
    </row>
    <row r="1999" spans="1:23" ht="14.25" customHeight="1">
      <c r="A1999" s="7">
        <v>43089</v>
      </c>
      <c r="B1999" s="8">
        <v>3.8029000000000002</v>
      </c>
      <c r="C1999" s="8">
        <v>3.9005000000000001</v>
      </c>
      <c r="D1999" s="8">
        <v>9.7599999999999909E-2</v>
      </c>
      <c r="E1999" s="8">
        <v>2.2400000000000002</v>
      </c>
      <c r="F1999" s="8">
        <v>2.4900000000000002</v>
      </c>
      <c r="G1999" s="8">
        <v>93.359499999999997</v>
      </c>
      <c r="H1999" s="8">
        <v>2.9024000000000001</v>
      </c>
      <c r="I1999" s="8">
        <v>102.47422825881497</v>
      </c>
      <c r="J1999" s="8">
        <v>94.45</v>
      </c>
      <c r="N1999" s="7"/>
      <c r="O1999" s="8"/>
      <c r="P1999" s="8"/>
      <c r="Q1999" s="8"/>
      <c r="R1999" s="8"/>
      <c r="S1999" s="8"/>
      <c r="T1999" s="8"/>
      <c r="U1999" s="8"/>
      <c r="V1999" s="8"/>
      <c r="W1999" s="8"/>
    </row>
    <row r="2000" spans="1:23" ht="14.25" customHeight="1">
      <c r="A2000" s="7">
        <v>43088</v>
      </c>
      <c r="B2000" s="8">
        <v>3.7730000000000001</v>
      </c>
      <c r="C2000" s="8">
        <v>3.9005000000000001</v>
      </c>
      <c r="D2000" s="8">
        <v>0.12749999999999995</v>
      </c>
      <c r="E2000" s="8">
        <v>2.23</v>
      </c>
      <c r="F2000" s="8">
        <v>2.46</v>
      </c>
      <c r="G2000" s="8">
        <v>93.461799999999997</v>
      </c>
      <c r="H2000" s="8">
        <v>2.9024000000000001</v>
      </c>
      <c r="I2000" s="8">
        <v>104.18015212754361</v>
      </c>
      <c r="J2000" s="8">
        <v>94.45</v>
      </c>
      <c r="N2000" s="7"/>
      <c r="O2000" s="8"/>
      <c r="P2000" s="8"/>
      <c r="Q2000" s="8"/>
      <c r="R2000" s="8"/>
      <c r="S2000" s="8"/>
      <c r="T2000" s="8"/>
      <c r="U2000" s="8"/>
      <c r="V2000" s="8"/>
      <c r="W2000" s="8"/>
    </row>
    <row r="2001" spans="1:23" ht="14.25" customHeight="1">
      <c r="A2001" s="7">
        <v>43087</v>
      </c>
      <c r="B2001" s="8">
        <v>3.7631000000000001</v>
      </c>
      <c r="C2001" s="8">
        <v>3.8904000000000001</v>
      </c>
      <c r="D2001" s="8">
        <v>0.12729999999999997</v>
      </c>
      <c r="E2001" s="8">
        <v>2.17</v>
      </c>
      <c r="F2001" s="8">
        <v>2.39</v>
      </c>
      <c r="G2001" s="8">
        <v>93.700800000000001</v>
      </c>
      <c r="H2001" s="8">
        <v>2.9157000000000002</v>
      </c>
      <c r="I2001" s="8">
        <v>105.56199417710035</v>
      </c>
      <c r="J2001" s="8">
        <v>94.45</v>
      </c>
      <c r="N2001" s="7"/>
      <c r="O2001" s="8"/>
      <c r="P2001" s="8"/>
      <c r="Q2001" s="8"/>
      <c r="R2001" s="8"/>
      <c r="S2001" s="8"/>
      <c r="T2001" s="8"/>
      <c r="U2001" s="8"/>
      <c r="V2001" s="8"/>
      <c r="W2001" s="8"/>
    </row>
    <row r="2002" spans="1:23" ht="14.25" customHeight="1">
      <c r="A2002" s="7">
        <v>43084</v>
      </c>
      <c r="B2002" s="8">
        <v>3.7780999999999998</v>
      </c>
      <c r="C2002" s="8">
        <v>3.8904000000000001</v>
      </c>
      <c r="D2002" s="8">
        <v>0.11230000000000029</v>
      </c>
      <c r="E2002" s="8">
        <v>2.16</v>
      </c>
      <c r="F2002" s="8">
        <v>2.35</v>
      </c>
      <c r="G2002" s="8">
        <v>93.951800000000006</v>
      </c>
      <c r="H2002" s="8">
        <v>2.9184999999999999</v>
      </c>
      <c r="I2002" s="8">
        <v>103.94023812692656</v>
      </c>
      <c r="J2002" s="8">
        <v>94.45</v>
      </c>
      <c r="N2002" s="7"/>
      <c r="O2002" s="8"/>
      <c r="P2002" s="8"/>
      <c r="Q2002" s="8"/>
      <c r="R2002" s="8"/>
      <c r="S2002" s="8"/>
      <c r="T2002" s="8"/>
      <c r="U2002" s="8"/>
      <c r="V2002" s="8"/>
      <c r="W2002" s="8"/>
    </row>
    <row r="2003" spans="1:23" ht="14.25" customHeight="1">
      <c r="A2003" s="7">
        <v>43083</v>
      </c>
      <c r="B2003" s="8">
        <v>3.7780999999999998</v>
      </c>
      <c r="C2003" s="8">
        <v>3.9104000000000001</v>
      </c>
      <c r="D2003" s="8">
        <v>0.13230000000000031</v>
      </c>
      <c r="E2003" s="8">
        <v>2.14</v>
      </c>
      <c r="F2003" s="8">
        <v>2.35</v>
      </c>
      <c r="G2003" s="8">
        <v>93.635999999999996</v>
      </c>
      <c r="H2003" s="8">
        <v>2.8997999999999999</v>
      </c>
      <c r="I2003" s="8">
        <v>104.64097327417602</v>
      </c>
      <c r="J2003" s="8">
        <v>94.59</v>
      </c>
      <c r="N2003" s="7"/>
      <c r="O2003" s="8"/>
      <c r="P2003" s="8"/>
      <c r="Q2003" s="8"/>
      <c r="R2003" s="8"/>
      <c r="S2003" s="8"/>
      <c r="T2003" s="8"/>
      <c r="U2003" s="8"/>
      <c r="V2003" s="8"/>
      <c r="W2003" s="8"/>
    </row>
    <row r="2004" spans="1:23" ht="14.25" customHeight="1">
      <c r="A2004" s="7">
        <v>43082</v>
      </c>
      <c r="B2004" s="8">
        <v>3.7846000000000002</v>
      </c>
      <c r="C2004" s="8">
        <v>3.9302999999999999</v>
      </c>
      <c r="D2004" s="8">
        <v>0.14569999999999972</v>
      </c>
      <c r="E2004" s="8">
        <v>2.12</v>
      </c>
      <c r="F2004" s="8">
        <v>2.36</v>
      </c>
      <c r="G2004" s="8">
        <v>93.422600000000003</v>
      </c>
      <c r="H2004" s="8">
        <v>2.9457</v>
      </c>
      <c r="I2004" s="8">
        <v>102.19814727716506</v>
      </c>
      <c r="J2004" s="8">
        <v>94.59</v>
      </c>
      <c r="N2004" s="7"/>
      <c r="O2004" s="8"/>
      <c r="P2004" s="8"/>
      <c r="Q2004" s="8"/>
      <c r="R2004" s="8"/>
      <c r="S2004" s="8"/>
      <c r="T2004" s="8"/>
      <c r="U2004" s="8"/>
      <c r="V2004" s="8"/>
      <c r="W2004" s="8"/>
    </row>
    <row r="2005" spans="1:23" ht="14.25" customHeight="1">
      <c r="A2005" s="7">
        <v>43081</v>
      </c>
      <c r="B2005" s="8">
        <v>3.7646999999999999</v>
      </c>
      <c r="C2005" s="8">
        <v>3.9378000000000002</v>
      </c>
      <c r="D2005" s="8">
        <v>0.17310000000000025</v>
      </c>
      <c r="E2005" s="8">
        <v>2.1800000000000002</v>
      </c>
      <c r="F2005" s="8">
        <v>2.4</v>
      </c>
      <c r="G2005" s="8">
        <v>94.069299999999998</v>
      </c>
      <c r="H2005" s="8">
        <v>2.9108000000000001</v>
      </c>
      <c r="I2005" s="8">
        <v>102.05934355001806</v>
      </c>
      <c r="J2005" s="8">
        <v>94.59</v>
      </c>
      <c r="N2005" s="7"/>
      <c r="O2005" s="8"/>
      <c r="P2005" s="8"/>
      <c r="Q2005" s="8"/>
      <c r="R2005" s="8"/>
      <c r="S2005" s="8"/>
      <c r="T2005" s="8"/>
      <c r="U2005" s="8"/>
      <c r="V2005" s="8"/>
      <c r="W2005" s="8"/>
    </row>
    <row r="2006" spans="1:23" ht="14.25" customHeight="1">
      <c r="A2006" s="7">
        <v>43080</v>
      </c>
      <c r="B2006" s="8">
        <v>3.7547999999999999</v>
      </c>
      <c r="C2006" s="8">
        <v>3.9302999999999999</v>
      </c>
      <c r="D2006" s="8">
        <v>0.17549999999999999</v>
      </c>
      <c r="E2006" s="8">
        <v>2.16</v>
      </c>
      <c r="F2006" s="8">
        <v>2.39</v>
      </c>
      <c r="G2006" s="8">
        <v>93.956100000000006</v>
      </c>
      <c r="H2006" s="8">
        <v>2.8706</v>
      </c>
      <c r="I2006" s="8">
        <v>103.68237574729243</v>
      </c>
      <c r="J2006" s="8">
        <v>94.59</v>
      </c>
      <c r="N2006" s="7"/>
      <c r="O2006" s="8"/>
      <c r="P2006" s="8"/>
      <c r="Q2006" s="8"/>
      <c r="R2006" s="8"/>
      <c r="S2006" s="8"/>
      <c r="T2006" s="8"/>
      <c r="U2006" s="8"/>
      <c r="V2006" s="8"/>
      <c r="W2006" s="8"/>
    </row>
    <row r="2007" spans="1:23" ht="14.25" customHeight="1">
      <c r="A2007" s="7">
        <v>43077</v>
      </c>
      <c r="B2007" s="8">
        <v>3.7545999999999999</v>
      </c>
      <c r="C2007" s="8">
        <v>3.9102000000000001</v>
      </c>
      <c r="D2007" s="8">
        <v>0.15560000000000018</v>
      </c>
      <c r="E2007" s="8">
        <v>2.14</v>
      </c>
      <c r="F2007" s="8">
        <v>2.38</v>
      </c>
      <c r="G2007" s="8">
        <v>93.868099999999998</v>
      </c>
      <c r="H2007" s="8">
        <v>2.8264</v>
      </c>
      <c r="I2007" s="8">
        <v>105.02574268511862</v>
      </c>
      <c r="J2007" s="8">
        <v>94.59</v>
      </c>
      <c r="N2007" s="7"/>
      <c r="O2007" s="8"/>
      <c r="P2007" s="8"/>
      <c r="Q2007" s="8"/>
      <c r="R2007" s="8"/>
      <c r="S2007" s="8"/>
      <c r="T2007" s="8"/>
      <c r="U2007" s="8"/>
      <c r="V2007" s="8"/>
      <c r="W2007" s="8"/>
    </row>
    <row r="2008" spans="1:23" ht="14.25" customHeight="1">
      <c r="A2008" s="7">
        <v>43076</v>
      </c>
      <c r="B2008" s="8">
        <v>3.7347999999999999</v>
      </c>
      <c r="C2008" s="8">
        <v>3.8927</v>
      </c>
      <c r="D2008" s="8">
        <v>0.15790000000000015</v>
      </c>
      <c r="E2008" s="8">
        <v>2.14</v>
      </c>
      <c r="F2008" s="8">
        <v>2.37</v>
      </c>
      <c r="G2008" s="8">
        <v>93.775800000000004</v>
      </c>
      <c r="H2008" s="8">
        <v>2.8050999999999999</v>
      </c>
      <c r="I2008" s="8">
        <v>106.06399538902832</v>
      </c>
      <c r="J2008" s="8">
        <v>94.38</v>
      </c>
      <c r="N2008" s="7"/>
      <c r="O2008" s="8"/>
      <c r="P2008" s="8"/>
      <c r="Q2008" s="8"/>
      <c r="R2008" s="8"/>
      <c r="S2008" s="8"/>
      <c r="T2008" s="8"/>
      <c r="U2008" s="8"/>
      <c r="V2008" s="8"/>
      <c r="W2008" s="8"/>
    </row>
    <row r="2009" spans="1:23" ht="14.25" customHeight="1">
      <c r="A2009" s="7">
        <v>43075</v>
      </c>
      <c r="B2009" s="8">
        <v>3.7442000000000002</v>
      </c>
      <c r="C2009" s="8">
        <v>3.8752</v>
      </c>
      <c r="D2009" s="8">
        <v>0.13099999999999978</v>
      </c>
      <c r="E2009" s="8">
        <v>2.11</v>
      </c>
      <c r="F2009" s="8">
        <v>2.33</v>
      </c>
      <c r="G2009" s="8">
        <v>93.565700000000007</v>
      </c>
      <c r="H2009" s="8">
        <v>2.7624</v>
      </c>
      <c r="I2009" s="8">
        <v>104.19709118756737</v>
      </c>
      <c r="J2009" s="8">
        <v>94.38</v>
      </c>
      <c r="N2009" s="7"/>
      <c r="O2009" s="8"/>
      <c r="P2009" s="8"/>
      <c r="Q2009" s="8"/>
      <c r="R2009" s="8"/>
      <c r="S2009" s="8"/>
      <c r="T2009" s="8"/>
      <c r="U2009" s="8"/>
      <c r="V2009" s="8"/>
      <c r="W2009" s="8"/>
    </row>
    <row r="2010" spans="1:23" ht="14.25" customHeight="1">
      <c r="A2010" s="7">
        <v>43074</v>
      </c>
      <c r="B2010" s="8">
        <v>3.6341999999999999</v>
      </c>
      <c r="C2010" s="8">
        <v>3.8752</v>
      </c>
      <c r="D2010" s="8">
        <v>0.2410000000000001</v>
      </c>
      <c r="E2010" s="8">
        <v>2.15</v>
      </c>
      <c r="F2010" s="8">
        <v>2.36</v>
      </c>
      <c r="G2010" s="8">
        <v>93.313100000000006</v>
      </c>
      <c r="H2010" s="8">
        <v>2.7867999999999999</v>
      </c>
      <c r="I2010" s="8">
        <v>107.37827584847939</v>
      </c>
      <c r="J2010" s="8">
        <v>94.38</v>
      </c>
      <c r="N2010" s="7"/>
      <c r="O2010" s="8"/>
      <c r="P2010" s="8"/>
      <c r="Q2010" s="8"/>
      <c r="R2010" s="8"/>
      <c r="S2010" s="8"/>
      <c r="T2010" s="8"/>
      <c r="U2010" s="8"/>
      <c r="V2010" s="8"/>
      <c r="W2010" s="8"/>
    </row>
    <row r="2011" spans="1:23" ht="14.25" customHeight="1">
      <c r="A2011" s="7">
        <v>43073</v>
      </c>
      <c r="B2011" s="8">
        <v>3.6305000000000001</v>
      </c>
      <c r="C2011" s="8">
        <v>3.8902000000000001</v>
      </c>
      <c r="D2011" s="8">
        <v>0.25970000000000004</v>
      </c>
      <c r="E2011" s="8">
        <v>2.15</v>
      </c>
      <c r="F2011" s="8">
        <v>2.37</v>
      </c>
      <c r="G2011" s="8">
        <v>93.087100000000007</v>
      </c>
      <c r="H2011" s="8">
        <v>2.7743000000000002</v>
      </c>
      <c r="I2011" s="8">
        <v>109.32094359191774</v>
      </c>
      <c r="J2011" s="8">
        <v>94.38</v>
      </c>
      <c r="N2011" s="7"/>
      <c r="O2011" s="8"/>
      <c r="P2011" s="8"/>
      <c r="Q2011" s="8"/>
      <c r="R2011" s="8"/>
      <c r="S2011" s="8"/>
      <c r="T2011" s="8"/>
      <c r="U2011" s="8"/>
      <c r="V2011" s="8"/>
      <c r="W2011" s="8"/>
    </row>
    <row r="2012" spans="1:23" ht="14.25" customHeight="1">
      <c r="A2012" s="7">
        <v>43070</v>
      </c>
      <c r="B2012" s="8">
        <v>3.6343999999999999</v>
      </c>
      <c r="C2012" s="8">
        <v>3.8852000000000002</v>
      </c>
      <c r="D2012" s="8">
        <v>0.25080000000000036</v>
      </c>
      <c r="E2012" s="8">
        <v>2.13</v>
      </c>
      <c r="F2012" s="8">
        <v>2.37</v>
      </c>
      <c r="G2012" s="8">
        <v>92.8673</v>
      </c>
      <c r="H2012" s="8">
        <v>2.8382999999999998</v>
      </c>
      <c r="I2012" s="8">
        <v>110.03527645097333</v>
      </c>
      <c r="J2012" s="8">
        <v>94.38</v>
      </c>
      <c r="N2012" s="7"/>
      <c r="O2012" s="8"/>
      <c r="P2012" s="8"/>
      <c r="Q2012" s="8"/>
      <c r="R2012" s="8"/>
      <c r="S2012" s="8"/>
      <c r="T2012" s="8"/>
      <c r="U2012" s="8"/>
      <c r="V2012" s="8"/>
      <c r="W2012" s="8"/>
    </row>
    <row r="2013" spans="1:23" ht="14.25" customHeight="1">
      <c r="A2013" s="7">
        <v>43069</v>
      </c>
      <c r="B2013" s="8">
        <v>3.6404000000000001</v>
      </c>
      <c r="C2013" s="8">
        <v>3.8900999999999999</v>
      </c>
      <c r="D2013" s="8">
        <v>0.24969999999999981</v>
      </c>
      <c r="E2013" s="8">
        <v>2.14</v>
      </c>
      <c r="F2013" s="8">
        <v>2.42</v>
      </c>
      <c r="G2013" s="8">
        <v>93.014499999999998</v>
      </c>
      <c r="H2013" s="8">
        <v>2.9470999999999998</v>
      </c>
      <c r="I2013" s="8">
        <v>111.26506495852867</v>
      </c>
      <c r="J2013" s="8">
        <v>94.37</v>
      </c>
      <c r="N2013" s="7"/>
      <c r="O2013" s="8"/>
      <c r="P2013" s="8"/>
      <c r="Q2013" s="8"/>
      <c r="R2013" s="8"/>
      <c r="S2013" s="8"/>
      <c r="T2013" s="8"/>
      <c r="U2013" s="8"/>
      <c r="V2013" s="8"/>
      <c r="W2013" s="8"/>
    </row>
    <row r="2014" spans="1:23" ht="14.25" customHeight="1">
      <c r="A2014" s="7">
        <v>43068</v>
      </c>
      <c r="B2014" s="8">
        <v>3.6800999999999999</v>
      </c>
      <c r="C2014" s="8">
        <v>3.9100999999999999</v>
      </c>
      <c r="D2014" s="8">
        <v>0.22999999999999998</v>
      </c>
      <c r="E2014" s="8">
        <v>2.09</v>
      </c>
      <c r="F2014" s="8">
        <v>2.37</v>
      </c>
      <c r="G2014" s="8">
        <v>93.2774</v>
      </c>
      <c r="H2014" s="8">
        <v>2.9266999999999999</v>
      </c>
      <c r="I2014" s="8">
        <v>111.5958783044107</v>
      </c>
      <c r="J2014" s="8">
        <v>94.67</v>
      </c>
      <c r="N2014" s="7"/>
      <c r="O2014" s="8"/>
      <c r="P2014" s="8"/>
      <c r="Q2014" s="8"/>
      <c r="R2014" s="8"/>
      <c r="S2014" s="8"/>
      <c r="T2014" s="8"/>
      <c r="U2014" s="8"/>
      <c r="V2014" s="8"/>
      <c r="W2014" s="8"/>
    </row>
    <row r="2015" spans="1:23" ht="14.25" customHeight="1">
      <c r="A2015" s="7">
        <v>43067</v>
      </c>
      <c r="B2015" s="8">
        <v>3.7</v>
      </c>
      <c r="C2015" s="8">
        <v>3.9601000000000002</v>
      </c>
      <c r="D2015" s="8">
        <v>0.2601</v>
      </c>
      <c r="E2015" s="8">
        <v>2.0699999999999998</v>
      </c>
      <c r="F2015" s="8">
        <v>2.34</v>
      </c>
      <c r="G2015" s="8">
        <v>93.259100000000004</v>
      </c>
      <c r="H2015" s="8">
        <v>2.9201999999999999</v>
      </c>
      <c r="I2015" s="8">
        <v>111.91758056997641</v>
      </c>
      <c r="J2015" s="8">
        <v>94.67</v>
      </c>
      <c r="N2015" s="7"/>
      <c r="O2015" s="8"/>
      <c r="P2015" s="8"/>
      <c r="Q2015" s="8"/>
      <c r="R2015" s="8"/>
      <c r="S2015" s="8"/>
      <c r="T2015" s="8"/>
      <c r="U2015" s="8"/>
      <c r="V2015" s="8"/>
      <c r="W2015" s="8"/>
    </row>
    <row r="2016" spans="1:23" ht="14.25" customHeight="1">
      <c r="A2016" s="7">
        <v>43066</v>
      </c>
      <c r="B2016" s="8">
        <v>3.6905000000000001</v>
      </c>
      <c r="C2016" s="8">
        <v>3.9500999999999999</v>
      </c>
      <c r="D2016" s="8">
        <v>0.25959999999999983</v>
      </c>
      <c r="E2016" s="8">
        <v>2.06</v>
      </c>
      <c r="F2016" s="8">
        <v>2.3199999999999998</v>
      </c>
      <c r="G2016" s="8">
        <v>92.921800000000005</v>
      </c>
      <c r="H2016" s="8">
        <v>2.8748</v>
      </c>
      <c r="I2016" s="8">
        <v>111.42615310658421</v>
      </c>
      <c r="J2016" s="8">
        <v>94.67</v>
      </c>
      <c r="N2016" s="7"/>
      <c r="O2016" s="8"/>
      <c r="P2016" s="8"/>
      <c r="Q2016" s="8"/>
      <c r="R2016" s="8"/>
      <c r="S2016" s="8"/>
      <c r="T2016" s="8"/>
      <c r="U2016" s="8"/>
      <c r="V2016" s="8"/>
      <c r="W2016" s="8"/>
    </row>
    <row r="2017" spans="1:23" ht="14.25" customHeight="1">
      <c r="A2017" s="7">
        <v>43063</v>
      </c>
      <c r="B2017" s="8">
        <v>3.6688000000000001</v>
      </c>
      <c r="C2017" s="8">
        <v>3.9462999999999999</v>
      </c>
      <c r="D2017" s="8">
        <v>0.27749999999999986</v>
      </c>
      <c r="E2017" s="8">
        <v>2.0699999999999998</v>
      </c>
      <c r="F2017" s="8">
        <v>2.34</v>
      </c>
      <c r="G2017" s="8">
        <v>92.752300000000005</v>
      </c>
      <c r="H2017" s="8">
        <v>2.9386999999999999</v>
      </c>
      <c r="I2017" s="8">
        <v>113.47793415353975</v>
      </c>
      <c r="J2017" s="8">
        <v>94.67</v>
      </c>
      <c r="N2017" s="7"/>
      <c r="O2017" s="8"/>
      <c r="P2017" s="8"/>
      <c r="Q2017" s="8"/>
      <c r="R2017" s="8"/>
      <c r="S2017" s="8"/>
      <c r="T2017" s="8"/>
      <c r="U2017" s="8"/>
      <c r="V2017" s="8"/>
      <c r="W2017" s="8"/>
    </row>
    <row r="2018" spans="1:23" ht="14.25" customHeight="1">
      <c r="A2018" s="7">
        <v>43062</v>
      </c>
      <c r="B2018" s="8">
        <v>3.6497999999999999</v>
      </c>
      <c r="C2018" s="8">
        <v>3.9851000000000001</v>
      </c>
      <c r="D2018" s="8">
        <v>0.33530000000000015</v>
      </c>
      <c r="E2018" s="8">
        <v>2.0499999999999998</v>
      </c>
      <c r="F2018" s="8">
        <v>2.3199999999999998</v>
      </c>
      <c r="G2018" s="8">
        <v>93.124300000000005</v>
      </c>
      <c r="H2018" s="8">
        <v>2.9039999999999999</v>
      </c>
      <c r="I2018" s="8">
        <v>111.16297047463767</v>
      </c>
      <c r="J2018" s="8">
        <v>94.7</v>
      </c>
      <c r="N2018" s="7"/>
      <c r="O2018" s="8"/>
      <c r="P2018" s="8"/>
      <c r="Q2018" s="8"/>
      <c r="R2018" s="8"/>
      <c r="S2018" s="8"/>
      <c r="T2018" s="8"/>
      <c r="U2018" s="8"/>
      <c r="V2018" s="8"/>
      <c r="W2018" s="8"/>
    </row>
    <row r="2019" spans="1:23" ht="14.25" customHeight="1">
      <c r="A2019" s="7">
        <v>43061</v>
      </c>
      <c r="B2019" s="8">
        <v>3.6402999999999999</v>
      </c>
      <c r="C2019" s="8">
        <v>3.9849999999999999</v>
      </c>
      <c r="D2019" s="8">
        <v>0.34470000000000001</v>
      </c>
      <c r="E2019" s="8">
        <v>2.0499999999999998</v>
      </c>
      <c r="F2019" s="8">
        <v>2.3199999999999998</v>
      </c>
      <c r="G2019" s="8">
        <v>93.240600000000001</v>
      </c>
      <c r="H2019" s="8">
        <v>2.8967000000000001</v>
      </c>
      <c r="I2019" s="8">
        <v>108.35227900707932</v>
      </c>
      <c r="J2019" s="8">
        <v>94.7</v>
      </c>
      <c r="N2019" s="7"/>
      <c r="O2019" s="8"/>
      <c r="P2019" s="8"/>
      <c r="Q2019" s="8"/>
      <c r="R2019" s="8"/>
      <c r="S2019" s="8"/>
      <c r="T2019" s="8"/>
      <c r="U2019" s="8"/>
      <c r="V2019" s="8"/>
      <c r="W2019" s="8"/>
    </row>
    <row r="2020" spans="1:23" ht="14.25" customHeight="1">
      <c r="A2020" s="7">
        <v>43060</v>
      </c>
      <c r="B2020" s="8">
        <v>3.6202999999999999</v>
      </c>
      <c r="C2020" s="8">
        <v>3.95</v>
      </c>
      <c r="D2020" s="8">
        <v>0.32970000000000033</v>
      </c>
      <c r="E2020" s="8">
        <v>2.11</v>
      </c>
      <c r="F2020" s="8">
        <v>2.36</v>
      </c>
      <c r="G2020" s="8">
        <v>93.972499999999997</v>
      </c>
      <c r="H2020" s="8">
        <v>2.9222999999999999</v>
      </c>
      <c r="I2020" s="8">
        <v>108.73804917227579</v>
      </c>
      <c r="J2020" s="8">
        <v>94.7</v>
      </c>
      <c r="N2020" s="7"/>
      <c r="O2020" s="8"/>
      <c r="P2020" s="8"/>
      <c r="Q2020" s="8"/>
      <c r="R2020" s="8"/>
      <c r="S2020" s="8"/>
      <c r="T2020" s="8"/>
      <c r="U2020" s="8"/>
      <c r="V2020" s="8"/>
      <c r="W2020" s="8"/>
    </row>
    <row r="2021" spans="1:23" ht="14.25" customHeight="1">
      <c r="A2021" s="7">
        <v>43059</v>
      </c>
      <c r="B2021" s="8">
        <v>3.6101000000000001</v>
      </c>
      <c r="C2021" s="8">
        <v>3.94</v>
      </c>
      <c r="D2021" s="8">
        <v>0.32989999999999986</v>
      </c>
      <c r="E2021" s="8">
        <v>2.09</v>
      </c>
      <c r="F2021" s="8">
        <v>2.37</v>
      </c>
      <c r="G2021" s="8">
        <v>94.082400000000007</v>
      </c>
      <c r="H2021" s="8">
        <v>2.8973</v>
      </c>
      <c r="I2021" s="8">
        <v>110.34736878115335</v>
      </c>
      <c r="J2021" s="8">
        <v>94.7</v>
      </c>
      <c r="N2021" s="7"/>
      <c r="O2021" s="8"/>
      <c r="P2021" s="8"/>
      <c r="Q2021" s="8"/>
      <c r="R2021" s="8"/>
      <c r="S2021" s="8"/>
      <c r="T2021" s="8"/>
      <c r="U2021" s="8"/>
      <c r="V2021" s="8"/>
      <c r="W2021" s="8"/>
    </row>
    <row r="2022" spans="1:23" ht="14.25" customHeight="1">
      <c r="A2022" s="7">
        <v>43056</v>
      </c>
      <c r="B2022" s="8">
        <v>3.6154000000000002</v>
      </c>
      <c r="C2022" s="8">
        <v>3.92</v>
      </c>
      <c r="D2022" s="8">
        <v>0.30459999999999976</v>
      </c>
      <c r="E2022" s="8">
        <v>2.06</v>
      </c>
      <c r="F2022" s="8">
        <v>2.35</v>
      </c>
      <c r="G2022" s="8">
        <v>93.691500000000005</v>
      </c>
      <c r="H2022" s="8">
        <v>2.8805000000000001</v>
      </c>
      <c r="I2022" s="8">
        <v>111.11348193571817</v>
      </c>
      <c r="J2022" s="8">
        <v>94.7</v>
      </c>
      <c r="N2022" s="7"/>
      <c r="O2022" s="8"/>
      <c r="P2022" s="8"/>
      <c r="Q2022" s="8"/>
      <c r="R2022" s="8"/>
      <c r="S2022" s="8"/>
      <c r="T2022" s="8"/>
      <c r="U2022" s="8"/>
      <c r="V2022" s="8"/>
      <c r="W2022" s="8"/>
    </row>
    <row r="2023" spans="1:23" ht="14.25" customHeight="1">
      <c r="A2023" s="7">
        <v>43055</v>
      </c>
      <c r="B2023" s="8">
        <v>3.6154000000000002</v>
      </c>
      <c r="C2023" s="8">
        <v>3.9224999999999999</v>
      </c>
      <c r="D2023" s="8">
        <v>0.30709999999999971</v>
      </c>
      <c r="E2023" s="8">
        <v>2.0699999999999998</v>
      </c>
      <c r="F2023" s="8">
        <v>2.37</v>
      </c>
      <c r="G2023" s="8">
        <v>93.922300000000007</v>
      </c>
      <c r="H2023" s="8">
        <v>2.8874</v>
      </c>
      <c r="I2023" s="8">
        <v>110.86559289167576</v>
      </c>
      <c r="J2023" s="8">
        <v>95.05</v>
      </c>
      <c r="N2023" s="7"/>
      <c r="O2023" s="8"/>
      <c r="P2023" s="8"/>
      <c r="Q2023" s="8"/>
      <c r="R2023" s="8"/>
      <c r="S2023" s="8"/>
      <c r="T2023" s="8"/>
      <c r="U2023" s="8"/>
      <c r="V2023" s="8"/>
      <c r="W2023" s="8"/>
    </row>
    <row r="2024" spans="1:23" ht="14.25" customHeight="1">
      <c r="A2024" s="7">
        <v>43054</v>
      </c>
      <c r="B2024" s="8">
        <v>3.6154000000000002</v>
      </c>
      <c r="C2024" s="8">
        <v>3.95</v>
      </c>
      <c r="D2024" s="8">
        <v>0.33460000000000001</v>
      </c>
      <c r="E2024" s="8">
        <v>2.04</v>
      </c>
      <c r="F2024" s="8">
        <v>2.33</v>
      </c>
      <c r="G2024" s="8">
        <v>93.813699999999997</v>
      </c>
      <c r="H2024" s="8">
        <v>2.9759000000000002</v>
      </c>
      <c r="I2024" s="8">
        <v>108.89093391438981</v>
      </c>
      <c r="J2024" s="8">
        <v>95.05</v>
      </c>
      <c r="N2024" s="7"/>
      <c r="O2024" s="8"/>
      <c r="P2024" s="8"/>
      <c r="Q2024" s="8"/>
      <c r="R2024" s="8"/>
      <c r="S2024" s="8"/>
      <c r="T2024" s="8"/>
      <c r="U2024" s="8"/>
      <c r="V2024" s="8"/>
      <c r="W2024" s="8"/>
    </row>
    <row r="2025" spans="1:23" ht="14.25" customHeight="1">
      <c r="A2025" s="7">
        <v>43053</v>
      </c>
      <c r="B2025" s="8">
        <v>3.5954999999999999</v>
      </c>
      <c r="C2025" s="8">
        <v>3.9525000000000001</v>
      </c>
      <c r="D2025" s="8">
        <v>0.35700000000000021</v>
      </c>
      <c r="E2025" s="8">
        <v>2.06</v>
      </c>
      <c r="F2025" s="8">
        <v>2.38</v>
      </c>
      <c r="G2025" s="8">
        <v>93.8155</v>
      </c>
      <c r="H2025" s="8">
        <v>2.9430999999999998</v>
      </c>
      <c r="I2025" s="8">
        <v>109.90092214936247</v>
      </c>
      <c r="J2025" s="8">
        <v>95.05</v>
      </c>
      <c r="N2025" s="7"/>
      <c r="O2025" s="8"/>
      <c r="P2025" s="8"/>
      <c r="Q2025" s="8"/>
      <c r="R2025" s="8"/>
      <c r="S2025" s="8"/>
      <c r="T2025" s="8"/>
      <c r="U2025" s="8"/>
      <c r="V2025" s="8"/>
      <c r="W2025" s="8"/>
    </row>
    <row r="2026" spans="1:23" ht="14.25" customHeight="1">
      <c r="A2026" s="7">
        <v>43052</v>
      </c>
      <c r="B2026" s="8">
        <v>3.5922000000000001</v>
      </c>
      <c r="C2026" s="8">
        <v>3.95</v>
      </c>
      <c r="D2026" s="8">
        <v>0.35780000000000012</v>
      </c>
      <c r="E2026" s="8">
        <v>2.08</v>
      </c>
      <c r="F2026" s="8">
        <v>2.4</v>
      </c>
      <c r="G2026" s="8">
        <v>94.502799999999993</v>
      </c>
      <c r="H2026" s="8">
        <v>2.9430000000000001</v>
      </c>
      <c r="I2026" s="8">
        <v>108.85813636594663</v>
      </c>
      <c r="J2026" s="8">
        <v>95.05</v>
      </c>
      <c r="N2026" s="7"/>
      <c r="O2026" s="8"/>
      <c r="P2026" s="8"/>
      <c r="Q2026" s="8"/>
      <c r="R2026" s="8"/>
      <c r="S2026" s="8"/>
      <c r="T2026" s="8"/>
      <c r="U2026" s="8"/>
      <c r="V2026" s="8"/>
      <c r="W2026" s="8"/>
    </row>
    <row r="2027" spans="1:23" ht="14.25" customHeight="1">
      <c r="A2027" s="7">
        <v>43049</v>
      </c>
      <c r="B2027" s="8">
        <v>3.5922000000000001</v>
      </c>
      <c r="C2027" s="8">
        <v>3.9</v>
      </c>
      <c r="D2027" s="8">
        <v>0.30779999999999985</v>
      </c>
      <c r="E2027" s="8">
        <v>2.06</v>
      </c>
      <c r="F2027" s="8">
        <v>2.4</v>
      </c>
      <c r="G2027" s="8">
        <v>94.398099999999999</v>
      </c>
      <c r="H2027" s="8">
        <v>2.9438</v>
      </c>
      <c r="I2027" s="8">
        <v>107.21628687533925</v>
      </c>
      <c r="J2027" s="8">
        <v>95.05</v>
      </c>
      <c r="N2027" s="7"/>
      <c r="O2027" s="8"/>
      <c r="P2027" s="8"/>
      <c r="Q2027" s="8"/>
      <c r="R2027" s="8"/>
      <c r="S2027" s="8"/>
      <c r="T2027" s="8"/>
      <c r="U2027" s="8"/>
      <c r="V2027" s="8"/>
      <c r="W2027" s="8"/>
    </row>
    <row r="2028" spans="1:23" ht="14.25" customHeight="1">
      <c r="A2028" s="7">
        <v>43048</v>
      </c>
      <c r="B2028" s="8">
        <v>3.5787</v>
      </c>
      <c r="C2028" s="8">
        <v>3.8862999999999999</v>
      </c>
      <c r="D2028" s="8">
        <v>0.30759999999999987</v>
      </c>
      <c r="E2028" s="8">
        <v>2.0099999999999998</v>
      </c>
      <c r="F2028" s="8">
        <v>2.33</v>
      </c>
      <c r="G2028" s="8">
        <v>94.537000000000006</v>
      </c>
      <c r="H2028" s="8">
        <v>2.9026000000000001</v>
      </c>
      <c r="I2028" s="8">
        <v>106.57286142520826</v>
      </c>
      <c r="J2028" s="8">
        <v>95.34</v>
      </c>
      <c r="N2028" s="7"/>
      <c r="O2028" s="8"/>
      <c r="P2028" s="8"/>
      <c r="Q2028" s="8"/>
      <c r="R2028" s="8"/>
      <c r="S2028" s="8"/>
      <c r="T2028" s="8"/>
      <c r="U2028" s="8"/>
      <c r="V2028" s="8"/>
      <c r="W2028" s="8"/>
    </row>
    <row r="2029" spans="1:23" ht="14.25" customHeight="1">
      <c r="A2029" s="7">
        <v>43047</v>
      </c>
      <c r="B2029" s="8">
        <v>3.5926999999999998</v>
      </c>
      <c r="C2029" s="8">
        <v>3.8725000000000001</v>
      </c>
      <c r="D2029" s="8">
        <v>0.27980000000000027</v>
      </c>
      <c r="E2029" s="8">
        <v>2.0099999999999998</v>
      </c>
      <c r="F2029" s="8">
        <v>2.3199999999999998</v>
      </c>
      <c r="G2029" s="8">
        <v>94.884399999999999</v>
      </c>
      <c r="H2029" s="8">
        <v>2.8037000000000001</v>
      </c>
      <c r="I2029" s="8">
        <v>105.29959106290673</v>
      </c>
      <c r="J2029" s="8">
        <v>95.34</v>
      </c>
      <c r="N2029" s="7"/>
      <c r="O2029" s="8"/>
      <c r="P2029" s="8"/>
      <c r="Q2029" s="8"/>
      <c r="R2029" s="8"/>
      <c r="S2029" s="8"/>
      <c r="T2029" s="8"/>
      <c r="U2029" s="8"/>
      <c r="V2029" s="8"/>
      <c r="W2029" s="8"/>
    </row>
    <row r="2030" spans="1:23" ht="14.25" customHeight="1">
      <c r="A2030" s="7">
        <v>43046</v>
      </c>
      <c r="B2030" s="8">
        <v>3.5994000000000002</v>
      </c>
      <c r="C2030" s="8">
        <v>3.8813</v>
      </c>
      <c r="D2030" s="8">
        <v>0.28189999999999982</v>
      </c>
      <c r="E2030" s="8">
        <v>1.99</v>
      </c>
      <c r="F2030" s="8">
        <v>2.3199999999999998</v>
      </c>
      <c r="G2030" s="8">
        <v>94.925899999999999</v>
      </c>
      <c r="H2030" s="8">
        <v>2.7587000000000002</v>
      </c>
      <c r="I2030" s="8">
        <v>105.43897933200579</v>
      </c>
      <c r="J2030" s="8">
        <v>95.34</v>
      </c>
      <c r="N2030" s="7"/>
      <c r="O2030" s="8"/>
      <c r="P2030" s="8"/>
      <c r="Q2030" s="8"/>
      <c r="R2030" s="8"/>
      <c r="S2030" s="8"/>
      <c r="T2030" s="8"/>
      <c r="U2030" s="8"/>
      <c r="V2030" s="8"/>
      <c r="W2030" s="8"/>
    </row>
    <row r="2031" spans="1:23" ht="14.25" customHeight="1">
      <c r="A2031" s="7">
        <v>43045</v>
      </c>
      <c r="B2031" s="8">
        <v>3.5977000000000001</v>
      </c>
      <c r="C2031" s="8">
        <v>3.8694000000000002</v>
      </c>
      <c r="D2031" s="8">
        <v>0.27170000000000005</v>
      </c>
      <c r="E2031" s="8">
        <v>1.99</v>
      </c>
      <c r="F2031" s="8">
        <v>2.3199999999999998</v>
      </c>
      <c r="G2031" s="8">
        <v>94.724000000000004</v>
      </c>
      <c r="H2031" s="8">
        <v>2.7479</v>
      </c>
      <c r="I2031" s="8">
        <v>106.36031873145131</v>
      </c>
      <c r="J2031" s="8">
        <v>95.34</v>
      </c>
      <c r="N2031" s="7"/>
      <c r="O2031" s="8"/>
      <c r="P2031" s="8"/>
      <c r="Q2031" s="8"/>
      <c r="R2031" s="8"/>
      <c r="S2031" s="8"/>
      <c r="T2031" s="8"/>
      <c r="U2031" s="8"/>
      <c r="V2031" s="8"/>
      <c r="W2031" s="8"/>
    </row>
    <row r="2032" spans="1:23" ht="14.25" customHeight="1">
      <c r="A2032" s="7">
        <v>43042</v>
      </c>
      <c r="B2032" s="8">
        <v>3.5760000000000001</v>
      </c>
      <c r="C2032" s="8">
        <v>3.8816000000000002</v>
      </c>
      <c r="D2032" s="8">
        <v>0.30560000000000009</v>
      </c>
      <c r="E2032" s="8">
        <v>1.99</v>
      </c>
      <c r="F2032" s="8">
        <v>2.34</v>
      </c>
      <c r="G2032" s="8">
        <v>94.926000000000002</v>
      </c>
      <c r="H2032" s="8">
        <v>2.7387000000000001</v>
      </c>
      <c r="I2032" s="8">
        <v>107.67225058070333</v>
      </c>
      <c r="J2032" s="8">
        <v>95.34</v>
      </c>
      <c r="N2032" s="7"/>
      <c r="O2032" s="8"/>
      <c r="P2032" s="8"/>
      <c r="Q2032" s="8"/>
      <c r="R2032" s="8"/>
      <c r="S2032" s="8"/>
      <c r="T2032" s="8"/>
      <c r="U2032" s="8"/>
      <c r="V2032" s="8"/>
      <c r="W2032" s="8"/>
    </row>
    <row r="2033" spans="1:23" ht="14.25" customHeight="1">
      <c r="A2033" s="7">
        <v>43041</v>
      </c>
      <c r="B2033" s="8">
        <v>3.5790999999999999</v>
      </c>
      <c r="C2033" s="8">
        <v>3.8717999999999999</v>
      </c>
      <c r="D2033" s="8">
        <v>0.29269999999999996</v>
      </c>
      <c r="E2033" s="8">
        <v>2</v>
      </c>
      <c r="F2033" s="8">
        <v>2.35</v>
      </c>
      <c r="G2033" s="8">
        <v>94.724800000000002</v>
      </c>
      <c r="H2033" s="8">
        <v>2.8437000000000001</v>
      </c>
      <c r="I2033" s="8">
        <v>106.38935614967463</v>
      </c>
      <c r="J2033" s="8">
        <v>94.9</v>
      </c>
      <c r="N2033" s="7"/>
      <c r="O2033" s="8"/>
      <c r="P2033" s="8"/>
      <c r="Q2033" s="8"/>
      <c r="R2033" s="8"/>
      <c r="S2033" s="8"/>
      <c r="T2033" s="8"/>
      <c r="U2033" s="8"/>
      <c r="V2033" s="8"/>
      <c r="W2033" s="8"/>
    </row>
    <row r="2034" spans="1:23" ht="14.25" customHeight="1">
      <c r="A2034" s="7">
        <v>43040</v>
      </c>
      <c r="B2034" s="8">
        <v>3.5790999999999999</v>
      </c>
      <c r="C2034" s="8">
        <v>3.863</v>
      </c>
      <c r="D2034" s="8">
        <v>0.28390000000000004</v>
      </c>
      <c r="E2034" s="8">
        <v>2.0099999999999998</v>
      </c>
      <c r="F2034" s="8">
        <v>2.37</v>
      </c>
      <c r="G2034" s="8">
        <v>94.771000000000001</v>
      </c>
      <c r="H2034" s="8">
        <v>2.9401999999999999</v>
      </c>
      <c r="I2034" s="8">
        <v>107.05919859132007</v>
      </c>
      <c r="J2034" s="8">
        <v>94.9</v>
      </c>
      <c r="N2034" s="7"/>
      <c r="O2034" s="8"/>
      <c r="P2034" s="8"/>
      <c r="Q2034" s="8"/>
      <c r="R2034" s="8"/>
      <c r="S2034" s="8"/>
      <c r="T2034" s="8"/>
      <c r="U2034" s="8"/>
      <c r="V2034" s="8"/>
      <c r="W2034" s="8"/>
    </row>
    <row r="2035" spans="1:23" ht="14.25" customHeight="1">
      <c r="A2035" s="7">
        <v>43039</v>
      </c>
      <c r="B2035" s="8">
        <v>3.5682999999999998</v>
      </c>
      <c r="C2035" s="8">
        <v>3.8917000000000002</v>
      </c>
      <c r="D2035" s="8">
        <v>0.32340000000000035</v>
      </c>
      <c r="E2035" s="8">
        <v>2.0099999999999998</v>
      </c>
      <c r="F2035" s="8">
        <v>2.38</v>
      </c>
      <c r="G2035" s="8">
        <v>94.558199999999999</v>
      </c>
      <c r="H2035" s="8">
        <v>2.8344</v>
      </c>
      <c r="I2035" s="8">
        <v>108.84733765067874</v>
      </c>
      <c r="J2035" s="8">
        <v>94.9</v>
      </c>
      <c r="N2035" s="7"/>
      <c r="O2035" s="8"/>
      <c r="P2035" s="8"/>
      <c r="Q2035" s="8"/>
      <c r="R2035" s="8"/>
      <c r="S2035" s="8"/>
      <c r="T2035" s="8"/>
      <c r="U2035" s="8"/>
      <c r="V2035" s="8"/>
      <c r="W2035" s="8"/>
    </row>
    <row r="2036" spans="1:23" ht="14.25" customHeight="1">
      <c r="A2036" s="7">
        <v>43038</v>
      </c>
      <c r="B2036" s="8">
        <v>3.5531999999999999</v>
      </c>
      <c r="C2036" s="8">
        <v>3.9115000000000002</v>
      </c>
      <c r="D2036" s="8">
        <v>0.35830000000000028</v>
      </c>
      <c r="E2036" s="8">
        <v>2</v>
      </c>
      <c r="F2036" s="8">
        <v>2.37</v>
      </c>
      <c r="G2036" s="8">
        <v>94.498699999999999</v>
      </c>
      <c r="H2036" s="8">
        <v>2.9569999999999999</v>
      </c>
      <c r="I2036" s="8">
        <v>108.94718708635703</v>
      </c>
      <c r="J2036" s="8">
        <v>95.02</v>
      </c>
      <c r="N2036" s="7"/>
      <c r="O2036" s="8"/>
      <c r="P2036" s="8"/>
      <c r="Q2036" s="8"/>
      <c r="R2036" s="8"/>
      <c r="S2036" s="8"/>
      <c r="T2036" s="8"/>
      <c r="U2036" s="8"/>
      <c r="V2036" s="8"/>
      <c r="W2036" s="8"/>
    </row>
    <row r="2037" spans="1:23" ht="14.25" customHeight="1">
      <c r="A2037" s="7">
        <v>43035</v>
      </c>
      <c r="B2037" s="8">
        <v>3.5194000000000001</v>
      </c>
      <c r="C2037" s="8">
        <v>3.8266</v>
      </c>
      <c r="D2037" s="8">
        <v>0.30719999999999992</v>
      </c>
      <c r="E2037" s="8">
        <v>2.0299999999999998</v>
      </c>
      <c r="F2037" s="8">
        <v>2.42</v>
      </c>
      <c r="G2037" s="8">
        <v>94.825199999999995</v>
      </c>
      <c r="H2037" s="8">
        <v>2.8616999999999999</v>
      </c>
      <c r="I2037" s="8">
        <v>111.55331470332851</v>
      </c>
      <c r="J2037" s="8">
        <v>95.02</v>
      </c>
      <c r="N2037" s="7"/>
      <c r="O2037" s="8"/>
      <c r="P2037" s="8"/>
      <c r="Q2037" s="8"/>
      <c r="R2037" s="8"/>
      <c r="S2037" s="8"/>
      <c r="T2037" s="8"/>
      <c r="U2037" s="8"/>
      <c r="V2037" s="8"/>
      <c r="W2037" s="8"/>
    </row>
    <row r="2038" spans="1:23" ht="14.25" customHeight="1">
      <c r="A2038" s="7">
        <v>43034</v>
      </c>
      <c r="B2038" s="8">
        <v>3.5127000000000002</v>
      </c>
      <c r="C2038" s="8">
        <v>3.7768999999999999</v>
      </c>
      <c r="D2038" s="8">
        <v>0.26419999999999977</v>
      </c>
      <c r="E2038" s="8">
        <v>2.0699999999999998</v>
      </c>
      <c r="F2038" s="8">
        <v>2.46</v>
      </c>
      <c r="G2038" s="8">
        <v>94.642899999999997</v>
      </c>
      <c r="H2038" s="8">
        <v>2.9714</v>
      </c>
      <c r="I2038" s="8">
        <v>111.22023781442552</v>
      </c>
      <c r="J2038" s="8">
        <v>94.64</v>
      </c>
      <c r="N2038" s="7"/>
      <c r="O2038" s="8"/>
      <c r="P2038" s="8"/>
      <c r="Q2038" s="8"/>
      <c r="R2038" s="8"/>
      <c r="S2038" s="8"/>
      <c r="T2038" s="8"/>
      <c r="U2038" s="8"/>
      <c r="V2038" s="8"/>
      <c r="W2038" s="8"/>
    </row>
    <row r="2039" spans="1:23" ht="14.25" customHeight="1">
      <c r="A2039" s="7">
        <v>43033</v>
      </c>
      <c r="B2039" s="8">
        <v>3.4969000000000001</v>
      </c>
      <c r="C2039" s="8">
        <v>3.7768000000000002</v>
      </c>
      <c r="D2039" s="8">
        <v>0.27990000000000004</v>
      </c>
      <c r="E2039" s="8">
        <v>2.06</v>
      </c>
      <c r="F2039" s="8">
        <v>2.44</v>
      </c>
      <c r="G2039" s="8">
        <v>93.625299999999996</v>
      </c>
      <c r="H2039" s="8">
        <v>2.9285999999999999</v>
      </c>
      <c r="I2039" s="8">
        <v>112.15727092545454</v>
      </c>
      <c r="J2039" s="8">
        <v>94.64</v>
      </c>
      <c r="N2039" s="7"/>
      <c r="O2039" s="8"/>
      <c r="P2039" s="8"/>
      <c r="Q2039" s="8"/>
      <c r="R2039" s="8"/>
      <c r="S2039" s="8"/>
      <c r="T2039" s="8"/>
      <c r="U2039" s="8"/>
      <c r="V2039" s="8"/>
      <c r="W2039" s="8"/>
    </row>
    <row r="2040" spans="1:23" ht="14.25" customHeight="1">
      <c r="A2040" s="7">
        <v>43032</v>
      </c>
      <c r="B2040" s="8">
        <v>3.4843999999999999</v>
      </c>
      <c r="C2040" s="8">
        <v>3.722</v>
      </c>
      <c r="D2040" s="8">
        <v>0.23760000000000003</v>
      </c>
      <c r="E2040" s="8">
        <v>2.0499999999999998</v>
      </c>
      <c r="F2040" s="8">
        <v>2.42</v>
      </c>
      <c r="G2040" s="8">
        <v>93.948700000000002</v>
      </c>
      <c r="H2040" s="8">
        <v>2.7845</v>
      </c>
      <c r="I2040" s="8">
        <v>115.2771132835277</v>
      </c>
      <c r="J2040" s="8">
        <v>94.64</v>
      </c>
      <c r="N2040" s="7"/>
      <c r="O2040" s="8"/>
      <c r="P2040" s="8"/>
      <c r="Q2040" s="8"/>
      <c r="R2040" s="8"/>
      <c r="S2040" s="8"/>
      <c r="T2040" s="8"/>
      <c r="U2040" s="8"/>
      <c r="V2040" s="8"/>
      <c r="W2040" s="8"/>
    </row>
    <row r="2041" spans="1:23" ht="14.25" customHeight="1">
      <c r="A2041" s="7">
        <v>43031</v>
      </c>
      <c r="B2041" s="8">
        <v>3.4855999999999998</v>
      </c>
      <c r="C2041" s="8">
        <v>3.7231000000000001</v>
      </c>
      <c r="D2041" s="8">
        <v>0.23750000000000027</v>
      </c>
      <c r="E2041" s="8">
        <v>2.0099999999999998</v>
      </c>
      <c r="F2041" s="8">
        <v>2.38</v>
      </c>
      <c r="G2041" s="8">
        <v>93.850700000000003</v>
      </c>
      <c r="H2041" s="8">
        <v>2.7896000000000001</v>
      </c>
      <c r="I2041" s="8">
        <v>120.1347810953162</v>
      </c>
      <c r="J2041" s="8">
        <v>94.64</v>
      </c>
      <c r="N2041" s="7"/>
      <c r="O2041" s="8"/>
      <c r="P2041" s="8"/>
      <c r="Q2041" s="8"/>
      <c r="R2041" s="8"/>
      <c r="S2041" s="8"/>
      <c r="T2041" s="8"/>
      <c r="U2041" s="8"/>
      <c r="V2041" s="8"/>
      <c r="W2041" s="8"/>
    </row>
    <row r="2042" spans="1:23" ht="14.25" customHeight="1">
      <c r="A2042" s="7">
        <v>43028</v>
      </c>
      <c r="B2042" s="8">
        <v>3.4836</v>
      </c>
      <c r="C2042" s="8">
        <v>3.7216999999999998</v>
      </c>
      <c r="D2042" s="8">
        <v>0.23809999999999976</v>
      </c>
      <c r="E2042" s="8">
        <v>2.0299999999999998</v>
      </c>
      <c r="F2042" s="8">
        <v>2.39</v>
      </c>
      <c r="G2042" s="8">
        <v>93.669300000000007</v>
      </c>
      <c r="H2042" s="8">
        <v>2.8264999999999998</v>
      </c>
      <c r="I2042" s="8">
        <v>114.4889122558309</v>
      </c>
      <c r="J2042" s="8">
        <v>94.64</v>
      </c>
      <c r="N2042" s="7"/>
      <c r="O2042" s="8"/>
      <c r="P2042" s="8"/>
      <c r="Q2042" s="8"/>
      <c r="R2042" s="8"/>
      <c r="S2042" s="8"/>
      <c r="T2042" s="8"/>
      <c r="U2042" s="8"/>
      <c r="V2042" s="8"/>
      <c r="W2042" s="8"/>
    </row>
    <row r="2043" spans="1:23" ht="14.25" customHeight="1">
      <c r="A2043" s="7">
        <v>43027</v>
      </c>
      <c r="B2043" s="8">
        <v>3.4937</v>
      </c>
      <c r="C2043" s="8">
        <v>3.7166999999999999</v>
      </c>
      <c r="D2043" s="8">
        <v>0.22299999999999986</v>
      </c>
      <c r="E2043" s="8">
        <v>1.98</v>
      </c>
      <c r="F2043" s="8">
        <v>2.33</v>
      </c>
      <c r="G2043" s="8">
        <v>93.171800000000005</v>
      </c>
      <c r="H2043" s="8">
        <v>2.8530000000000002</v>
      </c>
      <c r="I2043" s="8">
        <v>114.07014212198685</v>
      </c>
      <c r="J2043" s="8">
        <v>95</v>
      </c>
      <c r="N2043" s="7"/>
      <c r="O2043" s="8"/>
      <c r="P2043" s="8"/>
      <c r="Q2043" s="8"/>
      <c r="R2043" s="8"/>
      <c r="S2043" s="8"/>
      <c r="T2043" s="8"/>
      <c r="U2043" s="8"/>
      <c r="V2043" s="8"/>
      <c r="W2043" s="8"/>
    </row>
    <row r="2044" spans="1:23" ht="14.25" customHeight="1">
      <c r="A2044" s="7">
        <v>43026</v>
      </c>
      <c r="B2044" s="8">
        <v>3.4962</v>
      </c>
      <c r="C2044" s="8">
        <v>3.7366000000000001</v>
      </c>
      <c r="D2044" s="8">
        <v>0.24040000000000017</v>
      </c>
      <c r="E2044" s="8">
        <v>1.99</v>
      </c>
      <c r="F2044" s="8">
        <v>2.34</v>
      </c>
      <c r="G2044" s="8">
        <v>93.427599999999998</v>
      </c>
      <c r="H2044" s="8">
        <v>2.8711000000000002</v>
      </c>
      <c r="I2044" s="8">
        <v>112.1179574017906</v>
      </c>
      <c r="J2044" s="8">
        <v>95</v>
      </c>
      <c r="N2044" s="7"/>
      <c r="O2044" s="8"/>
      <c r="P2044" s="8"/>
      <c r="Q2044" s="8"/>
      <c r="R2044" s="8"/>
      <c r="S2044" s="8"/>
      <c r="T2044" s="8"/>
      <c r="U2044" s="8"/>
      <c r="V2044" s="8"/>
      <c r="W2044" s="8"/>
    </row>
    <row r="2045" spans="1:23" ht="14.25" customHeight="1">
      <c r="A2045" s="7">
        <v>43025</v>
      </c>
      <c r="B2045" s="8">
        <v>3.5036999999999998</v>
      </c>
      <c r="C2045" s="8">
        <v>3.7408999999999999</v>
      </c>
      <c r="D2045" s="8">
        <v>0.23720000000000008</v>
      </c>
      <c r="E2045" s="8">
        <v>1.97</v>
      </c>
      <c r="F2045" s="8">
        <v>2.2999999999999998</v>
      </c>
      <c r="G2045" s="8">
        <v>93.506</v>
      </c>
      <c r="H2045" s="8">
        <v>2.8717999999999999</v>
      </c>
      <c r="I2045" s="8">
        <v>109.6357221419449</v>
      </c>
      <c r="J2045" s="8">
        <v>95</v>
      </c>
      <c r="N2045" s="7"/>
      <c r="O2045" s="8"/>
      <c r="P2045" s="8"/>
      <c r="Q2045" s="8"/>
      <c r="R2045" s="8"/>
      <c r="S2045" s="8"/>
      <c r="T2045" s="8"/>
      <c r="U2045" s="8"/>
      <c r="V2045" s="8"/>
      <c r="W2045" s="8"/>
    </row>
    <row r="2046" spans="1:23" ht="14.25" customHeight="1">
      <c r="A2046" s="7">
        <v>43024</v>
      </c>
      <c r="B2046" s="8">
        <v>3.4965999999999999</v>
      </c>
      <c r="C2046" s="8">
        <v>3.7054</v>
      </c>
      <c r="D2046" s="8">
        <v>0.2088000000000001</v>
      </c>
      <c r="E2046" s="8">
        <v>1.95</v>
      </c>
      <c r="F2046" s="8">
        <v>2.2999999999999998</v>
      </c>
      <c r="G2046" s="8">
        <v>93.265500000000003</v>
      </c>
      <c r="H2046" s="8">
        <v>2.8858000000000001</v>
      </c>
      <c r="I2046" s="8">
        <v>106.41676909603493</v>
      </c>
      <c r="J2046" s="8">
        <v>95</v>
      </c>
      <c r="N2046" s="7"/>
      <c r="O2046" s="8"/>
      <c r="P2046" s="8"/>
      <c r="Q2046" s="8"/>
      <c r="R2046" s="8"/>
      <c r="S2046" s="8"/>
      <c r="T2046" s="8"/>
      <c r="U2046" s="8"/>
      <c r="V2046" s="8"/>
      <c r="W2046" s="8"/>
    </row>
    <row r="2047" spans="1:23" ht="14.25" customHeight="1">
      <c r="A2047" s="7">
        <v>43021</v>
      </c>
      <c r="B2047" s="8">
        <v>3.4881000000000002</v>
      </c>
      <c r="C2047" s="8">
        <v>3.6739999999999999</v>
      </c>
      <c r="D2047" s="8">
        <v>0.18589999999999973</v>
      </c>
      <c r="E2047" s="8">
        <v>1.91</v>
      </c>
      <c r="F2047" s="8">
        <v>2.2799999999999998</v>
      </c>
      <c r="G2047" s="8">
        <v>93.058400000000006</v>
      </c>
      <c r="H2047" s="8">
        <v>2.8237999999999999</v>
      </c>
      <c r="I2047" s="8">
        <v>105.85577613545817</v>
      </c>
      <c r="J2047" s="8">
        <v>95</v>
      </c>
      <c r="N2047" s="7"/>
      <c r="O2047" s="8"/>
      <c r="P2047" s="8"/>
      <c r="Q2047" s="8"/>
      <c r="R2047" s="8"/>
      <c r="S2047" s="8"/>
      <c r="T2047" s="8"/>
      <c r="U2047" s="8"/>
      <c r="V2047" s="8"/>
      <c r="W2047" s="8"/>
    </row>
    <row r="2048" spans="1:23" ht="14.25" customHeight="1">
      <c r="A2048" s="7">
        <v>43020</v>
      </c>
      <c r="B2048" s="8">
        <v>3.4891000000000001</v>
      </c>
      <c r="C2048" s="8">
        <v>3.6764999999999999</v>
      </c>
      <c r="D2048" s="8">
        <v>0.18739999999999979</v>
      </c>
      <c r="E2048" s="8">
        <v>1.95</v>
      </c>
      <c r="F2048" s="8">
        <v>2.33</v>
      </c>
      <c r="G2048" s="8">
        <v>93.107600000000005</v>
      </c>
      <c r="H2048" s="8">
        <v>2.8298999999999999</v>
      </c>
      <c r="I2048" s="8">
        <v>105.49260526211135</v>
      </c>
      <c r="J2048" s="8">
        <v>94.34</v>
      </c>
      <c r="N2048" s="7"/>
      <c r="O2048" s="8"/>
      <c r="P2048" s="8"/>
      <c r="Q2048" s="8"/>
      <c r="R2048" s="8"/>
      <c r="S2048" s="8"/>
      <c r="T2048" s="8"/>
      <c r="U2048" s="8"/>
      <c r="V2048" s="8"/>
      <c r="W2048" s="8"/>
    </row>
    <row r="2049" spans="1:23" ht="14.25" customHeight="1">
      <c r="A2049" s="7">
        <v>43019</v>
      </c>
      <c r="B2049" s="8">
        <v>3.4788000000000001</v>
      </c>
      <c r="C2049" s="8">
        <v>3.6539999999999999</v>
      </c>
      <c r="D2049" s="8">
        <v>0.1751999999999998</v>
      </c>
      <c r="E2049" s="8">
        <v>1.95</v>
      </c>
      <c r="F2049" s="8">
        <v>2.35</v>
      </c>
      <c r="G2049" s="8">
        <v>92.974599999999995</v>
      </c>
      <c r="H2049" s="8">
        <v>2.8938999999999999</v>
      </c>
      <c r="I2049" s="8">
        <v>104.59647604211663</v>
      </c>
      <c r="J2049" s="8">
        <v>94.34</v>
      </c>
      <c r="N2049" s="7"/>
      <c r="O2049" s="8"/>
      <c r="P2049" s="8"/>
      <c r="Q2049" s="8"/>
      <c r="R2049" s="8"/>
      <c r="S2049" s="8"/>
      <c r="T2049" s="8"/>
      <c r="U2049" s="8"/>
      <c r="V2049" s="8"/>
      <c r="W2049" s="8"/>
    </row>
    <row r="2050" spans="1:23" ht="14.25" customHeight="1">
      <c r="A2050" s="7">
        <v>43018</v>
      </c>
      <c r="B2050" s="8">
        <v>3.4914000000000001</v>
      </c>
      <c r="C2050" s="8">
        <v>3.6469999999999998</v>
      </c>
      <c r="D2050" s="8">
        <v>0.15559999999999974</v>
      </c>
      <c r="E2050" s="8">
        <v>1.95</v>
      </c>
      <c r="F2050" s="8">
        <v>2.35</v>
      </c>
      <c r="G2050" s="8">
        <v>93.259200000000007</v>
      </c>
      <c r="H2050" s="8">
        <v>3.0099</v>
      </c>
      <c r="I2050" s="8">
        <v>104.0939293328551</v>
      </c>
      <c r="J2050" s="8">
        <v>94.34</v>
      </c>
      <c r="N2050" s="7"/>
      <c r="O2050" s="8"/>
      <c r="P2050" s="8"/>
      <c r="Q2050" s="8"/>
      <c r="R2050" s="8"/>
      <c r="S2050" s="8"/>
      <c r="T2050" s="8"/>
      <c r="U2050" s="8"/>
      <c r="V2050" s="8"/>
      <c r="W2050" s="8"/>
    </row>
    <row r="2051" spans="1:23" ht="14.25" customHeight="1">
      <c r="A2051" s="7">
        <v>43017</v>
      </c>
      <c r="B2051" s="8">
        <v>3.4826000000000001</v>
      </c>
      <c r="C2051" s="8">
        <v>3.6476999999999999</v>
      </c>
      <c r="D2051" s="8">
        <v>0.1650999999999998</v>
      </c>
      <c r="E2051" s="8">
        <v>1.97</v>
      </c>
      <c r="F2051" s="8">
        <v>2.37</v>
      </c>
      <c r="G2051" s="8">
        <v>93.724999999999994</v>
      </c>
      <c r="H2051" s="8">
        <v>2.9706000000000001</v>
      </c>
      <c r="I2051" s="8">
        <v>104.21715889265336</v>
      </c>
      <c r="J2051" s="8">
        <v>94.34</v>
      </c>
      <c r="N2051" s="7"/>
      <c r="O2051" s="8"/>
      <c r="P2051" s="8"/>
      <c r="Q2051" s="8"/>
      <c r="R2051" s="8"/>
      <c r="S2051" s="8"/>
      <c r="T2051" s="8"/>
      <c r="U2051" s="8"/>
      <c r="V2051" s="8"/>
      <c r="W2051" s="8"/>
    </row>
    <row r="2052" spans="1:23" ht="14.25" customHeight="1">
      <c r="A2052" s="7">
        <v>43014</v>
      </c>
      <c r="B2052" s="8">
        <v>3.4660000000000002</v>
      </c>
      <c r="C2052" s="8">
        <v>3.6135999999999999</v>
      </c>
      <c r="D2052" s="8">
        <v>0.14759999999999973</v>
      </c>
      <c r="E2052" s="8">
        <v>1.97</v>
      </c>
      <c r="F2052" s="8">
        <v>2.37</v>
      </c>
      <c r="G2052" s="8">
        <v>93.825299999999999</v>
      </c>
      <c r="H2052" s="8">
        <v>3.1621999999999999</v>
      </c>
      <c r="I2052" s="8">
        <v>108.58324785990169</v>
      </c>
      <c r="J2052" s="8">
        <v>94.34</v>
      </c>
      <c r="N2052" s="7"/>
      <c r="O2052" s="8"/>
      <c r="P2052" s="8"/>
      <c r="Q2052" s="8"/>
      <c r="R2052" s="8"/>
      <c r="S2052" s="8"/>
      <c r="T2052" s="8"/>
      <c r="U2052" s="8"/>
      <c r="V2052" s="8"/>
      <c r="W2052" s="8"/>
    </row>
    <row r="2053" spans="1:23" ht="14.25" customHeight="1">
      <c r="A2053" s="7">
        <v>43013</v>
      </c>
      <c r="B2053" s="8">
        <v>3.4660000000000002</v>
      </c>
      <c r="C2053" s="8">
        <v>3.6135999999999999</v>
      </c>
      <c r="D2053" s="8">
        <v>0.14759999999999973</v>
      </c>
      <c r="E2053" s="8">
        <v>1.94</v>
      </c>
      <c r="F2053" s="8">
        <v>2.35</v>
      </c>
      <c r="G2053" s="8">
        <v>93.906700000000001</v>
      </c>
      <c r="H2053" s="8">
        <v>3.1621999999999999</v>
      </c>
      <c r="I2053" s="8">
        <v>108.58324785990169</v>
      </c>
      <c r="J2053" s="8">
        <v>94.34</v>
      </c>
      <c r="N2053" s="7"/>
      <c r="O2053" s="8"/>
      <c r="P2053" s="8"/>
      <c r="Q2053" s="8"/>
      <c r="R2053" s="8"/>
      <c r="S2053" s="8"/>
      <c r="T2053" s="8"/>
      <c r="U2053" s="8"/>
      <c r="V2053" s="8"/>
      <c r="W2053" s="8"/>
    </row>
    <row r="2054" spans="1:23" ht="14.25" customHeight="1">
      <c r="A2054" s="7">
        <v>43012</v>
      </c>
      <c r="B2054" s="8">
        <v>3.4660000000000002</v>
      </c>
      <c r="C2054" s="8">
        <v>3.6135999999999999</v>
      </c>
      <c r="D2054" s="8">
        <v>0.14759999999999973</v>
      </c>
      <c r="E2054" s="8">
        <v>1.92</v>
      </c>
      <c r="F2054" s="8">
        <v>2.33</v>
      </c>
      <c r="G2054" s="8">
        <v>93.503600000000006</v>
      </c>
      <c r="H2054" s="8">
        <v>3.1621999999999999</v>
      </c>
      <c r="I2054" s="8">
        <v>108.58324785990169</v>
      </c>
      <c r="J2054" s="8">
        <v>94.34</v>
      </c>
      <c r="N2054" s="7"/>
      <c r="O2054" s="8"/>
      <c r="P2054" s="8"/>
      <c r="Q2054" s="8"/>
      <c r="R2054" s="8"/>
      <c r="S2054" s="8"/>
      <c r="T2054" s="8"/>
      <c r="U2054" s="8"/>
      <c r="V2054" s="8"/>
      <c r="W2054" s="8"/>
    </row>
    <row r="2055" spans="1:23" ht="14.25" customHeight="1">
      <c r="A2055" s="7">
        <v>43011</v>
      </c>
      <c r="B2055" s="8">
        <v>3.4660000000000002</v>
      </c>
      <c r="C2055" s="8">
        <v>3.6135999999999999</v>
      </c>
      <c r="D2055" s="8">
        <v>0.14759999999999973</v>
      </c>
      <c r="E2055" s="8">
        <v>1.92</v>
      </c>
      <c r="F2055" s="8">
        <v>2.33</v>
      </c>
      <c r="G2055" s="8">
        <v>93.633700000000005</v>
      </c>
      <c r="H2055" s="8">
        <v>3.1621999999999999</v>
      </c>
      <c r="I2055" s="8">
        <v>108.58324785990169</v>
      </c>
      <c r="J2055" s="8">
        <v>94.34</v>
      </c>
      <c r="N2055" s="7"/>
      <c r="O2055" s="8"/>
      <c r="P2055" s="8"/>
      <c r="Q2055" s="8"/>
      <c r="R2055" s="8"/>
      <c r="S2055" s="8"/>
      <c r="T2055" s="8"/>
      <c r="U2055" s="8"/>
      <c r="V2055" s="8"/>
      <c r="W2055" s="8"/>
    </row>
    <row r="2056" spans="1:23" ht="14.25" customHeight="1">
      <c r="A2056" s="7">
        <v>43010</v>
      </c>
      <c r="B2056" s="8">
        <v>3.4660000000000002</v>
      </c>
      <c r="C2056" s="8">
        <v>3.6135999999999999</v>
      </c>
      <c r="D2056" s="8">
        <v>0.14759999999999973</v>
      </c>
      <c r="E2056" s="8">
        <v>1.94</v>
      </c>
      <c r="F2056" s="8">
        <v>2.34</v>
      </c>
      <c r="G2056" s="8">
        <v>93.623900000000006</v>
      </c>
      <c r="H2056" s="8">
        <v>3.1621999999999999</v>
      </c>
      <c r="I2056" s="8">
        <v>108.58324785990169</v>
      </c>
      <c r="J2056" s="8">
        <v>94.34</v>
      </c>
      <c r="N2056" s="7"/>
      <c r="O2056" s="8"/>
      <c r="P2056" s="8"/>
      <c r="Q2056" s="8"/>
      <c r="R2056" s="8"/>
      <c r="S2056" s="8"/>
      <c r="T2056" s="8"/>
      <c r="U2056" s="8"/>
      <c r="V2056" s="8"/>
      <c r="W2056" s="8"/>
    </row>
    <row r="2057" spans="1:23" ht="14.25" customHeight="1">
      <c r="A2057" s="7">
        <v>43008</v>
      </c>
      <c r="B2057" s="8">
        <v>3.4660000000000002</v>
      </c>
      <c r="C2057" s="8">
        <v>3.6135999999999999</v>
      </c>
      <c r="D2057" s="8">
        <v>0.14759999999999973</v>
      </c>
      <c r="E2057" s="8">
        <v>1.92</v>
      </c>
      <c r="F2057" s="8">
        <v>2.33</v>
      </c>
      <c r="G2057" s="8">
        <v>93.069800000000001</v>
      </c>
      <c r="H2057" s="8">
        <v>3.1621999999999999</v>
      </c>
      <c r="I2057" s="8">
        <v>108.58324785990169</v>
      </c>
      <c r="J2057" s="8">
        <v>94.34</v>
      </c>
      <c r="N2057" s="7"/>
      <c r="O2057" s="8"/>
      <c r="P2057" s="8"/>
      <c r="Q2057" s="8"/>
      <c r="R2057" s="8"/>
      <c r="S2057" s="8"/>
      <c r="T2057" s="8"/>
      <c r="U2057" s="8"/>
      <c r="V2057" s="8"/>
      <c r="W2057" s="8"/>
    </row>
    <row r="2058" spans="1:23" ht="14.25" customHeight="1">
      <c r="A2058" s="7">
        <v>43007</v>
      </c>
      <c r="B2058" s="8">
        <v>3.4584999999999999</v>
      </c>
      <c r="C2058" s="8">
        <v>3.6135999999999999</v>
      </c>
      <c r="D2058" s="8">
        <v>0.15510000000000002</v>
      </c>
      <c r="E2058" s="8">
        <v>1.92</v>
      </c>
      <c r="F2058" s="8">
        <v>2.33</v>
      </c>
      <c r="G2058" s="8">
        <v>93.069800000000001</v>
      </c>
      <c r="H2058" s="8">
        <v>2.9882</v>
      </c>
      <c r="I2058" s="8">
        <v>107.69513205087719</v>
      </c>
      <c r="J2058" s="8">
        <v>94.34</v>
      </c>
      <c r="N2058" s="7"/>
      <c r="O2058" s="8"/>
      <c r="P2058" s="8"/>
      <c r="Q2058" s="8"/>
      <c r="R2058" s="8"/>
      <c r="S2058" s="8"/>
      <c r="T2058" s="8"/>
      <c r="U2058" s="8"/>
      <c r="V2058" s="8"/>
      <c r="W2058" s="8"/>
    </row>
    <row r="2059" spans="1:23" ht="14.25" customHeight="1">
      <c r="A2059" s="7">
        <v>43006</v>
      </c>
      <c r="B2059" s="8">
        <v>3.4579</v>
      </c>
      <c r="C2059" s="8">
        <v>3.6135999999999999</v>
      </c>
      <c r="D2059" s="8">
        <v>0.15569999999999995</v>
      </c>
      <c r="E2059" s="8">
        <v>1.89</v>
      </c>
      <c r="F2059" s="8">
        <v>2.31</v>
      </c>
      <c r="G2059" s="8">
        <v>93.122100000000003</v>
      </c>
      <c r="H2059" s="8">
        <v>2.9672999999999998</v>
      </c>
      <c r="I2059" s="8">
        <v>110.90414954681188</v>
      </c>
      <c r="J2059" s="8">
        <v>94.54</v>
      </c>
      <c r="N2059" s="7"/>
      <c r="O2059" s="8"/>
      <c r="P2059" s="8"/>
      <c r="Q2059" s="8"/>
      <c r="R2059" s="8"/>
      <c r="S2059" s="8"/>
      <c r="T2059" s="8"/>
      <c r="U2059" s="8"/>
      <c r="V2059" s="8"/>
      <c r="W2059" s="8"/>
    </row>
    <row r="2060" spans="1:23" ht="14.25" customHeight="1">
      <c r="A2060" s="7">
        <v>43005</v>
      </c>
      <c r="B2060" s="8">
        <v>3.4565999999999999</v>
      </c>
      <c r="C2060" s="8">
        <v>3.6234999999999999</v>
      </c>
      <c r="D2060" s="8">
        <v>0.16690000000000005</v>
      </c>
      <c r="E2060" s="8">
        <v>1.91</v>
      </c>
      <c r="F2060" s="8">
        <v>2.31</v>
      </c>
      <c r="G2060" s="8">
        <v>93.444699999999997</v>
      </c>
      <c r="H2060" s="8">
        <v>3.1177000000000001</v>
      </c>
      <c r="I2060" s="8">
        <v>109.04657871664325</v>
      </c>
      <c r="J2060" s="8">
        <v>94.54</v>
      </c>
      <c r="N2060" s="7"/>
      <c r="O2060" s="8"/>
      <c r="P2060" s="8"/>
      <c r="Q2060" s="8"/>
      <c r="R2060" s="8"/>
      <c r="S2060" s="8"/>
      <c r="T2060" s="8"/>
      <c r="U2060" s="8"/>
      <c r="V2060" s="8"/>
      <c r="W2060" s="8"/>
    </row>
    <row r="2061" spans="1:23" ht="14.25" customHeight="1">
      <c r="A2061" s="7">
        <v>43004</v>
      </c>
      <c r="B2061" s="8">
        <v>3.4477000000000002</v>
      </c>
      <c r="C2061" s="8">
        <v>3.6172</v>
      </c>
      <c r="D2061" s="8">
        <v>0.16949999999999976</v>
      </c>
      <c r="E2061" s="8">
        <v>1.87</v>
      </c>
      <c r="F2061" s="8">
        <v>2.2400000000000002</v>
      </c>
      <c r="G2061" s="8">
        <v>93.0017</v>
      </c>
      <c r="H2061" s="8">
        <v>3.1476999999999999</v>
      </c>
      <c r="I2061" s="8">
        <v>107.8198545334739</v>
      </c>
      <c r="J2061" s="8">
        <v>94.54</v>
      </c>
      <c r="N2061" s="7"/>
      <c r="O2061" s="8"/>
      <c r="P2061" s="8"/>
      <c r="Q2061" s="8"/>
      <c r="R2061" s="8"/>
      <c r="S2061" s="8"/>
      <c r="T2061" s="8"/>
      <c r="U2061" s="8"/>
      <c r="V2061" s="8"/>
      <c r="W2061" s="8"/>
    </row>
    <row r="2062" spans="1:23" ht="14.25" customHeight="1">
      <c r="A2062" s="7">
        <v>43003</v>
      </c>
      <c r="B2062" s="8">
        <v>3.4685999999999999</v>
      </c>
      <c r="C2062" s="8">
        <v>3.5985</v>
      </c>
      <c r="D2062" s="8">
        <v>0.12990000000000013</v>
      </c>
      <c r="E2062" s="8">
        <v>1.85</v>
      </c>
      <c r="F2062" s="8">
        <v>2.2200000000000002</v>
      </c>
      <c r="G2062" s="8">
        <v>92.665199999999999</v>
      </c>
      <c r="H2062" s="8">
        <v>3.0680000000000001</v>
      </c>
      <c r="I2062" s="8">
        <v>107.77988867241076</v>
      </c>
      <c r="J2062" s="8">
        <v>94.54</v>
      </c>
      <c r="N2062" s="7"/>
      <c r="O2062" s="8"/>
      <c r="P2062" s="8"/>
      <c r="Q2062" s="8"/>
      <c r="R2062" s="8"/>
      <c r="S2062" s="8"/>
      <c r="T2062" s="8"/>
      <c r="U2062" s="8"/>
      <c r="V2062" s="8"/>
      <c r="W2062" s="8"/>
    </row>
    <row r="2063" spans="1:23" ht="14.25" customHeight="1">
      <c r="A2063" s="7">
        <v>43000</v>
      </c>
      <c r="B2063" s="8">
        <v>3.4674</v>
      </c>
      <c r="C2063" s="8">
        <v>3.6208999999999998</v>
      </c>
      <c r="D2063" s="8">
        <v>0.15349999999999975</v>
      </c>
      <c r="E2063" s="8">
        <v>1.88</v>
      </c>
      <c r="F2063" s="8">
        <v>2.2599999999999998</v>
      </c>
      <c r="G2063" s="8">
        <v>92.147499999999994</v>
      </c>
      <c r="H2063" s="8">
        <v>2.9533</v>
      </c>
      <c r="I2063" s="8">
        <v>109.54588378511237</v>
      </c>
      <c r="J2063" s="8">
        <v>94.54</v>
      </c>
      <c r="N2063" s="7"/>
      <c r="O2063" s="8"/>
      <c r="P2063" s="8"/>
      <c r="Q2063" s="8"/>
      <c r="R2063" s="8"/>
      <c r="S2063" s="8"/>
      <c r="T2063" s="8"/>
      <c r="U2063" s="8"/>
      <c r="V2063" s="8"/>
      <c r="W2063" s="8"/>
    </row>
    <row r="2064" spans="1:23" ht="14.25" customHeight="1">
      <c r="A2064" s="7">
        <v>42999</v>
      </c>
      <c r="B2064" s="8">
        <v>3.4714999999999998</v>
      </c>
      <c r="C2064" s="8">
        <v>3.6334</v>
      </c>
      <c r="D2064" s="8">
        <v>0.16190000000000015</v>
      </c>
      <c r="E2064" s="8">
        <v>1.89</v>
      </c>
      <c r="F2064" s="8">
        <v>2.27</v>
      </c>
      <c r="G2064" s="8">
        <v>92.177700000000002</v>
      </c>
      <c r="H2064" s="8">
        <v>2.9420999999999999</v>
      </c>
      <c r="I2064" s="8">
        <v>109.18609093497363</v>
      </c>
      <c r="J2064" s="8">
        <v>94.86</v>
      </c>
      <c r="N2064" s="7"/>
      <c r="O2064" s="8"/>
      <c r="P2064" s="8"/>
      <c r="Q2064" s="8"/>
      <c r="R2064" s="8"/>
      <c r="S2064" s="8"/>
      <c r="T2064" s="8"/>
      <c r="U2064" s="8"/>
      <c r="V2064" s="8"/>
      <c r="W2064" s="8"/>
    </row>
    <row r="2065" spans="1:23" ht="14.25" customHeight="1">
      <c r="A2065" s="7">
        <v>42998</v>
      </c>
      <c r="B2065" s="8">
        <v>3.4661</v>
      </c>
      <c r="C2065" s="8">
        <v>3.6208999999999998</v>
      </c>
      <c r="D2065" s="8">
        <v>0.15479999999999983</v>
      </c>
      <c r="E2065" s="8">
        <v>1.89</v>
      </c>
      <c r="F2065" s="8">
        <v>2.2799999999999998</v>
      </c>
      <c r="G2065" s="8">
        <v>92.473200000000006</v>
      </c>
      <c r="H2065" s="8">
        <v>2.9426000000000001</v>
      </c>
      <c r="I2065" s="8">
        <v>110.74431980769231</v>
      </c>
      <c r="J2065" s="8">
        <v>94.86</v>
      </c>
      <c r="N2065" s="7"/>
      <c r="O2065" s="8"/>
      <c r="P2065" s="8"/>
      <c r="Q2065" s="8"/>
      <c r="R2065" s="8"/>
      <c r="S2065" s="8"/>
      <c r="T2065" s="8"/>
      <c r="U2065" s="8"/>
      <c r="V2065" s="8"/>
      <c r="W2065" s="8"/>
    </row>
    <row r="2066" spans="1:23" ht="14.25" customHeight="1">
      <c r="A2066" s="7">
        <v>42997</v>
      </c>
      <c r="B2066" s="8">
        <v>3.4759000000000002</v>
      </c>
      <c r="C2066" s="8">
        <v>3.6158000000000001</v>
      </c>
      <c r="D2066" s="8">
        <v>0.13989999999999991</v>
      </c>
      <c r="E2066" s="8">
        <v>1.84</v>
      </c>
      <c r="F2066" s="8">
        <v>2.2400000000000002</v>
      </c>
      <c r="G2066" s="8">
        <v>91.829599999999999</v>
      </c>
      <c r="H2066" s="8">
        <v>2.9365999999999999</v>
      </c>
      <c r="I2066" s="8">
        <v>110.99774764674682</v>
      </c>
      <c r="J2066" s="8">
        <v>94.86</v>
      </c>
      <c r="N2066" s="7"/>
      <c r="O2066" s="8"/>
      <c r="P2066" s="8"/>
      <c r="Q2066" s="8"/>
      <c r="R2066" s="8"/>
      <c r="S2066" s="8"/>
      <c r="T2066" s="8"/>
      <c r="U2066" s="8"/>
      <c r="V2066" s="8"/>
      <c r="W2066" s="8"/>
    </row>
    <row r="2067" spans="1:23" ht="14.25" customHeight="1">
      <c r="A2067" s="7">
        <v>42996</v>
      </c>
      <c r="B2067" s="8">
        <v>3.4695</v>
      </c>
      <c r="C2067" s="8">
        <v>3.6219999999999999</v>
      </c>
      <c r="D2067" s="8">
        <v>0.15249999999999986</v>
      </c>
      <c r="E2067" s="8">
        <v>1.83</v>
      </c>
      <c r="F2067" s="8">
        <v>2.23</v>
      </c>
      <c r="G2067" s="8">
        <v>92.0441</v>
      </c>
      <c r="H2067" s="8">
        <v>2.9222999999999999</v>
      </c>
      <c r="I2067" s="8">
        <v>111.24774719329214</v>
      </c>
      <c r="J2067" s="8">
        <v>94.86</v>
      </c>
      <c r="N2067" s="7"/>
      <c r="O2067" s="8"/>
      <c r="P2067" s="8"/>
      <c r="Q2067" s="8"/>
      <c r="R2067" s="8"/>
      <c r="S2067" s="8"/>
      <c r="T2067" s="8"/>
      <c r="U2067" s="8"/>
      <c r="V2067" s="8"/>
      <c r="W2067" s="8"/>
    </row>
    <row r="2068" spans="1:23" ht="14.25" customHeight="1">
      <c r="A2068" s="7">
        <v>42993</v>
      </c>
      <c r="B2068" s="8">
        <v>3.4759000000000002</v>
      </c>
      <c r="C2068" s="8">
        <v>3.5981999999999998</v>
      </c>
      <c r="D2068" s="8">
        <v>0.12229999999999963</v>
      </c>
      <c r="E2068" s="8">
        <v>1.81</v>
      </c>
      <c r="F2068" s="8">
        <v>2.2000000000000002</v>
      </c>
      <c r="G2068" s="8">
        <v>91.837599999999995</v>
      </c>
      <c r="H2068" s="8">
        <v>2.9079000000000002</v>
      </c>
      <c r="I2068" s="8">
        <v>112.43107093551797</v>
      </c>
      <c r="J2068" s="8">
        <v>94.86</v>
      </c>
      <c r="N2068" s="7"/>
      <c r="O2068" s="8"/>
      <c r="P2068" s="8"/>
      <c r="Q2068" s="8"/>
      <c r="R2068" s="8"/>
      <c r="S2068" s="8"/>
      <c r="T2068" s="8"/>
      <c r="U2068" s="8"/>
      <c r="V2068" s="8"/>
      <c r="W2068" s="8"/>
    </row>
    <row r="2069" spans="1:23" ht="14.25" customHeight="1">
      <c r="A2069" s="7">
        <v>42992</v>
      </c>
      <c r="B2069" s="8">
        <v>3.4803000000000002</v>
      </c>
      <c r="C2069" s="8">
        <v>3.5981999999999998</v>
      </c>
      <c r="D2069" s="8">
        <v>0.11789999999999967</v>
      </c>
      <c r="E2069" s="8">
        <v>1.79</v>
      </c>
      <c r="F2069" s="8">
        <v>2.2000000000000002</v>
      </c>
      <c r="G2069" s="8">
        <v>92.080500000000001</v>
      </c>
      <c r="H2069" s="8">
        <v>2.9108999999999998</v>
      </c>
      <c r="I2069" s="8">
        <v>113.14266568109821</v>
      </c>
      <c r="J2069" s="8">
        <v>95.16</v>
      </c>
      <c r="N2069" s="7"/>
      <c r="O2069" s="8"/>
      <c r="P2069" s="8"/>
      <c r="Q2069" s="8"/>
      <c r="R2069" s="8"/>
      <c r="S2069" s="8"/>
      <c r="T2069" s="8"/>
      <c r="U2069" s="8"/>
      <c r="V2069" s="8"/>
      <c r="W2069" s="8"/>
    </row>
    <row r="2070" spans="1:23" ht="14.25" customHeight="1">
      <c r="A2070" s="7">
        <v>42991</v>
      </c>
      <c r="B2070" s="8">
        <v>3.4912000000000001</v>
      </c>
      <c r="C2070" s="8">
        <v>3.6356000000000002</v>
      </c>
      <c r="D2070" s="8">
        <v>0.14440000000000008</v>
      </c>
      <c r="E2070" s="8">
        <v>1.78</v>
      </c>
      <c r="F2070" s="8">
        <v>2.2000000000000002</v>
      </c>
      <c r="G2070" s="8">
        <v>92.405600000000007</v>
      </c>
      <c r="H2070" s="8">
        <v>2.8271000000000002</v>
      </c>
      <c r="I2070" s="8">
        <v>112.72718139428169</v>
      </c>
      <c r="J2070" s="8">
        <v>95.16</v>
      </c>
      <c r="N2070" s="7"/>
      <c r="O2070" s="8"/>
      <c r="P2070" s="8"/>
      <c r="Q2070" s="8"/>
      <c r="R2070" s="8"/>
      <c r="S2070" s="8"/>
      <c r="T2070" s="8"/>
      <c r="U2070" s="8"/>
      <c r="V2070" s="8"/>
      <c r="W2070" s="8"/>
    </row>
    <row r="2071" spans="1:23" ht="14.25" customHeight="1">
      <c r="A2071" s="7">
        <v>42990</v>
      </c>
      <c r="B2071" s="8">
        <v>3.4832000000000001</v>
      </c>
      <c r="C2071" s="8">
        <v>3.6181000000000001</v>
      </c>
      <c r="D2071" s="8">
        <v>0.13490000000000002</v>
      </c>
      <c r="E2071" s="8">
        <v>1.75</v>
      </c>
      <c r="F2071" s="8">
        <v>2.17</v>
      </c>
      <c r="G2071" s="8">
        <v>91.915899999999993</v>
      </c>
      <c r="H2071" s="8">
        <v>2.8734000000000002</v>
      </c>
      <c r="I2071" s="8">
        <v>114.63738908945687</v>
      </c>
      <c r="J2071" s="8">
        <v>95.16</v>
      </c>
      <c r="N2071" s="7"/>
      <c r="O2071" s="8"/>
      <c r="P2071" s="8"/>
      <c r="Q2071" s="8"/>
      <c r="R2071" s="8"/>
      <c r="S2071" s="8"/>
      <c r="T2071" s="8"/>
      <c r="U2071" s="8"/>
      <c r="V2071" s="8"/>
      <c r="W2071" s="8"/>
    </row>
    <row r="2072" spans="1:23" ht="14.25" customHeight="1">
      <c r="A2072" s="7">
        <v>42989</v>
      </c>
      <c r="B2072" s="8">
        <v>3.4771000000000001</v>
      </c>
      <c r="C2072" s="8">
        <v>3.6156000000000001</v>
      </c>
      <c r="D2072" s="8">
        <v>0.13850000000000007</v>
      </c>
      <c r="E2072" s="8">
        <v>1.71</v>
      </c>
      <c r="F2072" s="8">
        <v>2.14</v>
      </c>
      <c r="G2072" s="8">
        <v>91.923000000000002</v>
      </c>
      <c r="H2072" s="8">
        <v>2.8704999999999998</v>
      </c>
      <c r="I2072" s="8">
        <v>116.83982174648389</v>
      </c>
      <c r="J2072" s="8">
        <v>95.16</v>
      </c>
      <c r="N2072" s="7"/>
      <c r="O2072" s="8"/>
      <c r="P2072" s="8"/>
      <c r="Q2072" s="8"/>
      <c r="R2072" s="8"/>
      <c r="S2072" s="8"/>
      <c r="T2072" s="8"/>
      <c r="U2072" s="8"/>
      <c r="V2072" s="8"/>
      <c r="W2072" s="8"/>
    </row>
    <row r="2073" spans="1:23" ht="14.25" customHeight="1">
      <c r="A2073" s="7">
        <v>42986</v>
      </c>
      <c r="B2073" s="8">
        <v>3.4624999999999999</v>
      </c>
      <c r="C2073" s="8">
        <v>3.6004999999999998</v>
      </c>
      <c r="D2073" s="8">
        <v>0.1379999999999999</v>
      </c>
      <c r="E2073" s="8">
        <v>1.64</v>
      </c>
      <c r="F2073" s="8">
        <v>2.06</v>
      </c>
      <c r="G2073" s="8">
        <v>91.33</v>
      </c>
      <c r="H2073" s="8">
        <v>2.8281999999999998</v>
      </c>
      <c r="I2073" s="8">
        <v>119.82398581428572</v>
      </c>
      <c r="J2073" s="8">
        <v>95.16</v>
      </c>
      <c r="N2073" s="7"/>
      <c r="O2073" s="8"/>
      <c r="P2073" s="8"/>
      <c r="Q2073" s="8"/>
      <c r="R2073" s="8"/>
      <c r="S2073" s="8"/>
      <c r="T2073" s="8"/>
      <c r="U2073" s="8"/>
      <c r="V2073" s="8"/>
      <c r="W2073" s="8"/>
    </row>
    <row r="2074" spans="1:23" ht="14.25" customHeight="1">
      <c r="A2074" s="7">
        <v>42985</v>
      </c>
      <c r="B2074" s="8">
        <v>3.4836999999999998</v>
      </c>
      <c r="C2074" s="8">
        <v>3.6154999999999999</v>
      </c>
      <c r="D2074" s="8">
        <v>0.13180000000000014</v>
      </c>
      <c r="E2074" s="8">
        <v>1.63</v>
      </c>
      <c r="F2074" s="8">
        <v>2.0499999999999998</v>
      </c>
      <c r="G2074" s="8">
        <v>91.540499999999994</v>
      </c>
      <c r="H2074" s="8">
        <v>2.8241000000000001</v>
      </c>
      <c r="I2074" s="8">
        <v>121.03260954472128</v>
      </c>
      <c r="J2074" s="8">
        <v>94.42</v>
      </c>
      <c r="N2074" s="7"/>
      <c r="O2074" s="8"/>
      <c r="P2074" s="8"/>
      <c r="Q2074" s="8"/>
      <c r="R2074" s="8"/>
      <c r="S2074" s="8"/>
      <c r="T2074" s="8"/>
      <c r="U2074" s="8"/>
      <c r="V2074" s="8"/>
      <c r="W2074" s="8"/>
    </row>
    <row r="2075" spans="1:23" ht="14.25" customHeight="1">
      <c r="A2075" s="7">
        <v>42984</v>
      </c>
      <c r="B2075" s="8">
        <v>3.5062000000000002</v>
      </c>
      <c r="C2075" s="8">
        <v>3.6554000000000002</v>
      </c>
      <c r="D2075" s="8">
        <v>0.1492</v>
      </c>
      <c r="E2075" s="8">
        <v>1.69</v>
      </c>
      <c r="F2075" s="8">
        <v>2.1</v>
      </c>
      <c r="G2075" s="8">
        <v>92.236999999999995</v>
      </c>
      <c r="H2075" s="8">
        <v>2.8115999999999999</v>
      </c>
      <c r="I2075" s="8">
        <v>117.69968444444444</v>
      </c>
      <c r="J2075" s="8">
        <v>94.42</v>
      </c>
      <c r="N2075" s="7"/>
      <c r="O2075" s="8"/>
      <c r="P2075" s="8"/>
      <c r="Q2075" s="8"/>
      <c r="R2075" s="8"/>
      <c r="S2075" s="8"/>
      <c r="T2075" s="8"/>
      <c r="U2075" s="8"/>
      <c r="V2075" s="8"/>
      <c r="W2075" s="8"/>
    </row>
    <row r="2076" spans="1:23" ht="14.25" customHeight="1">
      <c r="A2076" s="7">
        <v>42983</v>
      </c>
      <c r="B2076" s="8">
        <v>3.4214000000000002</v>
      </c>
      <c r="C2076" s="8">
        <v>3.6640999999999999</v>
      </c>
      <c r="D2076" s="8">
        <v>0.24269999999999969</v>
      </c>
      <c r="E2076" s="8">
        <v>1.65</v>
      </c>
      <c r="F2076" s="8">
        <v>2.0699999999999998</v>
      </c>
      <c r="G2076" s="8">
        <v>92.311099999999996</v>
      </c>
      <c r="H2076" s="8">
        <v>2.7639999999999998</v>
      </c>
      <c r="I2076" s="8">
        <v>114.63785834204361</v>
      </c>
      <c r="J2076" s="8">
        <v>94.42</v>
      </c>
      <c r="N2076" s="7"/>
      <c r="O2076" s="8"/>
      <c r="P2076" s="8"/>
      <c r="Q2076" s="8"/>
      <c r="R2076" s="8"/>
      <c r="S2076" s="8"/>
      <c r="T2076" s="8"/>
      <c r="U2076" s="8"/>
      <c r="V2076" s="8"/>
      <c r="W2076" s="8"/>
    </row>
    <row r="2077" spans="1:23" ht="14.25" customHeight="1">
      <c r="A2077" s="7">
        <v>42982</v>
      </c>
      <c r="B2077" s="8">
        <v>3.3959000000000001</v>
      </c>
      <c r="C2077" s="8">
        <v>3.6454</v>
      </c>
      <c r="D2077" s="8">
        <v>0.24949999999999983</v>
      </c>
      <c r="E2077" s="8">
        <v>1.73</v>
      </c>
      <c r="F2077" s="8">
        <v>2.16</v>
      </c>
      <c r="G2077" s="8">
        <v>92.611900000000006</v>
      </c>
      <c r="H2077" s="8">
        <v>2.8990999999999998</v>
      </c>
      <c r="I2077" s="8">
        <v>114.85295373402916</v>
      </c>
      <c r="J2077" s="8">
        <v>94.42</v>
      </c>
      <c r="N2077" s="7"/>
      <c r="O2077" s="8"/>
      <c r="P2077" s="8"/>
      <c r="Q2077" s="8"/>
      <c r="R2077" s="8"/>
      <c r="S2077" s="8"/>
      <c r="T2077" s="8"/>
      <c r="U2077" s="8"/>
      <c r="V2077" s="8"/>
      <c r="W2077" s="8"/>
    </row>
    <row r="2078" spans="1:23" ht="14.25" customHeight="1">
      <c r="A2078" s="7">
        <v>42979</v>
      </c>
      <c r="B2078" s="8">
        <v>3.3908999999999998</v>
      </c>
      <c r="C2078" s="8">
        <v>3.6353</v>
      </c>
      <c r="D2078" s="8">
        <v>0.24440000000000017</v>
      </c>
      <c r="E2078" s="8">
        <v>1.73</v>
      </c>
      <c r="F2078" s="8">
        <v>2.16</v>
      </c>
      <c r="G2078" s="8">
        <v>92.857299999999995</v>
      </c>
      <c r="H2078" s="8">
        <v>2.9407999999999999</v>
      </c>
      <c r="I2078" s="8">
        <v>113.80996800503235</v>
      </c>
      <c r="J2078" s="8">
        <v>94.42</v>
      </c>
      <c r="N2078" s="7"/>
      <c r="O2078" s="8"/>
      <c r="P2078" s="8"/>
      <c r="Q2078" s="8"/>
      <c r="R2078" s="8"/>
      <c r="S2078" s="8"/>
      <c r="T2078" s="8"/>
      <c r="U2078" s="8"/>
      <c r="V2078" s="8"/>
      <c r="W2078" s="8"/>
    </row>
    <row r="2079" spans="1:23" ht="14.25" customHeight="1">
      <c r="A2079" s="7">
        <v>42978</v>
      </c>
      <c r="B2079" s="8">
        <v>3.3883000000000001</v>
      </c>
      <c r="C2079" s="8">
        <v>3.6265000000000001</v>
      </c>
      <c r="D2079" s="8">
        <v>0.23819999999999997</v>
      </c>
      <c r="E2079" s="8">
        <v>1.7</v>
      </c>
      <c r="F2079" s="8">
        <v>2.12</v>
      </c>
      <c r="G2079" s="8">
        <v>92.589200000000005</v>
      </c>
      <c r="H2079" s="8">
        <v>2.9302999999999999</v>
      </c>
      <c r="I2079" s="8">
        <v>116.32258686059077</v>
      </c>
      <c r="J2079" s="8">
        <v>94.38</v>
      </c>
      <c r="N2079" s="7"/>
      <c r="O2079" s="8"/>
      <c r="P2079" s="8"/>
      <c r="Q2079" s="8"/>
      <c r="R2079" s="8"/>
      <c r="S2079" s="8"/>
      <c r="T2079" s="8"/>
      <c r="U2079" s="8"/>
      <c r="V2079" s="8"/>
      <c r="W2079" s="8"/>
    </row>
    <row r="2080" spans="1:23" ht="14.25" customHeight="1">
      <c r="A2080" s="7">
        <v>42977</v>
      </c>
      <c r="B2080" s="8">
        <v>3.3957000000000002</v>
      </c>
      <c r="C2080" s="8">
        <v>3.6303000000000001</v>
      </c>
      <c r="D2080" s="8">
        <v>0.23459999999999992</v>
      </c>
      <c r="E2080" s="8">
        <v>1.72</v>
      </c>
      <c r="F2080" s="8">
        <v>2.15</v>
      </c>
      <c r="G2080" s="8">
        <v>92.852800000000002</v>
      </c>
      <c r="H2080" s="8">
        <v>2.8822999999999999</v>
      </c>
      <c r="I2080" s="8">
        <v>115.99415035056018</v>
      </c>
      <c r="J2080" s="8">
        <v>93.76</v>
      </c>
      <c r="N2080" s="7"/>
      <c r="O2080" s="8"/>
      <c r="P2080" s="8"/>
      <c r="Q2080" s="8"/>
      <c r="R2080" s="8"/>
      <c r="S2080" s="8"/>
      <c r="T2080" s="8"/>
      <c r="U2080" s="8"/>
      <c r="V2080" s="8"/>
      <c r="W2080" s="8"/>
    </row>
    <row r="2081" spans="1:23" ht="14.25" customHeight="1">
      <c r="A2081" s="7">
        <v>42976</v>
      </c>
      <c r="B2081" s="8">
        <v>3.3609</v>
      </c>
      <c r="C2081" s="8">
        <v>3.6303000000000001</v>
      </c>
      <c r="D2081" s="8">
        <v>0.26940000000000008</v>
      </c>
      <c r="E2081" s="8">
        <v>1.7</v>
      </c>
      <c r="F2081" s="8">
        <v>2.13</v>
      </c>
      <c r="G2081" s="8">
        <v>92.347999999999999</v>
      </c>
      <c r="H2081" s="8">
        <v>2.9321999999999999</v>
      </c>
      <c r="I2081" s="8">
        <v>113.5203744012945</v>
      </c>
      <c r="J2081" s="8">
        <v>93.76</v>
      </c>
      <c r="N2081" s="7"/>
      <c r="O2081" s="8"/>
      <c r="P2081" s="8"/>
      <c r="Q2081" s="8"/>
      <c r="R2081" s="8"/>
      <c r="S2081" s="8"/>
      <c r="T2081" s="8"/>
      <c r="U2081" s="8"/>
      <c r="V2081" s="8"/>
      <c r="W2081" s="8"/>
    </row>
    <row r="2082" spans="1:23" ht="14.25" customHeight="1">
      <c r="A2082" s="7">
        <v>42975</v>
      </c>
      <c r="B2082" s="8">
        <v>3.3605</v>
      </c>
      <c r="C2082" s="8">
        <v>3.6501999999999999</v>
      </c>
      <c r="D2082" s="8">
        <v>0.28969999999999985</v>
      </c>
      <c r="E2082" s="8">
        <v>1.74</v>
      </c>
      <c r="F2082" s="8">
        <v>2.16</v>
      </c>
      <c r="G2082" s="8">
        <v>92.204999999999998</v>
      </c>
      <c r="H2082" s="8">
        <v>2.8961000000000001</v>
      </c>
      <c r="I2082" s="8">
        <v>113.32845000543379</v>
      </c>
      <c r="J2082" s="8">
        <v>93.76</v>
      </c>
      <c r="N2082" s="7"/>
      <c r="O2082" s="8"/>
      <c r="P2082" s="8"/>
      <c r="Q2082" s="8"/>
      <c r="R2082" s="8"/>
      <c r="S2082" s="8"/>
      <c r="T2082" s="8"/>
      <c r="U2082" s="8"/>
      <c r="V2082" s="8"/>
      <c r="W2082" s="8"/>
    </row>
    <row r="2083" spans="1:23" ht="14.25" customHeight="1">
      <c r="A2083" s="7">
        <v>42972</v>
      </c>
      <c r="B2083" s="8">
        <v>3.3610000000000002</v>
      </c>
      <c r="C2083" s="8">
        <v>3.6326999999999998</v>
      </c>
      <c r="D2083" s="8">
        <v>0.27169999999999961</v>
      </c>
      <c r="E2083" s="8">
        <v>1.77</v>
      </c>
      <c r="F2083" s="8">
        <v>2.17</v>
      </c>
      <c r="G2083" s="8">
        <v>92.552000000000007</v>
      </c>
      <c r="H2083" s="8">
        <v>2.9590999999999998</v>
      </c>
      <c r="I2083" s="8">
        <v>117.89906667811935</v>
      </c>
      <c r="J2083" s="8">
        <v>93.76</v>
      </c>
      <c r="N2083" s="7"/>
      <c r="O2083" s="8"/>
      <c r="P2083" s="8"/>
      <c r="Q2083" s="8"/>
      <c r="R2083" s="8"/>
      <c r="S2083" s="8"/>
      <c r="T2083" s="8"/>
      <c r="U2083" s="8"/>
      <c r="V2083" s="8"/>
      <c r="W2083" s="8"/>
    </row>
    <row r="2084" spans="1:23" ht="14.25" customHeight="1">
      <c r="A2084" s="7">
        <v>42971</v>
      </c>
      <c r="B2084" s="8">
        <v>3.3468</v>
      </c>
      <c r="C2084" s="8">
        <v>3.6252</v>
      </c>
      <c r="D2084" s="8">
        <v>0.27839999999999998</v>
      </c>
      <c r="E2084" s="8">
        <v>1.78</v>
      </c>
      <c r="F2084" s="8">
        <v>2.19</v>
      </c>
      <c r="G2084" s="8">
        <v>93.292500000000004</v>
      </c>
      <c r="H2084" s="8">
        <v>2.9245000000000001</v>
      </c>
      <c r="I2084" s="8">
        <v>117.44107722585331</v>
      </c>
      <c r="J2084" s="8">
        <v>93.82</v>
      </c>
      <c r="N2084" s="7"/>
      <c r="O2084" s="8"/>
      <c r="P2084" s="8"/>
      <c r="Q2084" s="8"/>
      <c r="R2084" s="8"/>
      <c r="S2084" s="8"/>
      <c r="T2084" s="8"/>
      <c r="U2084" s="8"/>
      <c r="V2084" s="8"/>
      <c r="W2084" s="8"/>
    </row>
    <row r="2085" spans="1:23" ht="14.25" customHeight="1">
      <c r="A2085" s="7">
        <v>42970</v>
      </c>
      <c r="B2085" s="8">
        <v>3.3355000000000001</v>
      </c>
      <c r="C2085" s="8">
        <v>3.6152000000000002</v>
      </c>
      <c r="D2085" s="8">
        <v>0.27970000000000006</v>
      </c>
      <c r="E2085" s="8">
        <v>1.76</v>
      </c>
      <c r="F2085" s="8">
        <v>2.17</v>
      </c>
      <c r="G2085" s="8">
        <v>93.2</v>
      </c>
      <c r="H2085" s="8">
        <v>2.9104000000000001</v>
      </c>
      <c r="I2085" s="8">
        <v>118.87817383619117</v>
      </c>
      <c r="J2085" s="8">
        <v>93.82</v>
      </c>
      <c r="N2085" s="7"/>
      <c r="O2085" s="8"/>
      <c r="P2085" s="8"/>
      <c r="Q2085" s="8"/>
      <c r="R2085" s="8"/>
      <c r="S2085" s="8"/>
      <c r="T2085" s="8"/>
      <c r="U2085" s="8"/>
      <c r="V2085" s="8"/>
      <c r="W2085" s="8"/>
    </row>
    <row r="2086" spans="1:23" ht="14.25" customHeight="1">
      <c r="A2086" s="7">
        <v>42969</v>
      </c>
      <c r="B2086" s="8">
        <v>3.3351999999999999</v>
      </c>
      <c r="C2086" s="8">
        <v>3.6200999999999999</v>
      </c>
      <c r="D2086" s="8">
        <v>0.28489999999999993</v>
      </c>
      <c r="E2086" s="8">
        <v>1.8</v>
      </c>
      <c r="F2086" s="8">
        <v>2.2200000000000002</v>
      </c>
      <c r="G2086" s="8">
        <v>93.487700000000004</v>
      </c>
      <c r="H2086" s="8">
        <v>2.8938999999999999</v>
      </c>
      <c r="I2086" s="8">
        <v>120.14059216984593</v>
      </c>
      <c r="J2086" s="8">
        <v>93.82</v>
      </c>
      <c r="N2086" s="7"/>
      <c r="O2086" s="8"/>
      <c r="P2086" s="8"/>
      <c r="Q2086" s="8"/>
      <c r="R2086" s="8"/>
      <c r="S2086" s="8"/>
      <c r="T2086" s="8"/>
      <c r="U2086" s="8"/>
      <c r="V2086" s="8"/>
      <c r="W2086" s="8"/>
    </row>
    <row r="2087" spans="1:23" ht="14.25" customHeight="1">
      <c r="A2087" s="7">
        <v>42968</v>
      </c>
      <c r="B2087" s="8">
        <v>3.3363999999999998</v>
      </c>
      <c r="C2087" s="8">
        <v>3.6181000000000001</v>
      </c>
      <c r="D2087" s="8">
        <v>0.28170000000000028</v>
      </c>
      <c r="E2087" s="8">
        <v>1.76</v>
      </c>
      <c r="F2087" s="8">
        <v>2.1800000000000002</v>
      </c>
      <c r="G2087" s="8">
        <v>93.097499999999997</v>
      </c>
      <c r="H2087" s="8">
        <v>2.8795000000000002</v>
      </c>
      <c r="I2087" s="8">
        <v>121.76766826175115</v>
      </c>
      <c r="J2087" s="8">
        <v>93.82</v>
      </c>
      <c r="N2087" s="7"/>
      <c r="O2087" s="8"/>
      <c r="P2087" s="8"/>
      <c r="Q2087" s="8"/>
      <c r="R2087" s="8"/>
      <c r="S2087" s="8"/>
      <c r="T2087" s="8"/>
      <c r="U2087" s="8"/>
      <c r="V2087" s="8"/>
      <c r="W2087" s="8"/>
    </row>
    <row r="2088" spans="1:23" ht="14.25" customHeight="1">
      <c r="A2088" s="7">
        <v>42965</v>
      </c>
      <c r="B2088" s="8">
        <v>3.3372999999999999</v>
      </c>
      <c r="C2088" s="8">
        <v>3.5951</v>
      </c>
      <c r="D2088" s="8">
        <v>0.25780000000000003</v>
      </c>
      <c r="E2088" s="8">
        <v>1.77</v>
      </c>
      <c r="F2088" s="8">
        <v>2.19</v>
      </c>
      <c r="G2088" s="8">
        <v>93.42</v>
      </c>
      <c r="H2088" s="8">
        <v>2.8713000000000002</v>
      </c>
      <c r="I2088" s="8">
        <v>121.03709169797422</v>
      </c>
      <c r="J2088" s="8">
        <v>93.82</v>
      </c>
      <c r="N2088" s="7"/>
      <c r="O2088" s="8"/>
      <c r="P2088" s="8"/>
      <c r="Q2088" s="8"/>
      <c r="R2088" s="8"/>
      <c r="S2088" s="8"/>
      <c r="T2088" s="8"/>
      <c r="U2088" s="8"/>
      <c r="V2088" s="8"/>
      <c r="W2088" s="8"/>
    </row>
    <row r="2089" spans="1:23" ht="14.25" customHeight="1">
      <c r="A2089" s="7">
        <v>42964</v>
      </c>
      <c r="B2089" s="8">
        <v>3.3332999999999999</v>
      </c>
      <c r="C2089" s="8">
        <v>3.5926</v>
      </c>
      <c r="D2089" s="8">
        <v>0.25930000000000009</v>
      </c>
      <c r="E2089" s="8">
        <v>1.76</v>
      </c>
      <c r="F2089" s="8">
        <v>2.19</v>
      </c>
      <c r="G2089" s="8">
        <v>93.685500000000005</v>
      </c>
      <c r="H2089" s="8">
        <v>2.8879000000000001</v>
      </c>
      <c r="I2089" s="8">
        <v>121.57680941404806</v>
      </c>
      <c r="J2089" s="8">
        <v>94.03</v>
      </c>
      <c r="N2089" s="7"/>
      <c r="O2089" s="8"/>
      <c r="P2089" s="8"/>
      <c r="Q2089" s="8"/>
      <c r="R2089" s="8"/>
      <c r="S2089" s="8"/>
      <c r="T2089" s="8"/>
      <c r="U2089" s="8"/>
      <c r="V2089" s="8"/>
      <c r="W2089" s="8"/>
    </row>
    <row r="2090" spans="1:23" ht="14.25" customHeight="1">
      <c r="A2090" s="7">
        <v>42963</v>
      </c>
      <c r="B2090" s="8">
        <v>3.335</v>
      </c>
      <c r="C2090" s="8">
        <v>3.5988000000000002</v>
      </c>
      <c r="D2090" s="8">
        <v>0.26380000000000026</v>
      </c>
      <c r="E2090" s="8">
        <v>1.79</v>
      </c>
      <c r="F2090" s="8">
        <v>2.23</v>
      </c>
      <c r="G2090" s="8">
        <v>93.488</v>
      </c>
      <c r="H2090" s="8">
        <v>2.9131999999999998</v>
      </c>
      <c r="I2090" s="8">
        <v>119.93355990720119</v>
      </c>
      <c r="J2090" s="8">
        <v>94.03</v>
      </c>
      <c r="N2090" s="7"/>
      <c r="O2090" s="8"/>
      <c r="P2090" s="8"/>
      <c r="Q2090" s="8"/>
      <c r="R2090" s="8"/>
      <c r="S2090" s="8"/>
      <c r="T2090" s="8"/>
      <c r="U2090" s="8"/>
      <c r="V2090" s="8"/>
      <c r="W2090" s="8"/>
    </row>
    <row r="2091" spans="1:23" ht="14.25" customHeight="1">
      <c r="A2091" s="7">
        <v>42962</v>
      </c>
      <c r="B2091" s="8">
        <v>3.3403</v>
      </c>
      <c r="C2091" s="8">
        <v>3.5800999999999998</v>
      </c>
      <c r="D2091" s="8">
        <v>0.23979999999999979</v>
      </c>
      <c r="E2091" s="8">
        <v>1.83</v>
      </c>
      <c r="F2091" s="8">
        <v>2.27</v>
      </c>
      <c r="G2091" s="8">
        <v>93.825299999999999</v>
      </c>
      <c r="H2091" s="8">
        <v>2.8454999999999999</v>
      </c>
      <c r="I2091" s="8">
        <v>120.11366966164715</v>
      </c>
      <c r="J2091" s="8">
        <v>94.03</v>
      </c>
      <c r="N2091" s="7"/>
      <c r="O2091" s="8"/>
      <c r="P2091" s="8"/>
      <c r="Q2091" s="8"/>
      <c r="R2091" s="8"/>
      <c r="S2091" s="8"/>
      <c r="T2091" s="8"/>
      <c r="U2091" s="8"/>
      <c r="V2091" s="8"/>
      <c r="W2091" s="8"/>
    </row>
    <row r="2092" spans="1:23" ht="14.25" customHeight="1">
      <c r="A2092" s="7">
        <v>42961</v>
      </c>
      <c r="B2092" s="8">
        <v>3.3260000000000001</v>
      </c>
      <c r="C2092" s="8">
        <v>3.5924999999999998</v>
      </c>
      <c r="D2092" s="8">
        <v>0.26649999999999974</v>
      </c>
      <c r="E2092" s="8">
        <v>1.77</v>
      </c>
      <c r="F2092" s="8">
        <v>2.2200000000000002</v>
      </c>
      <c r="G2092" s="8">
        <v>93.456100000000006</v>
      </c>
      <c r="H2092" s="8">
        <v>2.8933</v>
      </c>
      <c r="I2092" s="8">
        <v>120.73976996632997</v>
      </c>
      <c r="J2092" s="8">
        <v>94.03</v>
      </c>
      <c r="N2092" s="7"/>
      <c r="O2092" s="8"/>
      <c r="P2092" s="8"/>
      <c r="Q2092" s="8"/>
      <c r="R2092" s="8"/>
      <c r="S2092" s="8"/>
      <c r="T2092" s="8"/>
      <c r="U2092" s="8"/>
      <c r="V2092" s="8"/>
      <c r="W2092" s="8"/>
    </row>
    <row r="2093" spans="1:23" ht="14.25" customHeight="1">
      <c r="A2093" s="7">
        <v>42958</v>
      </c>
      <c r="B2093" s="8">
        <v>3.3412999999999999</v>
      </c>
      <c r="C2093" s="8">
        <v>3.6162999999999998</v>
      </c>
      <c r="D2093" s="8">
        <v>0.27499999999999991</v>
      </c>
      <c r="E2093" s="8">
        <v>1.74</v>
      </c>
      <c r="F2093" s="8">
        <v>2.19</v>
      </c>
      <c r="G2093" s="8">
        <v>93.070499999999996</v>
      </c>
      <c r="H2093" s="8">
        <v>2.8372999999999999</v>
      </c>
      <c r="I2093" s="8">
        <v>120.9110127406442</v>
      </c>
      <c r="J2093" s="8">
        <v>94.03</v>
      </c>
      <c r="N2093" s="7"/>
      <c r="O2093" s="8"/>
      <c r="P2093" s="8"/>
      <c r="Q2093" s="8"/>
      <c r="R2093" s="8"/>
      <c r="S2093" s="8"/>
      <c r="T2093" s="8"/>
      <c r="U2093" s="8"/>
      <c r="V2093" s="8"/>
      <c r="W2093" s="8"/>
    </row>
    <row r="2094" spans="1:23" ht="14.25" customHeight="1">
      <c r="A2094" s="7">
        <v>42957</v>
      </c>
      <c r="B2094" s="8">
        <v>3.3448000000000002</v>
      </c>
      <c r="C2094" s="8">
        <v>3.6375000000000002</v>
      </c>
      <c r="D2094" s="8">
        <v>0.29269999999999996</v>
      </c>
      <c r="E2094" s="8">
        <v>1.78</v>
      </c>
      <c r="F2094" s="8">
        <v>2.2000000000000002</v>
      </c>
      <c r="G2094" s="8">
        <v>93.402500000000003</v>
      </c>
      <c r="H2094" s="8">
        <v>2.9030999999999998</v>
      </c>
      <c r="I2094" s="8">
        <v>119.44216643776824</v>
      </c>
      <c r="J2094" s="8">
        <v>92.86</v>
      </c>
      <c r="N2094" s="7"/>
      <c r="O2094" s="8"/>
      <c r="P2094" s="8"/>
      <c r="Q2094" s="8"/>
      <c r="R2094" s="8"/>
      <c r="S2094" s="8"/>
      <c r="T2094" s="8"/>
      <c r="U2094" s="8"/>
      <c r="V2094" s="8"/>
      <c r="W2094" s="8"/>
    </row>
    <row r="2095" spans="1:23" ht="14.25" customHeight="1">
      <c r="A2095" s="7">
        <v>42956</v>
      </c>
      <c r="B2095" s="8">
        <v>3.3620999999999999</v>
      </c>
      <c r="C2095" s="8">
        <v>3.66</v>
      </c>
      <c r="D2095" s="8">
        <v>0.29790000000000028</v>
      </c>
      <c r="E2095" s="8">
        <v>1.81</v>
      </c>
      <c r="F2095" s="8">
        <v>2.2400000000000002</v>
      </c>
      <c r="G2095" s="8">
        <v>93.511600000000001</v>
      </c>
      <c r="H2095" s="8">
        <v>2.9241999999999999</v>
      </c>
      <c r="I2095" s="8">
        <v>118.2938669900916</v>
      </c>
      <c r="J2095" s="8">
        <v>92.86</v>
      </c>
      <c r="N2095" s="7"/>
      <c r="O2095" s="8"/>
      <c r="P2095" s="8"/>
      <c r="Q2095" s="8"/>
      <c r="R2095" s="8"/>
      <c r="S2095" s="8"/>
      <c r="T2095" s="8"/>
      <c r="U2095" s="8"/>
      <c r="V2095" s="8"/>
      <c r="W2095" s="8"/>
    </row>
    <row r="2096" spans="1:23" ht="14.25" customHeight="1">
      <c r="A2096" s="7">
        <v>42955</v>
      </c>
      <c r="B2096" s="8">
        <v>3.3614000000000002</v>
      </c>
      <c r="C2096" s="8">
        <v>3.6537999999999999</v>
      </c>
      <c r="D2096" s="8">
        <v>0.29239999999999977</v>
      </c>
      <c r="E2096" s="8">
        <v>1.84</v>
      </c>
      <c r="F2096" s="8">
        <v>2.29</v>
      </c>
      <c r="G2096" s="8">
        <v>93.639300000000006</v>
      </c>
      <c r="H2096" s="8">
        <v>2.859</v>
      </c>
      <c r="I2096" s="8">
        <v>118.84573367259121</v>
      </c>
      <c r="J2096" s="8">
        <v>92.86</v>
      </c>
      <c r="N2096" s="7"/>
      <c r="O2096" s="8"/>
      <c r="P2096" s="8"/>
      <c r="Q2096" s="8"/>
      <c r="R2096" s="8"/>
      <c r="S2096" s="8"/>
      <c r="T2096" s="8"/>
      <c r="U2096" s="8"/>
      <c r="V2096" s="8"/>
      <c r="W2096" s="8"/>
    </row>
    <row r="2097" spans="1:23" ht="14.25" customHeight="1">
      <c r="A2097" s="7">
        <v>42954</v>
      </c>
      <c r="B2097" s="8">
        <v>3.3563000000000001</v>
      </c>
      <c r="C2097" s="8">
        <v>3.6625999999999999</v>
      </c>
      <c r="D2097" s="8">
        <v>0.30629999999999979</v>
      </c>
      <c r="E2097" s="8">
        <v>1.81</v>
      </c>
      <c r="F2097" s="8">
        <v>2.2599999999999998</v>
      </c>
      <c r="G2097" s="8">
        <v>93.421099999999996</v>
      </c>
      <c r="H2097" s="8">
        <v>2.7837999999999998</v>
      </c>
      <c r="I2097" s="8">
        <v>119.23629614514608</v>
      </c>
      <c r="J2097" s="8">
        <v>92.86</v>
      </c>
      <c r="N2097" s="7"/>
      <c r="O2097" s="8"/>
      <c r="P2097" s="8"/>
      <c r="Q2097" s="8"/>
      <c r="R2097" s="8"/>
      <c r="S2097" s="8"/>
      <c r="T2097" s="8"/>
      <c r="U2097" s="8"/>
      <c r="V2097" s="8"/>
      <c r="W2097" s="8"/>
    </row>
    <row r="2098" spans="1:23" ht="14.25" customHeight="1">
      <c r="A2098" s="7">
        <v>42951</v>
      </c>
      <c r="B2098" s="8">
        <v>3.3302999999999998</v>
      </c>
      <c r="C2098" s="8">
        <v>3.6261999999999999</v>
      </c>
      <c r="D2098" s="8">
        <v>0.29590000000000005</v>
      </c>
      <c r="E2098" s="8">
        <v>1.82</v>
      </c>
      <c r="F2098" s="8">
        <v>2.27</v>
      </c>
      <c r="G2098" s="8">
        <v>93.492900000000006</v>
      </c>
      <c r="H2098" s="8">
        <v>2.7879</v>
      </c>
      <c r="I2098" s="8">
        <v>118.30179295115973</v>
      </c>
      <c r="J2098" s="8">
        <v>92.86</v>
      </c>
      <c r="N2098" s="7"/>
      <c r="O2098" s="8"/>
      <c r="P2098" s="8"/>
      <c r="Q2098" s="8"/>
      <c r="R2098" s="8"/>
      <c r="S2098" s="8"/>
      <c r="T2098" s="8"/>
      <c r="U2098" s="8"/>
      <c r="V2098" s="8"/>
      <c r="W2098" s="8"/>
    </row>
    <row r="2099" spans="1:23" ht="14.25" customHeight="1">
      <c r="A2099" s="7">
        <v>42950</v>
      </c>
      <c r="B2099" s="8">
        <v>3.38</v>
      </c>
      <c r="C2099" s="8">
        <v>3.6261999999999999</v>
      </c>
      <c r="D2099" s="8">
        <v>0.24619999999999997</v>
      </c>
      <c r="E2099" s="8">
        <v>1.79</v>
      </c>
      <c r="F2099" s="8">
        <v>2.2400000000000002</v>
      </c>
      <c r="G2099" s="8">
        <v>92.801400000000001</v>
      </c>
      <c r="H2099" s="8">
        <v>2.8754</v>
      </c>
      <c r="I2099" s="8">
        <v>117.1607760844857</v>
      </c>
      <c r="J2099" s="8">
        <v>92.75</v>
      </c>
      <c r="N2099" s="7"/>
      <c r="O2099" s="8"/>
      <c r="P2099" s="8"/>
      <c r="Q2099" s="8"/>
      <c r="R2099" s="8"/>
      <c r="S2099" s="8"/>
      <c r="T2099" s="8"/>
      <c r="U2099" s="8"/>
      <c r="V2099" s="8"/>
      <c r="W2099" s="8"/>
    </row>
    <row r="2100" spans="1:23" ht="14.25" customHeight="1">
      <c r="A2100" s="7">
        <v>42949</v>
      </c>
      <c r="B2100" s="8">
        <v>3.3963000000000001</v>
      </c>
      <c r="C2100" s="8">
        <v>3.6311</v>
      </c>
      <c r="D2100" s="8">
        <v>0.2347999999999999</v>
      </c>
      <c r="E2100" s="8">
        <v>1.82</v>
      </c>
      <c r="F2100" s="8">
        <v>2.27</v>
      </c>
      <c r="G2100" s="8">
        <v>92.877300000000005</v>
      </c>
      <c r="H2100" s="8">
        <v>2.8656999999999999</v>
      </c>
      <c r="I2100" s="8">
        <v>115.71443176156923</v>
      </c>
      <c r="J2100" s="8">
        <v>92.75</v>
      </c>
      <c r="N2100" s="7"/>
      <c r="O2100" s="8"/>
      <c r="P2100" s="8"/>
      <c r="Q2100" s="8"/>
      <c r="R2100" s="8"/>
      <c r="S2100" s="8"/>
      <c r="T2100" s="8"/>
      <c r="U2100" s="8"/>
      <c r="V2100" s="8"/>
      <c r="W2100" s="8"/>
    </row>
    <row r="2101" spans="1:23" ht="14.25" customHeight="1">
      <c r="A2101" s="7">
        <v>42948</v>
      </c>
      <c r="B2101" s="8">
        <v>3.4127000000000001</v>
      </c>
      <c r="C2101" s="8">
        <v>3.6373000000000002</v>
      </c>
      <c r="D2101" s="8">
        <v>0.22460000000000013</v>
      </c>
      <c r="E2101" s="8">
        <v>1.8</v>
      </c>
      <c r="F2101" s="8">
        <v>2.2599999999999998</v>
      </c>
      <c r="G2101" s="8">
        <v>93.046099999999996</v>
      </c>
      <c r="H2101" s="8">
        <v>2.9411</v>
      </c>
      <c r="I2101" s="8">
        <v>115.53476303642952</v>
      </c>
      <c r="J2101" s="8">
        <v>92.75</v>
      </c>
      <c r="N2101" s="7"/>
      <c r="O2101" s="8"/>
      <c r="P2101" s="8"/>
      <c r="Q2101" s="8"/>
      <c r="R2101" s="8"/>
      <c r="S2101" s="8"/>
      <c r="T2101" s="8"/>
      <c r="U2101" s="8"/>
      <c r="V2101" s="8"/>
      <c r="W2101" s="8"/>
    </row>
    <row r="2102" spans="1:23" ht="14.25" customHeight="1">
      <c r="A2102" s="7">
        <v>42947</v>
      </c>
      <c r="B2102" s="8">
        <v>3.3974000000000002</v>
      </c>
      <c r="C2102" s="8">
        <v>3.6259999999999999</v>
      </c>
      <c r="D2102" s="8">
        <v>0.22859999999999969</v>
      </c>
      <c r="E2102" s="8">
        <v>1.84</v>
      </c>
      <c r="F2102" s="8">
        <v>2.2999999999999998</v>
      </c>
      <c r="G2102" s="8">
        <v>92.850700000000003</v>
      </c>
      <c r="H2102" s="8">
        <v>2.8025000000000002</v>
      </c>
      <c r="I2102" s="8">
        <v>116.00790216340621</v>
      </c>
      <c r="J2102" s="8">
        <v>92.75</v>
      </c>
      <c r="N2102" s="7"/>
      <c r="O2102" s="8"/>
      <c r="P2102" s="8"/>
      <c r="Q2102" s="8"/>
      <c r="R2102" s="8"/>
      <c r="S2102" s="8"/>
      <c r="T2102" s="8"/>
      <c r="U2102" s="8"/>
      <c r="V2102" s="8"/>
      <c r="W2102" s="8"/>
    </row>
    <row r="2103" spans="1:23" ht="14.25" customHeight="1">
      <c r="A2103" s="7">
        <v>42944</v>
      </c>
      <c r="B2103" s="8">
        <v>3.383</v>
      </c>
      <c r="C2103" s="8">
        <v>3.6034000000000002</v>
      </c>
      <c r="D2103" s="8">
        <v>0.22040000000000015</v>
      </c>
      <c r="E2103" s="8">
        <v>1.83</v>
      </c>
      <c r="F2103" s="8">
        <v>2.2999999999999998</v>
      </c>
      <c r="G2103" s="8">
        <v>93.329800000000006</v>
      </c>
      <c r="H2103" s="8">
        <v>2.8542999999999998</v>
      </c>
      <c r="I2103" s="8">
        <v>118.14484519900498</v>
      </c>
      <c r="J2103" s="8">
        <v>92.74</v>
      </c>
      <c r="N2103" s="7"/>
      <c r="O2103" s="8"/>
      <c r="P2103" s="8"/>
      <c r="Q2103" s="8"/>
      <c r="R2103" s="8"/>
      <c r="S2103" s="8"/>
      <c r="T2103" s="8"/>
      <c r="U2103" s="8"/>
      <c r="V2103" s="8"/>
      <c r="W2103" s="8"/>
    </row>
    <row r="2104" spans="1:23" ht="14.25" customHeight="1">
      <c r="A2104" s="7">
        <v>42943</v>
      </c>
      <c r="B2104" s="8">
        <v>3.3889</v>
      </c>
      <c r="C2104" s="8">
        <v>3.6021000000000001</v>
      </c>
      <c r="D2104" s="8">
        <v>0.21320000000000006</v>
      </c>
      <c r="E2104" s="8">
        <v>1.84</v>
      </c>
      <c r="F2104" s="8">
        <v>2.3199999999999998</v>
      </c>
      <c r="G2104" s="8">
        <v>93.9435</v>
      </c>
      <c r="H2104" s="8">
        <v>2.9340999999999999</v>
      </c>
      <c r="I2104" s="8">
        <v>114.32728356059151</v>
      </c>
      <c r="J2104" s="8">
        <v>92.91</v>
      </c>
      <c r="N2104" s="7"/>
      <c r="O2104" s="8"/>
      <c r="P2104" s="8"/>
      <c r="Q2104" s="8"/>
      <c r="R2104" s="8"/>
      <c r="S2104" s="8"/>
      <c r="T2104" s="8"/>
      <c r="U2104" s="8"/>
      <c r="V2104" s="8"/>
      <c r="W2104" s="8"/>
    </row>
    <row r="2105" spans="1:23" ht="14.25" customHeight="1">
      <c r="A2105" s="7">
        <v>42942</v>
      </c>
      <c r="B2105" s="8">
        <v>3.3997999999999999</v>
      </c>
      <c r="C2105" s="8">
        <v>3.617</v>
      </c>
      <c r="D2105" s="8">
        <v>0.21720000000000006</v>
      </c>
      <c r="E2105" s="8">
        <v>1.83</v>
      </c>
      <c r="F2105" s="8">
        <v>2.29</v>
      </c>
      <c r="G2105" s="8">
        <v>93.383200000000002</v>
      </c>
      <c r="H2105" s="8">
        <v>2.8405</v>
      </c>
      <c r="I2105" s="8">
        <v>112.18729808617041</v>
      </c>
      <c r="J2105" s="8">
        <v>92.91</v>
      </c>
      <c r="N2105" s="7"/>
      <c r="O2105" s="8"/>
      <c r="P2105" s="8"/>
      <c r="Q2105" s="8"/>
      <c r="R2105" s="8"/>
      <c r="S2105" s="8"/>
      <c r="T2105" s="8"/>
      <c r="U2105" s="8"/>
      <c r="V2105" s="8"/>
      <c r="W2105" s="8"/>
    </row>
    <row r="2106" spans="1:23" ht="14.25" customHeight="1">
      <c r="A2106" s="7">
        <v>42941</v>
      </c>
      <c r="B2106" s="8">
        <v>3.3923000000000001</v>
      </c>
      <c r="C2106" s="8">
        <v>3.5920000000000001</v>
      </c>
      <c r="D2106" s="8">
        <v>0.19969999999999999</v>
      </c>
      <c r="E2106" s="8">
        <v>1.9</v>
      </c>
      <c r="F2106" s="8">
        <v>2.33</v>
      </c>
      <c r="G2106" s="8">
        <v>94.082499999999996</v>
      </c>
      <c r="H2106" s="8">
        <v>2.8818999999999999</v>
      </c>
      <c r="I2106" s="8">
        <v>110.84323029451396</v>
      </c>
      <c r="J2106" s="8">
        <v>92.91</v>
      </c>
      <c r="N2106" s="7"/>
      <c r="O2106" s="8"/>
      <c r="P2106" s="8"/>
      <c r="Q2106" s="8"/>
      <c r="R2106" s="8"/>
      <c r="S2106" s="8"/>
      <c r="T2106" s="8"/>
      <c r="U2106" s="8"/>
      <c r="V2106" s="8"/>
      <c r="W2106" s="8"/>
    </row>
    <row r="2107" spans="1:23" ht="14.25" customHeight="1">
      <c r="A2107" s="7">
        <v>42940</v>
      </c>
      <c r="B2107" s="8">
        <v>3.4060000000000001</v>
      </c>
      <c r="C2107" s="8">
        <v>3.5769000000000002</v>
      </c>
      <c r="D2107" s="8">
        <v>0.17090000000000005</v>
      </c>
      <c r="E2107" s="8">
        <v>1.83</v>
      </c>
      <c r="F2107" s="8">
        <v>2.2599999999999998</v>
      </c>
      <c r="G2107" s="8">
        <v>94.041899999999998</v>
      </c>
      <c r="H2107" s="8">
        <v>2.8504</v>
      </c>
      <c r="I2107" s="8">
        <v>111.03348100232648</v>
      </c>
      <c r="J2107" s="8">
        <v>92.91</v>
      </c>
      <c r="N2107" s="7"/>
      <c r="O2107" s="8"/>
      <c r="P2107" s="8"/>
      <c r="Q2107" s="8"/>
      <c r="R2107" s="8"/>
      <c r="S2107" s="8"/>
      <c r="T2107" s="8"/>
      <c r="U2107" s="8"/>
      <c r="V2107" s="8"/>
      <c r="W2107" s="8"/>
    </row>
    <row r="2108" spans="1:23" ht="14.25" customHeight="1">
      <c r="A2108" s="7">
        <v>42937</v>
      </c>
      <c r="B2108" s="8">
        <v>3.4047000000000001</v>
      </c>
      <c r="C2108" s="8">
        <v>3.5829</v>
      </c>
      <c r="D2108" s="8">
        <v>0.17819999999999991</v>
      </c>
      <c r="E2108" s="8">
        <v>1.81</v>
      </c>
      <c r="F2108" s="8">
        <v>2.2400000000000002</v>
      </c>
      <c r="G2108" s="8">
        <v>93.9893</v>
      </c>
      <c r="H2108" s="8">
        <v>2.9098999999999999</v>
      </c>
      <c r="I2108" s="8">
        <v>113.2473023121499</v>
      </c>
      <c r="J2108" s="8">
        <v>92.91</v>
      </c>
      <c r="N2108" s="7"/>
      <c r="O2108" s="8"/>
      <c r="P2108" s="8"/>
      <c r="Q2108" s="8"/>
      <c r="R2108" s="8"/>
      <c r="S2108" s="8"/>
      <c r="T2108" s="8"/>
      <c r="U2108" s="8"/>
      <c r="V2108" s="8"/>
      <c r="W2108" s="8"/>
    </row>
    <row r="2109" spans="1:23" ht="14.25" customHeight="1">
      <c r="A2109" s="7">
        <v>42936</v>
      </c>
      <c r="B2109" s="8">
        <v>3.4070999999999998</v>
      </c>
      <c r="C2109" s="8">
        <v>3.5739999999999998</v>
      </c>
      <c r="D2109" s="8">
        <v>0.16690000000000005</v>
      </c>
      <c r="E2109" s="8">
        <v>1.82</v>
      </c>
      <c r="F2109" s="8">
        <v>2.27</v>
      </c>
      <c r="G2109" s="8">
        <v>94.248900000000006</v>
      </c>
      <c r="H2109" s="8">
        <v>2.8502000000000001</v>
      </c>
      <c r="I2109" s="8">
        <v>112.32037426331074</v>
      </c>
      <c r="J2109" s="8">
        <v>93.34</v>
      </c>
      <c r="N2109" s="7"/>
      <c r="O2109" s="8"/>
      <c r="P2109" s="8"/>
      <c r="Q2109" s="8"/>
      <c r="R2109" s="8"/>
      <c r="S2109" s="8"/>
      <c r="T2109" s="8"/>
      <c r="U2109" s="8"/>
      <c r="V2109" s="8"/>
      <c r="W2109" s="8"/>
    </row>
    <row r="2110" spans="1:23" ht="14.25" customHeight="1">
      <c r="A2110" s="7">
        <v>42935</v>
      </c>
      <c r="B2110" s="8">
        <v>3.4420000000000002</v>
      </c>
      <c r="C2110" s="8">
        <v>3.5901000000000001</v>
      </c>
      <c r="D2110" s="8">
        <v>0.1480999999999999</v>
      </c>
      <c r="E2110" s="8">
        <v>1.83</v>
      </c>
      <c r="F2110" s="8">
        <v>2.27</v>
      </c>
      <c r="G2110" s="8">
        <v>94.817800000000005</v>
      </c>
      <c r="H2110" s="8">
        <v>2.8327</v>
      </c>
      <c r="I2110" s="8">
        <v>110.19479256360458</v>
      </c>
      <c r="J2110" s="8">
        <v>93.34</v>
      </c>
      <c r="N2110" s="7"/>
      <c r="O2110" s="8"/>
      <c r="P2110" s="8"/>
      <c r="Q2110" s="8"/>
      <c r="R2110" s="8"/>
      <c r="S2110" s="8"/>
      <c r="T2110" s="8"/>
      <c r="U2110" s="8"/>
      <c r="V2110" s="8"/>
      <c r="W2110" s="8"/>
    </row>
    <row r="2111" spans="1:23" ht="14.25" customHeight="1">
      <c r="A2111" s="7">
        <v>42934</v>
      </c>
      <c r="B2111" s="8">
        <v>3.4378000000000002</v>
      </c>
      <c r="C2111" s="8">
        <v>3.5851000000000002</v>
      </c>
      <c r="D2111" s="8">
        <v>0.14729999999999999</v>
      </c>
      <c r="E2111" s="8">
        <v>1.82</v>
      </c>
      <c r="F2111" s="8">
        <v>2.27</v>
      </c>
      <c r="G2111" s="8">
        <v>94.663200000000003</v>
      </c>
      <c r="H2111" s="8">
        <v>2.7879999999999998</v>
      </c>
      <c r="I2111" s="8">
        <v>111.11243421868942</v>
      </c>
      <c r="J2111" s="8">
        <v>93.34</v>
      </c>
      <c r="N2111" s="7"/>
      <c r="O2111" s="8"/>
      <c r="P2111" s="8"/>
      <c r="Q2111" s="8"/>
      <c r="R2111" s="8"/>
      <c r="S2111" s="8"/>
      <c r="T2111" s="8"/>
      <c r="U2111" s="8"/>
      <c r="V2111" s="8"/>
      <c r="W2111" s="8"/>
    </row>
    <row r="2112" spans="1:23" ht="14.25" customHeight="1">
      <c r="A2112" s="7">
        <v>42933</v>
      </c>
      <c r="B2112" s="8">
        <v>3.4382999999999999</v>
      </c>
      <c r="C2112" s="8">
        <v>3.5626000000000002</v>
      </c>
      <c r="D2112" s="8">
        <v>0.1243000000000003</v>
      </c>
      <c r="E2112" s="8">
        <v>1.86</v>
      </c>
      <c r="F2112" s="8">
        <v>2.31</v>
      </c>
      <c r="G2112" s="8">
        <v>95.150999999999996</v>
      </c>
      <c r="H2112" s="8">
        <v>2.8041999999999998</v>
      </c>
      <c r="I2112" s="8">
        <v>112.11215222919937</v>
      </c>
      <c r="J2112" s="8">
        <v>93.34</v>
      </c>
      <c r="N2112" s="7"/>
      <c r="O2112" s="8"/>
      <c r="P2112" s="8"/>
      <c r="Q2112" s="8"/>
      <c r="R2112" s="8"/>
      <c r="S2112" s="8"/>
      <c r="T2112" s="8"/>
      <c r="U2112" s="8"/>
      <c r="V2112" s="8"/>
      <c r="W2112" s="8"/>
    </row>
    <row r="2113" spans="1:23" ht="14.25" customHeight="1">
      <c r="A2113" s="7">
        <v>42930</v>
      </c>
      <c r="B2113" s="8">
        <v>3.4506000000000001</v>
      </c>
      <c r="C2113" s="8">
        <v>3.5636999999999999</v>
      </c>
      <c r="D2113" s="8">
        <v>0.11309999999999976</v>
      </c>
      <c r="E2113" s="8">
        <v>1.87</v>
      </c>
      <c r="F2113" s="8">
        <v>2.33</v>
      </c>
      <c r="G2113" s="8">
        <v>95.153599999999997</v>
      </c>
      <c r="H2113" s="8">
        <v>2.7465999999999999</v>
      </c>
      <c r="I2113" s="8">
        <v>111.5949373294002</v>
      </c>
      <c r="J2113" s="8">
        <v>93.34</v>
      </c>
      <c r="N2113" s="7"/>
      <c r="O2113" s="8"/>
      <c r="P2113" s="8"/>
      <c r="Q2113" s="8"/>
      <c r="R2113" s="8"/>
      <c r="S2113" s="8"/>
      <c r="T2113" s="8"/>
      <c r="U2113" s="8"/>
      <c r="V2113" s="8"/>
      <c r="W2113" s="8"/>
    </row>
    <row r="2114" spans="1:23" ht="14.25" customHeight="1">
      <c r="A2114" s="7">
        <v>42929</v>
      </c>
      <c r="B2114" s="8">
        <v>3.4525000000000001</v>
      </c>
      <c r="C2114" s="8">
        <v>3.5642999999999998</v>
      </c>
      <c r="D2114" s="8">
        <v>0.11179999999999968</v>
      </c>
      <c r="E2114" s="8">
        <v>1.89</v>
      </c>
      <c r="F2114" s="8">
        <v>2.35</v>
      </c>
      <c r="G2114" s="8">
        <v>95.762500000000003</v>
      </c>
      <c r="H2114" s="8">
        <v>2.8050000000000002</v>
      </c>
      <c r="I2114" s="8">
        <v>110.66568112160567</v>
      </c>
      <c r="J2114" s="8">
        <v>93.52</v>
      </c>
      <c r="N2114" s="7"/>
      <c r="O2114" s="8"/>
      <c r="P2114" s="8"/>
      <c r="Q2114" s="8"/>
      <c r="R2114" s="8"/>
      <c r="S2114" s="8"/>
      <c r="T2114" s="8"/>
      <c r="U2114" s="8"/>
      <c r="V2114" s="8"/>
      <c r="W2114" s="8"/>
    </row>
    <row r="2115" spans="1:23" ht="14.25" customHeight="1">
      <c r="A2115" s="7">
        <v>42928</v>
      </c>
      <c r="B2115" s="8">
        <v>3.456</v>
      </c>
      <c r="C2115" s="8">
        <v>3.5749</v>
      </c>
      <c r="D2115" s="8">
        <v>0.11890000000000001</v>
      </c>
      <c r="E2115" s="8">
        <v>1.88</v>
      </c>
      <c r="F2115" s="8">
        <v>2.33</v>
      </c>
      <c r="G2115" s="8">
        <v>95.771100000000004</v>
      </c>
      <c r="H2115" s="8">
        <v>2.8064</v>
      </c>
      <c r="I2115" s="8">
        <v>111.027716693085</v>
      </c>
      <c r="J2115" s="8">
        <v>93.52</v>
      </c>
      <c r="N2115" s="7"/>
      <c r="O2115" s="8"/>
      <c r="P2115" s="8"/>
      <c r="Q2115" s="8"/>
      <c r="R2115" s="8"/>
      <c r="S2115" s="8"/>
      <c r="T2115" s="8"/>
      <c r="U2115" s="8"/>
      <c r="V2115" s="8"/>
      <c r="W2115" s="8"/>
    </row>
    <row r="2116" spans="1:23" ht="14.25" customHeight="1">
      <c r="A2116" s="7">
        <v>42927</v>
      </c>
      <c r="B2116" s="8">
        <v>3.4579</v>
      </c>
      <c r="C2116" s="8">
        <v>3.5836000000000001</v>
      </c>
      <c r="D2116" s="8">
        <v>0.12570000000000014</v>
      </c>
      <c r="E2116" s="8">
        <v>1.92</v>
      </c>
      <c r="F2116" s="8">
        <v>2.37</v>
      </c>
      <c r="G2116" s="8">
        <v>95.759</v>
      </c>
      <c r="H2116" s="8">
        <v>2.7951000000000001</v>
      </c>
      <c r="I2116" s="8">
        <v>109.13110396057348</v>
      </c>
      <c r="J2116" s="8">
        <v>93.52</v>
      </c>
      <c r="N2116" s="7"/>
      <c r="O2116" s="8"/>
      <c r="P2116" s="8"/>
      <c r="Q2116" s="8"/>
      <c r="R2116" s="8"/>
      <c r="S2116" s="8"/>
      <c r="T2116" s="8"/>
      <c r="U2116" s="8"/>
      <c r="V2116" s="8"/>
      <c r="W2116" s="8"/>
    </row>
    <row r="2117" spans="1:23" ht="14.25" customHeight="1">
      <c r="A2117" s="7">
        <v>42926</v>
      </c>
      <c r="B2117" s="8">
        <v>3.4579</v>
      </c>
      <c r="C2117" s="8">
        <v>3.5911</v>
      </c>
      <c r="D2117" s="8">
        <v>0.13319999999999999</v>
      </c>
      <c r="E2117" s="8">
        <v>1.93</v>
      </c>
      <c r="F2117" s="8">
        <v>2.38</v>
      </c>
      <c r="G2117" s="8">
        <v>96.066500000000005</v>
      </c>
      <c r="H2117" s="8">
        <v>2.718</v>
      </c>
      <c r="I2117" s="8">
        <v>110.95066306503412</v>
      </c>
      <c r="J2117" s="8">
        <v>93.52</v>
      </c>
      <c r="N2117" s="7"/>
      <c r="O2117" s="8"/>
      <c r="P2117" s="8"/>
      <c r="Q2117" s="8"/>
      <c r="R2117" s="8"/>
      <c r="S2117" s="8"/>
      <c r="T2117" s="8"/>
      <c r="U2117" s="8"/>
      <c r="V2117" s="8"/>
      <c r="W2117" s="8"/>
    </row>
    <row r="2118" spans="1:23" ht="14.25" customHeight="1">
      <c r="A2118" s="7">
        <v>42923</v>
      </c>
      <c r="B2118" s="8">
        <v>3.4575</v>
      </c>
      <c r="C2118" s="8">
        <v>3.5897000000000001</v>
      </c>
      <c r="D2118" s="8">
        <v>0.1322000000000001</v>
      </c>
      <c r="E2118" s="8">
        <v>1.95</v>
      </c>
      <c r="F2118" s="8">
        <v>2.39</v>
      </c>
      <c r="G2118" s="8">
        <v>96.015199999999993</v>
      </c>
      <c r="H2118" s="8">
        <v>2.7073</v>
      </c>
      <c r="I2118" s="8">
        <v>111.00595918728627</v>
      </c>
      <c r="J2118" s="8">
        <v>93.52</v>
      </c>
      <c r="N2118" s="7"/>
      <c r="O2118" s="8"/>
      <c r="P2118" s="8"/>
      <c r="Q2118" s="8"/>
      <c r="R2118" s="8"/>
      <c r="S2118" s="8"/>
      <c r="T2118" s="8"/>
      <c r="U2118" s="8"/>
      <c r="V2118" s="8"/>
      <c r="W2118" s="8"/>
    </row>
    <row r="2119" spans="1:23" ht="14.25" customHeight="1">
      <c r="A2119" s="7">
        <v>42922</v>
      </c>
      <c r="B2119" s="8">
        <v>3.4464000000000001</v>
      </c>
      <c r="C2119" s="8">
        <v>3.5659999999999998</v>
      </c>
      <c r="D2119" s="8">
        <v>0.11959999999999971</v>
      </c>
      <c r="E2119" s="8">
        <v>1.94</v>
      </c>
      <c r="F2119" s="8">
        <v>2.37</v>
      </c>
      <c r="G2119" s="8">
        <v>95.810400000000001</v>
      </c>
      <c r="H2119" s="8">
        <v>2.7324999999999999</v>
      </c>
      <c r="I2119" s="8">
        <v>112.26037786018237</v>
      </c>
      <c r="J2119" s="8">
        <v>93.29</v>
      </c>
      <c r="N2119" s="7"/>
      <c r="O2119" s="8"/>
      <c r="P2119" s="8"/>
      <c r="Q2119" s="8"/>
      <c r="R2119" s="8"/>
      <c r="S2119" s="8"/>
      <c r="T2119" s="8"/>
      <c r="U2119" s="8"/>
      <c r="V2119" s="8"/>
      <c r="W2119" s="8"/>
    </row>
    <row r="2120" spans="1:23" ht="14.25" customHeight="1">
      <c r="A2120" s="7">
        <v>42921</v>
      </c>
      <c r="B2120" s="8">
        <v>3.4647999999999999</v>
      </c>
      <c r="C2120" s="8">
        <v>3.5760000000000001</v>
      </c>
      <c r="D2120" s="8">
        <v>0.11120000000000019</v>
      </c>
      <c r="E2120" s="8">
        <v>1.92</v>
      </c>
      <c r="F2120" s="8">
        <v>2.33</v>
      </c>
      <c r="G2120" s="8">
        <v>96.208799999999997</v>
      </c>
      <c r="H2120" s="8">
        <v>2.7080000000000002</v>
      </c>
      <c r="I2120" s="8">
        <v>111.2191306116208</v>
      </c>
      <c r="J2120" s="8">
        <v>93.29</v>
      </c>
      <c r="N2120" s="7"/>
      <c r="O2120" s="8"/>
      <c r="P2120" s="8"/>
      <c r="Q2120" s="8"/>
      <c r="R2120" s="8"/>
      <c r="S2120" s="8"/>
      <c r="T2120" s="8"/>
      <c r="U2120" s="8"/>
      <c r="V2120" s="8"/>
      <c r="W2120" s="8"/>
    </row>
    <row r="2121" spans="1:23" ht="14.25" customHeight="1">
      <c r="A2121" s="7">
        <v>42920</v>
      </c>
      <c r="B2121" s="8">
        <v>3.4546000000000001</v>
      </c>
      <c r="C2121" s="8">
        <v>3.6009000000000002</v>
      </c>
      <c r="D2121" s="8">
        <v>0.1463000000000001</v>
      </c>
      <c r="E2121" s="8">
        <v>1.93</v>
      </c>
      <c r="F2121" s="8">
        <v>2.35</v>
      </c>
      <c r="G2121" s="8">
        <v>96.245900000000006</v>
      </c>
      <c r="H2121" s="8">
        <v>2.7625000000000002</v>
      </c>
      <c r="I2121" s="8">
        <v>109.3996115150276</v>
      </c>
      <c r="J2121" s="8">
        <v>93.29</v>
      </c>
      <c r="N2121" s="7"/>
      <c r="O2121" s="8"/>
      <c r="P2121" s="8"/>
      <c r="Q2121" s="8"/>
      <c r="R2121" s="8"/>
      <c r="S2121" s="8"/>
      <c r="T2121" s="8"/>
      <c r="U2121" s="8"/>
      <c r="V2121" s="8"/>
      <c r="W2121" s="8"/>
    </row>
    <row r="2122" spans="1:23" ht="14.25" customHeight="1">
      <c r="A2122" s="7">
        <v>42919</v>
      </c>
      <c r="B2122" s="8">
        <v>3.4596</v>
      </c>
      <c r="C2122" s="8">
        <v>3.6032999999999999</v>
      </c>
      <c r="D2122" s="8">
        <v>0.14369999999999994</v>
      </c>
      <c r="E2122" s="8">
        <v>1.93</v>
      </c>
      <c r="F2122" s="8">
        <v>2.35</v>
      </c>
      <c r="G2122" s="8">
        <v>96.2029</v>
      </c>
      <c r="H2122" s="8">
        <v>2.8369</v>
      </c>
      <c r="I2122" s="8">
        <v>109.621349398527</v>
      </c>
      <c r="J2122" s="8">
        <v>93.29</v>
      </c>
      <c r="N2122" s="7"/>
      <c r="O2122" s="8"/>
      <c r="P2122" s="8"/>
      <c r="Q2122" s="8"/>
      <c r="R2122" s="8"/>
      <c r="S2122" s="8"/>
      <c r="T2122" s="8"/>
      <c r="U2122" s="8"/>
      <c r="V2122" s="8"/>
      <c r="W2122" s="8"/>
    </row>
    <row r="2123" spans="1:23" ht="14.25" customHeight="1">
      <c r="A2123" s="7">
        <v>42916</v>
      </c>
      <c r="B2123" s="8">
        <v>3.46</v>
      </c>
      <c r="C2123" s="8">
        <v>3.5682999999999998</v>
      </c>
      <c r="D2123" s="8">
        <v>0.10829999999999984</v>
      </c>
      <c r="E2123" s="8">
        <v>1.89</v>
      </c>
      <c r="F2123" s="8">
        <v>2.31</v>
      </c>
      <c r="G2123" s="8">
        <v>95.623900000000006</v>
      </c>
      <c r="H2123" s="8">
        <v>2.8936000000000002</v>
      </c>
      <c r="I2123" s="8">
        <v>112.62730335168196</v>
      </c>
      <c r="J2123" s="8">
        <v>93.29</v>
      </c>
      <c r="N2123" s="7"/>
      <c r="O2123" s="8"/>
      <c r="P2123" s="8"/>
      <c r="Q2123" s="8"/>
      <c r="R2123" s="8"/>
      <c r="S2123" s="8"/>
      <c r="T2123" s="8"/>
      <c r="U2123" s="8"/>
      <c r="V2123" s="8"/>
      <c r="W2123" s="8"/>
    </row>
    <row r="2124" spans="1:23" ht="14.25" customHeight="1">
      <c r="A2124" s="7">
        <v>42915</v>
      </c>
      <c r="B2124" s="8">
        <v>3.4496000000000002</v>
      </c>
      <c r="C2124" s="8">
        <v>3.5482999999999998</v>
      </c>
      <c r="D2124" s="8">
        <v>9.8699999999999566E-2</v>
      </c>
      <c r="E2124" s="8">
        <v>1.85</v>
      </c>
      <c r="F2124" s="8">
        <v>2.27</v>
      </c>
      <c r="G2124" s="8">
        <v>95.574200000000005</v>
      </c>
      <c r="H2124" s="8">
        <v>2.9112</v>
      </c>
      <c r="I2124" s="8">
        <v>110.95744337967696</v>
      </c>
      <c r="J2124" s="8">
        <v>93.22</v>
      </c>
      <c r="N2124" s="7"/>
      <c r="O2124" s="8"/>
      <c r="P2124" s="8"/>
      <c r="Q2124" s="8"/>
      <c r="R2124" s="8"/>
      <c r="S2124" s="8"/>
      <c r="T2124" s="8"/>
      <c r="U2124" s="8"/>
      <c r="V2124" s="8"/>
      <c r="W2124" s="8"/>
    </row>
    <row r="2125" spans="1:23" ht="14.25" customHeight="1">
      <c r="A2125" s="7">
        <v>42914</v>
      </c>
      <c r="B2125" s="8">
        <v>3.4544999999999999</v>
      </c>
      <c r="C2125" s="8">
        <v>3.5333000000000001</v>
      </c>
      <c r="D2125" s="8">
        <v>7.8800000000000203E-2</v>
      </c>
      <c r="E2125" s="8">
        <v>1.81</v>
      </c>
      <c r="F2125" s="8">
        <v>2.2200000000000002</v>
      </c>
      <c r="G2125" s="8">
        <v>96.044300000000007</v>
      </c>
      <c r="H2125" s="8">
        <v>2.8275999999999999</v>
      </c>
      <c r="I2125" s="8">
        <v>111.79929378943056</v>
      </c>
      <c r="J2125" s="8">
        <v>93.22</v>
      </c>
      <c r="N2125" s="7"/>
      <c r="O2125" s="8"/>
      <c r="P2125" s="8"/>
      <c r="Q2125" s="8"/>
      <c r="R2125" s="8"/>
      <c r="S2125" s="8"/>
      <c r="T2125" s="8"/>
      <c r="U2125" s="8"/>
      <c r="V2125" s="8"/>
      <c r="W2125" s="8"/>
    </row>
    <row r="2126" spans="1:23" ht="14.25" customHeight="1">
      <c r="A2126" s="7">
        <v>42913</v>
      </c>
      <c r="B2126" s="8">
        <v>3.4495</v>
      </c>
      <c r="C2126" s="8">
        <v>3.5084</v>
      </c>
      <c r="D2126" s="8">
        <v>5.8899999999999952E-2</v>
      </c>
      <c r="E2126" s="8">
        <v>1.83</v>
      </c>
      <c r="F2126" s="8">
        <v>2.21</v>
      </c>
      <c r="G2126" s="8">
        <v>96.487899999999996</v>
      </c>
      <c r="H2126" s="8">
        <v>2.7805</v>
      </c>
      <c r="I2126" s="8">
        <v>113.91512297780518</v>
      </c>
      <c r="J2126" s="8">
        <v>93.22</v>
      </c>
      <c r="N2126" s="7"/>
      <c r="O2126" s="8"/>
      <c r="P2126" s="8"/>
      <c r="Q2126" s="8"/>
      <c r="R2126" s="8"/>
      <c r="S2126" s="8"/>
      <c r="T2126" s="8"/>
      <c r="U2126" s="8"/>
      <c r="V2126" s="8"/>
      <c r="W2126" s="8"/>
    </row>
    <row r="2127" spans="1:23" ht="14.25" customHeight="1">
      <c r="A2127" s="7">
        <v>42912</v>
      </c>
      <c r="B2127" s="8">
        <v>3.4815</v>
      </c>
      <c r="C2127" s="8">
        <v>3.5133999999999999</v>
      </c>
      <c r="D2127" s="8">
        <v>3.1899999999999817E-2</v>
      </c>
      <c r="E2127" s="8">
        <v>1.77</v>
      </c>
      <c r="F2127" s="8">
        <v>2.14</v>
      </c>
      <c r="G2127" s="8">
        <v>97.405900000000003</v>
      </c>
      <c r="H2127" s="8">
        <v>2.762</v>
      </c>
      <c r="I2127" s="8">
        <v>113.24839275499691</v>
      </c>
      <c r="J2127" s="8">
        <v>93.22</v>
      </c>
      <c r="N2127" s="7"/>
      <c r="O2127" s="8"/>
      <c r="P2127" s="8"/>
      <c r="Q2127" s="8"/>
      <c r="R2127" s="8"/>
      <c r="S2127" s="8"/>
      <c r="T2127" s="8"/>
      <c r="U2127" s="8"/>
      <c r="V2127" s="8"/>
      <c r="W2127" s="8"/>
    </row>
    <row r="2128" spans="1:23" ht="14.25" customHeight="1">
      <c r="A2128" s="7">
        <v>42909</v>
      </c>
      <c r="B2128" s="8">
        <v>3.5057</v>
      </c>
      <c r="C2128" s="8">
        <v>3.5457000000000001</v>
      </c>
      <c r="D2128" s="8">
        <v>4.0000000000000036E-2</v>
      </c>
      <c r="E2128" s="8">
        <v>1.77</v>
      </c>
      <c r="F2128" s="8">
        <v>2.15</v>
      </c>
      <c r="G2128" s="8">
        <v>97.3596</v>
      </c>
      <c r="H2128" s="8">
        <v>2.8233000000000001</v>
      </c>
      <c r="I2128" s="8">
        <v>112.74381935523868</v>
      </c>
      <c r="J2128" s="8">
        <v>93.22</v>
      </c>
      <c r="N2128" s="7"/>
      <c r="O2128" s="8"/>
      <c r="P2128" s="8"/>
      <c r="Q2128" s="8"/>
      <c r="R2128" s="8"/>
      <c r="S2128" s="8"/>
      <c r="T2128" s="8"/>
      <c r="U2128" s="8"/>
      <c r="V2128" s="8"/>
      <c r="W2128" s="8"/>
    </row>
    <row r="2129" spans="1:23" ht="14.25" customHeight="1">
      <c r="A2129" s="7">
        <v>42908</v>
      </c>
      <c r="B2129" s="8">
        <v>3.5489000000000002</v>
      </c>
      <c r="C2129" s="8">
        <v>3.5607000000000002</v>
      </c>
      <c r="D2129" s="8">
        <v>1.1800000000000033E-2</v>
      </c>
      <c r="E2129" s="8">
        <v>1.76</v>
      </c>
      <c r="F2129" s="8">
        <v>2.15</v>
      </c>
      <c r="G2129" s="8">
        <v>97.539199999999994</v>
      </c>
      <c r="H2129" s="8">
        <v>2.9588999999999999</v>
      </c>
      <c r="I2129" s="8">
        <v>110.04723226829773</v>
      </c>
      <c r="J2129" s="8">
        <v>93.24</v>
      </c>
      <c r="N2129" s="7"/>
      <c r="O2129" s="8"/>
      <c r="P2129" s="8"/>
      <c r="Q2129" s="8"/>
      <c r="R2129" s="8"/>
      <c r="S2129" s="8"/>
      <c r="T2129" s="8"/>
      <c r="U2129" s="8"/>
      <c r="V2129" s="8"/>
      <c r="W2129" s="8"/>
    </row>
    <row r="2130" spans="1:23" ht="14.25" customHeight="1">
      <c r="A2130" s="7">
        <v>42907</v>
      </c>
      <c r="B2130" s="8">
        <v>3.5488</v>
      </c>
      <c r="C2130" s="8">
        <v>3.5406</v>
      </c>
      <c r="D2130" s="8">
        <v>-8.1999999999999851E-3</v>
      </c>
      <c r="E2130" s="8">
        <v>1.78</v>
      </c>
      <c r="F2130" s="8">
        <v>2.16</v>
      </c>
      <c r="G2130" s="8">
        <v>97.537099999999995</v>
      </c>
      <c r="H2130" s="8">
        <v>2.9508000000000001</v>
      </c>
      <c r="I2130" s="8">
        <v>109.78351712297466</v>
      </c>
      <c r="J2130" s="8">
        <v>93.24</v>
      </c>
      <c r="N2130" s="7"/>
      <c r="O2130" s="8"/>
      <c r="P2130" s="8"/>
      <c r="Q2130" s="8"/>
      <c r="R2130" s="8"/>
      <c r="S2130" s="8"/>
      <c r="T2130" s="8"/>
      <c r="U2130" s="8"/>
      <c r="V2130" s="8"/>
      <c r="W2130" s="8"/>
    </row>
    <row r="2131" spans="1:23" ht="14.25" customHeight="1">
      <c r="A2131" s="7">
        <v>42906</v>
      </c>
      <c r="B2131" s="8">
        <v>3.5488</v>
      </c>
      <c r="C2131" s="8">
        <v>3.4881000000000002</v>
      </c>
      <c r="D2131" s="8">
        <v>-6.0699999999999754E-2</v>
      </c>
      <c r="E2131" s="8">
        <v>1.77</v>
      </c>
      <c r="F2131" s="8">
        <v>2.16</v>
      </c>
      <c r="G2131" s="8">
        <v>97.742500000000007</v>
      </c>
      <c r="H2131" s="8">
        <v>3.0594000000000001</v>
      </c>
      <c r="I2131" s="8">
        <v>112.32575271929825</v>
      </c>
      <c r="J2131" s="8">
        <v>93.24</v>
      </c>
      <c r="N2131" s="7"/>
      <c r="O2131" s="8"/>
      <c r="P2131" s="8"/>
      <c r="Q2131" s="8"/>
      <c r="R2131" s="8"/>
      <c r="S2131" s="8"/>
      <c r="T2131" s="8"/>
      <c r="U2131" s="8"/>
      <c r="V2131" s="8"/>
      <c r="W2131" s="8"/>
    </row>
    <row r="2132" spans="1:23" ht="14.25" customHeight="1">
      <c r="A2132" s="7">
        <v>42905</v>
      </c>
      <c r="B2132" s="8">
        <v>3.573</v>
      </c>
      <c r="C2132" s="8">
        <v>3.5005999999999999</v>
      </c>
      <c r="D2132" s="8">
        <v>-7.240000000000002E-2</v>
      </c>
      <c r="E2132" s="8">
        <v>1.8</v>
      </c>
      <c r="F2132" s="8">
        <v>2.19</v>
      </c>
      <c r="G2132" s="8">
        <v>97.526499999999999</v>
      </c>
      <c r="H2132" s="8">
        <v>2.9597000000000002</v>
      </c>
      <c r="I2132" s="8">
        <v>115.27204270689293</v>
      </c>
      <c r="J2132" s="8">
        <v>93.24</v>
      </c>
      <c r="N2132" s="7"/>
      <c r="O2132" s="8"/>
      <c r="P2132" s="8"/>
      <c r="Q2132" s="8"/>
      <c r="R2132" s="8"/>
      <c r="S2132" s="8"/>
      <c r="T2132" s="8"/>
      <c r="U2132" s="8"/>
      <c r="V2132" s="8"/>
      <c r="W2132" s="8"/>
    </row>
    <row r="2133" spans="1:23" ht="14.25" customHeight="1">
      <c r="A2133" s="7">
        <v>42902</v>
      </c>
      <c r="B2133" s="8">
        <v>3.5979000000000001</v>
      </c>
      <c r="C2133" s="8">
        <v>3.5680000000000001</v>
      </c>
      <c r="D2133" s="8">
        <v>-2.9900000000000038E-2</v>
      </c>
      <c r="E2133" s="8">
        <v>1.75</v>
      </c>
      <c r="F2133" s="8">
        <v>2.16</v>
      </c>
      <c r="G2133" s="8">
        <v>97.183000000000007</v>
      </c>
      <c r="H2133" s="8">
        <v>2.9512999999999998</v>
      </c>
      <c r="I2133" s="8">
        <v>118.00619778733221</v>
      </c>
      <c r="J2133" s="8">
        <v>93.24</v>
      </c>
      <c r="N2133" s="7"/>
      <c r="O2133" s="8"/>
      <c r="P2133" s="8"/>
      <c r="Q2133" s="8"/>
      <c r="R2133" s="8"/>
      <c r="S2133" s="8"/>
      <c r="T2133" s="8"/>
      <c r="U2133" s="8"/>
      <c r="V2133" s="8"/>
      <c r="W2133" s="8"/>
    </row>
    <row r="2134" spans="1:23" ht="14.25" customHeight="1">
      <c r="A2134" s="7">
        <v>42901</v>
      </c>
      <c r="B2134" s="8">
        <v>3.5941000000000001</v>
      </c>
      <c r="C2134" s="8">
        <v>3.5554000000000001</v>
      </c>
      <c r="D2134" s="8">
        <v>-3.8699999999999957E-2</v>
      </c>
      <c r="E2134" s="8">
        <v>1.76</v>
      </c>
      <c r="F2134" s="8">
        <v>2.16</v>
      </c>
      <c r="G2134" s="8">
        <v>97.4803</v>
      </c>
      <c r="H2134" s="8">
        <v>2.9925000000000002</v>
      </c>
      <c r="I2134" s="8">
        <v>120.66817626024806</v>
      </c>
      <c r="J2134" s="8">
        <v>93.09</v>
      </c>
      <c r="N2134" s="7"/>
      <c r="O2134" s="8"/>
      <c r="P2134" s="8"/>
      <c r="Q2134" s="8"/>
      <c r="R2134" s="8"/>
      <c r="S2134" s="8"/>
      <c r="T2134" s="8"/>
      <c r="U2134" s="8"/>
      <c r="V2134" s="8"/>
      <c r="W2134" s="8"/>
    </row>
    <row r="2135" spans="1:23" ht="14.25" customHeight="1">
      <c r="A2135" s="7">
        <v>42900</v>
      </c>
      <c r="B2135" s="8">
        <v>3.6042000000000001</v>
      </c>
      <c r="C2135" s="8">
        <v>3.5354000000000001</v>
      </c>
      <c r="D2135" s="8">
        <v>-6.8799999999999972E-2</v>
      </c>
      <c r="E2135" s="8">
        <v>1.74</v>
      </c>
      <c r="F2135" s="8">
        <v>2.15</v>
      </c>
      <c r="G2135" s="8">
        <v>96.952299999999994</v>
      </c>
      <c r="H2135" s="8">
        <v>2.8898999999999999</v>
      </c>
      <c r="I2135" s="8">
        <v>123.08948899852724</v>
      </c>
      <c r="J2135" s="8">
        <v>93.09</v>
      </c>
      <c r="N2135" s="7"/>
      <c r="O2135" s="8"/>
      <c r="P2135" s="8"/>
      <c r="Q2135" s="8"/>
      <c r="R2135" s="8"/>
      <c r="S2135" s="8"/>
      <c r="T2135" s="8"/>
      <c r="U2135" s="8"/>
      <c r="V2135" s="8"/>
      <c r="W2135" s="8"/>
    </row>
    <row r="2136" spans="1:23" ht="14.25" customHeight="1">
      <c r="A2136" s="7">
        <v>42899</v>
      </c>
      <c r="B2136" s="8">
        <v>3.6137999999999999</v>
      </c>
      <c r="C2136" s="8">
        <v>3.5754000000000001</v>
      </c>
      <c r="D2136" s="8">
        <v>-3.8399999999999768E-2</v>
      </c>
      <c r="E2136" s="8">
        <v>1.79</v>
      </c>
      <c r="F2136" s="8">
        <v>2.21</v>
      </c>
      <c r="G2136" s="8">
        <v>97.0124</v>
      </c>
      <c r="H2136" s="8">
        <v>3.0188999999999999</v>
      </c>
      <c r="I2136" s="8">
        <v>127.66920951405028</v>
      </c>
      <c r="J2136" s="8">
        <v>93.09</v>
      </c>
      <c r="N2136" s="7"/>
      <c r="O2136" s="8"/>
      <c r="P2136" s="8"/>
      <c r="Q2136" s="8"/>
      <c r="R2136" s="8"/>
      <c r="S2136" s="8"/>
      <c r="T2136" s="8"/>
      <c r="U2136" s="8"/>
      <c r="V2136" s="8"/>
      <c r="W2136" s="8"/>
    </row>
    <row r="2137" spans="1:23" ht="14.25" customHeight="1">
      <c r="A2137" s="7">
        <v>42898</v>
      </c>
      <c r="B2137" s="8">
        <v>3.6137999999999999</v>
      </c>
      <c r="C2137" s="8">
        <v>3.5840999999999998</v>
      </c>
      <c r="D2137" s="8">
        <v>-2.970000000000006E-2</v>
      </c>
      <c r="E2137" s="8">
        <v>1.78</v>
      </c>
      <c r="F2137" s="8">
        <v>2.21</v>
      </c>
      <c r="G2137" s="8">
        <v>97.143799999999999</v>
      </c>
      <c r="H2137" s="8">
        <v>2.9563000000000001</v>
      </c>
      <c r="I2137" s="8">
        <v>128.62300451756241</v>
      </c>
      <c r="J2137" s="8">
        <v>93.09</v>
      </c>
      <c r="N2137" s="7"/>
      <c r="O2137" s="8"/>
      <c r="P2137" s="8"/>
      <c r="Q2137" s="8"/>
      <c r="R2137" s="8"/>
      <c r="S2137" s="8"/>
      <c r="T2137" s="8"/>
      <c r="U2137" s="8"/>
      <c r="V2137" s="8"/>
      <c r="W2137" s="8"/>
    </row>
    <row r="2138" spans="1:23" ht="14.25" customHeight="1">
      <c r="A2138" s="7">
        <v>42895</v>
      </c>
      <c r="B2138" s="8">
        <v>3.6574</v>
      </c>
      <c r="C2138" s="8">
        <v>3.6303000000000001</v>
      </c>
      <c r="D2138" s="8">
        <v>-2.7099999999999902E-2</v>
      </c>
      <c r="E2138" s="8">
        <v>1.77</v>
      </c>
      <c r="F2138" s="8">
        <v>2.21</v>
      </c>
      <c r="G2138" s="8">
        <v>97.285399999999996</v>
      </c>
      <c r="H2138" s="8">
        <v>2.9136000000000002</v>
      </c>
      <c r="I2138" s="8">
        <v>128.4166987247049</v>
      </c>
      <c r="J2138" s="8">
        <v>93.09</v>
      </c>
      <c r="N2138" s="7"/>
      <c r="O2138" s="8"/>
      <c r="P2138" s="8"/>
      <c r="Q2138" s="8"/>
      <c r="R2138" s="8"/>
      <c r="S2138" s="8"/>
      <c r="T2138" s="8"/>
      <c r="U2138" s="8"/>
      <c r="V2138" s="8"/>
      <c r="W2138" s="8"/>
    </row>
    <row r="2139" spans="1:23" ht="14.25" customHeight="1">
      <c r="A2139" s="7">
        <v>42894</v>
      </c>
      <c r="B2139" s="8">
        <v>3.6589999999999998</v>
      </c>
      <c r="C2139" s="8">
        <v>3.6478000000000002</v>
      </c>
      <c r="D2139" s="8">
        <v>-1.1199999999999655E-2</v>
      </c>
      <c r="E2139" s="8">
        <v>1.75</v>
      </c>
      <c r="F2139" s="8">
        <v>2.19</v>
      </c>
      <c r="G2139" s="8">
        <v>97.210700000000003</v>
      </c>
      <c r="H2139" s="8">
        <v>3.0011000000000001</v>
      </c>
      <c r="I2139" s="8">
        <v>128.4013928168421</v>
      </c>
      <c r="J2139" s="8">
        <v>93.16</v>
      </c>
      <c r="N2139" s="7"/>
      <c r="O2139" s="8"/>
      <c r="P2139" s="8"/>
      <c r="Q2139" s="8"/>
      <c r="R2139" s="8"/>
      <c r="S2139" s="8"/>
      <c r="T2139" s="8"/>
      <c r="U2139" s="8"/>
      <c r="V2139" s="8"/>
      <c r="W2139" s="8"/>
    </row>
    <row r="2140" spans="1:23" ht="14.25" customHeight="1">
      <c r="A2140" s="7">
        <v>42893</v>
      </c>
      <c r="B2140" s="8">
        <v>3.5981999999999998</v>
      </c>
      <c r="C2140" s="8">
        <v>3.6427</v>
      </c>
      <c r="D2140" s="8">
        <v>4.4500000000000206E-2</v>
      </c>
      <c r="E2140" s="8">
        <v>1.74</v>
      </c>
      <c r="F2140" s="8">
        <v>2.1800000000000002</v>
      </c>
      <c r="G2140" s="8">
        <v>96.6999</v>
      </c>
      <c r="H2140" s="8">
        <v>2.9380999999999999</v>
      </c>
      <c r="I2140" s="8">
        <v>126.26061487660832</v>
      </c>
      <c r="J2140" s="8">
        <v>93.16</v>
      </c>
      <c r="N2140" s="7"/>
      <c r="O2140" s="8"/>
      <c r="P2140" s="8"/>
      <c r="Q2140" s="8"/>
      <c r="R2140" s="8"/>
      <c r="S2140" s="8"/>
      <c r="T2140" s="8"/>
      <c r="U2140" s="8"/>
      <c r="V2140" s="8"/>
      <c r="W2140" s="8"/>
    </row>
    <row r="2141" spans="1:23" ht="14.25" customHeight="1">
      <c r="A2141" s="7">
        <v>42892</v>
      </c>
      <c r="B2141" s="8">
        <v>3.5158</v>
      </c>
      <c r="C2141" s="8">
        <v>3.6328</v>
      </c>
      <c r="D2141" s="8">
        <v>0.11699999999999999</v>
      </c>
      <c r="E2141" s="8">
        <v>1.71</v>
      </c>
      <c r="F2141" s="8">
        <v>2.14</v>
      </c>
      <c r="G2141" s="8">
        <v>96.544799999999995</v>
      </c>
      <c r="H2141" s="8">
        <v>2.9422000000000001</v>
      </c>
      <c r="I2141" s="8">
        <v>127.42255037584459</v>
      </c>
      <c r="J2141" s="8">
        <v>93.16</v>
      </c>
      <c r="N2141" s="7"/>
      <c r="O2141" s="8"/>
      <c r="P2141" s="8"/>
      <c r="Q2141" s="8"/>
      <c r="R2141" s="8"/>
      <c r="S2141" s="8"/>
      <c r="T2141" s="8"/>
      <c r="U2141" s="8"/>
      <c r="V2141" s="8"/>
      <c r="W2141" s="8"/>
    </row>
    <row r="2142" spans="1:23" ht="14.25" customHeight="1">
      <c r="A2142" s="7">
        <v>42891</v>
      </c>
      <c r="B2142" s="8">
        <v>3.5017999999999998</v>
      </c>
      <c r="C2142" s="8">
        <v>3.6152000000000002</v>
      </c>
      <c r="D2142" s="8">
        <v>0.11340000000000039</v>
      </c>
      <c r="E2142" s="8">
        <v>1.74</v>
      </c>
      <c r="F2142" s="8">
        <v>2.1800000000000002</v>
      </c>
      <c r="G2142" s="8">
        <v>96.825199999999995</v>
      </c>
      <c r="H2142" s="8">
        <v>2.9609000000000001</v>
      </c>
      <c r="I2142" s="8">
        <v>126.27834438818566</v>
      </c>
      <c r="J2142" s="8">
        <v>93.16</v>
      </c>
      <c r="N2142" s="7"/>
      <c r="O2142" s="8"/>
      <c r="P2142" s="8"/>
      <c r="Q2142" s="8"/>
      <c r="R2142" s="8"/>
      <c r="S2142" s="8"/>
      <c r="T2142" s="8"/>
      <c r="U2142" s="8"/>
      <c r="V2142" s="8"/>
      <c r="W2142" s="8"/>
    </row>
    <row r="2143" spans="1:23" ht="14.25" customHeight="1">
      <c r="A2143" s="7">
        <v>42888</v>
      </c>
      <c r="B2143" s="8">
        <v>3.4964</v>
      </c>
      <c r="C2143" s="8">
        <v>3.6276999999999999</v>
      </c>
      <c r="D2143" s="8">
        <v>0.13129999999999997</v>
      </c>
      <c r="E2143" s="8">
        <v>1.71</v>
      </c>
      <c r="F2143" s="8">
        <v>2.15</v>
      </c>
      <c r="G2143" s="8">
        <v>96.657399999999996</v>
      </c>
      <c r="H2143" s="8">
        <v>2.9981</v>
      </c>
      <c r="I2143" s="8">
        <v>127.20546126757607</v>
      </c>
      <c r="J2143" s="8">
        <v>93.16</v>
      </c>
      <c r="N2143" s="7"/>
      <c r="O2143" s="8"/>
      <c r="P2143" s="8"/>
      <c r="Q2143" s="8"/>
      <c r="R2143" s="8"/>
      <c r="S2143" s="8"/>
      <c r="T2143" s="8"/>
      <c r="U2143" s="8"/>
      <c r="V2143" s="8"/>
      <c r="W2143" s="8"/>
    </row>
    <row r="2144" spans="1:23" ht="14.25" customHeight="1">
      <c r="A2144" s="7">
        <v>42887</v>
      </c>
      <c r="B2144" s="8">
        <v>3.4817999999999998</v>
      </c>
      <c r="C2144" s="8">
        <v>3.6152000000000002</v>
      </c>
      <c r="D2144" s="8">
        <v>0.13340000000000041</v>
      </c>
      <c r="E2144" s="8">
        <v>1.76</v>
      </c>
      <c r="F2144" s="8">
        <v>2.21</v>
      </c>
      <c r="G2144" s="8">
        <v>97.204599999999999</v>
      </c>
      <c r="H2144" s="8">
        <v>2.9253</v>
      </c>
      <c r="I2144" s="8">
        <v>128.42002235034656</v>
      </c>
      <c r="J2144" s="8">
        <v>92.39</v>
      </c>
      <c r="N2144" s="7"/>
      <c r="O2144" s="8"/>
      <c r="P2144" s="8"/>
      <c r="Q2144" s="8"/>
      <c r="R2144" s="8"/>
      <c r="S2144" s="8"/>
      <c r="T2144" s="8"/>
      <c r="U2144" s="8"/>
      <c r="V2144" s="8"/>
      <c r="W2144" s="8"/>
    </row>
    <row r="2145" spans="1:23" ht="14.25" customHeight="1">
      <c r="A2145" s="7">
        <v>42886</v>
      </c>
      <c r="B2145" s="8">
        <v>3.4542000000000002</v>
      </c>
      <c r="C2145" s="8">
        <v>3.6101999999999999</v>
      </c>
      <c r="D2145" s="8">
        <v>0.15599999999999969</v>
      </c>
      <c r="E2145" s="8">
        <v>1.75</v>
      </c>
      <c r="F2145" s="8">
        <v>2.21</v>
      </c>
      <c r="G2145" s="8">
        <v>96.978300000000004</v>
      </c>
      <c r="H2145" s="8">
        <v>2.8405</v>
      </c>
      <c r="I2145" s="8">
        <v>127.89305284330244</v>
      </c>
      <c r="J2145" s="8">
        <v>92.39</v>
      </c>
      <c r="N2145" s="7"/>
      <c r="O2145" s="8"/>
      <c r="P2145" s="8"/>
      <c r="Q2145" s="8"/>
      <c r="R2145" s="8"/>
      <c r="S2145" s="8"/>
      <c r="T2145" s="8"/>
      <c r="U2145" s="8"/>
      <c r="V2145" s="8"/>
      <c r="W2145" s="8"/>
    </row>
    <row r="2146" spans="1:23" ht="14.25" customHeight="1">
      <c r="A2146" s="7">
        <v>42885</v>
      </c>
      <c r="B2146" s="8">
        <v>3.4651000000000001</v>
      </c>
      <c r="C2146" s="8">
        <v>3.6499000000000001</v>
      </c>
      <c r="D2146" s="8">
        <v>0.18480000000000008</v>
      </c>
      <c r="E2146" s="8">
        <v>1.76</v>
      </c>
      <c r="F2146" s="8">
        <v>2.21</v>
      </c>
      <c r="G2146" s="8">
        <v>97.402600000000007</v>
      </c>
      <c r="H2146" s="8">
        <v>2.9005999999999998</v>
      </c>
      <c r="I2146" s="8">
        <v>125.56046004435994</v>
      </c>
      <c r="J2146" s="8">
        <v>92.26</v>
      </c>
      <c r="N2146" s="7"/>
      <c r="O2146" s="8"/>
      <c r="P2146" s="8"/>
      <c r="Q2146" s="8"/>
      <c r="R2146" s="8"/>
      <c r="S2146" s="8"/>
      <c r="T2146" s="8"/>
      <c r="U2146" s="8"/>
      <c r="V2146" s="8"/>
      <c r="W2146" s="8"/>
    </row>
    <row r="2147" spans="1:23" ht="14.25" customHeight="1">
      <c r="A2147" s="7">
        <v>42884</v>
      </c>
      <c r="B2147" s="8">
        <v>3.4651000000000001</v>
      </c>
      <c r="C2147" s="8">
        <v>3.6499000000000001</v>
      </c>
      <c r="D2147" s="8">
        <v>0.18480000000000008</v>
      </c>
      <c r="E2147" s="8">
        <v>1.79</v>
      </c>
      <c r="F2147" s="8">
        <v>2.25</v>
      </c>
      <c r="G2147" s="8">
        <v>97.560500000000005</v>
      </c>
      <c r="H2147" s="8">
        <v>2.9005999999999998</v>
      </c>
      <c r="I2147" s="8">
        <v>125.56046004435994</v>
      </c>
      <c r="J2147" s="8">
        <v>92.26</v>
      </c>
      <c r="N2147" s="7"/>
      <c r="O2147" s="8"/>
      <c r="P2147" s="8"/>
      <c r="Q2147" s="8"/>
      <c r="R2147" s="8"/>
      <c r="S2147" s="8"/>
      <c r="T2147" s="8"/>
      <c r="U2147" s="8"/>
      <c r="V2147" s="8"/>
      <c r="W2147" s="8"/>
    </row>
    <row r="2148" spans="1:23" ht="14.25" customHeight="1">
      <c r="A2148" s="7">
        <v>42882</v>
      </c>
      <c r="B2148" s="8">
        <v>3.4651000000000001</v>
      </c>
      <c r="C2148" s="8">
        <v>3.6499000000000001</v>
      </c>
      <c r="D2148" s="8">
        <v>0.18480000000000008</v>
      </c>
      <c r="E2148" s="8">
        <v>1.79</v>
      </c>
      <c r="F2148" s="8">
        <v>2.25</v>
      </c>
      <c r="G2148" s="8">
        <v>97.421700000000001</v>
      </c>
      <c r="H2148" s="8">
        <v>2.9005999999999998</v>
      </c>
      <c r="I2148" s="8">
        <v>125.56046004435994</v>
      </c>
      <c r="J2148" s="8">
        <v>92.26</v>
      </c>
      <c r="N2148" s="7"/>
      <c r="O2148" s="8"/>
      <c r="P2148" s="8"/>
      <c r="Q2148" s="8"/>
      <c r="R2148" s="8"/>
      <c r="S2148" s="8"/>
      <c r="T2148" s="8"/>
      <c r="U2148" s="8"/>
      <c r="V2148" s="8"/>
      <c r="W2148" s="8"/>
    </row>
    <row r="2149" spans="1:23" ht="14.25" customHeight="1">
      <c r="A2149" s="7">
        <v>42881</v>
      </c>
      <c r="B2149" s="8">
        <v>3.4704000000000002</v>
      </c>
      <c r="C2149" s="8">
        <v>3.6501000000000001</v>
      </c>
      <c r="D2149" s="8">
        <v>0.17969999999999997</v>
      </c>
      <c r="E2149" s="8">
        <v>1.79</v>
      </c>
      <c r="F2149" s="8">
        <v>2.25</v>
      </c>
      <c r="G2149" s="8">
        <v>97.421700000000001</v>
      </c>
      <c r="H2149" s="8">
        <v>2.9910999999999999</v>
      </c>
      <c r="I2149" s="8">
        <v>124.88625917056572</v>
      </c>
      <c r="J2149" s="8">
        <v>92.26</v>
      </c>
      <c r="N2149" s="7"/>
      <c r="O2149" s="8"/>
      <c r="P2149" s="8"/>
      <c r="Q2149" s="8"/>
      <c r="R2149" s="8"/>
      <c r="S2149" s="8"/>
      <c r="T2149" s="8"/>
      <c r="U2149" s="8"/>
      <c r="V2149" s="8"/>
      <c r="W2149" s="8"/>
    </row>
    <row r="2150" spans="1:23" ht="14.25" customHeight="1">
      <c r="A2150" s="7">
        <v>42880</v>
      </c>
      <c r="B2150" s="8">
        <v>3.4655</v>
      </c>
      <c r="C2150" s="8">
        <v>3.6476000000000002</v>
      </c>
      <c r="D2150" s="8">
        <v>0.18210000000000015</v>
      </c>
      <c r="E2150" s="8">
        <v>1.78</v>
      </c>
      <c r="F2150" s="8">
        <v>2.25</v>
      </c>
      <c r="G2150" s="8">
        <v>97.221000000000004</v>
      </c>
      <c r="H2150" s="8">
        <v>2.9645000000000001</v>
      </c>
      <c r="I2150" s="8">
        <v>126.0049766987797</v>
      </c>
      <c r="J2150" s="8">
        <v>92.49</v>
      </c>
      <c r="N2150" s="7"/>
      <c r="O2150" s="8"/>
      <c r="P2150" s="8"/>
      <c r="Q2150" s="8"/>
      <c r="R2150" s="8"/>
      <c r="S2150" s="8"/>
      <c r="T2150" s="8"/>
      <c r="U2150" s="8"/>
      <c r="V2150" s="8"/>
      <c r="W2150" s="8"/>
    </row>
    <row r="2151" spans="1:23" ht="14.25" customHeight="1">
      <c r="A2151" s="7">
        <v>42879</v>
      </c>
      <c r="B2151" s="8">
        <v>3.4860000000000002</v>
      </c>
      <c r="C2151" s="8">
        <v>3.6600999999999999</v>
      </c>
      <c r="D2151" s="8">
        <v>0.1740999999999997</v>
      </c>
      <c r="E2151" s="8">
        <v>1.79</v>
      </c>
      <c r="F2151" s="8">
        <v>2.2599999999999998</v>
      </c>
      <c r="G2151" s="8">
        <v>97.095799999999997</v>
      </c>
      <c r="H2151" s="8">
        <v>2.7443</v>
      </c>
      <c r="I2151" s="8">
        <v>126.17355850688467</v>
      </c>
      <c r="J2151" s="8">
        <v>92.49</v>
      </c>
      <c r="N2151" s="7"/>
      <c r="O2151" s="8"/>
      <c r="P2151" s="8"/>
      <c r="Q2151" s="8"/>
      <c r="R2151" s="8"/>
      <c r="S2151" s="8"/>
      <c r="T2151" s="8"/>
      <c r="U2151" s="8"/>
      <c r="V2151" s="8"/>
      <c r="W2151" s="8"/>
    </row>
    <row r="2152" spans="1:23" ht="14.25" customHeight="1">
      <c r="A2152" s="7">
        <v>42878</v>
      </c>
      <c r="B2152" s="8">
        <v>3.4923000000000002</v>
      </c>
      <c r="C2152" s="8">
        <v>3.6724999999999999</v>
      </c>
      <c r="D2152" s="8">
        <v>0.18019999999999969</v>
      </c>
      <c r="E2152" s="8">
        <v>1.84</v>
      </c>
      <c r="F2152" s="8">
        <v>2.29</v>
      </c>
      <c r="G2152" s="8">
        <v>97.365200000000002</v>
      </c>
      <c r="H2152" s="8">
        <v>2.8121999999999998</v>
      </c>
      <c r="I2152" s="8">
        <v>127.02691476478205</v>
      </c>
      <c r="J2152" s="8">
        <v>92.49</v>
      </c>
      <c r="N2152" s="7"/>
      <c r="O2152" s="8"/>
      <c r="P2152" s="8"/>
      <c r="Q2152" s="8"/>
      <c r="R2152" s="8"/>
      <c r="S2152" s="8"/>
      <c r="T2152" s="8"/>
      <c r="U2152" s="8"/>
      <c r="V2152" s="8"/>
      <c r="W2152" s="8"/>
    </row>
    <row r="2153" spans="1:23" ht="14.25" customHeight="1">
      <c r="A2153" s="7">
        <v>42877</v>
      </c>
      <c r="B2153" s="8">
        <v>3.4876</v>
      </c>
      <c r="C2153" s="8">
        <v>3.6600999999999999</v>
      </c>
      <c r="D2153" s="8">
        <v>0.17249999999999988</v>
      </c>
      <c r="E2153" s="8">
        <v>1.8</v>
      </c>
      <c r="F2153" s="8">
        <v>2.25</v>
      </c>
      <c r="G2153" s="8">
        <v>96.972300000000004</v>
      </c>
      <c r="H2153" s="8">
        <v>2.8121</v>
      </c>
      <c r="I2153" s="8">
        <v>124.73135782184656</v>
      </c>
      <c r="J2153" s="8">
        <v>92.49</v>
      </c>
      <c r="N2153" s="7"/>
      <c r="O2153" s="8"/>
      <c r="P2153" s="8"/>
      <c r="Q2153" s="8"/>
      <c r="R2153" s="8"/>
      <c r="S2153" s="8"/>
      <c r="T2153" s="8"/>
      <c r="U2153" s="8"/>
      <c r="V2153" s="8"/>
      <c r="W2153" s="8"/>
    </row>
    <row r="2154" spans="1:23" ht="14.25" customHeight="1">
      <c r="A2154" s="7">
        <v>42874</v>
      </c>
      <c r="B2154" s="8">
        <v>3.4826999999999999</v>
      </c>
      <c r="C2154" s="8">
        <v>3.625</v>
      </c>
      <c r="D2154" s="8">
        <v>0.14230000000000009</v>
      </c>
      <c r="E2154" s="8">
        <v>1.79</v>
      </c>
      <c r="F2154" s="8">
        <v>2.23</v>
      </c>
      <c r="G2154" s="8">
        <v>97.124799999999993</v>
      </c>
      <c r="H2154" s="8">
        <v>2.8437000000000001</v>
      </c>
      <c r="I2154" s="8">
        <v>126.28798485502507</v>
      </c>
      <c r="J2154" s="8">
        <v>92.49</v>
      </c>
      <c r="N2154" s="7"/>
      <c r="O2154" s="8"/>
      <c r="P2154" s="8"/>
      <c r="Q2154" s="8"/>
      <c r="R2154" s="8"/>
      <c r="S2154" s="8"/>
      <c r="T2154" s="8"/>
      <c r="U2154" s="8"/>
      <c r="V2154" s="8"/>
      <c r="W2154" s="8"/>
    </row>
    <row r="2155" spans="1:23" ht="14.25" customHeight="1">
      <c r="A2155" s="7">
        <v>42873</v>
      </c>
      <c r="B2155" s="8">
        <v>3.4784999999999999</v>
      </c>
      <c r="C2155" s="8">
        <v>3.6074999999999999</v>
      </c>
      <c r="D2155" s="8">
        <v>0.129</v>
      </c>
      <c r="E2155" s="8">
        <v>1.78</v>
      </c>
      <c r="F2155" s="8">
        <v>2.23</v>
      </c>
      <c r="G2155" s="8">
        <v>97.914400000000001</v>
      </c>
      <c r="H2155" s="8">
        <v>2.9144999999999999</v>
      </c>
      <c r="I2155" s="8">
        <v>128.63453215961411</v>
      </c>
      <c r="J2155" s="8">
        <v>93.06</v>
      </c>
      <c r="N2155" s="7"/>
      <c r="O2155" s="8"/>
      <c r="P2155" s="8"/>
      <c r="Q2155" s="8"/>
      <c r="R2155" s="8"/>
      <c r="S2155" s="8"/>
      <c r="T2155" s="8"/>
      <c r="U2155" s="8"/>
      <c r="V2155" s="8"/>
      <c r="W2155" s="8"/>
    </row>
    <row r="2156" spans="1:23" ht="14.25" customHeight="1">
      <c r="A2156" s="7">
        <v>42872</v>
      </c>
      <c r="B2156" s="8">
        <v>3.4855999999999998</v>
      </c>
      <c r="C2156" s="8">
        <v>3.6274999999999999</v>
      </c>
      <c r="D2156" s="8">
        <v>0.14190000000000014</v>
      </c>
      <c r="E2156" s="8">
        <v>1.76</v>
      </c>
      <c r="F2156" s="8">
        <v>2.2200000000000002</v>
      </c>
      <c r="G2156" s="8">
        <v>97.3947</v>
      </c>
      <c r="H2156" s="8">
        <v>2.8744000000000001</v>
      </c>
      <c r="I2156" s="8">
        <v>130.41591802736099</v>
      </c>
      <c r="J2156" s="8">
        <v>93.06</v>
      </c>
      <c r="N2156" s="7"/>
      <c r="O2156" s="8"/>
      <c r="P2156" s="8"/>
      <c r="Q2156" s="8"/>
      <c r="R2156" s="8"/>
      <c r="S2156" s="8"/>
      <c r="T2156" s="8"/>
      <c r="U2156" s="8"/>
      <c r="V2156" s="8"/>
      <c r="W2156" s="8"/>
    </row>
    <row r="2157" spans="1:23" ht="14.25" customHeight="1">
      <c r="A2157" s="7">
        <v>42871</v>
      </c>
      <c r="B2157" s="8">
        <v>3.4883000000000002</v>
      </c>
      <c r="C2157" s="8">
        <v>3.6225000000000001</v>
      </c>
      <c r="D2157" s="8">
        <v>0.13419999999999987</v>
      </c>
      <c r="E2157" s="8">
        <v>1.86</v>
      </c>
      <c r="F2157" s="8">
        <v>2.33</v>
      </c>
      <c r="G2157" s="8">
        <v>98.212000000000003</v>
      </c>
      <c r="H2157" s="8">
        <v>2.9281000000000001</v>
      </c>
      <c r="I2157" s="8">
        <v>130.58961582463928</v>
      </c>
      <c r="J2157" s="8">
        <v>93.06</v>
      </c>
      <c r="N2157" s="7"/>
      <c r="O2157" s="8"/>
      <c r="P2157" s="8"/>
      <c r="Q2157" s="8"/>
      <c r="R2157" s="8"/>
      <c r="S2157" s="8"/>
      <c r="T2157" s="8"/>
      <c r="U2157" s="8"/>
      <c r="V2157" s="8"/>
      <c r="W2157" s="8"/>
    </row>
    <row r="2158" spans="1:23" ht="14.25" customHeight="1">
      <c r="A2158" s="7">
        <v>42870</v>
      </c>
      <c r="B2158" s="8">
        <v>3.4708999999999999</v>
      </c>
      <c r="C2158" s="8">
        <v>3.61</v>
      </c>
      <c r="D2158" s="8">
        <v>0.1391</v>
      </c>
      <c r="E2158" s="8">
        <v>1.86</v>
      </c>
      <c r="F2158" s="8">
        <v>2.34</v>
      </c>
      <c r="G2158" s="8">
        <v>98.899199999999993</v>
      </c>
      <c r="H2158" s="8">
        <v>2.8201000000000001</v>
      </c>
      <c r="I2158" s="8">
        <v>133.01050190518782</v>
      </c>
      <c r="J2158" s="8">
        <v>93.06</v>
      </c>
      <c r="N2158" s="7"/>
      <c r="O2158" s="8"/>
      <c r="P2158" s="8"/>
      <c r="Q2158" s="8"/>
      <c r="R2158" s="8"/>
      <c r="S2158" s="8"/>
      <c r="T2158" s="8"/>
      <c r="U2158" s="8"/>
      <c r="V2158" s="8"/>
      <c r="W2158" s="8"/>
    </row>
    <row r="2159" spans="1:23" ht="14.25" customHeight="1">
      <c r="A2159" s="7">
        <v>42867</v>
      </c>
      <c r="B2159" s="8">
        <v>3.4683000000000002</v>
      </c>
      <c r="C2159" s="8">
        <v>3.6524999999999999</v>
      </c>
      <c r="D2159" s="8">
        <v>0.1841999999999997</v>
      </c>
      <c r="E2159" s="8">
        <v>1.85</v>
      </c>
      <c r="F2159" s="8">
        <v>2.33</v>
      </c>
      <c r="G2159" s="8">
        <v>99.1995</v>
      </c>
      <c r="H2159" s="8">
        <v>2.8908</v>
      </c>
      <c r="I2159" s="8">
        <v>127.04189453993251</v>
      </c>
      <c r="J2159" s="8">
        <v>93.06</v>
      </c>
      <c r="N2159" s="7"/>
      <c r="O2159" s="8"/>
      <c r="P2159" s="8"/>
      <c r="Q2159" s="8"/>
      <c r="R2159" s="8"/>
      <c r="S2159" s="8"/>
      <c r="T2159" s="8"/>
      <c r="U2159" s="8"/>
      <c r="V2159" s="8"/>
      <c r="W2159" s="8"/>
    </row>
    <row r="2160" spans="1:23" ht="14.25" customHeight="1">
      <c r="A2160" s="7">
        <v>42866</v>
      </c>
      <c r="B2160" s="8">
        <v>3.4348000000000001</v>
      </c>
      <c r="C2160" s="8">
        <v>3.64</v>
      </c>
      <c r="D2160" s="8">
        <v>0.20520000000000005</v>
      </c>
      <c r="E2160" s="8">
        <v>1.93</v>
      </c>
      <c r="F2160" s="8">
        <v>2.39</v>
      </c>
      <c r="G2160" s="8">
        <v>99.642799999999994</v>
      </c>
      <c r="H2160" s="8">
        <v>2.8873000000000002</v>
      </c>
      <c r="I2160" s="8">
        <v>130.88782382419575</v>
      </c>
      <c r="J2160" s="8">
        <v>93</v>
      </c>
      <c r="N2160" s="7"/>
      <c r="O2160" s="8"/>
      <c r="P2160" s="8"/>
      <c r="Q2160" s="8"/>
      <c r="R2160" s="8"/>
      <c r="S2160" s="8"/>
      <c r="T2160" s="8"/>
      <c r="U2160" s="8"/>
      <c r="V2160" s="8"/>
      <c r="W2160" s="8"/>
    </row>
    <row r="2161" spans="1:23" ht="14.25" customHeight="1">
      <c r="A2161" s="7">
        <v>42865</v>
      </c>
      <c r="B2161" s="8">
        <v>3.4529999999999998</v>
      </c>
      <c r="C2161" s="8">
        <v>3.69</v>
      </c>
      <c r="D2161" s="8">
        <v>0.2370000000000001</v>
      </c>
      <c r="E2161" s="8">
        <v>1.94</v>
      </c>
      <c r="F2161" s="8">
        <v>2.41</v>
      </c>
      <c r="G2161" s="8">
        <v>99.630099999999999</v>
      </c>
      <c r="H2161" s="8">
        <v>2.9487000000000001</v>
      </c>
      <c r="I2161" s="8">
        <v>132.58917630702555</v>
      </c>
      <c r="J2161" s="8">
        <v>93</v>
      </c>
      <c r="N2161" s="7"/>
      <c r="O2161" s="8"/>
      <c r="P2161" s="8"/>
      <c r="Q2161" s="8"/>
      <c r="R2161" s="8"/>
      <c r="S2161" s="8"/>
      <c r="T2161" s="8"/>
      <c r="U2161" s="8"/>
      <c r="V2161" s="8"/>
      <c r="W2161" s="8"/>
    </row>
    <row r="2162" spans="1:23" ht="14.25" customHeight="1">
      <c r="A2162" s="7">
        <v>42864</v>
      </c>
      <c r="B2162" s="8">
        <v>3.4074</v>
      </c>
      <c r="C2162" s="8">
        <v>3.6324999999999998</v>
      </c>
      <c r="D2162" s="8">
        <v>0.22509999999999986</v>
      </c>
      <c r="E2162" s="8">
        <v>1.94</v>
      </c>
      <c r="F2162" s="8">
        <v>2.42</v>
      </c>
      <c r="G2162" s="8">
        <v>99.578000000000003</v>
      </c>
      <c r="H2162" s="8">
        <v>3.0339</v>
      </c>
      <c r="I2162" s="8">
        <v>132.163451793691</v>
      </c>
      <c r="J2162" s="8">
        <v>93</v>
      </c>
      <c r="N2162" s="7"/>
      <c r="O2162" s="8"/>
      <c r="P2162" s="8"/>
      <c r="Q2162" s="8"/>
      <c r="R2162" s="8"/>
      <c r="S2162" s="8"/>
      <c r="T2162" s="8"/>
      <c r="U2162" s="8"/>
      <c r="V2162" s="8"/>
      <c r="W2162" s="8"/>
    </row>
    <row r="2163" spans="1:23" ht="14.25" customHeight="1">
      <c r="A2163" s="7">
        <v>42863</v>
      </c>
      <c r="B2163" s="8">
        <v>3.3919000000000001</v>
      </c>
      <c r="C2163" s="8">
        <v>3.6042000000000001</v>
      </c>
      <c r="D2163" s="8">
        <v>0.21229999999999993</v>
      </c>
      <c r="E2163" s="8">
        <v>1.91</v>
      </c>
      <c r="F2163" s="8">
        <v>2.39</v>
      </c>
      <c r="G2163" s="8">
        <v>99.166799999999995</v>
      </c>
      <c r="H2163" s="8">
        <v>2.9489999999999998</v>
      </c>
      <c r="I2163" s="8">
        <v>128.20367149790988</v>
      </c>
      <c r="J2163" s="8">
        <v>93</v>
      </c>
      <c r="N2163" s="7"/>
      <c r="O2163" s="8"/>
      <c r="P2163" s="8"/>
      <c r="Q2163" s="8"/>
      <c r="R2163" s="8"/>
      <c r="S2163" s="8"/>
      <c r="T2163" s="8"/>
      <c r="U2163" s="8"/>
      <c r="V2163" s="8"/>
      <c r="W2163" s="8"/>
    </row>
    <row r="2164" spans="1:23" ht="14.25" customHeight="1">
      <c r="A2164" s="7">
        <v>42860</v>
      </c>
      <c r="B2164" s="8">
        <v>3.3921999999999999</v>
      </c>
      <c r="C2164" s="8">
        <v>3.5592000000000001</v>
      </c>
      <c r="D2164" s="8">
        <v>0.16700000000000026</v>
      </c>
      <c r="E2164" s="8">
        <v>1.89</v>
      </c>
      <c r="F2164" s="8">
        <v>2.36</v>
      </c>
      <c r="G2164" s="8">
        <v>98.573700000000002</v>
      </c>
      <c r="H2164" s="8">
        <v>2.9828000000000001</v>
      </c>
      <c r="I2164" s="8">
        <v>123.49271174137526</v>
      </c>
      <c r="J2164" s="8">
        <v>93</v>
      </c>
      <c r="N2164" s="7"/>
      <c r="O2164" s="8"/>
      <c r="P2164" s="8"/>
      <c r="Q2164" s="8"/>
      <c r="R2164" s="8"/>
      <c r="S2164" s="8"/>
      <c r="T2164" s="8"/>
      <c r="U2164" s="8"/>
      <c r="V2164" s="8"/>
      <c r="W2164" s="8"/>
    </row>
    <row r="2165" spans="1:23" ht="14.25" customHeight="1">
      <c r="A2165" s="7">
        <v>42859</v>
      </c>
      <c r="B2165" s="8">
        <v>3.3736000000000002</v>
      </c>
      <c r="C2165" s="8">
        <v>3.5516999999999999</v>
      </c>
      <c r="D2165" s="8">
        <v>0.1780999999999997</v>
      </c>
      <c r="E2165" s="8">
        <v>1.88</v>
      </c>
      <c r="F2165" s="8">
        <v>2.36</v>
      </c>
      <c r="G2165" s="8">
        <v>98.860699999999994</v>
      </c>
      <c r="H2165" s="8">
        <v>3.1631</v>
      </c>
      <c r="I2165" s="8">
        <v>122.98439242762221</v>
      </c>
      <c r="J2165" s="8">
        <v>92.78</v>
      </c>
      <c r="N2165" s="7"/>
      <c r="O2165" s="8"/>
      <c r="P2165" s="8"/>
      <c r="Q2165" s="8"/>
      <c r="R2165" s="8"/>
      <c r="S2165" s="8"/>
      <c r="T2165" s="8"/>
      <c r="U2165" s="8"/>
      <c r="V2165" s="8"/>
      <c r="W2165" s="8"/>
    </row>
    <row r="2166" spans="1:23" ht="14.25" customHeight="1">
      <c r="A2166" s="7">
        <v>42858</v>
      </c>
      <c r="B2166" s="8">
        <v>3.3079000000000001</v>
      </c>
      <c r="C2166" s="8">
        <v>3.5219</v>
      </c>
      <c r="D2166" s="8">
        <v>0.21399999999999997</v>
      </c>
      <c r="E2166" s="8">
        <v>1.86</v>
      </c>
      <c r="F2166" s="8">
        <v>2.33</v>
      </c>
      <c r="G2166" s="8">
        <v>99.355199999999996</v>
      </c>
      <c r="H2166" s="8">
        <v>3.1812</v>
      </c>
      <c r="I2166" s="8">
        <v>126.77611957548295</v>
      </c>
      <c r="J2166" s="8">
        <v>92.78</v>
      </c>
      <c r="N2166" s="7"/>
      <c r="O2166" s="8"/>
      <c r="P2166" s="8"/>
      <c r="Q2166" s="8"/>
      <c r="R2166" s="8"/>
      <c r="S2166" s="8"/>
      <c r="T2166" s="8"/>
      <c r="U2166" s="8"/>
      <c r="V2166" s="8"/>
      <c r="W2166" s="8"/>
    </row>
    <row r="2167" spans="1:23" ht="14.25" customHeight="1">
      <c r="A2167" s="7">
        <v>42857</v>
      </c>
      <c r="B2167" s="8">
        <v>3.2422</v>
      </c>
      <c r="C2167" s="8">
        <v>3.4870000000000001</v>
      </c>
      <c r="D2167" s="8">
        <v>0.24480000000000013</v>
      </c>
      <c r="E2167" s="8">
        <v>1.81</v>
      </c>
      <c r="F2167" s="8">
        <v>2.29</v>
      </c>
      <c r="G2167" s="8">
        <v>98.954400000000007</v>
      </c>
      <c r="H2167" s="8">
        <v>2.9944000000000002</v>
      </c>
      <c r="I2167" s="8">
        <v>126.03108138855637</v>
      </c>
      <c r="J2167" s="8">
        <v>92.78</v>
      </c>
      <c r="N2167" s="7"/>
      <c r="O2167" s="8"/>
      <c r="P2167" s="8"/>
      <c r="Q2167" s="8"/>
      <c r="R2167" s="8"/>
      <c r="S2167" s="8"/>
      <c r="T2167" s="8"/>
      <c r="U2167" s="8"/>
      <c r="V2167" s="8"/>
      <c r="W2167" s="8"/>
    </row>
    <row r="2168" spans="1:23" ht="14.25" customHeight="1">
      <c r="A2168" s="7">
        <v>42856</v>
      </c>
      <c r="B2168" s="8">
        <v>3.1671999999999998</v>
      </c>
      <c r="C2168" s="8">
        <v>3.4668000000000001</v>
      </c>
      <c r="D2168" s="8">
        <v>0.29960000000000031</v>
      </c>
      <c r="E2168" s="8">
        <v>1.84</v>
      </c>
      <c r="F2168" s="8">
        <v>2.33</v>
      </c>
      <c r="G2168" s="8">
        <v>99.149199999999993</v>
      </c>
      <c r="H2168" s="8">
        <v>3.1818</v>
      </c>
      <c r="I2168" s="8">
        <v>126.7013106064982</v>
      </c>
      <c r="J2168" s="8">
        <v>92.78</v>
      </c>
      <c r="N2168" s="7"/>
      <c r="O2168" s="8"/>
      <c r="P2168" s="8"/>
      <c r="Q2168" s="8"/>
      <c r="R2168" s="8"/>
      <c r="S2168" s="8"/>
      <c r="T2168" s="8"/>
      <c r="U2168" s="8"/>
      <c r="V2168" s="8"/>
      <c r="W2168" s="8"/>
    </row>
    <row r="2169" spans="1:23" ht="14.25" customHeight="1">
      <c r="A2169" s="7">
        <v>42853</v>
      </c>
      <c r="B2169" s="8">
        <v>3.1671999999999998</v>
      </c>
      <c r="C2169" s="8">
        <v>3.4668000000000001</v>
      </c>
      <c r="D2169" s="8">
        <v>0.29960000000000031</v>
      </c>
      <c r="E2169" s="8">
        <v>1.81</v>
      </c>
      <c r="F2169" s="8">
        <v>2.29</v>
      </c>
      <c r="G2169" s="8">
        <v>99.058499999999995</v>
      </c>
      <c r="H2169" s="8">
        <v>3.1818</v>
      </c>
      <c r="I2169" s="8">
        <v>126.7013106064982</v>
      </c>
      <c r="J2169" s="8">
        <v>92.78</v>
      </c>
      <c r="N2169" s="7"/>
      <c r="O2169" s="8"/>
      <c r="P2169" s="8"/>
      <c r="Q2169" s="8"/>
      <c r="R2169" s="8"/>
      <c r="S2169" s="8"/>
      <c r="T2169" s="8"/>
      <c r="U2169" s="8"/>
      <c r="V2169" s="8"/>
      <c r="W2169" s="8"/>
    </row>
    <row r="2170" spans="1:23" ht="14.25" customHeight="1">
      <c r="A2170" s="7">
        <v>42852</v>
      </c>
      <c r="B2170" s="8">
        <v>3.17</v>
      </c>
      <c r="C2170" s="8">
        <v>3.4493999999999998</v>
      </c>
      <c r="D2170" s="8">
        <v>0.27939999999999987</v>
      </c>
      <c r="E2170" s="8">
        <v>1.81</v>
      </c>
      <c r="F2170" s="8">
        <v>2.2999999999999998</v>
      </c>
      <c r="G2170" s="8">
        <v>99.151300000000006</v>
      </c>
      <c r="H2170" s="8">
        <v>3.0318999999999998</v>
      </c>
      <c r="I2170" s="8">
        <v>127.68966841824357</v>
      </c>
      <c r="J2170" s="8">
        <v>92.98</v>
      </c>
      <c r="N2170" s="7"/>
      <c r="O2170" s="8"/>
      <c r="P2170" s="8"/>
      <c r="Q2170" s="8"/>
      <c r="R2170" s="8"/>
      <c r="S2170" s="8"/>
      <c r="T2170" s="8"/>
      <c r="U2170" s="8"/>
      <c r="V2170" s="8"/>
      <c r="W2170" s="8"/>
    </row>
    <row r="2171" spans="1:23" ht="14.25" customHeight="1">
      <c r="A2171" s="7">
        <v>42851</v>
      </c>
      <c r="B2171" s="8">
        <v>3.14</v>
      </c>
      <c r="C2171" s="8">
        <v>3.4519000000000002</v>
      </c>
      <c r="D2171" s="8">
        <v>0.31190000000000007</v>
      </c>
      <c r="E2171" s="8">
        <v>1.84</v>
      </c>
      <c r="F2171" s="8">
        <v>2.3199999999999998</v>
      </c>
      <c r="G2171" s="8">
        <v>98.976799999999997</v>
      </c>
      <c r="H2171" s="8">
        <v>2.9388999999999998</v>
      </c>
      <c r="I2171" s="8">
        <v>131.85443757509157</v>
      </c>
      <c r="J2171" s="8">
        <v>92.98</v>
      </c>
      <c r="N2171" s="7"/>
      <c r="O2171" s="8"/>
      <c r="P2171" s="8"/>
      <c r="Q2171" s="8"/>
      <c r="R2171" s="8"/>
      <c r="S2171" s="8"/>
      <c r="T2171" s="8"/>
      <c r="U2171" s="8"/>
      <c r="V2171" s="8"/>
      <c r="W2171" s="8"/>
    </row>
    <row r="2172" spans="1:23" ht="14.25" customHeight="1">
      <c r="A2172" s="7">
        <v>42850</v>
      </c>
      <c r="B2172" s="8">
        <v>3.1150000000000002</v>
      </c>
      <c r="C2172" s="8">
        <v>3.4567999999999999</v>
      </c>
      <c r="D2172" s="8">
        <v>0.34179999999999966</v>
      </c>
      <c r="E2172" s="8">
        <v>1.87</v>
      </c>
      <c r="F2172" s="8">
        <v>2.35</v>
      </c>
      <c r="G2172" s="8">
        <v>98.831699999999998</v>
      </c>
      <c r="H2172" s="8">
        <v>2.9721000000000002</v>
      </c>
      <c r="I2172" s="8">
        <v>134.52397318573185</v>
      </c>
      <c r="J2172" s="8">
        <v>92.98</v>
      </c>
      <c r="N2172" s="7"/>
      <c r="O2172" s="8"/>
      <c r="P2172" s="8"/>
      <c r="Q2172" s="8"/>
      <c r="R2172" s="8"/>
      <c r="S2172" s="8"/>
      <c r="T2172" s="8"/>
      <c r="U2172" s="8"/>
      <c r="V2172" s="8"/>
      <c r="W2172" s="8"/>
    </row>
    <row r="2173" spans="1:23" ht="14.25" customHeight="1">
      <c r="A2173" s="7">
        <v>42849</v>
      </c>
      <c r="B2173" s="8">
        <v>3.1137999999999999</v>
      </c>
      <c r="C2173" s="8">
        <v>3.4990999999999999</v>
      </c>
      <c r="D2173" s="8">
        <v>0.38529999999999998</v>
      </c>
      <c r="E2173" s="8">
        <v>1.81</v>
      </c>
      <c r="F2173" s="8">
        <v>2.2799999999999998</v>
      </c>
      <c r="G2173" s="8">
        <v>99.048500000000004</v>
      </c>
      <c r="H2173" s="8">
        <v>2.9155000000000002</v>
      </c>
      <c r="I2173" s="8">
        <v>131.51387465692346</v>
      </c>
      <c r="J2173" s="8">
        <v>92.98</v>
      </c>
      <c r="N2173" s="7"/>
      <c r="O2173" s="8"/>
      <c r="P2173" s="8"/>
      <c r="Q2173" s="8"/>
      <c r="R2173" s="8"/>
      <c r="S2173" s="8"/>
      <c r="T2173" s="8"/>
      <c r="U2173" s="8"/>
      <c r="V2173" s="8"/>
      <c r="W2173" s="8"/>
    </row>
    <row r="2174" spans="1:23" ht="14.25" customHeight="1">
      <c r="A2174" s="7">
        <v>42846</v>
      </c>
      <c r="B2174" s="8">
        <v>3.105</v>
      </c>
      <c r="C2174" s="8">
        <v>3.4613999999999998</v>
      </c>
      <c r="D2174" s="8">
        <v>0.35639999999999983</v>
      </c>
      <c r="E2174" s="8">
        <v>1.77</v>
      </c>
      <c r="F2174" s="8">
        <v>2.2400000000000002</v>
      </c>
      <c r="G2174" s="8">
        <v>99.755499999999998</v>
      </c>
      <c r="H2174" s="8">
        <v>2.8094999999999999</v>
      </c>
      <c r="I2174" s="8">
        <v>125.81826449612403</v>
      </c>
      <c r="J2174" s="8">
        <v>92.98</v>
      </c>
      <c r="N2174" s="7"/>
      <c r="O2174" s="8"/>
      <c r="P2174" s="8"/>
      <c r="Q2174" s="8"/>
      <c r="R2174" s="8"/>
      <c r="S2174" s="8"/>
      <c r="T2174" s="8"/>
      <c r="U2174" s="8"/>
      <c r="V2174" s="8"/>
      <c r="W2174" s="8"/>
    </row>
    <row r="2175" spans="1:23" ht="14.25" customHeight="1">
      <c r="A2175" s="7">
        <v>42845</v>
      </c>
      <c r="B2175" s="8">
        <v>3.1164000000000001</v>
      </c>
      <c r="C2175" s="8">
        <v>3.4239999999999999</v>
      </c>
      <c r="D2175" s="8">
        <v>0.30759999999999987</v>
      </c>
      <c r="E2175" s="8">
        <v>1.78</v>
      </c>
      <c r="F2175" s="8">
        <v>2.2400000000000002</v>
      </c>
      <c r="G2175" s="8">
        <v>99.808000000000007</v>
      </c>
      <c r="H2175" s="8">
        <v>2.9074</v>
      </c>
      <c r="I2175" s="8">
        <v>121.94641205652283</v>
      </c>
      <c r="J2175" s="8">
        <v>93.18</v>
      </c>
      <c r="N2175" s="7"/>
      <c r="O2175" s="8"/>
      <c r="P2175" s="8"/>
      <c r="Q2175" s="8"/>
      <c r="R2175" s="8"/>
      <c r="S2175" s="8"/>
      <c r="T2175" s="8"/>
      <c r="U2175" s="8"/>
      <c r="V2175" s="8"/>
      <c r="W2175" s="8"/>
    </row>
    <row r="2176" spans="1:23" ht="14.25" customHeight="1">
      <c r="A2176" s="7">
        <v>42844</v>
      </c>
      <c r="B2176" s="8">
        <v>3.0912000000000002</v>
      </c>
      <c r="C2176" s="8">
        <v>3.4064999999999999</v>
      </c>
      <c r="D2176" s="8">
        <v>0.31529999999999969</v>
      </c>
      <c r="E2176" s="8">
        <v>1.74</v>
      </c>
      <c r="F2176" s="8">
        <v>2.21</v>
      </c>
      <c r="G2176" s="8">
        <v>99.802300000000002</v>
      </c>
      <c r="H2176" s="8">
        <v>2.8327</v>
      </c>
      <c r="I2176" s="8">
        <v>119.6868657314578</v>
      </c>
      <c r="J2176" s="8">
        <v>93.18</v>
      </c>
      <c r="N2176" s="7"/>
      <c r="O2176" s="8"/>
      <c r="P2176" s="8"/>
      <c r="Q2176" s="8"/>
      <c r="R2176" s="8"/>
      <c r="S2176" s="8"/>
      <c r="T2176" s="8"/>
      <c r="U2176" s="8"/>
      <c r="V2176" s="8"/>
      <c r="W2176" s="8"/>
    </row>
    <row r="2177" spans="1:23" ht="14.25" customHeight="1">
      <c r="A2177" s="7">
        <v>42843</v>
      </c>
      <c r="B2177" s="8">
        <v>3.0908000000000002</v>
      </c>
      <c r="C2177" s="8">
        <v>3.4064000000000001</v>
      </c>
      <c r="D2177" s="8">
        <v>0.31559999999999988</v>
      </c>
      <c r="E2177" s="8">
        <v>1.71</v>
      </c>
      <c r="F2177" s="8">
        <v>2.1800000000000002</v>
      </c>
      <c r="G2177" s="8">
        <v>99.523300000000006</v>
      </c>
      <c r="H2177" s="8">
        <v>2.9245999999999999</v>
      </c>
      <c r="I2177" s="8">
        <v>119.0182558167742</v>
      </c>
      <c r="J2177" s="8">
        <v>93.18</v>
      </c>
      <c r="N2177" s="7"/>
      <c r="O2177" s="8"/>
      <c r="P2177" s="8"/>
      <c r="Q2177" s="8"/>
      <c r="R2177" s="8"/>
      <c r="S2177" s="8"/>
      <c r="T2177" s="8"/>
      <c r="U2177" s="8"/>
      <c r="V2177" s="8"/>
      <c r="W2177" s="8"/>
    </row>
    <row r="2178" spans="1:23" ht="14.25" customHeight="1">
      <c r="A2178" s="7">
        <v>42842</v>
      </c>
      <c r="B2178" s="8">
        <v>3.0756999999999999</v>
      </c>
      <c r="C2178" s="8">
        <v>3.4159999999999999</v>
      </c>
      <c r="D2178" s="8">
        <v>0.34030000000000005</v>
      </c>
      <c r="E2178" s="8">
        <v>1.79</v>
      </c>
      <c r="F2178" s="8">
        <v>2.2599999999999998</v>
      </c>
      <c r="G2178" s="8">
        <v>100.2983</v>
      </c>
      <c r="H2178" s="8">
        <v>2.7671000000000001</v>
      </c>
      <c r="I2178" s="8">
        <v>117.29461349908878</v>
      </c>
      <c r="J2178" s="8">
        <v>93.18</v>
      </c>
      <c r="N2178" s="7"/>
      <c r="O2178" s="8"/>
      <c r="P2178" s="8"/>
      <c r="Q2178" s="8"/>
      <c r="R2178" s="8"/>
      <c r="S2178" s="8"/>
      <c r="T2178" s="8"/>
      <c r="U2178" s="8"/>
      <c r="V2178" s="8"/>
      <c r="W2178" s="8"/>
    </row>
    <row r="2179" spans="1:23" ht="14.25" customHeight="1">
      <c r="A2179" s="7">
        <v>42839</v>
      </c>
      <c r="B2179" s="8">
        <v>3.0333000000000001</v>
      </c>
      <c r="C2179" s="8">
        <v>3.3599000000000001</v>
      </c>
      <c r="D2179" s="8">
        <v>0.3266</v>
      </c>
      <c r="E2179" s="8">
        <v>1.77</v>
      </c>
      <c r="F2179" s="8">
        <v>2.2400000000000002</v>
      </c>
      <c r="G2179" s="8">
        <v>100.48950000000001</v>
      </c>
      <c r="H2179" s="8">
        <v>2.6728999999999998</v>
      </c>
      <c r="I2179" s="8">
        <v>112.31781999472852</v>
      </c>
      <c r="J2179" s="8">
        <v>93.18</v>
      </c>
      <c r="N2179" s="7"/>
      <c r="O2179" s="8"/>
      <c r="P2179" s="8"/>
      <c r="Q2179" s="8"/>
      <c r="R2179" s="8"/>
      <c r="S2179" s="8"/>
      <c r="T2179" s="8"/>
      <c r="U2179" s="8"/>
      <c r="V2179" s="8"/>
      <c r="W2179" s="8"/>
    </row>
    <row r="2180" spans="1:23" ht="14.25" customHeight="1">
      <c r="A2180" s="7">
        <v>42838</v>
      </c>
      <c r="B2180" s="8">
        <v>3.0017</v>
      </c>
      <c r="C2180" s="8">
        <v>3.3220000000000001</v>
      </c>
      <c r="D2180" s="8">
        <v>0.32030000000000003</v>
      </c>
      <c r="E2180" s="8">
        <v>1.77</v>
      </c>
      <c r="F2180" s="8">
        <v>2.2400000000000002</v>
      </c>
      <c r="G2180" s="8">
        <v>100.5702</v>
      </c>
      <c r="H2180" s="8">
        <v>2.6042999999999998</v>
      </c>
      <c r="I2180" s="8">
        <v>111.65350439030884</v>
      </c>
      <c r="J2180" s="8">
        <v>93.22</v>
      </c>
      <c r="N2180" s="7"/>
      <c r="O2180" s="8"/>
      <c r="P2180" s="8"/>
      <c r="Q2180" s="8"/>
      <c r="R2180" s="8"/>
      <c r="S2180" s="8"/>
      <c r="T2180" s="8"/>
      <c r="U2180" s="8"/>
      <c r="V2180" s="8"/>
      <c r="W2180" s="8"/>
    </row>
    <row r="2181" spans="1:23" ht="14.25" customHeight="1">
      <c r="A2181" s="7">
        <v>42837</v>
      </c>
      <c r="B2181" s="8">
        <v>3.0015999999999998</v>
      </c>
      <c r="C2181" s="8">
        <v>3.3283</v>
      </c>
      <c r="D2181" s="8">
        <v>0.32670000000000021</v>
      </c>
      <c r="E2181" s="8">
        <v>1.81</v>
      </c>
      <c r="F2181" s="8">
        <v>2.2799999999999998</v>
      </c>
      <c r="G2181" s="8">
        <v>100.1382</v>
      </c>
      <c r="H2181" s="8">
        <v>2.5945999999999998</v>
      </c>
      <c r="I2181" s="8">
        <v>111.10123943396226</v>
      </c>
      <c r="J2181" s="8">
        <v>93.22</v>
      </c>
      <c r="N2181" s="7"/>
      <c r="O2181" s="8"/>
      <c r="P2181" s="8"/>
      <c r="Q2181" s="8"/>
      <c r="R2181" s="8"/>
      <c r="S2181" s="8"/>
      <c r="T2181" s="8"/>
      <c r="U2181" s="8"/>
      <c r="V2181" s="8"/>
      <c r="W2181" s="8"/>
    </row>
    <row r="2182" spans="1:23" ht="14.25" customHeight="1">
      <c r="A2182" s="7">
        <v>42836</v>
      </c>
      <c r="B2182" s="8">
        <v>3.0041000000000002</v>
      </c>
      <c r="C2182" s="8">
        <v>3.3209</v>
      </c>
      <c r="D2182" s="8">
        <v>0.31679999999999975</v>
      </c>
      <c r="E2182" s="8">
        <v>1.84</v>
      </c>
      <c r="F2182" s="8">
        <v>2.3199999999999998</v>
      </c>
      <c r="G2182" s="8">
        <v>100.71080000000001</v>
      </c>
      <c r="H2182" s="8">
        <v>2.5834000000000001</v>
      </c>
      <c r="I2182" s="8">
        <v>112.82509545083083</v>
      </c>
      <c r="J2182" s="8">
        <v>93.22</v>
      </c>
      <c r="N2182" s="7"/>
      <c r="O2182" s="8"/>
      <c r="P2182" s="8"/>
      <c r="Q2182" s="8"/>
      <c r="R2182" s="8"/>
      <c r="S2182" s="8"/>
      <c r="T2182" s="8"/>
      <c r="U2182" s="8"/>
      <c r="V2182" s="8"/>
      <c r="W2182" s="8"/>
    </row>
    <row r="2183" spans="1:23" ht="14.25" customHeight="1">
      <c r="A2183" s="7">
        <v>42835</v>
      </c>
      <c r="B2183" s="8">
        <v>3.0066000000000002</v>
      </c>
      <c r="C2183" s="8">
        <v>3.3166000000000002</v>
      </c>
      <c r="D2183" s="8">
        <v>0.31000000000000005</v>
      </c>
      <c r="E2183" s="8">
        <v>1.91</v>
      </c>
      <c r="F2183" s="8">
        <v>2.37</v>
      </c>
      <c r="G2183" s="8">
        <v>101.0027</v>
      </c>
      <c r="H2183" s="8">
        <v>2.6135999999999999</v>
      </c>
      <c r="I2183" s="8">
        <v>113.26294703378193</v>
      </c>
      <c r="J2183" s="8">
        <v>93.22</v>
      </c>
      <c r="N2183" s="7"/>
      <c r="O2183" s="8"/>
      <c r="P2183" s="8"/>
      <c r="Q2183" s="8"/>
      <c r="R2183" s="8"/>
      <c r="S2183" s="8"/>
      <c r="T2183" s="8"/>
      <c r="U2183" s="8"/>
      <c r="V2183" s="8"/>
      <c r="W2183" s="8"/>
    </row>
    <row r="2184" spans="1:23" ht="14.25" customHeight="1">
      <c r="A2184" s="7">
        <v>42832</v>
      </c>
      <c r="B2184" s="8">
        <v>2.9962</v>
      </c>
      <c r="C2184" s="8">
        <v>3.2966000000000002</v>
      </c>
      <c r="D2184" s="8">
        <v>0.30040000000000022</v>
      </c>
      <c r="E2184" s="8">
        <v>1.92</v>
      </c>
      <c r="F2184" s="8">
        <v>2.38</v>
      </c>
      <c r="G2184" s="8">
        <v>101.15519999999999</v>
      </c>
      <c r="H2184" s="8">
        <v>2.6333000000000002</v>
      </c>
      <c r="I2184" s="8">
        <v>115.60169252631579</v>
      </c>
      <c r="J2184" s="8">
        <v>93.22</v>
      </c>
      <c r="N2184" s="7"/>
      <c r="O2184" s="8"/>
      <c r="P2184" s="8"/>
      <c r="Q2184" s="8"/>
      <c r="R2184" s="8"/>
      <c r="S2184" s="8"/>
      <c r="T2184" s="8"/>
      <c r="U2184" s="8"/>
      <c r="V2184" s="8"/>
      <c r="W2184" s="8"/>
    </row>
    <row r="2185" spans="1:23" ht="14.25" customHeight="1">
      <c r="A2185" s="7">
        <v>42831</v>
      </c>
      <c r="B2185" s="8">
        <v>2.9765999999999999</v>
      </c>
      <c r="C2185" s="8">
        <v>3.3109000000000002</v>
      </c>
      <c r="D2185" s="8">
        <v>0.33430000000000026</v>
      </c>
      <c r="E2185" s="8">
        <v>1.87</v>
      </c>
      <c r="F2185" s="8">
        <v>2.34</v>
      </c>
      <c r="G2185" s="8">
        <v>100.7291</v>
      </c>
      <c r="H2185" s="8">
        <v>2.7433000000000001</v>
      </c>
      <c r="I2185" s="8">
        <v>116.36066115845169</v>
      </c>
      <c r="J2185" s="8">
        <v>92.93</v>
      </c>
      <c r="N2185" s="7"/>
      <c r="O2185" s="8"/>
      <c r="P2185" s="8"/>
      <c r="Q2185" s="8"/>
      <c r="R2185" s="8"/>
      <c r="S2185" s="8"/>
      <c r="T2185" s="8"/>
      <c r="U2185" s="8"/>
      <c r="V2185" s="8"/>
      <c r="W2185" s="8"/>
    </row>
    <row r="2186" spans="1:23" ht="14.25" customHeight="1">
      <c r="A2186" s="7">
        <v>42830</v>
      </c>
      <c r="B2186" s="8">
        <v>2.9554999999999998</v>
      </c>
      <c r="C2186" s="8">
        <v>3.3102</v>
      </c>
      <c r="D2186" s="8">
        <v>0.35470000000000024</v>
      </c>
      <c r="E2186" s="8">
        <v>1.85</v>
      </c>
      <c r="F2186" s="8">
        <v>2.34</v>
      </c>
      <c r="G2186" s="8">
        <v>100.5175</v>
      </c>
      <c r="H2186" s="8">
        <v>2.5954999999999999</v>
      </c>
      <c r="I2186" s="8">
        <v>117.42586288107202</v>
      </c>
      <c r="J2186" s="8">
        <v>92.93</v>
      </c>
      <c r="N2186" s="7"/>
      <c r="O2186" s="8"/>
      <c r="P2186" s="8"/>
      <c r="Q2186" s="8"/>
      <c r="R2186" s="8"/>
      <c r="S2186" s="8"/>
      <c r="T2186" s="8"/>
      <c r="U2186" s="8"/>
      <c r="V2186" s="8"/>
      <c r="W2186" s="8"/>
    </row>
    <row r="2187" spans="1:23" ht="14.25" customHeight="1">
      <c r="A2187" s="7">
        <v>42829</v>
      </c>
      <c r="B2187" s="8">
        <v>2.9125000000000001</v>
      </c>
      <c r="C2187" s="8">
        <v>3.2730000000000001</v>
      </c>
      <c r="D2187" s="8">
        <v>0.36050000000000004</v>
      </c>
      <c r="E2187" s="8">
        <v>1.88</v>
      </c>
      <c r="F2187" s="8">
        <v>2.36</v>
      </c>
      <c r="G2187" s="8">
        <v>100.4825</v>
      </c>
      <c r="H2187" s="8">
        <v>2.6520000000000001</v>
      </c>
      <c r="I2187" s="8">
        <v>118.9326735900308</v>
      </c>
      <c r="J2187" s="8">
        <v>92.93</v>
      </c>
      <c r="N2187" s="7"/>
      <c r="O2187" s="8"/>
      <c r="P2187" s="8"/>
      <c r="Q2187" s="8"/>
      <c r="R2187" s="8"/>
      <c r="S2187" s="8"/>
      <c r="T2187" s="8"/>
      <c r="U2187" s="8"/>
      <c r="V2187" s="8"/>
      <c r="W2187" s="8"/>
    </row>
    <row r="2188" spans="1:23" ht="14.25" customHeight="1">
      <c r="A2188" s="7">
        <v>42828</v>
      </c>
      <c r="B2188" s="8">
        <v>2.9125000000000001</v>
      </c>
      <c r="C2188" s="8">
        <v>3.2730000000000001</v>
      </c>
      <c r="D2188" s="8">
        <v>0.36050000000000004</v>
      </c>
      <c r="E2188" s="8">
        <v>1.88</v>
      </c>
      <c r="F2188" s="8">
        <v>2.35</v>
      </c>
      <c r="G2188" s="8">
        <v>100.5017</v>
      </c>
      <c r="H2188" s="8">
        <v>2.6520000000000001</v>
      </c>
      <c r="I2188" s="8">
        <v>118.9326735900308</v>
      </c>
      <c r="J2188" s="8">
        <v>92.93</v>
      </c>
      <c r="N2188" s="7"/>
      <c r="O2188" s="8"/>
      <c r="P2188" s="8"/>
      <c r="Q2188" s="8"/>
      <c r="R2188" s="8"/>
      <c r="S2188" s="8"/>
      <c r="T2188" s="8"/>
      <c r="U2188" s="8"/>
      <c r="V2188" s="8"/>
      <c r="W2188" s="8"/>
    </row>
    <row r="2189" spans="1:23" ht="14.25" customHeight="1">
      <c r="A2189" s="7">
        <v>42826</v>
      </c>
      <c r="B2189" s="8">
        <v>2.9125000000000001</v>
      </c>
      <c r="C2189" s="8">
        <v>3.2730000000000001</v>
      </c>
      <c r="D2189" s="8">
        <v>0.36050000000000004</v>
      </c>
      <c r="E2189" s="8">
        <v>1.93</v>
      </c>
      <c r="F2189" s="8">
        <v>2.4</v>
      </c>
      <c r="G2189" s="8">
        <v>100.5014</v>
      </c>
      <c r="H2189" s="8">
        <v>2.6520000000000001</v>
      </c>
      <c r="I2189" s="8">
        <v>118.9326735900308</v>
      </c>
      <c r="J2189" s="8">
        <v>92.93</v>
      </c>
      <c r="N2189" s="7"/>
      <c r="O2189" s="8"/>
      <c r="P2189" s="8"/>
      <c r="Q2189" s="8"/>
      <c r="R2189" s="8"/>
      <c r="S2189" s="8"/>
      <c r="T2189" s="8"/>
      <c r="U2189" s="8"/>
      <c r="V2189" s="8"/>
      <c r="W2189" s="8"/>
    </row>
    <row r="2190" spans="1:23" ht="14.25" customHeight="1">
      <c r="A2190" s="7">
        <v>42825</v>
      </c>
      <c r="B2190" s="8">
        <v>2.8632</v>
      </c>
      <c r="C2190" s="8">
        <v>3.2827999999999999</v>
      </c>
      <c r="D2190" s="8">
        <v>0.41959999999999997</v>
      </c>
      <c r="E2190" s="8">
        <v>1.93</v>
      </c>
      <c r="F2190" s="8">
        <v>2.4</v>
      </c>
      <c r="G2190" s="8">
        <v>100.5014</v>
      </c>
      <c r="H2190" s="8">
        <v>3.1749000000000001</v>
      </c>
      <c r="I2190" s="8">
        <v>120.13420867209433</v>
      </c>
      <c r="J2190" s="8">
        <v>92.93</v>
      </c>
      <c r="N2190" s="7"/>
      <c r="O2190" s="8"/>
      <c r="P2190" s="8"/>
      <c r="Q2190" s="8"/>
      <c r="R2190" s="8"/>
      <c r="S2190" s="8"/>
      <c r="T2190" s="8"/>
      <c r="U2190" s="8"/>
      <c r="V2190" s="8"/>
      <c r="W2190" s="8"/>
    </row>
    <row r="2191" spans="1:23" ht="14.25" customHeight="1">
      <c r="A2191" s="7">
        <v>42824</v>
      </c>
      <c r="B2191" s="8">
        <v>2.8443000000000001</v>
      </c>
      <c r="C2191" s="8">
        <v>3.2890000000000001</v>
      </c>
      <c r="D2191" s="8">
        <v>0.4447000000000001</v>
      </c>
      <c r="E2191" s="8">
        <v>1.96</v>
      </c>
      <c r="F2191" s="8">
        <v>2.42</v>
      </c>
      <c r="G2191" s="8">
        <v>100.5271</v>
      </c>
      <c r="H2191" s="8">
        <v>2.8144</v>
      </c>
      <c r="I2191" s="8">
        <v>121.40729117480937</v>
      </c>
      <c r="J2191" s="8">
        <v>92.91</v>
      </c>
      <c r="N2191" s="7"/>
      <c r="O2191" s="8"/>
      <c r="P2191" s="8"/>
      <c r="Q2191" s="8"/>
      <c r="R2191" s="8"/>
      <c r="S2191" s="8"/>
      <c r="T2191" s="8"/>
      <c r="U2191" s="8"/>
      <c r="V2191" s="8"/>
      <c r="W2191" s="8"/>
    </row>
    <row r="2192" spans="1:23" ht="14.25" customHeight="1">
      <c r="A2192" s="7">
        <v>42823</v>
      </c>
      <c r="B2192" s="8">
        <v>2.8441999999999998</v>
      </c>
      <c r="C2192" s="8">
        <v>3.2694999999999999</v>
      </c>
      <c r="D2192" s="8">
        <v>0.42530000000000001</v>
      </c>
      <c r="E2192" s="8">
        <v>1.93</v>
      </c>
      <c r="F2192" s="8">
        <v>2.39</v>
      </c>
      <c r="G2192" s="8">
        <v>99.938699999999997</v>
      </c>
      <c r="H2192" s="8">
        <v>2.8374000000000001</v>
      </c>
      <c r="I2192" s="8">
        <v>119.08876059158135</v>
      </c>
      <c r="J2192" s="8">
        <v>92.91</v>
      </c>
      <c r="N2192" s="7"/>
      <c r="O2192" s="8"/>
      <c r="P2192" s="8"/>
      <c r="Q2192" s="8"/>
      <c r="R2192" s="8"/>
      <c r="S2192" s="8"/>
      <c r="T2192" s="8"/>
      <c r="U2192" s="8"/>
      <c r="V2192" s="8"/>
      <c r="W2192" s="8"/>
    </row>
    <row r="2193" spans="1:23" ht="14.25" customHeight="1">
      <c r="A2193" s="7">
        <v>42822</v>
      </c>
      <c r="B2193" s="8">
        <v>2.8466999999999998</v>
      </c>
      <c r="C2193" s="8">
        <v>3.2625999999999999</v>
      </c>
      <c r="D2193" s="8">
        <v>0.41590000000000016</v>
      </c>
      <c r="E2193" s="8">
        <v>1.97</v>
      </c>
      <c r="F2193" s="8">
        <v>2.42</v>
      </c>
      <c r="G2193" s="8">
        <v>99.683499999999995</v>
      </c>
      <c r="H2193" s="8">
        <v>2.6465999999999998</v>
      </c>
      <c r="I2193" s="8">
        <v>120.24647577077364</v>
      </c>
      <c r="J2193" s="8">
        <v>92.91</v>
      </c>
      <c r="N2193" s="7"/>
      <c r="O2193" s="8"/>
      <c r="P2193" s="8"/>
      <c r="Q2193" s="8"/>
      <c r="R2193" s="8"/>
      <c r="S2193" s="8"/>
      <c r="T2193" s="8"/>
      <c r="U2193" s="8"/>
      <c r="V2193" s="8"/>
      <c r="W2193" s="8"/>
    </row>
    <row r="2194" spans="1:23" ht="14.25" customHeight="1">
      <c r="A2194" s="7">
        <v>42821</v>
      </c>
      <c r="B2194" s="8">
        <v>2.8517000000000001</v>
      </c>
      <c r="C2194" s="8">
        <v>3.2450999999999999</v>
      </c>
      <c r="D2194" s="8">
        <v>0.39339999999999975</v>
      </c>
      <c r="E2194" s="8">
        <v>1.93</v>
      </c>
      <c r="F2194" s="8">
        <v>2.38</v>
      </c>
      <c r="G2194" s="8">
        <v>99.227900000000005</v>
      </c>
      <c r="H2194" s="8">
        <v>2.7290000000000001</v>
      </c>
      <c r="I2194" s="8">
        <v>120.48923606287858</v>
      </c>
      <c r="J2194" s="8">
        <v>92.91</v>
      </c>
      <c r="N2194" s="7"/>
      <c r="O2194" s="8"/>
      <c r="P2194" s="8"/>
      <c r="Q2194" s="8"/>
      <c r="R2194" s="8"/>
      <c r="S2194" s="8"/>
      <c r="T2194" s="8"/>
      <c r="U2194" s="8"/>
      <c r="V2194" s="8"/>
      <c r="W2194" s="8"/>
    </row>
    <row r="2195" spans="1:23" ht="14.25" customHeight="1">
      <c r="A2195" s="7">
        <v>42818</v>
      </c>
      <c r="B2195" s="8">
        <v>2.8517000000000001</v>
      </c>
      <c r="C2195" s="8">
        <v>3.2528999999999999</v>
      </c>
      <c r="D2195" s="8">
        <v>0.40119999999999978</v>
      </c>
      <c r="E2195" s="8">
        <v>1.93</v>
      </c>
      <c r="F2195" s="8">
        <v>2.4</v>
      </c>
      <c r="G2195" s="8">
        <v>99.784199999999998</v>
      </c>
      <c r="H2195" s="8">
        <v>2.8820999999999999</v>
      </c>
      <c r="I2195" s="8">
        <v>123.48644820939049</v>
      </c>
      <c r="J2195" s="8">
        <v>92.91</v>
      </c>
      <c r="N2195" s="7"/>
      <c r="O2195" s="8"/>
      <c r="P2195" s="8"/>
      <c r="Q2195" s="8"/>
      <c r="R2195" s="8"/>
      <c r="S2195" s="8"/>
      <c r="T2195" s="8"/>
      <c r="U2195" s="8"/>
      <c r="V2195" s="8"/>
      <c r="W2195" s="8"/>
    </row>
    <row r="2196" spans="1:23" ht="14.25" customHeight="1">
      <c r="A2196" s="7">
        <v>42817</v>
      </c>
      <c r="B2196" s="8">
        <v>2.8841000000000001</v>
      </c>
      <c r="C2196" s="8">
        <v>3.3033999999999999</v>
      </c>
      <c r="D2196" s="8">
        <v>0.41929999999999978</v>
      </c>
      <c r="E2196" s="8">
        <v>1.95</v>
      </c>
      <c r="F2196" s="8">
        <v>2.41</v>
      </c>
      <c r="G2196" s="8">
        <v>99.767700000000005</v>
      </c>
      <c r="H2196" s="8">
        <v>3.0183</v>
      </c>
      <c r="I2196" s="8">
        <v>122.06979904593639</v>
      </c>
      <c r="J2196" s="8">
        <v>93.32</v>
      </c>
      <c r="N2196" s="7"/>
      <c r="O2196" s="8"/>
      <c r="P2196" s="8"/>
      <c r="Q2196" s="8"/>
      <c r="R2196" s="8"/>
      <c r="S2196" s="8"/>
      <c r="T2196" s="8"/>
      <c r="U2196" s="8"/>
      <c r="V2196" s="8"/>
      <c r="W2196" s="8"/>
    </row>
    <row r="2197" spans="1:23" ht="14.25" customHeight="1">
      <c r="A2197" s="7">
        <v>42816</v>
      </c>
      <c r="B2197" s="8">
        <v>2.8885000000000001</v>
      </c>
      <c r="C2197" s="8">
        <v>3.3068</v>
      </c>
      <c r="D2197" s="8">
        <v>0.41829999999999989</v>
      </c>
      <c r="E2197" s="8">
        <v>1.95</v>
      </c>
      <c r="F2197" s="8">
        <v>2.4</v>
      </c>
      <c r="G2197" s="8">
        <v>99.740200000000002</v>
      </c>
      <c r="H2197" s="8">
        <v>2.9317000000000002</v>
      </c>
      <c r="I2197" s="8">
        <v>123.20288215791035</v>
      </c>
      <c r="J2197" s="8">
        <v>93.32</v>
      </c>
      <c r="N2197" s="7"/>
      <c r="O2197" s="8"/>
      <c r="P2197" s="8"/>
      <c r="Q2197" s="8"/>
      <c r="R2197" s="8"/>
      <c r="S2197" s="8"/>
      <c r="T2197" s="8"/>
      <c r="U2197" s="8"/>
      <c r="V2197" s="8"/>
      <c r="W2197" s="8"/>
    </row>
    <row r="2198" spans="1:23" ht="14.25" customHeight="1">
      <c r="A2198" s="7">
        <v>42815</v>
      </c>
      <c r="B2198" s="8">
        <v>2.8938999999999999</v>
      </c>
      <c r="C2198" s="8">
        <v>3.3140999999999998</v>
      </c>
      <c r="D2198" s="8">
        <v>0.42019999999999991</v>
      </c>
      <c r="E2198" s="8">
        <v>1.96</v>
      </c>
      <c r="F2198" s="8">
        <v>2.4300000000000002</v>
      </c>
      <c r="G2198" s="8">
        <v>99.767700000000005</v>
      </c>
      <c r="H2198" s="8">
        <v>3.0882999999999998</v>
      </c>
      <c r="I2198" s="8">
        <v>125.74862500298686</v>
      </c>
      <c r="J2198" s="8">
        <v>93.32</v>
      </c>
      <c r="N2198" s="7"/>
      <c r="O2198" s="8"/>
      <c r="P2198" s="8"/>
      <c r="Q2198" s="8"/>
      <c r="R2198" s="8"/>
      <c r="S2198" s="8"/>
      <c r="T2198" s="8"/>
      <c r="U2198" s="8"/>
      <c r="V2198" s="8"/>
      <c r="W2198" s="8"/>
    </row>
    <row r="2199" spans="1:23" ht="14.25" customHeight="1">
      <c r="A2199" s="7">
        <v>42814</v>
      </c>
      <c r="B2199" s="8">
        <v>2.8578999999999999</v>
      </c>
      <c r="C2199" s="8">
        <v>3.3140999999999998</v>
      </c>
      <c r="D2199" s="8">
        <v>0.45619999999999994</v>
      </c>
      <c r="E2199" s="8">
        <v>2</v>
      </c>
      <c r="F2199" s="8">
        <v>2.4700000000000002</v>
      </c>
      <c r="G2199" s="8">
        <v>100.35939999999999</v>
      </c>
      <c r="H2199" s="8">
        <v>2.9196</v>
      </c>
      <c r="I2199" s="8">
        <v>126.97711602169981</v>
      </c>
      <c r="J2199" s="8">
        <v>93.32</v>
      </c>
      <c r="N2199" s="7"/>
      <c r="O2199" s="8"/>
      <c r="P2199" s="8"/>
      <c r="Q2199" s="8"/>
      <c r="R2199" s="8"/>
      <c r="S2199" s="8"/>
      <c r="T2199" s="8"/>
      <c r="U2199" s="8"/>
      <c r="V2199" s="8"/>
      <c r="W2199" s="8"/>
    </row>
    <row r="2200" spans="1:23" ht="14.25" customHeight="1">
      <c r="A2200" s="7">
        <v>42811</v>
      </c>
      <c r="B2200" s="8">
        <v>2.8647999999999998</v>
      </c>
      <c r="C2200" s="8">
        <v>3.3123999999999998</v>
      </c>
      <c r="D2200" s="8">
        <v>0.4476</v>
      </c>
      <c r="E2200" s="8">
        <v>2.0299999999999998</v>
      </c>
      <c r="F2200" s="8">
        <v>2.5</v>
      </c>
      <c r="G2200" s="8">
        <v>100.3511</v>
      </c>
      <c r="H2200" s="8">
        <v>2.9298000000000002</v>
      </c>
      <c r="I2200" s="8">
        <v>124.09484087473331</v>
      </c>
      <c r="J2200" s="8">
        <v>93.32</v>
      </c>
      <c r="N2200" s="7"/>
      <c r="O2200" s="8"/>
      <c r="P2200" s="8"/>
      <c r="Q2200" s="8"/>
      <c r="R2200" s="8"/>
      <c r="S2200" s="8"/>
      <c r="T2200" s="8"/>
      <c r="U2200" s="8"/>
      <c r="V2200" s="8"/>
      <c r="W2200" s="8"/>
    </row>
    <row r="2201" spans="1:23" ht="14.25" customHeight="1">
      <c r="A2201" s="7">
        <v>42810</v>
      </c>
      <c r="B2201" s="8">
        <v>2.859</v>
      </c>
      <c r="C2201" s="8">
        <v>3.3096999999999999</v>
      </c>
      <c r="D2201" s="8">
        <v>0.45069999999999988</v>
      </c>
      <c r="E2201" s="8">
        <v>2.0499999999999998</v>
      </c>
      <c r="F2201" s="8">
        <v>2.5299999999999998</v>
      </c>
      <c r="G2201" s="8">
        <v>100.2372</v>
      </c>
      <c r="H2201" s="8">
        <v>2.7641</v>
      </c>
      <c r="I2201" s="8">
        <v>125.17561577928066</v>
      </c>
      <c r="J2201" s="8">
        <v>94.23</v>
      </c>
      <c r="N2201" s="7"/>
      <c r="O2201" s="8"/>
      <c r="P2201" s="8"/>
      <c r="Q2201" s="8"/>
      <c r="R2201" s="8"/>
      <c r="S2201" s="8"/>
      <c r="T2201" s="8"/>
      <c r="U2201" s="8"/>
      <c r="V2201" s="8"/>
      <c r="W2201" s="8"/>
    </row>
    <row r="2202" spans="1:23" ht="14.25" customHeight="1">
      <c r="A2202" s="7">
        <v>42809</v>
      </c>
      <c r="B2202" s="8">
        <v>2.8365</v>
      </c>
      <c r="C2202" s="8">
        <v>3.3523999999999998</v>
      </c>
      <c r="D2202" s="8">
        <v>0.5158999999999998</v>
      </c>
      <c r="E2202" s="8">
        <v>2.02</v>
      </c>
      <c r="F2202" s="8">
        <v>2.5099999999999998</v>
      </c>
      <c r="G2202" s="8">
        <v>100.53959999999999</v>
      </c>
      <c r="H2202" s="8">
        <v>2.5697000000000001</v>
      </c>
      <c r="I2202" s="8">
        <v>125.94302453416149</v>
      </c>
      <c r="J2202" s="8">
        <v>94.23</v>
      </c>
      <c r="N2202" s="7"/>
      <c r="O2202" s="8"/>
      <c r="P2202" s="8"/>
      <c r="Q2202" s="8"/>
      <c r="R2202" s="8"/>
      <c r="S2202" s="8"/>
      <c r="T2202" s="8"/>
      <c r="U2202" s="8"/>
      <c r="V2202" s="8"/>
      <c r="W2202" s="8"/>
    </row>
    <row r="2203" spans="1:23" ht="14.25" customHeight="1">
      <c r="A2203" s="7">
        <v>42808</v>
      </c>
      <c r="B2203" s="8">
        <v>2.8313999999999999</v>
      </c>
      <c r="C2203" s="8">
        <v>3.3653</v>
      </c>
      <c r="D2203" s="8">
        <v>0.53390000000000004</v>
      </c>
      <c r="E2203" s="8">
        <v>2.13</v>
      </c>
      <c r="F2203" s="8">
        <v>2.6</v>
      </c>
      <c r="G2203" s="8">
        <v>101.74250000000001</v>
      </c>
      <c r="H2203" s="8">
        <v>2.6074999999999999</v>
      </c>
      <c r="I2203" s="8">
        <v>127.45832224905897</v>
      </c>
      <c r="J2203" s="8">
        <v>94.23</v>
      </c>
      <c r="N2203" s="7"/>
      <c r="O2203" s="8"/>
      <c r="P2203" s="8"/>
      <c r="Q2203" s="8"/>
      <c r="R2203" s="8"/>
      <c r="S2203" s="8"/>
      <c r="T2203" s="8"/>
      <c r="U2203" s="8"/>
      <c r="V2203" s="8"/>
      <c r="W2203" s="8"/>
    </row>
    <row r="2204" spans="1:23" ht="14.25" customHeight="1">
      <c r="A2204" s="7">
        <v>42807</v>
      </c>
      <c r="B2204" s="8">
        <v>2.8138000000000001</v>
      </c>
      <c r="C2204" s="8">
        <v>3.3851</v>
      </c>
      <c r="D2204" s="8">
        <v>0.57129999999999992</v>
      </c>
      <c r="E2204" s="8">
        <v>2.14</v>
      </c>
      <c r="F2204" s="8">
        <v>2.62</v>
      </c>
      <c r="G2204" s="8">
        <v>101.3866</v>
      </c>
      <c r="H2204" s="8">
        <v>2.5156999999999998</v>
      </c>
      <c r="I2204" s="8">
        <v>127.29393816371682</v>
      </c>
      <c r="J2204" s="8">
        <v>94.23</v>
      </c>
      <c r="N2204" s="7"/>
      <c r="O2204" s="8"/>
      <c r="P2204" s="8"/>
      <c r="Q2204" s="8"/>
      <c r="R2204" s="8"/>
      <c r="S2204" s="8"/>
      <c r="T2204" s="8"/>
      <c r="U2204" s="8"/>
      <c r="V2204" s="8"/>
      <c r="W2204" s="8"/>
    </row>
    <row r="2205" spans="1:23" ht="14.25" customHeight="1">
      <c r="A2205" s="7">
        <v>42804</v>
      </c>
      <c r="B2205" s="8">
        <v>2.8271000000000002</v>
      </c>
      <c r="C2205" s="8">
        <v>3.4156</v>
      </c>
      <c r="D2205" s="8">
        <v>0.5884999999999998</v>
      </c>
      <c r="E2205" s="8">
        <v>2.11</v>
      </c>
      <c r="F2205" s="8">
        <v>2.58</v>
      </c>
      <c r="G2205" s="8">
        <v>101.36879999999999</v>
      </c>
      <c r="H2205" s="8">
        <v>2.5291999999999999</v>
      </c>
      <c r="I2205" s="8">
        <v>124.35923929438059</v>
      </c>
      <c r="J2205" s="8">
        <v>94.23</v>
      </c>
      <c r="N2205" s="7"/>
      <c r="O2205" s="8"/>
      <c r="P2205" s="8"/>
      <c r="Q2205" s="8"/>
      <c r="R2205" s="8"/>
      <c r="S2205" s="8"/>
      <c r="T2205" s="8"/>
      <c r="U2205" s="8"/>
      <c r="V2205" s="8"/>
      <c r="W2205" s="8"/>
    </row>
    <row r="2206" spans="1:23" ht="14.25" customHeight="1">
      <c r="A2206" s="7">
        <v>42803</v>
      </c>
      <c r="B2206" s="8">
        <v>2.8368000000000002</v>
      </c>
      <c r="C2206" s="8">
        <v>3.4150999999999998</v>
      </c>
      <c r="D2206" s="8">
        <v>0.57829999999999959</v>
      </c>
      <c r="E2206" s="8">
        <v>2.13</v>
      </c>
      <c r="F2206" s="8">
        <v>2.6</v>
      </c>
      <c r="G2206" s="8">
        <v>101.9862</v>
      </c>
      <c r="H2206" s="8">
        <v>2.6120000000000001</v>
      </c>
      <c r="I2206" s="8">
        <v>123.16749817593791</v>
      </c>
      <c r="J2206" s="8">
        <v>94.28</v>
      </c>
      <c r="N2206" s="7"/>
      <c r="O2206" s="8"/>
      <c r="P2206" s="8"/>
      <c r="Q2206" s="8"/>
      <c r="R2206" s="8"/>
      <c r="S2206" s="8"/>
      <c r="T2206" s="8"/>
      <c r="U2206" s="8"/>
      <c r="V2206" s="8"/>
      <c r="W2206" s="8"/>
    </row>
    <row r="2207" spans="1:23" ht="14.25" customHeight="1">
      <c r="A2207" s="7">
        <v>42802</v>
      </c>
      <c r="B2207" s="8">
        <v>2.8246000000000002</v>
      </c>
      <c r="C2207" s="8">
        <v>3.4087999999999998</v>
      </c>
      <c r="D2207" s="8">
        <v>0.58419999999999961</v>
      </c>
      <c r="E2207" s="8">
        <v>2.08</v>
      </c>
      <c r="F2207" s="8">
        <v>2.57</v>
      </c>
      <c r="G2207" s="8">
        <v>102.1099</v>
      </c>
      <c r="H2207" s="8">
        <v>2.6236999999999999</v>
      </c>
      <c r="I2207" s="8">
        <v>121.70292846531413</v>
      </c>
      <c r="J2207" s="8">
        <v>94.28</v>
      </c>
      <c r="N2207" s="7"/>
      <c r="O2207" s="8"/>
      <c r="P2207" s="8"/>
      <c r="Q2207" s="8"/>
      <c r="R2207" s="8"/>
      <c r="S2207" s="8"/>
      <c r="T2207" s="8"/>
      <c r="U2207" s="8"/>
      <c r="V2207" s="8"/>
      <c r="W2207" s="8"/>
    </row>
    <row r="2208" spans="1:23" ht="14.25" customHeight="1">
      <c r="A2208" s="7">
        <v>42801</v>
      </c>
      <c r="B2208" s="8">
        <v>2.7856999999999998</v>
      </c>
      <c r="C2208" s="8">
        <v>3.3643000000000001</v>
      </c>
      <c r="D2208" s="8">
        <v>0.57860000000000023</v>
      </c>
      <c r="E2208" s="8">
        <v>2.0499999999999998</v>
      </c>
      <c r="F2208" s="8">
        <v>2.52</v>
      </c>
      <c r="G2208" s="8">
        <v>101.8095</v>
      </c>
      <c r="H2208" s="8">
        <v>2.6612</v>
      </c>
      <c r="I2208" s="8">
        <v>121.90146283212161</v>
      </c>
      <c r="J2208" s="8">
        <v>94.28</v>
      </c>
      <c r="N2208" s="7"/>
      <c r="O2208" s="8"/>
      <c r="P2208" s="8"/>
      <c r="Q2208" s="8"/>
      <c r="R2208" s="8"/>
      <c r="S2208" s="8"/>
      <c r="T2208" s="8"/>
      <c r="U2208" s="8"/>
      <c r="V2208" s="8"/>
      <c r="W2208" s="8"/>
    </row>
    <row r="2209" spans="1:23" ht="14.25" customHeight="1">
      <c r="A2209" s="7">
        <v>42800</v>
      </c>
      <c r="B2209" s="8">
        <v>2.786</v>
      </c>
      <c r="C2209" s="8">
        <v>3.3614999999999999</v>
      </c>
      <c r="D2209" s="8">
        <v>0.5754999999999999</v>
      </c>
      <c r="E2209" s="8">
        <v>2.02</v>
      </c>
      <c r="F2209" s="8">
        <v>2.4900000000000002</v>
      </c>
      <c r="G2209" s="8">
        <v>101.6832</v>
      </c>
      <c r="H2209" s="8">
        <v>2.5367999999999999</v>
      </c>
      <c r="I2209" s="8">
        <v>118.12499519333333</v>
      </c>
      <c r="J2209" s="8">
        <v>94.28</v>
      </c>
      <c r="N2209" s="7"/>
      <c r="O2209" s="8"/>
      <c r="P2209" s="8"/>
      <c r="Q2209" s="8"/>
      <c r="R2209" s="8"/>
      <c r="S2209" s="8"/>
      <c r="T2209" s="8"/>
      <c r="U2209" s="8"/>
      <c r="V2209" s="8"/>
      <c r="W2209" s="8"/>
    </row>
    <row r="2210" spans="1:23" ht="14.25" customHeight="1">
      <c r="A2210" s="7">
        <v>42797</v>
      </c>
      <c r="B2210" s="8">
        <v>2.8001999999999998</v>
      </c>
      <c r="C2210" s="8">
        <v>3.3573</v>
      </c>
      <c r="D2210" s="8">
        <v>0.55710000000000015</v>
      </c>
      <c r="E2210" s="8">
        <v>2.02</v>
      </c>
      <c r="F2210" s="8">
        <v>2.4900000000000002</v>
      </c>
      <c r="G2210" s="8">
        <v>101.3484</v>
      </c>
      <c r="H2210" s="8">
        <v>2.5030000000000001</v>
      </c>
      <c r="I2210" s="8">
        <v>119.44521176371592</v>
      </c>
      <c r="J2210" s="8">
        <v>94.28</v>
      </c>
      <c r="N2210" s="7"/>
      <c r="O2210" s="8"/>
      <c r="P2210" s="8"/>
      <c r="Q2210" s="8"/>
      <c r="R2210" s="8"/>
      <c r="S2210" s="8"/>
      <c r="T2210" s="8"/>
      <c r="U2210" s="8"/>
      <c r="V2210" s="8"/>
      <c r="W2210" s="8"/>
    </row>
    <row r="2211" spans="1:23" ht="14.25" customHeight="1">
      <c r="A2211" s="7">
        <v>42796</v>
      </c>
      <c r="B2211" s="8">
        <v>2.7616999999999998</v>
      </c>
      <c r="C2211" s="8">
        <v>3.3483000000000001</v>
      </c>
      <c r="D2211" s="8">
        <v>0.58660000000000023</v>
      </c>
      <c r="E2211" s="8">
        <v>2.0299999999999998</v>
      </c>
      <c r="F2211" s="8">
        <v>2.4900000000000002</v>
      </c>
      <c r="G2211" s="8">
        <v>102.15009999999999</v>
      </c>
      <c r="H2211" s="8">
        <v>2.8086000000000002</v>
      </c>
      <c r="I2211" s="8">
        <v>118.43341002715546</v>
      </c>
      <c r="J2211" s="8">
        <v>93.84</v>
      </c>
      <c r="N2211" s="7"/>
      <c r="O2211" s="8"/>
      <c r="P2211" s="8"/>
      <c r="Q2211" s="8"/>
      <c r="R2211" s="8"/>
      <c r="S2211" s="8"/>
      <c r="T2211" s="8"/>
      <c r="U2211" s="8"/>
      <c r="V2211" s="8"/>
      <c r="W2211" s="8"/>
    </row>
    <row r="2212" spans="1:23" ht="14.25" customHeight="1">
      <c r="A2212" s="7">
        <v>42795</v>
      </c>
      <c r="B2212" s="8">
        <v>2.7143999999999999</v>
      </c>
      <c r="C2212" s="8">
        <v>3.3252000000000002</v>
      </c>
      <c r="D2212" s="8">
        <v>0.61080000000000023</v>
      </c>
      <c r="E2212" s="8">
        <v>1.99</v>
      </c>
      <c r="F2212" s="8">
        <v>2.46</v>
      </c>
      <c r="G2212" s="8">
        <v>101.7403</v>
      </c>
      <c r="H2212" s="8">
        <v>2.7565</v>
      </c>
      <c r="I2212" s="8">
        <v>118.75579532169746</v>
      </c>
      <c r="J2212" s="8">
        <v>93.84</v>
      </c>
      <c r="N2212" s="7"/>
      <c r="O2212" s="8"/>
      <c r="P2212" s="8"/>
      <c r="Q2212" s="8"/>
      <c r="R2212" s="8"/>
      <c r="S2212" s="8"/>
      <c r="T2212" s="8"/>
      <c r="U2212" s="8"/>
      <c r="V2212" s="8"/>
      <c r="W2212" s="8"/>
    </row>
    <row r="2213" spans="1:23" ht="14.25" customHeight="1">
      <c r="A2213" s="7">
        <v>42794</v>
      </c>
      <c r="B2213" s="8">
        <v>2.7121</v>
      </c>
      <c r="C2213" s="8">
        <v>3.2921</v>
      </c>
      <c r="D2213" s="8">
        <v>0.58000000000000007</v>
      </c>
      <c r="E2213" s="8">
        <v>1.89</v>
      </c>
      <c r="F2213" s="8">
        <v>2.36</v>
      </c>
      <c r="G2213" s="8">
        <v>101.33499999999999</v>
      </c>
      <c r="H2213" s="8">
        <v>2.7330000000000001</v>
      </c>
      <c r="I2213" s="8">
        <v>120.63277664489516</v>
      </c>
      <c r="J2213" s="8">
        <v>93.84</v>
      </c>
      <c r="N2213" s="7"/>
      <c r="O2213" s="8"/>
      <c r="P2213" s="8"/>
      <c r="Q2213" s="8"/>
      <c r="R2213" s="8"/>
      <c r="S2213" s="8"/>
      <c r="T2213" s="8"/>
      <c r="U2213" s="8"/>
      <c r="V2213" s="8"/>
      <c r="W2213" s="8"/>
    </row>
    <row r="2214" spans="1:23" ht="14.25" customHeight="1">
      <c r="A2214" s="7">
        <v>42793</v>
      </c>
      <c r="B2214" s="8">
        <v>2.7105999999999999</v>
      </c>
      <c r="C2214" s="8">
        <v>3.2871000000000001</v>
      </c>
      <c r="D2214" s="8">
        <v>0.57650000000000023</v>
      </c>
      <c r="E2214" s="8">
        <v>1.87</v>
      </c>
      <c r="F2214" s="8">
        <v>2.36</v>
      </c>
      <c r="G2214" s="8">
        <v>101.15349999999999</v>
      </c>
      <c r="H2214" s="8">
        <v>2.5767000000000002</v>
      </c>
      <c r="I2214" s="8">
        <v>121.53434954718286</v>
      </c>
      <c r="J2214" s="8">
        <v>93.84</v>
      </c>
      <c r="N2214" s="7"/>
      <c r="O2214" s="8"/>
      <c r="P2214" s="8"/>
      <c r="Q2214" s="8"/>
      <c r="R2214" s="8"/>
      <c r="S2214" s="8"/>
      <c r="T2214" s="8"/>
      <c r="U2214" s="8"/>
      <c r="V2214" s="8"/>
      <c r="W2214" s="8"/>
    </row>
    <row r="2215" spans="1:23" ht="14.25" customHeight="1">
      <c r="A2215" s="7">
        <v>42790</v>
      </c>
      <c r="B2215" s="8">
        <v>2.7069000000000001</v>
      </c>
      <c r="C2215" s="8">
        <v>3.2915999999999999</v>
      </c>
      <c r="D2215" s="8">
        <v>0.58469999999999978</v>
      </c>
      <c r="E2215" s="8">
        <v>1.8</v>
      </c>
      <c r="F2215" s="8">
        <v>2.31</v>
      </c>
      <c r="G2215" s="8">
        <v>101.13120000000001</v>
      </c>
      <c r="H2215" s="8">
        <v>2.8656000000000001</v>
      </c>
      <c r="I2215" s="8">
        <v>121.71872073467966</v>
      </c>
      <c r="J2215" s="8">
        <v>93.84</v>
      </c>
      <c r="N2215" s="7"/>
      <c r="O2215" s="8"/>
      <c r="P2215" s="8"/>
      <c r="Q2215" s="8"/>
      <c r="R2215" s="8"/>
      <c r="S2215" s="8"/>
      <c r="T2215" s="8"/>
      <c r="U2215" s="8"/>
      <c r="V2215" s="8"/>
      <c r="W2215" s="8"/>
    </row>
    <row r="2216" spans="1:23" ht="14.25" customHeight="1">
      <c r="A2216" s="7">
        <v>42789</v>
      </c>
      <c r="B2216" s="8">
        <v>2.698</v>
      </c>
      <c r="C2216" s="8">
        <v>3.2713999999999999</v>
      </c>
      <c r="D2216" s="8">
        <v>0.57339999999999991</v>
      </c>
      <c r="E2216" s="8">
        <v>1.87</v>
      </c>
      <c r="F2216" s="8">
        <v>2.38</v>
      </c>
      <c r="G2216" s="8">
        <v>100.96299999999999</v>
      </c>
      <c r="H2216" s="8">
        <v>2.8635999999999999</v>
      </c>
      <c r="I2216" s="8">
        <v>123.16196517338004</v>
      </c>
      <c r="J2216" s="8">
        <v>94.21</v>
      </c>
      <c r="N2216" s="7"/>
      <c r="O2216" s="8"/>
      <c r="P2216" s="8"/>
      <c r="Q2216" s="8"/>
      <c r="R2216" s="8"/>
      <c r="S2216" s="8"/>
      <c r="T2216" s="8"/>
      <c r="U2216" s="8"/>
      <c r="V2216" s="8"/>
      <c r="W2216" s="8"/>
    </row>
    <row r="2217" spans="1:23" ht="14.25" customHeight="1">
      <c r="A2217" s="7">
        <v>42788</v>
      </c>
      <c r="B2217" s="8">
        <v>2.7086999999999999</v>
      </c>
      <c r="C2217" s="8">
        <v>3.2839</v>
      </c>
      <c r="D2217" s="8">
        <v>0.57520000000000016</v>
      </c>
      <c r="E2217" s="8">
        <v>1.92</v>
      </c>
      <c r="F2217" s="8">
        <v>2.42</v>
      </c>
      <c r="G2217" s="8">
        <v>101.32810000000001</v>
      </c>
      <c r="H2217" s="8">
        <v>2.8592</v>
      </c>
      <c r="I2217" s="8">
        <v>123.53470674647888</v>
      </c>
      <c r="J2217" s="8">
        <v>94.21</v>
      </c>
      <c r="N2217" s="7"/>
      <c r="O2217" s="8"/>
      <c r="P2217" s="8"/>
      <c r="Q2217" s="8"/>
      <c r="R2217" s="8"/>
      <c r="S2217" s="8"/>
      <c r="T2217" s="8"/>
      <c r="U2217" s="8"/>
      <c r="V2217" s="8"/>
      <c r="W2217" s="8"/>
    </row>
    <row r="2218" spans="1:23" ht="14.25" customHeight="1">
      <c r="A2218" s="7">
        <v>42787</v>
      </c>
      <c r="B2218" s="8">
        <v>2.7166000000000001</v>
      </c>
      <c r="C2218" s="8">
        <v>3.3012999999999999</v>
      </c>
      <c r="D2218" s="8">
        <v>0.58469999999999978</v>
      </c>
      <c r="E2218" s="8">
        <v>1.93</v>
      </c>
      <c r="F2218" s="8">
        <v>2.4300000000000002</v>
      </c>
      <c r="G2218" s="8">
        <v>101.4636</v>
      </c>
      <c r="H2218" s="8">
        <v>2.7806999999999999</v>
      </c>
      <c r="I2218" s="8">
        <v>123.81389057345133</v>
      </c>
      <c r="J2218" s="8">
        <v>94.21</v>
      </c>
      <c r="N2218" s="7"/>
      <c r="O2218" s="8"/>
      <c r="P2218" s="8"/>
      <c r="Q2218" s="8"/>
      <c r="R2218" s="8"/>
      <c r="S2218" s="8"/>
      <c r="T2218" s="8"/>
      <c r="U2218" s="8"/>
      <c r="V2218" s="8"/>
      <c r="W2218" s="8"/>
    </row>
    <row r="2219" spans="1:23" ht="14.25" customHeight="1">
      <c r="A2219" s="7">
        <v>42786</v>
      </c>
      <c r="B2219" s="8">
        <v>2.7505000000000002</v>
      </c>
      <c r="C2219" s="8">
        <v>3.2812000000000001</v>
      </c>
      <c r="D2219" s="8">
        <v>0.53069999999999995</v>
      </c>
      <c r="E2219" s="8">
        <v>1.92</v>
      </c>
      <c r="F2219" s="8">
        <v>2.42</v>
      </c>
      <c r="G2219" s="8">
        <v>100.9208</v>
      </c>
      <c r="H2219" s="8">
        <v>2.7018</v>
      </c>
      <c r="I2219" s="8">
        <v>124.18908751868993</v>
      </c>
      <c r="J2219" s="8">
        <v>94.21</v>
      </c>
      <c r="N2219" s="7"/>
      <c r="O2219" s="8"/>
      <c r="P2219" s="8"/>
      <c r="Q2219" s="8"/>
      <c r="R2219" s="8"/>
      <c r="S2219" s="8"/>
      <c r="T2219" s="8"/>
      <c r="U2219" s="8"/>
      <c r="V2219" s="8"/>
      <c r="W2219" s="8"/>
    </row>
    <row r="2220" spans="1:23" ht="14.25" customHeight="1">
      <c r="A2220" s="7">
        <v>42783</v>
      </c>
      <c r="B2220" s="8">
        <v>2.7982</v>
      </c>
      <c r="C2220" s="8">
        <v>3.3311000000000002</v>
      </c>
      <c r="D2220" s="8">
        <v>0.53290000000000015</v>
      </c>
      <c r="E2220" s="8">
        <v>1.92</v>
      </c>
      <c r="F2220" s="8">
        <v>2.42</v>
      </c>
      <c r="G2220" s="8">
        <v>100.8875</v>
      </c>
      <c r="H2220" s="8">
        <v>2.7372000000000001</v>
      </c>
      <c r="I2220" s="8">
        <v>119.55731688330341</v>
      </c>
      <c r="J2220" s="8">
        <v>94.21</v>
      </c>
      <c r="N2220" s="7"/>
      <c r="O2220" s="8"/>
      <c r="P2220" s="8"/>
      <c r="Q2220" s="8"/>
      <c r="R2220" s="8"/>
      <c r="S2220" s="8"/>
      <c r="T2220" s="8"/>
      <c r="U2220" s="8"/>
      <c r="V2220" s="8"/>
      <c r="W2220" s="8"/>
    </row>
    <row r="2221" spans="1:23" ht="14.25" customHeight="1">
      <c r="A2221" s="7">
        <v>42782</v>
      </c>
      <c r="B2221" s="8">
        <v>2.8127</v>
      </c>
      <c r="C2221" s="8">
        <v>3.3559000000000001</v>
      </c>
      <c r="D2221" s="8">
        <v>0.54320000000000013</v>
      </c>
      <c r="E2221" s="8">
        <v>1.95</v>
      </c>
      <c r="F2221" s="8">
        <v>2.4500000000000002</v>
      </c>
      <c r="G2221" s="8">
        <v>100.4794</v>
      </c>
      <c r="H2221" s="8">
        <v>2.5859999999999999</v>
      </c>
      <c r="I2221" s="8">
        <v>119.25282417538794</v>
      </c>
      <c r="J2221" s="8">
        <v>94.03</v>
      </c>
      <c r="N2221" s="7"/>
      <c r="O2221" s="8"/>
      <c r="P2221" s="8"/>
      <c r="Q2221" s="8"/>
      <c r="R2221" s="8"/>
      <c r="S2221" s="8"/>
      <c r="T2221" s="8"/>
      <c r="U2221" s="8"/>
      <c r="V2221" s="8"/>
      <c r="W2221" s="8"/>
    </row>
    <row r="2222" spans="1:23" ht="14.25" customHeight="1">
      <c r="A2222" s="7">
        <v>42781</v>
      </c>
      <c r="B2222" s="8">
        <v>2.8226</v>
      </c>
      <c r="C2222" s="8">
        <v>3.4058000000000002</v>
      </c>
      <c r="D2222" s="8">
        <v>0.58320000000000016</v>
      </c>
      <c r="E2222" s="8">
        <v>2.0099999999999998</v>
      </c>
      <c r="F2222" s="8">
        <v>2.5099999999999998</v>
      </c>
      <c r="G2222" s="8">
        <v>101.0934</v>
      </c>
      <c r="H2222" s="8">
        <v>2.7625000000000002</v>
      </c>
      <c r="I2222" s="8">
        <v>117.15043891067538</v>
      </c>
      <c r="J2222" s="8">
        <v>94.03</v>
      </c>
      <c r="N2222" s="7"/>
      <c r="O2222" s="8"/>
      <c r="P2222" s="8"/>
      <c r="Q2222" s="8"/>
      <c r="R2222" s="8"/>
      <c r="S2222" s="8"/>
      <c r="T2222" s="8"/>
      <c r="U2222" s="8"/>
      <c r="V2222" s="8"/>
      <c r="W2222" s="8"/>
    </row>
    <row r="2223" spans="1:23" ht="14.25" customHeight="1">
      <c r="A2223" s="7">
        <v>42780</v>
      </c>
      <c r="B2223" s="8">
        <v>2.8228</v>
      </c>
      <c r="C2223" s="8">
        <v>3.4106999999999998</v>
      </c>
      <c r="D2223" s="8">
        <v>0.58789999999999987</v>
      </c>
      <c r="E2223" s="8">
        <v>1.98</v>
      </c>
      <c r="F2223" s="8">
        <v>2.4700000000000002</v>
      </c>
      <c r="G2223" s="8">
        <v>101.2119</v>
      </c>
      <c r="H2223" s="8">
        <v>2.5230000000000001</v>
      </c>
      <c r="I2223" s="8">
        <v>116.42892478451424</v>
      </c>
      <c r="J2223" s="8">
        <v>94.03</v>
      </c>
      <c r="N2223" s="7"/>
      <c r="O2223" s="8"/>
      <c r="P2223" s="8"/>
      <c r="Q2223" s="8"/>
      <c r="R2223" s="8"/>
      <c r="S2223" s="8"/>
      <c r="T2223" s="8"/>
      <c r="U2223" s="8"/>
      <c r="V2223" s="8"/>
      <c r="W2223" s="8"/>
    </row>
    <row r="2224" spans="1:23" ht="14.25" customHeight="1">
      <c r="A2224" s="7">
        <v>42779</v>
      </c>
      <c r="B2224" s="8">
        <v>2.8466999999999998</v>
      </c>
      <c r="C2224" s="8">
        <v>3.4192</v>
      </c>
      <c r="D2224" s="8">
        <v>0.57250000000000023</v>
      </c>
      <c r="E2224" s="8">
        <v>1.92</v>
      </c>
      <c r="F2224" s="8">
        <v>2.4300000000000002</v>
      </c>
      <c r="G2224" s="8">
        <v>101.0029</v>
      </c>
      <c r="H2224" s="8">
        <v>2.4436</v>
      </c>
      <c r="I2224" s="8">
        <v>117.74148428256881</v>
      </c>
      <c r="J2224" s="8">
        <v>94.03</v>
      </c>
      <c r="N2224" s="7"/>
      <c r="O2224" s="8"/>
      <c r="P2224" s="8"/>
      <c r="Q2224" s="8"/>
      <c r="R2224" s="8"/>
      <c r="S2224" s="8"/>
      <c r="T2224" s="8"/>
      <c r="U2224" s="8"/>
      <c r="V2224" s="8"/>
      <c r="W2224" s="8"/>
    </row>
    <row r="2225" spans="1:23" ht="14.25" customHeight="1">
      <c r="A2225" s="7">
        <v>42776</v>
      </c>
      <c r="B2225" s="8">
        <v>2.8357000000000001</v>
      </c>
      <c r="C2225" s="8">
        <v>3.4367999999999999</v>
      </c>
      <c r="D2225" s="8">
        <v>0.60109999999999975</v>
      </c>
      <c r="E2225" s="8">
        <v>1.89</v>
      </c>
      <c r="F2225" s="8">
        <v>2.41</v>
      </c>
      <c r="G2225" s="8">
        <v>100.7153</v>
      </c>
      <c r="H2225" s="8">
        <v>2.4205999999999999</v>
      </c>
      <c r="I2225" s="8">
        <v>119.9985959055699</v>
      </c>
      <c r="J2225" s="8">
        <v>94.03</v>
      </c>
      <c r="N2225" s="7"/>
      <c r="O2225" s="8"/>
      <c r="P2225" s="8"/>
      <c r="Q2225" s="8"/>
      <c r="R2225" s="8"/>
      <c r="S2225" s="8"/>
      <c r="T2225" s="8"/>
      <c r="U2225" s="8"/>
      <c r="V2225" s="8"/>
      <c r="W2225" s="8"/>
    </row>
    <row r="2226" spans="1:23" ht="14.25" customHeight="1">
      <c r="A2226" s="7">
        <v>42775</v>
      </c>
      <c r="B2226" s="8">
        <v>2.83</v>
      </c>
      <c r="C2226" s="8">
        <v>3.4148000000000001</v>
      </c>
      <c r="D2226" s="8">
        <v>0.58479999999999999</v>
      </c>
      <c r="E2226" s="8">
        <v>1.88</v>
      </c>
      <c r="F2226" s="8">
        <v>2.4</v>
      </c>
      <c r="G2226" s="8">
        <v>100.6652</v>
      </c>
      <c r="H2226" s="8">
        <v>2.5101</v>
      </c>
      <c r="I2226" s="8">
        <v>123.2973640842969</v>
      </c>
      <c r="J2226" s="8">
        <v>94.03</v>
      </c>
      <c r="N2226" s="7"/>
      <c r="O2226" s="8"/>
      <c r="P2226" s="8"/>
      <c r="Q2226" s="8"/>
      <c r="R2226" s="8"/>
      <c r="S2226" s="8"/>
      <c r="T2226" s="8"/>
      <c r="U2226" s="8"/>
      <c r="V2226" s="8"/>
      <c r="W2226" s="8"/>
    </row>
    <row r="2227" spans="1:23" ht="14.25" customHeight="1">
      <c r="A2227" s="7">
        <v>42774</v>
      </c>
      <c r="B2227" s="8">
        <v>2.8620999999999999</v>
      </c>
      <c r="C2227" s="8">
        <v>3.4590999999999998</v>
      </c>
      <c r="D2227" s="8">
        <v>0.59699999999999998</v>
      </c>
      <c r="E2227" s="8">
        <v>1.81</v>
      </c>
      <c r="F2227" s="8">
        <v>2.34</v>
      </c>
      <c r="G2227" s="8">
        <v>100.1721</v>
      </c>
      <c r="H2227" s="8">
        <v>2.5684</v>
      </c>
      <c r="I2227" s="8">
        <v>124.03238777318813</v>
      </c>
      <c r="J2227" s="8">
        <v>94.03</v>
      </c>
      <c r="N2227" s="7"/>
      <c r="O2227" s="8"/>
      <c r="P2227" s="8"/>
      <c r="Q2227" s="8"/>
      <c r="R2227" s="8"/>
      <c r="S2227" s="8"/>
      <c r="T2227" s="8"/>
      <c r="U2227" s="8"/>
      <c r="V2227" s="8"/>
      <c r="W2227" s="8"/>
    </row>
    <row r="2228" spans="1:23" ht="14.25" customHeight="1">
      <c r="A2228" s="7">
        <v>42773</v>
      </c>
      <c r="B2228" s="8">
        <v>2.8942000000000001</v>
      </c>
      <c r="C2228" s="8">
        <v>3.4866000000000001</v>
      </c>
      <c r="D2228" s="8">
        <v>0.59240000000000004</v>
      </c>
      <c r="E2228" s="8">
        <v>1.85</v>
      </c>
      <c r="F2228" s="8">
        <v>2.4</v>
      </c>
      <c r="G2228" s="8">
        <v>100.4071</v>
      </c>
      <c r="H2228" s="8">
        <v>2.4346999999999999</v>
      </c>
      <c r="I2228" s="8">
        <v>121.82806639412208</v>
      </c>
      <c r="J2228" s="8">
        <v>94.03</v>
      </c>
      <c r="N2228" s="7"/>
      <c r="O2228" s="8"/>
      <c r="P2228" s="8"/>
      <c r="Q2228" s="8"/>
      <c r="R2228" s="8"/>
      <c r="S2228" s="8"/>
      <c r="T2228" s="8"/>
      <c r="U2228" s="8"/>
      <c r="V2228" s="8"/>
      <c r="W2228" s="8"/>
    </row>
    <row r="2229" spans="1:23" ht="14.25" customHeight="1">
      <c r="A2229" s="7">
        <v>42772</v>
      </c>
      <c r="B2229" s="8">
        <v>2.8439000000000001</v>
      </c>
      <c r="C2229" s="8">
        <v>3.4904999999999999</v>
      </c>
      <c r="D2229" s="8">
        <v>0.64659999999999984</v>
      </c>
      <c r="E2229" s="8">
        <v>1.86</v>
      </c>
      <c r="F2229" s="8">
        <v>2.42</v>
      </c>
      <c r="G2229" s="8">
        <v>99.879400000000004</v>
      </c>
      <c r="H2229" s="8">
        <v>2.4453999999999998</v>
      </c>
      <c r="I2229" s="8">
        <v>111.01869898036254</v>
      </c>
      <c r="J2229" s="8">
        <v>94.03</v>
      </c>
      <c r="N2229" s="7"/>
      <c r="O2229" s="8"/>
      <c r="P2229" s="8"/>
      <c r="Q2229" s="8"/>
      <c r="R2229" s="8"/>
      <c r="S2229" s="8"/>
      <c r="T2229" s="8"/>
      <c r="U2229" s="8"/>
      <c r="V2229" s="8"/>
      <c r="W2229" s="8"/>
    </row>
    <row r="2230" spans="1:23" ht="14.25" customHeight="1">
      <c r="A2230" s="7">
        <v>42770</v>
      </c>
      <c r="B2230" s="8">
        <v>2.7926000000000002</v>
      </c>
      <c r="C2230" s="8">
        <v>3.4098999999999999</v>
      </c>
      <c r="D2230" s="8">
        <v>0.61729999999999974</v>
      </c>
      <c r="E2230" s="8">
        <v>1.93</v>
      </c>
      <c r="F2230" s="8">
        <v>2.4900000000000002</v>
      </c>
      <c r="G2230" s="8">
        <v>99.691800000000001</v>
      </c>
      <c r="H2230" s="8">
        <v>2.4964</v>
      </c>
      <c r="I2230" s="8">
        <v>112.45339195149678</v>
      </c>
      <c r="J2230" s="8">
        <v>94.03</v>
      </c>
      <c r="N2230" s="7"/>
      <c r="O2230" s="8"/>
      <c r="P2230" s="8"/>
      <c r="Q2230" s="8"/>
      <c r="R2230" s="8"/>
      <c r="S2230" s="8"/>
      <c r="T2230" s="8"/>
      <c r="U2230" s="8"/>
      <c r="V2230" s="8"/>
      <c r="W2230" s="8"/>
    </row>
    <row r="2231" spans="1:23" ht="14.25" customHeight="1">
      <c r="A2231" s="7">
        <v>42769</v>
      </c>
      <c r="B2231" s="8">
        <v>2.7402000000000002</v>
      </c>
      <c r="C2231" s="8">
        <v>3.4214000000000002</v>
      </c>
      <c r="D2231" s="8">
        <v>0.68120000000000003</v>
      </c>
      <c r="E2231" s="8">
        <v>1.93</v>
      </c>
      <c r="F2231" s="8">
        <v>2.4900000000000002</v>
      </c>
      <c r="G2231" s="8">
        <v>99.691800000000001</v>
      </c>
      <c r="H2231" s="8">
        <v>2.5541</v>
      </c>
      <c r="I2231" s="8">
        <v>111.54729310959424</v>
      </c>
      <c r="J2231" s="8">
        <v>94.03</v>
      </c>
      <c r="N2231" s="7"/>
      <c r="O2231" s="8"/>
      <c r="P2231" s="8"/>
      <c r="Q2231" s="8"/>
      <c r="R2231" s="8"/>
      <c r="S2231" s="8"/>
      <c r="T2231" s="8"/>
      <c r="U2231" s="8"/>
      <c r="V2231" s="8"/>
      <c r="W2231" s="8"/>
    </row>
    <row r="2232" spans="1:23" ht="14.25" customHeight="1">
      <c r="A2232" s="7">
        <v>42768</v>
      </c>
      <c r="B2232" s="8">
        <v>2.6757</v>
      </c>
      <c r="C2232" s="8">
        <v>3.3464999999999998</v>
      </c>
      <c r="D2232" s="8">
        <v>0.67079999999999984</v>
      </c>
      <c r="E2232" s="8">
        <v>1.92</v>
      </c>
      <c r="F2232" s="8">
        <v>2.48</v>
      </c>
      <c r="G2232" s="8">
        <v>99.846800000000002</v>
      </c>
      <c r="H2232" s="8">
        <v>2.6385000000000001</v>
      </c>
      <c r="I2232" s="8">
        <v>111.39590882598785</v>
      </c>
      <c r="J2232" s="8">
        <v>94.22</v>
      </c>
      <c r="N2232" s="7"/>
      <c r="O2232" s="8"/>
      <c r="P2232" s="8"/>
      <c r="Q2232" s="8"/>
      <c r="R2232" s="8"/>
      <c r="S2232" s="8"/>
      <c r="T2232" s="8"/>
      <c r="U2232" s="8"/>
      <c r="V2232" s="8"/>
      <c r="W2232" s="8"/>
    </row>
    <row r="2233" spans="1:23" ht="14.25" customHeight="1">
      <c r="A2233" s="7">
        <v>42767</v>
      </c>
      <c r="B2233" s="8">
        <v>2.6757</v>
      </c>
      <c r="C2233" s="8">
        <v>3.3464999999999998</v>
      </c>
      <c r="D2233" s="8">
        <v>0.67079999999999984</v>
      </c>
      <c r="E2233" s="8">
        <v>1.93</v>
      </c>
      <c r="F2233" s="8">
        <v>2.48</v>
      </c>
      <c r="G2233" s="8">
        <v>99.734099999999998</v>
      </c>
      <c r="H2233" s="8">
        <v>2.6385000000000001</v>
      </c>
      <c r="I2233" s="8">
        <v>111.39590882598785</v>
      </c>
      <c r="J2233" s="8">
        <v>94.22</v>
      </c>
      <c r="N2233" s="7"/>
      <c r="O2233" s="8"/>
      <c r="P2233" s="8"/>
      <c r="Q2233" s="8"/>
      <c r="R2233" s="8"/>
      <c r="S2233" s="8"/>
      <c r="T2233" s="8"/>
      <c r="U2233" s="8"/>
      <c r="V2233" s="8"/>
      <c r="W2233" s="8"/>
    </row>
    <row r="2234" spans="1:23" ht="14.25" customHeight="1">
      <c r="A2234" s="7">
        <v>42766</v>
      </c>
      <c r="B2234" s="8">
        <v>2.6757</v>
      </c>
      <c r="C2234" s="8">
        <v>3.3464999999999998</v>
      </c>
      <c r="D2234" s="8">
        <v>0.67079999999999984</v>
      </c>
      <c r="E2234" s="8">
        <v>1.9</v>
      </c>
      <c r="F2234" s="8">
        <v>2.4500000000000002</v>
      </c>
      <c r="G2234" s="8">
        <v>99.574299999999994</v>
      </c>
      <c r="H2234" s="8">
        <v>2.6385000000000001</v>
      </c>
      <c r="I2234" s="8">
        <v>111.39590882598785</v>
      </c>
      <c r="J2234" s="8">
        <v>94.22</v>
      </c>
      <c r="N2234" s="7"/>
      <c r="O2234" s="8"/>
      <c r="P2234" s="8"/>
      <c r="Q2234" s="8"/>
      <c r="R2234" s="8"/>
      <c r="S2234" s="8"/>
      <c r="T2234" s="8"/>
      <c r="U2234" s="8"/>
      <c r="V2234" s="8"/>
      <c r="W2234" s="8"/>
    </row>
    <row r="2235" spans="1:23" ht="14.25" customHeight="1">
      <c r="A2235" s="7">
        <v>42765</v>
      </c>
      <c r="B2235" s="8">
        <v>2.6757</v>
      </c>
      <c r="C2235" s="8">
        <v>3.3464999999999998</v>
      </c>
      <c r="D2235" s="8">
        <v>0.67079999999999984</v>
      </c>
      <c r="E2235" s="8">
        <v>1.94</v>
      </c>
      <c r="F2235" s="8">
        <v>2.4900000000000002</v>
      </c>
      <c r="G2235" s="8">
        <v>100.4402</v>
      </c>
      <c r="H2235" s="8">
        <v>2.6385000000000001</v>
      </c>
      <c r="I2235" s="8">
        <v>111.39590882598785</v>
      </c>
      <c r="J2235" s="8">
        <v>94.22</v>
      </c>
      <c r="N2235" s="7"/>
      <c r="O2235" s="8"/>
      <c r="P2235" s="8"/>
      <c r="Q2235" s="8"/>
      <c r="R2235" s="8"/>
      <c r="S2235" s="8"/>
      <c r="T2235" s="8"/>
      <c r="U2235" s="8"/>
      <c r="V2235" s="8"/>
      <c r="W2235" s="8"/>
    </row>
    <row r="2236" spans="1:23" ht="14.25" customHeight="1">
      <c r="A2236" s="7">
        <v>42762</v>
      </c>
      <c r="B2236" s="8">
        <v>2.6757</v>
      </c>
      <c r="C2236" s="8">
        <v>3.3464999999999998</v>
      </c>
      <c r="D2236" s="8">
        <v>0.67079999999999984</v>
      </c>
      <c r="E2236" s="8">
        <v>1.94</v>
      </c>
      <c r="F2236" s="8">
        <v>2.4900000000000002</v>
      </c>
      <c r="G2236" s="8">
        <v>100.57980000000001</v>
      </c>
      <c r="H2236" s="8">
        <v>2.6385000000000001</v>
      </c>
      <c r="I2236" s="8">
        <v>111.39590882598785</v>
      </c>
      <c r="J2236" s="8">
        <v>94.22</v>
      </c>
      <c r="N2236" s="7"/>
      <c r="O2236" s="8"/>
      <c r="P2236" s="8"/>
      <c r="Q2236" s="8"/>
      <c r="R2236" s="8"/>
      <c r="S2236" s="8"/>
      <c r="T2236" s="8"/>
      <c r="U2236" s="8"/>
      <c r="V2236" s="8"/>
      <c r="W2236" s="8"/>
    </row>
    <row r="2237" spans="1:23" ht="14.25" customHeight="1">
      <c r="A2237" s="7">
        <v>42761</v>
      </c>
      <c r="B2237" s="8">
        <v>2.6757</v>
      </c>
      <c r="C2237" s="8">
        <v>3.3464999999999998</v>
      </c>
      <c r="D2237" s="8">
        <v>0.67079999999999984</v>
      </c>
      <c r="E2237" s="8">
        <v>1.95</v>
      </c>
      <c r="F2237" s="8">
        <v>2.5099999999999998</v>
      </c>
      <c r="G2237" s="8">
        <v>100.52</v>
      </c>
      <c r="H2237" s="8">
        <v>2.6385000000000001</v>
      </c>
      <c r="I2237" s="8">
        <v>111.39590882598785</v>
      </c>
      <c r="J2237" s="8">
        <v>94.22</v>
      </c>
      <c r="N2237" s="7"/>
      <c r="O2237" s="8"/>
      <c r="P2237" s="8"/>
      <c r="Q2237" s="8"/>
      <c r="R2237" s="8"/>
      <c r="S2237" s="8"/>
      <c r="T2237" s="8"/>
      <c r="U2237" s="8"/>
      <c r="V2237" s="8"/>
      <c r="W2237" s="8"/>
    </row>
    <row r="2238" spans="1:23" ht="14.25" customHeight="1">
      <c r="A2238" s="7">
        <v>42760</v>
      </c>
      <c r="B2238" s="8">
        <v>2.6543000000000001</v>
      </c>
      <c r="C2238" s="8">
        <v>3.3462999999999998</v>
      </c>
      <c r="D2238" s="8">
        <v>0.69199999999999973</v>
      </c>
      <c r="E2238" s="8">
        <v>1.99</v>
      </c>
      <c r="F2238" s="8">
        <v>2.5299999999999998</v>
      </c>
      <c r="G2238" s="8">
        <v>99.947599999999994</v>
      </c>
      <c r="H2238" s="8">
        <v>2.6080000000000001</v>
      </c>
      <c r="I2238" s="8">
        <v>110.53038410217309</v>
      </c>
      <c r="J2238" s="8">
        <v>94.87</v>
      </c>
      <c r="N2238" s="7"/>
      <c r="O2238" s="8"/>
      <c r="P2238" s="8"/>
      <c r="Q2238" s="8"/>
      <c r="R2238" s="8"/>
      <c r="S2238" s="8"/>
      <c r="T2238" s="8"/>
      <c r="U2238" s="8"/>
      <c r="V2238" s="8"/>
      <c r="W2238" s="8"/>
    </row>
    <row r="2239" spans="1:23" ht="14.25" customHeight="1">
      <c r="A2239" s="7">
        <v>42759</v>
      </c>
      <c r="B2239" s="8">
        <v>2.6417999999999999</v>
      </c>
      <c r="C2239" s="8">
        <v>3.2837000000000001</v>
      </c>
      <c r="D2239" s="8">
        <v>0.64190000000000014</v>
      </c>
      <c r="E2239" s="8">
        <v>1.94</v>
      </c>
      <c r="F2239" s="8">
        <v>2.4700000000000002</v>
      </c>
      <c r="G2239" s="8">
        <v>100.2773</v>
      </c>
      <c r="H2239" s="8">
        <v>2.6352000000000002</v>
      </c>
      <c r="I2239" s="8">
        <v>112.99799216558068</v>
      </c>
      <c r="J2239" s="8">
        <v>94.87</v>
      </c>
      <c r="N2239" s="7"/>
      <c r="O2239" s="8"/>
      <c r="P2239" s="8"/>
      <c r="Q2239" s="8"/>
      <c r="R2239" s="8"/>
      <c r="S2239" s="8"/>
      <c r="T2239" s="8"/>
      <c r="U2239" s="8"/>
      <c r="V2239" s="8"/>
      <c r="W2239" s="8"/>
    </row>
    <row r="2240" spans="1:23" ht="14.25" customHeight="1">
      <c r="A2240" s="7">
        <v>42758</v>
      </c>
      <c r="B2240" s="8">
        <v>2.6429</v>
      </c>
      <c r="C2240" s="8">
        <v>3.2429000000000001</v>
      </c>
      <c r="D2240" s="8">
        <v>0.60000000000000009</v>
      </c>
      <c r="E2240" s="8">
        <v>1.88</v>
      </c>
      <c r="F2240" s="8">
        <v>2.41</v>
      </c>
      <c r="G2240" s="8">
        <v>99.986999999999995</v>
      </c>
      <c r="H2240" s="8">
        <v>2.4535999999999998</v>
      </c>
      <c r="I2240" s="8">
        <v>112.51732583461539</v>
      </c>
      <c r="J2240" s="8">
        <v>94.87</v>
      </c>
      <c r="N2240" s="7"/>
      <c r="O2240" s="8"/>
      <c r="P2240" s="8"/>
      <c r="Q2240" s="8"/>
      <c r="R2240" s="8"/>
      <c r="S2240" s="8"/>
      <c r="T2240" s="8"/>
      <c r="U2240" s="8"/>
      <c r="V2240" s="8"/>
      <c r="W2240" s="8"/>
    </row>
    <row r="2241" spans="1:23" ht="14.25" customHeight="1">
      <c r="A2241" s="7">
        <v>42757</v>
      </c>
      <c r="B2241" s="8">
        <v>2.6429999999999998</v>
      </c>
      <c r="C2241" s="8">
        <v>3.2549999999999999</v>
      </c>
      <c r="D2241" s="8">
        <v>0.6120000000000001</v>
      </c>
      <c r="E2241" s="8">
        <v>1.95</v>
      </c>
      <c r="F2241" s="8">
        <v>2.48</v>
      </c>
      <c r="G2241" s="8">
        <v>100.79600000000001</v>
      </c>
      <c r="H2241" s="8">
        <v>2.5150999999999999</v>
      </c>
      <c r="I2241" s="8">
        <v>112.91000278701198</v>
      </c>
      <c r="J2241" s="8">
        <v>94.87</v>
      </c>
      <c r="N2241" s="7"/>
      <c r="O2241" s="8"/>
      <c r="P2241" s="8"/>
      <c r="Q2241" s="8"/>
      <c r="R2241" s="8"/>
      <c r="S2241" s="8"/>
      <c r="T2241" s="8"/>
      <c r="U2241" s="8"/>
      <c r="V2241" s="8"/>
      <c r="W2241" s="8"/>
    </row>
    <row r="2242" spans="1:23" ht="14.25" customHeight="1">
      <c r="A2242" s="7">
        <v>42755</v>
      </c>
      <c r="B2242" s="8">
        <v>2.6413000000000002</v>
      </c>
      <c r="C2242" s="8">
        <v>3.2440000000000002</v>
      </c>
      <c r="D2242" s="8">
        <v>0.60270000000000001</v>
      </c>
      <c r="E2242" s="8">
        <v>1.95</v>
      </c>
      <c r="F2242" s="8">
        <v>2.48</v>
      </c>
      <c r="G2242" s="8">
        <v>100.79600000000001</v>
      </c>
      <c r="H2242" s="8">
        <v>2.6511999999999998</v>
      </c>
      <c r="I2242" s="8">
        <v>115.48199063639892</v>
      </c>
      <c r="J2242" s="8">
        <v>94.87</v>
      </c>
      <c r="N2242" s="7"/>
      <c r="O2242" s="8"/>
      <c r="P2242" s="8"/>
      <c r="Q2242" s="8"/>
      <c r="R2242" s="8"/>
      <c r="S2242" s="8"/>
      <c r="T2242" s="8"/>
      <c r="U2242" s="8"/>
      <c r="V2242" s="8"/>
      <c r="W2242" s="8"/>
    </row>
    <row r="2243" spans="1:23" ht="14.25" customHeight="1">
      <c r="A2243" s="7">
        <v>42754</v>
      </c>
      <c r="B2243" s="8">
        <v>2.6678000000000002</v>
      </c>
      <c r="C2243" s="8">
        <v>3.2584</v>
      </c>
      <c r="D2243" s="8">
        <v>0.59059999999999979</v>
      </c>
      <c r="E2243" s="8">
        <v>1.97</v>
      </c>
      <c r="F2243" s="8">
        <v>2.4700000000000002</v>
      </c>
      <c r="G2243" s="8">
        <v>101.12139999999999</v>
      </c>
      <c r="H2243" s="8">
        <v>2.6335999999999999</v>
      </c>
      <c r="I2243" s="8">
        <v>113.37781022576878</v>
      </c>
      <c r="J2243" s="8">
        <v>94.78</v>
      </c>
      <c r="N2243" s="7"/>
      <c r="O2243" s="8"/>
      <c r="P2243" s="8"/>
      <c r="Q2243" s="8"/>
      <c r="R2243" s="8"/>
      <c r="S2243" s="8"/>
      <c r="T2243" s="8"/>
      <c r="U2243" s="8"/>
      <c r="V2243" s="8"/>
      <c r="W2243" s="8"/>
    </row>
    <row r="2244" spans="1:23" ht="14.25" customHeight="1">
      <c r="A2244" s="7">
        <v>42753</v>
      </c>
      <c r="B2244" s="8">
        <v>2.6379999999999999</v>
      </c>
      <c r="C2244" s="8">
        <v>3.2682000000000002</v>
      </c>
      <c r="D2244" s="8">
        <v>0.63020000000000032</v>
      </c>
      <c r="E2244" s="8">
        <v>1.93</v>
      </c>
      <c r="F2244" s="8">
        <v>2.42</v>
      </c>
      <c r="G2244" s="8">
        <v>101.333</v>
      </c>
      <c r="H2244" s="8">
        <v>2.7606999999999999</v>
      </c>
      <c r="I2244" s="8">
        <v>112.04774488871534</v>
      </c>
      <c r="J2244" s="8">
        <v>94.78</v>
      </c>
      <c r="N2244" s="7"/>
      <c r="O2244" s="8"/>
      <c r="P2244" s="8"/>
      <c r="Q2244" s="8"/>
      <c r="R2244" s="8"/>
      <c r="S2244" s="8"/>
      <c r="T2244" s="8"/>
      <c r="U2244" s="8"/>
      <c r="V2244" s="8"/>
      <c r="W2244" s="8"/>
    </row>
    <row r="2245" spans="1:23" ht="14.25" customHeight="1">
      <c r="A2245" s="7">
        <v>42752</v>
      </c>
      <c r="B2245" s="8">
        <v>2.6677</v>
      </c>
      <c r="C2245" s="8">
        <v>3.2692000000000001</v>
      </c>
      <c r="D2245" s="8">
        <v>0.60150000000000015</v>
      </c>
      <c r="E2245" s="8">
        <v>1.84</v>
      </c>
      <c r="F2245" s="8">
        <v>2.33</v>
      </c>
      <c r="G2245" s="8">
        <v>100.2812</v>
      </c>
      <c r="H2245" s="8">
        <v>2.4121999999999999</v>
      </c>
      <c r="I2245" s="8">
        <v>105.78395814162754</v>
      </c>
      <c r="J2245" s="8">
        <v>94.78</v>
      </c>
      <c r="N2245" s="7"/>
      <c r="O2245" s="8"/>
      <c r="P2245" s="8"/>
      <c r="Q2245" s="8"/>
      <c r="R2245" s="8"/>
      <c r="S2245" s="8"/>
      <c r="T2245" s="8"/>
      <c r="U2245" s="8"/>
      <c r="V2245" s="8"/>
      <c r="W2245" s="8"/>
    </row>
    <row r="2246" spans="1:23" ht="14.25" customHeight="1">
      <c r="A2246" s="7">
        <v>42751</v>
      </c>
      <c r="B2246" s="8">
        <v>2.6223999999999998</v>
      </c>
      <c r="C2246" s="8">
        <v>3.2496</v>
      </c>
      <c r="D2246" s="8">
        <v>0.6272000000000002</v>
      </c>
      <c r="E2246" s="8">
        <v>1.9</v>
      </c>
      <c r="F2246" s="8">
        <v>2.4</v>
      </c>
      <c r="G2246" s="8">
        <v>101.60420000000001</v>
      </c>
      <c r="H2246" s="8">
        <v>2.4914000000000001</v>
      </c>
      <c r="I2246" s="8">
        <v>105.57759196534069</v>
      </c>
      <c r="J2246" s="8">
        <v>94.78</v>
      </c>
      <c r="N2246" s="7"/>
      <c r="O2246" s="8"/>
      <c r="P2246" s="8"/>
      <c r="Q2246" s="8"/>
      <c r="R2246" s="8"/>
      <c r="S2246" s="8"/>
      <c r="T2246" s="8"/>
      <c r="U2246" s="8"/>
      <c r="V2246" s="8"/>
      <c r="W2246" s="8"/>
    </row>
    <row r="2247" spans="1:23" ht="14.25" customHeight="1">
      <c r="A2247" s="7">
        <v>42748</v>
      </c>
      <c r="B2247" s="8">
        <v>2.6865999999999999</v>
      </c>
      <c r="C2247" s="8">
        <v>3.2021999999999999</v>
      </c>
      <c r="D2247" s="8">
        <v>0.51560000000000006</v>
      </c>
      <c r="E2247" s="8">
        <v>1.9</v>
      </c>
      <c r="F2247" s="8">
        <v>2.4</v>
      </c>
      <c r="G2247" s="8">
        <v>101.1694</v>
      </c>
      <c r="H2247" s="8">
        <v>2.3344999999999998</v>
      </c>
      <c r="I2247" s="8">
        <v>107.25084914691944</v>
      </c>
      <c r="J2247" s="8">
        <v>94.78</v>
      </c>
      <c r="N2247" s="7"/>
      <c r="O2247" s="8"/>
      <c r="P2247" s="8"/>
      <c r="Q2247" s="8"/>
      <c r="R2247" s="8"/>
      <c r="S2247" s="8"/>
      <c r="T2247" s="8"/>
      <c r="U2247" s="8"/>
      <c r="V2247" s="8"/>
      <c r="W2247" s="8"/>
    </row>
    <row r="2248" spans="1:23" ht="14.25" customHeight="1">
      <c r="A2248" s="7">
        <v>42747</v>
      </c>
      <c r="B2248" s="8">
        <v>2.7147000000000001</v>
      </c>
      <c r="C2248" s="8">
        <v>3.1888000000000001</v>
      </c>
      <c r="D2248" s="8">
        <v>0.47409999999999997</v>
      </c>
      <c r="E2248" s="8">
        <v>1.87</v>
      </c>
      <c r="F2248" s="8">
        <v>2.36</v>
      </c>
      <c r="G2248" s="8">
        <v>101.4588</v>
      </c>
      <c r="H2248" s="8">
        <v>2.2919</v>
      </c>
      <c r="I2248" s="8">
        <v>106.2797996904762</v>
      </c>
      <c r="J2248" s="8">
        <v>95.25</v>
      </c>
      <c r="N2248" s="7"/>
      <c r="O2248" s="8"/>
      <c r="P2248" s="8"/>
      <c r="Q2248" s="8"/>
      <c r="R2248" s="8"/>
      <c r="S2248" s="8"/>
      <c r="T2248" s="8"/>
      <c r="U2248" s="8"/>
      <c r="V2248" s="8"/>
      <c r="W2248" s="8"/>
    </row>
    <row r="2249" spans="1:23" ht="14.25" customHeight="1">
      <c r="A2249" s="7">
        <v>42746</v>
      </c>
      <c r="B2249" s="8">
        <v>2.7164000000000001</v>
      </c>
      <c r="C2249" s="8">
        <v>3.2054999999999998</v>
      </c>
      <c r="D2249" s="8">
        <v>0.48909999999999965</v>
      </c>
      <c r="E2249" s="8">
        <v>1.89</v>
      </c>
      <c r="F2249" s="8">
        <v>2.38</v>
      </c>
      <c r="G2249" s="8">
        <v>101.7234</v>
      </c>
      <c r="H2249" s="8">
        <v>2.3123</v>
      </c>
      <c r="I2249" s="8">
        <v>104.12099375</v>
      </c>
      <c r="J2249" s="8">
        <v>95.25</v>
      </c>
      <c r="N2249" s="7"/>
      <c r="O2249" s="8"/>
      <c r="P2249" s="8"/>
      <c r="Q2249" s="8"/>
      <c r="R2249" s="8"/>
      <c r="S2249" s="8"/>
      <c r="T2249" s="8"/>
      <c r="U2249" s="8"/>
      <c r="V2249" s="8"/>
      <c r="W2249" s="8"/>
    </row>
    <row r="2250" spans="1:23" ht="14.25" customHeight="1">
      <c r="A2250" s="7">
        <v>42745</v>
      </c>
      <c r="B2250" s="8">
        <v>2.7252000000000001</v>
      </c>
      <c r="C2250" s="8">
        <v>3.1791999999999998</v>
      </c>
      <c r="D2250" s="8">
        <v>0.45399999999999974</v>
      </c>
      <c r="E2250" s="8">
        <v>1.89</v>
      </c>
      <c r="F2250" s="8">
        <v>2.38</v>
      </c>
      <c r="G2250" s="8">
        <v>102.0335</v>
      </c>
      <c r="H2250" s="8">
        <v>2.2766000000000002</v>
      </c>
      <c r="I2250" s="8">
        <v>108.40486601443465</v>
      </c>
      <c r="J2250" s="8">
        <v>95.25</v>
      </c>
      <c r="N2250" s="7"/>
      <c r="O2250" s="8"/>
      <c r="P2250" s="8"/>
      <c r="Q2250" s="8"/>
      <c r="R2250" s="8"/>
      <c r="S2250" s="8"/>
      <c r="T2250" s="8"/>
      <c r="U2250" s="8"/>
      <c r="V2250" s="8"/>
      <c r="W2250" s="8"/>
    </row>
    <row r="2251" spans="1:23" ht="14.25" customHeight="1">
      <c r="A2251" s="7">
        <v>42744</v>
      </c>
      <c r="B2251" s="8">
        <v>2.7650000000000001</v>
      </c>
      <c r="C2251" s="8">
        <v>3.1692</v>
      </c>
      <c r="D2251" s="8">
        <v>0.40419999999999989</v>
      </c>
      <c r="E2251" s="8">
        <v>1.89</v>
      </c>
      <c r="F2251" s="8">
        <v>2.38</v>
      </c>
      <c r="G2251" s="8">
        <v>101.9607</v>
      </c>
      <c r="H2251" s="8">
        <v>2.2881999999999998</v>
      </c>
      <c r="I2251" s="8">
        <v>107.91195620980707</v>
      </c>
      <c r="J2251" s="8">
        <v>95.25</v>
      </c>
      <c r="N2251" s="7"/>
      <c r="O2251" s="8"/>
      <c r="P2251" s="8"/>
      <c r="Q2251" s="8"/>
      <c r="R2251" s="8"/>
      <c r="S2251" s="8"/>
      <c r="T2251" s="8"/>
      <c r="U2251" s="8"/>
      <c r="V2251" s="8"/>
      <c r="W2251" s="8"/>
    </row>
    <row r="2252" spans="1:23" ht="14.25" customHeight="1">
      <c r="A2252" s="7">
        <v>42741</v>
      </c>
      <c r="B2252" s="8">
        <v>2.7799</v>
      </c>
      <c r="C2252" s="8">
        <v>3.1953</v>
      </c>
      <c r="D2252" s="8">
        <v>0.41539999999999999</v>
      </c>
      <c r="E2252" s="8">
        <v>1.92</v>
      </c>
      <c r="F2252" s="8">
        <v>2.42</v>
      </c>
      <c r="G2252" s="8">
        <v>102.1828</v>
      </c>
      <c r="H2252" s="8">
        <v>2.3246000000000002</v>
      </c>
      <c r="I2252" s="8">
        <v>110.84621873892023</v>
      </c>
      <c r="J2252" s="8">
        <v>95.25</v>
      </c>
      <c r="N2252" s="7"/>
      <c r="O2252" s="8"/>
      <c r="P2252" s="8"/>
      <c r="Q2252" s="8"/>
      <c r="R2252" s="8"/>
      <c r="S2252" s="8"/>
      <c r="T2252" s="8"/>
      <c r="U2252" s="8"/>
      <c r="V2252" s="8"/>
      <c r="W2252" s="8"/>
    </row>
    <row r="2253" spans="1:23" ht="14.25" customHeight="1">
      <c r="A2253" s="7">
        <v>42740</v>
      </c>
      <c r="B2253" s="8">
        <v>2.7804000000000002</v>
      </c>
      <c r="C2253" s="8">
        <v>3.2086000000000001</v>
      </c>
      <c r="D2253" s="8">
        <v>0.42819999999999991</v>
      </c>
      <c r="E2253" s="8">
        <v>1.86</v>
      </c>
      <c r="F2253" s="8">
        <v>2.37</v>
      </c>
      <c r="G2253" s="8">
        <v>101.4007</v>
      </c>
      <c r="H2253" s="8">
        <v>2.3239000000000001</v>
      </c>
      <c r="I2253" s="8">
        <v>110.45230845998383</v>
      </c>
      <c r="J2253" s="8">
        <v>94.83</v>
      </c>
      <c r="N2253" s="7"/>
      <c r="O2253" s="8"/>
      <c r="P2253" s="8"/>
      <c r="Q2253" s="8"/>
      <c r="R2253" s="8"/>
      <c r="S2253" s="8"/>
      <c r="T2253" s="8"/>
      <c r="U2253" s="8"/>
      <c r="V2253" s="8"/>
      <c r="W2253" s="8"/>
    </row>
    <row r="2254" spans="1:23" ht="14.25" customHeight="1">
      <c r="A2254" s="7">
        <v>42739</v>
      </c>
      <c r="B2254" s="8">
        <v>2.7490000000000001</v>
      </c>
      <c r="C2254" s="8">
        <v>3.1823000000000001</v>
      </c>
      <c r="D2254" s="8">
        <v>0.43330000000000002</v>
      </c>
      <c r="E2254" s="8">
        <v>1.94</v>
      </c>
      <c r="F2254" s="8">
        <v>2.46</v>
      </c>
      <c r="G2254" s="8">
        <v>102.5123</v>
      </c>
      <c r="H2254" s="8">
        <v>2.2988</v>
      </c>
      <c r="I2254" s="8">
        <v>113.39173484836232</v>
      </c>
      <c r="J2254" s="8">
        <v>94.83</v>
      </c>
      <c r="N2254" s="7"/>
      <c r="O2254" s="8"/>
      <c r="P2254" s="8"/>
      <c r="Q2254" s="8"/>
      <c r="R2254" s="8"/>
      <c r="S2254" s="8"/>
      <c r="T2254" s="8"/>
      <c r="U2254" s="8"/>
      <c r="V2254" s="8"/>
      <c r="W2254" s="8"/>
    </row>
    <row r="2255" spans="1:23" ht="14.25" customHeight="1">
      <c r="A2255" s="7">
        <v>42738</v>
      </c>
      <c r="B2255" s="8">
        <v>2.7484000000000002</v>
      </c>
      <c r="C2255" s="8">
        <v>3.1053999999999999</v>
      </c>
      <c r="D2255" s="8">
        <v>0.35699999999999976</v>
      </c>
      <c r="E2255" s="8">
        <v>1.94</v>
      </c>
      <c r="F2255" s="8">
        <v>2.4500000000000002</v>
      </c>
      <c r="G2255" s="8">
        <v>103.2642</v>
      </c>
      <c r="H2255" s="8">
        <v>2.6709000000000001</v>
      </c>
      <c r="I2255" s="8">
        <v>118.14032385361908</v>
      </c>
      <c r="J2255" s="8">
        <v>94.83</v>
      </c>
      <c r="N2255" s="7"/>
      <c r="O2255" s="8"/>
      <c r="P2255" s="8"/>
      <c r="Q2255" s="8"/>
      <c r="R2255" s="8"/>
      <c r="S2255" s="8"/>
      <c r="T2255" s="8"/>
      <c r="U2255" s="8"/>
      <c r="V2255" s="8"/>
      <c r="W2255" s="8"/>
    </row>
    <row r="2256" spans="1:23" ht="14.25" customHeight="1">
      <c r="A2256" s="7">
        <v>42737</v>
      </c>
      <c r="B2256" s="8">
        <v>2.6503000000000001</v>
      </c>
      <c r="C2256" s="8">
        <v>3.0114999999999998</v>
      </c>
      <c r="D2256" s="8">
        <v>0.36119999999999974</v>
      </c>
      <c r="E2256" s="8">
        <v>1.93</v>
      </c>
      <c r="F2256" s="8">
        <v>2.4500000000000002</v>
      </c>
      <c r="G2256" s="8">
        <v>102.91200000000001</v>
      </c>
      <c r="H2256" s="8">
        <v>2.5948000000000002</v>
      </c>
      <c r="I2256" s="8">
        <v>122.90313454288025</v>
      </c>
      <c r="J2256" s="8">
        <v>94.83</v>
      </c>
      <c r="N2256" s="7"/>
      <c r="O2256" s="8"/>
      <c r="P2256" s="8"/>
      <c r="Q2256" s="8"/>
      <c r="R2256" s="8"/>
      <c r="S2256" s="8"/>
      <c r="T2256" s="8"/>
      <c r="U2256" s="8"/>
      <c r="V2256" s="8"/>
      <c r="W2256" s="8"/>
    </row>
    <row r="2257" spans="1:23" ht="14.25" customHeight="1">
      <c r="A2257" s="7">
        <v>42735</v>
      </c>
      <c r="B2257" s="8">
        <v>2.6503000000000001</v>
      </c>
      <c r="C2257" s="8">
        <v>3.0114999999999998</v>
      </c>
      <c r="D2257" s="8">
        <v>0.36119999999999974</v>
      </c>
      <c r="E2257" s="8">
        <v>1.93</v>
      </c>
      <c r="F2257" s="8">
        <v>2.4500000000000002</v>
      </c>
      <c r="G2257" s="8">
        <v>102.3463</v>
      </c>
      <c r="H2257" s="8">
        <v>2.5948000000000002</v>
      </c>
      <c r="I2257" s="8">
        <v>122.90313454288025</v>
      </c>
      <c r="J2257" s="8">
        <v>94.83</v>
      </c>
      <c r="N2257" s="7"/>
      <c r="O2257" s="8"/>
      <c r="P2257" s="8"/>
      <c r="Q2257" s="8"/>
      <c r="R2257" s="8"/>
      <c r="S2257" s="8"/>
      <c r="T2257" s="8"/>
      <c r="U2257" s="8"/>
      <c r="V2257" s="8"/>
      <c r="W2257" s="8"/>
    </row>
    <row r="2258" spans="1:23" ht="14.25" customHeight="1">
      <c r="A2258" s="7">
        <v>42734</v>
      </c>
      <c r="B2258" s="8">
        <v>2.6493000000000002</v>
      </c>
      <c r="C2258" s="8">
        <v>3.0114999999999998</v>
      </c>
      <c r="D2258" s="8">
        <v>0.36219999999999963</v>
      </c>
      <c r="E2258" s="8">
        <v>1.93</v>
      </c>
      <c r="F2258" s="8">
        <v>2.4500000000000002</v>
      </c>
      <c r="G2258" s="8">
        <v>102.3463</v>
      </c>
      <c r="H2258" s="8">
        <v>2.5948000000000002</v>
      </c>
      <c r="I2258" s="8">
        <v>123.92503203966005</v>
      </c>
      <c r="J2258" s="8">
        <v>94.83</v>
      </c>
      <c r="N2258" s="7"/>
      <c r="O2258" s="8"/>
      <c r="P2258" s="8"/>
      <c r="Q2258" s="8"/>
      <c r="R2258" s="8"/>
      <c r="S2258" s="8"/>
      <c r="T2258" s="8"/>
      <c r="U2258" s="8"/>
      <c r="V2258" s="8"/>
      <c r="W2258" s="8"/>
    </row>
    <row r="2259" spans="1:23" ht="14.25" customHeight="1">
      <c r="A2259" s="7">
        <v>42733</v>
      </c>
      <c r="B2259" s="8">
        <v>2.718</v>
      </c>
      <c r="C2259" s="8">
        <v>3.0470999999999999</v>
      </c>
      <c r="D2259" s="8">
        <v>0.32909999999999995</v>
      </c>
      <c r="E2259" s="8">
        <v>1.96</v>
      </c>
      <c r="F2259" s="8">
        <v>2.4900000000000002</v>
      </c>
      <c r="G2259" s="8">
        <v>102.6294</v>
      </c>
      <c r="H2259" s="8">
        <v>2.7218</v>
      </c>
      <c r="I2259" s="8">
        <v>124.29516365298659</v>
      </c>
      <c r="J2259" s="8">
        <v>95.09</v>
      </c>
      <c r="N2259" s="7"/>
      <c r="O2259" s="8"/>
      <c r="P2259" s="8"/>
      <c r="Q2259" s="8"/>
      <c r="R2259" s="8"/>
      <c r="S2259" s="8"/>
      <c r="T2259" s="8"/>
      <c r="U2259" s="8"/>
      <c r="V2259" s="8"/>
      <c r="W2259" s="8"/>
    </row>
    <row r="2260" spans="1:23" ht="14.25" customHeight="1">
      <c r="A2260" s="7">
        <v>42732</v>
      </c>
      <c r="B2260" s="8">
        <v>2.7507000000000001</v>
      </c>
      <c r="C2260" s="8">
        <v>3.1223000000000001</v>
      </c>
      <c r="D2260" s="8">
        <v>0.37159999999999993</v>
      </c>
      <c r="E2260" s="8">
        <v>2.02</v>
      </c>
      <c r="F2260" s="8">
        <v>2.5099999999999998</v>
      </c>
      <c r="G2260" s="8">
        <v>103.3026</v>
      </c>
      <c r="H2260" s="8">
        <v>2.5724</v>
      </c>
      <c r="I2260" s="8">
        <v>124.24496092909536</v>
      </c>
      <c r="J2260" s="8">
        <v>95.09</v>
      </c>
      <c r="N2260" s="7"/>
      <c r="O2260" s="8"/>
      <c r="P2260" s="8"/>
      <c r="Q2260" s="8"/>
      <c r="R2260" s="8"/>
      <c r="S2260" s="8"/>
      <c r="T2260" s="8"/>
      <c r="U2260" s="8"/>
      <c r="V2260" s="8"/>
      <c r="W2260" s="8"/>
    </row>
    <row r="2261" spans="1:23" ht="14.25" customHeight="1">
      <c r="A2261" s="7">
        <v>42731</v>
      </c>
      <c r="B2261" s="8">
        <v>2.7347999999999999</v>
      </c>
      <c r="C2261" s="8">
        <v>3.1627999999999998</v>
      </c>
      <c r="D2261" s="8">
        <v>0.42799999999999994</v>
      </c>
      <c r="E2261" s="8">
        <v>2.0699999999999998</v>
      </c>
      <c r="F2261" s="8">
        <v>2.57</v>
      </c>
      <c r="G2261" s="8">
        <v>103.0354</v>
      </c>
      <c r="H2261" s="8">
        <v>2.4397000000000002</v>
      </c>
      <c r="I2261" s="8">
        <v>123.02161252967663</v>
      </c>
      <c r="J2261" s="8">
        <v>95.09</v>
      </c>
      <c r="N2261" s="7"/>
      <c r="O2261" s="8"/>
      <c r="P2261" s="8"/>
      <c r="Q2261" s="8"/>
      <c r="R2261" s="8"/>
      <c r="S2261" s="8"/>
      <c r="T2261" s="8"/>
      <c r="U2261" s="8"/>
      <c r="V2261" s="8"/>
      <c r="W2261" s="8"/>
    </row>
    <row r="2262" spans="1:23" ht="14.25" customHeight="1">
      <c r="A2262" s="7">
        <v>42730</v>
      </c>
      <c r="B2262" s="8">
        <v>2.7235999999999998</v>
      </c>
      <c r="C2262" s="8">
        <v>3.1551</v>
      </c>
      <c r="D2262" s="8">
        <v>0.43150000000000022</v>
      </c>
      <c r="E2262" s="8">
        <v>2.04</v>
      </c>
      <c r="F2262" s="8">
        <v>2.5499999999999998</v>
      </c>
      <c r="G2262" s="8">
        <v>102.9393</v>
      </c>
      <c r="H2262" s="8">
        <v>2.4735999999999998</v>
      </c>
      <c r="I2262" s="8">
        <v>123.92886512124949</v>
      </c>
      <c r="J2262" s="8">
        <v>95.09</v>
      </c>
      <c r="N2262" s="7"/>
      <c r="O2262" s="8"/>
      <c r="P2262" s="8"/>
      <c r="Q2262" s="8"/>
      <c r="R2262" s="8"/>
      <c r="S2262" s="8"/>
      <c r="T2262" s="8"/>
      <c r="U2262" s="8"/>
      <c r="V2262" s="8"/>
      <c r="W2262" s="8"/>
    </row>
    <row r="2263" spans="1:23" ht="14.25" customHeight="1">
      <c r="A2263" s="7">
        <v>42727</v>
      </c>
      <c r="B2263" s="8">
        <v>2.7164999999999999</v>
      </c>
      <c r="C2263" s="8">
        <v>3.1768999999999998</v>
      </c>
      <c r="D2263" s="8">
        <v>0.46039999999999992</v>
      </c>
      <c r="E2263" s="8">
        <v>2.04</v>
      </c>
      <c r="F2263" s="8">
        <v>2.5499999999999998</v>
      </c>
      <c r="G2263" s="8">
        <v>102.9796</v>
      </c>
      <c r="H2263" s="8">
        <v>2.4478</v>
      </c>
      <c r="I2263" s="8">
        <v>120.47908733608247</v>
      </c>
      <c r="J2263" s="8">
        <v>95.09</v>
      </c>
      <c r="N2263" s="7"/>
      <c r="O2263" s="8"/>
      <c r="P2263" s="8"/>
      <c r="Q2263" s="8"/>
      <c r="R2263" s="8"/>
      <c r="S2263" s="8"/>
      <c r="T2263" s="8"/>
      <c r="U2263" s="8"/>
      <c r="V2263" s="8"/>
      <c r="W2263" s="8"/>
    </row>
    <row r="2264" spans="1:23" ht="14.25" customHeight="1">
      <c r="A2264" s="7">
        <v>42726</v>
      </c>
      <c r="B2264" s="8">
        <v>2.8717999999999999</v>
      </c>
      <c r="C2264" s="8">
        <v>3.1907999999999999</v>
      </c>
      <c r="D2264" s="8">
        <v>0.31899999999999995</v>
      </c>
      <c r="E2264" s="8">
        <v>2.04</v>
      </c>
      <c r="F2264" s="8">
        <v>2.5499999999999998</v>
      </c>
      <c r="G2264" s="8">
        <v>103.071</v>
      </c>
      <c r="H2264" s="8">
        <v>2.5465</v>
      </c>
      <c r="I2264" s="8">
        <v>118.556466888705</v>
      </c>
      <c r="J2264" s="8">
        <v>94.99</v>
      </c>
      <c r="N2264" s="7"/>
      <c r="O2264" s="8"/>
      <c r="P2264" s="8"/>
      <c r="Q2264" s="8"/>
      <c r="R2264" s="8"/>
      <c r="S2264" s="8"/>
      <c r="T2264" s="8"/>
      <c r="U2264" s="8"/>
      <c r="V2264" s="8"/>
      <c r="W2264" s="8"/>
    </row>
    <row r="2265" spans="1:23" ht="14.25" customHeight="1">
      <c r="A2265" s="7">
        <v>42725</v>
      </c>
      <c r="B2265" s="8">
        <v>2.9194</v>
      </c>
      <c r="C2265" s="8">
        <v>3.2814999999999999</v>
      </c>
      <c r="D2265" s="8">
        <v>0.36209999999999987</v>
      </c>
      <c r="E2265" s="8">
        <v>2.04</v>
      </c>
      <c r="F2265" s="8">
        <v>2.5499999999999998</v>
      </c>
      <c r="G2265" s="8">
        <v>103.0462</v>
      </c>
      <c r="H2265" s="8">
        <v>2.6238999999999999</v>
      </c>
      <c r="I2265" s="8">
        <v>123.9779436337088</v>
      </c>
      <c r="J2265" s="8">
        <v>94.99</v>
      </c>
      <c r="N2265" s="7"/>
      <c r="O2265" s="8"/>
      <c r="P2265" s="8"/>
      <c r="Q2265" s="8"/>
      <c r="R2265" s="8"/>
      <c r="S2265" s="8"/>
      <c r="T2265" s="8"/>
      <c r="U2265" s="8"/>
      <c r="V2265" s="8"/>
      <c r="W2265" s="8"/>
    </row>
    <row r="2266" spans="1:23" ht="14.25" customHeight="1">
      <c r="A2266" s="7">
        <v>42724</v>
      </c>
      <c r="B2266" s="8">
        <v>3.0491000000000001</v>
      </c>
      <c r="C2266" s="8">
        <v>3.3738999999999999</v>
      </c>
      <c r="D2266" s="8">
        <v>0.32479999999999976</v>
      </c>
      <c r="E2266" s="8">
        <v>2.06</v>
      </c>
      <c r="F2266" s="8">
        <v>2.57</v>
      </c>
      <c r="G2266" s="8">
        <v>103.28870000000001</v>
      </c>
      <c r="H2266" s="8">
        <v>2.5663</v>
      </c>
      <c r="I2266" s="8">
        <v>120.66168685642528</v>
      </c>
      <c r="J2266" s="8">
        <v>94.99</v>
      </c>
      <c r="N2266" s="7"/>
      <c r="O2266" s="8"/>
      <c r="P2266" s="8"/>
      <c r="Q2266" s="8"/>
      <c r="R2266" s="8"/>
      <c r="S2266" s="8"/>
      <c r="T2266" s="8"/>
      <c r="U2266" s="8"/>
      <c r="V2266" s="8"/>
      <c r="W2266" s="8"/>
    </row>
    <row r="2267" spans="1:23" ht="14.25" customHeight="1">
      <c r="A2267" s="7">
        <v>42723</v>
      </c>
      <c r="B2267" s="8">
        <v>3.0491000000000001</v>
      </c>
      <c r="C2267" s="8">
        <v>3.3315999999999999</v>
      </c>
      <c r="D2267" s="8">
        <v>0.28249999999999975</v>
      </c>
      <c r="E2267" s="8">
        <v>2.0299999999999998</v>
      </c>
      <c r="F2267" s="8">
        <v>2.54</v>
      </c>
      <c r="G2267" s="8">
        <v>103.13890000000001</v>
      </c>
      <c r="H2267" s="8">
        <v>2.6579999999999999</v>
      </c>
      <c r="I2267" s="8">
        <v>110.83143516792612</v>
      </c>
      <c r="J2267" s="8">
        <v>94.99</v>
      </c>
      <c r="N2267" s="7"/>
      <c r="O2267" s="8"/>
      <c r="P2267" s="8"/>
      <c r="Q2267" s="8"/>
      <c r="R2267" s="8"/>
      <c r="S2267" s="8"/>
      <c r="T2267" s="8"/>
      <c r="U2267" s="8"/>
      <c r="V2267" s="8"/>
      <c r="W2267" s="8"/>
    </row>
    <row r="2268" spans="1:23" ht="14.25" customHeight="1">
      <c r="A2268" s="7">
        <v>42720</v>
      </c>
      <c r="B2268" s="8">
        <v>2.9874000000000001</v>
      </c>
      <c r="C2268" s="8">
        <v>3.2803</v>
      </c>
      <c r="D2268" s="8">
        <v>0.29289999999999994</v>
      </c>
      <c r="E2268" s="8">
        <v>2.0699999999999998</v>
      </c>
      <c r="F2268" s="8">
        <v>2.6</v>
      </c>
      <c r="G2268" s="8">
        <v>102.8017</v>
      </c>
      <c r="H2268" s="8">
        <v>2.6480999999999999</v>
      </c>
      <c r="I2268" s="8">
        <v>115.47827743654823</v>
      </c>
      <c r="J2268" s="8">
        <v>94.99</v>
      </c>
      <c r="N2268" s="7"/>
      <c r="O2268" s="8"/>
      <c r="P2268" s="8"/>
      <c r="Q2268" s="8"/>
      <c r="R2268" s="8"/>
      <c r="S2268" s="8"/>
      <c r="T2268" s="8"/>
      <c r="U2268" s="8"/>
      <c r="V2268" s="8"/>
      <c r="W2268" s="8"/>
    </row>
    <row r="2269" spans="1:23" ht="14.25" customHeight="1">
      <c r="A2269" s="7">
        <v>42719</v>
      </c>
      <c r="B2269" s="8">
        <v>2.8555999999999999</v>
      </c>
      <c r="C2269" s="8">
        <v>3.3315000000000001</v>
      </c>
      <c r="D2269" s="8">
        <v>0.47590000000000021</v>
      </c>
      <c r="E2269" s="8">
        <v>2.1</v>
      </c>
      <c r="F2269" s="8">
        <v>2.6</v>
      </c>
      <c r="G2269" s="8">
        <v>103.1494</v>
      </c>
      <c r="H2269" s="8">
        <v>2.5432999999999999</v>
      </c>
      <c r="I2269" s="8">
        <v>117.89429487473461</v>
      </c>
      <c r="J2269" s="8">
        <v>94.68</v>
      </c>
      <c r="N2269" s="7"/>
      <c r="O2269" s="8"/>
      <c r="P2269" s="8"/>
      <c r="Q2269" s="8"/>
      <c r="R2269" s="8"/>
      <c r="S2269" s="8"/>
      <c r="T2269" s="8"/>
      <c r="U2269" s="8"/>
      <c r="V2269" s="8"/>
      <c r="W2269" s="8"/>
    </row>
    <row r="2270" spans="1:23" ht="14.25" customHeight="1">
      <c r="A2270" s="7">
        <v>42718</v>
      </c>
      <c r="B2270" s="8">
        <v>2.7059000000000002</v>
      </c>
      <c r="C2270" s="8">
        <v>3.2185999999999999</v>
      </c>
      <c r="D2270" s="8">
        <v>0.51269999999999971</v>
      </c>
      <c r="E2270" s="8">
        <v>2.02</v>
      </c>
      <c r="F2270" s="8">
        <v>2.54</v>
      </c>
      <c r="G2270" s="8">
        <v>102.0377</v>
      </c>
      <c r="H2270" s="8">
        <v>2.5268000000000002</v>
      </c>
      <c r="I2270" s="8">
        <v>117.95866851724138</v>
      </c>
      <c r="J2270" s="8">
        <v>94.68</v>
      </c>
      <c r="N2270" s="7"/>
      <c r="O2270" s="8"/>
      <c r="P2270" s="8"/>
      <c r="Q2270" s="8"/>
      <c r="R2270" s="8"/>
      <c r="S2270" s="8"/>
      <c r="T2270" s="8"/>
      <c r="U2270" s="8"/>
      <c r="V2270" s="8"/>
      <c r="W2270" s="8"/>
    </row>
    <row r="2271" spans="1:23" ht="14.25" customHeight="1">
      <c r="A2271" s="7">
        <v>42717</v>
      </c>
      <c r="B2271" s="8">
        <v>2.5994999999999999</v>
      </c>
      <c r="C2271" s="8">
        <v>3.1863000000000001</v>
      </c>
      <c r="D2271" s="8">
        <v>0.58680000000000021</v>
      </c>
      <c r="E2271" s="8">
        <v>1.92</v>
      </c>
      <c r="F2271" s="8">
        <v>2.48</v>
      </c>
      <c r="G2271" s="8">
        <v>101.0539</v>
      </c>
      <c r="H2271" s="8">
        <v>2.3881000000000001</v>
      </c>
      <c r="I2271" s="8">
        <v>118.62021093681918</v>
      </c>
      <c r="J2271" s="8">
        <v>94.68</v>
      </c>
      <c r="N2271" s="7"/>
      <c r="O2271" s="8"/>
      <c r="P2271" s="8"/>
      <c r="Q2271" s="8"/>
      <c r="R2271" s="8"/>
      <c r="S2271" s="8"/>
      <c r="T2271" s="8"/>
      <c r="U2271" s="8"/>
      <c r="V2271" s="8"/>
      <c r="W2271" s="8"/>
    </row>
    <row r="2272" spans="1:23" ht="14.25" customHeight="1">
      <c r="A2272" s="7">
        <v>42716</v>
      </c>
      <c r="B2272" s="8">
        <v>2.5743999999999998</v>
      </c>
      <c r="C2272" s="8">
        <v>3.1457999999999999</v>
      </c>
      <c r="D2272" s="8">
        <v>0.57140000000000013</v>
      </c>
      <c r="E2272" s="8">
        <v>1.9</v>
      </c>
      <c r="F2272" s="8">
        <v>2.4900000000000002</v>
      </c>
      <c r="G2272" s="8">
        <v>100.9714</v>
      </c>
      <c r="H2272" s="8">
        <v>2.4241999999999999</v>
      </c>
      <c r="I2272" s="8">
        <v>113.70941147822262</v>
      </c>
      <c r="J2272" s="8">
        <v>94.68</v>
      </c>
      <c r="N2272" s="7"/>
      <c r="O2272" s="8"/>
      <c r="P2272" s="8"/>
      <c r="Q2272" s="8"/>
      <c r="R2272" s="8"/>
      <c r="S2272" s="8"/>
      <c r="T2272" s="8"/>
      <c r="U2272" s="8"/>
      <c r="V2272" s="8"/>
      <c r="W2272" s="8"/>
    </row>
    <row r="2273" spans="1:23" ht="14.25" customHeight="1">
      <c r="A2273" s="7">
        <v>42713</v>
      </c>
      <c r="B2273" s="8">
        <v>2.5095999999999998</v>
      </c>
      <c r="C2273" s="8">
        <v>3.0853000000000002</v>
      </c>
      <c r="D2273" s="8">
        <v>0.57570000000000032</v>
      </c>
      <c r="E2273" s="8">
        <v>1.89</v>
      </c>
      <c r="F2273" s="8">
        <v>2.4700000000000002</v>
      </c>
      <c r="G2273" s="8">
        <v>101.5718</v>
      </c>
      <c r="H2273" s="8">
        <v>2.3793000000000002</v>
      </c>
      <c r="I2273" s="8">
        <v>116.34809966755319</v>
      </c>
      <c r="J2273" s="8">
        <v>94.68</v>
      </c>
      <c r="N2273" s="7"/>
      <c r="O2273" s="8"/>
      <c r="P2273" s="8"/>
      <c r="Q2273" s="8"/>
      <c r="R2273" s="8"/>
      <c r="S2273" s="8"/>
      <c r="T2273" s="8"/>
      <c r="U2273" s="8"/>
      <c r="V2273" s="8"/>
      <c r="W2273" s="8"/>
    </row>
    <row r="2274" spans="1:23" ht="14.25" customHeight="1">
      <c r="A2274" s="7">
        <v>42712</v>
      </c>
      <c r="B2274" s="8">
        <v>2.44</v>
      </c>
      <c r="C2274" s="8">
        <v>3.0752999999999999</v>
      </c>
      <c r="D2274" s="8">
        <v>0.63529999999999998</v>
      </c>
      <c r="E2274" s="8">
        <v>1.83</v>
      </c>
      <c r="F2274" s="8">
        <v>2.4</v>
      </c>
      <c r="G2274" s="8">
        <v>101.0859</v>
      </c>
      <c r="H2274" s="8">
        <v>2.3662000000000001</v>
      </c>
      <c r="I2274" s="8">
        <v>116.59908835115864</v>
      </c>
      <c r="J2274" s="8">
        <v>94.91</v>
      </c>
      <c r="N2274" s="7"/>
      <c r="O2274" s="8"/>
      <c r="P2274" s="8"/>
      <c r="Q2274" s="8"/>
      <c r="R2274" s="8"/>
      <c r="S2274" s="8"/>
      <c r="T2274" s="8"/>
      <c r="U2274" s="8"/>
      <c r="V2274" s="8"/>
      <c r="W2274" s="8"/>
    </row>
    <row r="2275" spans="1:23" ht="14.25" customHeight="1">
      <c r="A2275" s="7">
        <v>42711</v>
      </c>
      <c r="B2275" s="8">
        <v>2.3984000000000001</v>
      </c>
      <c r="C2275" s="8">
        <v>3.0876999999999999</v>
      </c>
      <c r="D2275" s="8">
        <v>0.6892999999999998</v>
      </c>
      <c r="E2275" s="8">
        <v>1.8</v>
      </c>
      <c r="F2275" s="8">
        <v>2.34</v>
      </c>
      <c r="G2275" s="8">
        <v>100.24420000000001</v>
      </c>
      <c r="H2275" s="8">
        <v>2.3942999999999999</v>
      </c>
      <c r="I2275" s="8">
        <v>123.22534499103139</v>
      </c>
      <c r="J2275" s="8">
        <v>94.91</v>
      </c>
      <c r="N2275" s="7"/>
      <c r="O2275" s="8"/>
      <c r="P2275" s="8"/>
      <c r="Q2275" s="8"/>
      <c r="R2275" s="8"/>
      <c r="S2275" s="8"/>
      <c r="T2275" s="8"/>
      <c r="U2275" s="8"/>
      <c r="V2275" s="8"/>
      <c r="W2275" s="8"/>
    </row>
    <row r="2276" spans="1:23" ht="14.25" customHeight="1">
      <c r="A2276" s="7">
        <v>42710</v>
      </c>
      <c r="B2276" s="8">
        <v>2.3702000000000001</v>
      </c>
      <c r="C2276" s="8">
        <v>3.1151</v>
      </c>
      <c r="D2276" s="8">
        <v>0.7448999999999999</v>
      </c>
      <c r="E2276" s="8">
        <v>1.84</v>
      </c>
      <c r="F2276" s="8">
        <v>2.39</v>
      </c>
      <c r="G2276" s="8">
        <v>100.4783</v>
      </c>
      <c r="H2276" s="8">
        <v>2.37</v>
      </c>
      <c r="I2276" s="8">
        <v>122.21326120198825</v>
      </c>
      <c r="J2276" s="8">
        <v>94.91</v>
      </c>
      <c r="N2276" s="7"/>
      <c r="O2276" s="8"/>
      <c r="P2276" s="8"/>
      <c r="Q2276" s="8"/>
      <c r="R2276" s="8"/>
      <c r="S2276" s="8"/>
      <c r="T2276" s="8"/>
      <c r="U2276" s="8"/>
      <c r="V2276" s="8"/>
      <c r="W2276" s="8"/>
    </row>
    <row r="2277" spans="1:23" ht="14.25" customHeight="1">
      <c r="A2277" s="7">
        <v>42709</v>
      </c>
      <c r="B2277" s="8">
        <v>2.3974000000000002</v>
      </c>
      <c r="C2277" s="8">
        <v>3.0301999999999998</v>
      </c>
      <c r="D2277" s="8">
        <v>0.63279999999999959</v>
      </c>
      <c r="E2277" s="8">
        <v>1.84</v>
      </c>
      <c r="F2277" s="8">
        <v>2.39</v>
      </c>
      <c r="G2277" s="8">
        <v>100.13890000000001</v>
      </c>
      <c r="H2277" s="8">
        <v>2.3471000000000002</v>
      </c>
      <c r="I2277" s="8">
        <v>119.08876549704948</v>
      </c>
      <c r="J2277" s="8">
        <v>94.91</v>
      </c>
      <c r="N2277" s="7"/>
      <c r="O2277" s="8"/>
      <c r="P2277" s="8"/>
      <c r="Q2277" s="8"/>
      <c r="R2277" s="8"/>
      <c r="S2277" s="8"/>
      <c r="T2277" s="8"/>
      <c r="U2277" s="8"/>
      <c r="V2277" s="8"/>
      <c r="W2277" s="8"/>
    </row>
    <row r="2278" spans="1:23" ht="14.25" customHeight="1">
      <c r="A2278" s="7">
        <v>42706</v>
      </c>
      <c r="B2278" s="8">
        <v>2.3509000000000002</v>
      </c>
      <c r="C2278" s="8">
        <v>2.9895</v>
      </c>
      <c r="D2278" s="8">
        <v>0.63859999999999983</v>
      </c>
      <c r="E2278" s="8">
        <v>1.84</v>
      </c>
      <c r="F2278" s="8">
        <v>2.4</v>
      </c>
      <c r="G2278" s="8">
        <v>100.69840000000001</v>
      </c>
      <c r="H2278" s="8">
        <v>2.4552</v>
      </c>
      <c r="I2278" s="8">
        <v>118.40778740146655</v>
      </c>
      <c r="J2278" s="8">
        <v>94.91</v>
      </c>
      <c r="N2278" s="7"/>
      <c r="O2278" s="8"/>
      <c r="P2278" s="8"/>
      <c r="Q2278" s="8"/>
      <c r="R2278" s="8"/>
      <c r="S2278" s="8"/>
      <c r="T2278" s="8"/>
      <c r="U2278" s="8"/>
      <c r="V2278" s="8"/>
      <c r="W2278" s="8"/>
    </row>
    <row r="2279" spans="1:23" ht="14.25" customHeight="1">
      <c r="A2279" s="7">
        <v>42705</v>
      </c>
      <c r="B2279" s="8">
        <v>2.327</v>
      </c>
      <c r="C2279" s="8">
        <v>2.9893000000000001</v>
      </c>
      <c r="D2279" s="8">
        <v>0.66230000000000011</v>
      </c>
      <c r="E2279" s="8">
        <v>1.9</v>
      </c>
      <c r="F2279" s="8">
        <v>2.4500000000000002</v>
      </c>
      <c r="G2279" s="8">
        <v>100.95359999999999</v>
      </c>
      <c r="H2279" s="8">
        <v>2.6560000000000001</v>
      </c>
      <c r="I2279" s="8">
        <v>114.5357698523304</v>
      </c>
      <c r="J2279" s="8">
        <v>94.68</v>
      </c>
      <c r="N2279" s="7"/>
      <c r="O2279" s="8"/>
      <c r="P2279" s="8"/>
      <c r="Q2279" s="8"/>
      <c r="R2279" s="8"/>
      <c r="S2279" s="8"/>
      <c r="T2279" s="8"/>
      <c r="U2279" s="8"/>
      <c r="V2279" s="8"/>
      <c r="W2279" s="8"/>
    </row>
    <row r="2280" spans="1:23" ht="14.25" customHeight="1">
      <c r="A2280" s="7">
        <v>42704</v>
      </c>
      <c r="B2280" s="8">
        <v>2.3010000000000002</v>
      </c>
      <c r="C2280" s="8">
        <v>2.9502000000000002</v>
      </c>
      <c r="D2280" s="8">
        <v>0.6492</v>
      </c>
      <c r="E2280" s="8">
        <v>1.83</v>
      </c>
      <c r="F2280" s="8">
        <v>2.37</v>
      </c>
      <c r="G2280" s="8">
        <v>101.5851</v>
      </c>
      <c r="H2280" s="8">
        <v>2.6791</v>
      </c>
      <c r="I2280" s="8">
        <v>115.16048238847584</v>
      </c>
      <c r="J2280" s="8">
        <v>94.68</v>
      </c>
      <c r="N2280" s="7"/>
      <c r="O2280" s="8"/>
      <c r="P2280" s="8"/>
      <c r="Q2280" s="8"/>
      <c r="R2280" s="8"/>
      <c r="S2280" s="8"/>
      <c r="T2280" s="8"/>
      <c r="U2280" s="8"/>
      <c r="V2280" s="8"/>
      <c r="W2280" s="8"/>
    </row>
    <row r="2281" spans="1:23" ht="14.25" customHeight="1">
      <c r="A2281" s="7">
        <v>42703</v>
      </c>
      <c r="B2281" s="8">
        <v>2.2599</v>
      </c>
      <c r="C2281" s="8">
        <v>2.8906000000000001</v>
      </c>
      <c r="D2281" s="8">
        <v>0.63070000000000004</v>
      </c>
      <c r="E2281" s="8">
        <v>1.78</v>
      </c>
      <c r="F2281" s="8">
        <v>2.2999999999999998</v>
      </c>
      <c r="G2281" s="8">
        <v>100.9628</v>
      </c>
      <c r="H2281" s="8">
        <v>2.5779000000000001</v>
      </c>
      <c r="I2281" s="8">
        <v>107.88155489064681</v>
      </c>
      <c r="J2281" s="8">
        <v>94.67</v>
      </c>
      <c r="N2281" s="7"/>
      <c r="O2281" s="8"/>
      <c r="P2281" s="8"/>
      <c r="Q2281" s="8"/>
      <c r="R2281" s="8"/>
      <c r="S2281" s="8"/>
      <c r="T2281" s="8"/>
      <c r="U2281" s="8"/>
      <c r="V2281" s="8"/>
      <c r="W2281" s="8"/>
    </row>
    <row r="2282" spans="1:23" ht="14.25" customHeight="1">
      <c r="A2282" s="7">
        <v>42702</v>
      </c>
      <c r="B2282" s="8">
        <v>2.2200000000000002</v>
      </c>
      <c r="C2282" s="8">
        <v>2.8502000000000001</v>
      </c>
      <c r="D2282" s="8">
        <v>0.63019999999999987</v>
      </c>
      <c r="E2282" s="8">
        <v>1.8</v>
      </c>
      <c r="F2282" s="8">
        <v>2.3199999999999998</v>
      </c>
      <c r="G2282" s="8">
        <v>101.1768</v>
      </c>
      <c r="H2282" s="8">
        <v>2.5945999999999998</v>
      </c>
      <c r="I2282" s="8">
        <v>110.01947711090401</v>
      </c>
      <c r="J2282" s="8">
        <v>94.67</v>
      </c>
      <c r="N2282" s="7"/>
      <c r="O2282" s="8"/>
      <c r="P2282" s="8"/>
      <c r="Q2282" s="8"/>
      <c r="R2282" s="8"/>
      <c r="S2282" s="8"/>
      <c r="T2282" s="8"/>
      <c r="U2282" s="8"/>
      <c r="V2282" s="8"/>
      <c r="W2282" s="8"/>
    </row>
    <row r="2283" spans="1:23" ht="14.25" customHeight="1">
      <c r="A2283" s="7">
        <v>42699</v>
      </c>
      <c r="B2283" s="8">
        <v>2.2294</v>
      </c>
      <c r="C2283" s="8">
        <v>2.8650000000000002</v>
      </c>
      <c r="D2283" s="8">
        <v>0.63560000000000016</v>
      </c>
      <c r="E2283" s="8">
        <v>1.83</v>
      </c>
      <c r="F2283" s="8">
        <v>2.36</v>
      </c>
      <c r="G2283" s="8">
        <v>101.5073</v>
      </c>
      <c r="H2283" s="8">
        <v>2.5596000000000001</v>
      </c>
      <c r="I2283" s="8">
        <v>108.90127206074766</v>
      </c>
      <c r="J2283" s="8">
        <v>94.67</v>
      </c>
      <c r="N2283" s="7"/>
      <c r="O2283" s="8"/>
      <c r="P2283" s="8"/>
      <c r="Q2283" s="8"/>
      <c r="R2283" s="8"/>
      <c r="S2283" s="8"/>
      <c r="T2283" s="8"/>
      <c r="U2283" s="8"/>
      <c r="V2283" s="8"/>
      <c r="W2283" s="8"/>
    </row>
    <row r="2284" spans="1:23" ht="14.25" customHeight="1">
      <c r="A2284" s="7">
        <v>42698</v>
      </c>
      <c r="B2284" s="8">
        <v>2.2002000000000002</v>
      </c>
      <c r="C2284" s="8">
        <v>2.8502000000000001</v>
      </c>
      <c r="D2284" s="8">
        <v>0.64999999999999991</v>
      </c>
      <c r="E2284" s="8">
        <v>1.83</v>
      </c>
      <c r="F2284" s="8">
        <v>2.36</v>
      </c>
      <c r="G2284" s="8">
        <v>101.7363</v>
      </c>
      <c r="H2284" s="8">
        <v>2.5501</v>
      </c>
      <c r="I2284" s="8">
        <v>108.0736099765808</v>
      </c>
      <c r="J2284" s="8">
        <v>94.54</v>
      </c>
      <c r="N2284" s="7"/>
      <c r="O2284" s="8"/>
      <c r="P2284" s="8"/>
      <c r="Q2284" s="8"/>
      <c r="R2284" s="8"/>
      <c r="S2284" s="8"/>
      <c r="T2284" s="8"/>
      <c r="U2284" s="8"/>
      <c r="V2284" s="8"/>
      <c r="W2284" s="8"/>
    </row>
    <row r="2285" spans="1:23" ht="14.25" customHeight="1">
      <c r="A2285" s="7">
        <v>42697</v>
      </c>
      <c r="B2285" s="8">
        <v>2.1852999999999998</v>
      </c>
      <c r="C2285" s="8">
        <v>2.8451</v>
      </c>
      <c r="D2285" s="8">
        <v>0.65980000000000016</v>
      </c>
      <c r="E2285" s="8">
        <v>1.83</v>
      </c>
      <c r="F2285" s="8">
        <v>2.36</v>
      </c>
      <c r="G2285" s="8">
        <v>101.65730000000001</v>
      </c>
      <c r="H2285" s="8">
        <v>2.4763000000000002</v>
      </c>
      <c r="I2285" s="8">
        <v>106.88478315344908</v>
      </c>
      <c r="J2285" s="8">
        <v>94.54</v>
      </c>
      <c r="N2285" s="7"/>
      <c r="O2285" s="8"/>
      <c r="P2285" s="8"/>
      <c r="Q2285" s="8"/>
      <c r="R2285" s="8"/>
      <c r="S2285" s="8"/>
      <c r="T2285" s="8"/>
      <c r="U2285" s="8"/>
      <c r="V2285" s="8"/>
      <c r="W2285" s="8"/>
    </row>
    <row r="2286" spans="1:23" ht="14.25" customHeight="1">
      <c r="A2286" s="7">
        <v>42696</v>
      </c>
      <c r="B2286" s="8">
        <v>2.1753</v>
      </c>
      <c r="C2286" s="8">
        <v>2.8689</v>
      </c>
      <c r="D2286" s="8">
        <v>0.69359999999999999</v>
      </c>
      <c r="E2286" s="8">
        <v>1.77</v>
      </c>
      <c r="F2286" s="8">
        <v>2.31</v>
      </c>
      <c r="G2286" s="8">
        <v>101.0185</v>
      </c>
      <c r="H2286" s="8">
        <v>2.4384000000000001</v>
      </c>
      <c r="I2286" s="8">
        <v>104.24093076669803</v>
      </c>
      <c r="J2286" s="8">
        <v>94.54</v>
      </c>
      <c r="N2286" s="7"/>
      <c r="O2286" s="8"/>
      <c r="P2286" s="8"/>
      <c r="Q2286" s="8"/>
      <c r="R2286" s="8"/>
      <c r="S2286" s="8"/>
      <c r="T2286" s="8"/>
      <c r="U2286" s="8"/>
      <c r="V2286" s="8"/>
      <c r="W2286" s="8"/>
    </row>
    <row r="2287" spans="1:23" ht="14.25" customHeight="1">
      <c r="A2287" s="7">
        <v>42695</v>
      </c>
      <c r="B2287" s="8">
        <v>2.2027000000000001</v>
      </c>
      <c r="C2287" s="8">
        <v>2.8851</v>
      </c>
      <c r="D2287" s="8">
        <v>0.6823999999999999</v>
      </c>
      <c r="E2287" s="8">
        <v>1.79</v>
      </c>
      <c r="F2287" s="8">
        <v>2.33</v>
      </c>
      <c r="G2287" s="8">
        <v>100.8862</v>
      </c>
      <c r="H2287" s="8">
        <v>2.4445000000000001</v>
      </c>
      <c r="I2287" s="8">
        <v>102.81127657075471</v>
      </c>
      <c r="J2287" s="8">
        <v>94.54</v>
      </c>
      <c r="N2287" s="7"/>
      <c r="O2287" s="8"/>
      <c r="P2287" s="8"/>
      <c r="Q2287" s="8"/>
      <c r="R2287" s="8"/>
      <c r="S2287" s="8"/>
      <c r="T2287" s="8"/>
      <c r="U2287" s="8"/>
      <c r="V2287" s="8"/>
      <c r="W2287" s="8"/>
    </row>
    <row r="2288" spans="1:23" ht="14.25" customHeight="1">
      <c r="A2288" s="7">
        <v>42692</v>
      </c>
      <c r="B2288" s="8">
        <v>2.2258</v>
      </c>
      <c r="C2288" s="8">
        <v>2.8900999999999999</v>
      </c>
      <c r="D2288" s="8">
        <v>0.66429999999999989</v>
      </c>
      <c r="E2288" s="8">
        <v>1.8</v>
      </c>
      <c r="F2288" s="8">
        <v>2.34</v>
      </c>
      <c r="G2288" s="8">
        <v>101.33159999999999</v>
      </c>
      <c r="H2288" s="8">
        <v>2.4965999999999999</v>
      </c>
      <c r="I2288" s="8">
        <v>101.35141255198488</v>
      </c>
      <c r="J2288" s="8">
        <v>94.54</v>
      </c>
      <c r="N2288" s="7"/>
      <c r="O2288" s="8"/>
      <c r="P2288" s="8"/>
      <c r="Q2288" s="8"/>
      <c r="R2288" s="8"/>
      <c r="S2288" s="8"/>
      <c r="T2288" s="8"/>
      <c r="U2288" s="8"/>
      <c r="V2288" s="8"/>
      <c r="W2288" s="8"/>
    </row>
    <row r="2289" spans="1:23" ht="14.25" customHeight="1">
      <c r="A2289" s="7">
        <v>42691</v>
      </c>
      <c r="B2289" s="8">
        <v>2.1812999999999998</v>
      </c>
      <c r="C2289" s="8">
        <v>2.9055</v>
      </c>
      <c r="D2289" s="8">
        <v>0.72420000000000018</v>
      </c>
      <c r="E2289" s="8">
        <v>1.73</v>
      </c>
      <c r="F2289" s="8">
        <v>2.29</v>
      </c>
      <c r="G2289" s="8">
        <v>100.9622</v>
      </c>
      <c r="H2289" s="8">
        <v>2.5630999999999999</v>
      </c>
      <c r="I2289" s="8">
        <v>100.81287240872452</v>
      </c>
      <c r="J2289" s="8">
        <v>94.33</v>
      </c>
      <c r="N2289" s="7"/>
      <c r="O2289" s="8"/>
      <c r="P2289" s="8"/>
      <c r="Q2289" s="8"/>
      <c r="R2289" s="8"/>
      <c r="S2289" s="8"/>
      <c r="T2289" s="8"/>
      <c r="U2289" s="8"/>
      <c r="V2289" s="8"/>
      <c r="W2289" s="8"/>
    </row>
    <row r="2290" spans="1:23" ht="14.25" customHeight="1">
      <c r="A2290" s="7">
        <v>42690</v>
      </c>
      <c r="B2290" s="8">
        <v>2.1514000000000002</v>
      </c>
      <c r="C2290" s="8">
        <v>2.8652000000000002</v>
      </c>
      <c r="D2290" s="8">
        <v>0.71379999999999999</v>
      </c>
      <c r="E2290" s="8">
        <v>1.68</v>
      </c>
      <c r="F2290" s="8">
        <v>2.2200000000000002</v>
      </c>
      <c r="G2290" s="8">
        <v>100.3563</v>
      </c>
      <c r="H2290" s="8">
        <v>2.5608</v>
      </c>
      <c r="I2290" s="8">
        <v>99.783337488129149</v>
      </c>
      <c r="J2290" s="8">
        <v>94.33</v>
      </c>
      <c r="N2290" s="7"/>
      <c r="O2290" s="8"/>
      <c r="P2290" s="8"/>
      <c r="Q2290" s="8"/>
      <c r="R2290" s="8"/>
      <c r="S2290" s="8"/>
      <c r="T2290" s="8"/>
      <c r="U2290" s="8"/>
      <c r="V2290" s="8"/>
      <c r="W2290" s="8"/>
    </row>
    <row r="2291" spans="1:23" ht="14.25" customHeight="1">
      <c r="A2291" s="7">
        <v>42689</v>
      </c>
      <c r="B2291" s="8">
        <v>2.1617999999999999</v>
      </c>
      <c r="C2291" s="8">
        <v>2.8500999999999999</v>
      </c>
      <c r="D2291" s="8">
        <v>0.68829999999999991</v>
      </c>
      <c r="E2291" s="8">
        <v>1.68</v>
      </c>
      <c r="F2291" s="8">
        <v>2.23</v>
      </c>
      <c r="G2291" s="8">
        <v>100.1917</v>
      </c>
      <c r="H2291" s="8">
        <v>2.4742999999999999</v>
      </c>
      <c r="I2291" s="8">
        <v>100.96083828897338</v>
      </c>
      <c r="J2291" s="8">
        <v>94.33</v>
      </c>
      <c r="N2291" s="7"/>
      <c r="O2291" s="8"/>
      <c r="P2291" s="8"/>
      <c r="Q2291" s="8"/>
      <c r="R2291" s="8"/>
      <c r="S2291" s="8"/>
      <c r="T2291" s="8"/>
      <c r="U2291" s="8"/>
      <c r="V2291" s="8"/>
      <c r="W2291" s="8"/>
    </row>
    <row r="2292" spans="1:23" ht="14.25" customHeight="1">
      <c r="A2292" s="7">
        <v>42688</v>
      </c>
      <c r="B2292" s="8">
        <v>2.1313</v>
      </c>
      <c r="C2292" s="8">
        <v>2.8576999999999999</v>
      </c>
      <c r="D2292" s="8">
        <v>0.72639999999999993</v>
      </c>
      <c r="E2292" s="8">
        <v>1.66</v>
      </c>
      <c r="F2292" s="8">
        <v>2.23</v>
      </c>
      <c r="G2292" s="8">
        <v>100.0256</v>
      </c>
      <c r="H2292" s="8">
        <v>2.4493999999999998</v>
      </c>
      <c r="I2292" s="8">
        <v>100.94363117619048</v>
      </c>
      <c r="J2292" s="8">
        <v>94.33</v>
      </c>
      <c r="N2292" s="7"/>
      <c r="O2292" s="8"/>
      <c r="P2292" s="8"/>
      <c r="Q2292" s="8"/>
      <c r="R2292" s="8"/>
      <c r="S2292" s="8"/>
      <c r="T2292" s="8"/>
      <c r="U2292" s="8"/>
      <c r="V2292" s="8"/>
      <c r="W2292" s="8"/>
    </row>
    <row r="2293" spans="1:23" ht="14.25" customHeight="1">
      <c r="A2293" s="7">
        <v>42685</v>
      </c>
      <c r="B2293" s="8">
        <v>2.1406000000000001</v>
      </c>
      <c r="C2293" s="8">
        <v>2.8149999999999999</v>
      </c>
      <c r="D2293" s="8">
        <v>0.67439999999999989</v>
      </c>
      <c r="E2293" s="8">
        <v>1.56</v>
      </c>
      <c r="F2293" s="8">
        <v>2.15</v>
      </c>
      <c r="G2293" s="8">
        <v>98.976100000000002</v>
      </c>
      <c r="H2293" s="8">
        <v>2.4277000000000002</v>
      </c>
      <c r="I2293" s="8">
        <v>96.823466561904766</v>
      </c>
      <c r="J2293" s="8">
        <v>94.33</v>
      </c>
      <c r="N2293" s="7"/>
      <c r="O2293" s="8"/>
      <c r="P2293" s="8"/>
      <c r="Q2293" s="8"/>
      <c r="R2293" s="8"/>
      <c r="S2293" s="8"/>
      <c r="T2293" s="8"/>
      <c r="U2293" s="8"/>
      <c r="V2293" s="8"/>
      <c r="W2293" s="8"/>
    </row>
    <row r="2294" spans="1:23" ht="14.25" customHeight="1">
      <c r="A2294" s="7">
        <v>42684</v>
      </c>
      <c r="B2294" s="8">
        <v>2.1400999999999999</v>
      </c>
      <c r="C2294" s="8">
        <v>2.7926000000000002</v>
      </c>
      <c r="D2294" s="8">
        <v>0.6525000000000003</v>
      </c>
      <c r="E2294" s="8">
        <v>1.56</v>
      </c>
      <c r="F2294" s="8">
        <v>2.15</v>
      </c>
      <c r="G2294" s="8">
        <v>98.781099999999995</v>
      </c>
      <c r="H2294" s="8">
        <v>2.4224999999999999</v>
      </c>
      <c r="I2294" s="8">
        <v>95.376446585598472</v>
      </c>
      <c r="J2294" s="8">
        <v>93.78</v>
      </c>
      <c r="N2294" s="7"/>
      <c r="O2294" s="8"/>
      <c r="P2294" s="8"/>
      <c r="Q2294" s="8"/>
      <c r="R2294" s="8"/>
      <c r="S2294" s="8"/>
      <c r="T2294" s="8"/>
      <c r="U2294" s="8"/>
      <c r="V2294" s="8"/>
      <c r="W2294" s="8"/>
    </row>
    <row r="2295" spans="1:23" ht="14.25" customHeight="1">
      <c r="A2295" s="7">
        <v>42683</v>
      </c>
      <c r="B2295" s="8">
        <v>2.1400999999999999</v>
      </c>
      <c r="C2295" s="8">
        <v>2.7650999999999999</v>
      </c>
      <c r="D2295" s="8">
        <v>0.625</v>
      </c>
      <c r="E2295" s="8">
        <v>1.49</v>
      </c>
      <c r="F2295" s="8">
        <v>2.0699999999999998</v>
      </c>
      <c r="G2295" s="8">
        <v>98.663600000000002</v>
      </c>
      <c r="H2295" s="8">
        <v>2.3187000000000002</v>
      </c>
      <c r="I2295" s="8">
        <v>96.297268104106976</v>
      </c>
      <c r="J2295" s="8">
        <v>93.78</v>
      </c>
      <c r="N2295" s="7"/>
      <c r="O2295" s="8"/>
      <c r="P2295" s="8"/>
      <c r="Q2295" s="8"/>
      <c r="R2295" s="8"/>
      <c r="S2295" s="8"/>
      <c r="T2295" s="8"/>
      <c r="U2295" s="8"/>
      <c r="V2295" s="8"/>
      <c r="W2295" s="8"/>
    </row>
    <row r="2296" spans="1:23" ht="14.25" customHeight="1">
      <c r="A2296" s="7">
        <v>42682</v>
      </c>
      <c r="B2296" s="8">
        <v>2.1450999999999998</v>
      </c>
      <c r="C2296" s="8">
        <v>2.7633999999999999</v>
      </c>
      <c r="D2296" s="8">
        <v>0.61830000000000007</v>
      </c>
      <c r="E2296" s="8">
        <v>1.34</v>
      </c>
      <c r="F2296" s="8">
        <v>1.88</v>
      </c>
      <c r="G2296" s="8">
        <v>97.869900000000001</v>
      </c>
      <c r="H2296" s="8">
        <v>2.2694000000000001</v>
      </c>
      <c r="I2296" s="8">
        <v>95.355673244147155</v>
      </c>
      <c r="J2296" s="8">
        <v>93.78</v>
      </c>
      <c r="N2296" s="7"/>
      <c r="O2296" s="8"/>
      <c r="P2296" s="8"/>
      <c r="Q2296" s="8"/>
      <c r="R2296" s="8"/>
      <c r="S2296" s="8"/>
      <c r="T2296" s="8"/>
      <c r="U2296" s="8"/>
      <c r="V2296" s="8"/>
      <c r="W2296" s="8"/>
    </row>
    <row r="2297" spans="1:23" ht="14.25" customHeight="1">
      <c r="A2297" s="7">
        <v>42681</v>
      </c>
      <c r="B2297" s="8">
        <v>2.1450999999999998</v>
      </c>
      <c r="C2297" s="8">
        <v>2.7475000000000001</v>
      </c>
      <c r="D2297" s="8">
        <v>0.60240000000000027</v>
      </c>
      <c r="E2297" s="8">
        <v>1.29</v>
      </c>
      <c r="F2297" s="8">
        <v>1.83</v>
      </c>
      <c r="G2297" s="8">
        <v>97.752700000000004</v>
      </c>
      <c r="H2297" s="8">
        <v>2.3008000000000002</v>
      </c>
      <c r="I2297" s="8">
        <v>95.501465397509577</v>
      </c>
      <c r="J2297" s="8">
        <v>93.78</v>
      </c>
      <c r="N2297" s="7"/>
      <c r="O2297" s="8"/>
      <c r="P2297" s="8"/>
      <c r="Q2297" s="8"/>
      <c r="R2297" s="8"/>
      <c r="S2297" s="8"/>
      <c r="T2297" s="8"/>
      <c r="U2297" s="8"/>
      <c r="V2297" s="8"/>
      <c r="W2297" s="8"/>
    </row>
    <row r="2298" spans="1:23" ht="14.25" customHeight="1">
      <c r="A2298" s="7">
        <v>42678</v>
      </c>
      <c r="B2298" s="8">
        <v>2.1391</v>
      </c>
      <c r="C2298" s="8">
        <v>2.7339000000000002</v>
      </c>
      <c r="D2298" s="8">
        <v>0.59480000000000022</v>
      </c>
      <c r="E2298" s="8">
        <v>1.24</v>
      </c>
      <c r="F2298" s="8">
        <v>1.79</v>
      </c>
      <c r="G2298" s="8">
        <v>96.901600000000002</v>
      </c>
      <c r="H2298" s="8">
        <v>2.2980999999999998</v>
      </c>
      <c r="I2298" s="8">
        <v>96.095121364728499</v>
      </c>
      <c r="J2298" s="8">
        <v>93.78</v>
      </c>
      <c r="N2298" s="7"/>
      <c r="O2298" s="8"/>
      <c r="P2298" s="8"/>
      <c r="Q2298" s="8"/>
      <c r="R2298" s="8"/>
      <c r="S2298" s="8"/>
      <c r="T2298" s="8"/>
      <c r="U2298" s="8"/>
      <c r="V2298" s="8"/>
      <c r="W2298" s="8"/>
    </row>
    <row r="2299" spans="1:23" ht="14.25" customHeight="1">
      <c r="A2299" s="7">
        <v>42677</v>
      </c>
      <c r="B2299" s="8">
        <v>2.15</v>
      </c>
      <c r="C2299" s="8">
        <v>2.7301000000000002</v>
      </c>
      <c r="D2299" s="8">
        <v>0.58010000000000028</v>
      </c>
      <c r="E2299" s="8">
        <v>1.26</v>
      </c>
      <c r="F2299" s="8">
        <v>1.82</v>
      </c>
      <c r="G2299" s="8">
        <v>97.161799999999999</v>
      </c>
      <c r="H2299" s="8">
        <v>2.3527999999999998</v>
      </c>
      <c r="I2299" s="8">
        <v>95.962334282964392</v>
      </c>
      <c r="J2299" s="8">
        <v>94.22</v>
      </c>
      <c r="N2299" s="7"/>
      <c r="O2299" s="8"/>
      <c r="P2299" s="8"/>
      <c r="Q2299" s="8"/>
      <c r="R2299" s="8"/>
      <c r="S2299" s="8"/>
      <c r="T2299" s="8"/>
      <c r="U2299" s="8"/>
      <c r="V2299" s="8"/>
      <c r="W2299" s="8"/>
    </row>
    <row r="2300" spans="1:23" ht="14.25" customHeight="1">
      <c r="A2300" s="7">
        <v>42676</v>
      </c>
      <c r="B2300" s="8">
        <v>2.1621000000000001</v>
      </c>
      <c r="C2300" s="8">
        <v>2.7372000000000001</v>
      </c>
      <c r="D2300" s="8">
        <v>0.57509999999999994</v>
      </c>
      <c r="E2300" s="8">
        <v>1.26</v>
      </c>
      <c r="F2300" s="8">
        <v>1.81</v>
      </c>
      <c r="G2300" s="8">
        <v>97.376599999999996</v>
      </c>
      <c r="H2300" s="8">
        <v>2.3683000000000001</v>
      </c>
      <c r="I2300" s="8">
        <v>95.634423608297155</v>
      </c>
      <c r="J2300" s="8">
        <v>94.22</v>
      </c>
      <c r="N2300" s="7"/>
      <c r="O2300" s="8"/>
      <c r="P2300" s="8"/>
      <c r="Q2300" s="8"/>
      <c r="R2300" s="8"/>
      <c r="S2300" s="8"/>
      <c r="T2300" s="8"/>
      <c r="U2300" s="8"/>
      <c r="V2300" s="8"/>
      <c r="W2300" s="8"/>
    </row>
    <row r="2301" spans="1:23" ht="14.25" customHeight="1">
      <c r="A2301" s="7">
        <v>42675</v>
      </c>
      <c r="B2301" s="8">
        <v>2.1741000000000001</v>
      </c>
      <c r="C2301" s="8">
        <v>2.7374999999999998</v>
      </c>
      <c r="D2301" s="8">
        <v>0.56339999999999968</v>
      </c>
      <c r="E2301" s="8">
        <v>1.3</v>
      </c>
      <c r="F2301" s="8">
        <v>1.83</v>
      </c>
      <c r="G2301" s="8">
        <v>97.727500000000006</v>
      </c>
      <c r="H2301" s="8">
        <v>2.4982000000000002</v>
      </c>
      <c r="I2301" s="8">
        <v>95.19857566602316</v>
      </c>
      <c r="J2301" s="8">
        <v>94.22</v>
      </c>
      <c r="N2301" s="7"/>
      <c r="O2301" s="8"/>
      <c r="P2301" s="8"/>
      <c r="Q2301" s="8"/>
      <c r="R2301" s="8"/>
      <c r="S2301" s="8"/>
      <c r="T2301" s="8"/>
      <c r="U2301" s="8"/>
      <c r="V2301" s="8"/>
      <c r="W2301" s="8"/>
    </row>
    <row r="2302" spans="1:23" ht="14.25" customHeight="1">
      <c r="A2302" s="7">
        <v>42674</v>
      </c>
      <c r="B2302" s="8">
        <v>2.1711</v>
      </c>
      <c r="C2302" s="8">
        <v>2.7425000000000002</v>
      </c>
      <c r="D2302" s="8">
        <v>0.57140000000000013</v>
      </c>
      <c r="E2302" s="8">
        <v>1.31</v>
      </c>
      <c r="F2302" s="8">
        <v>1.84</v>
      </c>
      <c r="G2302" s="8">
        <v>98.35</v>
      </c>
      <c r="H2302" s="8">
        <v>2.6890999999999998</v>
      </c>
      <c r="I2302" s="8">
        <v>94.633703914092663</v>
      </c>
      <c r="J2302" s="8">
        <v>94.22</v>
      </c>
      <c r="N2302" s="7"/>
      <c r="O2302" s="8"/>
      <c r="P2302" s="8"/>
      <c r="Q2302" s="8"/>
      <c r="R2302" s="8"/>
      <c r="S2302" s="8"/>
      <c r="T2302" s="8"/>
      <c r="U2302" s="8"/>
      <c r="V2302" s="8"/>
      <c r="W2302" s="8"/>
    </row>
    <row r="2303" spans="1:23" ht="14.25" customHeight="1">
      <c r="A2303" s="7">
        <v>42671</v>
      </c>
      <c r="B2303" s="8">
        <v>2.1751</v>
      </c>
      <c r="C2303" s="8">
        <v>2.7027000000000001</v>
      </c>
      <c r="D2303" s="8">
        <v>0.52760000000000007</v>
      </c>
      <c r="E2303" s="8">
        <v>1.33</v>
      </c>
      <c r="F2303" s="8">
        <v>1.86</v>
      </c>
      <c r="G2303" s="8">
        <v>98.302199999999999</v>
      </c>
      <c r="H2303" s="8">
        <v>2.5849000000000002</v>
      </c>
      <c r="I2303" s="8">
        <v>95.552733591856523</v>
      </c>
      <c r="J2303" s="8">
        <v>94.15</v>
      </c>
      <c r="N2303" s="7"/>
      <c r="O2303" s="8"/>
      <c r="P2303" s="8"/>
      <c r="Q2303" s="8"/>
      <c r="R2303" s="8"/>
      <c r="S2303" s="8"/>
      <c r="T2303" s="8"/>
      <c r="U2303" s="8"/>
      <c r="V2303" s="8"/>
      <c r="W2303" s="8"/>
    </row>
    <row r="2304" spans="1:23" ht="14.25" customHeight="1">
      <c r="A2304" s="7">
        <v>42670</v>
      </c>
      <c r="B2304" s="8">
        <v>2.1869999999999998</v>
      </c>
      <c r="C2304" s="8">
        <v>2.7067999999999999</v>
      </c>
      <c r="D2304" s="8">
        <v>0.51980000000000004</v>
      </c>
      <c r="E2304" s="8">
        <v>1.33</v>
      </c>
      <c r="F2304" s="8">
        <v>1.85</v>
      </c>
      <c r="G2304" s="8">
        <v>98.913300000000007</v>
      </c>
      <c r="H2304" s="8">
        <v>2.6623999999999999</v>
      </c>
      <c r="I2304" s="8">
        <v>95.903661907542585</v>
      </c>
      <c r="J2304" s="8">
        <v>94.3</v>
      </c>
      <c r="N2304" s="7"/>
      <c r="O2304" s="8"/>
      <c r="P2304" s="8"/>
      <c r="Q2304" s="8"/>
      <c r="R2304" s="8"/>
      <c r="S2304" s="8"/>
      <c r="T2304" s="8"/>
      <c r="U2304" s="8"/>
      <c r="V2304" s="8"/>
      <c r="W2304" s="8"/>
    </row>
    <row r="2305" spans="1:23" ht="14.25" customHeight="1">
      <c r="A2305" s="7">
        <v>42669</v>
      </c>
      <c r="B2305" s="8">
        <v>2.1802999999999999</v>
      </c>
      <c r="C2305" s="8">
        <v>2.72</v>
      </c>
      <c r="D2305" s="8">
        <v>0.53970000000000029</v>
      </c>
      <c r="E2305" s="8">
        <v>1.3</v>
      </c>
      <c r="F2305" s="8">
        <v>1.79</v>
      </c>
      <c r="G2305" s="8">
        <v>98.613600000000005</v>
      </c>
      <c r="H2305" s="8">
        <v>2.5655000000000001</v>
      </c>
      <c r="I2305" s="8">
        <v>94.100263174061439</v>
      </c>
      <c r="J2305" s="8">
        <v>94.3</v>
      </c>
      <c r="N2305" s="7"/>
      <c r="O2305" s="8"/>
      <c r="P2305" s="8"/>
      <c r="Q2305" s="8"/>
      <c r="R2305" s="8"/>
      <c r="S2305" s="8"/>
      <c r="T2305" s="8"/>
      <c r="U2305" s="8"/>
      <c r="V2305" s="8"/>
      <c r="W2305" s="8"/>
    </row>
    <row r="2306" spans="1:23" ht="14.25" customHeight="1">
      <c r="A2306" s="7">
        <v>42668</v>
      </c>
      <c r="B2306" s="8">
        <v>2.1493000000000002</v>
      </c>
      <c r="C2306" s="8">
        <v>2.6859000000000002</v>
      </c>
      <c r="D2306" s="8">
        <v>0.53659999999999997</v>
      </c>
      <c r="E2306" s="8">
        <v>1.29</v>
      </c>
      <c r="F2306" s="8">
        <v>1.77</v>
      </c>
      <c r="G2306" s="8">
        <v>98.718299999999999</v>
      </c>
      <c r="H2306" s="8">
        <v>2.5005000000000002</v>
      </c>
      <c r="I2306" s="8">
        <v>95.447214811919878</v>
      </c>
      <c r="J2306" s="8">
        <v>94.3</v>
      </c>
      <c r="N2306" s="7"/>
      <c r="O2306" s="8"/>
      <c r="P2306" s="8"/>
      <c r="Q2306" s="8"/>
      <c r="R2306" s="8"/>
      <c r="S2306" s="8"/>
      <c r="T2306" s="8"/>
      <c r="U2306" s="8"/>
      <c r="V2306" s="8"/>
      <c r="W2306" s="8"/>
    </row>
    <row r="2307" spans="1:23" ht="14.25" customHeight="1">
      <c r="A2307" s="7">
        <v>42667</v>
      </c>
      <c r="B2307" s="8">
        <v>2.1593</v>
      </c>
      <c r="C2307" s="8">
        <v>2.6595</v>
      </c>
      <c r="D2307" s="8">
        <v>0.50019999999999998</v>
      </c>
      <c r="E2307" s="8">
        <v>1.27</v>
      </c>
      <c r="F2307" s="8">
        <v>1.77</v>
      </c>
      <c r="G2307" s="8">
        <v>98.755799999999994</v>
      </c>
      <c r="H2307" s="8">
        <v>2.5465</v>
      </c>
      <c r="I2307" s="8">
        <v>94.579433527397256</v>
      </c>
      <c r="J2307" s="8">
        <v>94.3</v>
      </c>
      <c r="N2307" s="7"/>
      <c r="O2307" s="8"/>
      <c r="P2307" s="8"/>
      <c r="Q2307" s="8"/>
      <c r="R2307" s="8"/>
      <c r="S2307" s="8"/>
      <c r="T2307" s="8"/>
      <c r="U2307" s="8"/>
      <c r="V2307" s="8"/>
      <c r="W2307" s="8"/>
    </row>
    <row r="2308" spans="1:23" ht="14.25" customHeight="1">
      <c r="A2308" s="7">
        <v>42664</v>
      </c>
      <c r="B2308" s="8">
        <v>2.1461000000000001</v>
      </c>
      <c r="C2308" s="8">
        <v>2.6450999999999998</v>
      </c>
      <c r="D2308" s="8">
        <v>0.49899999999999967</v>
      </c>
      <c r="E2308" s="8">
        <v>1.25</v>
      </c>
      <c r="F2308" s="8">
        <v>1.74</v>
      </c>
      <c r="G2308" s="8">
        <v>98.625900000000001</v>
      </c>
      <c r="H2308" s="8">
        <v>2.5543</v>
      </c>
      <c r="I2308" s="8">
        <v>96.322521101819973</v>
      </c>
      <c r="J2308" s="8">
        <v>94.3</v>
      </c>
      <c r="N2308" s="7"/>
      <c r="O2308" s="8"/>
      <c r="P2308" s="8"/>
      <c r="Q2308" s="8"/>
      <c r="R2308" s="8"/>
      <c r="S2308" s="8"/>
      <c r="T2308" s="8"/>
      <c r="U2308" s="8"/>
      <c r="V2308" s="8"/>
      <c r="W2308" s="8"/>
    </row>
    <row r="2309" spans="1:23" ht="14.25" customHeight="1">
      <c r="A2309" s="7">
        <v>42663</v>
      </c>
      <c r="B2309" s="8">
        <v>2.1360999999999999</v>
      </c>
      <c r="C2309" s="8">
        <v>2.6518000000000002</v>
      </c>
      <c r="D2309" s="8">
        <v>0.51570000000000027</v>
      </c>
      <c r="E2309" s="8">
        <v>1.26</v>
      </c>
      <c r="F2309" s="8">
        <v>1.76</v>
      </c>
      <c r="G2309" s="8">
        <v>98.3309</v>
      </c>
      <c r="H2309" s="8">
        <v>2.5114000000000001</v>
      </c>
      <c r="I2309" s="8">
        <v>96.941496829148207</v>
      </c>
      <c r="J2309" s="8">
        <v>94.64</v>
      </c>
      <c r="N2309" s="7"/>
      <c r="O2309" s="8"/>
      <c r="P2309" s="8"/>
      <c r="Q2309" s="8"/>
      <c r="R2309" s="8"/>
      <c r="S2309" s="8"/>
      <c r="T2309" s="8"/>
      <c r="U2309" s="8"/>
      <c r="V2309" s="8"/>
      <c r="W2309" s="8"/>
    </row>
    <row r="2310" spans="1:23" ht="14.25" customHeight="1">
      <c r="A2310" s="7">
        <v>42662</v>
      </c>
      <c r="B2310" s="8">
        <v>2.1360999999999999</v>
      </c>
      <c r="C2310" s="8">
        <v>2.6663999999999999</v>
      </c>
      <c r="D2310" s="8">
        <v>0.53029999999999999</v>
      </c>
      <c r="E2310" s="8">
        <v>1.24</v>
      </c>
      <c r="F2310" s="8">
        <v>1.76</v>
      </c>
      <c r="G2310" s="8">
        <v>97.8553</v>
      </c>
      <c r="H2310" s="8">
        <v>2.5061</v>
      </c>
      <c r="I2310" s="8">
        <v>97.012086559881709</v>
      </c>
      <c r="J2310" s="8">
        <v>94.64</v>
      </c>
      <c r="N2310" s="7"/>
      <c r="O2310" s="8"/>
      <c r="P2310" s="8"/>
      <c r="Q2310" s="8"/>
      <c r="R2310" s="8"/>
      <c r="S2310" s="8"/>
      <c r="T2310" s="8"/>
      <c r="U2310" s="8"/>
      <c r="V2310" s="8"/>
      <c r="W2310" s="8"/>
    </row>
    <row r="2311" spans="1:23" ht="14.25" customHeight="1">
      <c r="A2311" s="7">
        <v>42661</v>
      </c>
      <c r="B2311" s="8">
        <v>2.1446000000000001</v>
      </c>
      <c r="C2311" s="8">
        <v>2.6964999999999999</v>
      </c>
      <c r="D2311" s="8">
        <v>0.55189999999999984</v>
      </c>
      <c r="E2311" s="8">
        <v>1.24</v>
      </c>
      <c r="F2311" s="8">
        <v>1.75</v>
      </c>
      <c r="G2311" s="8">
        <v>97.883899999999997</v>
      </c>
      <c r="H2311" s="8">
        <v>2.4525999999999999</v>
      </c>
      <c r="I2311" s="8">
        <v>96.009687057663868</v>
      </c>
      <c r="J2311" s="8">
        <v>94.64</v>
      </c>
      <c r="N2311" s="7"/>
      <c r="O2311" s="8"/>
      <c r="P2311" s="8"/>
      <c r="Q2311" s="8"/>
      <c r="R2311" s="8"/>
      <c r="S2311" s="8"/>
      <c r="T2311" s="8"/>
      <c r="U2311" s="8"/>
      <c r="V2311" s="8"/>
      <c r="W2311" s="8"/>
    </row>
    <row r="2312" spans="1:23" ht="14.25" customHeight="1">
      <c r="A2312" s="7">
        <v>42660</v>
      </c>
      <c r="B2312" s="8">
        <v>2.1495000000000002</v>
      </c>
      <c r="C2312" s="8">
        <v>2.6903999999999999</v>
      </c>
      <c r="D2312" s="8">
        <v>0.54089999999999971</v>
      </c>
      <c r="E2312" s="8">
        <v>1.26</v>
      </c>
      <c r="F2312" s="8">
        <v>1.77</v>
      </c>
      <c r="G2312" s="8">
        <v>97.873800000000003</v>
      </c>
      <c r="H2312" s="8">
        <v>2.3338000000000001</v>
      </c>
      <c r="I2312" s="8">
        <v>95.689742609768132</v>
      </c>
      <c r="J2312" s="8">
        <v>94.64</v>
      </c>
      <c r="N2312" s="7"/>
      <c r="O2312" s="8"/>
      <c r="P2312" s="8"/>
      <c r="Q2312" s="8"/>
      <c r="R2312" s="8"/>
      <c r="S2312" s="8"/>
      <c r="T2312" s="8"/>
      <c r="U2312" s="8"/>
      <c r="V2312" s="8"/>
      <c r="W2312" s="8"/>
    </row>
    <row r="2313" spans="1:23" ht="14.25" customHeight="1">
      <c r="A2313" s="7">
        <v>42657</v>
      </c>
      <c r="B2313" s="8">
        <v>2.1381000000000001</v>
      </c>
      <c r="C2313" s="8">
        <v>2.6951999999999998</v>
      </c>
      <c r="D2313" s="8">
        <v>0.55709999999999971</v>
      </c>
      <c r="E2313" s="8">
        <v>1.28</v>
      </c>
      <c r="F2313" s="8">
        <v>1.8</v>
      </c>
      <c r="G2313" s="8">
        <v>98.105599999999995</v>
      </c>
      <c r="H2313" s="8">
        <v>2.3043</v>
      </c>
      <c r="I2313" s="8">
        <v>95.625512171767028</v>
      </c>
      <c r="J2313" s="8">
        <v>94.64</v>
      </c>
      <c r="N2313" s="7"/>
      <c r="O2313" s="8"/>
      <c r="P2313" s="8"/>
      <c r="Q2313" s="8"/>
      <c r="R2313" s="8"/>
      <c r="S2313" s="8"/>
      <c r="T2313" s="8"/>
      <c r="U2313" s="8"/>
      <c r="V2313" s="8"/>
      <c r="W2313" s="8"/>
    </row>
    <row r="2314" spans="1:23" ht="14.25" customHeight="1">
      <c r="A2314" s="7">
        <v>42656</v>
      </c>
      <c r="B2314" s="8">
        <v>2.1467000000000001</v>
      </c>
      <c r="C2314" s="8">
        <v>2.7010000000000001</v>
      </c>
      <c r="D2314" s="8">
        <v>0.55430000000000001</v>
      </c>
      <c r="E2314" s="8">
        <v>1.27</v>
      </c>
      <c r="F2314" s="8">
        <v>1.75</v>
      </c>
      <c r="G2314" s="8">
        <v>97.536199999999994</v>
      </c>
      <c r="H2314" s="8">
        <v>2.3035000000000001</v>
      </c>
      <c r="I2314" s="8">
        <v>96.029278570722056</v>
      </c>
      <c r="J2314" s="8">
        <v>94.07</v>
      </c>
      <c r="N2314" s="7"/>
      <c r="O2314" s="8"/>
      <c r="P2314" s="8"/>
      <c r="Q2314" s="8"/>
      <c r="R2314" s="8"/>
      <c r="S2314" s="8"/>
      <c r="T2314" s="8"/>
      <c r="U2314" s="8"/>
      <c r="V2314" s="8"/>
      <c r="W2314" s="8"/>
    </row>
    <row r="2315" spans="1:23" ht="14.25" customHeight="1">
      <c r="A2315" s="7">
        <v>42655</v>
      </c>
      <c r="B2315" s="8">
        <v>2.1589999999999998</v>
      </c>
      <c r="C2315" s="8">
        <v>2.7098</v>
      </c>
      <c r="D2315" s="8">
        <v>0.55080000000000018</v>
      </c>
      <c r="E2315" s="8">
        <v>1.31</v>
      </c>
      <c r="F2315" s="8">
        <v>1.79</v>
      </c>
      <c r="G2315" s="8">
        <v>97.996700000000004</v>
      </c>
      <c r="H2315" s="8">
        <v>2.2909000000000002</v>
      </c>
      <c r="I2315" s="8">
        <v>97.015513612487609</v>
      </c>
      <c r="J2315" s="8">
        <v>94.07</v>
      </c>
      <c r="N2315" s="7"/>
      <c r="O2315" s="8"/>
      <c r="P2315" s="8"/>
      <c r="Q2315" s="8"/>
      <c r="R2315" s="8"/>
      <c r="S2315" s="8"/>
      <c r="T2315" s="8"/>
      <c r="U2315" s="8"/>
      <c r="V2315" s="8"/>
      <c r="W2315" s="8"/>
    </row>
    <row r="2316" spans="1:23" ht="14.25" customHeight="1">
      <c r="A2316" s="7">
        <v>42654</v>
      </c>
      <c r="B2316" s="8">
        <v>2.1513</v>
      </c>
      <c r="C2316" s="8">
        <v>2.6835</v>
      </c>
      <c r="D2316" s="8">
        <v>0.53220000000000001</v>
      </c>
      <c r="E2316" s="8">
        <v>1.3</v>
      </c>
      <c r="F2316" s="8">
        <v>1.77</v>
      </c>
      <c r="G2316" s="8">
        <v>97.721699999999998</v>
      </c>
      <c r="H2316" s="8">
        <v>2.2709999999999999</v>
      </c>
      <c r="I2316" s="8">
        <v>99.439254414101285</v>
      </c>
      <c r="J2316" s="8">
        <v>94.07</v>
      </c>
      <c r="N2316" s="7"/>
      <c r="O2316" s="8"/>
      <c r="P2316" s="8"/>
      <c r="Q2316" s="8"/>
      <c r="R2316" s="8"/>
      <c r="S2316" s="8"/>
      <c r="T2316" s="8"/>
      <c r="U2316" s="8"/>
      <c r="V2316" s="8"/>
      <c r="W2316" s="8"/>
    </row>
    <row r="2317" spans="1:23" ht="14.25" customHeight="1">
      <c r="A2317" s="7">
        <v>42653</v>
      </c>
      <c r="B2317" s="8">
        <v>2.1486999999999998</v>
      </c>
      <c r="C2317" s="8">
        <v>2.6735000000000002</v>
      </c>
      <c r="D2317" s="8">
        <v>0.52480000000000038</v>
      </c>
      <c r="E2317" s="8">
        <v>1.26</v>
      </c>
      <c r="F2317" s="8">
        <v>1.73</v>
      </c>
      <c r="G2317" s="8">
        <v>96.9114</v>
      </c>
      <c r="H2317" s="8">
        <v>2.2724000000000002</v>
      </c>
      <c r="I2317" s="8">
        <v>100.55400498011929</v>
      </c>
      <c r="J2317" s="8">
        <v>94.07</v>
      </c>
      <c r="N2317" s="7"/>
      <c r="O2317" s="8"/>
      <c r="P2317" s="8"/>
      <c r="Q2317" s="8"/>
      <c r="R2317" s="8"/>
      <c r="S2317" s="8"/>
      <c r="T2317" s="8"/>
      <c r="U2317" s="8"/>
      <c r="V2317" s="8"/>
      <c r="W2317" s="8"/>
    </row>
    <row r="2318" spans="1:23" ht="14.25" customHeight="1">
      <c r="A2318" s="7">
        <v>42652</v>
      </c>
      <c r="B2318" s="8">
        <v>2.16</v>
      </c>
      <c r="C2318" s="8">
        <v>2.6760000000000002</v>
      </c>
      <c r="D2318" s="8">
        <v>0.51600000000000001</v>
      </c>
      <c r="E2318" s="8">
        <v>1.26</v>
      </c>
      <c r="F2318" s="8">
        <v>1.73</v>
      </c>
      <c r="G2318" s="8">
        <v>96.491200000000006</v>
      </c>
      <c r="H2318" s="8">
        <v>2.2814000000000001</v>
      </c>
      <c r="I2318" s="8">
        <v>101.4124284477612</v>
      </c>
      <c r="J2318" s="8">
        <v>94.07</v>
      </c>
      <c r="N2318" s="7"/>
      <c r="O2318" s="8"/>
      <c r="P2318" s="8"/>
      <c r="Q2318" s="8"/>
      <c r="R2318" s="8"/>
      <c r="S2318" s="8"/>
      <c r="T2318" s="8"/>
      <c r="U2318" s="8"/>
      <c r="V2318" s="8"/>
      <c r="W2318" s="8"/>
    </row>
    <row r="2319" spans="1:23" ht="14.25" customHeight="1">
      <c r="A2319" s="7">
        <v>42651</v>
      </c>
      <c r="B2319" s="8">
        <v>2.1507000000000001</v>
      </c>
      <c r="C2319" s="8">
        <v>2.7046999999999999</v>
      </c>
      <c r="D2319" s="8">
        <v>0.55399999999999983</v>
      </c>
      <c r="E2319" s="8">
        <v>1.26</v>
      </c>
      <c r="F2319" s="8">
        <v>1.73</v>
      </c>
      <c r="G2319" s="8">
        <v>96.491200000000006</v>
      </c>
      <c r="H2319" s="8">
        <v>2.3349000000000002</v>
      </c>
      <c r="I2319" s="8">
        <v>100.60346780099502</v>
      </c>
      <c r="J2319" s="8">
        <v>94.07</v>
      </c>
      <c r="N2319" s="7"/>
      <c r="O2319" s="8"/>
      <c r="P2319" s="8"/>
      <c r="Q2319" s="8"/>
      <c r="R2319" s="8"/>
      <c r="S2319" s="8"/>
      <c r="T2319" s="8"/>
      <c r="U2319" s="8"/>
      <c r="V2319" s="8"/>
      <c r="W2319" s="8"/>
    </row>
    <row r="2320" spans="1:23" ht="14.25" customHeight="1">
      <c r="A2320" s="7">
        <v>42650</v>
      </c>
      <c r="B2320" s="8">
        <v>2.1583999999999999</v>
      </c>
      <c r="C2320" s="8">
        <v>2.7258</v>
      </c>
      <c r="D2320" s="8">
        <v>0.56740000000000013</v>
      </c>
      <c r="E2320" s="8">
        <v>1.26</v>
      </c>
      <c r="F2320" s="8">
        <v>1.73</v>
      </c>
      <c r="G2320" s="8">
        <v>96.491200000000006</v>
      </c>
      <c r="H2320" s="8">
        <v>2.5792000000000002</v>
      </c>
      <c r="I2320" s="8">
        <v>99.802093012468831</v>
      </c>
      <c r="J2320" s="8">
        <v>94.07</v>
      </c>
      <c r="N2320" s="7"/>
      <c r="O2320" s="8"/>
      <c r="P2320" s="8"/>
      <c r="Q2320" s="8"/>
      <c r="R2320" s="8"/>
      <c r="S2320" s="8"/>
      <c r="T2320" s="8"/>
      <c r="U2320" s="8"/>
      <c r="V2320" s="8"/>
      <c r="W2320" s="8"/>
    </row>
    <row r="2321" spans="1:23" ht="14.25" customHeight="1">
      <c r="A2321" s="7">
        <v>42649</v>
      </c>
      <c r="B2321" s="8">
        <v>2.1583999999999999</v>
      </c>
      <c r="C2321" s="8">
        <v>2.7258</v>
      </c>
      <c r="D2321" s="8">
        <v>0.56740000000000013</v>
      </c>
      <c r="E2321" s="8">
        <v>1.28</v>
      </c>
      <c r="F2321" s="8">
        <v>1.75</v>
      </c>
      <c r="G2321" s="8">
        <v>96.692999999999998</v>
      </c>
      <c r="H2321" s="8">
        <v>2.5792000000000002</v>
      </c>
      <c r="I2321" s="8">
        <v>99.802093012468831</v>
      </c>
      <c r="J2321" s="8">
        <v>94.07</v>
      </c>
      <c r="N2321" s="7"/>
      <c r="O2321" s="8"/>
      <c r="P2321" s="8"/>
      <c r="Q2321" s="8"/>
      <c r="R2321" s="8"/>
      <c r="S2321" s="8"/>
      <c r="T2321" s="8"/>
      <c r="U2321" s="8"/>
      <c r="V2321" s="8"/>
      <c r="W2321" s="8"/>
    </row>
    <row r="2322" spans="1:23" ht="14.25" customHeight="1">
      <c r="A2322" s="7">
        <v>42648</v>
      </c>
      <c r="B2322" s="8">
        <v>2.1583999999999999</v>
      </c>
      <c r="C2322" s="8">
        <v>2.7258</v>
      </c>
      <c r="D2322" s="8">
        <v>0.56740000000000013</v>
      </c>
      <c r="E2322" s="8">
        <v>1.26</v>
      </c>
      <c r="F2322" s="8">
        <v>1.72</v>
      </c>
      <c r="G2322" s="8">
        <v>96.143199999999993</v>
      </c>
      <c r="H2322" s="8">
        <v>2.5792000000000002</v>
      </c>
      <c r="I2322" s="8">
        <v>99.802093012468831</v>
      </c>
      <c r="J2322" s="8">
        <v>94.07</v>
      </c>
      <c r="N2322" s="7"/>
      <c r="O2322" s="8"/>
      <c r="P2322" s="8"/>
      <c r="Q2322" s="8"/>
      <c r="R2322" s="8"/>
      <c r="S2322" s="8"/>
      <c r="T2322" s="8"/>
      <c r="U2322" s="8"/>
      <c r="V2322" s="8"/>
      <c r="W2322" s="8"/>
    </row>
    <row r="2323" spans="1:23" ht="14.25" customHeight="1">
      <c r="A2323" s="7">
        <v>42647</v>
      </c>
      <c r="B2323" s="8">
        <v>2.1583999999999999</v>
      </c>
      <c r="C2323" s="8">
        <v>2.7258</v>
      </c>
      <c r="D2323" s="8">
        <v>0.56740000000000013</v>
      </c>
      <c r="E2323" s="8">
        <v>1.22</v>
      </c>
      <c r="F2323" s="8">
        <v>1.69</v>
      </c>
      <c r="G2323" s="8">
        <v>96.122500000000002</v>
      </c>
      <c r="H2323" s="8">
        <v>2.5792000000000002</v>
      </c>
      <c r="I2323" s="8">
        <v>99.802093012468831</v>
      </c>
      <c r="J2323" s="8">
        <v>94.07</v>
      </c>
      <c r="N2323" s="7"/>
      <c r="O2323" s="8"/>
      <c r="P2323" s="8"/>
      <c r="Q2323" s="8"/>
      <c r="R2323" s="8"/>
      <c r="S2323" s="8"/>
      <c r="T2323" s="8"/>
      <c r="U2323" s="8"/>
      <c r="V2323" s="8"/>
      <c r="W2323" s="8"/>
    </row>
    <row r="2324" spans="1:23" ht="14.25" customHeight="1">
      <c r="A2324" s="7">
        <v>42646</v>
      </c>
      <c r="B2324" s="8">
        <v>2.1583999999999999</v>
      </c>
      <c r="C2324" s="8">
        <v>2.7258</v>
      </c>
      <c r="D2324" s="8">
        <v>0.56740000000000013</v>
      </c>
      <c r="E2324" s="8">
        <v>1.18</v>
      </c>
      <c r="F2324" s="8">
        <v>1.63</v>
      </c>
      <c r="G2324" s="8">
        <v>95.744600000000005</v>
      </c>
      <c r="H2324" s="8">
        <v>2.5792000000000002</v>
      </c>
      <c r="I2324" s="8">
        <v>99.802093012468831</v>
      </c>
      <c r="J2324" s="8">
        <v>94.07</v>
      </c>
      <c r="N2324" s="7"/>
      <c r="O2324" s="8"/>
      <c r="P2324" s="8"/>
      <c r="Q2324" s="8"/>
      <c r="R2324" s="8"/>
      <c r="S2324" s="8"/>
      <c r="T2324" s="8"/>
      <c r="U2324" s="8"/>
      <c r="V2324" s="8"/>
      <c r="W2324" s="8"/>
    </row>
    <row r="2325" spans="1:23" ht="14.25" customHeight="1">
      <c r="A2325" s="7">
        <v>42643</v>
      </c>
      <c r="B2325" s="8">
        <v>2.1583999999999999</v>
      </c>
      <c r="C2325" s="8">
        <v>2.7258</v>
      </c>
      <c r="D2325" s="8">
        <v>0.56740000000000013</v>
      </c>
      <c r="E2325" s="8">
        <v>1.1399999999999999</v>
      </c>
      <c r="F2325" s="8">
        <v>1.6</v>
      </c>
      <c r="G2325" s="8">
        <v>95.442599999999999</v>
      </c>
      <c r="H2325" s="8">
        <v>2.5792000000000002</v>
      </c>
      <c r="I2325" s="8">
        <v>99.802093012468831</v>
      </c>
      <c r="J2325" s="8">
        <v>94.07</v>
      </c>
      <c r="N2325" s="7"/>
      <c r="O2325" s="8"/>
      <c r="P2325" s="8"/>
      <c r="Q2325" s="8"/>
      <c r="R2325" s="8"/>
      <c r="S2325" s="8"/>
      <c r="T2325" s="8"/>
      <c r="U2325" s="8"/>
      <c r="V2325" s="8"/>
      <c r="W2325" s="8"/>
    </row>
    <row r="2326" spans="1:23" ht="14.25" customHeight="1">
      <c r="A2326" s="7">
        <v>42642</v>
      </c>
      <c r="B2326" s="8">
        <v>2.1684000000000001</v>
      </c>
      <c r="C2326" s="8">
        <v>2.7282000000000002</v>
      </c>
      <c r="D2326" s="8">
        <v>0.55980000000000008</v>
      </c>
      <c r="E2326" s="8">
        <v>1.1200000000000001</v>
      </c>
      <c r="F2326" s="8">
        <v>1.56</v>
      </c>
      <c r="G2326" s="8">
        <v>95.517200000000003</v>
      </c>
      <c r="H2326" s="8">
        <v>2.7458999999999998</v>
      </c>
      <c r="I2326" s="8">
        <v>99.603832445109774</v>
      </c>
      <c r="J2326" s="8">
        <v>94.11</v>
      </c>
      <c r="N2326" s="7"/>
      <c r="O2326" s="8"/>
      <c r="P2326" s="8"/>
      <c r="Q2326" s="8"/>
      <c r="R2326" s="8"/>
      <c r="S2326" s="8"/>
      <c r="T2326" s="8"/>
      <c r="U2326" s="8"/>
      <c r="V2326" s="8"/>
      <c r="W2326" s="8"/>
    </row>
    <row r="2327" spans="1:23" ht="14.25" customHeight="1">
      <c r="A2327" s="7">
        <v>42641</v>
      </c>
      <c r="B2327" s="8">
        <v>2.1684000000000001</v>
      </c>
      <c r="C2327" s="8">
        <v>2.7244000000000002</v>
      </c>
      <c r="D2327" s="8">
        <v>0.55600000000000005</v>
      </c>
      <c r="E2327" s="8">
        <v>1.1299999999999999</v>
      </c>
      <c r="F2327" s="8">
        <v>1.57</v>
      </c>
      <c r="G2327" s="8">
        <v>95.424300000000002</v>
      </c>
      <c r="H2327" s="8">
        <v>2.6233</v>
      </c>
      <c r="I2327" s="8">
        <v>99.508182710933596</v>
      </c>
      <c r="J2327" s="8">
        <v>94.11</v>
      </c>
      <c r="N2327" s="7"/>
      <c r="O2327" s="8"/>
      <c r="P2327" s="8"/>
      <c r="Q2327" s="8"/>
      <c r="R2327" s="8"/>
      <c r="S2327" s="8"/>
      <c r="T2327" s="8"/>
      <c r="U2327" s="8"/>
      <c r="V2327" s="8"/>
      <c r="W2327" s="8"/>
    </row>
    <row r="2328" spans="1:23" ht="14.25" customHeight="1">
      <c r="A2328" s="7">
        <v>42640</v>
      </c>
      <c r="B2328" s="8">
        <v>2.1684000000000001</v>
      </c>
      <c r="C2328" s="8">
        <v>2.7143999999999999</v>
      </c>
      <c r="D2328" s="8">
        <v>0.54599999999999982</v>
      </c>
      <c r="E2328" s="8">
        <v>1.1200000000000001</v>
      </c>
      <c r="F2328" s="8">
        <v>1.56</v>
      </c>
      <c r="G2328" s="8">
        <v>95.448999999999998</v>
      </c>
      <c r="H2328" s="8">
        <v>2.4922</v>
      </c>
      <c r="I2328" s="8">
        <v>100.43107228385807</v>
      </c>
      <c r="J2328" s="8">
        <v>94.11</v>
      </c>
      <c r="N2328" s="7"/>
      <c r="O2328" s="8"/>
      <c r="P2328" s="8"/>
      <c r="Q2328" s="8"/>
      <c r="R2328" s="8"/>
      <c r="S2328" s="8"/>
      <c r="T2328" s="8"/>
      <c r="U2328" s="8"/>
      <c r="V2328" s="8"/>
      <c r="W2328" s="8"/>
    </row>
    <row r="2329" spans="1:23" ht="14.25" customHeight="1">
      <c r="A2329" s="7">
        <v>42639</v>
      </c>
      <c r="B2329" s="8">
        <v>2.1534</v>
      </c>
      <c r="C2329" s="8">
        <v>2.7157</v>
      </c>
      <c r="D2329" s="8">
        <v>0.56230000000000002</v>
      </c>
      <c r="E2329" s="8">
        <v>1.1299999999999999</v>
      </c>
      <c r="F2329" s="8">
        <v>1.59</v>
      </c>
      <c r="G2329" s="8">
        <v>95.297399999999996</v>
      </c>
      <c r="H2329" s="8">
        <v>2.4373999999999998</v>
      </c>
      <c r="I2329" s="8">
        <v>99.265914483967933</v>
      </c>
      <c r="J2329" s="8">
        <v>94.11</v>
      </c>
      <c r="N2329" s="7"/>
      <c r="O2329" s="8"/>
      <c r="P2329" s="8"/>
      <c r="Q2329" s="8"/>
      <c r="R2329" s="8"/>
      <c r="S2329" s="8"/>
      <c r="T2329" s="8"/>
      <c r="U2329" s="8"/>
      <c r="V2329" s="8"/>
      <c r="W2329" s="8"/>
    </row>
    <row r="2330" spans="1:23" ht="14.25" customHeight="1">
      <c r="A2330" s="7">
        <v>42636</v>
      </c>
      <c r="B2330" s="8">
        <v>2.1583999999999999</v>
      </c>
      <c r="C2330" s="8">
        <v>2.7317999999999998</v>
      </c>
      <c r="D2330" s="8">
        <v>0.57339999999999991</v>
      </c>
      <c r="E2330" s="8">
        <v>1.1599999999999999</v>
      </c>
      <c r="F2330" s="8">
        <v>1.62</v>
      </c>
      <c r="G2330" s="8">
        <v>95.494100000000003</v>
      </c>
      <c r="H2330" s="8">
        <v>2.3300999999999998</v>
      </c>
      <c r="I2330" s="8">
        <v>100.18187017570281</v>
      </c>
      <c r="J2330" s="8">
        <v>94.11</v>
      </c>
      <c r="N2330" s="7"/>
      <c r="O2330" s="8"/>
      <c r="P2330" s="8"/>
      <c r="Q2330" s="8"/>
      <c r="R2330" s="8"/>
      <c r="S2330" s="8"/>
      <c r="T2330" s="8"/>
      <c r="U2330" s="8"/>
      <c r="V2330" s="8"/>
      <c r="W2330" s="8"/>
    </row>
    <row r="2331" spans="1:23" ht="14.25" customHeight="1">
      <c r="A2331" s="7">
        <v>42635</v>
      </c>
      <c r="B2331" s="8">
        <v>2.1634000000000002</v>
      </c>
      <c r="C2331" s="8">
        <v>2.7456</v>
      </c>
      <c r="D2331" s="8">
        <v>0.58219999999999983</v>
      </c>
      <c r="E2331" s="8">
        <v>1.18</v>
      </c>
      <c r="F2331" s="8">
        <v>1.63</v>
      </c>
      <c r="G2331" s="8">
        <v>95.379800000000003</v>
      </c>
      <c r="H2331" s="8">
        <v>2.4523000000000001</v>
      </c>
      <c r="I2331" s="8">
        <v>101.57434042274787</v>
      </c>
      <c r="J2331" s="8">
        <v>94.28</v>
      </c>
      <c r="N2331" s="7"/>
      <c r="O2331" s="8"/>
      <c r="P2331" s="8"/>
      <c r="Q2331" s="8"/>
      <c r="R2331" s="8"/>
      <c r="S2331" s="8"/>
      <c r="T2331" s="8"/>
      <c r="U2331" s="8"/>
      <c r="V2331" s="8"/>
      <c r="W2331" s="8"/>
    </row>
    <row r="2332" spans="1:23" ht="14.25" customHeight="1">
      <c r="A2332" s="7">
        <v>42634</v>
      </c>
      <c r="B2332" s="8">
        <v>2.1734</v>
      </c>
      <c r="C2332" s="8">
        <v>2.7517999999999998</v>
      </c>
      <c r="D2332" s="8">
        <v>0.5783999999999998</v>
      </c>
      <c r="E2332" s="8">
        <v>1.2</v>
      </c>
      <c r="F2332" s="8">
        <v>1.66</v>
      </c>
      <c r="G2332" s="8">
        <v>95.500699999999995</v>
      </c>
      <c r="H2332" s="8">
        <v>2.5112000000000001</v>
      </c>
      <c r="I2332" s="8">
        <v>101.93140259838547</v>
      </c>
      <c r="J2332" s="8">
        <v>94.28</v>
      </c>
      <c r="N2332" s="7"/>
      <c r="O2332" s="8"/>
      <c r="P2332" s="8"/>
      <c r="Q2332" s="8"/>
      <c r="R2332" s="8"/>
      <c r="S2332" s="8"/>
      <c r="T2332" s="8"/>
      <c r="U2332" s="8"/>
      <c r="V2332" s="8"/>
      <c r="W2332" s="8"/>
    </row>
    <row r="2333" spans="1:23" ht="14.25" customHeight="1">
      <c r="A2333" s="7">
        <v>42633</v>
      </c>
      <c r="B2333" s="8">
        <v>2.1734</v>
      </c>
      <c r="C2333" s="8">
        <v>2.7431000000000001</v>
      </c>
      <c r="D2333" s="8">
        <v>0.5697000000000001</v>
      </c>
      <c r="E2333" s="8">
        <v>1.2</v>
      </c>
      <c r="F2333" s="8">
        <v>1.69</v>
      </c>
      <c r="G2333" s="8">
        <v>96.013999999999996</v>
      </c>
      <c r="H2333" s="8">
        <v>2.44</v>
      </c>
      <c r="I2333" s="8">
        <v>101.25279516422435</v>
      </c>
      <c r="J2333" s="8">
        <v>94.28</v>
      </c>
      <c r="N2333" s="7"/>
      <c r="O2333" s="8"/>
      <c r="P2333" s="8"/>
      <c r="Q2333" s="8"/>
      <c r="R2333" s="8"/>
      <c r="S2333" s="8"/>
      <c r="T2333" s="8"/>
      <c r="U2333" s="8"/>
      <c r="V2333" s="8"/>
      <c r="W2333" s="8"/>
    </row>
    <row r="2334" spans="1:23" ht="14.25" customHeight="1">
      <c r="A2334" s="7">
        <v>42632</v>
      </c>
      <c r="B2334" s="8">
        <v>2.1783999999999999</v>
      </c>
      <c r="C2334" s="8">
        <v>2.7605</v>
      </c>
      <c r="D2334" s="8">
        <v>0.58210000000000006</v>
      </c>
      <c r="E2334" s="8">
        <v>1.22</v>
      </c>
      <c r="F2334" s="8">
        <v>1.7</v>
      </c>
      <c r="G2334" s="8">
        <v>95.850300000000004</v>
      </c>
      <c r="H2334" s="8">
        <v>2.4517000000000002</v>
      </c>
      <c r="I2334" s="8">
        <v>100.18550002526528</v>
      </c>
      <c r="J2334" s="8">
        <v>94.28</v>
      </c>
      <c r="N2334" s="7"/>
      <c r="O2334" s="8"/>
      <c r="P2334" s="8"/>
      <c r="Q2334" s="8"/>
      <c r="R2334" s="8"/>
      <c r="S2334" s="8"/>
      <c r="T2334" s="8"/>
      <c r="U2334" s="8"/>
      <c r="V2334" s="8"/>
      <c r="W2334" s="8"/>
    </row>
    <row r="2335" spans="1:23" ht="14.25" customHeight="1">
      <c r="A2335" s="7">
        <v>42631</v>
      </c>
      <c r="B2335" s="8">
        <v>2.1833999999999998</v>
      </c>
      <c r="C2335" s="8">
        <v>2.7654999999999998</v>
      </c>
      <c r="D2335" s="8">
        <v>0.58210000000000006</v>
      </c>
      <c r="E2335" s="8">
        <v>1.21</v>
      </c>
      <c r="F2335" s="8">
        <v>1.7</v>
      </c>
      <c r="G2335" s="8">
        <v>96.033500000000004</v>
      </c>
      <c r="H2335" s="8">
        <v>2.4028999999999998</v>
      </c>
      <c r="I2335" s="8">
        <v>100.8392823115832</v>
      </c>
      <c r="J2335" s="8">
        <v>94.28</v>
      </c>
      <c r="N2335" s="7"/>
      <c r="O2335" s="8"/>
      <c r="P2335" s="8"/>
      <c r="Q2335" s="8"/>
      <c r="R2335" s="8"/>
      <c r="S2335" s="8"/>
      <c r="T2335" s="8"/>
      <c r="U2335" s="8"/>
      <c r="V2335" s="8"/>
      <c r="W2335" s="8"/>
    </row>
    <row r="2336" spans="1:23" ht="14.25" customHeight="1">
      <c r="A2336" s="7">
        <v>42629</v>
      </c>
      <c r="B2336" s="8">
        <v>2.1717</v>
      </c>
      <c r="C2336" s="8">
        <v>2.7578999999999998</v>
      </c>
      <c r="D2336" s="8">
        <v>0.58619999999999983</v>
      </c>
      <c r="E2336" s="8">
        <v>1.21</v>
      </c>
      <c r="F2336" s="8">
        <v>1.7</v>
      </c>
      <c r="G2336" s="8">
        <v>96.033500000000004</v>
      </c>
      <c r="H2336" s="8">
        <v>2.4317000000000002</v>
      </c>
      <c r="I2336" s="8">
        <v>101.6698041721519</v>
      </c>
      <c r="J2336" s="8">
        <v>94.28</v>
      </c>
      <c r="N2336" s="7"/>
      <c r="O2336" s="8"/>
      <c r="P2336" s="8"/>
      <c r="Q2336" s="8"/>
      <c r="R2336" s="8"/>
      <c r="S2336" s="8"/>
      <c r="T2336" s="8"/>
      <c r="U2336" s="8"/>
      <c r="V2336" s="8"/>
      <c r="W2336" s="8"/>
    </row>
    <row r="2337" spans="1:23" ht="14.25" customHeight="1">
      <c r="A2337" s="7">
        <v>42628</v>
      </c>
      <c r="B2337" s="8">
        <v>2.1717</v>
      </c>
      <c r="C2337" s="8">
        <v>2.7578999999999998</v>
      </c>
      <c r="D2337" s="8">
        <v>0.58619999999999983</v>
      </c>
      <c r="E2337" s="8">
        <v>1.2</v>
      </c>
      <c r="F2337" s="8">
        <v>1.71</v>
      </c>
      <c r="G2337" s="8">
        <v>95.268799999999999</v>
      </c>
      <c r="H2337" s="8">
        <v>2.4317000000000002</v>
      </c>
      <c r="I2337" s="8">
        <v>101.6698041721519</v>
      </c>
      <c r="J2337" s="8">
        <v>94.28</v>
      </c>
      <c r="N2337" s="7"/>
      <c r="O2337" s="8"/>
      <c r="P2337" s="8"/>
      <c r="Q2337" s="8"/>
      <c r="R2337" s="8"/>
      <c r="S2337" s="8"/>
      <c r="T2337" s="8"/>
      <c r="U2337" s="8"/>
      <c r="V2337" s="8"/>
      <c r="W2337" s="8"/>
    </row>
    <row r="2338" spans="1:23" ht="14.25" customHeight="1">
      <c r="A2338" s="7">
        <v>42627</v>
      </c>
      <c r="B2338" s="8">
        <v>2.1717</v>
      </c>
      <c r="C2338" s="8">
        <v>2.7578999999999998</v>
      </c>
      <c r="D2338" s="8">
        <v>0.58619999999999983</v>
      </c>
      <c r="E2338" s="8">
        <v>1.21</v>
      </c>
      <c r="F2338" s="8">
        <v>1.7</v>
      </c>
      <c r="G2338" s="8">
        <v>95.320400000000006</v>
      </c>
      <c r="H2338" s="8">
        <v>2.4317000000000002</v>
      </c>
      <c r="I2338" s="8">
        <v>101.6698041721519</v>
      </c>
      <c r="J2338" s="8">
        <v>94.28</v>
      </c>
      <c r="N2338" s="7"/>
      <c r="O2338" s="8"/>
      <c r="P2338" s="8"/>
      <c r="Q2338" s="8"/>
      <c r="R2338" s="8"/>
      <c r="S2338" s="8"/>
      <c r="T2338" s="8"/>
      <c r="U2338" s="8"/>
      <c r="V2338" s="8"/>
      <c r="W2338" s="8"/>
    </row>
    <row r="2339" spans="1:23" ht="14.25" customHeight="1">
      <c r="A2339" s="7">
        <v>42626</v>
      </c>
      <c r="B2339" s="8">
        <v>2.1722000000000001</v>
      </c>
      <c r="C2339" s="8">
        <v>2.7654000000000001</v>
      </c>
      <c r="D2339" s="8">
        <v>0.59319999999999995</v>
      </c>
      <c r="E2339" s="8">
        <v>1.26</v>
      </c>
      <c r="F2339" s="8">
        <v>1.73</v>
      </c>
      <c r="G2339" s="8">
        <v>95.564599999999999</v>
      </c>
      <c r="H2339" s="8">
        <v>2.3923000000000001</v>
      </c>
      <c r="I2339" s="8">
        <v>102.11587133232017</v>
      </c>
      <c r="J2339" s="8">
        <v>94.04</v>
      </c>
      <c r="N2339" s="7"/>
      <c r="O2339" s="8"/>
      <c r="P2339" s="8"/>
      <c r="Q2339" s="8"/>
      <c r="R2339" s="8"/>
      <c r="S2339" s="8"/>
      <c r="T2339" s="8"/>
      <c r="U2339" s="8"/>
      <c r="V2339" s="8"/>
      <c r="W2339" s="8"/>
    </row>
    <row r="2340" spans="1:23" ht="14.25" customHeight="1">
      <c r="A2340" s="7">
        <v>42625</v>
      </c>
      <c r="B2340" s="8">
        <v>2.1854</v>
      </c>
      <c r="C2340" s="8">
        <v>2.7915999999999999</v>
      </c>
      <c r="D2340" s="8">
        <v>0.60619999999999985</v>
      </c>
      <c r="E2340" s="8">
        <v>1.21</v>
      </c>
      <c r="F2340" s="8">
        <v>1.68</v>
      </c>
      <c r="G2340" s="8">
        <v>95.143600000000006</v>
      </c>
      <c r="H2340" s="8">
        <v>2.3208000000000002</v>
      </c>
      <c r="I2340" s="8">
        <v>101.00109404363268</v>
      </c>
      <c r="J2340" s="8">
        <v>94.04</v>
      </c>
      <c r="N2340" s="7"/>
      <c r="O2340" s="8"/>
      <c r="P2340" s="8"/>
      <c r="Q2340" s="8"/>
      <c r="R2340" s="8"/>
      <c r="S2340" s="8"/>
      <c r="T2340" s="8"/>
      <c r="U2340" s="8"/>
      <c r="V2340" s="8"/>
      <c r="W2340" s="8"/>
    </row>
    <row r="2341" spans="1:23" ht="14.25" customHeight="1">
      <c r="A2341" s="7">
        <v>42622</v>
      </c>
      <c r="B2341" s="8">
        <v>2.1621999999999999</v>
      </c>
      <c r="C2341" s="8">
        <v>2.7677999999999998</v>
      </c>
      <c r="D2341" s="8">
        <v>0.60559999999999992</v>
      </c>
      <c r="E2341" s="8">
        <v>1.23</v>
      </c>
      <c r="F2341" s="8">
        <v>1.67</v>
      </c>
      <c r="G2341" s="8">
        <v>95.353800000000007</v>
      </c>
      <c r="H2341" s="8">
        <v>2.2869000000000002</v>
      </c>
      <c r="I2341" s="8">
        <v>102.92552638719512</v>
      </c>
      <c r="J2341" s="8">
        <v>94.04</v>
      </c>
      <c r="N2341" s="7"/>
      <c r="O2341" s="8"/>
      <c r="P2341" s="8"/>
      <c r="Q2341" s="8"/>
      <c r="R2341" s="8"/>
      <c r="S2341" s="8"/>
      <c r="T2341" s="8"/>
      <c r="U2341" s="8"/>
      <c r="V2341" s="8"/>
      <c r="W2341" s="8"/>
    </row>
    <row r="2342" spans="1:23" ht="14.25" customHeight="1">
      <c r="A2342" s="7">
        <v>42621</v>
      </c>
      <c r="B2342" s="8">
        <v>2.1404999999999998</v>
      </c>
      <c r="C2342" s="8">
        <v>2.7753000000000001</v>
      </c>
      <c r="D2342" s="8">
        <v>0.63480000000000025</v>
      </c>
      <c r="E2342" s="8">
        <v>1.19</v>
      </c>
      <c r="F2342" s="8">
        <v>1.61</v>
      </c>
      <c r="G2342" s="8">
        <v>95.007400000000004</v>
      </c>
      <c r="H2342" s="8">
        <v>2.2885</v>
      </c>
      <c r="I2342" s="8">
        <v>104.03219489047376</v>
      </c>
      <c r="J2342" s="8">
        <v>94.53</v>
      </c>
      <c r="N2342" s="7"/>
      <c r="O2342" s="8"/>
      <c r="P2342" s="8"/>
      <c r="Q2342" s="8"/>
      <c r="R2342" s="8"/>
      <c r="S2342" s="8"/>
      <c r="T2342" s="8"/>
      <c r="U2342" s="8"/>
      <c r="V2342" s="8"/>
      <c r="W2342" s="8"/>
    </row>
    <row r="2343" spans="1:23" ht="14.25" customHeight="1">
      <c r="A2343" s="7">
        <v>42620</v>
      </c>
      <c r="B2343" s="8">
        <v>2.1280000000000001</v>
      </c>
      <c r="C2343" s="8">
        <v>2.7852999999999999</v>
      </c>
      <c r="D2343" s="8">
        <v>0.65729999999999977</v>
      </c>
      <c r="E2343" s="8">
        <v>1.1200000000000001</v>
      </c>
      <c r="F2343" s="8">
        <v>1.54</v>
      </c>
      <c r="G2343" s="8">
        <v>94.9602</v>
      </c>
      <c r="H2343" s="8">
        <v>2.2961</v>
      </c>
      <c r="I2343" s="8">
        <v>104.16757245667687</v>
      </c>
      <c r="J2343" s="8">
        <v>94.53</v>
      </c>
      <c r="N2343" s="7"/>
      <c r="O2343" s="8"/>
      <c r="P2343" s="8"/>
      <c r="Q2343" s="8"/>
      <c r="R2343" s="8"/>
      <c r="S2343" s="8"/>
      <c r="T2343" s="8"/>
      <c r="U2343" s="8"/>
      <c r="V2343" s="8"/>
      <c r="W2343" s="8"/>
    </row>
    <row r="2344" spans="1:23" ht="14.25" customHeight="1">
      <c r="A2344" s="7">
        <v>42619</v>
      </c>
      <c r="B2344" s="8">
        <v>2.1358999999999999</v>
      </c>
      <c r="C2344" s="8">
        <v>2.7627999999999999</v>
      </c>
      <c r="D2344" s="8">
        <v>0.62690000000000001</v>
      </c>
      <c r="E2344" s="8">
        <v>1.1299999999999999</v>
      </c>
      <c r="F2344" s="8">
        <v>1.55</v>
      </c>
      <c r="G2344" s="8">
        <v>94.870800000000003</v>
      </c>
      <c r="H2344" s="8">
        <v>2.2726000000000002</v>
      </c>
      <c r="I2344" s="8">
        <v>103.69747311987705</v>
      </c>
      <c r="J2344" s="8">
        <v>94.53</v>
      </c>
      <c r="N2344" s="7"/>
      <c r="O2344" s="8"/>
      <c r="P2344" s="8"/>
      <c r="Q2344" s="8"/>
      <c r="R2344" s="8"/>
      <c r="S2344" s="8"/>
      <c r="T2344" s="8"/>
      <c r="U2344" s="8"/>
      <c r="V2344" s="8"/>
      <c r="W2344" s="8"/>
    </row>
    <row r="2345" spans="1:23" ht="14.25" customHeight="1">
      <c r="A2345" s="7">
        <v>42618</v>
      </c>
      <c r="B2345" s="8">
        <v>2.1267</v>
      </c>
      <c r="C2345" s="8">
        <v>2.7503000000000002</v>
      </c>
      <c r="D2345" s="8">
        <v>0.62360000000000015</v>
      </c>
      <c r="E2345" s="8">
        <v>1.2</v>
      </c>
      <c r="F2345" s="8">
        <v>1.6</v>
      </c>
      <c r="G2345" s="8">
        <v>95.779200000000003</v>
      </c>
      <c r="H2345" s="8">
        <v>2.3007</v>
      </c>
      <c r="I2345" s="8">
        <v>103.22141739063304</v>
      </c>
      <c r="J2345" s="8">
        <v>94.53</v>
      </c>
      <c r="N2345" s="7"/>
      <c r="O2345" s="8"/>
      <c r="P2345" s="8"/>
      <c r="Q2345" s="8"/>
      <c r="R2345" s="8"/>
      <c r="S2345" s="8"/>
      <c r="T2345" s="8"/>
      <c r="U2345" s="8"/>
      <c r="V2345" s="8"/>
      <c r="W2345" s="8"/>
    </row>
    <row r="2346" spans="1:23" ht="14.25" customHeight="1">
      <c r="A2346" s="7">
        <v>42615</v>
      </c>
      <c r="B2346" s="8">
        <v>2.1297000000000001</v>
      </c>
      <c r="C2346" s="8">
        <v>2.7452000000000001</v>
      </c>
      <c r="D2346" s="8">
        <v>0.61549999999999994</v>
      </c>
      <c r="E2346" s="8">
        <v>1.2</v>
      </c>
      <c r="F2346" s="8">
        <v>1.6</v>
      </c>
      <c r="G2346" s="8">
        <v>95.882099999999994</v>
      </c>
      <c r="H2346" s="8">
        <v>2.2949999999999999</v>
      </c>
      <c r="I2346" s="8">
        <v>102.82745206004141</v>
      </c>
      <c r="J2346" s="8">
        <v>94.53</v>
      </c>
      <c r="N2346" s="7"/>
      <c r="O2346" s="8"/>
      <c r="P2346" s="8"/>
      <c r="Q2346" s="8"/>
      <c r="R2346" s="8"/>
      <c r="S2346" s="8"/>
      <c r="T2346" s="8"/>
      <c r="U2346" s="8"/>
      <c r="V2346" s="8"/>
      <c r="W2346" s="8"/>
    </row>
    <row r="2347" spans="1:23" ht="14.25" customHeight="1">
      <c r="A2347" s="7">
        <v>42614</v>
      </c>
      <c r="B2347" s="8">
        <v>2.113</v>
      </c>
      <c r="C2347" s="8">
        <v>2.7452000000000001</v>
      </c>
      <c r="D2347" s="8">
        <v>0.6322000000000001</v>
      </c>
      <c r="E2347" s="8">
        <v>1.18</v>
      </c>
      <c r="F2347" s="8">
        <v>1.57</v>
      </c>
      <c r="G2347" s="8">
        <v>95.649799999999999</v>
      </c>
      <c r="H2347" s="8">
        <v>2.2915000000000001</v>
      </c>
      <c r="I2347" s="8">
        <v>102.81614490409538</v>
      </c>
      <c r="J2347" s="8">
        <v>94.33</v>
      </c>
      <c r="N2347" s="7"/>
      <c r="O2347" s="8"/>
      <c r="P2347" s="8"/>
      <c r="Q2347" s="8"/>
      <c r="R2347" s="8"/>
      <c r="S2347" s="8"/>
      <c r="T2347" s="8"/>
      <c r="U2347" s="8"/>
      <c r="V2347" s="8"/>
      <c r="W2347" s="8"/>
    </row>
    <row r="2348" spans="1:23" ht="14.25" customHeight="1">
      <c r="A2348" s="7">
        <v>42613</v>
      </c>
      <c r="B2348" s="8">
        <v>2.1160000000000001</v>
      </c>
      <c r="C2348" s="8">
        <v>2.7425000000000002</v>
      </c>
      <c r="D2348" s="8">
        <v>0.62650000000000006</v>
      </c>
      <c r="E2348" s="8">
        <v>1.19</v>
      </c>
      <c r="F2348" s="8">
        <v>1.58</v>
      </c>
      <c r="G2348" s="8">
        <v>95.995599999999996</v>
      </c>
      <c r="H2348" s="8">
        <v>2.2995000000000001</v>
      </c>
      <c r="I2348" s="8">
        <v>104.30089144640999</v>
      </c>
      <c r="J2348" s="8">
        <v>94.33</v>
      </c>
      <c r="N2348" s="7"/>
      <c r="O2348" s="8"/>
      <c r="P2348" s="8"/>
      <c r="Q2348" s="8"/>
      <c r="R2348" s="8"/>
      <c r="S2348" s="8"/>
      <c r="T2348" s="8"/>
      <c r="U2348" s="8"/>
      <c r="V2348" s="8"/>
      <c r="W2348" s="8"/>
    </row>
    <row r="2349" spans="1:23" ht="14.25" customHeight="1">
      <c r="A2349" s="7">
        <v>42612</v>
      </c>
      <c r="B2349" s="8">
        <v>2.1286</v>
      </c>
      <c r="C2349" s="8">
        <v>2.7526999999999999</v>
      </c>
      <c r="D2349" s="8">
        <v>0.62409999999999988</v>
      </c>
      <c r="E2349" s="8">
        <v>1.18</v>
      </c>
      <c r="F2349" s="8">
        <v>1.57</v>
      </c>
      <c r="G2349" s="8">
        <v>96.045500000000004</v>
      </c>
      <c r="H2349" s="8">
        <v>2.2907999999999999</v>
      </c>
      <c r="I2349" s="8">
        <v>104.01066067743616</v>
      </c>
      <c r="J2349" s="8">
        <v>94.06</v>
      </c>
      <c r="N2349" s="7"/>
      <c r="O2349" s="8"/>
      <c r="P2349" s="8"/>
      <c r="Q2349" s="8"/>
      <c r="R2349" s="8"/>
      <c r="S2349" s="8"/>
      <c r="T2349" s="8"/>
      <c r="U2349" s="8"/>
      <c r="V2349" s="8"/>
      <c r="W2349" s="8"/>
    </row>
    <row r="2350" spans="1:23" ht="14.25" customHeight="1">
      <c r="A2350" s="7">
        <v>42611</v>
      </c>
      <c r="B2350" s="8">
        <v>2.1282000000000001</v>
      </c>
      <c r="C2350" s="8">
        <v>2.7063999999999999</v>
      </c>
      <c r="D2350" s="8">
        <v>0.57819999999999983</v>
      </c>
      <c r="E2350" s="8">
        <v>1.18</v>
      </c>
      <c r="F2350" s="8">
        <v>1.57</v>
      </c>
      <c r="G2350" s="8">
        <v>95.571799999999996</v>
      </c>
      <c r="H2350" s="8">
        <v>2.2970999999999999</v>
      </c>
      <c r="I2350" s="8">
        <v>105.52962229482488</v>
      </c>
      <c r="J2350" s="8">
        <v>94.06</v>
      </c>
      <c r="N2350" s="7"/>
      <c r="O2350" s="8"/>
      <c r="P2350" s="8"/>
      <c r="Q2350" s="8"/>
      <c r="R2350" s="8"/>
      <c r="S2350" s="8"/>
      <c r="T2350" s="8"/>
      <c r="U2350" s="8"/>
      <c r="V2350" s="8"/>
      <c r="W2350" s="8"/>
    </row>
    <row r="2351" spans="1:23" ht="14.25" customHeight="1">
      <c r="A2351" s="7">
        <v>42608</v>
      </c>
      <c r="B2351" s="8">
        <v>2.1261999999999999</v>
      </c>
      <c r="C2351" s="8">
        <v>2.6926999999999999</v>
      </c>
      <c r="D2351" s="8">
        <v>0.5665</v>
      </c>
      <c r="E2351" s="8">
        <v>1.23</v>
      </c>
      <c r="F2351" s="8">
        <v>1.62</v>
      </c>
      <c r="G2351" s="8">
        <v>95.47</v>
      </c>
      <c r="H2351" s="8">
        <v>2.3706999999999998</v>
      </c>
      <c r="I2351" s="8">
        <v>107.66987477737035</v>
      </c>
      <c r="J2351" s="8">
        <v>94.06</v>
      </c>
      <c r="N2351" s="7"/>
      <c r="O2351" s="8"/>
      <c r="P2351" s="8"/>
      <c r="Q2351" s="8"/>
      <c r="R2351" s="8"/>
      <c r="S2351" s="8"/>
      <c r="T2351" s="8"/>
      <c r="U2351" s="8"/>
      <c r="V2351" s="8"/>
      <c r="W2351" s="8"/>
    </row>
    <row r="2352" spans="1:23" ht="14.25" customHeight="1">
      <c r="A2352" s="7">
        <v>42607</v>
      </c>
      <c r="B2352" s="8">
        <v>2.1198999999999999</v>
      </c>
      <c r="C2352" s="8">
        <v>2.7201</v>
      </c>
      <c r="D2352" s="8">
        <v>0.60020000000000007</v>
      </c>
      <c r="E2352" s="8">
        <v>1.1599999999999999</v>
      </c>
      <c r="F2352" s="8">
        <v>1.58</v>
      </c>
      <c r="G2352" s="8">
        <v>94.720699999999994</v>
      </c>
      <c r="H2352" s="8">
        <v>2.4902000000000002</v>
      </c>
      <c r="I2352" s="8">
        <v>105.87298876380852</v>
      </c>
      <c r="J2352" s="8">
        <v>94.11</v>
      </c>
      <c r="N2352" s="7"/>
      <c r="O2352" s="8"/>
      <c r="P2352" s="8"/>
      <c r="Q2352" s="8"/>
      <c r="R2352" s="8"/>
      <c r="S2352" s="8"/>
      <c r="T2352" s="8"/>
      <c r="U2352" s="8"/>
      <c r="V2352" s="8"/>
      <c r="W2352" s="8"/>
    </row>
    <row r="2353" spans="1:23" ht="14.25" customHeight="1">
      <c r="A2353" s="7">
        <v>42606</v>
      </c>
      <c r="B2353" s="8">
        <v>2.1107999999999998</v>
      </c>
      <c r="C2353" s="8">
        <v>2.7301000000000002</v>
      </c>
      <c r="D2353" s="8">
        <v>0.61930000000000041</v>
      </c>
      <c r="E2353" s="8">
        <v>1.1299999999999999</v>
      </c>
      <c r="F2353" s="8">
        <v>1.56</v>
      </c>
      <c r="G2353" s="8">
        <v>94.772499999999994</v>
      </c>
      <c r="H2353" s="8">
        <v>2.4988000000000001</v>
      </c>
      <c r="I2353" s="8">
        <v>106.75635622233931</v>
      </c>
      <c r="J2353" s="8">
        <v>94.11</v>
      </c>
      <c r="N2353" s="7"/>
      <c r="O2353" s="8"/>
      <c r="P2353" s="8"/>
      <c r="Q2353" s="8"/>
      <c r="R2353" s="8"/>
      <c r="S2353" s="8"/>
      <c r="T2353" s="8"/>
      <c r="U2353" s="8"/>
      <c r="V2353" s="8"/>
      <c r="W2353" s="8"/>
    </row>
    <row r="2354" spans="1:23" ht="14.25" customHeight="1">
      <c r="A2354" s="7">
        <v>42605</v>
      </c>
      <c r="B2354" s="8">
        <v>2.1025999999999998</v>
      </c>
      <c r="C2354" s="8">
        <v>2.7201</v>
      </c>
      <c r="D2354" s="8">
        <v>0.61750000000000016</v>
      </c>
      <c r="E2354" s="8">
        <v>1.1499999999999999</v>
      </c>
      <c r="F2354" s="8">
        <v>1.55</v>
      </c>
      <c r="G2354" s="8">
        <v>94.526499999999999</v>
      </c>
      <c r="H2354" s="8">
        <v>2.4001999999999999</v>
      </c>
      <c r="I2354" s="8">
        <v>106.19899690400844</v>
      </c>
      <c r="J2354" s="8">
        <v>94.11</v>
      </c>
      <c r="N2354" s="7"/>
      <c r="O2354" s="8"/>
      <c r="P2354" s="8"/>
      <c r="Q2354" s="8"/>
      <c r="R2354" s="8"/>
      <c r="S2354" s="8"/>
      <c r="T2354" s="8"/>
      <c r="U2354" s="8"/>
      <c r="V2354" s="8"/>
      <c r="W2354" s="8"/>
    </row>
    <row r="2355" spans="1:23" ht="14.25" customHeight="1">
      <c r="A2355" s="7">
        <v>42604</v>
      </c>
      <c r="B2355" s="8">
        <v>2.1032000000000002</v>
      </c>
      <c r="C2355" s="8">
        <v>2.6800999999999999</v>
      </c>
      <c r="D2355" s="8">
        <v>0.57689999999999975</v>
      </c>
      <c r="E2355" s="8">
        <v>1.1499999999999999</v>
      </c>
      <c r="F2355" s="8">
        <v>1.55</v>
      </c>
      <c r="G2355" s="8">
        <v>94.536699999999996</v>
      </c>
      <c r="H2355" s="8">
        <v>2.3418999999999999</v>
      </c>
      <c r="I2355" s="8">
        <v>106.79948565010571</v>
      </c>
      <c r="J2355" s="8">
        <v>94.11</v>
      </c>
      <c r="N2355" s="7"/>
      <c r="O2355" s="8"/>
      <c r="P2355" s="8"/>
      <c r="Q2355" s="8"/>
      <c r="R2355" s="8"/>
      <c r="S2355" s="8"/>
      <c r="T2355" s="8"/>
      <c r="U2355" s="8"/>
      <c r="V2355" s="8"/>
      <c r="W2355" s="8"/>
    </row>
    <row r="2356" spans="1:23" ht="14.25" customHeight="1">
      <c r="A2356" s="7">
        <v>42601</v>
      </c>
      <c r="B2356" s="8">
        <v>2.1015000000000001</v>
      </c>
      <c r="C2356" s="8">
        <v>2.7000999999999999</v>
      </c>
      <c r="D2356" s="8">
        <v>0.5985999999999998</v>
      </c>
      <c r="E2356" s="8">
        <v>1.17</v>
      </c>
      <c r="F2356" s="8">
        <v>1.58</v>
      </c>
      <c r="G2356" s="8">
        <v>94.496499999999997</v>
      </c>
      <c r="H2356" s="8">
        <v>2.3205</v>
      </c>
      <c r="I2356" s="8">
        <v>104.88064515103339</v>
      </c>
      <c r="J2356" s="8">
        <v>94.11</v>
      </c>
      <c r="N2356" s="7"/>
      <c r="O2356" s="8"/>
      <c r="P2356" s="8"/>
      <c r="Q2356" s="8"/>
      <c r="R2356" s="8"/>
      <c r="S2356" s="8"/>
      <c r="T2356" s="8"/>
      <c r="U2356" s="8"/>
      <c r="V2356" s="8"/>
      <c r="W2356" s="8"/>
    </row>
    <row r="2357" spans="1:23" ht="14.25" customHeight="1">
      <c r="A2357" s="7">
        <v>42600</v>
      </c>
      <c r="B2357" s="8">
        <v>2.0903999999999998</v>
      </c>
      <c r="C2357" s="8">
        <v>2.6800999999999999</v>
      </c>
      <c r="D2357" s="8">
        <v>0.58970000000000011</v>
      </c>
      <c r="E2357" s="8">
        <v>1.1200000000000001</v>
      </c>
      <c r="F2357" s="8">
        <v>1.53</v>
      </c>
      <c r="G2357" s="8">
        <v>94.177199999999999</v>
      </c>
      <c r="H2357" s="8">
        <v>2.3734999999999999</v>
      </c>
      <c r="I2357" s="8">
        <v>105.78908851143009</v>
      </c>
      <c r="J2357" s="8">
        <v>94.49</v>
      </c>
      <c r="N2357" s="7"/>
      <c r="O2357" s="8"/>
      <c r="P2357" s="8"/>
      <c r="Q2357" s="8"/>
      <c r="R2357" s="8"/>
      <c r="S2357" s="8"/>
      <c r="T2357" s="8"/>
      <c r="U2357" s="8"/>
      <c r="V2357" s="8"/>
      <c r="W2357" s="8"/>
    </row>
    <row r="2358" spans="1:23" ht="14.25" customHeight="1">
      <c r="A2358" s="7">
        <v>42599</v>
      </c>
      <c r="B2358" s="8">
        <v>2.1004</v>
      </c>
      <c r="C2358" s="8">
        <v>2.6901000000000002</v>
      </c>
      <c r="D2358" s="8">
        <v>0.58970000000000011</v>
      </c>
      <c r="E2358" s="8">
        <v>1.1499999999999999</v>
      </c>
      <c r="F2358" s="8">
        <v>1.56</v>
      </c>
      <c r="G2358" s="8">
        <v>94.731499999999997</v>
      </c>
      <c r="H2358" s="8">
        <v>2.3108</v>
      </c>
      <c r="I2358" s="8">
        <v>106.20166426588361</v>
      </c>
      <c r="J2358" s="8">
        <v>94.49</v>
      </c>
      <c r="N2358" s="7"/>
      <c r="O2358" s="8"/>
      <c r="P2358" s="8"/>
      <c r="Q2358" s="8"/>
      <c r="R2358" s="8"/>
      <c r="S2358" s="8"/>
      <c r="T2358" s="8"/>
      <c r="U2358" s="8"/>
      <c r="V2358" s="8"/>
      <c r="W2358" s="8"/>
    </row>
    <row r="2359" spans="1:23" ht="14.25" customHeight="1">
      <c r="A2359" s="7">
        <v>42598</v>
      </c>
      <c r="B2359" s="8">
        <v>2.0954999999999999</v>
      </c>
      <c r="C2359" s="8">
        <v>2.6650999999999998</v>
      </c>
      <c r="D2359" s="8">
        <v>0.56959999999999988</v>
      </c>
      <c r="E2359" s="8">
        <v>1.1599999999999999</v>
      </c>
      <c r="F2359" s="8">
        <v>1.57</v>
      </c>
      <c r="G2359" s="8">
        <v>94.796499999999995</v>
      </c>
      <c r="H2359" s="8">
        <v>2.3081999999999998</v>
      </c>
      <c r="I2359" s="8">
        <v>107.87193601499732</v>
      </c>
      <c r="J2359" s="8">
        <v>94.49</v>
      </c>
      <c r="N2359" s="7"/>
      <c r="O2359" s="8"/>
      <c r="P2359" s="8"/>
      <c r="Q2359" s="8"/>
      <c r="R2359" s="8"/>
      <c r="S2359" s="8"/>
      <c r="T2359" s="8"/>
      <c r="U2359" s="8"/>
      <c r="V2359" s="8"/>
      <c r="W2359" s="8"/>
    </row>
    <row r="2360" spans="1:23" ht="14.25" customHeight="1">
      <c r="A2360" s="7">
        <v>42597</v>
      </c>
      <c r="B2360" s="8">
        <v>2.1301999999999999</v>
      </c>
      <c r="C2360" s="8">
        <v>2.6400999999999999</v>
      </c>
      <c r="D2360" s="8">
        <v>0.50990000000000002</v>
      </c>
      <c r="E2360" s="8">
        <v>1.1399999999999999</v>
      </c>
      <c r="F2360" s="8">
        <v>1.55</v>
      </c>
      <c r="G2360" s="8">
        <v>95.618300000000005</v>
      </c>
      <c r="H2360" s="8">
        <v>2.3321999999999998</v>
      </c>
      <c r="I2360" s="8">
        <v>111.45087963959118</v>
      </c>
      <c r="J2360" s="8">
        <v>94.49</v>
      </c>
      <c r="N2360" s="7"/>
      <c r="O2360" s="8"/>
      <c r="P2360" s="8"/>
      <c r="Q2360" s="8"/>
      <c r="R2360" s="8"/>
      <c r="S2360" s="8"/>
      <c r="T2360" s="8"/>
      <c r="U2360" s="8"/>
      <c r="V2360" s="8"/>
      <c r="W2360" s="8"/>
    </row>
    <row r="2361" spans="1:23" ht="14.25" customHeight="1">
      <c r="A2361" s="7">
        <v>42594</v>
      </c>
      <c r="B2361" s="8">
        <v>2.1385000000000001</v>
      </c>
      <c r="C2361" s="8">
        <v>2.6701000000000001</v>
      </c>
      <c r="D2361" s="8">
        <v>0.53160000000000007</v>
      </c>
      <c r="E2361" s="8">
        <v>1.1000000000000001</v>
      </c>
      <c r="F2361" s="8">
        <v>1.51</v>
      </c>
      <c r="G2361" s="8">
        <v>95.705699999999993</v>
      </c>
      <c r="H2361" s="8">
        <v>2.3252999999999999</v>
      </c>
      <c r="I2361" s="8">
        <v>111.29853037756203</v>
      </c>
      <c r="J2361" s="8">
        <v>94.49</v>
      </c>
      <c r="N2361" s="7"/>
      <c r="O2361" s="8"/>
      <c r="P2361" s="8"/>
      <c r="Q2361" s="8"/>
      <c r="R2361" s="8"/>
      <c r="S2361" s="8"/>
      <c r="T2361" s="8"/>
      <c r="U2361" s="8"/>
      <c r="V2361" s="8"/>
      <c r="W2361" s="8"/>
    </row>
    <row r="2362" spans="1:23" ht="14.25" customHeight="1">
      <c r="A2362" s="7">
        <v>42593</v>
      </c>
      <c r="B2362" s="8">
        <v>2.1530999999999998</v>
      </c>
      <c r="C2362" s="8">
        <v>2.6875</v>
      </c>
      <c r="D2362" s="8">
        <v>0.53440000000000021</v>
      </c>
      <c r="E2362" s="8">
        <v>1.1599999999999999</v>
      </c>
      <c r="F2362" s="8">
        <v>1.57</v>
      </c>
      <c r="G2362" s="8">
        <v>95.924300000000002</v>
      </c>
      <c r="H2362" s="8">
        <v>2.3574000000000002</v>
      </c>
      <c r="I2362" s="8">
        <v>113.98116015126958</v>
      </c>
      <c r="J2362" s="8">
        <v>94.72</v>
      </c>
      <c r="N2362" s="7"/>
      <c r="O2362" s="8"/>
      <c r="P2362" s="8"/>
      <c r="Q2362" s="8"/>
      <c r="R2362" s="8"/>
      <c r="S2362" s="8"/>
      <c r="T2362" s="8"/>
      <c r="U2362" s="8"/>
      <c r="V2362" s="8"/>
      <c r="W2362" s="8"/>
    </row>
    <row r="2363" spans="1:23" ht="14.25" customHeight="1">
      <c r="A2363" s="7">
        <v>42592</v>
      </c>
      <c r="B2363" s="8">
        <v>2.169</v>
      </c>
      <c r="C2363" s="8">
        <v>2.6949999999999998</v>
      </c>
      <c r="D2363" s="8">
        <v>0.5259999999999998</v>
      </c>
      <c r="E2363" s="8">
        <v>1.07</v>
      </c>
      <c r="F2363" s="8">
        <v>1.5</v>
      </c>
      <c r="G2363" s="8">
        <v>95.581900000000005</v>
      </c>
      <c r="H2363" s="8">
        <v>2.3447</v>
      </c>
      <c r="I2363" s="8">
        <v>114.02549247014115</v>
      </c>
      <c r="J2363" s="8">
        <v>94.72</v>
      </c>
      <c r="N2363" s="7"/>
      <c r="O2363" s="8"/>
      <c r="P2363" s="8"/>
      <c r="Q2363" s="8"/>
      <c r="R2363" s="8"/>
      <c r="S2363" s="8"/>
      <c r="T2363" s="8"/>
      <c r="U2363" s="8"/>
      <c r="V2363" s="8"/>
      <c r="W2363" s="8"/>
    </row>
    <row r="2364" spans="1:23" ht="14.25" customHeight="1">
      <c r="A2364" s="7">
        <v>42591</v>
      </c>
      <c r="B2364" s="8">
        <v>2.1789000000000001</v>
      </c>
      <c r="C2364" s="8">
        <v>2.7124999999999999</v>
      </c>
      <c r="D2364" s="8">
        <v>0.53359999999999985</v>
      </c>
      <c r="E2364" s="8">
        <v>1.1100000000000001</v>
      </c>
      <c r="F2364" s="8">
        <v>1.55</v>
      </c>
      <c r="G2364" s="8">
        <v>96.125399999999999</v>
      </c>
      <c r="H2364" s="8">
        <v>2.3111000000000002</v>
      </c>
      <c r="I2364" s="8">
        <v>114.27166557974959</v>
      </c>
      <c r="J2364" s="8">
        <v>94.72</v>
      </c>
      <c r="N2364" s="7"/>
      <c r="O2364" s="8"/>
      <c r="P2364" s="8"/>
      <c r="Q2364" s="8"/>
      <c r="R2364" s="8"/>
      <c r="S2364" s="8"/>
      <c r="T2364" s="8"/>
      <c r="U2364" s="8"/>
      <c r="V2364" s="8"/>
      <c r="W2364" s="8"/>
    </row>
    <row r="2365" spans="1:23" ht="14.25" customHeight="1">
      <c r="A2365" s="7">
        <v>42590</v>
      </c>
      <c r="B2365" s="8">
        <v>2.1850999999999998</v>
      </c>
      <c r="C2365" s="8">
        <v>2.7471999999999999</v>
      </c>
      <c r="D2365" s="8">
        <v>0.56210000000000004</v>
      </c>
      <c r="E2365" s="8">
        <v>1.1499999999999999</v>
      </c>
      <c r="F2365" s="8">
        <v>1.59</v>
      </c>
      <c r="G2365" s="8">
        <v>96.371300000000005</v>
      </c>
      <c r="H2365" s="8">
        <v>2.3014999999999999</v>
      </c>
      <c r="I2365" s="8">
        <v>113.97264360655738</v>
      </c>
      <c r="J2365" s="8">
        <v>94.72</v>
      </c>
      <c r="N2365" s="7"/>
      <c r="O2365" s="8"/>
      <c r="P2365" s="8"/>
      <c r="Q2365" s="8"/>
      <c r="R2365" s="8"/>
      <c r="S2365" s="8"/>
      <c r="T2365" s="8"/>
      <c r="U2365" s="8"/>
      <c r="V2365" s="8"/>
      <c r="W2365" s="8"/>
    </row>
    <row r="2366" spans="1:23" ht="14.25" customHeight="1">
      <c r="A2366" s="7">
        <v>42587</v>
      </c>
      <c r="B2366" s="8">
        <v>2.1859999999999999</v>
      </c>
      <c r="C2366" s="8">
        <v>2.7534000000000001</v>
      </c>
      <c r="D2366" s="8">
        <v>0.56740000000000013</v>
      </c>
      <c r="E2366" s="8">
        <v>1.1299999999999999</v>
      </c>
      <c r="F2366" s="8">
        <v>1.59</v>
      </c>
      <c r="G2366" s="8">
        <v>96.284599999999998</v>
      </c>
      <c r="H2366" s="8">
        <v>2.3012999999999999</v>
      </c>
      <c r="I2366" s="8">
        <v>116.84943313219966</v>
      </c>
      <c r="J2366" s="8">
        <v>94.72</v>
      </c>
      <c r="N2366" s="7"/>
      <c r="O2366" s="8"/>
      <c r="P2366" s="8"/>
      <c r="Q2366" s="8"/>
      <c r="R2366" s="8"/>
      <c r="S2366" s="8"/>
      <c r="T2366" s="8"/>
      <c r="U2366" s="8"/>
      <c r="V2366" s="8"/>
      <c r="W2366" s="8"/>
    </row>
    <row r="2367" spans="1:23" ht="14.25" customHeight="1">
      <c r="A2367" s="7">
        <v>42586</v>
      </c>
      <c r="B2367" s="8">
        <v>2.1960000000000002</v>
      </c>
      <c r="C2367" s="8">
        <v>2.7694000000000001</v>
      </c>
      <c r="D2367" s="8">
        <v>0.57339999999999991</v>
      </c>
      <c r="E2367" s="8">
        <v>1.03</v>
      </c>
      <c r="F2367" s="8">
        <v>1.51</v>
      </c>
      <c r="G2367" s="8">
        <v>95.774699999999996</v>
      </c>
      <c r="H2367" s="8">
        <v>2.2732999999999999</v>
      </c>
      <c r="I2367" s="8">
        <v>116.9278915989011</v>
      </c>
      <c r="J2367" s="8">
        <v>95.34</v>
      </c>
      <c r="N2367" s="7"/>
      <c r="O2367" s="8"/>
      <c r="P2367" s="8"/>
      <c r="Q2367" s="8"/>
      <c r="R2367" s="8"/>
      <c r="S2367" s="8"/>
      <c r="T2367" s="8"/>
      <c r="U2367" s="8"/>
      <c r="V2367" s="8"/>
      <c r="W2367" s="8"/>
    </row>
    <row r="2368" spans="1:23" ht="14.25" customHeight="1">
      <c r="A2368" s="7">
        <v>42585</v>
      </c>
      <c r="B2368" s="8">
        <v>2.2157</v>
      </c>
      <c r="C2368" s="8">
        <v>2.7717999999999998</v>
      </c>
      <c r="D2368" s="8">
        <v>0.55609999999999982</v>
      </c>
      <c r="E2368" s="8">
        <v>1.07</v>
      </c>
      <c r="F2368" s="8">
        <v>1.55</v>
      </c>
      <c r="G2368" s="8">
        <v>95.554900000000004</v>
      </c>
      <c r="H2368" s="8">
        <v>2.2824</v>
      </c>
      <c r="I2368" s="8">
        <v>116.91664999449036</v>
      </c>
      <c r="J2368" s="8">
        <v>95.34</v>
      </c>
      <c r="N2368" s="7"/>
      <c r="O2368" s="8"/>
      <c r="P2368" s="8"/>
      <c r="Q2368" s="8"/>
      <c r="R2368" s="8"/>
      <c r="S2368" s="8"/>
      <c r="T2368" s="8"/>
      <c r="U2368" s="8"/>
      <c r="V2368" s="8"/>
      <c r="W2368" s="8"/>
    </row>
    <row r="2369" spans="1:23" ht="14.25" customHeight="1">
      <c r="A2369" s="7">
        <v>42584</v>
      </c>
      <c r="B2369" s="8">
        <v>2.2454000000000001</v>
      </c>
      <c r="C2369" s="8">
        <v>2.7791999999999999</v>
      </c>
      <c r="D2369" s="8">
        <v>0.53379999999999983</v>
      </c>
      <c r="E2369" s="8">
        <v>1.07</v>
      </c>
      <c r="F2369" s="8">
        <v>1.55</v>
      </c>
      <c r="G2369" s="8">
        <v>95.103800000000007</v>
      </c>
      <c r="H2369" s="8">
        <v>2.2654000000000001</v>
      </c>
      <c r="I2369" s="8">
        <v>118.13156415104741</v>
      </c>
      <c r="J2369" s="8">
        <v>95.34</v>
      </c>
      <c r="N2369" s="7"/>
      <c r="O2369" s="8"/>
      <c r="P2369" s="8"/>
      <c r="Q2369" s="8"/>
      <c r="R2369" s="8"/>
      <c r="S2369" s="8"/>
      <c r="T2369" s="8"/>
      <c r="U2369" s="8"/>
      <c r="V2369" s="8"/>
      <c r="W2369" s="8"/>
    </row>
    <row r="2370" spans="1:23" ht="14.25" customHeight="1">
      <c r="A2370" s="7">
        <v>42583</v>
      </c>
      <c r="B2370" s="8">
        <v>2.2368999999999999</v>
      </c>
      <c r="C2370" s="8">
        <v>2.7829999999999999</v>
      </c>
      <c r="D2370" s="8">
        <v>0.54610000000000003</v>
      </c>
      <c r="E2370" s="8">
        <v>1.06</v>
      </c>
      <c r="F2370" s="8">
        <v>1.51</v>
      </c>
      <c r="G2370" s="8">
        <v>95.775999999999996</v>
      </c>
      <c r="H2370" s="8">
        <v>2.2803</v>
      </c>
      <c r="I2370" s="8">
        <v>119.45198141280353</v>
      </c>
      <c r="J2370" s="8">
        <v>95.34</v>
      </c>
      <c r="N2370" s="7"/>
      <c r="O2370" s="8"/>
      <c r="P2370" s="8"/>
      <c r="Q2370" s="8"/>
      <c r="R2370" s="8"/>
      <c r="S2370" s="8"/>
      <c r="T2370" s="8"/>
      <c r="U2370" s="8"/>
      <c r="V2370" s="8"/>
      <c r="W2370" s="8"/>
    </row>
    <row r="2371" spans="1:23" ht="14.25" customHeight="1">
      <c r="A2371" s="7">
        <v>42580</v>
      </c>
      <c r="B2371" s="8">
        <v>2.2393999999999998</v>
      </c>
      <c r="C2371" s="8">
        <v>2.7768000000000002</v>
      </c>
      <c r="D2371" s="8">
        <v>0.53740000000000032</v>
      </c>
      <c r="E2371" s="8">
        <v>1.03</v>
      </c>
      <c r="F2371" s="8">
        <v>1.46</v>
      </c>
      <c r="G2371" s="8">
        <v>95.553399999999996</v>
      </c>
      <c r="H2371" s="8">
        <v>2.3645999999999998</v>
      </c>
      <c r="I2371" s="8">
        <v>122.01102248481502</v>
      </c>
      <c r="J2371" s="8">
        <v>95.34</v>
      </c>
      <c r="N2371" s="7"/>
      <c r="O2371" s="8"/>
      <c r="P2371" s="8"/>
      <c r="Q2371" s="8"/>
      <c r="R2371" s="8"/>
      <c r="S2371" s="8"/>
      <c r="T2371" s="8"/>
      <c r="U2371" s="8"/>
      <c r="V2371" s="8"/>
      <c r="W2371" s="8"/>
    </row>
    <row r="2372" spans="1:23" ht="14.25" customHeight="1">
      <c r="A2372" s="7">
        <v>42579</v>
      </c>
      <c r="B2372" s="8">
        <v>2.2383000000000002</v>
      </c>
      <c r="C2372" s="8">
        <v>2.7867000000000002</v>
      </c>
      <c r="D2372" s="8">
        <v>0.5484</v>
      </c>
      <c r="E2372" s="8">
        <v>1.0900000000000001</v>
      </c>
      <c r="F2372" s="8">
        <v>1.52</v>
      </c>
      <c r="G2372" s="8">
        <v>96.6828</v>
      </c>
      <c r="H2372" s="8">
        <v>2.3628999999999998</v>
      </c>
      <c r="I2372" s="8">
        <v>123.42728157719978</v>
      </c>
      <c r="J2372" s="8">
        <v>95.2</v>
      </c>
      <c r="N2372" s="7"/>
      <c r="O2372" s="8"/>
      <c r="P2372" s="8"/>
      <c r="Q2372" s="8"/>
      <c r="R2372" s="8"/>
      <c r="S2372" s="8"/>
      <c r="T2372" s="8"/>
      <c r="U2372" s="8"/>
      <c r="V2372" s="8"/>
      <c r="W2372" s="8"/>
    </row>
    <row r="2373" spans="1:23" ht="14.25" customHeight="1">
      <c r="A2373" s="7">
        <v>42578</v>
      </c>
      <c r="B2373" s="8">
        <v>2.2423000000000002</v>
      </c>
      <c r="C2373" s="8">
        <v>2.7967</v>
      </c>
      <c r="D2373" s="8">
        <v>0.55439999999999978</v>
      </c>
      <c r="E2373" s="8">
        <v>1.1000000000000001</v>
      </c>
      <c r="F2373" s="8">
        <v>1.52</v>
      </c>
      <c r="G2373" s="8">
        <v>96.782899999999998</v>
      </c>
      <c r="H2373" s="8">
        <v>2.4045999999999998</v>
      </c>
      <c r="I2373" s="8">
        <v>124.42540820399113</v>
      </c>
      <c r="J2373" s="8">
        <v>95.2</v>
      </c>
      <c r="N2373" s="7"/>
      <c r="O2373" s="8"/>
      <c r="P2373" s="8"/>
      <c r="Q2373" s="8"/>
      <c r="R2373" s="8"/>
      <c r="S2373" s="8"/>
      <c r="T2373" s="8"/>
      <c r="U2373" s="8"/>
      <c r="V2373" s="8"/>
      <c r="W2373" s="8"/>
    </row>
    <row r="2374" spans="1:23" ht="14.25" customHeight="1">
      <c r="A2374" s="7">
        <v>42577</v>
      </c>
      <c r="B2374" s="8">
        <v>2.2663000000000002</v>
      </c>
      <c r="C2374" s="8">
        <v>2.7913000000000001</v>
      </c>
      <c r="D2374" s="8">
        <v>0.52499999999999991</v>
      </c>
      <c r="E2374" s="8">
        <v>1.1499999999999999</v>
      </c>
      <c r="F2374" s="8">
        <v>1.57</v>
      </c>
      <c r="G2374" s="8">
        <v>97.170599999999993</v>
      </c>
      <c r="H2374" s="8">
        <v>2.4363000000000001</v>
      </c>
      <c r="I2374" s="8">
        <v>123.82516279844531</v>
      </c>
      <c r="J2374" s="8">
        <v>95.2</v>
      </c>
      <c r="N2374" s="7"/>
      <c r="O2374" s="8"/>
      <c r="P2374" s="8"/>
      <c r="Q2374" s="8"/>
      <c r="R2374" s="8"/>
      <c r="S2374" s="8"/>
      <c r="T2374" s="8"/>
      <c r="U2374" s="8"/>
      <c r="V2374" s="8"/>
      <c r="W2374" s="8"/>
    </row>
    <row r="2375" spans="1:23" ht="14.25" customHeight="1">
      <c r="A2375" s="7">
        <v>42576</v>
      </c>
      <c r="B2375" s="8">
        <v>2.2629000000000001</v>
      </c>
      <c r="C2375" s="8">
        <v>2.8068</v>
      </c>
      <c r="D2375" s="8">
        <v>0.54389999999999983</v>
      </c>
      <c r="E2375" s="8">
        <v>1.1499999999999999</v>
      </c>
      <c r="F2375" s="8">
        <v>1.58</v>
      </c>
      <c r="G2375" s="8">
        <v>97.260999999999996</v>
      </c>
      <c r="H2375" s="8">
        <v>2.3959999999999999</v>
      </c>
      <c r="I2375" s="8">
        <v>123.18460711581292</v>
      </c>
      <c r="J2375" s="8">
        <v>95.2</v>
      </c>
      <c r="N2375" s="7"/>
      <c r="O2375" s="8"/>
      <c r="P2375" s="8"/>
      <c r="Q2375" s="8"/>
      <c r="R2375" s="8"/>
      <c r="S2375" s="8"/>
      <c r="T2375" s="8"/>
      <c r="U2375" s="8"/>
      <c r="V2375" s="8"/>
      <c r="W2375" s="8"/>
    </row>
    <row r="2376" spans="1:23" ht="14.25" customHeight="1">
      <c r="A2376" s="7">
        <v>42573</v>
      </c>
      <c r="B2376" s="8">
        <v>2.2629000000000001</v>
      </c>
      <c r="C2376" s="8">
        <v>2.7907000000000002</v>
      </c>
      <c r="D2376" s="8">
        <v>0.52780000000000005</v>
      </c>
      <c r="E2376" s="8">
        <v>1.1299999999999999</v>
      </c>
      <c r="F2376" s="8">
        <v>1.57</v>
      </c>
      <c r="G2376" s="8">
        <v>97.352599999999995</v>
      </c>
      <c r="H2376" s="8">
        <v>2.3650000000000002</v>
      </c>
      <c r="I2376" s="8">
        <v>124.25540103467561</v>
      </c>
      <c r="J2376" s="8">
        <v>95.2</v>
      </c>
      <c r="N2376" s="7"/>
      <c r="O2376" s="8"/>
      <c r="P2376" s="8"/>
      <c r="Q2376" s="8"/>
      <c r="R2376" s="8"/>
      <c r="S2376" s="8"/>
      <c r="T2376" s="8"/>
      <c r="U2376" s="8"/>
      <c r="V2376" s="8"/>
      <c r="W2376" s="8"/>
    </row>
    <row r="2377" spans="1:23" ht="14.25" customHeight="1">
      <c r="A2377" s="7">
        <v>42572</v>
      </c>
      <c r="B2377" s="8">
        <v>2.2404000000000002</v>
      </c>
      <c r="C2377" s="8">
        <v>2.7806000000000002</v>
      </c>
      <c r="D2377" s="8">
        <v>0.54020000000000001</v>
      </c>
      <c r="E2377" s="8">
        <v>1.1100000000000001</v>
      </c>
      <c r="F2377" s="8">
        <v>1.57</v>
      </c>
      <c r="G2377" s="8">
        <v>96.957999999999998</v>
      </c>
      <c r="H2377" s="8">
        <v>2.3372000000000002</v>
      </c>
      <c r="I2377" s="8">
        <v>125.72336456886899</v>
      </c>
      <c r="J2377" s="8">
        <v>94.38</v>
      </c>
      <c r="N2377" s="7"/>
      <c r="O2377" s="8"/>
      <c r="P2377" s="8"/>
      <c r="Q2377" s="8"/>
      <c r="R2377" s="8"/>
      <c r="S2377" s="8"/>
      <c r="T2377" s="8"/>
      <c r="U2377" s="8"/>
      <c r="V2377" s="8"/>
      <c r="W2377" s="8"/>
    </row>
    <row r="2378" spans="1:23" ht="14.25" customHeight="1">
      <c r="A2378" s="7">
        <v>42571</v>
      </c>
      <c r="B2378" s="8">
        <v>2.2650000000000001</v>
      </c>
      <c r="C2378" s="8">
        <v>2.7995999999999999</v>
      </c>
      <c r="D2378" s="8">
        <v>0.53459999999999974</v>
      </c>
      <c r="E2378" s="8">
        <v>1.1499999999999999</v>
      </c>
      <c r="F2378" s="8">
        <v>1.59</v>
      </c>
      <c r="G2378" s="8">
        <v>97.141099999999994</v>
      </c>
      <c r="H2378" s="8">
        <v>2.3224</v>
      </c>
      <c r="I2378" s="8">
        <v>127.52680443009545</v>
      </c>
      <c r="J2378" s="8">
        <v>94.38</v>
      </c>
      <c r="N2378" s="7"/>
      <c r="O2378" s="8"/>
      <c r="P2378" s="8"/>
      <c r="Q2378" s="8"/>
      <c r="R2378" s="8"/>
      <c r="S2378" s="8"/>
      <c r="T2378" s="8"/>
      <c r="U2378" s="8"/>
      <c r="V2378" s="8"/>
      <c r="W2378" s="8"/>
    </row>
    <row r="2379" spans="1:23" ht="14.25" customHeight="1">
      <c r="A2379" s="7">
        <v>42570</v>
      </c>
      <c r="B2379" s="8">
        <v>2.2938000000000001</v>
      </c>
      <c r="C2379" s="8">
        <v>2.8197000000000001</v>
      </c>
      <c r="D2379" s="8">
        <v>0.52590000000000003</v>
      </c>
      <c r="E2379" s="8">
        <v>1.1200000000000001</v>
      </c>
      <c r="F2379" s="8">
        <v>1.56</v>
      </c>
      <c r="G2379" s="8">
        <v>97.056399999999996</v>
      </c>
      <c r="H2379" s="8">
        <v>2.2883</v>
      </c>
      <c r="I2379" s="8">
        <v>127.99701155405405</v>
      </c>
      <c r="J2379" s="8">
        <v>94.38</v>
      </c>
      <c r="N2379" s="7"/>
      <c r="O2379" s="8"/>
      <c r="P2379" s="8"/>
      <c r="Q2379" s="8"/>
      <c r="R2379" s="8"/>
      <c r="S2379" s="8"/>
      <c r="T2379" s="8"/>
      <c r="U2379" s="8"/>
      <c r="V2379" s="8"/>
      <c r="W2379" s="8"/>
    </row>
    <row r="2380" spans="1:23" ht="14.25" customHeight="1">
      <c r="A2380" s="7">
        <v>42569</v>
      </c>
      <c r="B2380" s="8">
        <v>2.2993999999999999</v>
      </c>
      <c r="C2380" s="8">
        <v>2.8271000000000002</v>
      </c>
      <c r="D2380" s="8">
        <v>0.52770000000000028</v>
      </c>
      <c r="E2380" s="8">
        <v>1.1399999999999999</v>
      </c>
      <c r="F2380" s="8">
        <v>1.59</v>
      </c>
      <c r="G2380" s="8">
        <v>96.546599999999998</v>
      </c>
      <c r="H2380" s="8">
        <v>2.2789999999999999</v>
      </c>
      <c r="I2380" s="8">
        <v>129.81576782608695</v>
      </c>
      <c r="J2380" s="8">
        <v>94.38</v>
      </c>
      <c r="N2380" s="7"/>
      <c r="O2380" s="8"/>
      <c r="P2380" s="8"/>
      <c r="Q2380" s="8"/>
      <c r="R2380" s="8"/>
      <c r="S2380" s="8"/>
      <c r="T2380" s="8"/>
      <c r="U2380" s="8"/>
      <c r="V2380" s="8"/>
      <c r="W2380" s="8"/>
    </row>
    <row r="2381" spans="1:23" ht="14.25" customHeight="1">
      <c r="A2381" s="7">
        <v>42566</v>
      </c>
      <c r="B2381" s="8">
        <v>2.3187000000000002</v>
      </c>
      <c r="C2381" s="8">
        <v>2.8271000000000002</v>
      </c>
      <c r="D2381" s="8">
        <v>0.50839999999999996</v>
      </c>
      <c r="E2381" s="8">
        <v>1.1499999999999999</v>
      </c>
      <c r="F2381" s="8">
        <v>1.6</v>
      </c>
      <c r="G2381" s="8">
        <v>96.685500000000005</v>
      </c>
      <c r="H2381" s="8">
        <v>2.2957000000000001</v>
      </c>
      <c r="I2381" s="8">
        <v>129.03953071954675</v>
      </c>
      <c r="J2381" s="8">
        <v>94.38</v>
      </c>
      <c r="N2381" s="7"/>
      <c r="O2381" s="8"/>
      <c r="P2381" s="8"/>
      <c r="Q2381" s="8"/>
      <c r="R2381" s="8"/>
      <c r="S2381" s="8"/>
      <c r="T2381" s="8"/>
      <c r="U2381" s="8"/>
      <c r="V2381" s="8"/>
      <c r="W2381" s="8"/>
    </row>
    <row r="2382" spans="1:23" ht="14.25" customHeight="1">
      <c r="A2382" s="7">
        <v>42565</v>
      </c>
      <c r="B2382" s="8">
        <v>2.3191000000000002</v>
      </c>
      <c r="C2382" s="8">
        <v>2.8395000000000001</v>
      </c>
      <c r="D2382" s="8">
        <v>0.52039999999999997</v>
      </c>
      <c r="E2382" s="8">
        <v>1.1000000000000001</v>
      </c>
      <c r="F2382" s="8">
        <v>1.53</v>
      </c>
      <c r="G2382" s="8">
        <v>96.124899999999997</v>
      </c>
      <c r="H2382" s="8">
        <v>2.3012000000000001</v>
      </c>
      <c r="I2382" s="8">
        <v>130.49925940841865</v>
      </c>
      <c r="J2382" s="8">
        <v>94.25</v>
      </c>
      <c r="N2382" s="7"/>
      <c r="O2382" s="8"/>
      <c r="P2382" s="8"/>
      <c r="Q2382" s="8"/>
      <c r="R2382" s="8"/>
      <c r="S2382" s="8"/>
      <c r="T2382" s="8"/>
      <c r="U2382" s="8"/>
      <c r="V2382" s="8"/>
      <c r="W2382" s="8"/>
    </row>
    <row r="2383" spans="1:23" ht="14.25" customHeight="1">
      <c r="A2383" s="7">
        <v>42564</v>
      </c>
      <c r="B2383" s="8">
        <v>2.3294999999999999</v>
      </c>
      <c r="C2383" s="8">
        <v>2.8494000000000002</v>
      </c>
      <c r="D2383" s="8">
        <v>0.51990000000000025</v>
      </c>
      <c r="E2383" s="8">
        <v>1.07</v>
      </c>
      <c r="F2383" s="8">
        <v>1.48</v>
      </c>
      <c r="G2383" s="8">
        <v>96.329599999999999</v>
      </c>
      <c r="H2383" s="8">
        <v>2.2865000000000002</v>
      </c>
      <c r="I2383" s="8">
        <v>132.11664904</v>
      </c>
      <c r="J2383" s="8">
        <v>94.25</v>
      </c>
      <c r="N2383" s="7"/>
      <c r="O2383" s="8"/>
      <c r="P2383" s="8"/>
      <c r="Q2383" s="8"/>
      <c r="R2383" s="8"/>
      <c r="S2383" s="8"/>
      <c r="T2383" s="8"/>
      <c r="U2383" s="8"/>
      <c r="V2383" s="8"/>
      <c r="W2383" s="8"/>
    </row>
    <row r="2384" spans="1:23" ht="14.25" customHeight="1">
      <c r="A2384" s="7">
        <v>42563</v>
      </c>
      <c r="B2384" s="8">
        <v>2.3130999999999999</v>
      </c>
      <c r="C2384" s="8">
        <v>2.8368000000000002</v>
      </c>
      <c r="D2384" s="8">
        <v>0.52370000000000028</v>
      </c>
      <c r="E2384" s="8">
        <v>1.1000000000000001</v>
      </c>
      <c r="F2384" s="8">
        <v>1.53</v>
      </c>
      <c r="G2384" s="8">
        <v>96.497399999999999</v>
      </c>
      <c r="H2384" s="8">
        <v>2.2673000000000001</v>
      </c>
      <c r="I2384" s="8">
        <v>131.36149939220184</v>
      </c>
      <c r="J2384" s="8">
        <v>94.25</v>
      </c>
      <c r="N2384" s="7"/>
      <c r="O2384" s="8"/>
      <c r="P2384" s="8"/>
      <c r="Q2384" s="8"/>
      <c r="R2384" s="8"/>
      <c r="S2384" s="8"/>
      <c r="T2384" s="8"/>
      <c r="U2384" s="8"/>
      <c r="V2384" s="8"/>
      <c r="W2384" s="8"/>
    </row>
    <row r="2385" spans="1:23" ht="14.25" customHeight="1">
      <c r="A2385" s="7">
        <v>42562</v>
      </c>
      <c r="B2385" s="8">
        <v>2.3039000000000001</v>
      </c>
      <c r="C2385" s="8">
        <v>2.8268</v>
      </c>
      <c r="D2385" s="8">
        <v>0.52289999999999992</v>
      </c>
      <c r="E2385" s="8">
        <v>1.03</v>
      </c>
      <c r="F2385" s="8">
        <v>1.43</v>
      </c>
      <c r="G2385" s="8">
        <v>96.545599999999993</v>
      </c>
      <c r="H2385" s="8">
        <v>2.2848000000000002</v>
      </c>
      <c r="I2385" s="8">
        <v>133.28193894131186</v>
      </c>
      <c r="J2385" s="8">
        <v>94.25</v>
      </c>
      <c r="N2385" s="7"/>
      <c r="O2385" s="8"/>
      <c r="P2385" s="8"/>
      <c r="Q2385" s="8"/>
      <c r="R2385" s="8"/>
      <c r="S2385" s="8"/>
      <c r="T2385" s="8"/>
      <c r="U2385" s="8"/>
      <c r="V2385" s="8"/>
      <c r="W2385" s="8"/>
    </row>
    <row r="2386" spans="1:23" ht="14.25" customHeight="1">
      <c r="A2386" s="7">
        <v>42559</v>
      </c>
      <c r="B2386" s="8">
        <v>2.3073999999999999</v>
      </c>
      <c r="C2386" s="8">
        <v>2.8016000000000001</v>
      </c>
      <c r="D2386" s="8">
        <v>0.49420000000000019</v>
      </c>
      <c r="E2386" s="8">
        <v>0.95</v>
      </c>
      <c r="F2386" s="8">
        <v>1.37</v>
      </c>
      <c r="G2386" s="8">
        <v>96.296599999999998</v>
      </c>
      <c r="H2386" s="8">
        <v>2.2934000000000001</v>
      </c>
      <c r="I2386" s="8">
        <v>132.67493769452449</v>
      </c>
      <c r="J2386" s="8">
        <v>94.25</v>
      </c>
      <c r="N2386" s="7"/>
      <c r="O2386" s="8"/>
      <c r="P2386" s="8"/>
      <c r="Q2386" s="8"/>
      <c r="R2386" s="8"/>
      <c r="S2386" s="8"/>
      <c r="T2386" s="8"/>
      <c r="U2386" s="8"/>
      <c r="V2386" s="8"/>
      <c r="W2386" s="8"/>
    </row>
    <row r="2387" spans="1:23" ht="14.25" customHeight="1">
      <c r="A2387" s="7">
        <v>42558</v>
      </c>
      <c r="B2387" s="8">
        <v>2.3170000000000002</v>
      </c>
      <c r="C2387" s="8">
        <v>2.8066</v>
      </c>
      <c r="D2387" s="8">
        <v>0.48959999999999981</v>
      </c>
      <c r="E2387" s="8">
        <v>0.97</v>
      </c>
      <c r="F2387" s="8">
        <v>1.4</v>
      </c>
      <c r="G2387" s="8">
        <v>96.264099999999999</v>
      </c>
      <c r="H2387" s="8">
        <v>2.2730000000000001</v>
      </c>
      <c r="I2387" s="8">
        <v>132.93405492502885</v>
      </c>
      <c r="J2387" s="8">
        <v>94.88</v>
      </c>
      <c r="N2387" s="7"/>
      <c r="O2387" s="8"/>
      <c r="P2387" s="8"/>
      <c r="Q2387" s="8"/>
      <c r="R2387" s="8"/>
      <c r="S2387" s="8"/>
      <c r="T2387" s="8"/>
      <c r="U2387" s="8"/>
      <c r="V2387" s="8"/>
      <c r="W2387" s="8"/>
    </row>
    <row r="2388" spans="1:23" ht="14.25" customHeight="1">
      <c r="A2388" s="7">
        <v>42557</v>
      </c>
      <c r="B2388" s="8">
        <v>2.3317000000000001</v>
      </c>
      <c r="C2388" s="8">
        <v>2.8365</v>
      </c>
      <c r="D2388" s="8">
        <v>0.50479999999999992</v>
      </c>
      <c r="E2388" s="8">
        <v>0.95</v>
      </c>
      <c r="F2388" s="8">
        <v>1.38</v>
      </c>
      <c r="G2388" s="8">
        <v>96.110299999999995</v>
      </c>
      <c r="H2388" s="8">
        <v>2.2795999999999998</v>
      </c>
      <c r="I2388" s="8">
        <v>134.68961831213872</v>
      </c>
      <c r="J2388" s="8">
        <v>94.88</v>
      </c>
      <c r="N2388" s="7"/>
      <c r="O2388" s="8"/>
      <c r="P2388" s="8"/>
      <c r="Q2388" s="8"/>
      <c r="R2388" s="8"/>
      <c r="S2388" s="8"/>
      <c r="T2388" s="8"/>
      <c r="U2388" s="8"/>
      <c r="V2388" s="8"/>
      <c r="W2388" s="8"/>
    </row>
    <row r="2389" spans="1:23" ht="14.25" customHeight="1">
      <c r="A2389" s="7">
        <v>42556</v>
      </c>
      <c r="B2389" s="8">
        <v>2.3464</v>
      </c>
      <c r="C2389" s="8">
        <v>2.8513999999999999</v>
      </c>
      <c r="D2389" s="8">
        <v>0.50499999999999989</v>
      </c>
      <c r="E2389" s="8">
        <v>0.94</v>
      </c>
      <c r="F2389" s="8">
        <v>1.37</v>
      </c>
      <c r="G2389" s="8">
        <v>96.218900000000005</v>
      </c>
      <c r="H2389" s="8">
        <v>2.2608000000000001</v>
      </c>
      <c r="I2389" s="8">
        <v>133.19497413294798</v>
      </c>
      <c r="J2389" s="8">
        <v>94.88</v>
      </c>
      <c r="N2389" s="7"/>
      <c r="O2389" s="8"/>
      <c r="P2389" s="8"/>
      <c r="Q2389" s="8"/>
      <c r="R2389" s="8"/>
      <c r="S2389" s="8"/>
      <c r="T2389" s="8"/>
      <c r="U2389" s="8"/>
      <c r="V2389" s="8"/>
      <c r="W2389" s="8"/>
    </row>
    <row r="2390" spans="1:23" ht="14.25" customHeight="1">
      <c r="A2390" s="7">
        <v>42555</v>
      </c>
      <c r="B2390" s="8">
        <v>2.3611</v>
      </c>
      <c r="C2390" s="8">
        <v>2.8313999999999999</v>
      </c>
      <c r="D2390" s="8">
        <v>0.47029999999999994</v>
      </c>
      <c r="E2390" s="8">
        <v>1</v>
      </c>
      <c r="F2390" s="8">
        <v>1.46</v>
      </c>
      <c r="G2390" s="8">
        <v>95.527199999999993</v>
      </c>
      <c r="H2390" s="8">
        <v>2.2783000000000002</v>
      </c>
      <c r="I2390" s="8">
        <v>134.58619420474264</v>
      </c>
      <c r="J2390" s="8">
        <v>94.88</v>
      </c>
      <c r="N2390" s="7"/>
      <c r="O2390" s="8"/>
      <c r="P2390" s="8"/>
      <c r="Q2390" s="8"/>
      <c r="R2390" s="8"/>
      <c r="S2390" s="8"/>
      <c r="T2390" s="8"/>
      <c r="U2390" s="8"/>
      <c r="V2390" s="8"/>
      <c r="W2390" s="8"/>
    </row>
    <row r="2391" spans="1:23" ht="14.25" customHeight="1">
      <c r="A2391" s="7">
        <v>42552</v>
      </c>
      <c r="B2391" s="8">
        <v>2.3611</v>
      </c>
      <c r="C2391" s="8">
        <v>2.8037999999999998</v>
      </c>
      <c r="D2391" s="8">
        <v>0.44269999999999987</v>
      </c>
      <c r="E2391" s="8">
        <v>1</v>
      </c>
      <c r="F2391" s="8">
        <v>1.46</v>
      </c>
      <c r="G2391" s="8">
        <v>95.665499999999994</v>
      </c>
      <c r="H2391" s="8">
        <v>2.2755999999999998</v>
      </c>
      <c r="I2391" s="8">
        <v>139.14463429895713</v>
      </c>
      <c r="J2391" s="8">
        <v>94.88</v>
      </c>
      <c r="N2391" s="7"/>
      <c r="O2391" s="8"/>
      <c r="P2391" s="8"/>
      <c r="Q2391" s="8"/>
      <c r="R2391" s="8"/>
      <c r="S2391" s="8"/>
      <c r="T2391" s="8"/>
      <c r="U2391" s="8"/>
      <c r="V2391" s="8"/>
      <c r="W2391" s="8"/>
    </row>
    <row r="2392" spans="1:23" ht="14.25" customHeight="1">
      <c r="A2392" s="7">
        <v>42551</v>
      </c>
      <c r="B2392" s="8">
        <v>2.3900999999999999</v>
      </c>
      <c r="C2392" s="8">
        <v>2.8411</v>
      </c>
      <c r="D2392" s="8">
        <v>0.45100000000000007</v>
      </c>
      <c r="E2392" s="8">
        <v>1.01</v>
      </c>
      <c r="F2392" s="8">
        <v>1.49</v>
      </c>
      <c r="G2392" s="8">
        <v>95.943200000000004</v>
      </c>
      <c r="H2392" s="8">
        <v>2.3759999999999999</v>
      </c>
      <c r="I2392" s="8">
        <v>136.03783669762043</v>
      </c>
      <c r="J2392" s="8">
        <v>95.02</v>
      </c>
      <c r="N2392" s="7"/>
      <c r="O2392" s="8"/>
      <c r="P2392" s="8"/>
      <c r="Q2392" s="8"/>
      <c r="R2392" s="8"/>
      <c r="S2392" s="8"/>
      <c r="T2392" s="8"/>
      <c r="U2392" s="8"/>
      <c r="V2392" s="8"/>
      <c r="W2392" s="8"/>
    </row>
    <row r="2393" spans="1:23" ht="14.25" customHeight="1">
      <c r="A2393" s="7">
        <v>42550</v>
      </c>
      <c r="B2393" s="8">
        <v>2.4022000000000001</v>
      </c>
      <c r="C2393" s="8">
        <v>2.8586</v>
      </c>
      <c r="D2393" s="8">
        <v>0.45639999999999992</v>
      </c>
      <c r="E2393" s="8">
        <v>1.03</v>
      </c>
      <c r="F2393" s="8">
        <v>1.5</v>
      </c>
      <c r="G2393" s="8">
        <v>95.6601</v>
      </c>
      <c r="H2393" s="8">
        <v>2.3921000000000001</v>
      </c>
      <c r="I2393" s="8">
        <v>137.20156836331978</v>
      </c>
      <c r="J2393" s="8">
        <v>95.29</v>
      </c>
      <c r="N2393" s="7"/>
      <c r="O2393" s="8"/>
      <c r="P2393" s="8"/>
      <c r="Q2393" s="8"/>
      <c r="R2393" s="8"/>
      <c r="S2393" s="8"/>
      <c r="T2393" s="8"/>
      <c r="U2393" s="8"/>
      <c r="V2393" s="8"/>
      <c r="W2393" s="8"/>
    </row>
    <row r="2394" spans="1:23" ht="14.25" customHeight="1">
      <c r="A2394" s="7">
        <v>42549</v>
      </c>
      <c r="B2394" s="8">
        <v>2.3917000000000002</v>
      </c>
      <c r="C2394" s="8">
        <v>2.8610000000000002</v>
      </c>
      <c r="D2394" s="8">
        <v>0.46930000000000005</v>
      </c>
      <c r="E2394" s="8">
        <v>1</v>
      </c>
      <c r="F2394" s="8">
        <v>1.46</v>
      </c>
      <c r="G2394" s="8">
        <v>96.0535</v>
      </c>
      <c r="H2394" s="8">
        <v>2.3973</v>
      </c>
      <c r="I2394" s="8">
        <v>135.46170099245501</v>
      </c>
      <c r="J2394" s="8">
        <v>95.29</v>
      </c>
      <c r="N2394" s="7"/>
      <c r="O2394" s="8"/>
      <c r="P2394" s="8"/>
      <c r="Q2394" s="8"/>
      <c r="R2394" s="8"/>
      <c r="S2394" s="8"/>
      <c r="T2394" s="8"/>
      <c r="U2394" s="8"/>
      <c r="V2394" s="8"/>
      <c r="W2394" s="8"/>
    </row>
    <row r="2395" spans="1:23" ht="14.25" customHeight="1">
      <c r="A2395" s="7">
        <v>42548</v>
      </c>
      <c r="B2395" s="8">
        <v>2.3984999999999999</v>
      </c>
      <c r="C2395" s="8">
        <v>2.831</v>
      </c>
      <c r="D2395" s="8">
        <v>0.43250000000000011</v>
      </c>
      <c r="E2395" s="8">
        <v>1</v>
      </c>
      <c r="F2395" s="8">
        <v>1.46</v>
      </c>
      <c r="G2395" s="8">
        <v>96.378100000000003</v>
      </c>
      <c r="H2395" s="8">
        <v>2.3835999999999999</v>
      </c>
      <c r="I2395" s="8">
        <v>135.14320834205932</v>
      </c>
      <c r="J2395" s="8">
        <v>95.29</v>
      </c>
      <c r="N2395" s="7"/>
      <c r="O2395" s="8"/>
      <c r="P2395" s="8"/>
      <c r="Q2395" s="8"/>
      <c r="R2395" s="8"/>
      <c r="S2395" s="8"/>
      <c r="T2395" s="8"/>
      <c r="U2395" s="8"/>
      <c r="V2395" s="8"/>
      <c r="W2395" s="8"/>
    </row>
    <row r="2396" spans="1:23" ht="14.25" customHeight="1">
      <c r="A2396" s="7">
        <v>42545</v>
      </c>
      <c r="B2396" s="8">
        <v>2.4005000000000001</v>
      </c>
      <c r="C2396" s="8">
        <v>2.8807999999999998</v>
      </c>
      <c r="D2396" s="8">
        <v>0.48029999999999973</v>
      </c>
      <c r="E2396" s="8">
        <v>1.08</v>
      </c>
      <c r="F2396" s="8">
        <v>1.57</v>
      </c>
      <c r="G2396" s="8">
        <v>95.4392</v>
      </c>
      <c r="H2396" s="8">
        <v>2.3797999999999999</v>
      </c>
      <c r="I2396" s="8">
        <v>135.24807461943794</v>
      </c>
      <c r="J2396" s="8">
        <v>95.29</v>
      </c>
      <c r="N2396" s="7"/>
      <c r="O2396" s="8"/>
      <c r="P2396" s="8"/>
      <c r="Q2396" s="8"/>
      <c r="R2396" s="8"/>
      <c r="S2396" s="8"/>
      <c r="T2396" s="8"/>
      <c r="U2396" s="8"/>
      <c r="V2396" s="8"/>
      <c r="W2396" s="8"/>
    </row>
    <row r="2397" spans="1:23" ht="14.25" customHeight="1">
      <c r="A2397" s="7">
        <v>42544</v>
      </c>
      <c r="B2397" s="8">
        <v>2.3978999999999999</v>
      </c>
      <c r="C2397" s="8">
        <v>2.9306999999999999</v>
      </c>
      <c r="D2397" s="8">
        <v>0.53279999999999994</v>
      </c>
      <c r="E2397" s="8">
        <v>1.25</v>
      </c>
      <c r="F2397" s="8">
        <v>1.74</v>
      </c>
      <c r="G2397" s="8">
        <v>93.096500000000006</v>
      </c>
      <c r="H2397" s="8">
        <v>2.3399000000000001</v>
      </c>
      <c r="I2397" s="8">
        <v>134.24560420867527</v>
      </c>
      <c r="J2397" s="8">
        <v>95.82</v>
      </c>
      <c r="N2397" s="7"/>
      <c r="O2397" s="8"/>
      <c r="P2397" s="8"/>
      <c r="Q2397" s="8"/>
      <c r="R2397" s="8"/>
      <c r="S2397" s="8"/>
      <c r="T2397" s="8"/>
      <c r="U2397" s="8"/>
      <c r="V2397" s="8"/>
      <c r="W2397" s="8"/>
    </row>
    <row r="2398" spans="1:23" ht="14.25" customHeight="1">
      <c r="A2398" s="7">
        <v>42543</v>
      </c>
      <c r="B2398" s="8">
        <v>2.4020000000000001</v>
      </c>
      <c r="C2398" s="8">
        <v>2.9306999999999999</v>
      </c>
      <c r="D2398" s="8">
        <v>0.52869999999999973</v>
      </c>
      <c r="E2398" s="8">
        <v>1.2</v>
      </c>
      <c r="F2398" s="8">
        <v>1.69</v>
      </c>
      <c r="G2398" s="8">
        <v>93.526300000000006</v>
      </c>
      <c r="H2398" s="8">
        <v>2.3338000000000001</v>
      </c>
      <c r="I2398" s="8">
        <v>134.9152954460094</v>
      </c>
      <c r="J2398" s="8">
        <v>95.82</v>
      </c>
      <c r="N2398" s="7"/>
      <c r="O2398" s="8"/>
      <c r="P2398" s="8"/>
      <c r="Q2398" s="8"/>
      <c r="R2398" s="8"/>
      <c r="S2398" s="8"/>
      <c r="T2398" s="8"/>
      <c r="U2398" s="8"/>
      <c r="V2398" s="8"/>
      <c r="W2398" s="8"/>
    </row>
    <row r="2399" spans="1:23" ht="14.25" customHeight="1">
      <c r="A2399" s="7">
        <v>42542</v>
      </c>
      <c r="B2399" s="8">
        <v>2.4076</v>
      </c>
      <c r="C2399" s="8">
        <v>2.9405000000000001</v>
      </c>
      <c r="D2399" s="8">
        <v>0.53290000000000015</v>
      </c>
      <c r="E2399" s="8">
        <v>1.22</v>
      </c>
      <c r="F2399" s="8">
        <v>1.71</v>
      </c>
      <c r="G2399" s="8">
        <v>94.076899999999995</v>
      </c>
      <c r="H2399" s="8">
        <v>2.2774999999999999</v>
      </c>
      <c r="I2399" s="8">
        <v>134.00376139084506</v>
      </c>
      <c r="J2399" s="8">
        <v>95.82</v>
      </c>
      <c r="N2399" s="7"/>
      <c r="O2399" s="8"/>
      <c r="P2399" s="8"/>
      <c r="Q2399" s="8"/>
      <c r="R2399" s="8"/>
      <c r="S2399" s="8"/>
      <c r="T2399" s="8"/>
      <c r="U2399" s="8"/>
      <c r="V2399" s="8"/>
      <c r="W2399" s="8"/>
    </row>
    <row r="2400" spans="1:23" ht="14.25" customHeight="1">
      <c r="A2400" s="7">
        <v>42541</v>
      </c>
      <c r="B2400" s="8">
        <v>2.4060999999999999</v>
      </c>
      <c r="C2400" s="8">
        <v>2.9481000000000002</v>
      </c>
      <c r="D2400" s="8">
        <v>0.54200000000000026</v>
      </c>
      <c r="E2400" s="8">
        <v>1.17</v>
      </c>
      <c r="F2400" s="8">
        <v>1.67</v>
      </c>
      <c r="G2400" s="8">
        <v>93.6631</v>
      </c>
      <c r="H2400" s="8">
        <v>2.2921999999999998</v>
      </c>
      <c r="I2400" s="8">
        <v>134.43658283362728</v>
      </c>
      <c r="J2400" s="8">
        <v>95.82</v>
      </c>
      <c r="N2400" s="7"/>
      <c r="O2400" s="8"/>
      <c r="P2400" s="8"/>
      <c r="Q2400" s="8"/>
      <c r="R2400" s="8"/>
      <c r="S2400" s="8"/>
      <c r="T2400" s="8"/>
      <c r="U2400" s="8"/>
      <c r="V2400" s="8"/>
      <c r="W2400" s="8"/>
    </row>
    <row r="2401" spans="1:23" ht="14.25" customHeight="1">
      <c r="A2401" s="7">
        <v>42538</v>
      </c>
      <c r="B2401" s="8">
        <v>2.3988999999999998</v>
      </c>
      <c r="C2401" s="8">
        <v>2.9379</v>
      </c>
      <c r="D2401" s="8">
        <v>0.53900000000000015</v>
      </c>
      <c r="E2401" s="8">
        <v>1.1299999999999999</v>
      </c>
      <c r="F2401" s="8">
        <v>1.62</v>
      </c>
      <c r="G2401" s="8">
        <v>94.153700000000001</v>
      </c>
      <c r="H2401" s="8">
        <v>2.2637999999999998</v>
      </c>
      <c r="I2401" s="8">
        <v>136.27484132508835</v>
      </c>
      <c r="J2401" s="8">
        <v>95.82</v>
      </c>
      <c r="N2401" s="7"/>
      <c r="O2401" s="8"/>
      <c r="P2401" s="8"/>
      <c r="Q2401" s="8"/>
      <c r="R2401" s="8"/>
      <c r="S2401" s="8"/>
      <c r="T2401" s="8"/>
      <c r="U2401" s="8"/>
      <c r="V2401" s="8"/>
      <c r="W2401" s="8"/>
    </row>
    <row r="2402" spans="1:23" ht="14.25" customHeight="1">
      <c r="A2402" s="7">
        <v>42537</v>
      </c>
      <c r="B2402" s="8">
        <v>2.4005999999999998</v>
      </c>
      <c r="C2402" s="8">
        <v>2.9455</v>
      </c>
      <c r="D2402" s="8">
        <v>0.54490000000000016</v>
      </c>
      <c r="E2402" s="8">
        <v>1.1000000000000001</v>
      </c>
      <c r="F2402" s="8">
        <v>1.57</v>
      </c>
      <c r="G2402" s="8">
        <v>94.610100000000003</v>
      </c>
      <c r="H2402" s="8">
        <v>2.3024</v>
      </c>
      <c r="I2402" s="8">
        <v>137.20257784070796</v>
      </c>
      <c r="J2402" s="8">
        <v>96.01</v>
      </c>
      <c r="N2402" s="7"/>
      <c r="O2402" s="8"/>
      <c r="P2402" s="8"/>
      <c r="Q2402" s="8"/>
      <c r="R2402" s="8"/>
      <c r="S2402" s="8"/>
      <c r="T2402" s="8"/>
      <c r="U2402" s="8"/>
      <c r="V2402" s="8"/>
      <c r="W2402" s="8"/>
    </row>
    <row r="2403" spans="1:23" ht="14.25" customHeight="1">
      <c r="A2403" s="7">
        <v>42536</v>
      </c>
      <c r="B2403" s="8">
        <v>2.4070999999999998</v>
      </c>
      <c r="C2403" s="8">
        <v>2.9603999999999999</v>
      </c>
      <c r="D2403" s="8">
        <v>0.55330000000000013</v>
      </c>
      <c r="E2403" s="8">
        <v>1.1000000000000001</v>
      </c>
      <c r="F2403" s="8">
        <v>1.6</v>
      </c>
      <c r="G2403" s="8">
        <v>94.611599999999996</v>
      </c>
      <c r="H2403" s="8">
        <v>2.2917999999999998</v>
      </c>
      <c r="I2403" s="8">
        <v>135.90261830578513</v>
      </c>
      <c r="J2403" s="8">
        <v>96.01</v>
      </c>
      <c r="N2403" s="7"/>
      <c r="O2403" s="8"/>
      <c r="P2403" s="8"/>
      <c r="Q2403" s="8"/>
      <c r="R2403" s="8"/>
      <c r="S2403" s="8"/>
      <c r="T2403" s="8"/>
      <c r="U2403" s="8"/>
      <c r="V2403" s="8"/>
      <c r="W2403" s="8"/>
    </row>
    <row r="2404" spans="1:23" ht="14.25" customHeight="1">
      <c r="A2404" s="7">
        <v>42535</v>
      </c>
      <c r="B2404" s="8">
        <v>2.4087000000000001</v>
      </c>
      <c r="C2404" s="8">
        <v>2.9653999999999998</v>
      </c>
      <c r="D2404" s="8">
        <v>0.55669999999999975</v>
      </c>
      <c r="E2404" s="8">
        <v>1.1499999999999999</v>
      </c>
      <c r="F2404" s="8">
        <v>1.62</v>
      </c>
      <c r="G2404" s="8">
        <v>94.931100000000001</v>
      </c>
      <c r="H2404" s="8">
        <v>2.2742</v>
      </c>
      <c r="I2404" s="8">
        <v>136.95794725606152</v>
      </c>
      <c r="J2404" s="8">
        <v>96.01</v>
      </c>
      <c r="N2404" s="7"/>
      <c r="O2404" s="8"/>
      <c r="P2404" s="8"/>
      <c r="Q2404" s="8"/>
      <c r="R2404" s="8"/>
      <c r="S2404" s="8"/>
      <c r="T2404" s="8"/>
      <c r="U2404" s="8"/>
      <c r="V2404" s="8"/>
      <c r="W2404" s="8"/>
    </row>
    <row r="2405" spans="1:23" ht="14.25" customHeight="1">
      <c r="A2405" s="7">
        <v>42534</v>
      </c>
      <c r="B2405" s="8">
        <v>2.4129999999999998</v>
      </c>
      <c r="C2405" s="8">
        <v>2.9979</v>
      </c>
      <c r="D2405" s="8">
        <v>0.5849000000000002</v>
      </c>
      <c r="E2405" s="8">
        <v>1.1399999999999999</v>
      </c>
      <c r="F2405" s="8">
        <v>1.62</v>
      </c>
      <c r="G2405" s="8">
        <v>94.417500000000004</v>
      </c>
      <c r="H2405" s="8">
        <v>2.2904</v>
      </c>
      <c r="I2405" s="8">
        <v>134.83514879881656</v>
      </c>
      <c r="J2405" s="8">
        <v>96.01</v>
      </c>
      <c r="N2405" s="7"/>
      <c r="O2405" s="8"/>
      <c r="P2405" s="8"/>
      <c r="Q2405" s="8"/>
      <c r="R2405" s="8"/>
      <c r="S2405" s="8"/>
      <c r="T2405" s="8"/>
      <c r="U2405" s="8"/>
      <c r="V2405" s="8"/>
      <c r="W2405" s="8"/>
    </row>
    <row r="2406" spans="1:23" ht="14.25" customHeight="1">
      <c r="A2406" s="7">
        <v>42533</v>
      </c>
      <c r="B2406" s="8">
        <v>2.4159999999999999</v>
      </c>
      <c r="C2406" s="8">
        <v>3.0053000000000001</v>
      </c>
      <c r="D2406" s="8">
        <v>0.58930000000000016</v>
      </c>
      <c r="E2406" s="8">
        <v>1.17</v>
      </c>
      <c r="F2406" s="8">
        <v>1.64</v>
      </c>
      <c r="G2406" s="8">
        <v>94.658199999999994</v>
      </c>
      <c r="H2406" s="8">
        <v>2.2839999999999998</v>
      </c>
      <c r="I2406" s="8">
        <v>134.99937487573965</v>
      </c>
      <c r="J2406" s="8">
        <v>96.01</v>
      </c>
      <c r="N2406" s="7"/>
      <c r="O2406" s="8"/>
      <c r="P2406" s="8"/>
      <c r="Q2406" s="8"/>
      <c r="R2406" s="8"/>
      <c r="S2406" s="8"/>
      <c r="T2406" s="8"/>
      <c r="U2406" s="8"/>
      <c r="V2406" s="8"/>
      <c r="W2406" s="8"/>
    </row>
    <row r="2407" spans="1:23" ht="14.25" customHeight="1">
      <c r="A2407" s="7">
        <v>42531</v>
      </c>
      <c r="B2407" s="8">
        <v>2.4041000000000001</v>
      </c>
      <c r="C2407" s="8">
        <v>3.0076999999999998</v>
      </c>
      <c r="D2407" s="8">
        <v>0.60359999999999969</v>
      </c>
      <c r="E2407" s="8">
        <v>1.17</v>
      </c>
      <c r="F2407" s="8">
        <v>1.64</v>
      </c>
      <c r="G2407" s="8">
        <v>94.658199999999994</v>
      </c>
      <c r="H2407" s="8">
        <v>2.2959000000000001</v>
      </c>
      <c r="I2407" s="8">
        <v>134.924425768546</v>
      </c>
      <c r="J2407" s="8">
        <v>96.01</v>
      </c>
      <c r="N2407" s="7"/>
      <c r="O2407" s="8"/>
      <c r="P2407" s="8"/>
      <c r="Q2407" s="8"/>
      <c r="R2407" s="8"/>
      <c r="S2407" s="8"/>
      <c r="T2407" s="8"/>
      <c r="U2407" s="8"/>
      <c r="V2407" s="8"/>
      <c r="W2407" s="8"/>
    </row>
    <row r="2408" spans="1:23" ht="14.25" customHeight="1">
      <c r="A2408" s="7">
        <v>42530</v>
      </c>
      <c r="B2408" s="8">
        <v>2.4041000000000001</v>
      </c>
      <c r="C2408" s="8">
        <v>3.0076999999999998</v>
      </c>
      <c r="D2408" s="8">
        <v>0.60359999999999969</v>
      </c>
      <c r="E2408" s="8">
        <v>1.22</v>
      </c>
      <c r="F2408" s="8">
        <v>1.68</v>
      </c>
      <c r="G2408" s="8">
        <v>94.073400000000007</v>
      </c>
      <c r="H2408" s="8">
        <v>2.2959000000000001</v>
      </c>
      <c r="I2408" s="8">
        <v>134.924425768546</v>
      </c>
      <c r="J2408" s="8">
        <v>96.01</v>
      </c>
      <c r="N2408" s="7"/>
      <c r="O2408" s="8"/>
      <c r="P2408" s="8"/>
      <c r="Q2408" s="8"/>
      <c r="R2408" s="8"/>
      <c r="S2408" s="8"/>
      <c r="T2408" s="8"/>
      <c r="U2408" s="8"/>
      <c r="V2408" s="8"/>
      <c r="W2408" s="8"/>
    </row>
    <row r="2409" spans="1:23" ht="14.25" customHeight="1">
      <c r="A2409" s="7">
        <v>42529</v>
      </c>
      <c r="B2409" s="8">
        <v>2.4041000000000001</v>
      </c>
      <c r="C2409" s="8">
        <v>3.0076999999999998</v>
      </c>
      <c r="D2409" s="8">
        <v>0.60359999999999969</v>
      </c>
      <c r="E2409" s="8">
        <v>1.23</v>
      </c>
      <c r="F2409" s="8">
        <v>1.71</v>
      </c>
      <c r="G2409" s="8">
        <v>93.550799999999995</v>
      </c>
      <c r="H2409" s="8">
        <v>2.2959000000000001</v>
      </c>
      <c r="I2409" s="8">
        <v>134.924425768546</v>
      </c>
      <c r="J2409" s="8">
        <v>96.01</v>
      </c>
      <c r="N2409" s="7"/>
      <c r="O2409" s="8"/>
      <c r="P2409" s="8"/>
      <c r="Q2409" s="8"/>
      <c r="R2409" s="8"/>
      <c r="S2409" s="8"/>
      <c r="T2409" s="8"/>
      <c r="U2409" s="8"/>
      <c r="V2409" s="8"/>
      <c r="W2409" s="8"/>
    </row>
    <row r="2410" spans="1:23" ht="14.25" customHeight="1">
      <c r="A2410" s="7">
        <v>42528</v>
      </c>
      <c r="B2410" s="8">
        <v>2.3978999999999999</v>
      </c>
      <c r="C2410" s="8">
        <v>3.0070999999999999</v>
      </c>
      <c r="D2410" s="8">
        <v>0.60919999999999996</v>
      </c>
      <c r="E2410" s="8">
        <v>1.23</v>
      </c>
      <c r="F2410" s="8">
        <v>1.72</v>
      </c>
      <c r="G2410" s="8">
        <v>93.857600000000005</v>
      </c>
      <c r="H2410" s="8">
        <v>2.2753999999999999</v>
      </c>
      <c r="I2410" s="8">
        <v>135.41077454491375</v>
      </c>
      <c r="J2410" s="8">
        <v>97</v>
      </c>
      <c r="N2410" s="7"/>
      <c r="O2410" s="8"/>
      <c r="P2410" s="8"/>
      <c r="Q2410" s="8"/>
      <c r="R2410" s="8"/>
      <c r="S2410" s="8"/>
      <c r="T2410" s="8"/>
      <c r="U2410" s="8"/>
      <c r="V2410" s="8"/>
      <c r="W2410" s="8"/>
    </row>
    <row r="2411" spans="1:23" ht="14.25" customHeight="1">
      <c r="A2411" s="7">
        <v>42527</v>
      </c>
      <c r="B2411" s="8">
        <v>2.4022000000000001</v>
      </c>
      <c r="C2411" s="8">
        <v>3.0041000000000002</v>
      </c>
      <c r="D2411" s="8">
        <v>0.6019000000000001</v>
      </c>
      <c r="E2411" s="8">
        <v>1.25</v>
      </c>
      <c r="F2411" s="8">
        <v>1.73</v>
      </c>
      <c r="G2411" s="8">
        <v>94.019800000000004</v>
      </c>
      <c r="H2411" s="8">
        <v>2.2957999999999998</v>
      </c>
      <c r="I2411" s="8">
        <v>135.3076607142857</v>
      </c>
      <c r="J2411" s="8">
        <v>97</v>
      </c>
      <c r="N2411" s="7"/>
      <c r="O2411" s="8"/>
      <c r="P2411" s="8"/>
      <c r="Q2411" s="8"/>
      <c r="R2411" s="8"/>
      <c r="S2411" s="8"/>
      <c r="T2411" s="8"/>
      <c r="U2411" s="8"/>
      <c r="V2411" s="8"/>
      <c r="W2411" s="8"/>
    </row>
    <row r="2412" spans="1:23" ht="14.25" customHeight="1">
      <c r="A2412" s="7">
        <v>42524</v>
      </c>
      <c r="B2412" s="8">
        <v>2.3975</v>
      </c>
      <c r="C2412" s="8">
        <v>3.0152000000000001</v>
      </c>
      <c r="D2412" s="8">
        <v>0.61770000000000014</v>
      </c>
      <c r="E2412" s="8">
        <v>1.23</v>
      </c>
      <c r="F2412" s="8">
        <v>1.71</v>
      </c>
      <c r="G2412" s="8">
        <v>93.922200000000004</v>
      </c>
      <c r="H2412" s="8">
        <v>2.3147000000000002</v>
      </c>
      <c r="I2412" s="8">
        <v>136.26516798805969</v>
      </c>
      <c r="J2412" s="8">
        <v>97</v>
      </c>
      <c r="N2412" s="7"/>
      <c r="O2412" s="8"/>
      <c r="P2412" s="8"/>
      <c r="Q2412" s="8"/>
      <c r="R2412" s="8"/>
      <c r="S2412" s="8"/>
      <c r="T2412" s="8"/>
      <c r="U2412" s="8"/>
      <c r="V2412" s="8"/>
      <c r="W2412" s="8"/>
    </row>
    <row r="2413" spans="1:23" ht="14.25" customHeight="1">
      <c r="A2413" s="7">
        <v>42523</v>
      </c>
      <c r="B2413" s="8">
        <v>2.3753000000000002</v>
      </c>
      <c r="C2413" s="8">
        <v>3.0127000000000002</v>
      </c>
      <c r="D2413" s="8">
        <v>0.63739999999999997</v>
      </c>
      <c r="E2413" s="8">
        <v>1.36</v>
      </c>
      <c r="F2413" s="8">
        <v>1.81</v>
      </c>
      <c r="G2413" s="8">
        <v>95.545199999999994</v>
      </c>
      <c r="H2413" s="8">
        <v>2.3014999999999999</v>
      </c>
      <c r="I2413" s="8">
        <v>137.96941410991636</v>
      </c>
      <c r="J2413" s="8">
        <v>97.15</v>
      </c>
      <c r="N2413" s="7"/>
      <c r="O2413" s="8"/>
      <c r="P2413" s="8"/>
      <c r="Q2413" s="8"/>
      <c r="R2413" s="8"/>
      <c r="S2413" s="8"/>
      <c r="T2413" s="8"/>
      <c r="U2413" s="8"/>
      <c r="V2413" s="8"/>
      <c r="W2413" s="8"/>
    </row>
    <row r="2414" spans="1:23" ht="14.25" customHeight="1">
      <c r="A2414" s="7">
        <v>42522</v>
      </c>
      <c r="B2414" s="8">
        <v>2.3437999999999999</v>
      </c>
      <c r="C2414" s="8">
        <v>2.9952000000000001</v>
      </c>
      <c r="D2414" s="8">
        <v>0.6514000000000002</v>
      </c>
      <c r="E2414" s="8">
        <v>1.39</v>
      </c>
      <c r="F2414" s="8">
        <v>1.85</v>
      </c>
      <c r="G2414" s="8">
        <v>95.416300000000007</v>
      </c>
      <c r="H2414" s="8">
        <v>2.3498000000000001</v>
      </c>
      <c r="I2414" s="8">
        <v>137.69995062724016</v>
      </c>
      <c r="J2414" s="8">
        <v>97.15</v>
      </c>
      <c r="N2414" s="7"/>
      <c r="O2414" s="8"/>
      <c r="P2414" s="8"/>
      <c r="Q2414" s="8"/>
      <c r="R2414" s="8"/>
      <c r="S2414" s="8"/>
      <c r="T2414" s="8"/>
      <c r="U2414" s="8"/>
      <c r="V2414" s="8"/>
      <c r="W2414" s="8"/>
    </row>
    <row r="2415" spans="1:23" ht="14.25" customHeight="1">
      <c r="A2415" s="7">
        <v>42521</v>
      </c>
      <c r="B2415" s="8">
        <v>2.3201000000000001</v>
      </c>
      <c r="C2415" s="8">
        <v>2.9851000000000001</v>
      </c>
      <c r="D2415" s="8">
        <v>0.66500000000000004</v>
      </c>
      <c r="E2415" s="8">
        <v>1.37</v>
      </c>
      <c r="F2415" s="8">
        <v>1.84</v>
      </c>
      <c r="G2415" s="8">
        <v>95.842799999999997</v>
      </c>
      <c r="H2415" s="8">
        <v>2.2976000000000001</v>
      </c>
      <c r="I2415" s="8">
        <v>136.57624442916915</v>
      </c>
      <c r="J2415" s="8">
        <v>97.15</v>
      </c>
      <c r="N2415" s="7"/>
      <c r="O2415" s="8"/>
      <c r="P2415" s="8"/>
      <c r="Q2415" s="8"/>
      <c r="R2415" s="8"/>
      <c r="S2415" s="8"/>
      <c r="T2415" s="8"/>
      <c r="U2415" s="8"/>
      <c r="V2415" s="8"/>
      <c r="W2415" s="8"/>
    </row>
    <row r="2416" spans="1:23" ht="14.25" customHeight="1">
      <c r="A2416" s="7">
        <v>42520</v>
      </c>
      <c r="B2416" s="8">
        <v>2.3195999999999999</v>
      </c>
      <c r="C2416" s="8">
        <v>2.9775999999999998</v>
      </c>
      <c r="D2416" s="8">
        <v>0.65799999999999992</v>
      </c>
      <c r="E2416" s="8">
        <v>1.39</v>
      </c>
      <c r="F2416" s="8">
        <v>1.85</v>
      </c>
      <c r="G2416" s="8">
        <v>95.7179</v>
      </c>
      <c r="H2416" s="8">
        <v>2.3024</v>
      </c>
      <c r="I2416" s="8">
        <v>134.45084779904306</v>
      </c>
      <c r="J2416" s="8">
        <v>97.2</v>
      </c>
      <c r="N2416" s="7"/>
      <c r="O2416" s="8"/>
      <c r="P2416" s="8"/>
      <c r="Q2416" s="8"/>
      <c r="R2416" s="8"/>
      <c r="S2416" s="8"/>
      <c r="T2416" s="8"/>
      <c r="U2416" s="8"/>
      <c r="V2416" s="8"/>
      <c r="W2416" s="8"/>
    </row>
    <row r="2417" spans="1:23" ht="14.25" customHeight="1">
      <c r="A2417" s="7">
        <v>42517</v>
      </c>
      <c r="B2417" s="8">
        <v>2.3168000000000002</v>
      </c>
      <c r="C2417" s="8">
        <v>2.9451000000000001</v>
      </c>
      <c r="D2417" s="8">
        <v>0.62829999999999986</v>
      </c>
      <c r="E2417" s="8">
        <v>1.39</v>
      </c>
      <c r="F2417" s="8">
        <v>1.85</v>
      </c>
      <c r="G2417" s="8">
        <v>95.739699999999999</v>
      </c>
      <c r="H2417" s="8">
        <v>2.3668999999999998</v>
      </c>
      <c r="I2417" s="8">
        <v>135.81899334931097</v>
      </c>
      <c r="J2417" s="8">
        <v>97.2</v>
      </c>
      <c r="N2417" s="7"/>
      <c r="O2417" s="8"/>
      <c r="P2417" s="8"/>
      <c r="Q2417" s="8"/>
      <c r="R2417" s="8"/>
      <c r="S2417" s="8"/>
      <c r="T2417" s="8"/>
      <c r="U2417" s="8"/>
      <c r="V2417" s="8"/>
      <c r="W2417" s="8"/>
    </row>
    <row r="2418" spans="1:23" ht="14.25" customHeight="1">
      <c r="A2418" s="7">
        <v>42516</v>
      </c>
      <c r="B2418" s="8">
        <v>2.3193999999999999</v>
      </c>
      <c r="C2418" s="8">
        <v>2.9401000000000002</v>
      </c>
      <c r="D2418" s="8">
        <v>0.62070000000000025</v>
      </c>
      <c r="E2418" s="8">
        <v>1.35</v>
      </c>
      <c r="F2418" s="8">
        <v>1.83</v>
      </c>
      <c r="G2418" s="8">
        <v>95.147800000000004</v>
      </c>
      <c r="H2418" s="8">
        <v>2.3511000000000002</v>
      </c>
      <c r="I2418" s="8">
        <v>136.17548581283742</v>
      </c>
      <c r="J2418" s="8">
        <v>97.35</v>
      </c>
      <c r="N2418" s="7"/>
      <c r="O2418" s="8"/>
      <c r="P2418" s="8"/>
      <c r="Q2418" s="8"/>
      <c r="R2418" s="8"/>
      <c r="S2418" s="8"/>
      <c r="T2418" s="8"/>
      <c r="U2418" s="8"/>
      <c r="V2418" s="8"/>
      <c r="W2418" s="8"/>
    </row>
    <row r="2419" spans="1:23" ht="14.25" customHeight="1">
      <c r="A2419" s="7">
        <v>42515</v>
      </c>
      <c r="B2419" s="8">
        <v>2.3130000000000002</v>
      </c>
      <c r="C2419" s="8">
        <v>2.9401000000000002</v>
      </c>
      <c r="D2419" s="8">
        <v>0.62709999999999999</v>
      </c>
      <c r="E2419" s="8">
        <v>1.4</v>
      </c>
      <c r="F2419" s="8">
        <v>1.87</v>
      </c>
      <c r="G2419" s="8">
        <v>95.390500000000003</v>
      </c>
      <c r="H2419" s="8">
        <v>2.3494999999999999</v>
      </c>
      <c r="I2419" s="8">
        <v>136.24665844631073</v>
      </c>
      <c r="J2419" s="8">
        <v>97.35</v>
      </c>
      <c r="N2419" s="7"/>
      <c r="O2419" s="8"/>
      <c r="P2419" s="8"/>
      <c r="Q2419" s="8"/>
      <c r="R2419" s="8"/>
      <c r="S2419" s="8"/>
      <c r="T2419" s="8"/>
      <c r="U2419" s="8"/>
      <c r="V2419" s="8"/>
      <c r="W2419" s="8"/>
    </row>
    <row r="2420" spans="1:23" ht="14.25" customHeight="1">
      <c r="A2420" s="7">
        <v>42514</v>
      </c>
      <c r="B2420" s="8">
        <v>2.3187000000000002</v>
      </c>
      <c r="C2420" s="8">
        <v>2.9350000000000001</v>
      </c>
      <c r="D2420" s="8">
        <v>0.61629999999999985</v>
      </c>
      <c r="E2420" s="8">
        <v>1.41</v>
      </c>
      <c r="F2420" s="8">
        <v>1.86</v>
      </c>
      <c r="G2420" s="8">
        <v>95.600700000000003</v>
      </c>
      <c r="H2420" s="8">
        <v>2.2627000000000002</v>
      </c>
      <c r="I2420" s="8">
        <v>135.99031019807924</v>
      </c>
      <c r="J2420" s="8">
        <v>97.35</v>
      </c>
      <c r="N2420" s="7"/>
      <c r="O2420" s="8"/>
      <c r="P2420" s="8"/>
      <c r="Q2420" s="8"/>
      <c r="R2420" s="8"/>
      <c r="S2420" s="8"/>
      <c r="T2420" s="8"/>
      <c r="U2420" s="8"/>
      <c r="V2420" s="8"/>
      <c r="W2420" s="8"/>
    </row>
    <row r="2421" spans="1:23" ht="14.25" customHeight="1">
      <c r="A2421" s="7">
        <v>42513</v>
      </c>
      <c r="B2421" s="8">
        <v>2.3003999999999998</v>
      </c>
      <c r="C2421" s="8">
        <v>2.9550000000000001</v>
      </c>
      <c r="D2421" s="8">
        <v>0.65460000000000029</v>
      </c>
      <c r="E2421" s="8">
        <v>1.38</v>
      </c>
      <c r="F2421" s="8">
        <v>1.84</v>
      </c>
      <c r="G2421" s="8">
        <v>95.241900000000001</v>
      </c>
      <c r="H2421" s="8">
        <v>2.2698999999999998</v>
      </c>
      <c r="I2421" s="8">
        <v>134.75332884615383</v>
      </c>
      <c r="J2421" s="8">
        <v>97.35</v>
      </c>
      <c r="N2421" s="7"/>
      <c r="O2421" s="8"/>
      <c r="P2421" s="8"/>
      <c r="Q2421" s="8"/>
      <c r="R2421" s="8"/>
      <c r="S2421" s="8"/>
      <c r="T2421" s="8"/>
      <c r="U2421" s="8"/>
      <c r="V2421" s="8"/>
      <c r="W2421" s="8"/>
    </row>
    <row r="2422" spans="1:23" ht="14.25" customHeight="1">
      <c r="A2422" s="7">
        <v>42510</v>
      </c>
      <c r="B2422" s="8">
        <v>2.3064</v>
      </c>
      <c r="C2422" s="8">
        <v>2.95</v>
      </c>
      <c r="D2422" s="8">
        <v>0.64360000000000017</v>
      </c>
      <c r="E2422" s="8">
        <v>1.38</v>
      </c>
      <c r="F2422" s="8">
        <v>1.85</v>
      </c>
      <c r="G2422" s="8">
        <v>95.296899999999994</v>
      </c>
      <c r="H2422" s="8">
        <v>2.2684000000000002</v>
      </c>
      <c r="I2422" s="8">
        <v>134.38386205652435</v>
      </c>
      <c r="J2422" s="8">
        <v>97.35</v>
      </c>
      <c r="N2422" s="7"/>
      <c r="O2422" s="8"/>
      <c r="P2422" s="8"/>
      <c r="Q2422" s="8"/>
      <c r="R2422" s="8"/>
      <c r="S2422" s="8"/>
      <c r="T2422" s="8"/>
      <c r="U2422" s="8"/>
      <c r="V2422" s="8"/>
      <c r="W2422" s="8"/>
    </row>
    <row r="2423" spans="1:23" ht="14.25" customHeight="1">
      <c r="A2423" s="7">
        <v>42509</v>
      </c>
      <c r="B2423" s="8">
        <v>2.3142999999999998</v>
      </c>
      <c r="C2423" s="8">
        <v>2.96</v>
      </c>
      <c r="D2423" s="8">
        <v>0.64570000000000016</v>
      </c>
      <c r="E2423" s="8">
        <v>1.38</v>
      </c>
      <c r="F2423" s="8">
        <v>1.85</v>
      </c>
      <c r="G2423" s="8">
        <v>95.305300000000003</v>
      </c>
      <c r="H2423" s="8">
        <v>2.2768999999999999</v>
      </c>
      <c r="I2423" s="8">
        <v>130.8770693257074</v>
      </c>
      <c r="J2423" s="8">
        <v>96.98</v>
      </c>
      <c r="N2423" s="7"/>
      <c r="O2423" s="8"/>
      <c r="P2423" s="8"/>
      <c r="Q2423" s="8"/>
      <c r="R2423" s="8"/>
      <c r="S2423" s="8"/>
      <c r="T2423" s="8"/>
      <c r="U2423" s="8"/>
      <c r="V2423" s="8"/>
      <c r="W2423" s="8"/>
    </row>
    <row r="2424" spans="1:23" ht="14.25" customHeight="1">
      <c r="A2424" s="7">
        <v>42508</v>
      </c>
      <c r="B2424" s="8">
        <v>2.3130999999999999</v>
      </c>
      <c r="C2424" s="8">
        <v>2.9550000000000001</v>
      </c>
      <c r="D2424" s="8">
        <v>0.64190000000000014</v>
      </c>
      <c r="E2424" s="8">
        <v>1.41</v>
      </c>
      <c r="F2424" s="8">
        <v>1.87</v>
      </c>
      <c r="G2424" s="8">
        <v>95.198400000000007</v>
      </c>
      <c r="H2424" s="8">
        <v>2.3332999999999999</v>
      </c>
      <c r="I2424" s="8">
        <v>130.20423502712478</v>
      </c>
      <c r="J2424" s="8">
        <v>96.98</v>
      </c>
      <c r="N2424" s="7"/>
      <c r="O2424" s="8"/>
      <c r="P2424" s="8"/>
      <c r="Q2424" s="8"/>
      <c r="R2424" s="8"/>
      <c r="S2424" s="8"/>
      <c r="T2424" s="8"/>
      <c r="U2424" s="8"/>
      <c r="V2424" s="8"/>
      <c r="W2424" s="8"/>
    </row>
    <row r="2425" spans="1:23" ht="14.25" customHeight="1">
      <c r="A2425" s="7">
        <v>42507</v>
      </c>
      <c r="B2425" s="8">
        <v>2.2989000000000002</v>
      </c>
      <c r="C2425" s="8">
        <v>2.93</v>
      </c>
      <c r="D2425" s="8">
        <v>0.63109999999999999</v>
      </c>
      <c r="E2425" s="8">
        <v>1.29</v>
      </c>
      <c r="F2425" s="8">
        <v>1.76</v>
      </c>
      <c r="G2425" s="8">
        <v>94.576099999999997</v>
      </c>
      <c r="H2425" s="8">
        <v>2.2829999999999999</v>
      </c>
      <c r="I2425" s="8">
        <v>134.83644779252111</v>
      </c>
      <c r="J2425" s="8">
        <v>96.98</v>
      </c>
      <c r="N2425" s="7"/>
      <c r="O2425" s="8"/>
      <c r="P2425" s="8"/>
      <c r="Q2425" s="8"/>
      <c r="R2425" s="8"/>
      <c r="S2425" s="8"/>
      <c r="T2425" s="8"/>
      <c r="U2425" s="8"/>
      <c r="V2425" s="8"/>
      <c r="W2425" s="8"/>
    </row>
    <row r="2426" spans="1:23" ht="14.25" customHeight="1">
      <c r="A2426" s="7">
        <v>42506</v>
      </c>
      <c r="B2426" s="8">
        <v>2.2991999999999999</v>
      </c>
      <c r="C2426" s="8">
        <v>2.9275000000000002</v>
      </c>
      <c r="D2426" s="8">
        <v>0.6283000000000003</v>
      </c>
      <c r="E2426" s="8">
        <v>1.26</v>
      </c>
      <c r="F2426" s="8">
        <v>1.75</v>
      </c>
      <c r="G2426" s="8">
        <v>94.568299999999994</v>
      </c>
      <c r="H2426" s="8">
        <v>2.3108</v>
      </c>
      <c r="I2426" s="8">
        <v>136.51220543753772</v>
      </c>
      <c r="J2426" s="8">
        <v>96.98</v>
      </c>
      <c r="N2426" s="7"/>
      <c r="O2426" s="8"/>
      <c r="P2426" s="8"/>
      <c r="Q2426" s="8"/>
      <c r="R2426" s="8"/>
      <c r="S2426" s="8"/>
      <c r="T2426" s="8"/>
      <c r="U2426" s="8"/>
      <c r="V2426" s="8"/>
      <c r="W2426" s="8"/>
    </row>
    <row r="2427" spans="1:23" ht="14.25" customHeight="1">
      <c r="A2427" s="7">
        <v>42503</v>
      </c>
      <c r="B2427" s="8">
        <v>2.2905000000000002</v>
      </c>
      <c r="C2427" s="8">
        <v>2.9049999999999998</v>
      </c>
      <c r="D2427" s="8">
        <v>0.6144999999999996</v>
      </c>
      <c r="E2427" s="8">
        <v>1.22</v>
      </c>
      <c r="F2427" s="8">
        <v>1.71</v>
      </c>
      <c r="G2427" s="8">
        <v>94.618200000000002</v>
      </c>
      <c r="H2427" s="8">
        <v>2.3212999999999999</v>
      </c>
      <c r="I2427" s="8">
        <v>138.55341304951691</v>
      </c>
      <c r="J2427" s="8">
        <v>96.98</v>
      </c>
      <c r="N2427" s="7"/>
      <c r="O2427" s="8"/>
      <c r="P2427" s="8"/>
      <c r="Q2427" s="8"/>
      <c r="R2427" s="8"/>
      <c r="S2427" s="8"/>
      <c r="T2427" s="8"/>
      <c r="U2427" s="8"/>
      <c r="V2427" s="8"/>
      <c r="W2427" s="8"/>
    </row>
    <row r="2428" spans="1:23" ht="14.25" customHeight="1">
      <c r="A2428" s="7">
        <v>42502</v>
      </c>
      <c r="B2428" s="8">
        <v>2.3001999999999998</v>
      </c>
      <c r="C2428" s="8">
        <v>2.8975</v>
      </c>
      <c r="D2428" s="8">
        <v>0.59730000000000016</v>
      </c>
      <c r="E2428" s="8">
        <v>1.24</v>
      </c>
      <c r="F2428" s="8">
        <v>1.75</v>
      </c>
      <c r="G2428" s="8">
        <v>94.154200000000003</v>
      </c>
      <c r="H2428" s="8">
        <v>2.3485999999999998</v>
      </c>
      <c r="I2428" s="8">
        <v>141.11019033313144</v>
      </c>
      <c r="J2428" s="8">
        <v>96.61</v>
      </c>
      <c r="N2428" s="7"/>
      <c r="O2428" s="8"/>
      <c r="P2428" s="8"/>
      <c r="Q2428" s="8"/>
      <c r="R2428" s="8"/>
      <c r="S2428" s="8"/>
      <c r="T2428" s="8"/>
      <c r="U2428" s="8"/>
      <c r="V2428" s="8"/>
      <c r="W2428" s="8"/>
    </row>
    <row r="2429" spans="1:23" ht="14.25" customHeight="1">
      <c r="A2429" s="7">
        <v>42501</v>
      </c>
      <c r="B2429" s="8">
        <v>2.3071000000000002</v>
      </c>
      <c r="C2429" s="8">
        <v>2.9075000000000002</v>
      </c>
      <c r="D2429" s="8">
        <v>0.60040000000000004</v>
      </c>
      <c r="E2429" s="8">
        <v>1.2</v>
      </c>
      <c r="F2429" s="8">
        <v>1.73</v>
      </c>
      <c r="G2429" s="8">
        <v>93.836299999999994</v>
      </c>
      <c r="H2429" s="8">
        <v>2.3403</v>
      </c>
      <c r="I2429" s="8">
        <v>138.95760938144329</v>
      </c>
      <c r="J2429" s="8">
        <v>96.61</v>
      </c>
      <c r="N2429" s="7"/>
      <c r="O2429" s="8"/>
      <c r="P2429" s="8"/>
      <c r="Q2429" s="8"/>
      <c r="R2429" s="8"/>
      <c r="S2429" s="8"/>
      <c r="T2429" s="8"/>
      <c r="U2429" s="8"/>
      <c r="V2429" s="8"/>
      <c r="W2429" s="8"/>
    </row>
    <row r="2430" spans="1:23" ht="14.25" customHeight="1">
      <c r="A2430" s="7">
        <v>42500</v>
      </c>
      <c r="B2430" s="8">
        <v>2.3248000000000002</v>
      </c>
      <c r="C2430" s="8">
        <v>2.9</v>
      </c>
      <c r="D2430" s="8">
        <v>0.57519999999999971</v>
      </c>
      <c r="E2430" s="8">
        <v>1.2</v>
      </c>
      <c r="F2430" s="8">
        <v>1.77</v>
      </c>
      <c r="G2430" s="8">
        <v>94.278700000000001</v>
      </c>
      <c r="H2430" s="8">
        <v>2.2833999999999999</v>
      </c>
      <c r="I2430" s="8">
        <v>140.91636753033981</v>
      </c>
      <c r="J2430" s="8">
        <v>96.61</v>
      </c>
      <c r="N2430" s="7"/>
      <c r="O2430" s="8"/>
      <c r="P2430" s="8"/>
      <c r="Q2430" s="8"/>
      <c r="R2430" s="8"/>
      <c r="S2430" s="8"/>
      <c r="T2430" s="8"/>
      <c r="U2430" s="8"/>
      <c r="V2430" s="8"/>
      <c r="W2430" s="8"/>
    </row>
    <row r="2431" spans="1:23" ht="14.25" customHeight="1">
      <c r="A2431" s="7">
        <v>42499</v>
      </c>
      <c r="B2431" s="8">
        <v>2.3525999999999998</v>
      </c>
      <c r="C2431" s="8">
        <v>2.8818000000000001</v>
      </c>
      <c r="D2431" s="8">
        <v>0.52920000000000034</v>
      </c>
      <c r="E2431" s="8">
        <v>1.2</v>
      </c>
      <c r="F2431" s="8">
        <v>1.77</v>
      </c>
      <c r="G2431" s="8">
        <v>94.154899999999998</v>
      </c>
      <c r="H2431" s="8">
        <v>2.3203</v>
      </c>
      <c r="I2431" s="8">
        <v>142.36788227079538</v>
      </c>
      <c r="J2431" s="8">
        <v>96.61</v>
      </c>
      <c r="N2431" s="7"/>
      <c r="O2431" s="8"/>
      <c r="P2431" s="8"/>
      <c r="Q2431" s="8"/>
      <c r="R2431" s="8"/>
      <c r="S2431" s="8"/>
      <c r="T2431" s="8"/>
      <c r="U2431" s="8"/>
      <c r="V2431" s="8"/>
      <c r="W2431" s="8"/>
    </row>
    <row r="2432" spans="1:23" ht="14.25" customHeight="1">
      <c r="A2432" s="7">
        <v>42496</v>
      </c>
      <c r="B2432" s="8">
        <v>2.3403</v>
      </c>
      <c r="C2432" s="8">
        <v>2.9016000000000002</v>
      </c>
      <c r="D2432" s="8">
        <v>0.56130000000000013</v>
      </c>
      <c r="E2432" s="8">
        <v>1.23</v>
      </c>
      <c r="F2432" s="8">
        <v>1.79</v>
      </c>
      <c r="G2432" s="8">
        <v>93.850999999999999</v>
      </c>
      <c r="H2432" s="8">
        <v>2.3109999999999999</v>
      </c>
      <c r="I2432" s="8">
        <v>141.49245390881458</v>
      </c>
      <c r="J2432" s="8">
        <v>96.61</v>
      </c>
      <c r="N2432" s="7"/>
      <c r="O2432" s="8"/>
      <c r="P2432" s="8"/>
      <c r="Q2432" s="8"/>
      <c r="R2432" s="8"/>
      <c r="S2432" s="8"/>
      <c r="T2432" s="8"/>
      <c r="U2432" s="8"/>
      <c r="V2432" s="8"/>
      <c r="W2432" s="8"/>
    </row>
    <row r="2433" spans="1:23" ht="14.25" customHeight="1">
      <c r="A2433" s="7">
        <v>42495</v>
      </c>
      <c r="B2433" s="8">
        <v>2.35</v>
      </c>
      <c r="C2433" s="8">
        <v>2.9016999999999999</v>
      </c>
      <c r="D2433" s="8">
        <v>0.55169999999999986</v>
      </c>
      <c r="E2433" s="8">
        <v>1.2</v>
      </c>
      <c r="F2433" s="8">
        <v>1.76</v>
      </c>
      <c r="G2433" s="8">
        <v>93.756799999999998</v>
      </c>
      <c r="H2433" s="8">
        <v>2.3115999999999999</v>
      </c>
      <c r="I2433" s="8">
        <v>140.51377267519806</v>
      </c>
      <c r="J2433" s="8">
        <v>97.12</v>
      </c>
      <c r="N2433" s="7"/>
      <c r="O2433" s="8"/>
      <c r="P2433" s="8"/>
      <c r="Q2433" s="8"/>
      <c r="R2433" s="8"/>
      <c r="S2433" s="8"/>
      <c r="T2433" s="8"/>
      <c r="U2433" s="8"/>
      <c r="V2433" s="8"/>
      <c r="W2433" s="8"/>
    </row>
    <row r="2434" spans="1:23" ht="14.25" customHeight="1">
      <c r="A2434" s="7">
        <v>42494</v>
      </c>
      <c r="B2434" s="8">
        <v>2.3126000000000002</v>
      </c>
      <c r="C2434" s="8">
        <v>2.8965000000000001</v>
      </c>
      <c r="D2434" s="8">
        <v>0.58389999999999986</v>
      </c>
      <c r="E2434" s="8">
        <v>1.23</v>
      </c>
      <c r="F2434" s="8">
        <v>1.79</v>
      </c>
      <c r="G2434" s="8">
        <v>93.276799999999994</v>
      </c>
      <c r="H2434" s="8">
        <v>2.3243</v>
      </c>
      <c r="I2434" s="8">
        <v>142.21402509756098</v>
      </c>
      <c r="J2434" s="8">
        <v>97.12</v>
      </c>
      <c r="N2434" s="7"/>
      <c r="O2434" s="8"/>
      <c r="P2434" s="8"/>
      <c r="Q2434" s="8"/>
      <c r="R2434" s="8"/>
      <c r="S2434" s="8"/>
      <c r="T2434" s="8"/>
      <c r="U2434" s="8"/>
      <c r="V2434" s="8"/>
      <c r="W2434" s="8"/>
    </row>
    <row r="2435" spans="1:23" ht="14.25" customHeight="1">
      <c r="A2435" s="7">
        <v>42493</v>
      </c>
      <c r="B2435" s="8">
        <v>2.2751999999999999</v>
      </c>
      <c r="C2435" s="8">
        <v>2.8889999999999998</v>
      </c>
      <c r="D2435" s="8">
        <v>0.6137999999999999</v>
      </c>
      <c r="E2435" s="8">
        <v>1.25</v>
      </c>
      <c r="F2435" s="8">
        <v>1.81</v>
      </c>
      <c r="G2435" s="8">
        <v>93.087900000000005</v>
      </c>
      <c r="H2435" s="8">
        <v>2.3027000000000002</v>
      </c>
      <c r="I2435" s="8">
        <v>142.18239898408814</v>
      </c>
      <c r="J2435" s="8">
        <v>97.12</v>
      </c>
      <c r="N2435" s="7"/>
      <c r="O2435" s="8"/>
      <c r="P2435" s="8"/>
      <c r="Q2435" s="8"/>
      <c r="R2435" s="8"/>
      <c r="S2435" s="8"/>
      <c r="T2435" s="8"/>
      <c r="U2435" s="8"/>
      <c r="V2435" s="8"/>
      <c r="W2435" s="8"/>
    </row>
    <row r="2436" spans="1:23" ht="14.25" customHeight="1">
      <c r="A2436" s="7">
        <v>42492</v>
      </c>
      <c r="B2436" s="8">
        <v>2.3069999999999999</v>
      </c>
      <c r="C2436" s="8">
        <v>2.8913000000000002</v>
      </c>
      <c r="D2436" s="8">
        <v>0.58430000000000026</v>
      </c>
      <c r="E2436" s="8">
        <v>1.32</v>
      </c>
      <c r="F2436" s="8">
        <v>1.88</v>
      </c>
      <c r="G2436" s="8">
        <v>92.602599999999995</v>
      </c>
      <c r="H2436" s="8">
        <v>2.4041999999999999</v>
      </c>
      <c r="I2436" s="8">
        <v>140.43381538885487</v>
      </c>
      <c r="J2436" s="8">
        <v>97.12</v>
      </c>
      <c r="N2436" s="7"/>
      <c r="O2436" s="8"/>
      <c r="P2436" s="8"/>
      <c r="Q2436" s="8"/>
      <c r="R2436" s="8"/>
      <c r="S2436" s="8"/>
      <c r="T2436" s="8"/>
      <c r="U2436" s="8"/>
      <c r="V2436" s="8"/>
      <c r="W2436" s="8"/>
    </row>
    <row r="2437" spans="1:23" ht="14.25" customHeight="1">
      <c r="A2437" s="7">
        <v>42489</v>
      </c>
      <c r="B2437" s="8">
        <v>2.3069999999999999</v>
      </c>
      <c r="C2437" s="8">
        <v>2.8913000000000002</v>
      </c>
      <c r="D2437" s="8">
        <v>0.58430000000000026</v>
      </c>
      <c r="E2437" s="8">
        <v>1.28</v>
      </c>
      <c r="F2437" s="8">
        <v>1.83</v>
      </c>
      <c r="G2437" s="8">
        <v>93.048199999999994</v>
      </c>
      <c r="H2437" s="8">
        <v>2.4041999999999999</v>
      </c>
      <c r="I2437" s="8">
        <v>140.43381538885487</v>
      </c>
      <c r="J2437" s="8">
        <v>97.12</v>
      </c>
      <c r="N2437" s="7"/>
      <c r="O2437" s="8"/>
      <c r="P2437" s="8"/>
      <c r="Q2437" s="8"/>
      <c r="R2437" s="8"/>
      <c r="S2437" s="8"/>
      <c r="T2437" s="8"/>
      <c r="U2437" s="8"/>
      <c r="V2437" s="8"/>
      <c r="W2437" s="8"/>
    </row>
    <row r="2438" spans="1:23" ht="14.25" customHeight="1">
      <c r="A2438" s="7">
        <v>42488</v>
      </c>
      <c r="B2438" s="8">
        <v>2.3029000000000002</v>
      </c>
      <c r="C2438" s="8">
        <v>2.8862999999999999</v>
      </c>
      <c r="D2438" s="8">
        <v>0.5833999999999997</v>
      </c>
      <c r="E2438" s="8">
        <v>1.28</v>
      </c>
      <c r="F2438" s="8">
        <v>1.84</v>
      </c>
      <c r="G2438" s="8">
        <v>93.772300000000001</v>
      </c>
      <c r="H2438" s="8">
        <v>2.4796</v>
      </c>
      <c r="I2438" s="8">
        <v>141.73500115337424</v>
      </c>
      <c r="J2438" s="8">
        <v>97.22</v>
      </c>
      <c r="N2438" s="7"/>
      <c r="O2438" s="8"/>
      <c r="P2438" s="8"/>
      <c r="Q2438" s="8"/>
      <c r="R2438" s="8"/>
      <c r="S2438" s="8"/>
      <c r="T2438" s="8"/>
      <c r="U2438" s="8"/>
      <c r="V2438" s="8"/>
      <c r="W2438" s="8"/>
    </row>
    <row r="2439" spans="1:23" ht="14.25" customHeight="1">
      <c r="A2439" s="7">
        <v>42487</v>
      </c>
      <c r="B2439" s="8">
        <v>2.2805</v>
      </c>
      <c r="C2439" s="8">
        <v>2.9108000000000001</v>
      </c>
      <c r="D2439" s="8">
        <v>0.63030000000000008</v>
      </c>
      <c r="E2439" s="8">
        <v>1.33</v>
      </c>
      <c r="F2439" s="8">
        <v>1.87</v>
      </c>
      <c r="G2439" s="8">
        <v>94.4041</v>
      </c>
      <c r="H2439" s="8">
        <v>2.4499</v>
      </c>
      <c r="I2439" s="8">
        <v>143.49253320858895</v>
      </c>
      <c r="J2439" s="8">
        <v>97.22</v>
      </c>
      <c r="N2439" s="7"/>
      <c r="O2439" s="8"/>
      <c r="P2439" s="8"/>
      <c r="Q2439" s="8"/>
      <c r="R2439" s="8"/>
      <c r="S2439" s="8"/>
      <c r="T2439" s="8"/>
      <c r="U2439" s="8"/>
      <c r="V2439" s="8"/>
      <c r="W2439" s="8"/>
    </row>
    <row r="2440" spans="1:23" ht="14.25" customHeight="1">
      <c r="A2440" s="7">
        <v>42486</v>
      </c>
      <c r="B2440" s="8">
        <v>2.3010999999999999</v>
      </c>
      <c r="C2440" s="8">
        <v>2.9211999999999998</v>
      </c>
      <c r="D2440" s="8">
        <v>0.62009999999999987</v>
      </c>
      <c r="E2440" s="8">
        <v>1.4</v>
      </c>
      <c r="F2440" s="8">
        <v>1.94</v>
      </c>
      <c r="G2440" s="8">
        <v>94.517499999999998</v>
      </c>
      <c r="H2440" s="8">
        <v>2.3403</v>
      </c>
      <c r="I2440" s="8">
        <v>142.72820365479114</v>
      </c>
      <c r="J2440" s="8">
        <v>97.22</v>
      </c>
      <c r="N2440" s="7"/>
      <c r="O2440" s="8"/>
      <c r="P2440" s="8"/>
      <c r="Q2440" s="8"/>
      <c r="R2440" s="8"/>
      <c r="S2440" s="8"/>
      <c r="T2440" s="8"/>
      <c r="U2440" s="8"/>
      <c r="V2440" s="8"/>
      <c r="W2440" s="8"/>
    </row>
    <row r="2441" spans="1:23" ht="14.25" customHeight="1">
      <c r="A2441" s="7">
        <v>42485</v>
      </c>
      <c r="B2441" s="8">
        <v>2.3273000000000001</v>
      </c>
      <c r="C2441" s="8">
        <v>2.9361999999999999</v>
      </c>
      <c r="D2441" s="8">
        <v>0.60889999999999977</v>
      </c>
      <c r="E2441" s="8">
        <v>1.38</v>
      </c>
      <c r="F2441" s="8">
        <v>1.91</v>
      </c>
      <c r="G2441" s="8">
        <v>94.775400000000005</v>
      </c>
      <c r="H2441" s="8">
        <v>2.4394</v>
      </c>
      <c r="I2441" s="8">
        <v>135.23273718769229</v>
      </c>
      <c r="J2441" s="8">
        <v>97.22</v>
      </c>
      <c r="N2441" s="7"/>
      <c r="O2441" s="8"/>
      <c r="P2441" s="8"/>
      <c r="Q2441" s="8"/>
      <c r="R2441" s="8"/>
      <c r="S2441" s="8"/>
      <c r="T2441" s="8"/>
      <c r="U2441" s="8"/>
      <c r="V2441" s="8"/>
      <c r="W2441" s="8"/>
    </row>
    <row r="2442" spans="1:23" ht="14.25" customHeight="1">
      <c r="A2442" s="7">
        <v>42482</v>
      </c>
      <c r="B2442" s="8">
        <v>2.2706</v>
      </c>
      <c r="C2442" s="8">
        <v>2.9308999999999998</v>
      </c>
      <c r="D2442" s="8">
        <v>0.66029999999999989</v>
      </c>
      <c r="E2442" s="8">
        <v>1.37</v>
      </c>
      <c r="F2442" s="8">
        <v>1.89</v>
      </c>
      <c r="G2442" s="8">
        <v>95.170599999999993</v>
      </c>
      <c r="H2442" s="8">
        <v>2.4849000000000001</v>
      </c>
      <c r="I2442" s="8">
        <v>135.68717155844155</v>
      </c>
      <c r="J2442" s="8">
        <v>97.22</v>
      </c>
      <c r="N2442" s="7"/>
      <c r="O2442" s="8"/>
      <c r="P2442" s="8"/>
      <c r="Q2442" s="8"/>
      <c r="R2442" s="8"/>
      <c r="S2442" s="8"/>
      <c r="T2442" s="8"/>
      <c r="U2442" s="8"/>
      <c r="V2442" s="8"/>
      <c r="W2442" s="8"/>
    </row>
    <row r="2443" spans="1:23" ht="14.25" customHeight="1">
      <c r="A2443" s="7">
        <v>42481</v>
      </c>
      <c r="B2443" s="8">
        <v>2.2349000000000001</v>
      </c>
      <c r="C2443" s="8">
        <v>2.9207999999999998</v>
      </c>
      <c r="D2443" s="8">
        <v>0.68589999999999973</v>
      </c>
      <c r="E2443" s="8">
        <v>1.35</v>
      </c>
      <c r="F2443" s="8">
        <v>1.88</v>
      </c>
      <c r="G2443" s="8">
        <v>94.656400000000005</v>
      </c>
      <c r="H2443" s="8">
        <v>2.3191999999999999</v>
      </c>
      <c r="I2443" s="8">
        <v>129.32725220706757</v>
      </c>
      <c r="J2443" s="8">
        <v>97.38</v>
      </c>
      <c r="N2443" s="7"/>
      <c r="O2443" s="8"/>
      <c r="P2443" s="8"/>
      <c r="Q2443" s="8"/>
      <c r="R2443" s="8"/>
      <c r="S2443" s="8"/>
      <c r="T2443" s="8"/>
      <c r="U2443" s="8"/>
      <c r="V2443" s="8"/>
      <c r="W2443" s="8"/>
    </row>
    <row r="2444" spans="1:23" ht="14.25" customHeight="1">
      <c r="A2444" s="7">
        <v>42480</v>
      </c>
      <c r="B2444" s="8">
        <v>2.2296</v>
      </c>
      <c r="C2444" s="8">
        <v>2.9258000000000002</v>
      </c>
      <c r="D2444" s="8">
        <v>0.69620000000000015</v>
      </c>
      <c r="E2444" s="8">
        <v>1.32</v>
      </c>
      <c r="F2444" s="8">
        <v>1.85</v>
      </c>
      <c r="G2444" s="8">
        <v>94.532300000000006</v>
      </c>
      <c r="H2444" s="8">
        <v>2.3534999999999999</v>
      </c>
      <c r="I2444" s="8">
        <v>126.14872265382225</v>
      </c>
      <c r="J2444" s="8">
        <v>97.38</v>
      </c>
      <c r="N2444" s="7"/>
      <c r="O2444" s="8"/>
      <c r="P2444" s="8"/>
      <c r="Q2444" s="8"/>
      <c r="R2444" s="8"/>
      <c r="S2444" s="8"/>
      <c r="T2444" s="8"/>
      <c r="U2444" s="8"/>
      <c r="V2444" s="8"/>
      <c r="W2444" s="8"/>
    </row>
    <row r="2445" spans="1:23" ht="14.25" customHeight="1">
      <c r="A2445" s="7">
        <v>42479</v>
      </c>
      <c r="B2445" s="8">
        <v>2.2143000000000002</v>
      </c>
      <c r="C2445" s="8">
        <v>2.9060000000000001</v>
      </c>
      <c r="D2445" s="8">
        <v>0.69169999999999998</v>
      </c>
      <c r="E2445" s="8">
        <v>1.26</v>
      </c>
      <c r="F2445" s="8">
        <v>1.79</v>
      </c>
      <c r="G2445" s="8">
        <v>94.117699999999999</v>
      </c>
      <c r="H2445" s="8">
        <v>2.3039000000000001</v>
      </c>
      <c r="I2445" s="8">
        <v>127.86489330223881</v>
      </c>
      <c r="J2445" s="8">
        <v>97.38</v>
      </c>
      <c r="N2445" s="7"/>
      <c r="O2445" s="8"/>
      <c r="P2445" s="8"/>
      <c r="Q2445" s="8"/>
      <c r="R2445" s="8"/>
      <c r="S2445" s="8"/>
      <c r="T2445" s="8"/>
      <c r="U2445" s="8"/>
      <c r="V2445" s="8"/>
      <c r="W2445" s="8"/>
    </row>
    <row r="2446" spans="1:23" ht="14.25" customHeight="1">
      <c r="A2446" s="7">
        <v>42478</v>
      </c>
      <c r="B2446" s="8">
        <v>2.2187000000000001</v>
      </c>
      <c r="C2446" s="8">
        <v>2.9047000000000001</v>
      </c>
      <c r="D2446" s="8">
        <v>0.68599999999999994</v>
      </c>
      <c r="E2446" s="8">
        <v>1.24</v>
      </c>
      <c r="F2446" s="8">
        <v>1.78</v>
      </c>
      <c r="G2446" s="8">
        <v>94.4726</v>
      </c>
      <c r="H2446" s="8">
        <v>2.2905000000000002</v>
      </c>
      <c r="I2446" s="8">
        <v>130.41716758878505</v>
      </c>
      <c r="J2446" s="8">
        <v>97.38</v>
      </c>
      <c r="N2446" s="7"/>
      <c r="O2446" s="8"/>
      <c r="P2446" s="8"/>
      <c r="Q2446" s="8"/>
      <c r="R2446" s="8"/>
      <c r="S2446" s="8"/>
      <c r="T2446" s="8"/>
      <c r="U2446" s="8"/>
      <c r="V2446" s="8"/>
      <c r="W2446" s="8"/>
    </row>
    <row r="2447" spans="1:23" ht="14.25" customHeight="1">
      <c r="A2447" s="7">
        <v>42475</v>
      </c>
      <c r="B2447" s="8">
        <v>2.2172000000000001</v>
      </c>
      <c r="C2447" s="8">
        <v>2.9150999999999998</v>
      </c>
      <c r="D2447" s="8">
        <v>0.69789999999999974</v>
      </c>
      <c r="E2447" s="8">
        <v>1.22</v>
      </c>
      <c r="F2447" s="8">
        <v>1.76</v>
      </c>
      <c r="G2447" s="8">
        <v>94.702200000000005</v>
      </c>
      <c r="H2447" s="8">
        <v>2.3231999999999999</v>
      </c>
      <c r="I2447" s="8">
        <v>131.60712483468495</v>
      </c>
      <c r="J2447" s="8">
        <v>97.38</v>
      </c>
      <c r="N2447" s="7"/>
      <c r="O2447" s="8"/>
      <c r="P2447" s="8"/>
      <c r="Q2447" s="8"/>
      <c r="R2447" s="8"/>
      <c r="S2447" s="8"/>
      <c r="T2447" s="8"/>
      <c r="U2447" s="8"/>
      <c r="V2447" s="8"/>
      <c r="W2447" s="8"/>
    </row>
    <row r="2448" spans="1:23" ht="14.25" customHeight="1">
      <c r="A2448" s="7">
        <v>42474</v>
      </c>
      <c r="B2448" s="8">
        <v>2.2259000000000002</v>
      </c>
      <c r="C2448" s="8">
        <v>2.9352</v>
      </c>
      <c r="D2448" s="8">
        <v>0.70929999999999982</v>
      </c>
      <c r="E2448" s="8">
        <v>1.26</v>
      </c>
      <c r="F2448" s="8">
        <v>1.8</v>
      </c>
      <c r="G2448" s="8">
        <v>94.9499</v>
      </c>
      <c r="H2448" s="8">
        <v>2.3422999999999998</v>
      </c>
      <c r="I2448" s="8">
        <v>124.05454673125</v>
      </c>
      <c r="J2448" s="8">
        <v>97.64</v>
      </c>
      <c r="N2448" s="7"/>
      <c r="O2448" s="8"/>
      <c r="P2448" s="8"/>
      <c r="Q2448" s="8"/>
      <c r="R2448" s="8"/>
      <c r="S2448" s="8"/>
      <c r="T2448" s="8"/>
      <c r="U2448" s="8"/>
      <c r="V2448" s="8"/>
      <c r="W2448" s="8"/>
    </row>
    <row r="2449" spans="1:23" ht="14.25" customHeight="1">
      <c r="A2449" s="7">
        <v>42473</v>
      </c>
      <c r="B2449" s="8">
        <v>2.2319</v>
      </c>
      <c r="C2449" s="8">
        <v>2.9270999999999998</v>
      </c>
      <c r="D2449" s="8">
        <v>0.69519999999999982</v>
      </c>
      <c r="E2449" s="8">
        <v>1.22</v>
      </c>
      <c r="F2449" s="8">
        <v>1.77</v>
      </c>
      <c r="G2449" s="8">
        <v>94.792000000000002</v>
      </c>
      <c r="H2449" s="8">
        <v>2.3355999999999999</v>
      </c>
      <c r="I2449" s="8">
        <v>122.03768514088917</v>
      </c>
      <c r="J2449" s="8">
        <v>97.64</v>
      </c>
      <c r="N2449" s="7"/>
      <c r="O2449" s="8"/>
      <c r="P2449" s="8"/>
      <c r="Q2449" s="8"/>
      <c r="R2449" s="8"/>
      <c r="S2449" s="8"/>
      <c r="T2449" s="8"/>
      <c r="U2449" s="8"/>
      <c r="V2449" s="8"/>
      <c r="W2449" s="8"/>
    </row>
    <row r="2450" spans="1:23" ht="14.25" customHeight="1">
      <c r="A2450" s="7">
        <v>42472</v>
      </c>
      <c r="B2450" s="8">
        <v>2.1892999999999998</v>
      </c>
      <c r="C2450" s="8">
        <v>2.91</v>
      </c>
      <c r="D2450" s="8">
        <v>0.72070000000000034</v>
      </c>
      <c r="E2450" s="8">
        <v>1.22</v>
      </c>
      <c r="F2450" s="8">
        <v>1.79</v>
      </c>
      <c r="G2450" s="8">
        <v>94.059899999999999</v>
      </c>
      <c r="H2450" s="8">
        <v>2.3085</v>
      </c>
      <c r="I2450" s="8">
        <v>119.06233164366374</v>
      </c>
      <c r="J2450" s="8">
        <v>97.64</v>
      </c>
      <c r="N2450" s="7"/>
      <c r="O2450" s="8"/>
      <c r="P2450" s="8"/>
      <c r="Q2450" s="8"/>
      <c r="R2450" s="8"/>
      <c r="S2450" s="8"/>
      <c r="T2450" s="8"/>
      <c r="U2450" s="8"/>
      <c r="V2450" s="8"/>
      <c r="W2450" s="8"/>
    </row>
    <row r="2451" spans="1:23" ht="14.25" customHeight="1">
      <c r="A2451" s="7">
        <v>42471</v>
      </c>
      <c r="B2451" s="8">
        <v>2.1776</v>
      </c>
      <c r="C2451" s="8">
        <v>2.9091</v>
      </c>
      <c r="D2451" s="8">
        <v>0.73150000000000004</v>
      </c>
      <c r="E2451" s="8">
        <v>1.1599999999999999</v>
      </c>
      <c r="F2451" s="8">
        <v>1.73</v>
      </c>
      <c r="G2451" s="8">
        <v>94.0077</v>
      </c>
      <c r="H2451" s="8">
        <v>2.2688999999999999</v>
      </c>
      <c r="I2451" s="8">
        <v>117.60243053459119</v>
      </c>
      <c r="J2451" s="8">
        <v>97.64</v>
      </c>
      <c r="N2451" s="7"/>
      <c r="O2451" s="8"/>
      <c r="P2451" s="8"/>
      <c r="Q2451" s="8"/>
      <c r="R2451" s="8"/>
      <c r="S2451" s="8"/>
      <c r="T2451" s="8"/>
      <c r="U2451" s="8"/>
      <c r="V2451" s="8"/>
      <c r="W2451" s="8"/>
    </row>
    <row r="2452" spans="1:23" ht="14.25" customHeight="1">
      <c r="A2452" s="7">
        <v>42468</v>
      </c>
      <c r="B2452" s="8">
        <v>2.1677</v>
      </c>
      <c r="C2452" s="8">
        <v>2.9157999999999999</v>
      </c>
      <c r="D2452" s="8">
        <v>0.74809999999999999</v>
      </c>
      <c r="E2452" s="8">
        <v>1.1599999999999999</v>
      </c>
      <c r="F2452" s="8">
        <v>1.72</v>
      </c>
      <c r="G2452" s="8">
        <v>94.210899999999995</v>
      </c>
      <c r="H2452" s="8">
        <v>2.2584</v>
      </c>
      <c r="I2452" s="8">
        <v>116.80830554011371</v>
      </c>
      <c r="J2452" s="8">
        <v>97.64</v>
      </c>
      <c r="N2452" s="7"/>
      <c r="O2452" s="8"/>
      <c r="P2452" s="8"/>
      <c r="Q2452" s="8"/>
      <c r="R2452" s="8"/>
      <c r="S2452" s="8"/>
      <c r="T2452" s="8"/>
      <c r="U2452" s="8"/>
      <c r="V2452" s="8"/>
      <c r="W2452" s="8"/>
    </row>
    <row r="2453" spans="1:23" ht="14.25" customHeight="1">
      <c r="A2453" s="7">
        <v>42467</v>
      </c>
      <c r="B2453" s="8">
        <v>2.1358000000000001</v>
      </c>
      <c r="C2453" s="8">
        <v>2.9049</v>
      </c>
      <c r="D2453" s="8">
        <v>0.76909999999999989</v>
      </c>
      <c r="E2453" s="8">
        <v>1.1399999999999999</v>
      </c>
      <c r="F2453" s="8">
        <v>1.7</v>
      </c>
      <c r="G2453" s="8">
        <v>94.5458</v>
      </c>
      <c r="H2453" s="8">
        <v>2.2863000000000002</v>
      </c>
      <c r="I2453" s="8">
        <v>114.05247197084918</v>
      </c>
      <c r="J2453" s="8">
        <v>98.01</v>
      </c>
      <c r="N2453" s="7"/>
      <c r="O2453" s="8"/>
      <c r="P2453" s="8"/>
      <c r="Q2453" s="8"/>
      <c r="R2453" s="8"/>
      <c r="S2453" s="8"/>
      <c r="T2453" s="8"/>
      <c r="U2453" s="8"/>
      <c r="V2453" s="8"/>
      <c r="W2453" s="8"/>
    </row>
    <row r="2454" spans="1:23" ht="14.25" customHeight="1">
      <c r="A2454" s="7">
        <v>42466</v>
      </c>
      <c r="B2454" s="8">
        <v>2.1057000000000001</v>
      </c>
      <c r="C2454" s="8">
        <v>2.8689</v>
      </c>
      <c r="D2454" s="8">
        <v>0.76319999999999988</v>
      </c>
      <c r="E2454" s="8">
        <v>1.2</v>
      </c>
      <c r="F2454" s="8">
        <v>1.76</v>
      </c>
      <c r="G2454" s="8">
        <v>94.496200000000002</v>
      </c>
      <c r="H2454" s="8">
        <v>2.278</v>
      </c>
      <c r="I2454" s="8">
        <v>115.86344148030496</v>
      </c>
      <c r="J2454" s="8">
        <v>98.01</v>
      </c>
      <c r="N2454" s="7"/>
      <c r="O2454" s="8"/>
      <c r="P2454" s="8"/>
      <c r="Q2454" s="8"/>
      <c r="R2454" s="8"/>
      <c r="S2454" s="8"/>
      <c r="T2454" s="8"/>
      <c r="U2454" s="8"/>
      <c r="V2454" s="8"/>
      <c r="W2454" s="8"/>
    </row>
    <row r="2455" spans="1:23" ht="14.25" customHeight="1">
      <c r="A2455" s="7">
        <v>42465</v>
      </c>
      <c r="B2455" s="8">
        <v>2.0853999999999999</v>
      </c>
      <c r="C2455" s="8">
        <v>2.8637000000000001</v>
      </c>
      <c r="D2455" s="8">
        <v>0.77830000000000021</v>
      </c>
      <c r="E2455" s="8">
        <v>1.17</v>
      </c>
      <c r="F2455" s="8">
        <v>1.73</v>
      </c>
      <c r="G2455" s="8">
        <v>94.610500000000002</v>
      </c>
      <c r="H2455" s="8">
        <v>2.2884000000000002</v>
      </c>
      <c r="I2455" s="8">
        <v>116.96571475190839</v>
      </c>
      <c r="J2455" s="8">
        <v>98.01</v>
      </c>
      <c r="N2455" s="7"/>
      <c r="O2455" s="8"/>
      <c r="P2455" s="8"/>
      <c r="Q2455" s="8"/>
      <c r="R2455" s="8"/>
      <c r="S2455" s="8"/>
      <c r="T2455" s="8"/>
      <c r="U2455" s="8"/>
      <c r="V2455" s="8"/>
      <c r="W2455" s="8"/>
    </row>
    <row r="2456" spans="1:23" ht="14.25" customHeight="1">
      <c r="A2456" s="7">
        <v>42464</v>
      </c>
      <c r="B2456" s="8">
        <v>2.0964</v>
      </c>
      <c r="C2456" s="8">
        <v>2.8422000000000001</v>
      </c>
      <c r="D2456" s="8">
        <v>0.74580000000000002</v>
      </c>
      <c r="E2456" s="8">
        <v>1.22</v>
      </c>
      <c r="F2456" s="8">
        <v>1.78</v>
      </c>
      <c r="G2456" s="8">
        <v>94.577799999999996</v>
      </c>
      <c r="H2456" s="8">
        <v>2.2858000000000001</v>
      </c>
      <c r="I2456" s="8">
        <v>119.70184113448056</v>
      </c>
      <c r="J2456" s="8">
        <v>98.01</v>
      </c>
      <c r="N2456" s="7"/>
      <c r="O2456" s="8"/>
      <c r="P2456" s="8"/>
      <c r="Q2456" s="8"/>
      <c r="R2456" s="8"/>
      <c r="S2456" s="8"/>
      <c r="T2456" s="8"/>
      <c r="U2456" s="8"/>
      <c r="V2456" s="8"/>
      <c r="W2456" s="8"/>
    </row>
    <row r="2457" spans="1:23" ht="14.25" customHeight="1">
      <c r="A2457" s="7">
        <v>42461</v>
      </c>
      <c r="B2457" s="8">
        <v>2.0964</v>
      </c>
      <c r="C2457" s="8">
        <v>2.8422000000000001</v>
      </c>
      <c r="D2457" s="8">
        <v>0.74580000000000002</v>
      </c>
      <c r="E2457" s="8">
        <v>1.24</v>
      </c>
      <c r="F2457" s="8">
        <v>1.79</v>
      </c>
      <c r="G2457" s="8">
        <v>94.562600000000003</v>
      </c>
      <c r="H2457" s="8">
        <v>2.2858000000000001</v>
      </c>
      <c r="I2457" s="8">
        <v>119.70184113448056</v>
      </c>
      <c r="J2457" s="8">
        <v>98.01</v>
      </c>
      <c r="N2457" s="7"/>
      <c r="O2457" s="8"/>
      <c r="P2457" s="8"/>
      <c r="Q2457" s="8"/>
      <c r="R2457" s="8"/>
      <c r="S2457" s="8"/>
      <c r="T2457" s="8"/>
      <c r="U2457" s="8"/>
      <c r="V2457" s="8"/>
      <c r="W2457" s="8"/>
    </row>
    <row r="2458" spans="1:23" ht="14.25" customHeight="1">
      <c r="A2458" s="7">
        <v>42460</v>
      </c>
      <c r="B2458" s="8">
        <v>2.0861000000000001</v>
      </c>
      <c r="C2458" s="8">
        <v>2.8418999999999999</v>
      </c>
      <c r="D2458" s="8">
        <v>0.75579999999999981</v>
      </c>
      <c r="E2458" s="8">
        <v>1.21</v>
      </c>
      <c r="F2458" s="8">
        <v>1.78</v>
      </c>
      <c r="G2458" s="8">
        <v>94.627200000000002</v>
      </c>
      <c r="H2458" s="8">
        <v>2.3443000000000001</v>
      </c>
      <c r="I2458" s="8">
        <v>120.1897777827476</v>
      </c>
      <c r="J2458" s="8">
        <v>98.14</v>
      </c>
      <c r="N2458" s="7"/>
      <c r="O2458" s="8"/>
      <c r="P2458" s="8"/>
      <c r="Q2458" s="8"/>
      <c r="R2458" s="8"/>
      <c r="S2458" s="8"/>
      <c r="T2458" s="8"/>
      <c r="U2458" s="8"/>
      <c r="V2458" s="8"/>
      <c r="W2458" s="8"/>
    </row>
    <row r="2459" spans="1:23" ht="14.25" customHeight="1">
      <c r="A2459" s="7">
        <v>42459</v>
      </c>
      <c r="B2459" s="8">
        <v>2.0796000000000001</v>
      </c>
      <c r="C2459" s="8">
        <v>2.8361999999999998</v>
      </c>
      <c r="D2459" s="8">
        <v>0.75659999999999972</v>
      </c>
      <c r="E2459" s="8">
        <v>1.26</v>
      </c>
      <c r="F2459" s="8">
        <v>1.83</v>
      </c>
      <c r="G2459" s="8">
        <v>94.836200000000005</v>
      </c>
      <c r="H2459" s="8">
        <v>2.4241999999999999</v>
      </c>
      <c r="I2459" s="8">
        <v>118.09523387964148</v>
      </c>
      <c r="J2459" s="8">
        <v>98.16</v>
      </c>
      <c r="N2459" s="7"/>
      <c r="O2459" s="8"/>
      <c r="P2459" s="8"/>
      <c r="Q2459" s="8"/>
      <c r="R2459" s="8"/>
      <c r="S2459" s="8"/>
      <c r="T2459" s="8"/>
      <c r="U2459" s="8"/>
      <c r="V2459" s="8"/>
      <c r="W2459" s="8"/>
    </row>
    <row r="2460" spans="1:23" ht="14.25" customHeight="1">
      <c r="A2460" s="7">
        <v>42458</v>
      </c>
      <c r="B2460" s="8">
        <v>2.1038999999999999</v>
      </c>
      <c r="C2460" s="8">
        <v>2.851</v>
      </c>
      <c r="D2460" s="8">
        <v>0.7471000000000001</v>
      </c>
      <c r="E2460" s="8">
        <v>1.29</v>
      </c>
      <c r="F2460" s="8">
        <v>1.81</v>
      </c>
      <c r="G2460" s="8">
        <v>95.176500000000004</v>
      </c>
      <c r="H2460" s="8">
        <v>2.3083</v>
      </c>
      <c r="I2460" s="8">
        <v>116.70776015424164</v>
      </c>
      <c r="J2460" s="8">
        <v>98.16</v>
      </c>
      <c r="N2460" s="7"/>
      <c r="O2460" s="8"/>
      <c r="P2460" s="8"/>
      <c r="Q2460" s="8"/>
      <c r="R2460" s="8"/>
      <c r="S2460" s="8"/>
      <c r="T2460" s="8"/>
      <c r="U2460" s="8"/>
      <c r="V2460" s="8"/>
      <c r="W2460" s="8"/>
    </row>
    <row r="2461" spans="1:23" ht="14.25" customHeight="1">
      <c r="A2461" s="7">
        <v>42457</v>
      </c>
      <c r="B2461" s="8">
        <v>2.0918000000000001</v>
      </c>
      <c r="C2461" s="8">
        <v>2.8664999999999998</v>
      </c>
      <c r="D2461" s="8">
        <v>0.77469999999999972</v>
      </c>
      <c r="E2461" s="8">
        <v>1.37</v>
      </c>
      <c r="F2461" s="8">
        <v>1.89</v>
      </c>
      <c r="G2461" s="8">
        <v>95.967399999999998</v>
      </c>
      <c r="H2461" s="8">
        <v>2.3201000000000001</v>
      </c>
      <c r="I2461" s="8">
        <v>116.06435266752577</v>
      </c>
      <c r="J2461" s="8">
        <v>98.16</v>
      </c>
      <c r="N2461" s="7"/>
      <c r="O2461" s="8"/>
      <c r="P2461" s="8"/>
      <c r="Q2461" s="8"/>
      <c r="R2461" s="8"/>
      <c r="S2461" s="8"/>
      <c r="T2461" s="8"/>
      <c r="U2461" s="8"/>
      <c r="V2461" s="8"/>
      <c r="W2461" s="8"/>
    </row>
    <row r="2462" spans="1:23" ht="14.25" customHeight="1">
      <c r="A2462" s="7">
        <v>42454</v>
      </c>
      <c r="B2462" s="8">
        <v>2.0529999999999999</v>
      </c>
      <c r="C2462" s="8">
        <v>2.8311000000000002</v>
      </c>
      <c r="D2462" s="8">
        <v>0.77810000000000024</v>
      </c>
      <c r="E2462" s="8">
        <v>1.39</v>
      </c>
      <c r="F2462" s="8">
        <v>1.91</v>
      </c>
      <c r="G2462" s="8">
        <v>96.262600000000006</v>
      </c>
      <c r="H2462" s="8">
        <v>2.2946</v>
      </c>
      <c r="I2462" s="8">
        <v>117.47510966904608</v>
      </c>
      <c r="J2462" s="8">
        <v>98.16</v>
      </c>
      <c r="N2462" s="7"/>
      <c r="O2462" s="8"/>
      <c r="P2462" s="8"/>
      <c r="Q2462" s="8"/>
      <c r="R2462" s="8"/>
      <c r="S2462" s="8"/>
      <c r="T2462" s="8"/>
      <c r="U2462" s="8"/>
      <c r="V2462" s="8"/>
      <c r="W2462" s="8"/>
    </row>
    <row r="2463" spans="1:23" ht="14.25" customHeight="1">
      <c r="A2463" s="7">
        <v>42453</v>
      </c>
      <c r="B2463" s="8">
        <v>2.069</v>
      </c>
      <c r="C2463" s="8">
        <v>2.8309000000000002</v>
      </c>
      <c r="D2463" s="8">
        <v>0.76190000000000024</v>
      </c>
      <c r="E2463" s="8">
        <v>1.39</v>
      </c>
      <c r="F2463" s="8">
        <v>1.91</v>
      </c>
      <c r="G2463" s="8">
        <v>96.121700000000004</v>
      </c>
      <c r="H2463" s="8">
        <v>2.3096000000000001</v>
      </c>
      <c r="I2463" s="8">
        <v>117.79141717263843</v>
      </c>
      <c r="J2463" s="8">
        <v>98.05</v>
      </c>
      <c r="N2463" s="7"/>
      <c r="O2463" s="8"/>
      <c r="P2463" s="8"/>
      <c r="Q2463" s="8"/>
      <c r="R2463" s="8"/>
      <c r="S2463" s="8"/>
      <c r="T2463" s="8"/>
      <c r="U2463" s="8"/>
      <c r="V2463" s="8"/>
      <c r="W2463" s="8"/>
    </row>
    <row r="2464" spans="1:23" ht="14.25" customHeight="1">
      <c r="A2464" s="7">
        <v>42452</v>
      </c>
      <c r="B2464" s="8">
        <v>2.0589</v>
      </c>
      <c r="C2464" s="8">
        <v>2.8307000000000002</v>
      </c>
      <c r="D2464" s="8">
        <v>0.77180000000000026</v>
      </c>
      <c r="E2464" s="8">
        <v>1.37</v>
      </c>
      <c r="F2464" s="8">
        <v>1.88</v>
      </c>
      <c r="G2464" s="8">
        <v>96.052599999999998</v>
      </c>
      <c r="H2464" s="8">
        <v>2.371</v>
      </c>
      <c r="I2464" s="8">
        <v>118.59063852094241</v>
      </c>
      <c r="J2464" s="8">
        <v>98.05</v>
      </c>
      <c r="N2464" s="7"/>
      <c r="O2464" s="8"/>
      <c r="P2464" s="8"/>
      <c r="Q2464" s="8"/>
      <c r="R2464" s="8"/>
      <c r="S2464" s="8"/>
      <c r="T2464" s="8"/>
      <c r="U2464" s="8"/>
      <c r="V2464" s="8"/>
      <c r="W2464" s="8"/>
    </row>
    <row r="2465" spans="1:23" ht="14.25" customHeight="1">
      <c r="A2465" s="7">
        <v>42451</v>
      </c>
      <c r="B2465" s="8">
        <v>2.0842000000000001</v>
      </c>
      <c r="C2465" s="8">
        <v>2.8304</v>
      </c>
      <c r="D2465" s="8">
        <v>0.74619999999999997</v>
      </c>
      <c r="E2465" s="8">
        <v>1.42</v>
      </c>
      <c r="F2465" s="8">
        <v>1.94</v>
      </c>
      <c r="G2465" s="8">
        <v>95.669799999999995</v>
      </c>
      <c r="H2465" s="8">
        <v>2.3264999999999998</v>
      </c>
      <c r="I2465" s="8">
        <v>118.32948231274639</v>
      </c>
      <c r="J2465" s="8">
        <v>98.05</v>
      </c>
      <c r="N2465" s="7"/>
      <c r="O2465" s="8"/>
      <c r="P2465" s="8"/>
      <c r="Q2465" s="8"/>
      <c r="R2465" s="8"/>
      <c r="S2465" s="8"/>
      <c r="T2465" s="8"/>
      <c r="U2465" s="8"/>
      <c r="V2465" s="8"/>
      <c r="W2465" s="8"/>
    </row>
    <row r="2466" spans="1:23" ht="14.25" customHeight="1">
      <c r="A2466" s="7">
        <v>42450</v>
      </c>
      <c r="B2466" s="8">
        <v>2.0552000000000001</v>
      </c>
      <c r="C2466" s="8">
        <v>2.8304999999999998</v>
      </c>
      <c r="D2466" s="8">
        <v>0.77529999999999966</v>
      </c>
      <c r="E2466" s="8">
        <v>1.38</v>
      </c>
      <c r="F2466" s="8">
        <v>1.92</v>
      </c>
      <c r="G2466" s="8">
        <v>95.410399999999996</v>
      </c>
      <c r="H2466" s="8">
        <v>2.3281999999999998</v>
      </c>
      <c r="I2466" s="8">
        <v>118.22893858552632</v>
      </c>
      <c r="J2466" s="8">
        <v>98.05</v>
      </c>
      <c r="N2466" s="7"/>
      <c r="O2466" s="8"/>
      <c r="P2466" s="8"/>
      <c r="Q2466" s="8"/>
      <c r="R2466" s="8"/>
      <c r="S2466" s="8"/>
      <c r="T2466" s="8"/>
      <c r="U2466" s="8"/>
      <c r="V2466" s="8"/>
      <c r="W2466" s="8"/>
    </row>
    <row r="2467" spans="1:23" ht="14.25" customHeight="1">
      <c r="A2467" s="7">
        <v>42447</v>
      </c>
      <c r="B2467" s="8">
        <v>2.0550999999999999</v>
      </c>
      <c r="C2467" s="8">
        <v>2.8229000000000002</v>
      </c>
      <c r="D2467" s="8">
        <v>0.76780000000000026</v>
      </c>
      <c r="E2467" s="8">
        <v>1.34</v>
      </c>
      <c r="F2467" s="8">
        <v>1.88</v>
      </c>
      <c r="G2467" s="8">
        <v>95.061300000000003</v>
      </c>
      <c r="H2467" s="8">
        <v>2.3172000000000001</v>
      </c>
      <c r="I2467" s="8">
        <v>119.80359864864865</v>
      </c>
      <c r="J2467" s="8">
        <v>98.05</v>
      </c>
      <c r="N2467" s="7"/>
      <c r="O2467" s="8"/>
      <c r="P2467" s="8"/>
      <c r="Q2467" s="8"/>
      <c r="R2467" s="8"/>
      <c r="S2467" s="8"/>
      <c r="T2467" s="8"/>
      <c r="U2467" s="8"/>
      <c r="V2467" s="8"/>
      <c r="W2467" s="8"/>
    </row>
    <row r="2468" spans="1:23" ht="14.25" customHeight="1">
      <c r="A2468" s="7">
        <v>42446</v>
      </c>
      <c r="B2468" s="8">
        <v>2.0788000000000002</v>
      </c>
      <c r="C2468" s="8">
        <v>2.8153999999999999</v>
      </c>
      <c r="D2468" s="8">
        <v>0.7365999999999997</v>
      </c>
      <c r="E2468" s="8">
        <v>1.39</v>
      </c>
      <c r="F2468" s="8">
        <v>1.91</v>
      </c>
      <c r="G2468" s="8">
        <v>94.790400000000005</v>
      </c>
      <c r="H2468" s="8">
        <v>2.2999000000000001</v>
      </c>
      <c r="I2468" s="8">
        <v>121.34205470937913</v>
      </c>
      <c r="J2468" s="8">
        <v>98.82</v>
      </c>
      <c r="N2468" s="7"/>
      <c r="O2468" s="8"/>
      <c r="P2468" s="8"/>
      <c r="Q2468" s="8"/>
      <c r="R2468" s="8"/>
      <c r="S2468" s="8"/>
      <c r="T2468" s="8"/>
      <c r="U2468" s="8"/>
      <c r="V2468" s="8"/>
      <c r="W2468" s="8"/>
    </row>
    <row r="2469" spans="1:23" ht="14.25" customHeight="1">
      <c r="A2469" s="7">
        <v>42445</v>
      </c>
      <c r="B2469" s="8">
        <v>2.1012</v>
      </c>
      <c r="C2469" s="8">
        <v>2.8054000000000001</v>
      </c>
      <c r="D2469" s="8">
        <v>0.70420000000000016</v>
      </c>
      <c r="E2469" s="8">
        <v>1.41</v>
      </c>
      <c r="F2469" s="8">
        <v>1.94</v>
      </c>
      <c r="G2469" s="8">
        <v>95.757999999999996</v>
      </c>
      <c r="H2469" s="8">
        <v>2.2885</v>
      </c>
      <c r="I2469" s="8">
        <v>121.42673827471798</v>
      </c>
      <c r="J2469" s="8">
        <v>98.82</v>
      </c>
      <c r="N2469" s="7"/>
      <c r="O2469" s="8"/>
      <c r="P2469" s="8"/>
      <c r="Q2469" s="8"/>
      <c r="R2469" s="8"/>
      <c r="S2469" s="8"/>
      <c r="T2469" s="8"/>
      <c r="U2469" s="8"/>
      <c r="V2469" s="8"/>
      <c r="W2469" s="8"/>
    </row>
    <row r="2470" spans="1:23" ht="14.25" customHeight="1">
      <c r="A2470" s="7">
        <v>42444</v>
      </c>
      <c r="B2470" s="8">
        <v>2.1274999999999999</v>
      </c>
      <c r="C2470" s="8">
        <v>2.8403999999999998</v>
      </c>
      <c r="D2470" s="8">
        <v>0.71289999999999987</v>
      </c>
      <c r="E2470" s="8">
        <v>1.5</v>
      </c>
      <c r="F2470" s="8">
        <v>1.97</v>
      </c>
      <c r="G2470" s="8">
        <v>96.651499999999999</v>
      </c>
      <c r="H2470" s="8">
        <v>2.2892999999999999</v>
      </c>
      <c r="I2470" s="8">
        <v>119.6572299467022</v>
      </c>
      <c r="J2470" s="8">
        <v>98.82</v>
      </c>
      <c r="N2470" s="7"/>
      <c r="O2470" s="8"/>
      <c r="P2470" s="8"/>
      <c r="Q2470" s="8"/>
      <c r="R2470" s="8"/>
      <c r="S2470" s="8"/>
      <c r="T2470" s="8"/>
      <c r="U2470" s="8"/>
      <c r="V2470" s="8"/>
      <c r="W2470" s="8"/>
    </row>
    <row r="2471" spans="1:23" ht="14.25" customHeight="1">
      <c r="A2471" s="7">
        <v>42443</v>
      </c>
      <c r="B2471" s="8">
        <v>2.1469</v>
      </c>
      <c r="C2471" s="8">
        <v>2.8504</v>
      </c>
      <c r="D2471" s="8">
        <v>0.70350000000000001</v>
      </c>
      <c r="E2471" s="8">
        <v>1.49</v>
      </c>
      <c r="F2471" s="8">
        <v>1.97</v>
      </c>
      <c r="G2471" s="8">
        <v>96.584900000000005</v>
      </c>
      <c r="H2471" s="8">
        <v>2.2692999999999999</v>
      </c>
      <c r="I2471" s="8">
        <v>118.90568526456798</v>
      </c>
      <c r="J2471" s="8">
        <v>98.82</v>
      </c>
      <c r="N2471" s="7"/>
      <c r="O2471" s="8"/>
      <c r="P2471" s="8"/>
      <c r="Q2471" s="8"/>
      <c r="R2471" s="8"/>
      <c r="S2471" s="8"/>
      <c r="T2471" s="8"/>
      <c r="U2471" s="8"/>
      <c r="V2471" s="8"/>
      <c r="W2471" s="8"/>
    </row>
    <row r="2472" spans="1:23" ht="14.25" customHeight="1">
      <c r="A2472" s="7">
        <v>42440</v>
      </c>
      <c r="B2472" s="8">
        <v>2.1612</v>
      </c>
      <c r="C2472" s="8">
        <v>2.8452999999999999</v>
      </c>
      <c r="D2472" s="8">
        <v>0.68409999999999993</v>
      </c>
      <c r="E2472" s="8">
        <v>1.49</v>
      </c>
      <c r="F2472" s="8">
        <v>1.98</v>
      </c>
      <c r="G2472" s="8">
        <v>96.241</v>
      </c>
      <c r="H2472" s="8">
        <v>2.2789000000000001</v>
      </c>
      <c r="I2472" s="8">
        <v>120.61618871380472</v>
      </c>
      <c r="J2472" s="8">
        <v>98.82</v>
      </c>
      <c r="N2472" s="7"/>
      <c r="O2472" s="8"/>
      <c r="P2472" s="8"/>
      <c r="Q2472" s="8"/>
      <c r="R2472" s="8"/>
      <c r="S2472" s="8"/>
      <c r="T2472" s="8"/>
      <c r="U2472" s="8"/>
      <c r="V2472" s="8"/>
      <c r="W2472" s="8"/>
    </row>
    <row r="2473" spans="1:23" ht="14.25" customHeight="1">
      <c r="A2473" s="7">
        <v>42439</v>
      </c>
      <c r="B2473" s="8">
        <v>2.1894999999999998</v>
      </c>
      <c r="C2473" s="8">
        <v>2.8653</v>
      </c>
      <c r="D2473" s="8">
        <v>0.67580000000000018</v>
      </c>
      <c r="E2473" s="8">
        <v>1.45</v>
      </c>
      <c r="F2473" s="8">
        <v>1.93</v>
      </c>
      <c r="G2473" s="8">
        <v>96.177300000000002</v>
      </c>
      <c r="H2473" s="8">
        <v>2.2791999999999999</v>
      </c>
      <c r="I2473" s="8">
        <v>117.72416962033898</v>
      </c>
      <c r="J2473" s="8">
        <v>99.16</v>
      </c>
      <c r="N2473" s="7"/>
      <c r="O2473" s="8"/>
      <c r="P2473" s="8"/>
      <c r="Q2473" s="8"/>
      <c r="R2473" s="8"/>
      <c r="S2473" s="8"/>
      <c r="T2473" s="8"/>
      <c r="U2473" s="8"/>
      <c r="V2473" s="8"/>
      <c r="W2473" s="8"/>
    </row>
    <row r="2474" spans="1:23" ht="14.25" customHeight="1">
      <c r="A2474" s="7">
        <v>42438</v>
      </c>
      <c r="B2474" s="8">
        <v>2.1863999999999999</v>
      </c>
      <c r="C2474" s="8">
        <v>2.8927999999999998</v>
      </c>
      <c r="D2474" s="8">
        <v>0.70639999999999992</v>
      </c>
      <c r="E2474" s="8">
        <v>1.39</v>
      </c>
      <c r="F2474" s="8">
        <v>1.9</v>
      </c>
      <c r="G2474" s="8">
        <v>97.199200000000005</v>
      </c>
      <c r="H2474" s="8">
        <v>2.2599999999999998</v>
      </c>
      <c r="I2474" s="8">
        <v>116.83270631220178</v>
      </c>
      <c r="J2474" s="8">
        <v>99.16</v>
      </c>
      <c r="N2474" s="7"/>
      <c r="O2474" s="8"/>
      <c r="P2474" s="8"/>
      <c r="Q2474" s="8"/>
      <c r="R2474" s="8"/>
      <c r="S2474" s="8"/>
      <c r="T2474" s="8"/>
      <c r="U2474" s="8"/>
      <c r="V2474" s="8"/>
      <c r="W2474" s="8"/>
    </row>
    <row r="2475" spans="1:23" ht="14.25" customHeight="1">
      <c r="A2475" s="7">
        <v>42437</v>
      </c>
      <c r="B2475" s="8">
        <v>2.1869999999999998</v>
      </c>
      <c r="C2475" s="8">
        <v>2.9352</v>
      </c>
      <c r="D2475" s="8">
        <v>0.7482000000000002</v>
      </c>
      <c r="E2475" s="8">
        <v>1.34</v>
      </c>
      <c r="F2475" s="8">
        <v>1.83</v>
      </c>
      <c r="G2475" s="8">
        <v>97.209199999999996</v>
      </c>
      <c r="H2475" s="8">
        <v>2.2787000000000002</v>
      </c>
      <c r="I2475" s="8">
        <v>117.46707784931507</v>
      </c>
      <c r="J2475" s="8">
        <v>99.16</v>
      </c>
      <c r="N2475" s="7"/>
      <c r="O2475" s="8"/>
      <c r="P2475" s="8"/>
      <c r="Q2475" s="8"/>
      <c r="R2475" s="8"/>
      <c r="S2475" s="8"/>
      <c r="T2475" s="8"/>
      <c r="U2475" s="8"/>
      <c r="V2475" s="8"/>
      <c r="W2475" s="8"/>
    </row>
    <row r="2476" spans="1:23" ht="14.25" customHeight="1">
      <c r="A2476" s="7">
        <v>42436</v>
      </c>
      <c r="B2476" s="8">
        <v>2.1901999999999999</v>
      </c>
      <c r="C2476" s="8">
        <v>2.9302999999999999</v>
      </c>
      <c r="D2476" s="8">
        <v>0.74009999999999998</v>
      </c>
      <c r="E2476" s="8">
        <v>1.42</v>
      </c>
      <c r="F2476" s="8">
        <v>1.91</v>
      </c>
      <c r="G2476" s="8">
        <v>97.109800000000007</v>
      </c>
      <c r="H2476" s="8">
        <v>2.2726000000000002</v>
      </c>
      <c r="I2476" s="8">
        <v>119.86776269732327</v>
      </c>
      <c r="J2476" s="8">
        <v>99.16</v>
      </c>
      <c r="N2476" s="7"/>
      <c r="O2476" s="8"/>
      <c r="P2476" s="8"/>
      <c r="Q2476" s="8"/>
      <c r="R2476" s="8"/>
      <c r="S2476" s="8"/>
      <c r="T2476" s="8"/>
      <c r="U2476" s="8"/>
      <c r="V2476" s="8"/>
      <c r="W2476" s="8"/>
    </row>
    <row r="2477" spans="1:23" ht="14.25" customHeight="1">
      <c r="A2477" s="7">
        <v>42433</v>
      </c>
      <c r="B2477" s="8">
        <v>2.1741999999999999</v>
      </c>
      <c r="C2477" s="8">
        <v>2.8952</v>
      </c>
      <c r="D2477" s="8">
        <v>0.72100000000000009</v>
      </c>
      <c r="E2477" s="8">
        <v>1.38</v>
      </c>
      <c r="F2477" s="8">
        <v>1.88</v>
      </c>
      <c r="G2477" s="8">
        <v>97.234200000000001</v>
      </c>
      <c r="H2477" s="8">
        <v>2.2728000000000002</v>
      </c>
      <c r="I2477" s="8">
        <v>121.41771226584022</v>
      </c>
      <c r="J2477" s="8">
        <v>99.16</v>
      </c>
      <c r="N2477" s="7"/>
      <c r="O2477" s="8"/>
      <c r="P2477" s="8"/>
      <c r="Q2477" s="8"/>
      <c r="R2477" s="8"/>
      <c r="S2477" s="8"/>
      <c r="T2477" s="8"/>
      <c r="U2477" s="8"/>
      <c r="V2477" s="8"/>
      <c r="W2477" s="8"/>
    </row>
    <row r="2478" spans="1:23" ht="14.25" customHeight="1">
      <c r="A2478" s="7">
        <v>42432</v>
      </c>
      <c r="B2478" s="8">
        <v>2.2132000000000001</v>
      </c>
      <c r="C2478" s="8">
        <v>2.9001999999999999</v>
      </c>
      <c r="D2478" s="8">
        <v>0.68699999999999983</v>
      </c>
      <c r="E2478" s="8">
        <v>1.33</v>
      </c>
      <c r="F2478" s="8">
        <v>1.83</v>
      </c>
      <c r="G2478" s="8">
        <v>97.651399999999995</v>
      </c>
      <c r="H2478" s="8">
        <v>2.2700999999999998</v>
      </c>
      <c r="I2478" s="8">
        <v>121.8976760785665</v>
      </c>
      <c r="J2478" s="8">
        <v>99.63</v>
      </c>
      <c r="N2478" s="7"/>
      <c r="O2478" s="8"/>
      <c r="P2478" s="8"/>
      <c r="Q2478" s="8"/>
      <c r="R2478" s="8"/>
      <c r="S2478" s="8"/>
      <c r="T2478" s="8"/>
      <c r="U2478" s="8"/>
      <c r="V2478" s="8"/>
      <c r="W2478" s="8"/>
    </row>
    <row r="2479" spans="1:23" ht="14.25" customHeight="1">
      <c r="A2479" s="7">
        <v>42431</v>
      </c>
      <c r="B2479" s="8">
        <v>2.2092999999999998</v>
      </c>
      <c r="C2479" s="8">
        <v>2.8752</v>
      </c>
      <c r="D2479" s="8">
        <v>0.66590000000000016</v>
      </c>
      <c r="E2479" s="8">
        <v>1.34</v>
      </c>
      <c r="F2479" s="8">
        <v>1.84</v>
      </c>
      <c r="G2479" s="8">
        <v>98.196200000000005</v>
      </c>
      <c r="H2479" s="8">
        <v>2.2850999999999999</v>
      </c>
      <c r="I2479" s="8">
        <v>124.10154575569358</v>
      </c>
      <c r="J2479" s="8">
        <v>99.63</v>
      </c>
      <c r="N2479" s="7"/>
      <c r="O2479" s="8"/>
      <c r="P2479" s="8"/>
      <c r="Q2479" s="8"/>
      <c r="R2479" s="8"/>
      <c r="S2479" s="8"/>
      <c r="T2479" s="8"/>
      <c r="U2479" s="8"/>
      <c r="V2479" s="8"/>
      <c r="W2479" s="8"/>
    </row>
    <row r="2480" spans="1:23" ht="14.25" customHeight="1">
      <c r="A2480" s="7">
        <v>42430</v>
      </c>
      <c r="B2480" s="8">
        <v>2.2086000000000001</v>
      </c>
      <c r="C2480" s="8">
        <v>2.8527</v>
      </c>
      <c r="D2480" s="8">
        <v>0.64409999999999989</v>
      </c>
      <c r="E2480" s="8">
        <v>1.31</v>
      </c>
      <c r="F2480" s="8">
        <v>1.83</v>
      </c>
      <c r="G2480" s="8">
        <v>98.369900000000001</v>
      </c>
      <c r="H2480" s="8">
        <v>2.2759999999999998</v>
      </c>
      <c r="I2480" s="8">
        <v>123.36363611341632</v>
      </c>
      <c r="J2480" s="8">
        <v>99.63</v>
      </c>
      <c r="N2480" s="7"/>
      <c r="O2480" s="8"/>
      <c r="P2480" s="8"/>
      <c r="Q2480" s="8"/>
      <c r="R2480" s="8"/>
      <c r="S2480" s="8"/>
      <c r="T2480" s="8"/>
      <c r="U2480" s="8"/>
      <c r="V2480" s="8"/>
      <c r="W2480" s="8"/>
    </row>
    <row r="2481" spans="1:23" ht="14.25" customHeight="1">
      <c r="A2481" s="7">
        <v>42429</v>
      </c>
      <c r="B2481" s="8">
        <v>2.2576000000000001</v>
      </c>
      <c r="C2481" s="8">
        <v>2.8502000000000001</v>
      </c>
      <c r="D2481" s="8">
        <v>0.59260000000000002</v>
      </c>
      <c r="E2481" s="8">
        <v>1.22</v>
      </c>
      <c r="F2481" s="8">
        <v>1.74</v>
      </c>
      <c r="G2481" s="8">
        <v>98.144099999999995</v>
      </c>
      <c r="H2481" s="8">
        <v>2.3374000000000001</v>
      </c>
      <c r="I2481" s="8">
        <v>123.97246373786408</v>
      </c>
      <c r="J2481" s="8">
        <v>99.63</v>
      </c>
      <c r="N2481" s="7"/>
      <c r="O2481" s="8"/>
      <c r="P2481" s="8"/>
      <c r="Q2481" s="8"/>
      <c r="R2481" s="8"/>
      <c r="S2481" s="8"/>
      <c r="T2481" s="8"/>
      <c r="U2481" s="8"/>
      <c r="V2481" s="8"/>
      <c r="W2481" s="8"/>
    </row>
    <row r="2482" spans="1:23" ht="14.25" customHeight="1">
      <c r="A2482" s="7">
        <v>42426</v>
      </c>
      <c r="B2482" s="8">
        <v>2.2764000000000002</v>
      </c>
      <c r="C2482" s="8">
        <v>2.8551000000000002</v>
      </c>
      <c r="D2482" s="8">
        <v>0.57869999999999999</v>
      </c>
      <c r="E2482" s="8">
        <v>1.23</v>
      </c>
      <c r="F2482" s="8">
        <v>1.76</v>
      </c>
      <c r="G2482" s="8">
        <v>98.122100000000003</v>
      </c>
      <c r="H2482" s="8">
        <v>2.3073000000000001</v>
      </c>
      <c r="I2482" s="8">
        <v>122.83130824512534</v>
      </c>
      <c r="J2482" s="8">
        <v>99.29</v>
      </c>
      <c r="N2482" s="7"/>
      <c r="O2482" s="8"/>
      <c r="P2482" s="8"/>
      <c r="Q2482" s="8"/>
      <c r="R2482" s="8"/>
      <c r="S2482" s="8"/>
      <c r="T2482" s="8"/>
      <c r="U2482" s="8"/>
      <c r="V2482" s="8"/>
      <c r="W2482" s="8"/>
    </row>
    <row r="2483" spans="1:23" ht="14.25" customHeight="1">
      <c r="A2483" s="7">
        <v>42425</v>
      </c>
      <c r="B2483" s="8">
        <v>2.2833999999999999</v>
      </c>
      <c r="C2483" s="8">
        <v>2.8651</v>
      </c>
      <c r="D2483" s="8">
        <v>0.58170000000000011</v>
      </c>
      <c r="E2483" s="8">
        <v>1.1599999999999999</v>
      </c>
      <c r="F2483" s="8">
        <v>1.71</v>
      </c>
      <c r="G2483" s="8">
        <v>97.438199999999995</v>
      </c>
      <c r="H2483" s="8">
        <v>2.3027000000000002</v>
      </c>
      <c r="I2483" s="8">
        <v>122.97595516445067</v>
      </c>
      <c r="J2483" s="8">
        <v>99.44</v>
      </c>
      <c r="N2483" s="7"/>
      <c r="O2483" s="8"/>
      <c r="P2483" s="8"/>
      <c r="Q2483" s="8"/>
      <c r="R2483" s="8"/>
      <c r="S2483" s="8"/>
      <c r="T2483" s="8"/>
      <c r="U2483" s="8"/>
      <c r="V2483" s="8"/>
      <c r="W2483" s="8"/>
    </row>
    <row r="2484" spans="1:23" ht="14.25" customHeight="1">
      <c r="A2484" s="7">
        <v>42424</v>
      </c>
      <c r="B2484" s="8">
        <v>2.2637999999999998</v>
      </c>
      <c r="C2484" s="8">
        <v>2.8675999999999999</v>
      </c>
      <c r="D2484" s="8">
        <v>0.60380000000000011</v>
      </c>
      <c r="E2484" s="8">
        <v>1.21</v>
      </c>
      <c r="F2484" s="8">
        <v>1.75</v>
      </c>
      <c r="G2484" s="8">
        <v>97.4696</v>
      </c>
      <c r="H2484" s="8">
        <v>2.3378000000000001</v>
      </c>
      <c r="I2484" s="8">
        <v>123.80116821303434</v>
      </c>
      <c r="J2484" s="8">
        <v>99.44</v>
      </c>
      <c r="N2484" s="7"/>
      <c r="O2484" s="8"/>
      <c r="P2484" s="8"/>
      <c r="Q2484" s="8"/>
      <c r="R2484" s="8"/>
      <c r="S2484" s="8"/>
      <c r="T2484" s="8"/>
      <c r="U2484" s="8"/>
      <c r="V2484" s="8"/>
      <c r="W2484" s="8"/>
    </row>
    <row r="2485" spans="1:23" ht="14.25" customHeight="1">
      <c r="A2485" s="7">
        <v>42423</v>
      </c>
      <c r="B2485" s="8">
        <v>2.2622</v>
      </c>
      <c r="C2485" s="8">
        <v>2.8451</v>
      </c>
      <c r="D2485" s="8">
        <v>0.58289999999999997</v>
      </c>
      <c r="E2485" s="8">
        <v>1.23</v>
      </c>
      <c r="F2485" s="8">
        <v>1.74</v>
      </c>
      <c r="G2485" s="8">
        <v>97.431299999999993</v>
      </c>
      <c r="H2485" s="8">
        <v>2.2705000000000002</v>
      </c>
      <c r="I2485" s="8">
        <v>124.99552447091801</v>
      </c>
      <c r="J2485" s="8">
        <v>99.44</v>
      </c>
      <c r="N2485" s="7"/>
      <c r="O2485" s="8"/>
      <c r="P2485" s="8"/>
      <c r="Q2485" s="8"/>
      <c r="R2485" s="8"/>
      <c r="S2485" s="8"/>
      <c r="T2485" s="8"/>
      <c r="U2485" s="8"/>
      <c r="V2485" s="8"/>
      <c r="W2485" s="8"/>
    </row>
    <row r="2486" spans="1:23" ht="14.25" customHeight="1">
      <c r="A2486" s="7">
        <v>42422</v>
      </c>
      <c r="B2486" s="8">
        <v>2.2677999999999998</v>
      </c>
      <c r="C2486" s="8">
        <v>2.8426</v>
      </c>
      <c r="D2486" s="8">
        <v>0.5748000000000002</v>
      </c>
      <c r="E2486" s="8">
        <v>1.25</v>
      </c>
      <c r="F2486" s="8">
        <v>1.77</v>
      </c>
      <c r="G2486" s="8">
        <v>97.400899999999993</v>
      </c>
      <c r="H2486" s="8">
        <v>2.2631000000000001</v>
      </c>
      <c r="I2486" s="8">
        <v>123.63025275402943</v>
      </c>
      <c r="J2486" s="8">
        <v>99.44</v>
      </c>
      <c r="N2486" s="7"/>
      <c r="O2486" s="8"/>
      <c r="P2486" s="8"/>
      <c r="Q2486" s="8"/>
      <c r="R2486" s="8"/>
      <c r="S2486" s="8"/>
      <c r="T2486" s="8"/>
      <c r="U2486" s="8"/>
      <c r="V2486" s="8"/>
      <c r="W2486" s="8"/>
    </row>
    <row r="2487" spans="1:23" ht="14.25" customHeight="1">
      <c r="A2487" s="7">
        <v>42419</v>
      </c>
      <c r="B2487" s="8">
        <v>2.2509999999999999</v>
      </c>
      <c r="C2487" s="8">
        <v>2.8250999999999999</v>
      </c>
      <c r="D2487" s="8">
        <v>0.57410000000000005</v>
      </c>
      <c r="E2487" s="8">
        <v>1.24</v>
      </c>
      <c r="F2487" s="8">
        <v>1.76</v>
      </c>
      <c r="G2487" s="8">
        <v>96.603700000000003</v>
      </c>
      <c r="H2487" s="8">
        <v>2.2698</v>
      </c>
      <c r="I2487" s="8">
        <v>121.51331449438202</v>
      </c>
      <c r="J2487" s="8">
        <v>99.44</v>
      </c>
      <c r="N2487" s="7"/>
      <c r="O2487" s="8"/>
      <c r="P2487" s="8"/>
      <c r="Q2487" s="8"/>
      <c r="R2487" s="8"/>
      <c r="S2487" s="8"/>
      <c r="T2487" s="8"/>
      <c r="U2487" s="8"/>
      <c r="V2487" s="8"/>
      <c r="W2487" s="8"/>
    </row>
    <row r="2488" spans="1:23" ht="14.25" customHeight="1">
      <c r="A2488" s="7">
        <v>42418</v>
      </c>
      <c r="B2488" s="8">
        <v>2.2717999999999998</v>
      </c>
      <c r="C2488" s="8">
        <v>2.8351000000000002</v>
      </c>
      <c r="D2488" s="8">
        <v>0.56330000000000036</v>
      </c>
      <c r="E2488" s="8">
        <v>1.21</v>
      </c>
      <c r="F2488" s="8">
        <v>1.75</v>
      </c>
      <c r="G2488" s="8">
        <v>96.83</v>
      </c>
      <c r="H2488" s="8">
        <v>2.2486999999999999</v>
      </c>
      <c r="I2488" s="8">
        <v>122.78792720309205</v>
      </c>
      <c r="J2488" s="8">
        <v>99.23</v>
      </c>
      <c r="N2488" s="7"/>
      <c r="O2488" s="8"/>
      <c r="P2488" s="8"/>
      <c r="Q2488" s="8"/>
      <c r="R2488" s="8"/>
      <c r="S2488" s="8"/>
      <c r="T2488" s="8"/>
      <c r="U2488" s="8"/>
      <c r="V2488" s="8"/>
      <c r="W2488" s="8"/>
    </row>
    <row r="2489" spans="1:23" ht="14.25" customHeight="1">
      <c r="A2489" s="7">
        <v>42417</v>
      </c>
      <c r="B2489" s="8">
        <v>2.2816999999999998</v>
      </c>
      <c r="C2489" s="8">
        <v>2.8351000000000002</v>
      </c>
      <c r="D2489" s="8">
        <v>0.55340000000000034</v>
      </c>
      <c r="E2489" s="8">
        <v>1.26</v>
      </c>
      <c r="F2489" s="8">
        <v>1.81</v>
      </c>
      <c r="G2489" s="8">
        <v>96.864500000000007</v>
      </c>
      <c r="H2489" s="8">
        <v>2.2905000000000002</v>
      </c>
      <c r="I2489" s="8">
        <v>122.72161995080815</v>
      </c>
      <c r="J2489" s="8">
        <v>99.23</v>
      </c>
      <c r="N2489" s="7"/>
      <c r="O2489" s="8"/>
      <c r="P2489" s="8"/>
      <c r="Q2489" s="8"/>
      <c r="R2489" s="8"/>
      <c r="S2489" s="8"/>
      <c r="T2489" s="8"/>
      <c r="U2489" s="8"/>
      <c r="V2489" s="8"/>
      <c r="W2489" s="8"/>
    </row>
    <row r="2490" spans="1:23" ht="14.25" customHeight="1">
      <c r="A2490" s="7">
        <v>42416</v>
      </c>
      <c r="B2490" s="8">
        <v>2.3452000000000002</v>
      </c>
      <c r="C2490" s="8">
        <v>2.8376000000000001</v>
      </c>
      <c r="D2490" s="8">
        <v>0.49239999999999995</v>
      </c>
      <c r="E2490" s="8">
        <v>1.23</v>
      </c>
      <c r="F2490" s="8">
        <v>1.78</v>
      </c>
      <c r="G2490" s="8">
        <v>96.908299999999997</v>
      </c>
      <c r="H2490" s="8">
        <v>2.3069000000000002</v>
      </c>
      <c r="I2490" s="8">
        <v>122.4996314265636</v>
      </c>
      <c r="J2490" s="8">
        <v>99.23</v>
      </c>
      <c r="N2490" s="7"/>
      <c r="O2490" s="8"/>
      <c r="P2490" s="8"/>
      <c r="Q2490" s="8"/>
      <c r="R2490" s="8"/>
      <c r="S2490" s="8"/>
      <c r="T2490" s="8"/>
      <c r="U2490" s="8"/>
      <c r="V2490" s="8"/>
      <c r="W2490" s="8"/>
    </row>
    <row r="2491" spans="1:23" ht="14.25" customHeight="1">
      <c r="A2491" s="7">
        <v>42415</v>
      </c>
      <c r="B2491" s="8">
        <v>2.3191999999999999</v>
      </c>
      <c r="C2491" s="8">
        <v>2.8371</v>
      </c>
      <c r="D2491" s="8">
        <v>0.51790000000000003</v>
      </c>
      <c r="E2491" s="8">
        <v>1.2</v>
      </c>
      <c r="F2491" s="8">
        <v>1.74</v>
      </c>
      <c r="G2491" s="8">
        <v>96.6691</v>
      </c>
      <c r="H2491" s="8">
        <v>2.2738</v>
      </c>
      <c r="I2491" s="8">
        <v>126.82235849613492</v>
      </c>
      <c r="J2491" s="8">
        <v>99.23</v>
      </c>
      <c r="N2491" s="7"/>
      <c r="O2491" s="8"/>
      <c r="P2491" s="8"/>
      <c r="Q2491" s="8"/>
      <c r="R2491" s="8"/>
      <c r="S2491" s="8"/>
      <c r="T2491" s="8"/>
      <c r="U2491" s="8"/>
      <c r="V2491" s="8"/>
      <c r="W2491" s="8"/>
    </row>
    <row r="2492" spans="1:23" ht="14.25" customHeight="1">
      <c r="A2492" s="7">
        <v>42414</v>
      </c>
      <c r="B2492" s="8">
        <v>2.3018000000000001</v>
      </c>
      <c r="C2492" s="8">
        <v>2.8220999999999998</v>
      </c>
      <c r="D2492" s="8">
        <v>0.52029999999999976</v>
      </c>
      <c r="E2492" s="8">
        <v>1.2</v>
      </c>
      <c r="F2492" s="8">
        <v>1.74</v>
      </c>
      <c r="G2492" s="8">
        <v>95.973500000000001</v>
      </c>
      <c r="H2492" s="8">
        <v>2.2604000000000002</v>
      </c>
      <c r="I2492" s="8">
        <v>126.89936314827828</v>
      </c>
      <c r="J2492" s="8">
        <v>99.23</v>
      </c>
      <c r="N2492" s="7"/>
      <c r="O2492" s="8"/>
      <c r="P2492" s="8"/>
      <c r="Q2492" s="8"/>
      <c r="R2492" s="8"/>
      <c r="S2492" s="8"/>
      <c r="T2492" s="8"/>
      <c r="U2492" s="8"/>
      <c r="V2492" s="8"/>
      <c r="W2492" s="8"/>
    </row>
    <row r="2493" spans="1:23" ht="14.25" customHeight="1">
      <c r="A2493" s="7">
        <v>42412</v>
      </c>
      <c r="B2493" s="8">
        <v>2.3268</v>
      </c>
      <c r="C2493" s="8">
        <v>2.8534999999999999</v>
      </c>
      <c r="D2493" s="8">
        <v>0.52669999999999995</v>
      </c>
      <c r="E2493" s="8">
        <v>1.2</v>
      </c>
      <c r="F2493" s="8">
        <v>1.74</v>
      </c>
      <c r="G2493" s="8">
        <v>95.973500000000001</v>
      </c>
      <c r="H2493" s="8">
        <v>2.2658999999999998</v>
      </c>
      <c r="I2493" s="8">
        <v>128.70282493653033</v>
      </c>
      <c r="J2493" s="8">
        <v>99.23</v>
      </c>
      <c r="N2493" s="7"/>
      <c r="O2493" s="8"/>
      <c r="P2493" s="8"/>
      <c r="Q2493" s="8"/>
      <c r="R2493" s="8"/>
      <c r="S2493" s="8"/>
      <c r="T2493" s="8"/>
      <c r="U2493" s="8"/>
      <c r="V2493" s="8"/>
      <c r="W2493" s="8"/>
    </row>
    <row r="2494" spans="1:23" ht="14.25" customHeight="1">
      <c r="A2494" s="7">
        <v>42411</v>
      </c>
      <c r="B2494" s="8">
        <v>2.3268</v>
      </c>
      <c r="C2494" s="8">
        <v>2.8534999999999999</v>
      </c>
      <c r="D2494" s="8">
        <v>0.52669999999999995</v>
      </c>
      <c r="E2494" s="8">
        <v>1.1100000000000001</v>
      </c>
      <c r="F2494" s="8">
        <v>1.63</v>
      </c>
      <c r="G2494" s="8">
        <v>95.619100000000003</v>
      </c>
      <c r="H2494" s="8">
        <v>2.2658999999999998</v>
      </c>
      <c r="I2494" s="8">
        <v>128.70282493653033</v>
      </c>
      <c r="J2494" s="8">
        <v>99.23</v>
      </c>
      <c r="N2494" s="7"/>
      <c r="O2494" s="8"/>
      <c r="P2494" s="8"/>
      <c r="Q2494" s="8"/>
      <c r="R2494" s="8"/>
      <c r="S2494" s="8"/>
      <c r="T2494" s="8"/>
      <c r="U2494" s="8"/>
      <c r="V2494" s="8"/>
      <c r="W2494" s="8"/>
    </row>
    <row r="2495" spans="1:23" ht="14.25" customHeight="1">
      <c r="A2495" s="7">
        <v>42410</v>
      </c>
      <c r="B2495" s="8">
        <v>2.3268</v>
      </c>
      <c r="C2495" s="8">
        <v>2.8534999999999999</v>
      </c>
      <c r="D2495" s="8">
        <v>0.52669999999999995</v>
      </c>
      <c r="E2495" s="8">
        <v>1.1499999999999999</v>
      </c>
      <c r="F2495" s="8">
        <v>1.71</v>
      </c>
      <c r="G2495" s="8">
        <v>95.876199999999997</v>
      </c>
      <c r="H2495" s="8">
        <v>2.2658999999999998</v>
      </c>
      <c r="I2495" s="8">
        <v>128.70282493653033</v>
      </c>
      <c r="J2495" s="8">
        <v>99.23</v>
      </c>
      <c r="N2495" s="7"/>
      <c r="O2495" s="8"/>
      <c r="P2495" s="8"/>
      <c r="Q2495" s="8"/>
      <c r="R2495" s="8"/>
      <c r="S2495" s="8"/>
      <c r="T2495" s="8"/>
      <c r="U2495" s="8"/>
      <c r="V2495" s="8"/>
      <c r="W2495" s="8"/>
    </row>
    <row r="2496" spans="1:23" ht="14.25" customHeight="1">
      <c r="A2496" s="7">
        <v>42409</v>
      </c>
      <c r="B2496" s="8">
        <v>2.3268</v>
      </c>
      <c r="C2496" s="8">
        <v>2.8534999999999999</v>
      </c>
      <c r="D2496" s="8">
        <v>0.52669999999999995</v>
      </c>
      <c r="E2496" s="8">
        <v>1.1499999999999999</v>
      </c>
      <c r="F2496" s="8">
        <v>1.74</v>
      </c>
      <c r="G2496" s="8">
        <v>96.046899999999994</v>
      </c>
      <c r="H2496" s="8">
        <v>2.2658999999999998</v>
      </c>
      <c r="I2496" s="8">
        <v>128.70282493653033</v>
      </c>
      <c r="J2496" s="8">
        <v>99.23</v>
      </c>
      <c r="N2496" s="7"/>
      <c r="O2496" s="8"/>
      <c r="P2496" s="8"/>
      <c r="Q2496" s="8"/>
      <c r="R2496" s="8"/>
      <c r="S2496" s="8"/>
      <c r="T2496" s="8"/>
      <c r="U2496" s="8"/>
      <c r="V2496" s="8"/>
      <c r="W2496" s="8"/>
    </row>
    <row r="2497" spans="1:23" ht="14.25" customHeight="1">
      <c r="A2497" s="7">
        <v>42408</v>
      </c>
      <c r="B2497" s="8">
        <v>2.3268</v>
      </c>
      <c r="C2497" s="8">
        <v>2.8534999999999999</v>
      </c>
      <c r="D2497" s="8">
        <v>0.52669999999999995</v>
      </c>
      <c r="E2497" s="8">
        <v>1.1599999999999999</v>
      </c>
      <c r="F2497" s="8">
        <v>1.75</v>
      </c>
      <c r="G2497" s="8">
        <v>96.650300000000001</v>
      </c>
      <c r="H2497" s="8">
        <v>2.2658999999999998</v>
      </c>
      <c r="I2497" s="8">
        <v>128.70282493653033</v>
      </c>
      <c r="J2497" s="8">
        <v>99.23</v>
      </c>
      <c r="N2497" s="7"/>
      <c r="O2497" s="8"/>
      <c r="P2497" s="8"/>
      <c r="Q2497" s="8"/>
      <c r="R2497" s="8"/>
      <c r="S2497" s="8"/>
      <c r="T2497" s="8"/>
      <c r="U2497" s="8"/>
      <c r="V2497" s="8"/>
      <c r="W2497" s="8"/>
    </row>
    <row r="2498" spans="1:23" ht="14.25" customHeight="1">
      <c r="A2498" s="7">
        <v>42406</v>
      </c>
      <c r="B2498" s="8">
        <v>2.3268</v>
      </c>
      <c r="C2498" s="8">
        <v>2.8534999999999999</v>
      </c>
      <c r="D2498" s="8">
        <v>0.52669999999999995</v>
      </c>
      <c r="E2498" s="8">
        <v>1.25</v>
      </c>
      <c r="F2498" s="8">
        <v>1.86</v>
      </c>
      <c r="G2498" s="8">
        <v>96.994600000000005</v>
      </c>
      <c r="H2498" s="8">
        <v>2.2658999999999998</v>
      </c>
      <c r="I2498" s="8">
        <v>128.70282493653033</v>
      </c>
      <c r="J2498" s="8">
        <v>99.23</v>
      </c>
      <c r="N2498" s="7"/>
      <c r="O2498" s="8"/>
      <c r="P2498" s="8"/>
      <c r="Q2498" s="8"/>
      <c r="R2498" s="8"/>
      <c r="S2498" s="8"/>
      <c r="T2498" s="8"/>
      <c r="U2498" s="8"/>
      <c r="V2498" s="8"/>
      <c r="W2498" s="8"/>
    </row>
    <row r="2499" spans="1:23" ht="14.25" customHeight="1">
      <c r="A2499" s="7">
        <v>42405</v>
      </c>
      <c r="B2499" s="8">
        <v>2.3258999999999999</v>
      </c>
      <c r="C2499" s="8">
        <v>2.8534999999999999</v>
      </c>
      <c r="D2499" s="8">
        <v>0.52760000000000007</v>
      </c>
      <c r="E2499" s="8">
        <v>1.25</v>
      </c>
      <c r="F2499" s="8">
        <v>1.86</v>
      </c>
      <c r="G2499" s="8">
        <v>96.994600000000005</v>
      </c>
      <c r="H2499" s="8">
        <v>2.3668999999999998</v>
      </c>
      <c r="I2499" s="8">
        <v>129.0031750493653</v>
      </c>
      <c r="J2499" s="8">
        <v>99.23</v>
      </c>
      <c r="N2499" s="7"/>
      <c r="O2499" s="8"/>
      <c r="P2499" s="8"/>
      <c r="Q2499" s="8"/>
      <c r="R2499" s="8"/>
      <c r="S2499" s="8"/>
      <c r="T2499" s="8"/>
      <c r="U2499" s="8"/>
      <c r="V2499" s="8"/>
      <c r="W2499" s="8"/>
    </row>
    <row r="2500" spans="1:23" ht="14.25" customHeight="1">
      <c r="A2500" s="7">
        <v>42404</v>
      </c>
      <c r="B2500" s="8">
        <v>2.3159999999999998</v>
      </c>
      <c r="C2500" s="8">
        <v>2.855</v>
      </c>
      <c r="D2500" s="8">
        <v>0.53900000000000015</v>
      </c>
      <c r="E2500" s="8">
        <v>1.25</v>
      </c>
      <c r="F2500" s="8">
        <v>1.87</v>
      </c>
      <c r="G2500" s="8">
        <v>96.572999999999993</v>
      </c>
      <c r="H2500" s="8">
        <v>2.4619</v>
      </c>
      <c r="I2500" s="8">
        <v>129.72851865112995</v>
      </c>
      <c r="J2500" s="8">
        <v>100.15</v>
      </c>
      <c r="N2500" s="7"/>
      <c r="O2500" s="8"/>
      <c r="P2500" s="8"/>
      <c r="Q2500" s="8"/>
      <c r="R2500" s="8"/>
      <c r="S2500" s="8"/>
      <c r="T2500" s="8"/>
      <c r="U2500" s="8"/>
      <c r="V2500" s="8"/>
      <c r="W2500" s="8"/>
    </row>
    <row r="2501" spans="1:23" ht="14.25" customHeight="1">
      <c r="A2501" s="7">
        <v>42403</v>
      </c>
      <c r="B2501" s="8">
        <v>2.3159999999999998</v>
      </c>
      <c r="C2501" s="8">
        <v>2.8917999999999999</v>
      </c>
      <c r="D2501" s="8">
        <v>0.57580000000000009</v>
      </c>
      <c r="E2501" s="8">
        <v>1.27</v>
      </c>
      <c r="F2501" s="8">
        <v>1.88</v>
      </c>
      <c r="G2501" s="8">
        <v>97.399000000000001</v>
      </c>
      <c r="H2501" s="8">
        <v>2.4125000000000001</v>
      </c>
      <c r="I2501" s="8">
        <v>130.33715925637395</v>
      </c>
      <c r="J2501" s="8">
        <v>100.15</v>
      </c>
      <c r="N2501" s="7"/>
      <c r="O2501" s="8"/>
      <c r="P2501" s="8"/>
      <c r="Q2501" s="8"/>
      <c r="R2501" s="8"/>
      <c r="S2501" s="8"/>
      <c r="T2501" s="8"/>
      <c r="U2501" s="8"/>
      <c r="V2501" s="8"/>
      <c r="W2501" s="8"/>
    </row>
    <row r="2502" spans="1:23" ht="14.25" customHeight="1">
      <c r="A2502" s="7">
        <v>42402</v>
      </c>
      <c r="B2502" s="8">
        <v>2.3208000000000002</v>
      </c>
      <c r="C2502" s="8">
        <v>2.8818000000000001</v>
      </c>
      <c r="D2502" s="8">
        <v>0.56099999999999994</v>
      </c>
      <c r="E2502" s="8">
        <v>1.28</v>
      </c>
      <c r="F2502" s="8">
        <v>1.87</v>
      </c>
      <c r="G2502" s="8">
        <v>98.786600000000007</v>
      </c>
      <c r="H2502" s="8">
        <v>2.5009000000000001</v>
      </c>
      <c r="I2502" s="8">
        <v>129.21282349397589</v>
      </c>
      <c r="J2502" s="8">
        <v>100.15</v>
      </c>
      <c r="N2502" s="7"/>
      <c r="O2502" s="8"/>
      <c r="P2502" s="8"/>
      <c r="Q2502" s="8"/>
      <c r="R2502" s="8"/>
      <c r="S2502" s="8"/>
      <c r="T2502" s="8"/>
      <c r="U2502" s="8"/>
      <c r="V2502" s="8"/>
      <c r="W2502" s="8"/>
    </row>
    <row r="2503" spans="1:23" ht="14.25" customHeight="1">
      <c r="A2503" s="7">
        <v>42401</v>
      </c>
      <c r="B2503" s="8">
        <v>2.3109000000000002</v>
      </c>
      <c r="C2503" s="8">
        <v>2.8368000000000002</v>
      </c>
      <c r="D2503" s="8">
        <v>0.52590000000000003</v>
      </c>
      <c r="E2503" s="8">
        <v>1.38</v>
      </c>
      <c r="F2503" s="8">
        <v>1.97</v>
      </c>
      <c r="G2503" s="8">
        <v>99.046400000000006</v>
      </c>
      <c r="H2503" s="8">
        <v>2.4323999999999999</v>
      </c>
      <c r="I2503" s="8">
        <v>134.40276488256228</v>
      </c>
      <c r="J2503" s="8">
        <v>100.15</v>
      </c>
      <c r="N2503" s="7"/>
      <c r="O2503" s="8"/>
      <c r="P2503" s="8"/>
      <c r="Q2503" s="8"/>
      <c r="R2503" s="8"/>
      <c r="S2503" s="8"/>
      <c r="T2503" s="8"/>
      <c r="U2503" s="8"/>
      <c r="V2503" s="8"/>
      <c r="W2503" s="8"/>
    </row>
    <row r="2504" spans="1:23" ht="14.25" customHeight="1">
      <c r="A2504" s="7">
        <v>42398</v>
      </c>
      <c r="B2504" s="8">
        <v>2.3214000000000001</v>
      </c>
      <c r="C2504" s="8">
        <v>2.8418999999999999</v>
      </c>
      <c r="D2504" s="8">
        <v>0.52049999999999974</v>
      </c>
      <c r="E2504" s="8">
        <v>1.33</v>
      </c>
      <c r="F2504" s="8">
        <v>1.94</v>
      </c>
      <c r="G2504" s="8">
        <v>99.561700000000002</v>
      </c>
      <c r="H2504" s="8">
        <v>2.2682000000000002</v>
      </c>
      <c r="I2504" s="8">
        <v>134.6833574375446</v>
      </c>
      <c r="J2504" s="8">
        <v>100.15</v>
      </c>
      <c r="N2504" s="7"/>
      <c r="O2504" s="8"/>
      <c r="P2504" s="8"/>
      <c r="Q2504" s="8"/>
      <c r="R2504" s="8"/>
      <c r="S2504" s="8"/>
      <c r="T2504" s="8"/>
      <c r="U2504" s="8"/>
      <c r="V2504" s="8"/>
      <c r="W2504" s="8"/>
    </row>
    <row r="2505" spans="1:23" ht="14.25" customHeight="1">
      <c r="A2505" s="7">
        <v>42397</v>
      </c>
      <c r="B2505" s="8">
        <v>2.3607999999999998</v>
      </c>
      <c r="C2505" s="8">
        <v>2.8866000000000001</v>
      </c>
      <c r="D2505" s="8">
        <v>0.52580000000000027</v>
      </c>
      <c r="E2505" s="8">
        <v>1.4</v>
      </c>
      <c r="F2505" s="8">
        <v>2</v>
      </c>
      <c r="G2505" s="8">
        <v>98.603300000000004</v>
      </c>
      <c r="H2505" s="8">
        <v>2.3128000000000002</v>
      </c>
      <c r="I2505" s="8">
        <v>131.85241082378224</v>
      </c>
      <c r="J2505" s="8">
        <v>100.84</v>
      </c>
      <c r="N2505" s="7"/>
      <c r="O2505" s="8"/>
      <c r="P2505" s="8"/>
      <c r="Q2505" s="8"/>
      <c r="R2505" s="8"/>
      <c r="S2505" s="8"/>
      <c r="T2505" s="8"/>
      <c r="U2505" s="8"/>
      <c r="V2505" s="8"/>
      <c r="W2505" s="8"/>
    </row>
    <row r="2506" spans="1:23" ht="14.25" customHeight="1">
      <c r="A2506" s="7">
        <v>42396</v>
      </c>
      <c r="B2506" s="8">
        <v>2.3519000000000001</v>
      </c>
      <c r="C2506" s="8">
        <v>2.9016000000000002</v>
      </c>
      <c r="D2506" s="8">
        <v>0.54970000000000008</v>
      </c>
      <c r="E2506" s="8">
        <v>1.43</v>
      </c>
      <c r="F2506" s="8">
        <v>2.02</v>
      </c>
      <c r="G2506" s="8">
        <v>98.900300000000001</v>
      </c>
      <c r="H2506" s="8">
        <v>2.3035000000000001</v>
      </c>
      <c r="I2506" s="8">
        <v>131.89062119167264</v>
      </c>
      <c r="J2506" s="8">
        <v>100.84</v>
      </c>
      <c r="N2506" s="7"/>
      <c r="O2506" s="8"/>
      <c r="P2506" s="8"/>
      <c r="Q2506" s="8"/>
      <c r="R2506" s="8"/>
      <c r="S2506" s="8"/>
      <c r="T2506" s="8"/>
      <c r="U2506" s="8"/>
      <c r="V2506" s="8"/>
      <c r="W2506" s="8"/>
    </row>
    <row r="2507" spans="1:23" ht="14.25" customHeight="1">
      <c r="A2507" s="7">
        <v>42395</v>
      </c>
      <c r="B2507" s="8">
        <v>2.3109999999999999</v>
      </c>
      <c r="C2507" s="8">
        <v>2.8616000000000001</v>
      </c>
      <c r="D2507" s="8">
        <v>0.5506000000000002</v>
      </c>
      <c r="E2507" s="8">
        <v>1.45</v>
      </c>
      <c r="F2507" s="8">
        <v>2.0099999999999998</v>
      </c>
      <c r="G2507" s="8">
        <v>99.040700000000001</v>
      </c>
      <c r="H2507" s="8">
        <v>2.3001</v>
      </c>
      <c r="I2507" s="8">
        <v>131.96432636951832</v>
      </c>
      <c r="J2507" s="8">
        <v>100.84</v>
      </c>
      <c r="N2507" s="7"/>
      <c r="O2507" s="8"/>
      <c r="P2507" s="8"/>
      <c r="Q2507" s="8"/>
      <c r="R2507" s="8"/>
      <c r="S2507" s="8"/>
      <c r="T2507" s="8"/>
      <c r="U2507" s="8"/>
      <c r="V2507" s="8"/>
      <c r="W2507" s="8"/>
    </row>
    <row r="2508" spans="1:23" ht="14.25" customHeight="1">
      <c r="A2508" s="7">
        <v>42394</v>
      </c>
      <c r="B2508" s="8">
        <v>2.3109000000000002</v>
      </c>
      <c r="C2508" s="8">
        <v>2.859</v>
      </c>
      <c r="D2508" s="8">
        <v>0.54809999999999981</v>
      </c>
      <c r="E2508" s="8">
        <v>1.47</v>
      </c>
      <c r="F2508" s="8">
        <v>2.0299999999999998</v>
      </c>
      <c r="G2508" s="8">
        <v>99.302499999999995</v>
      </c>
      <c r="H2508" s="8">
        <v>2.2896999999999998</v>
      </c>
      <c r="I2508" s="8">
        <v>130.48664328282828</v>
      </c>
      <c r="J2508" s="8">
        <v>100.84</v>
      </c>
      <c r="N2508" s="7"/>
      <c r="O2508" s="8"/>
      <c r="P2508" s="8"/>
      <c r="Q2508" s="8"/>
      <c r="R2508" s="8"/>
      <c r="S2508" s="8"/>
      <c r="T2508" s="8"/>
      <c r="U2508" s="8"/>
      <c r="V2508" s="8"/>
      <c r="W2508" s="8"/>
    </row>
    <row r="2509" spans="1:23" ht="14.25" customHeight="1">
      <c r="A2509" s="7">
        <v>42391</v>
      </c>
      <c r="B2509" s="8">
        <v>2.306</v>
      </c>
      <c r="C2509" s="8">
        <v>2.7740999999999998</v>
      </c>
      <c r="D2509" s="8">
        <v>0.46809999999999974</v>
      </c>
      <c r="E2509" s="8">
        <v>1.49</v>
      </c>
      <c r="F2509" s="8">
        <v>2.0699999999999998</v>
      </c>
      <c r="G2509" s="8">
        <v>99.534800000000004</v>
      </c>
      <c r="H2509" s="8">
        <v>2.3399000000000001</v>
      </c>
      <c r="I2509" s="8">
        <v>129.96509095721538</v>
      </c>
      <c r="J2509" s="8">
        <v>100.84</v>
      </c>
      <c r="N2509" s="7"/>
      <c r="O2509" s="8"/>
      <c r="P2509" s="8"/>
      <c r="Q2509" s="8"/>
      <c r="R2509" s="8"/>
      <c r="S2509" s="8"/>
      <c r="T2509" s="8"/>
      <c r="U2509" s="8"/>
      <c r="V2509" s="8"/>
      <c r="W2509" s="8"/>
    </row>
    <row r="2510" spans="1:23" ht="14.25" customHeight="1">
      <c r="A2510" s="7">
        <v>42390</v>
      </c>
      <c r="B2510" s="8">
        <v>2.3006000000000002</v>
      </c>
      <c r="C2510" s="8">
        <v>2.7913999999999999</v>
      </c>
      <c r="D2510" s="8">
        <v>0.49079999999999968</v>
      </c>
      <c r="E2510" s="8">
        <v>1.44</v>
      </c>
      <c r="F2510" s="8">
        <v>2.02</v>
      </c>
      <c r="G2510" s="8">
        <v>99.118300000000005</v>
      </c>
      <c r="H2510" s="8">
        <v>2.415</v>
      </c>
      <c r="I2510" s="8">
        <v>128.7963511490909</v>
      </c>
      <c r="J2510" s="8">
        <v>100.39</v>
      </c>
      <c r="N2510" s="7"/>
      <c r="O2510" s="8"/>
      <c r="P2510" s="8"/>
      <c r="Q2510" s="8"/>
      <c r="R2510" s="8"/>
      <c r="S2510" s="8"/>
      <c r="T2510" s="8"/>
      <c r="U2510" s="8"/>
      <c r="V2510" s="8"/>
      <c r="W2510" s="8"/>
    </row>
    <row r="2511" spans="1:23" ht="14.25" customHeight="1">
      <c r="A2511" s="7">
        <v>42389</v>
      </c>
      <c r="B2511" s="8">
        <v>2.3105000000000002</v>
      </c>
      <c r="C2511" s="8">
        <v>2.8113999999999999</v>
      </c>
      <c r="D2511" s="8">
        <v>0.50089999999999968</v>
      </c>
      <c r="E2511" s="8">
        <v>1.44</v>
      </c>
      <c r="F2511" s="8">
        <v>2.0099999999999998</v>
      </c>
      <c r="G2511" s="8">
        <v>99.1066</v>
      </c>
      <c r="H2511" s="8">
        <v>2.3872</v>
      </c>
      <c r="I2511" s="8">
        <v>125.56960175912408</v>
      </c>
      <c r="J2511" s="8">
        <v>100.39</v>
      </c>
      <c r="N2511" s="7"/>
      <c r="O2511" s="8"/>
      <c r="P2511" s="8"/>
      <c r="Q2511" s="8"/>
      <c r="R2511" s="8"/>
      <c r="S2511" s="8"/>
      <c r="T2511" s="8"/>
      <c r="U2511" s="8"/>
      <c r="V2511" s="8"/>
      <c r="W2511" s="8"/>
    </row>
    <row r="2512" spans="1:23" ht="14.25" customHeight="1">
      <c r="A2512" s="7">
        <v>42388</v>
      </c>
      <c r="B2512" s="8">
        <v>2.2724000000000002</v>
      </c>
      <c r="C2512" s="8">
        <v>2.7964000000000002</v>
      </c>
      <c r="D2512" s="8">
        <v>0.52400000000000002</v>
      </c>
      <c r="E2512" s="8">
        <v>1.49</v>
      </c>
      <c r="F2512" s="8">
        <v>2.06</v>
      </c>
      <c r="G2512" s="8">
        <v>99.082599999999999</v>
      </c>
      <c r="H2512" s="8">
        <v>2.4199000000000002</v>
      </c>
      <c r="I2512" s="8">
        <v>126.45615401022644</v>
      </c>
      <c r="J2512" s="8">
        <v>100.39</v>
      </c>
      <c r="N2512" s="7"/>
      <c r="O2512" s="8"/>
      <c r="P2512" s="8"/>
      <c r="Q2512" s="8"/>
      <c r="R2512" s="8"/>
      <c r="S2512" s="8"/>
      <c r="T2512" s="8"/>
      <c r="U2512" s="8"/>
      <c r="V2512" s="8"/>
      <c r="W2512" s="8"/>
    </row>
    <row r="2513" spans="1:23" ht="14.25" customHeight="1">
      <c r="A2513" s="7">
        <v>42387</v>
      </c>
      <c r="B2513" s="8">
        <v>2.2618</v>
      </c>
      <c r="C2513" s="8">
        <v>2.7764000000000002</v>
      </c>
      <c r="D2513" s="8">
        <v>0.51460000000000017</v>
      </c>
      <c r="E2513" s="8">
        <v>1.46</v>
      </c>
      <c r="F2513" s="8">
        <v>2.0299999999999998</v>
      </c>
      <c r="G2513" s="8">
        <v>99.108199999999997</v>
      </c>
      <c r="H2513" s="8">
        <v>2.3315999999999999</v>
      </c>
      <c r="I2513" s="8">
        <v>126.95201637628111</v>
      </c>
      <c r="J2513" s="8">
        <v>100.39</v>
      </c>
      <c r="N2513" s="7"/>
      <c r="O2513" s="8"/>
      <c r="P2513" s="8"/>
      <c r="Q2513" s="8"/>
      <c r="R2513" s="8"/>
      <c r="S2513" s="8"/>
      <c r="T2513" s="8"/>
      <c r="U2513" s="8"/>
      <c r="V2513" s="8"/>
      <c r="W2513" s="8"/>
    </row>
    <row r="2514" spans="1:23" ht="14.25" customHeight="1">
      <c r="A2514" s="7">
        <v>42384</v>
      </c>
      <c r="B2514" s="8">
        <v>2.2782</v>
      </c>
      <c r="C2514" s="8">
        <v>2.7464</v>
      </c>
      <c r="D2514" s="8">
        <v>0.46819999999999995</v>
      </c>
      <c r="E2514" s="8">
        <v>1.46</v>
      </c>
      <c r="F2514" s="8">
        <v>2.0299999999999998</v>
      </c>
      <c r="G2514" s="8">
        <v>98.913499999999999</v>
      </c>
      <c r="H2514" s="8">
        <v>2.3302</v>
      </c>
      <c r="I2514" s="8">
        <v>130.7690570523213</v>
      </c>
      <c r="J2514" s="8">
        <v>100.39</v>
      </c>
      <c r="N2514" s="7"/>
      <c r="O2514" s="8"/>
      <c r="P2514" s="8"/>
      <c r="Q2514" s="8"/>
      <c r="R2514" s="8"/>
      <c r="S2514" s="8"/>
      <c r="T2514" s="8"/>
      <c r="U2514" s="8"/>
      <c r="V2514" s="8"/>
      <c r="W2514" s="8"/>
    </row>
    <row r="2515" spans="1:23" ht="14.25" customHeight="1">
      <c r="A2515" s="7">
        <v>42383</v>
      </c>
      <c r="B2515" s="8">
        <v>2.2793000000000001</v>
      </c>
      <c r="C2515" s="8">
        <v>2.7513000000000001</v>
      </c>
      <c r="D2515" s="8">
        <v>0.47199999999999998</v>
      </c>
      <c r="E2515" s="8">
        <v>1.52</v>
      </c>
      <c r="F2515" s="8">
        <v>2.1</v>
      </c>
      <c r="G2515" s="8">
        <v>99.080799999999996</v>
      </c>
      <c r="H2515" s="8">
        <v>2.3201999999999998</v>
      </c>
      <c r="I2515" s="8">
        <v>132.57661381939303</v>
      </c>
      <c r="J2515" s="8">
        <v>99.96</v>
      </c>
      <c r="N2515" s="7"/>
      <c r="O2515" s="8"/>
      <c r="P2515" s="8"/>
      <c r="Q2515" s="8"/>
      <c r="R2515" s="8"/>
      <c r="S2515" s="8"/>
      <c r="T2515" s="8"/>
      <c r="U2515" s="8"/>
      <c r="V2515" s="8"/>
      <c r="W2515" s="8"/>
    </row>
    <row r="2516" spans="1:23" ht="14.25" customHeight="1">
      <c r="A2516" s="7">
        <v>42382</v>
      </c>
      <c r="B2516" s="8">
        <v>2.2804000000000002</v>
      </c>
      <c r="C2516" s="8">
        <v>2.7237</v>
      </c>
      <c r="D2516" s="8">
        <v>0.44329999999999981</v>
      </c>
      <c r="E2516" s="8">
        <v>1.51</v>
      </c>
      <c r="F2516" s="8">
        <v>2.08</v>
      </c>
      <c r="G2516" s="8">
        <v>98.903499999999994</v>
      </c>
      <c r="H2516" s="8">
        <v>2.2879</v>
      </c>
      <c r="I2516" s="8">
        <v>133.45070720446097</v>
      </c>
      <c r="J2516" s="8">
        <v>99.96</v>
      </c>
      <c r="N2516" s="7"/>
      <c r="O2516" s="8"/>
      <c r="P2516" s="8"/>
      <c r="Q2516" s="8"/>
      <c r="R2516" s="8"/>
      <c r="S2516" s="8"/>
      <c r="T2516" s="8"/>
      <c r="U2516" s="8"/>
      <c r="V2516" s="8"/>
      <c r="W2516" s="8"/>
    </row>
    <row r="2517" spans="1:23" ht="14.25" customHeight="1">
      <c r="A2517" s="7">
        <v>42381</v>
      </c>
      <c r="B2517" s="8">
        <v>2.3054000000000001</v>
      </c>
      <c r="C2517" s="8">
        <v>2.7887</v>
      </c>
      <c r="D2517" s="8">
        <v>0.48329999999999984</v>
      </c>
      <c r="E2517" s="8">
        <v>1.55</v>
      </c>
      <c r="F2517" s="8">
        <v>2.12</v>
      </c>
      <c r="G2517" s="8">
        <v>99.026700000000005</v>
      </c>
      <c r="H2517" s="8">
        <v>2.2848000000000002</v>
      </c>
      <c r="I2517" s="8">
        <v>135.04422741815478</v>
      </c>
      <c r="J2517" s="8">
        <v>99.96</v>
      </c>
      <c r="N2517" s="7"/>
      <c r="O2517" s="8"/>
      <c r="P2517" s="8"/>
      <c r="Q2517" s="8"/>
      <c r="R2517" s="8"/>
      <c r="S2517" s="8"/>
      <c r="T2517" s="8"/>
      <c r="U2517" s="8"/>
      <c r="V2517" s="8"/>
      <c r="W2517" s="8"/>
    </row>
    <row r="2518" spans="1:23" ht="14.25" customHeight="1">
      <c r="A2518" s="7">
        <v>42380</v>
      </c>
      <c r="B2518" s="8">
        <v>2.3511000000000002</v>
      </c>
      <c r="C2518" s="8">
        <v>2.8187000000000002</v>
      </c>
      <c r="D2518" s="8">
        <v>0.46760000000000002</v>
      </c>
      <c r="E2518" s="8">
        <v>1.58</v>
      </c>
      <c r="F2518" s="8">
        <v>2.17</v>
      </c>
      <c r="G2518" s="8">
        <v>98.813400000000001</v>
      </c>
      <c r="H2518" s="8">
        <v>2.3048999999999999</v>
      </c>
      <c r="I2518" s="8">
        <v>135.28713703869047</v>
      </c>
      <c r="J2518" s="8">
        <v>99.96</v>
      </c>
      <c r="N2518" s="7"/>
      <c r="O2518" s="8"/>
      <c r="P2518" s="8"/>
      <c r="Q2518" s="8"/>
      <c r="R2518" s="8"/>
      <c r="S2518" s="8"/>
      <c r="T2518" s="8"/>
      <c r="U2518" s="8"/>
      <c r="V2518" s="8"/>
      <c r="W2518" s="8"/>
    </row>
    <row r="2519" spans="1:23" ht="14.25" customHeight="1">
      <c r="A2519" s="7">
        <v>42377</v>
      </c>
      <c r="B2519" s="8">
        <v>2.3633999999999999</v>
      </c>
      <c r="C2519" s="8">
        <v>2.8361999999999998</v>
      </c>
      <c r="D2519" s="8">
        <v>0.47279999999999989</v>
      </c>
      <c r="E2519" s="8">
        <v>1.57</v>
      </c>
      <c r="F2519" s="8">
        <v>2.13</v>
      </c>
      <c r="G2519" s="8">
        <v>98.417900000000003</v>
      </c>
      <c r="H2519" s="8">
        <v>2.2988</v>
      </c>
      <c r="I2519" s="8">
        <v>135.73163638392856</v>
      </c>
      <c r="J2519" s="8">
        <v>99.96</v>
      </c>
      <c r="N2519" s="7"/>
      <c r="O2519" s="8"/>
      <c r="P2519" s="8"/>
      <c r="Q2519" s="8"/>
      <c r="R2519" s="8"/>
      <c r="S2519" s="8"/>
      <c r="T2519" s="8"/>
      <c r="U2519" s="8"/>
      <c r="V2519" s="8"/>
      <c r="W2519" s="8"/>
    </row>
    <row r="2520" spans="1:23" ht="14.25" customHeight="1">
      <c r="A2520" s="7">
        <v>42376</v>
      </c>
      <c r="B2520" s="8">
        <v>2.37</v>
      </c>
      <c r="C2520" s="8">
        <v>2.8511000000000002</v>
      </c>
      <c r="D2520" s="8">
        <v>0.48110000000000008</v>
      </c>
      <c r="E2520" s="8">
        <v>1.61</v>
      </c>
      <c r="F2520" s="8">
        <v>2.16</v>
      </c>
      <c r="G2520" s="8">
        <v>98.310599999999994</v>
      </c>
      <c r="H2520" s="8">
        <v>2.3300999999999998</v>
      </c>
      <c r="I2520" s="8">
        <v>136.03734183172003</v>
      </c>
      <c r="J2520" s="8">
        <v>100.94</v>
      </c>
      <c r="N2520" s="7"/>
      <c r="O2520" s="8"/>
      <c r="P2520" s="8"/>
      <c r="Q2520" s="8"/>
      <c r="R2520" s="8"/>
      <c r="S2520" s="8"/>
      <c r="T2520" s="8"/>
      <c r="U2520" s="8"/>
      <c r="V2520" s="8"/>
      <c r="W2520" s="8"/>
    </row>
    <row r="2521" spans="1:23" ht="14.25" customHeight="1">
      <c r="A2521" s="7">
        <v>42375</v>
      </c>
      <c r="B2521" s="8">
        <v>2.3690000000000002</v>
      </c>
      <c r="C2521" s="8">
        <v>2.8860999999999999</v>
      </c>
      <c r="D2521" s="8">
        <v>0.51709999999999967</v>
      </c>
      <c r="E2521" s="8">
        <v>1.65</v>
      </c>
      <c r="F2521" s="8">
        <v>2.1800000000000002</v>
      </c>
      <c r="G2521" s="8">
        <v>99.254499999999993</v>
      </c>
      <c r="H2521" s="8">
        <v>2.3473000000000002</v>
      </c>
      <c r="I2521" s="8">
        <v>135.27231208799404</v>
      </c>
      <c r="J2521" s="8">
        <v>100.94</v>
      </c>
      <c r="N2521" s="7"/>
      <c r="O2521" s="8"/>
      <c r="P2521" s="8"/>
      <c r="Q2521" s="8"/>
      <c r="R2521" s="8"/>
      <c r="S2521" s="8"/>
      <c r="T2521" s="8"/>
      <c r="U2521" s="8"/>
      <c r="V2521" s="8"/>
      <c r="W2521" s="8"/>
    </row>
    <row r="2522" spans="1:23" ht="14.25" customHeight="1">
      <c r="A2522" s="7">
        <v>42374</v>
      </c>
      <c r="B2522" s="8">
        <v>2.3679999999999999</v>
      </c>
      <c r="C2522" s="8">
        <v>2.8910999999999998</v>
      </c>
      <c r="D2522" s="8">
        <v>0.5230999999999999</v>
      </c>
      <c r="E2522" s="8">
        <v>1.73</v>
      </c>
      <c r="F2522" s="8">
        <v>2.25</v>
      </c>
      <c r="G2522" s="8">
        <v>99.339600000000004</v>
      </c>
      <c r="H2522" s="8">
        <v>2.3079000000000001</v>
      </c>
      <c r="I2522" s="8">
        <v>133.0244199925373</v>
      </c>
      <c r="J2522" s="8">
        <v>100.94</v>
      </c>
      <c r="N2522" s="7"/>
      <c r="O2522" s="8"/>
      <c r="P2522" s="8"/>
      <c r="Q2522" s="8"/>
      <c r="R2522" s="8"/>
      <c r="S2522" s="8"/>
      <c r="T2522" s="8"/>
      <c r="U2522" s="8"/>
      <c r="V2522" s="8"/>
      <c r="W2522" s="8"/>
    </row>
    <row r="2523" spans="1:23" ht="14.25" customHeight="1">
      <c r="A2523" s="7">
        <v>42373</v>
      </c>
      <c r="B2523" s="8">
        <v>2.3479000000000001</v>
      </c>
      <c r="C2523" s="8">
        <v>2.871</v>
      </c>
      <c r="D2523" s="8">
        <v>0.5230999999999999</v>
      </c>
      <c r="E2523" s="8">
        <v>1.73</v>
      </c>
      <c r="F2523" s="8">
        <v>2.2400000000000002</v>
      </c>
      <c r="G2523" s="8">
        <v>98.831900000000005</v>
      </c>
      <c r="H2523" s="8">
        <v>2.3065000000000002</v>
      </c>
      <c r="I2523" s="8">
        <v>137.27448594029852</v>
      </c>
      <c r="J2523" s="8">
        <v>100.94</v>
      </c>
      <c r="N2523" s="7"/>
      <c r="O2523" s="8"/>
      <c r="P2523" s="8"/>
      <c r="Q2523" s="8"/>
      <c r="R2523" s="8"/>
      <c r="S2523" s="8"/>
      <c r="T2523" s="8"/>
      <c r="U2523" s="8"/>
      <c r="V2523" s="8"/>
      <c r="W2523" s="8"/>
    </row>
    <row r="2524" spans="1:23" ht="14.25" customHeight="1">
      <c r="A2524" s="7">
        <v>42370</v>
      </c>
      <c r="B2524" s="8">
        <v>2.2978999999999998</v>
      </c>
      <c r="C2524" s="8">
        <v>2.8212000000000002</v>
      </c>
      <c r="D2524" s="8">
        <v>0.52330000000000032</v>
      </c>
      <c r="E2524" s="8">
        <v>1.76</v>
      </c>
      <c r="F2524" s="8">
        <v>2.27</v>
      </c>
      <c r="G2524" s="8">
        <v>98.676299999999998</v>
      </c>
      <c r="H2524" s="8">
        <v>2.3243</v>
      </c>
      <c r="I2524" s="8">
        <v>142.00052417040359</v>
      </c>
      <c r="J2524" s="8">
        <v>100.94</v>
      </c>
      <c r="N2524" s="7"/>
      <c r="O2524" s="8"/>
      <c r="P2524" s="8"/>
      <c r="Q2524" s="8"/>
      <c r="R2524" s="8"/>
      <c r="S2524" s="8"/>
      <c r="T2524" s="8"/>
      <c r="U2524" s="8"/>
      <c r="V2524" s="8"/>
      <c r="W2524" s="8"/>
    </row>
    <row r="2525" spans="1:23" ht="14.25" customHeight="1">
      <c r="A2525" s="7">
        <v>42369</v>
      </c>
      <c r="B2525" s="8">
        <v>2.2978999999999998</v>
      </c>
      <c r="C2525" s="8">
        <v>2.8212000000000002</v>
      </c>
      <c r="D2525" s="8">
        <v>0.52330000000000032</v>
      </c>
      <c r="E2525" s="8">
        <v>1.76</v>
      </c>
      <c r="F2525" s="8">
        <v>2.27</v>
      </c>
      <c r="G2525" s="8">
        <v>98.681299999999993</v>
      </c>
      <c r="H2525" s="8">
        <v>2.3243</v>
      </c>
      <c r="I2525" s="8">
        <v>142.00052417040359</v>
      </c>
      <c r="J2525" s="8">
        <v>100.94</v>
      </c>
      <c r="N2525" s="7"/>
      <c r="O2525" s="8"/>
      <c r="P2525" s="8"/>
      <c r="Q2525" s="8"/>
      <c r="R2525" s="8"/>
      <c r="S2525" s="8"/>
      <c r="T2525" s="8"/>
      <c r="U2525" s="8"/>
      <c r="V2525" s="8"/>
      <c r="W2525" s="8"/>
    </row>
    <row r="2526" spans="1:23" ht="14.25" customHeight="1">
      <c r="A2526" s="7">
        <v>42368</v>
      </c>
      <c r="B2526" s="8">
        <v>2.2978999999999998</v>
      </c>
      <c r="C2526" s="8">
        <v>2.8260999999999998</v>
      </c>
      <c r="D2526" s="8">
        <v>0.5282</v>
      </c>
      <c r="E2526" s="8">
        <v>1.8</v>
      </c>
      <c r="F2526" s="8">
        <v>2.31</v>
      </c>
      <c r="G2526" s="8">
        <v>98.271699999999996</v>
      </c>
      <c r="H2526" s="8">
        <v>2.4224000000000001</v>
      </c>
      <c r="I2526" s="8">
        <v>140.26906297155688</v>
      </c>
      <c r="J2526" s="8">
        <v>100.87</v>
      </c>
      <c r="N2526" s="7"/>
      <c r="O2526" s="8"/>
      <c r="P2526" s="8"/>
      <c r="Q2526" s="8"/>
      <c r="R2526" s="8"/>
      <c r="S2526" s="8"/>
      <c r="T2526" s="8"/>
      <c r="U2526" s="8"/>
      <c r="V2526" s="8"/>
      <c r="W2526" s="8"/>
    </row>
    <row r="2527" spans="1:23" ht="14.25" customHeight="1">
      <c r="A2527" s="7">
        <v>42367</v>
      </c>
      <c r="B2527" s="8">
        <v>2.3075999999999999</v>
      </c>
      <c r="C2527" s="8">
        <v>2.8060999999999998</v>
      </c>
      <c r="D2527" s="8">
        <v>0.49849999999999994</v>
      </c>
      <c r="E2527" s="8">
        <v>1.81</v>
      </c>
      <c r="F2527" s="8">
        <v>2.3199999999999998</v>
      </c>
      <c r="G2527" s="8">
        <v>98.2547</v>
      </c>
      <c r="H2527" s="8">
        <v>2.4257</v>
      </c>
      <c r="I2527" s="8">
        <v>143.21368426426426</v>
      </c>
      <c r="J2527" s="8">
        <v>100.87</v>
      </c>
      <c r="N2527" s="7"/>
      <c r="O2527" s="8"/>
      <c r="P2527" s="8"/>
      <c r="Q2527" s="8"/>
      <c r="R2527" s="8"/>
      <c r="S2527" s="8"/>
      <c r="T2527" s="8"/>
      <c r="U2527" s="8"/>
      <c r="V2527" s="8"/>
      <c r="W2527" s="8"/>
    </row>
    <row r="2528" spans="1:23" ht="14.25" customHeight="1">
      <c r="A2528" s="7">
        <v>42366</v>
      </c>
      <c r="B2528" s="8">
        <v>2.3075999999999999</v>
      </c>
      <c r="C2528" s="8">
        <v>2.7961</v>
      </c>
      <c r="D2528" s="8">
        <v>0.48850000000000016</v>
      </c>
      <c r="E2528" s="8">
        <v>1.73</v>
      </c>
      <c r="F2528" s="8">
        <v>2.2400000000000002</v>
      </c>
      <c r="G2528" s="8">
        <v>97.942099999999996</v>
      </c>
      <c r="H2528" s="8">
        <v>2.3919000000000001</v>
      </c>
      <c r="I2528" s="8">
        <v>142.32486413663665</v>
      </c>
      <c r="J2528" s="8">
        <v>100.87</v>
      </c>
      <c r="N2528" s="7"/>
      <c r="O2528" s="8"/>
      <c r="P2528" s="8"/>
      <c r="Q2528" s="8"/>
      <c r="R2528" s="8"/>
      <c r="S2528" s="8"/>
      <c r="T2528" s="8"/>
      <c r="U2528" s="8"/>
      <c r="V2528" s="8"/>
      <c r="W2528" s="8"/>
    </row>
    <row r="2529" spans="1:23" ht="14.25" customHeight="1">
      <c r="A2529" s="7">
        <v>42363</v>
      </c>
      <c r="B2529" s="8">
        <v>2.2946</v>
      </c>
      <c r="C2529" s="8">
        <v>2.8060999999999998</v>
      </c>
      <c r="D2529" s="8">
        <v>0.51149999999999984</v>
      </c>
      <c r="E2529" s="8">
        <v>1.73</v>
      </c>
      <c r="F2529" s="8">
        <v>2.25</v>
      </c>
      <c r="G2529" s="8">
        <v>97.848200000000006</v>
      </c>
      <c r="H2529" s="8">
        <v>2.3658999999999999</v>
      </c>
      <c r="I2529" s="8">
        <v>139.84206042986426</v>
      </c>
      <c r="J2529" s="8">
        <v>100.87</v>
      </c>
      <c r="N2529" s="7"/>
      <c r="O2529" s="8"/>
      <c r="P2529" s="8"/>
      <c r="Q2529" s="8"/>
      <c r="R2529" s="8"/>
      <c r="S2529" s="8"/>
      <c r="T2529" s="8"/>
      <c r="U2529" s="8"/>
      <c r="V2529" s="8"/>
      <c r="W2529" s="8"/>
    </row>
    <row r="2530" spans="1:23" ht="14.25" customHeight="1">
      <c r="A2530" s="7">
        <v>42362</v>
      </c>
      <c r="B2530" s="8">
        <v>2.3134999999999999</v>
      </c>
      <c r="C2530" s="8">
        <v>2.8010000000000002</v>
      </c>
      <c r="D2530" s="8">
        <v>0.48750000000000027</v>
      </c>
      <c r="E2530" s="8">
        <v>1.73</v>
      </c>
      <c r="F2530" s="8">
        <v>2.25</v>
      </c>
      <c r="G2530" s="8">
        <v>97.9024</v>
      </c>
      <c r="H2530" s="8">
        <v>2.2921</v>
      </c>
      <c r="I2530" s="8">
        <v>137.23578994712992</v>
      </c>
      <c r="J2530" s="8">
        <v>101.52</v>
      </c>
      <c r="N2530" s="7"/>
      <c r="O2530" s="8"/>
      <c r="P2530" s="8"/>
      <c r="Q2530" s="8"/>
      <c r="R2530" s="8"/>
      <c r="S2530" s="8"/>
      <c r="T2530" s="8"/>
      <c r="U2530" s="8"/>
      <c r="V2530" s="8"/>
      <c r="W2530" s="8"/>
    </row>
    <row r="2531" spans="1:23" ht="14.25" customHeight="1">
      <c r="A2531" s="7">
        <v>42361</v>
      </c>
      <c r="B2531" s="8">
        <v>2.3332000000000002</v>
      </c>
      <c r="C2531" s="8">
        <v>2.8460000000000001</v>
      </c>
      <c r="D2531" s="8">
        <v>0.51279999999999992</v>
      </c>
      <c r="E2531" s="8">
        <v>1.74</v>
      </c>
      <c r="F2531" s="8">
        <v>2.27</v>
      </c>
      <c r="G2531" s="8">
        <v>98.3827</v>
      </c>
      <c r="H2531" s="8">
        <v>2.319</v>
      </c>
      <c r="I2531" s="8">
        <v>137.63089952923312</v>
      </c>
      <c r="J2531" s="8">
        <v>101.52</v>
      </c>
      <c r="N2531" s="7"/>
      <c r="O2531" s="8"/>
      <c r="P2531" s="8"/>
      <c r="Q2531" s="8"/>
      <c r="R2531" s="8"/>
      <c r="S2531" s="8"/>
      <c r="T2531" s="8"/>
      <c r="U2531" s="8"/>
      <c r="V2531" s="8"/>
      <c r="W2531" s="8"/>
    </row>
    <row r="2532" spans="1:23" ht="14.25" customHeight="1">
      <c r="A2532" s="7">
        <v>42360</v>
      </c>
      <c r="B2532" s="8">
        <v>2.3203999999999998</v>
      </c>
      <c r="C2532" s="8">
        <v>2.8610000000000002</v>
      </c>
      <c r="D2532" s="8">
        <v>0.54060000000000041</v>
      </c>
      <c r="E2532" s="8">
        <v>1.71</v>
      </c>
      <c r="F2532" s="8">
        <v>2.2400000000000002</v>
      </c>
      <c r="G2532" s="8">
        <v>98.215999999999994</v>
      </c>
      <c r="H2532" s="8">
        <v>2.3426</v>
      </c>
      <c r="I2532" s="8">
        <v>137.30110044832827</v>
      </c>
      <c r="J2532" s="8">
        <v>101.52</v>
      </c>
      <c r="N2532" s="7"/>
      <c r="O2532" s="8"/>
      <c r="P2532" s="8"/>
      <c r="Q2532" s="8"/>
      <c r="R2532" s="8"/>
      <c r="S2532" s="8"/>
      <c r="T2532" s="8"/>
      <c r="U2532" s="8"/>
      <c r="V2532" s="8"/>
      <c r="W2532" s="8"/>
    </row>
    <row r="2533" spans="1:23" ht="14.25" customHeight="1">
      <c r="A2533" s="7">
        <v>42359</v>
      </c>
      <c r="B2533" s="8">
        <v>2.3601000000000001</v>
      </c>
      <c r="C2533" s="8">
        <v>2.8811</v>
      </c>
      <c r="D2533" s="8">
        <v>0.52099999999999991</v>
      </c>
      <c r="E2533" s="8">
        <v>1.67</v>
      </c>
      <c r="F2533" s="8">
        <v>2.2000000000000002</v>
      </c>
      <c r="G2533" s="8">
        <v>98.477999999999994</v>
      </c>
      <c r="H2533" s="8">
        <v>2.3212999999999999</v>
      </c>
      <c r="I2533" s="8">
        <v>139.49098359482102</v>
      </c>
      <c r="J2533" s="8">
        <v>101.52</v>
      </c>
      <c r="N2533" s="7"/>
      <c r="O2533" s="8"/>
      <c r="P2533" s="8"/>
      <c r="Q2533" s="8"/>
      <c r="R2533" s="8"/>
      <c r="S2533" s="8"/>
      <c r="T2533" s="8"/>
      <c r="U2533" s="8"/>
      <c r="V2533" s="8"/>
      <c r="W2533" s="8"/>
    </row>
    <row r="2534" spans="1:23" ht="14.25" customHeight="1">
      <c r="A2534" s="7">
        <v>42356</v>
      </c>
      <c r="B2534" s="8">
        <v>2.3647</v>
      </c>
      <c r="C2534" s="8">
        <v>2.9407999999999999</v>
      </c>
      <c r="D2534" s="8">
        <v>0.57609999999999983</v>
      </c>
      <c r="E2534" s="8">
        <v>1.67</v>
      </c>
      <c r="F2534" s="8">
        <v>2.19</v>
      </c>
      <c r="G2534" s="8">
        <v>98.719300000000004</v>
      </c>
      <c r="H2534" s="8">
        <v>2.351</v>
      </c>
      <c r="I2534" s="8">
        <v>135.43995425304877</v>
      </c>
      <c r="J2534" s="8">
        <v>101.52</v>
      </c>
      <c r="N2534" s="7"/>
      <c r="O2534" s="8"/>
      <c r="P2534" s="8"/>
      <c r="Q2534" s="8"/>
      <c r="R2534" s="8"/>
      <c r="S2534" s="8"/>
      <c r="T2534" s="8"/>
      <c r="U2534" s="8"/>
      <c r="V2534" s="8"/>
      <c r="W2534" s="8"/>
    </row>
    <row r="2535" spans="1:23" ht="14.25" customHeight="1">
      <c r="A2535" s="7">
        <v>42355</v>
      </c>
      <c r="B2535" s="8">
        <v>2.3906999999999998</v>
      </c>
      <c r="C2535" s="8">
        <v>2.9857</v>
      </c>
      <c r="D2535" s="8">
        <v>0.5950000000000002</v>
      </c>
      <c r="E2535" s="8">
        <v>1.73</v>
      </c>
      <c r="F2535" s="8">
        <v>2.2400000000000002</v>
      </c>
      <c r="G2535" s="8">
        <v>99.024699999999996</v>
      </c>
      <c r="H2535" s="8">
        <v>2.3529</v>
      </c>
      <c r="I2535" s="8">
        <v>128.05417625476736</v>
      </c>
      <c r="J2535" s="8">
        <v>101.45</v>
      </c>
      <c r="N2535" s="7"/>
      <c r="O2535" s="8"/>
      <c r="P2535" s="8"/>
      <c r="Q2535" s="8"/>
      <c r="R2535" s="8"/>
      <c r="S2535" s="8"/>
      <c r="T2535" s="8"/>
      <c r="U2535" s="8"/>
      <c r="V2535" s="8"/>
      <c r="W2535" s="8"/>
    </row>
    <row r="2536" spans="1:23" ht="14.25" customHeight="1">
      <c r="A2536" s="7">
        <v>42354</v>
      </c>
      <c r="B2536" s="8">
        <v>2.4028</v>
      </c>
      <c r="C2536" s="8">
        <v>3.0007000000000001</v>
      </c>
      <c r="D2536" s="8">
        <v>0.5979000000000001</v>
      </c>
      <c r="E2536" s="8">
        <v>1.75</v>
      </c>
      <c r="F2536" s="8">
        <v>2.2999999999999998</v>
      </c>
      <c r="G2536" s="8">
        <v>98.500900000000001</v>
      </c>
      <c r="H2536" s="8">
        <v>2.3534000000000002</v>
      </c>
      <c r="I2536" s="8">
        <v>127.53494457120981</v>
      </c>
      <c r="J2536" s="8">
        <v>101.45</v>
      </c>
      <c r="N2536" s="7"/>
      <c r="O2536" s="8"/>
      <c r="P2536" s="8"/>
      <c r="Q2536" s="8"/>
      <c r="R2536" s="8"/>
      <c r="S2536" s="8"/>
      <c r="T2536" s="8"/>
      <c r="U2536" s="8"/>
      <c r="V2536" s="8"/>
      <c r="W2536" s="8"/>
    </row>
    <row r="2537" spans="1:23" ht="14.25" customHeight="1">
      <c r="A2537" s="7">
        <v>42353</v>
      </c>
      <c r="B2537" s="8">
        <v>2.4474</v>
      </c>
      <c r="C2537" s="8">
        <v>3.0156999999999998</v>
      </c>
      <c r="D2537" s="8">
        <v>0.56829999999999981</v>
      </c>
      <c r="E2537" s="8">
        <v>1.71</v>
      </c>
      <c r="F2537" s="8">
        <v>2.2799999999999998</v>
      </c>
      <c r="G2537" s="8">
        <v>98.135300000000001</v>
      </c>
      <c r="H2537" s="8">
        <v>2.3410000000000002</v>
      </c>
      <c r="I2537" s="8">
        <v>126.8274857</v>
      </c>
      <c r="J2537" s="8">
        <v>101.45</v>
      </c>
      <c r="N2537" s="7"/>
      <c r="O2537" s="8"/>
      <c r="P2537" s="8"/>
      <c r="Q2537" s="8"/>
      <c r="R2537" s="8"/>
      <c r="S2537" s="8"/>
      <c r="T2537" s="8"/>
      <c r="U2537" s="8"/>
      <c r="V2537" s="8"/>
      <c r="W2537" s="8"/>
    </row>
    <row r="2538" spans="1:23" ht="14.25" customHeight="1">
      <c r="A2538" s="7">
        <v>42352</v>
      </c>
      <c r="B2538" s="8">
        <v>2.4523000000000001</v>
      </c>
      <c r="C2538" s="8">
        <v>3.0306000000000002</v>
      </c>
      <c r="D2538" s="8">
        <v>0.57830000000000004</v>
      </c>
      <c r="E2538" s="8">
        <v>1.66</v>
      </c>
      <c r="F2538" s="8">
        <v>2.23</v>
      </c>
      <c r="G2538" s="8">
        <v>97.564400000000006</v>
      </c>
      <c r="H2538" s="8">
        <v>2.3466</v>
      </c>
      <c r="I2538" s="8">
        <v>124.59912505392913</v>
      </c>
      <c r="J2538" s="8">
        <v>101.45</v>
      </c>
      <c r="N2538" s="7"/>
      <c r="O2538" s="8"/>
      <c r="P2538" s="8"/>
      <c r="Q2538" s="8"/>
      <c r="R2538" s="8"/>
      <c r="S2538" s="8"/>
      <c r="T2538" s="8"/>
      <c r="U2538" s="8"/>
      <c r="V2538" s="8"/>
      <c r="W2538" s="8"/>
    </row>
    <row r="2539" spans="1:23" ht="14.25" customHeight="1">
      <c r="A2539" s="7">
        <v>42349</v>
      </c>
      <c r="B2539" s="8">
        <v>2.4643999999999999</v>
      </c>
      <c r="C2539" s="8">
        <v>2.9931000000000001</v>
      </c>
      <c r="D2539" s="8">
        <v>0.52870000000000017</v>
      </c>
      <c r="E2539" s="8">
        <v>1.56</v>
      </c>
      <c r="F2539" s="8">
        <v>2.13</v>
      </c>
      <c r="G2539" s="8">
        <v>97.622200000000007</v>
      </c>
      <c r="H2539" s="8">
        <v>2.3220999999999998</v>
      </c>
      <c r="I2539" s="8">
        <v>128.88505020123839</v>
      </c>
      <c r="J2539" s="8">
        <v>101.45</v>
      </c>
      <c r="N2539" s="7"/>
      <c r="O2539" s="8"/>
      <c r="P2539" s="8"/>
      <c r="Q2539" s="8"/>
      <c r="R2539" s="8"/>
      <c r="S2539" s="8"/>
      <c r="T2539" s="8"/>
      <c r="U2539" s="8"/>
      <c r="V2539" s="8"/>
      <c r="W2539" s="8"/>
    </row>
    <row r="2540" spans="1:23" ht="14.25" customHeight="1">
      <c r="A2540" s="7">
        <v>42348</v>
      </c>
      <c r="B2540" s="8">
        <v>2.4841000000000002</v>
      </c>
      <c r="C2540" s="8">
        <v>3.0017999999999998</v>
      </c>
      <c r="D2540" s="8">
        <v>0.5176999999999996</v>
      </c>
      <c r="E2540" s="8">
        <v>1.68</v>
      </c>
      <c r="F2540" s="8">
        <v>2.2400000000000002</v>
      </c>
      <c r="G2540" s="8">
        <v>97.947500000000005</v>
      </c>
      <c r="H2540" s="8">
        <v>2.3445999999999998</v>
      </c>
      <c r="I2540" s="8">
        <v>128.903049030256</v>
      </c>
      <c r="J2540" s="8">
        <v>102.93</v>
      </c>
      <c r="N2540" s="7"/>
      <c r="O2540" s="8"/>
      <c r="P2540" s="8"/>
      <c r="Q2540" s="8"/>
      <c r="R2540" s="8"/>
      <c r="S2540" s="8"/>
      <c r="T2540" s="8"/>
      <c r="U2540" s="8"/>
      <c r="V2540" s="8"/>
      <c r="W2540" s="8"/>
    </row>
    <row r="2541" spans="1:23" ht="14.25" customHeight="1">
      <c r="A2541" s="7">
        <v>42347</v>
      </c>
      <c r="B2541" s="8">
        <v>2.4866000000000001</v>
      </c>
      <c r="C2541" s="8">
        <v>2.9967999999999999</v>
      </c>
      <c r="D2541" s="8">
        <v>0.51019999999999976</v>
      </c>
      <c r="E2541" s="8">
        <v>1.64</v>
      </c>
      <c r="F2541" s="8">
        <v>2.2200000000000002</v>
      </c>
      <c r="G2541" s="8">
        <v>97.415700000000001</v>
      </c>
      <c r="H2541" s="8">
        <v>2.2879</v>
      </c>
      <c r="I2541" s="8">
        <v>128.26887473109898</v>
      </c>
      <c r="J2541" s="8">
        <v>102.93</v>
      </c>
      <c r="N2541" s="7"/>
      <c r="O2541" s="8"/>
      <c r="P2541" s="8"/>
      <c r="Q2541" s="8"/>
      <c r="R2541" s="8"/>
      <c r="S2541" s="8"/>
      <c r="T2541" s="8"/>
      <c r="U2541" s="8"/>
      <c r="V2541" s="8"/>
      <c r="W2541" s="8"/>
    </row>
    <row r="2542" spans="1:23" ht="14.25" customHeight="1">
      <c r="A2542" s="7">
        <v>42346</v>
      </c>
      <c r="B2542" s="8">
        <v>2.4910999999999999</v>
      </c>
      <c r="C2542" s="8">
        <v>3.0005000000000002</v>
      </c>
      <c r="D2542" s="8">
        <v>0.5094000000000003</v>
      </c>
      <c r="E2542" s="8">
        <v>1.68</v>
      </c>
      <c r="F2542" s="8">
        <v>2.2400000000000002</v>
      </c>
      <c r="G2542" s="8">
        <v>98.403400000000005</v>
      </c>
      <c r="H2542" s="8">
        <v>2.3214999999999999</v>
      </c>
      <c r="I2542" s="8">
        <v>127.922350359375</v>
      </c>
      <c r="J2542" s="8">
        <v>102.93</v>
      </c>
      <c r="N2542" s="7"/>
      <c r="O2542" s="8"/>
      <c r="P2542" s="8"/>
      <c r="Q2542" s="8"/>
      <c r="R2542" s="8"/>
      <c r="S2542" s="8"/>
      <c r="T2542" s="8"/>
      <c r="U2542" s="8"/>
      <c r="V2542" s="8"/>
      <c r="W2542" s="8"/>
    </row>
    <row r="2543" spans="1:23" ht="14.25" customHeight="1">
      <c r="A2543" s="7">
        <v>42345</v>
      </c>
      <c r="B2543" s="8">
        <v>2.5200999999999998</v>
      </c>
      <c r="C2543" s="8">
        <v>3.028</v>
      </c>
      <c r="D2543" s="8">
        <v>0.50790000000000024</v>
      </c>
      <c r="E2543" s="8">
        <v>1.67</v>
      </c>
      <c r="F2543" s="8">
        <v>2.23</v>
      </c>
      <c r="G2543" s="8">
        <v>98.747900000000001</v>
      </c>
      <c r="H2543" s="8">
        <v>2.3121999999999998</v>
      </c>
      <c r="I2543" s="8">
        <v>128.94644586395623</v>
      </c>
      <c r="J2543" s="8">
        <v>102.93</v>
      </c>
      <c r="N2543" s="7"/>
      <c r="O2543" s="8"/>
      <c r="P2543" s="8"/>
      <c r="Q2543" s="8"/>
      <c r="R2543" s="8"/>
      <c r="S2543" s="8"/>
      <c r="T2543" s="8"/>
      <c r="U2543" s="8"/>
      <c r="V2543" s="8"/>
      <c r="W2543" s="8"/>
    </row>
    <row r="2544" spans="1:23" ht="14.25" customHeight="1">
      <c r="A2544" s="7">
        <v>42342</v>
      </c>
      <c r="B2544" s="8">
        <v>2.5350999999999999</v>
      </c>
      <c r="C2544" s="8">
        <v>3.0253999999999999</v>
      </c>
      <c r="D2544" s="8">
        <v>0.49029999999999996</v>
      </c>
      <c r="E2544" s="8">
        <v>1.71</v>
      </c>
      <c r="F2544" s="8">
        <v>2.2799999999999998</v>
      </c>
      <c r="G2544" s="8">
        <v>98.256799999999998</v>
      </c>
      <c r="H2544" s="8">
        <v>2.3083999999999998</v>
      </c>
      <c r="I2544" s="8">
        <v>129.45853568288854</v>
      </c>
      <c r="J2544" s="8">
        <v>102.93</v>
      </c>
      <c r="N2544" s="7"/>
      <c r="O2544" s="8"/>
      <c r="P2544" s="8"/>
      <c r="Q2544" s="8"/>
      <c r="R2544" s="8"/>
      <c r="S2544" s="8"/>
      <c r="T2544" s="8"/>
      <c r="U2544" s="8"/>
      <c r="V2544" s="8"/>
      <c r="W2544" s="8"/>
    </row>
    <row r="2545" spans="1:23" ht="14.25" customHeight="1">
      <c r="A2545" s="7">
        <v>42341</v>
      </c>
      <c r="B2545" s="8">
        <v>2.5506000000000002</v>
      </c>
      <c r="C2545" s="8">
        <v>3.0304000000000002</v>
      </c>
      <c r="D2545" s="8">
        <v>0.4798</v>
      </c>
      <c r="E2545" s="8">
        <v>1.74</v>
      </c>
      <c r="F2545" s="8">
        <v>2.33</v>
      </c>
      <c r="G2545" s="8">
        <v>97.953400000000002</v>
      </c>
      <c r="H2545" s="8">
        <v>2.2984</v>
      </c>
      <c r="I2545" s="8">
        <v>133.46013210691825</v>
      </c>
      <c r="J2545" s="8">
        <v>102.93</v>
      </c>
      <c r="N2545" s="7"/>
      <c r="O2545" s="8"/>
      <c r="P2545" s="8"/>
      <c r="Q2545" s="8"/>
      <c r="R2545" s="8"/>
      <c r="S2545" s="8"/>
      <c r="T2545" s="8"/>
      <c r="U2545" s="8"/>
      <c r="V2545" s="8"/>
      <c r="W2545" s="8"/>
    </row>
    <row r="2546" spans="1:23" ht="14.25" customHeight="1">
      <c r="A2546" s="7">
        <v>42340</v>
      </c>
      <c r="B2546" s="8">
        <v>2.5655999999999999</v>
      </c>
      <c r="C2546" s="8">
        <v>3.0453999999999999</v>
      </c>
      <c r="D2546" s="8">
        <v>0.4798</v>
      </c>
      <c r="E2546" s="8">
        <v>1.63</v>
      </c>
      <c r="F2546" s="8">
        <v>2.1800000000000002</v>
      </c>
      <c r="G2546" s="8">
        <v>100.0397</v>
      </c>
      <c r="H2546" s="8">
        <v>2.335</v>
      </c>
      <c r="I2546" s="8">
        <v>134.67591526398738</v>
      </c>
      <c r="J2546" s="8">
        <v>102.93</v>
      </c>
      <c r="N2546" s="7"/>
      <c r="O2546" s="8"/>
      <c r="P2546" s="8"/>
      <c r="Q2546" s="8"/>
      <c r="R2546" s="8"/>
      <c r="S2546" s="8"/>
      <c r="T2546" s="8"/>
      <c r="U2546" s="8"/>
      <c r="V2546" s="8"/>
      <c r="W2546" s="8"/>
    </row>
    <row r="2547" spans="1:23" ht="14.25" customHeight="1">
      <c r="A2547" s="7">
        <v>42339</v>
      </c>
      <c r="B2547" s="8">
        <v>2.5754000000000001</v>
      </c>
      <c r="C2547" s="8">
        <v>3.0503999999999998</v>
      </c>
      <c r="D2547" s="8">
        <v>0.47499999999999964</v>
      </c>
      <c r="E2547" s="8">
        <v>1.59</v>
      </c>
      <c r="F2547" s="8">
        <v>2.15</v>
      </c>
      <c r="G2547" s="8">
        <v>99.838999999999999</v>
      </c>
      <c r="H2547" s="8">
        <v>2.3325999999999998</v>
      </c>
      <c r="I2547" s="8">
        <v>132.74925711128651</v>
      </c>
      <c r="J2547" s="8">
        <v>102.93</v>
      </c>
      <c r="N2547" s="7"/>
      <c r="O2547" s="8"/>
      <c r="P2547" s="8"/>
      <c r="Q2547" s="8"/>
      <c r="R2547" s="8"/>
      <c r="S2547" s="8"/>
      <c r="T2547" s="8"/>
      <c r="U2547" s="8"/>
      <c r="V2547" s="8"/>
      <c r="W2547" s="8"/>
    </row>
    <row r="2548" spans="1:23" ht="14.25" customHeight="1">
      <c r="A2548" s="7">
        <v>42338</v>
      </c>
      <c r="B2548" s="8">
        <v>2.5754000000000001</v>
      </c>
      <c r="C2548" s="8">
        <v>3.0404</v>
      </c>
      <c r="D2548" s="8">
        <v>0.46499999999999986</v>
      </c>
      <c r="E2548" s="8">
        <v>1.65</v>
      </c>
      <c r="F2548" s="8">
        <v>2.21</v>
      </c>
      <c r="G2548" s="8">
        <v>100.1785</v>
      </c>
      <c r="H2548" s="8">
        <v>2.3233000000000001</v>
      </c>
      <c r="I2548" s="8">
        <v>134.63339088025376</v>
      </c>
      <c r="J2548" s="8">
        <v>102.93</v>
      </c>
      <c r="N2548" s="7"/>
      <c r="O2548" s="8"/>
      <c r="P2548" s="8"/>
      <c r="Q2548" s="8"/>
      <c r="R2548" s="8"/>
      <c r="S2548" s="8"/>
      <c r="T2548" s="8"/>
      <c r="U2548" s="8"/>
      <c r="V2548" s="8"/>
      <c r="W2548" s="8"/>
    </row>
    <row r="2549" spans="1:23" ht="14.25" customHeight="1">
      <c r="A2549" s="7">
        <v>42335</v>
      </c>
      <c r="B2549" s="8">
        <v>2.5737999999999999</v>
      </c>
      <c r="C2549" s="8">
        <v>3.0602999999999998</v>
      </c>
      <c r="D2549" s="8">
        <v>0.48649999999999993</v>
      </c>
      <c r="E2549" s="8">
        <v>1.64</v>
      </c>
      <c r="F2549" s="8">
        <v>2.2200000000000002</v>
      </c>
      <c r="G2549" s="8">
        <v>100.0997</v>
      </c>
      <c r="H2549" s="8">
        <v>2.3180000000000001</v>
      </c>
      <c r="I2549" s="8">
        <v>135.76032321428571</v>
      </c>
      <c r="J2549" s="8"/>
      <c r="N2549" s="7"/>
      <c r="O2549" s="8"/>
      <c r="P2549" s="8"/>
      <c r="Q2549" s="8"/>
      <c r="R2549" s="8"/>
      <c r="S2549" s="8"/>
      <c r="T2549" s="8"/>
      <c r="U2549" s="8"/>
      <c r="V2549" s="8"/>
      <c r="W2549" s="8"/>
    </row>
    <row r="2550" spans="1:23" ht="14.25" customHeight="1">
      <c r="A2550" s="7">
        <v>42334</v>
      </c>
      <c r="B2550" s="8">
        <v>2.5638999999999998</v>
      </c>
      <c r="C2550" s="8">
        <v>3.0503</v>
      </c>
      <c r="D2550" s="8">
        <v>0.48640000000000017</v>
      </c>
      <c r="E2550" s="8">
        <v>1.66</v>
      </c>
      <c r="F2550" s="8">
        <v>2.23</v>
      </c>
      <c r="G2550" s="8">
        <v>99.872399999999999</v>
      </c>
      <c r="H2550" s="8">
        <v>2.3249</v>
      </c>
      <c r="I2550" s="8">
        <v>136.6528679395386</v>
      </c>
      <c r="J2550" s="8"/>
      <c r="N2550" s="7"/>
      <c r="O2550" s="8"/>
      <c r="P2550" s="8"/>
      <c r="Q2550" s="8"/>
      <c r="R2550" s="8"/>
      <c r="S2550" s="8"/>
      <c r="T2550" s="8"/>
      <c r="U2550" s="8"/>
      <c r="V2550" s="8"/>
      <c r="W2550" s="8"/>
    </row>
    <row r="2551" spans="1:23" ht="14.25" customHeight="1">
      <c r="A2551" s="7">
        <v>42333</v>
      </c>
      <c r="B2551" s="8">
        <v>2.5802</v>
      </c>
      <c r="C2551" s="8">
        <v>3.0853000000000002</v>
      </c>
      <c r="D2551" s="8">
        <v>0.5051000000000001</v>
      </c>
      <c r="E2551" s="8">
        <v>1.66</v>
      </c>
      <c r="F2551" s="8">
        <v>2.23</v>
      </c>
      <c r="G2551" s="8">
        <v>99.761300000000006</v>
      </c>
      <c r="H2551" s="8">
        <v>2.2993999999999999</v>
      </c>
      <c r="I2551" s="8">
        <v>135.75363042366106</v>
      </c>
      <c r="J2551" s="8"/>
      <c r="N2551" s="7"/>
      <c r="O2551" s="8"/>
      <c r="P2551" s="8"/>
      <c r="Q2551" s="8"/>
      <c r="R2551" s="8"/>
      <c r="S2551" s="8"/>
      <c r="T2551" s="8"/>
      <c r="U2551" s="8"/>
      <c r="V2551" s="8"/>
      <c r="W2551" s="8"/>
    </row>
    <row r="2552" spans="1:23" ht="14.25" customHeight="1">
      <c r="A2552" s="7">
        <v>42332</v>
      </c>
      <c r="B2552" s="8">
        <v>2.5676000000000001</v>
      </c>
      <c r="C2552" s="8">
        <v>3.1076999999999999</v>
      </c>
      <c r="D2552" s="8">
        <v>0.5400999999999998</v>
      </c>
      <c r="E2552" s="8">
        <v>1.66</v>
      </c>
      <c r="F2552" s="8">
        <v>2.2400000000000002</v>
      </c>
      <c r="G2552" s="8">
        <v>99.6036</v>
      </c>
      <c r="H2552" s="8">
        <v>2.2766000000000002</v>
      </c>
      <c r="I2552" s="8">
        <v>134.76162999198075</v>
      </c>
      <c r="J2552" s="8"/>
      <c r="N2552" s="7"/>
      <c r="O2552" s="8"/>
      <c r="P2552" s="8"/>
      <c r="Q2552" s="8"/>
      <c r="R2552" s="8"/>
      <c r="S2552" s="8"/>
      <c r="T2552" s="8"/>
      <c r="U2552" s="8"/>
      <c r="V2552" s="8"/>
      <c r="W2552" s="8"/>
    </row>
    <row r="2553" spans="1:23" ht="14.25" customHeight="1">
      <c r="A2553" s="7">
        <v>42331</v>
      </c>
      <c r="B2553" s="8">
        <v>2.5849000000000002</v>
      </c>
      <c r="C2553" s="8">
        <v>3.1301999999999999</v>
      </c>
      <c r="D2553" s="8">
        <v>0.54529999999999967</v>
      </c>
      <c r="E2553" s="8">
        <v>1.7</v>
      </c>
      <c r="F2553" s="8">
        <v>2.25</v>
      </c>
      <c r="G2553" s="8">
        <v>99.743700000000004</v>
      </c>
      <c r="H2553" s="8">
        <v>2.2822</v>
      </c>
      <c r="I2553" s="8">
        <v>133.25217310789051</v>
      </c>
      <c r="J2553" s="8"/>
      <c r="N2553" s="7"/>
      <c r="O2553" s="8"/>
      <c r="P2553" s="8"/>
      <c r="Q2553" s="8"/>
      <c r="R2553" s="8"/>
      <c r="S2553" s="8"/>
      <c r="T2553" s="8"/>
      <c r="U2553" s="8"/>
      <c r="V2553" s="8"/>
      <c r="W2553" s="8"/>
    </row>
    <row r="2554" spans="1:23" ht="14.25" customHeight="1">
      <c r="A2554" s="7">
        <v>42328</v>
      </c>
      <c r="B2554" s="8">
        <v>2.5764</v>
      </c>
      <c r="C2554" s="8">
        <v>3.1251000000000002</v>
      </c>
      <c r="D2554" s="8">
        <v>0.54870000000000019</v>
      </c>
      <c r="E2554" s="8">
        <v>1.7</v>
      </c>
      <c r="F2554" s="8">
        <v>2.2599999999999998</v>
      </c>
      <c r="G2554" s="8">
        <v>99.623999999999995</v>
      </c>
      <c r="H2554" s="8">
        <v>2.2728999999999999</v>
      </c>
      <c r="I2554" s="8">
        <v>134.26372158576052</v>
      </c>
      <c r="J2554" s="8"/>
      <c r="N2554" s="7"/>
      <c r="O2554" s="8"/>
      <c r="P2554" s="8"/>
      <c r="Q2554" s="8"/>
      <c r="R2554" s="8"/>
      <c r="S2554" s="8"/>
      <c r="T2554" s="8"/>
      <c r="U2554" s="8"/>
      <c r="V2554" s="8"/>
      <c r="W2554" s="8"/>
    </row>
    <row r="2555" spans="1:23" ht="14.25" customHeight="1">
      <c r="A2555" s="7">
        <v>42327</v>
      </c>
      <c r="B2555" s="8">
        <v>2.5948000000000002</v>
      </c>
      <c r="C2555" s="8">
        <v>3.1402000000000001</v>
      </c>
      <c r="D2555" s="8">
        <v>0.54539999999999988</v>
      </c>
      <c r="E2555" s="8">
        <v>1.68</v>
      </c>
      <c r="F2555" s="8">
        <v>2.2400000000000002</v>
      </c>
      <c r="G2555" s="8">
        <v>99.032899999999998</v>
      </c>
      <c r="H2555" s="8">
        <v>2.2984</v>
      </c>
      <c r="I2555" s="8">
        <v>134.04194464401294</v>
      </c>
      <c r="J2555" s="8"/>
      <c r="N2555" s="7"/>
      <c r="O2555" s="8"/>
      <c r="P2555" s="8"/>
      <c r="Q2555" s="8"/>
      <c r="R2555" s="8"/>
      <c r="S2555" s="8"/>
      <c r="T2555" s="8"/>
      <c r="U2555" s="8"/>
      <c r="V2555" s="8"/>
      <c r="W2555" s="8"/>
    </row>
    <row r="2556" spans="1:23" ht="14.25" customHeight="1">
      <c r="A2556" s="7">
        <v>42326</v>
      </c>
      <c r="B2556" s="8">
        <v>2.5907</v>
      </c>
      <c r="C2556" s="8">
        <v>3.1402000000000001</v>
      </c>
      <c r="D2556" s="8">
        <v>0.5495000000000001</v>
      </c>
      <c r="E2556" s="8">
        <v>1.69</v>
      </c>
      <c r="F2556" s="8">
        <v>2.27</v>
      </c>
      <c r="G2556" s="8">
        <v>99.563500000000005</v>
      </c>
      <c r="H2556" s="8">
        <v>2.266</v>
      </c>
      <c r="I2556" s="8">
        <v>131.2350869812856</v>
      </c>
      <c r="J2556" s="8"/>
      <c r="N2556" s="7"/>
      <c r="O2556" s="8"/>
      <c r="P2556" s="8"/>
      <c r="Q2556" s="8"/>
      <c r="R2556" s="8"/>
      <c r="S2556" s="8"/>
      <c r="T2556" s="8"/>
      <c r="U2556" s="8"/>
      <c r="V2556" s="8"/>
      <c r="W2556" s="8"/>
    </row>
    <row r="2557" spans="1:23" ht="14.25" customHeight="1">
      <c r="A2557" s="7">
        <v>42325</v>
      </c>
      <c r="B2557" s="8">
        <v>2.5911</v>
      </c>
      <c r="C2557" s="8">
        <v>3.1252</v>
      </c>
      <c r="D2557" s="8">
        <v>0.53410000000000002</v>
      </c>
      <c r="E2557" s="8">
        <v>1.66</v>
      </c>
      <c r="F2557" s="8">
        <v>2.25</v>
      </c>
      <c r="G2557" s="8">
        <v>99.632999999999996</v>
      </c>
      <c r="H2557" s="8">
        <v>2.3121</v>
      </c>
      <c r="I2557" s="8">
        <v>132.91260946122449</v>
      </c>
      <c r="J2557" s="8"/>
      <c r="N2557" s="7"/>
      <c r="O2557" s="8"/>
      <c r="P2557" s="8"/>
      <c r="Q2557" s="8"/>
      <c r="R2557" s="8"/>
      <c r="S2557" s="8"/>
      <c r="T2557" s="8"/>
      <c r="U2557" s="8"/>
      <c r="V2557" s="8"/>
      <c r="W2557" s="8"/>
    </row>
    <row r="2558" spans="1:23" ht="14.25" customHeight="1">
      <c r="A2558" s="7">
        <v>42324</v>
      </c>
      <c r="B2558" s="8">
        <v>2.6040999999999999</v>
      </c>
      <c r="C2558" s="8">
        <v>3.1352000000000002</v>
      </c>
      <c r="D2558" s="8">
        <v>0.53110000000000035</v>
      </c>
      <c r="E2558" s="8">
        <v>1.66</v>
      </c>
      <c r="F2558" s="8">
        <v>2.27</v>
      </c>
      <c r="G2558" s="8">
        <v>99.405600000000007</v>
      </c>
      <c r="H2558" s="8">
        <v>2.2776999999999998</v>
      </c>
      <c r="I2558" s="8">
        <v>130.75350984438984</v>
      </c>
      <c r="J2558" s="8"/>
      <c r="N2558" s="7"/>
      <c r="O2558" s="8"/>
      <c r="P2558" s="8"/>
      <c r="Q2558" s="8"/>
      <c r="R2558" s="8"/>
      <c r="S2558" s="8"/>
      <c r="T2558" s="8"/>
      <c r="U2558" s="8"/>
      <c r="V2558" s="8"/>
      <c r="W2558" s="8"/>
    </row>
    <row r="2559" spans="1:23" ht="14.25" customHeight="1">
      <c r="A2559" s="7">
        <v>42321</v>
      </c>
      <c r="B2559" s="8">
        <v>2.5589</v>
      </c>
      <c r="C2559" s="8">
        <v>3.1251000000000002</v>
      </c>
      <c r="D2559" s="8">
        <v>0.56620000000000026</v>
      </c>
      <c r="E2559" s="8">
        <v>1.67</v>
      </c>
      <c r="F2559" s="8">
        <v>2.2799999999999998</v>
      </c>
      <c r="G2559" s="8">
        <v>98.786299999999997</v>
      </c>
      <c r="H2559" s="8">
        <v>2.2927</v>
      </c>
      <c r="I2559" s="8">
        <v>129.29761188632619</v>
      </c>
      <c r="J2559" s="8"/>
      <c r="N2559" s="7"/>
      <c r="O2559" s="8"/>
      <c r="P2559" s="8"/>
      <c r="Q2559" s="8"/>
      <c r="R2559" s="8"/>
      <c r="S2559" s="8"/>
      <c r="T2559" s="8"/>
      <c r="U2559" s="8"/>
      <c r="V2559" s="8"/>
      <c r="W2559" s="8"/>
    </row>
    <row r="2560" spans="1:23" ht="14.25" customHeight="1">
      <c r="A2560" s="7">
        <v>42320</v>
      </c>
      <c r="B2560" s="8">
        <v>2.5499000000000001</v>
      </c>
      <c r="C2560" s="8">
        <v>3.1351</v>
      </c>
      <c r="D2560" s="8">
        <v>0.58519999999999994</v>
      </c>
      <c r="E2560" s="8">
        <v>1.73</v>
      </c>
      <c r="F2560" s="8">
        <v>2.3199999999999998</v>
      </c>
      <c r="G2560" s="8">
        <v>98.558999999999997</v>
      </c>
      <c r="H2560" s="8">
        <v>2.2944</v>
      </c>
      <c r="I2560" s="8">
        <v>129.09133688999174</v>
      </c>
      <c r="J2560" s="8"/>
      <c r="N2560" s="7"/>
      <c r="O2560" s="8"/>
      <c r="P2560" s="8"/>
      <c r="Q2560" s="8"/>
      <c r="R2560" s="8"/>
      <c r="S2560" s="8"/>
      <c r="T2560" s="8"/>
      <c r="U2560" s="8"/>
      <c r="V2560" s="8"/>
      <c r="W2560" s="8"/>
    </row>
    <row r="2561" spans="1:23" ht="14.25" customHeight="1">
      <c r="A2561" s="7">
        <v>42319</v>
      </c>
      <c r="B2561" s="8">
        <v>2.5615999999999999</v>
      </c>
      <c r="C2561" s="8">
        <v>3.1225999999999998</v>
      </c>
      <c r="D2561" s="8">
        <v>0.56099999999999994</v>
      </c>
      <c r="E2561" s="8">
        <v>1.72</v>
      </c>
      <c r="F2561" s="8">
        <v>2.3199999999999998</v>
      </c>
      <c r="G2561" s="8">
        <v>98.834500000000006</v>
      </c>
      <c r="H2561" s="8">
        <v>2.2818000000000001</v>
      </c>
      <c r="I2561" s="8">
        <v>126.67027922821576</v>
      </c>
      <c r="J2561" s="8"/>
      <c r="N2561" s="7"/>
      <c r="O2561" s="8"/>
      <c r="P2561" s="8"/>
      <c r="Q2561" s="8"/>
      <c r="R2561" s="8"/>
      <c r="S2561" s="8"/>
      <c r="T2561" s="8"/>
      <c r="U2561" s="8"/>
      <c r="V2561" s="8"/>
      <c r="W2561" s="8"/>
    </row>
    <row r="2562" spans="1:23" ht="14.25" customHeight="1">
      <c r="A2562" s="7">
        <v>42318</v>
      </c>
      <c r="B2562" s="8">
        <v>2.5550000000000002</v>
      </c>
      <c r="C2562" s="8">
        <v>3.2000999999999999</v>
      </c>
      <c r="D2562" s="8">
        <v>0.64509999999999978</v>
      </c>
      <c r="E2562" s="8">
        <v>1.72</v>
      </c>
      <c r="F2562" s="8">
        <v>2.3199999999999998</v>
      </c>
      <c r="G2562" s="8">
        <v>99.1982</v>
      </c>
      <c r="H2562" s="8">
        <v>2.3006000000000002</v>
      </c>
      <c r="I2562" s="8">
        <v>122.75144257903494</v>
      </c>
      <c r="J2562" s="8"/>
      <c r="N2562" s="7"/>
      <c r="O2562" s="8"/>
      <c r="P2562" s="8"/>
      <c r="Q2562" s="8"/>
      <c r="R2562" s="8"/>
      <c r="S2562" s="8"/>
      <c r="T2562" s="8"/>
      <c r="U2562" s="8"/>
      <c r="V2562" s="8"/>
      <c r="W2562" s="8"/>
    </row>
    <row r="2563" spans="1:23" ht="14.25" customHeight="1">
      <c r="A2563" s="7">
        <v>42317</v>
      </c>
      <c r="B2563" s="8">
        <v>2.5388999999999999</v>
      </c>
      <c r="C2563" s="8">
        <v>3.2099000000000002</v>
      </c>
      <c r="D2563" s="8">
        <v>0.67100000000000026</v>
      </c>
      <c r="E2563" s="8">
        <v>1.75</v>
      </c>
      <c r="F2563" s="8">
        <v>2.36</v>
      </c>
      <c r="G2563" s="8">
        <v>98.990200000000002</v>
      </c>
      <c r="H2563" s="8">
        <v>2.2888999999999999</v>
      </c>
      <c r="I2563" s="8">
        <v>116.59882453333333</v>
      </c>
      <c r="J2563" s="8"/>
      <c r="N2563" s="7"/>
      <c r="O2563" s="8"/>
      <c r="P2563" s="8"/>
      <c r="Q2563" s="8"/>
      <c r="R2563" s="8"/>
      <c r="S2563" s="8"/>
      <c r="T2563" s="8"/>
      <c r="U2563" s="8"/>
      <c r="V2563" s="8"/>
      <c r="W2563" s="8"/>
    </row>
    <row r="2564" spans="1:23" ht="14.25" customHeight="1">
      <c r="A2564" s="7">
        <v>42314</v>
      </c>
      <c r="B2564" s="8">
        <v>2.4630000000000001</v>
      </c>
      <c r="C2564" s="8">
        <v>3.125</v>
      </c>
      <c r="D2564" s="8">
        <v>0.66199999999999992</v>
      </c>
      <c r="E2564" s="8">
        <v>1.73</v>
      </c>
      <c r="F2564" s="8">
        <v>2.34</v>
      </c>
      <c r="G2564" s="8">
        <v>99.190600000000003</v>
      </c>
      <c r="H2564" s="8">
        <v>2.2888999999999999</v>
      </c>
      <c r="I2564" s="8">
        <v>119.75743749999999</v>
      </c>
      <c r="J2564" s="8"/>
      <c r="N2564" s="7"/>
      <c r="O2564" s="8"/>
      <c r="P2564" s="8"/>
      <c r="Q2564" s="8"/>
      <c r="R2564" s="8"/>
      <c r="S2564" s="8"/>
      <c r="T2564" s="8"/>
      <c r="U2564" s="8"/>
      <c r="V2564" s="8"/>
      <c r="W2564" s="8"/>
    </row>
    <row r="2565" spans="1:23" ht="14.25" customHeight="1">
      <c r="A2565" s="7">
        <v>42313</v>
      </c>
      <c r="B2565" s="8">
        <v>2.4342000000000001</v>
      </c>
      <c r="C2565" s="8">
        <v>3.1150000000000002</v>
      </c>
      <c r="D2565" s="8">
        <v>0.68080000000000007</v>
      </c>
      <c r="E2565" s="8">
        <v>1.65</v>
      </c>
      <c r="F2565" s="8">
        <v>2.2599999999999998</v>
      </c>
      <c r="G2565" s="8">
        <v>97.957400000000007</v>
      </c>
      <c r="H2565" s="8">
        <v>2.2884000000000002</v>
      </c>
      <c r="I2565" s="8">
        <v>118.09043245172124</v>
      </c>
      <c r="J2565" s="8"/>
      <c r="N2565" s="7"/>
      <c r="O2565" s="8"/>
      <c r="P2565" s="8"/>
      <c r="Q2565" s="8"/>
      <c r="R2565" s="8"/>
      <c r="S2565" s="8"/>
      <c r="T2565" s="8"/>
      <c r="U2565" s="8"/>
      <c r="V2565" s="8"/>
      <c r="W2565" s="8"/>
    </row>
    <row r="2566" spans="1:23" ht="14.25" customHeight="1">
      <c r="A2566" s="7">
        <v>42312</v>
      </c>
      <c r="B2566" s="8">
        <v>2.4312</v>
      </c>
      <c r="C2566" s="8">
        <v>3.1351</v>
      </c>
      <c r="D2566" s="8">
        <v>0.70389999999999997</v>
      </c>
      <c r="E2566" s="8">
        <v>1.64</v>
      </c>
      <c r="F2566" s="8">
        <v>2.25</v>
      </c>
      <c r="G2566" s="8">
        <v>97.870900000000006</v>
      </c>
      <c r="H2566" s="8">
        <v>2.3105000000000002</v>
      </c>
      <c r="I2566" s="8">
        <v>116.22666848357203</v>
      </c>
      <c r="J2566" s="8"/>
      <c r="N2566" s="7"/>
      <c r="O2566" s="8"/>
      <c r="P2566" s="8"/>
      <c r="Q2566" s="8"/>
      <c r="R2566" s="8"/>
      <c r="S2566" s="8"/>
      <c r="T2566" s="8"/>
      <c r="U2566" s="8"/>
      <c r="V2566" s="8"/>
      <c r="W2566" s="8"/>
    </row>
    <row r="2567" spans="1:23" ht="14.25" customHeight="1">
      <c r="A2567" s="7">
        <v>42311</v>
      </c>
      <c r="B2567" s="8">
        <v>2.4283999999999999</v>
      </c>
      <c r="C2567" s="8">
        <v>3.08</v>
      </c>
      <c r="D2567" s="8">
        <v>0.65160000000000018</v>
      </c>
      <c r="E2567" s="8">
        <v>1.59</v>
      </c>
      <c r="F2567" s="8">
        <v>2.23</v>
      </c>
      <c r="G2567" s="8">
        <v>97.207700000000003</v>
      </c>
      <c r="H2567" s="8">
        <v>2.3231000000000002</v>
      </c>
      <c r="I2567" s="8">
        <v>117.97078584810127</v>
      </c>
      <c r="J2567" s="8"/>
      <c r="N2567" s="7"/>
      <c r="O2567" s="8"/>
      <c r="P2567" s="8"/>
      <c r="Q2567" s="8"/>
      <c r="R2567" s="8"/>
      <c r="S2567" s="8"/>
      <c r="T2567" s="8"/>
      <c r="U2567" s="8"/>
      <c r="V2567" s="8"/>
      <c r="W2567" s="8"/>
    </row>
    <row r="2568" spans="1:23" ht="14.25" customHeight="1">
      <c r="A2568" s="7">
        <v>42310</v>
      </c>
      <c r="B2568" s="8">
        <v>2.4032</v>
      </c>
      <c r="C2568" s="8">
        <v>3.0525000000000002</v>
      </c>
      <c r="D2568" s="8">
        <v>0.64930000000000021</v>
      </c>
      <c r="E2568" s="8">
        <v>1.57</v>
      </c>
      <c r="F2568" s="8">
        <v>2.2000000000000002</v>
      </c>
      <c r="G2568" s="8">
        <v>96.912800000000004</v>
      </c>
      <c r="H2568" s="8">
        <v>2.3003999999999998</v>
      </c>
      <c r="I2568" s="8">
        <v>117.48094523245985</v>
      </c>
      <c r="J2568" s="8"/>
      <c r="N2568" s="7"/>
      <c r="O2568" s="8"/>
      <c r="P2568" s="8"/>
      <c r="Q2568" s="8"/>
      <c r="R2568" s="8"/>
      <c r="S2568" s="8"/>
      <c r="T2568" s="8"/>
      <c r="U2568" s="8"/>
      <c r="V2568" s="8"/>
      <c r="W2568" s="8"/>
    </row>
    <row r="2569" spans="1:23" ht="14.25" customHeight="1">
      <c r="A2569" s="7">
        <v>42307</v>
      </c>
      <c r="B2569" s="8">
        <v>2.3513000000000002</v>
      </c>
      <c r="C2569" s="8">
        <v>3.06</v>
      </c>
      <c r="D2569" s="8">
        <v>0.70869999999999989</v>
      </c>
      <c r="E2569" s="8">
        <v>1.52</v>
      </c>
      <c r="F2569" s="8">
        <v>2.16</v>
      </c>
      <c r="G2569" s="8">
        <v>96.896100000000004</v>
      </c>
      <c r="H2569" s="8">
        <v>2.2961</v>
      </c>
      <c r="I2569" s="8">
        <v>119.32387434745763</v>
      </c>
      <c r="J2569" s="8"/>
      <c r="N2569" s="7"/>
      <c r="O2569" s="8"/>
      <c r="P2569" s="8"/>
      <c r="Q2569" s="8"/>
      <c r="R2569" s="8"/>
      <c r="S2569" s="8"/>
      <c r="T2569" s="8"/>
      <c r="U2569" s="8"/>
      <c r="V2569" s="8"/>
      <c r="W2569" s="8"/>
    </row>
    <row r="2570" spans="1:23" ht="14.25" customHeight="1">
      <c r="A2570" s="7">
        <v>42306</v>
      </c>
      <c r="B2570" s="8">
        <v>2.3683000000000001</v>
      </c>
      <c r="C2570" s="8">
        <v>3.05</v>
      </c>
      <c r="D2570" s="8">
        <v>0.68169999999999975</v>
      </c>
      <c r="E2570" s="8">
        <v>1.53</v>
      </c>
      <c r="F2570" s="8">
        <v>2.19</v>
      </c>
      <c r="G2570" s="8">
        <v>97.213999999999999</v>
      </c>
      <c r="H2570" s="8">
        <v>2.2989000000000002</v>
      </c>
      <c r="I2570" s="8">
        <v>119.60053142857143</v>
      </c>
      <c r="J2570" s="8"/>
      <c r="N2570" s="7"/>
      <c r="O2570" s="8"/>
      <c r="P2570" s="8"/>
      <c r="Q2570" s="8"/>
      <c r="R2570" s="8"/>
      <c r="S2570" s="8"/>
      <c r="T2570" s="8"/>
      <c r="U2570" s="8"/>
      <c r="V2570" s="8"/>
      <c r="W2570" s="8"/>
    </row>
    <row r="2571" spans="1:23" ht="14.25" customHeight="1">
      <c r="A2571" s="7">
        <v>42305</v>
      </c>
      <c r="B2571" s="8">
        <v>2.3698000000000001</v>
      </c>
      <c r="C2571" s="8">
        <v>2.9870000000000001</v>
      </c>
      <c r="D2571" s="8">
        <v>0.61719999999999997</v>
      </c>
      <c r="E2571" s="8">
        <v>1.47</v>
      </c>
      <c r="F2571" s="8">
        <v>2.1</v>
      </c>
      <c r="G2571" s="8">
        <v>97.616</v>
      </c>
      <c r="H2571" s="8">
        <v>2.2578</v>
      </c>
      <c r="I2571" s="8">
        <v>126.61345464041096</v>
      </c>
      <c r="J2571" s="8"/>
      <c r="N2571" s="7"/>
      <c r="O2571" s="8"/>
      <c r="P2571" s="8"/>
      <c r="Q2571" s="8"/>
      <c r="R2571" s="8"/>
      <c r="S2571" s="8"/>
      <c r="T2571" s="8"/>
      <c r="U2571" s="8"/>
      <c r="V2571" s="8"/>
      <c r="W2571" s="8"/>
    </row>
    <row r="2572" spans="1:23" ht="14.25" customHeight="1">
      <c r="A2572" s="7">
        <v>42304</v>
      </c>
      <c r="B2572" s="8">
        <v>2.3748</v>
      </c>
      <c r="C2572" s="8">
        <v>2.98</v>
      </c>
      <c r="D2572" s="8">
        <v>0.60519999999999996</v>
      </c>
      <c r="E2572" s="8">
        <v>1.38</v>
      </c>
      <c r="F2572" s="8">
        <v>2.0499999999999998</v>
      </c>
      <c r="G2572" s="8">
        <v>96.885800000000003</v>
      </c>
      <c r="H2572" s="8">
        <v>2.2726999999999999</v>
      </c>
      <c r="I2572" s="8">
        <v>129.2685550300429</v>
      </c>
      <c r="J2572" s="8"/>
      <c r="N2572" s="7"/>
      <c r="O2572" s="8"/>
      <c r="P2572" s="8"/>
      <c r="Q2572" s="8"/>
      <c r="R2572" s="8"/>
      <c r="S2572" s="8"/>
      <c r="T2572" s="8"/>
      <c r="U2572" s="8"/>
      <c r="V2572" s="8"/>
      <c r="W2572" s="8"/>
    </row>
    <row r="2573" spans="1:23" ht="14.25" customHeight="1">
      <c r="A2573" s="7">
        <v>42303</v>
      </c>
      <c r="B2573" s="8">
        <v>2.4237000000000002</v>
      </c>
      <c r="C2573" s="8">
        <v>3.02</v>
      </c>
      <c r="D2573" s="8">
        <v>0.59629999999999983</v>
      </c>
      <c r="E2573" s="8">
        <v>1.41</v>
      </c>
      <c r="F2573" s="8">
        <v>2.0699999999999998</v>
      </c>
      <c r="G2573" s="8">
        <v>96.810100000000006</v>
      </c>
      <c r="H2573" s="8">
        <v>2.3517000000000001</v>
      </c>
      <c r="I2573" s="8">
        <v>125.5853901205857</v>
      </c>
      <c r="J2573" s="8"/>
      <c r="N2573" s="7"/>
      <c r="O2573" s="8"/>
      <c r="P2573" s="8"/>
      <c r="Q2573" s="8"/>
      <c r="R2573" s="8"/>
      <c r="S2573" s="8"/>
      <c r="T2573" s="8"/>
      <c r="U2573" s="8"/>
      <c r="V2573" s="8"/>
      <c r="W2573" s="8"/>
    </row>
    <row r="2574" spans="1:23" ht="14.25" customHeight="1">
      <c r="A2574" s="7">
        <v>42300</v>
      </c>
      <c r="B2574" s="8">
        <v>2.4453999999999998</v>
      </c>
      <c r="C2574" s="8">
        <v>3.04</v>
      </c>
      <c r="D2574" s="8">
        <v>0.59460000000000024</v>
      </c>
      <c r="E2574" s="8">
        <v>1.43</v>
      </c>
      <c r="F2574" s="8">
        <v>2.09</v>
      </c>
      <c r="G2574" s="8">
        <v>97.058400000000006</v>
      </c>
      <c r="H2574" s="8">
        <v>2.3833000000000002</v>
      </c>
      <c r="I2574" s="8">
        <v>127.70085589052998</v>
      </c>
      <c r="J2574" s="8"/>
      <c r="N2574" s="7"/>
      <c r="O2574" s="8"/>
      <c r="P2574" s="8"/>
      <c r="Q2574" s="8"/>
      <c r="R2574" s="8"/>
      <c r="S2574" s="8"/>
      <c r="T2574" s="8"/>
      <c r="U2574" s="8"/>
      <c r="V2574" s="8"/>
      <c r="W2574" s="8"/>
    </row>
    <row r="2575" spans="1:23" ht="14.25" customHeight="1">
      <c r="A2575" s="7">
        <v>42299</v>
      </c>
      <c r="B2575" s="8">
        <v>2.4234</v>
      </c>
      <c r="C2575" s="8">
        <v>3.0516000000000001</v>
      </c>
      <c r="D2575" s="8">
        <v>0.62820000000000009</v>
      </c>
      <c r="E2575" s="8">
        <v>1.36</v>
      </c>
      <c r="F2575" s="8">
        <v>2.04</v>
      </c>
      <c r="G2575" s="8">
        <v>96.374600000000001</v>
      </c>
      <c r="H2575" s="8">
        <v>2.3788999999999998</v>
      </c>
      <c r="I2575" s="8">
        <v>128.66269488230165</v>
      </c>
      <c r="J2575" s="8"/>
      <c r="N2575" s="7"/>
      <c r="O2575" s="8"/>
      <c r="P2575" s="8"/>
      <c r="Q2575" s="8"/>
      <c r="R2575" s="8"/>
      <c r="S2575" s="8"/>
      <c r="T2575" s="8"/>
      <c r="U2575" s="8"/>
      <c r="V2575" s="8"/>
      <c r="W2575" s="8"/>
    </row>
    <row r="2576" spans="1:23" ht="14.25" customHeight="1">
      <c r="A2576" s="7">
        <v>42298</v>
      </c>
      <c r="B2576" s="8">
        <v>2.4272999999999998</v>
      </c>
      <c r="C2576" s="8">
        <v>3.0615999999999999</v>
      </c>
      <c r="D2576" s="8">
        <v>0.63430000000000009</v>
      </c>
      <c r="E2576" s="8">
        <v>1.37</v>
      </c>
      <c r="F2576" s="8">
        <v>2.04</v>
      </c>
      <c r="G2576" s="8">
        <v>95.053600000000003</v>
      </c>
      <c r="H2576" s="8">
        <v>2.3771</v>
      </c>
      <c r="I2576" s="8">
        <v>129.59199034120735</v>
      </c>
      <c r="J2576" s="8"/>
      <c r="N2576" s="7"/>
      <c r="O2576" s="8"/>
      <c r="P2576" s="8"/>
      <c r="Q2576" s="8"/>
      <c r="R2576" s="8"/>
      <c r="S2576" s="8"/>
      <c r="T2576" s="8"/>
      <c r="U2576" s="8"/>
      <c r="V2576" s="8"/>
      <c r="W2576" s="8"/>
    </row>
    <row r="2577" spans="1:23" ht="14.25" customHeight="1">
      <c r="A2577" s="7">
        <v>42297</v>
      </c>
      <c r="B2577" s="8">
        <v>2.4255</v>
      </c>
      <c r="C2577" s="8">
        <v>3.0615000000000001</v>
      </c>
      <c r="D2577" s="8">
        <v>0.63600000000000012</v>
      </c>
      <c r="E2577" s="8">
        <v>1.4</v>
      </c>
      <c r="F2577" s="8">
        <v>2.08</v>
      </c>
      <c r="G2577" s="8">
        <v>94.860299999999995</v>
      </c>
      <c r="H2577" s="8">
        <v>2.3815</v>
      </c>
      <c r="I2577" s="8">
        <v>130.92133894736841</v>
      </c>
      <c r="J2577" s="8"/>
      <c r="N2577" s="7"/>
      <c r="O2577" s="8"/>
      <c r="P2577" s="8"/>
      <c r="Q2577" s="8"/>
      <c r="R2577" s="8"/>
      <c r="S2577" s="8"/>
      <c r="T2577" s="8"/>
      <c r="U2577" s="8"/>
      <c r="V2577" s="8"/>
      <c r="W2577" s="8"/>
    </row>
    <row r="2578" spans="1:23" ht="14.25" customHeight="1">
      <c r="A2578" s="7">
        <v>42296</v>
      </c>
      <c r="B2578" s="8">
        <v>2.4285999999999999</v>
      </c>
      <c r="C2578" s="8">
        <v>3.1214</v>
      </c>
      <c r="D2578" s="8">
        <v>0.69280000000000008</v>
      </c>
      <c r="E2578" s="8">
        <v>1.35</v>
      </c>
      <c r="F2578" s="8">
        <v>2.04</v>
      </c>
      <c r="G2578" s="8">
        <v>94.914599999999993</v>
      </c>
      <c r="H2578" s="8">
        <v>2.3734999999999999</v>
      </c>
      <c r="I2578" s="8">
        <v>130.94359347749338</v>
      </c>
      <c r="J2578" s="8"/>
      <c r="N2578" s="7"/>
      <c r="O2578" s="8"/>
      <c r="P2578" s="8"/>
      <c r="Q2578" s="8"/>
      <c r="R2578" s="8"/>
      <c r="S2578" s="8"/>
      <c r="T2578" s="8"/>
      <c r="U2578" s="8"/>
      <c r="V2578" s="8"/>
      <c r="W2578" s="8"/>
    </row>
    <row r="2579" spans="1:23" ht="14.25" customHeight="1">
      <c r="A2579" s="7">
        <v>42293</v>
      </c>
      <c r="B2579" s="8">
        <v>2.4319999999999999</v>
      </c>
      <c r="C2579" s="8">
        <v>3.1215999999999999</v>
      </c>
      <c r="D2579" s="8">
        <v>0.68959999999999999</v>
      </c>
      <c r="E2579" s="8">
        <v>1.36</v>
      </c>
      <c r="F2579" s="8">
        <v>2.04</v>
      </c>
      <c r="G2579" s="8">
        <v>94.7346</v>
      </c>
      <c r="H2579" s="8">
        <v>2.3780999999999999</v>
      </c>
      <c r="I2579" s="8">
        <v>130.77090412078152</v>
      </c>
      <c r="J2579" s="8"/>
      <c r="N2579" s="7"/>
      <c r="O2579" s="8"/>
      <c r="P2579" s="8"/>
      <c r="Q2579" s="8"/>
      <c r="R2579" s="8"/>
      <c r="S2579" s="8"/>
      <c r="T2579" s="8"/>
      <c r="U2579" s="8"/>
      <c r="V2579" s="8"/>
      <c r="W2579" s="8"/>
    </row>
    <row r="2580" spans="1:23" ht="14.25" customHeight="1">
      <c r="A2580" s="7">
        <v>42292</v>
      </c>
      <c r="B2580" s="8">
        <v>2.419</v>
      </c>
      <c r="C2580" s="8">
        <v>3.0813999999999999</v>
      </c>
      <c r="D2580" s="8">
        <v>0.66239999999999988</v>
      </c>
      <c r="E2580" s="8">
        <v>1.34</v>
      </c>
      <c r="F2580" s="8">
        <v>2.04</v>
      </c>
      <c r="G2580" s="8">
        <v>94.446200000000005</v>
      </c>
      <c r="H2580" s="8">
        <v>2.3866999999999998</v>
      </c>
      <c r="I2580" s="8">
        <v>132.41309916221033</v>
      </c>
      <c r="J2580" s="8"/>
      <c r="N2580" s="7"/>
      <c r="O2580" s="8"/>
      <c r="P2580" s="8"/>
      <c r="Q2580" s="8"/>
      <c r="R2580" s="8"/>
      <c r="S2580" s="8"/>
      <c r="T2580" s="8"/>
      <c r="U2580" s="8"/>
      <c r="V2580" s="8"/>
      <c r="W2580" s="8"/>
    </row>
    <row r="2581" spans="1:23" ht="14.25" customHeight="1">
      <c r="A2581" s="7">
        <v>42291</v>
      </c>
      <c r="B2581" s="8">
        <v>2.4083999999999999</v>
      </c>
      <c r="C2581" s="8">
        <v>3.0413999999999999</v>
      </c>
      <c r="D2581" s="8">
        <v>0.63300000000000001</v>
      </c>
      <c r="E2581" s="8">
        <v>1.29</v>
      </c>
      <c r="F2581" s="8">
        <v>1.99</v>
      </c>
      <c r="G2581" s="8">
        <v>93.921899999999994</v>
      </c>
      <c r="H2581" s="8">
        <v>2.4085999999999999</v>
      </c>
      <c r="I2581" s="8">
        <v>136.96729971403039</v>
      </c>
      <c r="J2581" s="8"/>
      <c r="N2581" s="7"/>
      <c r="O2581" s="8"/>
      <c r="P2581" s="8"/>
      <c r="Q2581" s="8"/>
      <c r="R2581" s="8"/>
      <c r="S2581" s="8"/>
      <c r="T2581" s="8"/>
      <c r="U2581" s="8"/>
      <c r="V2581" s="8"/>
      <c r="W2581" s="8"/>
    </row>
    <row r="2582" spans="1:23" ht="14.25" customHeight="1">
      <c r="A2582" s="7">
        <v>42290</v>
      </c>
      <c r="B2582" s="8">
        <v>2.4186000000000001</v>
      </c>
      <c r="C2582" s="8">
        <v>3.1063999999999998</v>
      </c>
      <c r="D2582" s="8">
        <v>0.68779999999999974</v>
      </c>
      <c r="E2582" s="8">
        <v>1.36</v>
      </c>
      <c r="F2582" s="8">
        <v>2.06</v>
      </c>
      <c r="G2582" s="8">
        <v>94.775000000000006</v>
      </c>
      <c r="H2582" s="8">
        <v>2.3820999999999999</v>
      </c>
      <c r="I2582" s="8">
        <v>139.18088407341091</v>
      </c>
      <c r="J2582" s="8"/>
      <c r="N2582" s="7"/>
      <c r="O2582" s="8"/>
      <c r="P2582" s="8"/>
      <c r="Q2582" s="8"/>
      <c r="R2582" s="8"/>
      <c r="S2582" s="8"/>
      <c r="T2582" s="8"/>
      <c r="U2582" s="8"/>
      <c r="V2582" s="8"/>
      <c r="W2582" s="8"/>
    </row>
    <row r="2583" spans="1:23" ht="14.25" customHeight="1">
      <c r="A2583" s="7">
        <v>42289</v>
      </c>
      <c r="B2583" s="8">
        <v>2.4268999999999998</v>
      </c>
      <c r="C2583" s="8">
        <v>3.1488</v>
      </c>
      <c r="D2583" s="8">
        <v>0.72190000000000021</v>
      </c>
      <c r="E2583" s="8">
        <v>1.41</v>
      </c>
      <c r="F2583" s="8">
        <v>2.12</v>
      </c>
      <c r="G2583" s="8">
        <v>94.88</v>
      </c>
      <c r="H2583" s="8">
        <v>2.3473999999999999</v>
      </c>
      <c r="I2583" s="8">
        <v>135.68573201793723</v>
      </c>
      <c r="J2583" s="8"/>
      <c r="N2583" s="7"/>
      <c r="O2583" s="8"/>
      <c r="P2583" s="8"/>
      <c r="Q2583" s="8"/>
      <c r="R2583" s="8"/>
      <c r="S2583" s="8"/>
      <c r="T2583" s="8"/>
      <c r="U2583" s="8"/>
      <c r="V2583" s="8"/>
      <c r="W2583" s="8"/>
    </row>
    <row r="2584" spans="1:23" ht="14.25" customHeight="1">
      <c r="A2584" s="7">
        <v>42287</v>
      </c>
      <c r="B2584" s="8">
        <v>2.4116</v>
      </c>
      <c r="C2584" s="8">
        <v>3.1612</v>
      </c>
      <c r="D2584" s="8">
        <v>0.74960000000000004</v>
      </c>
      <c r="E2584" s="8">
        <v>1.41</v>
      </c>
      <c r="F2584" s="8">
        <v>2.12</v>
      </c>
      <c r="G2584" s="8">
        <v>94.9041</v>
      </c>
      <c r="H2584" s="8">
        <v>2.3565999999999998</v>
      </c>
      <c r="I2584" s="8">
        <v>134.29570886995515</v>
      </c>
      <c r="J2584" s="8"/>
      <c r="N2584" s="7"/>
      <c r="O2584" s="8"/>
      <c r="P2584" s="8"/>
      <c r="Q2584" s="8"/>
      <c r="R2584" s="8"/>
      <c r="S2584" s="8"/>
      <c r="T2584" s="8"/>
      <c r="U2584" s="8"/>
      <c r="V2584" s="8"/>
      <c r="W2584" s="8"/>
    </row>
    <row r="2585" spans="1:23" ht="14.25" customHeight="1">
      <c r="A2585" s="7">
        <v>42286</v>
      </c>
      <c r="B2585" s="8">
        <v>2.4091</v>
      </c>
      <c r="C2585" s="8">
        <v>3.1486000000000001</v>
      </c>
      <c r="D2585" s="8">
        <v>0.73950000000000005</v>
      </c>
      <c r="E2585" s="8">
        <v>1.41</v>
      </c>
      <c r="F2585" s="8">
        <v>2.12</v>
      </c>
      <c r="G2585" s="8">
        <v>94.9041</v>
      </c>
      <c r="H2585" s="8">
        <v>2.4095</v>
      </c>
      <c r="I2585" s="8">
        <v>135.42339203587443</v>
      </c>
      <c r="J2585" s="8"/>
      <c r="N2585" s="7"/>
      <c r="O2585" s="8"/>
      <c r="P2585" s="8"/>
      <c r="Q2585" s="8"/>
      <c r="R2585" s="8"/>
      <c r="S2585" s="8"/>
      <c r="T2585" s="8"/>
      <c r="U2585" s="8"/>
      <c r="V2585" s="8"/>
      <c r="W2585" s="8"/>
    </row>
    <row r="2586" spans="1:23" ht="14.25" customHeight="1">
      <c r="A2586" s="7">
        <v>42285</v>
      </c>
      <c r="B2586" s="8">
        <v>2.4030999999999998</v>
      </c>
      <c r="C2586" s="8">
        <v>3.2408999999999999</v>
      </c>
      <c r="D2586" s="8">
        <v>0.8378000000000001</v>
      </c>
      <c r="E2586" s="8">
        <v>1.4</v>
      </c>
      <c r="F2586" s="8">
        <v>2.12</v>
      </c>
      <c r="G2586" s="8">
        <v>95.275999999999996</v>
      </c>
      <c r="H2586" s="8">
        <v>2.3643999999999998</v>
      </c>
      <c r="I2586" s="8">
        <v>133.14837494159929</v>
      </c>
      <c r="J2586" s="8"/>
      <c r="N2586" s="7"/>
      <c r="O2586" s="8"/>
      <c r="P2586" s="8"/>
      <c r="Q2586" s="8"/>
      <c r="R2586" s="8"/>
      <c r="S2586" s="8"/>
      <c r="T2586" s="8"/>
      <c r="U2586" s="8"/>
      <c r="V2586" s="8"/>
      <c r="W2586" s="8"/>
    </row>
    <row r="2587" spans="1:23" ht="14.25" customHeight="1">
      <c r="A2587" s="7">
        <v>42284</v>
      </c>
      <c r="B2587" s="8">
        <v>2.3919000000000001</v>
      </c>
      <c r="C2587" s="8">
        <v>3.2362000000000002</v>
      </c>
      <c r="D2587" s="8">
        <v>0.84430000000000005</v>
      </c>
      <c r="E2587" s="8">
        <v>1.37</v>
      </c>
      <c r="F2587" s="8">
        <v>2.08</v>
      </c>
      <c r="G2587" s="8">
        <v>95.581199999999995</v>
      </c>
      <c r="H2587" s="8">
        <v>2.3788</v>
      </c>
      <c r="I2587" s="8">
        <v>133.92356058823529</v>
      </c>
      <c r="J2587" s="8"/>
      <c r="N2587" s="7"/>
      <c r="O2587" s="8"/>
      <c r="P2587" s="8"/>
      <c r="Q2587" s="8"/>
      <c r="R2587" s="8"/>
      <c r="S2587" s="8"/>
      <c r="T2587" s="8"/>
      <c r="U2587" s="8"/>
      <c r="V2587" s="8"/>
      <c r="W2587" s="8"/>
    </row>
    <row r="2588" spans="1:23" ht="14.25" customHeight="1">
      <c r="A2588" s="7">
        <v>42283</v>
      </c>
      <c r="B2588" s="8">
        <v>2.3919000000000001</v>
      </c>
      <c r="C2588" s="8">
        <v>3.2362000000000002</v>
      </c>
      <c r="D2588" s="8">
        <v>0.84430000000000005</v>
      </c>
      <c r="E2588" s="8">
        <v>1.34</v>
      </c>
      <c r="F2588" s="8">
        <v>2.0499999999999998</v>
      </c>
      <c r="G2588" s="8">
        <v>95.46</v>
      </c>
      <c r="H2588" s="8">
        <v>2.3788</v>
      </c>
      <c r="I2588" s="8">
        <v>133.92356058823529</v>
      </c>
      <c r="J2588" s="8"/>
      <c r="N2588" s="7"/>
      <c r="O2588" s="8"/>
      <c r="P2588" s="8"/>
      <c r="Q2588" s="8"/>
      <c r="R2588" s="8"/>
      <c r="S2588" s="8"/>
      <c r="T2588" s="8"/>
      <c r="U2588" s="8"/>
      <c r="V2588" s="8"/>
      <c r="W2588" s="8"/>
    </row>
    <row r="2589" spans="1:23" ht="14.25" customHeight="1">
      <c r="A2589" s="7">
        <v>42282</v>
      </c>
      <c r="B2589" s="8">
        <v>2.3919000000000001</v>
      </c>
      <c r="C2589" s="8">
        <v>3.2362000000000002</v>
      </c>
      <c r="D2589" s="8">
        <v>0.84430000000000005</v>
      </c>
      <c r="E2589" s="8">
        <v>1.35</v>
      </c>
      <c r="F2589" s="8">
        <v>2.0699999999999998</v>
      </c>
      <c r="G2589" s="8">
        <v>96.078299999999999</v>
      </c>
      <c r="H2589" s="8">
        <v>2.3788</v>
      </c>
      <c r="I2589" s="8">
        <v>133.92356058823529</v>
      </c>
      <c r="J2589" s="8"/>
      <c r="N2589" s="7"/>
      <c r="O2589" s="8"/>
      <c r="P2589" s="8"/>
      <c r="Q2589" s="8"/>
      <c r="R2589" s="8"/>
      <c r="S2589" s="8"/>
      <c r="T2589" s="8"/>
      <c r="U2589" s="8"/>
      <c r="V2589" s="8"/>
      <c r="W2589" s="8"/>
    </row>
    <row r="2590" spans="1:23" ht="14.25" customHeight="1">
      <c r="A2590" s="7">
        <v>42279</v>
      </c>
      <c r="B2590" s="8">
        <v>2.3919000000000001</v>
      </c>
      <c r="C2590" s="8">
        <v>3.2362000000000002</v>
      </c>
      <c r="D2590" s="8">
        <v>0.84430000000000005</v>
      </c>
      <c r="E2590" s="8">
        <v>1.29</v>
      </c>
      <c r="F2590" s="8">
        <v>1.99</v>
      </c>
      <c r="G2590" s="8">
        <v>95.918700000000001</v>
      </c>
      <c r="H2590" s="8">
        <v>2.3788</v>
      </c>
      <c r="I2590" s="8">
        <v>133.92356058823529</v>
      </c>
      <c r="J2590" s="8"/>
      <c r="N2590" s="7"/>
      <c r="O2590" s="8"/>
      <c r="P2590" s="8"/>
      <c r="Q2590" s="8"/>
      <c r="R2590" s="8"/>
      <c r="S2590" s="8"/>
      <c r="T2590" s="8"/>
      <c r="U2590" s="8"/>
      <c r="V2590" s="8"/>
      <c r="W2590" s="8"/>
    </row>
    <row r="2591" spans="1:23" ht="14.25" customHeight="1">
      <c r="A2591" s="7">
        <v>42278</v>
      </c>
      <c r="B2591" s="8">
        <v>2.3919000000000001</v>
      </c>
      <c r="C2591" s="8">
        <v>3.2362000000000002</v>
      </c>
      <c r="D2591" s="8">
        <v>0.84430000000000005</v>
      </c>
      <c r="E2591" s="8">
        <v>1.37</v>
      </c>
      <c r="F2591" s="8">
        <v>2.0499999999999998</v>
      </c>
      <c r="G2591" s="8">
        <v>96.169399999999996</v>
      </c>
      <c r="H2591" s="8">
        <v>2.3788</v>
      </c>
      <c r="I2591" s="8">
        <v>133.92356058823529</v>
      </c>
      <c r="J2591" s="8"/>
      <c r="N2591" s="7"/>
      <c r="O2591" s="8"/>
      <c r="P2591" s="8"/>
      <c r="Q2591" s="8"/>
      <c r="R2591" s="8"/>
      <c r="S2591" s="8"/>
      <c r="T2591" s="8"/>
      <c r="U2591" s="8"/>
      <c r="V2591" s="8"/>
      <c r="W2591" s="8"/>
    </row>
    <row r="2592" spans="1:23" ht="14.25" customHeight="1">
      <c r="A2592" s="7">
        <v>42277</v>
      </c>
      <c r="B2592" s="8">
        <v>2.3919000000000001</v>
      </c>
      <c r="C2592" s="8">
        <v>3.2362000000000002</v>
      </c>
      <c r="D2592" s="8">
        <v>0.84430000000000005</v>
      </c>
      <c r="E2592" s="8">
        <v>1.37</v>
      </c>
      <c r="F2592" s="8">
        <v>2.06</v>
      </c>
      <c r="G2592" s="8">
        <v>96.274699999999996</v>
      </c>
      <c r="H2592" s="8">
        <v>2.3788</v>
      </c>
      <c r="I2592" s="8">
        <v>133.92356058823529</v>
      </c>
      <c r="J2592" s="8"/>
      <c r="N2592" s="7"/>
      <c r="O2592" s="8"/>
      <c r="P2592" s="8"/>
      <c r="Q2592" s="8"/>
      <c r="R2592" s="8"/>
      <c r="S2592" s="8"/>
      <c r="T2592" s="8"/>
      <c r="U2592" s="8"/>
      <c r="V2592" s="8"/>
      <c r="W2592" s="8"/>
    </row>
    <row r="2593" spans="1:23" ht="14.25" customHeight="1">
      <c r="A2593" s="7">
        <v>42276</v>
      </c>
      <c r="B2593" s="8">
        <v>2.3889999999999998</v>
      </c>
      <c r="C2593" s="8">
        <v>3.2456999999999998</v>
      </c>
      <c r="D2593" s="8">
        <v>0.85670000000000002</v>
      </c>
      <c r="E2593" s="8">
        <v>1.37</v>
      </c>
      <c r="F2593" s="8">
        <v>2.0499999999999998</v>
      </c>
      <c r="G2593" s="8">
        <v>95.906599999999997</v>
      </c>
      <c r="H2593" s="8">
        <v>2.3582999999999998</v>
      </c>
      <c r="I2593" s="8">
        <v>133.93618077969174</v>
      </c>
      <c r="J2593" s="8"/>
      <c r="N2593" s="7"/>
      <c r="O2593" s="8"/>
      <c r="P2593" s="8"/>
      <c r="Q2593" s="8"/>
      <c r="R2593" s="8"/>
      <c r="S2593" s="8"/>
      <c r="T2593" s="8"/>
      <c r="U2593" s="8"/>
      <c r="V2593" s="8"/>
      <c r="W2593" s="8"/>
    </row>
    <row r="2594" spans="1:23" ht="14.25" customHeight="1">
      <c r="A2594" s="7">
        <v>42275</v>
      </c>
      <c r="B2594" s="8">
        <v>2.4032</v>
      </c>
      <c r="C2594" s="8">
        <v>3.2906</v>
      </c>
      <c r="D2594" s="8">
        <v>0.88739999999999997</v>
      </c>
      <c r="E2594" s="8">
        <v>1.42</v>
      </c>
      <c r="F2594" s="8">
        <v>2.1</v>
      </c>
      <c r="G2594" s="8">
        <v>95.9666</v>
      </c>
      <c r="H2594" s="8">
        <v>2.3347000000000002</v>
      </c>
      <c r="I2594" s="8">
        <v>135.07973658759124</v>
      </c>
      <c r="J2594" s="8"/>
      <c r="N2594" s="7"/>
      <c r="O2594" s="8"/>
      <c r="P2594" s="8"/>
      <c r="Q2594" s="8"/>
      <c r="R2594" s="8"/>
      <c r="S2594" s="8"/>
      <c r="T2594" s="8"/>
      <c r="U2594" s="8"/>
      <c r="V2594" s="8"/>
      <c r="W2594" s="8"/>
    </row>
    <row r="2595" spans="1:23" ht="14.25" customHeight="1">
      <c r="A2595" s="7">
        <v>42272</v>
      </c>
      <c r="B2595" s="8">
        <v>2.3624999999999998</v>
      </c>
      <c r="C2595" s="8">
        <v>3.3100999999999998</v>
      </c>
      <c r="D2595" s="8">
        <v>0.9476</v>
      </c>
      <c r="E2595" s="8">
        <v>1.48</v>
      </c>
      <c r="F2595" s="8">
        <v>2.17</v>
      </c>
      <c r="G2595" s="8">
        <v>96.258499999999998</v>
      </c>
      <c r="H2595" s="8">
        <v>2.3763000000000001</v>
      </c>
      <c r="I2595" s="8">
        <v>135.54145371665135</v>
      </c>
      <c r="J2595" s="8"/>
      <c r="N2595" s="7"/>
      <c r="O2595" s="8"/>
      <c r="P2595" s="8"/>
      <c r="Q2595" s="8"/>
      <c r="R2595" s="8"/>
      <c r="S2595" s="8"/>
      <c r="T2595" s="8"/>
      <c r="U2595" s="8"/>
      <c r="V2595" s="8"/>
      <c r="W2595" s="8"/>
    </row>
    <row r="2596" spans="1:23" ht="14.25" customHeight="1">
      <c r="A2596" s="7">
        <v>42271</v>
      </c>
      <c r="B2596" s="8">
        <v>2.2892999999999999</v>
      </c>
      <c r="C2596" s="8">
        <v>3.3180000000000001</v>
      </c>
      <c r="D2596" s="8">
        <v>1.0287000000000002</v>
      </c>
      <c r="E2596" s="8">
        <v>1.44</v>
      </c>
      <c r="F2596" s="8">
        <v>2.13</v>
      </c>
      <c r="G2596" s="8">
        <v>96.275300000000001</v>
      </c>
      <c r="H2596" s="8">
        <v>2.4601000000000002</v>
      </c>
      <c r="I2596" s="8">
        <v>135.1354331705069</v>
      </c>
      <c r="J2596" s="8"/>
      <c r="N2596" s="7"/>
      <c r="O2596" s="8"/>
      <c r="P2596" s="8"/>
      <c r="Q2596" s="8"/>
      <c r="R2596" s="8"/>
      <c r="S2596" s="8"/>
      <c r="T2596" s="8"/>
      <c r="U2596" s="8"/>
      <c r="V2596" s="8"/>
      <c r="W2596" s="8"/>
    </row>
    <row r="2597" spans="1:23" ht="14.25" customHeight="1">
      <c r="A2597" s="7">
        <v>42270</v>
      </c>
      <c r="B2597" s="8">
        <v>2.3086000000000002</v>
      </c>
      <c r="C2597" s="8">
        <v>3.3353999999999999</v>
      </c>
      <c r="D2597" s="8">
        <v>1.0267999999999997</v>
      </c>
      <c r="E2597" s="8">
        <v>1.47</v>
      </c>
      <c r="F2597" s="8">
        <v>2.16</v>
      </c>
      <c r="G2597" s="8">
        <v>96.183300000000003</v>
      </c>
      <c r="H2597" s="8">
        <v>2.3378999999999999</v>
      </c>
      <c r="I2597" s="8">
        <v>133.60411609461966</v>
      </c>
      <c r="J2597" s="8"/>
      <c r="N2597" s="7"/>
      <c r="O2597" s="8"/>
      <c r="P2597" s="8"/>
      <c r="Q2597" s="8"/>
      <c r="R2597" s="8"/>
      <c r="S2597" s="8"/>
      <c r="T2597" s="8"/>
      <c r="U2597" s="8"/>
      <c r="V2597" s="8"/>
      <c r="W2597" s="8"/>
    </row>
    <row r="2598" spans="1:23" ht="14.25" customHeight="1">
      <c r="A2598" s="7">
        <v>42269</v>
      </c>
      <c r="B2598" s="8">
        <v>2.3077999999999999</v>
      </c>
      <c r="C2598" s="8">
        <v>3.3254999999999999</v>
      </c>
      <c r="D2598" s="8">
        <v>1.0177</v>
      </c>
      <c r="E2598" s="8">
        <v>1.44</v>
      </c>
      <c r="F2598" s="8">
        <v>2.14</v>
      </c>
      <c r="G2598" s="8">
        <v>96.346699999999998</v>
      </c>
      <c r="H2598" s="8">
        <v>2.375</v>
      </c>
      <c r="I2598" s="8">
        <v>135.83666014842299</v>
      </c>
      <c r="J2598" s="8"/>
      <c r="N2598" s="7"/>
      <c r="O2598" s="8"/>
      <c r="P2598" s="8"/>
      <c r="Q2598" s="8"/>
      <c r="R2598" s="8"/>
      <c r="S2598" s="8"/>
      <c r="T2598" s="8"/>
      <c r="U2598" s="8"/>
      <c r="V2598" s="8"/>
      <c r="W2598" s="8"/>
    </row>
    <row r="2599" spans="1:23" ht="14.25" customHeight="1">
      <c r="A2599" s="7">
        <v>42268</v>
      </c>
      <c r="B2599" s="8">
        <v>2.3271000000000002</v>
      </c>
      <c r="C2599" s="8">
        <v>3.3203999999999998</v>
      </c>
      <c r="D2599" s="8">
        <v>0.99329999999999963</v>
      </c>
      <c r="E2599" s="8">
        <v>1.51</v>
      </c>
      <c r="F2599" s="8">
        <v>2.2000000000000002</v>
      </c>
      <c r="G2599" s="8">
        <v>95.923500000000004</v>
      </c>
      <c r="H2599" s="8">
        <v>2.3721999999999999</v>
      </c>
      <c r="I2599" s="8">
        <v>135.44361156279069</v>
      </c>
      <c r="J2599" s="8"/>
      <c r="N2599" s="7"/>
      <c r="O2599" s="8"/>
      <c r="P2599" s="8"/>
      <c r="Q2599" s="8"/>
      <c r="R2599" s="8"/>
      <c r="S2599" s="8"/>
      <c r="T2599" s="8"/>
      <c r="U2599" s="8"/>
      <c r="V2599" s="8"/>
      <c r="W2599" s="8"/>
    </row>
    <row r="2600" spans="1:23" ht="14.25" customHeight="1">
      <c r="A2600" s="7">
        <v>42265</v>
      </c>
      <c r="B2600" s="8">
        <v>2.3292000000000002</v>
      </c>
      <c r="C2600" s="8">
        <v>3.3105000000000002</v>
      </c>
      <c r="D2600" s="8">
        <v>0.98130000000000006</v>
      </c>
      <c r="E2600" s="8">
        <v>1.45</v>
      </c>
      <c r="F2600" s="8">
        <v>2.13</v>
      </c>
      <c r="G2600" s="8">
        <v>95.159300000000002</v>
      </c>
      <c r="H2600" s="8">
        <v>2.3858000000000001</v>
      </c>
      <c r="I2600" s="8">
        <v>134.83003929906542</v>
      </c>
      <c r="J2600" s="8"/>
      <c r="N2600" s="7"/>
      <c r="O2600" s="8"/>
      <c r="P2600" s="8"/>
      <c r="Q2600" s="8"/>
      <c r="R2600" s="8"/>
      <c r="S2600" s="8"/>
      <c r="T2600" s="8"/>
      <c r="U2600" s="8"/>
      <c r="V2600" s="8"/>
      <c r="W2600" s="8"/>
    </row>
    <row r="2601" spans="1:23" ht="14.25" customHeight="1">
      <c r="A2601" s="7">
        <v>42264</v>
      </c>
      <c r="B2601" s="8">
        <v>2.3062</v>
      </c>
      <c r="C2601" s="8">
        <v>3.3203999999999998</v>
      </c>
      <c r="D2601" s="8">
        <v>1.0141999999999998</v>
      </c>
      <c r="E2601" s="8">
        <v>1.5</v>
      </c>
      <c r="F2601" s="8">
        <v>2.21</v>
      </c>
      <c r="G2601" s="8">
        <v>94.554199999999994</v>
      </c>
      <c r="H2601" s="8">
        <v>2.3660000000000001</v>
      </c>
      <c r="I2601" s="8">
        <v>136.08506139513108</v>
      </c>
      <c r="J2601" s="8"/>
      <c r="N2601" s="7"/>
      <c r="O2601" s="8"/>
      <c r="P2601" s="8"/>
      <c r="Q2601" s="8"/>
      <c r="R2601" s="8"/>
      <c r="S2601" s="8"/>
      <c r="T2601" s="8"/>
      <c r="U2601" s="8"/>
      <c r="V2601" s="8"/>
      <c r="W2601" s="8"/>
    </row>
    <row r="2602" spans="1:23" ht="14.25" customHeight="1">
      <c r="A2602" s="7">
        <v>42263</v>
      </c>
      <c r="B2602" s="8">
        <v>2.3330000000000002</v>
      </c>
      <c r="C2602" s="8">
        <v>3.3102999999999998</v>
      </c>
      <c r="D2602" s="8">
        <v>0.97729999999999961</v>
      </c>
      <c r="E2602" s="8">
        <v>1.62</v>
      </c>
      <c r="F2602" s="8">
        <v>2.2999999999999998</v>
      </c>
      <c r="G2602" s="8">
        <v>95.34</v>
      </c>
      <c r="H2602" s="8">
        <v>2.3795000000000002</v>
      </c>
      <c r="I2602" s="8">
        <v>138.77170283427495</v>
      </c>
      <c r="J2602" s="8"/>
      <c r="N2602" s="7"/>
      <c r="O2602" s="8"/>
      <c r="P2602" s="8"/>
      <c r="Q2602" s="8"/>
      <c r="R2602" s="8"/>
      <c r="S2602" s="8"/>
      <c r="T2602" s="8"/>
      <c r="U2602" s="8"/>
      <c r="V2602" s="8"/>
      <c r="W2602" s="8"/>
    </row>
    <row r="2603" spans="1:23" ht="14.25" customHeight="1">
      <c r="A2603" s="7">
        <v>42262</v>
      </c>
      <c r="B2603" s="8">
        <v>2.3260999999999998</v>
      </c>
      <c r="C2603" s="8">
        <v>3.3104</v>
      </c>
      <c r="D2603" s="8">
        <v>0.98430000000000017</v>
      </c>
      <c r="E2603" s="8">
        <v>1.61</v>
      </c>
      <c r="F2603" s="8">
        <v>2.2799999999999998</v>
      </c>
      <c r="G2603" s="8">
        <v>95.627200000000002</v>
      </c>
      <c r="H2603" s="8">
        <v>2.3613</v>
      </c>
      <c r="I2603" s="8">
        <v>139.97728726930319</v>
      </c>
      <c r="J2603" s="8"/>
      <c r="N2603" s="7"/>
      <c r="O2603" s="8"/>
      <c r="P2603" s="8"/>
      <c r="Q2603" s="8"/>
      <c r="R2603" s="8"/>
      <c r="S2603" s="8"/>
      <c r="T2603" s="8"/>
      <c r="U2603" s="8"/>
      <c r="V2603" s="8"/>
      <c r="W2603" s="8"/>
    </row>
    <row r="2604" spans="1:23" ht="14.25" customHeight="1">
      <c r="A2604" s="7">
        <v>42261</v>
      </c>
      <c r="B2604" s="8">
        <v>2.2862</v>
      </c>
      <c r="C2604" s="8">
        <v>3.3302999999999998</v>
      </c>
      <c r="D2604" s="8">
        <v>1.0440999999999998</v>
      </c>
      <c r="E2604" s="8">
        <v>1.51</v>
      </c>
      <c r="F2604" s="8">
        <v>2.1800000000000002</v>
      </c>
      <c r="G2604" s="8">
        <v>95.255700000000004</v>
      </c>
      <c r="H2604" s="8">
        <v>2.351</v>
      </c>
      <c r="I2604" s="8">
        <v>138.44898637996218</v>
      </c>
      <c r="J2604" s="8"/>
      <c r="N2604" s="7"/>
      <c r="O2604" s="8"/>
      <c r="P2604" s="8"/>
      <c r="Q2604" s="8"/>
      <c r="R2604" s="8"/>
      <c r="S2604" s="8"/>
      <c r="T2604" s="8"/>
      <c r="U2604" s="8"/>
      <c r="V2604" s="8"/>
      <c r="W2604" s="8"/>
    </row>
    <row r="2605" spans="1:23" ht="14.25" customHeight="1">
      <c r="A2605" s="7">
        <v>42258</v>
      </c>
      <c r="B2605" s="8">
        <v>2.2543000000000002</v>
      </c>
      <c r="C2605" s="8">
        <v>3.3403999999999998</v>
      </c>
      <c r="D2605" s="8">
        <v>1.0860999999999996</v>
      </c>
      <c r="E2605" s="8">
        <v>1.52</v>
      </c>
      <c r="F2605" s="8">
        <v>2.2000000000000002</v>
      </c>
      <c r="G2605" s="8">
        <v>95.171800000000005</v>
      </c>
      <c r="H2605" s="8">
        <v>2.3496000000000001</v>
      </c>
      <c r="I2605" s="8">
        <v>137.48516333967649</v>
      </c>
      <c r="J2605" s="8"/>
      <c r="N2605" s="7"/>
      <c r="O2605" s="8"/>
      <c r="P2605" s="8"/>
      <c r="Q2605" s="8"/>
      <c r="R2605" s="8"/>
      <c r="S2605" s="8"/>
      <c r="T2605" s="8"/>
      <c r="U2605" s="8"/>
      <c r="V2605" s="8"/>
      <c r="W2605" s="8"/>
    </row>
    <row r="2606" spans="1:23" ht="14.25" customHeight="1">
      <c r="A2606" s="7">
        <v>42257</v>
      </c>
      <c r="B2606" s="8">
        <v>2.2545999999999999</v>
      </c>
      <c r="C2606" s="8">
        <v>3.3452999999999999</v>
      </c>
      <c r="D2606" s="8">
        <v>1.0907</v>
      </c>
      <c r="E2606" s="8">
        <v>1.55</v>
      </c>
      <c r="F2606" s="8">
        <v>2.23</v>
      </c>
      <c r="G2606" s="8">
        <v>95.5471</v>
      </c>
      <c r="H2606" s="8">
        <v>2.4234</v>
      </c>
      <c r="I2606" s="8">
        <v>137.52419934803453</v>
      </c>
      <c r="J2606" s="8"/>
      <c r="N2606" s="7"/>
      <c r="O2606" s="8"/>
      <c r="P2606" s="8"/>
      <c r="Q2606" s="8"/>
      <c r="R2606" s="8"/>
      <c r="S2606" s="8"/>
      <c r="T2606" s="8"/>
      <c r="U2606" s="8"/>
      <c r="V2606" s="8"/>
      <c r="W2606" s="8"/>
    </row>
    <row r="2607" spans="1:23" ht="14.25" customHeight="1">
      <c r="A2607" s="7">
        <v>42256</v>
      </c>
      <c r="B2607" s="8">
        <v>2.2543000000000002</v>
      </c>
      <c r="C2607" s="8">
        <v>3.3477999999999999</v>
      </c>
      <c r="D2607" s="8">
        <v>1.0934999999999997</v>
      </c>
      <c r="E2607" s="8">
        <v>1.53</v>
      </c>
      <c r="F2607" s="8">
        <v>2.21</v>
      </c>
      <c r="G2607" s="8">
        <v>95.908699999999996</v>
      </c>
      <c r="H2607" s="8">
        <v>2.3708999999999998</v>
      </c>
      <c r="I2607" s="8">
        <v>137.14692542912246</v>
      </c>
      <c r="J2607" s="8"/>
      <c r="N2607" s="7"/>
      <c r="O2607" s="8"/>
      <c r="P2607" s="8"/>
      <c r="Q2607" s="8"/>
      <c r="R2607" s="8"/>
      <c r="S2607" s="8"/>
      <c r="T2607" s="8"/>
      <c r="U2607" s="8"/>
      <c r="V2607" s="8"/>
      <c r="W2607" s="8"/>
    </row>
    <row r="2608" spans="1:23" ht="14.25" customHeight="1">
      <c r="A2608" s="7">
        <v>42255</v>
      </c>
      <c r="B2608" s="8">
        <v>2.2736999999999998</v>
      </c>
      <c r="C2608" s="8">
        <v>3.3603000000000001</v>
      </c>
      <c r="D2608" s="8">
        <v>1.0866000000000002</v>
      </c>
      <c r="E2608" s="8">
        <v>1.53</v>
      </c>
      <c r="F2608" s="8">
        <v>2.2000000000000002</v>
      </c>
      <c r="G2608" s="8">
        <v>95.876300000000001</v>
      </c>
      <c r="H2608" s="8">
        <v>2.4060999999999999</v>
      </c>
      <c r="I2608" s="8">
        <v>138.07381913127412</v>
      </c>
      <c r="J2608" s="8"/>
      <c r="N2608" s="7"/>
      <c r="O2608" s="8"/>
      <c r="P2608" s="8"/>
      <c r="Q2608" s="8"/>
      <c r="R2608" s="8"/>
      <c r="S2608" s="8"/>
      <c r="T2608" s="8"/>
      <c r="U2608" s="8"/>
      <c r="V2608" s="8"/>
      <c r="W2608" s="8"/>
    </row>
    <row r="2609" spans="1:23" ht="14.25" customHeight="1">
      <c r="A2609" s="7">
        <v>42254</v>
      </c>
      <c r="B2609" s="8">
        <v>2.2643</v>
      </c>
      <c r="C2609" s="8">
        <v>3.3353000000000002</v>
      </c>
      <c r="D2609" s="8">
        <v>1.0710000000000002</v>
      </c>
      <c r="E2609" s="8">
        <v>1.47</v>
      </c>
      <c r="F2609" s="8">
        <v>2.13</v>
      </c>
      <c r="G2609" s="8">
        <v>96.151700000000005</v>
      </c>
      <c r="H2609" s="8">
        <v>2.3866999999999998</v>
      </c>
      <c r="I2609" s="8">
        <v>140.05663495173746</v>
      </c>
      <c r="J2609" s="8"/>
      <c r="N2609" s="7"/>
      <c r="O2609" s="8"/>
      <c r="P2609" s="8"/>
      <c r="Q2609" s="8"/>
      <c r="R2609" s="8"/>
      <c r="S2609" s="8"/>
      <c r="T2609" s="8"/>
      <c r="U2609" s="8"/>
      <c r="V2609" s="8"/>
      <c r="W2609" s="8"/>
    </row>
    <row r="2610" spans="1:23" ht="14.25" customHeight="1">
      <c r="A2610" s="7">
        <v>42253</v>
      </c>
      <c r="B2610" s="8">
        <v>2.254</v>
      </c>
      <c r="C2610" s="8">
        <v>3.3203</v>
      </c>
      <c r="D2610" s="8">
        <v>1.0663</v>
      </c>
      <c r="E2610" s="8">
        <v>1.47</v>
      </c>
      <c r="F2610" s="8">
        <v>2.13</v>
      </c>
      <c r="G2610" s="8">
        <v>96.254599999999996</v>
      </c>
      <c r="H2610" s="8">
        <v>2.3744000000000001</v>
      </c>
      <c r="I2610" s="8">
        <v>141.26235164410059</v>
      </c>
      <c r="J2610" s="8"/>
      <c r="N2610" s="7"/>
      <c r="O2610" s="8"/>
      <c r="P2610" s="8"/>
      <c r="Q2610" s="8"/>
      <c r="R2610" s="8"/>
      <c r="S2610" s="8"/>
      <c r="T2610" s="8"/>
      <c r="U2610" s="8"/>
      <c r="V2610" s="8"/>
      <c r="W2610" s="8"/>
    </row>
    <row r="2611" spans="1:23" ht="14.25" customHeight="1">
      <c r="A2611" s="7">
        <v>42251</v>
      </c>
      <c r="B2611" s="8">
        <v>2.2585999999999999</v>
      </c>
      <c r="C2611" s="8">
        <v>3.3001999999999998</v>
      </c>
      <c r="D2611" s="8">
        <v>1.0415999999999999</v>
      </c>
      <c r="E2611" s="8">
        <v>1.47</v>
      </c>
      <c r="F2611" s="8">
        <v>2.13</v>
      </c>
      <c r="G2611" s="8">
        <v>96.254599999999996</v>
      </c>
      <c r="H2611" s="8">
        <v>2.4169</v>
      </c>
      <c r="I2611" s="8">
        <v>140.80902797676669</v>
      </c>
      <c r="J2611" s="8"/>
      <c r="N2611" s="7"/>
      <c r="O2611" s="8"/>
      <c r="P2611" s="8"/>
      <c r="Q2611" s="8"/>
      <c r="R2611" s="8"/>
      <c r="S2611" s="8"/>
      <c r="T2611" s="8"/>
      <c r="U2611" s="8"/>
      <c r="V2611" s="8"/>
      <c r="W2611" s="8"/>
    </row>
    <row r="2612" spans="1:23" ht="14.25" customHeight="1">
      <c r="A2612" s="7">
        <v>42250</v>
      </c>
      <c r="B2612" s="8">
        <v>2.2585999999999999</v>
      </c>
      <c r="C2612" s="8">
        <v>3.3001999999999998</v>
      </c>
      <c r="D2612" s="8">
        <v>1.0415999999999999</v>
      </c>
      <c r="E2612" s="8">
        <v>1.49</v>
      </c>
      <c r="F2612" s="8">
        <v>2.1800000000000002</v>
      </c>
      <c r="G2612" s="8">
        <v>96.394499999999994</v>
      </c>
      <c r="H2612" s="8">
        <v>2.4169</v>
      </c>
      <c r="I2612" s="8">
        <v>140.80902797676669</v>
      </c>
      <c r="J2612" s="8"/>
      <c r="N2612" s="7"/>
      <c r="O2612" s="8"/>
      <c r="P2612" s="8"/>
      <c r="Q2612" s="8"/>
      <c r="R2612" s="8"/>
      <c r="S2612" s="8"/>
      <c r="T2612" s="8"/>
      <c r="U2612" s="8"/>
      <c r="V2612" s="8"/>
      <c r="W2612" s="8"/>
    </row>
    <row r="2613" spans="1:23" ht="14.25" customHeight="1">
      <c r="A2613" s="7">
        <v>42249</v>
      </c>
      <c r="B2613" s="8">
        <v>2.2585999999999999</v>
      </c>
      <c r="C2613" s="8">
        <v>3.3001999999999998</v>
      </c>
      <c r="D2613" s="8">
        <v>1.0415999999999999</v>
      </c>
      <c r="E2613" s="8">
        <v>1.52</v>
      </c>
      <c r="F2613" s="8">
        <v>2.2000000000000002</v>
      </c>
      <c r="G2613" s="8">
        <v>95.911600000000007</v>
      </c>
      <c r="H2613" s="8">
        <v>2.4169</v>
      </c>
      <c r="I2613" s="8">
        <v>140.80902797676669</v>
      </c>
      <c r="J2613" s="8"/>
      <c r="N2613" s="7"/>
      <c r="O2613" s="8"/>
      <c r="P2613" s="8"/>
      <c r="Q2613" s="8"/>
      <c r="R2613" s="8"/>
      <c r="S2613" s="8"/>
      <c r="T2613" s="8"/>
      <c r="U2613" s="8"/>
      <c r="V2613" s="8"/>
      <c r="W2613" s="8"/>
    </row>
    <row r="2614" spans="1:23" ht="14.25" customHeight="1">
      <c r="A2614" s="7">
        <v>42248</v>
      </c>
      <c r="B2614" s="8">
        <v>2.2627999999999999</v>
      </c>
      <c r="C2614" s="8">
        <v>3.3001999999999998</v>
      </c>
      <c r="D2614" s="8">
        <v>1.0373999999999999</v>
      </c>
      <c r="E2614" s="8">
        <v>1.49</v>
      </c>
      <c r="F2614" s="8">
        <v>2.17</v>
      </c>
      <c r="G2614" s="8">
        <v>95.322900000000004</v>
      </c>
      <c r="H2614" s="8">
        <v>2.3812000000000002</v>
      </c>
      <c r="I2614" s="8">
        <v>143.02020454898158</v>
      </c>
      <c r="J2614" s="8"/>
      <c r="N2614" s="7"/>
      <c r="O2614" s="8"/>
      <c r="P2614" s="8"/>
      <c r="Q2614" s="8"/>
      <c r="R2614" s="8"/>
      <c r="S2614" s="8"/>
      <c r="T2614" s="8"/>
      <c r="U2614" s="8"/>
      <c r="V2614" s="8"/>
      <c r="W2614" s="8"/>
    </row>
    <row r="2615" spans="1:23" ht="14.25" customHeight="1">
      <c r="A2615" s="7">
        <v>42247</v>
      </c>
      <c r="B2615" s="8">
        <v>2.2519</v>
      </c>
      <c r="C2615" s="8">
        <v>3.3252000000000002</v>
      </c>
      <c r="D2615" s="8">
        <v>1.0733000000000001</v>
      </c>
      <c r="E2615" s="8">
        <v>1.54</v>
      </c>
      <c r="F2615" s="8">
        <v>2.21</v>
      </c>
      <c r="G2615" s="8">
        <v>95.969700000000003</v>
      </c>
      <c r="H2615" s="8">
        <v>2.4182000000000001</v>
      </c>
      <c r="I2615" s="8">
        <v>143.11368597087377</v>
      </c>
      <c r="J2615" s="8"/>
      <c r="N2615" s="7"/>
      <c r="O2615" s="8"/>
      <c r="P2615" s="8"/>
      <c r="Q2615" s="8"/>
      <c r="R2615" s="8"/>
      <c r="S2615" s="8"/>
      <c r="T2615" s="8"/>
      <c r="U2615" s="8"/>
      <c r="V2615" s="8"/>
      <c r="W2615" s="8"/>
    </row>
    <row r="2616" spans="1:23" ht="14.25" customHeight="1">
      <c r="A2616" s="7">
        <v>42244</v>
      </c>
      <c r="B2616" s="8">
        <v>2.2734999999999999</v>
      </c>
      <c r="C2616" s="8">
        <v>3.3803000000000001</v>
      </c>
      <c r="D2616" s="8">
        <v>1.1068000000000002</v>
      </c>
      <c r="E2616" s="8">
        <v>1.52</v>
      </c>
      <c r="F2616" s="8">
        <v>2.19</v>
      </c>
      <c r="G2616" s="8">
        <v>96.143000000000001</v>
      </c>
      <c r="H2616" s="8">
        <v>2.3748999999999998</v>
      </c>
      <c r="I2616" s="8">
        <v>141.64264298536585</v>
      </c>
      <c r="J2616" s="8"/>
      <c r="N2616" s="7"/>
      <c r="O2616" s="8"/>
      <c r="P2616" s="8"/>
      <c r="Q2616" s="8"/>
      <c r="R2616" s="8"/>
      <c r="S2616" s="8"/>
      <c r="T2616" s="8"/>
      <c r="U2616" s="8"/>
      <c r="V2616" s="8"/>
      <c r="W2616" s="8"/>
    </row>
    <row r="2617" spans="1:23" ht="14.25" customHeight="1">
      <c r="A2617" s="7">
        <v>42243</v>
      </c>
      <c r="B2617" s="8">
        <v>2.2660999999999998</v>
      </c>
      <c r="C2617" s="8">
        <v>3.3902000000000001</v>
      </c>
      <c r="D2617" s="8">
        <v>1.1241000000000003</v>
      </c>
      <c r="E2617" s="8">
        <v>1.49</v>
      </c>
      <c r="F2617" s="8">
        <v>2.1800000000000002</v>
      </c>
      <c r="G2617" s="8">
        <v>95.760499999999993</v>
      </c>
      <c r="H2617" s="8">
        <v>2.3298999999999999</v>
      </c>
      <c r="I2617" s="8">
        <v>143.84846372549021</v>
      </c>
      <c r="J2617" s="8"/>
      <c r="N2617" s="7"/>
      <c r="O2617" s="8"/>
      <c r="P2617" s="8"/>
      <c r="Q2617" s="8"/>
      <c r="R2617" s="8"/>
      <c r="S2617" s="8"/>
      <c r="T2617" s="8"/>
      <c r="U2617" s="8"/>
      <c r="V2617" s="8"/>
      <c r="W2617" s="8"/>
    </row>
    <row r="2618" spans="1:23" ht="14.25" customHeight="1">
      <c r="A2618" s="7">
        <v>42242</v>
      </c>
      <c r="B2618" s="8">
        <v>2.2656999999999998</v>
      </c>
      <c r="C2618" s="8">
        <v>3.4289999999999998</v>
      </c>
      <c r="D2618" s="8">
        <v>1.1633</v>
      </c>
      <c r="E2618" s="8">
        <v>1.49</v>
      </c>
      <c r="F2618" s="8">
        <v>2.1800000000000002</v>
      </c>
      <c r="G2618" s="8">
        <v>95.331599999999995</v>
      </c>
      <c r="H2618" s="8">
        <v>2.3706999999999998</v>
      </c>
      <c r="I2618" s="8">
        <v>140.94593418719211</v>
      </c>
      <c r="J2618" s="8"/>
      <c r="N2618" s="7"/>
      <c r="O2618" s="8"/>
      <c r="P2618" s="8"/>
      <c r="Q2618" s="8"/>
      <c r="R2618" s="8"/>
      <c r="S2618" s="8"/>
      <c r="T2618" s="8"/>
      <c r="U2618" s="8"/>
      <c r="V2618" s="8"/>
      <c r="W2618" s="8"/>
    </row>
    <row r="2619" spans="1:23" ht="14.25" customHeight="1">
      <c r="A2619" s="7">
        <v>42241</v>
      </c>
      <c r="B2619" s="8">
        <v>2.2799999999999998</v>
      </c>
      <c r="C2619" s="8">
        <v>3.4577</v>
      </c>
      <c r="D2619" s="8">
        <v>1.1777000000000002</v>
      </c>
      <c r="E2619" s="8">
        <v>1.48</v>
      </c>
      <c r="F2619" s="8">
        <v>2.12</v>
      </c>
      <c r="G2619" s="8">
        <v>93.991799999999998</v>
      </c>
      <c r="H2619" s="8">
        <v>2.5489999999999999</v>
      </c>
      <c r="I2619" s="8">
        <v>138.06453207920791</v>
      </c>
      <c r="J2619" s="8"/>
      <c r="N2619" s="7"/>
      <c r="O2619" s="8"/>
      <c r="P2619" s="8"/>
      <c r="Q2619" s="8"/>
      <c r="R2619" s="8"/>
      <c r="S2619" s="8"/>
      <c r="T2619" s="8"/>
      <c r="U2619" s="8"/>
      <c r="V2619" s="8"/>
      <c r="W2619" s="8"/>
    </row>
    <row r="2620" spans="1:23" ht="14.25" customHeight="1">
      <c r="A2620" s="7">
        <v>42240</v>
      </c>
      <c r="B2620" s="8">
        <v>2.2806999999999999</v>
      </c>
      <c r="C2620" s="8">
        <v>3.4701</v>
      </c>
      <c r="D2620" s="8">
        <v>1.1894</v>
      </c>
      <c r="E2620" s="8">
        <v>1.39</v>
      </c>
      <c r="F2620" s="8">
        <v>2.0099999999999998</v>
      </c>
      <c r="G2620" s="8">
        <v>93.519300000000001</v>
      </c>
      <c r="H2620" s="8">
        <v>2.5383</v>
      </c>
      <c r="I2620" s="8">
        <v>140.33086866666667</v>
      </c>
      <c r="J2620" s="8"/>
      <c r="N2620" s="7"/>
      <c r="O2620" s="8"/>
      <c r="P2620" s="8"/>
      <c r="Q2620" s="8"/>
      <c r="R2620" s="8"/>
      <c r="S2620" s="8"/>
      <c r="T2620" s="8"/>
      <c r="U2620" s="8"/>
      <c r="V2620" s="8"/>
      <c r="W2620" s="8"/>
    </row>
    <row r="2621" spans="1:23" ht="14.25" customHeight="1">
      <c r="A2621" s="7">
        <v>42237</v>
      </c>
      <c r="B2621" s="8">
        <v>2.2608000000000001</v>
      </c>
      <c r="C2621" s="8">
        <v>3.4950999999999999</v>
      </c>
      <c r="D2621" s="8">
        <v>1.2342999999999997</v>
      </c>
      <c r="E2621" s="8">
        <v>1.44</v>
      </c>
      <c r="F2621" s="8">
        <v>2.0499999999999998</v>
      </c>
      <c r="G2621" s="8">
        <v>94.859800000000007</v>
      </c>
      <c r="H2621" s="8">
        <v>2.5478000000000001</v>
      </c>
      <c r="I2621" s="8">
        <v>140.83330125748503</v>
      </c>
      <c r="J2621" s="8"/>
      <c r="N2621" s="7"/>
      <c r="O2621" s="8"/>
      <c r="P2621" s="8"/>
      <c r="Q2621" s="8"/>
      <c r="R2621" s="8"/>
      <c r="S2621" s="8"/>
      <c r="T2621" s="8"/>
      <c r="U2621" s="8"/>
      <c r="V2621" s="8"/>
      <c r="W2621" s="8"/>
    </row>
    <row r="2622" spans="1:23" ht="14.25" customHeight="1">
      <c r="A2622" s="7">
        <v>42236</v>
      </c>
      <c r="B2622" s="8">
        <v>2.2608000000000001</v>
      </c>
      <c r="C2622" s="8">
        <v>3.5051000000000001</v>
      </c>
      <c r="D2622" s="8">
        <v>1.2443</v>
      </c>
      <c r="E2622" s="8">
        <v>1.5</v>
      </c>
      <c r="F2622" s="8">
        <v>2.09</v>
      </c>
      <c r="G2622" s="8">
        <v>95.7804</v>
      </c>
      <c r="H2622" s="8">
        <v>2.5800999999999998</v>
      </c>
      <c r="I2622" s="8">
        <v>142.43904635364635</v>
      </c>
      <c r="J2622" s="8"/>
      <c r="N2622" s="7"/>
      <c r="O2622" s="8"/>
      <c r="P2622" s="8"/>
      <c r="Q2622" s="8"/>
      <c r="R2622" s="8"/>
      <c r="S2622" s="8"/>
      <c r="T2622" s="8"/>
      <c r="U2622" s="8"/>
      <c r="V2622" s="8"/>
      <c r="W2622" s="8"/>
    </row>
    <row r="2623" spans="1:23" ht="14.25" customHeight="1">
      <c r="A2623" s="7">
        <v>42235</v>
      </c>
      <c r="B2623" s="8">
        <v>2.2570999999999999</v>
      </c>
      <c r="C2623" s="8">
        <v>3.5200999999999998</v>
      </c>
      <c r="D2623" s="8">
        <v>1.2629999999999999</v>
      </c>
      <c r="E2623" s="8">
        <v>1.5</v>
      </c>
      <c r="F2623" s="8">
        <v>2.12</v>
      </c>
      <c r="G2623" s="8">
        <v>96.440700000000007</v>
      </c>
      <c r="H2623" s="8">
        <v>2.5331999999999999</v>
      </c>
      <c r="I2623" s="8">
        <v>140.8460912725451</v>
      </c>
      <c r="J2623" s="8"/>
      <c r="N2623" s="7"/>
      <c r="O2623" s="8"/>
      <c r="P2623" s="8"/>
      <c r="Q2623" s="8"/>
      <c r="R2623" s="8"/>
      <c r="S2623" s="8"/>
      <c r="T2623" s="8"/>
      <c r="U2623" s="8"/>
      <c r="V2623" s="8"/>
      <c r="W2623" s="8"/>
    </row>
    <row r="2624" spans="1:23" ht="14.25" customHeight="1">
      <c r="A2624" s="7">
        <v>42234</v>
      </c>
      <c r="B2624" s="8">
        <v>2.2621000000000002</v>
      </c>
      <c r="C2624" s="8">
        <v>3.5125999999999999</v>
      </c>
      <c r="D2624" s="8">
        <v>1.2504999999999997</v>
      </c>
      <c r="E2624" s="8">
        <v>1.6</v>
      </c>
      <c r="F2624" s="8">
        <v>2.2000000000000002</v>
      </c>
      <c r="G2624" s="8">
        <v>97.01</v>
      </c>
      <c r="H2624" s="8">
        <v>2.4992000000000001</v>
      </c>
      <c r="I2624" s="8">
        <v>143.22017514084507</v>
      </c>
      <c r="J2624" s="8"/>
      <c r="N2624" s="7"/>
      <c r="O2624" s="8"/>
      <c r="P2624" s="8"/>
      <c r="Q2624" s="8"/>
      <c r="R2624" s="8"/>
      <c r="S2624" s="8"/>
      <c r="T2624" s="8"/>
      <c r="U2624" s="8"/>
      <c r="V2624" s="8"/>
      <c r="W2624" s="8"/>
    </row>
    <row r="2625" spans="1:23" ht="14.25" customHeight="1">
      <c r="A2625" s="7">
        <v>42233</v>
      </c>
      <c r="B2625" s="8">
        <v>2.2465999999999999</v>
      </c>
      <c r="C2625" s="8">
        <v>3.5175999999999998</v>
      </c>
      <c r="D2625" s="8">
        <v>1.2709999999999999</v>
      </c>
      <c r="E2625" s="8">
        <v>1.58</v>
      </c>
      <c r="F2625" s="8">
        <v>2.16</v>
      </c>
      <c r="G2625" s="8">
        <v>96.817099999999996</v>
      </c>
      <c r="H2625" s="8">
        <v>2.4828999999999999</v>
      </c>
      <c r="I2625" s="8">
        <v>142.76513554325956</v>
      </c>
      <c r="J2625" s="8"/>
      <c r="N2625" s="7"/>
      <c r="O2625" s="8"/>
      <c r="P2625" s="8"/>
      <c r="Q2625" s="8"/>
      <c r="R2625" s="8"/>
      <c r="S2625" s="8"/>
      <c r="T2625" s="8"/>
      <c r="U2625" s="8"/>
      <c r="V2625" s="8"/>
      <c r="W2625" s="8"/>
    </row>
    <row r="2626" spans="1:23" ht="14.25" customHeight="1">
      <c r="A2626" s="7">
        <v>42230</v>
      </c>
      <c r="B2626" s="8">
        <v>2.3273000000000001</v>
      </c>
      <c r="C2626" s="8">
        <v>3.5051999999999999</v>
      </c>
      <c r="D2626" s="8">
        <v>1.1778999999999997</v>
      </c>
      <c r="E2626" s="8">
        <v>1.61</v>
      </c>
      <c r="F2626" s="8">
        <v>2.2000000000000002</v>
      </c>
      <c r="G2626" s="8">
        <v>96.602400000000003</v>
      </c>
      <c r="H2626" s="8">
        <v>2.4731999999999998</v>
      </c>
      <c r="I2626" s="8">
        <v>147.11011721493441</v>
      </c>
      <c r="J2626" s="8"/>
      <c r="N2626" s="7"/>
      <c r="O2626" s="8"/>
      <c r="P2626" s="8"/>
      <c r="Q2626" s="8"/>
      <c r="R2626" s="8"/>
      <c r="S2626" s="8"/>
      <c r="T2626" s="8"/>
      <c r="U2626" s="8"/>
      <c r="V2626" s="8"/>
      <c r="W2626" s="8"/>
    </row>
    <row r="2627" spans="1:23" ht="14.25" customHeight="1">
      <c r="A2627" s="7">
        <v>42229</v>
      </c>
      <c r="B2627" s="8">
        <v>2.2883</v>
      </c>
      <c r="C2627" s="8">
        <v>3.5152999999999999</v>
      </c>
      <c r="D2627" s="8">
        <v>1.2269999999999999</v>
      </c>
      <c r="E2627" s="8">
        <v>1.58</v>
      </c>
      <c r="F2627" s="8">
        <v>2.19</v>
      </c>
      <c r="G2627" s="8">
        <v>96.370699999999999</v>
      </c>
      <c r="H2627" s="8">
        <v>2.4527999999999999</v>
      </c>
      <c r="I2627" s="8">
        <v>143.17728459595961</v>
      </c>
      <c r="J2627" s="8"/>
      <c r="N2627" s="7"/>
      <c r="O2627" s="8"/>
      <c r="P2627" s="8"/>
      <c r="Q2627" s="8"/>
      <c r="R2627" s="8"/>
      <c r="S2627" s="8"/>
      <c r="T2627" s="8"/>
      <c r="U2627" s="8"/>
      <c r="V2627" s="8"/>
      <c r="W2627" s="8"/>
    </row>
    <row r="2628" spans="1:23" ht="14.25" customHeight="1">
      <c r="A2628" s="7">
        <v>42228</v>
      </c>
      <c r="B2628" s="8">
        <v>2.3180999999999998</v>
      </c>
      <c r="C2628" s="8">
        <v>3.5402</v>
      </c>
      <c r="D2628" s="8">
        <v>1.2221000000000002</v>
      </c>
      <c r="E2628" s="8">
        <v>1.52</v>
      </c>
      <c r="F2628" s="8">
        <v>2.14</v>
      </c>
      <c r="G2628" s="8">
        <v>96.322699999999998</v>
      </c>
      <c r="H2628" s="8">
        <v>2.4379</v>
      </c>
      <c r="I2628" s="8">
        <v>139.03604557809331</v>
      </c>
      <c r="J2628" s="8"/>
      <c r="N2628" s="7"/>
      <c r="O2628" s="8"/>
      <c r="P2628" s="8"/>
      <c r="Q2628" s="8"/>
      <c r="R2628" s="8"/>
      <c r="S2628" s="8"/>
      <c r="T2628" s="8"/>
      <c r="U2628" s="8"/>
      <c r="V2628" s="8"/>
      <c r="W2628" s="8"/>
    </row>
    <row r="2629" spans="1:23" ht="14.25" customHeight="1">
      <c r="A2629" s="7">
        <v>42227</v>
      </c>
      <c r="B2629" s="8">
        <v>2.2433000000000001</v>
      </c>
      <c r="C2629" s="8">
        <v>3.5255999999999998</v>
      </c>
      <c r="D2629" s="8">
        <v>1.2822999999999998</v>
      </c>
      <c r="E2629" s="8">
        <v>1.53</v>
      </c>
      <c r="F2629" s="8">
        <v>2.15</v>
      </c>
      <c r="G2629" s="8">
        <v>97.193799999999996</v>
      </c>
      <c r="H2629" s="8">
        <v>2.3963999999999999</v>
      </c>
      <c r="I2629" s="8">
        <v>138.65506591878173</v>
      </c>
      <c r="J2629" s="8"/>
      <c r="N2629" s="7"/>
      <c r="O2629" s="8"/>
      <c r="P2629" s="8"/>
      <c r="Q2629" s="8"/>
      <c r="R2629" s="8"/>
      <c r="S2629" s="8"/>
      <c r="T2629" s="8"/>
      <c r="U2629" s="8"/>
      <c r="V2629" s="8"/>
      <c r="W2629" s="8"/>
    </row>
    <row r="2630" spans="1:23" ht="14.25" customHeight="1">
      <c r="A2630" s="7">
        <v>42226</v>
      </c>
      <c r="B2630" s="8">
        <v>2.1842999999999999</v>
      </c>
      <c r="C2630" s="8">
        <v>3.4754999999999998</v>
      </c>
      <c r="D2630" s="8">
        <v>1.2911999999999999</v>
      </c>
      <c r="E2630" s="8">
        <v>1.62</v>
      </c>
      <c r="F2630" s="8">
        <v>2.2400000000000002</v>
      </c>
      <c r="G2630" s="8">
        <v>97.188299999999998</v>
      </c>
      <c r="H2630" s="8">
        <v>2.4102000000000001</v>
      </c>
      <c r="I2630" s="8">
        <v>141.42350708333333</v>
      </c>
      <c r="J2630" s="8"/>
      <c r="N2630" s="7"/>
      <c r="O2630" s="8"/>
      <c r="P2630" s="8"/>
      <c r="Q2630" s="8"/>
      <c r="R2630" s="8"/>
      <c r="S2630" s="8"/>
      <c r="T2630" s="8"/>
      <c r="U2630" s="8"/>
      <c r="V2630" s="8"/>
      <c r="W2630" s="8"/>
    </row>
    <row r="2631" spans="1:23" ht="14.25" customHeight="1">
      <c r="A2631" s="7">
        <v>42223</v>
      </c>
      <c r="B2631" s="8">
        <v>2.1753</v>
      </c>
      <c r="C2631" s="8">
        <v>3.4552999999999998</v>
      </c>
      <c r="D2631" s="8">
        <v>1.2799999999999998</v>
      </c>
      <c r="E2631" s="8">
        <v>1.59</v>
      </c>
      <c r="F2631" s="8">
        <v>2.1800000000000002</v>
      </c>
      <c r="G2631" s="8">
        <v>97.617800000000003</v>
      </c>
      <c r="H2631" s="8">
        <v>2.4213</v>
      </c>
      <c r="I2631" s="8">
        <v>146.58913304170906</v>
      </c>
      <c r="J2631" s="8"/>
      <c r="N2631" s="7"/>
      <c r="O2631" s="8"/>
      <c r="P2631" s="8"/>
      <c r="Q2631" s="8"/>
      <c r="R2631" s="8"/>
      <c r="S2631" s="8"/>
      <c r="T2631" s="8"/>
      <c r="U2631" s="8"/>
      <c r="V2631" s="8"/>
      <c r="W2631" s="8"/>
    </row>
    <row r="2632" spans="1:23" ht="14.25" customHeight="1">
      <c r="A2632" s="7">
        <v>42222</v>
      </c>
      <c r="B2632" s="8">
        <v>2.2073</v>
      </c>
      <c r="C2632" s="8">
        <v>3.46</v>
      </c>
      <c r="D2632" s="8">
        <v>1.2526999999999999</v>
      </c>
      <c r="E2632" s="8">
        <v>1.62</v>
      </c>
      <c r="F2632" s="8">
        <v>2.23</v>
      </c>
      <c r="G2632" s="8">
        <v>97.814700000000002</v>
      </c>
      <c r="H2632" s="8">
        <v>2.2961</v>
      </c>
      <c r="I2632" s="8">
        <v>146.26901403061225</v>
      </c>
      <c r="J2632" s="8"/>
      <c r="N2632" s="7"/>
      <c r="O2632" s="8"/>
      <c r="P2632" s="8"/>
      <c r="Q2632" s="8"/>
      <c r="R2632" s="8"/>
      <c r="S2632" s="8"/>
      <c r="T2632" s="8"/>
      <c r="U2632" s="8"/>
      <c r="V2632" s="8"/>
      <c r="W2632" s="8"/>
    </row>
    <row r="2633" spans="1:23" ht="14.25" customHeight="1">
      <c r="A2633" s="7">
        <v>42221</v>
      </c>
      <c r="B2633" s="8">
        <v>2.2427999999999999</v>
      </c>
      <c r="C2633" s="8">
        <v>3.4701</v>
      </c>
      <c r="D2633" s="8">
        <v>1.2273000000000001</v>
      </c>
      <c r="E2633" s="8">
        <v>1.65</v>
      </c>
      <c r="F2633" s="8">
        <v>2.2799999999999998</v>
      </c>
      <c r="G2633" s="8">
        <v>97.919899999999998</v>
      </c>
      <c r="H2633" s="8">
        <v>2.3936000000000002</v>
      </c>
      <c r="I2633" s="8">
        <v>143.43438278974358</v>
      </c>
      <c r="J2633" s="8"/>
      <c r="N2633" s="7"/>
      <c r="O2633" s="8"/>
      <c r="P2633" s="8"/>
      <c r="Q2633" s="8"/>
      <c r="R2633" s="8"/>
      <c r="S2633" s="8"/>
      <c r="T2633" s="8"/>
      <c r="U2633" s="8"/>
      <c r="V2633" s="8"/>
      <c r="W2633" s="8"/>
    </row>
    <row r="2634" spans="1:23" ht="14.25" customHeight="1">
      <c r="A2634" s="7">
        <v>42220</v>
      </c>
      <c r="B2634" s="8">
        <v>2.3254000000000001</v>
      </c>
      <c r="C2634" s="8">
        <v>3.47</v>
      </c>
      <c r="D2634" s="8">
        <v>1.1446000000000001</v>
      </c>
      <c r="E2634" s="8">
        <v>1.6</v>
      </c>
      <c r="F2634" s="8">
        <v>2.23</v>
      </c>
      <c r="G2634" s="8">
        <v>97.942300000000003</v>
      </c>
      <c r="H2634" s="8">
        <v>2.4113000000000002</v>
      </c>
      <c r="I2634" s="8">
        <v>142.46122342564104</v>
      </c>
      <c r="J2634" s="8"/>
      <c r="N2634" s="7"/>
      <c r="O2634" s="8"/>
      <c r="P2634" s="8"/>
      <c r="Q2634" s="8"/>
      <c r="R2634" s="8"/>
      <c r="S2634" s="8"/>
      <c r="T2634" s="8"/>
      <c r="U2634" s="8"/>
      <c r="V2634" s="8"/>
      <c r="W2634" s="8"/>
    </row>
    <row r="2635" spans="1:23" ht="14.25" customHeight="1">
      <c r="A2635" s="7">
        <v>42219</v>
      </c>
      <c r="B2635" s="8">
        <v>2.3037999999999998</v>
      </c>
      <c r="C2635" s="8">
        <v>3.47</v>
      </c>
      <c r="D2635" s="8">
        <v>1.1662000000000003</v>
      </c>
      <c r="E2635" s="8">
        <v>1.52</v>
      </c>
      <c r="F2635" s="8">
        <v>2.16</v>
      </c>
      <c r="G2635" s="8">
        <v>97.485100000000003</v>
      </c>
      <c r="H2635" s="8">
        <v>2.4405999999999999</v>
      </c>
      <c r="I2635" s="8">
        <v>139.35441455384614</v>
      </c>
      <c r="J2635" s="8"/>
      <c r="N2635" s="7"/>
      <c r="O2635" s="8"/>
      <c r="P2635" s="8"/>
      <c r="Q2635" s="8"/>
      <c r="R2635" s="8"/>
      <c r="S2635" s="8"/>
      <c r="T2635" s="8"/>
      <c r="U2635" s="8"/>
      <c r="V2635" s="8"/>
      <c r="W2635" s="8"/>
    </row>
    <row r="2636" spans="1:23" ht="14.25" customHeight="1">
      <c r="A2636" s="7">
        <v>42216</v>
      </c>
      <c r="B2636" s="8">
        <v>2.2530000000000001</v>
      </c>
      <c r="C2636" s="8">
        <v>3.4752000000000001</v>
      </c>
      <c r="D2636" s="8">
        <v>1.2222</v>
      </c>
      <c r="E2636" s="8">
        <v>1.54</v>
      </c>
      <c r="F2636" s="8">
        <v>2.2000000000000002</v>
      </c>
      <c r="G2636" s="8">
        <v>97.227599999999995</v>
      </c>
      <c r="H2636" s="8">
        <v>2.4396</v>
      </c>
      <c r="I2636" s="8">
        <v>138.90899416322313</v>
      </c>
      <c r="J2636" s="8"/>
      <c r="N2636" s="7"/>
      <c r="O2636" s="8"/>
      <c r="P2636" s="8"/>
      <c r="Q2636" s="8"/>
      <c r="R2636" s="8"/>
      <c r="S2636" s="8"/>
      <c r="T2636" s="8"/>
      <c r="U2636" s="8"/>
      <c r="V2636" s="8"/>
      <c r="W2636" s="8"/>
    </row>
    <row r="2637" spans="1:23" ht="14.25" customHeight="1">
      <c r="A2637" s="7">
        <v>42215</v>
      </c>
      <c r="B2637" s="8">
        <v>2.2317999999999998</v>
      </c>
      <c r="C2637" s="8">
        <v>3.4401999999999999</v>
      </c>
      <c r="D2637" s="8">
        <v>1.2084000000000001</v>
      </c>
      <c r="E2637" s="8">
        <v>1.62</v>
      </c>
      <c r="F2637" s="8">
        <v>2.2799999999999998</v>
      </c>
      <c r="G2637" s="8">
        <v>97.485100000000003</v>
      </c>
      <c r="H2637" s="8">
        <v>2.4628000000000001</v>
      </c>
      <c r="I2637" s="8">
        <v>141.58676568016614</v>
      </c>
      <c r="J2637" s="8"/>
      <c r="N2637" s="7"/>
      <c r="O2637" s="8"/>
      <c r="P2637" s="8"/>
      <c r="Q2637" s="8"/>
      <c r="R2637" s="8"/>
      <c r="S2637" s="8"/>
      <c r="T2637" s="8"/>
      <c r="U2637" s="8"/>
      <c r="V2637" s="8"/>
      <c r="W2637" s="8"/>
    </row>
    <row r="2638" spans="1:23" ht="14.25" customHeight="1">
      <c r="A2638" s="7">
        <v>42214</v>
      </c>
      <c r="B2638" s="8">
        <v>2.2387999999999999</v>
      </c>
      <c r="C2638" s="8">
        <v>3.4302000000000001</v>
      </c>
      <c r="D2638" s="8">
        <v>1.1914000000000002</v>
      </c>
      <c r="E2638" s="8">
        <v>1.62</v>
      </c>
      <c r="F2638" s="8">
        <v>2.29</v>
      </c>
      <c r="G2638" s="8">
        <v>97.188699999999997</v>
      </c>
      <c r="H2638" s="8">
        <v>2.4470999999999998</v>
      </c>
      <c r="I2638" s="8">
        <v>141.63210506249999</v>
      </c>
      <c r="J2638" s="8"/>
      <c r="N2638" s="7"/>
      <c r="O2638" s="8"/>
      <c r="P2638" s="8"/>
      <c r="Q2638" s="8"/>
      <c r="R2638" s="8"/>
      <c r="S2638" s="8"/>
      <c r="T2638" s="8"/>
      <c r="U2638" s="8"/>
      <c r="V2638" s="8"/>
      <c r="W2638" s="8"/>
    </row>
    <row r="2639" spans="1:23" ht="14.25" customHeight="1">
      <c r="A2639" s="7">
        <v>42213</v>
      </c>
      <c r="B2639" s="8">
        <v>2.2616999999999998</v>
      </c>
      <c r="C2639" s="8">
        <v>3.4401000000000002</v>
      </c>
      <c r="D2639" s="8">
        <v>1.1784000000000003</v>
      </c>
      <c r="E2639" s="8">
        <v>1.61</v>
      </c>
      <c r="F2639" s="8">
        <v>2.2599999999999998</v>
      </c>
      <c r="G2639" s="8">
        <v>96.651600000000002</v>
      </c>
      <c r="H2639" s="8">
        <v>2.4226000000000001</v>
      </c>
      <c r="I2639" s="8">
        <v>143.31501532494758</v>
      </c>
      <c r="J2639" s="8"/>
      <c r="N2639" s="7"/>
      <c r="O2639" s="8"/>
      <c r="P2639" s="8"/>
      <c r="Q2639" s="8"/>
      <c r="R2639" s="8"/>
      <c r="S2639" s="8"/>
      <c r="T2639" s="8"/>
      <c r="U2639" s="8"/>
      <c r="V2639" s="8"/>
      <c r="W2639" s="8"/>
    </row>
    <row r="2640" spans="1:23" ht="14.25" customHeight="1">
      <c r="A2640" s="7">
        <v>42212</v>
      </c>
      <c r="B2640" s="8">
        <v>2.3113000000000001</v>
      </c>
      <c r="C2640" s="8">
        <v>3.4601999999999999</v>
      </c>
      <c r="D2640" s="8">
        <v>1.1488999999999998</v>
      </c>
      <c r="E2640" s="8">
        <v>1.58</v>
      </c>
      <c r="F2640" s="8">
        <v>2.23</v>
      </c>
      <c r="G2640" s="8">
        <v>96.545599999999993</v>
      </c>
      <c r="H2640" s="8">
        <v>2.5038</v>
      </c>
      <c r="I2640" s="8">
        <v>142.04402581493164</v>
      </c>
      <c r="J2640" s="8"/>
      <c r="N2640" s="7"/>
      <c r="O2640" s="8"/>
      <c r="P2640" s="8"/>
      <c r="Q2640" s="8"/>
      <c r="R2640" s="8"/>
      <c r="S2640" s="8"/>
      <c r="T2640" s="8"/>
      <c r="U2640" s="8"/>
      <c r="V2640" s="8"/>
      <c r="W2640" s="8"/>
    </row>
    <row r="2641" spans="1:23" ht="14.25" customHeight="1">
      <c r="A2641" s="7">
        <v>42209</v>
      </c>
      <c r="B2641" s="8">
        <v>2.3359999999999999</v>
      </c>
      <c r="C2641" s="8">
        <v>3.4601999999999999</v>
      </c>
      <c r="D2641" s="8">
        <v>1.1242000000000001</v>
      </c>
      <c r="E2641" s="8">
        <v>1.64</v>
      </c>
      <c r="F2641" s="8">
        <v>2.27</v>
      </c>
      <c r="G2641" s="8">
        <v>97.241399999999999</v>
      </c>
      <c r="H2641" s="8">
        <v>2.5213999999999999</v>
      </c>
      <c r="I2641" s="8">
        <v>139.86536621308016</v>
      </c>
      <c r="J2641" s="8"/>
      <c r="N2641" s="7"/>
      <c r="O2641" s="8"/>
      <c r="P2641" s="8"/>
      <c r="Q2641" s="8"/>
      <c r="R2641" s="8"/>
      <c r="S2641" s="8"/>
      <c r="T2641" s="8"/>
      <c r="U2641" s="8"/>
      <c r="V2641" s="8"/>
      <c r="W2641" s="8"/>
    </row>
    <row r="2642" spans="1:23" ht="14.25" customHeight="1">
      <c r="A2642" s="7">
        <v>42208</v>
      </c>
      <c r="B2642" s="8">
        <v>2.3334999999999999</v>
      </c>
      <c r="C2642" s="8">
        <v>3.4750999999999999</v>
      </c>
      <c r="D2642" s="8">
        <v>1.1415999999999999</v>
      </c>
      <c r="E2642" s="8">
        <v>1.65</v>
      </c>
      <c r="F2642" s="8">
        <v>2.2799999999999998</v>
      </c>
      <c r="G2642" s="8">
        <v>97.221000000000004</v>
      </c>
      <c r="H2642" s="8">
        <v>2.5387</v>
      </c>
      <c r="I2642" s="8">
        <v>141.10774013742071</v>
      </c>
      <c r="J2642" s="8"/>
      <c r="N2642" s="7"/>
      <c r="O2642" s="8"/>
      <c r="P2642" s="8"/>
      <c r="Q2642" s="8"/>
      <c r="R2642" s="8"/>
      <c r="S2642" s="8"/>
      <c r="T2642" s="8"/>
      <c r="U2642" s="8"/>
      <c r="V2642" s="8"/>
      <c r="W2642" s="8"/>
    </row>
    <row r="2643" spans="1:23" ht="14.25" customHeight="1">
      <c r="A2643" s="7">
        <v>42207</v>
      </c>
      <c r="B2643" s="8">
        <v>2.4070999999999998</v>
      </c>
      <c r="C2643" s="8">
        <v>3.5145</v>
      </c>
      <c r="D2643" s="8">
        <v>1.1074000000000002</v>
      </c>
      <c r="E2643" s="8">
        <v>1.69</v>
      </c>
      <c r="F2643" s="8">
        <v>2.33</v>
      </c>
      <c r="G2643" s="8">
        <v>97.433999999999997</v>
      </c>
      <c r="H2643" s="8">
        <v>2.4946000000000002</v>
      </c>
      <c r="I2643" s="8">
        <v>138.61021925847459</v>
      </c>
      <c r="J2643" s="8"/>
      <c r="N2643" s="7"/>
      <c r="O2643" s="8"/>
      <c r="P2643" s="8"/>
      <c r="Q2643" s="8"/>
      <c r="R2643" s="8"/>
      <c r="S2643" s="8"/>
      <c r="T2643" s="8"/>
      <c r="U2643" s="8"/>
      <c r="V2643" s="8"/>
      <c r="W2643" s="8"/>
    </row>
    <row r="2644" spans="1:23" ht="14.25" customHeight="1">
      <c r="A2644" s="7">
        <v>42206</v>
      </c>
      <c r="B2644" s="8">
        <v>2.4417</v>
      </c>
      <c r="C2644" s="8">
        <v>3.5213999999999999</v>
      </c>
      <c r="D2644" s="8">
        <v>1.0796999999999999</v>
      </c>
      <c r="E2644" s="8">
        <v>1.69</v>
      </c>
      <c r="F2644" s="8">
        <v>2.35</v>
      </c>
      <c r="G2644" s="8">
        <v>97.337900000000005</v>
      </c>
      <c r="H2644" s="8">
        <v>2.4426999999999999</v>
      </c>
      <c r="I2644" s="8">
        <v>139.79601108395323</v>
      </c>
      <c r="J2644" s="8"/>
      <c r="N2644" s="7"/>
      <c r="O2644" s="8"/>
      <c r="P2644" s="8"/>
      <c r="Q2644" s="8"/>
      <c r="R2644" s="8"/>
      <c r="S2644" s="8"/>
      <c r="T2644" s="8"/>
      <c r="U2644" s="8"/>
      <c r="V2644" s="8"/>
      <c r="W2644" s="8"/>
    </row>
    <row r="2645" spans="1:23" ht="14.25" customHeight="1">
      <c r="A2645" s="7">
        <v>42205</v>
      </c>
      <c r="B2645" s="8">
        <v>2.4582999999999999</v>
      </c>
      <c r="C2645" s="8">
        <v>3.5009000000000001</v>
      </c>
      <c r="D2645" s="8">
        <v>1.0426000000000002</v>
      </c>
      <c r="E2645" s="8">
        <v>1.72</v>
      </c>
      <c r="F2645" s="8">
        <v>2.38</v>
      </c>
      <c r="G2645" s="8">
        <v>98.078100000000006</v>
      </c>
      <c r="H2645" s="8">
        <v>2.4087999999999998</v>
      </c>
      <c r="I2645" s="8">
        <v>137.64342557569296</v>
      </c>
      <c r="J2645" s="8"/>
      <c r="N2645" s="7"/>
      <c r="O2645" s="8"/>
      <c r="P2645" s="8"/>
      <c r="Q2645" s="8"/>
      <c r="R2645" s="8"/>
      <c r="S2645" s="8"/>
      <c r="T2645" s="8"/>
      <c r="U2645" s="8"/>
      <c r="V2645" s="8"/>
      <c r="W2645" s="8"/>
    </row>
    <row r="2646" spans="1:23" ht="14.25" customHeight="1">
      <c r="A2646" s="7">
        <v>42202</v>
      </c>
      <c r="B2646" s="8">
        <v>2.4500999999999999</v>
      </c>
      <c r="C2646" s="8">
        <v>3.5123000000000002</v>
      </c>
      <c r="D2646" s="8">
        <v>1.0622000000000003</v>
      </c>
      <c r="E2646" s="8">
        <v>1.67</v>
      </c>
      <c r="F2646" s="8">
        <v>2.34</v>
      </c>
      <c r="G2646" s="8">
        <v>97.963499999999996</v>
      </c>
      <c r="H2646" s="8">
        <v>2.3952</v>
      </c>
      <c r="I2646" s="8">
        <v>138.20933674543502</v>
      </c>
      <c r="J2646" s="8"/>
      <c r="N2646" s="7"/>
      <c r="O2646" s="8"/>
      <c r="P2646" s="8"/>
      <c r="Q2646" s="8"/>
      <c r="R2646" s="8"/>
      <c r="S2646" s="8"/>
      <c r="T2646" s="8"/>
      <c r="U2646" s="8"/>
      <c r="V2646" s="8"/>
      <c r="W2646" s="8"/>
    </row>
    <row r="2647" spans="1:23" ht="14.25" customHeight="1">
      <c r="A2647" s="7">
        <v>42201</v>
      </c>
      <c r="B2647" s="8">
        <v>2.4470999999999998</v>
      </c>
      <c r="C2647" s="8">
        <v>3.5207999999999999</v>
      </c>
      <c r="D2647" s="8">
        <v>1.0737000000000001</v>
      </c>
      <c r="E2647" s="8">
        <v>1.66</v>
      </c>
      <c r="F2647" s="8">
        <v>2.36</v>
      </c>
      <c r="G2647" s="8">
        <v>97.656700000000001</v>
      </c>
      <c r="H2647" s="8">
        <v>2.411</v>
      </c>
      <c r="I2647" s="8">
        <v>137.67025114470843</v>
      </c>
      <c r="J2647" s="8"/>
      <c r="N2647" s="7"/>
      <c r="O2647" s="8"/>
      <c r="P2647" s="8"/>
      <c r="Q2647" s="8"/>
      <c r="R2647" s="8"/>
      <c r="S2647" s="8"/>
      <c r="T2647" s="8"/>
      <c r="U2647" s="8"/>
      <c r="V2647" s="8"/>
      <c r="W2647" s="8"/>
    </row>
    <row r="2648" spans="1:23" ht="14.25" customHeight="1">
      <c r="A2648" s="7">
        <v>42200</v>
      </c>
      <c r="B2648" s="8">
        <v>2.4367999999999999</v>
      </c>
      <c r="C2648" s="8">
        <v>3.5495000000000001</v>
      </c>
      <c r="D2648" s="8">
        <v>1.1127000000000002</v>
      </c>
      <c r="E2648" s="8">
        <v>1.63</v>
      </c>
      <c r="F2648" s="8">
        <v>2.36</v>
      </c>
      <c r="G2648" s="8">
        <v>97.160399999999996</v>
      </c>
      <c r="H2648" s="8">
        <v>2.4243999999999999</v>
      </c>
      <c r="I2648" s="8">
        <v>132.91811033549783</v>
      </c>
      <c r="J2648" s="8"/>
      <c r="N2648" s="7"/>
      <c r="O2648" s="8"/>
      <c r="P2648" s="8"/>
      <c r="Q2648" s="8"/>
      <c r="R2648" s="8"/>
      <c r="S2648" s="8"/>
      <c r="T2648" s="8"/>
      <c r="U2648" s="8"/>
      <c r="V2648" s="8"/>
      <c r="W2648" s="8"/>
    </row>
    <row r="2649" spans="1:23" ht="14.25" customHeight="1">
      <c r="A2649" s="7">
        <v>42199</v>
      </c>
      <c r="B2649" s="8">
        <v>2.4485999999999999</v>
      </c>
      <c r="C2649" s="8">
        <v>3.5341</v>
      </c>
      <c r="D2649" s="8">
        <v>1.0855000000000001</v>
      </c>
      <c r="E2649" s="8">
        <v>1.67</v>
      </c>
      <c r="F2649" s="8">
        <v>2.41</v>
      </c>
      <c r="G2649" s="8">
        <v>96.660300000000007</v>
      </c>
      <c r="H2649" s="8">
        <v>2.4937999999999998</v>
      </c>
      <c r="I2649" s="8">
        <v>129.61447964013087</v>
      </c>
      <c r="J2649" s="8"/>
      <c r="N2649" s="7"/>
      <c r="O2649" s="8"/>
      <c r="P2649" s="8"/>
      <c r="Q2649" s="8"/>
      <c r="R2649" s="8"/>
      <c r="S2649" s="8"/>
      <c r="T2649" s="8"/>
      <c r="U2649" s="8"/>
      <c r="V2649" s="8"/>
      <c r="W2649" s="8"/>
    </row>
    <row r="2650" spans="1:23" ht="14.25" customHeight="1">
      <c r="A2650" s="7">
        <v>42198</v>
      </c>
      <c r="B2650" s="8">
        <v>2.4455</v>
      </c>
      <c r="C2650" s="8">
        <v>3.5013999999999998</v>
      </c>
      <c r="D2650" s="8">
        <v>1.0558999999999998</v>
      </c>
      <c r="E2650" s="8">
        <v>1.71</v>
      </c>
      <c r="F2650" s="8">
        <v>2.44</v>
      </c>
      <c r="G2650" s="8">
        <v>96.789900000000003</v>
      </c>
      <c r="H2650" s="8">
        <v>2.5346000000000002</v>
      </c>
      <c r="I2650" s="8">
        <v>134.11505838074399</v>
      </c>
      <c r="J2650" s="8"/>
      <c r="N2650" s="7"/>
      <c r="O2650" s="8"/>
      <c r="P2650" s="8"/>
      <c r="Q2650" s="8"/>
      <c r="R2650" s="8"/>
      <c r="S2650" s="8"/>
      <c r="T2650" s="8"/>
      <c r="U2650" s="8"/>
      <c r="V2650" s="8"/>
      <c r="W2650" s="8"/>
    </row>
    <row r="2651" spans="1:23" ht="14.25" customHeight="1">
      <c r="A2651" s="7">
        <v>42195</v>
      </c>
      <c r="B2651" s="8">
        <v>2.3555000000000001</v>
      </c>
      <c r="C2651" s="8">
        <v>3.4885000000000002</v>
      </c>
      <c r="D2651" s="8">
        <v>1.133</v>
      </c>
      <c r="E2651" s="8">
        <v>1.68</v>
      </c>
      <c r="F2651" s="8">
        <v>2.42</v>
      </c>
      <c r="G2651" s="8">
        <v>95.846800000000002</v>
      </c>
      <c r="H2651" s="8">
        <v>2.5068999999999999</v>
      </c>
      <c r="I2651" s="8">
        <v>133.51484002205072</v>
      </c>
      <c r="J2651" s="8"/>
      <c r="N2651" s="7"/>
      <c r="O2651" s="8"/>
      <c r="P2651" s="8"/>
      <c r="Q2651" s="8"/>
      <c r="R2651" s="8"/>
      <c r="S2651" s="8"/>
      <c r="T2651" s="8"/>
      <c r="U2651" s="8"/>
      <c r="V2651" s="8"/>
      <c r="W2651" s="8"/>
    </row>
    <row r="2652" spans="1:23" ht="14.25" customHeight="1">
      <c r="A2652" s="7">
        <v>42194</v>
      </c>
      <c r="B2652" s="8">
        <v>2.2654999999999998</v>
      </c>
      <c r="C2652" s="8">
        <v>3.4358</v>
      </c>
      <c r="D2652" s="8">
        <v>1.1703000000000001</v>
      </c>
      <c r="E2652" s="8">
        <v>1.58</v>
      </c>
      <c r="F2652" s="8">
        <v>2.3199999999999998</v>
      </c>
      <c r="G2652" s="8">
        <v>96.427199999999999</v>
      </c>
      <c r="H2652" s="8">
        <v>2.5223</v>
      </c>
      <c r="I2652" s="8">
        <v>136.27286985635359</v>
      </c>
      <c r="J2652" s="8"/>
      <c r="N2652" s="7"/>
      <c r="O2652" s="8"/>
      <c r="P2652" s="8"/>
      <c r="Q2652" s="8"/>
      <c r="R2652" s="8"/>
      <c r="S2652" s="8"/>
      <c r="T2652" s="8"/>
      <c r="U2652" s="8"/>
      <c r="V2652" s="8"/>
      <c r="W2652" s="8"/>
    </row>
    <row r="2653" spans="1:23" ht="14.25" customHeight="1">
      <c r="A2653" s="7">
        <v>42193</v>
      </c>
      <c r="B2653" s="8">
        <v>2.2654999999999998</v>
      </c>
      <c r="C2653" s="8">
        <v>3.4306999999999999</v>
      </c>
      <c r="D2653" s="8">
        <v>1.1652</v>
      </c>
      <c r="E2653" s="8">
        <v>1.5</v>
      </c>
      <c r="F2653" s="8">
        <v>2.2200000000000002</v>
      </c>
      <c r="G2653" s="8">
        <v>96.212400000000002</v>
      </c>
      <c r="H2653" s="8">
        <v>2.5343</v>
      </c>
      <c r="I2653" s="8">
        <v>133.29709315144765</v>
      </c>
      <c r="J2653" s="8"/>
      <c r="N2653" s="7"/>
      <c r="O2653" s="8"/>
      <c r="P2653" s="8"/>
      <c r="Q2653" s="8"/>
      <c r="R2653" s="8"/>
      <c r="S2653" s="8"/>
      <c r="T2653" s="8"/>
      <c r="U2653" s="8"/>
      <c r="V2653" s="8"/>
      <c r="W2653" s="8"/>
    </row>
    <row r="2654" spans="1:23" ht="14.25" customHeight="1">
      <c r="A2654" s="7">
        <v>42192</v>
      </c>
      <c r="B2654" s="8">
        <v>1.9155</v>
      </c>
      <c r="C2654" s="8">
        <v>3.4361000000000002</v>
      </c>
      <c r="D2654" s="8">
        <v>1.5206000000000002</v>
      </c>
      <c r="E2654" s="8">
        <v>1.55</v>
      </c>
      <c r="F2654" s="8">
        <v>2.27</v>
      </c>
      <c r="G2654" s="8">
        <v>96.741100000000003</v>
      </c>
      <c r="H2654" s="8">
        <v>2.5459000000000001</v>
      </c>
      <c r="I2654" s="8">
        <v>143.26345676339287</v>
      </c>
      <c r="J2654" s="8"/>
      <c r="N2654" s="7"/>
      <c r="O2654" s="8"/>
      <c r="P2654" s="8"/>
      <c r="Q2654" s="8"/>
      <c r="R2654" s="8"/>
      <c r="S2654" s="8"/>
      <c r="T2654" s="8"/>
      <c r="U2654" s="8"/>
      <c r="V2654" s="8"/>
      <c r="W2654" s="8"/>
    </row>
    <row r="2655" spans="1:23" ht="14.25" customHeight="1">
      <c r="A2655" s="7">
        <v>42191</v>
      </c>
      <c r="B2655" s="8">
        <v>1.7455000000000001</v>
      </c>
      <c r="C2655" s="8">
        <v>3.4916999999999998</v>
      </c>
      <c r="D2655" s="8">
        <v>1.7461999999999998</v>
      </c>
      <c r="E2655" s="8">
        <v>1.56</v>
      </c>
      <c r="F2655" s="8">
        <v>2.2999999999999998</v>
      </c>
      <c r="G2655" s="8">
        <v>96.256799999999998</v>
      </c>
      <c r="H2655" s="8">
        <v>2.5773000000000001</v>
      </c>
      <c r="I2655" s="8">
        <v>146.95199481026785</v>
      </c>
      <c r="J2655" s="8"/>
      <c r="N2655" s="7"/>
      <c r="O2655" s="8"/>
      <c r="P2655" s="8"/>
      <c r="Q2655" s="8"/>
      <c r="R2655" s="8"/>
      <c r="S2655" s="8"/>
      <c r="T2655" s="8"/>
      <c r="U2655" s="8"/>
      <c r="V2655" s="8"/>
      <c r="W2655" s="8"/>
    </row>
    <row r="2656" spans="1:23" ht="14.25" customHeight="1">
      <c r="A2656" s="7">
        <v>42188</v>
      </c>
      <c r="B2656" s="8">
        <v>1.774</v>
      </c>
      <c r="C2656" s="8">
        <v>3.5718999999999999</v>
      </c>
      <c r="D2656" s="8">
        <v>1.7978999999999998</v>
      </c>
      <c r="E2656" s="8">
        <v>1.64</v>
      </c>
      <c r="F2656" s="8">
        <v>2.4</v>
      </c>
      <c r="G2656" s="8">
        <v>95.950900000000004</v>
      </c>
      <c r="H2656" s="8">
        <v>2.8315999999999999</v>
      </c>
      <c r="I2656" s="8">
        <v>143.71170235162373</v>
      </c>
      <c r="J2656" s="8"/>
      <c r="N2656" s="7"/>
      <c r="O2656" s="8"/>
      <c r="P2656" s="8"/>
      <c r="Q2656" s="8"/>
      <c r="R2656" s="8"/>
      <c r="S2656" s="8"/>
      <c r="T2656" s="8"/>
      <c r="U2656" s="8"/>
      <c r="V2656" s="8"/>
      <c r="W2656" s="8"/>
    </row>
    <row r="2657" spans="1:23" ht="14.25" customHeight="1">
      <c r="A2657" s="7">
        <v>42187</v>
      </c>
      <c r="B2657" s="8">
        <v>1.7745</v>
      </c>
      <c r="C2657" s="8">
        <v>3.6223000000000001</v>
      </c>
      <c r="D2657" s="8">
        <v>1.8478000000000001</v>
      </c>
      <c r="E2657" s="8">
        <v>1.64</v>
      </c>
      <c r="F2657" s="8">
        <v>2.4</v>
      </c>
      <c r="G2657" s="8">
        <v>96.084800000000001</v>
      </c>
      <c r="H2657" s="8">
        <v>2.7486999999999999</v>
      </c>
      <c r="I2657" s="8">
        <v>143.70642382978724</v>
      </c>
      <c r="J2657" s="8"/>
      <c r="N2657" s="7"/>
      <c r="O2657" s="8"/>
      <c r="P2657" s="8"/>
      <c r="Q2657" s="8"/>
      <c r="R2657" s="8"/>
      <c r="S2657" s="8"/>
      <c r="T2657" s="8"/>
      <c r="U2657" s="8"/>
      <c r="V2657" s="8"/>
      <c r="W2657" s="8"/>
    </row>
    <row r="2658" spans="1:23" ht="14.25" customHeight="1">
      <c r="A2658" s="7">
        <v>42186</v>
      </c>
      <c r="B2658" s="8">
        <v>1.7378</v>
      </c>
      <c r="C2658" s="8">
        <v>3.6126999999999998</v>
      </c>
      <c r="D2658" s="8">
        <v>1.8748999999999998</v>
      </c>
      <c r="E2658" s="8">
        <v>1.7</v>
      </c>
      <c r="F2658" s="8">
        <v>2.4300000000000002</v>
      </c>
      <c r="G2658" s="8">
        <v>96.256</v>
      </c>
      <c r="H2658" s="8">
        <v>2.6661999999999999</v>
      </c>
      <c r="I2658" s="8">
        <v>146.5331331019037</v>
      </c>
      <c r="J2658" s="8"/>
      <c r="N2658" s="7"/>
      <c r="O2658" s="8"/>
      <c r="P2658" s="8"/>
      <c r="Q2658" s="8"/>
      <c r="R2658" s="8"/>
      <c r="S2658" s="8"/>
      <c r="T2658" s="8"/>
      <c r="U2658" s="8"/>
      <c r="V2658" s="8"/>
      <c r="W2658" s="8"/>
    </row>
    <row r="2659" spans="1:23" ht="14.25" customHeight="1">
      <c r="A2659" s="7">
        <v>42185</v>
      </c>
      <c r="B2659" s="8">
        <v>1.7378</v>
      </c>
      <c r="C2659" s="8">
        <v>3.5975999999999999</v>
      </c>
      <c r="D2659" s="8">
        <v>1.8597999999999999</v>
      </c>
      <c r="E2659" s="8">
        <v>1.63</v>
      </c>
      <c r="F2659" s="8">
        <v>2.35</v>
      </c>
      <c r="G2659" s="8">
        <v>95.507900000000006</v>
      </c>
      <c r="H2659" s="8">
        <v>2.6031</v>
      </c>
      <c r="I2659" s="8">
        <v>144.29483724524076</v>
      </c>
      <c r="J2659" s="8"/>
      <c r="N2659" s="7"/>
      <c r="O2659" s="8"/>
      <c r="P2659" s="8"/>
      <c r="Q2659" s="8"/>
      <c r="R2659" s="8"/>
      <c r="S2659" s="8"/>
      <c r="T2659" s="8"/>
      <c r="U2659" s="8"/>
      <c r="V2659" s="8"/>
      <c r="W2659" s="8"/>
    </row>
    <row r="2660" spans="1:23" ht="14.25" customHeight="1">
      <c r="A2660" s="7">
        <v>42184</v>
      </c>
      <c r="B2660" s="8">
        <v>1.7527999999999999</v>
      </c>
      <c r="C2660" s="8">
        <v>3.6030000000000002</v>
      </c>
      <c r="D2660" s="8">
        <v>1.8502000000000003</v>
      </c>
      <c r="E2660" s="8">
        <v>1.62</v>
      </c>
      <c r="F2660" s="8">
        <v>2.33</v>
      </c>
      <c r="G2660" s="8">
        <v>94.952200000000005</v>
      </c>
      <c r="H2660" s="8">
        <v>2.6934999999999998</v>
      </c>
      <c r="I2660" s="8">
        <v>143.49254169282511</v>
      </c>
      <c r="J2660" s="8"/>
      <c r="N2660" s="7"/>
      <c r="O2660" s="8"/>
      <c r="P2660" s="8"/>
      <c r="Q2660" s="8"/>
      <c r="R2660" s="8"/>
      <c r="S2660" s="8"/>
      <c r="T2660" s="8"/>
      <c r="U2660" s="8"/>
      <c r="V2660" s="8"/>
      <c r="W2660" s="8"/>
    </row>
    <row r="2661" spans="1:23" ht="14.25" customHeight="1">
      <c r="A2661" s="7">
        <v>42181</v>
      </c>
      <c r="B2661" s="8">
        <v>1.7627999999999999</v>
      </c>
      <c r="C2661" s="8">
        <v>3.6080000000000001</v>
      </c>
      <c r="D2661" s="8">
        <v>1.8452000000000002</v>
      </c>
      <c r="E2661" s="8">
        <v>1.75</v>
      </c>
      <c r="F2661" s="8">
        <v>2.4900000000000002</v>
      </c>
      <c r="G2661" s="8">
        <v>95.428399999999996</v>
      </c>
      <c r="H2661" s="8">
        <v>2.9291999999999998</v>
      </c>
      <c r="I2661" s="8">
        <v>143.76538210112361</v>
      </c>
      <c r="J2661" s="8"/>
      <c r="N2661" s="7"/>
      <c r="O2661" s="8"/>
      <c r="P2661" s="8"/>
      <c r="Q2661" s="8"/>
      <c r="R2661" s="8"/>
      <c r="S2661" s="8"/>
      <c r="T2661" s="8"/>
      <c r="U2661" s="8"/>
      <c r="V2661" s="8"/>
      <c r="W2661" s="8"/>
    </row>
    <row r="2662" spans="1:23" ht="14.25" customHeight="1">
      <c r="A2662" s="7">
        <v>42180</v>
      </c>
      <c r="B2662" s="8">
        <v>1.7128000000000001</v>
      </c>
      <c r="C2662" s="8">
        <v>3.6027999999999998</v>
      </c>
      <c r="D2662" s="8">
        <v>1.8899999999999997</v>
      </c>
      <c r="E2662" s="8">
        <v>1.7</v>
      </c>
      <c r="F2662" s="8">
        <v>2.4</v>
      </c>
      <c r="G2662" s="8">
        <v>95.209299999999999</v>
      </c>
      <c r="H2662" s="8">
        <v>2.8519999999999999</v>
      </c>
      <c r="I2662" s="8">
        <v>141.48963762979685</v>
      </c>
      <c r="J2662" s="8"/>
      <c r="N2662" s="7"/>
      <c r="O2662" s="8"/>
      <c r="P2662" s="8"/>
      <c r="Q2662" s="8"/>
      <c r="R2662" s="8"/>
      <c r="S2662" s="8"/>
      <c r="T2662" s="8"/>
      <c r="U2662" s="8"/>
      <c r="V2662" s="8"/>
      <c r="W2662" s="8"/>
    </row>
    <row r="2663" spans="1:23" ht="14.25" customHeight="1">
      <c r="A2663" s="7">
        <v>42179</v>
      </c>
      <c r="B2663" s="8">
        <v>1.7164999999999999</v>
      </c>
      <c r="C2663" s="8">
        <v>3.6078999999999999</v>
      </c>
      <c r="D2663" s="8">
        <v>1.8914</v>
      </c>
      <c r="E2663" s="8">
        <v>1.69</v>
      </c>
      <c r="F2663" s="8">
        <v>2.38</v>
      </c>
      <c r="G2663" s="8">
        <v>95.277900000000002</v>
      </c>
      <c r="H2663" s="8">
        <v>2.8420000000000001</v>
      </c>
      <c r="I2663" s="8">
        <v>140.23382717194571</v>
      </c>
      <c r="J2663" s="8"/>
      <c r="N2663" s="7"/>
      <c r="O2663" s="8"/>
      <c r="P2663" s="8"/>
      <c r="Q2663" s="8"/>
      <c r="R2663" s="8"/>
      <c r="S2663" s="8"/>
      <c r="T2663" s="8"/>
      <c r="U2663" s="8"/>
      <c r="V2663" s="8"/>
      <c r="W2663" s="8"/>
    </row>
    <row r="2664" spans="1:23" ht="14.25" customHeight="1">
      <c r="A2664" s="7">
        <v>42178</v>
      </c>
      <c r="B2664" s="8">
        <v>1.7159</v>
      </c>
      <c r="C2664" s="8">
        <v>3.6053999999999999</v>
      </c>
      <c r="D2664" s="8">
        <v>1.8895</v>
      </c>
      <c r="E2664" s="8">
        <v>1.71</v>
      </c>
      <c r="F2664" s="8">
        <v>2.42</v>
      </c>
      <c r="G2664" s="8">
        <v>95.417100000000005</v>
      </c>
      <c r="H2664" s="8">
        <v>2.7806000000000002</v>
      </c>
      <c r="I2664" s="8">
        <v>138.38448213393872</v>
      </c>
      <c r="J2664" s="8"/>
      <c r="N2664" s="7"/>
      <c r="O2664" s="8"/>
      <c r="P2664" s="8"/>
      <c r="Q2664" s="8"/>
      <c r="R2664" s="8"/>
      <c r="S2664" s="8"/>
      <c r="T2664" s="8"/>
      <c r="U2664" s="8"/>
      <c r="V2664" s="8"/>
      <c r="W2664" s="8"/>
    </row>
    <row r="2665" spans="1:23" ht="14.25" customHeight="1">
      <c r="A2665" s="7">
        <v>42177</v>
      </c>
      <c r="B2665" s="8">
        <v>1.7494000000000001</v>
      </c>
      <c r="C2665" s="8">
        <v>3.5825</v>
      </c>
      <c r="D2665" s="8">
        <v>1.8331</v>
      </c>
      <c r="E2665" s="8">
        <v>1.68</v>
      </c>
      <c r="F2665" s="8">
        <v>2.37</v>
      </c>
      <c r="G2665" s="8">
        <v>94.330200000000005</v>
      </c>
      <c r="H2665" s="8">
        <v>2.7330999999999999</v>
      </c>
      <c r="I2665" s="8">
        <v>140.90614331050227</v>
      </c>
      <c r="J2665" s="8"/>
      <c r="N2665" s="7"/>
      <c r="O2665" s="8"/>
      <c r="P2665" s="8"/>
      <c r="Q2665" s="8"/>
      <c r="R2665" s="8"/>
      <c r="S2665" s="8"/>
      <c r="T2665" s="8"/>
      <c r="U2665" s="8"/>
      <c r="V2665" s="8"/>
      <c r="W2665" s="8"/>
    </row>
    <row r="2666" spans="1:23" ht="14.25" customHeight="1">
      <c r="A2666" s="7">
        <v>42174</v>
      </c>
      <c r="B2666" s="8">
        <v>1.7494000000000001</v>
      </c>
      <c r="C2666" s="8">
        <v>3.5825</v>
      </c>
      <c r="D2666" s="8">
        <v>1.8331</v>
      </c>
      <c r="E2666" s="8">
        <v>1.59</v>
      </c>
      <c r="F2666" s="8">
        <v>2.2599999999999998</v>
      </c>
      <c r="G2666" s="8">
        <v>94.1</v>
      </c>
      <c r="H2666" s="8">
        <v>2.7330999999999999</v>
      </c>
      <c r="I2666" s="8">
        <v>140.90614331050227</v>
      </c>
      <c r="J2666" s="8"/>
      <c r="N2666" s="7"/>
      <c r="O2666" s="8"/>
      <c r="P2666" s="8"/>
      <c r="Q2666" s="8"/>
      <c r="R2666" s="8"/>
      <c r="S2666" s="8"/>
      <c r="T2666" s="8"/>
      <c r="U2666" s="8"/>
      <c r="V2666" s="8"/>
      <c r="W2666" s="8"/>
    </row>
    <row r="2667" spans="1:23" ht="14.25" customHeight="1">
      <c r="A2667" s="7">
        <v>42173</v>
      </c>
      <c r="B2667" s="8">
        <v>1.7043999999999999</v>
      </c>
      <c r="C2667" s="8">
        <v>3.573</v>
      </c>
      <c r="D2667" s="8">
        <v>1.8686</v>
      </c>
      <c r="E2667" s="8">
        <v>1.65</v>
      </c>
      <c r="F2667" s="8">
        <v>2.35</v>
      </c>
      <c r="G2667" s="8">
        <v>94.034199999999998</v>
      </c>
      <c r="H2667" s="8">
        <v>2.5207999999999999</v>
      </c>
      <c r="I2667" s="8">
        <v>142.65489870967741</v>
      </c>
      <c r="J2667" s="8"/>
      <c r="N2667" s="7"/>
      <c r="O2667" s="8"/>
      <c r="P2667" s="8"/>
      <c r="Q2667" s="8"/>
      <c r="R2667" s="8"/>
      <c r="S2667" s="8"/>
      <c r="T2667" s="8"/>
      <c r="U2667" s="8"/>
      <c r="V2667" s="8"/>
      <c r="W2667" s="8"/>
    </row>
    <row r="2668" spans="1:23" ht="14.25" customHeight="1">
      <c r="A2668" s="7">
        <v>42172</v>
      </c>
      <c r="B2668" s="8">
        <v>1.6890000000000001</v>
      </c>
      <c r="C2668" s="8">
        <v>3.6052</v>
      </c>
      <c r="D2668" s="8">
        <v>1.9161999999999999</v>
      </c>
      <c r="E2668" s="8">
        <v>1.63</v>
      </c>
      <c r="F2668" s="8">
        <v>2.3199999999999998</v>
      </c>
      <c r="G2668" s="8">
        <v>94.262299999999996</v>
      </c>
      <c r="H2668" s="8">
        <v>2.3424999999999998</v>
      </c>
      <c r="I2668" s="8">
        <v>139.0598768591224</v>
      </c>
      <c r="J2668" s="8"/>
      <c r="N2668" s="7"/>
      <c r="O2668" s="8"/>
      <c r="P2668" s="8"/>
      <c r="Q2668" s="8"/>
      <c r="R2668" s="8"/>
      <c r="S2668" s="8"/>
      <c r="T2668" s="8"/>
      <c r="U2668" s="8"/>
      <c r="V2668" s="8"/>
      <c r="W2668" s="8"/>
    </row>
    <row r="2669" spans="1:23" ht="14.25" customHeight="1">
      <c r="A2669" s="7">
        <v>42171</v>
      </c>
      <c r="B2669" s="8">
        <v>1.6407</v>
      </c>
      <c r="C2669" s="8">
        <v>3.6099000000000001</v>
      </c>
      <c r="D2669" s="8">
        <v>1.9692000000000001</v>
      </c>
      <c r="E2669" s="8">
        <v>1.68</v>
      </c>
      <c r="F2669" s="8">
        <v>2.3199999999999998</v>
      </c>
      <c r="G2669" s="8">
        <v>94.960300000000004</v>
      </c>
      <c r="H2669" s="8">
        <v>2.2170999999999998</v>
      </c>
      <c r="I2669" s="8">
        <v>139.43403966357309</v>
      </c>
      <c r="J2669" s="8"/>
      <c r="N2669" s="7"/>
      <c r="O2669" s="8"/>
      <c r="P2669" s="8"/>
      <c r="Q2669" s="8"/>
      <c r="R2669" s="8"/>
      <c r="S2669" s="8"/>
      <c r="T2669" s="8"/>
      <c r="U2669" s="8"/>
      <c r="V2669" s="8"/>
      <c r="W2669" s="8"/>
    </row>
    <row r="2670" spans="1:23" ht="14.25" customHeight="1">
      <c r="A2670" s="7">
        <v>42170</v>
      </c>
      <c r="B2670" s="8">
        <v>1.6482000000000001</v>
      </c>
      <c r="C2670" s="8">
        <v>3.6680999999999999</v>
      </c>
      <c r="D2670" s="8">
        <v>2.0198999999999998</v>
      </c>
      <c r="E2670" s="8">
        <v>1.71</v>
      </c>
      <c r="F2670" s="8">
        <v>2.36</v>
      </c>
      <c r="G2670" s="8">
        <v>94.825100000000006</v>
      </c>
      <c r="H2670" s="8">
        <v>2.1518999999999999</v>
      </c>
      <c r="I2670" s="8">
        <v>137.69338799533799</v>
      </c>
      <c r="J2670" s="8"/>
      <c r="N2670" s="7"/>
      <c r="O2670" s="8"/>
      <c r="P2670" s="8"/>
      <c r="Q2670" s="8"/>
      <c r="R2670" s="8"/>
      <c r="S2670" s="8"/>
      <c r="T2670" s="8"/>
      <c r="U2670" s="8"/>
      <c r="V2670" s="8"/>
      <c r="W2670" s="8"/>
    </row>
    <row r="2671" spans="1:23" ht="14.25" customHeight="1">
      <c r="A2671" s="7">
        <v>42167</v>
      </c>
      <c r="B2671" s="8">
        <v>1.6870000000000001</v>
      </c>
      <c r="C2671" s="8">
        <v>3.6225999999999998</v>
      </c>
      <c r="D2671" s="8">
        <v>1.9355999999999998</v>
      </c>
      <c r="E2671" s="8">
        <v>1.75</v>
      </c>
      <c r="F2671" s="8">
        <v>2.39</v>
      </c>
      <c r="G2671" s="8">
        <v>94.968100000000007</v>
      </c>
      <c r="H2671" s="8">
        <v>2.0785999999999998</v>
      </c>
      <c r="I2671" s="8">
        <v>140.78252886925796</v>
      </c>
      <c r="J2671" s="8"/>
      <c r="N2671" s="7"/>
      <c r="O2671" s="8"/>
      <c r="P2671" s="8"/>
      <c r="Q2671" s="8"/>
      <c r="R2671" s="8"/>
      <c r="S2671" s="8"/>
      <c r="T2671" s="8"/>
      <c r="U2671" s="8"/>
      <c r="V2671" s="8"/>
      <c r="W2671" s="8"/>
    </row>
    <row r="2672" spans="1:23" ht="14.25" customHeight="1">
      <c r="A2672" s="7">
        <v>42166</v>
      </c>
      <c r="B2672" s="8">
        <v>1.7102999999999999</v>
      </c>
      <c r="C2672" s="8">
        <v>3.6196999999999999</v>
      </c>
      <c r="D2672" s="8">
        <v>1.9094</v>
      </c>
      <c r="E2672" s="8">
        <v>1.74</v>
      </c>
      <c r="F2672" s="8">
        <v>2.39</v>
      </c>
      <c r="G2672" s="8">
        <v>95.134299999999996</v>
      </c>
      <c r="H2672" s="8">
        <v>2.0589</v>
      </c>
      <c r="I2672" s="8">
        <v>138.39070251773049</v>
      </c>
      <c r="J2672" s="8"/>
      <c r="N2672" s="7"/>
      <c r="O2672" s="8"/>
      <c r="P2672" s="8"/>
      <c r="Q2672" s="8"/>
      <c r="R2672" s="8"/>
      <c r="S2672" s="8"/>
      <c r="T2672" s="8"/>
      <c r="U2672" s="8"/>
      <c r="V2672" s="8"/>
      <c r="W2672" s="8"/>
    </row>
    <row r="2673" spans="1:23" ht="14.25" customHeight="1">
      <c r="A2673" s="7">
        <v>42165</v>
      </c>
      <c r="B2673" s="8">
        <v>1.7097</v>
      </c>
      <c r="C2673" s="8">
        <v>3.5912000000000002</v>
      </c>
      <c r="D2673" s="8">
        <v>1.8815000000000002</v>
      </c>
      <c r="E2673" s="8">
        <v>1.8</v>
      </c>
      <c r="F2673" s="8">
        <v>2.5</v>
      </c>
      <c r="G2673" s="8">
        <v>94.652699999999996</v>
      </c>
      <c r="H2673" s="8">
        <v>2.0386000000000002</v>
      </c>
      <c r="I2673" s="8">
        <v>138.92521133174793</v>
      </c>
      <c r="J2673" s="8"/>
      <c r="N2673" s="7"/>
      <c r="O2673" s="8"/>
      <c r="P2673" s="8"/>
      <c r="Q2673" s="8"/>
      <c r="R2673" s="8"/>
      <c r="S2673" s="8"/>
      <c r="T2673" s="8"/>
      <c r="U2673" s="8"/>
      <c r="V2673" s="8"/>
      <c r="W2673" s="8"/>
    </row>
    <row r="2674" spans="1:23" ht="14.25" customHeight="1">
      <c r="A2674" s="7">
        <v>42164</v>
      </c>
      <c r="B2674" s="8">
        <v>1.7786</v>
      </c>
      <c r="C2674" s="8">
        <v>3.5565000000000002</v>
      </c>
      <c r="D2674" s="8">
        <v>1.7779000000000003</v>
      </c>
      <c r="E2674" s="8">
        <v>1.74</v>
      </c>
      <c r="F2674" s="8">
        <v>2.42</v>
      </c>
      <c r="G2674" s="8">
        <v>95.183499999999995</v>
      </c>
      <c r="H2674" s="8">
        <v>2.0224000000000002</v>
      </c>
      <c r="I2674" s="8">
        <v>141.542588150358</v>
      </c>
      <c r="J2674" s="8"/>
      <c r="N2674" s="7"/>
      <c r="O2674" s="8"/>
      <c r="P2674" s="8"/>
      <c r="Q2674" s="8"/>
      <c r="R2674" s="8"/>
      <c r="S2674" s="8"/>
      <c r="T2674" s="8"/>
      <c r="U2674" s="8"/>
      <c r="V2674" s="8"/>
      <c r="W2674" s="8"/>
    </row>
    <row r="2675" spans="1:23" ht="14.25" customHeight="1">
      <c r="A2675" s="7">
        <v>42163</v>
      </c>
      <c r="B2675" s="8">
        <v>1.8575999999999999</v>
      </c>
      <c r="C2675" s="8">
        <v>3.5613000000000001</v>
      </c>
      <c r="D2675" s="8">
        <v>1.7037000000000002</v>
      </c>
      <c r="E2675" s="8">
        <v>1.72</v>
      </c>
      <c r="F2675" s="8">
        <v>2.39</v>
      </c>
      <c r="G2675" s="8">
        <v>95.265900000000002</v>
      </c>
      <c r="H2675" s="8">
        <v>2.0171999999999999</v>
      </c>
      <c r="I2675" s="8">
        <v>142.65626234449761</v>
      </c>
      <c r="J2675" s="8"/>
      <c r="N2675" s="7"/>
      <c r="O2675" s="8"/>
      <c r="P2675" s="8"/>
      <c r="Q2675" s="8"/>
      <c r="R2675" s="8"/>
      <c r="S2675" s="8"/>
      <c r="T2675" s="8"/>
      <c r="U2675" s="8"/>
      <c r="V2675" s="8"/>
      <c r="W2675" s="8"/>
    </row>
    <row r="2676" spans="1:23" ht="14.25" customHeight="1">
      <c r="A2676" s="7">
        <v>42160</v>
      </c>
      <c r="B2676" s="8">
        <v>1.8763000000000001</v>
      </c>
      <c r="C2676" s="8">
        <v>3.5813999999999999</v>
      </c>
      <c r="D2676" s="8">
        <v>1.7050999999999998</v>
      </c>
      <c r="E2676" s="8">
        <v>1.75</v>
      </c>
      <c r="F2676" s="8">
        <v>2.41</v>
      </c>
      <c r="G2676" s="8">
        <v>96.370800000000003</v>
      </c>
      <c r="H2676" s="8">
        <v>2.0293000000000001</v>
      </c>
      <c r="I2676" s="8">
        <v>143.98036659855768</v>
      </c>
      <c r="J2676" s="8"/>
      <c r="N2676" s="7"/>
      <c r="O2676" s="8"/>
      <c r="P2676" s="8"/>
      <c r="Q2676" s="8"/>
      <c r="R2676" s="8"/>
      <c r="S2676" s="8"/>
      <c r="T2676" s="8"/>
      <c r="U2676" s="8"/>
      <c r="V2676" s="8"/>
      <c r="W2676" s="8"/>
    </row>
    <row r="2677" spans="1:23" ht="14.25" customHeight="1">
      <c r="A2677" s="7">
        <v>42159</v>
      </c>
      <c r="B2677" s="8">
        <v>1.8813</v>
      </c>
      <c r="C2677" s="8">
        <v>3.5912000000000002</v>
      </c>
      <c r="D2677" s="8">
        <v>1.7099000000000002</v>
      </c>
      <c r="E2677" s="8">
        <v>1.65</v>
      </c>
      <c r="F2677" s="8">
        <v>2.31</v>
      </c>
      <c r="G2677" s="8">
        <v>95.591200000000001</v>
      </c>
      <c r="H2677" s="8">
        <v>2.1758000000000002</v>
      </c>
      <c r="I2677" s="8">
        <v>141.03844669879518</v>
      </c>
      <c r="J2677" s="8"/>
      <c r="N2677" s="7"/>
      <c r="O2677" s="8"/>
      <c r="P2677" s="8"/>
      <c r="Q2677" s="8"/>
      <c r="R2677" s="8"/>
      <c r="S2677" s="8"/>
      <c r="T2677" s="8"/>
      <c r="U2677" s="8"/>
      <c r="V2677" s="8"/>
      <c r="W2677" s="8"/>
    </row>
    <row r="2678" spans="1:23" ht="14.25" customHeight="1">
      <c r="A2678" s="7">
        <v>42158</v>
      </c>
      <c r="B2678" s="8">
        <v>1.9356</v>
      </c>
      <c r="C2678" s="8">
        <v>3.6111</v>
      </c>
      <c r="D2678" s="8">
        <v>1.6755</v>
      </c>
      <c r="E2678" s="8">
        <v>1.69</v>
      </c>
      <c r="F2678" s="8">
        <v>2.38</v>
      </c>
      <c r="G2678" s="8">
        <v>95.350399999999993</v>
      </c>
      <c r="H2678" s="8">
        <v>2.1002000000000001</v>
      </c>
      <c r="I2678" s="8">
        <v>141.82979015738499</v>
      </c>
      <c r="J2678" s="8"/>
      <c r="N2678" s="7"/>
      <c r="O2678" s="8"/>
      <c r="P2678" s="8"/>
      <c r="Q2678" s="8"/>
      <c r="R2678" s="8"/>
      <c r="S2678" s="8"/>
      <c r="T2678" s="8"/>
      <c r="U2678" s="8"/>
      <c r="V2678" s="8"/>
      <c r="W2678" s="8"/>
    </row>
    <row r="2679" spans="1:23" ht="14.25" customHeight="1">
      <c r="A2679" s="7">
        <v>42157</v>
      </c>
      <c r="B2679" s="8">
        <v>1.9651000000000001</v>
      </c>
      <c r="C2679" s="8">
        <v>3.5880000000000001</v>
      </c>
      <c r="D2679" s="8">
        <v>1.6229</v>
      </c>
      <c r="E2679" s="8">
        <v>1.61</v>
      </c>
      <c r="F2679" s="8">
        <v>2.27</v>
      </c>
      <c r="G2679" s="8">
        <v>95.924099999999996</v>
      </c>
      <c r="H2679" s="8">
        <v>2.0198999999999998</v>
      </c>
      <c r="I2679" s="8">
        <v>144.05948255757576</v>
      </c>
      <c r="J2679" s="8"/>
      <c r="N2679" s="7"/>
      <c r="O2679" s="8"/>
      <c r="P2679" s="8"/>
      <c r="Q2679" s="8"/>
      <c r="R2679" s="8"/>
      <c r="S2679" s="8"/>
      <c r="T2679" s="8"/>
      <c r="U2679" s="8"/>
      <c r="V2679" s="8"/>
      <c r="W2679" s="8"/>
    </row>
    <row r="2680" spans="1:23" ht="14.25" customHeight="1">
      <c r="A2680" s="7">
        <v>42156</v>
      </c>
      <c r="B2680" s="8">
        <v>1.9946999999999999</v>
      </c>
      <c r="C2680" s="8">
        <v>3.6404000000000001</v>
      </c>
      <c r="D2680" s="8">
        <v>1.6457000000000002</v>
      </c>
      <c r="E2680" s="8">
        <v>1.55</v>
      </c>
      <c r="F2680" s="8">
        <v>2.19</v>
      </c>
      <c r="G2680" s="8">
        <v>97.466499999999996</v>
      </c>
      <c r="H2680" s="8">
        <v>1.9311</v>
      </c>
      <c r="I2680" s="8">
        <v>138.7706777764277</v>
      </c>
      <c r="J2680" s="8"/>
      <c r="N2680" s="7"/>
      <c r="O2680" s="8"/>
      <c r="P2680" s="8"/>
      <c r="Q2680" s="8"/>
      <c r="R2680" s="8"/>
      <c r="S2680" s="8"/>
      <c r="T2680" s="8"/>
      <c r="U2680" s="8"/>
      <c r="V2680" s="8"/>
      <c r="W2680" s="8"/>
    </row>
    <row r="2681" spans="1:23" ht="14.25" customHeight="1">
      <c r="A2681" s="7">
        <v>42153</v>
      </c>
      <c r="B2681" s="8">
        <v>1.9387000000000001</v>
      </c>
      <c r="C2681" s="8">
        <v>3.5954000000000002</v>
      </c>
      <c r="D2681" s="8">
        <v>1.6567000000000001</v>
      </c>
      <c r="E2681" s="8">
        <v>1.49</v>
      </c>
      <c r="F2681" s="8">
        <v>2.12</v>
      </c>
      <c r="G2681" s="8">
        <v>96.864900000000006</v>
      </c>
      <c r="H2681" s="8">
        <v>1.9338</v>
      </c>
      <c r="I2681" s="8">
        <v>141.59573200488998</v>
      </c>
      <c r="J2681" s="8"/>
      <c r="N2681" s="7"/>
      <c r="O2681" s="8"/>
      <c r="P2681" s="8"/>
      <c r="Q2681" s="8"/>
      <c r="R2681" s="8"/>
      <c r="S2681" s="8"/>
      <c r="T2681" s="8"/>
      <c r="U2681" s="8"/>
      <c r="V2681" s="8"/>
      <c r="W2681" s="8"/>
    </row>
    <row r="2682" spans="1:23" ht="14.25" customHeight="1">
      <c r="A2682" s="7">
        <v>42152</v>
      </c>
      <c r="B2682" s="8">
        <v>1.9369000000000001</v>
      </c>
      <c r="C2682" s="8">
        <v>3.5651999999999999</v>
      </c>
      <c r="D2682" s="8">
        <v>1.6282999999999999</v>
      </c>
      <c r="E2682" s="8">
        <v>1.51</v>
      </c>
      <c r="F2682" s="8">
        <v>2.13</v>
      </c>
      <c r="G2682" s="8">
        <v>96.966499999999996</v>
      </c>
      <c r="H2682" s="8">
        <v>1.9434</v>
      </c>
      <c r="I2682" s="8">
        <v>137.05879004914004</v>
      </c>
      <c r="J2682" s="8"/>
      <c r="N2682" s="7"/>
      <c r="O2682" s="8"/>
      <c r="P2682" s="8"/>
      <c r="Q2682" s="8"/>
      <c r="R2682" s="8"/>
      <c r="S2682" s="8"/>
      <c r="T2682" s="8"/>
      <c r="U2682" s="8"/>
      <c r="V2682" s="8"/>
      <c r="W2682" s="8"/>
    </row>
    <row r="2683" spans="1:23" ht="14.25" customHeight="1">
      <c r="A2683" s="7">
        <v>42151</v>
      </c>
      <c r="B2683" s="8">
        <v>1.8707</v>
      </c>
      <c r="C2683" s="8">
        <v>3.5055000000000001</v>
      </c>
      <c r="D2683" s="8">
        <v>1.6348</v>
      </c>
      <c r="E2683" s="8">
        <v>1.53</v>
      </c>
      <c r="F2683" s="8">
        <v>2.14</v>
      </c>
      <c r="G2683" s="8">
        <v>97.275000000000006</v>
      </c>
      <c r="H2683" s="8">
        <v>1.9077</v>
      </c>
      <c r="I2683" s="8">
        <v>134.62801416256158</v>
      </c>
      <c r="J2683" s="8"/>
      <c r="N2683" s="7"/>
      <c r="O2683" s="8"/>
      <c r="P2683" s="8"/>
      <c r="Q2683" s="8"/>
      <c r="R2683" s="8"/>
      <c r="S2683" s="8"/>
      <c r="T2683" s="8"/>
      <c r="U2683" s="8"/>
      <c r="V2683" s="8"/>
      <c r="W2683" s="8"/>
    </row>
    <row r="2684" spans="1:23" ht="14.25" customHeight="1">
      <c r="A2684" s="7">
        <v>42150</v>
      </c>
      <c r="B2684" s="8">
        <v>2.0337999999999998</v>
      </c>
      <c r="C2684" s="8">
        <v>3.5213999999999999</v>
      </c>
      <c r="D2684" s="8">
        <v>1.4876</v>
      </c>
      <c r="E2684" s="8">
        <v>1.54</v>
      </c>
      <c r="F2684" s="8">
        <v>2.14</v>
      </c>
      <c r="G2684" s="8">
        <v>97.294300000000007</v>
      </c>
      <c r="H2684" s="8">
        <v>1.9316</v>
      </c>
      <c r="I2684" s="8">
        <v>128.75730321384424</v>
      </c>
      <c r="J2684" s="8"/>
      <c r="N2684" s="7"/>
      <c r="O2684" s="8"/>
      <c r="P2684" s="8"/>
      <c r="Q2684" s="8"/>
      <c r="R2684" s="8"/>
      <c r="S2684" s="8"/>
      <c r="T2684" s="8"/>
      <c r="U2684" s="8"/>
      <c r="V2684" s="8"/>
      <c r="W2684" s="8"/>
    </row>
    <row r="2685" spans="1:23" ht="14.25" customHeight="1">
      <c r="A2685" s="7">
        <v>42149</v>
      </c>
      <c r="B2685" s="8">
        <v>2.2462</v>
      </c>
      <c r="C2685" s="8">
        <v>3.431</v>
      </c>
      <c r="D2685" s="8">
        <v>1.1848000000000001</v>
      </c>
      <c r="E2685" s="8">
        <v>1.57</v>
      </c>
      <c r="F2685" s="8">
        <v>2.21</v>
      </c>
      <c r="G2685" s="8">
        <v>96.380399999999995</v>
      </c>
      <c r="H2685" s="8">
        <v>1.9337</v>
      </c>
      <c r="I2685" s="8">
        <v>135.1460318463445</v>
      </c>
      <c r="J2685" s="8"/>
      <c r="N2685" s="7"/>
      <c r="O2685" s="8"/>
      <c r="P2685" s="8"/>
      <c r="Q2685" s="8"/>
      <c r="R2685" s="8"/>
      <c r="S2685" s="8"/>
      <c r="T2685" s="8"/>
      <c r="U2685" s="8"/>
      <c r="V2685" s="8"/>
      <c r="W2685" s="8"/>
    </row>
    <row r="2686" spans="1:23" ht="14.25" customHeight="1">
      <c r="A2686" s="7">
        <v>42146</v>
      </c>
      <c r="B2686" s="8">
        <v>2.3822000000000001</v>
      </c>
      <c r="C2686" s="8">
        <v>3.4159999999999999</v>
      </c>
      <c r="D2686" s="8">
        <v>1.0337999999999998</v>
      </c>
      <c r="E2686" s="8">
        <v>1.57</v>
      </c>
      <c r="F2686" s="8">
        <v>2.21</v>
      </c>
      <c r="G2686" s="8">
        <v>96.201099999999997</v>
      </c>
      <c r="H2686" s="8">
        <v>1.9563999999999999</v>
      </c>
      <c r="I2686" s="8">
        <v>136.46370472049691</v>
      </c>
      <c r="J2686" s="8"/>
      <c r="N2686" s="7"/>
      <c r="O2686" s="8"/>
      <c r="P2686" s="8"/>
      <c r="Q2686" s="8"/>
      <c r="R2686" s="8"/>
      <c r="S2686" s="8"/>
      <c r="T2686" s="8"/>
      <c r="U2686" s="8"/>
      <c r="V2686" s="8"/>
      <c r="W2686" s="8"/>
    </row>
    <row r="2687" spans="1:23" ht="14.25" customHeight="1">
      <c r="A2687" s="7">
        <v>42145</v>
      </c>
      <c r="B2687" s="8">
        <v>2.4373</v>
      </c>
      <c r="C2687" s="8">
        <v>3.4257</v>
      </c>
      <c r="D2687" s="8">
        <v>0.98839999999999995</v>
      </c>
      <c r="E2687" s="8">
        <v>1.53</v>
      </c>
      <c r="F2687" s="8">
        <v>2.19</v>
      </c>
      <c r="G2687" s="8">
        <v>95.407600000000002</v>
      </c>
      <c r="H2687" s="8">
        <v>1.9508000000000001</v>
      </c>
      <c r="I2687" s="8">
        <v>137.2076702638191</v>
      </c>
      <c r="J2687" s="8"/>
      <c r="N2687" s="7"/>
      <c r="O2687" s="8"/>
      <c r="P2687" s="8"/>
      <c r="Q2687" s="8"/>
      <c r="R2687" s="8"/>
      <c r="S2687" s="8"/>
      <c r="T2687" s="8"/>
      <c r="U2687" s="8"/>
      <c r="V2687" s="8"/>
      <c r="W2687" s="8"/>
    </row>
    <row r="2688" spans="1:23" ht="14.25" customHeight="1">
      <c r="A2688" s="7">
        <v>42144</v>
      </c>
      <c r="B2688" s="8">
        <v>2.4390999999999998</v>
      </c>
      <c r="C2688" s="8">
        <v>3.4281999999999999</v>
      </c>
      <c r="D2688" s="8">
        <v>0.98910000000000009</v>
      </c>
      <c r="E2688" s="8">
        <v>1.57</v>
      </c>
      <c r="F2688" s="8">
        <v>2.2599999999999998</v>
      </c>
      <c r="G2688" s="8">
        <v>95.615099999999998</v>
      </c>
      <c r="H2688" s="8">
        <v>1.9331</v>
      </c>
      <c r="I2688" s="8">
        <v>140.76227811868688</v>
      </c>
      <c r="J2688" s="8"/>
      <c r="N2688" s="7"/>
      <c r="O2688" s="8"/>
      <c r="P2688" s="8"/>
      <c r="Q2688" s="8"/>
      <c r="R2688" s="8"/>
      <c r="S2688" s="8"/>
      <c r="T2688" s="8"/>
      <c r="U2688" s="8"/>
      <c r="V2688" s="8"/>
      <c r="W2688" s="8"/>
    </row>
    <row r="2689" spans="1:23" ht="14.25" customHeight="1">
      <c r="A2689" s="7">
        <v>42143</v>
      </c>
      <c r="B2689" s="8">
        <v>2.4573999999999998</v>
      </c>
      <c r="C2689" s="8">
        <v>3.4310999999999998</v>
      </c>
      <c r="D2689" s="8">
        <v>0.97370000000000001</v>
      </c>
      <c r="E2689" s="8">
        <v>1.6</v>
      </c>
      <c r="F2689" s="8">
        <v>2.27</v>
      </c>
      <c r="G2689" s="8">
        <v>95.306200000000004</v>
      </c>
      <c r="H2689" s="8">
        <v>1.9149</v>
      </c>
      <c r="I2689" s="8">
        <v>138.21518200762389</v>
      </c>
      <c r="J2689" s="8"/>
      <c r="N2689" s="7"/>
      <c r="O2689" s="8"/>
      <c r="P2689" s="8"/>
      <c r="Q2689" s="8"/>
      <c r="R2689" s="8"/>
      <c r="S2689" s="8"/>
      <c r="T2689" s="8"/>
      <c r="U2689" s="8"/>
      <c r="V2689" s="8"/>
      <c r="W2689" s="8"/>
    </row>
    <row r="2690" spans="1:23" ht="14.25" customHeight="1">
      <c r="A2690" s="7">
        <v>42142</v>
      </c>
      <c r="B2690" s="8">
        <v>2.3740000000000001</v>
      </c>
      <c r="C2690" s="8">
        <v>3.4108999999999998</v>
      </c>
      <c r="D2690" s="8">
        <v>1.0368999999999997</v>
      </c>
      <c r="E2690" s="8">
        <v>1.54</v>
      </c>
      <c r="F2690" s="8">
        <v>2.23</v>
      </c>
      <c r="G2690" s="8">
        <v>94.165899999999993</v>
      </c>
      <c r="H2690" s="8">
        <v>1.8895</v>
      </c>
      <c r="I2690" s="8">
        <v>141.41858101651843</v>
      </c>
      <c r="J2690" s="8"/>
      <c r="N2690" s="7"/>
      <c r="O2690" s="8"/>
      <c r="P2690" s="8"/>
      <c r="Q2690" s="8"/>
      <c r="R2690" s="8"/>
      <c r="S2690" s="8"/>
      <c r="T2690" s="8"/>
      <c r="U2690" s="8"/>
      <c r="V2690" s="8"/>
      <c r="W2690" s="8"/>
    </row>
    <row r="2691" spans="1:23" ht="14.25" customHeight="1">
      <c r="A2691" s="7">
        <v>42139</v>
      </c>
      <c r="B2691" s="8">
        <v>2.3439999999999999</v>
      </c>
      <c r="C2691" s="8">
        <v>3.3906999999999998</v>
      </c>
      <c r="D2691" s="8">
        <v>1.0467</v>
      </c>
      <c r="E2691" s="8">
        <v>1.46</v>
      </c>
      <c r="F2691" s="8">
        <v>2.14</v>
      </c>
      <c r="G2691" s="8">
        <v>93.2684</v>
      </c>
      <c r="H2691" s="8">
        <v>1.8819999999999999</v>
      </c>
      <c r="I2691" s="8">
        <v>149.3153122634271</v>
      </c>
      <c r="J2691" s="8"/>
      <c r="N2691" s="7"/>
      <c r="O2691" s="8"/>
      <c r="P2691" s="8"/>
      <c r="Q2691" s="8"/>
      <c r="R2691" s="8"/>
      <c r="S2691" s="8"/>
      <c r="T2691" s="8"/>
      <c r="U2691" s="8"/>
      <c r="V2691" s="8"/>
      <c r="W2691" s="8"/>
    </row>
    <row r="2692" spans="1:23" ht="14.25" customHeight="1">
      <c r="A2692" s="7">
        <v>42138</v>
      </c>
      <c r="B2692" s="8">
        <v>2.3557000000000001</v>
      </c>
      <c r="C2692" s="8">
        <v>3.3803000000000001</v>
      </c>
      <c r="D2692" s="8">
        <v>1.0246</v>
      </c>
      <c r="E2692" s="8">
        <v>1.51</v>
      </c>
      <c r="F2692" s="8">
        <v>2.23</v>
      </c>
      <c r="G2692" s="8">
        <v>93.387299999999996</v>
      </c>
      <c r="H2692" s="8">
        <v>1.9721</v>
      </c>
      <c r="I2692" s="8">
        <v>152.87867850899744</v>
      </c>
      <c r="J2692" s="8"/>
      <c r="N2692" s="7"/>
      <c r="O2692" s="8"/>
      <c r="P2692" s="8"/>
      <c r="Q2692" s="8"/>
      <c r="R2692" s="8"/>
      <c r="S2692" s="8"/>
      <c r="T2692" s="8"/>
      <c r="U2692" s="8"/>
      <c r="V2692" s="8"/>
      <c r="W2692" s="8"/>
    </row>
    <row r="2693" spans="1:23" ht="14.25" customHeight="1">
      <c r="A2693" s="7">
        <v>42137</v>
      </c>
      <c r="B2693" s="8">
        <v>2.4500999999999999</v>
      </c>
      <c r="C2693" s="8">
        <v>3.4001999999999999</v>
      </c>
      <c r="D2693" s="8">
        <v>0.95009999999999994</v>
      </c>
      <c r="E2693" s="8">
        <v>1.57</v>
      </c>
      <c r="F2693" s="8">
        <v>2.27</v>
      </c>
      <c r="G2693" s="8">
        <v>93.678299999999993</v>
      </c>
      <c r="H2693" s="8">
        <v>2.0787</v>
      </c>
      <c r="I2693" s="8">
        <v>157.81698741935483</v>
      </c>
      <c r="J2693" s="8"/>
      <c r="N2693" s="7"/>
      <c r="O2693" s="8"/>
      <c r="P2693" s="8"/>
      <c r="Q2693" s="8"/>
      <c r="R2693" s="8"/>
      <c r="S2693" s="8"/>
      <c r="T2693" s="8"/>
      <c r="U2693" s="8"/>
      <c r="V2693" s="8"/>
      <c r="W2693" s="8"/>
    </row>
    <row r="2694" spans="1:23" ht="14.25" customHeight="1">
      <c r="A2694" s="7">
        <v>42136</v>
      </c>
      <c r="B2694" s="8">
        <v>2.5691000000000002</v>
      </c>
      <c r="C2694" s="8">
        <v>3.4001999999999999</v>
      </c>
      <c r="D2694" s="8">
        <v>0.83109999999999973</v>
      </c>
      <c r="E2694" s="8">
        <v>1.58</v>
      </c>
      <c r="F2694" s="8">
        <v>2.2799999999999998</v>
      </c>
      <c r="G2694" s="8">
        <v>94.553299999999993</v>
      </c>
      <c r="H2694" s="8">
        <v>2.1448</v>
      </c>
      <c r="I2694" s="8">
        <v>149.5826045994832</v>
      </c>
      <c r="J2694" s="8"/>
      <c r="N2694" s="7"/>
      <c r="O2694" s="8"/>
      <c r="P2694" s="8"/>
      <c r="Q2694" s="8"/>
      <c r="R2694" s="8"/>
      <c r="S2694" s="8"/>
      <c r="T2694" s="8"/>
      <c r="U2694" s="8"/>
      <c r="V2694" s="8"/>
      <c r="W2694" s="8"/>
    </row>
    <row r="2695" spans="1:23" ht="14.25" customHeight="1">
      <c r="A2695" s="7">
        <v>42135</v>
      </c>
      <c r="B2695" s="8">
        <v>2.6562000000000001</v>
      </c>
      <c r="C2695" s="8">
        <v>3.3752</v>
      </c>
      <c r="D2695" s="8">
        <v>0.71899999999999986</v>
      </c>
      <c r="E2695" s="8">
        <v>1.59</v>
      </c>
      <c r="F2695" s="8">
        <v>2.2799999999999998</v>
      </c>
      <c r="G2695" s="8">
        <v>95.037400000000005</v>
      </c>
      <c r="H2695" s="8">
        <v>2.2111000000000001</v>
      </c>
      <c r="I2695" s="8">
        <v>146.38867465025908</v>
      </c>
      <c r="J2695" s="8"/>
      <c r="N2695" s="7"/>
      <c r="O2695" s="8"/>
      <c r="P2695" s="8"/>
      <c r="Q2695" s="8"/>
      <c r="R2695" s="8"/>
      <c r="S2695" s="8"/>
      <c r="T2695" s="8"/>
      <c r="U2695" s="8"/>
      <c r="V2695" s="8"/>
      <c r="W2695" s="8"/>
    </row>
    <row r="2696" spans="1:23" ht="14.25" customHeight="1">
      <c r="A2696" s="7">
        <v>42132</v>
      </c>
      <c r="B2696" s="8">
        <v>2.6821000000000002</v>
      </c>
      <c r="C2696" s="8">
        <v>3.3702999999999999</v>
      </c>
      <c r="D2696" s="8">
        <v>0.6881999999999997</v>
      </c>
      <c r="E2696" s="8">
        <v>1.5</v>
      </c>
      <c r="F2696" s="8">
        <v>2.16</v>
      </c>
      <c r="G2696" s="8">
        <v>94.810199999999995</v>
      </c>
      <c r="H2696" s="8">
        <v>2.2835000000000001</v>
      </c>
      <c r="I2696" s="8">
        <v>147.31448717815346</v>
      </c>
      <c r="J2696" s="8"/>
      <c r="N2696" s="7"/>
      <c r="O2696" s="8"/>
      <c r="P2696" s="8"/>
      <c r="Q2696" s="8"/>
      <c r="R2696" s="8"/>
      <c r="S2696" s="8"/>
      <c r="T2696" s="8"/>
      <c r="U2696" s="8"/>
      <c r="V2696" s="8"/>
      <c r="W2696" s="8"/>
    </row>
    <row r="2697" spans="1:23" ht="14.25" customHeight="1">
      <c r="A2697" s="7">
        <v>42131</v>
      </c>
      <c r="B2697" s="8">
        <v>2.6911999999999998</v>
      </c>
      <c r="C2697" s="8">
        <v>3.4401000000000002</v>
      </c>
      <c r="D2697" s="8">
        <v>0.74890000000000034</v>
      </c>
      <c r="E2697" s="8">
        <v>1.55</v>
      </c>
      <c r="F2697" s="8">
        <v>2.1800000000000002</v>
      </c>
      <c r="G2697" s="8">
        <v>94.572599999999994</v>
      </c>
      <c r="H2697" s="8">
        <v>2.3330000000000002</v>
      </c>
      <c r="I2697" s="8">
        <v>144.0732391796875</v>
      </c>
      <c r="J2697" s="8"/>
      <c r="N2697" s="7"/>
      <c r="O2697" s="8"/>
      <c r="P2697" s="8"/>
      <c r="Q2697" s="8"/>
      <c r="R2697" s="8"/>
      <c r="S2697" s="8"/>
      <c r="T2697" s="8"/>
      <c r="U2697" s="8"/>
      <c r="V2697" s="8"/>
      <c r="W2697" s="8"/>
    </row>
    <row r="2698" spans="1:23" ht="14.25" customHeight="1">
      <c r="A2698" s="7">
        <v>42130</v>
      </c>
      <c r="B2698" s="8">
        <v>2.7080000000000002</v>
      </c>
      <c r="C2698" s="8">
        <v>3.456</v>
      </c>
      <c r="D2698" s="8">
        <v>0.74799999999999978</v>
      </c>
      <c r="E2698" s="8">
        <v>1.58</v>
      </c>
      <c r="F2698" s="8">
        <v>2.25</v>
      </c>
      <c r="G2698" s="8">
        <v>94.15</v>
      </c>
      <c r="H2698" s="8">
        <v>2.3340000000000001</v>
      </c>
      <c r="I2698" s="8">
        <v>144.64080298955614</v>
      </c>
      <c r="J2698" s="8"/>
      <c r="N2698" s="7"/>
      <c r="O2698" s="8"/>
      <c r="P2698" s="8"/>
      <c r="Q2698" s="8"/>
      <c r="R2698" s="8"/>
      <c r="S2698" s="8"/>
      <c r="T2698" s="8"/>
      <c r="U2698" s="8"/>
      <c r="V2698" s="8"/>
      <c r="W2698" s="8"/>
    </row>
    <row r="2699" spans="1:23" ht="14.25" customHeight="1">
      <c r="A2699" s="7">
        <v>42129</v>
      </c>
      <c r="B2699" s="8">
        <v>2.7277999999999998</v>
      </c>
      <c r="C2699" s="8">
        <v>3.4005999999999998</v>
      </c>
      <c r="D2699" s="8">
        <v>0.67280000000000006</v>
      </c>
      <c r="E2699" s="8">
        <v>1.54</v>
      </c>
      <c r="F2699" s="8">
        <v>2.19</v>
      </c>
      <c r="G2699" s="8">
        <v>95.116399999999999</v>
      </c>
      <c r="H2699" s="8">
        <v>2.3647</v>
      </c>
      <c r="I2699" s="8">
        <v>146.70489378272251</v>
      </c>
      <c r="J2699" s="8"/>
      <c r="N2699" s="7"/>
      <c r="O2699" s="8"/>
      <c r="P2699" s="8"/>
      <c r="Q2699" s="8"/>
      <c r="R2699" s="8"/>
      <c r="S2699" s="8"/>
      <c r="T2699" s="8"/>
      <c r="U2699" s="8"/>
      <c r="V2699" s="8"/>
      <c r="W2699" s="8"/>
    </row>
    <row r="2700" spans="1:23" ht="14.25" customHeight="1">
      <c r="A2700" s="7">
        <v>42128</v>
      </c>
      <c r="B2700" s="8">
        <v>2.7296</v>
      </c>
      <c r="C2700" s="8">
        <v>3.3803999999999998</v>
      </c>
      <c r="D2700" s="8">
        <v>0.65079999999999982</v>
      </c>
      <c r="E2700" s="8">
        <v>1.51</v>
      </c>
      <c r="F2700" s="8">
        <v>2.16</v>
      </c>
      <c r="G2700" s="8">
        <v>95.417900000000003</v>
      </c>
      <c r="H2700" s="8">
        <v>2.3746</v>
      </c>
      <c r="I2700" s="8">
        <v>147.92345494102227</v>
      </c>
      <c r="J2700" s="8"/>
      <c r="N2700" s="7"/>
      <c r="O2700" s="8"/>
      <c r="P2700" s="8"/>
      <c r="Q2700" s="8"/>
      <c r="R2700" s="8"/>
      <c r="S2700" s="8"/>
      <c r="T2700" s="8"/>
      <c r="U2700" s="8"/>
      <c r="V2700" s="8"/>
      <c r="W2700" s="8"/>
    </row>
    <row r="2701" spans="1:23" ht="14.25" customHeight="1">
      <c r="A2701" s="7">
        <v>42125</v>
      </c>
      <c r="B2701" s="8">
        <v>2.694</v>
      </c>
      <c r="C2701" s="8">
        <v>3.3502999999999998</v>
      </c>
      <c r="D2701" s="8">
        <v>0.65629999999999988</v>
      </c>
      <c r="E2701" s="8">
        <v>1.5</v>
      </c>
      <c r="F2701" s="8">
        <v>2.12</v>
      </c>
      <c r="G2701" s="8">
        <v>95.240399999999994</v>
      </c>
      <c r="H2701" s="8">
        <v>2.375</v>
      </c>
      <c r="I2701" s="8">
        <v>152.2550206044678</v>
      </c>
      <c r="J2701" s="8"/>
      <c r="N2701" s="7"/>
      <c r="O2701" s="8"/>
      <c r="P2701" s="8"/>
      <c r="Q2701" s="8"/>
      <c r="R2701" s="8"/>
      <c r="S2701" s="8"/>
      <c r="T2701" s="8"/>
      <c r="U2701" s="8"/>
      <c r="V2701" s="8"/>
      <c r="W2701" s="8"/>
    </row>
    <row r="2702" spans="1:23" ht="14.25" customHeight="1">
      <c r="A2702" s="7">
        <v>42124</v>
      </c>
      <c r="B2702" s="8">
        <v>2.694</v>
      </c>
      <c r="C2702" s="8">
        <v>3.3502999999999998</v>
      </c>
      <c r="D2702" s="8">
        <v>0.65629999999999988</v>
      </c>
      <c r="E2702" s="8">
        <v>1.43</v>
      </c>
      <c r="F2702" s="8">
        <v>2.0499999999999998</v>
      </c>
      <c r="G2702" s="8">
        <v>94.835099999999997</v>
      </c>
      <c r="H2702" s="8">
        <v>2.375</v>
      </c>
      <c r="I2702" s="8">
        <v>152.2550206044678</v>
      </c>
      <c r="J2702" s="8"/>
      <c r="N2702" s="7"/>
      <c r="O2702" s="8"/>
      <c r="P2702" s="8"/>
      <c r="Q2702" s="8"/>
      <c r="R2702" s="8"/>
      <c r="S2702" s="8"/>
      <c r="T2702" s="8"/>
      <c r="U2702" s="8"/>
      <c r="V2702" s="8"/>
      <c r="W2702" s="8"/>
    </row>
    <row r="2703" spans="1:23" ht="14.25" customHeight="1">
      <c r="A2703" s="7">
        <v>42123</v>
      </c>
      <c r="B2703" s="8">
        <v>2.8267000000000002</v>
      </c>
      <c r="C2703" s="8">
        <v>3.4</v>
      </c>
      <c r="D2703" s="8">
        <v>0.5732999999999997</v>
      </c>
      <c r="E2703" s="8">
        <v>1.43</v>
      </c>
      <c r="F2703" s="8">
        <v>2.06</v>
      </c>
      <c r="G2703" s="8">
        <v>95.214299999999994</v>
      </c>
      <c r="H2703" s="8">
        <v>2.4355000000000002</v>
      </c>
      <c r="I2703" s="8">
        <v>150.1178224966975</v>
      </c>
      <c r="J2703" s="8"/>
      <c r="N2703" s="7"/>
      <c r="O2703" s="8"/>
      <c r="P2703" s="8"/>
      <c r="Q2703" s="8"/>
      <c r="R2703" s="8"/>
      <c r="S2703" s="8"/>
      <c r="T2703" s="8"/>
      <c r="U2703" s="8"/>
      <c r="V2703" s="8"/>
      <c r="W2703" s="8"/>
    </row>
    <row r="2704" spans="1:23" ht="14.25" customHeight="1">
      <c r="A2704" s="7">
        <v>42122</v>
      </c>
      <c r="B2704" s="8">
        <v>2.8266</v>
      </c>
      <c r="C2704" s="8">
        <v>3.3803999999999998</v>
      </c>
      <c r="D2704" s="8">
        <v>0.55379999999999985</v>
      </c>
      <c r="E2704" s="8">
        <v>1.39</v>
      </c>
      <c r="F2704" s="8">
        <v>2</v>
      </c>
      <c r="G2704" s="8">
        <v>96.087100000000007</v>
      </c>
      <c r="H2704" s="8">
        <v>2.4382000000000001</v>
      </c>
      <c r="I2704" s="8">
        <v>152.61372207171314</v>
      </c>
      <c r="J2704" s="8"/>
      <c r="N2704" s="7"/>
      <c r="O2704" s="8"/>
      <c r="P2704" s="8"/>
      <c r="Q2704" s="8"/>
      <c r="R2704" s="8"/>
      <c r="S2704" s="8"/>
      <c r="T2704" s="8"/>
      <c r="U2704" s="8"/>
      <c r="V2704" s="8"/>
      <c r="W2704" s="8"/>
    </row>
    <row r="2705" spans="1:23" ht="14.25" customHeight="1">
      <c r="A2705" s="7">
        <v>42121</v>
      </c>
      <c r="B2705" s="8">
        <v>2.8662999999999998</v>
      </c>
      <c r="C2705" s="8">
        <v>3.3952</v>
      </c>
      <c r="D2705" s="8">
        <v>0.52890000000000015</v>
      </c>
      <c r="E2705" s="8">
        <v>1.36</v>
      </c>
      <c r="F2705" s="8">
        <v>1.94</v>
      </c>
      <c r="G2705" s="8">
        <v>96.754099999999994</v>
      </c>
      <c r="H2705" s="8">
        <v>2.4209999999999998</v>
      </c>
      <c r="I2705" s="8">
        <v>153.38144274666666</v>
      </c>
      <c r="J2705" s="8"/>
      <c r="N2705" s="7"/>
      <c r="O2705" s="8"/>
      <c r="P2705" s="8"/>
      <c r="Q2705" s="8"/>
      <c r="R2705" s="8"/>
      <c r="S2705" s="8"/>
      <c r="T2705" s="8"/>
      <c r="U2705" s="8"/>
      <c r="V2705" s="8"/>
      <c r="W2705" s="8"/>
    </row>
    <row r="2706" spans="1:23" ht="14.25" customHeight="1">
      <c r="A2706" s="7">
        <v>42118</v>
      </c>
      <c r="B2706" s="8">
        <v>2.9276</v>
      </c>
      <c r="C2706" s="8">
        <v>3.4453999999999998</v>
      </c>
      <c r="D2706" s="8">
        <v>0.51779999999999982</v>
      </c>
      <c r="E2706" s="8">
        <v>1.34</v>
      </c>
      <c r="F2706" s="8">
        <v>1.93</v>
      </c>
      <c r="G2706" s="8">
        <v>96.907899999999998</v>
      </c>
      <c r="H2706" s="8">
        <v>2.4237000000000002</v>
      </c>
      <c r="I2706" s="8">
        <v>147.17807733601072</v>
      </c>
      <c r="J2706" s="8"/>
      <c r="N2706" s="7"/>
      <c r="O2706" s="8"/>
      <c r="P2706" s="8"/>
      <c r="Q2706" s="8"/>
      <c r="R2706" s="8"/>
      <c r="S2706" s="8"/>
      <c r="T2706" s="8"/>
      <c r="U2706" s="8"/>
      <c r="V2706" s="8"/>
      <c r="W2706" s="8"/>
    </row>
    <row r="2707" spans="1:23" ht="14.25" customHeight="1">
      <c r="A2707" s="7">
        <v>42117</v>
      </c>
      <c r="B2707" s="8">
        <v>2.9712999999999998</v>
      </c>
      <c r="C2707" s="8">
        <v>3.4150999999999998</v>
      </c>
      <c r="D2707" s="8">
        <v>0.44379999999999997</v>
      </c>
      <c r="E2707" s="8">
        <v>1.37</v>
      </c>
      <c r="F2707" s="8">
        <v>1.96</v>
      </c>
      <c r="G2707" s="8">
        <v>97.306299999999993</v>
      </c>
      <c r="H2707" s="8">
        <v>2.5051000000000001</v>
      </c>
      <c r="I2707" s="8">
        <v>147.27738178861787</v>
      </c>
      <c r="J2707" s="8"/>
      <c r="N2707" s="7"/>
      <c r="O2707" s="8"/>
      <c r="P2707" s="8"/>
      <c r="Q2707" s="8"/>
      <c r="R2707" s="8"/>
      <c r="S2707" s="8"/>
      <c r="T2707" s="8"/>
      <c r="U2707" s="8"/>
      <c r="V2707" s="8"/>
      <c r="W2707" s="8"/>
    </row>
    <row r="2708" spans="1:23" ht="14.25" customHeight="1">
      <c r="A2708" s="7">
        <v>42116</v>
      </c>
      <c r="B2708" s="8">
        <v>3.0152000000000001</v>
      </c>
      <c r="C2708" s="8">
        <v>3.4051999999999998</v>
      </c>
      <c r="D2708" s="8">
        <v>0.38999999999999968</v>
      </c>
      <c r="E2708" s="8">
        <v>1.41</v>
      </c>
      <c r="F2708" s="8">
        <v>1.99</v>
      </c>
      <c r="G2708" s="8">
        <v>98.065200000000004</v>
      </c>
      <c r="H2708" s="8">
        <v>2.5188999999999999</v>
      </c>
      <c r="I2708" s="8">
        <v>149.33484194557823</v>
      </c>
      <c r="J2708" s="8"/>
      <c r="N2708" s="7"/>
      <c r="O2708" s="8"/>
      <c r="P2708" s="8"/>
      <c r="Q2708" s="8"/>
      <c r="R2708" s="8"/>
      <c r="S2708" s="8"/>
      <c r="T2708" s="8"/>
      <c r="U2708" s="8"/>
      <c r="V2708" s="8"/>
      <c r="W2708" s="8"/>
    </row>
    <row r="2709" spans="1:23" ht="14.25" customHeight="1">
      <c r="A2709" s="7">
        <v>42115</v>
      </c>
      <c r="B2709" s="8">
        <v>3.0091999999999999</v>
      </c>
      <c r="C2709" s="8">
        <v>3.4055</v>
      </c>
      <c r="D2709" s="8">
        <v>0.3963000000000001</v>
      </c>
      <c r="E2709" s="8">
        <v>1.35</v>
      </c>
      <c r="F2709" s="8">
        <v>1.92</v>
      </c>
      <c r="G2709" s="8">
        <v>97.970299999999995</v>
      </c>
      <c r="H2709" s="8">
        <v>2.5931000000000002</v>
      </c>
      <c r="I2709" s="8">
        <v>146.7910107366985</v>
      </c>
      <c r="J2709" s="8"/>
      <c r="N2709" s="7"/>
      <c r="O2709" s="8"/>
      <c r="P2709" s="8"/>
      <c r="Q2709" s="8"/>
      <c r="R2709" s="8"/>
      <c r="S2709" s="8"/>
      <c r="T2709" s="8"/>
      <c r="U2709" s="8"/>
      <c r="V2709" s="8"/>
      <c r="W2709" s="8"/>
    </row>
    <row r="2710" spans="1:23" ht="14.25" customHeight="1">
      <c r="A2710" s="7">
        <v>42114</v>
      </c>
      <c r="B2710" s="8">
        <v>3.0872000000000002</v>
      </c>
      <c r="C2710" s="8">
        <v>3.4554</v>
      </c>
      <c r="D2710" s="8">
        <v>0.36819999999999986</v>
      </c>
      <c r="E2710" s="8">
        <v>1.33</v>
      </c>
      <c r="F2710" s="8">
        <v>1.9</v>
      </c>
      <c r="G2710" s="8">
        <v>97.916399999999996</v>
      </c>
      <c r="H2710" s="8">
        <v>2.714</v>
      </c>
      <c r="I2710" s="8">
        <v>144.50283198358414</v>
      </c>
      <c r="J2710" s="8"/>
      <c r="N2710" s="7"/>
      <c r="O2710" s="8"/>
      <c r="P2710" s="8"/>
      <c r="Q2710" s="8"/>
      <c r="R2710" s="8"/>
      <c r="S2710" s="8"/>
      <c r="T2710" s="8"/>
      <c r="U2710" s="8"/>
      <c r="V2710" s="8"/>
      <c r="W2710" s="8"/>
    </row>
    <row r="2711" spans="1:23" ht="14.25" customHeight="1">
      <c r="A2711" s="7">
        <v>42111</v>
      </c>
      <c r="B2711" s="8">
        <v>3.1627999999999998</v>
      </c>
      <c r="C2711" s="8">
        <v>3.5627</v>
      </c>
      <c r="D2711" s="8">
        <v>0.39990000000000014</v>
      </c>
      <c r="E2711" s="8">
        <v>1.31</v>
      </c>
      <c r="F2711" s="8">
        <v>1.87</v>
      </c>
      <c r="G2711" s="8">
        <v>97.453800000000001</v>
      </c>
      <c r="H2711" s="8">
        <v>2.8569</v>
      </c>
      <c r="I2711" s="8">
        <v>144.25192255813954</v>
      </c>
      <c r="J2711" s="8"/>
      <c r="N2711" s="7"/>
      <c r="O2711" s="8"/>
      <c r="P2711" s="8"/>
      <c r="Q2711" s="8"/>
      <c r="R2711" s="8"/>
      <c r="S2711" s="8"/>
      <c r="T2711" s="8"/>
      <c r="U2711" s="8"/>
      <c r="V2711" s="8"/>
      <c r="W2711" s="8"/>
    </row>
    <row r="2712" spans="1:23" ht="14.25" customHeight="1">
      <c r="A2712" s="7">
        <v>42110</v>
      </c>
      <c r="B2712" s="8">
        <v>3.0729000000000002</v>
      </c>
      <c r="C2712" s="8">
        <v>3.56</v>
      </c>
      <c r="D2712" s="8">
        <v>0.48709999999999987</v>
      </c>
      <c r="E2712" s="8">
        <v>1.31</v>
      </c>
      <c r="F2712" s="8">
        <v>1.9</v>
      </c>
      <c r="G2712" s="8">
        <v>97.646699999999996</v>
      </c>
      <c r="H2712" s="8">
        <v>2.8782999999999999</v>
      </c>
      <c r="I2712" s="8">
        <v>144.21537329218106</v>
      </c>
      <c r="J2712" s="8"/>
      <c r="N2712" s="7"/>
      <c r="O2712" s="8"/>
      <c r="P2712" s="8"/>
      <c r="Q2712" s="8"/>
      <c r="R2712" s="8"/>
      <c r="S2712" s="8"/>
      <c r="T2712" s="8"/>
      <c r="U2712" s="8"/>
      <c r="V2712" s="8"/>
      <c r="W2712" s="8"/>
    </row>
    <row r="2713" spans="1:23" ht="14.25" customHeight="1">
      <c r="A2713" s="7">
        <v>42109</v>
      </c>
      <c r="B2713" s="8">
        <v>3.1002000000000001</v>
      </c>
      <c r="C2713" s="8">
        <v>3.5954000000000002</v>
      </c>
      <c r="D2713" s="8">
        <v>0.49520000000000008</v>
      </c>
      <c r="E2713" s="8">
        <v>1.33</v>
      </c>
      <c r="F2713" s="8">
        <v>1.91</v>
      </c>
      <c r="G2713" s="8">
        <v>98.3733</v>
      </c>
      <c r="H2713" s="8">
        <v>2.8934000000000002</v>
      </c>
      <c r="I2713" s="8">
        <v>144.10603498626372</v>
      </c>
      <c r="J2713" s="8"/>
      <c r="N2713" s="7"/>
      <c r="O2713" s="8"/>
      <c r="P2713" s="8"/>
      <c r="Q2713" s="8"/>
      <c r="R2713" s="8"/>
      <c r="S2713" s="8"/>
      <c r="T2713" s="8"/>
      <c r="U2713" s="8"/>
      <c r="V2713" s="8"/>
      <c r="W2713" s="8"/>
    </row>
    <row r="2714" spans="1:23" ht="14.25" customHeight="1">
      <c r="A2714" s="7">
        <v>42108</v>
      </c>
      <c r="B2714" s="8">
        <v>3.1301999999999999</v>
      </c>
      <c r="C2714" s="8">
        <v>3.6211000000000002</v>
      </c>
      <c r="D2714" s="8">
        <v>0.49090000000000034</v>
      </c>
      <c r="E2714" s="8">
        <v>1.34</v>
      </c>
      <c r="F2714" s="8">
        <v>1.9</v>
      </c>
      <c r="G2714" s="8">
        <v>98.759500000000003</v>
      </c>
      <c r="H2714" s="8">
        <v>2.8965999999999998</v>
      </c>
      <c r="I2714" s="8">
        <v>148.50267866391184</v>
      </c>
      <c r="J2714" s="8"/>
      <c r="N2714" s="7"/>
      <c r="O2714" s="8"/>
      <c r="P2714" s="8"/>
      <c r="Q2714" s="8"/>
      <c r="R2714" s="8"/>
      <c r="S2714" s="8"/>
      <c r="T2714" s="8"/>
      <c r="U2714" s="8"/>
      <c r="V2714" s="8"/>
      <c r="W2714" s="8"/>
    </row>
    <row r="2715" spans="1:23" ht="14.25" customHeight="1">
      <c r="A2715" s="7">
        <v>42107</v>
      </c>
      <c r="B2715" s="8">
        <v>3.1602000000000001</v>
      </c>
      <c r="C2715" s="8">
        <v>3.6684999999999999</v>
      </c>
      <c r="D2715" s="8">
        <v>0.50829999999999975</v>
      </c>
      <c r="E2715" s="8">
        <v>1.38</v>
      </c>
      <c r="F2715" s="8">
        <v>1.94</v>
      </c>
      <c r="G2715" s="8">
        <v>99.521100000000004</v>
      </c>
      <c r="H2715" s="8">
        <v>2.8942000000000001</v>
      </c>
      <c r="I2715" s="8">
        <v>149.2586</v>
      </c>
      <c r="J2715" s="8"/>
      <c r="N2715" s="7"/>
      <c r="O2715" s="8"/>
      <c r="P2715" s="8"/>
      <c r="Q2715" s="8"/>
      <c r="R2715" s="8"/>
      <c r="S2715" s="8"/>
      <c r="T2715" s="8"/>
      <c r="U2715" s="8"/>
      <c r="V2715" s="8"/>
      <c r="W2715" s="8"/>
    </row>
    <row r="2716" spans="1:23" ht="14.25" customHeight="1">
      <c r="A2716" s="7">
        <v>42104</v>
      </c>
      <c r="B2716" s="8">
        <v>3.1602000000000001</v>
      </c>
      <c r="C2716" s="8">
        <v>3.6947000000000001</v>
      </c>
      <c r="D2716" s="8">
        <v>0.53449999999999998</v>
      </c>
      <c r="E2716" s="8">
        <v>1.41</v>
      </c>
      <c r="F2716" s="8">
        <v>1.96</v>
      </c>
      <c r="G2716" s="8">
        <v>99.385999999999996</v>
      </c>
      <c r="H2716" s="8">
        <v>2.8957999999999999</v>
      </c>
      <c r="I2716" s="8">
        <v>146.56049263888889</v>
      </c>
      <c r="J2716" s="8"/>
      <c r="N2716" s="7"/>
      <c r="O2716" s="8"/>
      <c r="P2716" s="8"/>
      <c r="Q2716" s="8"/>
      <c r="R2716" s="8"/>
      <c r="S2716" s="8"/>
      <c r="T2716" s="8"/>
      <c r="U2716" s="8"/>
      <c r="V2716" s="8"/>
      <c r="W2716" s="8"/>
    </row>
    <row r="2717" spans="1:23" ht="14.25" customHeight="1">
      <c r="A2717" s="7">
        <v>42103</v>
      </c>
      <c r="B2717" s="8">
        <v>3.1202000000000001</v>
      </c>
      <c r="C2717" s="8">
        <v>3.7040000000000002</v>
      </c>
      <c r="D2717" s="8">
        <v>0.5838000000000001</v>
      </c>
      <c r="E2717" s="8">
        <v>1.4</v>
      </c>
      <c r="F2717" s="8">
        <v>1.97</v>
      </c>
      <c r="G2717" s="8">
        <v>98.990200000000002</v>
      </c>
      <c r="H2717" s="8">
        <v>3.0194000000000001</v>
      </c>
      <c r="I2717" s="8">
        <v>145.39290314763232</v>
      </c>
      <c r="J2717" s="8"/>
      <c r="N2717" s="7"/>
      <c r="O2717" s="8"/>
      <c r="P2717" s="8"/>
      <c r="Q2717" s="8"/>
      <c r="R2717" s="8"/>
      <c r="S2717" s="8"/>
      <c r="T2717" s="8"/>
      <c r="U2717" s="8"/>
      <c r="V2717" s="8"/>
      <c r="W2717" s="8"/>
    </row>
    <row r="2718" spans="1:23" ht="14.25" customHeight="1">
      <c r="A2718" s="7">
        <v>42102</v>
      </c>
      <c r="B2718" s="8">
        <v>3.1802000000000001</v>
      </c>
      <c r="C2718" s="8">
        <v>3.6938</v>
      </c>
      <c r="D2718" s="8">
        <v>0.51359999999999983</v>
      </c>
      <c r="E2718" s="8">
        <v>1.35</v>
      </c>
      <c r="F2718" s="8">
        <v>1.92</v>
      </c>
      <c r="G2718" s="8">
        <v>98.072999999999993</v>
      </c>
      <c r="H2718" s="8">
        <v>3.0937000000000001</v>
      </c>
      <c r="I2718" s="8">
        <v>145.15681392757659</v>
      </c>
      <c r="J2718" s="8"/>
      <c r="N2718" s="7"/>
      <c r="O2718" s="8"/>
      <c r="P2718" s="8"/>
      <c r="Q2718" s="8"/>
      <c r="R2718" s="8"/>
      <c r="S2718" s="8"/>
      <c r="T2718" s="8"/>
      <c r="U2718" s="8"/>
      <c r="V2718" s="8"/>
      <c r="W2718" s="8"/>
    </row>
    <row r="2719" spans="1:23" ht="14.25" customHeight="1">
      <c r="A2719" s="7">
        <v>42101</v>
      </c>
      <c r="B2719" s="8">
        <v>3.1800999999999999</v>
      </c>
      <c r="C2719" s="8">
        <v>3.5987</v>
      </c>
      <c r="D2719" s="8">
        <v>0.41860000000000008</v>
      </c>
      <c r="E2719" s="8">
        <v>1.32</v>
      </c>
      <c r="F2719" s="8">
        <v>1.89</v>
      </c>
      <c r="G2719" s="8">
        <v>97.971100000000007</v>
      </c>
      <c r="H2719" s="8">
        <v>3.2414999999999998</v>
      </c>
      <c r="I2719" s="8">
        <v>143.3036232172702</v>
      </c>
      <c r="J2719" s="8"/>
      <c r="N2719" s="7"/>
      <c r="O2719" s="8"/>
      <c r="P2719" s="8"/>
      <c r="Q2719" s="8"/>
      <c r="R2719" s="8"/>
      <c r="S2719" s="8"/>
      <c r="T2719" s="8"/>
      <c r="U2719" s="8"/>
      <c r="V2719" s="8"/>
      <c r="W2719" s="8"/>
    </row>
    <row r="2720" spans="1:23" ht="14.25" customHeight="1">
      <c r="A2720" s="7">
        <v>42100</v>
      </c>
      <c r="B2720" s="8">
        <v>3.1753</v>
      </c>
      <c r="C2720" s="8">
        <v>3.5720000000000001</v>
      </c>
      <c r="D2720" s="8">
        <v>0.39670000000000005</v>
      </c>
      <c r="E2720" s="8">
        <v>1.31</v>
      </c>
      <c r="F2720" s="8">
        <v>1.92</v>
      </c>
      <c r="G2720" s="8">
        <v>97.060900000000004</v>
      </c>
      <c r="H2720" s="8">
        <v>3.4014000000000002</v>
      </c>
      <c r="I2720" s="8">
        <v>147.96580371669003</v>
      </c>
      <c r="J2720" s="8"/>
      <c r="N2720" s="7"/>
      <c r="O2720" s="8"/>
      <c r="P2720" s="8"/>
      <c r="Q2720" s="8"/>
      <c r="R2720" s="8"/>
      <c r="S2720" s="8"/>
      <c r="T2720" s="8"/>
      <c r="U2720" s="8"/>
      <c r="V2720" s="8"/>
      <c r="W2720" s="8"/>
    </row>
    <row r="2721" spans="1:23" ht="14.25" customHeight="1">
      <c r="A2721" s="7">
        <v>42097</v>
      </c>
      <c r="B2721" s="8">
        <v>3.1753</v>
      </c>
      <c r="C2721" s="8">
        <v>3.5720000000000001</v>
      </c>
      <c r="D2721" s="8">
        <v>0.39670000000000005</v>
      </c>
      <c r="E2721" s="8">
        <v>1.26</v>
      </c>
      <c r="F2721" s="8">
        <v>1.85</v>
      </c>
      <c r="G2721" s="8">
        <v>96.816400000000002</v>
      </c>
      <c r="H2721" s="8">
        <v>3.4014000000000002</v>
      </c>
      <c r="I2721" s="8">
        <v>147.96580371669003</v>
      </c>
      <c r="J2721" s="8"/>
      <c r="N2721" s="7"/>
      <c r="O2721" s="8"/>
      <c r="P2721" s="8"/>
      <c r="Q2721" s="8"/>
      <c r="R2721" s="8"/>
      <c r="S2721" s="8"/>
      <c r="T2721" s="8"/>
      <c r="U2721" s="8"/>
      <c r="V2721" s="8"/>
      <c r="W2721" s="8"/>
    </row>
    <row r="2722" spans="1:23" ht="14.25" customHeight="1">
      <c r="A2722" s="7">
        <v>42096</v>
      </c>
      <c r="B2722" s="8">
        <v>3.1743000000000001</v>
      </c>
      <c r="C2722" s="8">
        <v>3.5438000000000001</v>
      </c>
      <c r="D2722" s="8">
        <v>0.36949999999999994</v>
      </c>
      <c r="E2722" s="8">
        <v>1.35</v>
      </c>
      <c r="F2722" s="8">
        <v>1.92</v>
      </c>
      <c r="G2722" s="8">
        <v>97.510099999999994</v>
      </c>
      <c r="H2722" s="8">
        <v>3.5672999999999999</v>
      </c>
      <c r="I2722" s="8">
        <v>149.25996279887482</v>
      </c>
      <c r="J2722" s="8"/>
      <c r="N2722" s="7"/>
      <c r="O2722" s="8"/>
      <c r="P2722" s="8"/>
      <c r="Q2722" s="8"/>
      <c r="R2722" s="8"/>
      <c r="S2722" s="8"/>
      <c r="T2722" s="8"/>
      <c r="U2722" s="8"/>
      <c r="V2722" s="8"/>
      <c r="W2722" s="8"/>
    </row>
    <row r="2723" spans="1:23" ht="14.25" customHeight="1">
      <c r="A2723" s="7">
        <v>42095</v>
      </c>
      <c r="B2723" s="8">
        <v>3.2185999999999999</v>
      </c>
      <c r="C2723" s="8">
        <v>3.5996999999999999</v>
      </c>
      <c r="D2723" s="8">
        <v>0.38109999999999999</v>
      </c>
      <c r="E2723" s="8">
        <v>1.32</v>
      </c>
      <c r="F2723" s="8">
        <v>1.87</v>
      </c>
      <c r="G2723" s="8">
        <v>98.1751</v>
      </c>
      <c r="H2723" s="8">
        <v>3.7128999999999999</v>
      </c>
      <c r="I2723" s="8">
        <v>143.65169504225352</v>
      </c>
      <c r="J2723" s="8"/>
      <c r="N2723" s="7"/>
      <c r="O2723" s="8"/>
      <c r="P2723" s="8"/>
      <c r="Q2723" s="8"/>
      <c r="R2723" s="8"/>
      <c r="S2723" s="8"/>
      <c r="T2723" s="8"/>
      <c r="U2723" s="8"/>
      <c r="V2723" s="8"/>
      <c r="W2723" s="8"/>
    </row>
    <row r="2724" spans="1:23" ht="14.25" customHeight="1">
      <c r="A2724" s="7">
        <v>42094</v>
      </c>
      <c r="B2724" s="8">
        <v>3.2235999999999998</v>
      </c>
      <c r="C2724" s="8">
        <v>3.6482999999999999</v>
      </c>
      <c r="D2724" s="8">
        <v>0.42470000000000008</v>
      </c>
      <c r="E2724" s="8">
        <v>1.37</v>
      </c>
      <c r="F2724" s="8">
        <v>1.94</v>
      </c>
      <c r="G2724" s="8">
        <v>98.404399999999995</v>
      </c>
      <c r="H2724" s="8">
        <v>3.8224999999999998</v>
      </c>
      <c r="I2724" s="8">
        <v>137.07514786723164</v>
      </c>
      <c r="J2724" s="8"/>
      <c r="N2724" s="7"/>
      <c r="O2724" s="8"/>
      <c r="P2724" s="8"/>
      <c r="Q2724" s="8"/>
      <c r="R2724" s="8"/>
      <c r="S2724" s="8"/>
      <c r="T2724" s="8"/>
      <c r="U2724" s="8"/>
      <c r="V2724" s="8"/>
      <c r="W2724" s="8"/>
    </row>
    <row r="2725" spans="1:23" ht="14.25" customHeight="1">
      <c r="A2725" s="7">
        <v>42093</v>
      </c>
      <c r="B2725" s="8">
        <v>3.1833</v>
      </c>
      <c r="C2725" s="8">
        <v>3.5849000000000002</v>
      </c>
      <c r="D2725" s="8">
        <v>0.40160000000000018</v>
      </c>
      <c r="E2725" s="8">
        <v>1.41</v>
      </c>
      <c r="F2725" s="8">
        <v>1.96</v>
      </c>
      <c r="G2725" s="8">
        <v>97.969099999999997</v>
      </c>
      <c r="H2725" s="8">
        <v>3.9598</v>
      </c>
      <c r="I2725" s="8">
        <v>136.9807839321075</v>
      </c>
      <c r="J2725" s="8"/>
      <c r="N2725" s="7"/>
      <c r="O2725" s="8"/>
      <c r="P2725" s="8"/>
      <c r="Q2725" s="8"/>
      <c r="R2725" s="8"/>
      <c r="S2725" s="8"/>
      <c r="T2725" s="8"/>
      <c r="U2725" s="8"/>
      <c r="V2725" s="8"/>
      <c r="W2725" s="8"/>
    </row>
    <row r="2726" spans="1:23" ht="14.25" customHeight="1">
      <c r="A2726" s="7">
        <v>42090</v>
      </c>
      <c r="B2726" s="8">
        <v>3.1833</v>
      </c>
      <c r="C2726" s="8">
        <v>3.5678000000000001</v>
      </c>
      <c r="D2726" s="8">
        <v>0.38450000000000006</v>
      </c>
      <c r="E2726" s="8">
        <v>1.42</v>
      </c>
      <c r="F2726" s="8">
        <v>1.95</v>
      </c>
      <c r="G2726" s="8">
        <v>97.358000000000004</v>
      </c>
      <c r="H2726" s="8">
        <v>3.9255</v>
      </c>
      <c r="I2726" s="8">
        <v>143.08473271692745</v>
      </c>
      <c r="J2726" s="8"/>
      <c r="N2726" s="7"/>
      <c r="O2726" s="8"/>
      <c r="P2726" s="8"/>
      <c r="Q2726" s="8"/>
      <c r="R2726" s="8"/>
      <c r="S2726" s="8"/>
      <c r="T2726" s="8"/>
      <c r="U2726" s="8"/>
      <c r="V2726" s="8"/>
      <c r="W2726" s="8"/>
    </row>
    <row r="2727" spans="1:23" ht="14.25" customHeight="1">
      <c r="A2727" s="7">
        <v>42089</v>
      </c>
      <c r="B2727" s="8">
        <v>3.1482999999999999</v>
      </c>
      <c r="C2727" s="8">
        <v>3.544</v>
      </c>
      <c r="D2727" s="8">
        <v>0.39570000000000016</v>
      </c>
      <c r="E2727" s="8">
        <v>1.47</v>
      </c>
      <c r="F2727" s="8">
        <v>2.0099999999999998</v>
      </c>
      <c r="G2727" s="8">
        <v>97.417400000000001</v>
      </c>
      <c r="H2727" s="8">
        <v>3.8595999999999999</v>
      </c>
      <c r="I2727" s="8">
        <v>140.45498407407408</v>
      </c>
      <c r="J2727" s="8"/>
      <c r="N2727" s="7"/>
      <c r="O2727" s="8"/>
      <c r="P2727" s="8"/>
      <c r="Q2727" s="8"/>
      <c r="R2727" s="8"/>
      <c r="S2727" s="8"/>
      <c r="T2727" s="8"/>
      <c r="U2727" s="8"/>
      <c r="V2727" s="8"/>
      <c r="W2727" s="8"/>
    </row>
    <row r="2728" spans="1:23" ht="14.25" customHeight="1">
      <c r="A2728" s="7">
        <v>42088</v>
      </c>
      <c r="B2728" s="8">
        <v>3.1183000000000001</v>
      </c>
      <c r="C2728" s="8">
        <v>3.5036999999999998</v>
      </c>
      <c r="D2728" s="8">
        <v>0.38539999999999974</v>
      </c>
      <c r="E2728" s="8">
        <v>1.41</v>
      </c>
      <c r="F2728" s="8">
        <v>1.93</v>
      </c>
      <c r="G2728" s="8">
        <v>96.871200000000002</v>
      </c>
      <c r="H2728" s="8">
        <v>3.8677999999999999</v>
      </c>
      <c r="I2728" s="8">
        <v>144.84623014347201</v>
      </c>
      <c r="J2728" s="8"/>
      <c r="N2728" s="7"/>
      <c r="O2728" s="8"/>
      <c r="P2728" s="8"/>
      <c r="Q2728" s="8"/>
      <c r="R2728" s="8"/>
      <c r="S2728" s="8"/>
      <c r="T2728" s="8"/>
      <c r="U2728" s="8"/>
      <c r="V2728" s="8"/>
      <c r="W2728" s="8"/>
    </row>
    <row r="2729" spans="1:23" ht="14.25" customHeight="1">
      <c r="A2729" s="7">
        <v>42087</v>
      </c>
      <c r="B2729" s="8">
        <v>3.1031</v>
      </c>
      <c r="C2729" s="8">
        <v>3.4841000000000002</v>
      </c>
      <c r="D2729" s="8">
        <v>0.38100000000000023</v>
      </c>
      <c r="E2729" s="8">
        <v>1.37</v>
      </c>
      <c r="F2729" s="8">
        <v>1.88</v>
      </c>
      <c r="G2729" s="8">
        <v>97.194800000000001</v>
      </c>
      <c r="H2729" s="8">
        <v>3.9580000000000002</v>
      </c>
      <c r="I2729" s="8">
        <v>143.58192841498558</v>
      </c>
      <c r="J2729" s="8"/>
      <c r="N2729" s="7"/>
      <c r="O2729" s="8"/>
      <c r="P2729" s="8"/>
      <c r="Q2729" s="8"/>
      <c r="R2729" s="8"/>
      <c r="S2729" s="8"/>
      <c r="T2729" s="8"/>
      <c r="U2729" s="8"/>
      <c r="V2729" s="8"/>
      <c r="W2729" s="8"/>
    </row>
    <row r="2730" spans="1:23" ht="14.25" customHeight="1">
      <c r="A2730" s="7">
        <v>42086</v>
      </c>
      <c r="B2730" s="8">
        <v>3.1032000000000002</v>
      </c>
      <c r="C2730" s="8">
        <v>3.4933000000000001</v>
      </c>
      <c r="D2730" s="8">
        <v>0.39009999999999989</v>
      </c>
      <c r="E2730" s="8">
        <v>1.41</v>
      </c>
      <c r="F2730" s="8">
        <v>1.92</v>
      </c>
      <c r="G2730" s="8">
        <v>97.0077</v>
      </c>
      <c r="H2730" s="8">
        <v>4.0288000000000004</v>
      </c>
      <c r="I2730" s="8">
        <v>144.71509226551225</v>
      </c>
      <c r="J2730" s="8"/>
      <c r="N2730" s="7"/>
      <c r="O2730" s="8"/>
      <c r="P2730" s="8"/>
      <c r="Q2730" s="8"/>
      <c r="R2730" s="8"/>
      <c r="S2730" s="8"/>
      <c r="T2730" s="8"/>
      <c r="U2730" s="8"/>
      <c r="V2730" s="8"/>
      <c r="W2730" s="8"/>
    </row>
    <row r="2731" spans="1:23" ht="14.25" customHeight="1">
      <c r="A2731" s="7">
        <v>42083</v>
      </c>
      <c r="B2731" s="8">
        <v>3.1019999999999999</v>
      </c>
      <c r="C2731" s="8">
        <v>3.4958</v>
      </c>
      <c r="D2731" s="8">
        <v>0.39380000000000015</v>
      </c>
      <c r="E2731" s="8">
        <v>1.42</v>
      </c>
      <c r="F2731" s="8">
        <v>1.93</v>
      </c>
      <c r="G2731" s="8">
        <v>97.854900000000001</v>
      </c>
      <c r="H2731" s="8">
        <v>4.2102000000000004</v>
      </c>
      <c r="I2731" s="8">
        <v>149.2244211594203</v>
      </c>
      <c r="J2731" s="8"/>
      <c r="N2731" s="7"/>
      <c r="O2731" s="8"/>
      <c r="P2731" s="8"/>
      <c r="Q2731" s="8"/>
      <c r="R2731" s="8"/>
      <c r="S2731" s="8"/>
      <c r="T2731" s="8"/>
      <c r="U2731" s="8"/>
      <c r="V2731" s="8"/>
      <c r="W2731" s="8"/>
    </row>
    <row r="2732" spans="1:23" ht="14.25" customHeight="1">
      <c r="A2732" s="7">
        <v>42082</v>
      </c>
      <c r="B2732" s="8">
        <v>3.0992000000000002</v>
      </c>
      <c r="C2732" s="8">
        <v>3.5348000000000002</v>
      </c>
      <c r="D2732" s="8">
        <v>0.43559999999999999</v>
      </c>
      <c r="E2732" s="8">
        <v>1.48</v>
      </c>
      <c r="F2732" s="8">
        <v>1.98</v>
      </c>
      <c r="G2732" s="8">
        <v>99.100700000000003</v>
      </c>
      <c r="H2732" s="8">
        <v>4.3819999999999997</v>
      </c>
      <c r="I2732" s="8">
        <v>143.67285093294461</v>
      </c>
      <c r="J2732" s="8"/>
      <c r="N2732" s="7"/>
      <c r="O2732" s="8"/>
      <c r="P2732" s="8"/>
      <c r="Q2732" s="8"/>
      <c r="R2732" s="8"/>
      <c r="S2732" s="8"/>
      <c r="T2732" s="8"/>
      <c r="U2732" s="8"/>
      <c r="V2732" s="8"/>
      <c r="W2732" s="8"/>
    </row>
    <row r="2733" spans="1:23" ht="14.25" customHeight="1">
      <c r="A2733" s="7">
        <v>42081</v>
      </c>
      <c r="B2733" s="8">
        <v>3.1042000000000001</v>
      </c>
      <c r="C2733" s="8">
        <v>3.5518999999999998</v>
      </c>
      <c r="D2733" s="8">
        <v>0.44769999999999976</v>
      </c>
      <c r="E2733" s="8">
        <v>1.41</v>
      </c>
      <c r="F2733" s="8">
        <v>1.93</v>
      </c>
      <c r="G2733" s="8">
        <v>97.804000000000002</v>
      </c>
      <c r="H2733" s="8">
        <v>4.5660999999999996</v>
      </c>
      <c r="I2733" s="8">
        <v>140.30888099415205</v>
      </c>
      <c r="J2733" s="8"/>
      <c r="N2733" s="7"/>
      <c r="O2733" s="8"/>
      <c r="P2733" s="8"/>
      <c r="Q2733" s="8"/>
      <c r="R2733" s="8"/>
      <c r="S2733" s="8"/>
      <c r="T2733" s="8"/>
      <c r="U2733" s="8"/>
      <c r="V2733" s="8"/>
      <c r="W2733" s="8"/>
    </row>
    <row r="2734" spans="1:23" ht="14.25" customHeight="1">
      <c r="A2734" s="7">
        <v>42080</v>
      </c>
      <c r="B2734" s="8">
        <v>3.1141999999999999</v>
      </c>
      <c r="C2734" s="8">
        <v>3.5428000000000002</v>
      </c>
      <c r="D2734" s="8">
        <v>0.42860000000000031</v>
      </c>
      <c r="E2734" s="8">
        <v>1.56</v>
      </c>
      <c r="F2734" s="8">
        <v>2.06</v>
      </c>
      <c r="G2734" s="8">
        <v>99.607200000000006</v>
      </c>
      <c r="H2734" s="8">
        <v>4.6108000000000002</v>
      </c>
      <c r="I2734" s="8">
        <v>137.14740249266862</v>
      </c>
      <c r="J2734" s="8"/>
      <c r="N2734" s="7"/>
      <c r="O2734" s="8"/>
      <c r="P2734" s="8"/>
      <c r="Q2734" s="8"/>
      <c r="R2734" s="8"/>
      <c r="S2734" s="8"/>
      <c r="T2734" s="8"/>
      <c r="U2734" s="8"/>
      <c r="V2734" s="8"/>
      <c r="W2734" s="8"/>
    </row>
    <row r="2735" spans="1:23" ht="14.25" customHeight="1">
      <c r="A2735" s="7">
        <v>42079</v>
      </c>
      <c r="B2735" s="8">
        <v>3.0943999999999998</v>
      </c>
      <c r="C2735" s="8">
        <v>3.5301</v>
      </c>
      <c r="D2735" s="8">
        <v>0.4357000000000002</v>
      </c>
      <c r="E2735" s="8">
        <v>1.57</v>
      </c>
      <c r="F2735" s="8">
        <v>2.1</v>
      </c>
      <c r="G2735" s="8">
        <v>99.6982</v>
      </c>
      <c r="H2735" s="8">
        <v>4.6155999999999997</v>
      </c>
      <c r="I2735" s="8">
        <v>134.84607350439882</v>
      </c>
      <c r="J2735" s="8"/>
      <c r="N2735" s="7"/>
      <c r="O2735" s="8"/>
      <c r="P2735" s="8"/>
      <c r="Q2735" s="8"/>
      <c r="R2735" s="8"/>
      <c r="S2735" s="8"/>
      <c r="T2735" s="8"/>
      <c r="U2735" s="8"/>
      <c r="V2735" s="8"/>
      <c r="W2735" s="8"/>
    </row>
    <row r="2736" spans="1:23" ht="14.25" customHeight="1">
      <c r="A2736" s="7">
        <v>42076</v>
      </c>
      <c r="B2736" s="8">
        <v>3.0943999999999998</v>
      </c>
      <c r="C2736" s="8">
        <v>3.4878999999999998</v>
      </c>
      <c r="D2736" s="8">
        <v>0.39349999999999996</v>
      </c>
      <c r="E2736" s="8">
        <v>1.6</v>
      </c>
      <c r="F2736" s="8">
        <v>2.13</v>
      </c>
      <c r="G2736" s="8">
        <v>100.14579999999999</v>
      </c>
      <c r="H2736" s="8">
        <v>4.7104999999999997</v>
      </c>
      <c r="I2736" s="8">
        <v>140.76740139705882</v>
      </c>
      <c r="J2736" s="8"/>
      <c r="N2736" s="7"/>
      <c r="O2736" s="8"/>
      <c r="P2736" s="8"/>
      <c r="Q2736" s="8"/>
      <c r="R2736" s="8"/>
      <c r="S2736" s="8"/>
      <c r="T2736" s="8"/>
      <c r="U2736" s="8"/>
      <c r="V2736" s="8"/>
      <c r="W2736" s="8"/>
    </row>
    <row r="2737" spans="1:23" ht="14.25" customHeight="1">
      <c r="A2737" s="7">
        <v>42075</v>
      </c>
      <c r="B2737" s="8">
        <v>3.0495000000000001</v>
      </c>
      <c r="C2737" s="8">
        <v>3.4411999999999998</v>
      </c>
      <c r="D2737" s="8">
        <v>0.39169999999999972</v>
      </c>
      <c r="E2737" s="8">
        <v>1.59</v>
      </c>
      <c r="F2737" s="8">
        <v>2.1</v>
      </c>
      <c r="G2737" s="8">
        <v>99.228999999999999</v>
      </c>
      <c r="H2737" s="8">
        <v>4.7117000000000004</v>
      </c>
      <c r="I2737" s="8">
        <v>144.43044483063329</v>
      </c>
      <c r="J2737" s="8"/>
      <c r="N2737" s="7"/>
      <c r="O2737" s="8"/>
      <c r="P2737" s="8"/>
      <c r="Q2737" s="8"/>
      <c r="R2737" s="8"/>
      <c r="S2737" s="8"/>
      <c r="T2737" s="8"/>
      <c r="U2737" s="8"/>
      <c r="V2737" s="8"/>
      <c r="W2737" s="8"/>
    </row>
    <row r="2738" spans="1:23" ht="14.25" customHeight="1">
      <c r="A2738" s="7">
        <v>42074</v>
      </c>
      <c r="B2738" s="8">
        <v>3.0615000000000001</v>
      </c>
      <c r="C2738" s="8">
        <v>3.4466000000000001</v>
      </c>
      <c r="D2738" s="8">
        <v>0.3851</v>
      </c>
      <c r="E2738" s="8">
        <v>1.6</v>
      </c>
      <c r="F2738" s="8">
        <v>2.11</v>
      </c>
      <c r="G2738" s="8">
        <v>99.7209</v>
      </c>
      <c r="H2738" s="8">
        <v>4.6707000000000001</v>
      </c>
      <c r="I2738" s="8">
        <v>143.27548265878877</v>
      </c>
      <c r="J2738" s="8"/>
      <c r="N2738" s="7"/>
      <c r="O2738" s="8"/>
      <c r="P2738" s="8"/>
      <c r="Q2738" s="8"/>
      <c r="R2738" s="8"/>
      <c r="S2738" s="8"/>
      <c r="T2738" s="8"/>
      <c r="U2738" s="8"/>
      <c r="V2738" s="8"/>
      <c r="W2738" s="8"/>
    </row>
    <row r="2739" spans="1:23" ht="14.25" customHeight="1">
      <c r="A2739" s="7">
        <v>42073</v>
      </c>
      <c r="B2739" s="8">
        <v>3.0811999999999999</v>
      </c>
      <c r="C2739" s="8">
        <v>3.5228000000000002</v>
      </c>
      <c r="D2739" s="8">
        <v>0.44160000000000021</v>
      </c>
      <c r="E2739" s="8">
        <v>1.62</v>
      </c>
      <c r="F2739" s="8">
        <v>2.14</v>
      </c>
      <c r="G2739" s="8">
        <v>98.759600000000006</v>
      </c>
      <c r="H2739" s="8">
        <v>4.7443999999999997</v>
      </c>
      <c r="I2739" s="8">
        <v>138.80190248511906</v>
      </c>
      <c r="J2739" s="8"/>
      <c r="N2739" s="7"/>
      <c r="O2739" s="8"/>
      <c r="P2739" s="8"/>
      <c r="Q2739" s="8"/>
      <c r="R2739" s="8"/>
      <c r="S2739" s="8"/>
      <c r="T2739" s="8"/>
      <c r="U2739" s="8"/>
      <c r="V2739" s="8"/>
      <c r="W2739" s="8"/>
    </row>
    <row r="2740" spans="1:23" ht="14.25" customHeight="1">
      <c r="A2740" s="7">
        <v>42072</v>
      </c>
      <c r="B2740" s="8">
        <v>3.0787</v>
      </c>
      <c r="C2740" s="8">
        <v>3.4922</v>
      </c>
      <c r="D2740" s="8">
        <v>0.41349999999999998</v>
      </c>
      <c r="E2740" s="8">
        <v>1.66</v>
      </c>
      <c r="F2740" s="8">
        <v>2.2000000000000002</v>
      </c>
      <c r="G2740" s="8">
        <v>97.638300000000001</v>
      </c>
      <c r="H2740" s="8">
        <v>4.7522000000000002</v>
      </c>
      <c r="I2740" s="8">
        <v>137.45841181547618</v>
      </c>
      <c r="J2740" s="8"/>
      <c r="N2740" s="7"/>
      <c r="O2740" s="8"/>
      <c r="P2740" s="8"/>
      <c r="Q2740" s="8"/>
      <c r="R2740" s="8"/>
      <c r="S2740" s="8"/>
      <c r="T2740" s="8"/>
      <c r="U2740" s="8"/>
      <c r="V2740" s="8"/>
      <c r="W2740" s="8"/>
    </row>
    <row r="2741" spans="1:23" ht="14.25" customHeight="1">
      <c r="A2741" s="7">
        <v>42069</v>
      </c>
      <c r="B2741" s="8">
        <v>3.0575999999999999</v>
      </c>
      <c r="C2741" s="8">
        <v>3.4752999999999998</v>
      </c>
      <c r="D2741" s="8">
        <v>0.41769999999999996</v>
      </c>
      <c r="E2741" s="8">
        <v>1.7</v>
      </c>
      <c r="F2741" s="8">
        <v>2.2400000000000002</v>
      </c>
      <c r="G2741" s="8">
        <v>97.728499999999997</v>
      </c>
      <c r="H2741" s="8">
        <v>4.7717999999999998</v>
      </c>
      <c r="I2741" s="8">
        <v>140.51842910313903</v>
      </c>
      <c r="J2741" s="8"/>
      <c r="N2741" s="7"/>
      <c r="O2741" s="8"/>
      <c r="P2741" s="8"/>
      <c r="Q2741" s="8"/>
      <c r="R2741" s="8"/>
      <c r="S2741" s="8"/>
      <c r="T2741" s="8"/>
      <c r="U2741" s="8"/>
      <c r="V2741" s="8"/>
      <c r="W2741" s="8"/>
    </row>
    <row r="2742" spans="1:23" ht="14.25" customHeight="1">
      <c r="A2742" s="7">
        <v>42068</v>
      </c>
      <c r="B2742" s="8">
        <v>3.0518000000000001</v>
      </c>
      <c r="C2742" s="8">
        <v>3.4369000000000001</v>
      </c>
      <c r="D2742" s="8">
        <v>0.3851</v>
      </c>
      <c r="E2742" s="8">
        <v>1.57</v>
      </c>
      <c r="F2742" s="8">
        <v>2.11</v>
      </c>
      <c r="G2742" s="8">
        <v>96.355000000000004</v>
      </c>
      <c r="H2742" s="8">
        <v>4.7401</v>
      </c>
      <c r="I2742" s="8">
        <v>140.1459308233533</v>
      </c>
      <c r="J2742" s="8"/>
      <c r="N2742" s="7"/>
      <c r="O2742" s="8"/>
      <c r="P2742" s="8"/>
      <c r="Q2742" s="8"/>
      <c r="R2742" s="8"/>
      <c r="S2742" s="8"/>
      <c r="T2742" s="8"/>
      <c r="U2742" s="8"/>
      <c r="V2742" s="8"/>
      <c r="W2742" s="8"/>
    </row>
    <row r="2743" spans="1:23" ht="14.25" customHeight="1">
      <c r="A2743" s="7">
        <v>42067</v>
      </c>
      <c r="B2743" s="8">
        <v>3.0291000000000001</v>
      </c>
      <c r="C2743" s="8">
        <v>3.3868999999999998</v>
      </c>
      <c r="D2743" s="8">
        <v>0.35779999999999967</v>
      </c>
      <c r="E2743" s="8">
        <v>1.6</v>
      </c>
      <c r="F2743" s="8">
        <v>2.12</v>
      </c>
      <c r="G2743" s="8">
        <v>95.939599999999999</v>
      </c>
      <c r="H2743" s="8">
        <v>4.6905000000000001</v>
      </c>
      <c r="I2743" s="8">
        <v>141.3698700748503</v>
      </c>
      <c r="J2743" s="8"/>
      <c r="N2743" s="7"/>
      <c r="O2743" s="8"/>
      <c r="P2743" s="8"/>
      <c r="Q2743" s="8"/>
      <c r="R2743" s="8"/>
      <c r="S2743" s="8"/>
      <c r="T2743" s="8"/>
      <c r="U2743" s="8"/>
      <c r="V2743" s="8"/>
      <c r="W2743" s="8"/>
    </row>
    <row r="2744" spans="1:23" ht="14.25" customHeight="1">
      <c r="A2744" s="7">
        <v>42066</v>
      </c>
      <c r="B2744" s="8">
        <v>3.0341</v>
      </c>
      <c r="C2744" s="8">
        <v>3.4022000000000001</v>
      </c>
      <c r="D2744" s="8">
        <v>0.36810000000000009</v>
      </c>
      <c r="E2744" s="8">
        <v>1.61</v>
      </c>
      <c r="F2744" s="8">
        <v>2.12</v>
      </c>
      <c r="G2744" s="8">
        <v>95.411699999999996</v>
      </c>
      <c r="H2744" s="8">
        <v>4.7263000000000002</v>
      </c>
      <c r="I2744" s="8">
        <v>141.89303312312313</v>
      </c>
      <c r="J2744" s="8"/>
      <c r="N2744" s="7"/>
      <c r="O2744" s="8"/>
      <c r="P2744" s="8"/>
      <c r="Q2744" s="8"/>
      <c r="R2744" s="8"/>
      <c r="S2744" s="8"/>
      <c r="T2744" s="8"/>
      <c r="U2744" s="8"/>
      <c r="V2744" s="8"/>
      <c r="W2744" s="8"/>
    </row>
    <row r="2745" spans="1:23" ht="14.25" customHeight="1">
      <c r="A2745" s="7">
        <v>42065</v>
      </c>
      <c r="B2745" s="8">
        <v>3.0488</v>
      </c>
      <c r="C2745" s="8">
        <v>3.3883000000000001</v>
      </c>
      <c r="D2745" s="8">
        <v>0.33950000000000014</v>
      </c>
      <c r="E2745" s="8">
        <v>1.57</v>
      </c>
      <c r="F2745" s="8">
        <v>2.08</v>
      </c>
      <c r="G2745" s="8">
        <v>95.462199999999996</v>
      </c>
      <c r="H2745" s="8">
        <v>4.7259000000000002</v>
      </c>
      <c r="I2745" s="8">
        <v>141.21406644144145</v>
      </c>
      <c r="J2745" s="8"/>
      <c r="N2745" s="7"/>
      <c r="O2745" s="8"/>
      <c r="P2745" s="8"/>
      <c r="Q2745" s="8"/>
      <c r="R2745" s="8"/>
      <c r="S2745" s="8"/>
      <c r="T2745" s="8"/>
      <c r="U2745" s="8"/>
      <c r="V2745" s="8"/>
      <c r="W2745" s="8"/>
    </row>
    <row r="2746" spans="1:23" ht="14.25" customHeight="1">
      <c r="A2746" s="7">
        <v>42063</v>
      </c>
      <c r="B2746" s="8">
        <v>3.0396000000000001</v>
      </c>
      <c r="C2746" s="8">
        <v>3.3601999999999999</v>
      </c>
      <c r="D2746" s="8">
        <v>0.32059999999999977</v>
      </c>
      <c r="E2746" s="8">
        <v>1.5</v>
      </c>
      <c r="F2746" s="8">
        <v>2</v>
      </c>
      <c r="G2746" s="8">
        <v>95.262900000000002</v>
      </c>
      <c r="H2746" s="8">
        <v>4.8215000000000003</v>
      </c>
      <c r="I2746" s="8">
        <v>139.66094546546546</v>
      </c>
      <c r="J2746" s="8"/>
      <c r="N2746" s="7"/>
      <c r="O2746" s="8"/>
      <c r="P2746" s="8"/>
      <c r="Q2746" s="8"/>
      <c r="R2746" s="8"/>
      <c r="S2746" s="8"/>
      <c r="T2746" s="8"/>
      <c r="U2746" s="8"/>
      <c r="V2746" s="8"/>
      <c r="W2746" s="8"/>
    </row>
    <row r="2747" spans="1:23" ht="14.25" customHeight="1">
      <c r="A2747" s="7">
        <v>42062</v>
      </c>
      <c r="B2747" s="8">
        <v>3.0438000000000001</v>
      </c>
      <c r="C2747" s="8">
        <v>3.3744999999999998</v>
      </c>
      <c r="D2747" s="8">
        <v>0.33069999999999977</v>
      </c>
      <c r="E2747" s="8">
        <v>1.5</v>
      </c>
      <c r="F2747" s="8">
        <v>2</v>
      </c>
      <c r="G2747" s="8">
        <v>95.262900000000002</v>
      </c>
      <c r="H2747" s="8">
        <v>4.8335999999999997</v>
      </c>
      <c r="I2747" s="8">
        <v>138.81759563063062</v>
      </c>
      <c r="J2747" s="8"/>
      <c r="N2747" s="7"/>
      <c r="O2747" s="8"/>
      <c r="P2747" s="8"/>
      <c r="Q2747" s="8"/>
      <c r="R2747" s="8"/>
      <c r="S2747" s="8"/>
      <c r="T2747" s="8"/>
      <c r="U2747" s="8"/>
      <c r="V2747" s="8"/>
      <c r="W2747" s="8"/>
    </row>
    <row r="2748" spans="1:23" ht="14.25" customHeight="1">
      <c r="A2748" s="7">
        <v>42061</v>
      </c>
      <c r="B2748" s="8">
        <v>3.0352999999999999</v>
      </c>
      <c r="C2748" s="8">
        <v>3.3593999999999999</v>
      </c>
      <c r="D2748" s="8">
        <v>0.32410000000000005</v>
      </c>
      <c r="E2748" s="8">
        <v>1.54</v>
      </c>
      <c r="F2748" s="8">
        <v>2.0299999999999998</v>
      </c>
      <c r="G2748" s="8">
        <v>95.2804</v>
      </c>
      <c r="H2748" s="8">
        <v>4.6421000000000001</v>
      </c>
      <c r="I2748" s="8">
        <v>140.10340357894736</v>
      </c>
      <c r="J2748" s="8"/>
      <c r="N2748" s="7"/>
      <c r="O2748" s="8"/>
      <c r="P2748" s="8"/>
      <c r="Q2748" s="8"/>
      <c r="R2748" s="8"/>
      <c r="S2748" s="8"/>
      <c r="T2748" s="8"/>
      <c r="U2748" s="8"/>
      <c r="V2748" s="8"/>
      <c r="W2748" s="8"/>
    </row>
    <row r="2749" spans="1:23" ht="14.25" customHeight="1">
      <c r="A2749" s="7">
        <v>42060</v>
      </c>
      <c r="B2749" s="8">
        <v>3.0352999999999999</v>
      </c>
      <c r="C2749" s="8">
        <v>3.3490000000000002</v>
      </c>
      <c r="D2749" s="8">
        <v>0.31370000000000031</v>
      </c>
      <c r="E2749" s="8">
        <v>1.47</v>
      </c>
      <c r="F2749" s="8">
        <v>1.96</v>
      </c>
      <c r="G2749" s="8">
        <v>94.224999999999994</v>
      </c>
      <c r="H2749" s="8">
        <v>4.7309999999999999</v>
      </c>
      <c r="I2749" s="8">
        <v>143.63733536144579</v>
      </c>
      <c r="J2749" s="8"/>
      <c r="N2749" s="7"/>
      <c r="O2749" s="8"/>
      <c r="P2749" s="8"/>
      <c r="Q2749" s="8"/>
      <c r="R2749" s="8"/>
      <c r="S2749" s="8"/>
      <c r="T2749" s="8"/>
      <c r="U2749" s="8"/>
      <c r="V2749" s="8"/>
      <c r="W2749" s="8"/>
    </row>
    <row r="2750" spans="1:23" ht="14.25" customHeight="1">
      <c r="A2750" s="7">
        <v>42059</v>
      </c>
      <c r="B2750" s="8">
        <v>3.0623999999999998</v>
      </c>
      <c r="C2750" s="8">
        <v>3.3372999999999999</v>
      </c>
      <c r="D2750" s="8">
        <v>0.27490000000000014</v>
      </c>
      <c r="E2750" s="8">
        <v>1.47</v>
      </c>
      <c r="F2750" s="8">
        <v>1.99</v>
      </c>
      <c r="G2750" s="8">
        <v>94.485100000000003</v>
      </c>
      <c r="H2750" s="8">
        <v>4.8140999999999998</v>
      </c>
      <c r="I2750" s="8">
        <v>146.01857216541353</v>
      </c>
      <c r="J2750" s="8"/>
      <c r="N2750" s="7"/>
      <c r="O2750" s="8"/>
      <c r="P2750" s="8"/>
      <c r="Q2750" s="8"/>
      <c r="R2750" s="8"/>
      <c r="S2750" s="8"/>
      <c r="T2750" s="8"/>
      <c r="U2750" s="8"/>
      <c r="V2750" s="8"/>
      <c r="W2750" s="8"/>
    </row>
    <row r="2751" spans="1:23" ht="14.25" customHeight="1">
      <c r="A2751" s="7">
        <v>42058</v>
      </c>
      <c r="B2751" s="8">
        <v>3.0623999999999998</v>
      </c>
      <c r="C2751" s="8">
        <v>3.3372999999999999</v>
      </c>
      <c r="D2751" s="8">
        <v>0.27490000000000014</v>
      </c>
      <c r="E2751" s="8">
        <v>1.56</v>
      </c>
      <c r="F2751" s="8">
        <v>2.06</v>
      </c>
      <c r="G2751" s="8">
        <v>94.551900000000003</v>
      </c>
      <c r="H2751" s="8">
        <v>4.8140999999999998</v>
      </c>
      <c r="I2751" s="8">
        <v>146.01857216541353</v>
      </c>
      <c r="J2751" s="8"/>
      <c r="N2751" s="7"/>
      <c r="O2751" s="8"/>
      <c r="P2751" s="8"/>
      <c r="Q2751" s="8"/>
      <c r="R2751" s="8"/>
      <c r="S2751" s="8"/>
      <c r="T2751" s="8"/>
      <c r="U2751" s="8"/>
      <c r="V2751" s="8"/>
      <c r="W2751" s="8"/>
    </row>
    <row r="2752" spans="1:23" ht="14.25" customHeight="1">
      <c r="A2752" s="7">
        <v>42055</v>
      </c>
      <c r="B2752" s="8">
        <v>3.0623999999999998</v>
      </c>
      <c r="C2752" s="8">
        <v>3.3372999999999999</v>
      </c>
      <c r="D2752" s="8">
        <v>0.27490000000000014</v>
      </c>
      <c r="E2752" s="8">
        <v>1.61</v>
      </c>
      <c r="F2752" s="8">
        <v>2.13</v>
      </c>
      <c r="G2752" s="8">
        <v>94.293000000000006</v>
      </c>
      <c r="H2752" s="8">
        <v>4.8140999999999998</v>
      </c>
      <c r="I2752" s="8">
        <v>146.01857216541353</v>
      </c>
      <c r="J2752" s="8"/>
      <c r="N2752" s="7"/>
      <c r="O2752" s="8"/>
      <c r="P2752" s="8"/>
      <c r="Q2752" s="8"/>
      <c r="R2752" s="8"/>
      <c r="S2752" s="8"/>
      <c r="T2752" s="8"/>
      <c r="U2752" s="8"/>
      <c r="V2752" s="8"/>
      <c r="W2752" s="8"/>
    </row>
    <row r="2753" spans="1:23" ht="14.25" customHeight="1">
      <c r="A2753" s="7">
        <v>42054</v>
      </c>
      <c r="B2753" s="8">
        <v>3.0623999999999998</v>
      </c>
      <c r="C2753" s="8">
        <v>3.3372999999999999</v>
      </c>
      <c r="D2753" s="8">
        <v>0.27490000000000014</v>
      </c>
      <c r="E2753" s="8">
        <v>1.58</v>
      </c>
      <c r="F2753" s="8">
        <v>2.11</v>
      </c>
      <c r="G2753" s="8">
        <v>94.380300000000005</v>
      </c>
      <c r="H2753" s="8">
        <v>4.8140999999999998</v>
      </c>
      <c r="I2753" s="8">
        <v>146.01857216541353</v>
      </c>
      <c r="J2753" s="8"/>
      <c r="N2753" s="7"/>
      <c r="O2753" s="8"/>
      <c r="P2753" s="8"/>
      <c r="Q2753" s="8"/>
      <c r="R2753" s="8"/>
      <c r="S2753" s="8"/>
      <c r="T2753" s="8"/>
      <c r="U2753" s="8"/>
      <c r="V2753" s="8"/>
      <c r="W2753" s="8"/>
    </row>
    <row r="2754" spans="1:23" ht="14.25" customHeight="1">
      <c r="A2754" s="7">
        <v>42053</v>
      </c>
      <c r="B2754" s="8">
        <v>3.0623999999999998</v>
      </c>
      <c r="C2754" s="8">
        <v>3.3372999999999999</v>
      </c>
      <c r="D2754" s="8">
        <v>0.27490000000000014</v>
      </c>
      <c r="E2754" s="8">
        <v>1.52</v>
      </c>
      <c r="F2754" s="8">
        <v>2.0699999999999998</v>
      </c>
      <c r="G2754" s="8">
        <v>94.126099999999994</v>
      </c>
      <c r="H2754" s="8">
        <v>4.8140999999999998</v>
      </c>
      <c r="I2754" s="8">
        <v>146.01857216541353</v>
      </c>
      <c r="J2754" s="8"/>
      <c r="N2754" s="7"/>
      <c r="O2754" s="8"/>
      <c r="P2754" s="8"/>
      <c r="Q2754" s="8"/>
      <c r="R2754" s="8"/>
      <c r="S2754" s="8"/>
      <c r="T2754" s="8"/>
      <c r="U2754" s="8"/>
      <c r="V2754" s="8"/>
      <c r="W2754" s="8"/>
    </row>
    <row r="2755" spans="1:23" ht="14.25" customHeight="1">
      <c r="A2755" s="7">
        <v>42052</v>
      </c>
      <c r="B2755" s="8">
        <v>3.0623999999999998</v>
      </c>
      <c r="C2755" s="8">
        <v>3.3372999999999999</v>
      </c>
      <c r="D2755" s="8">
        <v>0.27490000000000014</v>
      </c>
      <c r="E2755" s="8">
        <v>1.62</v>
      </c>
      <c r="F2755" s="8">
        <v>2.14</v>
      </c>
      <c r="G2755" s="8">
        <v>94.089500000000001</v>
      </c>
      <c r="H2755" s="8">
        <v>4.8140999999999998</v>
      </c>
      <c r="I2755" s="8">
        <v>146.01857216541353</v>
      </c>
      <c r="J2755" s="8"/>
      <c r="N2755" s="7"/>
      <c r="O2755" s="8"/>
      <c r="P2755" s="8"/>
      <c r="Q2755" s="8"/>
      <c r="R2755" s="8"/>
      <c r="S2755" s="8"/>
      <c r="T2755" s="8"/>
      <c r="U2755" s="8"/>
      <c r="V2755" s="8"/>
      <c r="W2755" s="8"/>
    </row>
    <row r="2756" spans="1:23" ht="14.25" customHeight="1">
      <c r="A2756" s="7">
        <v>42051</v>
      </c>
      <c r="B2756" s="8">
        <v>3.0800999999999998</v>
      </c>
      <c r="C2756" s="8">
        <v>3.3374000000000001</v>
      </c>
      <c r="D2756" s="8">
        <v>0.25730000000000031</v>
      </c>
      <c r="E2756" s="8">
        <v>1.53</v>
      </c>
      <c r="F2756" s="8">
        <v>2.02</v>
      </c>
      <c r="G2756" s="8">
        <v>94.357799999999997</v>
      </c>
      <c r="H2756" s="8">
        <v>4.8726000000000003</v>
      </c>
      <c r="I2756" s="8">
        <v>147.85491312217195</v>
      </c>
      <c r="J2756" s="8"/>
      <c r="N2756" s="7"/>
      <c r="O2756" s="8"/>
      <c r="P2756" s="8"/>
      <c r="Q2756" s="8"/>
      <c r="R2756" s="8"/>
      <c r="S2756" s="8"/>
      <c r="T2756" s="8"/>
      <c r="U2756" s="8"/>
      <c r="V2756" s="8"/>
      <c r="W2756" s="8"/>
    </row>
    <row r="2757" spans="1:23" ht="14.25" customHeight="1">
      <c r="A2757" s="7">
        <v>42050</v>
      </c>
      <c r="B2757" s="8">
        <v>3.0655999999999999</v>
      </c>
      <c r="C2757" s="8">
        <v>3.3624999999999998</v>
      </c>
      <c r="D2757" s="8">
        <v>0.29689999999999994</v>
      </c>
      <c r="E2757" s="8">
        <v>1.53</v>
      </c>
      <c r="F2757" s="8">
        <v>2.02</v>
      </c>
      <c r="G2757" s="8">
        <v>94.179599999999994</v>
      </c>
      <c r="H2757" s="8">
        <v>4.7131999999999996</v>
      </c>
      <c r="I2757" s="8">
        <v>149.1014878280543</v>
      </c>
      <c r="J2757" s="8"/>
      <c r="N2757" s="7"/>
      <c r="O2757" s="8"/>
      <c r="P2757" s="8"/>
      <c r="Q2757" s="8"/>
      <c r="R2757" s="8"/>
      <c r="S2757" s="8"/>
      <c r="T2757" s="8"/>
      <c r="U2757" s="8"/>
      <c r="V2757" s="8"/>
      <c r="W2757" s="8"/>
    </row>
    <row r="2758" spans="1:23" ht="14.25" customHeight="1">
      <c r="A2758" s="7">
        <v>42048</v>
      </c>
      <c r="B2758" s="8">
        <v>3.0859000000000001</v>
      </c>
      <c r="C2758" s="8">
        <v>3.3552</v>
      </c>
      <c r="D2758" s="8">
        <v>0.26929999999999987</v>
      </c>
      <c r="E2758" s="8">
        <v>1.53</v>
      </c>
      <c r="F2758" s="8">
        <v>2.02</v>
      </c>
      <c r="G2758" s="8">
        <v>94.179599999999994</v>
      </c>
      <c r="H2758" s="8">
        <v>4.6567999999999996</v>
      </c>
      <c r="I2758" s="8">
        <v>149.01826747352496</v>
      </c>
      <c r="J2758" s="8"/>
      <c r="N2758" s="7"/>
      <c r="O2758" s="8"/>
      <c r="P2758" s="8"/>
      <c r="Q2758" s="8"/>
      <c r="R2758" s="8"/>
      <c r="S2758" s="8"/>
      <c r="T2758" s="8"/>
      <c r="U2758" s="8"/>
      <c r="V2758" s="8"/>
      <c r="W2758" s="8"/>
    </row>
    <row r="2759" spans="1:23" ht="14.25" customHeight="1">
      <c r="A2759" s="7">
        <v>42047</v>
      </c>
      <c r="B2759" s="8">
        <v>3.0872000000000002</v>
      </c>
      <c r="C2759" s="8">
        <v>3.3864999999999998</v>
      </c>
      <c r="D2759" s="8">
        <v>0.29929999999999968</v>
      </c>
      <c r="E2759" s="8">
        <v>1.5</v>
      </c>
      <c r="F2759" s="8">
        <v>1.99</v>
      </c>
      <c r="G2759" s="8">
        <v>94.203100000000006</v>
      </c>
      <c r="H2759" s="8">
        <v>4.6308999999999996</v>
      </c>
      <c r="I2759" s="8">
        <v>150.03930515933232</v>
      </c>
      <c r="J2759" s="8"/>
      <c r="N2759" s="7"/>
      <c r="O2759" s="8"/>
      <c r="P2759" s="8"/>
      <c r="Q2759" s="8"/>
      <c r="R2759" s="8"/>
      <c r="S2759" s="8"/>
      <c r="T2759" s="8"/>
      <c r="U2759" s="8"/>
      <c r="V2759" s="8"/>
      <c r="W2759" s="8"/>
    </row>
    <row r="2760" spans="1:23" ht="14.25" customHeight="1">
      <c r="A2760" s="7">
        <v>42046</v>
      </c>
      <c r="B2760" s="8">
        <v>3.0928</v>
      </c>
      <c r="C2760" s="8">
        <v>3.3955000000000002</v>
      </c>
      <c r="D2760" s="8">
        <v>0.30270000000000019</v>
      </c>
      <c r="E2760" s="8">
        <v>1.53</v>
      </c>
      <c r="F2760" s="8">
        <v>2</v>
      </c>
      <c r="G2760" s="8">
        <v>94.830600000000004</v>
      </c>
      <c r="H2760" s="8">
        <v>4.5364000000000004</v>
      </c>
      <c r="I2760" s="8">
        <v>151.25856237442923</v>
      </c>
      <c r="J2760" s="8"/>
      <c r="N2760" s="7"/>
      <c r="O2760" s="8"/>
      <c r="P2760" s="8"/>
      <c r="Q2760" s="8"/>
      <c r="R2760" s="8"/>
      <c r="S2760" s="8"/>
      <c r="T2760" s="8"/>
      <c r="U2760" s="8"/>
      <c r="V2760" s="8"/>
      <c r="W2760" s="8"/>
    </row>
    <row r="2761" spans="1:23" ht="14.25" customHeight="1">
      <c r="A2761" s="7">
        <v>42045</v>
      </c>
      <c r="B2761" s="8">
        <v>3.0931999999999999</v>
      </c>
      <c r="C2761" s="8">
        <v>3.4298999999999999</v>
      </c>
      <c r="D2761" s="8">
        <v>0.3367</v>
      </c>
      <c r="E2761" s="8">
        <v>1.52</v>
      </c>
      <c r="F2761" s="8">
        <v>2.0099999999999998</v>
      </c>
      <c r="G2761" s="8">
        <v>94.727099999999993</v>
      </c>
      <c r="H2761" s="8">
        <v>4.3659999999999997</v>
      </c>
      <c r="I2761" s="8">
        <v>152.86062652439026</v>
      </c>
      <c r="J2761" s="8"/>
      <c r="N2761" s="7"/>
      <c r="O2761" s="8"/>
      <c r="P2761" s="8"/>
      <c r="Q2761" s="8"/>
      <c r="R2761" s="8"/>
      <c r="S2761" s="8"/>
      <c r="T2761" s="8"/>
      <c r="U2761" s="8"/>
      <c r="V2761" s="8"/>
      <c r="W2761" s="8"/>
    </row>
    <row r="2762" spans="1:23" ht="14.25" customHeight="1">
      <c r="A2762" s="7">
        <v>42044</v>
      </c>
      <c r="B2762" s="8">
        <v>3.0855999999999999</v>
      </c>
      <c r="C2762" s="8">
        <v>3.4236</v>
      </c>
      <c r="D2762" s="8">
        <v>0.33800000000000008</v>
      </c>
      <c r="E2762" s="8">
        <v>1.49</v>
      </c>
      <c r="F2762" s="8">
        <v>1.96</v>
      </c>
      <c r="G2762" s="8">
        <v>94.563500000000005</v>
      </c>
      <c r="H2762" s="8">
        <v>4.3231000000000002</v>
      </c>
      <c r="I2762" s="8">
        <v>156.428367129771</v>
      </c>
      <c r="J2762" s="8"/>
      <c r="N2762" s="7"/>
      <c r="O2762" s="8"/>
      <c r="P2762" s="8"/>
      <c r="Q2762" s="8"/>
      <c r="R2762" s="8"/>
      <c r="S2762" s="8"/>
      <c r="T2762" s="8"/>
      <c r="U2762" s="8"/>
      <c r="V2762" s="8"/>
      <c r="W2762" s="8"/>
    </row>
    <row r="2763" spans="1:23" ht="14.25" customHeight="1">
      <c r="A2763" s="7">
        <v>42041</v>
      </c>
      <c r="B2763" s="8">
        <v>3.0912000000000002</v>
      </c>
      <c r="C2763" s="8">
        <v>3.4325000000000001</v>
      </c>
      <c r="D2763" s="8">
        <v>0.34129999999999994</v>
      </c>
      <c r="E2763" s="8">
        <v>1.48</v>
      </c>
      <c r="F2763" s="8">
        <v>1.95</v>
      </c>
      <c r="G2763" s="8">
        <v>94.6999</v>
      </c>
      <c r="H2763" s="8">
        <v>4.3487999999999998</v>
      </c>
      <c r="I2763" s="8">
        <v>153.94729694785275</v>
      </c>
      <c r="J2763" s="8"/>
      <c r="N2763" s="7"/>
      <c r="O2763" s="8"/>
      <c r="P2763" s="8"/>
      <c r="Q2763" s="8"/>
      <c r="R2763" s="8"/>
      <c r="S2763" s="8"/>
      <c r="T2763" s="8"/>
      <c r="U2763" s="8"/>
      <c r="V2763" s="8"/>
      <c r="W2763" s="8"/>
    </row>
    <row r="2764" spans="1:23" ht="14.25" customHeight="1">
      <c r="A2764" s="7">
        <v>42040</v>
      </c>
      <c r="B2764" s="8">
        <v>3.0804</v>
      </c>
      <c r="C2764" s="8">
        <v>3.4018000000000002</v>
      </c>
      <c r="D2764" s="8">
        <v>0.32140000000000013</v>
      </c>
      <c r="E2764" s="8">
        <v>1.3</v>
      </c>
      <c r="F2764" s="8">
        <v>1.83</v>
      </c>
      <c r="G2764" s="8">
        <v>93.543400000000005</v>
      </c>
      <c r="H2764" s="8">
        <v>4.4089999999999998</v>
      </c>
      <c r="I2764" s="8">
        <v>158.65836473926382</v>
      </c>
      <c r="J2764" s="8"/>
      <c r="N2764" s="7"/>
      <c r="O2764" s="8"/>
      <c r="P2764" s="8"/>
      <c r="Q2764" s="8"/>
      <c r="R2764" s="8"/>
      <c r="S2764" s="8"/>
      <c r="T2764" s="8"/>
      <c r="U2764" s="8"/>
      <c r="V2764" s="8"/>
      <c r="W2764" s="8"/>
    </row>
    <row r="2765" spans="1:23" ht="14.25" customHeight="1">
      <c r="A2765" s="7">
        <v>42039</v>
      </c>
      <c r="B2765" s="8">
        <v>3.0905999999999998</v>
      </c>
      <c r="C2765" s="8">
        <v>3.4588999999999999</v>
      </c>
      <c r="D2765" s="8">
        <v>0.36830000000000007</v>
      </c>
      <c r="E2765" s="8">
        <v>1.29</v>
      </c>
      <c r="F2765" s="8">
        <v>1.81</v>
      </c>
      <c r="G2765" s="8">
        <v>94.403300000000002</v>
      </c>
      <c r="H2765" s="8">
        <v>4.5399000000000003</v>
      </c>
      <c r="I2765" s="8">
        <v>152.40529795384614</v>
      </c>
      <c r="J2765" s="8"/>
      <c r="N2765" s="7"/>
      <c r="O2765" s="8"/>
      <c r="P2765" s="8"/>
      <c r="Q2765" s="8"/>
      <c r="R2765" s="8"/>
      <c r="S2765" s="8"/>
      <c r="T2765" s="8"/>
      <c r="U2765" s="8"/>
      <c r="V2765" s="8"/>
      <c r="W2765" s="8"/>
    </row>
    <row r="2766" spans="1:23" ht="14.25" customHeight="1">
      <c r="A2766" s="7">
        <v>42038</v>
      </c>
      <c r="B2766" s="8">
        <v>3.0907</v>
      </c>
      <c r="C2766" s="8">
        <v>3.4533</v>
      </c>
      <c r="D2766" s="8">
        <v>0.36260000000000003</v>
      </c>
      <c r="E2766" s="8">
        <v>1.28</v>
      </c>
      <c r="F2766" s="8">
        <v>1.79</v>
      </c>
      <c r="G2766" s="8">
        <v>93.638999999999996</v>
      </c>
      <c r="H2766" s="8">
        <v>4.4789000000000003</v>
      </c>
      <c r="I2766" s="8">
        <v>150.27513196594427</v>
      </c>
      <c r="J2766" s="8"/>
      <c r="N2766" s="7"/>
      <c r="O2766" s="8"/>
      <c r="P2766" s="8"/>
      <c r="Q2766" s="8"/>
      <c r="R2766" s="8"/>
      <c r="S2766" s="8"/>
      <c r="T2766" s="8"/>
      <c r="U2766" s="8"/>
      <c r="V2766" s="8"/>
      <c r="W2766" s="8"/>
    </row>
    <row r="2767" spans="1:23" ht="14.25" customHeight="1">
      <c r="A2767" s="7">
        <v>42037</v>
      </c>
      <c r="B2767" s="8">
        <v>3.0832000000000002</v>
      </c>
      <c r="C2767" s="8">
        <v>3.4729000000000001</v>
      </c>
      <c r="D2767" s="8">
        <v>0.38969999999999994</v>
      </c>
      <c r="E2767" s="8">
        <v>1.19</v>
      </c>
      <c r="F2767" s="8">
        <v>1.68</v>
      </c>
      <c r="G2767" s="8">
        <v>94.471100000000007</v>
      </c>
      <c r="H2767" s="8">
        <v>4.4066000000000001</v>
      </c>
      <c r="I2767" s="8">
        <v>146.8157169767442</v>
      </c>
      <c r="J2767" s="8"/>
      <c r="N2767" s="7"/>
      <c r="O2767" s="8"/>
      <c r="P2767" s="8"/>
      <c r="Q2767" s="8"/>
      <c r="R2767" s="8"/>
      <c r="S2767" s="8"/>
      <c r="T2767" s="8"/>
      <c r="U2767" s="8"/>
      <c r="V2767" s="8"/>
      <c r="W2767" s="8"/>
    </row>
    <row r="2768" spans="1:23" ht="14.25" customHeight="1">
      <c r="A2768" s="7">
        <v>42034</v>
      </c>
      <c r="B2768" s="8">
        <v>3.0962999999999998</v>
      </c>
      <c r="C2768" s="8">
        <v>3.5019</v>
      </c>
      <c r="D2768" s="8">
        <v>0.40560000000000018</v>
      </c>
      <c r="E2768" s="8">
        <v>1.18</v>
      </c>
      <c r="F2768" s="8">
        <v>1.68</v>
      </c>
      <c r="G2768" s="8">
        <v>94.894999999999996</v>
      </c>
      <c r="H2768" s="8">
        <v>4.1653000000000002</v>
      </c>
      <c r="I2768" s="8">
        <v>141.30689417701862</v>
      </c>
      <c r="J2768" s="8"/>
      <c r="N2768" s="7"/>
      <c r="O2768" s="8"/>
      <c r="P2768" s="8"/>
      <c r="Q2768" s="8"/>
      <c r="R2768" s="8"/>
      <c r="S2768" s="8"/>
      <c r="T2768" s="8"/>
      <c r="U2768" s="8"/>
      <c r="V2768" s="8"/>
      <c r="W2768" s="8"/>
    </row>
    <row r="2769" spans="1:23" ht="14.25" customHeight="1">
      <c r="A2769" s="7">
        <v>42033</v>
      </c>
      <c r="B2769" s="8">
        <v>3.0979999999999999</v>
      </c>
      <c r="C2769" s="8">
        <v>3.4965999999999999</v>
      </c>
      <c r="D2769" s="8">
        <v>0.39860000000000007</v>
      </c>
      <c r="E2769" s="8">
        <v>1.28</v>
      </c>
      <c r="F2769" s="8">
        <v>1.77</v>
      </c>
      <c r="G2769" s="8">
        <v>94.725999999999999</v>
      </c>
      <c r="H2769" s="8">
        <v>4.0293000000000001</v>
      </c>
      <c r="I2769" s="8">
        <v>140.90066827371695</v>
      </c>
      <c r="J2769" s="8"/>
      <c r="N2769" s="7"/>
      <c r="O2769" s="8"/>
      <c r="P2769" s="8"/>
      <c r="Q2769" s="8"/>
      <c r="R2769" s="8"/>
      <c r="S2769" s="8"/>
      <c r="T2769" s="8"/>
      <c r="U2769" s="8"/>
      <c r="V2769" s="8"/>
      <c r="W2769" s="8"/>
    </row>
    <row r="2770" spans="1:23" ht="14.25" customHeight="1">
      <c r="A2770" s="7">
        <v>42032</v>
      </c>
      <c r="B2770" s="8">
        <v>3.0954999999999999</v>
      </c>
      <c r="C2770" s="8">
        <v>3.4767000000000001</v>
      </c>
      <c r="D2770" s="8">
        <v>0.38120000000000021</v>
      </c>
      <c r="E2770" s="8">
        <v>1.25</v>
      </c>
      <c r="F2770" s="8">
        <v>1.73</v>
      </c>
      <c r="G2770" s="8">
        <v>94.628500000000003</v>
      </c>
      <c r="H2770" s="8">
        <v>3.9226999999999999</v>
      </c>
      <c r="I2770" s="8">
        <v>143.54694021840874</v>
      </c>
      <c r="J2770" s="8"/>
      <c r="N2770" s="7"/>
      <c r="O2770" s="8"/>
      <c r="P2770" s="8"/>
      <c r="Q2770" s="8"/>
      <c r="R2770" s="8"/>
      <c r="S2770" s="8"/>
      <c r="T2770" s="8"/>
      <c r="U2770" s="8"/>
      <c r="V2770" s="8"/>
      <c r="W2770" s="8"/>
    </row>
    <row r="2771" spans="1:23" ht="14.25" customHeight="1">
      <c r="A2771" s="7">
        <v>42031</v>
      </c>
      <c r="B2771" s="8">
        <v>3.0817000000000001</v>
      </c>
      <c r="C2771" s="8">
        <v>3.4308999999999998</v>
      </c>
      <c r="D2771" s="8">
        <v>0.34919999999999973</v>
      </c>
      <c r="E2771" s="8">
        <v>1.34</v>
      </c>
      <c r="F2771" s="8">
        <v>1.83</v>
      </c>
      <c r="G2771" s="8">
        <v>94.007300000000001</v>
      </c>
      <c r="H2771" s="8">
        <v>3.8759999999999999</v>
      </c>
      <c r="I2771" s="8">
        <v>144.9652810989011</v>
      </c>
      <c r="J2771" s="8"/>
      <c r="N2771" s="7"/>
      <c r="O2771" s="8"/>
      <c r="P2771" s="8"/>
      <c r="Q2771" s="8"/>
      <c r="R2771" s="8"/>
      <c r="S2771" s="8"/>
      <c r="T2771" s="8"/>
      <c r="U2771" s="8"/>
      <c r="V2771" s="8"/>
      <c r="W2771" s="8"/>
    </row>
    <row r="2772" spans="1:23" ht="14.25" customHeight="1">
      <c r="A2772" s="7">
        <v>42030</v>
      </c>
      <c r="B2772" s="8">
        <v>3.1427</v>
      </c>
      <c r="C2772" s="8">
        <v>3.4340999999999999</v>
      </c>
      <c r="D2772" s="8">
        <v>0.29139999999999988</v>
      </c>
      <c r="E2772" s="8">
        <v>1.36</v>
      </c>
      <c r="F2772" s="8">
        <v>1.83</v>
      </c>
      <c r="G2772" s="8">
        <v>94.967399999999998</v>
      </c>
      <c r="H2772" s="8">
        <v>3.8889999999999998</v>
      </c>
      <c r="I2772" s="8">
        <v>146.64644581761007</v>
      </c>
      <c r="J2772" s="8"/>
      <c r="N2772" s="7"/>
      <c r="O2772" s="8"/>
      <c r="P2772" s="8"/>
      <c r="Q2772" s="8"/>
      <c r="R2772" s="8"/>
      <c r="S2772" s="8"/>
      <c r="T2772" s="8"/>
      <c r="U2772" s="8"/>
      <c r="V2772" s="8"/>
      <c r="W2772" s="8"/>
    </row>
    <row r="2773" spans="1:23" ht="14.25" customHeight="1">
      <c r="A2773" s="7">
        <v>42027</v>
      </c>
      <c r="B2773" s="8">
        <v>3.1606000000000001</v>
      </c>
      <c r="C2773" s="8">
        <v>3.452</v>
      </c>
      <c r="D2773" s="8">
        <v>0.29139999999999988</v>
      </c>
      <c r="E2773" s="8">
        <v>1.33</v>
      </c>
      <c r="F2773" s="8">
        <v>1.81</v>
      </c>
      <c r="G2773" s="8">
        <v>95.0077</v>
      </c>
      <c r="H2773" s="8">
        <v>3.9245999999999999</v>
      </c>
      <c r="I2773" s="8">
        <v>143.69311099212598</v>
      </c>
      <c r="J2773" s="8"/>
      <c r="N2773" s="7"/>
      <c r="O2773" s="8"/>
      <c r="P2773" s="8"/>
      <c r="Q2773" s="8"/>
      <c r="R2773" s="8"/>
      <c r="S2773" s="8"/>
      <c r="T2773" s="8"/>
      <c r="U2773" s="8"/>
      <c r="V2773" s="8"/>
      <c r="W2773" s="8"/>
    </row>
    <row r="2774" spans="1:23" ht="14.25" customHeight="1">
      <c r="A2774" s="7">
        <v>42026</v>
      </c>
      <c r="B2774" s="8">
        <v>3.1652</v>
      </c>
      <c r="C2774" s="8">
        <v>3.4521000000000002</v>
      </c>
      <c r="D2774" s="8">
        <v>0.28690000000000015</v>
      </c>
      <c r="E2774" s="8">
        <v>1.39</v>
      </c>
      <c r="F2774" s="8">
        <v>1.9</v>
      </c>
      <c r="G2774" s="8">
        <v>94.174700000000001</v>
      </c>
      <c r="H2774" s="8">
        <v>4.1314000000000002</v>
      </c>
      <c r="I2774" s="8">
        <v>144.88490033227848</v>
      </c>
      <c r="J2774" s="8"/>
      <c r="N2774" s="7"/>
      <c r="O2774" s="8"/>
      <c r="P2774" s="8"/>
      <c r="Q2774" s="8"/>
      <c r="R2774" s="8"/>
      <c r="S2774" s="8"/>
      <c r="T2774" s="8"/>
      <c r="U2774" s="8"/>
      <c r="V2774" s="8"/>
      <c r="W2774" s="8"/>
    </row>
    <row r="2775" spans="1:23" ht="14.25" customHeight="1">
      <c r="A2775" s="7">
        <v>42025</v>
      </c>
      <c r="B2775" s="8">
        <v>3.1751999999999998</v>
      </c>
      <c r="C2775" s="8">
        <v>3.4672000000000001</v>
      </c>
      <c r="D2775" s="8">
        <v>0.29200000000000026</v>
      </c>
      <c r="E2775" s="8">
        <v>1.35</v>
      </c>
      <c r="F2775" s="8">
        <v>1.87</v>
      </c>
      <c r="G2775" s="8">
        <v>92.772900000000007</v>
      </c>
      <c r="H2775" s="8">
        <v>3.9741</v>
      </c>
      <c r="I2775" s="8">
        <v>144.08420663492063</v>
      </c>
      <c r="J2775" s="8"/>
      <c r="N2775" s="7"/>
      <c r="O2775" s="8"/>
      <c r="P2775" s="8"/>
      <c r="Q2775" s="8"/>
      <c r="R2775" s="8"/>
      <c r="S2775" s="8"/>
      <c r="T2775" s="8"/>
      <c r="U2775" s="8"/>
      <c r="V2775" s="8"/>
      <c r="W2775" s="8"/>
    </row>
    <row r="2776" spans="1:23" ht="14.25" customHeight="1">
      <c r="A2776" s="7">
        <v>42024</v>
      </c>
      <c r="B2776" s="8">
        <v>3.1812</v>
      </c>
      <c r="C2776" s="8">
        <v>3.4710999999999999</v>
      </c>
      <c r="D2776" s="8">
        <v>0.28989999999999982</v>
      </c>
      <c r="E2776" s="8">
        <v>1.31</v>
      </c>
      <c r="F2776" s="8">
        <v>1.82</v>
      </c>
      <c r="G2776" s="8">
        <v>93.052199999999999</v>
      </c>
      <c r="H2776" s="8">
        <v>3.7656999999999998</v>
      </c>
      <c r="I2776" s="8">
        <v>143.97278558730159</v>
      </c>
      <c r="J2776" s="8"/>
      <c r="N2776" s="7"/>
      <c r="O2776" s="8"/>
      <c r="P2776" s="8"/>
      <c r="Q2776" s="8"/>
      <c r="R2776" s="8"/>
      <c r="S2776" s="8"/>
      <c r="T2776" s="8"/>
      <c r="U2776" s="8"/>
      <c r="V2776" s="8"/>
      <c r="W2776" s="8"/>
    </row>
    <row r="2777" spans="1:23" ht="14.25" customHeight="1">
      <c r="A2777" s="7">
        <v>42023</v>
      </c>
      <c r="B2777" s="8">
        <v>3.1886999999999999</v>
      </c>
      <c r="C2777" s="8">
        <v>3.4750000000000001</v>
      </c>
      <c r="D2777" s="8">
        <v>0.28630000000000022</v>
      </c>
      <c r="E2777" s="8">
        <v>1.29</v>
      </c>
      <c r="F2777" s="8">
        <v>1.83</v>
      </c>
      <c r="G2777" s="8">
        <v>92.566400000000002</v>
      </c>
      <c r="H2777" s="8">
        <v>3.7248000000000001</v>
      </c>
      <c r="I2777" s="8">
        <v>144.39244242857143</v>
      </c>
      <c r="J2777" s="8"/>
      <c r="N2777" s="7"/>
      <c r="O2777" s="8"/>
      <c r="P2777" s="8"/>
      <c r="Q2777" s="8"/>
      <c r="R2777" s="8"/>
      <c r="S2777" s="8"/>
      <c r="T2777" s="8"/>
      <c r="U2777" s="8"/>
      <c r="V2777" s="8"/>
      <c r="W2777" s="8"/>
    </row>
    <row r="2778" spans="1:23" ht="14.25" customHeight="1">
      <c r="A2778" s="7">
        <v>42020</v>
      </c>
      <c r="B2778" s="8">
        <v>3.2029000000000001</v>
      </c>
      <c r="C2778" s="8">
        <v>3.5017</v>
      </c>
      <c r="D2778" s="8">
        <v>0.29879999999999995</v>
      </c>
      <c r="E2778" s="8">
        <v>1.29</v>
      </c>
      <c r="F2778" s="8">
        <v>1.83</v>
      </c>
      <c r="G2778" s="8">
        <v>92.664699999999996</v>
      </c>
      <c r="H2778" s="8">
        <v>3.8475000000000001</v>
      </c>
      <c r="I2778" s="8">
        <v>142.04514436507935</v>
      </c>
      <c r="J2778" s="8"/>
      <c r="N2778" s="7"/>
      <c r="O2778" s="8"/>
      <c r="P2778" s="8"/>
      <c r="Q2778" s="8"/>
      <c r="R2778" s="8"/>
      <c r="S2778" s="8"/>
      <c r="T2778" s="8"/>
      <c r="U2778" s="8"/>
      <c r="V2778" s="8"/>
      <c r="W2778" s="8"/>
    </row>
    <row r="2779" spans="1:23" ht="14.25" customHeight="1">
      <c r="A2779" s="7">
        <v>42019</v>
      </c>
      <c r="B2779" s="8">
        <v>3.2059000000000002</v>
      </c>
      <c r="C2779" s="8">
        <v>3.5464000000000002</v>
      </c>
      <c r="D2779" s="8">
        <v>0.34050000000000002</v>
      </c>
      <c r="E2779" s="8">
        <v>1.22</v>
      </c>
      <c r="F2779" s="8">
        <v>1.77</v>
      </c>
      <c r="G2779" s="8">
        <v>92.074700000000007</v>
      </c>
      <c r="H2779" s="8">
        <v>3.8340999999999998</v>
      </c>
      <c r="I2779" s="8">
        <v>141.47209985691575</v>
      </c>
      <c r="J2779" s="8"/>
      <c r="N2779" s="7"/>
      <c r="O2779" s="8"/>
      <c r="P2779" s="8"/>
      <c r="Q2779" s="8"/>
      <c r="R2779" s="8"/>
      <c r="S2779" s="8"/>
      <c r="T2779" s="8"/>
      <c r="U2779" s="8"/>
      <c r="V2779" s="8"/>
      <c r="W2779" s="8"/>
    </row>
    <row r="2780" spans="1:23" ht="14.25" customHeight="1">
      <c r="A2780" s="7">
        <v>42018</v>
      </c>
      <c r="B2780" s="8">
        <v>3.2012</v>
      </c>
      <c r="C2780" s="8">
        <v>3.5411000000000001</v>
      </c>
      <c r="D2780" s="8">
        <v>0.33990000000000009</v>
      </c>
      <c r="E2780" s="8">
        <v>1.33</v>
      </c>
      <c r="F2780" s="8">
        <v>1.86</v>
      </c>
      <c r="G2780" s="8">
        <v>92.091399999999993</v>
      </c>
      <c r="H2780" s="8">
        <v>3.8178999999999998</v>
      </c>
      <c r="I2780" s="8">
        <v>141.63853181240063</v>
      </c>
      <c r="J2780" s="8"/>
      <c r="N2780" s="7"/>
      <c r="O2780" s="8"/>
      <c r="P2780" s="8"/>
      <c r="Q2780" s="8"/>
      <c r="R2780" s="8"/>
      <c r="S2780" s="8"/>
      <c r="T2780" s="8"/>
      <c r="U2780" s="8"/>
      <c r="V2780" s="8"/>
      <c r="W2780" s="8"/>
    </row>
    <row r="2781" spans="1:23" ht="14.25" customHeight="1">
      <c r="A2781" s="7">
        <v>42017</v>
      </c>
      <c r="B2781" s="8">
        <v>3.2014</v>
      </c>
      <c r="C2781" s="8">
        <v>3.5836000000000001</v>
      </c>
      <c r="D2781" s="8">
        <v>0.3822000000000001</v>
      </c>
      <c r="E2781" s="8">
        <v>1.37</v>
      </c>
      <c r="F2781" s="8">
        <v>1.91</v>
      </c>
      <c r="G2781" s="8">
        <v>92.281800000000004</v>
      </c>
      <c r="H2781" s="8">
        <v>3.8129</v>
      </c>
      <c r="I2781" s="8">
        <v>143.81361011146498</v>
      </c>
      <c r="J2781" s="8"/>
      <c r="N2781" s="7"/>
      <c r="O2781" s="8"/>
      <c r="P2781" s="8"/>
      <c r="Q2781" s="8"/>
      <c r="R2781" s="8"/>
      <c r="S2781" s="8"/>
      <c r="T2781" s="8"/>
      <c r="U2781" s="8"/>
      <c r="V2781" s="8"/>
      <c r="W2781" s="8"/>
    </row>
    <row r="2782" spans="1:23" ht="14.25" customHeight="1">
      <c r="A2782" s="7">
        <v>42016</v>
      </c>
      <c r="B2782" s="8">
        <v>3.2145999999999999</v>
      </c>
      <c r="C2782" s="8">
        <v>3.6371000000000002</v>
      </c>
      <c r="D2782" s="8">
        <v>0.42250000000000032</v>
      </c>
      <c r="E2782" s="8">
        <v>1.39</v>
      </c>
      <c r="F2782" s="8">
        <v>1.92</v>
      </c>
      <c r="G2782" s="8">
        <v>92.038600000000002</v>
      </c>
      <c r="H2782" s="8">
        <v>3.8054000000000001</v>
      </c>
      <c r="I2782" s="8">
        <v>141.17052256369428</v>
      </c>
      <c r="J2782" s="8"/>
      <c r="N2782" s="7"/>
      <c r="O2782" s="8"/>
      <c r="P2782" s="8"/>
      <c r="Q2782" s="8"/>
      <c r="R2782" s="8"/>
      <c r="S2782" s="8"/>
      <c r="T2782" s="8"/>
      <c r="U2782" s="8"/>
      <c r="V2782" s="8"/>
      <c r="W2782" s="8"/>
    </row>
    <row r="2783" spans="1:23" ht="14.25" customHeight="1">
      <c r="A2783" s="7">
        <v>42013</v>
      </c>
      <c r="B2783" s="8">
        <v>3.1787000000000001</v>
      </c>
      <c r="C2783" s="8">
        <v>3.6347999999999998</v>
      </c>
      <c r="D2783" s="8">
        <v>0.45609999999999973</v>
      </c>
      <c r="E2783" s="8">
        <v>1.45</v>
      </c>
      <c r="F2783" s="8">
        <v>1.98</v>
      </c>
      <c r="G2783" s="8">
        <v>91.940299999999993</v>
      </c>
      <c r="H2783" s="8">
        <v>3.7589000000000001</v>
      </c>
      <c r="I2783" s="8">
        <v>143.33226813694267</v>
      </c>
      <c r="J2783" s="8"/>
      <c r="N2783" s="7"/>
      <c r="O2783" s="8"/>
      <c r="P2783" s="8"/>
      <c r="Q2783" s="8"/>
      <c r="R2783" s="8"/>
      <c r="S2783" s="8"/>
      <c r="T2783" s="8"/>
      <c r="U2783" s="8"/>
      <c r="V2783" s="8"/>
      <c r="W2783" s="8"/>
    </row>
    <row r="2784" spans="1:23" ht="14.25" customHeight="1">
      <c r="A2784" s="7">
        <v>42012</v>
      </c>
      <c r="B2784" s="8">
        <v>3.1890000000000001</v>
      </c>
      <c r="C2784" s="8">
        <v>3.6415000000000002</v>
      </c>
      <c r="D2784" s="8">
        <v>0.45250000000000012</v>
      </c>
      <c r="E2784" s="8">
        <v>1.5</v>
      </c>
      <c r="F2784" s="8">
        <v>2.0299999999999998</v>
      </c>
      <c r="G2784" s="8">
        <v>92.296999999999997</v>
      </c>
      <c r="H2784" s="8">
        <v>3.7292000000000001</v>
      </c>
      <c r="I2784" s="8">
        <v>146.7286425477707</v>
      </c>
      <c r="J2784" s="8"/>
      <c r="N2784" s="7"/>
      <c r="O2784" s="8"/>
      <c r="P2784" s="8"/>
      <c r="Q2784" s="8"/>
      <c r="R2784" s="8"/>
      <c r="S2784" s="8"/>
      <c r="T2784" s="8"/>
      <c r="U2784" s="8"/>
      <c r="V2784" s="8"/>
      <c r="W2784" s="8"/>
    </row>
    <row r="2785" spans="1:23" ht="14.25" customHeight="1">
      <c r="A2785" s="7">
        <v>42011</v>
      </c>
      <c r="B2785" s="8">
        <v>3.1766999999999999</v>
      </c>
      <c r="C2785" s="8">
        <v>3.6408</v>
      </c>
      <c r="D2785" s="8">
        <v>0.46410000000000018</v>
      </c>
      <c r="E2785" s="8">
        <v>1.47</v>
      </c>
      <c r="F2785" s="8">
        <v>1.96</v>
      </c>
      <c r="G2785" s="8">
        <v>91.990300000000005</v>
      </c>
      <c r="H2785" s="8">
        <v>3.8386999999999998</v>
      </c>
      <c r="I2785" s="8">
        <v>149.95245457006371</v>
      </c>
      <c r="J2785" s="8"/>
      <c r="N2785" s="7"/>
      <c r="O2785" s="8"/>
      <c r="P2785" s="8"/>
      <c r="Q2785" s="8"/>
      <c r="R2785" s="8"/>
      <c r="S2785" s="8"/>
      <c r="T2785" s="8"/>
      <c r="U2785" s="8"/>
      <c r="V2785" s="8"/>
      <c r="W2785" s="8"/>
    </row>
    <row r="2786" spans="1:23" ht="14.25" customHeight="1">
      <c r="A2786" s="7">
        <v>42010</v>
      </c>
      <c r="B2786" s="8">
        <v>3.2189000000000001</v>
      </c>
      <c r="C2786" s="8">
        <v>3.6353</v>
      </c>
      <c r="D2786" s="8">
        <v>0.41639999999999988</v>
      </c>
      <c r="E2786" s="8">
        <v>1.5</v>
      </c>
      <c r="F2786" s="8">
        <v>1.97</v>
      </c>
      <c r="G2786" s="8">
        <v>91.610900000000001</v>
      </c>
      <c r="H2786" s="8">
        <v>3.9649999999999999</v>
      </c>
      <c r="I2786" s="8">
        <v>150.6866053110048</v>
      </c>
      <c r="J2786" s="8"/>
      <c r="N2786" s="7"/>
      <c r="O2786" s="8"/>
      <c r="P2786" s="8"/>
      <c r="Q2786" s="8"/>
      <c r="R2786" s="8"/>
      <c r="S2786" s="8"/>
      <c r="T2786" s="8"/>
      <c r="U2786" s="8"/>
      <c r="V2786" s="8"/>
      <c r="W2786" s="8"/>
    </row>
    <row r="2787" spans="1:23" ht="14.25" customHeight="1">
      <c r="A2787" s="7">
        <v>42009</v>
      </c>
      <c r="B2787" s="8">
        <v>3.2313999999999998</v>
      </c>
      <c r="C2787" s="8">
        <v>3.6251000000000002</v>
      </c>
      <c r="D2787" s="8">
        <v>0.39370000000000038</v>
      </c>
      <c r="E2787" s="8">
        <v>1.57</v>
      </c>
      <c r="F2787" s="8">
        <v>2.04</v>
      </c>
      <c r="G2787" s="8">
        <v>91.4251</v>
      </c>
      <c r="H2787" s="8">
        <v>4.3319000000000001</v>
      </c>
      <c r="I2787" s="8">
        <v>154.13844153110048</v>
      </c>
      <c r="J2787" s="8"/>
      <c r="N2787" s="7"/>
      <c r="O2787" s="8"/>
      <c r="P2787" s="8"/>
      <c r="Q2787" s="8"/>
      <c r="R2787" s="8"/>
      <c r="S2787" s="8"/>
      <c r="T2787" s="8"/>
      <c r="U2787" s="8"/>
      <c r="V2787" s="8"/>
      <c r="W2787" s="8"/>
    </row>
    <row r="2788" spans="1:23" ht="14.25" customHeight="1">
      <c r="A2788" s="7">
        <v>42008</v>
      </c>
      <c r="B2788" s="8">
        <v>3.2536999999999998</v>
      </c>
      <c r="C2788" s="8">
        <v>3.6284999999999998</v>
      </c>
      <c r="D2788" s="8">
        <v>0.37480000000000002</v>
      </c>
      <c r="E2788" s="8">
        <v>1.61</v>
      </c>
      <c r="F2788" s="8">
        <v>2.12</v>
      </c>
      <c r="G2788" s="8">
        <v>91.159800000000004</v>
      </c>
      <c r="H2788" s="8">
        <v>4.8293999999999997</v>
      </c>
      <c r="I2788" s="8">
        <v>154.47298830940989</v>
      </c>
      <c r="J2788" s="8"/>
      <c r="N2788" s="7"/>
      <c r="O2788" s="8"/>
      <c r="P2788" s="8"/>
      <c r="Q2788" s="8"/>
      <c r="R2788" s="8"/>
      <c r="S2788" s="8"/>
      <c r="T2788" s="8"/>
      <c r="U2788" s="8"/>
      <c r="V2788" s="8"/>
      <c r="W2788" s="8"/>
    </row>
    <row r="2789" spans="1:23" ht="14.25" customHeight="1">
      <c r="A2789" s="7">
        <v>42006</v>
      </c>
      <c r="B2789" s="8">
        <v>3.2585999999999999</v>
      </c>
      <c r="C2789" s="8">
        <v>3.6219000000000001</v>
      </c>
      <c r="D2789" s="8">
        <v>0.36330000000000018</v>
      </c>
      <c r="E2789" s="8">
        <v>1.61</v>
      </c>
      <c r="F2789" s="8">
        <v>2.12</v>
      </c>
      <c r="G2789" s="8">
        <v>91.159800000000004</v>
      </c>
      <c r="H2789" s="8">
        <v>4.9566999999999997</v>
      </c>
      <c r="I2789" s="8">
        <v>153.60986786283891</v>
      </c>
      <c r="J2789" s="8"/>
      <c r="N2789" s="7"/>
      <c r="O2789" s="8"/>
      <c r="P2789" s="8"/>
      <c r="Q2789" s="8"/>
      <c r="R2789" s="8"/>
      <c r="S2789" s="8"/>
      <c r="T2789" s="8"/>
      <c r="U2789" s="8"/>
      <c r="V2789" s="8"/>
      <c r="W2789" s="8"/>
    </row>
    <row r="2790" spans="1:23" ht="14.25" customHeight="1">
      <c r="A2790" s="7">
        <v>42005</v>
      </c>
      <c r="B2790" s="8">
        <v>3.2585999999999999</v>
      </c>
      <c r="C2790" s="8">
        <v>3.6219000000000001</v>
      </c>
      <c r="D2790" s="8">
        <v>0.36330000000000018</v>
      </c>
      <c r="E2790" s="8">
        <v>1.65</v>
      </c>
      <c r="F2790" s="8">
        <v>2.17</v>
      </c>
      <c r="G2790" s="8">
        <v>90.254300000000001</v>
      </c>
      <c r="H2790" s="8">
        <v>4.9566999999999997</v>
      </c>
      <c r="I2790" s="8">
        <v>153.60986786283891</v>
      </c>
      <c r="J2790" s="8"/>
      <c r="N2790" s="7"/>
      <c r="O2790" s="8"/>
      <c r="P2790" s="8"/>
      <c r="Q2790" s="8"/>
      <c r="R2790" s="8"/>
      <c r="S2790" s="8"/>
      <c r="T2790" s="8"/>
      <c r="U2790" s="8"/>
      <c r="V2790" s="8"/>
      <c r="W2790" s="8"/>
    </row>
    <row r="2791" spans="1:23" ht="14.25" customHeight="1">
      <c r="A2791" s="7">
        <v>42004</v>
      </c>
      <c r="B2791" s="8">
        <v>3.2585999999999999</v>
      </c>
      <c r="C2791" s="8">
        <v>3.6219000000000001</v>
      </c>
      <c r="D2791" s="8">
        <v>0.36330000000000018</v>
      </c>
      <c r="E2791" s="8">
        <v>1.65</v>
      </c>
      <c r="F2791" s="8">
        <v>2.17</v>
      </c>
      <c r="G2791" s="8">
        <v>90.280199999999994</v>
      </c>
      <c r="H2791" s="8">
        <v>4.9566999999999997</v>
      </c>
      <c r="I2791" s="8">
        <v>153.60986786283891</v>
      </c>
      <c r="J2791" s="8"/>
      <c r="N2791" s="7"/>
      <c r="O2791" s="8"/>
      <c r="P2791" s="8"/>
      <c r="Q2791" s="8"/>
      <c r="R2791" s="8"/>
      <c r="S2791" s="8"/>
      <c r="T2791" s="8"/>
      <c r="U2791" s="8"/>
      <c r="V2791" s="8"/>
      <c r="W2791" s="8"/>
    </row>
    <row r="2792" spans="1:23" ht="14.25" customHeight="1">
      <c r="A2792" s="7">
        <v>42003</v>
      </c>
      <c r="B2792" s="8">
        <v>3.2486000000000002</v>
      </c>
      <c r="C2792" s="8">
        <v>3.6213000000000002</v>
      </c>
      <c r="D2792" s="8">
        <v>0.37270000000000003</v>
      </c>
      <c r="E2792" s="8">
        <v>1.68</v>
      </c>
      <c r="F2792" s="8">
        <v>2.2000000000000002</v>
      </c>
      <c r="G2792" s="8">
        <v>89.972899999999996</v>
      </c>
      <c r="H2792" s="8">
        <v>4.6368</v>
      </c>
      <c r="I2792" s="8">
        <v>156.37892892799999</v>
      </c>
      <c r="J2792" s="8"/>
      <c r="N2792" s="7"/>
      <c r="O2792" s="8"/>
      <c r="P2792" s="8"/>
      <c r="Q2792" s="8"/>
      <c r="R2792" s="8"/>
      <c r="S2792" s="8"/>
      <c r="T2792" s="8"/>
      <c r="U2792" s="8"/>
      <c r="V2792" s="8"/>
      <c r="W2792" s="8"/>
    </row>
    <row r="2793" spans="1:23" ht="14.25" customHeight="1">
      <c r="A2793" s="7">
        <v>42002</v>
      </c>
      <c r="B2793" s="8">
        <v>3.2730000000000001</v>
      </c>
      <c r="C2793" s="8">
        <v>3.6213000000000002</v>
      </c>
      <c r="D2793" s="8">
        <v>0.34830000000000005</v>
      </c>
      <c r="E2793" s="8">
        <v>1.72</v>
      </c>
      <c r="F2793" s="8">
        <v>2.2200000000000002</v>
      </c>
      <c r="G2793" s="8">
        <v>90.192800000000005</v>
      </c>
      <c r="H2793" s="8">
        <v>4.6266999999999996</v>
      </c>
      <c r="I2793" s="8">
        <v>159.59427280448719</v>
      </c>
      <c r="J2793" s="8"/>
      <c r="N2793" s="7"/>
      <c r="O2793" s="8"/>
      <c r="P2793" s="8"/>
      <c r="Q2793" s="8"/>
      <c r="R2793" s="8"/>
      <c r="S2793" s="8"/>
      <c r="T2793" s="8"/>
      <c r="U2793" s="8"/>
      <c r="V2793" s="8"/>
      <c r="W2793" s="8"/>
    </row>
    <row r="2794" spans="1:23" ht="14.25" customHeight="1">
      <c r="A2794" s="7">
        <v>41999</v>
      </c>
      <c r="B2794" s="8">
        <v>3.3189000000000002</v>
      </c>
      <c r="C2794" s="8">
        <v>3.6339000000000001</v>
      </c>
      <c r="D2794" s="8">
        <v>0.31499999999999995</v>
      </c>
      <c r="E2794" s="8">
        <v>1.75</v>
      </c>
      <c r="F2794" s="8">
        <v>2.25</v>
      </c>
      <c r="G2794" s="8">
        <v>90.025999999999996</v>
      </c>
      <c r="H2794" s="8">
        <v>4.7343999999999999</v>
      </c>
      <c r="I2794" s="8">
        <v>162.30632828756058</v>
      </c>
      <c r="J2794" s="8"/>
      <c r="N2794" s="7"/>
      <c r="O2794" s="8"/>
      <c r="P2794" s="8"/>
      <c r="Q2794" s="8"/>
      <c r="R2794" s="8"/>
      <c r="S2794" s="8"/>
      <c r="T2794" s="8"/>
      <c r="U2794" s="8"/>
      <c r="V2794" s="8"/>
      <c r="W2794" s="8"/>
    </row>
    <row r="2795" spans="1:23" ht="14.25" customHeight="1">
      <c r="A2795" s="7">
        <v>41998</v>
      </c>
      <c r="B2795" s="8">
        <v>3.3418000000000001</v>
      </c>
      <c r="C2795" s="8">
        <v>3.6305000000000001</v>
      </c>
      <c r="D2795" s="8">
        <v>0.28869999999999996</v>
      </c>
      <c r="E2795" s="8">
        <v>1.76</v>
      </c>
      <c r="F2795" s="8">
        <v>2.27</v>
      </c>
      <c r="G2795" s="8">
        <v>89.761799999999994</v>
      </c>
      <c r="H2795" s="8">
        <v>4.8734000000000002</v>
      </c>
      <c r="I2795" s="8">
        <v>166.64180495948136</v>
      </c>
      <c r="J2795" s="8"/>
      <c r="N2795" s="7"/>
      <c r="O2795" s="8"/>
      <c r="P2795" s="8"/>
      <c r="Q2795" s="8"/>
      <c r="R2795" s="8"/>
      <c r="S2795" s="8"/>
      <c r="T2795" s="8"/>
      <c r="U2795" s="8"/>
      <c r="V2795" s="8"/>
      <c r="W2795" s="8"/>
    </row>
    <row r="2796" spans="1:23" ht="14.25" customHeight="1">
      <c r="A2796" s="7">
        <v>41997</v>
      </c>
      <c r="B2796" s="8">
        <v>3.4005000000000001</v>
      </c>
      <c r="C2796" s="8">
        <v>3.5975000000000001</v>
      </c>
      <c r="D2796" s="8">
        <v>0.19700000000000006</v>
      </c>
      <c r="E2796" s="8">
        <v>1.76</v>
      </c>
      <c r="F2796" s="8">
        <v>2.27</v>
      </c>
      <c r="G2796" s="8">
        <v>89.936599999999999</v>
      </c>
      <c r="H2796" s="8">
        <v>4.9970999999999997</v>
      </c>
      <c r="I2796" s="8">
        <v>172.47524184764993</v>
      </c>
      <c r="J2796" s="8"/>
      <c r="N2796" s="7"/>
      <c r="O2796" s="8"/>
      <c r="P2796" s="8"/>
      <c r="Q2796" s="8"/>
      <c r="R2796" s="8"/>
      <c r="S2796" s="8"/>
      <c r="T2796" s="8"/>
      <c r="U2796" s="8"/>
      <c r="V2796" s="8"/>
      <c r="W2796" s="8"/>
    </row>
    <row r="2797" spans="1:23" ht="14.25" customHeight="1">
      <c r="A2797" s="7">
        <v>41996</v>
      </c>
      <c r="B2797" s="8">
        <v>3.4801000000000002</v>
      </c>
      <c r="C2797" s="8">
        <v>3.6604000000000001</v>
      </c>
      <c r="D2797" s="8">
        <v>0.1802999999999999</v>
      </c>
      <c r="E2797" s="8">
        <v>1.76</v>
      </c>
      <c r="F2797" s="8">
        <v>2.2599999999999998</v>
      </c>
      <c r="G2797" s="8">
        <v>90.081299999999999</v>
      </c>
      <c r="H2797" s="8">
        <v>5.4706000000000001</v>
      </c>
      <c r="I2797" s="8">
        <v>168.81810498371337</v>
      </c>
      <c r="J2797" s="8"/>
      <c r="N2797" s="7"/>
      <c r="O2797" s="8"/>
      <c r="P2797" s="8"/>
      <c r="Q2797" s="8"/>
      <c r="R2797" s="8"/>
      <c r="S2797" s="8"/>
      <c r="T2797" s="8"/>
      <c r="U2797" s="8"/>
      <c r="V2797" s="8"/>
      <c r="W2797" s="8"/>
    </row>
    <row r="2798" spans="1:23" ht="14.25" customHeight="1">
      <c r="A2798" s="7">
        <v>41995</v>
      </c>
      <c r="B2798" s="8">
        <v>3.4950000000000001</v>
      </c>
      <c r="C2798" s="8">
        <v>3.7029999999999998</v>
      </c>
      <c r="D2798" s="8">
        <v>0.20799999999999974</v>
      </c>
      <c r="E2798" s="8">
        <v>1.67</v>
      </c>
      <c r="F2798" s="8">
        <v>2.17</v>
      </c>
      <c r="G2798" s="8">
        <v>89.711100000000002</v>
      </c>
      <c r="H2798" s="8">
        <v>6.1681999999999997</v>
      </c>
      <c r="I2798" s="8">
        <v>164.55797821895425</v>
      </c>
      <c r="J2798" s="8"/>
      <c r="N2798" s="7"/>
      <c r="O2798" s="8"/>
      <c r="P2798" s="8"/>
      <c r="Q2798" s="8"/>
      <c r="R2798" s="8"/>
      <c r="S2798" s="8"/>
      <c r="T2798" s="8"/>
      <c r="U2798" s="8"/>
      <c r="V2798" s="8"/>
      <c r="W2798" s="8"/>
    </row>
    <row r="2799" spans="1:23" ht="14.25" customHeight="1">
      <c r="A2799" s="7">
        <v>41992</v>
      </c>
      <c r="B2799" s="8">
        <v>3.5249999999999999</v>
      </c>
      <c r="C2799" s="8">
        <v>3.7105999999999999</v>
      </c>
      <c r="D2799" s="8">
        <v>0.18559999999999999</v>
      </c>
      <c r="E2799" s="8">
        <v>1.66</v>
      </c>
      <c r="F2799" s="8">
        <v>2.17</v>
      </c>
      <c r="G2799" s="8">
        <v>89.586699999999993</v>
      </c>
      <c r="H2799" s="8">
        <v>5.9348999999999998</v>
      </c>
      <c r="I2799" s="8">
        <v>163.39237016366613</v>
      </c>
      <c r="J2799" s="8"/>
      <c r="N2799" s="7"/>
      <c r="O2799" s="8"/>
      <c r="P2799" s="8"/>
      <c r="Q2799" s="8"/>
      <c r="R2799" s="8"/>
      <c r="S2799" s="8"/>
      <c r="T2799" s="8"/>
      <c r="U2799" s="8"/>
      <c r="V2799" s="8"/>
      <c r="W2799" s="8"/>
    </row>
    <row r="2800" spans="1:23" ht="14.25" customHeight="1">
      <c r="A2800" s="7">
        <v>41991</v>
      </c>
      <c r="B2800" s="8">
        <v>3.4998999999999998</v>
      </c>
      <c r="C2800" s="8">
        <v>3.7614000000000001</v>
      </c>
      <c r="D2800" s="8">
        <v>0.26150000000000029</v>
      </c>
      <c r="E2800" s="8">
        <v>1.68</v>
      </c>
      <c r="F2800" s="8">
        <v>2.2200000000000002</v>
      </c>
      <c r="G2800" s="8">
        <v>89.203500000000005</v>
      </c>
      <c r="H2800" s="8">
        <v>5.2811000000000003</v>
      </c>
      <c r="I2800" s="8">
        <v>163.32663445171849</v>
      </c>
      <c r="J2800" s="8"/>
      <c r="N2800" s="7"/>
      <c r="O2800" s="8"/>
      <c r="P2800" s="8"/>
      <c r="Q2800" s="8"/>
      <c r="R2800" s="8"/>
      <c r="S2800" s="8"/>
      <c r="T2800" s="8"/>
      <c r="U2800" s="8"/>
      <c r="V2800" s="8"/>
      <c r="W2800" s="8"/>
    </row>
    <row r="2801" spans="1:23" ht="14.25" customHeight="1">
      <c r="A2801" s="7">
        <v>41990</v>
      </c>
      <c r="B2801" s="8">
        <v>3.4382999999999999</v>
      </c>
      <c r="C2801" s="8">
        <v>3.7376999999999998</v>
      </c>
      <c r="D2801" s="8">
        <v>0.29939999999999989</v>
      </c>
      <c r="E2801" s="8">
        <v>1.61</v>
      </c>
      <c r="F2801" s="8">
        <v>2.14</v>
      </c>
      <c r="G2801" s="8">
        <v>89.013999999999996</v>
      </c>
      <c r="H2801" s="8">
        <v>3.8892000000000002</v>
      </c>
      <c r="I2801" s="8">
        <v>166.11226546644843</v>
      </c>
      <c r="J2801" s="8"/>
      <c r="N2801" s="7"/>
      <c r="O2801" s="8"/>
      <c r="P2801" s="8"/>
      <c r="Q2801" s="8"/>
      <c r="R2801" s="8"/>
      <c r="S2801" s="8"/>
      <c r="T2801" s="8"/>
      <c r="U2801" s="8"/>
      <c r="V2801" s="8"/>
      <c r="W2801" s="8"/>
    </row>
    <row r="2802" spans="1:23" ht="14.25" customHeight="1">
      <c r="A2802" s="7">
        <v>41989</v>
      </c>
      <c r="B2802" s="8">
        <v>3.3283</v>
      </c>
      <c r="C2802" s="8">
        <v>3.7522000000000002</v>
      </c>
      <c r="D2802" s="8">
        <v>0.42390000000000017</v>
      </c>
      <c r="E2802" s="8">
        <v>1.53</v>
      </c>
      <c r="F2802" s="8">
        <v>2.0699999999999998</v>
      </c>
      <c r="G2802" s="8">
        <v>87.911299999999997</v>
      </c>
      <c r="H2802" s="8">
        <v>3.5104000000000002</v>
      </c>
      <c r="I2802" s="8">
        <v>162.79835665573771</v>
      </c>
      <c r="J2802" s="8"/>
      <c r="N2802" s="7"/>
      <c r="O2802" s="8"/>
      <c r="P2802" s="8"/>
      <c r="Q2802" s="8"/>
      <c r="R2802" s="8"/>
      <c r="S2802" s="8"/>
      <c r="T2802" s="8"/>
      <c r="U2802" s="8"/>
      <c r="V2802" s="8"/>
      <c r="W2802" s="8"/>
    </row>
    <row r="2803" spans="1:23" ht="14.25" customHeight="1">
      <c r="A2803" s="7">
        <v>41988</v>
      </c>
      <c r="B2803" s="8">
        <v>3.3309000000000002</v>
      </c>
      <c r="C2803" s="8">
        <v>3.7814999999999999</v>
      </c>
      <c r="D2803" s="8">
        <v>0.45059999999999967</v>
      </c>
      <c r="E2803" s="8">
        <v>1.58</v>
      </c>
      <c r="F2803" s="8">
        <v>2.12</v>
      </c>
      <c r="G2803" s="8">
        <v>88.492199999999997</v>
      </c>
      <c r="H2803" s="8">
        <v>3.5249999999999999</v>
      </c>
      <c r="I2803" s="8">
        <v>150.94257532894736</v>
      </c>
      <c r="J2803" s="8"/>
      <c r="N2803" s="7"/>
      <c r="O2803" s="8"/>
      <c r="P2803" s="8"/>
      <c r="Q2803" s="8"/>
      <c r="R2803" s="8"/>
      <c r="S2803" s="8"/>
      <c r="T2803" s="8"/>
      <c r="U2803" s="8"/>
      <c r="V2803" s="8"/>
      <c r="W2803" s="8"/>
    </row>
    <row r="2804" spans="1:23" ht="14.25" customHeight="1">
      <c r="A2804" s="7">
        <v>41985</v>
      </c>
      <c r="B2804" s="8">
        <v>3.3325999999999998</v>
      </c>
      <c r="C2804" s="8">
        <v>3.7513000000000001</v>
      </c>
      <c r="D2804" s="8">
        <v>0.41870000000000029</v>
      </c>
      <c r="E2804" s="8">
        <v>1.53</v>
      </c>
      <c r="F2804" s="8">
        <v>2.1</v>
      </c>
      <c r="G2804" s="8">
        <v>88.321600000000004</v>
      </c>
      <c r="H2804" s="8"/>
      <c r="I2804" s="8">
        <v>153.7623030629139</v>
      </c>
      <c r="J2804" s="8"/>
      <c r="N2804" s="7"/>
      <c r="O2804" s="8"/>
      <c r="P2804" s="8"/>
      <c r="Q2804" s="8"/>
      <c r="R2804" s="8"/>
      <c r="S2804" s="8"/>
      <c r="T2804" s="8"/>
      <c r="U2804" s="8"/>
      <c r="V2804" s="8"/>
      <c r="W2804" s="8"/>
    </row>
    <row r="2805" spans="1:23" ht="14.25" customHeight="1">
      <c r="A2805" s="7">
        <v>41984</v>
      </c>
      <c r="B2805" s="8">
        <v>3.3609</v>
      </c>
      <c r="C2805" s="8">
        <v>3.7282000000000002</v>
      </c>
      <c r="D2805" s="8">
        <v>0.36730000000000018</v>
      </c>
      <c r="E2805" s="8">
        <v>1.62</v>
      </c>
      <c r="F2805" s="8">
        <v>2.19</v>
      </c>
      <c r="G2805" s="8">
        <v>88.746499999999997</v>
      </c>
      <c r="H2805" s="8"/>
      <c r="I2805" s="8">
        <v>152.98129741721854</v>
      </c>
      <c r="J2805" s="8"/>
      <c r="N2805" s="7"/>
      <c r="O2805" s="8"/>
      <c r="P2805" s="8"/>
      <c r="Q2805" s="8"/>
      <c r="R2805" s="8"/>
      <c r="S2805" s="8"/>
      <c r="T2805" s="8"/>
      <c r="U2805" s="8"/>
      <c r="V2805" s="8"/>
      <c r="W2805" s="8"/>
    </row>
    <row r="2806" spans="1:23" ht="14.25" customHeight="1">
      <c r="A2806" s="7">
        <v>41983</v>
      </c>
      <c r="B2806" s="8">
        <v>3.3769</v>
      </c>
      <c r="C2806" s="8">
        <v>3.7111000000000001</v>
      </c>
      <c r="D2806" s="8">
        <v>0.33420000000000005</v>
      </c>
      <c r="E2806" s="8">
        <v>1.58</v>
      </c>
      <c r="F2806" s="8">
        <v>2.1800000000000002</v>
      </c>
      <c r="G2806" s="8">
        <v>88.209599999999995</v>
      </c>
      <c r="H2806" s="8"/>
      <c r="I2806" s="8">
        <v>153.72521357615895</v>
      </c>
      <c r="J2806" s="8"/>
      <c r="N2806" s="7"/>
      <c r="O2806" s="8"/>
      <c r="P2806" s="8"/>
      <c r="Q2806" s="8"/>
      <c r="R2806" s="8"/>
      <c r="S2806" s="8"/>
      <c r="T2806" s="8"/>
      <c r="U2806" s="8"/>
      <c r="V2806" s="8"/>
      <c r="W2806" s="8"/>
    </row>
    <row r="2807" spans="1:23" ht="14.25" customHeight="1">
      <c r="A2807" s="7">
        <v>41982</v>
      </c>
      <c r="B2807" s="8">
        <v>3.3668999999999998</v>
      </c>
      <c r="C2807" s="8">
        <v>3.7532000000000001</v>
      </c>
      <c r="D2807" s="8">
        <v>0.38630000000000031</v>
      </c>
      <c r="E2807" s="8">
        <v>1.63</v>
      </c>
      <c r="F2807" s="8">
        <v>2.2200000000000002</v>
      </c>
      <c r="G2807" s="8">
        <v>88.727800000000002</v>
      </c>
      <c r="H2807" s="8"/>
      <c r="I2807" s="8">
        <v>141.63858955223881</v>
      </c>
      <c r="J2807" s="8"/>
      <c r="N2807" s="7"/>
      <c r="O2807" s="8"/>
      <c r="P2807" s="8"/>
      <c r="Q2807" s="8"/>
      <c r="R2807" s="8"/>
      <c r="S2807" s="8"/>
      <c r="T2807" s="8"/>
      <c r="U2807" s="8"/>
      <c r="V2807" s="8"/>
      <c r="W2807" s="8"/>
    </row>
    <row r="2808" spans="1:23" ht="14.25" customHeight="1">
      <c r="A2808" s="7">
        <v>41981</v>
      </c>
      <c r="B2808" s="8">
        <v>3.1983000000000001</v>
      </c>
      <c r="C2808" s="8">
        <v>3.7917999999999998</v>
      </c>
      <c r="D2808" s="8">
        <v>0.59349999999999969</v>
      </c>
      <c r="E2808" s="8">
        <v>1.67</v>
      </c>
      <c r="F2808" s="8">
        <v>2.2599999999999998</v>
      </c>
      <c r="G2808" s="8">
        <v>89.116900000000001</v>
      </c>
      <c r="H2808" s="8"/>
      <c r="I2808" s="8">
        <v>124.21576477537438</v>
      </c>
      <c r="J2808" s="8"/>
      <c r="N2808" s="7"/>
      <c r="O2808" s="8"/>
      <c r="P2808" s="8"/>
      <c r="Q2808" s="8"/>
      <c r="R2808" s="8"/>
      <c r="S2808" s="8"/>
      <c r="T2808" s="8"/>
      <c r="U2808" s="8"/>
      <c r="V2808" s="8"/>
      <c r="W2808" s="8"/>
    </row>
    <row r="2809" spans="1:23" ht="14.25" customHeight="1">
      <c r="A2809" s="7">
        <v>41978</v>
      </c>
      <c r="B2809" s="8">
        <v>3.1431</v>
      </c>
      <c r="C2809" s="8">
        <v>3.7759</v>
      </c>
      <c r="D2809" s="8">
        <v>0.63280000000000003</v>
      </c>
      <c r="E2809" s="8">
        <v>1.69</v>
      </c>
      <c r="F2809" s="8">
        <v>2.31</v>
      </c>
      <c r="G2809" s="8">
        <v>89.357799999999997</v>
      </c>
      <c r="H2809" s="8"/>
      <c r="I2809" s="8">
        <v>126.69969750415973</v>
      </c>
      <c r="J2809" s="8"/>
      <c r="N2809" s="7"/>
      <c r="O2809" s="8"/>
      <c r="P2809" s="8"/>
      <c r="Q2809" s="8"/>
      <c r="R2809" s="8"/>
      <c r="S2809" s="8"/>
      <c r="T2809" s="8"/>
      <c r="U2809" s="8"/>
      <c r="V2809" s="8"/>
      <c r="W2809" s="8"/>
    </row>
    <row r="2810" spans="1:23" ht="14.25" customHeight="1">
      <c r="A2810" s="7">
        <v>41977</v>
      </c>
      <c r="B2810" s="8">
        <v>3.0556999999999999</v>
      </c>
      <c r="C2810" s="8">
        <v>3.6633</v>
      </c>
      <c r="D2810" s="8">
        <v>0.60760000000000014</v>
      </c>
      <c r="E2810" s="8">
        <v>1.59</v>
      </c>
      <c r="F2810" s="8">
        <v>2.25</v>
      </c>
      <c r="G2810" s="8">
        <v>88.651700000000005</v>
      </c>
      <c r="H2810" s="8"/>
      <c r="I2810" s="8">
        <v>129.1171691014975</v>
      </c>
      <c r="J2810" s="8"/>
      <c r="N2810" s="7"/>
      <c r="O2810" s="8"/>
      <c r="P2810" s="8"/>
      <c r="Q2810" s="8"/>
      <c r="R2810" s="8"/>
      <c r="S2810" s="8"/>
      <c r="T2810" s="8"/>
      <c r="U2810" s="8"/>
      <c r="V2810" s="8"/>
      <c r="W2810" s="8"/>
    </row>
    <row r="2811" spans="1:23" ht="14.25" customHeight="1">
      <c r="A2811" s="7">
        <v>41976</v>
      </c>
      <c r="B2811" s="8">
        <v>3.0642999999999998</v>
      </c>
      <c r="C2811" s="8">
        <v>3.6238000000000001</v>
      </c>
      <c r="D2811" s="8">
        <v>0.55950000000000033</v>
      </c>
      <c r="E2811" s="8">
        <v>1.61</v>
      </c>
      <c r="F2811" s="8">
        <v>2.29</v>
      </c>
      <c r="G2811" s="8">
        <v>88.950900000000004</v>
      </c>
      <c r="H2811" s="8"/>
      <c r="I2811" s="8">
        <v>127.5927439</v>
      </c>
      <c r="J2811" s="8"/>
      <c r="N2811" s="7"/>
      <c r="O2811" s="8"/>
      <c r="P2811" s="8"/>
      <c r="Q2811" s="8"/>
      <c r="R2811" s="8"/>
      <c r="S2811" s="8"/>
      <c r="T2811" s="8"/>
      <c r="U2811" s="8"/>
      <c r="V2811" s="8"/>
      <c r="W2811" s="8"/>
    </row>
    <row r="2812" spans="1:23" ht="14.25" customHeight="1">
      <c r="A2812" s="7">
        <v>41975</v>
      </c>
      <c r="B2812" s="8">
        <v>3.0442999999999998</v>
      </c>
      <c r="C2812" s="8">
        <v>3.5552999999999999</v>
      </c>
      <c r="D2812" s="8">
        <v>0.51100000000000012</v>
      </c>
      <c r="E2812" s="8">
        <v>1.59</v>
      </c>
      <c r="F2812" s="8">
        <v>2.2799999999999998</v>
      </c>
      <c r="G2812" s="8">
        <v>88.635900000000007</v>
      </c>
      <c r="H2812" s="8"/>
      <c r="I2812" s="8">
        <v>123.66690401337793</v>
      </c>
      <c r="J2812" s="8"/>
      <c r="N2812" s="7"/>
      <c r="O2812" s="8"/>
      <c r="P2812" s="8"/>
      <c r="Q2812" s="8"/>
      <c r="R2812" s="8"/>
      <c r="S2812" s="8"/>
      <c r="T2812" s="8"/>
      <c r="U2812" s="8"/>
      <c r="V2812" s="8"/>
      <c r="W2812" s="8"/>
    </row>
    <row r="2813" spans="1:23" ht="14.25" customHeight="1">
      <c r="A2813" s="7">
        <v>41974</v>
      </c>
      <c r="B2813" s="8">
        <v>3.0243000000000002</v>
      </c>
      <c r="C2813" s="8">
        <v>3.5145</v>
      </c>
      <c r="D2813" s="8">
        <v>0.49019999999999975</v>
      </c>
      <c r="E2813" s="8">
        <v>1.52</v>
      </c>
      <c r="F2813" s="8">
        <v>2.2200000000000002</v>
      </c>
      <c r="G2813" s="8">
        <v>88.014300000000006</v>
      </c>
      <c r="H2813" s="8"/>
      <c r="I2813" s="8">
        <v>128.72381442953019</v>
      </c>
      <c r="J2813" s="8"/>
      <c r="N2813" s="7"/>
      <c r="O2813" s="8"/>
      <c r="P2813" s="8"/>
      <c r="Q2813" s="8"/>
      <c r="R2813" s="8"/>
      <c r="S2813" s="8"/>
      <c r="T2813" s="8"/>
      <c r="U2813" s="8"/>
      <c r="V2813" s="8"/>
      <c r="W2813" s="8"/>
    </row>
    <row r="2814" spans="1:23" ht="14.25" customHeight="1">
      <c r="A2814" s="7">
        <v>41971</v>
      </c>
      <c r="B2814" s="8">
        <v>3.0347</v>
      </c>
      <c r="C2814" s="8">
        <v>3.5249000000000001</v>
      </c>
      <c r="D2814" s="8">
        <v>0.49020000000000019</v>
      </c>
      <c r="E2814" s="8">
        <v>1.49</v>
      </c>
      <c r="F2814" s="8">
        <v>2.1800000000000002</v>
      </c>
      <c r="G2814" s="8">
        <v>88.231700000000004</v>
      </c>
      <c r="H2814" s="8"/>
      <c r="I2814" s="8">
        <v>129.5977582996633</v>
      </c>
      <c r="J2814" s="8"/>
      <c r="N2814" s="7"/>
      <c r="O2814" s="8"/>
      <c r="P2814" s="8"/>
      <c r="Q2814" s="8"/>
      <c r="R2814" s="8"/>
      <c r="S2814" s="8"/>
      <c r="T2814" s="8"/>
      <c r="U2814" s="8"/>
      <c r="V2814" s="8"/>
      <c r="W2814" s="8"/>
    </row>
    <row r="2815" spans="1:23" ht="14.25" customHeight="1">
      <c r="A2815" s="7">
        <v>41970</v>
      </c>
      <c r="B2815" s="8">
        <v>3.0301999999999998</v>
      </c>
      <c r="C2815" s="8">
        <v>3.5243000000000002</v>
      </c>
      <c r="D2815" s="8">
        <v>0.49410000000000043</v>
      </c>
      <c r="E2815" s="8">
        <v>1.56</v>
      </c>
      <c r="F2815" s="8">
        <v>2.2400000000000002</v>
      </c>
      <c r="G2815" s="8">
        <v>87.945599999999999</v>
      </c>
      <c r="H2815" s="8"/>
      <c r="I2815" s="8">
        <v>130.49638276094277</v>
      </c>
      <c r="J2815" s="8"/>
      <c r="N2815" s="7"/>
      <c r="O2815" s="8"/>
      <c r="P2815" s="8"/>
      <c r="Q2815" s="8"/>
      <c r="R2815" s="8"/>
      <c r="S2815" s="8"/>
      <c r="T2815" s="8"/>
      <c r="U2815" s="8"/>
      <c r="V2815" s="8"/>
      <c r="W2815" s="8"/>
    </row>
    <row r="2816" spans="1:23" ht="14.25" customHeight="1">
      <c r="A2816" s="7">
        <v>41969</v>
      </c>
      <c r="B2816" s="8">
        <v>3.0301999999999998</v>
      </c>
      <c r="C2816" s="8">
        <v>3.5228000000000002</v>
      </c>
      <c r="D2816" s="8">
        <v>0.49260000000000037</v>
      </c>
      <c r="E2816" s="8">
        <v>1.56</v>
      </c>
      <c r="F2816" s="8">
        <v>2.2400000000000002</v>
      </c>
      <c r="G2816" s="8">
        <v>87.675200000000004</v>
      </c>
      <c r="H2816" s="8"/>
      <c r="I2816" s="8">
        <v>130.54836475548061</v>
      </c>
      <c r="J2816" s="8"/>
      <c r="N2816" s="7"/>
      <c r="O2816" s="8"/>
      <c r="P2816" s="8"/>
      <c r="Q2816" s="8"/>
      <c r="R2816" s="8"/>
      <c r="S2816" s="8"/>
      <c r="T2816" s="8"/>
      <c r="U2816" s="8"/>
      <c r="V2816" s="8"/>
      <c r="W2816" s="8"/>
    </row>
    <row r="2817" spans="1:23" ht="14.25" customHeight="1">
      <c r="A2817" s="7">
        <v>41968</v>
      </c>
      <c r="B2817" s="8">
        <v>3.0041000000000002</v>
      </c>
      <c r="C2817" s="8">
        <v>3.5215999999999998</v>
      </c>
      <c r="D2817" s="8">
        <v>0.51749999999999963</v>
      </c>
      <c r="E2817" s="8">
        <v>1.58</v>
      </c>
      <c r="F2817" s="8">
        <v>2.27</v>
      </c>
      <c r="G2817" s="8">
        <v>87.907399999999996</v>
      </c>
      <c r="H2817" s="8"/>
      <c r="I2817" s="8">
        <v>129.64805467116358</v>
      </c>
      <c r="J2817" s="8"/>
      <c r="N2817" s="7"/>
      <c r="O2817" s="8"/>
      <c r="P2817" s="8"/>
      <c r="Q2817" s="8"/>
      <c r="R2817" s="8"/>
      <c r="S2817" s="8"/>
      <c r="T2817" s="8"/>
      <c r="U2817" s="8"/>
      <c r="V2817" s="8"/>
      <c r="W2817" s="8"/>
    </row>
    <row r="2818" spans="1:23" ht="14.25" customHeight="1">
      <c r="A2818" s="7">
        <v>41967</v>
      </c>
      <c r="B2818" s="8">
        <v>3.1324999999999998</v>
      </c>
      <c r="C2818" s="8">
        <v>3.4767000000000001</v>
      </c>
      <c r="D2818" s="8">
        <v>0.34420000000000028</v>
      </c>
      <c r="E2818" s="8">
        <v>1.62</v>
      </c>
      <c r="F2818" s="8">
        <v>2.2999999999999998</v>
      </c>
      <c r="G2818" s="8">
        <v>88.097700000000003</v>
      </c>
      <c r="H2818" s="8"/>
      <c r="I2818" s="8">
        <v>131.35210647554806</v>
      </c>
      <c r="J2818" s="8"/>
      <c r="N2818" s="7"/>
      <c r="O2818" s="8"/>
      <c r="P2818" s="8"/>
      <c r="Q2818" s="8"/>
      <c r="R2818" s="8"/>
      <c r="S2818" s="8"/>
      <c r="T2818" s="8"/>
      <c r="U2818" s="8"/>
      <c r="V2818" s="8"/>
      <c r="W2818" s="8"/>
    </row>
    <row r="2819" spans="1:23" ht="14.25" customHeight="1">
      <c r="A2819" s="7">
        <v>41964</v>
      </c>
      <c r="B2819" s="8">
        <v>3.2686000000000002</v>
      </c>
      <c r="C2819" s="8">
        <v>3.6514000000000002</v>
      </c>
      <c r="D2819" s="8">
        <v>0.38280000000000003</v>
      </c>
      <c r="E2819" s="8">
        <v>1.63</v>
      </c>
      <c r="F2819" s="8">
        <v>2.31</v>
      </c>
      <c r="G2819" s="8">
        <v>88.291700000000006</v>
      </c>
      <c r="H2819" s="8"/>
      <c r="I2819" s="8">
        <v>120.58512259696458</v>
      </c>
      <c r="J2819" s="8"/>
      <c r="N2819" s="7"/>
      <c r="O2819" s="8"/>
      <c r="P2819" s="8"/>
      <c r="Q2819" s="8"/>
      <c r="R2819" s="8"/>
      <c r="S2819" s="8"/>
      <c r="T2819" s="8"/>
      <c r="U2819" s="8"/>
      <c r="V2819" s="8"/>
      <c r="W2819" s="8"/>
    </row>
    <row r="2820" spans="1:23" ht="14.25" customHeight="1">
      <c r="A2820" s="7">
        <v>41963</v>
      </c>
      <c r="B2820" s="8">
        <v>3.2121</v>
      </c>
      <c r="C2820" s="8">
        <v>3.6520999999999999</v>
      </c>
      <c r="D2820" s="8">
        <v>0.43999999999999995</v>
      </c>
      <c r="E2820" s="8">
        <v>1.64</v>
      </c>
      <c r="F2820" s="8">
        <v>2.34</v>
      </c>
      <c r="G2820" s="8">
        <v>87.676699999999997</v>
      </c>
      <c r="H2820" s="8"/>
      <c r="I2820" s="8">
        <v>115.988265</v>
      </c>
      <c r="J2820" s="8"/>
      <c r="N2820" s="7"/>
      <c r="O2820" s="8"/>
      <c r="P2820" s="8"/>
      <c r="Q2820" s="8"/>
      <c r="R2820" s="8"/>
      <c r="S2820" s="8"/>
      <c r="T2820" s="8"/>
      <c r="U2820" s="8"/>
      <c r="V2820" s="8"/>
      <c r="W2820" s="8"/>
    </row>
    <row r="2821" spans="1:23" ht="14.25" customHeight="1">
      <c r="A2821" s="7">
        <v>41962</v>
      </c>
      <c r="B2821" s="8">
        <v>3.1522000000000001</v>
      </c>
      <c r="C2821" s="8">
        <v>3.6154000000000002</v>
      </c>
      <c r="D2821" s="8">
        <v>0.46320000000000006</v>
      </c>
      <c r="E2821" s="8">
        <v>1.66</v>
      </c>
      <c r="F2821" s="8">
        <v>2.36</v>
      </c>
      <c r="G2821" s="8">
        <v>87.616299999999995</v>
      </c>
      <c r="H2821" s="8"/>
      <c r="I2821" s="8">
        <v>112.67910110169491</v>
      </c>
      <c r="J2821" s="8"/>
      <c r="N2821" s="7"/>
      <c r="O2821" s="8"/>
      <c r="P2821" s="8"/>
      <c r="Q2821" s="8"/>
      <c r="R2821" s="8"/>
      <c r="S2821" s="8"/>
      <c r="T2821" s="8"/>
      <c r="U2821" s="8"/>
      <c r="V2821" s="8"/>
      <c r="W2821" s="8"/>
    </row>
    <row r="2822" spans="1:23" ht="14.25" customHeight="1">
      <c r="A2822" s="7">
        <v>41961</v>
      </c>
      <c r="B2822" s="8">
        <v>3.1522000000000001</v>
      </c>
      <c r="C2822" s="8">
        <v>3.6070000000000002</v>
      </c>
      <c r="D2822" s="8">
        <v>0.45480000000000009</v>
      </c>
      <c r="E2822" s="8">
        <v>1.63</v>
      </c>
      <c r="F2822" s="8">
        <v>2.3199999999999998</v>
      </c>
      <c r="G2822" s="8">
        <v>87.581000000000003</v>
      </c>
      <c r="H2822" s="8"/>
      <c r="I2822" s="8">
        <v>108.87837952380953</v>
      </c>
      <c r="J2822" s="8"/>
      <c r="N2822" s="7"/>
      <c r="O2822" s="8"/>
      <c r="P2822" s="8"/>
      <c r="Q2822" s="8"/>
      <c r="R2822" s="8"/>
      <c r="S2822" s="8"/>
      <c r="T2822" s="8"/>
      <c r="U2822" s="8"/>
      <c r="V2822" s="8"/>
      <c r="W2822" s="8"/>
    </row>
    <row r="2823" spans="1:23" ht="14.25" customHeight="1">
      <c r="A2823" s="7">
        <v>41960</v>
      </c>
      <c r="B2823" s="8">
        <v>3.1692</v>
      </c>
      <c r="C2823" s="8">
        <v>3.6608999999999998</v>
      </c>
      <c r="D2823" s="8">
        <v>0.4916999999999998</v>
      </c>
      <c r="E2823" s="8">
        <v>1.64</v>
      </c>
      <c r="F2823" s="8">
        <v>2.34</v>
      </c>
      <c r="G2823" s="8">
        <v>87.953100000000006</v>
      </c>
      <c r="H2823" s="8"/>
      <c r="I2823" s="8">
        <v>100.5169166552901</v>
      </c>
      <c r="J2823" s="8"/>
      <c r="N2823" s="7"/>
      <c r="O2823" s="8"/>
      <c r="P2823" s="8"/>
      <c r="Q2823" s="8"/>
      <c r="R2823" s="8"/>
      <c r="S2823" s="8"/>
      <c r="T2823" s="8"/>
      <c r="U2823" s="8"/>
      <c r="V2823" s="8"/>
      <c r="W2823" s="8"/>
    </row>
    <row r="2824" spans="1:23" ht="14.25" customHeight="1">
      <c r="A2824" s="7">
        <v>41957</v>
      </c>
      <c r="B2824" s="8">
        <v>3.1543999999999999</v>
      </c>
      <c r="C2824" s="8">
        <v>3.6465999999999998</v>
      </c>
      <c r="D2824" s="8">
        <v>0.49219999999999997</v>
      </c>
      <c r="E2824" s="8">
        <v>1.62</v>
      </c>
      <c r="F2824" s="8">
        <v>2.3199999999999998</v>
      </c>
      <c r="G2824" s="8">
        <v>87.546400000000006</v>
      </c>
      <c r="H2824" s="8"/>
      <c r="I2824" s="8">
        <v>110.25367263698629</v>
      </c>
      <c r="J2824" s="8"/>
      <c r="N2824" s="7"/>
      <c r="O2824" s="8"/>
      <c r="P2824" s="8"/>
      <c r="Q2824" s="8"/>
      <c r="R2824" s="8"/>
      <c r="S2824" s="8"/>
      <c r="T2824" s="8"/>
      <c r="U2824" s="8"/>
      <c r="V2824" s="8"/>
      <c r="W2824" s="8"/>
    </row>
    <row r="2825" spans="1:23" ht="14.25" customHeight="1">
      <c r="A2825" s="7">
        <v>41956</v>
      </c>
      <c r="B2825" s="8">
        <v>3.1516999999999999</v>
      </c>
      <c r="C2825" s="8">
        <v>3.5924</v>
      </c>
      <c r="D2825" s="8">
        <v>0.44070000000000009</v>
      </c>
      <c r="E2825" s="8">
        <v>1.64</v>
      </c>
      <c r="F2825" s="8">
        <v>2.35</v>
      </c>
      <c r="G2825" s="8">
        <v>87.751400000000004</v>
      </c>
      <c r="H2825" s="8"/>
      <c r="I2825" s="8">
        <v>117.64380240549828</v>
      </c>
      <c r="J2825" s="8"/>
      <c r="N2825" s="7"/>
      <c r="O2825" s="8"/>
      <c r="P2825" s="8"/>
      <c r="Q2825" s="8"/>
      <c r="R2825" s="8"/>
      <c r="S2825" s="8"/>
      <c r="T2825" s="8"/>
      <c r="U2825" s="8"/>
      <c r="V2825" s="8"/>
      <c r="W2825" s="8"/>
    </row>
    <row r="2826" spans="1:23" ht="14.25" customHeight="1">
      <c r="A2826" s="7">
        <v>41955</v>
      </c>
      <c r="B2826" s="8">
        <v>3.1515</v>
      </c>
      <c r="C2826" s="8">
        <v>3.556</v>
      </c>
      <c r="D2826" s="8">
        <v>0.40450000000000008</v>
      </c>
      <c r="E2826" s="8">
        <v>1.65</v>
      </c>
      <c r="F2826" s="8">
        <v>2.37</v>
      </c>
      <c r="G2826" s="8">
        <v>87.805899999999994</v>
      </c>
      <c r="H2826" s="8"/>
      <c r="I2826" s="8">
        <v>120.01497514629948</v>
      </c>
      <c r="J2826" s="8"/>
      <c r="N2826" s="7"/>
      <c r="O2826" s="8"/>
      <c r="P2826" s="8"/>
      <c r="Q2826" s="8"/>
      <c r="R2826" s="8"/>
      <c r="S2826" s="8"/>
      <c r="T2826" s="8"/>
      <c r="U2826" s="8"/>
      <c r="V2826" s="8"/>
      <c r="W2826" s="8"/>
    </row>
    <row r="2827" spans="1:23" ht="14.25" customHeight="1">
      <c r="A2827" s="7">
        <v>41954</v>
      </c>
      <c r="B2827" s="8">
        <v>3.1555</v>
      </c>
      <c r="C2827" s="8">
        <v>3.4981</v>
      </c>
      <c r="D2827" s="8">
        <v>0.34260000000000002</v>
      </c>
      <c r="E2827" s="8">
        <v>1.65</v>
      </c>
      <c r="F2827" s="8">
        <v>2.38</v>
      </c>
      <c r="G2827" s="8">
        <v>87.587599999999995</v>
      </c>
      <c r="H2827" s="8"/>
      <c r="I2827" s="8">
        <v>127.5185439070568</v>
      </c>
      <c r="J2827" s="8"/>
      <c r="N2827" s="7"/>
      <c r="O2827" s="8"/>
      <c r="P2827" s="8"/>
      <c r="Q2827" s="8"/>
      <c r="R2827" s="8"/>
      <c r="S2827" s="8"/>
      <c r="T2827" s="8"/>
      <c r="U2827" s="8"/>
      <c r="V2827" s="8"/>
      <c r="W2827" s="8"/>
    </row>
    <row r="2828" spans="1:23" ht="14.25" customHeight="1">
      <c r="A2828" s="7">
        <v>41953</v>
      </c>
      <c r="B2828" s="8">
        <v>3.18</v>
      </c>
      <c r="C2828" s="8">
        <v>3.5131999999999999</v>
      </c>
      <c r="D2828" s="8">
        <v>0.33319999999999972</v>
      </c>
      <c r="E2828" s="8">
        <v>1.65</v>
      </c>
      <c r="F2828" s="8">
        <v>2.38</v>
      </c>
      <c r="G2828" s="8">
        <v>87.8215</v>
      </c>
      <c r="H2828" s="8"/>
      <c r="I2828" s="8">
        <v>126.57597587628867</v>
      </c>
      <c r="J2828" s="8"/>
      <c r="N2828" s="7"/>
      <c r="O2828" s="8"/>
      <c r="P2828" s="8"/>
      <c r="Q2828" s="8"/>
      <c r="R2828" s="8"/>
      <c r="S2828" s="8"/>
      <c r="T2828" s="8"/>
      <c r="U2828" s="8"/>
      <c r="V2828" s="8"/>
      <c r="W2828" s="8"/>
    </row>
    <row r="2829" spans="1:23" ht="14.25" customHeight="1">
      <c r="A2829" s="7">
        <v>41950</v>
      </c>
      <c r="B2829" s="8">
        <v>3.1972</v>
      </c>
      <c r="C2829" s="8">
        <v>3.5630999999999999</v>
      </c>
      <c r="D2829" s="8">
        <v>0.36589999999999989</v>
      </c>
      <c r="E2829" s="8">
        <v>1.6</v>
      </c>
      <c r="F2829" s="8">
        <v>2.3199999999999998</v>
      </c>
      <c r="G2829" s="8">
        <v>87.583500000000001</v>
      </c>
      <c r="H2829" s="8"/>
      <c r="I2829" s="8">
        <v>128.05564550949913</v>
      </c>
      <c r="J2829" s="8"/>
      <c r="N2829" s="7"/>
      <c r="O2829" s="8"/>
      <c r="P2829" s="8"/>
      <c r="Q2829" s="8"/>
      <c r="R2829" s="8"/>
      <c r="S2829" s="8"/>
      <c r="T2829" s="8"/>
      <c r="U2829" s="8"/>
      <c r="V2829" s="8"/>
      <c r="W2829" s="8"/>
    </row>
    <row r="2830" spans="1:23" ht="14.25" customHeight="1">
      <c r="A2830" s="7">
        <v>41949</v>
      </c>
      <c r="B2830" s="8">
        <v>3.2328999999999999</v>
      </c>
      <c r="C2830" s="8">
        <v>3.6223000000000001</v>
      </c>
      <c r="D2830" s="8">
        <v>0.38940000000000019</v>
      </c>
      <c r="E2830" s="8">
        <v>1.67</v>
      </c>
      <c r="F2830" s="8">
        <v>2.39</v>
      </c>
      <c r="G2830" s="8">
        <v>88.096599999999995</v>
      </c>
      <c r="H2830" s="8"/>
      <c r="I2830" s="8">
        <v>121.05517495652174</v>
      </c>
      <c r="J2830" s="8"/>
      <c r="N2830" s="7"/>
      <c r="O2830" s="8"/>
      <c r="P2830" s="8"/>
      <c r="Q2830" s="8"/>
      <c r="R2830" s="8"/>
      <c r="S2830" s="8"/>
      <c r="T2830" s="8"/>
      <c r="U2830" s="8"/>
      <c r="V2830" s="8"/>
      <c r="W2830" s="8"/>
    </row>
    <row r="2831" spans="1:23" ht="14.25" customHeight="1">
      <c r="A2831" s="7">
        <v>41948</v>
      </c>
      <c r="B2831" s="8">
        <v>3.2463000000000002</v>
      </c>
      <c r="C2831" s="8">
        <v>3.6116999999999999</v>
      </c>
      <c r="D2831" s="8">
        <v>0.36539999999999973</v>
      </c>
      <c r="E2831" s="8">
        <v>1.63</v>
      </c>
      <c r="F2831" s="8">
        <v>2.36</v>
      </c>
      <c r="G2831" s="8">
        <v>87.405000000000001</v>
      </c>
      <c r="H2831" s="8"/>
      <c r="I2831" s="8">
        <v>127.40870010471204</v>
      </c>
      <c r="J2831" s="8"/>
      <c r="N2831" s="7"/>
      <c r="O2831" s="8"/>
      <c r="P2831" s="8"/>
      <c r="Q2831" s="8"/>
      <c r="R2831" s="8"/>
      <c r="S2831" s="8"/>
      <c r="T2831" s="8"/>
      <c r="U2831" s="8"/>
      <c r="V2831" s="8"/>
      <c r="W2831" s="8"/>
    </row>
    <row r="2832" spans="1:23" ht="14.25" customHeight="1">
      <c r="A2832" s="7">
        <v>41947</v>
      </c>
      <c r="B2832" s="8">
        <v>3.2425999999999999</v>
      </c>
      <c r="C2832" s="8">
        <v>3.6412</v>
      </c>
      <c r="D2832" s="8">
        <v>0.39860000000000007</v>
      </c>
      <c r="E2832" s="8">
        <v>1.63</v>
      </c>
      <c r="F2832" s="8">
        <v>2.35</v>
      </c>
      <c r="G2832" s="8">
        <v>87.044399999999996</v>
      </c>
      <c r="H2832" s="8"/>
      <c r="I2832" s="8">
        <v>132.6951867662566</v>
      </c>
      <c r="J2832" s="8"/>
      <c r="N2832" s="7"/>
      <c r="O2832" s="8"/>
      <c r="P2832" s="8"/>
      <c r="Q2832" s="8"/>
      <c r="R2832" s="8"/>
      <c r="S2832" s="8"/>
      <c r="T2832" s="8"/>
      <c r="U2832" s="8"/>
      <c r="V2832" s="8"/>
      <c r="W2832" s="8"/>
    </row>
    <row r="2833" spans="1:23" ht="14.25" customHeight="1">
      <c r="A2833" s="7">
        <v>41946</v>
      </c>
      <c r="B2833" s="8">
        <v>3.2953000000000001</v>
      </c>
      <c r="C2833" s="8">
        <v>3.7006999999999999</v>
      </c>
      <c r="D2833" s="8">
        <v>0.40539999999999976</v>
      </c>
      <c r="E2833" s="8">
        <v>1.63</v>
      </c>
      <c r="F2833" s="8">
        <v>2.36</v>
      </c>
      <c r="G2833" s="8">
        <v>87.382199999999997</v>
      </c>
      <c r="H2833" s="8"/>
      <c r="I2833" s="8">
        <v>124.43233931338028</v>
      </c>
      <c r="J2833" s="8"/>
      <c r="N2833" s="7"/>
      <c r="O2833" s="8"/>
      <c r="P2833" s="8"/>
      <c r="Q2833" s="8"/>
      <c r="R2833" s="8"/>
      <c r="S2833" s="8"/>
      <c r="T2833" s="8"/>
      <c r="U2833" s="8"/>
      <c r="V2833" s="8"/>
      <c r="W2833" s="8"/>
    </row>
    <row r="2834" spans="1:23" ht="14.25" customHeight="1">
      <c r="A2834" s="7">
        <v>41943</v>
      </c>
      <c r="B2834" s="8">
        <v>3.3555000000000001</v>
      </c>
      <c r="C2834" s="8">
        <v>3.7559</v>
      </c>
      <c r="D2834" s="8">
        <v>0.40039999999999987</v>
      </c>
      <c r="E2834" s="8">
        <v>1.62</v>
      </c>
      <c r="F2834" s="8">
        <v>2.35</v>
      </c>
      <c r="G2834" s="8">
        <v>86.923400000000001</v>
      </c>
      <c r="H2834" s="8"/>
      <c r="I2834" s="8">
        <v>122.98216272084805</v>
      </c>
      <c r="J2834" s="8"/>
      <c r="N2834" s="7"/>
      <c r="O2834" s="8"/>
      <c r="P2834" s="8"/>
      <c r="Q2834" s="8"/>
      <c r="R2834" s="8"/>
      <c r="S2834" s="8"/>
      <c r="T2834" s="8"/>
      <c r="U2834" s="8"/>
      <c r="V2834" s="8"/>
      <c r="W2834" s="8"/>
    </row>
    <row r="2835" spans="1:23" ht="14.25" customHeight="1">
      <c r="A2835" s="7">
        <v>41942</v>
      </c>
      <c r="B2835" s="8">
        <v>3.3809999999999998</v>
      </c>
      <c r="C2835" s="8">
        <v>3.7688000000000001</v>
      </c>
      <c r="D2835" s="8">
        <v>0.38780000000000037</v>
      </c>
      <c r="E2835" s="8">
        <v>1.58</v>
      </c>
      <c r="F2835" s="8">
        <v>2.3199999999999998</v>
      </c>
      <c r="G2835" s="8">
        <v>86.133799999999994</v>
      </c>
      <c r="H2835" s="8"/>
      <c r="I2835" s="8">
        <v>122.18155456637169</v>
      </c>
      <c r="J2835" s="8"/>
      <c r="N2835" s="7"/>
      <c r="O2835" s="8"/>
      <c r="P2835" s="8"/>
      <c r="Q2835" s="8"/>
      <c r="R2835" s="8"/>
      <c r="S2835" s="8"/>
      <c r="T2835" s="8"/>
      <c r="U2835" s="8"/>
      <c r="V2835" s="8"/>
      <c r="W2835" s="8"/>
    </row>
    <row r="2836" spans="1:23" ht="14.25" customHeight="1">
      <c r="A2836" s="7">
        <v>41941</v>
      </c>
      <c r="B2836" s="8">
        <v>3.4024000000000001</v>
      </c>
      <c r="C2836" s="8">
        <v>3.7176</v>
      </c>
      <c r="D2836" s="8">
        <v>0.31519999999999992</v>
      </c>
      <c r="E2836" s="8">
        <v>1.61</v>
      </c>
      <c r="F2836" s="8">
        <v>2.34</v>
      </c>
      <c r="G2836" s="8">
        <v>85.997500000000002</v>
      </c>
      <c r="H2836" s="8"/>
      <c r="I2836" s="8">
        <v>127.21212342198582</v>
      </c>
      <c r="J2836" s="8"/>
      <c r="N2836" s="7"/>
      <c r="O2836" s="8"/>
      <c r="P2836" s="8"/>
      <c r="Q2836" s="8"/>
      <c r="R2836" s="8"/>
      <c r="S2836" s="8"/>
      <c r="T2836" s="8"/>
      <c r="U2836" s="8"/>
      <c r="V2836" s="8"/>
      <c r="W2836" s="8"/>
    </row>
    <row r="2837" spans="1:23" ht="14.25" customHeight="1">
      <c r="A2837" s="7">
        <v>41940</v>
      </c>
      <c r="B2837" s="8">
        <v>3.4163000000000001</v>
      </c>
      <c r="C2837" s="8">
        <v>3.7423999999999999</v>
      </c>
      <c r="D2837" s="8">
        <v>0.32609999999999983</v>
      </c>
      <c r="E2837" s="8">
        <v>1.53</v>
      </c>
      <c r="F2837" s="8">
        <v>2.2999999999999998</v>
      </c>
      <c r="G2837" s="8">
        <v>85.418899999999994</v>
      </c>
      <c r="H2837" s="8"/>
      <c r="I2837" s="8">
        <v>125.28639730017763</v>
      </c>
      <c r="J2837" s="8"/>
      <c r="N2837" s="7"/>
      <c r="O2837" s="8"/>
      <c r="P2837" s="8"/>
      <c r="Q2837" s="8"/>
      <c r="R2837" s="8"/>
      <c r="S2837" s="8"/>
      <c r="T2837" s="8"/>
      <c r="U2837" s="8"/>
      <c r="V2837" s="8"/>
      <c r="W2837" s="8"/>
    </row>
    <row r="2838" spans="1:23" ht="14.25" customHeight="1">
      <c r="A2838" s="7">
        <v>41939</v>
      </c>
      <c r="B2838" s="8">
        <v>3.4516</v>
      </c>
      <c r="C2838" s="8">
        <v>3.7755999999999998</v>
      </c>
      <c r="D2838" s="8">
        <v>0.32399999999999984</v>
      </c>
      <c r="E2838" s="8">
        <v>1.51</v>
      </c>
      <c r="F2838" s="8">
        <v>2.27</v>
      </c>
      <c r="G2838" s="8">
        <v>85.582300000000004</v>
      </c>
      <c r="H2838" s="8"/>
      <c r="I2838" s="8">
        <v>123.71427245115453</v>
      </c>
      <c r="J2838" s="8"/>
      <c r="N2838" s="7"/>
      <c r="O2838" s="8"/>
      <c r="P2838" s="8"/>
      <c r="Q2838" s="8"/>
      <c r="R2838" s="8"/>
      <c r="S2838" s="8"/>
      <c r="T2838" s="8"/>
      <c r="U2838" s="8"/>
      <c r="V2838" s="8"/>
      <c r="W2838" s="8"/>
    </row>
    <row r="2839" spans="1:23" ht="14.25" customHeight="1">
      <c r="A2839" s="7">
        <v>41936</v>
      </c>
      <c r="B2839" s="8">
        <v>3.4965999999999999</v>
      </c>
      <c r="C2839" s="8">
        <v>3.8012999999999999</v>
      </c>
      <c r="D2839" s="8">
        <v>0.30469999999999997</v>
      </c>
      <c r="E2839" s="8">
        <v>1.52</v>
      </c>
      <c r="F2839" s="8">
        <v>2.29</v>
      </c>
      <c r="G2839" s="8">
        <v>85.702600000000004</v>
      </c>
      <c r="H2839" s="8"/>
      <c r="I2839" s="8">
        <v>122.28996824686941</v>
      </c>
      <c r="J2839" s="8"/>
      <c r="N2839" s="7"/>
      <c r="O2839" s="8"/>
      <c r="P2839" s="8"/>
      <c r="Q2839" s="8"/>
      <c r="R2839" s="8"/>
      <c r="S2839" s="8"/>
      <c r="T2839" s="8"/>
      <c r="U2839" s="8"/>
      <c r="V2839" s="8"/>
      <c r="W2839" s="8"/>
    </row>
    <row r="2840" spans="1:23" ht="14.25" customHeight="1">
      <c r="A2840" s="7">
        <v>41935</v>
      </c>
      <c r="B2840" s="8">
        <v>3.4763999999999999</v>
      </c>
      <c r="C2840" s="8">
        <v>3.8108</v>
      </c>
      <c r="D2840" s="8">
        <v>0.33440000000000003</v>
      </c>
      <c r="E2840" s="8">
        <v>1.52</v>
      </c>
      <c r="F2840" s="8">
        <v>2.29</v>
      </c>
      <c r="G2840" s="8">
        <v>85.871700000000004</v>
      </c>
      <c r="H2840" s="8"/>
      <c r="I2840" s="8">
        <v>123.81920318996416</v>
      </c>
      <c r="J2840" s="8"/>
      <c r="N2840" s="7"/>
      <c r="O2840" s="8"/>
      <c r="P2840" s="8"/>
      <c r="Q2840" s="8"/>
      <c r="R2840" s="8"/>
      <c r="S2840" s="8"/>
      <c r="T2840" s="8"/>
      <c r="U2840" s="8"/>
      <c r="V2840" s="8"/>
      <c r="W2840" s="8"/>
    </row>
    <row r="2841" spans="1:23" ht="14.25" customHeight="1">
      <c r="A2841" s="7">
        <v>41934</v>
      </c>
      <c r="B2841" s="8">
        <v>3.4851000000000001</v>
      </c>
      <c r="C2841" s="8">
        <v>3.7928999999999999</v>
      </c>
      <c r="D2841" s="8">
        <v>0.30779999999999985</v>
      </c>
      <c r="E2841" s="8">
        <v>1.46</v>
      </c>
      <c r="F2841" s="8">
        <v>2.25</v>
      </c>
      <c r="G2841" s="8">
        <v>85.764700000000005</v>
      </c>
      <c r="H2841" s="8"/>
      <c r="I2841" s="8">
        <v>127.36676517117117</v>
      </c>
      <c r="J2841" s="8"/>
      <c r="N2841" s="7"/>
      <c r="O2841" s="8"/>
      <c r="P2841" s="8"/>
      <c r="Q2841" s="8"/>
      <c r="R2841" s="8"/>
      <c r="S2841" s="8"/>
      <c r="T2841" s="8"/>
      <c r="U2841" s="8"/>
      <c r="V2841" s="8"/>
      <c r="W2841" s="8"/>
    </row>
    <row r="2842" spans="1:23" ht="14.25" customHeight="1">
      <c r="A2842" s="7">
        <v>41933</v>
      </c>
      <c r="B2842" s="8">
        <v>3.4849000000000001</v>
      </c>
      <c r="C2842" s="8">
        <v>3.7323</v>
      </c>
      <c r="D2842" s="8">
        <v>0.24739999999999984</v>
      </c>
      <c r="E2842" s="8">
        <v>1.44</v>
      </c>
      <c r="F2842" s="8">
        <v>2.23</v>
      </c>
      <c r="G2842" s="8">
        <v>85.396600000000007</v>
      </c>
      <c r="H2842" s="8"/>
      <c r="I2842" s="8">
        <v>131.56844678700361</v>
      </c>
      <c r="J2842" s="8"/>
      <c r="N2842" s="7"/>
      <c r="O2842" s="8"/>
      <c r="P2842" s="8"/>
      <c r="Q2842" s="8"/>
      <c r="R2842" s="8"/>
      <c r="S2842" s="8"/>
      <c r="T2842" s="8"/>
      <c r="U2842" s="8"/>
      <c r="V2842" s="8"/>
      <c r="W2842" s="8"/>
    </row>
    <row r="2843" spans="1:23" ht="14.25" customHeight="1">
      <c r="A2843" s="7">
        <v>41932</v>
      </c>
      <c r="B2843" s="8">
        <v>3.5009999999999999</v>
      </c>
      <c r="C2843" s="8">
        <v>3.7441</v>
      </c>
      <c r="D2843" s="8">
        <v>0.24310000000000009</v>
      </c>
      <c r="E2843" s="8">
        <v>1.41</v>
      </c>
      <c r="F2843" s="8">
        <v>2.2000000000000002</v>
      </c>
      <c r="G2843" s="8">
        <v>85.034300000000002</v>
      </c>
      <c r="H2843" s="8"/>
      <c r="I2843" s="8">
        <v>135.59904464864866</v>
      </c>
      <c r="J2843" s="8"/>
      <c r="N2843" s="7"/>
      <c r="O2843" s="8"/>
      <c r="P2843" s="8"/>
      <c r="Q2843" s="8"/>
      <c r="R2843" s="8"/>
      <c r="S2843" s="8"/>
      <c r="T2843" s="8"/>
      <c r="U2843" s="8"/>
      <c r="V2843" s="8"/>
      <c r="W2843" s="8"/>
    </row>
    <row r="2844" spans="1:23" ht="14.25" customHeight="1">
      <c r="A2844" s="7">
        <v>41929</v>
      </c>
      <c r="B2844" s="8">
        <v>3.5385</v>
      </c>
      <c r="C2844" s="8">
        <v>3.8109999999999999</v>
      </c>
      <c r="D2844" s="8">
        <v>0.27249999999999996</v>
      </c>
      <c r="E2844" s="8">
        <v>1.44</v>
      </c>
      <c r="F2844" s="8">
        <v>2.2200000000000002</v>
      </c>
      <c r="G2844" s="8">
        <v>85.198499999999996</v>
      </c>
      <c r="H2844" s="8"/>
      <c r="I2844" s="8">
        <v>134.25953066666668</v>
      </c>
      <c r="J2844" s="8"/>
      <c r="N2844" s="7"/>
      <c r="O2844" s="8"/>
      <c r="P2844" s="8"/>
      <c r="Q2844" s="8"/>
      <c r="R2844" s="8"/>
      <c r="S2844" s="8"/>
      <c r="T2844" s="8"/>
      <c r="U2844" s="8"/>
      <c r="V2844" s="8"/>
      <c r="W2844" s="8"/>
    </row>
    <row r="2845" spans="1:23" ht="14.25" customHeight="1">
      <c r="A2845" s="7">
        <v>41928</v>
      </c>
      <c r="B2845" s="8">
        <v>3.5672000000000001</v>
      </c>
      <c r="C2845" s="8">
        <v>3.8115999999999999</v>
      </c>
      <c r="D2845" s="8">
        <v>0.24439999999999973</v>
      </c>
      <c r="E2845" s="8">
        <v>1.39</v>
      </c>
      <c r="F2845" s="8">
        <v>2.17</v>
      </c>
      <c r="G2845" s="8">
        <v>84.957499999999996</v>
      </c>
      <c r="H2845" s="8"/>
      <c r="I2845" s="8">
        <v>132.39111752260399</v>
      </c>
      <c r="J2845" s="8"/>
      <c r="N2845" s="7"/>
      <c r="O2845" s="8"/>
      <c r="P2845" s="8"/>
      <c r="Q2845" s="8"/>
      <c r="R2845" s="8"/>
      <c r="S2845" s="8"/>
      <c r="T2845" s="8"/>
      <c r="U2845" s="8"/>
      <c r="V2845" s="8"/>
      <c r="W2845" s="8"/>
    </row>
    <row r="2846" spans="1:23" ht="14.25" customHeight="1">
      <c r="A2846" s="7">
        <v>41927</v>
      </c>
      <c r="B2846" s="8">
        <v>3.6355</v>
      </c>
      <c r="C2846" s="8">
        <v>3.8214999999999999</v>
      </c>
      <c r="D2846" s="8">
        <v>0.18599999999999994</v>
      </c>
      <c r="E2846" s="8">
        <v>1.37</v>
      </c>
      <c r="F2846" s="8">
        <v>2.15</v>
      </c>
      <c r="G2846" s="8">
        <v>84.913399999999996</v>
      </c>
      <c r="H2846" s="8"/>
      <c r="I2846" s="8">
        <v>133.49092091074681</v>
      </c>
      <c r="J2846" s="8"/>
      <c r="N2846" s="7"/>
      <c r="O2846" s="8"/>
      <c r="P2846" s="8"/>
      <c r="Q2846" s="8"/>
      <c r="R2846" s="8"/>
      <c r="S2846" s="8"/>
      <c r="T2846" s="8"/>
      <c r="U2846" s="8"/>
      <c r="V2846" s="8"/>
      <c r="W2846" s="8"/>
    </row>
    <row r="2847" spans="1:23" ht="14.25" customHeight="1">
      <c r="A2847" s="7">
        <v>41926</v>
      </c>
      <c r="B2847" s="8">
        <v>3.6716000000000002</v>
      </c>
      <c r="C2847" s="8">
        <v>3.9015</v>
      </c>
      <c r="D2847" s="8">
        <v>0.22989999999999977</v>
      </c>
      <c r="E2847" s="8">
        <v>1.45</v>
      </c>
      <c r="F2847" s="8">
        <v>2.21</v>
      </c>
      <c r="G2847" s="8">
        <v>85.811800000000005</v>
      </c>
      <c r="H2847" s="8"/>
      <c r="I2847" s="8">
        <v>131.46572462659381</v>
      </c>
      <c r="J2847" s="8"/>
      <c r="N2847" s="7"/>
      <c r="O2847" s="8"/>
      <c r="P2847" s="8"/>
      <c r="Q2847" s="8"/>
      <c r="R2847" s="8"/>
      <c r="S2847" s="8"/>
      <c r="T2847" s="8"/>
      <c r="U2847" s="8"/>
      <c r="V2847" s="8"/>
      <c r="W2847" s="8"/>
    </row>
    <row r="2848" spans="1:23" ht="14.25" customHeight="1">
      <c r="A2848" s="7">
        <v>41925</v>
      </c>
      <c r="B2848" s="8">
        <v>3.7210000000000001</v>
      </c>
      <c r="C2848" s="8">
        <v>3.9952999999999999</v>
      </c>
      <c r="D2848" s="8">
        <v>0.27429999999999977</v>
      </c>
      <c r="E2848" s="8">
        <v>1.55</v>
      </c>
      <c r="F2848" s="8">
        <v>2.31</v>
      </c>
      <c r="G2848" s="8">
        <v>85.205699999999993</v>
      </c>
      <c r="H2848" s="8"/>
      <c r="I2848" s="8">
        <v>125.21837260473589</v>
      </c>
      <c r="J2848" s="8"/>
      <c r="N2848" s="7"/>
      <c r="O2848" s="8"/>
      <c r="P2848" s="8"/>
      <c r="Q2848" s="8"/>
      <c r="R2848" s="8"/>
      <c r="S2848" s="8"/>
      <c r="T2848" s="8"/>
      <c r="U2848" s="8"/>
      <c r="V2848" s="8"/>
      <c r="W2848" s="8"/>
    </row>
    <row r="2849" spans="1:23" ht="14.25" customHeight="1">
      <c r="A2849" s="7">
        <v>41923</v>
      </c>
      <c r="B2849" s="8">
        <v>3.7262</v>
      </c>
      <c r="C2849" s="8">
        <v>3.9965000000000002</v>
      </c>
      <c r="D2849" s="8">
        <v>0.27030000000000021</v>
      </c>
      <c r="E2849" s="8">
        <v>1.55</v>
      </c>
      <c r="F2849" s="8">
        <v>2.31</v>
      </c>
      <c r="G2849" s="8">
        <v>85.808499999999995</v>
      </c>
      <c r="H2849" s="8"/>
      <c r="I2849" s="8">
        <v>124.0653371350365</v>
      </c>
      <c r="J2849" s="8"/>
      <c r="N2849" s="7"/>
      <c r="O2849" s="8"/>
      <c r="P2849" s="8"/>
      <c r="Q2849" s="8"/>
      <c r="R2849" s="8"/>
      <c r="S2849" s="8"/>
      <c r="T2849" s="8"/>
      <c r="U2849" s="8"/>
      <c r="V2849" s="8"/>
      <c r="W2849" s="8"/>
    </row>
    <row r="2850" spans="1:23" ht="14.25" customHeight="1">
      <c r="A2850" s="7">
        <v>41922</v>
      </c>
      <c r="B2850" s="8">
        <v>3.7357999999999998</v>
      </c>
      <c r="C2850" s="8">
        <v>4.0130999999999997</v>
      </c>
      <c r="D2850" s="8">
        <v>0.27729999999999988</v>
      </c>
      <c r="E2850" s="8">
        <v>1.55</v>
      </c>
      <c r="F2850" s="8">
        <v>2.31</v>
      </c>
      <c r="G2850" s="8">
        <v>85.808499999999995</v>
      </c>
      <c r="H2850" s="8"/>
      <c r="I2850" s="8">
        <v>124.08633538321168</v>
      </c>
      <c r="J2850" s="8"/>
      <c r="N2850" s="7"/>
      <c r="O2850" s="8"/>
      <c r="P2850" s="8"/>
      <c r="Q2850" s="8"/>
      <c r="R2850" s="8"/>
      <c r="S2850" s="8"/>
      <c r="T2850" s="8"/>
      <c r="U2850" s="8"/>
      <c r="V2850" s="8"/>
      <c r="W2850" s="8"/>
    </row>
    <row r="2851" spans="1:23" ht="14.25" customHeight="1">
      <c r="A2851" s="7">
        <v>41921</v>
      </c>
      <c r="B2851" s="8">
        <v>3.7408999999999999</v>
      </c>
      <c r="C2851" s="8">
        <v>4.0014000000000003</v>
      </c>
      <c r="D2851" s="8">
        <v>0.2605000000000004</v>
      </c>
      <c r="E2851" s="8">
        <v>1.58</v>
      </c>
      <c r="F2851" s="8">
        <v>2.34</v>
      </c>
      <c r="G2851" s="8">
        <v>85.536699999999996</v>
      </c>
      <c r="H2851" s="8"/>
      <c r="I2851" s="8">
        <v>125.07812751371115</v>
      </c>
      <c r="J2851" s="8"/>
      <c r="N2851" s="7"/>
      <c r="O2851" s="8"/>
      <c r="P2851" s="8"/>
      <c r="Q2851" s="8"/>
      <c r="R2851" s="8"/>
      <c r="S2851" s="8"/>
      <c r="T2851" s="8"/>
      <c r="U2851" s="8"/>
      <c r="V2851" s="8"/>
      <c r="W2851" s="8"/>
    </row>
    <row r="2852" spans="1:23" ht="14.25" customHeight="1">
      <c r="A2852" s="7">
        <v>41920</v>
      </c>
      <c r="B2852" s="8">
        <v>3.7408000000000001</v>
      </c>
      <c r="C2852" s="8">
        <v>3.9929999999999999</v>
      </c>
      <c r="D2852" s="8">
        <v>0.25219999999999976</v>
      </c>
      <c r="E2852" s="8">
        <v>1.57</v>
      </c>
      <c r="F2852" s="8">
        <v>2.35</v>
      </c>
      <c r="G2852" s="8">
        <v>85.296899999999994</v>
      </c>
      <c r="H2852" s="8"/>
      <c r="I2852" s="8">
        <v>127.34703686238532</v>
      </c>
      <c r="J2852" s="8"/>
      <c r="N2852" s="7"/>
      <c r="O2852" s="8"/>
      <c r="P2852" s="8"/>
      <c r="Q2852" s="8"/>
      <c r="R2852" s="8"/>
      <c r="S2852" s="8"/>
      <c r="T2852" s="8"/>
      <c r="U2852" s="8"/>
      <c r="V2852" s="8"/>
      <c r="W2852" s="8"/>
    </row>
    <row r="2853" spans="1:23" ht="14.25" customHeight="1">
      <c r="A2853" s="7">
        <v>41919</v>
      </c>
      <c r="B2853" s="8">
        <v>3.7401</v>
      </c>
      <c r="C2853" s="8">
        <v>3.9824000000000002</v>
      </c>
      <c r="D2853" s="8">
        <v>0.24230000000000018</v>
      </c>
      <c r="E2853" s="8">
        <v>1.64</v>
      </c>
      <c r="F2853" s="8">
        <v>2.36</v>
      </c>
      <c r="G2853" s="8">
        <v>85.661199999999994</v>
      </c>
      <c r="H2853" s="8"/>
      <c r="I2853" s="8">
        <v>129.02555931860036</v>
      </c>
      <c r="J2853" s="8"/>
      <c r="N2853" s="7"/>
      <c r="O2853" s="8"/>
      <c r="P2853" s="8"/>
      <c r="Q2853" s="8"/>
      <c r="R2853" s="8"/>
      <c r="S2853" s="8"/>
      <c r="T2853" s="8"/>
      <c r="U2853" s="8"/>
      <c r="V2853" s="8"/>
      <c r="W2853" s="8"/>
    </row>
    <row r="2854" spans="1:23" ht="14.25" customHeight="1">
      <c r="A2854" s="7">
        <v>41918</v>
      </c>
      <c r="B2854" s="8">
        <v>3.7401</v>
      </c>
      <c r="C2854" s="8">
        <v>3.9824000000000002</v>
      </c>
      <c r="D2854" s="8">
        <v>0.24230000000000018</v>
      </c>
      <c r="E2854" s="8">
        <v>1.7</v>
      </c>
      <c r="F2854" s="8">
        <v>2.4300000000000002</v>
      </c>
      <c r="G2854" s="8">
        <v>85.762699999999995</v>
      </c>
      <c r="H2854" s="8"/>
      <c r="I2854" s="8">
        <v>129.02555931860036</v>
      </c>
      <c r="J2854" s="8"/>
      <c r="N2854" s="7"/>
      <c r="O2854" s="8"/>
      <c r="P2854" s="8"/>
      <c r="Q2854" s="8"/>
      <c r="R2854" s="8"/>
      <c r="S2854" s="8"/>
      <c r="T2854" s="8"/>
      <c r="U2854" s="8"/>
      <c r="V2854" s="8"/>
      <c r="W2854" s="8"/>
    </row>
    <row r="2855" spans="1:23" ht="14.25" customHeight="1">
      <c r="A2855" s="7">
        <v>41915</v>
      </c>
      <c r="B2855" s="8">
        <v>3.7401</v>
      </c>
      <c r="C2855" s="8">
        <v>3.9824000000000002</v>
      </c>
      <c r="D2855" s="8">
        <v>0.24230000000000018</v>
      </c>
      <c r="E2855" s="8">
        <v>1.73</v>
      </c>
      <c r="F2855" s="8">
        <v>2.4500000000000002</v>
      </c>
      <c r="G2855" s="8">
        <v>86.660499999999999</v>
      </c>
      <c r="H2855" s="8"/>
      <c r="I2855" s="8">
        <v>129.02555931860036</v>
      </c>
      <c r="J2855" s="8"/>
      <c r="N2855" s="7"/>
      <c r="O2855" s="8"/>
      <c r="P2855" s="8"/>
      <c r="Q2855" s="8"/>
      <c r="R2855" s="8"/>
      <c r="S2855" s="8"/>
      <c r="T2855" s="8"/>
      <c r="U2855" s="8"/>
      <c r="V2855" s="8"/>
      <c r="W2855" s="8"/>
    </row>
    <row r="2856" spans="1:23" ht="14.25" customHeight="1">
      <c r="A2856" s="7">
        <v>41914</v>
      </c>
      <c r="B2856" s="8">
        <v>3.7401</v>
      </c>
      <c r="C2856" s="8">
        <v>3.9824000000000002</v>
      </c>
      <c r="D2856" s="8">
        <v>0.24230000000000018</v>
      </c>
      <c r="E2856" s="8">
        <v>1.7</v>
      </c>
      <c r="F2856" s="8">
        <v>2.44</v>
      </c>
      <c r="G2856" s="8">
        <v>85.6096</v>
      </c>
      <c r="H2856" s="8"/>
      <c r="I2856" s="8">
        <v>129.02555931860036</v>
      </c>
      <c r="J2856" s="8"/>
      <c r="N2856" s="7"/>
      <c r="O2856" s="8"/>
      <c r="P2856" s="8"/>
      <c r="Q2856" s="8"/>
      <c r="R2856" s="8"/>
      <c r="S2856" s="8"/>
      <c r="T2856" s="8"/>
      <c r="U2856" s="8"/>
      <c r="V2856" s="8"/>
      <c r="W2856" s="8"/>
    </row>
    <row r="2857" spans="1:23" ht="14.25" customHeight="1">
      <c r="A2857" s="7">
        <v>41913</v>
      </c>
      <c r="B2857" s="8">
        <v>3.7401</v>
      </c>
      <c r="C2857" s="8">
        <v>3.9824000000000002</v>
      </c>
      <c r="D2857" s="8">
        <v>0.24230000000000018</v>
      </c>
      <c r="E2857" s="8">
        <v>1.69</v>
      </c>
      <c r="F2857" s="8">
        <v>2.42</v>
      </c>
      <c r="G2857" s="8">
        <v>85.894800000000004</v>
      </c>
      <c r="H2857" s="8"/>
      <c r="I2857" s="8">
        <v>129.02555931860036</v>
      </c>
      <c r="J2857" s="8"/>
      <c r="N2857" s="7"/>
      <c r="O2857" s="8"/>
      <c r="P2857" s="8"/>
      <c r="Q2857" s="8"/>
      <c r="R2857" s="8"/>
      <c r="S2857" s="8"/>
      <c r="T2857" s="8"/>
      <c r="U2857" s="8"/>
      <c r="V2857" s="8"/>
      <c r="W2857" s="8"/>
    </row>
    <row r="2858" spans="1:23" ht="14.25" customHeight="1">
      <c r="A2858" s="7">
        <v>41912</v>
      </c>
      <c r="B2858" s="8">
        <v>3.7401</v>
      </c>
      <c r="C2858" s="8">
        <v>3.9824000000000002</v>
      </c>
      <c r="D2858" s="8">
        <v>0.24230000000000018</v>
      </c>
      <c r="E2858" s="8">
        <v>1.78</v>
      </c>
      <c r="F2858" s="8">
        <v>2.52</v>
      </c>
      <c r="G2858" s="8">
        <v>85.906999999999996</v>
      </c>
      <c r="H2858" s="8"/>
      <c r="I2858" s="8">
        <v>129.02555931860036</v>
      </c>
      <c r="J2858" s="8"/>
      <c r="N2858" s="7"/>
      <c r="O2858" s="8"/>
      <c r="P2858" s="8"/>
      <c r="Q2858" s="8"/>
      <c r="R2858" s="8"/>
      <c r="S2858" s="8"/>
      <c r="T2858" s="8"/>
      <c r="U2858" s="8"/>
      <c r="V2858" s="8"/>
      <c r="W2858" s="8"/>
    </row>
    <row r="2859" spans="1:23" ht="14.25" customHeight="1">
      <c r="A2859" s="7">
        <v>41911</v>
      </c>
      <c r="B2859" s="8">
        <v>3.7511000000000001</v>
      </c>
      <c r="C2859" s="8">
        <v>3.9925000000000002</v>
      </c>
      <c r="D2859" s="8">
        <v>0.24140000000000006</v>
      </c>
      <c r="E2859" s="8">
        <v>1.77</v>
      </c>
      <c r="F2859" s="8">
        <v>2.5</v>
      </c>
      <c r="G2859" s="8">
        <v>85.620500000000007</v>
      </c>
      <c r="H2859" s="8"/>
      <c r="I2859" s="8">
        <v>126.83114734317343</v>
      </c>
      <c r="J2859" s="8"/>
      <c r="N2859" s="7"/>
      <c r="O2859" s="8"/>
      <c r="P2859" s="8"/>
      <c r="Q2859" s="8"/>
      <c r="R2859" s="8"/>
      <c r="S2859" s="8"/>
      <c r="T2859" s="8"/>
      <c r="U2859" s="8"/>
      <c r="V2859" s="8"/>
      <c r="W2859" s="8"/>
    </row>
    <row r="2860" spans="1:23" ht="14.25" customHeight="1">
      <c r="A2860" s="7">
        <v>41910</v>
      </c>
      <c r="B2860" s="8">
        <v>3.7401</v>
      </c>
      <c r="C2860" s="8">
        <v>4.0227000000000004</v>
      </c>
      <c r="D2860" s="8">
        <v>0.28260000000000041</v>
      </c>
      <c r="E2860" s="8">
        <v>1.8</v>
      </c>
      <c r="F2860" s="8">
        <v>2.54</v>
      </c>
      <c r="G2860" s="8">
        <v>85.626499999999993</v>
      </c>
      <c r="H2860" s="8"/>
      <c r="I2860" s="8">
        <v>124.35751902033272</v>
      </c>
      <c r="J2860" s="8"/>
      <c r="N2860" s="7"/>
      <c r="O2860" s="8"/>
      <c r="P2860" s="8"/>
      <c r="Q2860" s="8"/>
      <c r="R2860" s="8"/>
      <c r="S2860" s="8"/>
      <c r="T2860" s="8"/>
      <c r="U2860" s="8"/>
      <c r="V2860" s="8"/>
      <c r="W2860" s="8"/>
    </row>
    <row r="2861" spans="1:23" ht="14.25" customHeight="1">
      <c r="A2861" s="7">
        <v>41908</v>
      </c>
      <c r="B2861" s="8">
        <v>3.7462</v>
      </c>
      <c r="C2861" s="8">
        <v>4.0091999999999999</v>
      </c>
      <c r="D2861" s="8">
        <v>0.2629999999999999</v>
      </c>
      <c r="E2861" s="8">
        <v>1.8</v>
      </c>
      <c r="F2861" s="8">
        <v>2.54</v>
      </c>
      <c r="G2861" s="8">
        <v>85.626499999999993</v>
      </c>
      <c r="H2861" s="8"/>
      <c r="I2861" s="8">
        <v>123.96081227777778</v>
      </c>
      <c r="J2861" s="8"/>
      <c r="N2861" s="7"/>
      <c r="O2861" s="8"/>
      <c r="P2861" s="8"/>
      <c r="Q2861" s="8"/>
      <c r="R2861" s="8"/>
      <c r="S2861" s="8"/>
      <c r="T2861" s="8"/>
      <c r="U2861" s="8"/>
      <c r="V2861" s="8"/>
      <c r="W2861" s="8"/>
    </row>
    <row r="2862" spans="1:23" ht="14.25" customHeight="1">
      <c r="A2862" s="7">
        <v>41907</v>
      </c>
      <c r="B2862" s="8">
        <v>3.7521</v>
      </c>
      <c r="C2862" s="8">
        <v>4.0025000000000004</v>
      </c>
      <c r="D2862" s="8">
        <v>0.2504000000000004</v>
      </c>
      <c r="E2862" s="8">
        <v>1.75</v>
      </c>
      <c r="F2862" s="8">
        <v>2.52</v>
      </c>
      <c r="G2862" s="8">
        <v>85.193200000000004</v>
      </c>
      <c r="H2862" s="8"/>
      <c r="I2862" s="8">
        <v>121.82371962894248</v>
      </c>
      <c r="J2862" s="8"/>
      <c r="N2862" s="7"/>
      <c r="O2862" s="8"/>
      <c r="P2862" s="8"/>
      <c r="Q2862" s="8"/>
      <c r="R2862" s="8"/>
      <c r="S2862" s="8"/>
      <c r="T2862" s="8"/>
      <c r="U2862" s="8"/>
      <c r="V2862" s="8"/>
      <c r="W2862" s="8"/>
    </row>
    <row r="2863" spans="1:23" ht="14.25" customHeight="1">
      <c r="A2863" s="7">
        <v>41906</v>
      </c>
      <c r="B2863" s="8">
        <v>3.7818999999999998</v>
      </c>
      <c r="C2863" s="8">
        <v>4.0425000000000004</v>
      </c>
      <c r="D2863" s="8">
        <v>0.26060000000000061</v>
      </c>
      <c r="E2863" s="8">
        <v>1.82</v>
      </c>
      <c r="F2863" s="8">
        <v>2.57</v>
      </c>
      <c r="G2863" s="8">
        <v>85.0655</v>
      </c>
      <c r="H2863" s="8"/>
      <c r="I2863" s="8">
        <v>122.49268608938547</v>
      </c>
      <c r="J2863" s="8"/>
      <c r="N2863" s="7"/>
      <c r="O2863" s="8"/>
      <c r="P2863" s="8"/>
      <c r="Q2863" s="8"/>
      <c r="R2863" s="8"/>
      <c r="S2863" s="8"/>
      <c r="T2863" s="8"/>
      <c r="U2863" s="8"/>
      <c r="V2863" s="8"/>
      <c r="W2863" s="8"/>
    </row>
    <row r="2864" spans="1:23" ht="14.25" customHeight="1">
      <c r="A2864" s="7">
        <v>41905</v>
      </c>
      <c r="B2864" s="8">
        <v>3.7637</v>
      </c>
      <c r="C2864" s="8">
        <v>3.9910999999999999</v>
      </c>
      <c r="D2864" s="8">
        <v>0.22739999999999982</v>
      </c>
      <c r="E2864" s="8">
        <v>1.78</v>
      </c>
      <c r="F2864" s="8">
        <v>2.54</v>
      </c>
      <c r="G2864" s="8">
        <v>84.710800000000006</v>
      </c>
      <c r="H2864" s="8"/>
      <c r="I2864" s="8">
        <v>126.76339449626866</v>
      </c>
      <c r="J2864" s="8"/>
      <c r="N2864" s="7"/>
      <c r="O2864" s="8"/>
      <c r="P2864" s="8"/>
      <c r="Q2864" s="8"/>
      <c r="R2864" s="8"/>
      <c r="S2864" s="8"/>
      <c r="T2864" s="8"/>
      <c r="U2864" s="8"/>
      <c r="V2864" s="8"/>
      <c r="W2864" s="8"/>
    </row>
    <row r="2865" spans="1:23" ht="14.25" customHeight="1">
      <c r="A2865" s="7">
        <v>41904</v>
      </c>
      <c r="B2865" s="8">
        <v>3.7928999999999999</v>
      </c>
      <c r="C2865" s="8">
        <v>4.0110000000000001</v>
      </c>
      <c r="D2865" s="8">
        <v>0.21810000000000018</v>
      </c>
      <c r="E2865" s="8">
        <v>1.8</v>
      </c>
      <c r="F2865" s="8">
        <v>2.57</v>
      </c>
      <c r="G2865" s="8">
        <v>84.711500000000001</v>
      </c>
      <c r="H2865" s="8"/>
      <c r="I2865" s="8">
        <v>127.49946559925094</v>
      </c>
      <c r="J2865" s="8"/>
      <c r="N2865" s="7"/>
      <c r="O2865" s="8"/>
      <c r="P2865" s="8"/>
      <c r="Q2865" s="8"/>
      <c r="R2865" s="8"/>
      <c r="S2865" s="8"/>
      <c r="T2865" s="8"/>
      <c r="U2865" s="8"/>
      <c r="V2865" s="8"/>
      <c r="W2865" s="8"/>
    </row>
    <row r="2866" spans="1:23" ht="14.25" customHeight="1">
      <c r="A2866" s="7">
        <v>41901</v>
      </c>
      <c r="B2866" s="8">
        <v>3.7732999999999999</v>
      </c>
      <c r="C2866" s="8">
        <v>4.0309999999999997</v>
      </c>
      <c r="D2866" s="8">
        <v>0.25769999999999982</v>
      </c>
      <c r="E2866" s="8">
        <v>1.83</v>
      </c>
      <c r="F2866" s="8">
        <v>2.59</v>
      </c>
      <c r="G2866" s="8">
        <v>84.790800000000004</v>
      </c>
      <c r="H2866" s="8"/>
      <c r="I2866" s="8">
        <v>124.96341192090395</v>
      </c>
      <c r="J2866" s="8"/>
      <c r="N2866" s="7"/>
      <c r="O2866" s="8"/>
      <c r="P2866" s="8"/>
      <c r="Q2866" s="8"/>
      <c r="R2866" s="8"/>
      <c r="S2866" s="8"/>
      <c r="T2866" s="8"/>
      <c r="U2866" s="8"/>
      <c r="V2866" s="8"/>
      <c r="W2866" s="8"/>
    </row>
    <row r="2867" spans="1:23" ht="14.25" customHeight="1">
      <c r="A2867" s="7">
        <v>41900</v>
      </c>
      <c r="B2867" s="8">
        <v>3.7675000000000001</v>
      </c>
      <c r="C2867" s="8">
        <v>4.1437999999999997</v>
      </c>
      <c r="D2867" s="8">
        <v>0.37629999999999963</v>
      </c>
      <c r="E2867" s="8">
        <v>1.85</v>
      </c>
      <c r="F2867" s="8">
        <v>2.63</v>
      </c>
      <c r="G2867" s="8">
        <v>84.272099999999995</v>
      </c>
      <c r="H2867" s="8"/>
      <c r="I2867" s="8">
        <v>123.9807602264151</v>
      </c>
      <c r="J2867" s="8"/>
      <c r="N2867" s="7"/>
      <c r="O2867" s="8"/>
      <c r="P2867" s="8"/>
      <c r="Q2867" s="8"/>
      <c r="R2867" s="8"/>
      <c r="S2867" s="8"/>
      <c r="T2867" s="8"/>
      <c r="U2867" s="8"/>
      <c r="V2867" s="8"/>
      <c r="W2867" s="8"/>
    </row>
    <row r="2868" spans="1:23" ht="14.25" customHeight="1">
      <c r="A2868" s="7">
        <v>41899</v>
      </c>
      <c r="B2868" s="8">
        <v>3.7924000000000002</v>
      </c>
      <c r="C2868" s="8">
        <v>4.2008000000000001</v>
      </c>
      <c r="D2868" s="8">
        <v>0.40839999999999987</v>
      </c>
      <c r="E2868" s="8">
        <v>1.82</v>
      </c>
      <c r="F2868" s="8">
        <v>2.62</v>
      </c>
      <c r="G2868" s="8">
        <v>84.745900000000006</v>
      </c>
      <c r="H2868" s="8"/>
      <c r="I2868" s="8">
        <v>116.11403309433962</v>
      </c>
      <c r="J2868" s="8"/>
      <c r="N2868" s="7"/>
      <c r="O2868" s="8"/>
      <c r="P2868" s="8"/>
      <c r="Q2868" s="8"/>
      <c r="R2868" s="8"/>
      <c r="S2868" s="8"/>
      <c r="T2868" s="8"/>
      <c r="U2868" s="8"/>
      <c r="V2868" s="8"/>
      <c r="W2868" s="8"/>
    </row>
    <row r="2869" spans="1:23" ht="14.25" customHeight="1">
      <c r="A2869" s="7">
        <v>41898</v>
      </c>
      <c r="B2869" s="8">
        <v>3.8283999999999998</v>
      </c>
      <c r="C2869" s="8">
        <v>4.2633999999999999</v>
      </c>
      <c r="D2869" s="8">
        <v>0.43500000000000005</v>
      </c>
      <c r="E2869" s="8">
        <v>1.78</v>
      </c>
      <c r="F2869" s="8">
        <v>2.6</v>
      </c>
      <c r="G2869" s="8">
        <v>84.081999999999994</v>
      </c>
      <c r="H2869" s="8"/>
      <c r="I2869" s="8">
        <v>111.91457466037735</v>
      </c>
      <c r="J2869" s="8"/>
      <c r="N2869" s="7"/>
      <c r="O2869" s="8"/>
      <c r="P2869" s="8"/>
      <c r="Q2869" s="8"/>
      <c r="R2869" s="8"/>
      <c r="S2869" s="8"/>
      <c r="T2869" s="8"/>
      <c r="U2869" s="8"/>
      <c r="V2869" s="8"/>
      <c r="W2869" s="8"/>
    </row>
    <row r="2870" spans="1:23" ht="14.25" customHeight="1">
      <c r="A2870" s="7">
        <v>41897</v>
      </c>
      <c r="B2870" s="8">
        <v>3.8024</v>
      </c>
      <c r="C2870" s="8">
        <v>4.2596999999999996</v>
      </c>
      <c r="D2870" s="8">
        <v>0.4572999999999996</v>
      </c>
      <c r="E2870" s="8">
        <v>1.8</v>
      </c>
      <c r="F2870" s="8">
        <v>2.6</v>
      </c>
      <c r="G2870" s="8">
        <v>84.237899999999996</v>
      </c>
      <c r="H2870" s="8"/>
      <c r="I2870" s="8">
        <v>112.49903168560606</v>
      </c>
      <c r="J2870" s="8"/>
      <c r="N2870" s="7"/>
      <c r="O2870" s="8"/>
      <c r="P2870" s="8"/>
      <c r="Q2870" s="8"/>
      <c r="R2870" s="8"/>
      <c r="S2870" s="8"/>
      <c r="T2870" s="8"/>
      <c r="U2870" s="8"/>
      <c r="V2870" s="8"/>
      <c r="W2870" s="8"/>
    </row>
    <row r="2871" spans="1:23" ht="14.25" customHeight="1">
      <c r="A2871" s="7">
        <v>41894</v>
      </c>
      <c r="B2871" s="8">
        <v>3.8224999999999998</v>
      </c>
      <c r="C2871" s="8">
        <v>4.2793000000000001</v>
      </c>
      <c r="D2871" s="8">
        <v>0.45680000000000032</v>
      </c>
      <c r="E2871" s="8">
        <v>1.83</v>
      </c>
      <c r="F2871" s="8">
        <v>2.62</v>
      </c>
      <c r="G2871" s="8">
        <v>84.177000000000007</v>
      </c>
      <c r="H2871" s="8"/>
      <c r="I2871" s="8">
        <v>108.46494005725191</v>
      </c>
      <c r="J2871" s="8"/>
      <c r="N2871" s="7"/>
      <c r="O2871" s="8"/>
      <c r="P2871" s="8"/>
      <c r="Q2871" s="8"/>
      <c r="R2871" s="8"/>
      <c r="S2871" s="8"/>
      <c r="T2871" s="8"/>
      <c r="U2871" s="8"/>
      <c r="V2871" s="8"/>
      <c r="W2871" s="8"/>
    </row>
    <row r="2872" spans="1:23" ht="14.25" customHeight="1">
      <c r="A2872" s="7">
        <v>41893</v>
      </c>
      <c r="B2872" s="8">
        <v>3.8058999999999998</v>
      </c>
      <c r="C2872" s="8">
        <v>4.2937000000000003</v>
      </c>
      <c r="D2872" s="8">
        <v>0.48780000000000046</v>
      </c>
      <c r="E2872" s="8">
        <v>1.79</v>
      </c>
      <c r="F2872" s="8">
        <v>2.54</v>
      </c>
      <c r="G2872" s="8">
        <v>84.236999999999995</v>
      </c>
      <c r="H2872" s="8"/>
      <c r="I2872" s="8">
        <v>107.46598310344828</v>
      </c>
      <c r="J2872" s="8"/>
      <c r="N2872" s="7"/>
      <c r="O2872" s="8"/>
      <c r="P2872" s="8"/>
      <c r="Q2872" s="8"/>
      <c r="R2872" s="8"/>
      <c r="S2872" s="8"/>
      <c r="T2872" s="8"/>
      <c r="U2872" s="8"/>
      <c r="V2872" s="8"/>
      <c r="W2872" s="8"/>
    </row>
    <row r="2873" spans="1:23" ht="14.25" customHeight="1">
      <c r="A2873" s="7">
        <v>41892</v>
      </c>
      <c r="B2873" s="8">
        <v>3.7904</v>
      </c>
      <c r="C2873" s="8">
        <v>4.2934000000000001</v>
      </c>
      <c r="D2873" s="8">
        <v>0.50300000000000011</v>
      </c>
      <c r="E2873" s="8">
        <v>1.79</v>
      </c>
      <c r="F2873" s="8">
        <v>2.54</v>
      </c>
      <c r="G2873" s="8">
        <v>84.232299999999995</v>
      </c>
      <c r="H2873" s="8"/>
      <c r="I2873" s="8">
        <v>108.30492073217727</v>
      </c>
      <c r="J2873" s="8"/>
      <c r="N2873" s="7"/>
      <c r="O2873" s="8"/>
      <c r="P2873" s="8"/>
      <c r="Q2873" s="8"/>
      <c r="R2873" s="8"/>
      <c r="S2873" s="8"/>
      <c r="T2873" s="8"/>
      <c r="U2873" s="8"/>
      <c r="V2873" s="8"/>
      <c r="W2873" s="8"/>
    </row>
    <row r="2874" spans="1:23" ht="14.25" customHeight="1">
      <c r="A2874" s="7">
        <v>41891</v>
      </c>
      <c r="B2874" s="8">
        <v>3.7948</v>
      </c>
      <c r="C2874" s="8">
        <v>4.2868000000000004</v>
      </c>
      <c r="D2874" s="8">
        <v>0.49200000000000044</v>
      </c>
      <c r="E2874" s="8">
        <v>1.76</v>
      </c>
      <c r="F2874" s="8">
        <v>2.5</v>
      </c>
      <c r="G2874" s="8">
        <v>84.145499999999998</v>
      </c>
      <c r="H2874" s="8"/>
      <c r="I2874" s="8">
        <v>109.37659535645471</v>
      </c>
      <c r="J2874" s="8"/>
      <c r="N2874" s="7"/>
      <c r="O2874" s="8"/>
      <c r="P2874" s="8"/>
      <c r="Q2874" s="8"/>
      <c r="R2874" s="8"/>
      <c r="S2874" s="8"/>
      <c r="T2874" s="8"/>
      <c r="U2874" s="8"/>
      <c r="V2874" s="8"/>
      <c r="W2874" s="8"/>
    </row>
    <row r="2875" spans="1:23" ht="14.25" customHeight="1">
      <c r="A2875" s="7">
        <v>41890</v>
      </c>
      <c r="B2875" s="8">
        <v>3.7808000000000002</v>
      </c>
      <c r="C2875" s="8">
        <v>4.2927999999999997</v>
      </c>
      <c r="D2875" s="8">
        <v>0.51199999999999957</v>
      </c>
      <c r="E2875" s="8">
        <v>1.72</v>
      </c>
      <c r="F2875" s="8">
        <v>2.48</v>
      </c>
      <c r="G2875" s="8">
        <v>84.297300000000007</v>
      </c>
      <c r="H2875" s="8"/>
      <c r="I2875" s="8">
        <v>111.47441906614786</v>
      </c>
      <c r="J2875" s="8"/>
      <c r="N2875" s="7"/>
      <c r="O2875" s="8"/>
      <c r="P2875" s="8"/>
      <c r="Q2875" s="8"/>
      <c r="R2875" s="8"/>
      <c r="S2875" s="8"/>
      <c r="T2875" s="8"/>
      <c r="U2875" s="8"/>
      <c r="V2875" s="8"/>
      <c r="W2875" s="8"/>
    </row>
    <row r="2876" spans="1:23" ht="14.25" customHeight="1">
      <c r="A2876" s="7">
        <v>41887</v>
      </c>
      <c r="B2876" s="8">
        <v>3.7808000000000002</v>
      </c>
      <c r="C2876" s="8">
        <v>4.2927999999999997</v>
      </c>
      <c r="D2876" s="8">
        <v>0.51199999999999957</v>
      </c>
      <c r="E2876" s="8">
        <v>1.69</v>
      </c>
      <c r="F2876" s="8">
        <v>2.46</v>
      </c>
      <c r="G2876" s="8">
        <v>83.770799999999994</v>
      </c>
      <c r="H2876" s="8"/>
      <c r="I2876" s="8">
        <v>111.47441906614786</v>
      </c>
      <c r="J2876" s="8"/>
      <c r="N2876" s="7"/>
      <c r="O2876" s="8"/>
      <c r="P2876" s="8"/>
      <c r="Q2876" s="8"/>
      <c r="R2876" s="8"/>
      <c r="S2876" s="8"/>
      <c r="T2876" s="8"/>
      <c r="U2876" s="8"/>
      <c r="V2876" s="8"/>
      <c r="W2876" s="8"/>
    </row>
    <row r="2877" spans="1:23" ht="14.25" customHeight="1">
      <c r="A2877" s="7">
        <v>41886</v>
      </c>
      <c r="B2877" s="8">
        <v>3.8022</v>
      </c>
      <c r="C2877" s="8">
        <v>4.2813999999999997</v>
      </c>
      <c r="D2877" s="8">
        <v>0.47919999999999963</v>
      </c>
      <c r="E2877" s="8">
        <v>1.71</v>
      </c>
      <c r="F2877" s="8">
        <v>2.4500000000000002</v>
      </c>
      <c r="G2877" s="8">
        <v>83.84</v>
      </c>
      <c r="H2877" s="8"/>
      <c r="I2877" s="8">
        <v>110.22941877192983</v>
      </c>
      <c r="J2877" s="8"/>
      <c r="N2877" s="7"/>
      <c r="O2877" s="8"/>
      <c r="P2877" s="8"/>
      <c r="Q2877" s="8"/>
      <c r="R2877" s="8"/>
      <c r="S2877" s="8"/>
      <c r="T2877" s="8"/>
      <c r="U2877" s="8"/>
      <c r="V2877" s="8"/>
      <c r="W2877" s="8"/>
    </row>
    <row r="2878" spans="1:23" ht="14.25" customHeight="1">
      <c r="A2878" s="7">
        <v>41885</v>
      </c>
      <c r="B2878" s="8">
        <v>3.8193000000000001</v>
      </c>
      <c r="C2878" s="8">
        <v>4.2640000000000002</v>
      </c>
      <c r="D2878" s="8">
        <v>0.4447000000000001</v>
      </c>
      <c r="E2878" s="8">
        <v>1.69</v>
      </c>
      <c r="F2878" s="8">
        <v>2.41</v>
      </c>
      <c r="G2878" s="8">
        <v>82.852699999999999</v>
      </c>
      <c r="H2878" s="8"/>
      <c r="I2878" s="8">
        <v>112.24371486328126</v>
      </c>
      <c r="J2878" s="8"/>
      <c r="N2878" s="7"/>
      <c r="O2878" s="8"/>
      <c r="P2878" s="8"/>
      <c r="Q2878" s="8"/>
      <c r="R2878" s="8"/>
      <c r="S2878" s="8"/>
      <c r="T2878" s="8"/>
      <c r="U2878" s="8"/>
      <c r="V2878" s="8"/>
      <c r="W2878" s="8"/>
    </row>
    <row r="2879" spans="1:23" ht="14.25" customHeight="1">
      <c r="A2879" s="7">
        <v>41884</v>
      </c>
      <c r="B2879" s="8">
        <v>3.7936999999999999</v>
      </c>
      <c r="C2879" s="8">
        <v>4.2489999999999997</v>
      </c>
      <c r="D2879" s="8">
        <v>0.45529999999999982</v>
      </c>
      <c r="E2879" s="8">
        <v>1.69</v>
      </c>
      <c r="F2879" s="8">
        <v>2.42</v>
      </c>
      <c r="G2879" s="8">
        <v>82.97</v>
      </c>
      <c r="H2879" s="8"/>
      <c r="I2879" s="8">
        <v>114.49267588235294</v>
      </c>
      <c r="J2879" s="8"/>
      <c r="N2879" s="7"/>
      <c r="O2879" s="8"/>
      <c r="P2879" s="8"/>
      <c r="Q2879" s="8"/>
      <c r="R2879" s="8"/>
      <c r="S2879" s="8"/>
      <c r="T2879" s="8"/>
      <c r="U2879" s="8"/>
      <c r="V2879" s="8"/>
      <c r="W2879" s="8"/>
    </row>
    <row r="2880" spans="1:23" ht="14.25" customHeight="1">
      <c r="A2880" s="7">
        <v>41883</v>
      </c>
      <c r="B2880" s="8">
        <v>3.8041</v>
      </c>
      <c r="C2880" s="8">
        <v>4.2404999999999999</v>
      </c>
      <c r="D2880" s="8">
        <v>0.4363999999999999</v>
      </c>
      <c r="E2880" s="8">
        <v>1.63</v>
      </c>
      <c r="F2880" s="8">
        <v>2.35</v>
      </c>
      <c r="G2880" s="8">
        <v>82.780500000000004</v>
      </c>
      <c r="H2880" s="8"/>
      <c r="I2880" s="8">
        <v>112.74876229411765</v>
      </c>
      <c r="J2880" s="8"/>
      <c r="N2880" s="7"/>
      <c r="O2880" s="8"/>
      <c r="P2880" s="8"/>
      <c r="Q2880" s="8"/>
      <c r="R2880" s="8"/>
      <c r="S2880" s="8"/>
      <c r="T2880" s="8"/>
      <c r="U2880" s="8"/>
      <c r="V2880" s="8"/>
      <c r="W2880" s="8"/>
    </row>
    <row r="2881" spans="1:23" ht="14.25" customHeight="1">
      <c r="A2881" s="7">
        <v>41880</v>
      </c>
      <c r="B2881" s="8">
        <v>3.8102999999999998</v>
      </c>
      <c r="C2881" s="8">
        <v>4.2361000000000004</v>
      </c>
      <c r="D2881" s="8">
        <v>0.42580000000000062</v>
      </c>
      <c r="E2881" s="8">
        <v>1.63</v>
      </c>
      <c r="F2881" s="8">
        <v>2.35</v>
      </c>
      <c r="G2881" s="8">
        <v>82.728899999999996</v>
      </c>
      <c r="H2881" s="8"/>
      <c r="I2881" s="8">
        <v>112.14115821568627</v>
      </c>
      <c r="J2881" s="8"/>
      <c r="N2881" s="7"/>
      <c r="O2881" s="8"/>
      <c r="P2881" s="8"/>
      <c r="Q2881" s="8"/>
      <c r="R2881" s="8"/>
      <c r="S2881" s="8"/>
      <c r="T2881" s="8"/>
      <c r="U2881" s="8"/>
      <c r="V2881" s="8"/>
      <c r="W2881" s="8"/>
    </row>
    <row r="2882" spans="1:23" ht="14.25" customHeight="1">
      <c r="A2882" s="7">
        <v>41879</v>
      </c>
      <c r="B2882" s="8">
        <v>3.7972999999999999</v>
      </c>
      <c r="C2882" s="8">
        <v>4.2253999999999996</v>
      </c>
      <c r="D2882" s="8">
        <v>0.4280999999999997</v>
      </c>
      <c r="E2882" s="8">
        <v>1.63</v>
      </c>
      <c r="F2882" s="8">
        <v>2.34</v>
      </c>
      <c r="G2882" s="8">
        <v>82.479500000000002</v>
      </c>
      <c r="H2882" s="8"/>
      <c r="I2882" s="8">
        <v>113.77754660117878</v>
      </c>
      <c r="J2882" s="8"/>
      <c r="N2882" s="7"/>
      <c r="O2882" s="8"/>
      <c r="P2882" s="8"/>
      <c r="Q2882" s="8"/>
      <c r="R2882" s="8"/>
      <c r="S2882" s="8"/>
      <c r="T2882" s="8"/>
      <c r="U2882" s="8"/>
      <c r="V2882" s="8"/>
      <c r="W2882" s="8"/>
    </row>
    <row r="2883" spans="1:23" ht="14.25" customHeight="1">
      <c r="A2883" s="7">
        <v>41878</v>
      </c>
      <c r="B2883" s="8">
        <v>3.8069999999999999</v>
      </c>
      <c r="C2883" s="8">
        <v>4.2309999999999999</v>
      </c>
      <c r="D2883" s="8">
        <v>0.42399999999999993</v>
      </c>
      <c r="E2883" s="8">
        <v>1.65</v>
      </c>
      <c r="F2883" s="8">
        <v>2.37</v>
      </c>
      <c r="G2883" s="8">
        <v>82.464100000000002</v>
      </c>
      <c r="H2883" s="8"/>
      <c r="I2883" s="8">
        <v>113.96140928994083</v>
      </c>
      <c r="J2883" s="8"/>
      <c r="N2883" s="7"/>
      <c r="O2883" s="8"/>
      <c r="P2883" s="8"/>
      <c r="Q2883" s="8"/>
      <c r="R2883" s="8"/>
      <c r="S2883" s="8"/>
      <c r="T2883" s="8"/>
      <c r="U2883" s="8"/>
      <c r="V2883" s="8"/>
      <c r="W2883" s="8"/>
    </row>
    <row r="2884" spans="1:23" ht="14.25" customHeight="1">
      <c r="A2884" s="7">
        <v>41877</v>
      </c>
      <c r="B2884" s="8">
        <v>3.8275999999999999</v>
      </c>
      <c r="C2884" s="8">
        <v>4.2462</v>
      </c>
      <c r="D2884" s="8">
        <v>0.41860000000000008</v>
      </c>
      <c r="E2884" s="8">
        <v>1.68</v>
      </c>
      <c r="F2884" s="8">
        <v>2.39</v>
      </c>
      <c r="G2884" s="8">
        <v>82.673500000000004</v>
      </c>
      <c r="H2884" s="8"/>
      <c r="I2884" s="8">
        <v>110.40297679841898</v>
      </c>
      <c r="J2884" s="8"/>
      <c r="N2884" s="7"/>
      <c r="O2884" s="8"/>
      <c r="P2884" s="8"/>
      <c r="Q2884" s="8"/>
      <c r="R2884" s="8"/>
      <c r="S2884" s="8"/>
      <c r="T2884" s="8"/>
      <c r="U2884" s="8"/>
      <c r="V2884" s="8"/>
      <c r="W2884" s="8"/>
    </row>
    <row r="2885" spans="1:23" ht="14.25" customHeight="1">
      <c r="A2885" s="7">
        <v>41876</v>
      </c>
      <c r="B2885" s="8">
        <v>3.8148</v>
      </c>
      <c r="C2885" s="8">
        <v>4.2523999999999997</v>
      </c>
      <c r="D2885" s="8">
        <v>0.43759999999999977</v>
      </c>
      <c r="E2885" s="8">
        <v>1.69</v>
      </c>
      <c r="F2885" s="8">
        <v>2.39</v>
      </c>
      <c r="G2885" s="8">
        <v>82.573400000000007</v>
      </c>
      <c r="H2885" s="8"/>
      <c r="I2885" s="8">
        <v>109.60833646245059</v>
      </c>
      <c r="J2885" s="8"/>
      <c r="N2885" s="7"/>
      <c r="O2885" s="8"/>
      <c r="P2885" s="8"/>
      <c r="Q2885" s="8"/>
      <c r="R2885" s="8"/>
      <c r="S2885" s="8"/>
      <c r="T2885" s="8"/>
      <c r="U2885" s="8"/>
      <c r="V2885" s="8"/>
      <c r="W2885" s="8"/>
    </row>
    <row r="2886" spans="1:23" ht="14.25" customHeight="1">
      <c r="A2886" s="7">
        <v>41873</v>
      </c>
      <c r="B2886" s="8">
        <v>3.8121</v>
      </c>
      <c r="C2886" s="8">
        <v>4.2560000000000002</v>
      </c>
      <c r="D2886" s="8">
        <v>0.44390000000000018</v>
      </c>
      <c r="E2886" s="8">
        <v>1.68</v>
      </c>
      <c r="F2886" s="8">
        <v>2.4</v>
      </c>
      <c r="G2886" s="8">
        <v>82.316299999999998</v>
      </c>
      <c r="H2886" s="8"/>
      <c r="I2886" s="8">
        <v>109.75203476095618</v>
      </c>
      <c r="J2886" s="8"/>
      <c r="N2886" s="7"/>
      <c r="O2886" s="8"/>
      <c r="P2886" s="8"/>
      <c r="Q2886" s="8"/>
      <c r="R2886" s="8"/>
      <c r="S2886" s="8"/>
      <c r="T2886" s="8"/>
      <c r="U2886" s="8"/>
      <c r="V2886" s="8"/>
      <c r="W2886" s="8"/>
    </row>
    <row r="2887" spans="1:23" ht="14.25" customHeight="1">
      <c r="A2887" s="7">
        <v>41872</v>
      </c>
      <c r="B2887" s="8">
        <v>3.8048999999999999</v>
      </c>
      <c r="C2887" s="8">
        <v>4.2511999999999999</v>
      </c>
      <c r="D2887" s="8">
        <v>0.44629999999999992</v>
      </c>
      <c r="E2887" s="8">
        <v>1.64</v>
      </c>
      <c r="F2887" s="8">
        <v>2.41</v>
      </c>
      <c r="G2887" s="8">
        <v>82.148799999999994</v>
      </c>
      <c r="H2887" s="8"/>
      <c r="I2887" s="8">
        <v>110.69946142000001</v>
      </c>
      <c r="J2887" s="8"/>
      <c r="N2887" s="7"/>
      <c r="O2887" s="8"/>
      <c r="P2887" s="8"/>
      <c r="Q2887" s="8"/>
      <c r="R2887" s="8"/>
      <c r="S2887" s="8"/>
      <c r="T2887" s="8"/>
      <c r="U2887" s="8"/>
      <c r="V2887" s="8"/>
      <c r="W2887" s="8"/>
    </row>
    <row r="2888" spans="1:23" ht="14.25" customHeight="1">
      <c r="A2888" s="7">
        <v>41871</v>
      </c>
      <c r="B2888" s="8">
        <v>3.7833999999999999</v>
      </c>
      <c r="C2888" s="8">
        <v>4.2523</v>
      </c>
      <c r="D2888" s="8">
        <v>0.46890000000000009</v>
      </c>
      <c r="E2888" s="8">
        <v>1.65</v>
      </c>
      <c r="F2888" s="8">
        <v>2.4300000000000002</v>
      </c>
      <c r="G2888" s="8">
        <v>82.250100000000003</v>
      </c>
      <c r="H2888" s="8"/>
      <c r="I2888" s="8">
        <v>108.03100178356713</v>
      </c>
      <c r="J2888" s="8"/>
      <c r="N2888" s="7"/>
      <c r="O2888" s="8"/>
      <c r="P2888" s="8"/>
      <c r="Q2888" s="8"/>
      <c r="R2888" s="8"/>
      <c r="S2888" s="8"/>
      <c r="T2888" s="8"/>
      <c r="U2888" s="8"/>
      <c r="V2888" s="8"/>
      <c r="W2888" s="8"/>
    </row>
    <row r="2889" spans="1:23" ht="14.25" customHeight="1">
      <c r="A2889" s="7">
        <v>41870</v>
      </c>
      <c r="B2889" s="8">
        <v>3.7433999999999998</v>
      </c>
      <c r="C2889" s="8">
        <v>4.2422000000000004</v>
      </c>
      <c r="D2889" s="8">
        <v>0.49880000000000058</v>
      </c>
      <c r="E2889" s="8">
        <v>1.59</v>
      </c>
      <c r="F2889" s="8">
        <v>2.4</v>
      </c>
      <c r="G2889" s="8">
        <v>81.891199999999998</v>
      </c>
      <c r="H2889" s="8"/>
      <c r="I2889" s="8">
        <v>110.03889875751503</v>
      </c>
      <c r="J2889" s="8"/>
      <c r="N2889" s="7"/>
      <c r="O2889" s="8"/>
      <c r="P2889" s="8"/>
      <c r="Q2889" s="8"/>
      <c r="R2889" s="8"/>
      <c r="S2889" s="8"/>
      <c r="T2889" s="8"/>
      <c r="U2889" s="8"/>
      <c r="V2889" s="8"/>
      <c r="W2889" s="8"/>
    </row>
    <row r="2890" spans="1:23" ht="14.25" customHeight="1">
      <c r="A2890" s="7">
        <v>41869</v>
      </c>
      <c r="B2890" s="8">
        <v>3.7473999999999998</v>
      </c>
      <c r="C2890" s="8">
        <v>4.2153</v>
      </c>
      <c r="D2890" s="8">
        <v>0.4679000000000002</v>
      </c>
      <c r="E2890" s="8">
        <v>1.58</v>
      </c>
      <c r="F2890" s="8">
        <v>2.39</v>
      </c>
      <c r="G2890" s="8">
        <v>81.578000000000003</v>
      </c>
      <c r="H2890" s="8"/>
      <c r="I2890" s="8">
        <v>114.03248596385542</v>
      </c>
      <c r="J2890" s="8"/>
      <c r="N2890" s="7"/>
      <c r="O2890" s="8"/>
      <c r="P2890" s="8"/>
      <c r="Q2890" s="8"/>
      <c r="R2890" s="8"/>
      <c r="S2890" s="8"/>
      <c r="T2890" s="8"/>
      <c r="U2890" s="8"/>
      <c r="V2890" s="8"/>
      <c r="W2890" s="8"/>
    </row>
    <row r="2891" spans="1:23" ht="14.25" customHeight="1">
      <c r="A2891" s="7">
        <v>41866</v>
      </c>
      <c r="B2891" s="8">
        <v>3.7443</v>
      </c>
      <c r="C2891" s="8">
        <v>4.2001999999999997</v>
      </c>
      <c r="D2891" s="8">
        <v>0.45589999999999975</v>
      </c>
      <c r="E2891" s="8">
        <v>1.55</v>
      </c>
      <c r="F2891" s="8">
        <v>2.34</v>
      </c>
      <c r="G2891" s="8">
        <v>81.430499999999995</v>
      </c>
      <c r="H2891" s="8"/>
      <c r="I2891" s="8">
        <v>115.64296683467742</v>
      </c>
      <c r="J2891" s="8"/>
      <c r="N2891" s="7"/>
      <c r="O2891" s="8"/>
      <c r="P2891" s="8"/>
      <c r="Q2891" s="8"/>
      <c r="R2891" s="8"/>
      <c r="S2891" s="8"/>
      <c r="T2891" s="8"/>
      <c r="U2891" s="8"/>
      <c r="V2891" s="8"/>
      <c r="W2891" s="8"/>
    </row>
    <row r="2892" spans="1:23" ht="14.25" customHeight="1">
      <c r="A2892" s="7">
        <v>41865</v>
      </c>
      <c r="B2892" s="8">
        <v>3.7766000000000002</v>
      </c>
      <c r="C2892" s="8">
        <v>4.21</v>
      </c>
      <c r="D2892" s="8">
        <v>0.43339999999999979</v>
      </c>
      <c r="E2892" s="8">
        <v>1.58</v>
      </c>
      <c r="F2892" s="8">
        <v>2.4</v>
      </c>
      <c r="G2892" s="8">
        <v>81.5946</v>
      </c>
      <c r="H2892" s="8"/>
      <c r="I2892" s="8">
        <v>118.08523080645162</v>
      </c>
      <c r="J2892" s="8"/>
      <c r="N2892" s="7"/>
      <c r="O2892" s="8"/>
      <c r="P2892" s="8"/>
      <c r="Q2892" s="8"/>
      <c r="R2892" s="8"/>
      <c r="S2892" s="8"/>
      <c r="T2892" s="8"/>
      <c r="U2892" s="8"/>
      <c r="V2892" s="8"/>
      <c r="W2892" s="8"/>
    </row>
    <row r="2893" spans="1:23" ht="14.25" customHeight="1">
      <c r="A2893" s="7">
        <v>41864</v>
      </c>
      <c r="B2893" s="8">
        <v>3.7924000000000002</v>
      </c>
      <c r="C2893" s="8">
        <v>4.2549999999999999</v>
      </c>
      <c r="D2893" s="8">
        <v>0.46259999999999968</v>
      </c>
      <c r="E2893" s="8">
        <v>1.59</v>
      </c>
      <c r="F2893" s="8">
        <v>2.4300000000000002</v>
      </c>
      <c r="G2893" s="8">
        <v>81.605900000000005</v>
      </c>
      <c r="H2893" s="8"/>
      <c r="I2893" s="8">
        <v>117.40576157575758</v>
      </c>
      <c r="J2893" s="8"/>
      <c r="N2893" s="7"/>
      <c r="O2893" s="8"/>
      <c r="P2893" s="8"/>
      <c r="Q2893" s="8"/>
      <c r="R2893" s="8"/>
      <c r="S2893" s="8"/>
      <c r="T2893" s="8"/>
      <c r="U2893" s="8"/>
      <c r="V2893" s="8"/>
      <c r="W2893" s="8"/>
    </row>
    <row r="2894" spans="1:23" ht="14.25" customHeight="1">
      <c r="A2894" s="7">
        <v>41863</v>
      </c>
      <c r="B2894" s="8">
        <v>3.7480000000000002</v>
      </c>
      <c r="C2894" s="8">
        <v>4.2815000000000003</v>
      </c>
      <c r="D2894" s="8">
        <v>0.53350000000000009</v>
      </c>
      <c r="E2894" s="8">
        <v>1.63</v>
      </c>
      <c r="F2894" s="8">
        <v>2.46</v>
      </c>
      <c r="G2894" s="8">
        <v>81.514899999999997</v>
      </c>
      <c r="H2894" s="8"/>
      <c r="I2894" s="8">
        <v>114.16691907070707</v>
      </c>
      <c r="J2894" s="8"/>
      <c r="N2894" s="7"/>
      <c r="O2894" s="8"/>
      <c r="P2894" s="8"/>
      <c r="Q2894" s="8"/>
      <c r="R2894" s="8"/>
      <c r="S2894" s="8"/>
      <c r="T2894" s="8"/>
      <c r="U2894" s="8"/>
      <c r="V2894" s="8"/>
      <c r="W2894" s="8"/>
    </row>
    <row r="2895" spans="1:23" ht="14.25" customHeight="1">
      <c r="A2895" s="7">
        <v>41862</v>
      </c>
      <c r="B2895" s="8">
        <v>3.7280000000000002</v>
      </c>
      <c r="C2895" s="8">
        <v>4.2815000000000003</v>
      </c>
      <c r="D2895" s="8">
        <v>0.5535000000000001</v>
      </c>
      <c r="E2895" s="8">
        <v>1.62</v>
      </c>
      <c r="F2895" s="8">
        <v>2.44</v>
      </c>
      <c r="G2895" s="8">
        <v>81.449799999999996</v>
      </c>
      <c r="H2895" s="8"/>
      <c r="I2895" s="8">
        <v>114.41128405679513</v>
      </c>
      <c r="J2895" s="8"/>
      <c r="N2895" s="7"/>
      <c r="O2895" s="8"/>
      <c r="P2895" s="8"/>
      <c r="Q2895" s="8"/>
      <c r="R2895" s="8"/>
      <c r="S2895" s="8"/>
      <c r="T2895" s="8"/>
      <c r="U2895" s="8"/>
      <c r="V2895" s="8"/>
      <c r="W2895" s="8"/>
    </row>
    <row r="2896" spans="1:23" ht="14.25" customHeight="1">
      <c r="A2896" s="7">
        <v>41859</v>
      </c>
      <c r="B2896" s="8">
        <v>3.7029999999999998</v>
      </c>
      <c r="C2896" s="8">
        <v>4.2712000000000003</v>
      </c>
      <c r="D2896" s="8">
        <v>0.56820000000000048</v>
      </c>
      <c r="E2896" s="8">
        <v>1.62</v>
      </c>
      <c r="F2896" s="8">
        <v>2.44</v>
      </c>
      <c r="G2896" s="8">
        <v>81.389099999999999</v>
      </c>
      <c r="H2896" s="8"/>
      <c r="I2896" s="8">
        <v>115.16734134146341</v>
      </c>
      <c r="J2896" s="8"/>
      <c r="N2896" s="7"/>
      <c r="O2896" s="8"/>
      <c r="P2896" s="8"/>
      <c r="Q2896" s="8"/>
      <c r="R2896" s="8"/>
      <c r="S2896" s="8"/>
      <c r="T2896" s="8"/>
      <c r="U2896" s="8"/>
      <c r="V2896" s="8"/>
      <c r="W2896" s="8"/>
    </row>
    <row r="2897" spans="1:23" ht="14.25" customHeight="1">
      <c r="A2897" s="7">
        <v>41858</v>
      </c>
      <c r="B2897" s="8">
        <v>3.7014</v>
      </c>
      <c r="C2897" s="8">
        <v>4.2563000000000004</v>
      </c>
      <c r="D2897" s="8">
        <v>0.55490000000000039</v>
      </c>
      <c r="E2897" s="8">
        <v>1.6</v>
      </c>
      <c r="F2897" s="8">
        <v>2.4300000000000002</v>
      </c>
      <c r="G2897" s="8">
        <v>81.524699999999996</v>
      </c>
      <c r="H2897" s="8"/>
      <c r="I2897" s="8">
        <v>116.66826245934959</v>
      </c>
      <c r="J2897" s="8"/>
      <c r="N2897" s="7"/>
      <c r="O2897" s="8"/>
      <c r="P2897" s="8"/>
      <c r="Q2897" s="8"/>
      <c r="R2897" s="8"/>
      <c r="S2897" s="8"/>
      <c r="T2897" s="8"/>
      <c r="U2897" s="8"/>
      <c r="V2897" s="8"/>
      <c r="W2897" s="8"/>
    </row>
    <row r="2898" spans="1:23" ht="14.25" customHeight="1">
      <c r="A2898" s="7">
        <v>41857</v>
      </c>
      <c r="B2898" s="8">
        <v>3.7111999999999998</v>
      </c>
      <c r="C2898" s="8">
        <v>4.2462999999999997</v>
      </c>
      <c r="D2898" s="8">
        <v>0.53509999999999991</v>
      </c>
      <c r="E2898" s="8">
        <v>1.66</v>
      </c>
      <c r="F2898" s="8">
        <v>2.4900000000000002</v>
      </c>
      <c r="G2898" s="8">
        <v>81.421000000000006</v>
      </c>
      <c r="H2898" s="8"/>
      <c r="I2898" s="8">
        <v>118.35481046843177</v>
      </c>
      <c r="J2898" s="8"/>
      <c r="N2898" s="7"/>
      <c r="O2898" s="8"/>
      <c r="P2898" s="8"/>
      <c r="Q2898" s="8"/>
      <c r="R2898" s="8"/>
      <c r="S2898" s="8"/>
      <c r="T2898" s="8"/>
      <c r="U2898" s="8"/>
      <c r="V2898" s="8"/>
      <c r="W2898" s="8"/>
    </row>
    <row r="2899" spans="1:23" ht="14.25" customHeight="1">
      <c r="A2899" s="7">
        <v>41856</v>
      </c>
      <c r="B2899" s="8">
        <v>3.7164999999999999</v>
      </c>
      <c r="C2899" s="8">
        <v>4.2576000000000001</v>
      </c>
      <c r="D2899" s="8">
        <v>0.54110000000000014</v>
      </c>
      <c r="E2899" s="8">
        <v>1.66</v>
      </c>
      <c r="F2899" s="8">
        <v>2.4900000000000002</v>
      </c>
      <c r="G2899" s="8">
        <v>81.531300000000002</v>
      </c>
      <c r="H2899" s="8"/>
      <c r="I2899" s="8">
        <v>116.57579615071283</v>
      </c>
      <c r="J2899" s="8"/>
      <c r="N2899" s="7"/>
      <c r="O2899" s="8"/>
      <c r="P2899" s="8"/>
      <c r="Q2899" s="8"/>
      <c r="R2899" s="8"/>
      <c r="S2899" s="8"/>
      <c r="T2899" s="8"/>
      <c r="U2899" s="8"/>
      <c r="V2899" s="8"/>
      <c r="W2899" s="8"/>
    </row>
    <row r="2900" spans="1:23" ht="14.25" customHeight="1">
      <c r="A2900" s="7">
        <v>41855</v>
      </c>
      <c r="B2900" s="8">
        <v>3.7130999999999998</v>
      </c>
      <c r="C2900" s="8">
        <v>4.2530000000000001</v>
      </c>
      <c r="D2900" s="8">
        <v>0.53990000000000027</v>
      </c>
      <c r="E2900" s="8">
        <v>1.66</v>
      </c>
      <c r="F2900" s="8">
        <v>2.5099999999999998</v>
      </c>
      <c r="G2900" s="8">
        <v>81.3108</v>
      </c>
      <c r="H2900" s="8"/>
      <c r="I2900" s="8">
        <v>119.38543315682281</v>
      </c>
      <c r="J2900" s="8"/>
      <c r="N2900" s="7"/>
      <c r="O2900" s="8"/>
      <c r="P2900" s="8"/>
      <c r="Q2900" s="8"/>
      <c r="R2900" s="8"/>
      <c r="S2900" s="8"/>
      <c r="T2900" s="8"/>
      <c r="U2900" s="8"/>
      <c r="V2900" s="8"/>
      <c r="W2900" s="8"/>
    </row>
    <row r="2901" spans="1:23" ht="14.25" customHeight="1">
      <c r="A2901" s="7">
        <v>41852</v>
      </c>
      <c r="B2901" s="8">
        <v>3.7231000000000001</v>
      </c>
      <c r="C2901" s="8">
        <v>4.2568999999999999</v>
      </c>
      <c r="D2901" s="8">
        <v>0.53379999999999983</v>
      </c>
      <c r="E2901" s="8">
        <v>1.67</v>
      </c>
      <c r="F2901" s="8">
        <v>2.52</v>
      </c>
      <c r="G2901" s="8">
        <v>81.308099999999996</v>
      </c>
      <c r="H2901" s="8"/>
      <c r="I2901" s="8">
        <v>119.7992368699187</v>
      </c>
      <c r="J2901" s="8"/>
      <c r="N2901" s="7"/>
      <c r="O2901" s="8"/>
      <c r="P2901" s="8"/>
      <c r="Q2901" s="8"/>
      <c r="R2901" s="8"/>
      <c r="S2901" s="8"/>
      <c r="T2901" s="8"/>
      <c r="U2901" s="8"/>
      <c r="V2901" s="8"/>
      <c r="W2901" s="8"/>
    </row>
    <row r="2902" spans="1:23" ht="14.25" customHeight="1">
      <c r="A2902" s="7">
        <v>41851</v>
      </c>
      <c r="B2902" s="8">
        <v>3.738</v>
      </c>
      <c r="C2902" s="8">
        <v>4.2655000000000003</v>
      </c>
      <c r="D2902" s="8">
        <v>0.5275000000000003</v>
      </c>
      <c r="E2902" s="8">
        <v>1.76</v>
      </c>
      <c r="F2902" s="8">
        <v>2.58</v>
      </c>
      <c r="G2902" s="8">
        <v>81.460899999999995</v>
      </c>
      <c r="H2902" s="8"/>
      <c r="I2902" s="8">
        <v>114.88846113821138</v>
      </c>
      <c r="J2902" s="8"/>
      <c r="N2902" s="7"/>
      <c r="O2902" s="8"/>
      <c r="P2902" s="8"/>
      <c r="Q2902" s="8"/>
      <c r="R2902" s="8"/>
      <c r="S2902" s="8"/>
      <c r="T2902" s="8"/>
      <c r="U2902" s="8"/>
      <c r="V2902" s="8"/>
      <c r="W2902" s="8"/>
    </row>
    <row r="2903" spans="1:23" ht="14.25" customHeight="1">
      <c r="A2903" s="7">
        <v>41850</v>
      </c>
      <c r="B2903" s="8">
        <v>3.7576000000000001</v>
      </c>
      <c r="C2903" s="8">
        <v>4.2904999999999998</v>
      </c>
      <c r="D2903" s="8">
        <v>0.53289999999999971</v>
      </c>
      <c r="E2903" s="8">
        <v>1.77</v>
      </c>
      <c r="F2903" s="8">
        <v>2.57</v>
      </c>
      <c r="G2903" s="8">
        <v>81.408000000000001</v>
      </c>
      <c r="H2903" s="8"/>
      <c r="I2903" s="8">
        <v>114.21392394308943</v>
      </c>
      <c r="J2903" s="8"/>
      <c r="N2903" s="7"/>
      <c r="O2903" s="8"/>
      <c r="P2903" s="8"/>
      <c r="Q2903" s="8"/>
      <c r="R2903" s="8"/>
      <c r="S2903" s="8"/>
      <c r="T2903" s="8"/>
      <c r="U2903" s="8"/>
      <c r="V2903" s="8"/>
      <c r="W2903" s="8"/>
    </row>
    <row r="2904" spans="1:23" ht="14.25" customHeight="1">
      <c r="A2904" s="7">
        <v>41849</v>
      </c>
      <c r="B2904" s="8">
        <v>3.7576000000000001</v>
      </c>
      <c r="C2904" s="8">
        <v>4.2805</v>
      </c>
      <c r="D2904" s="8">
        <v>0.52289999999999992</v>
      </c>
      <c r="E2904" s="8">
        <v>1.7</v>
      </c>
      <c r="F2904" s="8">
        <v>2.4700000000000002</v>
      </c>
      <c r="G2904" s="8">
        <v>81.212599999999995</v>
      </c>
      <c r="H2904" s="8"/>
      <c r="I2904" s="8">
        <v>115.2747331300813</v>
      </c>
      <c r="J2904" s="8"/>
      <c r="N2904" s="7"/>
      <c r="O2904" s="8"/>
      <c r="P2904" s="8"/>
      <c r="Q2904" s="8"/>
      <c r="R2904" s="8"/>
      <c r="S2904" s="8"/>
      <c r="T2904" s="8"/>
      <c r="U2904" s="8"/>
      <c r="V2904" s="8"/>
      <c r="W2904" s="8"/>
    </row>
    <row r="2905" spans="1:23" ht="14.25" customHeight="1">
      <c r="A2905" s="7">
        <v>41848</v>
      </c>
      <c r="B2905" s="8">
        <v>3.7273999999999998</v>
      </c>
      <c r="C2905" s="8">
        <v>4.2713000000000001</v>
      </c>
      <c r="D2905" s="8">
        <v>0.54390000000000027</v>
      </c>
      <c r="E2905" s="8">
        <v>1.73</v>
      </c>
      <c r="F2905" s="8">
        <v>2.5</v>
      </c>
      <c r="G2905" s="8">
        <v>80.998599999999996</v>
      </c>
      <c r="H2905" s="8"/>
      <c r="I2905" s="8">
        <v>117.65677571721311</v>
      </c>
      <c r="J2905" s="8"/>
      <c r="N2905" s="7"/>
      <c r="O2905" s="8"/>
      <c r="P2905" s="8"/>
      <c r="Q2905" s="8"/>
      <c r="R2905" s="8"/>
      <c r="S2905" s="8"/>
      <c r="T2905" s="8"/>
      <c r="U2905" s="8"/>
      <c r="V2905" s="8"/>
      <c r="W2905" s="8"/>
    </row>
    <row r="2906" spans="1:23" ht="14.25" customHeight="1">
      <c r="A2906" s="7">
        <v>41845</v>
      </c>
      <c r="B2906" s="8">
        <v>3.7238000000000002</v>
      </c>
      <c r="C2906" s="8">
        <v>4.2710999999999997</v>
      </c>
      <c r="D2906" s="8">
        <v>0.54729999999999945</v>
      </c>
      <c r="E2906" s="8">
        <v>1.69</v>
      </c>
      <c r="F2906" s="8">
        <v>2.48</v>
      </c>
      <c r="G2906" s="8">
        <v>81.024500000000003</v>
      </c>
      <c r="H2906" s="8"/>
      <c r="I2906" s="8">
        <v>119.81467851851852</v>
      </c>
      <c r="J2906" s="8"/>
      <c r="N2906" s="7"/>
      <c r="O2906" s="8"/>
      <c r="P2906" s="8"/>
      <c r="Q2906" s="8"/>
      <c r="R2906" s="8"/>
      <c r="S2906" s="8"/>
      <c r="T2906" s="8"/>
      <c r="U2906" s="8"/>
      <c r="V2906" s="8"/>
      <c r="W2906" s="8"/>
    </row>
    <row r="2907" spans="1:23" ht="14.25" customHeight="1">
      <c r="A2907" s="7">
        <v>41844</v>
      </c>
      <c r="B2907" s="8">
        <v>3.7368999999999999</v>
      </c>
      <c r="C2907" s="8">
        <v>4.2967000000000004</v>
      </c>
      <c r="D2907" s="8">
        <v>0.55980000000000052</v>
      </c>
      <c r="E2907" s="8">
        <v>1.72</v>
      </c>
      <c r="F2907" s="8">
        <v>2.52</v>
      </c>
      <c r="G2907" s="8">
        <v>80.868300000000005</v>
      </c>
      <c r="H2907" s="8"/>
      <c r="I2907" s="8">
        <v>115.41191468041237</v>
      </c>
      <c r="J2907" s="8"/>
      <c r="N2907" s="7"/>
      <c r="O2907" s="8"/>
      <c r="P2907" s="8"/>
      <c r="Q2907" s="8"/>
      <c r="R2907" s="8"/>
      <c r="S2907" s="8"/>
      <c r="T2907" s="8"/>
      <c r="U2907" s="8"/>
      <c r="V2907" s="8"/>
      <c r="W2907" s="8"/>
    </row>
    <row r="2908" spans="1:23" ht="14.25" customHeight="1">
      <c r="A2908" s="7">
        <v>41843</v>
      </c>
      <c r="B2908" s="8">
        <v>3.7793999999999999</v>
      </c>
      <c r="C2908" s="8">
        <v>4.2967000000000004</v>
      </c>
      <c r="D2908" s="8">
        <v>0.51730000000000054</v>
      </c>
      <c r="E2908" s="8">
        <v>1.67</v>
      </c>
      <c r="F2908" s="8">
        <v>2.48</v>
      </c>
      <c r="G2908" s="8">
        <v>80.802499999999995</v>
      </c>
      <c r="H2908" s="8"/>
      <c r="I2908" s="8">
        <v>113.51875427385892</v>
      </c>
      <c r="J2908" s="8"/>
      <c r="N2908" s="7"/>
      <c r="O2908" s="8"/>
      <c r="P2908" s="8"/>
      <c r="Q2908" s="8"/>
      <c r="R2908" s="8"/>
      <c r="S2908" s="8"/>
      <c r="T2908" s="8"/>
      <c r="U2908" s="8"/>
      <c r="V2908" s="8"/>
      <c r="W2908" s="8"/>
    </row>
    <row r="2909" spans="1:23" ht="14.25" customHeight="1">
      <c r="A2909" s="7">
        <v>41842</v>
      </c>
      <c r="B2909" s="8">
        <v>3.7799</v>
      </c>
      <c r="C2909" s="8">
        <v>4.2717000000000001</v>
      </c>
      <c r="D2909" s="8">
        <v>0.49180000000000001</v>
      </c>
      <c r="E2909" s="8">
        <v>1.68</v>
      </c>
      <c r="F2909" s="8">
        <v>2.48</v>
      </c>
      <c r="G2909" s="8">
        <v>80.7821</v>
      </c>
      <c r="H2909" s="8"/>
      <c r="I2909" s="8">
        <v>116.30463072614108</v>
      </c>
      <c r="J2909" s="8"/>
      <c r="N2909" s="7"/>
      <c r="O2909" s="8"/>
      <c r="P2909" s="8"/>
      <c r="Q2909" s="8"/>
      <c r="R2909" s="8"/>
      <c r="S2909" s="8"/>
      <c r="T2909" s="8"/>
      <c r="U2909" s="8"/>
      <c r="V2909" s="8"/>
      <c r="W2909" s="8"/>
    </row>
    <row r="2910" spans="1:23" ht="14.25" customHeight="1">
      <c r="A2910" s="7">
        <v>41841</v>
      </c>
      <c r="B2910" s="8">
        <v>3.8088000000000002</v>
      </c>
      <c r="C2910" s="8">
        <v>4.3017000000000003</v>
      </c>
      <c r="D2910" s="8">
        <v>0.49290000000000012</v>
      </c>
      <c r="E2910" s="8">
        <v>1.7</v>
      </c>
      <c r="F2910" s="8">
        <v>2.4900000000000002</v>
      </c>
      <c r="G2910" s="8">
        <v>80.562399999999997</v>
      </c>
      <c r="H2910" s="8"/>
      <c r="I2910" s="8">
        <v>107.90046602910603</v>
      </c>
      <c r="J2910" s="8"/>
      <c r="N2910" s="7"/>
      <c r="O2910" s="8"/>
      <c r="P2910" s="8"/>
      <c r="Q2910" s="8"/>
      <c r="R2910" s="8"/>
      <c r="S2910" s="8"/>
      <c r="T2910" s="8"/>
      <c r="U2910" s="8"/>
      <c r="V2910" s="8"/>
      <c r="W2910" s="8"/>
    </row>
    <row r="2911" spans="1:23" ht="14.25" customHeight="1">
      <c r="A2911" s="7">
        <v>41838</v>
      </c>
      <c r="B2911" s="8">
        <v>3.8653</v>
      </c>
      <c r="C2911" s="8">
        <v>4.3018999999999998</v>
      </c>
      <c r="D2911" s="8">
        <v>0.43659999999999988</v>
      </c>
      <c r="E2911" s="8">
        <v>1.69</v>
      </c>
      <c r="F2911" s="8">
        <v>2.5</v>
      </c>
      <c r="G2911" s="8">
        <v>80.540400000000005</v>
      </c>
      <c r="H2911" s="8"/>
      <c r="I2911" s="8">
        <v>102.3257876923077</v>
      </c>
      <c r="J2911" s="8"/>
      <c r="N2911" s="7"/>
      <c r="O2911" s="8"/>
      <c r="P2911" s="8"/>
      <c r="Q2911" s="8"/>
      <c r="R2911" s="8"/>
      <c r="S2911" s="8"/>
      <c r="T2911" s="8"/>
      <c r="U2911" s="8"/>
      <c r="V2911" s="8"/>
      <c r="W2911" s="8"/>
    </row>
    <row r="2912" spans="1:23" ht="14.25" customHeight="1">
      <c r="A2912" s="7">
        <v>41837</v>
      </c>
      <c r="B2912" s="8">
        <v>3.7770999999999999</v>
      </c>
      <c r="C2912" s="8">
        <v>4.2670000000000003</v>
      </c>
      <c r="D2912" s="8">
        <v>0.48990000000000045</v>
      </c>
      <c r="E2912" s="8">
        <v>1.65</v>
      </c>
      <c r="F2912" s="8">
        <v>2.4700000000000002</v>
      </c>
      <c r="G2912" s="8">
        <v>80.512799999999999</v>
      </c>
      <c r="H2912" s="8"/>
      <c r="I2912" s="8">
        <v>101.35356591194969</v>
      </c>
      <c r="J2912" s="8"/>
      <c r="N2912" s="7"/>
      <c r="O2912" s="8"/>
      <c r="P2912" s="8"/>
      <c r="Q2912" s="8"/>
      <c r="R2912" s="8"/>
      <c r="S2912" s="8"/>
      <c r="T2912" s="8"/>
      <c r="U2912" s="8"/>
      <c r="V2912" s="8"/>
      <c r="W2912" s="8"/>
    </row>
    <row r="2913" spans="1:23" ht="14.25" customHeight="1">
      <c r="A2913" s="7">
        <v>41836</v>
      </c>
      <c r="B2913" s="8">
        <v>3.7277</v>
      </c>
      <c r="C2913" s="8">
        <v>4.2171000000000003</v>
      </c>
      <c r="D2913" s="8">
        <v>0.48940000000000028</v>
      </c>
      <c r="E2913" s="8">
        <v>1.71</v>
      </c>
      <c r="F2913" s="8">
        <v>2.5499999999999998</v>
      </c>
      <c r="G2913" s="8">
        <v>80.537700000000001</v>
      </c>
      <c r="H2913" s="8"/>
      <c r="I2913" s="8">
        <v>104.9674781092437</v>
      </c>
      <c r="J2913" s="8"/>
      <c r="N2913" s="7"/>
      <c r="O2913" s="8"/>
      <c r="P2913" s="8"/>
      <c r="Q2913" s="8"/>
      <c r="R2913" s="8"/>
      <c r="S2913" s="8"/>
      <c r="T2913" s="8"/>
      <c r="U2913" s="8"/>
      <c r="V2913" s="8"/>
      <c r="W2913" s="8"/>
    </row>
    <row r="2914" spans="1:23" ht="14.25" customHeight="1">
      <c r="A2914" s="7">
        <v>41835</v>
      </c>
      <c r="B2914" s="8">
        <v>3.5893000000000002</v>
      </c>
      <c r="C2914" s="8">
        <v>4.1570999999999998</v>
      </c>
      <c r="D2914" s="8">
        <v>0.56779999999999964</v>
      </c>
      <c r="E2914" s="8">
        <v>1.7</v>
      </c>
      <c r="F2914" s="8">
        <v>2.56</v>
      </c>
      <c r="G2914" s="8">
        <v>80.3904</v>
      </c>
      <c r="H2914" s="8"/>
      <c r="I2914" s="8">
        <v>108.1097731092437</v>
      </c>
      <c r="J2914" s="8"/>
      <c r="N2914" s="7"/>
      <c r="O2914" s="8"/>
      <c r="P2914" s="8"/>
      <c r="Q2914" s="8"/>
      <c r="R2914" s="8"/>
      <c r="S2914" s="8"/>
      <c r="T2914" s="8"/>
      <c r="U2914" s="8"/>
      <c r="V2914" s="8"/>
      <c r="W2914" s="8"/>
    </row>
    <row r="2915" spans="1:23" ht="14.25" customHeight="1">
      <c r="A2915" s="7">
        <v>41834</v>
      </c>
      <c r="B2915" s="8">
        <v>3.5196000000000001</v>
      </c>
      <c r="C2915" s="8">
        <v>4.1298000000000004</v>
      </c>
      <c r="D2915" s="8">
        <v>0.6102000000000003</v>
      </c>
      <c r="E2915" s="8">
        <v>1.68</v>
      </c>
      <c r="F2915" s="8">
        <v>2.5499999999999998</v>
      </c>
      <c r="G2915" s="8">
        <v>80.167100000000005</v>
      </c>
      <c r="H2915" s="8"/>
      <c r="I2915" s="8">
        <v>113.58949873417721</v>
      </c>
      <c r="J2915" s="8"/>
      <c r="N2915" s="7"/>
      <c r="O2915" s="8"/>
      <c r="P2915" s="8"/>
      <c r="Q2915" s="8"/>
      <c r="R2915" s="8"/>
      <c r="S2915" s="8"/>
      <c r="T2915" s="8"/>
      <c r="U2915" s="8"/>
      <c r="V2915" s="8"/>
      <c r="W2915" s="8"/>
    </row>
    <row r="2916" spans="1:23" ht="14.25" customHeight="1">
      <c r="A2916" s="7">
        <v>41831</v>
      </c>
      <c r="B2916" s="8">
        <v>3.5114999999999998</v>
      </c>
      <c r="C2916" s="8">
        <v>4.1197999999999997</v>
      </c>
      <c r="D2916" s="8">
        <v>0.60829999999999984</v>
      </c>
      <c r="E2916" s="8">
        <v>1.65</v>
      </c>
      <c r="F2916" s="8">
        <v>2.5299999999999998</v>
      </c>
      <c r="G2916" s="8">
        <v>80.186999999999998</v>
      </c>
      <c r="H2916" s="8"/>
      <c r="I2916" s="8">
        <v>116.21664747881356</v>
      </c>
      <c r="J2916" s="8"/>
      <c r="N2916" s="7"/>
      <c r="O2916" s="8"/>
      <c r="P2916" s="8"/>
      <c r="Q2916" s="8"/>
      <c r="R2916" s="8"/>
      <c r="S2916" s="8"/>
      <c r="T2916" s="8"/>
      <c r="U2916" s="8"/>
      <c r="V2916" s="8"/>
      <c r="W2916" s="8"/>
    </row>
    <row r="2917" spans="1:23" ht="14.25" customHeight="1">
      <c r="A2917" s="7">
        <v>41830</v>
      </c>
      <c r="B2917" s="8">
        <v>3.5114999999999998</v>
      </c>
      <c r="C2917" s="8">
        <v>4.1298000000000004</v>
      </c>
      <c r="D2917" s="8">
        <v>0.61830000000000052</v>
      </c>
      <c r="E2917" s="8">
        <v>1.66</v>
      </c>
      <c r="F2917" s="8">
        <v>2.5499999999999998</v>
      </c>
      <c r="G2917" s="8">
        <v>80.119200000000006</v>
      </c>
      <c r="H2917" s="8"/>
      <c r="I2917" s="8">
        <v>117.8538727388535</v>
      </c>
      <c r="J2917" s="8"/>
      <c r="N2917" s="7"/>
      <c r="O2917" s="8"/>
      <c r="P2917" s="8"/>
      <c r="Q2917" s="8"/>
      <c r="R2917" s="8"/>
      <c r="S2917" s="8"/>
      <c r="T2917" s="8"/>
      <c r="U2917" s="8"/>
      <c r="V2917" s="8"/>
      <c r="W2917" s="8"/>
    </row>
    <row r="2918" spans="1:23" ht="14.25" customHeight="1">
      <c r="A2918" s="7">
        <v>41829</v>
      </c>
      <c r="B2918" s="8">
        <v>3.4839000000000002</v>
      </c>
      <c r="C2918" s="8">
        <v>4.1276000000000002</v>
      </c>
      <c r="D2918" s="8">
        <v>0.64369999999999994</v>
      </c>
      <c r="E2918" s="8">
        <v>1.68</v>
      </c>
      <c r="F2918" s="8">
        <v>2.57</v>
      </c>
      <c r="G2918" s="8">
        <v>80.031599999999997</v>
      </c>
      <c r="H2918" s="8"/>
      <c r="I2918" s="8">
        <v>119.32995208510638</v>
      </c>
      <c r="J2918" s="8"/>
      <c r="N2918" s="7"/>
      <c r="O2918" s="8"/>
      <c r="P2918" s="8"/>
      <c r="Q2918" s="8"/>
      <c r="R2918" s="8"/>
      <c r="S2918" s="8"/>
      <c r="T2918" s="8"/>
      <c r="U2918" s="8"/>
      <c r="V2918" s="8"/>
      <c r="W2918" s="8"/>
    </row>
    <row r="2919" spans="1:23" ht="14.25" customHeight="1">
      <c r="A2919" s="7">
        <v>41828</v>
      </c>
      <c r="B2919" s="8">
        <v>3.4325999999999999</v>
      </c>
      <c r="C2919" s="8">
        <v>4.1162000000000001</v>
      </c>
      <c r="D2919" s="8">
        <v>0.68360000000000021</v>
      </c>
      <c r="E2919" s="8">
        <v>1.7</v>
      </c>
      <c r="F2919" s="8">
        <v>2.58</v>
      </c>
      <c r="G2919" s="8">
        <v>80.177700000000002</v>
      </c>
      <c r="H2919" s="8"/>
      <c r="I2919" s="8">
        <v>119.21517855010661</v>
      </c>
      <c r="J2919" s="8"/>
      <c r="N2919" s="7"/>
      <c r="O2919" s="8"/>
      <c r="P2919" s="8"/>
      <c r="Q2919" s="8"/>
      <c r="R2919" s="8"/>
      <c r="S2919" s="8"/>
      <c r="T2919" s="8"/>
      <c r="U2919" s="8"/>
      <c r="V2919" s="8"/>
      <c r="W2919" s="8"/>
    </row>
    <row r="2920" spans="1:23" ht="14.25" customHeight="1">
      <c r="A2920" s="7">
        <v>41827</v>
      </c>
      <c r="B2920" s="8">
        <v>3.4441000000000002</v>
      </c>
      <c r="C2920" s="8">
        <v>4.1212</v>
      </c>
      <c r="D2920" s="8">
        <v>0.67709999999999981</v>
      </c>
      <c r="E2920" s="8">
        <v>1.74</v>
      </c>
      <c r="F2920" s="8">
        <v>2.63</v>
      </c>
      <c r="G2920" s="8">
        <v>80.230999999999995</v>
      </c>
      <c r="H2920" s="8"/>
      <c r="I2920" s="8">
        <v>118.76209974358974</v>
      </c>
      <c r="J2920" s="8"/>
      <c r="N2920" s="7"/>
      <c r="O2920" s="8"/>
      <c r="P2920" s="8"/>
      <c r="Q2920" s="8"/>
      <c r="R2920" s="8"/>
      <c r="S2920" s="8"/>
      <c r="T2920" s="8"/>
      <c r="U2920" s="8"/>
      <c r="V2920" s="8"/>
      <c r="W2920" s="8"/>
    </row>
    <row r="2921" spans="1:23" ht="14.25" customHeight="1">
      <c r="A2921" s="7">
        <v>41824</v>
      </c>
      <c r="B2921" s="8">
        <v>3.4506000000000001</v>
      </c>
      <c r="C2921" s="8">
        <v>4.1746999999999996</v>
      </c>
      <c r="D2921" s="8">
        <v>0.72409999999999952</v>
      </c>
      <c r="E2921" s="8">
        <v>1.74</v>
      </c>
      <c r="F2921" s="8">
        <v>2.65</v>
      </c>
      <c r="G2921" s="8">
        <v>80.259100000000004</v>
      </c>
      <c r="H2921" s="8"/>
      <c r="I2921" s="8">
        <v>114.74682555793991</v>
      </c>
      <c r="J2921" s="8"/>
      <c r="N2921" s="7"/>
      <c r="O2921" s="8"/>
      <c r="P2921" s="8"/>
      <c r="Q2921" s="8"/>
      <c r="R2921" s="8"/>
      <c r="S2921" s="8"/>
      <c r="T2921" s="8"/>
      <c r="U2921" s="8"/>
      <c r="V2921" s="8"/>
      <c r="W2921" s="8"/>
    </row>
    <row r="2922" spans="1:23" ht="14.25" customHeight="1">
      <c r="A2922" s="7">
        <v>41823</v>
      </c>
      <c r="B2922" s="8">
        <v>3.4655999999999998</v>
      </c>
      <c r="C2922" s="8">
        <v>4.1502999999999997</v>
      </c>
      <c r="D2922" s="8">
        <v>0.68469999999999986</v>
      </c>
      <c r="E2922" s="8">
        <v>1.74</v>
      </c>
      <c r="F2922" s="8">
        <v>2.65</v>
      </c>
      <c r="G2922" s="8">
        <v>80.218900000000005</v>
      </c>
      <c r="H2922" s="8"/>
      <c r="I2922" s="8">
        <v>117.23209476293104</v>
      </c>
      <c r="J2922" s="8"/>
      <c r="N2922" s="7"/>
      <c r="O2922" s="8"/>
      <c r="P2922" s="8"/>
      <c r="Q2922" s="8"/>
      <c r="R2922" s="8"/>
      <c r="S2922" s="8"/>
      <c r="T2922" s="8"/>
      <c r="U2922" s="8"/>
      <c r="V2922" s="8"/>
      <c r="W2922" s="8"/>
    </row>
    <row r="2923" spans="1:23" ht="14.25" customHeight="1">
      <c r="A2923" s="7">
        <v>41822</v>
      </c>
      <c r="B2923" s="8">
        <v>3.4561000000000002</v>
      </c>
      <c r="C2923" s="8">
        <v>4.1212</v>
      </c>
      <c r="D2923" s="8">
        <v>0.6650999999999998</v>
      </c>
      <c r="E2923" s="8">
        <v>1.71</v>
      </c>
      <c r="F2923" s="8">
        <v>2.64</v>
      </c>
      <c r="G2923" s="8">
        <v>79.943100000000001</v>
      </c>
      <c r="H2923" s="8"/>
      <c r="I2923" s="8">
        <v>119.89826127429805</v>
      </c>
      <c r="J2923" s="8"/>
      <c r="N2923" s="7"/>
      <c r="O2923" s="8"/>
      <c r="P2923" s="8"/>
      <c r="Q2923" s="8"/>
      <c r="R2923" s="8"/>
      <c r="S2923" s="8"/>
      <c r="T2923" s="8"/>
      <c r="U2923" s="8"/>
      <c r="V2923" s="8"/>
      <c r="W2923" s="8"/>
    </row>
    <row r="2924" spans="1:23" ht="14.25" customHeight="1">
      <c r="A2924" s="7">
        <v>41821</v>
      </c>
      <c r="B2924" s="8">
        <v>3.4049999999999998</v>
      </c>
      <c r="C2924" s="8">
        <v>4.0811999999999999</v>
      </c>
      <c r="D2924" s="8">
        <v>0.67620000000000013</v>
      </c>
      <c r="E2924" s="8">
        <v>1.66</v>
      </c>
      <c r="F2924" s="8">
        <v>2.58</v>
      </c>
      <c r="G2924" s="8">
        <v>79.815899999999999</v>
      </c>
      <c r="H2924" s="8"/>
      <c r="I2924" s="8">
        <v>121.69159324675324</v>
      </c>
      <c r="J2924" s="8"/>
      <c r="N2924" s="7"/>
      <c r="O2924" s="8"/>
      <c r="P2924" s="8"/>
      <c r="Q2924" s="8"/>
      <c r="R2924" s="8"/>
      <c r="S2924" s="8"/>
      <c r="T2924" s="8"/>
      <c r="U2924" s="8"/>
      <c r="V2924" s="8"/>
      <c r="W2924" s="8"/>
    </row>
    <row r="2925" spans="1:23" ht="14.25" customHeight="1">
      <c r="A2925" s="7">
        <v>41820</v>
      </c>
      <c r="B2925" s="8">
        <v>3.3814000000000002</v>
      </c>
      <c r="C2925" s="8">
        <v>4.0612000000000004</v>
      </c>
      <c r="D2925" s="8">
        <v>0.67980000000000018</v>
      </c>
      <c r="E2925" s="8">
        <v>1.62</v>
      </c>
      <c r="F2925" s="8">
        <v>2.5299999999999998</v>
      </c>
      <c r="G2925" s="8">
        <v>79.785600000000002</v>
      </c>
      <c r="H2925" s="8"/>
      <c r="I2925" s="8">
        <v>123.70675611713666</v>
      </c>
      <c r="J2925" s="8"/>
      <c r="N2925" s="7"/>
      <c r="O2925" s="8"/>
      <c r="P2925" s="8"/>
      <c r="Q2925" s="8"/>
      <c r="R2925" s="8"/>
      <c r="S2925" s="8"/>
      <c r="T2925" s="8"/>
      <c r="U2925" s="8"/>
      <c r="V2925" s="8"/>
      <c r="W2925" s="8"/>
    </row>
    <row r="2926" spans="1:23" ht="14.25" customHeight="1">
      <c r="A2926" s="7">
        <v>41817</v>
      </c>
      <c r="B2926" s="8">
        <v>3.3639999999999999</v>
      </c>
      <c r="C2926" s="8">
        <v>4.0484999999999998</v>
      </c>
      <c r="D2926" s="8">
        <v>0.68449999999999989</v>
      </c>
      <c r="E2926" s="8">
        <v>1.64</v>
      </c>
      <c r="F2926" s="8">
        <v>2.54</v>
      </c>
      <c r="G2926" s="8">
        <v>80.0184</v>
      </c>
      <c r="H2926" s="8"/>
      <c r="I2926" s="8">
        <v>125.80821286334056</v>
      </c>
      <c r="J2926" s="8"/>
      <c r="N2926" s="7"/>
      <c r="O2926" s="8"/>
      <c r="P2926" s="8"/>
      <c r="Q2926" s="8"/>
      <c r="R2926" s="8"/>
      <c r="S2926" s="8"/>
      <c r="T2926" s="8"/>
      <c r="U2926" s="8"/>
      <c r="V2926" s="8"/>
      <c r="W2926" s="8"/>
    </row>
    <row r="2927" spans="1:23" ht="14.25" customHeight="1">
      <c r="A2927" s="7">
        <v>41816</v>
      </c>
      <c r="B2927" s="8">
        <v>3.3614999999999999</v>
      </c>
      <c r="C2927" s="8">
        <v>4.0472000000000001</v>
      </c>
      <c r="D2927" s="8">
        <v>0.6857000000000002</v>
      </c>
      <c r="E2927" s="8">
        <v>1.64</v>
      </c>
      <c r="F2927" s="8">
        <v>2.5299999999999998</v>
      </c>
      <c r="G2927" s="8">
        <v>80.212000000000003</v>
      </c>
      <c r="H2927" s="8"/>
      <c r="I2927" s="8">
        <v>126.48908273318872</v>
      </c>
      <c r="J2927" s="8"/>
      <c r="N2927" s="7"/>
      <c r="O2927" s="8"/>
      <c r="P2927" s="8"/>
      <c r="Q2927" s="8"/>
      <c r="R2927" s="8"/>
      <c r="S2927" s="8"/>
      <c r="T2927" s="8"/>
      <c r="U2927" s="8"/>
      <c r="V2927" s="8"/>
      <c r="W2927" s="8"/>
    </row>
    <row r="2928" spans="1:23" ht="14.25" customHeight="1">
      <c r="A2928" s="7">
        <v>41815</v>
      </c>
      <c r="B2928" s="8">
        <v>3.3900999999999999</v>
      </c>
      <c r="C2928" s="8">
        <v>4.0556999999999999</v>
      </c>
      <c r="D2928" s="8">
        <v>0.66559999999999997</v>
      </c>
      <c r="E2928" s="8">
        <v>1.68</v>
      </c>
      <c r="F2928" s="8">
        <v>2.57</v>
      </c>
      <c r="G2928" s="8">
        <v>80.202200000000005</v>
      </c>
      <c r="H2928" s="8"/>
      <c r="I2928" s="8">
        <v>126.2241190021692</v>
      </c>
      <c r="J2928" s="8"/>
      <c r="N2928" s="7"/>
      <c r="O2928" s="8"/>
      <c r="P2928" s="8"/>
      <c r="Q2928" s="8"/>
      <c r="R2928" s="8"/>
      <c r="S2928" s="8"/>
      <c r="T2928" s="8"/>
      <c r="U2928" s="8"/>
      <c r="V2928" s="8"/>
      <c r="W2928" s="8"/>
    </row>
    <row r="2929" spans="1:23" ht="14.25" customHeight="1">
      <c r="A2929" s="7">
        <v>41814</v>
      </c>
      <c r="B2929" s="8">
        <v>3.3805000000000001</v>
      </c>
      <c r="C2929" s="8">
        <v>4.0514999999999999</v>
      </c>
      <c r="D2929" s="8">
        <v>0.67099999999999982</v>
      </c>
      <c r="E2929" s="8">
        <v>1.7</v>
      </c>
      <c r="F2929" s="8">
        <v>2.59</v>
      </c>
      <c r="G2929" s="8">
        <v>80.328900000000004</v>
      </c>
      <c r="H2929" s="8"/>
      <c r="I2929" s="8">
        <v>127.36873039215686</v>
      </c>
      <c r="J2929" s="8"/>
      <c r="N2929" s="7"/>
      <c r="O2929" s="8"/>
      <c r="P2929" s="8"/>
      <c r="Q2929" s="8"/>
      <c r="R2929" s="8"/>
      <c r="S2929" s="8"/>
      <c r="T2929" s="8"/>
      <c r="U2929" s="8"/>
      <c r="V2929" s="8"/>
      <c r="W2929" s="8"/>
    </row>
    <row r="2930" spans="1:23" ht="14.25" customHeight="1">
      <c r="A2930" s="7">
        <v>41813</v>
      </c>
      <c r="B2930" s="8">
        <v>3.3788</v>
      </c>
      <c r="C2930" s="8">
        <v>4.0514999999999999</v>
      </c>
      <c r="D2930" s="8">
        <v>0.67269999999999985</v>
      </c>
      <c r="E2930" s="8">
        <v>1.72</v>
      </c>
      <c r="F2930" s="8">
        <v>2.63</v>
      </c>
      <c r="G2930" s="8">
        <v>80.270399999999995</v>
      </c>
      <c r="H2930" s="8"/>
      <c r="I2930" s="8">
        <v>126.57383559912854</v>
      </c>
      <c r="J2930" s="8"/>
      <c r="N2930" s="7"/>
      <c r="O2930" s="8"/>
      <c r="P2930" s="8"/>
      <c r="Q2930" s="8"/>
      <c r="R2930" s="8"/>
      <c r="S2930" s="8"/>
      <c r="T2930" s="8"/>
      <c r="U2930" s="8"/>
      <c r="V2930" s="8"/>
      <c r="W2930" s="8"/>
    </row>
    <row r="2931" spans="1:23" ht="14.25" customHeight="1">
      <c r="A2931" s="7">
        <v>41810</v>
      </c>
      <c r="B2931" s="8">
        <v>3.4039000000000001</v>
      </c>
      <c r="C2931" s="8">
        <v>4.0514999999999999</v>
      </c>
      <c r="D2931" s="8">
        <v>0.64759999999999973</v>
      </c>
      <c r="E2931" s="8">
        <v>1.71</v>
      </c>
      <c r="F2931" s="8">
        <v>2.63</v>
      </c>
      <c r="G2931" s="8">
        <v>80.333600000000004</v>
      </c>
      <c r="H2931" s="8"/>
      <c r="I2931" s="8">
        <v>128.06468296703298</v>
      </c>
      <c r="J2931" s="8"/>
      <c r="N2931" s="7"/>
      <c r="O2931" s="8"/>
      <c r="P2931" s="8"/>
      <c r="Q2931" s="8"/>
      <c r="R2931" s="8"/>
      <c r="S2931" s="8"/>
      <c r="T2931" s="8"/>
      <c r="U2931" s="8"/>
      <c r="V2931" s="8"/>
      <c r="W2931" s="8"/>
    </row>
    <row r="2932" spans="1:23" ht="14.25" customHeight="1">
      <c r="A2932" s="7">
        <v>41809</v>
      </c>
      <c r="B2932" s="8">
        <v>3.4123000000000001</v>
      </c>
      <c r="C2932" s="8">
        <v>4.0407999999999999</v>
      </c>
      <c r="D2932" s="8">
        <v>0.62849999999999984</v>
      </c>
      <c r="E2932" s="8">
        <v>1.71</v>
      </c>
      <c r="F2932" s="8">
        <v>2.64</v>
      </c>
      <c r="G2932" s="8">
        <v>80.323899999999995</v>
      </c>
      <c r="H2932" s="8"/>
      <c r="I2932" s="8">
        <v>126.89893290748898</v>
      </c>
      <c r="J2932" s="8"/>
      <c r="N2932" s="7"/>
      <c r="O2932" s="8"/>
      <c r="P2932" s="8"/>
      <c r="Q2932" s="8"/>
      <c r="R2932" s="8"/>
      <c r="S2932" s="8"/>
      <c r="T2932" s="8"/>
      <c r="U2932" s="8"/>
      <c r="V2932" s="8"/>
      <c r="W2932" s="8"/>
    </row>
    <row r="2933" spans="1:23" ht="14.25" customHeight="1">
      <c r="A2933" s="7">
        <v>41808</v>
      </c>
      <c r="B2933" s="8">
        <v>3.3898000000000001</v>
      </c>
      <c r="C2933" s="8">
        <v>4.0540000000000003</v>
      </c>
      <c r="D2933" s="8">
        <v>0.66420000000000012</v>
      </c>
      <c r="E2933" s="8">
        <v>1.71</v>
      </c>
      <c r="F2933" s="8">
        <v>2.61</v>
      </c>
      <c r="G2933" s="8">
        <v>80.397999999999996</v>
      </c>
      <c r="H2933" s="8"/>
      <c r="I2933" s="8">
        <v>124.91665146017699</v>
      </c>
      <c r="J2933" s="8"/>
      <c r="N2933" s="7"/>
      <c r="O2933" s="8"/>
      <c r="P2933" s="8"/>
      <c r="Q2933" s="8"/>
      <c r="R2933" s="8"/>
      <c r="S2933" s="8"/>
      <c r="T2933" s="8"/>
      <c r="U2933" s="8"/>
      <c r="V2933" s="8"/>
      <c r="W2933" s="8"/>
    </row>
    <row r="2934" spans="1:23" ht="14.25" customHeight="1">
      <c r="A2934" s="7">
        <v>41807</v>
      </c>
      <c r="B2934" s="8">
        <v>3.3498000000000001</v>
      </c>
      <c r="C2934" s="8">
        <v>4.0540000000000003</v>
      </c>
      <c r="D2934" s="8">
        <v>0.70420000000000016</v>
      </c>
      <c r="E2934" s="8">
        <v>1.77</v>
      </c>
      <c r="F2934" s="8">
        <v>2.66</v>
      </c>
      <c r="G2934" s="8">
        <v>80.601900000000001</v>
      </c>
      <c r="H2934" s="8"/>
      <c r="I2934" s="8">
        <v>128.79222113333333</v>
      </c>
      <c r="J2934" s="8"/>
      <c r="N2934" s="7"/>
      <c r="O2934" s="8"/>
      <c r="P2934" s="8"/>
      <c r="Q2934" s="8"/>
      <c r="R2934" s="8"/>
      <c r="S2934" s="8"/>
      <c r="T2934" s="8"/>
      <c r="U2934" s="8"/>
      <c r="V2934" s="8"/>
      <c r="W2934" s="8"/>
    </row>
    <row r="2935" spans="1:23" ht="14.25" customHeight="1">
      <c r="A2935" s="7">
        <v>41806</v>
      </c>
      <c r="B2935" s="8">
        <v>3.3298000000000001</v>
      </c>
      <c r="C2935" s="8">
        <v>4.0640000000000001</v>
      </c>
      <c r="D2935" s="8">
        <v>0.73419999999999996</v>
      </c>
      <c r="E2935" s="8">
        <v>1.71</v>
      </c>
      <c r="F2935" s="8">
        <v>2.61</v>
      </c>
      <c r="G2935" s="8">
        <v>80.444999999999993</v>
      </c>
      <c r="H2935" s="8"/>
      <c r="I2935" s="8">
        <v>122.42266970917225</v>
      </c>
      <c r="J2935" s="8"/>
      <c r="N2935" s="7"/>
      <c r="O2935" s="8"/>
      <c r="P2935" s="8"/>
      <c r="Q2935" s="8"/>
      <c r="R2935" s="8"/>
      <c r="S2935" s="8"/>
      <c r="T2935" s="8"/>
      <c r="U2935" s="8"/>
      <c r="V2935" s="8"/>
      <c r="W2935" s="8"/>
    </row>
    <row r="2936" spans="1:23" ht="14.25" customHeight="1">
      <c r="A2936" s="7">
        <v>41803</v>
      </c>
      <c r="B2936" s="8">
        <v>3.3489</v>
      </c>
      <c r="C2936" s="8">
        <v>4.0839999999999996</v>
      </c>
      <c r="D2936" s="8">
        <v>0.73509999999999964</v>
      </c>
      <c r="E2936" s="8">
        <v>1.7</v>
      </c>
      <c r="F2936" s="8">
        <v>2.6</v>
      </c>
      <c r="G2936" s="8">
        <v>80.619</v>
      </c>
      <c r="H2936" s="8"/>
      <c r="I2936" s="8">
        <v>119.0309777927928</v>
      </c>
      <c r="J2936" s="8"/>
      <c r="N2936" s="7"/>
      <c r="O2936" s="8"/>
      <c r="P2936" s="8"/>
      <c r="Q2936" s="8"/>
      <c r="R2936" s="8"/>
      <c r="S2936" s="8"/>
      <c r="T2936" s="8"/>
      <c r="U2936" s="8"/>
      <c r="V2936" s="8"/>
      <c r="W2936" s="8"/>
    </row>
    <row r="2937" spans="1:23" ht="14.25" customHeight="1">
      <c r="A2937" s="7">
        <v>41802</v>
      </c>
      <c r="B2937" s="8">
        <v>3.3289</v>
      </c>
      <c r="C2937" s="8">
        <v>4.0640000000000001</v>
      </c>
      <c r="D2937" s="8">
        <v>0.73510000000000009</v>
      </c>
      <c r="E2937" s="8">
        <v>1.66</v>
      </c>
      <c r="F2937" s="8">
        <v>2.58</v>
      </c>
      <c r="G2937" s="8">
        <v>80.594099999999997</v>
      </c>
      <c r="H2937" s="8"/>
      <c r="I2937" s="8">
        <v>121.28716132882883</v>
      </c>
      <c r="J2937" s="8"/>
      <c r="N2937" s="7"/>
      <c r="O2937" s="8"/>
      <c r="P2937" s="8"/>
      <c r="Q2937" s="8"/>
      <c r="R2937" s="8"/>
      <c r="S2937" s="8"/>
      <c r="T2937" s="8"/>
      <c r="U2937" s="8"/>
      <c r="V2937" s="8"/>
      <c r="W2937" s="8"/>
    </row>
    <row r="2938" spans="1:23" ht="14.25" customHeight="1">
      <c r="A2938" s="7">
        <v>41801</v>
      </c>
      <c r="B2938" s="8">
        <v>3.2488999999999999</v>
      </c>
      <c r="C2938" s="8">
        <v>4.0613999999999999</v>
      </c>
      <c r="D2938" s="8">
        <v>0.8125</v>
      </c>
      <c r="E2938" s="8">
        <v>1.7</v>
      </c>
      <c r="F2938" s="8">
        <v>2.65</v>
      </c>
      <c r="G2938" s="8">
        <v>80.770600000000002</v>
      </c>
      <c r="H2938" s="8"/>
      <c r="I2938" s="8">
        <v>122.13468941309254</v>
      </c>
      <c r="J2938" s="8"/>
      <c r="N2938" s="7"/>
      <c r="O2938" s="8"/>
      <c r="P2938" s="8"/>
      <c r="Q2938" s="8"/>
      <c r="R2938" s="8"/>
      <c r="S2938" s="8"/>
      <c r="T2938" s="8"/>
      <c r="U2938" s="8"/>
      <c r="V2938" s="8"/>
      <c r="W2938" s="8"/>
    </row>
    <row r="2939" spans="1:23" ht="14.25" customHeight="1">
      <c r="A2939" s="7">
        <v>41800</v>
      </c>
      <c r="B2939" s="8">
        <v>3.1488999999999998</v>
      </c>
      <c r="C2939" s="8">
        <v>4.0613999999999999</v>
      </c>
      <c r="D2939" s="8">
        <v>0.91250000000000009</v>
      </c>
      <c r="E2939" s="8">
        <v>1.71</v>
      </c>
      <c r="F2939" s="8">
        <v>2.64</v>
      </c>
      <c r="G2939" s="8">
        <v>80.802599999999998</v>
      </c>
      <c r="H2939" s="8"/>
      <c r="I2939" s="8">
        <v>123.36071395927601</v>
      </c>
      <c r="J2939" s="8"/>
      <c r="N2939" s="7"/>
      <c r="O2939" s="8"/>
      <c r="P2939" s="8"/>
      <c r="Q2939" s="8"/>
      <c r="R2939" s="8"/>
      <c r="S2939" s="8"/>
      <c r="T2939" s="8"/>
      <c r="U2939" s="8"/>
      <c r="V2939" s="8"/>
      <c r="W2939" s="8"/>
    </row>
    <row r="2940" spans="1:23" ht="14.25" customHeight="1">
      <c r="A2940" s="7">
        <v>41799</v>
      </c>
      <c r="B2940" s="8">
        <v>3.1739000000000002</v>
      </c>
      <c r="C2940" s="8">
        <v>4.0713999999999997</v>
      </c>
      <c r="D2940" s="8">
        <v>0.89749999999999952</v>
      </c>
      <c r="E2940" s="8">
        <v>1.69</v>
      </c>
      <c r="F2940" s="8">
        <v>2.62</v>
      </c>
      <c r="G2940" s="8">
        <v>80.627499999999998</v>
      </c>
      <c r="H2940" s="8"/>
      <c r="I2940" s="8">
        <v>119.28725290249433</v>
      </c>
      <c r="J2940" s="8"/>
      <c r="N2940" s="7"/>
      <c r="O2940" s="8"/>
      <c r="P2940" s="8"/>
      <c r="Q2940" s="8"/>
      <c r="R2940" s="8"/>
      <c r="S2940" s="8"/>
      <c r="T2940" s="8"/>
      <c r="U2940" s="8"/>
      <c r="V2940" s="8"/>
      <c r="W2940" s="8"/>
    </row>
    <row r="2941" spans="1:23" ht="14.25" customHeight="1">
      <c r="A2941" s="7">
        <v>41796</v>
      </c>
      <c r="B2941" s="8">
        <v>3.1939000000000002</v>
      </c>
      <c r="C2941" s="8">
        <v>4.0613999999999999</v>
      </c>
      <c r="D2941" s="8">
        <v>0.86749999999999972</v>
      </c>
      <c r="E2941" s="8">
        <v>1.66</v>
      </c>
      <c r="F2941" s="8">
        <v>2.6</v>
      </c>
      <c r="G2941" s="8">
        <v>80.438199999999995</v>
      </c>
      <c r="H2941" s="8"/>
      <c r="I2941" s="8">
        <v>121.83100031746032</v>
      </c>
      <c r="J2941" s="8"/>
      <c r="N2941" s="7"/>
      <c r="O2941" s="8"/>
      <c r="P2941" s="8"/>
      <c r="Q2941" s="8"/>
      <c r="R2941" s="8"/>
      <c r="S2941" s="8"/>
      <c r="T2941" s="8"/>
      <c r="U2941" s="8"/>
      <c r="V2941" s="8"/>
      <c r="W2941" s="8"/>
    </row>
    <row r="2942" spans="1:23" ht="14.25" customHeight="1">
      <c r="A2942" s="7">
        <v>41795</v>
      </c>
      <c r="B2942" s="8">
        <v>3.1739000000000002</v>
      </c>
      <c r="C2942" s="8">
        <v>4.0313999999999997</v>
      </c>
      <c r="D2942" s="8">
        <v>0.85749999999999948</v>
      </c>
      <c r="E2942" s="8">
        <v>1.63</v>
      </c>
      <c r="F2942" s="8">
        <v>2.59</v>
      </c>
      <c r="G2942" s="8">
        <v>80.3476</v>
      </c>
      <c r="H2942" s="8"/>
      <c r="I2942" s="8">
        <v>122.43387562358276</v>
      </c>
      <c r="J2942" s="8"/>
      <c r="N2942" s="7"/>
      <c r="O2942" s="8"/>
      <c r="P2942" s="8"/>
      <c r="Q2942" s="8"/>
      <c r="R2942" s="8"/>
      <c r="S2942" s="8"/>
      <c r="T2942" s="8"/>
      <c r="U2942" s="8"/>
      <c r="V2942" s="8"/>
      <c r="W2942" s="8"/>
    </row>
    <row r="2943" spans="1:23" ht="14.25" customHeight="1">
      <c r="A2943" s="7">
        <v>41794</v>
      </c>
      <c r="B2943" s="8">
        <v>3.2339000000000002</v>
      </c>
      <c r="C2943" s="8">
        <v>4.0114000000000001</v>
      </c>
      <c r="D2943" s="8">
        <v>0.77749999999999986</v>
      </c>
      <c r="E2943" s="8">
        <v>1.65</v>
      </c>
      <c r="F2943" s="8">
        <v>2.61</v>
      </c>
      <c r="G2943" s="8">
        <v>80.661500000000004</v>
      </c>
      <c r="H2943" s="8"/>
      <c r="I2943" s="8">
        <v>128.84911274376418</v>
      </c>
      <c r="J2943" s="8"/>
      <c r="N2943" s="7"/>
      <c r="O2943" s="8"/>
      <c r="P2943" s="8"/>
      <c r="Q2943" s="8"/>
      <c r="R2943" s="8"/>
      <c r="S2943" s="8"/>
      <c r="T2943" s="8"/>
      <c r="U2943" s="8"/>
      <c r="V2943" s="8"/>
      <c r="W2943" s="8"/>
    </row>
    <row r="2944" spans="1:23" ht="14.25" customHeight="1">
      <c r="A2944" s="7">
        <v>41793</v>
      </c>
      <c r="B2944" s="8">
        <v>3.3138999999999998</v>
      </c>
      <c r="C2944" s="8">
        <v>4.0213999999999999</v>
      </c>
      <c r="D2944" s="8">
        <v>0.70750000000000002</v>
      </c>
      <c r="E2944" s="8">
        <v>1.65</v>
      </c>
      <c r="F2944" s="8">
        <v>2.6</v>
      </c>
      <c r="G2944" s="8">
        <v>80.532499999999999</v>
      </c>
      <c r="H2944" s="8"/>
      <c r="I2944" s="8">
        <v>128.54734533029614</v>
      </c>
      <c r="J2944" s="8"/>
      <c r="N2944" s="7"/>
      <c r="O2944" s="8"/>
      <c r="P2944" s="8"/>
      <c r="Q2944" s="8"/>
      <c r="R2944" s="8"/>
      <c r="S2944" s="8"/>
      <c r="T2944" s="8"/>
      <c r="U2944" s="8"/>
      <c r="V2944" s="8"/>
      <c r="W2944" s="8"/>
    </row>
    <row r="2945" spans="1:23" ht="14.25" customHeight="1">
      <c r="A2945" s="7">
        <v>41792</v>
      </c>
      <c r="B2945" s="8">
        <v>3.3589000000000002</v>
      </c>
      <c r="C2945" s="8">
        <v>4.0713999999999997</v>
      </c>
      <c r="D2945" s="8">
        <v>0.71249999999999947</v>
      </c>
      <c r="E2945" s="8">
        <v>1.6</v>
      </c>
      <c r="F2945" s="8">
        <v>2.54</v>
      </c>
      <c r="G2945" s="8">
        <v>80.624899999999997</v>
      </c>
      <c r="H2945" s="8"/>
      <c r="I2945" s="8">
        <v>126.77498977168949</v>
      </c>
      <c r="J2945" s="8"/>
      <c r="N2945" s="7"/>
      <c r="O2945" s="8"/>
      <c r="P2945" s="8"/>
      <c r="Q2945" s="8"/>
      <c r="R2945" s="8"/>
      <c r="S2945" s="8"/>
      <c r="T2945" s="8"/>
      <c r="U2945" s="8"/>
      <c r="V2945" s="8"/>
      <c r="W2945" s="8"/>
    </row>
    <row r="2946" spans="1:23" ht="14.25" customHeight="1">
      <c r="A2946" s="7">
        <v>41789</v>
      </c>
      <c r="B2946" s="8">
        <v>3.3589000000000002</v>
      </c>
      <c r="C2946" s="8">
        <v>4.0713999999999997</v>
      </c>
      <c r="D2946" s="8">
        <v>0.71249999999999947</v>
      </c>
      <c r="E2946" s="8">
        <v>1.54</v>
      </c>
      <c r="F2946" s="8">
        <v>2.48</v>
      </c>
      <c r="G2946" s="8">
        <v>80.383700000000005</v>
      </c>
      <c r="H2946" s="8"/>
      <c r="I2946" s="8">
        <v>126.77498977168949</v>
      </c>
      <c r="J2946" s="8"/>
      <c r="N2946" s="7"/>
      <c r="O2946" s="8"/>
      <c r="P2946" s="8"/>
      <c r="Q2946" s="8"/>
      <c r="R2946" s="8"/>
      <c r="S2946" s="8"/>
      <c r="T2946" s="8"/>
      <c r="U2946" s="8"/>
      <c r="V2946" s="8"/>
      <c r="W2946" s="8"/>
    </row>
    <row r="2947" spans="1:23" ht="14.25" customHeight="1">
      <c r="A2947" s="7">
        <v>41788</v>
      </c>
      <c r="B2947" s="8">
        <v>3.3589000000000002</v>
      </c>
      <c r="C2947" s="8">
        <v>4.1158999999999999</v>
      </c>
      <c r="D2947" s="8">
        <v>0.75699999999999967</v>
      </c>
      <c r="E2947" s="8">
        <v>1.52</v>
      </c>
      <c r="F2947" s="8">
        <v>2.4500000000000002</v>
      </c>
      <c r="G2947" s="8">
        <v>80.491399999999999</v>
      </c>
      <c r="H2947" s="8"/>
      <c r="I2947" s="8">
        <v>126.00642207762557</v>
      </c>
      <c r="J2947" s="8"/>
      <c r="N2947" s="7"/>
      <c r="O2947" s="8"/>
      <c r="P2947" s="8"/>
      <c r="Q2947" s="8"/>
      <c r="R2947" s="8"/>
      <c r="S2947" s="8"/>
      <c r="T2947" s="8"/>
      <c r="U2947" s="8"/>
      <c r="V2947" s="8"/>
      <c r="W2947" s="8"/>
    </row>
    <row r="2948" spans="1:23" ht="14.25" customHeight="1">
      <c r="A2948" s="7">
        <v>41787</v>
      </c>
      <c r="B2948" s="8">
        <v>3.3732000000000002</v>
      </c>
      <c r="C2948" s="8">
        <v>4.1456999999999997</v>
      </c>
      <c r="D2948" s="8">
        <v>0.77249999999999952</v>
      </c>
      <c r="E2948" s="8">
        <v>1.5</v>
      </c>
      <c r="F2948" s="8">
        <v>2.44</v>
      </c>
      <c r="G2948" s="8">
        <v>80.562100000000001</v>
      </c>
      <c r="H2948" s="8"/>
      <c r="I2948" s="8">
        <v>125.39387199541284</v>
      </c>
      <c r="J2948" s="8"/>
      <c r="N2948" s="7"/>
      <c r="O2948" s="8"/>
      <c r="P2948" s="8"/>
      <c r="Q2948" s="8"/>
      <c r="R2948" s="8"/>
      <c r="S2948" s="8"/>
      <c r="T2948" s="8"/>
      <c r="U2948" s="8"/>
      <c r="V2948" s="8"/>
      <c r="W2948" s="8"/>
    </row>
    <row r="2949" spans="1:23" ht="14.25" customHeight="1">
      <c r="A2949" s="7">
        <v>41786</v>
      </c>
      <c r="B2949" s="8">
        <v>3.3586999999999998</v>
      </c>
      <c r="C2949" s="8">
        <v>4.1574</v>
      </c>
      <c r="D2949" s="8">
        <v>0.79870000000000019</v>
      </c>
      <c r="E2949" s="8">
        <v>1.56</v>
      </c>
      <c r="F2949" s="8">
        <v>2.52</v>
      </c>
      <c r="G2949" s="8">
        <v>80.3613</v>
      </c>
      <c r="H2949" s="8"/>
      <c r="I2949" s="8">
        <v>121.52909710344828</v>
      </c>
      <c r="J2949" s="8"/>
      <c r="N2949" s="7"/>
      <c r="O2949" s="8"/>
      <c r="P2949" s="8"/>
      <c r="Q2949" s="8"/>
      <c r="R2949" s="8"/>
      <c r="S2949" s="8"/>
      <c r="T2949" s="8"/>
      <c r="U2949" s="8"/>
      <c r="V2949" s="8"/>
      <c r="W2949" s="8"/>
    </row>
    <row r="2950" spans="1:23" ht="14.25" customHeight="1">
      <c r="A2950" s="7">
        <v>41785</v>
      </c>
      <c r="B2950" s="8">
        <v>3.4561999999999999</v>
      </c>
      <c r="C2950" s="8">
        <v>4.1673999999999998</v>
      </c>
      <c r="D2950" s="8">
        <v>0.71119999999999983</v>
      </c>
      <c r="E2950" s="8">
        <v>1.55</v>
      </c>
      <c r="F2950" s="8">
        <v>2.54</v>
      </c>
      <c r="G2950" s="8">
        <v>80.294200000000004</v>
      </c>
      <c r="H2950" s="8"/>
      <c r="I2950" s="8">
        <v>118.6642236091954</v>
      </c>
      <c r="J2950" s="8"/>
      <c r="N2950" s="7"/>
      <c r="O2950" s="8"/>
      <c r="P2950" s="8"/>
      <c r="Q2950" s="8"/>
      <c r="R2950" s="8"/>
      <c r="S2950" s="8"/>
      <c r="T2950" s="8"/>
      <c r="U2950" s="8"/>
      <c r="V2950" s="8"/>
      <c r="W2950" s="8"/>
    </row>
    <row r="2951" spans="1:23" ht="14.25" customHeight="1">
      <c r="A2951" s="7">
        <v>41782</v>
      </c>
      <c r="B2951" s="8">
        <v>3.4584000000000001</v>
      </c>
      <c r="C2951" s="8">
        <v>4.1574</v>
      </c>
      <c r="D2951" s="8">
        <v>0.69899999999999984</v>
      </c>
      <c r="E2951" s="8">
        <v>1.55</v>
      </c>
      <c r="F2951" s="8">
        <v>2.54</v>
      </c>
      <c r="G2951" s="8">
        <v>80.375100000000003</v>
      </c>
      <c r="H2951" s="8"/>
      <c r="I2951" s="8">
        <v>119.14059268965518</v>
      </c>
      <c r="J2951" s="8"/>
      <c r="N2951" s="7"/>
      <c r="O2951" s="8"/>
      <c r="P2951" s="8"/>
      <c r="Q2951" s="8"/>
      <c r="R2951" s="8"/>
      <c r="S2951" s="8"/>
      <c r="T2951" s="8"/>
      <c r="U2951" s="8"/>
      <c r="V2951" s="8"/>
      <c r="W2951" s="8"/>
    </row>
    <row r="2952" spans="1:23" ht="14.25" customHeight="1">
      <c r="A2952" s="7">
        <v>41781</v>
      </c>
      <c r="B2952" s="8">
        <v>3.4681999999999999</v>
      </c>
      <c r="C2952" s="8">
        <v>4.1769999999999996</v>
      </c>
      <c r="D2952" s="8">
        <v>0.70879999999999965</v>
      </c>
      <c r="E2952" s="8">
        <v>1.57</v>
      </c>
      <c r="F2952" s="8">
        <v>2.56</v>
      </c>
      <c r="G2952" s="8">
        <v>80.221299999999999</v>
      </c>
      <c r="H2952" s="8"/>
      <c r="I2952" s="8">
        <v>116.33940395348837</v>
      </c>
      <c r="J2952" s="8"/>
      <c r="N2952" s="7"/>
      <c r="O2952" s="8"/>
      <c r="P2952" s="8"/>
      <c r="Q2952" s="8"/>
      <c r="R2952" s="8"/>
      <c r="S2952" s="8"/>
      <c r="T2952" s="8"/>
      <c r="U2952" s="8"/>
      <c r="V2952" s="8"/>
      <c r="W2952" s="8"/>
    </row>
    <row r="2953" spans="1:23" ht="14.25" customHeight="1">
      <c r="A2953" s="7">
        <v>41780</v>
      </c>
      <c r="B2953" s="8">
        <v>3.5036999999999998</v>
      </c>
      <c r="C2953" s="8">
        <v>4.1769999999999996</v>
      </c>
      <c r="D2953" s="8">
        <v>0.67329999999999979</v>
      </c>
      <c r="E2953" s="8">
        <v>1.55</v>
      </c>
      <c r="F2953" s="8">
        <v>2.54</v>
      </c>
      <c r="G2953" s="8">
        <v>80.068299999999994</v>
      </c>
      <c r="H2953" s="8"/>
      <c r="I2953" s="8">
        <v>113.0296838028169</v>
      </c>
      <c r="J2953" s="8"/>
      <c r="N2953" s="7"/>
      <c r="O2953" s="8"/>
      <c r="P2953" s="8"/>
      <c r="Q2953" s="8"/>
      <c r="R2953" s="8"/>
      <c r="S2953" s="8"/>
      <c r="T2953" s="8"/>
      <c r="U2953" s="8"/>
      <c r="V2953" s="8"/>
      <c r="W2953" s="8"/>
    </row>
    <row r="2954" spans="1:23" ht="14.25" customHeight="1">
      <c r="A2954" s="7">
        <v>41779</v>
      </c>
      <c r="B2954" s="8">
        <v>3.5036</v>
      </c>
      <c r="C2954" s="8">
        <v>4.1769999999999996</v>
      </c>
      <c r="D2954" s="8">
        <v>0.67339999999999955</v>
      </c>
      <c r="E2954" s="8">
        <v>1.53</v>
      </c>
      <c r="F2954" s="8">
        <v>2.52</v>
      </c>
      <c r="G2954" s="8">
        <v>80.044200000000004</v>
      </c>
      <c r="H2954" s="8"/>
      <c r="I2954" s="8">
        <v>109.44551391509434</v>
      </c>
      <c r="J2954" s="8"/>
      <c r="N2954" s="7"/>
      <c r="O2954" s="8"/>
      <c r="P2954" s="8"/>
      <c r="Q2954" s="8"/>
      <c r="R2954" s="8"/>
      <c r="S2954" s="8"/>
      <c r="T2954" s="8"/>
      <c r="U2954" s="8"/>
      <c r="V2954" s="8"/>
      <c r="W2954" s="8"/>
    </row>
    <row r="2955" spans="1:23" ht="14.25" customHeight="1">
      <c r="A2955" s="7">
        <v>41778</v>
      </c>
      <c r="B2955" s="8">
        <v>3.4882</v>
      </c>
      <c r="C2955" s="8">
        <v>4.1707999999999998</v>
      </c>
      <c r="D2955" s="8">
        <v>0.68259999999999987</v>
      </c>
      <c r="E2955" s="8">
        <v>1.56</v>
      </c>
      <c r="F2955" s="8">
        <v>2.54</v>
      </c>
      <c r="G2955" s="8">
        <v>80.026700000000005</v>
      </c>
      <c r="H2955" s="8"/>
      <c r="I2955" s="8">
        <v>108.28915739336493</v>
      </c>
      <c r="J2955" s="8"/>
      <c r="N2955" s="7"/>
      <c r="O2955" s="8"/>
      <c r="P2955" s="8"/>
      <c r="Q2955" s="8"/>
      <c r="R2955" s="8"/>
      <c r="S2955" s="8"/>
      <c r="T2955" s="8"/>
      <c r="U2955" s="8"/>
      <c r="V2955" s="8"/>
      <c r="W2955" s="8"/>
    </row>
    <row r="2956" spans="1:23" ht="14.25" customHeight="1">
      <c r="A2956" s="7">
        <v>41775</v>
      </c>
      <c r="B2956" s="8">
        <v>3.5139</v>
      </c>
      <c r="C2956" s="8">
        <v>4.1919000000000004</v>
      </c>
      <c r="D2956" s="8">
        <v>0.67800000000000038</v>
      </c>
      <c r="E2956" s="8">
        <v>1.56</v>
      </c>
      <c r="F2956" s="8">
        <v>2.52</v>
      </c>
      <c r="G2956" s="8">
        <v>80.058499999999995</v>
      </c>
      <c r="H2956" s="8"/>
      <c r="I2956" s="8">
        <v>107.1410351566265</v>
      </c>
      <c r="J2956" s="8"/>
      <c r="N2956" s="7"/>
      <c r="O2956" s="8"/>
      <c r="P2956" s="8"/>
      <c r="Q2956" s="8"/>
      <c r="R2956" s="8"/>
      <c r="S2956" s="8"/>
      <c r="T2956" s="8"/>
      <c r="U2956" s="8"/>
      <c r="V2956" s="8"/>
      <c r="W2956" s="8"/>
    </row>
    <row r="2957" spans="1:23" ht="14.25" customHeight="1">
      <c r="A2957" s="7">
        <v>41774</v>
      </c>
      <c r="B2957" s="8">
        <v>3.5125999999999999</v>
      </c>
      <c r="C2957" s="8">
        <v>4.1914999999999996</v>
      </c>
      <c r="D2957" s="8">
        <v>0.67889999999999961</v>
      </c>
      <c r="E2957" s="8">
        <v>1.55</v>
      </c>
      <c r="F2957" s="8">
        <v>2.5</v>
      </c>
      <c r="G2957" s="8">
        <v>80.035799999999995</v>
      </c>
      <c r="H2957" s="8"/>
      <c r="I2957" s="8">
        <v>105.80528640096618</v>
      </c>
      <c r="J2957" s="8"/>
      <c r="N2957" s="7"/>
      <c r="O2957" s="8"/>
      <c r="P2957" s="8"/>
      <c r="Q2957" s="8"/>
      <c r="R2957" s="8"/>
      <c r="S2957" s="8"/>
      <c r="T2957" s="8"/>
      <c r="U2957" s="8"/>
      <c r="V2957" s="8"/>
      <c r="W2957" s="8"/>
    </row>
    <row r="2958" spans="1:23" ht="14.25" customHeight="1">
      <c r="A2958" s="7">
        <v>41773</v>
      </c>
      <c r="B2958" s="8">
        <v>3.5131999999999999</v>
      </c>
      <c r="C2958" s="8">
        <v>4.1703999999999999</v>
      </c>
      <c r="D2958" s="8">
        <v>0.65720000000000001</v>
      </c>
      <c r="E2958" s="8">
        <v>1.57</v>
      </c>
      <c r="F2958" s="8">
        <v>2.54</v>
      </c>
      <c r="G2958" s="8">
        <v>80.057599999999994</v>
      </c>
      <c r="H2958" s="8"/>
      <c r="I2958" s="8">
        <v>105.38498677966102</v>
      </c>
      <c r="J2958" s="8"/>
      <c r="N2958" s="7"/>
      <c r="O2958" s="8"/>
      <c r="P2958" s="8"/>
      <c r="Q2958" s="8"/>
      <c r="R2958" s="8"/>
      <c r="S2958" s="8"/>
      <c r="T2958" s="8"/>
      <c r="U2958" s="8"/>
      <c r="V2958" s="8"/>
      <c r="W2958" s="8"/>
    </row>
    <row r="2959" spans="1:23" ht="14.25" customHeight="1">
      <c r="A2959" s="7">
        <v>41772</v>
      </c>
      <c r="B2959" s="8">
        <v>3.5024000000000002</v>
      </c>
      <c r="C2959" s="8">
        <v>4.1505000000000001</v>
      </c>
      <c r="D2959" s="8">
        <v>0.6480999999999999</v>
      </c>
      <c r="E2959" s="8">
        <v>1.62</v>
      </c>
      <c r="F2959" s="8">
        <v>2.61</v>
      </c>
      <c r="G2959" s="8">
        <v>80.110200000000006</v>
      </c>
      <c r="H2959" s="8"/>
      <c r="I2959" s="8">
        <v>109.78968507281553</v>
      </c>
      <c r="J2959" s="8"/>
      <c r="N2959" s="7"/>
      <c r="O2959" s="8"/>
      <c r="P2959" s="8"/>
      <c r="Q2959" s="8"/>
      <c r="R2959" s="8"/>
      <c r="S2959" s="8"/>
      <c r="T2959" s="8"/>
      <c r="U2959" s="8"/>
      <c r="V2959" s="8"/>
      <c r="W2959" s="8"/>
    </row>
    <row r="2960" spans="1:23" ht="14.25" customHeight="1">
      <c r="A2960" s="7">
        <v>41771</v>
      </c>
      <c r="B2960" s="8">
        <v>3.4973999999999998</v>
      </c>
      <c r="C2960" s="8">
        <v>4.1204999999999998</v>
      </c>
      <c r="D2960" s="8">
        <v>0.62309999999999999</v>
      </c>
      <c r="E2960" s="8">
        <v>1.67</v>
      </c>
      <c r="F2960" s="8">
        <v>2.66</v>
      </c>
      <c r="G2960" s="8">
        <v>79.888900000000007</v>
      </c>
      <c r="H2960" s="8"/>
      <c r="I2960" s="8">
        <v>114.29729554744526</v>
      </c>
      <c r="J2960" s="8"/>
      <c r="N2960" s="7"/>
      <c r="O2960" s="8"/>
      <c r="P2960" s="8"/>
      <c r="Q2960" s="8"/>
      <c r="R2960" s="8"/>
      <c r="S2960" s="8"/>
      <c r="T2960" s="8"/>
      <c r="U2960" s="8"/>
      <c r="V2960" s="8"/>
      <c r="W2960" s="8"/>
    </row>
    <row r="2961" spans="1:23" ht="14.25" customHeight="1">
      <c r="A2961" s="7">
        <v>41768</v>
      </c>
      <c r="B2961" s="8">
        <v>3.4687000000000001</v>
      </c>
      <c r="C2961" s="8">
        <v>4.1204999999999998</v>
      </c>
      <c r="D2961" s="8">
        <v>0.65179999999999971</v>
      </c>
      <c r="E2961" s="8">
        <v>1.63</v>
      </c>
      <c r="F2961" s="8">
        <v>2.62</v>
      </c>
      <c r="G2961" s="8">
        <v>79.889799999999994</v>
      </c>
      <c r="H2961" s="8"/>
      <c r="I2961" s="8">
        <v>120.24940181372548</v>
      </c>
      <c r="J2961" s="8"/>
      <c r="N2961" s="7"/>
      <c r="O2961" s="8"/>
      <c r="P2961" s="8"/>
      <c r="Q2961" s="8"/>
      <c r="R2961" s="8"/>
      <c r="S2961" s="8"/>
      <c r="T2961" s="8"/>
      <c r="U2961" s="8"/>
      <c r="V2961" s="8"/>
      <c r="W2961" s="8"/>
    </row>
    <row r="2962" spans="1:23" ht="14.25" customHeight="1">
      <c r="A2962" s="7">
        <v>41767</v>
      </c>
      <c r="B2962" s="8">
        <v>3.4969999999999999</v>
      </c>
      <c r="C2962" s="8">
        <v>4.2302999999999997</v>
      </c>
      <c r="D2962" s="8">
        <v>0.73329999999999984</v>
      </c>
      <c r="E2962" s="8">
        <v>1.63</v>
      </c>
      <c r="F2962" s="8">
        <v>2.61</v>
      </c>
      <c r="G2962" s="8">
        <v>79.4482</v>
      </c>
      <c r="H2962" s="8"/>
      <c r="I2962" s="8">
        <v>117.78741901234568</v>
      </c>
      <c r="J2962" s="8"/>
      <c r="N2962" s="7"/>
      <c r="O2962" s="8"/>
      <c r="P2962" s="8"/>
      <c r="Q2962" s="8"/>
      <c r="R2962" s="8"/>
      <c r="S2962" s="8"/>
      <c r="T2962" s="8"/>
      <c r="U2962" s="8"/>
      <c r="V2962" s="8"/>
      <c r="W2962" s="8"/>
    </row>
    <row r="2963" spans="1:23" ht="14.25" customHeight="1">
      <c r="A2963" s="7">
        <v>41766</v>
      </c>
      <c r="B2963" s="8">
        <v>3.5266999999999999</v>
      </c>
      <c r="C2963" s="8">
        <v>4.2803000000000004</v>
      </c>
      <c r="D2963" s="8">
        <v>0.75360000000000049</v>
      </c>
      <c r="E2963" s="8">
        <v>1.65</v>
      </c>
      <c r="F2963" s="8">
        <v>2.62</v>
      </c>
      <c r="G2963" s="8">
        <v>79.231399999999994</v>
      </c>
      <c r="H2963" s="8"/>
      <c r="I2963" s="8">
        <v>119.0005344059406</v>
      </c>
      <c r="J2963" s="8"/>
      <c r="N2963" s="7"/>
      <c r="O2963" s="8"/>
      <c r="P2963" s="8"/>
      <c r="Q2963" s="8"/>
      <c r="R2963" s="8"/>
      <c r="S2963" s="8"/>
      <c r="T2963" s="8"/>
      <c r="U2963" s="8"/>
      <c r="V2963" s="8"/>
      <c r="W2963" s="8"/>
    </row>
    <row r="2964" spans="1:23" ht="14.25" customHeight="1">
      <c r="A2964" s="7">
        <v>41765</v>
      </c>
      <c r="B2964" s="8">
        <v>3.5508999999999999</v>
      </c>
      <c r="C2964" s="8">
        <v>4.2803000000000004</v>
      </c>
      <c r="D2964" s="8">
        <v>0.72940000000000049</v>
      </c>
      <c r="E2964" s="8">
        <v>1.68</v>
      </c>
      <c r="F2964" s="8">
        <v>2.61</v>
      </c>
      <c r="G2964" s="8">
        <v>79.141999999999996</v>
      </c>
      <c r="H2964" s="8"/>
      <c r="I2964" s="8">
        <v>119.04235</v>
      </c>
      <c r="J2964" s="8"/>
      <c r="N2964" s="7"/>
      <c r="O2964" s="8"/>
      <c r="P2964" s="8"/>
      <c r="Q2964" s="8"/>
      <c r="R2964" s="8"/>
      <c r="S2964" s="8"/>
      <c r="T2964" s="8"/>
      <c r="U2964" s="8"/>
      <c r="V2964" s="8"/>
      <c r="W2964" s="8"/>
    </row>
    <row r="2965" spans="1:23" ht="14.25" customHeight="1">
      <c r="A2965" s="7">
        <v>41764</v>
      </c>
      <c r="B2965" s="8">
        <v>3.5613000000000001</v>
      </c>
      <c r="C2965" s="8">
        <v>4.3002000000000002</v>
      </c>
      <c r="D2965" s="8">
        <v>0.73890000000000011</v>
      </c>
      <c r="E2965" s="8">
        <v>1.68</v>
      </c>
      <c r="F2965" s="8">
        <v>2.63</v>
      </c>
      <c r="G2965" s="8">
        <v>79.501999999999995</v>
      </c>
      <c r="H2965" s="8"/>
      <c r="I2965" s="8">
        <v>118.73817908188586</v>
      </c>
      <c r="J2965" s="8"/>
      <c r="N2965" s="7"/>
      <c r="O2965" s="8"/>
      <c r="P2965" s="8"/>
      <c r="Q2965" s="8"/>
      <c r="R2965" s="8"/>
      <c r="S2965" s="8"/>
      <c r="T2965" s="8"/>
      <c r="U2965" s="8"/>
      <c r="V2965" s="8"/>
      <c r="W2965" s="8"/>
    </row>
    <row r="2966" spans="1:23" ht="14.25" customHeight="1">
      <c r="A2966" s="7">
        <v>41763</v>
      </c>
      <c r="B2966" s="8">
        <v>3.5562</v>
      </c>
      <c r="C2966" s="8">
        <v>4.2901999999999996</v>
      </c>
      <c r="D2966" s="8">
        <v>0.73399999999999954</v>
      </c>
      <c r="E2966" s="8">
        <v>1.67</v>
      </c>
      <c r="F2966" s="8">
        <v>2.6</v>
      </c>
      <c r="G2966" s="8">
        <v>79.507199999999997</v>
      </c>
      <c r="H2966" s="8"/>
      <c r="I2966" s="8">
        <v>117.26726542288557</v>
      </c>
      <c r="J2966" s="8"/>
      <c r="N2966" s="7"/>
      <c r="O2966" s="8"/>
      <c r="P2966" s="8"/>
      <c r="Q2966" s="8"/>
      <c r="R2966" s="8"/>
      <c r="S2966" s="8"/>
      <c r="T2966" s="8"/>
      <c r="U2966" s="8"/>
      <c r="V2966" s="8"/>
      <c r="W2966" s="8"/>
    </row>
    <row r="2967" spans="1:23" ht="14.25" customHeight="1">
      <c r="A2967" s="7">
        <v>41761</v>
      </c>
      <c r="B2967" s="8">
        <v>3.5773999999999999</v>
      </c>
      <c r="C2967" s="8">
        <v>4.3002000000000002</v>
      </c>
      <c r="D2967" s="8">
        <v>0.72280000000000033</v>
      </c>
      <c r="E2967" s="8">
        <v>1.67</v>
      </c>
      <c r="F2967" s="8">
        <v>2.6</v>
      </c>
      <c r="G2967" s="8">
        <v>79.507199999999997</v>
      </c>
      <c r="H2967" s="8"/>
      <c r="I2967" s="8">
        <v>116.67450486215539</v>
      </c>
      <c r="J2967" s="8"/>
      <c r="N2967" s="7"/>
      <c r="O2967" s="8"/>
      <c r="P2967" s="8"/>
      <c r="Q2967" s="8"/>
      <c r="R2967" s="8"/>
      <c r="S2967" s="8"/>
      <c r="T2967" s="8"/>
      <c r="U2967" s="8"/>
      <c r="V2967" s="8"/>
      <c r="W2967" s="8"/>
    </row>
    <row r="2968" spans="1:23" ht="14.25" customHeight="1">
      <c r="A2968" s="7">
        <v>41760</v>
      </c>
      <c r="B2968" s="8">
        <v>3.5773999999999999</v>
      </c>
      <c r="C2968" s="8">
        <v>4.3002000000000002</v>
      </c>
      <c r="D2968" s="8">
        <v>0.72280000000000033</v>
      </c>
      <c r="E2968" s="8">
        <v>1.66</v>
      </c>
      <c r="F2968" s="8">
        <v>2.63</v>
      </c>
      <c r="G2968" s="8">
        <v>79.519900000000007</v>
      </c>
      <c r="H2968" s="8"/>
      <c r="I2968" s="8">
        <v>116.67450486215539</v>
      </c>
      <c r="J2968" s="8"/>
      <c r="N2968" s="7"/>
      <c r="O2968" s="8"/>
      <c r="P2968" s="8"/>
      <c r="Q2968" s="8"/>
      <c r="R2968" s="8"/>
      <c r="S2968" s="8"/>
      <c r="T2968" s="8"/>
      <c r="U2968" s="8"/>
      <c r="V2968" s="8"/>
      <c r="W2968" s="8"/>
    </row>
    <row r="2969" spans="1:23" ht="14.25" customHeight="1">
      <c r="A2969" s="7">
        <v>41759</v>
      </c>
      <c r="B2969" s="8">
        <v>3.5773999999999999</v>
      </c>
      <c r="C2969" s="8">
        <v>4.3002000000000002</v>
      </c>
      <c r="D2969" s="8">
        <v>0.72280000000000033</v>
      </c>
      <c r="E2969" s="8">
        <v>1.69</v>
      </c>
      <c r="F2969" s="8">
        <v>2.67</v>
      </c>
      <c r="G2969" s="8">
        <v>79.525000000000006</v>
      </c>
      <c r="H2969" s="8"/>
      <c r="I2969" s="8">
        <v>116.67450486215539</v>
      </c>
      <c r="J2969" s="8"/>
      <c r="N2969" s="7"/>
      <c r="O2969" s="8"/>
      <c r="P2969" s="8"/>
      <c r="Q2969" s="8"/>
      <c r="R2969" s="8"/>
      <c r="S2969" s="8"/>
      <c r="T2969" s="8"/>
      <c r="U2969" s="8"/>
      <c r="V2969" s="8"/>
      <c r="W2969" s="8"/>
    </row>
    <row r="2970" spans="1:23" ht="14.25" customHeight="1">
      <c r="A2970" s="7">
        <v>41758</v>
      </c>
      <c r="B2970" s="8">
        <v>3.5808</v>
      </c>
      <c r="C2970" s="8">
        <v>4.3201999999999998</v>
      </c>
      <c r="D2970" s="8">
        <v>0.73939999999999984</v>
      </c>
      <c r="E2970" s="8">
        <v>1.74</v>
      </c>
      <c r="F2970" s="8">
        <v>2.71</v>
      </c>
      <c r="G2970" s="8">
        <v>79.808000000000007</v>
      </c>
      <c r="H2970" s="8"/>
      <c r="I2970" s="8">
        <v>115.15014829145728</v>
      </c>
      <c r="J2970" s="8"/>
      <c r="N2970" s="7"/>
      <c r="O2970" s="8"/>
      <c r="P2970" s="8"/>
      <c r="Q2970" s="8"/>
      <c r="R2970" s="8"/>
      <c r="S2970" s="8"/>
      <c r="T2970" s="8"/>
      <c r="U2970" s="8"/>
      <c r="V2970" s="8"/>
      <c r="W2970" s="8"/>
    </row>
    <row r="2971" spans="1:23" ht="14.25" customHeight="1">
      <c r="A2971" s="7">
        <v>41757</v>
      </c>
      <c r="B2971" s="8">
        <v>3.5956999999999999</v>
      </c>
      <c r="C2971" s="8">
        <v>4.3300999999999998</v>
      </c>
      <c r="D2971" s="8">
        <v>0.73439999999999994</v>
      </c>
      <c r="E2971" s="8">
        <v>1.73</v>
      </c>
      <c r="F2971" s="8">
        <v>2.7</v>
      </c>
      <c r="G2971" s="8">
        <v>79.708200000000005</v>
      </c>
      <c r="H2971" s="8"/>
      <c r="I2971" s="8">
        <v>110.64702586901763</v>
      </c>
      <c r="J2971" s="8"/>
      <c r="N2971" s="7"/>
      <c r="O2971" s="8"/>
      <c r="P2971" s="8"/>
      <c r="Q2971" s="8"/>
      <c r="R2971" s="8"/>
      <c r="S2971" s="8"/>
      <c r="T2971" s="8"/>
      <c r="U2971" s="8"/>
      <c r="V2971" s="8"/>
      <c r="W2971" s="8"/>
    </row>
    <row r="2972" spans="1:23" ht="14.25" customHeight="1">
      <c r="A2972" s="7">
        <v>41754</v>
      </c>
      <c r="B2972" s="8">
        <v>3.5943999999999998</v>
      </c>
      <c r="C2972" s="8">
        <v>4.3293999999999997</v>
      </c>
      <c r="D2972" s="8">
        <v>0.73499999999999988</v>
      </c>
      <c r="E2972" s="8">
        <v>1.72</v>
      </c>
      <c r="F2972" s="8">
        <v>2.68</v>
      </c>
      <c r="G2972" s="8">
        <v>79.774799999999999</v>
      </c>
      <c r="H2972" s="8"/>
      <c r="I2972" s="8">
        <v>111.54020570707071</v>
      </c>
      <c r="J2972" s="8"/>
      <c r="N2972" s="7"/>
      <c r="O2972" s="8"/>
      <c r="P2972" s="8"/>
      <c r="Q2972" s="8"/>
      <c r="R2972" s="8"/>
      <c r="S2972" s="8"/>
      <c r="T2972" s="8"/>
      <c r="U2972" s="8"/>
      <c r="V2972" s="8"/>
      <c r="W2972" s="8"/>
    </row>
    <row r="2973" spans="1:23" ht="14.25" customHeight="1">
      <c r="A2973" s="7">
        <v>41753</v>
      </c>
      <c r="B2973" s="8">
        <v>3.6141000000000001</v>
      </c>
      <c r="C2973" s="8">
        <v>4.3394000000000004</v>
      </c>
      <c r="D2973" s="8">
        <v>0.72530000000000028</v>
      </c>
      <c r="E2973" s="8">
        <v>1.74</v>
      </c>
      <c r="F2973" s="8">
        <v>2.7</v>
      </c>
      <c r="G2973" s="8">
        <v>79.762</v>
      </c>
      <c r="H2973" s="8"/>
      <c r="I2973" s="8">
        <v>111.72018570707071</v>
      </c>
      <c r="J2973" s="8"/>
      <c r="N2973" s="7"/>
      <c r="O2973" s="8"/>
      <c r="P2973" s="8"/>
      <c r="Q2973" s="8"/>
      <c r="R2973" s="8"/>
      <c r="S2973" s="8"/>
      <c r="T2973" s="8"/>
      <c r="U2973" s="8"/>
      <c r="V2973" s="8"/>
      <c r="W2973" s="8"/>
    </row>
    <row r="2974" spans="1:23" ht="14.25" customHeight="1">
      <c r="A2974" s="7">
        <v>41752</v>
      </c>
      <c r="B2974" s="8">
        <v>3.581</v>
      </c>
      <c r="C2974" s="8">
        <v>4.3296999999999999</v>
      </c>
      <c r="D2974" s="8">
        <v>0.74869999999999992</v>
      </c>
      <c r="E2974" s="8">
        <v>1.73</v>
      </c>
      <c r="F2974" s="8">
        <v>2.7</v>
      </c>
      <c r="G2974" s="8">
        <v>79.861599999999996</v>
      </c>
      <c r="H2974" s="8"/>
      <c r="I2974" s="8">
        <v>111.56171216284987</v>
      </c>
      <c r="J2974" s="8"/>
      <c r="N2974" s="7"/>
      <c r="O2974" s="8"/>
      <c r="P2974" s="8"/>
      <c r="Q2974" s="8"/>
      <c r="R2974" s="8"/>
      <c r="S2974" s="8"/>
      <c r="T2974" s="8"/>
      <c r="U2974" s="8"/>
      <c r="V2974" s="8"/>
      <c r="W2974" s="8"/>
    </row>
    <row r="2975" spans="1:23" ht="14.25" customHeight="1">
      <c r="A2975" s="7">
        <v>41751</v>
      </c>
      <c r="B2975" s="8">
        <v>3.5785999999999998</v>
      </c>
      <c r="C2975" s="8">
        <v>4.2996999999999996</v>
      </c>
      <c r="D2975" s="8">
        <v>0.72109999999999985</v>
      </c>
      <c r="E2975" s="8">
        <v>1.76</v>
      </c>
      <c r="F2975" s="8">
        <v>2.73</v>
      </c>
      <c r="G2975" s="8">
        <v>79.891599999999997</v>
      </c>
      <c r="H2975" s="8"/>
      <c r="I2975" s="8">
        <v>113.29347233333333</v>
      </c>
      <c r="J2975" s="8"/>
      <c r="N2975" s="7"/>
      <c r="O2975" s="8"/>
      <c r="P2975" s="8"/>
      <c r="Q2975" s="8"/>
      <c r="R2975" s="8"/>
      <c r="S2975" s="8"/>
      <c r="T2975" s="8"/>
      <c r="U2975" s="8"/>
      <c r="V2975" s="8"/>
      <c r="W2975" s="8"/>
    </row>
    <row r="2976" spans="1:23" ht="14.25" customHeight="1">
      <c r="A2976" s="7">
        <v>41750</v>
      </c>
      <c r="B2976" s="8">
        <v>3.6059000000000001</v>
      </c>
      <c r="C2976" s="8">
        <v>4.2996999999999996</v>
      </c>
      <c r="D2976" s="8">
        <v>0.69379999999999953</v>
      </c>
      <c r="E2976" s="8">
        <v>1.74</v>
      </c>
      <c r="F2976" s="8">
        <v>2.73</v>
      </c>
      <c r="G2976" s="8">
        <v>79.952500000000001</v>
      </c>
      <c r="H2976" s="8"/>
      <c r="I2976" s="8">
        <v>113.32034832904884</v>
      </c>
      <c r="J2976" s="8"/>
      <c r="N2976" s="7"/>
      <c r="O2976" s="8"/>
      <c r="P2976" s="8"/>
      <c r="Q2976" s="8"/>
      <c r="R2976" s="8"/>
      <c r="S2976" s="8"/>
      <c r="T2976" s="8"/>
      <c r="U2976" s="8"/>
      <c r="V2976" s="8"/>
      <c r="W2976" s="8"/>
    </row>
    <row r="2977" spans="1:23" ht="14.25" customHeight="1">
      <c r="A2977" s="7">
        <v>41747</v>
      </c>
      <c r="B2977" s="8">
        <v>3.5003000000000002</v>
      </c>
      <c r="C2977" s="8">
        <v>4.2996999999999996</v>
      </c>
      <c r="D2977" s="8">
        <v>0.79939999999999944</v>
      </c>
      <c r="E2977" s="8">
        <v>1.75</v>
      </c>
      <c r="F2977" s="8">
        <v>2.73</v>
      </c>
      <c r="G2977" s="8">
        <v>79.883799999999994</v>
      </c>
      <c r="H2977" s="8"/>
      <c r="I2977" s="8">
        <v>115.05632351421188</v>
      </c>
      <c r="J2977" s="8"/>
      <c r="N2977" s="7"/>
      <c r="O2977" s="8"/>
      <c r="P2977" s="8"/>
      <c r="Q2977" s="8"/>
      <c r="R2977" s="8"/>
      <c r="S2977" s="8"/>
      <c r="T2977" s="8"/>
      <c r="U2977" s="8"/>
      <c r="V2977" s="8"/>
      <c r="W2977" s="8"/>
    </row>
    <row r="2978" spans="1:23" ht="14.25" customHeight="1">
      <c r="A2978" s="7">
        <v>41746</v>
      </c>
      <c r="B2978" s="8">
        <v>3.4003000000000001</v>
      </c>
      <c r="C2978" s="8">
        <v>4.2748999999999997</v>
      </c>
      <c r="D2978" s="8">
        <v>0.8745999999999996</v>
      </c>
      <c r="E2978" s="8">
        <v>1.75</v>
      </c>
      <c r="F2978" s="8">
        <v>2.73</v>
      </c>
      <c r="G2978" s="8">
        <v>79.856800000000007</v>
      </c>
      <c r="H2978" s="8"/>
      <c r="I2978" s="8">
        <v>117.93772187012986</v>
      </c>
      <c r="J2978" s="8"/>
      <c r="N2978" s="7"/>
      <c r="O2978" s="8"/>
      <c r="P2978" s="8"/>
      <c r="Q2978" s="8"/>
      <c r="R2978" s="8"/>
      <c r="S2978" s="8"/>
      <c r="T2978" s="8"/>
      <c r="U2978" s="8"/>
      <c r="V2978" s="8"/>
      <c r="W2978" s="8"/>
    </row>
    <row r="2979" spans="1:23" ht="14.25" customHeight="1">
      <c r="A2979" s="7">
        <v>41745</v>
      </c>
      <c r="B2979" s="8">
        <v>3.5173999999999999</v>
      </c>
      <c r="C2979" s="8">
        <v>4.3601000000000001</v>
      </c>
      <c r="D2979" s="8">
        <v>0.84270000000000023</v>
      </c>
      <c r="E2979" s="8">
        <v>1.67</v>
      </c>
      <c r="F2979" s="8">
        <v>2.65</v>
      </c>
      <c r="G2979" s="8">
        <v>79.820899999999995</v>
      </c>
      <c r="H2979" s="8"/>
      <c r="I2979" s="8">
        <v>115.16719853785901</v>
      </c>
      <c r="J2979" s="8"/>
      <c r="N2979" s="7"/>
      <c r="O2979" s="8"/>
      <c r="P2979" s="8"/>
      <c r="Q2979" s="8"/>
      <c r="R2979" s="8"/>
      <c r="S2979" s="8"/>
      <c r="T2979" s="8"/>
      <c r="U2979" s="8"/>
      <c r="V2979" s="8"/>
      <c r="W2979" s="8"/>
    </row>
    <row r="2980" spans="1:23" ht="14.25" customHeight="1">
      <c r="A2980" s="7">
        <v>41744</v>
      </c>
      <c r="B2980" s="8">
        <v>3.5373999999999999</v>
      </c>
      <c r="C2980" s="8">
        <v>4.4001000000000001</v>
      </c>
      <c r="D2980" s="8">
        <v>0.86270000000000024</v>
      </c>
      <c r="E2980" s="8">
        <v>1.63</v>
      </c>
      <c r="F2980" s="8">
        <v>2.64</v>
      </c>
      <c r="G2980" s="8">
        <v>79.790800000000004</v>
      </c>
      <c r="H2980" s="8"/>
      <c r="I2980" s="8">
        <v>119.73522937007874</v>
      </c>
      <c r="J2980" s="8"/>
      <c r="N2980" s="7"/>
      <c r="O2980" s="8"/>
      <c r="P2980" s="8"/>
      <c r="Q2980" s="8"/>
      <c r="R2980" s="8"/>
      <c r="S2980" s="8"/>
      <c r="T2980" s="8"/>
      <c r="U2980" s="8"/>
      <c r="V2980" s="8"/>
      <c r="W2980" s="8"/>
    </row>
    <row r="2981" spans="1:23" ht="14.25" customHeight="1">
      <c r="A2981" s="7">
        <v>41743</v>
      </c>
      <c r="B2981" s="8">
        <v>3.5573999999999999</v>
      </c>
      <c r="C2981" s="8">
        <v>4.4248000000000003</v>
      </c>
      <c r="D2981" s="8">
        <v>0.86740000000000039</v>
      </c>
      <c r="E2981" s="8">
        <v>1.61</v>
      </c>
      <c r="F2981" s="8">
        <v>2.65</v>
      </c>
      <c r="G2981" s="8">
        <v>79.754199999999997</v>
      </c>
      <c r="H2981" s="8"/>
      <c r="I2981" s="8">
        <v>118.65769686842106</v>
      </c>
      <c r="J2981" s="8"/>
      <c r="N2981" s="7"/>
      <c r="O2981" s="8"/>
      <c r="P2981" s="8"/>
      <c r="Q2981" s="8"/>
      <c r="R2981" s="8"/>
      <c r="S2981" s="8"/>
      <c r="T2981" s="8"/>
      <c r="U2981" s="8"/>
      <c r="V2981" s="8"/>
      <c r="W2981" s="8"/>
    </row>
    <row r="2982" spans="1:23" ht="14.25" customHeight="1">
      <c r="A2982" s="7">
        <v>41740</v>
      </c>
      <c r="B2982" s="8">
        <v>3.5647000000000002</v>
      </c>
      <c r="C2982" s="8">
        <v>4.4520999999999997</v>
      </c>
      <c r="D2982" s="8">
        <v>0.88739999999999952</v>
      </c>
      <c r="E2982" s="8">
        <v>1.58</v>
      </c>
      <c r="F2982" s="8">
        <v>2.63</v>
      </c>
      <c r="G2982" s="8">
        <v>79.489099999999993</v>
      </c>
      <c r="H2982" s="8"/>
      <c r="I2982" s="8">
        <v>117.43110920634921</v>
      </c>
      <c r="J2982" s="8"/>
      <c r="N2982" s="7"/>
      <c r="O2982" s="8"/>
      <c r="P2982" s="8"/>
      <c r="Q2982" s="8"/>
      <c r="R2982" s="8"/>
      <c r="S2982" s="8"/>
      <c r="T2982" s="8"/>
      <c r="U2982" s="8"/>
      <c r="V2982" s="8"/>
      <c r="W2982" s="8"/>
    </row>
    <row r="2983" spans="1:23" ht="14.25" customHeight="1">
      <c r="A2983" s="7">
        <v>41739</v>
      </c>
      <c r="B2983" s="8">
        <v>3.3147000000000002</v>
      </c>
      <c r="C2983" s="8">
        <v>4.4570999999999996</v>
      </c>
      <c r="D2983" s="8">
        <v>1.1423999999999994</v>
      </c>
      <c r="E2983" s="8">
        <v>1.59</v>
      </c>
      <c r="F2983" s="8">
        <v>2.65</v>
      </c>
      <c r="G2983" s="8">
        <v>79.402900000000002</v>
      </c>
      <c r="H2983" s="8"/>
      <c r="I2983" s="8">
        <v>115.13618333333334</v>
      </c>
      <c r="J2983" s="8"/>
      <c r="N2983" s="7"/>
      <c r="O2983" s="8"/>
      <c r="P2983" s="8"/>
      <c r="Q2983" s="8"/>
      <c r="R2983" s="8"/>
      <c r="S2983" s="8"/>
      <c r="T2983" s="8"/>
      <c r="U2983" s="8"/>
      <c r="V2983" s="8"/>
      <c r="W2983" s="8"/>
    </row>
    <row r="2984" spans="1:23" ht="14.25" customHeight="1">
      <c r="A2984" s="7">
        <v>41738</v>
      </c>
      <c r="B2984" s="8">
        <v>3.2658999999999998</v>
      </c>
      <c r="C2984" s="8">
        <v>4.4771000000000001</v>
      </c>
      <c r="D2984" s="8">
        <v>1.2112000000000003</v>
      </c>
      <c r="E2984" s="8">
        <v>1.65</v>
      </c>
      <c r="F2984" s="8">
        <v>2.71</v>
      </c>
      <c r="G2984" s="8">
        <v>79.521600000000007</v>
      </c>
      <c r="H2984" s="8"/>
      <c r="I2984" s="8">
        <v>114.14819354497355</v>
      </c>
      <c r="J2984" s="8"/>
      <c r="N2984" s="7"/>
      <c r="O2984" s="8"/>
      <c r="P2984" s="8"/>
      <c r="Q2984" s="8"/>
      <c r="R2984" s="8"/>
      <c r="S2984" s="8"/>
      <c r="T2984" s="8"/>
      <c r="U2984" s="8"/>
      <c r="V2984" s="8"/>
      <c r="W2984" s="8"/>
    </row>
    <row r="2985" spans="1:23" ht="14.25" customHeight="1">
      <c r="A2985" s="7">
        <v>41737</v>
      </c>
      <c r="B2985" s="8">
        <v>3.1758999999999999</v>
      </c>
      <c r="C2985" s="8">
        <v>4.4499000000000004</v>
      </c>
      <c r="D2985" s="8">
        <v>1.2740000000000005</v>
      </c>
      <c r="E2985" s="8">
        <v>1.67</v>
      </c>
      <c r="F2985" s="8">
        <v>2.69</v>
      </c>
      <c r="G2985" s="8">
        <v>79.774500000000003</v>
      </c>
      <c r="H2985" s="8"/>
      <c r="I2985" s="8">
        <v>114.01213957559682</v>
      </c>
      <c r="J2985" s="8"/>
      <c r="N2985" s="7"/>
      <c r="O2985" s="8"/>
      <c r="P2985" s="8"/>
      <c r="Q2985" s="8"/>
      <c r="R2985" s="8"/>
      <c r="S2985" s="8"/>
      <c r="T2985" s="8"/>
      <c r="U2985" s="8"/>
      <c r="V2985" s="8"/>
      <c r="W2985" s="8"/>
    </row>
    <row r="2986" spans="1:23" ht="14.25" customHeight="1">
      <c r="A2986" s="7">
        <v>41736</v>
      </c>
      <c r="B2986" s="8">
        <v>3.1158000000000001</v>
      </c>
      <c r="C2986" s="8">
        <v>4.4904000000000002</v>
      </c>
      <c r="D2986" s="8">
        <v>1.3746</v>
      </c>
      <c r="E2986" s="8">
        <v>1.68</v>
      </c>
      <c r="F2986" s="8">
        <v>2.71</v>
      </c>
      <c r="G2986" s="8">
        <v>80.219200000000001</v>
      </c>
      <c r="H2986" s="8"/>
      <c r="I2986" s="8">
        <v>112.77756973333334</v>
      </c>
      <c r="J2986" s="8"/>
      <c r="N2986" s="7"/>
      <c r="O2986" s="8"/>
      <c r="P2986" s="8"/>
      <c r="Q2986" s="8"/>
      <c r="R2986" s="8"/>
      <c r="S2986" s="8"/>
      <c r="T2986" s="8"/>
      <c r="U2986" s="8"/>
      <c r="V2986" s="8"/>
      <c r="W2986" s="8"/>
    </row>
    <row r="2987" spans="1:23" ht="14.25" customHeight="1">
      <c r="A2987" s="7">
        <v>41733</v>
      </c>
      <c r="B2987" s="8">
        <v>3.1158000000000001</v>
      </c>
      <c r="C2987" s="8">
        <v>4.4904000000000002</v>
      </c>
      <c r="D2987" s="8">
        <v>1.3746</v>
      </c>
      <c r="E2987" s="8">
        <v>1.71</v>
      </c>
      <c r="F2987" s="8">
        <v>2.74</v>
      </c>
      <c r="G2987" s="8">
        <v>80.421099999999996</v>
      </c>
      <c r="H2987" s="8"/>
      <c r="I2987" s="8">
        <v>112.77756973333334</v>
      </c>
      <c r="J2987" s="8"/>
      <c r="N2987" s="7"/>
      <c r="O2987" s="8"/>
      <c r="P2987" s="8"/>
      <c r="Q2987" s="8"/>
      <c r="R2987" s="8"/>
      <c r="S2987" s="8"/>
      <c r="T2987" s="8"/>
      <c r="U2987" s="8"/>
      <c r="V2987" s="8"/>
      <c r="W2987" s="8"/>
    </row>
    <row r="2988" spans="1:23" ht="14.25" customHeight="1">
      <c r="A2988" s="7">
        <v>41732</v>
      </c>
      <c r="B2988" s="8">
        <v>3.0851000000000002</v>
      </c>
      <c r="C2988" s="8">
        <v>4.4904000000000002</v>
      </c>
      <c r="D2988" s="8">
        <v>1.4053</v>
      </c>
      <c r="E2988" s="8">
        <v>1.79</v>
      </c>
      <c r="F2988" s="8">
        <v>2.8</v>
      </c>
      <c r="G2988" s="8">
        <v>80.461600000000004</v>
      </c>
      <c r="H2988" s="8"/>
      <c r="I2988" s="8">
        <v>111.36908405333334</v>
      </c>
      <c r="J2988" s="8"/>
      <c r="N2988" s="7"/>
      <c r="O2988" s="8"/>
      <c r="P2988" s="8"/>
      <c r="Q2988" s="8"/>
      <c r="R2988" s="8"/>
      <c r="S2988" s="8"/>
      <c r="T2988" s="8"/>
      <c r="U2988" s="8"/>
      <c r="V2988" s="8"/>
      <c r="W2988" s="8"/>
    </row>
    <row r="2989" spans="1:23" ht="14.25" customHeight="1">
      <c r="A2989" s="7">
        <v>41731</v>
      </c>
      <c r="B2989" s="8">
        <v>3.0891999999999999</v>
      </c>
      <c r="C2989" s="8">
        <v>4.4904000000000002</v>
      </c>
      <c r="D2989" s="8">
        <v>1.4012000000000002</v>
      </c>
      <c r="E2989" s="8">
        <v>1.8</v>
      </c>
      <c r="F2989" s="8">
        <v>2.82</v>
      </c>
      <c r="G2989" s="8">
        <v>80.232500000000002</v>
      </c>
      <c r="H2989" s="8"/>
      <c r="I2989" s="8">
        <v>113.60616754666667</v>
      </c>
      <c r="J2989" s="8"/>
      <c r="N2989" s="7"/>
      <c r="O2989" s="8"/>
      <c r="P2989" s="8"/>
      <c r="Q2989" s="8"/>
      <c r="R2989" s="8"/>
      <c r="S2989" s="8"/>
      <c r="T2989" s="8"/>
      <c r="U2989" s="8"/>
      <c r="V2989" s="8"/>
      <c r="W2989" s="8"/>
    </row>
    <row r="2990" spans="1:23" ht="14.25" customHeight="1">
      <c r="A2990" s="7">
        <v>41730</v>
      </c>
      <c r="B2990" s="8">
        <v>3.0891999999999999</v>
      </c>
      <c r="C2990" s="8">
        <v>4.4954000000000001</v>
      </c>
      <c r="D2990" s="8">
        <v>1.4062000000000001</v>
      </c>
      <c r="E2990" s="8">
        <v>1.74</v>
      </c>
      <c r="F2990" s="8">
        <v>2.77</v>
      </c>
      <c r="G2990" s="8">
        <v>80.085099999999997</v>
      </c>
      <c r="H2990" s="8"/>
      <c r="I2990" s="8">
        <v>113.30854205333333</v>
      </c>
      <c r="J2990" s="8"/>
      <c r="N2990" s="7"/>
      <c r="O2990" s="8"/>
      <c r="P2990" s="8"/>
      <c r="Q2990" s="8"/>
      <c r="R2990" s="8"/>
      <c r="S2990" s="8"/>
      <c r="T2990" s="8"/>
      <c r="U2990" s="8"/>
      <c r="V2990" s="8"/>
      <c r="W2990" s="8"/>
    </row>
    <row r="2991" spans="1:23" ht="14.25" customHeight="1">
      <c r="A2991" s="7">
        <v>41729</v>
      </c>
      <c r="B2991" s="8">
        <v>3.0901000000000001</v>
      </c>
      <c r="C2991" s="8">
        <v>4.5004</v>
      </c>
      <c r="D2991" s="8">
        <v>1.4102999999999999</v>
      </c>
      <c r="E2991" s="8">
        <v>1.73</v>
      </c>
      <c r="F2991" s="8">
        <v>2.73</v>
      </c>
      <c r="G2991" s="8">
        <v>80.076700000000002</v>
      </c>
      <c r="H2991" s="8"/>
      <c r="I2991" s="8">
        <v>117.32069688</v>
      </c>
      <c r="J2991" s="8"/>
      <c r="N2991" s="7"/>
      <c r="O2991" s="8"/>
      <c r="P2991" s="8"/>
      <c r="Q2991" s="8"/>
      <c r="R2991" s="8"/>
      <c r="S2991" s="8"/>
      <c r="T2991" s="8"/>
      <c r="U2991" s="8"/>
      <c r="V2991" s="8"/>
      <c r="W2991" s="8"/>
    </row>
    <row r="2992" spans="1:23" ht="14.25" customHeight="1">
      <c r="A2992" s="7">
        <v>41726</v>
      </c>
      <c r="B2992" s="8">
        <v>3.1095000000000002</v>
      </c>
      <c r="C2992" s="8">
        <v>4.5103999999999997</v>
      </c>
      <c r="D2992" s="8">
        <v>1.4008999999999996</v>
      </c>
      <c r="E2992" s="8">
        <v>1.74</v>
      </c>
      <c r="F2992" s="8">
        <v>2.73</v>
      </c>
      <c r="G2992" s="8">
        <v>80.197000000000003</v>
      </c>
      <c r="H2992" s="8"/>
      <c r="I2992" s="8">
        <v>116.29352842666667</v>
      </c>
      <c r="J2992" s="8"/>
      <c r="N2992" s="7"/>
      <c r="O2992" s="8"/>
      <c r="P2992" s="8"/>
      <c r="Q2992" s="8"/>
      <c r="R2992" s="8"/>
      <c r="S2992" s="8"/>
      <c r="T2992" s="8"/>
      <c r="U2992" s="8"/>
      <c r="V2992" s="8"/>
      <c r="W2992" s="8"/>
    </row>
    <row r="2993" spans="1:23" ht="14.25" customHeight="1">
      <c r="A2993" s="7">
        <v>41725</v>
      </c>
      <c r="B2993" s="8">
        <v>3.0994999999999999</v>
      </c>
      <c r="C2993" s="8">
        <v>4.5109000000000004</v>
      </c>
      <c r="D2993" s="8">
        <v>1.4114000000000004</v>
      </c>
      <c r="E2993" s="8">
        <v>1.7</v>
      </c>
      <c r="F2993" s="8">
        <v>2.69</v>
      </c>
      <c r="G2993" s="8">
        <v>80.147400000000005</v>
      </c>
      <c r="H2993" s="8"/>
      <c r="I2993" s="8">
        <v>114.48186855614973</v>
      </c>
      <c r="J2993" s="8"/>
      <c r="N2993" s="7"/>
      <c r="O2993" s="8"/>
      <c r="P2993" s="8"/>
      <c r="Q2993" s="8"/>
      <c r="R2993" s="8"/>
      <c r="S2993" s="8"/>
      <c r="T2993" s="8"/>
      <c r="U2993" s="8"/>
      <c r="V2993" s="8"/>
      <c r="W2993" s="8"/>
    </row>
    <row r="2994" spans="1:23" ht="14.25" customHeight="1">
      <c r="A2994" s="7">
        <v>41724</v>
      </c>
      <c r="B2994" s="8">
        <v>3.1032999999999999</v>
      </c>
      <c r="C2994" s="8">
        <v>4.4992000000000001</v>
      </c>
      <c r="D2994" s="8">
        <v>1.3959000000000001</v>
      </c>
      <c r="E2994" s="8">
        <v>1.7</v>
      </c>
      <c r="F2994" s="8">
        <v>2.71</v>
      </c>
      <c r="G2994" s="8">
        <v>80.021600000000007</v>
      </c>
      <c r="H2994" s="8"/>
      <c r="I2994" s="8">
        <v>113.36031035230353</v>
      </c>
      <c r="J2994" s="8"/>
      <c r="N2994" s="7"/>
      <c r="O2994" s="8"/>
      <c r="P2994" s="8"/>
      <c r="Q2994" s="8"/>
      <c r="R2994" s="8"/>
      <c r="S2994" s="8"/>
      <c r="T2994" s="8"/>
      <c r="U2994" s="8"/>
      <c r="V2994" s="8"/>
      <c r="W2994" s="8"/>
    </row>
    <row r="2995" spans="1:23" ht="14.25" customHeight="1">
      <c r="A2995" s="7">
        <v>41723</v>
      </c>
      <c r="B2995" s="8">
        <v>3.1032999999999999</v>
      </c>
      <c r="C2995" s="8">
        <v>4.5191999999999997</v>
      </c>
      <c r="D2995" s="8">
        <v>1.4158999999999997</v>
      </c>
      <c r="E2995" s="8">
        <v>1.76</v>
      </c>
      <c r="F2995" s="8">
        <v>2.75</v>
      </c>
      <c r="G2995" s="8">
        <v>79.954099999999997</v>
      </c>
      <c r="H2995" s="8"/>
      <c r="I2995" s="8">
        <v>112.75441455284553</v>
      </c>
      <c r="J2995" s="8"/>
      <c r="N2995" s="7"/>
      <c r="O2995" s="8"/>
      <c r="P2995" s="8"/>
      <c r="Q2995" s="8"/>
      <c r="R2995" s="8"/>
      <c r="S2995" s="8"/>
      <c r="T2995" s="8"/>
      <c r="U2995" s="8"/>
      <c r="V2995" s="8"/>
      <c r="W2995" s="8"/>
    </row>
    <row r="2996" spans="1:23" ht="14.25" customHeight="1">
      <c r="A2996" s="7">
        <v>41722</v>
      </c>
      <c r="B2996" s="8">
        <v>3.1233</v>
      </c>
      <c r="C2996" s="8">
        <v>4.5148000000000001</v>
      </c>
      <c r="D2996" s="8">
        <v>1.3915000000000002</v>
      </c>
      <c r="E2996" s="8">
        <v>1.76</v>
      </c>
      <c r="F2996" s="8">
        <v>2.74</v>
      </c>
      <c r="G2996" s="8">
        <v>79.941500000000005</v>
      </c>
      <c r="H2996" s="8"/>
      <c r="I2996" s="8">
        <v>113.72231279891304</v>
      </c>
      <c r="J2996" s="8"/>
      <c r="N2996" s="7"/>
      <c r="O2996" s="8"/>
      <c r="P2996" s="8"/>
      <c r="Q2996" s="8"/>
      <c r="R2996" s="8"/>
      <c r="S2996" s="8"/>
      <c r="T2996" s="8"/>
      <c r="U2996" s="8"/>
      <c r="V2996" s="8"/>
      <c r="W2996" s="8"/>
    </row>
    <row r="2997" spans="1:23" ht="14.25" customHeight="1">
      <c r="A2997" s="7">
        <v>41719</v>
      </c>
      <c r="B2997" s="8">
        <v>3.1433</v>
      </c>
      <c r="C2997" s="8">
        <v>4.5044000000000004</v>
      </c>
      <c r="D2997" s="8">
        <v>1.3611000000000004</v>
      </c>
      <c r="E2997" s="8">
        <v>1.73</v>
      </c>
      <c r="F2997" s="8">
        <v>2.75</v>
      </c>
      <c r="G2997" s="8">
        <v>80.129099999999994</v>
      </c>
      <c r="H2997" s="8"/>
      <c r="I2997" s="8">
        <v>113.54705256130791</v>
      </c>
      <c r="J2997" s="8"/>
      <c r="N2997" s="7"/>
      <c r="O2997" s="8"/>
      <c r="P2997" s="8"/>
      <c r="Q2997" s="8"/>
      <c r="R2997" s="8"/>
      <c r="S2997" s="8"/>
      <c r="T2997" s="8"/>
      <c r="U2997" s="8"/>
      <c r="V2997" s="8"/>
      <c r="W2997" s="8"/>
    </row>
    <row r="2998" spans="1:23" ht="14.25" customHeight="1">
      <c r="A2998" s="7">
        <v>41718</v>
      </c>
      <c r="B2998" s="8">
        <v>3.1133000000000002</v>
      </c>
      <c r="C2998" s="8">
        <v>4.5194999999999999</v>
      </c>
      <c r="D2998" s="8">
        <v>1.4061999999999997</v>
      </c>
      <c r="E2998" s="8">
        <v>1.73</v>
      </c>
      <c r="F2998" s="8">
        <v>2.79</v>
      </c>
      <c r="G2998" s="8">
        <v>80.182000000000002</v>
      </c>
      <c r="H2998" s="8"/>
      <c r="I2998" s="8">
        <v>114.02842643835616</v>
      </c>
      <c r="J2998" s="8"/>
      <c r="N2998" s="7"/>
      <c r="O2998" s="8"/>
      <c r="P2998" s="8"/>
      <c r="Q2998" s="8"/>
      <c r="R2998" s="8"/>
      <c r="S2998" s="8"/>
      <c r="T2998" s="8"/>
      <c r="U2998" s="8"/>
      <c r="V2998" s="8"/>
      <c r="W2998" s="8"/>
    </row>
    <row r="2999" spans="1:23" ht="14.25" customHeight="1">
      <c r="A2999" s="7">
        <v>41717</v>
      </c>
      <c r="B2999" s="8">
        <v>3.1333000000000002</v>
      </c>
      <c r="C2999" s="8">
        <v>4.5095000000000001</v>
      </c>
      <c r="D2999" s="8">
        <v>1.3761999999999999</v>
      </c>
      <c r="E2999" s="8">
        <v>1.75</v>
      </c>
      <c r="F2999" s="8">
        <v>2.78</v>
      </c>
      <c r="G2999" s="8">
        <v>80.0471</v>
      </c>
      <c r="H2999" s="8"/>
      <c r="I2999" s="8">
        <v>111.56094033057852</v>
      </c>
      <c r="J2999" s="8"/>
      <c r="N2999" s="7"/>
      <c r="O2999" s="8"/>
      <c r="P2999" s="8"/>
      <c r="Q2999" s="8"/>
      <c r="R2999" s="8"/>
      <c r="S2999" s="8"/>
      <c r="T2999" s="8"/>
      <c r="U2999" s="8"/>
      <c r="V2999" s="8"/>
      <c r="W2999" s="8"/>
    </row>
    <row r="3000" spans="1:23" ht="14.25" customHeight="1">
      <c r="A3000" s="7">
        <v>41716</v>
      </c>
      <c r="B3000" s="8">
        <v>3.1032999999999999</v>
      </c>
      <c r="C3000" s="8">
        <v>4.5095000000000001</v>
      </c>
      <c r="D3000" s="8">
        <v>1.4062000000000001</v>
      </c>
      <c r="E3000" s="8">
        <v>1.56</v>
      </c>
      <c r="F3000" s="8">
        <v>2.68</v>
      </c>
      <c r="G3000" s="8">
        <v>79.375799999999998</v>
      </c>
      <c r="H3000" s="8"/>
      <c r="I3000" s="8">
        <v>111.23329302777778</v>
      </c>
      <c r="J3000" s="8"/>
      <c r="N3000" s="7"/>
      <c r="O3000" s="8"/>
      <c r="P3000" s="8"/>
      <c r="Q3000" s="8"/>
      <c r="R3000" s="8"/>
      <c r="S3000" s="8"/>
      <c r="T3000" s="8"/>
      <c r="U3000" s="8"/>
      <c r="V3000" s="8"/>
      <c r="W3000" s="8"/>
    </row>
    <row r="3001" spans="1:23" ht="14.25" customHeight="1">
      <c r="A3001" s="7">
        <v>41715</v>
      </c>
      <c r="B3001" s="8">
        <v>3.1133000000000002</v>
      </c>
      <c r="C3001" s="8">
        <v>4.4820000000000002</v>
      </c>
      <c r="D3001" s="8">
        <v>1.3687</v>
      </c>
      <c r="E3001" s="8">
        <v>1.58</v>
      </c>
      <c r="F3001" s="8">
        <v>2.7</v>
      </c>
      <c r="G3001" s="8">
        <v>79.396299999999997</v>
      </c>
      <c r="H3001" s="8"/>
      <c r="I3001" s="8">
        <v>113.05499606145251</v>
      </c>
      <c r="J3001" s="8"/>
      <c r="N3001" s="7"/>
      <c r="O3001" s="8"/>
      <c r="P3001" s="8"/>
      <c r="Q3001" s="8"/>
      <c r="R3001" s="8"/>
      <c r="S3001" s="8"/>
      <c r="T3001" s="8"/>
      <c r="U3001" s="8"/>
      <c r="V3001" s="8"/>
      <c r="W3001" s="8"/>
    </row>
    <row r="3002" spans="1:23" ht="14.25" customHeight="1">
      <c r="A3002" s="7">
        <v>41712</v>
      </c>
      <c r="B3002" s="8">
        <v>3.1621000000000001</v>
      </c>
      <c r="C3002" s="8">
        <v>4.4923999999999999</v>
      </c>
      <c r="D3002" s="8">
        <v>1.3302999999999998</v>
      </c>
      <c r="E3002" s="8">
        <v>1.55</v>
      </c>
      <c r="F3002" s="8">
        <v>2.65</v>
      </c>
      <c r="G3002" s="8">
        <v>79.418300000000002</v>
      </c>
      <c r="H3002" s="8"/>
      <c r="I3002" s="8">
        <v>115.90975887955182</v>
      </c>
      <c r="J3002" s="8"/>
      <c r="N3002" s="7"/>
      <c r="O3002" s="8"/>
      <c r="P3002" s="8"/>
      <c r="Q3002" s="8"/>
      <c r="R3002" s="8"/>
      <c r="S3002" s="8"/>
      <c r="T3002" s="8"/>
      <c r="U3002" s="8"/>
      <c r="V3002" s="8"/>
      <c r="W3002" s="8"/>
    </row>
    <row r="3003" spans="1:23" ht="14.25" customHeight="1">
      <c r="A3003" s="7">
        <v>41711</v>
      </c>
      <c r="B3003" s="8">
        <v>3.1621000000000001</v>
      </c>
      <c r="C3003" s="8">
        <v>4.5023999999999997</v>
      </c>
      <c r="D3003" s="8">
        <v>1.3402999999999996</v>
      </c>
      <c r="E3003" s="8">
        <v>1.53</v>
      </c>
      <c r="F3003" s="8">
        <v>2.66</v>
      </c>
      <c r="G3003" s="8">
        <v>79.590699999999998</v>
      </c>
      <c r="H3003" s="8"/>
      <c r="I3003" s="8">
        <v>112.8634027887324</v>
      </c>
      <c r="J3003" s="8"/>
      <c r="N3003" s="7"/>
      <c r="O3003" s="8"/>
      <c r="P3003" s="8"/>
      <c r="Q3003" s="8"/>
      <c r="R3003" s="8"/>
      <c r="S3003" s="8"/>
      <c r="T3003" s="8"/>
      <c r="U3003" s="8"/>
      <c r="V3003" s="8"/>
      <c r="W3003" s="8"/>
    </row>
    <row r="3004" spans="1:23" ht="14.25" customHeight="1">
      <c r="A3004" s="7">
        <v>41710</v>
      </c>
      <c r="B3004" s="8">
        <v>3.2082999999999999</v>
      </c>
      <c r="C3004" s="8">
        <v>4.5023999999999997</v>
      </c>
      <c r="D3004" s="8">
        <v>1.2940999999999998</v>
      </c>
      <c r="E3004" s="8">
        <v>1.59</v>
      </c>
      <c r="F3004" s="8">
        <v>2.73</v>
      </c>
      <c r="G3004" s="8">
        <v>79.623800000000003</v>
      </c>
      <c r="H3004" s="8"/>
      <c r="I3004" s="8">
        <v>111.52542127118645</v>
      </c>
      <c r="J3004" s="8"/>
      <c r="N3004" s="7"/>
      <c r="O3004" s="8"/>
      <c r="P3004" s="8"/>
      <c r="Q3004" s="8"/>
      <c r="R3004" s="8"/>
      <c r="S3004" s="8"/>
      <c r="T3004" s="8"/>
      <c r="U3004" s="8"/>
      <c r="V3004" s="8"/>
      <c r="W3004" s="8"/>
    </row>
    <row r="3005" spans="1:23" ht="14.25" customHeight="1">
      <c r="A3005" s="7">
        <v>41709</v>
      </c>
      <c r="B3005" s="8">
        <v>3.2401</v>
      </c>
      <c r="C3005" s="8">
        <v>4.5125000000000002</v>
      </c>
      <c r="D3005" s="8">
        <v>1.2724000000000002</v>
      </c>
      <c r="E3005" s="8">
        <v>1.62</v>
      </c>
      <c r="F3005" s="8">
        <v>2.77</v>
      </c>
      <c r="G3005" s="8">
        <v>79.800899999999999</v>
      </c>
      <c r="H3005" s="8"/>
      <c r="I3005" s="8">
        <v>108.421642740113</v>
      </c>
      <c r="J3005" s="8"/>
      <c r="N3005" s="7"/>
      <c r="O3005" s="8"/>
      <c r="P3005" s="8"/>
      <c r="Q3005" s="8"/>
      <c r="R3005" s="8"/>
      <c r="S3005" s="8"/>
      <c r="T3005" s="8"/>
      <c r="U3005" s="8"/>
      <c r="V3005" s="8"/>
      <c r="W3005" s="8"/>
    </row>
    <row r="3006" spans="1:23" ht="14.25" customHeight="1">
      <c r="A3006" s="7">
        <v>41708</v>
      </c>
      <c r="B3006" s="8">
        <v>3.2002000000000002</v>
      </c>
      <c r="C3006" s="8">
        <v>4.5042999999999997</v>
      </c>
      <c r="D3006" s="8">
        <v>1.3040999999999996</v>
      </c>
      <c r="E3006" s="8">
        <v>1.64</v>
      </c>
      <c r="F3006" s="8">
        <v>2.79</v>
      </c>
      <c r="G3006" s="8">
        <v>79.736599999999996</v>
      </c>
      <c r="H3006" s="8"/>
      <c r="I3006" s="8">
        <v>105.16032607344633</v>
      </c>
      <c r="J3006" s="8"/>
      <c r="N3006" s="7"/>
      <c r="O3006" s="8"/>
      <c r="P3006" s="8"/>
      <c r="Q3006" s="8"/>
      <c r="R3006" s="8"/>
      <c r="S3006" s="8"/>
      <c r="T3006" s="8"/>
      <c r="U3006" s="8"/>
      <c r="V3006" s="8"/>
      <c r="W3006" s="8"/>
    </row>
    <row r="3007" spans="1:23" ht="14.25" customHeight="1">
      <c r="A3007" s="7">
        <v>41705</v>
      </c>
      <c r="B3007" s="8">
        <v>3.2509000000000001</v>
      </c>
      <c r="C3007" s="8">
        <v>4.5141999999999998</v>
      </c>
      <c r="D3007" s="8">
        <v>1.2632999999999996</v>
      </c>
      <c r="E3007" s="8">
        <v>1.65</v>
      </c>
      <c r="F3007" s="8">
        <v>2.8</v>
      </c>
      <c r="G3007" s="8">
        <v>79.703999999999994</v>
      </c>
      <c r="H3007" s="8"/>
      <c r="I3007" s="8">
        <v>103.54510954545455</v>
      </c>
      <c r="J3007" s="8"/>
      <c r="N3007" s="7"/>
      <c r="O3007" s="8"/>
      <c r="P3007" s="8"/>
      <c r="Q3007" s="8"/>
      <c r="R3007" s="8"/>
      <c r="S3007" s="8"/>
      <c r="T3007" s="8"/>
      <c r="U3007" s="8"/>
      <c r="V3007" s="8"/>
      <c r="W3007" s="8"/>
    </row>
    <row r="3008" spans="1:23" ht="14.25" customHeight="1">
      <c r="A3008" s="7">
        <v>41704</v>
      </c>
      <c r="B3008" s="8">
        <v>3.2732999999999999</v>
      </c>
      <c r="C3008" s="8">
        <v>4.5145</v>
      </c>
      <c r="D3008" s="8">
        <v>1.2412000000000001</v>
      </c>
      <c r="E3008" s="8">
        <v>1.57</v>
      </c>
      <c r="F3008" s="8">
        <v>2.74</v>
      </c>
      <c r="G3008" s="8">
        <v>79.666799999999995</v>
      </c>
      <c r="H3008" s="8"/>
      <c r="I3008" s="8">
        <v>96.967500028490022</v>
      </c>
      <c r="J3008" s="8"/>
      <c r="N3008" s="7"/>
      <c r="O3008" s="8"/>
      <c r="P3008" s="8"/>
      <c r="Q3008" s="8"/>
      <c r="R3008" s="8"/>
      <c r="S3008" s="8"/>
      <c r="T3008" s="8"/>
      <c r="U3008" s="8"/>
      <c r="V3008" s="8"/>
      <c r="W3008" s="8"/>
    </row>
    <row r="3009" spans="1:23" ht="14.25" customHeight="1">
      <c r="A3009" s="7">
        <v>41703</v>
      </c>
      <c r="B3009" s="8">
        <v>3.2932999999999999</v>
      </c>
      <c r="C3009" s="8">
        <v>4.5175999999999998</v>
      </c>
      <c r="D3009" s="8">
        <v>1.2242999999999999</v>
      </c>
      <c r="E3009" s="8">
        <v>1.54</v>
      </c>
      <c r="F3009" s="8">
        <v>2.7</v>
      </c>
      <c r="G3009" s="8">
        <v>80.085899999999995</v>
      </c>
      <c r="H3009" s="8"/>
      <c r="I3009" s="8">
        <v>95.946994371428573</v>
      </c>
      <c r="J3009" s="8"/>
      <c r="N3009" s="7"/>
      <c r="O3009" s="8"/>
      <c r="P3009" s="8"/>
      <c r="Q3009" s="8"/>
      <c r="R3009" s="8"/>
      <c r="S3009" s="8"/>
      <c r="T3009" s="8"/>
      <c r="U3009" s="8"/>
      <c r="V3009" s="8"/>
      <c r="W3009" s="8"/>
    </row>
    <row r="3010" spans="1:23" ht="14.25" customHeight="1">
      <c r="A3010" s="7">
        <v>41702</v>
      </c>
      <c r="B3010" s="8">
        <v>3.3325</v>
      </c>
      <c r="C3010" s="8">
        <v>4.5026000000000002</v>
      </c>
      <c r="D3010" s="8">
        <v>1.1701000000000001</v>
      </c>
      <c r="E3010" s="8">
        <v>1.54</v>
      </c>
      <c r="F3010" s="8">
        <v>2.7</v>
      </c>
      <c r="G3010" s="8">
        <v>80.131100000000004</v>
      </c>
      <c r="H3010" s="8"/>
      <c r="I3010" s="8">
        <v>99.64448614942529</v>
      </c>
      <c r="J3010" s="8"/>
      <c r="N3010" s="7"/>
      <c r="O3010" s="8"/>
      <c r="P3010" s="8"/>
      <c r="Q3010" s="8"/>
      <c r="R3010" s="8"/>
      <c r="S3010" s="8"/>
      <c r="T3010" s="8"/>
      <c r="U3010" s="8"/>
      <c r="V3010" s="8"/>
      <c r="W3010" s="8"/>
    </row>
    <row r="3011" spans="1:23" ht="14.25" customHeight="1">
      <c r="A3011" s="7">
        <v>41701</v>
      </c>
      <c r="B3011" s="8">
        <v>3.3075000000000001</v>
      </c>
      <c r="C3011" s="8">
        <v>4.4576000000000002</v>
      </c>
      <c r="D3011" s="8">
        <v>1.1501000000000001</v>
      </c>
      <c r="E3011" s="8">
        <v>1.46</v>
      </c>
      <c r="F3011" s="8">
        <v>2.6</v>
      </c>
      <c r="G3011" s="8">
        <v>80.065799999999996</v>
      </c>
      <c r="H3011" s="8"/>
      <c r="I3011" s="8">
        <v>102.8063733045977</v>
      </c>
      <c r="J3011" s="8"/>
      <c r="N3011" s="7"/>
      <c r="O3011" s="8"/>
      <c r="P3011" s="8"/>
      <c r="Q3011" s="8"/>
      <c r="R3011" s="8"/>
      <c r="S3011" s="8"/>
      <c r="T3011" s="8"/>
      <c r="U3011" s="8"/>
      <c r="V3011" s="8"/>
      <c r="W3011" s="8"/>
    </row>
    <row r="3012" spans="1:23" ht="14.25" customHeight="1">
      <c r="A3012" s="7">
        <v>41698</v>
      </c>
      <c r="B3012" s="8">
        <v>3.2774999999999999</v>
      </c>
      <c r="C3012" s="8">
        <v>4.4276</v>
      </c>
      <c r="D3012" s="8">
        <v>1.1501000000000001</v>
      </c>
      <c r="E3012" s="8">
        <v>1.51</v>
      </c>
      <c r="F3012" s="8">
        <v>2.66</v>
      </c>
      <c r="G3012" s="8">
        <v>79.745699999999999</v>
      </c>
      <c r="H3012" s="8"/>
      <c r="I3012" s="8">
        <v>105.12504384393064</v>
      </c>
      <c r="J3012" s="8"/>
      <c r="N3012" s="7"/>
      <c r="O3012" s="8"/>
      <c r="P3012" s="8"/>
      <c r="Q3012" s="8"/>
      <c r="R3012" s="8"/>
      <c r="S3012" s="8"/>
      <c r="T3012" s="8"/>
      <c r="U3012" s="8"/>
      <c r="V3012" s="8"/>
      <c r="W3012" s="8"/>
    </row>
    <row r="3013" spans="1:23" ht="14.25" customHeight="1">
      <c r="A3013" s="7">
        <v>41697</v>
      </c>
      <c r="B3013" s="8">
        <v>3.2464</v>
      </c>
      <c r="C3013" s="8">
        <v>4.3895999999999997</v>
      </c>
      <c r="D3013" s="8">
        <v>1.1431999999999998</v>
      </c>
      <c r="E3013" s="8">
        <v>1.49</v>
      </c>
      <c r="F3013" s="8">
        <v>2.65</v>
      </c>
      <c r="G3013" s="8">
        <v>80.278400000000005</v>
      </c>
      <c r="H3013" s="8"/>
      <c r="I3013" s="8">
        <v>106.07784513043478</v>
      </c>
      <c r="J3013" s="8"/>
      <c r="N3013" s="7"/>
      <c r="O3013" s="8"/>
      <c r="P3013" s="8"/>
      <c r="Q3013" s="8"/>
      <c r="R3013" s="8"/>
      <c r="S3013" s="8"/>
      <c r="T3013" s="8"/>
      <c r="U3013" s="8"/>
      <c r="V3013" s="8"/>
      <c r="W3013" s="8"/>
    </row>
    <row r="3014" spans="1:23" ht="14.25" customHeight="1">
      <c r="A3014" s="7">
        <v>41696</v>
      </c>
      <c r="B3014" s="8">
        <v>3.2764000000000002</v>
      </c>
      <c r="C3014" s="8">
        <v>4.4496000000000002</v>
      </c>
      <c r="D3014" s="8">
        <v>1.1732</v>
      </c>
      <c r="E3014" s="8">
        <v>1.5</v>
      </c>
      <c r="F3014" s="8">
        <v>2.67</v>
      </c>
      <c r="G3014" s="8">
        <v>80.406899999999993</v>
      </c>
      <c r="H3014" s="8"/>
      <c r="I3014" s="8">
        <v>101.44262026162791</v>
      </c>
      <c r="J3014" s="8"/>
      <c r="N3014" s="7"/>
      <c r="O3014" s="8"/>
      <c r="P3014" s="8"/>
      <c r="Q3014" s="8"/>
      <c r="R3014" s="8"/>
      <c r="S3014" s="8"/>
      <c r="T3014" s="8"/>
      <c r="U3014" s="8"/>
      <c r="V3014" s="8"/>
      <c r="W3014" s="8"/>
    </row>
    <row r="3015" spans="1:23" ht="14.25" customHeight="1">
      <c r="A3015" s="7">
        <v>41695</v>
      </c>
      <c r="B3015" s="8">
        <v>3.294</v>
      </c>
      <c r="C3015" s="8">
        <v>4.4336000000000002</v>
      </c>
      <c r="D3015" s="8">
        <v>1.1396000000000002</v>
      </c>
      <c r="E3015" s="8">
        <v>1.53</v>
      </c>
      <c r="F3015" s="8">
        <v>2.7</v>
      </c>
      <c r="G3015" s="8">
        <v>80.132999999999996</v>
      </c>
      <c r="H3015" s="8"/>
      <c r="I3015" s="8">
        <v>107.12466433139535</v>
      </c>
      <c r="J3015" s="8"/>
      <c r="N3015" s="7"/>
      <c r="O3015" s="8"/>
      <c r="P3015" s="8"/>
      <c r="Q3015" s="8"/>
      <c r="R3015" s="8"/>
      <c r="S3015" s="8"/>
      <c r="T3015" s="8"/>
      <c r="U3015" s="8"/>
      <c r="V3015" s="8"/>
      <c r="W3015" s="8"/>
    </row>
    <row r="3016" spans="1:23" ht="14.25" customHeight="1">
      <c r="A3016" s="7">
        <v>41694</v>
      </c>
      <c r="B3016" s="8">
        <v>3.3502999999999998</v>
      </c>
      <c r="C3016" s="8">
        <v>4.4836</v>
      </c>
      <c r="D3016" s="8">
        <v>1.1333000000000002</v>
      </c>
      <c r="E3016" s="8">
        <v>1.57</v>
      </c>
      <c r="F3016" s="8">
        <v>2.75</v>
      </c>
      <c r="G3016" s="8">
        <v>80.212999999999994</v>
      </c>
      <c r="H3016" s="8"/>
      <c r="I3016" s="8">
        <v>104.88150433139535</v>
      </c>
      <c r="J3016" s="8"/>
      <c r="N3016" s="7"/>
      <c r="O3016" s="8"/>
      <c r="P3016" s="8"/>
      <c r="Q3016" s="8"/>
      <c r="R3016" s="8"/>
      <c r="S3016" s="8"/>
      <c r="T3016" s="8"/>
      <c r="U3016" s="8"/>
      <c r="V3016" s="8"/>
      <c r="W3016" s="8"/>
    </row>
    <row r="3017" spans="1:23" ht="14.25" customHeight="1">
      <c r="A3017" s="7">
        <v>41691</v>
      </c>
      <c r="B3017" s="8">
        <v>3.3523000000000001</v>
      </c>
      <c r="C3017" s="8">
        <v>4.5233999999999996</v>
      </c>
      <c r="D3017" s="8">
        <v>1.1710999999999996</v>
      </c>
      <c r="E3017" s="8">
        <v>1.56</v>
      </c>
      <c r="F3017" s="8">
        <v>2.73</v>
      </c>
      <c r="G3017" s="8">
        <v>80.262</v>
      </c>
      <c r="H3017" s="8"/>
      <c r="I3017" s="8">
        <v>101.87650032069971</v>
      </c>
      <c r="J3017" s="8"/>
      <c r="N3017" s="7"/>
      <c r="O3017" s="8"/>
      <c r="P3017" s="8"/>
      <c r="Q3017" s="8"/>
      <c r="R3017" s="8"/>
      <c r="S3017" s="8"/>
      <c r="T3017" s="8"/>
      <c r="U3017" s="8"/>
      <c r="V3017" s="8"/>
      <c r="W3017" s="8"/>
    </row>
    <row r="3018" spans="1:23" ht="14.25" customHeight="1">
      <c r="A3018" s="7">
        <v>41690</v>
      </c>
      <c r="B3018" s="8">
        <v>3.3584999999999998</v>
      </c>
      <c r="C3018" s="8">
        <v>4.5335999999999999</v>
      </c>
      <c r="D3018" s="8">
        <v>1.1751</v>
      </c>
      <c r="E3018" s="8">
        <v>1.57</v>
      </c>
      <c r="F3018" s="8">
        <v>2.76</v>
      </c>
      <c r="G3018" s="8">
        <v>80.278199999999998</v>
      </c>
      <c r="H3018" s="8"/>
      <c r="I3018" s="8">
        <v>100.17049557184751</v>
      </c>
      <c r="J3018" s="8"/>
      <c r="N3018" s="7"/>
      <c r="O3018" s="8"/>
      <c r="P3018" s="8"/>
      <c r="Q3018" s="8"/>
      <c r="R3018" s="8"/>
      <c r="S3018" s="8"/>
      <c r="T3018" s="8"/>
      <c r="U3018" s="8"/>
      <c r="V3018" s="8"/>
      <c r="W3018" s="8"/>
    </row>
    <row r="3019" spans="1:23" ht="14.25" customHeight="1">
      <c r="A3019" s="7">
        <v>41689</v>
      </c>
      <c r="B3019" s="8">
        <v>3.3925000000000001</v>
      </c>
      <c r="C3019" s="8">
        <v>4.5534999999999997</v>
      </c>
      <c r="D3019" s="8">
        <v>1.1609999999999996</v>
      </c>
      <c r="E3019" s="8">
        <v>1.53</v>
      </c>
      <c r="F3019" s="8">
        <v>2.73</v>
      </c>
      <c r="G3019" s="8">
        <v>80.183400000000006</v>
      </c>
      <c r="H3019" s="8"/>
      <c r="I3019" s="8">
        <v>102.85531838235295</v>
      </c>
      <c r="J3019" s="8"/>
      <c r="N3019" s="7"/>
      <c r="O3019" s="8"/>
      <c r="P3019" s="8"/>
      <c r="Q3019" s="8"/>
      <c r="R3019" s="8"/>
      <c r="S3019" s="8"/>
      <c r="T3019" s="8"/>
      <c r="U3019" s="8"/>
      <c r="V3019" s="8"/>
      <c r="W3019" s="8"/>
    </row>
    <row r="3020" spans="1:23" ht="14.25" customHeight="1">
      <c r="A3020" s="7">
        <v>41688</v>
      </c>
      <c r="B3020" s="8">
        <v>3.4060999999999999</v>
      </c>
      <c r="C3020" s="8">
        <v>4.5385</v>
      </c>
      <c r="D3020" s="8">
        <v>1.1324000000000001</v>
      </c>
      <c r="E3020" s="8">
        <v>1.5</v>
      </c>
      <c r="F3020" s="8">
        <v>2.71</v>
      </c>
      <c r="G3020" s="8">
        <v>80.010900000000007</v>
      </c>
      <c r="H3020" s="8"/>
      <c r="I3020" s="8">
        <v>104.32094985294118</v>
      </c>
      <c r="J3020" s="8"/>
      <c r="N3020" s="7"/>
      <c r="O3020" s="8"/>
      <c r="P3020" s="8"/>
      <c r="Q3020" s="8"/>
      <c r="R3020" s="8"/>
      <c r="S3020" s="8"/>
      <c r="T3020" s="8"/>
      <c r="U3020" s="8"/>
      <c r="V3020" s="8"/>
      <c r="W3020" s="8"/>
    </row>
    <row r="3021" spans="1:23" ht="14.25" customHeight="1">
      <c r="A3021" s="7">
        <v>41687</v>
      </c>
      <c r="B3021" s="8">
        <v>3.4339</v>
      </c>
      <c r="C3021" s="8">
        <v>4.5134999999999996</v>
      </c>
      <c r="D3021" s="8">
        <v>1.0795999999999997</v>
      </c>
      <c r="E3021" s="8">
        <v>1.53</v>
      </c>
      <c r="F3021" s="8">
        <v>2.75</v>
      </c>
      <c r="G3021" s="8">
        <v>80.124899999999997</v>
      </c>
      <c r="H3021" s="8"/>
      <c r="I3021" s="8">
        <v>108.63478112094396</v>
      </c>
      <c r="J3021" s="8"/>
      <c r="N3021" s="7"/>
      <c r="O3021" s="8"/>
      <c r="P3021" s="8"/>
      <c r="Q3021" s="8"/>
      <c r="R3021" s="8"/>
      <c r="S3021" s="8"/>
      <c r="T3021" s="8"/>
      <c r="U3021" s="8"/>
      <c r="V3021" s="8"/>
      <c r="W3021" s="8"/>
    </row>
    <row r="3022" spans="1:23" ht="14.25" customHeight="1">
      <c r="A3022" s="7">
        <v>41684</v>
      </c>
      <c r="B3022" s="8">
        <v>3.4653999999999998</v>
      </c>
      <c r="C3022" s="8">
        <v>4.4781000000000004</v>
      </c>
      <c r="D3022" s="8">
        <v>1.0127000000000006</v>
      </c>
      <c r="E3022" s="8">
        <v>1.53</v>
      </c>
      <c r="F3022" s="8">
        <v>2.75</v>
      </c>
      <c r="G3022" s="8">
        <v>80.151700000000005</v>
      </c>
      <c r="H3022" s="8"/>
      <c r="I3022" s="8">
        <v>110.61158665680473</v>
      </c>
      <c r="J3022" s="8"/>
      <c r="N3022" s="7"/>
      <c r="O3022" s="8"/>
      <c r="P3022" s="8"/>
      <c r="Q3022" s="8"/>
      <c r="R3022" s="8"/>
      <c r="S3022" s="8"/>
      <c r="T3022" s="8"/>
      <c r="U3022" s="8"/>
      <c r="V3022" s="8"/>
      <c r="W3022" s="8"/>
    </row>
    <row r="3023" spans="1:23" ht="14.25" customHeight="1">
      <c r="A3023" s="7">
        <v>41683</v>
      </c>
      <c r="B3023" s="8">
        <v>3.4683000000000002</v>
      </c>
      <c r="C3023" s="8">
        <v>4.4782999999999999</v>
      </c>
      <c r="D3023" s="8">
        <v>1.0099999999999998</v>
      </c>
      <c r="E3023" s="8">
        <v>1.51</v>
      </c>
      <c r="F3023" s="8">
        <v>2.73</v>
      </c>
      <c r="G3023" s="8">
        <v>80.2928</v>
      </c>
      <c r="H3023" s="8"/>
      <c r="I3023" s="8">
        <v>113.72451350148368</v>
      </c>
      <c r="J3023" s="8"/>
      <c r="N3023" s="7"/>
      <c r="O3023" s="8"/>
      <c r="P3023" s="8"/>
      <c r="Q3023" s="8"/>
      <c r="R3023" s="8"/>
      <c r="S3023" s="8"/>
      <c r="T3023" s="8"/>
      <c r="U3023" s="8"/>
      <c r="V3023" s="8"/>
      <c r="W3023" s="8"/>
    </row>
    <row r="3024" spans="1:23" ht="14.25" customHeight="1">
      <c r="A3024" s="7">
        <v>41682</v>
      </c>
      <c r="B3024" s="8">
        <v>3.5448</v>
      </c>
      <c r="C3024" s="8">
        <v>4.4782999999999999</v>
      </c>
      <c r="D3024" s="8">
        <v>0.9335</v>
      </c>
      <c r="E3024" s="8">
        <v>1.59</v>
      </c>
      <c r="F3024" s="8">
        <v>2.8</v>
      </c>
      <c r="G3024" s="8">
        <v>80.697299999999998</v>
      </c>
      <c r="H3024" s="8"/>
      <c r="I3024" s="8">
        <v>116.89026824925816</v>
      </c>
      <c r="J3024" s="8"/>
      <c r="N3024" s="7"/>
      <c r="O3024" s="8"/>
      <c r="P3024" s="8"/>
      <c r="Q3024" s="8"/>
      <c r="R3024" s="8"/>
      <c r="S3024" s="8"/>
      <c r="T3024" s="8"/>
      <c r="U3024" s="8"/>
      <c r="V3024" s="8"/>
      <c r="W3024" s="8"/>
    </row>
    <row r="3025" spans="1:23" ht="14.25" customHeight="1">
      <c r="A3025" s="7">
        <v>41681</v>
      </c>
      <c r="B3025" s="8">
        <v>3.5516999999999999</v>
      </c>
      <c r="C3025" s="8">
        <v>4.4881000000000002</v>
      </c>
      <c r="D3025" s="8">
        <v>0.93640000000000034</v>
      </c>
      <c r="E3025" s="8">
        <v>1.54</v>
      </c>
      <c r="F3025" s="8">
        <v>2.75</v>
      </c>
      <c r="G3025" s="8">
        <v>80.634600000000006</v>
      </c>
      <c r="H3025" s="8"/>
      <c r="I3025" s="8">
        <v>117.05636596439169</v>
      </c>
      <c r="J3025" s="8"/>
      <c r="N3025" s="7"/>
      <c r="O3025" s="8"/>
      <c r="P3025" s="8"/>
      <c r="Q3025" s="8"/>
      <c r="R3025" s="8"/>
      <c r="S3025" s="8"/>
      <c r="T3025" s="8"/>
      <c r="U3025" s="8"/>
      <c r="V3025" s="8"/>
      <c r="W3025" s="8"/>
    </row>
    <row r="3026" spans="1:23" ht="14.25" customHeight="1">
      <c r="A3026" s="7">
        <v>41680</v>
      </c>
      <c r="B3026" s="8">
        <v>3.5038999999999998</v>
      </c>
      <c r="C3026" s="8">
        <v>4.4831000000000003</v>
      </c>
      <c r="D3026" s="8">
        <v>0.97920000000000051</v>
      </c>
      <c r="E3026" s="8">
        <v>1.48</v>
      </c>
      <c r="F3026" s="8">
        <v>2.7</v>
      </c>
      <c r="G3026" s="8">
        <v>80.649299999999997</v>
      </c>
      <c r="H3026" s="8"/>
      <c r="I3026" s="8">
        <v>117.63615020771513</v>
      </c>
      <c r="J3026" s="8"/>
      <c r="N3026" s="7"/>
      <c r="O3026" s="8"/>
      <c r="P3026" s="8"/>
      <c r="Q3026" s="8"/>
      <c r="R3026" s="8"/>
      <c r="S3026" s="8"/>
      <c r="T3026" s="8"/>
      <c r="U3026" s="8"/>
      <c r="V3026" s="8"/>
      <c r="W3026" s="8"/>
    </row>
    <row r="3027" spans="1:23" ht="14.25" customHeight="1">
      <c r="A3027" s="7">
        <v>41678</v>
      </c>
      <c r="B3027" s="8">
        <v>3.5838999999999999</v>
      </c>
      <c r="C3027" s="8">
        <v>4.468</v>
      </c>
      <c r="D3027" s="8">
        <v>0.88410000000000011</v>
      </c>
      <c r="E3027" s="8">
        <v>1.47</v>
      </c>
      <c r="F3027" s="8">
        <v>2.71</v>
      </c>
      <c r="G3027" s="8">
        <v>80.6798</v>
      </c>
      <c r="H3027" s="8"/>
      <c r="I3027" s="8">
        <v>119.93216554896142</v>
      </c>
      <c r="J3027" s="8"/>
      <c r="N3027" s="7"/>
      <c r="O3027" s="8"/>
      <c r="P3027" s="8"/>
      <c r="Q3027" s="8"/>
      <c r="R3027" s="8"/>
      <c r="S3027" s="8"/>
      <c r="T3027" s="8"/>
      <c r="U3027" s="8"/>
      <c r="V3027" s="8"/>
      <c r="W3027" s="8"/>
    </row>
    <row r="3028" spans="1:23" ht="14.25" customHeight="1">
      <c r="A3028" s="7">
        <v>41677</v>
      </c>
      <c r="B3028" s="8">
        <v>3.5653000000000001</v>
      </c>
      <c r="C3028" s="8">
        <v>4.4781000000000004</v>
      </c>
      <c r="D3028" s="8">
        <v>0.91280000000000028</v>
      </c>
      <c r="E3028" s="8">
        <v>1.47</v>
      </c>
      <c r="F3028" s="8">
        <v>2.71</v>
      </c>
      <c r="G3028" s="8">
        <v>80.6798</v>
      </c>
      <c r="H3028" s="8"/>
      <c r="I3028" s="8">
        <v>120.88839261127596</v>
      </c>
      <c r="J3028" s="8"/>
      <c r="N3028" s="7"/>
      <c r="O3028" s="8"/>
      <c r="P3028" s="8"/>
      <c r="Q3028" s="8"/>
      <c r="R3028" s="8"/>
      <c r="S3028" s="8"/>
      <c r="T3028" s="8"/>
      <c r="U3028" s="8"/>
      <c r="V3028" s="8"/>
      <c r="W3028" s="8"/>
    </row>
    <row r="3029" spans="1:23" ht="14.25" customHeight="1">
      <c r="A3029" s="7">
        <v>41676</v>
      </c>
      <c r="B3029" s="8">
        <v>3.6093999999999999</v>
      </c>
      <c r="C3029" s="8">
        <v>4.5019</v>
      </c>
      <c r="D3029" s="8">
        <v>0.89250000000000007</v>
      </c>
      <c r="E3029" s="8">
        <v>1.52</v>
      </c>
      <c r="F3029" s="8">
        <v>2.73</v>
      </c>
      <c r="G3029" s="8">
        <v>80.842500000000001</v>
      </c>
      <c r="H3029" s="8"/>
      <c r="I3029" s="8">
        <v>121.37464290801186</v>
      </c>
      <c r="J3029" s="8"/>
      <c r="N3029" s="7"/>
      <c r="O3029" s="8"/>
      <c r="P3029" s="8"/>
      <c r="Q3029" s="8"/>
      <c r="R3029" s="8"/>
      <c r="S3029" s="8"/>
      <c r="T3029" s="8"/>
      <c r="U3029" s="8"/>
      <c r="V3029" s="8"/>
      <c r="W3029" s="8"/>
    </row>
    <row r="3030" spans="1:23" ht="14.25" customHeight="1">
      <c r="A3030" s="7">
        <v>41675</v>
      </c>
      <c r="B3030" s="8">
        <v>3.6093999999999999</v>
      </c>
      <c r="C3030" s="8">
        <v>4.5019</v>
      </c>
      <c r="D3030" s="8">
        <v>0.89250000000000007</v>
      </c>
      <c r="E3030" s="8">
        <v>1.5</v>
      </c>
      <c r="F3030" s="8">
        <v>2.7</v>
      </c>
      <c r="G3030" s="8">
        <v>81.062700000000007</v>
      </c>
      <c r="H3030" s="8"/>
      <c r="I3030" s="8">
        <v>121.37464290801186</v>
      </c>
      <c r="J3030" s="8"/>
      <c r="N3030" s="7"/>
      <c r="O3030" s="8"/>
      <c r="P3030" s="8"/>
      <c r="Q3030" s="8"/>
      <c r="R3030" s="8"/>
      <c r="S3030" s="8"/>
      <c r="T3030" s="8"/>
      <c r="U3030" s="8"/>
      <c r="V3030" s="8"/>
      <c r="W3030" s="8"/>
    </row>
    <row r="3031" spans="1:23" ht="14.25" customHeight="1">
      <c r="A3031" s="7">
        <v>41674</v>
      </c>
      <c r="B3031" s="8">
        <v>3.6093999999999999</v>
      </c>
      <c r="C3031" s="8">
        <v>4.5019</v>
      </c>
      <c r="D3031" s="8">
        <v>0.89250000000000007</v>
      </c>
      <c r="E3031" s="8">
        <v>1.46</v>
      </c>
      <c r="F3031" s="8">
        <v>2.64</v>
      </c>
      <c r="G3031" s="8">
        <v>81.116399999999999</v>
      </c>
      <c r="H3031" s="8"/>
      <c r="I3031" s="8">
        <v>121.37464290801186</v>
      </c>
      <c r="J3031" s="8"/>
      <c r="N3031" s="7"/>
      <c r="O3031" s="8"/>
      <c r="P3031" s="8"/>
      <c r="Q3031" s="8"/>
      <c r="R3031" s="8"/>
      <c r="S3031" s="8"/>
      <c r="T3031" s="8"/>
      <c r="U3031" s="8"/>
      <c r="V3031" s="8"/>
      <c r="W3031" s="8"/>
    </row>
    <row r="3032" spans="1:23" ht="14.25" customHeight="1">
      <c r="A3032" s="7">
        <v>41673</v>
      </c>
      <c r="B3032" s="8">
        <v>3.6093999999999999</v>
      </c>
      <c r="C3032" s="8">
        <v>4.5019</v>
      </c>
      <c r="D3032" s="8">
        <v>0.89250000000000007</v>
      </c>
      <c r="E3032" s="8">
        <v>1.44</v>
      </c>
      <c r="F3032" s="8">
        <v>2.61</v>
      </c>
      <c r="G3032" s="8">
        <v>81.043400000000005</v>
      </c>
      <c r="H3032" s="8"/>
      <c r="I3032" s="8">
        <v>121.37464290801186</v>
      </c>
      <c r="J3032" s="8"/>
      <c r="N3032" s="7"/>
      <c r="O3032" s="8"/>
      <c r="P3032" s="8"/>
      <c r="Q3032" s="8"/>
      <c r="R3032" s="8"/>
      <c r="S3032" s="8"/>
      <c r="T3032" s="8"/>
      <c r="U3032" s="8"/>
      <c r="V3032" s="8"/>
      <c r="W3032" s="8"/>
    </row>
    <row r="3033" spans="1:23" ht="14.25" customHeight="1">
      <c r="A3033" s="7">
        <v>41670</v>
      </c>
      <c r="B3033" s="8">
        <v>3.6093999999999999</v>
      </c>
      <c r="C3033" s="8">
        <v>4.5019</v>
      </c>
      <c r="D3033" s="8">
        <v>0.89250000000000007</v>
      </c>
      <c r="E3033" s="8">
        <v>1.49</v>
      </c>
      <c r="F3033" s="8">
        <v>2.67</v>
      </c>
      <c r="G3033" s="8">
        <v>81.248599999999996</v>
      </c>
      <c r="H3033" s="8"/>
      <c r="I3033" s="8">
        <v>121.37464290801186</v>
      </c>
      <c r="J3033" s="8"/>
      <c r="N3033" s="7"/>
      <c r="O3033" s="8"/>
      <c r="P3033" s="8"/>
      <c r="Q3033" s="8"/>
      <c r="R3033" s="8"/>
      <c r="S3033" s="8"/>
      <c r="T3033" s="8"/>
      <c r="U3033" s="8"/>
      <c r="V3033" s="8"/>
      <c r="W3033" s="8"/>
    </row>
    <row r="3034" spans="1:23" ht="14.25" customHeight="1">
      <c r="A3034" s="7">
        <v>41669</v>
      </c>
      <c r="B3034" s="8">
        <v>3.6093999999999999</v>
      </c>
      <c r="C3034" s="8">
        <v>4.5019</v>
      </c>
      <c r="D3034" s="8">
        <v>0.89250000000000007</v>
      </c>
      <c r="E3034" s="8">
        <v>1.55</v>
      </c>
      <c r="F3034" s="8">
        <v>2.72</v>
      </c>
      <c r="G3034" s="8">
        <v>81.059200000000004</v>
      </c>
      <c r="H3034" s="8"/>
      <c r="I3034" s="8">
        <v>121.37464290801186</v>
      </c>
      <c r="J3034" s="8"/>
      <c r="N3034" s="7"/>
      <c r="O3034" s="8"/>
      <c r="P3034" s="8"/>
      <c r="Q3034" s="8"/>
      <c r="R3034" s="8"/>
      <c r="S3034" s="8"/>
      <c r="T3034" s="8"/>
      <c r="U3034" s="8"/>
      <c r="V3034" s="8"/>
      <c r="W3034" s="8"/>
    </row>
    <row r="3035" spans="1:23" ht="14.25" customHeight="1">
      <c r="A3035" s="7">
        <v>41668</v>
      </c>
      <c r="B3035" s="8">
        <v>3.6044</v>
      </c>
      <c r="C3035" s="8">
        <v>4.5102000000000002</v>
      </c>
      <c r="D3035" s="8">
        <v>0.90580000000000016</v>
      </c>
      <c r="E3035" s="8">
        <v>1.52</v>
      </c>
      <c r="F3035" s="8">
        <v>2.69</v>
      </c>
      <c r="G3035" s="8">
        <v>80.537300000000002</v>
      </c>
      <c r="H3035" s="8"/>
      <c r="I3035" s="8">
        <v>121.32772195845698</v>
      </c>
      <c r="J3035" s="8"/>
      <c r="N3035" s="7"/>
      <c r="O3035" s="8"/>
      <c r="P3035" s="8"/>
      <c r="Q3035" s="8"/>
      <c r="R3035" s="8"/>
      <c r="S3035" s="8"/>
      <c r="T3035" s="8"/>
      <c r="U3035" s="8"/>
      <c r="V3035" s="8"/>
      <c r="W3035" s="8"/>
    </row>
    <row r="3036" spans="1:23" ht="14.25" customHeight="1">
      <c r="A3036" s="7">
        <v>41667</v>
      </c>
      <c r="B3036" s="8">
        <v>3.6053999999999999</v>
      </c>
      <c r="C3036" s="8">
        <v>4.5026999999999999</v>
      </c>
      <c r="D3036" s="8">
        <v>0.89729999999999999</v>
      </c>
      <c r="E3036" s="8">
        <v>1.59</v>
      </c>
      <c r="F3036" s="8">
        <v>2.77</v>
      </c>
      <c r="G3036" s="8">
        <v>80.559899999999999</v>
      </c>
      <c r="H3036" s="8"/>
      <c r="I3036" s="8">
        <v>122.46394483679525</v>
      </c>
      <c r="J3036" s="8"/>
      <c r="N3036" s="7"/>
      <c r="O3036" s="8"/>
      <c r="P3036" s="8"/>
      <c r="Q3036" s="8"/>
      <c r="R3036" s="8"/>
      <c r="S3036" s="8"/>
      <c r="T3036" s="8"/>
      <c r="U3036" s="8"/>
      <c r="V3036" s="8"/>
      <c r="W3036" s="8"/>
    </row>
    <row r="3037" spans="1:23" ht="14.25" customHeight="1">
      <c r="A3037" s="7">
        <v>41666</v>
      </c>
      <c r="B3037" s="8">
        <v>3.6053999999999999</v>
      </c>
      <c r="C3037" s="8">
        <v>4.4802</v>
      </c>
      <c r="D3037" s="8">
        <v>0.87480000000000002</v>
      </c>
      <c r="E3037" s="8">
        <v>1.61</v>
      </c>
      <c r="F3037" s="8">
        <v>2.78</v>
      </c>
      <c r="G3037" s="8">
        <v>80.4816</v>
      </c>
      <c r="H3037" s="8"/>
      <c r="I3037" s="8">
        <v>121.57136391691395</v>
      </c>
      <c r="J3037" s="8"/>
      <c r="N3037" s="7"/>
      <c r="O3037" s="8"/>
      <c r="P3037" s="8"/>
      <c r="Q3037" s="8"/>
      <c r="R3037" s="8"/>
      <c r="S3037" s="8"/>
      <c r="T3037" s="8"/>
      <c r="U3037" s="8"/>
      <c r="V3037" s="8"/>
      <c r="W3037" s="8"/>
    </row>
    <row r="3038" spans="1:23" ht="14.25" customHeight="1">
      <c r="A3038" s="7">
        <v>41665</v>
      </c>
      <c r="B3038" s="8">
        <v>3.6389999999999998</v>
      </c>
      <c r="C3038" s="8">
        <v>4.4776999999999996</v>
      </c>
      <c r="D3038" s="8">
        <v>0.83869999999999978</v>
      </c>
      <c r="E3038" s="8">
        <v>1.58</v>
      </c>
      <c r="F3038" s="8">
        <v>2.75</v>
      </c>
      <c r="G3038" s="8">
        <v>80.482600000000005</v>
      </c>
      <c r="H3038" s="8"/>
      <c r="I3038" s="8">
        <v>120.72510341246291</v>
      </c>
      <c r="J3038" s="8"/>
      <c r="N3038" s="7"/>
      <c r="O3038" s="8"/>
      <c r="P3038" s="8"/>
      <c r="Q3038" s="8"/>
      <c r="R3038" s="8"/>
      <c r="S3038" s="8"/>
      <c r="T3038" s="8"/>
      <c r="U3038" s="8"/>
      <c r="V3038" s="8"/>
      <c r="W3038" s="8"/>
    </row>
    <row r="3039" spans="1:23" ht="14.25" customHeight="1">
      <c r="A3039" s="7">
        <v>41663</v>
      </c>
      <c r="B3039" s="8">
        <v>3.6779999999999999</v>
      </c>
      <c r="C3039" s="8">
        <v>4.5122999999999998</v>
      </c>
      <c r="D3039" s="8">
        <v>0.83429999999999982</v>
      </c>
      <c r="E3039" s="8">
        <v>1.58</v>
      </c>
      <c r="F3039" s="8">
        <v>2.75</v>
      </c>
      <c r="G3039" s="8">
        <v>80.482600000000005</v>
      </c>
      <c r="H3039" s="8"/>
      <c r="I3039" s="8">
        <v>116.33315774480712</v>
      </c>
      <c r="J3039" s="8"/>
      <c r="N3039" s="7"/>
      <c r="O3039" s="8"/>
      <c r="P3039" s="8"/>
      <c r="Q3039" s="8"/>
      <c r="R3039" s="8"/>
      <c r="S3039" s="8"/>
      <c r="T3039" s="8"/>
      <c r="U3039" s="8"/>
      <c r="V3039" s="8"/>
      <c r="W3039" s="8"/>
    </row>
    <row r="3040" spans="1:23" ht="14.25" customHeight="1">
      <c r="A3040" s="7">
        <v>41662</v>
      </c>
      <c r="B3040" s="8">
        <v>3.6974</v>
      </c>
      <c r="C3040" s="8">
        <v>4.4824999999999999</v>
      </c>
      <c r="D3040" s="8">
        <v>0.78509999999999991</v>
      </c>
      <c r="E3040" s="8">
        <v>1.62</v>
      </c>
      <c r="F3040" s="8">
        <v>2.79</v>
      </c>
      <c r="G3040" s="8">
        <v>80.435500000000005</v>
      </c>
      <c r="H3040" s="8"/>
      <c r="I3040" s="8">
        <v>115.88626753709198</v>
      </c>
      <c r="J3040" s="8"/>
      <c r="N3040" s="7"/>
      <c r="O3040" s="8"/>
      <c r="P3040" s="8"/>
      <c r="Q3040" s="8"/>
      <c r="R3040" s="8"/>
      <c r="S3040" s="8"/>
      <c r="T3040" s="8"/>
      <c r="U3040" s="8"/>
      <c r="V3040" s="8"/>
      <c r="W3040" s="8"/>
    </row>
    <row r="3041" spans="1:23" ht="14.25" customHeight="1">
      <c r="A3041" s="7">
        <v>41661</v>
      </c>
      <c r="B3041" s="8">
        <v>3.73</v>
      </c>
      <c r="C3041" s="8">
        <v>4.5023</v>
      </c>
      <c r="D3041" s="8">
        <v>0.77229999999999999</v>
      </c>
      <c r="E3041" s="8">
        <v>1.72</v>
      </c>
      <c r="F3041" s="8">
        <v>2.87</v>
      </c>
      <c r="G3041" s="8">
        <v>81.191599999999994</v>
      </c>
      <c r="H3041" s="8"/>
      <c r="I3041" s="8">
        <v>116.05787548961425</v>
      </c>
      <c r="J3041" s="8"/>
      <c r="N3041" s="7"/>
      <c r="O3041" s="8"/>
      <c r="P3041" s="8"/>
      <c r="Q3041" s="8"/>
      <c r="R3041" s="8"/>
      <c r="S3041" s="8"/>
      <c r="T3041" s="8"/>
      <c r="U3041" s="8"/>
      <c r="V3041" s="8"/>
      <c r="W3041" s="8"/>
    </row>
    <row r="3042" spans="1:23" ht="14.25" customHeight="1">
      <c r="A3042" s="7">
        <v>41660</v>
      </c>
      <c r="B3042" s="8">
        <v>3.7799</v>
      </c>
      <c r="C3042" s="8">
        <v>4.5423</v>
      </c>
      <c r="D3042" s="8">
        <v>0.76239999999999997</v>
      </c>
      <c r="E3042" s="8">
        <v>1.67</v>
      </c>
      <c r="F3042" s="8">
        <v>2.85</v>
      </c>
      <c r="G3042" s="8">
        <v>81.088200000000001</v>
      </c>
      <c r="H3042" s="8"/>
      <c r="I3042" s="8">
        <v>114.58314008928572</v>
      </c>
      <c r="J3042" s="8"/>
      <c r="N3042" s="7"/>
      <c r="O3042" s="8"/>
      <c r="P3042" s="8"/>
      <c r="Q3042" s="8"/>
      <c r="R3042" s="8"/>
      <c r="S3042" s="8"/>
      <c r="T3042" s="8"/>
      <c r="U3042" s="8"/>
      <c r="V3042" s="8"/>
      <c r="W3042" s="8"/>
    </row>
    <row r="3043" spans="1:23" ht="14.25" customHeight="1">
      <c r="A3043" s="7">
        <v>41659</v>
      </c>
      <c r="B3043" s="8">
        <v>3.891</v>
      </c>
      <c r="C3043" s="8">
        <v>4.5922999999999998</v>
      </c>
      <c r="D3043" s="8">
        <v>0.70129999999999981</v>
      </c>
      <c r="E3043" s="8">
        <v>1.64</v>
      </c>
      <c r="F3043" s="8">
        <v>2.84</v>
      </c>
      <c r="G3043" s="8">
        <v>81.129300000000001</v>
      </c>
      <c r="H3043" s="8"/>
      <c r="I3043" s="8">
        <v>110.25939032738096</v>
      </c>
      <c r="J3043" s="8"/>
      <c r="N3043" s="7"/>
      <c r="O3043" s="8"/>
      <c r="P3043" s="8"/>
      <c r="Q3043" s="8"/>
      <c r="R3043" s="8"/>
      <c r="S3043" s="8"/>
      <c r="T3043" s="8"/>
      <c r="U3043" s="8"/>
      <c r="V3043" s="8"/>
      <c r="W3043" s="8"/>
    </row>
    <row r="3044" spans="1:23" ht="14.25" customHeight="1">
      <c r="A3044" s="7">
        <v>41656</v>
      </c>
      <c r="B3044" s="8">
        <v>3.9163000000000001</v>
      </c>
      <c r="C3044" s="8">
        <v>4.5968999999999998</v>
      </c>
      <c r="D3044" s="8">
        <v>0.68059999999999965</v>
      </c>
      <c r="E3044" s="8">
        <v>1.64</v>
      </c>
      <c r="F3044" s="8">
        <v>2.84</v>
      </c>
      <c r="G3044" s="8">
        <v>81.180700000000002</v>
      </c>
      <c r="H3044" s="8"/>
      <c r="I3044" s="8">
        <v>111.37010803571428</v>
      </c>
      <c r="J3044" s="8"/>
      <c r="N3044" s="7"/>
      <c r="O3044" s="8"/>
      <c r="P3044" s="8"/>
      <c r="Q3044" s="8"/>
      <c r="R3044" s="8"/>
      <c r="S3044" s="8"/>
      <c r="T3044" s="8"/>
      <c r="U3044" s="8"/>
      <c r="V3044" s="8"/>
      <c r="W3044" s="8"/>
    </row>
    <row r="3045" spans="1:23" ht="14.25" customHeight="1">
      <c r="A3045" s="7">
        <v>41655</v>
      </c>
      <c r="B3045" s="8">
        <v>3.9584000000000001</v>
      </c>
      <c r="C3045" s="8">
        <v>4.5871000000000004</v>
      </c>
      <c r="D3045" s="8">
        <v>0.62870000000000026</v>
      </c>
      <c r="E3045" s="8">
        <v>1.66</v>
      </c>
      <c r="F3045" s="8">
        <v>2.86</v>
      </c>
      <c r="G3045" s="8">
        <v>80.908299999999997</v>
      </c>
      <c r="H3045" s="8"/>
      <c r="I3045" s="8">
        <v>110.76621247761194</v>
      </c>
      <c r="J3045" s="8"/>
      <c r="N3045" s="7"/>
      <c r="O3045" s="8"/>
      <c r="P3045" s="8"/>
      <c r="Q3045" s="8"/>
      <c r="R3045" s="8"/>
      <c r="S3045" s="8"/>
      <c r="T3045" s="8"/>
      <c r="U3045" s="8"/>
      <c r="V3045" s="8"/>
      <c r="W3045" s="8"/>
    </row>
    <row r="3046" spans="1:23" ht="14.25" customHeight="1">
      <c r="A3046" s="7">
        <v>41654</v>
      </c>
      <c r="B3046" s="8">
        <v>3.9984000000000002</v>
      </c>
      <c r="C3046" s="8">
        <v>4.5522999999999998</v>
      </c>
      <c r="D3046" s="8">
        <v>0.55389999999999961</v>
      </c>
      <c r="E3046" s="8">
        <v>1.68</v>
      </c>
      <c r="F3046" s="8">
        <v>2.9</v>
      </c>
      <c r="G3046" s="8">
        <v>80.996200000000002</v>
      </c>
      <c r="H3046" s="8"/>
      <c r="I3046" s="8">
        <v>110.70965411940298</v>
      </c>
      <c r="J3046" s="8"/>
      <c r="N3046" s="7"/>
      <c r="O3046" s="8"/>
      <c r="P3046" s="8"/>
      <c r="Q3046" s="8"/>
      <c r="R3046" s="8"/>
      <c r="S3046" s="8"/>
      <c r="T3046" s="8"/>
      <c r="U3046" s="8"/>
      <c r="V3046" s="8"/>
      <c r="W3046" s="8"/>
    </row>
    <row r="3047" spans="1:23" ht="14.25" customHeight="1">
      <c r="A3047" s="7">
        <v>41653</v>
      </c>
      <c r="B3047" s="8">
        <v>4.0384000000000002</v>
      </c>
      <c r="C3047" s="8">
        <v>4.6020000000000003</v>
      </c>
      <c r="D3047" s="8">
        <v>0.5636000000000001</v>
      </c>
      <c r="E3047" s="8">
        <v>1.65</v>
      </c>
      <c r="F3047" s="8">
        <v>2.88</v>
      </c>
      <c r="G3047" s="8">
        <v>80.632099999999994</v>
      </c>
      <c r="H3047" s="8"/>
      <c r="I3047" s="8">
        <v>110.03232199999999</v>
      </c>
      <c r="J3047" s="8"/>
      <c r="N3047" s="7"/>
      <c r="O3047" s="8"/>
      <c r="P3047" s="8"/>
      <c r="Q3047" s="8"/>
      <c r="R3047" s="8"/>
      <c r="S3047" s="8"/>
      <c r="T3047" s="8"/>
      <c r="U3047" s="8"/>
      <c r="V3047" s="8"/>
      <c r="W3047" s="8"/>
    </row>
    <row r="3048" spans="1:23" ht="14.25" customHeight="1">
      <c r="A3048" s="7">
        <v>41652</v>
      </c>
      <c r="B3048" s="8">
        <v>4.0614999999999997</v>
      </c>
      <c r="C3048" s="8">
        <v>4.5970000000000004</v>
      </c>
      <c r="D3048" s="8">
        <v>0.53550000000000075</v>
      </c>
      <c r="E3048" s="8">
        <v>1.6</v>
      </c>
      <c r="F3048" s="8">
        <v>2.84</v>
      </c>
      <c r="G3048" s="8">
        <v>80.625399999999999</v>
      </c>
      <c r="H3048" s="8"/>
      <c r="I3048" s="8">
        <v>108.78665477611941</v>
      </c>
      <c r="J3048" s="8"/>
      <c r="N3048" s="7"/>
      <c r="O3048" s="8"/>
      <c r="P3048" s="8"/>
      <c r="Q3048" s="8"/>
      <c r="R3048" s="8"/>
      <c r="S3048" s="8"/>
      <c r="T3048" s="8"/>
      <c r="U3048" s="8"/>
      <c r="V3048" s="8"/>
      <c r="W3048" s="8"/>
    </row>
    <row r="3049" spans="1:23" ht="14.25" customHeight="1">
      <c r="A3049" s="7">
        <v>41649</v>
      </c>
      <c r="B3049" s="8">
        <v>4.1338999999999997</v>
      </c>
      <c r="C3049" s="8">
        <v>4.6016000000000004</v>
      </c>
      <c r="D3049" s="8">
        <v>0.46770000000000067</v>
      </c>
      <c r="E3049" s="8">
        <v>1.64</v>
      </c>
      <c r="F3049" s="8">
        <v>2.88</v>
      </c>
      <c r="G3049" s="8">
        <v>80.631399999999999</v>
      </c>
      <c r="H3049" s="8"/>
      <c r="I3049" s="8">
        <v>112.8626076716418</v>
      </c>
      <c r="J3049" s="8"/>
      <c r="N3049" s="7"/>
      <c r="O3049" s="8"/>
      <c r="P3049" s="8"/>
      <c r="Q3049" s="8"/>
      <c r="R3049" s="8"/>
      <c r="S3049" s="8"/>
      <c r="T3049" s="8"/>
      <c r="U3049" s="8"/>
      <c r="V3049" s="8"/>
      <c r="W3049" s="8"/>
    </row>
    <row r="3050" spans="1:23" ht="14.25" customHeight="1">
      <c r="A3050" s="7">
        <v>41648</v>
      </c>
      <c r="B3050" s="8">
        <v>4.1839000000000004</v>
      </c>
      <c r="C3050" s="8">
        <v>4.5968999999999998</v>
      </c>
      <c r="D3050" s="8">
        <v>0.41299999999999937</v>
      </c>
      <c r="E3050" s="8">
        <v>1.75</v>
      </c>
      <c r="F3050" s="8">
        <v>2.97</v>
      </c>
      <c r="G3050" s="8">
        <v>80.932199999999995</v>
      </c>
      <c r="H3050" s="8"/>
      <c r="I3050" s="8">
        <v>113.75894674626866</v>
      </c>
      <c r="J3050" s="8"/>
      <c r="N3050" s="7"/>
      <c r="O3050" s="8"/>
      <c r="P3050" s="8"/>
      <c r="Q3050" s="8"/>
      <c r="R3050" s="8"/>
      <c r="S3050" s="8"/>
      <c r="T3050" s="8"/>
      <c r="U3050" s="8"/>
      <c r="V3050" s="8"/>
      <c r="W3050" s="8"/>
    </row>
    <row r="3051" spans="1:23" ht="14.25" customHeight="1">
      <c r="A3051" s="7">
        <v>41647</v>
      </c>
      <c r="B3051" s="8">
        <v>4.181</v>
      </c>
      <c r="C3051" s="8">
        <v>4.5918999999999999</v>
      </c>
      <c r="D3051" s="8">
        <v>0.41089999999999982</v>
      </c>
      <c r="E3051" s="8">
        <v>1.77</v>
      </c>
      <c r="F3051" s="8">
        <v>3.01</v>
      </c>
      <c r="G3051" s="8">
        <v>81.072999999999993</v>
      </c>
      <c r="H3051" s="8"/>
      <c r="I3051" s="8">
        <v>113.61763101492538</v>
      </c>
      <c r="J3051" s="8"/>
      <c r="N3051" s="7"/>
      <c r="O3051" s="8"/>
      <c r="P3051" s="8"/>
      <c r="Q3051" s="8"/>
      <c r="R3051" s="8"/>
      <c r="S3051" s="8"/>
      <c r="T3051" s="8"/>
      <c r="U3051" s="8"/>
      <c r="V3051" s="8"/>
      <c r="W3051" s="8"/>
    </row>
    <row r="3052" spans="1:23" ht="14.25" customHeight="1">
      <c r="A3052" s="7">
        <v>41646</v>
      </c>
      <c r="B3052" s="8">
        <v>4.2503000000000002</v>
      </c>
      <c r="C3052" s="8">
        <v>4.6420000000000003</v>
      </c>
      <c r="D3052" s="8">
        <v>0.39170000000000016</v>
      </c>
      <c r="E3052" s="8">
        <v>1.69</v>
      </c>
      <c r="F3052" s="8">
        <v>2.96</v>
      </c>
      <c r="G3052" s="8">
        <v>80.859899999999996</v>
      </c>
      <c r="H3052" s="8"/>
      <c r="I3052" s="8">
        <v>110.73177519402985</v>
      </c>
      <c r="J3052" s="8"/>
      <c r="N3052" s="7"/>
      <c r="O3052" s="8"/>
      <c r="P3052" s="8"/>
      <c r="Q3052" s="8"/>
      <c r="R3052" s="8"/>
      <c r="S3052" s="8"/>
      <c r="T3052" s="8"/>
      <c r="U3052" s="8"/>
      <c r="V3052" s="8"/>
      <c r="W3052" s="8"/>
    </row>
    <row r="3053" spans="1:23" ht="14.25" customHeight="1">
      <c r="A3053" s="7">
        <v>41645</v>
      </c>
      <c r="B3053" s="8">
        <v>4.2131999999999996</v>
      </c>
      <c r="C3053" s="8">
        <v>4.6569000000000003</v>
      </c>
      <c r="D3053" s="8">
        <v>0.44370000000000065</v>
      </c>
      <c r="E3053" s="8">
        <v>1.7</v>
      </c>
      <c r="F3053" s="8">
        <v>2.98</v>
      </c>
      <c r="G3053" s="8">
        <v>80.675600000000003</v>
      </c>
      <c r="H3053" s="8"/>
      <c r="I3053" s="8">
        <v>111.47659835820896</v>
      </c>
      <c r="J3053" s="8"/>
      <c r="N3053" s="7"/>
      <c r="O3053" s="8"/>
      <c r="P3053" s="8"/>
      <c r="Q3053" s="8"/>
      <c r="R3053" s="8"/>
      <c r="S3053" s="8"/>
      <c r="T3053" s="8"/>
      <c r="U3053" s="8"/>
      <c r="V3053" s="8"/>
      <c r="W3053" s="8"/>
    </row>
    <row r="3054" spans="1:23" ht="14.25" customHeight="1">
      <c r="A3054" s="7">
        <v>41642</v>
      </c>
      <c r="B3054" s="8">
        <v>4.2309999999999999</v>
      </c>
      <c r="C3054" s="8">
        <v>4.6414999999999997</v>
      </c>
      <c r="D3054" s="8">
        <v>0.41049999999999986</v>
      </c>
      <c r="E3054" s="8">
        <v>1.73</v>
      </c>
      <c r="F3054" s="8">
        <v>3.01</v>
      </c>
      <c r="G3054" s="8">
        <v>80.880700000000004</v>
      </c>
      <c r="H3054" s="8"/>
      <c r="I3054" s="8">
        <v>110.46223429850747</v>
      </c>
      <c r="J3054" s="8"/>
      <c r="N3054" s="7"/>
      <c r="O3054" s="8"/>
      <c r="P3054" s="8"/>
      <c r="Q3054" s="8"/>
      <c r="R3054" s="8"/>
      <c r="S3054" s="8"/>
      <c r="T3054" s="8"/>
      <c r="U3054" s="8"/>
      <c r="V3054" s="8"/>
      <c r="W3054" s="8"/>
    </row>
    <row r="3055" spans="1:23" ht="14.25" customHeight="1">
      <c r="A3055" s="7">
        <v>41641</v>
      </c>
      <c r="B3055" s="8">
        <v>4.2251000000000003</v>
      </c>
      <c r="C3055" s="8">
        <v>4.6017999999999999</v>
      </c>
      <c r="D3055" s="8">
        <v>0.37669999999999959</v>
      </c>
      <c r="E3055" s="8">
        <v>1.72</v>
      </c>
      <c r="F3055" s="8">
        <v>3</v>
      </c>
      <c r="G3055" s="8">
        <v>80.558000000000007</v>
      </c>
      <c r="H3055" s="8"/>
      <c r="I3055" s="8">
        <v>113.60762304477612</v>
      </c>
      <c r="J3055" s="8"/>
      <c r="N3055" s="7"/>
      <c r="O3055" s="8"/>
      <c r="P3055" s="8"/>
      <c r="Q3055" s="8"/>
      <c r="R3055" s="8"/>
      <c r="S3055" s="8"/>
      <c r="T3055" s="8"/>
      <c r="U3055" s="8"/>
      <c r="V3055" s="8"/>
      <c r="W3055" s="8"/>
    </row>
    <row r="3056" spans="1:23" ht="14.25" customHeight="1">
      <c r="A3056" s="7">
        <v>41640</v>
      </c>
      <c r="B3056" s="8">
        <v>4.2188999999999997</v>
      </c>
      <c r="C3056" s="8">
        <v>4.5518000000000001</v>
      </c>
      <c r="D3056" s="8">
        <v>0.33290000000000042</v>
      </c>
      <c r="E3056" s="8">
        <v>1.75</v>
      </c>
      <c r="F3056" s="8">
        <v>3.04</v>
      </c>
      <c r="G3056" s="8">
        <v>80.171000000000006</v>
      </c>
      <c r="H3056" s="8"/>
      <c r="I3056" s="8">
        <v>115.04637260869565</v>
      </c>
      <c r="J3056" s="8"/>
      <c r="N3056" s="7"/>
      <c r="O3056" s="8"/>
      <c r="P3056" s="8"/>
      <c r="Q3056" s="8"/>
      <c r="R3056" s="8"/>
      <c r="S3056" s="8"/>
      <c r="T3056" s="8"/>
      <c r="U3056" s="8"/>
      <c r="V3056" s="8"/>
      <c r="W3056" s="8"/>
    </row>
    <row r="3057" spans="1:23" ht="14.25" customHeight="1">
      <c r="A3057" s="7">
        <v>41639</v>
      </c>
      <c r="B3057" s="8">
        <v>4.2188999999999997</v>
      </c>
      <c r="C3057" s="8">
        <v>4.5518000000000001</v>
      </c>
      <c r="D3057" s="8">
        <v>0.33290000000000042</v>
      </c>
      <c r="E3057" s="8">
        <v>1.75</v>
      </c>
      <c r="F3057" s="8">
        <v>3.04</v>
      </c>
      <c r="G3057" s="8">
        <v>80.081199999999995</v>
      </c>
      <c r="H3057" s="8"/>
      <c r="I3057" s="8">
        <v>115.04637260869565</v>
      </c>
      <c r="J3057" s="8"/>
      <c r="N3057" s="7"/>
      <c r="O3057" s="8"/>
      <c r="P3057" s="8"/>
      <c r="Q3057" s="8"/>
      <c r="R3057" s="8"/>
      <c r="S3057" s="8"/>
      <c r="T3057" s="8"/>
      <c r="U3057" s="8"/>
      <c r="V3057" s="8"/>
      <c r="W3057" s="8"/>
    </row>
    <row r="3058" spans="1:23" ht="14.25" customHeight="1">
      <c r="A3058" s="7">
        <v>41638</v>
      </c>
      <c r="B3058" s="8">
        <v>4.1521999999999997</v>
      </c>
      <c r="C3058" s="8">
        <v>4.5437000000000003</v>
      </c>
      <c r="D3058" s="8">
        <v>0.39150000000000063</v>
      </c>
      <c r="E3058" s="8">
        <v>1.71</v>
      </c>
      <c r="F3058" s="8">
        <v>2.99</v>
      </c>
      <c r="G3058" s="8">
        <v>80.028400000000005</v>
      </c>
      <c r="H3058" s="8"/>
      <c r="I3058" s="8">
        <v>115.98488804347826</v>
      </c>
      <c r="J3058" s="8"/>
      <c r="N3058" s="7"/>
      <c r="O3058" s="8"/>
      <c r="P3058" s="8"/>
      <c r="Q3058" s="8"/>
      <c r="R3058" s="8"/>
      <c r="S3058" s="8"/>
      <c r="T3058" s="8"/>
      <c r="U3058" s="8"/>
      <c r="V3058" s="8"/>
      <c r="W3058" s="8"/>
    </row>
    <row r="3059" spans="1:23" ht="14.25" customHeight="1">
      <c r="A3059" s="7">
        <v>41635</v>
      </c>
      <c r="B3059" s="8">
        <v>4.1496000000000004</v>
      </c>
      <c r="C3059" s="8">
        <v>4.5437000000000003</v>
      </c>
      <c r="D3059" s="8">
        <v>0.39409999999999989</v>
      </c>
      <c r="E3059" s="8">
        <v>1.74</v>
      </c>
      <c r="F3059" s="8">
        <v>3.02</v>
      </c>
      <c r="G3059" s="8">
        <v>80.327500000000001</v>
      </c>
      <c r="H3059" s="8"/>
      <c r="I3059" s="8">
        <v>116.47716630434783</v>
      </c>
      <c r="J3059" s="8"/>
      <c r="N3059" s="7"/>
      <c r="O3059" s="8"/>
      <c r="P3059" s="8"/>
      <c r="Q3059" s="8"/>
      <c r="R3059" s="8"/>
      <c r="S3059" s="8"/>
      <c r="T3059" s="8"/>
      <c r="U3059" s="8"/>
      <c r="V3059" s="8"/>
      <c r="W3059" s="8"/>
    </row>
    <row r="3060" spans="1:23" ht="14.25" customHeight="1">
      <c r="A3060" s="7">
        <v>41634</v>
      </c>
      <c r="B3060" s="8">
        <v>4.1546000000000003</v>
      </c>
      <c r="C3060" s="8">
        <v>4.5579000000000001</v>
      </c>
      <c r="D3060" s="8">
        <v>0.40329999999999977</v>
      </c>
      <c r="E3060" s="8">
        <v>1.74</v>
      </c>
      <c r="F3060" s="8">
        <v>3</v>
      </c>
      <c r="G3060" s="8">
        <v>80.512600000000006</v>
      </c>
      <c r="H3060" s="8"/>
      <c r="I3060" s="8">
        <v>117.55575347826087</v>
      </c>
      <c r="J3060" s="8"/>
      <c r="N3060" s="7"/>
      <c r="O3060" s="8"/>
      <c r="P3060" s="8"/>
      <c r="Q3060" s="8"/>
      <c r="R3060" s="8"/>
      <c r="S3060" s="8"/>
      <c r="T3060" s="8"/>
      <c r="U3060" s="8"/>
      <c r="V3060" s="8"/>
      <c r="W3060" s="8"/>
    </row>
    <row r="3061" spans="1:23" ht="14.25" customHeight="1">
      <c r="A3061" s="7">
        <v>41633</v>
      </c>
      <c r="B3061" s="8">
        <v>4.1546000000000003</v>
      </c>
      <c r="C3061" s="8">
        <v>4.5666000000000002</v>
      </c>
      <c r="D3061" s="8">
        <v>0.41199999999999992</v>
      </c>
      <c r="E3061" s="8">
        <v>1.73</v>
      </c>
      <c r="F3061" s="8">
        <v>2.99</v>
      </c>
      <c r="G3061" s="8">
        <v>80.536699999999996</v>
      </c>
      <c r="H3061" s="8"/>
      <c r="I3061" s="8">
        <v>117.14587673913043</v>
      </c>
      <c r="J3061" s="8"/>
      <c r="N3061" s="7"/>
      <c r="O3061" s="8"/>
      <c r="P3061" s="8"/>
      <c r="Q3061" s="8"/>
      <c r="R3061" s="8"/>
      <c r="S3061" s="8"/>
      <c r="T3061" s="8"/>
      <c r="U3061" s="8"/>
      <c r="V3061" s="8"/>
      <c r="W3061" s="8"/>
    </row>
    <row r="3062" spans="1:23" ht="14.25" customHeight="1">
      <c r="A3062" s="7">
        <v>41632</v>
      </c>
      <c r="B3062" s="8">
        <v>4.1546000000000003</v>
      </c>
      <c r="C3062" s="8">
        <v>4.5566000000000004</v>
      </c>
      <c r="D3062" s="8">
        <v>0.40200000000000014</v>
      </c>
      <c r="E3062" s="8">
        <v>1.73</v>
      </c>
      <c r="F3062" s="8">
        <v>2.99</v>
      </c>
      <c r="G3062" s="8">
        <v>80.519199999999998</v>
      </c>
      <c r="H3062" s="8"/>
      <c r="I3062" s="8">
        <v>114.8108802173913</v>
      </c>
      <c r="J3062" s="8"/>
      <c r="N3062" s="7"/>
      <c r="O3062" s="8"/>
      <c r="P3062" s="8"/>
      <c r="Q3062" s="8"/>
      <c r="R3062" s="8"/>
      <c r="S3062" s="8"/>
      <c r="T3062" s="8"/>
      <c r="U3062" s="8"/>
      <c r="V3062" s="8"/>
      <c r="W3062" s="8"/>
    </row>
    <row r="3063" spans="1:23" ht="14.25" customHeight="1">
      <c r="A3063" s="7">
        <v>41631</v>
      </c>
      <c r="B3063" s="8">
        <v>4.1253000000000002</v>
      </c>
      <c r="C3063" s="8">
        <v>4.6017000000000001</v>
      </c>
      <c r="D3063" s="8">
        <v>0.47639999999999993</v>
      </c>
      <c r="E3063" s="8">
        <v>1.68</v>
      </c>
      <c r="F3063" s="8">
        <v>2.94</v>
      </c>
      <c r="G3063" s="8">
        <v>80.4255</v>
      </c>
      <c r="H3063" s="8"/>
      <c r="I3063" s="8">
        <v>114.96322956521739</v>
      </c>
      <c r="J3063" s="8"/>
      <c r="N3063" s="7"/>
      <c r="O3063" s="8"/>
      <c r="P3063" s="8"/>
      <c r="Q3063" s="8"/>
      <c r="R3063" s="8"/>
      <c r="S3063" s="8"/>
      <c r="T3063" s="8"/>
      <c r="U3063" s="8"/>
      <c r="V3063" s="8"/>
      <c r="W3063" s="8"/>
    </row>
    <row r="3064" spans="1:23" ht="14.25" customHeight="1">
      <c r="A3064" s="7">
        <v>41628</v>
      </c>
      <c r="B3064" s="8">
        <v>4.1052999999999997</v>
      </c>
      <c r="C3064" s="8">
        <v>4.6016000000000004</v>
      </c>
      <c r="D3064" s="8">
        <v>0.49630000000000063</v>
      </c>
      <c r="E3064" s="8">
        <v>1.66</v>
      </c>
      <c r="F3064" s="8">
        <v>2.89</v>
      </c>
      <c r="G3064" s="8">
        <v>80.55</v>
      </c>
      <c r="H3064" s="8"/>
      <c r="I3064" s="8">
        <v>115.91053533333333</v>
      </c>
      <c r="J3064" s="8"/>
      <c r="N3064" s="7"/>
      <c r="O3064" s="8"/>
      <c r="P3064" s="8"/>
      <c r="Q3064" s="8"/>
      <c r="R3064" s="8"/>
      <c r="S3064" s="8"/>
      <c r="T3064" s="8"/>
      <c r="U3064" s="8"/>
      <c r="V3064" s="8"/>
      <c r="W3064" s="8"/>
    </row>
    <row r="3065" spans="1:23" ht="14.25" customHeight="1">
      <c r="A3065" s="7">
        <v>41627</v>
      </c>
      <c r="B3065" s="8">
        <v>4.0952999999999999</v>
      </c>
      <c r="C3065" s="8">
        <v>4.6016000000000004</v>
      </c>
      <c r="D3065" s="8">
        <v>0.50630000000000042</v>
      </c>
      <c r="E3065" s="8">
        <v>1.63</v>
      </c>
      <c r="F3065" s="8">
        <v>2.94</v>
      </c>
      <c r="G3065" s="8">
        <v>80.61</v>
      </c>
      <c r="H3065" s="8"/>
      <c r="I3065" s="8">
        <v>116.145332</v>
      </c>
      <c r="J3065" s="8"/>
      <c r="N3065" s="7"/>
      <c r="O3065" s="8"/>
      <c r="P3065" s="8"/>
      <c r="Q3065" s="8"/>
      <c r="R3065" s="8"/>
      <c r="S3065" s="8"/>
      <c r="T3065" s="8"/>
      <c r="U3065" s="8"/>
      <c r="V3065" s="8"/>
      <c r="W3065" s="8"/>
    </row>
    <row r="3066" spans="1:23" ht="14.25" customHeight="1">
      <c r="A3066" s="7">
        <v>41626</v>
      </c>
      <c r="B3066" s="8">
        <v>4.0689000000000002</v>
      </c>
      <c r="C3066" s="8">
        <v>4.5814000000000004</v>
      </c>
      <c r="D3066" s="8">
        <v>0.51250000000000018</v>
      </c>
      <c r="E3066" s="8">
        <v>1.55</v>
      </c>
      <c r="F3066" s="8">
        <v>2.89</v>
      </c>
      <c r="G3066" s="8">
        <v>80.52</v>
      </c>
      <c r="H3066" s="8"/>
      <c r="I3066" s="8">
        <v>114.98935888888889</v>
      </c>
      <c r="J3066" s="8"/>
      <c r="N3066" s="7"/>
      <c r="O3066" s="8"/>
      <c r="P3066" s="8"/>
      <c r="Q3066" s="8"/>
      <c r="R3066" s="8"/>
      <c r="S3066" s="8"/>
      <c r="T3066" s="8"/>
      <c r="U3066" s="8"/>
      <c r="V3066" s="8"/>
      <c r="W3066" s="8"/>
    </row>
    <row r="3067" spans="1:23" ht="14.25" customHeight="1">
      <c r="A3067" s="7">
        <v>41625</v>
      </c>
      <c r="B3067" s="8">
        <v>4.0289999999999999</v>
      </c>
      <c r="C3067" s="8">
        <v>4.5639000000000003</v>
      </c>
      <c r="D3067" s="8">
        <v>0.53490000000000038</v>
      </c>
      <c r="E3067" s="8">
        <v>1.52</v>
      </c>
      <c r="F3067" s="8">
        <v>2.85</v>
      </c>
      <c r="G3067" s="8">
        <v>80.05</v>
      </c>
      <c r="H3067" s="8"/>
      <c r="I3067" s="8">
        <v>118.79354222222223</v>
      </c>
      <c r="J3067" s="8"/>
      <c r="N3067" s="7"/>
      <c r="O3067" s="8"/>
      <c r="P3067" s="8"/>
      <c r="Q3067" s="8"/>
      <c r="R3067" s="8"/>
      <c r="S3067" s="8"/>
      <c r="T3067" s="8"/>
      <c r="U3067" s="8"/>
      <c r="V3067" s="8"/>
      <c r="W3067" s="8"/>
    </row>
    <row r="3068" spans="1:23" ht="14.25" customHeight="1">
      <c r="A3068" s="7">
        <v>41624</v>
      </c>
      <c r="B3068" s="8">
        <v>4.0389999999999997</v>
      </c>
      <c r="C3068" s="8">
        <v>4.5538999999999996</v>
      </c>
      <c r="D3068" s="8">
        <v>0.51489999999999991</v>
      </c>
      <c r="E3068" s="8">
        <v>1.55</v>
      </c>
      <c r="F3068" s="8">
        <v>2.89</v>
      </c>
      <c r="G3068" s="8">
        <v>80.099999999999994</v>
      </c>
      <c r="H3068" s="8"/>
      <c r="I3068" s="8">
        <v>120.14317155555555</v>
      </c>
      <c r="J3068" s="8"/>
      <c r="N3068" s="7"/>
      <c r="O3068" s="8"/>
      <c r="P3068" s="8"/>
      <c r="Q3068" s="8"/>
      <c r="R3068" s="8"/>
      <c r="S3068" s="8"/>
      <c r="T3068" s="8"/>
      <c r="U3068" s="8"/>
      <c r="V3068" s="8"/>
      <c r="W3068" s="8"/>
    </row>
    <row r="3069" spans="1:23" ht="14.25" customHeight="1">
      <c r="A3069" s="7">
        <v>41621</v>
      </c>
      <c r="B3069" s="8">
        <v>4.0339999999999998</v>
      </c>
      <c r="C3069" s="8">
        <v>4.5411000000000001</v>
      </c>
      <c r="D3069" s="8">
        <v>0.50710000000000033</v>
      </c>
      <c r="E3069" s="8">
        <v>1.55</v>
      </c>
      <c r="F3069" s="8">
        <v>2.88</v>
      </c>
      <c r="G3069" s="8">
        <v>80.180000000000007</v>
      </c>
      <c r="H3069" s="8"/>
      <c r="I3069" s="8">
        <v>123.27828555555556</v>
      </c>
      <c r="J3069" s="8"/>
      <c r="N3069" s="7"/>
      <c r="O3069" s="8"/>
      <c r="P3069" s="8"/>
      <c r="Q3069" s="8"/>
      <c r="R3069" s="8"/>
      <c r="S3069" s="8"/>
      <c r="T3069" s="8"/>
      <c r="U3069" s="8"/>
      <c r="V3069" s="8"/>
      <c r="W3069" s="8"/>
    </row>
    <row r="3070" spans="1:23" ht="14.25" customHeight="1">
      <c r="A3070" s="7">
        <v>41620</v>
      </c>
      <c r="B3070" s="8">
        <v>4.0335999999999999</v>
      </c>
      <c r="C3070" s="8">
        <v>4.5913000000000004</v>
      </c>
      <c r="D3070" s="8">
        <v>0.55770000000000053</v>
      </c>
      <c r="E3070" s="8">
        <v>1.55</v>
      </c>
      <c r="F3070" s="8">
        <v>2.89</v>
      </c>
      <c r="G3070" s="8">
        <v>80.180000000000007</v>
      </c>
      <c r="H3070" s="8"/>
      <c r="I3070" s="8">
        <v>120.15883577777778</v>
      </c>
      <c r="J3070" s="8"/>
      <c r="N3070" s="7"/>
      <c r="O3070" s="8"/>
      <c r="P3070" s="8"/>
      <c r="Q3070" s="8"/>
      <c r="R3070" s="8"/>
      <c r="S3070" s="8"/>
      <c r="T3070" s="8"/>
      <c r="U3070" s="8"/>
      <c r="V3070" s="8"/>
      <c r="W3070" s="8"/>
    </row>
    <row r="3071" spans="1:23" ht="14.25" customHeight="1">
      <c r="A3071" s="7">
        <v>41619</v>
      </c>
      <c r="B3071" s="8">
        <v>4.0488999999999997</v>
      </c>
      <c r="C3071" s="8">
        <v>4.6212999999999997</v>
      </c>
      <c r="D3071" s="8">
        <v>0.57240000000000002</v>
      </c>
      <c r="E3071" s="8">
        <v>1.5</v>
      </c>
      <c r="F3071" s="8">
        <v>2.86</v>
      </c>
      <c r="G3071" s="8">
        <v>79.88</v>
      </c>
      <c r="H3071" s="8"/>
      <c r="I3071" s="8">
        <v>117.00714022222222</v>
      </c>
      <c r="J3071" s="8"/>
      <c r="N3071" s="7"/>
      <c r="O3071" s="8"/>
      <c r="P3071" s="8"/>
      <c r="Q3071" s="8"/>
      <c r="R3071" s="8"/>
      <c r="S3071" s="8"/>
      <c r="T3071" s="8"/>
      <c r="U3071" s="8"/>
      <c r="V3071" s="8"/>
      <c r="W3071" s="8"/>
    </row>
    <row r="3072" spans="1:23" ht="14.25" customHeight="1">
      <c r="A3072" s="7">
        <v>41618</v>
      </c>
      <c r="B3072" s="8">
        <v>4.0284000000000004</v>
      </c>
      <c r="C3072" s="8">
        <v>4.6012000000000004</v>
      </c>
      <c r="D3072" s="8">
        <v>0.57279999999999998</v>
      </c>
      <c r="E3072" s="8">
        <v>1.46</v>
      </c>
      <c r="F3072" s="8">
        <v>2.81</v>
      </c>
      <c r="G3072" s="8">
        <v>79.98</v>
      </c>
      <c r="H3072" s="8"/>
      <c r="I3072" s="8">
        <v>116.682742</v>
      </c>
      <c r="J3072" s="8"/>
      <c r="N3072" s="7"/>
      <c r="O3072" s="8"/>
      <c r="P3072" s="8"/>
      <c r="Q3072" s="8"/>
      <c r="R3072" s="8"/>
      <c r="S3072" s="8"/>
      <c r="T3072" s="8"/>
      <c r="U3072" s="8"/>
      <c r="V3072" s="8"/>
      <c r="W3072" s="8"/>
    </row>
    <row r="3073" spans="1:23" ht="14.25" customHeight="1">
      <c r="A3073" s="7">
        <v>41617</v>
      </c>
      <c r="B3073" s="8">
        <v>4.0364000000000004</v>
      </c>
      <c r="C3073" s="8">
        <v>4.5412999999999997</v>
      </c>
      <c r="D3073" s="8">
        <v>0.50489999999999924</v>
      </c>
      <c r="E3073" s="8">
        <v>1.5</v>
      </c>
      <c r="F3073" s="8">
        <v>2.86</v>
      </c>
      <c r="G3073" s="8">
        <v>80.13</v>
      </c>
      <c r="H3073" s="8"/>
      <c r="I3073" s="8">
        <v>125.98412744186047</v>
      </c>
      <c r="J3073" s="8"/>
      <c r="N3073" s="7"/>
      <c r="O3073" s="8"/>
      <c r="P3073" s="8"/>
      <c r="Q3073" s="8"/>
      <c r="R3073" s="8"/>
      <c r="S3073" s="8"/>
      <c r="T3073" s="8"/>
      <c r="U3073" s="8"/>
      <c r="V3073" s="8"/>
      <c r="W3073" s="8"/>
    </row>
    <row r="3074" spans="1:23" ht="14.25" customHeight="1">
      <c r="A3074" s="7">
        <v>41614</v>
      </c>
      <c r="B3074" s="8">
        <v>4.0364000000000004</v>
      </c>
      <c r="C3074" s="8">
        <v>4.5162000000000004</v>
      </c>
      <c r="D3074" s="8">
        <v>0.4798</v>
      </c>
      <c r="E3074" s="8">
        <v>1.51</v>
      </c>
      <c r="F3074" s="8">
        <v>2.88</v>
      </c>
      <c r="G3074" s="8">
        <v>80.25</v>
      </c>
      <c r="H3074" s="8"/>
      <c r="I3074" s="8">
        <v>127.95747883720931</v>
      </c>
      <c r="J3074" s="8"/>
      <c r="N3074" s="7"/>
      <c r="O3074" s="8"/>
      <c r="P3074" s="8"/>
      <c r="Q3074" s="8"/>
      <c r="R3074" s="8"/>
      <c r="S3074" s="8"/>
      <c r="T3074" s="8"/>
      <c r="U3074" s="8"/>
      <c r="V3074" s="8"/>
      <c r="W3074" s="8"/>
    </row>
    <row r="3075" spans="1:23" ht="14.25" customHeight="1">
      <c r="A3075" s="7">
        <v>41613</v>
      </c>
      <c r="B3075" s="8">
        <v>4.0340999999999996</v>
      </c>
      <c r="C3075" s="8">
        <v>4.4962</v>
      </c>
      <c r="D3075" s="8">
        <v>0.4621000000000004</v>
      </c>
      <c r="E3075" s="8">
        <v>1.49</v>
      </c>
      <c r="F3075" s="8">
        <v>2.88</v>
      </c>
      <c r="G3075" s="8">
        <v>80.28</v>
      </c>
      <c r="H3075" s="8"/>
      <c r="I3075" s="8">
        <v>127.18405348837209</v>
      </c>
      <c r="J3075" s="8"/>
      <c r="N3075" s="7"/>
      <c r="O3075" s="8"/>
      <c r="P3075" s="8"/>
      <c r="Q3075" s="8"/>
      <c r="R3075" s="8"/>
      <c r="S3075" s="8"/>
      <c r="T3075" s="8"/>
      <c r="U3075" s="8"/>
      <c r="V3075" s="8"/>
      <c r="W3075" s="8"/>
    </row>
    <row r="3076" spans="1:23" ht="14.25" customHeight="1">
      <c r="A3076" s="7">
        <v>41612</v>
      </c>
      <c r="B3076" s="8">
        <v>4.0029000000000003</v>
      </c>
      <c r="C3076" s="8">
        <v>4.4261999999999997</v>
      </c>
      <c r="D3076" s="8">
        <v>0.42329999999999934</v>
      </c>
      <c r="E3076" s="8">
        <v>1.45</v>
      </c>
      <c r="F3076" s="8">
        <v>2.84</v>
      </c>
      <c r="G3076" s="8">
        <v>80.62</v>
      </c>
      <c r="H3076" s="8"/>
      <c r="I3076" s="8">
        <v>127.54821738095238</v>
      </c>
      <c r="J3076" s="8"/>
      <c r="N3076" s="7"/>
      <c r="O3076" s="8"/>
      <c r="P3076" s="8"/>
      <c r="Q3076" s="8"/>
      <c r="R3076" s="8"/>
      <c r="S3076" s="8"/>
      <c r="T3076" s="8"/>
      <c r="U3076" s="8"/>
      <c r="V3076" s="8"/>
      <c r="W3076" s="8"/>
    </row>
    <row r="3077" spans="1:23" ht="14.25" customHeight="1">
      <c r="A3077" s="7">
        <v>41611</v>
      </c>
      <c r="B3077" s="8">
        <v>4.0484</v>
      </c>
      <c r="C3077" s="8">
        <v>4.4412000000000003</v>
      </c>
      <c r="D3077" s="8">
        <v>0.39280000000000026</v>
      </c>
      <c r="E3077" s="8">
        <v>1.4</v>
      </c>
      <c r="F3077" s="8">
        <v>2.79</v>
      </c>
      <c r="G3077" s="8">
        <v>80.63</v>
      </c>
      <c r="H3077" s="8"/>
      <c r="I3077" s="8">
        <v>127.07793976190476</v>
      </c>
      <c r="J3077" s="8"/>
      <c r="N3077" s="7"/>
      <c r="O3077" s="8"/>
      <c r="P3077" s="8"/>
      <c r="Q3077" s="8"/>
      <c r="R3077" s="8"/>
      <c r="S3077" s="8"/>
      <c r="T3077" s="8"/>
      <c r="U3077" s="8"/>
      <c r="V3077" s="8"/>
      <c r="W3077" s="8"/>
    </row>
    <row r="3078" spans="1:23" ht="14.25" customHeight="1">
      <c r="A3078" s="7">
        <v>41610</v>
      </c>
      <c r="B3078" s="8">
        <v>4.0385</v>
      </c>
      <c r="C3078" s="8">
        <v>4.4812000000000003</v>
      </c>
      <c r="D3078" s="8">
        <v>0.44270000000000032</v>
      </c>
      <c r="E3078" s="8">
        <v>1.43</v>
      </c>
      <c r="F3078" s="8">
        <v>2.81</v>
      </c>
      <c r="G3078" s="8">
        <v>80.900000000000006</v>
      </c>
      <c r="H3078" s="8"/>
      <c r="I3078" s="8">
        <v>125.45689071428572</v>
      </c>
      <c r="J3078" s="8"/>
      <c r="N3078" s="7"/>
      <c r="O3078" s="8"/>
      <c r="P3078" s="8"/>
      <c r="Q3078" s="8"/>
      <c r="R3078" s="8"/>
      <c r="S3078" s="8"/>
      <c r="T3078" s="8"/>
      <c r="U3078" s="8"/>
      <c r="V3078" s="8"/>
      <c r="W3078" s="8"/>
    </row>
    <row r="3079" spans="1:23" ht="14.25" customHeight="1">
      <c r="A3079" s="7">
        <v>41607</v>
      </c>
      <c r="B3079" s="8">
        <v>3.9786999999999999</v>
      </c>
      <c r="C3079" s="8">
        <v>4.3612000000000002</v>
      </c>
      <c r="D3079" s="8">
        <v>0.38250000000000028</v>
      </c>
      <c r="E3079" s="8">
        <v>1.37</v>
      </c>
      <c r="F3079" s="8">
        <v>2.75</v>
      </c>
      <c r="G3079" s="8">
        <v>80.63</v>
      </c>
      <c r="H3079" s="8"/>
      <c r="I3079" s="8">
        <v>129.8815338095238</v>
      </c>
      <c r="J3079" s="8"/>
      <c r="N3079" s="7"/>
      <c r="O3079" s="8"/>
      <c r="P3079" s="8"/>
      <c r="Q3079" s="8"/>
      <c r="R3079" s="8"/>
      <c r="S3079" s="8"/>
      <c r="T3079" s="8"/>
      <c r="U3079" s="8"/>
      <c r="V3079" s="8"/>
      <c r="W3079" s="8"/>
    </row>
    <row r="3080" spans="1:23" ht="14.25" customHeight="1">
      <c r="A3080" s="7">
        <v>41606</v>
      </c>
      <c r="B3080" s="8">
        <v>4.0472000000000001</v>
      </c>
      <c r="C3080" s="8">
        <v>4.4313000000000002</v>
      </c>
      <c r="D3080" s="8">
        <v>0.38410000000000011</v>
      </c>
      <c r="E3080" s="8">
        <v>1.36</v>
      </c>
      <c r="F3080" s="8">
        <v>2.74</v>
      </c>
      <c r="G3080" s="8">
        <v>80.55</v>
      </c>
      <c r="H3080" s="8"/>
      <c r="I3080" s="8">
        <v>131.12070595238094</v>
      </c>
      <c r="J3080" s="8"/>
      <c r="N3080" s="7"/>
      <c r="O3080" s="8"/>
      <c r="P3080" s="8"/>
      <c r="Q3080" s="8"/>
      <c r="R3080" s="8"/>
      <c r="S3080" s="8"/>
      <c r="T3080" s="8"/>
      <c r="U3080" s="8"/>
      <c r="V3080" s="8"/>
      <c r="W3080" s="8"/>
    </row>
    <row r="3081" spans="1:23" ht="14.25" customHeight="1">
      <c r="A3081" s="7">
        <v>41605</v>
      </c>
      <c r="B3081" s="8">
        <v>4.1017000000000001</v>
      </c>
      <c r="C3081" s="8">
        <v>4.5510999999999999</v>
      </c>
      <c r="D3081" s="8">
        <v>0.4493999999999998</v>
      </c>
      <c r="E3081" s="8">
        <v>1.36</v>
      </c>
      <c r="F3081" s="8">
        <v>2.74</v>
      </c>
      <c r="G3081" s="8">
        <v>80.7</v>
      </c>
      <c r="H3081" s="8"/>
      <c r="I3081" s="8">
        <v>125.96324142857142</v>
      </c>
      <c r="J3081" s="8"/>
      <c r="N3081" s="7"/>
      <c r="O3081" s="8"/>
      <c r="P3081" s="8"/>
      <c r="Q3081" s="8"/>
      <c r="R3081" s="8"/>
      <c r="S3081" s="8"/>
      <c r="T3081" s="8"/>
      <c r="U3081" s="8"/>
      <c r="V3081" s="8"/>
      <c r="W3081" s="8"/>
    </row>
    <row r="3082" spans="1:23" ht="14.25" customHeight="1">
      <c r="A3082" s="7">
        <v>41604</v>
      </c>
      <c r="B3082" s="8">
        <v>4.1067</v>
      </c>
      <c r="C3082" s="8">
        <v>4.6059000000000001</v>
      </c>
      <c r="D3082" s="8">
        <v>0.49920000000000009</v>
      </c>
      <c r="E3082" s="8">
        <v>1.34</v>
      </c>
      <c r="F3082" s="8">
        <v>2.71</v>
      </c>
      <c r="G3082" s="8">
        <v>80.62</v>
      </c>
      <c r="H3082" s="8"/>
      <c r="I3082" s="8">
        <v>120.79836333333333</v>
      </c>
      <c r="J3082" s="8"/>
      <c r="N3082" s="7"/>
      <c r="O3082" s="8"/>
      <c r="P3082" s="8"/>
      <c r="Q3082" s="8"/>
      <c r="R3082" s="8"/>
      <c r="S3082" s="8"/>
      <c r="T3082" s="8"/>
      <c r="U3082" s="8"/>
      <c r="V3082" s="8"/>
      <c r="W3082" s="8"/>
    </row>
    <row r="3083" spans="1:23" ht="14.25" customHeight="1">
      <c r="A3083" s="7">
        <v>41603</v>
      </c>
      <c r="B3083" s="8">
        <v>4.1215000000000002</v>
      </c>
      <c r="C3083" s="8">
        <v>4.6158999999999999</v>
      </c>
      <c r="D3083" s="8">
        <v>0.49439999999999973</v>
      </c>
      <c r="E3083" s="8">
        <v>1.37</v>
      </c>
      <c r="F3083" s="8">
        <v>2.74</v>
      </c>
      <c r="G3083" s="8">
        <v>80.91</v>
      </c>
      <c r="H3083" s="8"/>
      <c r="I3083" s="8">
        <v>117.65880714285714</v>
      </c>
      <c r="J3083" s="8"/>
      <c r="N3083" s="7"/>
      <c r="O3083" s="8"/>
      <c r="P3083" s="8"/>
      <c r="Q3083" s="8"/>
      <c r="R3083" s="8"/>
      <c r="S3083" s="8"/>
      <c r="T3083" s="8"/>
      <c r="U3083" s="8"/>
      <c r="V3083" s="8"/>
      <c r="W3083" s="8"/>
    </row>
    <row r="3084" spans="1:23" ht="14.25" customHeight="1">
      <c r="A3084" s="7">
        <v>41600</v>
      </c>
      <c r="B3084" s="8">
        <v>4.1265000000000001</v>
      </c>
      <c r="C3084" s="8">
        <v>4.6509</v>
      </c>
      <c r="D3084" s="8">
        <v>0.52439999999999998</v>
      </c>
      <c r="E3084" s="8">
        <v>1.37</v>
      </c>
      <c r="F3084" s="8">
        <v>2.75</v>
      </c>
      <c r="G3084" s="8">
        <v>80.66</v>
      </c>
      <c r="H3084" s="8"/>
      <c r="I3084" s="8">
        <v>114.364565</v>
      </c>
      <c r="J3084" s="8"/>
      <c r="N3084" s="7"/>
      <c r="O3084" s="8"/>
      <c r="P3084" s="8"/>
      <c r="Q3084" s="8"/>
      <c r="R3084" s="8"/>
      <c r="S3084" s="8"/>
      <c r="T3084" s="8"/>
      <c r="U3084" s="8"/>
      <c r="V3084" s="8"/>
      <c r="W3084" s="8"/>
    </row>
    <row r="3085" spans="1:23" ht="14.25" customHeight="1">
      <c r="A3085" s="7">
        <v>41599</v>
      </c>
      <c r="B3085" s="8">
        <v>4.1559999999999997</v>
      </c>
      <c r="C3085" s="8">
        <v>4.7008999999999999</v>
      </c>
      <c r="D3085" s="8">
        <v>0.54490000000000016</v>
      </c>
      <c r="E3085" s="8">
        <v>1.38</v>
      </c>
      <c r="F3085" s="8">
        <v>2.79</v>
      </c>
      <c r="G3085" s="8">
        <v>80.98</v>
      </c>
      <c r="H3085" s="8"/>
      <c r="I3085" s="8">
        <v>109.053845</v>
      </c>
      <c r="J3085" s="8"/>
      <c r="N3085" s="7"/>
      <c r="O3085" s="8"/>
      <c r="P3085" s="8"/>
      <c r="Q3085" s="8"/>
      <c r="R3085" s="8"/>
      <c r="S3085" s="8"/>
      <c r="T3085" s="8"/>
      <c r="U3085" s="8"/>
      <c r="V3085" s="8"/>
      <c r="W3085" s="8"/>
    </row>
    <row r="3086" spans="1:23" ht="14.25" customHeight="1">
      <c r="A3086" s="7">
        <v>41598</v>
      </c>
      <c r="B3086" s="8">
        <v>4.1807999999999996</v>
      </c>
      <c r="C3086" s="8">
        <v>4.7222</v>
      </c>
      <c r="D3086" s="8">
        <v>0.54140000000000033</v>
      </c>
      <c r="E3086" s="8">
        <v>1.39</v>
      </c>
      <c r="F3086" s="8">
        <v>2.8</v>
      </c>
      <c r="G3086" s="8">
        <v>81.010000000000005</v>
      </c>
      <c r="H3086" s="8"/>
      <c r="I3086" s="8">
        <v>103.66290333333333</v>
      </c>
      <c r="J3086" s="8"/>
      <c r="N3086" s="7"/>
      <c r="O3086" s="8"/>
      <c r="P3086" s="8"/>
      <c r="Q3086" s="8"/>
      <c r="R3086" s="8"/>
      <c r="S3086" s="8"/>
      <c r="T3086" s="8"/>
      <c r="U3086" s="8"/>
      <c r="V3086" s="8"/>
      <c r="W3086" s="8"/>
    </row>
    <row r="3087" spans="1:23" ht="14.25" customHeight="1">
      <c r="A3087" s="7">
        <v>41597</v>
      </c>
      <c r="B3087" s="8">
        <v>4.1361999999999997</v>
      </c>
      <c r="C3087" s="8">
        <v>4.6722000000000001</v>
      </c>
      <c r="D3087" s="8">
        <v>0.53600000000000048</v>
      </c>
      <c r="E3087" s="8">
        <v>1.37</v>
      </c>
      <c r="F3087" s="8">
        <v>2.71</v>
      </c>
      <c r="G3087" s="8">
        <v>80.650000000000006</v>
      </c>
      <c r="H3087" s="8"/>
      <c r="I3087" s="8">
        <v>99.159099047619051</v>
      </c>
      <c r="J3087" s="8"/>
      <c r="N3087" s="7"/>
      <c r="O3087" s="8"/>
      <c r="P3087" s="8"/>
      <c r="Q3087" s="8"/>
      <c r="R3087" s="8"/>
      <c r="S3087" s="8"/>
      <c r="T3087" s="8"/>
      <c r="U3087" s="8"/>
      <c r="V3087" s="8"/>
      <c r="W3087" s="8"/>
    </row>
    <row r="3088" spans="1:23" ht="14.25" customHeight="1">
      <c r="A3088" s="7">
        <v>41596</v>
      </c>
      <c r="B3088" s="8">
        <v>4.1559999999999997</v>
      </c>
      <c r="C3088" s="8">
        <v>4.6619000000000002</v>
      </c>
      <c r="D3088" s="8">
        <v>0.50590000000000046</v>
      </c>
      <c r="E3088" s="8">
        <v>1.33</v>
      </c>
      <c r="F3088" s="8">
        <v>2.67</v>
      </c>
      <c r="G3088" s="8">
        <v>80.739999999999995</v>
      </c>
      <c r="H3088" s="8"/>
      <c r="I3088" s="8">
        <v>97.261063571428565</v>
      </c>
      <c r="J3088" s="8"/>
      <c r="N3088" s="7"/>
      <c r="O3088" s="8"/>
      <c r="P3088" s="8"/>
      <c r="Q3088" s="8"/>
      <c r="R3088" s="8"/>
      <c r="S3088" s="8"/>
      <c r="T3088" s="8"/>
      <c r="U3088" s="8"/>
      <c r="V3088" s="8"/>
      <c r="W3088" s="8"/>
    </row>
    <row r="3089" spans="1:23" ht="14.25" customHeight="1">
      <c r="A3089" s="7">
        <v>41593</v>
      </c>
      <c r="B3089" s="8">
        <v>4.1454000000000004</v>
      </c>
      <c r="C3089" s="8">
        <v>4.6006</v>
      </c>
      <c r="D3089" s="8">
        <v>0.4551999999999996</v>
      </c>
      <c r="E3089" s="8">
        <v>1.36</v>
      </c>
      <c r="F3089" s="8">
        <v>2.71</v>
      </c>
      <c r="G3089" s="8">
        <v>80.8</v>
      </c>
      <c r="H3089" s="8"/>
      <c r="I3089" s="8">
        <v>96.495239999999995</v>
      </c>
      <c r="J3089" s="8"/>
      <c r="N3089" s="7"/>
      <c r="O3089" s="8"/>
      <c r="P3089" s="8"/>
      <c r="Q3089" s="8"/>
      <c r="R3089" s="8"/>
      <c r="S3089" s="8"/>
      <c r="T3089" s="8"/>
      <c r="U3089" s="8"/>
      <c r="V3089" s="8"/>
      <c r="W3089" s="8"/>
    </row>
    <row r="3090" spans="1:23" ht="14.25" customHeight="1">
      <c r="A3090" s="7">
        <v>41592</v>
      </c>
      <c r="B3090" s="8">
        <v>4.0956000000000001</v>
      </c>
      <c r="C3090" s="8">
        <v>4.5006000000000004</v>
      </c>
      <c r="D3090" s="8">
        <v>0.40500000000000025</v>
      </c>
      <c r="E3090" s="8">
        <v>1.34</v>
      </c>
      <c r="F3090" s="8">
        <v>2.69</v>
      </c>
      <c r="G3090" s="8">
        <v>80.989999999999995</v>
      </c>
      <c r="H3090" s="8"/>
      <c r="I3090" s="8">
        <v>95.30097119047619</v>
      </c>
      <c r="J3090" s="8"/>
      <c r="N3090" s="7"/>
      <c r="O3090" s="8"/>
      <c r="P3090" s="8"/>
      <c r="Q3090" s="8"/>
      <c r="R3090" s="8"/>
      <c r="S3090" s="8"/>
      <c r="T3090" s="8"/>
      <c r="U3090" s="8"/>
      <c r="V3090" s="8"/>
      <c r="W3090" s="8"/>
    </row>
    <row r="3091" spans="1:23" ht="14.25" customHeight="1">
      <c r="A3091" s="7">
        <v>41591</v>
      </c>
      <c r="B3091" s="8">
        <v>4.1142000000000003</v>
      </c>
      <c r="C3091" s="8">
        <v>4.4627999999999997</v>
      </c>
      <c r="D3091" s="8">
        <v>0.34859999999999935</v>
      </c>
      <c r="E3091" s="8">
        <v>1.41</v>
      </c>
      <c r="F3091" s="8">
        <v>2.75</v>
      </c>
      <c r="G3091" s="8">
        <v>80.790000000000006</v>
      </c>
      <c r="H3091" s="8"/>
      <c r="I3091" s="8">
        <v>92.700860476190471</v>
      </c>
      <c r="J3091" s="8"/>
      <c r="N3091" s="7"/>
      <c r="O3091" s="8"/>
      <c r="P3091" s="8"/>
      <c r="Q3091" s="8"/>
      <c r="R3091" s="8"/>
      <c r="S3091" s="8"/>
      <c r="T3091" s="8"/>
      <c r="U3091" s="8"/>
      <c r="V3091" s="8"/>
      <c r="W3091" s="8"/>
    </row>
    <row r="3092" spans="1:23" ht="14.25" customHeight="1">
      <c r="A3092" s="7">
        <v>41590</v>
      </c>
      <c r="B3092" s="8">
        <v>4.1208999999999998</v>
      </c>
      <c r="C3092" s="8">
        <v>4.4146000000000001</v>
      </c>
      <c r="D3092" s="8">
        <v>0.29370000000000029</v>
      </c>
      <c r="E3092" s="8">
        <v>1.47</v>
      </c>
      <c r="F3092" s="8">
        <v>2.8</v>
      </c>
      <c r="G3092" s="8">
        <v>81.150000000000006</v>
      </c>
      <c r="H3092" s="8"/>
      <c r="I3092" s="8">
        <v>87.641614285714283</v>
      </c>
      <c r="J3092" s="8"/>
      <c r="N3092" s="7"/>
      <c r="O3092" s="8"/>
      <c r="P3092" s="8"/>
      <c r="Q3092" s="8"/>
      <c r="R3092" s="8"/>
      <c r="S3092" s="8"/>
      <c r="T3092" s="8"/>
      <c r="U3092" s="8"/>
      <c r="V3092" s="8"/>
      <c r="W3092" s="8"/>
    </row>
    <row r="3093" spans="1:23" ht="14.25" customHeight="1">
      <c r="A3093" s="7">
        <v>41589</v>
      </c>
      <c r="B3093" s="8">
        <v>4.1586999999999996</v>
      </c>
      <c r="C3093" s="8">
        <v>4.4034000000000004</v>
      </c>
      <c r="D3093" s="8">
        <v>0.24470000000000081</v>
      </c>
      <c r="E3093" s="8">
        <v>1.42</v>
      </c>
      <c r="F3093" s="8">
        <v>2.77</v>
      </c>
      <c r="G3093" s="8">
        <v>81.08</v>
      </c>
      <c r="H3093" s="8"/>
      <c r="I3093" s="8">
        <v>83.407425121951221</v>
      </c>
      <c r="J3093" s="8"/>
      <c r="N3093" s="7"/>
      <c r="O3093" s="8"/>
      <c r="P3093" s="8"/>
      <c r="Q3093" s="8"/>
      <c r="R3093" s="8"/>
      <c r="S3093" s="8"/>
      <c r="T3093" s="8"/>
      <c r="U3093" s="8"/>
      <c r="V3093" s="8"/>
      <c r="W3093" s="8"/>
    </row>
    <row r="3094" spans="1:23" ht="14.25" customHeight="1">
      <c r="A3094" s="7">
        <v>41586</v>
      </c>
      <c r="B3094" s="8">
        <v>4.0213999999999999</v>
      </c>
      <c r="C3094" s="8">
        <v>4.3186</v>
      </c>
      <c r="D3094" s="8">
        <v>0.29720000000000013</v>
      </c>
      <c r="E3094" s="8">
        <v>1.42</v>
      </c>
      <c r="F3094" s="8">
        <v>2.77</v>
      </c>
      <c r="G3094" s="8">
        <v>81.22</v>
      </c>
      <c r="H3094" s="8"/>
      <c r="I3094" s="8">
        <v>89.086617560975611</v>
      </c>
      <c r="J3094" s="8"/>
      <c r="N3094" s="7"/>
      <c r="O3094" s="8"/>
      <c r="P3094" s="8"/>
      <c r="Q3094" s="8"/>
      <c r="R3094" s="8"/>
      <c r="S3094" s="8"/>
      <c r="T3094" s="8"/>
      <c r="U3094" s="8"/>
      <c r="V3094" s="8"/>
      <c r="W3094" s="8"/>
    </row>
    <row r="3095" spans="1:23" ht="14.25" customHeight="1">
      <c r="A3095" s="7">
        <v>41585</v>
      </c>
      <c r="B3095" s="8">
        <v>4.0118</v>
      </c>
      <c r="C3095" s="8">
        <v>4.2945000000000002</v>
      </c>
      <c r="D3095" s="8">
        <v>0.28270000000000017</v>
      </c>
      <c r="E3095" s="8">
        <v>1.31</v>
      </c>
      <c r="F3095" s="8">
        <v>2.63</v>
      </c>
      <c r="G3095" s="8">
        <v>80.819999999999993</v>
      </c>
      <c r="H3095" s="8"/>
      <c r="I3095" s="8">
        <v>91.457757317073174</v>
      </c>
      <c r="J3095" s="8"/>
      <c r="N3095" s="7"/>
      <c r="O3095" s="8"/>
      <c r="P3095" s="8"/>
      <c r="Q3095" s="8"/>
      <c r="R3095" s="8"/>
      <c r="S3095" s="8"/>
      <c r="T3095" s="8"/>
      <c r="U3095" s="8"/>
      <c r="V3095" s="8"/>
      <c r="W3095" s="8"/>
    </row>
    <row r="3096" spans="1:23" ht="14.25" customHeight="1">
      <c r="A3096" s="7">
        <v>41584</v>
      </c>
      <c r="B3096" s="8">
        <v>3.9752000000000001</v>
      </c>
      <c r="C3096" s="8">
        <v>4.2206000000000001</v>
      </c>
      <c r="D3096" s="8">
        <v>0.24540000000000006</v>
      </c>
      <c r="E3096" s="8">
        <v>1.34</v>
      </c>
      <c r="F3096" s="8">
        <v>2.67</v>
      </c>
      <c r="G3096" s="8">
        <v>80.510000000000005</v>
      </c>
      <c r="H3096" s="8"/>
      <c r="I3096" s="8">
        <v>94.767416341463417</v>
      </c>
      <c r="J3096" s="8"/>
      <c r="N3096" s="7"/>
      <c r="O3096" s="8"/>
      <c r="P3096" s="8"/>
      <c r="Q3096" s="8"/>
      <c r="R3096" s="8"/>
      <c r="S3096" s="8"/>
      <c r="T3096" s="8"/>
      <c r="U3096" s="8"/>
      <c r="V3096" s="8"/>
      <c r="W3096" s="8"/>
    </row>
    <row r="3097" spans="1:23" ht="14.25" customHeight="1">
      <c r="A3097" s="7">
        <v>41583</v>
      </c>
      <c r="B3097" s="8">
        <v>3.9521999999999999</v>
      </c>
      <c r="C3097" s="8">
        <v>4.2106000000000003</v>
      </c>
      <c r="D3097" s="8">
        <v>0.25840000000000041</v>
      </c>
      <c r="E3097" s="8">
        <v>1.39</v>
      </c>
      <c r="F3097" s="8">
        <v>2.69</v>
      </c>
      <c r="G3097" s="8">
        <v>80.7</v>
      </c>
      <c r="H3097" s="8"/>
      <c r="I3097" s="8">
        <v>94.834056097560975</v>
      </c>
      <c r="J3097" s="8"/>
      <c r="N3097" s="7"/>
      <c r="O3097" s="8"/>
      <c r="P3097" s="8"/>
      <c r="Q3097" s="8"/>
      <c r="R3097" s="8"/>
      <c r="S3097" s="8"/>
      <c r="T3097" s="8"/>
      <c r="U3097" s="8"/>
      <c r="V3097" s="8"/>
      <c r="W3097" s="8"/>
    </row>
    <row r="3098" spans="1:23" ht="14.25" customHeight="1">
      <c r="A3098" s="7">
        <v>41582</v>
      </c>
      <c r="B3098" s="8">
        <v>3.9222000000000001</v>
      </c>
      <c r="C3098" s="8">
        <v>4.1730999999999998</v>
      </c>
      <c r="D3098" s="8">
        <v>0.25089999999999968</v>
      </c>
      <c r="E3098" s="8">
        <v>1.36</v>
      </c>
      <c r="F3098" s="8">
        <v>2.63</v>
      </c>
      <c r="G3098" s="8">
        <v>80.569999999999993</v>
      </c>
      <c r="H3098" s="8"/>
      <c r="I3098" s="8">
        <v>97.058524634146337</v>
      </c>
      <c r="J3098" s="8"/>
      <c r="N3098" s="7"/>
      <c r="O3098" s="8"/>
      <c r="P3098" s="8"/>
      <c r="Q3098" s="8"/>
      <c r="R3098" s="8"/>
      <c r="S3098" s="8"/>
      <c r="T3098" s="8"/>
      <c r="U3098" s="8"/>
      <c r="V3098" s="8"/>
      <c r="W3098" s="8"/>
    </row>
    <row r="3099" spans="1:23" ht="14.25" customHeight="1">
      <c r="A3099" s="7">
        <v>41579</v>
      </c>
      <c r="B3099" s="8">
        <v>3.9422000000000001</v>
      </c>
      <c r="C3099" s="8">
        <v>4.1555999999999997</v>
      </c>
      <c r="D3099" s="8">
        <v>0.21339999999999959</v>
      </c>
      <c r="E3099" s="8">
        <v>1.37</v>
      </c>
      <c r="F3099" s="8">
        <v>2.65</v>
      </c>
      <c r="G3099" s="8">
        <v>80.72</v>
      </c>
      <c r="H3099" s="8"/>
      <c r="I3099" s="8">
        <v>96.785520000000005</v>
      </c>
      <c r="J3099" s="8"/>
      <c r="N3099" s="7"/>
      <c r="O3099" s="8"/>
      <c r="P3099" s="8"/>
      <c r="Q3099" s="8"/>
      <c r="R3099" s="8"/>
      <c r="S3099" s="8"/>
      <c r="T3099" s="8"/>
      <c r="U3099" s="8"/>
      <c r="V3099" s="8"/>
      <c r="W3099" s="8"/>
    </row>
    <row r="3100" spans="1:23" ht="14.25" customHeight="1">
      <c r="A3100" s="7">
        <v>41578</v>
      </c>
      <c r="B3100" s="8">
        <v>3.9752000000000001</v>
      </c>
      <c r="C3100" s="8">
        <v>4.1806000000000001</v>
      </c>
      <c r="D3100" s="8">
        <v>0.20540000000000003</v>
      </c>
      <c r="E3100" s="8">
        <v>1.31</v>
      </c>
      <c r="F3100" s="8">
        <v>2.57</v>
      </c>
      <c r="G3100" s="8">
        <v>80.239999999999995</v>
      </c>
      <c r="H3100" s="8"/>
      <c r="I3100" s="8">
        <v>94.532644878048785</v>
      </c>
      <c r="J3100" s="8"/>
      <c r="N3100" s="7"/>
      <c r="O3100" s="8"/>
      <c r="P3100" s="8"/>
      <c r="Q3100" s="8"/>
      <c r="R3100" s="8"/>
      <c r="S3100" s="8"/>
      <c r="T3100" s="8"/>
      <c r="U3100" s="8"/>
      <c r="V3100" s="8"/>
      <c r="W3100" s="8"/>
    </row>
    <row r="3101" spans="1:23" ht="14.25" customHeight="1">
      <c r="A3101" s="7">
        <v>41577</v>
      </c>
      <c r="B3101" s="8">
        <v>4.0152000000000001</v>
      </c>
      <c r="C3101" s="8">
        <v>4.2172999999999998</v>
      </c>
      <c r="D3101" s="8">
        <v>0.20209999999999972</v>
      </c>
      <c r="E3101" s="8">
        <v>1.3</v>
      </c>
      <c r="F3101" s="8">
        <v>2.5499999999999998</v>
      </c>
      <c r="G3101" s="8">
        <v>79.7</v>
      </c>
      <c r="H3101" s="8"/>
      <c r="I3101" s="8">
        <v>93.157632682926831</v>
      </c>
      <c r="J3101" s="8"/>
      <c r="N3101" s="7"/>
      <c r="O3101" s="8"/>
      <c r="P3101" s="8"/>
      <c r="Q3101" s="8"/>
      <c r="R3101" s="8"/>
      <c r="S3101" s="8"/>
      <c r="T3101" s="8"/>
      <c r="U3101" s="8"/>
      <c r="V3101" s="8"/>
      <c r="W3101" s="8"/>
    </row>
    <row r="3102" spans="1:23" ht="14.25" customHeight="1">
      <c r="A3102" s="7">
        <v>41576</v>
      </c>
      <c r="B3102" s="8">
        <v>3.7852000000000001</v>
      </c>
      <c r="C3102" s="8">
        <v>4.2172999999999998</v>
      </c>
      <c r="D3102" s="8">
        <v>0.43209999999999971</v>
      </c>
      <c r="E3102" s="8">
        <v>1.29</v>
      </c>
      <c r="F3102" s="8">
        <v>2.5299999999999998</v>
      </c>
      <c r="G3102" s="8">
        <v>79.62</v>
      </c>
      <c r="H3102" s="8"/>
      <c r="I3102" s="8">
        <v>93.694530975609752</v>
      </c>
      <c r="J3102" s="8"/>
      <c r="N3102" s="7"/>
      <c r="O3102" s="8"/>
      <c r="P3102" s="8"/>
      <c r="Q3102" s="8"/>
      <c r="R3102" s="8"/>
      <c r="S3102" s="8"/>
      <c r="T3102" s="8"/>
      <c r="U3102" s="8"/>
      <c r="V3102" s="8"/>
      <c r="W3102" s="8"/>
    </row>
    <row r="3103" spans="1:23" ht="14.25" customHeight="1">
      <c r="A3103" s="7">
        <v>41575</v>
      </c>
      <c r="B3103" s="8">
        <v>3.7648999999999999</v>
      </c>
      <c r="C3103" s="8">
        <v>4.2039999999999997</v>
      </c>
      <c r="D3103" s="8">
        <v>0.43909999999999982</v>
      </c>
      <c r="E3103" s="8">
        <v>1.31</v>
      </c>
      <c r="F3103" s="8">
        <v>2.54</v>
      </c>
      <c r="G3103" s="8">
        <v>79.33</v>
      </c>
      <c r="H3103" s="8"/>
      <c r="I3103" s="8">
        <v>92.394060487804879</v>
      </c>
      <c r="J3103" s="8"/>
      <c r="N3103" s="7"/>
      <c r="O3103" s="8"/>
      <c r="P3103" s="8"/>
      <c r="Q3103" s="8"/>
      <c r="R3103" s="8"/>
      <c r="S3103" s="8"/>
      <c r="T3103" s="8"/>
      <c r="U3103" s="8"/>
      <c r="V3103" s="8"/>
      <c r="W3103" s="8"/>
    </row>
    <row r="3104" spans="1:23" ht="14.25" customHeight="1">
      <c r="A3104" s="7">
        <v>41572</v>
      </c>
      <c r="B3104" s="8">
        <v>3.7444999999999999</v>
      </c>
      <c r="C3104" s="8">
        <v>4.2140000000000004</v>
      </c>
      <c r="D3104" s="8">
        <v>0.46950000000000047</v>
      </c>
      <c r="E3104" s="8">
        <v>1.3</v>
      </c>
      <c r="F3104" s="8">
        <v>2.5299999999999998</v>
      </c>
      <c r="G3104" s="8">
        <v>79.209999999999994</v>
      </c>
      <c r="H3104" s="8"/>
      <c r="I3104" s="8">
        <v>92.714991707317068</v>
      </c>
      <c r="J3104" s="8"/>
      <c r="N3104" s="7"/>
      <c r="O3104" s="8"/>
      <c r="P3104" s="8"/>
      <c r="Q3104" s="8"/>
      <c r="R3104" s="8"/>
      <c r="S3104" s="8"/>
      <c r="T3104" s="8"/>
      <c r="U3104" s="8"/>
      <c r="V3104" s="8"/>
      <c r="W3104" s="8"/>
    </row>
    <row r="3105" spans="1:23" ht="14.25" customHeight="1">
      <c r="A3105" s="7">
        <v>41571</v>
      </c>
      <c r="B3105" s="8">
        <v>3.6444999999999999</v>
      </c>
      <c r="C3105" s="8">
        <v>4.194</v>
      </c>
      <c r="D3105" s="8">
        <v>0.5495000000000001</v>
      </c>
      <c r="E3105" s="8">
        <v>1.32</v>
      </c>
      <c r="F3105" s="8">
        <v>2.5299999999999998</v>
      </c>
      <c r="G3105" s="8">
        <v>79.19</v>
      </c>
      <c r="H3105" s="8"/>
      <c r="I3105" s="8">
        <v>96.21869743589744</v>
      </c>
      <c r="J3105" s="8"/>
      <c r="N3105" s="7"/>
      <c r="O3105" s="8"/>
      <c r="P3105" s="8"/>
      <c r="Q3105" s="8"/>
      <c r="R3105" s="8"/>
      <c r="S3105" s="8"/>
      <c r="T3105" s="8"/>
      <c r="U3105" s="8"/>
      <c r="V3105" s="8"/>
      <c r="W3105" s="8"/>
    </row>
    <row r="3106" spans="1:23" ht="14.25" customHeight="1">
      <c r="A3106" s="7">
        <v>41570</v>
      </c>
      <c r="B3106" s="8">
        <v>3.5644999999999998</v>
      </c>
      <c r="C3106" s="8">
        <v>4.1490999999999998</v>
      </c>
      <c r="D3106" s="8">
        <v>0.58460000000000001</v>
      </c>
      <c r="E3106" s="8">
        <v>1.3</v>
      </c>
      <c r="F3106" s="8">
        <v>2.5099999999999998</v>
      </c>
      <c r="G3106" s="8">
        <v>79.28</v>
      </c>
      <c r="H3106" s="8"/>
      <c r="I3106" s="8">
        <v>100.59723692307692</v>
      </c>
      <c r="J3106" s="8"/>
      <c r="N3106" s="7"/>
      <c r="O3106" s="8"/>
      <c r="P3106" s="8"/>
      <c r="Q3106" s="8"/>
      <c r="R3106" s="8"/>
      <c r="S3106" s="8"/>
      <c r="T3106" s="8"/>
      <c r="U3106" s="8"/>
      <c r="V3106" s="8"/>
      <c r="W3106" s="8"/>
    </row>
    <row r="3107" spans="1:23" ht="14.25" customHeight="1">
      <c r="A3107" s="7">
        <v>41569</v>
      </c>
      <c r="B3107" s="8">
        <v>3.5522</v>
      </c>
      <c r="C3107" s="8">
        <v>4.1304999999999996</v>
      </c>
      <c r="D3107" s="8">
        <v>0.57829999999999959</v>
      </c>
      <c r="E3107" s="8">
        <v>1.3</v>
      </c>
      <c r="F3107" s="8">
        <v>2.54</v>
      </c>
      <c r="G3107" s="8">
        <v>79.25</v>
      </c>
      <c r="H3107" s="8"/>
      <c r="I3107" s="8">
        <v>98.389727692307687</v>
      </c>
      <c r="J3107" s="8"/>
      <c r="N3107" s="7"/>
      <c r="O3107" s="8"/>
      <c r="P3107" s="8"/>
      <c r="Q3107" s="8"/>
      <c r="R3107" s="8"/>
      <c r="S3107" s="8"/>
      <c r="T3107" s="8"/>
      <c r="U3107" s="8"/>
      <c r="V3107" s="8"/>
      <c r="W3107" s="8"/>
    </row>
    <row r="3108" spans="1:23" ht="14.25" customHeight="1">
      <c r="A3108" s="7">
        <v>41568</v>
      </c>
      <c r="B3108" s="8">
        <v>3.5522</v>
      </c>
      <c r="C3108" s="8">
        <v>4.1105</v>
      </c>
      <c r="D3108" s="8">
        <v>0.55830000000000002</v>
      </c>
      <c r="E3108" s="8">
        <v>1.38</v>
      </c>
      <c r="F3108" s="8">
        <v>2.63</v>
      </c>
      <c r="G3108" s="8">
        <v>79.69</v>
      </c>
      <c r="H3108" s="8"/>
      <c r="I3108" s="8">
        <v>97.407892307692308</v>
      </c>
      <c r="J3108" s="8"/>
      <c r="N3108" s="7"/>
      <c r="O3108" s="8"/>
      <c r="P3108" s="8"/>
      <c r="Q3108" s="8"/>
      <c r="R3108" s="8"/>
      <c r="S3108" s="8"/>
      <c r="T3108" s="8"/>
      <c r="U3108" s="8"/>
      <c r="V3108" s="8"/>
      <c r="W3108" s="8"/>
    </row>
    <row r="3109" spans="1:23" ht="14.25" customHeight="1">
      <c r="A3109" s="7">
        <v>41565</v>
      </c>
      <c r="B3109" s="8">
        <v>3.5468999999999999</v>
      </c>
      <c r="C3109" s="8">
        <v>4.1055000000000001</v>
      </c>
      <c r="D3109" s="8">
        <v>0.55860000000000021</v>
      </c>
      <c r="E3109" s="8">
        <v>1.35</v>
      </c>
      <c r="F3109" s="8">
        <v>2.6</v>
      </c>
      <c r="G3109" s="8">
        <v>79.61</v>
      </c>
      <c r="H3109" s="8"/>
      <c r="I3109" s="8">
        <v>97.924817948717944</v>
      </c>
      <c r="J3109" s="8"/>
      <c r="N3109" s="7"/>
      <c r="O3109" s="8"/>
      <c r="P3109" s="8"/>
      <c r="Q3109" s="8"/>
      <c r="R3109" s="8"/>
      <c r="S3109" s="8"/>
      <c r="T3109" s="8"/>
      <c r="U3109" s="8"/>
      <c r="V3109" s="8"/>
      <c r="W3109" s="8"/>
    </row>
    <row r="3110" spans="1:23" ht="14.25" customHeight="1">
      <c r="A3110" s="7">
        <v>41564</v>
      </c>
      <c r="B3110" s="8">
        <v>3.5468999999999999</v>
      </c>
      <c r="C3110" s="8">
        <v>4.0965999999999996</v>
      </c>
      <c r="D3110" s="8">
        <v>0.54969999999999963</v>
      </c>
      <c r="E3110" s="8">
        <v>1.35</v>
      </c>
      <c r="F3110" s="8">
        <v>2.61</v>
      </c>
      <c r="G3110" s="8">
        <v>79.67</v>
      </c>
      <c r="H3110" s="8"/>
      <c r="I3110" s="8">
        <v>97.403568717948716</v>
      </c>
      <c r="J3110" s="8"/>
      <c r="N3110" s="7"/>
      <c r="O3110" s="8"/>
      <c r="P3110" s="8"/>
      <c r="Q3110" s="8"/>
      <c r="R3110" s="8"/>
      <c r="S3110" s="8"/>
      <c r="T3110" s="8"/>
      <c r="U3110" s="8"/>
      <c r="V3110" s="8"/>
      <c r="W3110" s="8"/>
    </row>
    <row r="3111" spans="1:23" ht="14.25" customHeight="1">
      <c r="A3111" s="7">
        <v>41563</v>
      </c>
      <c r="B3111" s="8">
        <v>3.5169000000000001</v>
      </c>
      <c r="C3111" s="8">
        <v>4.0965999999999996</v>
      </c>
      <c r="D3111" s="8">
        <v>0.57969999999999944</v>
      </c>
      <c r="E3111" s="8">
        <v>1.41</v>
      </c>
      <c r="F3111" s="8">
        <v>2.69</v>
      </c>
      <c r="G3111" s="8">
        <v>80.459999999999994</v>
      </c>
      <c r="H3111" s="8"/>
      <c r="I3111" s="8">
        <v>97.964212631578945</v>
      </c>
      <c r="J3111" s="8"/>
      <c r="N3111" s="7"/>
      <c r="O3111" s="8"/>
      <c r="P3111" s="8"/>
      <c r="Q3111" s="8"/>
      <c r="R3111" s="8"/>
      <c r="S3111" s="8"/>
      <c r="T3111" s="8"/>
      <c r="U3111" s="8"/>
      <c r="V3111" s="8"/>
      <c r="W3111" s="8"/>
    </row>
    <row r="3112" spans="1:23" ht="14.25" customHeight="1">
      <c r="A3112" s="7">
        <v>41562</v>
      </c>
      <c r="B3112" s="8">
        <v>3.5169000000000001</v>
      </c>
      <c r="C3112" s="8">
        <v>4.0791000000000004</v>
      </c>
      <c r="D3112" s="8">
        <v>0.56220000000000026</v>
      </c>
      <c r="E3112" s="8">
        <v>1.45</v>
      </c>
      <c r="F3112" s="8">
        <v>2.75</v>
      </c>
      <c r="G3112" s="8">
        <v>80.430000000000007</v>
      </c>
      <c r="H3112" s="8"/>
      <c r="I3112" s="8">
        <v>97.980000526315791</v>
      </c>
      <c r="J3112" s="8"/>
      <c r="N3112" s="7"/>
      <c r="O3112" s="8"/>
      <c r="P3112" s="8"/>
      <c r="Q3112" s="8"/>
      <c r="R3112" s="8"/>
      <c r="S3112" s="8"/>
      <c r="T3112" s="8"/>
      <c r="U3112" s="8"/>
      <c r="V3112" s="8"/>
      <c r="W3112" s="8"/>
    </row>
    <row r="3113" spans="1:23" ht="14.25" customHeight="1">
      <c r="A3113" s="7">
        <v>41561</v>
      </c>
      <c r="B3113" s="8">
        <v>3.5427</v>
      </c>
      <c r="C3113" s="8">
        <v>4.0663</v>
      </c>
      <c r="D3113" s="8">
        <v>0.52360000000000007</v>
      </c>
      <c r="E3113" s="8">
        <v>1.42</v>
      </c>
      <c r="F3113" s="8">
        <v>2.7</v>
      </c>
      <c r="G3113" s="8">
        <v>80.34</v>
      </c>
      <c r="H3113" s="8"/>
      <c r="I3113" s="8">
        <v>99.431042894736848</v>
      </c>
      <c r="J3113" s="8"/>
      <c r="N3113" s="7"/>
      <c r="O3113" s="8"/>
      <c r="P3113" s="8"/>
      <c r="Q3113" s="8"/>
      <c r="R3113" s="8"/>
      <c r="S3113" s="8"/>
      <c r="T3113" s="8"/>
      <c r="U3113" s="8"/>
      <c r="V3113" s="8"/>
      <c r="W3113" s="8"/>
    </row>
    <row r="3114" spans="1:23" ht="14.25" customHeight="1">
      <c r="A3114" s="7">
        <v>41559</v>
      </c>
      <c r="B3114" s="8">
        <v>3.5427</v>
      </c>
      <c r="C3114" s="8">
        <v>4.0263</v>
      </c>
      <c r="D3114" s="8">
        <v>0.48360000000000003</v>
      </c>
      <c r="E3114" s="8">
        <v>1.42</v>
      </c>
      <c r="F3114" s="8">
        <v>2.7</v>
      </c>
      <c r="G3114" s="8">
        <v>80.42</v>
      </c>
      <c r="H3114" s="8"/>
      <c r="I3114" s="8">
        <v>102.25506263157895</v>
      </c>
      <c r="J3114" s="8"/>
      <c r="N3114" s="7"/>
      <c r="O3114" s="8"/>
      <c r="P3114" s="8"/>
      <c r="Q3114" s="8"/>
      <c r="R3114" s="8"/>
      <c r="S3114" s="8"/>
      <c r="T3114" s="8"/>
      <c r="U3114" s="8"/>
      <c r="V3114" s="8"/>
      <c r="W3114" s="8"/>
    </row>
    <row r="3115" spans="1:23" ht="14.25" customHeight="1">
      <c r="A3115" s="7">
        <v>41558</v>
      </c>
      <c r="B3115" s="8">
        <v>3.5427</v>
      </c>
      <c r="C3115" s="8">
        <v>4.0265000000000004</v>
      </c>
      <c r="D3115" s="8">
        <v>0.48380000000000045</v>
      </c>
      <c r="E3115" s="8">
        <v>1.42</v>
      </c>
      <c r="F3115" s="8">
        <v>2.7</v>
      </c>
      <c r="G3115" s="8">
        <v>80.42</v>
      </c>
      <c r="H3115" s="8"/>
      <c r="I3115" s="8">
        <v>102.78845105263157</v>
      </c>
      <c r="J3115" s="8"/>
      <c r="N3115" s="7"/>
      <c r="O3115" s="8"/>
      <c r="P3115" s="8"/>
      <c r="Q3115" s="8"/>
      <c r="R3115" s="8"/>
      <c r="S3115" s="8"/>
      <c r="T3115" s="8"/>
      <c r="U3115" s="8"/>
      <c r="V3115" s="8"/>
      <c r="W3115" s="8"/>
    </row>
    <row r="3116" spans="1:23" ht="14.25" customHeight="1">
      <c r="A3116" s="7">
        <v>41557</v>
      </c>
      <c r="B3116" s="8">
        <v>3.5627</v>
      </c>
      <c r="C3116" s="8">
        <v>4.0166000000000004</v>
      </c>
      <c r="D3116" s="8">
        <v>0.45390000000000041</v>
      </c>
      <c r="E3116" s="8">
        <v>1.44</v>
      </c>
      <c r="F3116" s="8">
        <v>2.71</v>
      </c>
      <c r="G3116" s="8">
        <v>80.48</v>
      </c>
      <c r="H3116" s="8"/>
      <c r="I3116" s="8">
        <v>104.00825605263158</v>
      </c>
      <c r="J3116" s="8"/>
      <c r="N3116" s="7"/>
      <c r="O3116" s="8"/>
      <c r="P3116" s="8"/>
      <c r="Q3116" s="8"/>
      <c r="R3116" s="8"/>
      <c r="S3116" s="8"/>
      <c r="T3116" s="8"/>
      <c r="U3116" s="8"/>
      <c r="V3116" s="8"/>
      <c r="W3116" s="8"/>
    </row>
    <row r="3117" spans="1:23" ht="14.25" customHeight="1">
      <c r="A3117" s="7">
        <v>41556</v>
      </c>
      <c r="B3117" s="8">
        <v>3.5539000000000001</v>
      </c>
      <c r="C3117" s="8">
        <v>4.0316000000000001</v>
      </c>
      <c r="D3117" s="8">
        <v>0.47770000000000001</v>
      </c>
      <c r="E3117" s="8">
        <v>1.43</v>
      </c>
      <c r="F3117" s="8">
        <v>2.68</v>
      </c>
      <c r="G3117" s="8">
        <v>80.37</v>
      </c>
      <c r="H3117" s="8"/>
      <c r="I3117" s="8">
        <v>105.07124131578948</v>
      </c>
      <c r="J3117" s="8"/>
      <c r="N3117" s="7"/>
      <c r="O3117" s="8"/>
      <c r="P3117" s="8"/>
      <c r="Q3117" s="8"/>
      <c r="R3117" s="8"/>
      <c r="S3117" s="8"/>
      <c r="T3117" s="8"/>
      <c r="U3117" s="8"/>
      <c r="V3117" s="8"/>
      <c r="W3117" s="8"/>
    </row>
    <row r="3118" spans="1:23" ht="14.25" customHeight="1">
      <c r="A3118" s="7">
        <v>41555</v>
      </c>
      <c r="B3118" s="8">
        <v>3.5451000000000001</v>
      </c>
      <c r="C3118" s="8">
        <v>3.9903</v>
      </c>
      <c r="D3118" s="8">
        <v>0.44519999999999982</v>
      </c>
      <c r="E3118" s="8">
        <v>1.43</v>
      </c>
      <c r="F3118" s="8">
        <v>2.66</v>
      </c>
      <c r="G3118" s="8">
        <v>80.010000000000005</v>
      </c>
      <c r="H3118" s="8"/>
      <c r="I3118" s="8">
        <v>107.86347000000001</v>
      </c>
      <c r="J3118" s="8"/>
      <c r="N3118" s="7"/>
      <c r="O3118" s="8"/>
      <c r="P3118" s="8"/>
      <c r="Q3118" s="8"/>
      <c r="R3118" s="8"/>
      <c r="S3118" s="8"/>
      <c r="T3118" s="8"/>
      <c r="U3118" s="8"/>
      <c r="V3118" s="8"/>
      <c r="W3118" s="8"/>
    </row>
    <row r="3119" spans="1:23" ht="14.25" customHeight="1">
      <c r="A3119" s="7">
        <v>41554</v>
      </c>
      <c r="B3119" s="8">
        <v>3.5451000000000001</v>
      </c>
      <c r="C3119" s="8">
        <v>3.9954000000000001</v>
      </c>
      <c r="D3119" s="8">
        <v>0.45029999999999992</v>
      </c>
      <c r="E3119" s="8">
        <v>1.41</v>
      </c>
      <c r="F3119" s="8">
        <v>2.65</v>
      </c>
      <c r="G3119" s="8">
        <v>79.930000000000007</v>
      </c>
      <c r="H3119" s="8"/>
      <c r="I3119" s="8">
        <v>107.70489631578947</v>
      </c>
      <c r="J3119" s="8"/>
      <c r="N3119" s="7"/>
      <c r="O3119" s="8"/>
      <c r="P3119" s="8"/>
      <c r="Q3119" s="8"/>
      <c r="R3119" s="8"/>
      <c r="S3119" s="8"/>
      <c r="T3119" s="8"/>
      <c r="U3119" s="8"/>
      <c r="V3119" s="8"/>
      <c r="W3119" s="8"/>
    </row>
    <row r="3120" spans="1:23" ht="14.25" customHeight="1">
      <c r="A3120" s="7">
        <v>41551</v>
      </c>
      <c r="B3120" s="8">
        <v>3.5451000000000001</v>
      </c>
      <c r="C3120" s="8">
        <v>3.9954000000000001</v>
      </c>
      <c r="D3120" s="8">
        <v>0.45029999999999992</v>
      </c>
      <c r="E3120" s="8">
        <v>1.41</v>
      </c>
      <c r="F3120" s="8">
        <v>2.66</v>
      </c>
      <c r="G3120" s="8">
        <v>80.13</v>
      </c>
      <c r="H3120" s="8"/>
      <c r="I3120" s="8">
        <v>107.70489631578947</v>
      </c>
      <c r="J3120" s="8"/>
      <c r="N3120" s="7"/>
      <c r="O3120" s="8"/>
      <c r="P3120" s="8"/>
      <c r="Q3120" s="8"/>
      <c r="R3120" s="8"/>
      <c r="S3120" s="8"/>
      <c r="T3120" s="8"/>
      <c r="U3120" s="8"/>
      <c r="V3120" s="8"/>
      <c r="W3120" s="8"/>
    </row>
    <row r="3121" spans="1:23" ht="14.25" customHeight="1">
      <c r="A3121" s="7">
        <v>41550</v>
      </c>
      <c r="B3121" s="8">
        <v>3.5451000000000001</v>
      </c>
      <c r="C3121" s="8">
        <v>3.9954000000000001</v>
      </c>
      <c r="D3121" s="8">
        <v>0.45029999999999992</v>
      </c>
      <c r="E3121" s="8">
        <v>1.36</v>
      </c>
      <c r="F3121" s="8">
        <v>2.62</v>
      </c>
      <c r="G3121" s="8">
        <v>79.75</v>
      </c>
      <c r="H3121" s="8"/>
      <c r="I3121" s="8">
        <v>107.70489631578947</v>
      </c>
      <c r="J3121" s="8"/>
      <c r="N3121" s="7"/>
      <c r="O3121" s="8"/>
      <c r="P3121" s="8"/>
      <c r="Q3121" s="8"/>
      <c r="R3121" s="8"/>
      <c r="S3121" s="8"/>
      <c r="T3121" s="8"/>
      <c r="U3121" s="8"/>
      <c r="V3121" s="8"/>
      <c r="W3121" s="8"/>
    </row>
    <row r="3122" spans="1:23" ht="14.25" customHeight="1">
      <c r="A3122" s="7">
        <v>41549</v>
      </c>
      <c r="B3122" s="8">
        <v>3.5451000000000001</v>
      </c>
      <c r="C3122" s="8">
        <v>3.9954000000000001</v>
      </c>
      <c r="D3122" s="8">
        <v>0.45029999999999992</v>
      </c>
      <c r="E3122" s="8">
        <v>1.38</v>
      </c>
      <c r="F3122" s="8">
        <v>2.63</v>
      </c>
      <c r="G3122" s="8">
        <v>79.900000000000006</v>
      </c>
      <c r="H3122" s="8"/>
      <c r="I3122" s="8">
        <v>107.70489631578947</v>
      </c>
      <c r="J3122" s="8"/>
      <c r="N3122" s="7"/>
      <c r="O3122" s="8"/>
      <c r="P3122" s="8"/>
      <c r="Q3122" s="8"/>
      <c r="R3122" s="8"/>
      <c r="S3122" s="8"/>
      <c r="T3122" s="8"/>
      <c r="U3122" s="8"/>
      <c r="V3122" s="8"/>
      <c r="W3122" s="8"/>
    </row>
    <row r="3123" spans="1:23" ht="14.25" customHeight="1">
      <c r="A3123" s="7">
        <v>41548</v>
      </c>
      <c r="B3123" s="8">
        <v>3.5451000000000001</v>
      </c>
      <c r="C3123" s="8">
        <v>3.9954000000000001</v>
      </c>
      <c r="D3123" s="8">
        <v>0.45029999999999992</v>
      </c>
      <c r="E3123" s="8">
        <v>1.42</v>
      </c>
      <c r="F3123" s="8">
        <v>2.66</v>
      </c>
      <c r="G3123" s="8">
        <v>80.2</v>
      </c>
      <c r="H3123" s="8"/>
      <c r="I3123" s="8">
        <v>107.70489631578947</v>
      </c>
      <c r="J3123" s="8"/>
      <c r="N3123" s="7"/>
      <c r="O3123" s="8"/>
      <c r="P3123" s="8"/>
      <c r="Q3123" s="8"/>
      <c r="R3123" s="8"/>
      <c r="S3123" s="8"/>
      <c r="T3123" s="8"/>
      <c r="U3123" s="8"/>
      <c r="V3123" s="8"/>
      <c r="W3123" s="8"/>
    </row>
    <row r="3124" spans="1:23" ht="14.25" customHeight="1">
      <c r="A3124" s="7">
        <v>41547</v>
      </c>
      <c r="B3124" s="8">
        <v>3.5451000000000001</v>
      </c>
      <c r="C3124" s="8">
        <v>3.9954000000000001</v>
      </c>
      <c r="D3124" s="8">
        <v>0.45029999999999992</v>
      </c>
      <c r="E3124" s="8">
        <v>1.39</v>
      </c>
      <c r="F3124" s="8">
        <v>2.64</v>
      </c>
      <c r="G3124" s="8">
        <v>80.239999999999995</v>
      </c>
      <c r="H3124" s="8"/>
      <c r="I3124" s="8">
        <v>107.70489631578947</v>
      </c>
      <c r="J3124" s="8"/>
      <c r="N3124" s="7"/>
      <c r="O3124" s="8"/>
      <c r="P3124" s="8"/>
      <c r="Q3124" s="8"/>
      <c r="R3124" s="8"/>
      <c r="S3124" s="8"/>
      <c r="T3124" s="8"/>
      <c r="U3124" s="8"/>
      <c r="V3124" s="8"/>
      <c r="W3124" s="8"/>
    </row>
    <row r="3125" spans="1:23" ht="14.25" customHeight="1">
      <c r="A3125" s="7">
        <v>41546</v>
      </c>
      <c r="B3125" s="8">
        <v>3.5600999999999998</v>
      </c>
      <c r="C3125" s="8">
        <v>4.0002000000000004</v>
      </c>
      <c r="D3125" s="8">
        <v>0.4401000000000006</v>
      </c>
      <c r="E3125" s="8">
        <v>1.4</v>
      </c>
      <c r="F3125" s="8">
        <v>2.64</v>
      </c>
      <c r="G3125" s="8">
        <v>80.27</v>
      </c>
      <c r="H3125" s="8"/>
      <c r="I3125" s="8">
        <v>107.84103078947368</v>
      </c>
      <c r="J3125" s="8"/>
      <c r="N3125" s="7"/>
      <c r="O3125" s="8"/>
      <c r="P3125" s="8"/>
      <c r="Q3125" s="8"/>
      <c r="R3125" s="8"/>
      <c r="S3125" s="8"/>
      <c r="T3125" s="8"/>
      <c r="U3125" s="8"/>
      <c r="V3125" s="8"/>
      <c r="W3125" s="8"/>
    </row>
    <row r="3126" spans="1:23" ht="14.25" customHeight="1">
      <c r="A3126" s="7">
        <v>41544</v>
      </c>
      <c r="B3126" s="8">
        <v>3.5501</v>
      </c>
      <c r="C3126" s="8">
        <v>4.0002000000000004</v>
      </c>
      <c r="D3126" s="8">
        <v>0.45010000000000039</v>
      </c>
      <c r="E3126" s="8">
        <v>1.4</v>
      </c>
      <c r="F3126" s="8">
        <v>2.64</v>
      </c>
      <c r="G3126" s="8">
        <v>80.27</v>
      </c>
      <c r="H3126" s="8"/>
      <c r="I3126" s="8">
        <v>108.24749394736843</v>
      </c>
      <c r="J3126" s="8"/>
      <c r="N3126" s="7"/>
      <c r="O3126" s="8"/>
      <c r="P3126" s="8"/>
      <c r="Q3126" s="8"/>
      <c r="R3126" s="8"/>
      <c r="S3126" s="8"/>
      <c r="T3126" s="8"/>
      <c r="U3126" s="8"/>
      <c r="V3126" s="8"/>
      <c r="W3126" s="8"/>
    </row>
    <row r="3127" spans="1:23" ht="14.25" customHeight="1">
      <c r="A3127" s="7">
        <v>41543</v>
      </c>
      <c r="B3127" s="8">
        <v>3.5501</v>
      </c>
      <c r="C3127" s="8">
        <v>3.9901</v>
      </c>
      <c r="D3127" s="8">
        <v>0.43999999999999995</v>
      </c>
      <c r="E3127" s="8">
        <v>1.43</v>
      </c>
      <c r="F3127" s="8">
        <v>2.66</v>
      </c>
      <c r="G3127" s="8">
        <v>80.540000000000006</v>
      </c>
      <c r="H3127" s="8"/>
      <c r="I3127" s="8">
        <v>109.82501078947368</v>
      </c>
      <c r="J3127" s="8"/>
      <c r="N3127" s="7"/>
      <c r="O3127" s="8"/>
      <c r="P3127" s="8"/>
      <c r="Q3127" s="8"/>
      <c r="R3127" s="8"/>
      <c r="S3127" s="8"/>
      <c r="T3127" s="8"/>
      <c r="U3127" s="8"/>
      <c r="V3127" s="8"/>
      <c r="W3127" s="8"/>
    </row>
    <row r="3128" spans="1:23" ht="14.25" customHeight="1">
      <c r="A3128" s="7">
        <v>41542</v>
      </c>
      <c r="B3128" s="8">
        <v>3.6</v>
      </c>
      <c r="C3128" s="8">
        <v>4.0202</v>
      </c>
      <c r="D3128" s="8">
        <v>0.42019999999999991</v>
      </c>
      <c r="E3128" s="8">
        <v>1.41</v>
      </c>
      <c r="F3128" s="8">
        <v>2.63</v>
      </c>
      <c r="G3128" s="8">
        <v>80.34</v>
      </c>
      <c r="H3128" s="8"/>
      <c r="I3128" s="8">
        <v>109.36364947368421</v>
      </c>
      <c r="J3128" s="8"/>
      <c r="N3128" s="7"/>
      <c r="O3128" s="8"/>
      <c r="P3128" s="8"/>
      <c r="Q3128" s="8"/>
      <c r="R3128" s="8"/>
      <c r="S3128" s="8"/>
      <c r="T3128" s="8"/>
      <c r="U3128" s="8"/>
      <c r="V3128" s="8"/>
      <c r="W3128" s="8"/>
    </row>
    <row r="3129" spans="1:23" ht="14.25" customHeight="1">
      <c r="A3129" s="7">
        <v>41541</v>
      </c>
      <c r="B3129" s="8">
        <v>3.61</v>
      </c>
      <c r="C3129" s="8">
        <v>4.0201000000000002</v>
      </c>
      <c r="D3129" s="8">
        <v>0.41010000000000035</v>
      </c>
      <c r="E3129" s="8">
        <v>1.44</v>
      </c>
      <c r="F3129" s="8">
        <v>2.67</v>
      </c>
      <c r="G3129" s="8">
        <v>80.59</v>
      </c>
      <c r="H3129" s="8"/>
      <c r="I3129" s="8">
        <v>109.09147894736842</v>
      </c>
      <c r="J3129" s="8"/>
      <c r="N3129" s="7"/>
      <c r="O3129" s="8"/>
      <c r="P3129" s="8"/>
      <c r="Q3129" s="8"/>
      <c r="R3129" s="8"/>
      <c r="S3129" s="8"/>
      <c r="T3129" s="8"/>
      <c r="U3129" s="8"/>
      <c r="V3129" s="8"/>
      <c r="W3129" s="8"/>
    </row>
    <row r="3130" spans="1:23" ht="14.25" customHeight="1">
      <c r="A3130" s="7">
        <v>41540</v>
      </c>
      <c r="B3130" s="8">
        <v>3.5880999999999998</v>
      </c>
      <c r="C3130" s="8">
        <v>4.0095000000000001</v>
      </c>
      <c r="D3130" s="8">
        <v>0.42140000000000022</v>
      </c>
      <c r="E3130" s="8">
        <v>1.48</v>
      </c>
      <c r="F3130" s="8">
        <v>2.72</v>
      </c>
      <c r="G3130" s="8">
        <v>80.459999999999994</v>
      </c>
      <c r="H3130" s="8"/>
      <c r="I3130" s="8">
        <v>110.72074947368421</v>
      </c>
      <c r="J3130" s="8"/>
      <c r="N3130" s="7"/>
      <c r="O3130" s="8"/>
      <c r="P3130" s="8"/>
      <c r="Q3130" s="8"/>
      <c r="R3130" s="8"/>
      <c r="S3130" s="8"/>
      <c r="T3130" s="8"/>
      <c r="U3130" s="8"/>
      <c r="V3130" s="8"/>
      <c r="W3130" s="8"/>
    </row>
    <row r="3131" spans="1:23" ht="14.25" customHeight="1">
      <c r="A3131" s="7">
        <v>41539</v>
      </c>
      <c r="B3131" s="8">
        <v>3.573</v>
      </c>
      <c r="C3131" s="8">
        <v>3.9851000000000001</v>
      </c>
      <c r="D3131" s="8">
        <v>0.41210000000000013</v>
      </c>
      <c r="E3131" s="8">
        <v>1.5</v>
      </c>
      <c r="F3131" s="8">
        <v>2.75</v>
      </c>
      <c r="G3131" s="8">
        <v>80.44</v>
      </c>
      <c r="H3131" s="8"/>
      <c r="I3131" s="8">
        <v>110.47808684210527</v>
      </c>
      <c r="J3131" s="8"/>
      <c r="N3131" s="7"/>
      <c r="O3131" s="8"/>
      <c r="P3131" s="8"/>
      <c r="Q3131" s="8"/>
      <c r="R3131" s="8"/>
      <c r="S3131" s="8"/>
      <c r="T3131" s="8"/>
      <c r="U3131" s="8"/>
      <c r="V3131" s="8"/>
      <c r="W3131" s="8"/>
    </row>
    <row r="3132" spans="1:23" ht="14.25" customHeight="1">
      <c r="A3132" s="7">
        <v>41537</v>
      </c>
      <c r="B3132" s="8">
        <v>3.5905999999999998</v>
      </c>
      <c r="C3132" s="8">
        <v>4.0502000000000002</v>
      </c>
      <c r="D3132" s="8">
        <v>0.45960000000000045</v>
      </c>
      <c r="E3132" s="8">
        <v>1.5</v>
      </c>
      <c r="F3132" s="8">
        <v>2.75</v>
      </c>
      <c r="G3132" s="8">
        <v>80.44</v>
      </c>
      <c r="H3132" s="8"/>
      <c r="I3132" s="8">
        <v>107.99187243243243</v>
      </c>
      <c r="J3132" s="8"/>
      <c r="N3132" s="7"/>
      <c r="O3132" s="8"/>
      <c r="P3132" s="8"/>
      <c r="Q3132" s="8"/>
      <c r="R3132" s="8"/>
      <c r="S3132" s="8"/>
      <c r="T3132" s="8"/>
      <c r="U3132" s="8"/>
      <c r="V3132" s="8"/>
      <c r="W3132" s="8"/>
    </row>
    <row r="3133" spans="1:23" ht="14.25" customHeight="1">
      <c r="A3133" s="7">
        <v>41536</v>
      </c>
      <c r="B3133" s="8">
        <v>3.5905999999999998</v>
      </c>
      <c r="C3133" s="8">
        <v>4.0502000000000002</v>
      </c>
      <c r="D3133" s="8">
        <v>0.45960000000000045</v>
      </c>
      <c r="E3133" s="8">
        <v>1.49</v>
      </c>
      <c r="F3133" s="8">
        <v>2.76</v>
      </c>
      <c r="G3133" s="8">
        <v>80.38</v>
      </c>
      <c r="H3133" s="8"/>
      <c r="I3133" s="8">
        <v>107.99187243243243</v>
      </c>
      <c r="J3133" s="8"/>
      <c r="N3133" s="7"/>
      <c r="O3133" s="8"/>
      <c r="P3133" s="8"/>
      <c r="Q3133" s="8"/>
      <c r="R3133" s="8"/>
      <c r="S3133" s="8"/>
      <c r="T3133" s="8"/>
      <c r="U3133" s="8"/>
      <c r="V3133" s="8"/>
      <c r="W3133" s="8"/>
    </row>
    <row r="3134" spans="1:23" ht="14.25" customHeight="1">
      <c r="A3134" s="7">
        <v>41535</v>
      </c>
      <c r="B3134" s="8">
        <v>3.5905999999999998</v>
      </c>
      <c r="C3134" s="8">
        <v>4.0502000000000002</v>
      </c>
      <c r="D3134" s="8">
        <v>0.45960000000000045</v>
      </c>
      <c r="E3134" s="8">
        <v>1.43</v>
      </c>
      <c r="F3134" s="8">
        <v>2.69</v>
      </c>
      <c r="G3134" s="8">
        <v>80.239999999999995</v>
      </c>
      <c r="H3134" s="8"/>
      <c r="I3134" s="8">
        <v>107.99187243243243</v>
      </c>
      <c r="J3134" s="8"/>
      <c r="N3134" s="7"/>
      <c r="O3134" s="8"/>
      <c r="P3134" s="8"/>
      <c r="Q3134" s="8"/>
      <c r="R3134" s="8"/>
      <c r="S3134" s="8"/>
      <c r="T3134" s="8"/>
      <c r="U3134" s="8"/>
      <c r="V3134" s="8"/>
      <c r="W3134" s="8"/>
    </row>
    <row r="3135" spans="1:23" ht="14.25" customHeight="1">
      <c r="A3135" s="7">
        <v>41534</v>
      </c>
      <c r="B3135" s="8">
        <v>3.5905999999999998</v>
      </c>
      <c r="C3135" s="8">
        <v>4.0720999999999998</v>
      </c>
      <c r="D3135" s="8">
        <v>0.48150000000000004</v>
      </c>
      <c r="E3135" s="8">
        <v>1.62</v>
      </c>
      <c r="F3135" s="8">
        <v>2.86</v>
      </c>
      <c r="G3135" s="8">
        <v>81.150000000000006</v>
      </c>
      <c r="H3135" s="8"/>
      <c r="I3135" s="8">
        <v>107.09621621621622</v>
      </c>
      <c r="J3135" s="8"/>
      <c r="N3135" s="7"/>
      <c r="O3135" s="8"/>
      <c r="P3135" s="8"/>
      <c r="Q3135" s="8"/>
      <c r="R3135" s="8"/>
      <c r="S3135" s="8"/>
      <c r="T3135" s="8"/>
      <c r="U3135" s="8"/>
      <c r="V3135" s="8"/>
      <c r="W3135" s="8"/>
    </row>
    <row r="3136" spans="1:23" ht="14.25" customHeight="1">
      <c r="A3136" s="7">
        <v>41533</v>
      </c>
      <c r="B3136" s="8">
        <v>3.5905999999999998</v>
      </c>
      <c r="C3136" s="8">
        <v>4.1200999999999999</v>
      </c>
      <c r="D3136" s="8">
        <v>0.52950000000000008</v>
      </c>
      <c r="E3136" s="8">
        <v>1.65</v>
      </c>
      <c r="F3136" s="8">
        <v>2.88</v>
      </c>
      <c r="G3136" s="8">
        <v>81.28</v>
      </c>
      <c r="H3136" s="8"/>
      <c r="I3136" s="8">
        <v>103.91569621621622</v>
      </c>
      <c r="J3136" s="8"/>
      <c r="N3136" s="7"/>
      <c r="O3136" s="8"/>
      <c r="P3136" s="8"/>
      <c r="Q3136" s="8"/>
      <c r="R3136" s="8"/>
      <c r="S3136" s="8"/>
      <c r="T3136" s="8"/>
      <c r="U3136" s="8"/>
      <c r="V3136" s="8"/>
      <c r="W3136" s="8"/>
    </row>
    <row r="3137" spans="1:23" ht="14.25" customHeight="1">
      <c r="A3137" s="7">
        <v>41530</v>
      </c>
      <c r="B3137" s="8">
        <v>3.6105999999999998</v>
      </c>
      <c r="C3137" s="8">
        <v>4.1406000000000001</v>
      </c>
      <c r="D3137" s="8">
        <v>0.53000000000000025</v>
      </c>
      <c r="E3137" s="8">
        <v>1.71</v>
      </c>
      <c r="F3137" s="8">
        <v>2.9</v>
      </c>
      <c r="G3137" s="8">
        <v>81.52</v>
      </c>
      <c r="H3137" s="8"/>
      <c r="I3137" s="8">
        <v>100.71135351351352</v>
      </c>
      <c r="J3137" s="8"/>
      <c r="N3137" s="7"/>
      <c r="O3137" s="8"/>
      <c r="P3137" s="8"/>
      <c r="Q3137" s="8"/>
      <c r="R3137" s="8"/>
      <c r="S3137" s="8"/>
      <c r="T3137" s="8"/>
      <c r="U3137" s="8"/>
      <c r="V3137" s="8"/>
      <c r="W3137" s="8"/>
    </row>
    <row r="3138" spans="1:23" ht="14.25" customHeight="1">
      <c r="A3138" s="7">
        <v>41529</v>
      </c>
      <c r="B3138" s="8">
        <v>3.5905999999999998</v>
      </c>
      <c r="C3138" s="8">
        <v>4.1291000000000002</v>
      </c>
      <c r="D3138" s="8">
        <v>0.53850000000000042</v>
      </c>
      <c r="E3138" s="8">
        <v>1.72</v>
      </c>
      <c r="F3138" s="8">
        <v>2.92</v>
      </c>
      <c r="G3138" s="8">
        <v>81.52</v>
      </c>
      <c r="H3138" s="8"/>
      <c r="I3138" s="8">
        <v>100.23573837837837</v>
      </c>
      <c r="J3138" s="8"/>
      <c r="N3138" s="7"/>
      <c r="O3138" s="8"/>
      <c r="P3138" s="8"/>
      <c r="Q3138" s="8"/>
      <c r="R3138" s="8"/>
      <c r="S3138" s="8"/>
      <c r="T3138" s="8"/>
      <c r="U3138" s="8"/>
      <c r="V3138" s="8"/>
      <c r="W3138" s="8"/>
    </row>
    <row r="3139" spans="1:23" ht="14.25" customHeight="1">
      <c r="A3139" s="7">
        <v>41528</v>
      </c>
      <c r="B3139" s="8">
        <v>3.6105999999999998</v>
      </c>
      <c r="C3139" s="8">
        <v>4.1341000000000001</v>
      </c>
      <c r="D3139" s="8">
        <v>0.5235000000000003</v>
      </c>
      <c r="E3139" s="8">
        <v>1.72</v>
      </c>
      <c r="F3139" s="8">
        <v>2.93</v>
      </c>
      <c r="G3139" s="8">
        <v>81.5</v>
      </c>
      <c r="H3139" s="8"/>
      <c r="I3139" s="8">
        <v>102.8990391891892</v>
      </c>
      <c r="J3139" s="8"/>
      <c r="N3139" s="7"/>
      <c r="O3139" s="8"/>
      <c r="P3139" s="8"/>
      <c r="Q3139" s="8"/>
      <c r="R3139" s="8"/>
      <c r="S3139" s="8"/>
      <c r="T3139" s="8"/>
      <c r="U3139" s="8"/>
      <c r="V3139" s="8"/>
      <c r="W3139" s="8"/>
    </row>
    <row r="3140" spans="1:23" ht="14.25" customHeight="1">
      <c r="A3140" s="7">
        <v>41527</v>
      </c>
      <c r="B3140" s="8">
        <v>3.6105999999999998</v>
      </c>
      <c r="C3140" s="8">
        <v>4.0650000000000004</v>
      </c>
      <c r="D3140" s="8">
        <v>0.45440000000000058</v>
      </c>
      <c r="E3140" s="8">
        <v>1.78</v>
      </c>
      <c r="F3140" s="8">
        <v>2.96</v>
      </c>
      <c r="G3140" s="8">
        <v>81.83</v>
      </c>
      <c r="H3140" s="8"/>
      <c r="I3140" s="8">
        <v>103.57837432432433</v>
      </c>
      <c r="J3140" s="8"/>
      <c r="N3140" s="7"/>
      <c r="O3140" s="8"/>
      <c r="P3140" s="8"/>
      <c r="Q3140" s="8"/>
      <c r="R3140" s="8"/>
      <c r="S3140" s="8"/>
      <c r="T3140" s="8"/>
      <c r="U3140" s="8"/>
      <c r="V3140" s="8"/>
      <c r="W3140" s="8"/>
    </row>
    <row r="3141" spans="1:23" ht="14.25" customHeight="1">
      <c r="A3141" s="7">
        <v>41526</v>
      </c>
      <c r="B3141" s="8">
        <v>3.6105999999999998</v>
      </c>
      <c r="C3141" s="8">
        <v>4.0549999999999997</v>
      </c>
      <c r="D3141" s="8">
        <v>0.44439999999999991</v>
      </c>
      <c r="E3141" s="8">
        <v>1.71</v>
      </c>
      <c r="F3141" s="8">
        <v>2.9</v>
      </c>
      <c r="G3141" s="8">
        <v>81.83</v>
      </c>
      <c r="H3141" s="8"/>
      <c r="I3141" s="8">
        <v>104.39236083333333</v>
      </c>
      <c r="J3141" s="8"/>
      <c r="N3141" s="7"/>
      <c r="O3141" s="8"/>
      <c r="P3141" s="8"/>
      <c r="Q3141" s="8"/>
      <c r="R3141" s="8"/>
      <c r="S3141" s="8"/>
      <c r="T3141" s="8"/>
      <c r="U3141" s="8"/>
      <c r="V3141" s="8"/>
      <c r="W3141" s="8"/>
    </row>
    <row r="3142" spans="1:23" ht="14.25" customHeight="1">
      <c r="A3142" s="7">
        <v>41523</v>
      </c>
      <c r="B3142" s="8">
        <v>3.6012</v>
      </c>
      <c r="C3142" s="8">
        <v>4.0454999999999997</v>
      </c>
      <c r="D3142" s="8">
        <v>0.4442999999999997</v>
      </c>
      <c r="E3142" s="8">
        <v>1.77</v>
      </c>
      <c r="F3142" s="8">
        <v>2.94</v>
      </c>
      <c r="G3142" s="8">
        <v>82.15</v>
      </c>
      <c r="H3142" s="8"/>
      <c r="I3142" s="8">
        <v>104.35075166666667</v>
      </c>
      <c r="J3142" s="8"/>
      <c r="N3142" s="7"/>
      <c r="O3142" s="8"/>
      <c r="P3142" s="8"/>
      <c r="Q3142" s="8"/>
      <c r="R3142" s="8"/>
      <c r="S3142" s="8"/>
      <c r="T3142" s="8"/>
      <c r="U3142" s="8"/>
      <c r="V3142" s="8"/>
      <c r="W3142" s="8"/>
    </row>
    <row r="3143" spans="1:23" ht="14.25" customHeight="1">
      <c r="A3143" s="7">
        <v>41522</v>
      </c>
      <c r="B3143" s="8">
        <v>3.6055000000000001</v>
      </c>
      <c r="C3143" s="8">
        <v>4.0549999999999997</v>
      </c>
      <c r="D3143" s="8">
        <v>0.44949999999999957</v>
      </c>
      <c r="E3143" s="8">
        <v>1.85</v>
      </c>
      <c r="F3143" s="8">
        <v>2.98</v>
      </c>
      <c r="G3143" s="8">
        <v>82.64</v>
      </c>
      <c r="H3143" s="8"/>
      <c r="I3143" s="8">
        <v>103.87284</v>
      </c>
      <c r="J3143" s="8"/>
      <c r="N3143" s="7"/>
      <c r="O3143" s="8"/>
      <c r="P3143" s="8"/>
      <c r="Q3143" s="8"/>
      <c r="R3143" s="8"/>
      <c r="S3143" s="8"/>
      <c r="T3143" s="8"/>
      <c r="U3143" s="8"/>
      <c r="V3143" s="8"/>
      <c r="W3143" s="8"/>
    </row>
    <row r="3144" spans="1:23" ht="14.25" customHeight="1">
      <c r="A3144" s="7">
        <v>41521</v>
      </c>
      <c r="B3144" s="8">
        <v>3.5979999999999999</v>
      </c>
      <c r="C3144" s="8">
        <v>4.0549999999999997</v>
      </c>
      <c r="D3144" s="8">
        <v>0.45699999999999985</v>
      </c>
      <c r="E3144" s="8">
        <v>1.74</v>
      </c>
      <c r="F3144" s="8">
        <v>2.9</v>
      </c>
      <c r="G3144" s="8">
        <v>82.18</v>
      </c>
      <c r="H3144" s="8"/>
      <c r="I3144" s="8">
        <v>105.85892194444445</v>
      </c>
      <c r="J3144" s="8"/>
      <c r="N3144" s="7"/>
      <c r="O3144" s="8"/>
      <c r="P3144" s="8"/>
      <c r="Q3144" s="8"/>
      <c r="R3144" s="8"/>
      <c r="S3144" s="8"/>
      <c r="T3144" s="8"/>
      <c r="U3144" s="8"/>
      <c r="V3144" s="8"/>
      <c r="W3144" s="8"/>
    </row>
    <row r="3145" spans="1:23" ht="14.25" customHeight="1">
      <c r="A3145" s="7">
        <v>41520</v>
      </c>
      <c r="B3145" s="8">
        <v>3.6173000000000002</v>
      </c>
      <c r="C3145" s="8">
        <v>4.0404</v>
      </c>
      <c r="D3145" s="8">
        <v>0.42309999999999981</v>
      </c>
      <c r="E3145" s="8">
        <v>1.68</v>
      </c>
      <c r="F3145" s="8">
        <v>2.86</v>
      </c>
      <c r="G3145" s="8">
        <v>82.38</v>
      </c>
      <c r="H3145" s="8"/>
      <c r="I3145" s="8">
        <v>107.28719888888889</v>
      </c>
      <c r="J3145" s="8"/>
      <c r="N3145" s="7"/>
      <c r="O3145" s="8"/>
      <c r="P3145" s="8"/>
      <c r="Q3145" s="8"/>
      <c r="R3145" s="8"/>
      <c r="S3145" s="8"/>
      <c r="T3145" s="8"/>
      <c r="U3145" s="8"/>
      <c r="V3145" s="8"/>
      <c r="W3145" s="8"/>
    </row>
    <row r="3146" spans="1:23" ht="14.25" customHeight="1">
      <c r="A3146" s="7">
        <v>41519</v>
      </c>
      <c r="B3146" s="8">
        <v>3.6173000000000002</v>
      </c>
      <c r="C3146" s="8">
        <v>4.0355999999999996</v>
      </c>
      <c r="D3146" s="8">
        <v>0.41829999999999945</v>
      </c>
      <c r="E3146" s="8">
        <v>1.62</v>
      </c>
      <c r="F3146" s="8">
        <v>2.78</v>
      </c>
      <c r="G3146" s="8">
        <v>82.24</v>
      </c>
      <c r="H3146" s="8"/>
      <c r="I3146" s="8">
        <v>112.78745527777778</v>
      </c>
      <c r="J3146" s="8"/>
      <c r="N3146" s="7"/>
      <c r="O3146" s="8"/>
      <c r="P3146" s="8"/>
      <c r="Q3146" s="8"/>
      <c r="R3146" s="8"/>
      <c r="S3146" s="8"/>
      <c r="T3146" s="8"/>
      <c r="U3146" s="8"/>
      <c r="V3146" s="8"/>
      <c r="W3146" s="8"/>
    </row>
    <row r="3147" spans="1:23" ht="14.25" customHeight="1">
      <c r="A3147" s="7">
        <v>41516</v>
      </c>
      <c r="B3147" s="8">
        <v>3.6185999999999998</v>
      </c>
      <c r="C3147" s="8">
        <v>4.0354000000000001</v>
      </c>
      <c r="D3147" s="8">
        <v>0.41680000000000028</v>
      </c>
      <c r="E3147" s="8">
        <v>1.62</v>
      </c>
      <c r="F3147" s="8">
        <v>2.78</v>
      </c>
      <c r="G3147" s="8">
        <v>82.04</v>
      </c>
      <c r="H3147" s="8"/>
      <c r="I3147" s="8">
        <v>114.47911916666666</v>
      </c>
      <c r="J3147" s="8"/>
      <c r="N3147" s="7"/>
      <c r="O3147" s="8"/>
      <c r="P3147" s="8"/>
      <c r="Q3147" s="8"/>
      <c r="R3147" s="8"/>
      <c r="S3147" s="8"/>
      <c r="T3147" s="8"/>
      <c r="U3147" s="8"/>
      <c r="V3147" s="8"/>
      <c r="W3147" s="8"/>
    </row>
    <row r="3148" spans="1:23" ht="14.25" customHeight="1">
      <c r="A3148" s="7">
        <v>41515</v>
      </c>
      <c r="B3148" s="8">
        <v>3.6086</v>
      </c>
      <c r="C3148" s="8">
        <v>4.03</v>
      </c>
      <c r="D3148" s="8">
        <v>0.42140000000000022</v>
      </c>
      <c r="E3148" s="8">
        <v>1.6</v>
      </c>
      <c r="F3148" s="8">
        <v>2.75</v>
      </c>
      <c r="G3148" s="8">
        <v>81.97</v>
      </c>
      <c r="H3148" s="8"/>
      <c r="I3148" s="8">
        <v>115.39662</v>
      </c>
      <c r="J3148" s="8"/>
      <c r="N3148" s="7"/>
      <c r="O3148" s="8"/>
      <c r="P3148" s="8"/>
      <c r="Q3148" s="8"/>
      <c r="R3148" s="8"/>
      <c r="S3148" s="8"/>
      <c r="T3148" s="8"/>
      <c r="U3148" s="8"/>
      <c r="V3148" s="8"/>
      <c r="W3148" s="8"/>
    </row>
    <row r="3149" spans="1:23" ht="14.25" customHeight="1">
      <c r="A3149" s="7">
        <v>41514</v>
      </c>
      <c r="B3149" s="8">
        <v>3.6234999999999999</v>
      </c>
      <c r="C3149" s="8">
        <v>4.0221999999999998</v>
      </c>
      <c r="D3149" s="8">
        <v>0.39869999999999983</v>
      </c>
      <c r="E3149" s="8">
        <v>1.62</v>
      </c>
      <c r="F3149" s="8">
        <v>2.78</v>
      </c>
      <c r="G3149" s="8">
        <v>81.44</v>
      </c>
      <c r="H3149" s="8"/>
      <c r="I3149" s="8">
        <v>117.32635861111112</v>
      </c>
      <c r="J3149" s="8"/>
      <c r="N3149" s="7"/>
      <c r="O3149" s="8"/>
      <c r="P3149" s="8"/>
      <c r="Q3149" s="8"/>
      <c r="R3149" s="8"/>
      <c r="S3149" s="8"/>
      <c r="T3149" s="8"/>
      <c r="U3149" s="8"/>
      <c r="V3149" s="8"/>
      <c r="W3149" s="8"/>
    </row>
    <row r="3150" spans="1:23" ht="14.25" customHeight="1">
      <c r="A3150" s="7">
        <v>41513</v>
      </c>
      <c r="B3150" s="8">
        <v>3.6215000000000002</v>
      </c>
      <c r="C3150" s="8">
        <v>3.9653999999999998</v>
      </c>
      <c r="D3150" s="8">
        <v>0.34389999999999965</v>
      </c>
      <c r="E3150" s="8">
        <v>1.56</v>
      </c>
      <c r="F3150" s="8">
        <v>2.72</v>
      </c>
      <c r="G3150" s="8">
        <v>81.14</v>
      </c>
      <c r="H3150" s="8"/>
      <c r="I3150" s="8">
        <v>119.10587750000001</v>
      </c>
      <c r="J3150" s="8"/>
      <c r="N3150" s="7"/>
      <c r="O3150" s="8"/>
      <c r="P3150" s="8"/>
      <c r="Q3150" s="8"/>
      <c r="R3150" s="8"/>
      <c r="S3150" s="8"/>
      <c r="T3150" s="8"/>
      <c r="U3150" s="8"/>
      <c r="V3150" s="8"/>
      <c r="W3150" s="8"/>
    </row>
    <row r="3151" spans="1:23" ht="14.25" customHeight="1">
      <c r="A3151" s="7">
        <v>41512</v>
      </c>
      <c r="B3151" s="8">
        <v>3.6212</v>
      </c>
      <c r="C3151" s="8">
        <v>3.9554999999999998</v>
      </c>
      <c r="D3151" s="8">
        <v>0.33429999999999982</v>
      </c>
      <c r="E3151" s="8">
        <v>1.61</v>
      </c>
      <c r="F3151" s="8">
        <v>2.79</v>
      </c>
      <c r="G3151" s="8">
        <v>81.400000000000006</v>
      </c>
      <c r="H3151" s="8"/>
      <c r="I3151" s="8">
        <v>117.99936972222223</v>
      </c>
      <c r="J3151" s="8"/>
      <c r="N3151" s="7"/>
      <c r="O3151" s="8"/>
      <c r="P3151" s="8"/>
      <c r="Q3151" s="8"/>
      <c r="R3151" s="8"/>
      <c r="S3151" s="8"/>
      <c r="T3151" s="8"/>
      <c r="U3151" s="8"/>
      <c r="V3151" s="8"/>
      <c r="W3151" s="8"/>
    </row>
    <row r="3152" spans="1:23" ht="14.25" customHeight="1">
      <c r="A3152" s="7">
        <v>41509</v>
      </c>
      <c r="B3152" s="8">
        <v>3.6435</v>
      </c>
      <c r="C3152" s="8">
        <v>3.9916</v>
      </c>
      <c r="D3152" s="8">
        <v>0.34810000000000008</v>
      </c>
      <c r="E3152" s="8">
        <v>1.66</v>
      </c>
      <c r="F3152" s="8">
        <v>2.82</v>
      </c>
      <c r="G3152" s="8">
        <v>81.36</v>
      </c>
      <c r="H3152" s="8"/>
      <c r="I3152" s="8">
        <v>116.43546444444445</v>
      </c>
      <c r="J3152" s="8"/>
      <c r="N3152" s="7"/>
      <c r="O3152" s="8"/>
      <c r="P3152" s="8"/>
      <c r="Q3152" s="8"/>
      <c r="R3152" s="8"/>
      <c r="S3152" s="8"/>
      <c r="T3152" s="8"/>
      <c r="U3152" s="8"/>
      <c r="V3152" s="8"/>
      <c r="W3152" s="8"/>
    </row>
    <row r="3153" spans="1:23" ht="14.25" customHeight="1">
      <c r="A3153" s="7">
        <v>41508</v>
      </c>
      <c r="B3153" s="8">
        <v>3.6436000000000002</v>
      </c>
      <c r="C3153" s="8">
        <v>4.0301999999999998</v>
      </c>
      <c r="D3153" s="8">
        <v>0.38659999999999961</v>
      </c>
      <c r="E3153" s="8">
        <v>1.71</v>
      </c>
      <c r="F3153" s="8">
        <v>2.9</v>
      </c>
      <c r="G3153" s="8">
        <v>81.489999999999995</v>
      </c>
      <c r="H3153" s="8"/>
      <c r="I3153" s="8">
        <v>116.35063611111111</v>
      </c>
      <c r="J3153" s="8"/>
      <c r="N3153" s="7"/>
      <c r="O3153" s="8"/>
      <c r="P3153" s="8"/>
      <c r="Q3153" s="8"/>
      <c r="R3153" s="8"/>
      <c r="S3153" s="8"/>
      <c r="T3153" s="8"/>
      <c r="U3153" s="8"/>
      <c r="V3153" s="8"/>
      <c r="W3153" s="8"/>
    </row>
    <row r="3154" spans="1:23" ht="14.25" customHeight="1">
      <c r="A3154" s="7">
        <v>41507</v>
      </c>
      <c r="B3154" s="8">
        <v>3.6341000000000001</v>
      </c>
      <c r="C3154" s="8">
        <v>4.0381999999999998</v>
      </c>
      <c r="D3154" s="8">
        <v>0.40409999999999968</v>
      </c>
      <c r="E3154" s="8">
        <v>1.64</v>
      </c>
      <c r="F3154" s="8">
        <v>2.87</v>
      </c>
      <c r="G3154" s="8">
        <v>81.31</v>
      </c>
      <c r="H3154" s="8"/>
      <c r="I3154" s="8">
        <v>118.97202142857142</v>
      </c>
      <c r="J3154" s="8"/>
      <c r="N3154" s="7"/>
      <c r="O3154" s="8"/>
      <c r="P3154" s="8"/>
      <c r="Q3154" s="8"/>
      <c r="R3154" s="8"/>
      <c r="S3154" s="8"/>
      <c r="T3154" s="8"/>
      <c r="U3154" s="8"/>
      <c r="V3154" s="8"/>
      <c r="W3154" s="8"/>
    </row>
    <row r="3155" spans="1:23" ht="14.25" customHeight="1">
      <c r="A3155" s="7">
        <v>41506</v>
      </c>
      <c r="B3155" s="8">
        <v>3.6240999999999999</v>
      </c>
      <c r="C3155" s="8">
        <v>4.0880999999999998</v>
      </c>
      <c r="D3155" s="8">
        <v>0.46399999999999997</v>
      </c>
      <c r="E3155" s="8">
        <v>1.57</v>
      </c>
      <c r="F3155" s="8">
        <v>2.82</v>
      </c>
      <c r="G3155" s="8">
        <v>80.94</v>
      </c>
      <c r="H3155" s="8"/>
      <c r="I3155" s="8">
        <v>119.21035314285714</v>
      </c>
      <c r="J3155" s="8"/>
      <c r="N3155" s="7"/>
      <c r="O3155" s="8"/>
      <c r="P3155" s="8"/>
      <c r="Q3155" s="8"/>
      <c r="R3155" s="8"/>
      <c r="S3155" s="8"/>
      <c r="T3155" s="8"/>
      <c r="U3155" s="8"/>
      <c r="V3155" s="8"/>
      <c r="W3155" s="8"/>
    </row>
    <row r="3156" spans="1:23" ht="14.25" customHeight="1">
      <c r="A3156" s="7">
        <v>41505</v>
      </c>
      <c r="B3156" s="8">
        <v>3.6240999999999999</v>
      </c>
      <c r="C3156" s="8">
        <v>4.0103</v>
      </c>
      <c r="D3156" s="8">
        <v>0.3862000000000001</v>
      </c>
      <c r="E3156" s="8">
        <v>1.63</v>
      </c>
      <c r="F3156" s="8">
        <v>2.88</v>
      </c>
      <c r="G3156" s="8">
        <v>81.260000000000005</v>
      </c>
      <c r="H3156" s="8"/>
      <c r="I3156" s="8">
        <v>120.92001114285715</v>
      </c>
      <c r="J3156" s="8"/>
      <c r="N3156" s="7"/>
      <c r="O3156" s="8"/>
      <c r="P3156" s="8"/>
      <c r="Q3156" s="8"/>
      <c r="R3156" s="8"/>
      <c r="S3156" s="8"/>
      <c r="T3156" s="8"/>
      <c r="U3156" s="8"/>
      <c r="V3156" s="8"/>
      <c r="W3156" s="8"/>
    </row>
    <row r="3157" spans="1:23" ht="14.25" customHeight="1">
      <c r="A3157" s="7">
        <v>41502</v>
      </c>
      <c r="B3157" s="8">
        <v>3.6040999999999999</v>
      </c>
      <c r="C3157" s="8">
        <v>3.9401000000000002</v>
      </c>
      <c r="D3157" s="8">
        <v>0.3360000000000003</v>
      </c>
      <c r="E3157" s="8">
        <v>1.6</v>
      </c>
      <c r="F3157" s="8">
        <v>2.84</v>
      </c>
      <c r="G3157" s="8">
        <v>81.290000000000006</v>
      </c>
      <c r="H3157" s="8"/>
      <c r="I3157" s="8">
        <v>121.81750857142858</v>
      </c>
      <c r="J3157" s="8"/>
      <c r="N3157" s="7"/>
      <c r="O3157" s="8"/>
      <c r="P3157" s="8"/>
      <c r="Q3157" s="8"/>
      <c r="R3157" s="8"/>
      <c r="S3157" s="8"/>
      <c r="T3157" s="8"/>
      <c r="U3157" s="8"/>
      <c r="V3157" s="8"/>
      <c r="W3157" s="8"/>
    </row>
    <row r="3158" spans="1:23" ht="14.25" customHeight="1">
      <c r="A3158" s="7">
        <v>41501</v>
      </c>
      <c r="B3158" s="8">
        <v>3.5541</v>
      </c>
      <c r="C3158" s="8">
        <v>3.9601999999999999</v>
      </c>
      <c r="D3158" s="8">
        <v>0.40609999999999991</v>
      </c>
      <c r="E3158" s="8">
        <v>1.54</v>
      </c>
      <c r="F3158" s="8">
        <v>2.77</v>
      </c>
      <c r="G3158" s="8">
        <v>81.14</v>
      </c>
      <c r="H3158" s="8"/>
      <c r="I3158" s="8">
        <v>121.62882028571428</v>
      </c>
      <c r="J3158" s="8"/>
      <c r="N3158" s="7"/>
      <c r="O3158" s="8"/>
      <c r="P3158" s="8"/>
      <c r="Q3158" s="8"/>
      <c r="R3158" s="8"/>
      <c r="S3158" s="8"/>
      <c r="T3158" s="8"/>
      <c r="U3158" s="8"/>
      <c r="V3158" s="8"/>
      <c r="W3158" s="8"/>
    </row>
    <row r="3159" spans="1:23" ht="14.25" customHeight="1">
      <c r="A3159" s="7">
        <v>41500</v>
      </c>
      <c r="B3159" s="8">
        <v>3.5373000000000001</v>
      </c>
      <c r="C3159" s="8">
        <v>3.9516</v>
      </c>
      <c r="D3159" s="8">
        <v>0.41429999999999989</v>
      </c>
      <c r="E3159" s="8">
        <v>1.48</v>
      </c>
      <c r="F3159" s="8">
        <v>2.71</v>
      </c>
      <c r="G3159" s="8">
        <v>81.709999999999994</v>
      </c>
      <c r="H3159" s="8"/>
      <c r="I3159" s="8">
        <v>122.32890742857143</v>
      </c>
      <c r="J3159" s="8"/>
      <c r="N3159" s="7"/>
      <c r="O3159" s="8"/>
      <c r="P3159" s="8"/>
      <c r="Q3159" s="8"/>
      <c r="R3159" s="8"/>
      <c r="S3159" s="8"/>
      <c r="T3159" s="8"/>
      <c r="U3159" s="8"/>
      <c r="V3159" s="8"/>
      <c r="W3159" s="8"/>
    </row>
    <row r="3160" spans="1:23" ht="14.25" customHeight="1">
      <c r="A3160" s="7">
        <v>41499</v>
      </c>
      <c r="B3160" s="8">
        <v>3.4836999999999998</v>
      </c>
      <c r="C3160" s="8">
        <v>3.9251999999999998</v>
      </c>
      <c r="D3160" s="8">
        <v>0.4415</v>
      </c>
      <c r="E3160" s="8">
        <v>1.49</v>
      </c>
      <c r="F3160" s="8">
        <v>2.71</v>
      </c>
      <c r="G3160" s="8">
        <v>81.77</v>
      </c>
      <c r="H3160" s="8"/>
      <c r="I3160" s="8">
        <v>119.72277457142857</v>
      </c>
      <c r="J3160" s="8"/>
      <c r="N3160" s="7"/>
      <c r="O3160" s="8"/>
      <c r="P3160" s="8"/>
      <c r="Q3160" s="8"/>
      <c r="R3160" s="8"/>
      <c r="S3160" s="8"/>
      <c r="T3160" s="8"/>
      <c r="U3160" s="8"/>
      <c r="V3160" s="8"/>
      <c r="W3160" s="8"/>
    </row>
    <row r="3161" spans="1:23" ht="14.25" customHeight="1">
      <c r="A3161" s="7">
        <v>41498</v>
      </c>
      <c r="B3161" s="8">
        <v>3.4479000000000002</v>
      </c>
      <c r="C3161" s="8">
        <v>3.8513000000000002</v>
      </c>
      <c r="D3161" s="8">
        <v>0.40339999999999998</v>
      </c>
      <c r="E3161" s="8">
        <v>1.39</v>
      </c>
      <c r="F3161" s="8">
        <v>2.61</v>
      </c>
      <c r="G3161" s="8">
        <v>81.44</v>
      </c>
      <c r="H3161" s="8"/>
      <c r="I3161" s="8">
        <v>119.7311444117647</v>
      </c>
      <c r="J3161" s="8"/>
      <c r="N3161" s="7"/>
      <c r="O3161" s="8"/>
      <c r="P3161" s="8"/>
      <c r="Q3161" s="8"/>
      <c r="R3161" s="8"/>
      <c r="S3161" s="8"/>
      <c r="T3161" s="8"/>
      <c r="U3161" s="8"/>
      <c r="V3161" s="8"/>
      <c r="W3161" s="8"/>
    </row>
    <row r="3162" spans="1:23" ht="14.25" customHeight="1">
      <c r="A3162" s="7">
        <v>41495</v>
      </c>
      <c r="B3162" s="8">
        <v>3.4333</v>
      </c>
      <c r="C3162" s="8">
        <v>3.8407</v>
      </c>
      <c r="D3162" s="8">
        <v>0.40739999999999998</v>
      </c>
      <c r="E3162" s="8">
        <v>1.36</v>
      </c>
      <c r="F3162" s="8">
        <v>2.57</v>
      </c>
      <c r="G3162" s="8">
        <v>81.12</v>
      </c>
      <c r="H3162" s="8"/>
      <c r="I3162" s="8">
        <v>120.06116060606061</v>
      </c>
      <c r="J3162" s="8"/>
      <c r="N3162" s="7"/>
      <c r="O3162" s="8"/>
      <c r="P3162" s="8"/>
      <c r="Q3162" s="8"/>
      <c r="R3162" s="8"/>
      <c r="S3162" s="8"/>
      <c r="T3162" s="8"/>
      <c r="U3162" s="8"/>
      <c r="V3162" s="8"/>
      <c r="W3162" s="8"/>
    </row>
    <row r="3163" spans="1:23" ht="14.25" customHeight="1">
      <c r="A3163" s="7">
        <v>41494</v>
      </c>
      <c r="B3163" s="8">
        <v>3.4270999999999998</v>
      </c>
      <c r="C3163" s="8">
        <v>3.8454999999999999</v>
      </c>
      <c r="D3163" s="8">
        <v>0.41840000000000011</v>
      </c>
      <c r="E3163" s="8">
        <v>1.36</v>
      </c>
      <c r="F3163" s="8">
        <v>2.58</v>
      </c>
      <c r="G3163" s="8">
        <v>81.02</v>
      </c>
      <c r="H3163" s="8"/>
      <c r="I3163" s="8">
        <v>119.72955121212121</v>
      </c>
      <c r="J3163" s="8"/>
      <c r="N3163" s="7"/>
      <c r="O3163" s="8"/>
      <c r="P3163" s="8"/>
      <c r="Q3163" s="8"/>
      <c r="R3163" s="8"/>
      <c r="S3163" s="8"/>
      <c r="T3163" s="8"/>
      <c r="U3163" s="8"/>
      <c r="V3163" s="8"/>
      <c r="W3163" s="8"/>
    </row>
    <row r="3164" spans="1:23" ht="14.25" customHeight="1">
      <c r="A3164" s="7">
        <v>41493</v>
      </c>
      <c r="B3164" s="8">
        <v>3.4068999999999998</v>
      </c>
      <c r="C3164" s="8">
        <v>3.7703000000000002</v>
      </c>
      <c r="D3164" s="8">
        <v>0.36340000000000039</v>
      </c>
      <c r="E3164" s="8">
        <v>1.38</v>
      </c>
      <c r="F3164" s="8">
        <v>2.61</v>
      </c>
      <c r="G3164" s="8">
        <v>81.27</v>
      </c>
      <c r="H3164" s="8"/>
      <c r="I3164" s="8">
        <v>120.90849212121212</v>
      </c>
      <c r="J3164" s="8"/>
      <c r="N3164" s="7"/>
      <c r="O3164" s="8"/>
      <c r="P3164" s="8"/>
      <c r="Q3164" s="8"/>
      <c r="R3164" s="8"/>
      <c r="S3164" s="8"/>
      <c r="T3164" s="8"/>
      <c r="U3164" s="8"/>
      <c r="V3164" s="8"/>
      <c r="W3164" s="8"/>
    </row>
    <row r="3165" spans="1:23" ht="14.25" customHeight="1">
      <c r="A3165" s="7">
        <v>41492</v>
      </c>
      <c r="B3165" s="8">
        <v>3.4047000000000001</v>
      </c>
      <c r="C3165" s="8">
        <v>3.7153</v>
      </c>
      <c r="D3165" s="8">
        <v>0.31059999999999999</v>
      </c>
      <c r="E3165" s="8">
        <v>1.39</v>
      </c>
      <c r="F3165" s="8">
        <v>2.67</v>
      </c>
      <c r="G3165" s="8">
        <v>81.63</v>
      </c>
      <c r="H3165" s="8"/>
      <c r="I3165" s="8">
        <v>122.90993787878787</v>
      </c>
      <c r="J3165" s="8"/>
      <c r="N3165" s="7"/>
      <c r="O3165" s="8"/>
      <c r="P3165" s="8"/>
      <c r="Q3165" s="8"/>
      <c r="R3165" s="8"/>
      <c r="S3165" s="8"/>
      <c r="T3165" s="8"/>
      <c r="U3165" s="8"/>
      <c r="V3165" s="8"/>
      <c r="W3165" s="8"/>
    </row>
    <row r="3166" spans="1:23" ht="14.25" customHeight="1">
      <c r="A3166" s="7">
        <v>41491</v>
      </c>
      <c r="B3166" s="8">
        <v>3.419</v>
      </c>
      <c r="C3166" s="8">
        <v>3.7103999999999999</v>
      </c>
      <c r="D3166" s="8">
        <v>0.29139999999999988</v>
      </c>
      <c r="E3166" s="8">
        <v>1.39</v>
      </c>
      <c r="F3166" s="8">
        <v>2.67</v>
      </c>
      <c r="G3166" s="8">
        <v>81.84</v>
      </c>
      <c r="H3166" s="8"/>
      <c r="I3166" s="8">
        <v>120.76484818181818</v>
      </c>
      <c r="J3166" s="8"/>
      <c r="N3166" s="7"/>
      <c r="O3166" s="8"/>
      <c r="P3166" s="8"/>
      <c r="Q3166" s="8"/>
      <c r="R3166" s="8"/>
      <c r="S3166" s="8"/>
      <c r="T3166" s="8"/>
      <c r="U3166" s="8"/>
      <c r="V3166" s="8"/>
      <c r="W3166" s="8"/>
    </row>
    <row r="3167" spans="1:23" ht="14.25" customHeight="1">
      <c r="A3167" s="7">
        <v>41488</v>
      </c>
      <c r="B3167" s="8">
        <v>3.3938000000000001</v>
      </c>
      <c r="C3167" s="8">
        <v>3.7033999999999998</v>
      </c>
      <c r="D3167" s="8">
        <v>0.30959999999999965</v>
      </c>
      <c r="E3167" s="8">
        <v>1.36</v>
      </c>
      <c r="F3167" s="8">
        <v>2.63</v>
      </c>
      <c r="G3167" s="8">
        <v>81.92</v>
      </c>
      <c r="H3167" s="8"/>
      <c r="I3167" s="8">
        <v>121.56884818181818</v>
      </c>
      <c r="J3167" s="8"/>
      <c r="N3167" s="7"/>
      <c r="O3167" s="8"/>
      <c r="P3167" s="8"/>
      <c r="Q3167" s="8"/>
      <c r="R3167" s="8"/>
      <c r="S3167" s="8"/>
      <c r="T3167" s="8"/>
      <c r="U3167" s="8"/>
      <c r="V3167" s="8"/>
      <c r="W3167" s="8"/>
    </row>
    <row r="3168" spans="1:23" ht="14.25" customHeight="1">
      <c r="A3168" s="7">
        <v>41487</v>
      </c>
      <c r="B3168" s="8">
        <v>3.4346999999999999</v>
      </c>
      <c r="C3168" s="8">
        <v>3.7052999999999998</v>
      </c>
      <c r="D3168" s="8">
        <v>0.27059999999999995</v>
      </c>
      <c r="E3168" s="8">
        <v>1.49</v>
      </c>
      <c r="F3168" s="8">
        <v>2.74</v>
      </c>
      <c r="G3168" s="8">
        <v>82.35</v>
      </c>
      <c r="H3168" s="8"/>
      <c r="I3168" s="8">
        <v>122.52283060606061</v>
      </c>
      <c r="J3168" s="8"/>
      <c r="N3168" s="7"/>
      <c r="O3168" s="8"/>
      <c r="P3168" s="8"/>
      <c r="Q3168" s="8"/>
      <c r="R3168" s="8"/>
      <c r="S3168" s="8"/>
      <c r="T3168" s="8"/>
      <c r="U3168" s="8"/>
      <c r="V3168" s="8"/>
      <c r="W3168" s="8"/>
    </row>
    <row r="3169" spans="1:23" ht="14.25" customHeight="1">
      <c r="A3169" s="7">
        <v>41486</v>
      </c>
      <c r="B3169" s="8">
        <v>3.4908000000000001</v>
      </c>
      <c r="C3169" s="8">
        <v>3.7214</v>
      </c>
      <c r="D3169" s="8">
        <v>0.23059999999999992</v>
      </c>
      <c r="E3169" s="8">
        <v>1.38</v>
      </c>
      <c r="F3169" s="8">
        <v>2.6</v>
      </c>
      <c r="G3169" s="8">
        <v>81.66</v>
      </c>
      <c r="H3169" s="8"/>
      <c r="I3169" s="8">
        <v>117.5634496875</v>
      </c>
      <c r="J3169" s="8"/>
      <c r="N3169" s="7"/>
      <c r="O3169" s="8"/>
      <c r="P3169" s="8"/>
      <c r="Q3169" s="8"/>
      <c r="R3169" s="8"/>
      <c r="S3169" s="8"/>
      <c r="T3169" s="8"/>
      <c r="U3169" s="8"/>
      <c r="V3169" s="8"/>
      <c r="W3169" s="8"/>
    </row>
    <row r="3170" spans="1:23" ht="14.25" customHeight="1">
      <c r="A3170" s="7">
        <v>41485</v>
      </c>
      <c r="B3170" s="8">
        <v>3.5</v>
      </c>
      <c r="C3170" s="8">
        <v>3.7227000000000001</v>
      </c>
      <c r="D3170" s="8">
        <v>0.22270000000000012</v>
      </c>
      <c r="E3170" s="8">
        <v>1.39</v>
      </c>
      <c r="F3170" s="8">
        <v>2.63</v>
      </c>
      <c r="G3170" s="8">
        <v>81.84</v>
      </c>
      <c r="H3170" s="8"/>
      <c r="I3170" s="8">
        <v>116.63644281249999</v>
      </c>
      <c r="J3170" s="8"/>
      <c r="N3170" s="7"/>
      <c r="O3170" s="8"/>
      <c r="P3170" s="8"/>
      <c r="Q3170" s="8"/>
      <c r="R3170" s="8"/>
      <c r="S3170" s="8"/>
      <c r="T3170" s="8"/>
      <c r="U3170" s="8"/>
      <c r="V3170" s="8"/>
      <c r="W3170" s="8"/>
    </row>
    <row r="3171" spans="1:23" ht="14.25" customHeight="1">
      <c r="A3171" s="7">
        <v>41484</v>
      </c>
      <c r="B3171" s="8">
        <v>3.5127999999999999</v>
      </c>
      <c r="C3171" s="8">
        <v>3.7227999999999999</v>
      </c>
      <c r="D3171" s="8">
        <v>0.20999999999999996</v>
      </c>
      <c r="E3171" s="8">
        <v>1.37</v>
      </c>
      <c r="F3171" s="8">
        <v>2.61</v>
      </c>
      <c r="G3171" s="8">
        <v>81.7</v>
      </c>
      <c r="H3171" s="8"/>
      <c r="I3171" s="8">
        <v>117.232989375</v>
      </c>
      <c r="J3171" s="8"/>
      <c r="N3171" s="7"/>
      <c r="O3171" s="8"/>
      <c r="P3171" s="8"/>
      <c r="Q3171" s="8"/>
      <c r="R3171" s="8"/>
      <c r="S3171" s="8"/>
      <c r="T3171" s="8"/>
      <c r="U3171" s="8"/>
      <c r="V3171" s="8"/>
      <c r="W3171" s="8"/>
    </row>
    <row r="3172" spans="1:23" ht="14.25" customHeight="1">
      <c r="A3172" s="7">
        <v>41481</v>
      </c>
      <c r="B3172" s="8">
        <v>3.5034000000000001</v>
      </c>
      <c r="C3172" s="8">
        <v>3.7151999999999998</v>
      </c>
      <c r="D3172" s="8">
        <v>0.21179999999999977</v>
      </c>
      <c r="E3172" s="8">
        <v>1.36</v>
      </c>
      <c r="F3172" s="8">
        <v>2.58</v>
      </c>
      <c r="G3172" s="8">
        <v>81.650000000000006</v>
      </c>
      <c r="H3172" s="8"/>
      <c r="I3172" s="8">
        <v>114.06324125</v>
      </c>
      <c r="J3172" s="8"/>
      <c r="N3172" s="7"/>
      <c r="O3172" s="8"/>
      <c r="P3172" s="8"/>
      <c r="Q3172" s="8"/>
      <c r="R3172" s="8"/>
      <c r="S3172" s="8"/>
      <c r="T3172" s="8"/>
      <c r="U3172" s="8"/>
      <c r="V3172" s="8"/>
      <c r="W3172" s="8"/>
    </row>
    <row r="3173" spans="1:23" ht="14.25" customHeight="1">
      <c r="A3173" s="7">
        <v>41480</v>
      </c>
      <c r="B3173" s="8">
        <v>3.5106999999999999</v>
      </c>
      <c r="C3173" s="8">
        <v>3.7101999999999999</v>
      </c>
      <c r="D3173" s="8">
        <v>0.19950000000000001</v>
      </c>
      <c r="E3173" s="8">
        <v>1.38</v>
      </c>
      <c r="F3173" s="8">
        <v>2.61</v>
      </c>
      <c r="G3173" s="8">
        <v>81.790000000000006</v>
      </c>
      <c r="H3173" s="8"/>
      <c r="I3173" s="8">
        <v>115.09750741935484</v>
      </c>
      <c r="J3173" s="8"/>
      <c r="N3173" s="7"/>
      <c r="O3173" s="8"/>
      <c r="P3173" s="8"/>
      <c r="Q3173" s="8"/>
      <c r="R3173" s="8"/>
      <c r="S3173" s="8"/>
      <c r="T3173" s="8"/>
      <c r="U3173" s="8"/>
      <c r="V3173" s="8"/>
      <c r="W3173" s="8"/>
    </row>
    <row r="3174" spans="1:23" ht="14.25" customHeight="1">
      <c r="A3174" s="7">
        <v>41479</v>
      </c>
      <c r="B3174" s="8">
        <v>3.5746000000000002</v>
      </c>
      <c r="C3174" s="8">
        <v>3.7951999999999999</v>
      </c>
      <c r="D3174" s="8">
        <v>0.22059999999999969</v>
      </c>
      <c r="E3174" s="8">
        <v>1.4</v>
      </c>
      <c r="F3174" s="8">
        <v>2.61</v>
      </c>
      <c r="G3174" s="8">
        <v>82.28</v>
      </c>
      <c r="H3174" s="8"/>
      <c r="I3174" s="8">
        <v>113.67150806451613</v>
      </c>
      <c r="J3174" s="8"/>
      <c r="N3174" s="7"/>
      <c r="O3174" s="8"/>
      <c r="P3174" s="8"/>
      <c r="Q3174" s="8"/>
      <c r="R3174" s="8"/>
      <c r="S3174" s="8"/>
      <c r="T3174" s="8"/>
      <c r="U3174" s="8"/>
      <c r="V3174" s="8"/>
      <c r="W3174" s="8"/>
    </row>
    <row r="3175" spans="1:23" ht="14.25" customHeight="1">
      <c r="A3175" s="7">
        <v>41478</v>
      </c>
      <c r="B3175" s="8">
        <v>3.5503</v>
      </c>
      <c r="C3175" s="8">
        <v>3.7602000000000002</v>
      </c>
      <c r="D3175" s="8">
        <v>0.2099000000000002</v>
      </c>
      <c r="E3175" s="8">
        <v>1.33</v>
      </c>
      <c r="F3175" s="8">
        <v>2.5299999999999998</v>
      </c>
      <c r="G3175" s="8">
        <v>82.01</v>
      </c>
      <c r="H3175" s="8"/>
      <c r="I3175" s="8">
        <v>113.11800870967743</v>
      </c>
      <c r="J3175" s="8"/>
      <c r="N3175" s="7"/>
      <c r="O3175" s="8"/>
      <c r="P3175" s="8"/>
      <c r="Q3175" s="8"/>
      <c r="R3175" s="8"/>
      <c r="S3175" s="8"/>
      <c r="T3175" s="8"/>
      <c r="U3175" s="8"/>
      <c r="V3175" s="8"/>
      <c r="W3175" s="8"/>
    </row>
    <row r="3176" spans="1:23" ht="14.25" customHeight="1">
      <c r="A3176" s="7">
        <v>41477</v>
      </c>
      <c r="B3176" s="8">
        <v>3.5247999999999999</v>
      </c>
      <c r="C3176" s="8">
        <v>3.7401</v>
      </c>
      <c r="D3176" s="8">
        <v>0.21530000000000005</v>
      </c>
      <c r="E3176" s="8">
        <v>1.32</v>
      </c>
      <c r="F3176" s="8">
        <v>2.5</v>
      </c>
      <c r="G3176" s="8">
        <v>82.23</v>
      </c>
      <c r="H3176" s="8"/>
      <c r="I3176" s="8">
        <v>110.91996580645161</v>
      </c>
      <c r="J3176" s="8"/>
      <c r="N3176" s="7"/>
      <c r="O3176" s="8"/>
      <c r="P3176" s="8"/>
      <c r="Q3176" s="8"/>
      <c r="R3176" s="8"/>
      <c r="S3176" s="8"/>
      <c r="T3176" s="8"/>
      <c r="U3176" s="8"/>
      <c r="V3176" s="8"/>
      <c r="W3176" s="8"/>
    </row>
    <row r="3177" spans="1:23" ht="14.25" customHeight="1">
      <c r="A3177" s="7">
        <v>41474</v>
      </c>
      <c r="B3177" s="8">
        <v>3.4624000000000001</v>
      </c>
      <c r="C3177" s="8">
        <v>3.7050999999999998</v>
      </c>
      <c r="D3177" s="8">
        <v>0.24269999999999969</v>
      </c>
      <c r="E3177" s="8">
        <v>1.31</v>
      </c>
      <c r="F3177" s="8">
        <v>2.5</v>
      </c>
      <c r="G3177" s="8">
        <v>82.61</v>
      </c>
      <c r="H3177" s="8"/>
      <c r="I3177" s="8">
        <v>109.18038774193549</v>
      </c>
      <c r="J3177" s="8"/>
      <c r="N3177" s="7"/>
      <c r="O3177" s="8"/>
      <c r="P3177" s="8"/>
      <c r="Q3177" s="8"/>
      <c r="R3177" s="8"/>
      <c r="S3177" s="8"/>
      <c r="T3177" s="8"/>
      <c r="U3177" s="8"/>
      <c r="V3177" s="8"/>
      <c r="W3177" s="8"/>
    </row>
    <row r="3178" spans="1:23" ht="14.25" customHeight="1">
      <c r="A3178" s="7">
        <v>41473</v>
      </c>
      <c r="B3178" s="8">
        <v>3.4544000000000001</v>
      </c>
      <c r="C3178" s="8">
        <v>3.6903000000000001</v>
      </c>
      <c r="D3178" s="8">
        <v>0.2359</v>
      </c>
      <c r="E3178" s="8">
        <v>1.35</v>
      </c>
      <c r="F3178" s="8">
        <v>2.56</v>
      </c>
      <c r="G3178" s="8">
        <v>82.78</v>
      </c>
      <c r="H3178" s="8"/>
      <c r="I3178" s="8">
        <v>107.25543</v>
      </c>
      <c r="J3178" s="8"/>
      <c r="N3178" s="7"/>
      <c r="O3178" s="8"/>
      <c r="P3178" s="8"/>
      <c r="Q3178" s="8"/>
      <c r="R3178" s="8"/>
      <c r="S3178" s="8"/>
      <c r="T3178" s="8"/>
      <c r="U3178" s="8"/>
      <c r="V3178" s="8"/>
      <c r="W3178" s="8"/>
    </row>
    <row r="3179" spans="1:23" ht="14.25" customHeight="1">
      <c r="A3179" s="7">
        <v>41472</v>
      </c>
      <c r="B3179" s="8">
        <v>3.4344999999999999</v>
      </c>
      <c r="C3179" s="8">
        <v>3.669</v>
      </c>
      <c r="D3179" s="8">
        <v>0.23450000000000015</v>
      </c>
      <c r="E3179" s="8">
        <v>1.33</v>
      </c>
      <c r="F3179" s="8">
        <v>2.52</v>
      </c>
      <c r="G3179" s="8">
        <v>82.65</v>
      </c>
      <c r="H3179" s="8"/>
      <c r="I3179" s="8">
        <v>105.01834387096774</v>
      </c>
      <c r="J3179" s="8"/>
      <c r="N3179" s="7"/>
      <c r="O3179" s="8"/>
      <c r="P3179" s="8"/>
      <c r="Q3179" s="8"/>
      <c r="R3179" s="8"/>
      <c r="S3179" s="8"/>
      <c r="T3179" s="8"/>
      <c r="U3179" s="8"/>
      <c r="V3179" s="8"/>
      <c r="W3179" s="8"/>
    </row>
    <row r="3180" spans="1:23" ht="14.25" customHeight="1">
      <c r="A3180" s="7">
        <v>41471</v>
      </c>
      <c r="B3180" s="8">
        <v>3.4298999999999999</v>
      </c>
      <c r="C3180" s="8">
        <v>3.6190000000000002</v>
      </c>
      <c r="D3180" s="8">
        <v>0.18910000000000027</v>
      </c>
      <c r="E3180" s="8">
        <v>1.38</v>
      </c>
      <c r="F3180" s="8">
        <v>2.5499999999999998</v>
      </c>
      <c r="G3180" s="8">
        <v>82.51</v>
      </c>
      <c r="H3180" s="8"/>
      <c r="I3180" s="8">
        <v>104.58535064516128</v>
      </c>
      <c r="J3180" s="8"/>
      <c r="N3180" s="7"/>
      <c r="O3180" s="8"/>
      <c r="P3180" s="8"/>
      <c r="Q3180" s="8"/>
      <c r="R3180" s="8"/>
      <c r="S3180" s="8"/>
      <c r="T3180" s="8"/>
      <c r="U3180" s="8"/>
      <c r="V3180" s="8"/>
      <c r="W3180" s="8"/>
    </row>
    <row r="3181" spans="1:23" ht="14.25" customHeight="1">
      <c r="A3181" s="7">
        <v>41470</v>
      </c>
      <c r="B3181" s="8">
        <v>3.4998</v>
      </c>
      <c r="C3181" s="8">
        <v>3.6101999999999999</v>
      </c>
      <c r="D3181" s="8">
        <v>0.11039999999999983</v>
      </c>
      <c r="E3181" s="8">
        <v>1.4</v>
      </c>
      <c r="F3181" s="8">
        <v>2.57</v>
      </c>
      <c r="G3181" s="8">
        <v>83.07</v>
      </c>
      <c r="H3181" s="8"/>
      <c r="I3181" s="8">
        <v>106.02655096774194</v>
      </c>
      <c r="J3181" s="8"/>
      <c r="N3181" s="7"/>
      <c r="O3181" s="8"/>
      <c r="P3181" s="8"/>
      <c r="Q3181" s="8"/>
      <c r="R3181" s="8"/>
      <c r="S3181" s="8"/>
      <c r="T3181" s="8"/>
      <c r="U3181" s="8"/>
      <c r="V3181" s="8"/>
      <c r="W3181" s="8"/>
    </row>
    <row r="3182" spans="1:23" ht="14.25" customHeight="1">
      <c r="A3182" s="7">
        <v>41467</v>
      </c>
      <c r="B3182" s="8">
        <v>3.5005999999999999</v>
      </c>
      <c r="C3182" s="8">
        <v>3.6000999999999999</v>
      </c>
      <c r="D3182" s="8">
        <v>9.9499999999999922E-2</v>
      </c>
      <c r="E3182" s="8">
        <v>1.43</v>
      </c>
      <c r="F3182" s="8">
        <v>2.61</v>
      </c>
      <c r="G3182" s="8">
        <v>82.93</v>
      </c>
      <c r="H3182" s="8"/>
      <c r="I3182" s="8">
        <v>104.43508935483871</v>
      </c>
      <c r="J3182" s="8"/>
      <c r="N3182" s="7"/>
      <c r="O3182" s="8"/>
      <c r="P3182" s="8"/>
      <c r="Q3182" s="8"/>
      <c r="R3182" s="8"/>
      <c r="S3182" s="8"/>
      <c r="T3182" s="8"/>
      <c r="U3182" s="8"/>
      <c r="V3182" s="8"/>
      <c r="W3182" s="8"/>
    </row>
    <row r="3183" spans="1:23" ht="14.25" customHeight="1">
      <c r="A3183" s="7">
        <v>41466</v>
      </c>
      <c r="B3183" s="8">
        <v>3.5001000000000002</v>
      </c>
      <c r="C3183" s="8">
        <v>3.5901999999999998</v>
      </c>
      <c r="D3183" s="8">
        <v>9.0099999999999625E-2</v>
      </c>
      <c r="E3183" s="8">
        <v>1.4</v>
      </c>
      <c r="F3183" s="8">
        <v>2.6</v>
      </c>
      <c r="G3183" s="8">
        <v>82.74</v>
      </c>
      <c r="H3183" s="8"/>
      <c r="I3183" s="8">
        <v>103.54324344827586</v>
      </c>
      <c r="J3183" s="8"/>
      <c r="N3183" s="7"/>
      <c r="O3183" s="8"/>
      <c r="P3183" s="8"/>
      <c r="Q3183" s="8"/>
      <c r="R3183" s="8"/>
      <c r="S3183" s="8"/>
      <c r="T3183" s="8"/>
      <c r="U3183" s="8"/>
      <c r="V3183" s="8"/>
      <c r="W3183" s="8"/>
    </row>
    <row r="3184" spans="1:23" ht="14.25" customHeight="1">
      <c r="A3184" s="7">
        <v>41465</v>
      </c>
      <c r="B3184" s="8">
        <v>3.5001000000000002</v>
      </c>
      <c r="C3184" s="8">
        <v>3.5802</v>
      </c>
      <c r="D3184" s="8">
        <v>8.0099999999999838E-2</v>
      </c>
      <c r="E3184" s="8">
        <v>1.54</v>
      </c>
      <c r="F3184" s="8">
        <v>2.7</v>
      </c>
      <c r="G3184" s="8">
        <v>83.22</v>
      </c>
      <c r="H3184" s="8"/>
      <c r="I3184" s="8">
        <v>105.00008655172414</v>
      </c>
      <c r="J3184" s="8"/>
      <c r="N3184" s="7"/>
      <c r="O3184" s="8"/>
      <c r="P3184" s="8"/>
      <c r="Q3184" s="8"/>
      <c r="R3184" s="8"/>
      <c r="S3184" s="8"/>
      <c r="T3184" s="8"/>
      <c r="U3184" s="8"/>
      <c r="V3184" s="8"/>
      <c r="W3184" s="8"/>
    </row>
    <row r="3185" spans="1:23" ht="14.25" customHeight="1">
      <c r="A3185" s="7">
        <v>41464</v>
      </c>
      <c r="B3185" s="8">
        <v>3.4016000000000002</v>
      </c>
      <c r="C3185" s="8">
        <v>3.5202</v>
      </c>
      <c r="D3185" s="8">
        <v>0.11859999999999982</v>
      </c>
      <c r="E3185" s="8">
        <v>1.5</v>
      </c>
      <c r="F3185" s="8">
        <v>2.65</v>
      </c>
      <c r="G3185" s="8">
        <v>84.61</v>
      </c>
      <c r="H3185" s="8"/>
      <c r="I3185" s="8">
        <v>106.56487896551724</v>
      </c>
      <c r="J3185" s="8"/>
      <c r="N3185" s="7"/>
      <c r="O3185" s="8"/>
      <c r="P3185" s="8"/>
      <c r="Q3185" s="8"/>
      <c r="R3185" s="8"/>
      <c r="S3185" s="8"/>
      <c r="T3185" s="8"/>
      <c r="U3185" s="8"/>
      <c r="V3185" s="8"/>
      <c r="W3185" s="8"/>
    </row>
    <row r="3186" spans="1:23" ht="14.25" customHeight="1">
      <c r="A3186" s="7">
        <v>41463</v>
      </c>
      <c r="B3186" s="8">
        <v>3.3915999999999999</v>
      </c>
      <c r="C3186" s="8">
        <v>3.5177</v>
      </c>
      <c r="D3186" s="8">
        <v>0.1261000000000001</v>
      </c>
      <c r="E3186" s="8">
        <v>1.51</v>
      </c>
      <c r="F3186" s="8">
        <v>2.65</v>
      </c>
      <c r="G3186" s="8">
        <v>84.22</v>
      </c>
      <c r="H3186" s="8"/>
      <c r="I3186" s="8">
        <v>108.18829896551725</v>
      </c>
      <c r="J3186" s="8"/>
      <c r="N3186" s="7"/>
      <c r="O3186" s="8"/>
      <c r="P3186" s="8"/>
      <c r="Q3186" s="8"/>
      <c r="R3186" s="8"/>
      <c r="S3186" s="8"/>
      <c r="T3186" s="8"/>
      <c r="U3186" s="8"/>
      <c r="V3186" s="8"/>
      <c r="W3186" s="8"/>
    </row>
    <row r="3187" spans="1:23" ht="14.25" customHeight="1">
      <c r="A3187" s="7">
        <v>41460</v>
      </c>
      <c r="B3187" s="8">
        <v>3.3715999999999999</v>
      </c>
      <c r="C3187" s="8">
        <v>3.5127000000000002</v>
      </c>
      <c r="D3187" s="8">
        <v>0.14110000000000023</v>
      </c>
      <c r="E3187" s="8">
        <v>1.6</v>
      </c>
      <c r="F3187" s="8">
        <v>2.73</v>
      </c>
      <c r="G3187" s="8">
        <v>84.44</v>
      </c>
      <c r="H3187" s="8"/>
      <c r="I3187" s="8">
        <v>109.81581862068965</v>
      </c>
      <c r="J3187" s="8"/>
      <c r="N3187" s="7"/>
      <c r="O3187" s="8"/>
      <c r="P3187" s="8"/>
      <c r="Q3187" s="8"/>
      <c r="R3187" s="8"/>
      <c r="S3187" s="8"/>
      <c r="T3187" s="8"/>
      <c r="U3187" s="8"/>
      <c r="V3187" s="8"/>
      <c r="W3187" s="8"/>
    </row>
    <row r="3188" spans="1:23" ht="14.25" customHeight="1">
      <c r="A3188" s="7">
        <v>41459</v>
      </c>
      <c r="B3188" s="8">
        <v>3.3912</v>
      </c>
      <c r="C3188" s="8">
        <v>3.5102000000000002</v>
      </c>
      <c r="D3188" s="8">
        <v>0.11900000000000022</v>
      </c>
      <c r="E3188" s="8">
        <v>1.42</v>
      </c>
      <c r="F3188" s="8">
        <v>2.52</v>
      </c>
      <c r="G3188" s="8">
        <v>83.76</v>
      </c>
      <c r="H3188" s="8"/>
      <c r="I3188" s="8">
        <v>109.72113586206896</v>
      </c>
      <c r="J3188" s="8"/>
      <c r="N3188" s="7"/>
      <c r="O3188" s="8"/>
      <c r="P3188" s="8"/>
      <c r="Q3188" s="8"/>
      <c r="R3188" s="8"/>
      <c r="S3188" s="8"/>
      <c r="T3188" s="8"/>
      <c r="U3188" s="8"/>
      <c r="V3188" s="8"/>
      <c r="W3188" s="8"/>
    </row>
    <row r="3189" spans="1:23" ht="14.25" customHeight="1">
      <c r="A3189" s="7">
        <v>41458</v>
      </c>
      <c r="B3189" s="8">
        <v>3.4211999999999998</v>
      </c>
      <c r="C3189" s="8">
        <v>3.5301999999999998</v>
      </c>
      <c r="D3189" s="8">
        <v>0.10899999999999999</v>
      </c>
      <c r="E3189" s="8">
        <v>1.42</v>
      </c>
      <c r="F3189" s="8">
        <v>2.52</v>
      </c>
      <c r="G3189" s="8">
        <v>83.21</v>
      </c>
      <c r="H3189" s="8"/>
      <c r="I3189" s="8">
        <v>112.65009000000001</v>
      </c>
      <c r="J3189" s="8"/>
      <c r="N3189" s="7"/>
      <c r="O3189" s="8"/>
      <c r="P3189" s="8"/>
      <c r="Q3189" s="8"/>
      <c r="R3189" s="8"/>
      <c r="S3189" s="8"/>
      <c r="T3189" s="8"/>
      <c r="U3189" s="8"/>
      <c r="V3189" s="8"/>
      <c r="W3189" s="8"/>
    </row>
    <row r="3190" spans="1:23" ht="14.25" customHeight="1">
      <c r="A3190" s="7">
        <v>41457</v>
      </c>
      <c r="B3190" s="8">
        <v>3.3721000000000001</v>
      </c>
      <c r="C3190" s="8">
        <v>3.5243000000000002</v>
      </c>
      <c r="D3190" s="8">
        <v>0.15220000000000011</v>
      </c>
      <c r="E3190" s="8">
        <v>1.38</v>
      </c>
      <c r="F3190" s="8">
        <v>2.48</v>
      </c>
      <c r="G3190" s="8">
        <v>83.53</v>
      </c>
      <c r="H3190" s="8"/>
      <c r="I3190" s="8">
        <v>113.55137678571428</v>
      </c>
      <c r="J3190" s="8"/>
      <c r="N3190" s="7"/>
      <c r="O3190" s="8"/>
      <c r="P3190" s="8"/>
      <c r="Q3190" s="8"/>
      <c r="R3190" s="8"/>
      <c r="S3190" s="8"/>
      <c r="T3190" s="8"/>
      <c r="U3190" s="8"/>
      <c r="V3190" s="8"/>
      <c r="W3190" s="8"/>
    </row>
    <row r="3191" spans="1:23" ht="14.25" customHeight="1">
      <c r="A3191" s="7">
        <v>41456</v>
      </c>
      <c r="B3191" s="8">
        <v>3.4706000000000001</v>
      </c>
      <c r="C3191" s="8">
        <v>3.5245000000000002</v>
      </c>
      <c r="D3191" s="8">
        <v>5.3900000000000059E-2</v>
      </c>
      <c r="E3191" s="8">
        <v>1.39</v>
      </c>
      <c r="F3191" s="8">
        <v>2.5</v>
      </c>
      <c r="G3191" s="8">
        <v>83.01</v>
      </c>
      <c r="H3191" s="8"/>
      <c r="I3191" s="8">
        <v>114.38943857142857</v>
      </c>
      <c r="J3191" s="8"/>
      <c r="N3191" s="7"/>
      <c r="O3191" s="8"/>
      <c r="P3191" s="8"/>
      <c r="Q3191" s="8"/>
      <c r="R3191" s="8"/>
      <c r="S3191" s="8"/>
      <c r="T3191" s="8"/>
      <c r="U3191" s="8"/>
      <c r="V3191" s="8"/>
      <c r="W3191" s="8"/>
    </row>
    <row r="3192" spans="1:23" ht="14.25" customHeight="1">
      <c r="A3192" s="7">
        <v>41453</v>
      </c>
      <c r="B3192" s="8">
        <v>3.4811999999999999</v>
      </c>
      <c r="C3192" s="8">
        <v>3.5125000000000002</v>
      </c>
      <c r="D3192" s="8">
        <v>3.1300000000000328E-2</v>
      </c>
      <c r="E3192" s="8">
        <v>1.41</v>
      </c>
      <c r="F3192" s="8">
        <v>2.52</v>
      </c>
      <c r="G3192" s="8">
        <v>83.18</v>
      </c>
      <c r="H3192" s="8"/>
      <c r="I3192" s="8">
        <v>116.85347964285714</v>
      </c>
      <c r="J3192" s="8"/>
      <c r="N3192" s="7"/>
      <c r="O3192" s="8"/>
      <c r="P3192" s="8"/>
      <c r="Q3192" s="8"/>
      <c r="R3192" s="8"/>
      <c r="S3192" s="8"/>
      <c r="T3192" s="8"/>
      <c r="U3192" s="8"/>
      <c r="V3192" s="8"/>
      <c r="W3192" s="8"/>
    </row>
    <row r="3193" spans="1:23" ht="14.25" customHeight="1">
      <c r="A3193" s="7">
        <v>41452</v>
      </c>
      <c r="B3193" s="8">
        <v>3.4462999999999999</v>
      </c>
      <c r="C3193" s="8">
        <v>3.5230999999999999</v>
      </c>
      <c r="D3193" s="8">
        <v>7.6799999999999979E-2</v>
      </c>
      <c r="E3193" s="8">
        <v>1.38</v>
      </c>
      <c r="F3193" s="8">
        <v>2.4900000000000002</v>
      </c>
      <c r="G3193" s="8">
        <v>82.96</v>
      </c>
      <c r="H3193" s="8"/>
      <c r="I3193" s="8">
        <v>115.50788</v>
      </c>
      <c r="J3193" s="8"/>
      <c r="N3193" s="7"/>
      <c r="O3193" s="8"/>
      <c r="P3193" s="8"/>
      <c r="Q3193" s="8"/>
      <c r="R3193" s="8"/>
      <c r="S3193" s="8"/>
      <c r="T3193" s="8"/>
      <c r="U3193" s="8"/>
      <c r="V3193" s="8"/>
      <c r="W3193" s="8"/>
    </row>
    <row r="3194" spans="1:23" ht="14.25" customHeight="1">
      <c r="A3194" s="7">
        <v>41451</v>
      </c>
      <c r="B3194" s="8">
        <v>3.5737999999999999</v>
      </c>
      <c r="C3194" s="8">
        <v>3.55</v>
      </c>
      <c r="D3194" s="8">
        <v>-2.3800000000000043E-2</v>
      </c>
      <c r="E3194" s="8">
        <v>1.45</v>
      </c>
      <c r="F3194" s="8">
        <v>2.5499999999999998</v>
      </c>
      <c r="G3194" s="8">
        <v>82.95</v>
      </c>
      <c r="H3194" s="8"/>
      <c r="I3194" s="8">
        <v>115.63378857142857</v>
      </c>
      <c r="J3194" s="8"/>
      <c r="N3194" s="7"/>
      <c r="O3194" s="8"/>
      <c r="P3194" s="8"/>
      <c r="Q3194" s="8"/>
      <c r="R3194" s="8"/>
      <c r="S3194" s="8"/>
      <c r="T3194" s="8"/>
      <c r="U3194" s="8"/>
      <c r="V3194" s="8"/>
      <c r="W3194" s="8"/>
    </row>
    <row r="3195" spans="1:23" ht="14.25" customHeight="1">
      <c r="A3195" s="7">
        <v>41450</v>
      </c>
      <c r="B3195" s="8">
        <v>3.6503999999999999</v>
      </c>
      <c r="C3195" s="8">
        <v>3.5998999999999999</v>
      </c>
      <c r="D3195" s="8">
        <v>-5.0499999999999989E-2</v>
      </c>
      <c r="E3195" s="8">
        <v>1.49</v>
      </c>
      <c r="F3195" s="8">
        <v>2.6</v>
      </c>
      <c r="G3195" s="8">
        <v>82.61</v>
      </c>
      <c r="H3195" s="8"/>
      <c r="I3195" s="8">
        <v>112.09964142857143</v>
      </c>
      <c r="J3195" s="8"/>
      <c r="N3195" s="7"/>
      <c r="O3195" s="8"/>
      <c r="P3195" s="8"/>
      <c r="Q3195" s="8"/>
      <c r="R3195" s="8"/>
      <c r="S3195" s="8"/>
      <c r="T3195" s="8"/>
      <c r="U3195" s="8"/>
      <c r="V3195" s="8"/>
      <c r="W3195" s="8"/>
    </row>
    <row r="3196" spans="1:23" ht="14.25" customHeight="1">
      <c r="A3196" s="7">
        <v>41449</v>
      </c>
      <c r="B3196" s="8">
        <v>3.6503999999999999</v>
      </c>
      <c r="C3196" s="8">
        <v>3.5998999999999999</v>
      </c>
      <c r="D3196" s="8">
        <v>-5.0499999999999989E-2</v>
      </c>
      <c r="E3196" s="8">
        <v>1.48</v>
      </c>
      <c r="F3196" s="8">
        <v>2.57</v>
      </c>
      <c r="G3196" s="8">
        <v>82.43</v>
      </c>
      <c r="H3196" s="8"/>
      <c r="I3196" s="8">
        <v>110.07995071428572</v>
      </c>
      <c r="J3196" s="8"/>
      <c r="N3196" s="7"/>
      <c r="O3196" s="8"/>
      <c r="P3196" s="8"/>
      <c r="Q3196" s="8"/>
      <c r="R3196" s="8"/>
      <c r="S3196" s="8"/>
      <c r="T3196" s="8"/>
      <c r="U3196" s="8"/>
      <c r="V3196" s="8"/>
      <c r="W3196" s="8"/>
    </row>
    <row r="3197" spans="1:23" ht="14.25" customHeight="1">
      <c r="A3197" s="7">
        <v>41446</v>
      </c>
      <c r="B3197" s="8">
        <v>3.6105999999999998</v>
      </c>
      <c r="C3197" s="8">
        <v>3.6013999999999999</v>
      </c>
      <c r="D3197" s="8">
        <v>-9.1999999999998749E-3</v>
      </c>
      <c r="E3197" s="8">
        <v>1.42</v>
      </c>
      <c r="F3197" s="8">
        <v>2.52</v>
      </c>
      <c r="G3197" s="8">
        <v>82.41</v>
      </c>
      <c r="H3197" s="8"/>
      <c r="I3197" s="8">
        <v>105.90783</v>
      </c>
      <c r="J3197" s="8"/>
      <c r="N3197" s="7"/>
      <c r="O3197" s="8"/>
      <c r="P3197" s="8"/>
      <c r="Q3197" s="8"/>
      <c r="R3197" s="8"/>
      <c r="S3197" s="8"/>
      <c r="T3197" s="8"/>
      <c r="U3197" s="8"/>
      <c r="V3197" s="8"/>
      <c r="W3197" s="8"/>
    </row>
    <row r="3198" spans="1:23" ht="14.25" customHeight="1">
      <c r="A3198" s="7">
        <v>41445</v>
      </c>
      <c r="B3198" s="8">
        <v>3.5606</v>
      </c>
      <c r="C3198" s="8">
        <v>3.7016</v>
      </c>
      <c r="D3198" s="8">
        <v>0.14100000000000001</v>
      </c>
      <c r="E3198" s="8">
        <v>1.31</v>
      </c>
      <c r="F3198" s="8">
        <v>2.41</v>
      </c>
      <c r="G3198" s="8">
        <v>81.760000000000005</v>
      </c>
      <c r="H3198" s="8"/>
      <c r="I3198" s="8">
        <v>106.3841524</v>
      </c>
      <c r="J3198" s="8"/>
      <c r="N3198" s="7"/>
      <c r="O3198" s="8"/>
      <c r="P3198" s="8"/>
      <c r="Q3198" s="8"/>
      <c r="R3198" s="8"/>
      <c r="S3198" s="8"/>
      <c r="T3198" s="8"/>
      <c r="U3198" s="8"/>
      <c r="V3198" s="8"/>
      <c r="W3198" s="8"/>
    </row>
    <row r="3199" spans="1:23" ht="14.25" customHeight="1">
      <c r="A3199" s="7">
        <v>41444</v>
      </c>
      <c r="B3199" s="8">
        <v>3.2606000000000002</v>
      </c>
      <c r="C3199" s="8">
        <v>3.5516000000000001</v>
      </c>
      <c r="D3199" s="8">
        <v>0.29099999999999993</v>
      </c>
      <c r="E3199" s="8">
        <v>1.24</v>
      </c>
      <c r="F3199" s="8">
        <v>2.33</v>
      </c>
      <c r="G3199" s="8">
        <v>81.3</v>
      </c>
      <c r="H3199" s="8"/>
      <c r="I3199" s="8">
        <v>113.8479368</v>
      </c>
      <c r="J3199" s="8"/>
      <c r="N3199" s="7"/>
      <c r="O3199" s="8"/>
      <c r="P3199" s="8"/>
      <c r="Q3199" s="8"/>
      <c r="R3199" s="8"/>
      <c r="S3199" s="8"/>
      <c r="T3199" s="8"/>
      <c r="U3199" s="8"/>
      <c r="V3199" s="8"/>
      <c r="W3199" s="8"/>
    </row>
    <row r="3200" spans="1:23" ht="14.25" customHeight="1">
      <c r="A3200" s="7">
        <v>41443</v>
      </c>
      <c r="B3200" s="8">
        <v>3.1509</v>
      </c>
      <c r="C3200" s="8">
        <v>3.4817999999999998</v>
      </c>
      <c r="D3200" s="8">
        <v>0.33089999999999975</v>
      </c>
      <c r="E3200" s="8">
        <v>1.07</v>
      </c>
      <c r="F3200" s="8">
        <v>2.2000000000000002</v>
      </c>
      <c r="G3200" s="8">
        <v>80.67</v>
      </c>
      <c r="H3200" s="8"/>
      <c r="I3200" s="8">
        <v>117.5474936</v>
      </c>
      <c r="J3200" s="8"/>
      <c r="N3200" s="7"/>
      <c r="O3200" s="8"/>
      <c r="P3200" s="8"/>
      <c r="Q3200" s="8"/>
      <c r="R3200" s="8"/>
      <c r="S3200" s="8"/>
      <c r="T3200" s="8"/>
      <c r="U3200" s="8"/>
      <c r="V3200" s="8"/>
      <c r="W3200" s="8"/>
    </row>
    <row r="3201" spans="1:23" ht="14.25" customHeight="1">
      <c r="A3201" s="7">
        <v>41442</v>
      </c>
      <c r="B3201" s="8">
        <v>3.1</v>
      </c>
      <c r="C3201" s="8">
        <v>3.4784999999999999</v>
      </c>
      <c r="D3201" s="8">
        <v>0.37849999999999984</v>
      </c>
      <c r="E3201" s="8">
        <v>1.06</v>
      </c>
      <c r="F3201" s="8">
        <v>2.19</v>
      </c>
      <c r="G3201" s="8">
        <v>80.650000000000006</v>
      </c>
      <c r="H3201" s="8"/>
      <c r="I3201" s="8">
        <v>119.1975432</v>
      </c>
      <c r="J3201" s="8"/>
      <c r="N3201" s="7"/>
      <c r="O3201" s="8"/>
      <c r="P3201" s="8"/>
      <c r="Q3201" s="8"/>
      <c r="R3201" s="8"/>
      <c r="S3201" s="8"/>
      <c r="T3201" s="8"/>
      <c r="U3201" s="8"/>
      <c r="V3201" s="8"/>
      <c r="W3201" s="8"/>
    </row>
    <row r="3202" spans="1:23" ht="14.25" customHeight="1">
      <c r="A3202" s="7">
        <v>41439</v>
      </c>
      <c r="B3202" s="8">
        <v>3.1023999999999998</v>
      </c>
      <c r="C3202" s="8">
        <v>3.4689000000000001</v>
      </c>
      <c r="D3202" s="8">
        <v>0.36650000000000027</v>
      </c>
      <c r="E3202" s="8">
        <v>1.04</v>
      </c>
      <c r="F3202" s="8">
        <v>2.14</v>
      </c>
      <c r="G3202" s="8">
        <v>80.61</v>
      </c>
      <c r="H3202" s="8"/>
      <c r="I3202" s="8">
        <v>117.468228</v>
      </c>
      <c r="J3202" s="8"/>
      <c r="N3202" s="7"/>
      <c r="O3202" s="8"/>
      <c r="P3202" s="8"/>
      <c r="Q3202" s="8"/>
      <c r="R3202" s="8"/>
      <c r="S3202" s="8"/>
      <c r="T3202" s="8"/>
      <c r="U3202" s="8"/>
      <c r="V3202" s="8"/>
      <c r="W3202" s="8"/>
    </row>
    <row r="3203" spans="1:23" ht="14.25" customHeight="1">
      <c r="A3203" s="7">
        <v>41438</v>
      </c>
      <c r="B3203" s="8">
        <v>3.0859000000000001</v>
      </c>
      <c r="C3203" s="8">
        <v>3.4590999999999998</v>
      </c>
      <c r="D3203" s="8">
        <v>0.37319999999999975</v>
      </c>
      <c r="E3203" s="8">
        <v>1.1100000000000001</v>
      </c>
      <c r="F3203" s="8">
        <v>2.19</v>
      </c>
      <c r="G3203" s="8">
        <v>80.7</v>
      </c>
      <c r="H3203" s="8"/>
      <c r="I3203" s="8">
        <v>118.6318064</v>
      </c>
      <c r="J3203" s="8"/>
      <c r="N3203" s="7"/>
      <c r="O3203" s="8"/>
      <c r="P3203" s="8"/>
      <c r="Q3203" s="8"/>
      <c r="R3203" s="8"/>
      <c r="S3203" s="8"/>
      <c r="T3203" s="8"/>
      <c r="U3203" s="8"/>
      <c r="V3203" s="8"/>
      <c r="W3203" s="8"/>
    </row>
    <row r="3204" spans="1:23" ht="14.25" customHeight="1">
      <c r="A3204" s="7">
        <v>41437</v>
      </c>
      <c r="B3204" s="8">
        <v>3.0844</v>
      </c>
      <c r="C3204" s="8">
        <v>3.4491000000000001</v>
      </c>
      <c r="D3204" s="8">
        <v>0.36470000000000002</v>
      </c>
      <c r="E3204" s="8">
        <v>1.1499999999999999</v>
      </c>
      <c r="F3204" s="8">
        <v>2.25</v>
      </c>
      <c r="G3204" s="8">
        <v>80.930000000000007</v>
      </c>
      <c r="H3204" s="8"/>
      <c r="I3204" s="8">
        <v>118.55017359999999</v>
      </c>
      <c r="J3204" s="8"/>
      <c r="N3204" s="7"/>
      <c r="O3204" s="8"/>
      <c r="P3204" s="8"/>
      <c r="Q3204" s="8"/>
      <c r="R3204" s="8"/>
      <c r="S3204" s="8"/>
      <c r="T3204" s="8"/>
      <c r="U3204" s="8"/>
      <c r="V3204" s="8"/>
      <c r="W3204" s="8"/>
    </row>
    <row r="3205" spans="1:23" ht="14.25" customHeight="1">
      <c r="A3205" s="7">
        <v>41436</v>
      </c>
      <c r="B3205" s="8">
        <v>3.0844</v>
      </c>
      <c r="C3205" s="8">
        <v>3.4491000000000001</v>
      </c>
      <c r="D3205" s="8">
        <v>0.36470000000000002</v>
      </c>
      <c r="E3205" s="8">
        <v>1.1200000000000001</v>
      </c>
      <c r="F3205" s="8">
        <v>2.2000000000000002</v>
      </c>
      <c r="G3205" s="8">
        <v>81.069999999999993</v>
      </c>
      <c r="H3205" s="8"/>
      <c r="I3205" s="8">
        <v>118.55017359999999</v>
      </c>
      <c r="J3205" s="8"/>
      <c r="N3205" s="7"/>
      <c r="O3205" s="8"/>
      <c r="P3205" s="8"/>
      <c r="Q3205" s="8"/>
      <c r="R3205" s="8"/>
      <c r="S3205" s="8"/>
      <c r="T3205" s="8"/>
      <c r="U3205" s="8"/>
      <c r="V3205" s="8"/>
      <c r="W3205" s="8"/>
    </row>
    <row r="3206" spans="1:23" ht="14.25" customHeight="1">
      <c r="A3206" s="7">
        <v>41435</v>
      </c>
      <c r="B3206" s="8">
        <v>3.0844</v>
      </c>
      <c r="C3206" s="8">
        <v>3.4491000000000001</v>
      </c>
      <c r="D3206" s="8">
        <v>0.36470000000000002</v>
      </c>
      <c r="E3206" s="8">
        <v>1.1299999999999999</v>
      </c>
      <c r="F3206" s="8">
        <v>2.2200000000000002</v>
      </c>
      <c r="G3206" s="8">
        <v>81.7</v>
      </c>
      <c r="H3206" s="8"/>
      <c r="I3206" s="8">
        <v>118.55017359999999</v>
      </c>
      <c r="J3206" s="8"/>
      <c r="N3206" s="7"/>
      <c r="O3206" s="8"/>
      <c r="P3206" s="8"/>
      <c r="Q3206" s="8"/>
      <c r="R3206" s="8"/>
      <c r="S3206" s="8"/>
      <c r="T3206" s="8"/>
      <c r="U3206" s="8"/>
      <c r="V3206" s="8"/>
      <c r="W3206" s="8"/>
    </row>
    <row r="3207" spans="1:23" ht="14.25" customHeight="1">
      <c r="A3207" s="7">
        <v>41434</v>
      </c>
      <c r="B3207" s="8">
        <v>3.0844</v>
      </c>
      <c r="C3207" s="8">
        <v>3.4491000000000001</v>
      </c>
      <c r="D3207" s="8">
        <v>0.36470000000000002</v>
      </c>
      <c r="E3207" s="8">
        <v>1.1000000000000001</v>
      </c>
      <c r="F3207" s="8">
        <v>2.17</v>
      </c>
      <c r="G3207" s="8">
        <v>81.69</v>
      </c>
      <c r="H3207" s="8"/>
      <c r="I3207" s="8">
        <v>118.55017359999999</v>
      </c>
      <c r="J3207" s="8"/>
      <c r="N3207" s="7"/>
      <c r="O3207" s="8"/>
      <c r="P3207" s="8"/>
      <c r="Q3207" s="8"/>
      <c r="R3207" s="8"/>
      <c r="S3207" s="8"/>
      <c r="T3207" s="8"/>
      <c r="U3207" s="8"/>
      <c r="V3207" s="8"/>
      <c r="W3207" s="8"/>
    </row>
    <row r="3208" spans="1:23" ht="14.25" customHeight="1">
      <c r="A3208" s="7">
        <v>41433</v>
      </c>
      <c r="B3208" s="8">
        <v>3.1006999999999998</v>
      </c>
      <c r="C3208" s="8">
        <v>3.4822000000000002</v>
      </c>
      <c r="D3208" s="8">
        <v>0.38150000000000039</v>
      </c>
      <c r="E3208" s="8">
        <v>1.1000000000000001</v>
      </c>
      <c r="F3208" s="8">
        <v>2.17</v>
      </c>
      <c r="G3208" s="8">
        <v>81.69</v>
      </c>
      <c r="H3208" s="8"/>
      <c r="I3208" s="8">
        <v>116.1775464</v>
      </c>
      <c r="J3208" s="8"/>
      <c r="N3208" s="7"/>
      <c r="O3208" s="8"/>
      <c r="P3208" s="8"/>
      <c r="Q3208" s="8"/>
      <c r="R3208" s="8"/>
      <c r="S3208" s="8"/>
      <c r="T3208" s="8"/>
      <c r="U3208" s="8"/>
      <c r="V3208" s="8"/>
      <c r="W3208" s="8"/>
    </row>
    <row r="3209" spans="1:23" ht="14.25" customHeight="1">
      <c r="A3209" s="7">
        <v>41432</v>
      </c>
      <c r="B3209" s="8">
        <v>3.0308999999999999</v>
      </c>
      <c r="C3209" s="8">
        <v>3.4822000000000002</v>
      </c>
      <c r="D3209" s="8">
        <v>0.45130000000000026</v>
      </c>
      <c r="E3209" s="8">
        <v>1.1000000000000001</v>
      </c>
      <c r="F3209" s="8">
        <v>2.17</v>
      </c>
      <c r="G3209" s="8">
        <v>81.69</v>
      </c>
      <c r="H3209" s="8"/>
      <c r="I3209" s="8">
        <v>116.43171839999999</v>
      </c>
      <c r="J3209" s="8"/>
      <c r="N3209" s="7"/>
      <c r="O3209" s="8"/>
      <c r="P3209" s="8"/>
      <c r="Q3209" s="8"/>
      <c r="R3209" s="8"/>
      <c r="S3209" s="8"/>
      <c r="T3209" s="8"/>
      <c r="U3209" s="8"/>
      <c r="V3209" s="8"/>
      <c r="W3209" s="8"/>
    </row>
    <row r="3210" spans="1:23" ht="14.25" customHeight="1">
      <c r="A3210" s="7">
        <v>41431</v>
      </c>
      <c r="B3210" s="8">
        <v>2.9361999999999999</v>
      </c>
      <c r="C3210" s="8">
        <v>3.4651000000000001</v>
      </c>
      <c r="D3210" s="8">
        <v>0.52890000000000015</v>
      </c>
      <c r="E3210" s="8">
        <v>1.01</v>
      </c>
      <c r="F3210" s="8">
        <v>2.08</v>
      </c>
      <c r="G3210" s="8">
        <v>81.62</v>
      </c>
      <c r="H3210" s="8"/>
      <c r="I3210" s="8">
        <v>116.5497448</v>
      </c>
      <c r="J3210" s="8"/>
      <c r="N3210" s="7"/>
      <c r="O3210" s="8"/>
      <c r="P3210" s="8"/>
      <c r="Q3210" s="8"/>
      <c r="R3210" s="8"/>
      <c r="S3210" s="8"/>
      <c r="T3210" s="8"/>
      <c r="U3210" s="8"/>
      <c r="V3210" s="8"/>
      <c r="W3210" s="8"/>
    </row>
    <row r="3211" spans="1:23" ht="14.25" customHeight="1">
      <c r="A3211" s="7">
        <v>41430</v>
      </c>
      <c r="B3211" s="8">
        <v>2.9112</v>
      </c>
      <c r="C3211" s="8">
        <v>3.4615</v>
      </c>
      <c r="D3211" s="8">
        <v>0.55030000000000001</v>
      </c>
      <c r="E3211" s="8">
        <v>1.02</v>
      </c>
      <c r="F3211" s="8">
        <v>2.1</v>
      </c>
      <c r="G3211" s="8">
        <v>82.56</v>
      </c>
      <c r="H3211" s="8"/>
      <c r="I3211" s="8">
        <v>115.55306400000001</v>
      </c>
      <c r="J3211" s="8"/>
      <c r="N3211" s="7"/>
      <c r="O3211" s="8"/>
      <c r="P3211" s="8"/>
      <c r="Q3211" s="8"/>
      <c r="R3211" s="8"/>
      <c r="S3211" s="8"/>
      <c r="T3211" s="8"/>
      <c r="U3211" s="8"/>
      <c r="V3211" s="8"/>
      <c r="W3211" s="8"/>
    </row>
    <row r="3212" spans="1:23" ht="14.25" customHeight="1">
      <c r="A3212" s="7">
        <v>41429</v>
      </c>
      <c r="B3212" s="8">
        <v>2.8812000000000002</v>
      </c>
      <c r="C3212" s="8">
        <v>3.4603000000000002</v>
      </c>
      <c r="D3212" s="8">
        <v>0.57909999999999995</v>
      </c>
      <c r="E3212" s="8">
        <v>1.05</v>
      </c>
      <c r="F3212" s="8">
        <v>2.14</v>
      </c>
      <c r="G3212" s="8">
        <v>82.75</v>
      </c>
      <c r="H3212" s="8"/>
      <c r="I3212" s="8">
        <v>116.1346824</v>
      </c>
      <c r="J3212" s="8"/>
      <c r="N3212" s="7"/>
      <c r="O3212" s="8"/>
      <c r="P3212" s="8"/>
      <c r="Q3212" s="8"/>
      <c r="R3212" s="8"/>
      <c r="S3212" s="8"/>
      <c r="T3212" s="8"/>
      <c r="U3212" s="8"/>
      <c r="V3212" s="8"/>
      <c r="W3212" s="8"/>
    </row>
    <row r="3213" spans="1:23" ht="14.25" customHeight="1">
      <c r="A3213" s="7">
        <v>41428</v>
      </c>
      <c r="B3213" s="8">
        <v>2.8714</v>
      </c>
      <c r="C3213" s="8">
        <v>3.4478</v>
      </c>
      <c r="D3213" s="8">
        <v>0.57640000000000002</v>
      </c>
      <c r="E3213" s="8">
        <v>1.03</v>
      </c>
      <c r="F3213" s="8">
        <v>2.13</v>
      </c>
      <c r="G3213" s="8">
        <v>82.67</v>
      </c>
      <c r="H3213" s="8"/>
      <c r="I3213" s="8">
        <v>116.1748412</v>
      </c>
      <c r="J3213" s="8"/>
      <c r="N3213" s="7"/>
      <c r="O3213" s="8"/>
      <c r="P3213" s="8"/>
      <c r="Q3213" s="8"/>
      <c r="R3213" s="8"/>
      <c r="S3213" s="8"/>
      <c r="T3213" s="8"/>
      <c r="U3213" s="8"/>
      <c r="V3213" s="8"/>
      <c r="W3213" s="8"/>
    </row>
    <row r="3214" spans="1:23" ht="14.25" customHeight="1">
      <c r="A3214" s="7">
        <v>41425</v>
      </c>
      <c r="B3214" s="8">
        <v>2.8681999999999999</v>
      </c>
      <c r="C3214" s="8">
        <v>3.4399000000000002</v>
      </c>
      <c r="D3214" s="8">
        <v>0.57170000000000032</v>
      </c>
      <c r="E3214" s="8">
        <v>1.05</v>
      </c>
      <c r="F3214" s="8">
        <v>2.16</v>
      </c>
      <c r="G3214" s="8">
        <v>83.27</v>
      </c>
      <c r="H3214" s="8"/>
      <c r="I3214" s="8">
        <v>117.60009839999999</v>
      </c>
      <c r="J3214" s="8"/>
      <c r="N3214" s="7"/>
      <c r="O3214" s="8"/>
      <c r="P3214" s="8"/>
      <c r="Q3214" s="8"/>
      <c r="R3214" s="8"/>
      <c r="S3214" s="8"/>
      <c r="T3214" s="8"/>
      <c r="U3214" s="8"/>
      <c r="V3214" s="8"/>
      <c r="W3214" s="8"/>
    </row>
    <row r="3215" spans="1:23" ht="14.25" customHeight="1">
      <c r="A3215" s="7">
        <v>41424</v>
      </c>
      <c r="B3215" s="8">
        <v>2.8609</v>
      </c>
      <c r="C3215" s="8">
        <v>3.4340000000000002</v>
      </c>
      <c r="D3215" s="8">
        <v>0.57310000000000016</v>
      </c>
      <c r="E3215" s="8">
        <v>1.01</v>
      </c>
      <c r="F3215" s="8">
        <v>2.13</v>
      </c>
      <c r="G3215" s="8">
        <v>83</v>
      </c>
      <c r="H3215" s="8"/>
      <c r="I3215" s="8">
        <v>117.93145583333333</v>
      </c>
      <c r="J3215" s="8"/>
      <c r="N3215" s="7"/>
      <c r="O3215" s="8"/>
      <c r="P3215" s="8"/>
      <c r="Q3215" s="8"/>
      <c r="R3215" s="8"/>
      <c r="S3215" s="8"/>
      <c r="T3215" s="8"/>
      <c r="U3215" s="8"/>
      <c r="V3215" s="8"/>
      <c r="W3215" s="8"/>
    </row>
    <row r="3216" spans="1:23" ht="14.25" customHeight="1">
      <c r="A3216" s="7">
        <v>41423</v>
      </c>
      <c r="B3216" s="8">
        <v>2.8610000000000002</v>
      </c>
      <c r="C3216" s="8">
        <v>3.4340000000000002</v>
      </c>
      <c r="D3216" s="8">
        <v>0.57299999999999995</v>
      </c>
      <c r="E3216" s="8">
        <v>1.02</v>
      </c>
      <c r="F3216" s="8">
        <v>2.13</v>
      </c>
      <c r="G3216" s="8">
        <v>83.62</v>
      </c>
      <c r="H3216" s="8"/>
      <c r="I3216" s="8">
        <v>119.02974416666666</v>
      </c>
      <c r="J3216" s="8"/>
      <c r="N3216" s="7"/>
      <c r="O3216" s="8"/>
      <c r="P3216" s="8"/>
      <c r="Q3216" s="8"/>
      <c r="R3216" s="8"/>
      <c r="S3216" s="8"/>
      <c r="T3216" s="8"/>
      <c r="U3216" s="8"/>
      <c r="V3216" s="8"/>
      <c r="W3216" s="8"/>
    </row>
    <row r="3217" spans="1:23" ht="14.25" customHeight="1">
      <c r="A3217" s="7">
        <v>41422</v>
      </c>
      <c r="B3217" s="8">
        <v>2.8609</v>
      </c>
      <c r="C3217" s="8">
        <v>3.4205999999999999</v>
      </c>
      <c r="D3217" s="8">
        <v>0.55969999999999986</v>
      </c>
      <c r="E3217" s="8">
        <v>1.02</v>
      </c>
      <c r="F3217" s="8">
        <v>2.15</v>
      </c>
      <c r="G3217" s="8">
        <v>84.26</v>
      </c>
      <c r="H3217" s="8"/>
      <c r="I3217" s="8">
        <v>120.56487333333334</v>
      </c>
      <c r="J3217" s="8"/>
      <c r="N3217" s="7"/>
      <c r="O3217" s="8"/>
      <c r="P3217" s="8"/>
      <c r="Q3217" s="8"/>
      <c r="R3217" s="8"/>
      <c r="S3217" s="8"/>
      <c r="T3217" s="8"/>
      <c r="U3217" s="8"/>
      <c r="V3217" s="8"/>
      <c r="W3217" s="8"/>
    </row>
    <row r="3218" spans="1:23" ht="14.25" customHeight="1">
      <c r="A3218" s="7">
        <v>41421</v>
      </c>
      <c r="B3218" s="8">
        <v>2.8654999999999999</v>
      </c>
      <c r="C3218" s="8">
        <v>3.4165999999999999</v>
      </c>
      <c r="D3218" s="8">
        <v>0.55109999999999992</v>
      </c>
      <c r="E3218" s="8">
        <v>0.9</v>
      </c>
      <c r="F3218" s="8">
        <v>2.0099999999999998</v>
      </c>
      <c r="G3218" s="8">
        <v>83.64</v>
      </c>
      <c r="H3218" s="8"/>
      <c r="I3218" s="8">
        <v>118.52598434782608</v>
      </c>
      <c r="J3218" s="8"/>
      <c r="N3218" s="7"/>
      <c r="O3218" s="8"/>
      <c r="P3218" s="8"/>
      <c r="Q3218" s="8"/>
      <c r="R3218" s="8"/>
      <c r="S3218" s="8"/>
      <c r="T3218" s="8"/>
      <c r="U3218" s="8"/>
      <c r="V3218" s="8"/>
      <c r="W3218" s="8"/>
    </row>
    <row r="3219" spans="1:23" ht="14.25" customHeight="1">
      <c r="A3219" s="7">
        <v>41418</v>
      </c>
      <c r="B3219" s="8">
        <v>2.8673000000000002</v>
      </c>
      <c r="C3219" s="8">
        <v>3.4180999999999999</v>
      </c>
      <c r="D3219" s="8">
        <v>0.55079999999999973</v>
      </c>
      <c r="E3219" s="8">
        <v>0.9</v>
      </c>
      <c r="F3219" s="8">
        <v>2.0099999999999998</v>
      </c>
      <c r="G3219" s="8">
        <v>83.65</v>
      </c>
      <c r="H3219" s="8"/>
      <c r="I3219" s="8">
        <v>118.98775695652174</v>
      </c>
      <c r="J3219" s="8"/>
      <c r="N3219" s="7"/>
      <c r="O3219" s="8"/>
      <c r="P3219" s="8"/>
      <c r="Q3219" s="8"/>
      <c r="R3219" s="8"/>
      <c r="S3219" s="8"/>
      <c r="T3219" s="8"/>
      <c r="U3219" s="8"/>
      <c r="V3219" s="8"/>
      <c r="W3219" s="8"/>
    </row>
    <row r="3220" spans="1:23" ht="14.25" customHeight="1">
      <c r="A3220" s="7">
        <v>41417</v>
      </c>
      <c r="B3220" s="8">
        <v>2.8649</v>
      </c>
      <c r="C3220" s="8">
        <v>3.4129999999999998</v>
      </c>
      <c r="D3220" s="8">
        <v>0.54809999999999981</v>
      </c>
      <c r="E3220" s="8">
        <v>0.91</v>
      </c>
      <c r="F3220" s="8">
        <v>2.02</v>
      </c>
      <c r="G3220" s="8">
        <v>83.75</v>
      </c>
      <c r="H3220" s="8"/>
      <c r="I3220" s="8">
        <v>120.53972869565217</v>
      </c>
      <c r="J3220" s="8"/>
      <c r="N3220" s="7"/>
      <c r="O3220" s="8"/>
      <c r="P3220" s="8"/>
      <c r="Q3220" s="8"/>
      <c r="R3220" s="8"/>
      <c r="S3220" s="8"/>
      <c r="T3220" s="8"/>
      <c r="U3220" s="8"/>
      <c r="V3220" s="8"/>
      <c r="W3220" s="8"/>
    </row>
    <row r="3221" spans="1:23" ht="14.25" customHeight="1">
      <c r="A3221" s="7">
        <v>41416</v>
      </c>
      <c r="B3221" s="8">
        <v>2.8714</v>
      </c>
      <c r="C3221" s="8">
        <v>3.4152999999999998</v>
      </c>
      <c r="D3221" s="8">
        <v>0.54389999999999983</v>
      </c>
      <c r="E3221" s="8">
        <v>0.91</v>
      </c>
      <c r="F3221" s="8">
        <v>2.0299999999999998</v>
      </c>
      <c r="G3221" s="8">
        <v>84.29</v>
      </c>
      <c r="H3221" s="8"/>
      <c r="I3221" s="8">
        <v>123.93768869565217</v>
      </c>
      <c r="J3221" s="8"/>
      <c r="N3221" s="7"/>
      <c r="O3221" s="8"/>
      <c r="P3221" s="8"/>
      <c r="Q3221" s="8"/>
      <c r="R3221" s="8"/>
      <c r="S3221" s="8"/>
      <c r="T3221" s="8"/>
      <c r="U3221" s="8"/>
      <c r="V3221" s="8"/>
      <c r="W3221" s="8"/>
    </row>
    <row r="3222" spans="1:23" ht="14.25" customHeight="1">
      <c r="A3222" s="7">
        <v>41415</v>
      </c>
      <c r="B3222" s="8">
        <v>2.8812000000000002</v>
      </c>
      <c r="C3222" s="8">
        <v>3.4253</v>
      </c>
      <c r="D3222" s="8">
        <v>0.54409999999999981</v>
      </c>
      <c r="E3222" s="8">
        <v>0.84</v>
      </c>
      <c r="F3222" s="8">
        <v>1.94</v>
      </c>
      <c r="G3222" s="8">
        <v>83.83</v>
      </c>
      <c r="H3222" s="8"/>
      <c r="I3222" s="8">
        <v>123.13850217391304</v>
      </c>
      <c r="J3222" s="8"/>
      <c r="N3222" s="7"/>
      <c r="O3222" s="8"/>
      <c r="P3222" s="8"/>
      <c r="Q3222" s="8"/>
      <c r="R3222" s="8"/>
      <c r="S3222" s="8"/>
      <c r="T3222" s="8"/>
      <c r="U3222" s="8"/>
      <c r="V3222" s="8"/>
      <c r="W3222" s="8"/>
    </row>
    <row r="3223" spans="1:23" ht="14.25" customHeight="1">
      <c r="A3223" s="7">
        <v>41414</v>
      </c>
      <c r="B3223" s="8">
        <v>2.8653</v>
      </c>
      <c r="C3223" s="8">
        <v>3.4253</v>
      </c>
      <c r="D3223" s="8">
        <v>0.56000000000000005</v>
      </c>
      <c r="E3223" s="8">
        <v>0.85</v>
      </c>
      <c r="F3223" s="8">
        <v>1.97</v>
      </c>
      <c r="G3223" s="8">
        <v>83.81</v>
      </c>
      <c r="H3223" s="8"/>
      <c r="I3223" s="8">
        <v>121.40925391304347</v>
      </c>
      <c r="J3223" s="8"/>
      <c r="N3223" s="7"/>
      <c r="O3223" s="8"/>
      <c r="P3223" s="8"/>
      <c r="Q3223" s="8"/>
      <c r="R3223" s="8"/>
      <c r="S3223" s="8"/>
      <c r="T3223" s="8"/>
      <c r="U3223" s="8"/>
      <c r="V3223" s="8"/>
      <c r="W3223" s="8"/>
    </row>
    <row r="3224" spans="1:23" ht="14.25" customHeight="1">
      <c r="A3224" s="7">
        <v>41411</v>
      </c>
      <c r="B3224" s="8">
        <v>2.8622000000000001</v>
      </c>
      <c r="C3224" s="8">
        <v>3.4213</v>
      </c>
      <c r="D3224" s="8">
        <v>0.55909999999999993</v>
      </c>
      <c r="E3224" s="8">
        <v>0.84</v>
      </c>
      <c r="F3224" s="8">
        <v>1.95</v>
      </c>
      <c r="G3224" s="8">
        <v>84.21</v>
      </c>
      <c r="H3224" s="8"/>
      <c r="I3224" s="8">
        <v>121.40425260869566</v>
      </c>
      <c r="J3224" s="8"/>
      <c r="N3224" s="7"/>
      <c r="O3224" s="8"/>
      <c r="P3224" s="8"/>
      <c r="Q3224" s="8"/>
      <c r="R3224" s="8"/>
      <c r="S3224" s="8"/>
      <c r="T3224" s="8"/>
      <c r="U3224" s="8"/>
      <c r="V3224" s="8"/>
      <c r="W3224" s="8"/>
    </row>
    <row r="3225" spans="1:23" ht="14.25" customHeight="1">
      <c r="A3225" s="7">
        <v>41410</v>
      </c>
      <c r="B3225" s="8">
        <v>2.8458999999999999</v>
      </c>
      <c r="C3225" s="8">
        <v>3.4218999999999999</v>
      </c>
      <c r="D3225" s="8">
        <v>0.57600000000000007</v>
      </c>
      <c r="E3225" s="8">
        <v>0.79</v>
      </c>
      <c r="F3225" s="8">
        <v>1.87</v>
      </c>
      <c r="G3225" s="8">
        <v>83.75</v>
      </c>
      <c r="H3225" s="8"/>
      <c r="I3225" s="8">
        <v>121.09686000000001</v>
      </c>
      <c r="J3225" s="8"/>
      <c r="N3225" s="7"/>
      <c r="O3225" s="8"/>
      <c r="P3225" s="8"/>
      <c r="Q3225" s="8"/>
      <c r="R3225" s="8"/>
      <c r="S3225" s="8"/>
      <c r="T3225" s="8"/>
      <c r="U3225" s="8"/>
      <c r="V3225" s="8"/>
      <c r="W3225" s="8"/>
    </row>
    <row r="3226" spans="1:23" ht="14.25" customHeight="1">
      <c r="A3226" s="7">
        <v>41409</v>
      </c>
      <c r="B3226" s="8">
        <v>2.8298000000000001</v>
      </c>
      <c r="C3226" s="8">
        <v>3.4218000000000002</v>
      </c>
      <c r="D3226" s="8">
        <v>0.59200000000000008</v>
      </c>
      <c r="E3226" s="8">
        <v>0.84</v>
      </c>
      <c r="F3226" s="8">
        <v>1.94</v>
      </c>
      <c r="G3226" s="8">
        <v>83.79</v>
      </c>
      <c r="H3226" s="8"/>
      <c r="I3226" s="8">
        <v>120.59941304347826</v>
      </c>
      <c r="J3226" s="8"/>
      <c r="N3226" s="7"/>
      <c r="O3226" s="8"/>
      <c r="P3226" s="8"/>
      <c r="Q3226" s="8"/>
      <c r="R3226" s="8"/>
      <c r="S3226" s="8"/>
      <c r="T3226" s="8"/>
      <c r="U3226" s="8"/>
      <c r="V3226" s="8"/>
      <c r="W3226" s="8"/>
    </row>
    <row r="3227" spans="1:23" ht="14.25" customHeight="1">
      <c r="A3227" s="7">
        <v>41408</v>
      </c>
      <c r="B3227" s="8">
        <v>2.8412000000000002</v>
      </c>
      <c r="C3227" s="8">
        <v>3.4247999999999998</v>
      </c>
      <c r="D3227" s="8">
        <v>0.58359999999999967</v>
      </c>
      <c r="E3227" s="8">
        <v>0.85</v>
      </c>
      <c r="F3227" s="8">
        <v>1.96</v>
      </c>
      <c r="G3227" s="8">
        <v>83.62</v>
      </c>
      <c r="H3227" s="8"/>
      <c r="I3227" s="8">
        <v>121.76124130434782</v>
      </c>
      <c r="J3227" s="8"/>
      <c r="N3227" s="7"/>
      <c r="O3227" s="8"/>
      <c r="P3227" s="8"/>
      <c r="Q3227" s="8"/>
      <c r="R3227" s="8"/>
      <c r="S3227" s="8"/>
      <c r="T3227" s="8"/>
      <c r="U3227" s="8"/>
      <c r="V3227" s="8"/>
      <c r="W3227" s="8"/>
    </row>
    <row r="3228" spans="1:23" ht="14.25" customHeight="1">
      <c r="A3228" s="7">
        <v>41407</v>
      </c>
      <c r="B3228" s="8">
        <v>2.8416000000000001</v>
      </c>
      <c r="C3228" s="8">
        <v>3.4238</v>
      </c>
      <c r="D3228" s="8">
        <v>0.58219999999999983</v>
      </c>
      <c r="E3228" s="8">
        <v>0.83</v>
      </c>
      <c r="F3228" s="8">
        <v>1.92</v>
      </c>
      <c r="G3228" s="8">
        <v>83.2</v>
      </c>
      <c r="H3228" s="8"/>
      <c r="I3228" s="8">
        <v>120.49491409090909</v>
      </c>
      <c r="J3228" s="8"/>
      <c r="N3228" s="7"/>
      <c r="O3228" s="8"/>
      <c r="P3228" s="8"/>
      <c r="Q3228" s="8"/>
      <c r="R3228" s="8"/>
      <c r="S3228" s="8"/>
      <c r="T3228" s="8"/>
      <c r="U3228" s="8"/>
      <c r="V3228" s="8"/>
      <c r="W3228" s="8"/>
    </row>
    <row r="3229" spans="1:23" ht="14.25" customHeight="1">
      <c r="A3229" s="7">
        <v>41404</v>
      </c>
      <c r="B3229" s="8">
        <v>2.8304999999999998</v>
      </c>
      <c r="C3229" s="8">
        <v>3.4211999999999998</v>
      </c>
      <c r="D3229" s="8">
        <v>0.5907</v>
      </c>
      <c r="E3229" s="8">
        <v>0.82</v>
      </c>
      <c r="F3229" s="8">
        <v>1.9</v>
      </c>
      <c r="G3229" s="8">
        <v>83.1</v>
      </c>
      <c r="H3229" s="8"/>
      <c r="I3229" s="8">
        <v>121.93756818181818</v>
      </c>
      <c r="J3229" s="8"/>
      <c r="N3229" s="7"/>
      <c r="O3229" s="8"/>
      <c r="P3229" s="8"/>
      <c r="Q3229" s="8"/>
      <c r="R3229" s="8"/>
      <c r="S3229" s="8"/>
      <c r="T3229" s="8"/>
      <c r="U3229" s="8"/>
      <c r="V3229" s="8"/>
      <c r="W3229" s="8"/>
    </row>
    <row r="3230" spans="1:23" ht="14.25" customHeight="1">
      <c r="A3230" s="7">
        <v>41403</v>
      </c>
      <c r="B3230" s="8">
        <v>2.8330000000000002</v>
      </c>
      <c r="C3230" s="8">
        <v>3.4317000000000002</v>
      </c>
      <c r="D3230" s="8">
        <v>0.59870000000000001</v>
      </c>
      <c r="E3230" s="8">
        <v>0.75</v>
      </c>
      <c r="F3230" s="8">
        <v>1.81</v>
      </c>
      <c r="G3230" s="8">
        <v>82.67</v>
      </c>
      <c r="H3230" s="8"/>
      <c r="I3230" s="8">
        <v>121.54863809523809</v>
      </c>
      <c r="J3230" s="8"/>
      <c r="N3230" s="7"/>
      <c r="O3230" s="8"/>
      <c r="P3230" s="8"/>
      <c r="Q3230" s="8"/>
      <c r="R3230" s="8"/>
      <c r="S3230" s="8"/>
      <c r="T3230" s="8"/>
      <c r="U3230" s="8"/>
      <c r="V3230" s="8"/>
      <c r="W3230" s="8"/>
    </row>
    <row r="3231" spans="1:23" ht="14.25" customHeight="1">
      <c r="A3231" s="7">
        <v>41402</v>
      </c>
      <c r="B3231" s="8">
        <v>2.8329</v>
      </c>
      <c r="C3231" s="8">
        <v>3.4344999999999999</v>
      </c>
      <c r="D3231" s="8">
        <v>0.60159999999999991</v>
      </c>
      <c r="E3231" s="8">
        <v>0.75</v>
      </c>
      <c r="F3231" s="8">
        <v>1.81</v>
      </c>
      <c r="G3231" s="8">
        <v>81.91</v>
      </c>
      <c r="H3231" s="8"/>
      <c r="I3231" s="8">
        <v>122.46408761904762</v>
      </c>
      <c r="J3231" s="8"/>
      <c r="N3231" s="7"/>
      <c r="O3231" s="8"/>
      <c r="P3231" s="8"/>
      <c r="Q3231" s="8"/>
      <c r="R3231" s="8"/>
      <c r="S3231" s="8"/>
      <c r="T3231" s="8"/>
      <c r="U3231" s="8"/>
      <c r="V3231" s="8"/>
      <c r="W3231" s="8"/>
    </row>
    <row r="3232" spans="1:23" ht="14.25" customHeight="1">
      <c r="A3232" s="7">
        <v>41401</v>
      </c>
      <c r="B3232" s="8">
        <v>2.8052000000000001</v>
      </c>
      <c r="C3232" s="8">
        <v>3.4260999999999999</v>
      </c>
      <c r="D3232" s="8">
        <v>0.62089999999999979</v>
      </c>
      <c r="E3232" s="8">
        <v>0.75</v>
      </c>
      <c r="F3232" s="8">
        <v>1.82</v>
      </c>
      <c r="G3232" s="8">
        <v>82.28</v>
      </c>
      <c r="H3232" s="8"/>
      <c r="I3232" s="8">
        <v>121.88235333333333</v>
      </c>
      <c r="J3232" s="8"/>
      <c r="N3232" s="7"/>
      <c r="O3232" s="8"/>
      <c r="P3232" s="8"/>
      <c r="Q3232" s="8"/>
      <c r="R3232" s="8"/>
      <c r="S3232" s="8"/>
      <c r="T3232" s="8"/>
      <c r="U3232" s="8"/>
      <c r="V3232" s="8"/>
      <c r="W3232" s="8"/>
    </row>
    <row r="3233" spans="1:23" ht="14.25" customHeight="1">
      <c r="A3233" s="7">
        <v>41400</v>
      </c>
      <c r="B3233" s="8">
        <v>2.8008000000000002</v>
      </c>
      <c r="C3233" s="8">
        <v>3.4354</v>
      </c>
      <c r="D3233" s="8">
        <v>0.63459999999999983</v>
      </c>
      <c r="E3233" s="8">
        <v>0.74</v>
      </c>
      <c r="F3233" s="8">
        <v>1.8</v>
      </c>
      <c r="G3233" s="8">
        <v>82.33</v>
      </c>
      <c r="H3233" s="8"/>
      <c r="I3233" s="8">
        <v>122.54558</v>
      </c>
      <c r="J3233" s="8"/>
      <c r="N3233" s="7"/>
      <c r="O3233" s="8"/>
      <c r="P3233" s="8"/>
      <c r="Q3233" s="8"/>
      <c r="R3233" s="8"/>
      <c r="S3233" s="8"/>
      <c r="T3233" s="8"/>
      <c r="U3233" s="8"/>
      <c r="V3233" s="8"/>
      <c r="W3233" s="8"/>
    </row>
    <row r="3234" spans="1:23" ht="14.25" customHeight="1">
      <c r="A3234" s="7">
        <v>41397</v>
      </c>
      <c r="B3234" s="8">
        <v>2.7759</v>
      </c>
      <c r="C3234" s="8">
        <v>3.4211999999999998</v>
      </c>
      <c r="D3234" s="8">
        <v>0.64529999999999976</v>
      </c>
      <c r="E3234" s="8">
        <v>0.73</v>
      </c>
      <c r="F3234" s="8">
        <v>1.78</v>
      </c>
      <c r="G3234" s="8">
        <v>82.08</v>
      </c>
      <c r="H3234" s="8"/>
      <c r="I3234" s="8">
        <v>124.6988135</v>
      </c>
      <c r="J3234" s="8"/>
      <c r="N3234" s="7"/>
      <c r="O3234" s="8"/>
      <c r="P3234" s="8"/>
      <c r="Q3234" s="8"/>
      <c r="R3234" s="8"/>
      <c r="S3234" s="8"/>
      <c r="T3234" s="8"/>
      <c r="U3234" s="8"/>
      <c r="V3234" s="8"/>
      <c r="W3234" s="8"/>
    </row>
    <row r="3235" spans="1:23" ht="14.25" customHeight="1">
      <c r="A3235" s="7">
        <v>41396</v>
      </c>
      <c r="B3235" s="8">
        <v>2.7768000000000002</v>
      </c>
      <c r="C3235" s="8">
        <v>3.4119000000000002</v>
      </c>
      <c r="D3235" s="8">
        <v>0.6351</v>
      </c>
      <c r="E3235" s="8">
        <v>0.65</v>
      </c>
      <c r="F3235" s="8">
        <v>1.66</v>
      </c>
      <c r="G3235" s="8">
        <v>82.22</v>
      </c>
      <c r="H3235" s="8"/>
      <c r="I3235" s="8">
        <v>127.02400350000001</v>
      </c>
      <c r="J3235" s="8"/>
      <c r="N3235" s="7"/>
      <c r="O3235" s="8"/>
      <c r="P3235" s="8"/>
      <c r="Q3235" s="8"/>
      <c r="R3235" s="8"/>
      <c r="S3235" s="8"/>
      <c r="T3235" s="8"/>
      <c r="U3235" s="8"/>
      <c r="V3235" s="8"/>
      <c r="W3235" s="8"/>
    </row>
    <row r="3236" spans="1:23" ht="14.25" customHeight="1">
      <c r="A3236" s="7">
        <v>41395</v>
      </c>
      <c r="B3236" s="8">
        <v>2.7841999999999998</v>
      </c>
      <c r="C3236" s="8">
        <v>3.4314</v>
      </c>
      <c r="D3236" s="8">
        <v>0.64720000000000022</v>
      </c>
      <c r="E3236" s="8">
        <v>0.65</v>
      </c>
      <c r="F3236" s="8">
        <v>1.66</v>
      </c>
      <c r="G3236" s="8">
        <v>81.62</v>
      </c>
      <c r="H3236" s="8"/>
      <c r="I3236" s="8">
        <v>127.43290399999999</v>
      </c>
      <c r="J3236" s="8"/>
      <c r="N3236" s="7"/>
      <c r="O3236" s="8"/>
      <c r="P3236" s="8"/>
      <c r="Q3236" s="8"/>
      <c r="R3236" s="8"/>
      <c r="S3236" s="8"/>
      <c r="T3236" s="8"/>
      <c r="U3236" s="8"/>
      <c r="V3236" s="8"/>
      <c r="W3236" s="8"/>
    </row>
    <row r="3237" spans="1:23" ht="14.25" customHeight="1">
      <c r="A3237" s="7">
        <v>41394</v>
      </c>
      <c r="B3237" s="8">
        <v>2.7841999999999998</v>
      </c>
      <c r="C3237" s="8">
        <v>3.4314</v>
      </c>
      <c r="D3237" s="8">
        <v>0.64720000000000022</v>
      </c>
      <c r="E3237" s="8">
        <v>0.68</v>
      </c>
      <c r="F3237" s="8">
        <v>1.7</v>
      </c>
      <c r="G3237" s="8">
        <v>81.72</v>
      </c>
      <c r="H3237" s="8"/>
      <c r="I3237" s="8">
        <v>127.43290399999999</v>
      </c>
      <c r="J3237" s="8"/>
      <c r="N3237" s="7"/>
      <c r="O3237" s="8"/>
      <c r="P3237" s="8"/>
      <c r="Q3237" s="8"/>
      <c r="R3237" s="8"/>
      <c r="S3237" s="8"/>
      <c r="T3237" s="8"/>
      <c r="U3237" s="8"/>
      <c r="V3237" s="8"/>
      <c r="W3237" s="8"/>
    </row>
    <row r="3238" spans="1:23" ht="14.25" customHeight="1">
      <c r="A3238" s="7">
        <v>41393</v>
      </c>
      <c r="B3238" s="8">
        <v>2.7841999999999998</v>
      </c>
      <c r="C3238" s="8">
        <v>3.4314</v>
      </c>
      <c r="D3238" s="8">
        <v>0.64720000000000022</v>
      </c>
      <c r="E3238" s="8">
        <v>0.68</v>
      </c>
      <c r="F3238" s="8">
        <v>1.7</v>
      </c>
      <c r="G3238" s="8">
        <v>82.14</v>
      </c>
      <c r="H3238" s="8"/>
      <c r="I3238" s="8">
        <v>127.43290399999999</v>
      </c>
      <c r="J3238" s="8"/>
      <c r="N3238" s="7"/>
      <c r="O3238" s="8"/>
      <c r="P3238" s="8"/>
      <c r="Q3238" s="8"/>
      <c r="R3238" s="8"/>
      <c r="S3238" s="8"/>
      <c r="T3238" s="8"/>
      <c r="U3238" s="8"/>
      <c r="V3238" s="8"/>
      <c r="W3238" s="8"/>
    </row>
    <row r="3239" spans="1:23" ht="14.25" customHeight="1">
      <c r="A3239" s="7">
        <v>41392</v>
      </c>
      <c r="B3239" s="8">
        <v>2.7841999999999998</v>
      </c>
      <c r="C3239" s="8">
        <v>3.4314</v>
      </c>
      <c r="D3239" s="8">
        <v>0.64720000000000022</v>
      </c>
      <c r="E3239" s="8">
        <v>0.68</v>
      </c>
      <c r="F3239" s="8">
        <v>1.7</v>
      </c>
      <c r="G3239" s="8">
        <v>82.49</v>
      </c>
      <c r="H3239" s="8"/>
      <c r="I3239" s="8">
        <v>127.43290399999999</v>
      </c>
      <c r="J3239" s="8"/>
      <c r="N3239" s="7"/>
      <c r="O3239" s="8"/>
      <c r="P3239" s="8"/>
      <c r="Q3239" s="8"/>
      <c r="R3239" s="8"/>
      <c r="S3239" s="8"/>
      <c r="T3239" s="8"/>
      <c r="U3239" s="8"/>
      <c r="V3239" s="8"/>
      <c r="W3239" s="8"/>
    </row>
    <row r="3240" spans="1:23" ht="14.25" customHeight="1">
      <c r="A3240" s="7">
        <v>41391</v>
      </c>
      <c r="B3240" s="8">
        <v>2.7905000000000002</v>
      </c>
      <c r="C3240" s="8">
        <v>3.4310999999999998</v>
      </c>
      <c r="D3240" s="8">
        <v>0.64059999999999961</v>
      </c>
      <c r="E3240" s="8">
        <v>0.68</v>
      </c>
      <c r="F3240" s="8">
        <v>1.7</v>
      </c>
      <c r="G3240" s="8">
        <v>82.49</v>
      </c>
      <c r="H3240" s="8"/>
      <c r="I3240" s="8">
        <v>126.1220065</v>
      </c>
      <c r="J3240" s="8"/>
      <c r="N3240" s="7"/>
      <c r="O3240" s="8"/>
      <c r="P3240" s="8"/>
      <c r="Q3240" s="8"/>
      <c r="R3240" s="8"/>
      <c r="S3240" s="8"/>
      <c r="T3240" s="8"/>
      <c r="U3240" s="8"/>
      <c r="V3240" s="8"/>
      <c r="W3240" s="8"/>
    </row>
    <row r="3241" spans="1:23" ht="14.25" customHeight="1">
      <c r="A3241" s="7">
        <v>41390</v>
      </c>
      <c r="B3241" s="8">
        <v>2.8161999999999998</v>
      </c>
      <c r="C3241" s="8">
        <v>3.4312999999999998</v>
      </c>
      <c r="D3241" s="8">
        <v>0.61509999999999998</v>
      </c>
      <c r="E3241" s="8">
        <v>0.68</v>
      </c>
      <c r="F3241" s="8">
        <v>1.7</v>
      </c>
      <c r="G3241" s="8">
        <v>82.49</v>
      </c>
      <c r="H3241" s="8"/>
      <c r="I3241" s="8">
        <v>124.11588842105263</v>
      </c>
      <c r="J3241" s="8"/>
      <c r="N3241" s="7"/>
      <c r="O3241" s="8"/>
      <c r="P3241" s="8"/>
      <c r="Q3241" s="8"/>
      <c r="R3241" s="8"/>
      <c r="S3241" s="8"/>
      <c r="T3241" s="8"/>
      <c r="U3241" s="8"/>
      <c r="V3241" s="8"/>
      <c r="W3241" s="8"/>
    </row>
    <row r="3242" spans="1:23" ht="14.25" customHeight="1">
      <c r="A3242" s="7">
        <v>41389</v>
      </c>
      <c r="B3242" s="8">
        <v>2.8311000000000002</v>
      </c>
      <c r="C3242" s="8">
        <v>3.4314</v>
      </c>
      <c r="D3242" s="8">
        <v>0.60029999999999983</v>
      </c>
      <c r="E3242" s="8">
        <v>0.71</v>
      </c>
      <c r="F3242" s="8">
        <v>1.74</v>
      </c>
      <c r="G3242" s="8">
        <v>82.77</v>
      </c>
      <c r="H3242" s="8"/>
      <c r="I3242" s="8">
        <v>124.44129789473685</v>
      </c>
      <c r="J3242" s="8"/>
      <c r="N3242" s="7"/>
      <c r="O3242" s="8"/>
      <c r="P3242" s="8"/>
      <c r="Q3242" s="8"/>
      <c r="R3242" s="8"/>
      <c r="S3242" s="8"/>
      <c r="T3242" s="8"/>
      <c r="U3242" s="8"/>
      <c r="V3242" s="8"/>
      <c r="W3242" s="8"/>
    </row>
    <row r="3243" spans="1:23" ht="14.25" customHeight="1">
      <c r="A3243" s="7">
        <v>41388</v>
      </c>
      <c r="B3243" s="8">
        <v>2.8243</v>
      </c>
      <c r="C3243" s="8">
        <v>3.4498000000000002</v>
      </c>
      <c r="D3243" s="8">
        <v>0.62550000000000017</v>
      </c>
      <c r="E3243" s="8">
        <v>0.7</v>
      </c>
      <c r="F3243" s="8">
        <v>1.73</v>
      </c>
      <c r="G3243" s="8">
        <v>82.95</v>
      </c>
      <c r="H3243" s="8"/>
      <c r="I3243" s="8">
        <v>123.32073105263157</v>
      </c>
      <c r="J3243" s="8"/>
      <c r="N3243" s="7"/>
      <c r="O3243" s="8"/>
      <c r="P3243" s="8"/>
      <c r="Q3243" s="8"/>
      <c r="R3243" s="8"/>
      <c r="S3243" s="8"/>
      <c r="T3243" s="8"/>
      <c r="U3243" s="8"/>
      <c r="V3243" s="8"/>
      <c r="W3243" s="8"/>
    </row>
    <row r="3244" spans="1:23" ht="14.25" customHeight="1">
      <c r="A3244" s="7">
        <v>41387</v>
      </c>
      <c r="B3244" s="8">
        <v>2.8494999999999999</v>
      </c>
      <c r="C3244" s="8">
        <v>3.4628999999999999</v>
      </c>
      <c r="D3244" s="8">
        <v>0.61339999999999995</v>
      </c>
      <c r="E3244" s="8">
        <v>0.71</v>
      </c>
      <c r="F3244" s="8">
        <v>1.74</v>
      </c>
      <c r="G3244" s="8">
        <v>83.01</v>
      </c>
      <c r="H3244" s="8"/>
      <c r="I3244" s="8">
        <v>121.50274</v>
      </c>
      <c r="J3244" s="8"/>
      <c r="N3244" s="7"/>
      <c r="O3244" s="8"/>
      <c r="P3244" s="8"/>
      <c r="Q3244" s="8"/>
      <c r="R3244" s="8"/>
      <c r="S3244" s="8"/>
      <c r="T3244" s="8"/>
      <c r="U3244" s="8"/>
      <c r="V3244" s="8"/>
      <c r="W3244" s="8"/>
    </row>
    <row r="3245" spans="1:23" ht="14.25" customHeight="1">
      <c r="A3245" s="7">
        <v>41386</v>
      </c>
      <c r="B3245" s="8">
        <v>2.8898000000000001</v>
      </c>
      <c r="C3245" s="8">
        <v>3.4866999999999999</v>
      </c>
      <c r="D3245" s="8">
        <v>0.59689999999999976</v>
      </c>
      <c r="E3245" s="8">
        <v>0.7</v>
      </c>
      <c r="F3245" s="8">
        <v>1.72</v>
      </c>
      <c r="G3245" s="8">
        <v>82.64</v>
      </c>
      <c r="H3245" s="8"/>
      <c r="I3245" s="8">
        <v>119.26734</v>
      </c>
      <c r="J3245" s="8"/>
      <c r="N3245" s="7"/>
      <c r="O3245" s="8"/>
      <c r="P3245" s="8"/>
      <c r="Q3245" s="8"/>
      <c r="R3245" s="8"/>
      <c r="S3245" s="8"/>
      <c r="T3245" s="8"/>
      <c r="U3245" s="8"/>
      <c r="V3245" s="8"/>
      <c r="W3245" s="8"/>
    </row>
    <row r="3246" spans="1:23" ht="14.25" customHeight="1">
      <c r="A3246" s="7">
        <v>41383</v>
      </c>
      <c r="B3246" s="8">
        <v>2.8662999999999998</v>
      </c>
      <c r="C3246" s="8">
        <v>3.4502999999999999</v>
      </c>
      <c r="D3246" s="8">
        <v>0.58400000000000007</v>
      </c>
      <c r="E3246" s="8">
        <v>0.72</v>
      </c>
      <c r="F3246" s="8">
        <v>1.73</v>
      </c>
      <c r="G3246" s="8">
        <v>82.75</v>
      </c>
      <c r="H3246" s="8"/>
      <c r="I3246" s="8">
        <v>111.89796631578947</v>
      </c>
      <c r="J3246" s="8"/>
      <c r="N3246" s="7"/>
      <c r="O3246" s="8"/>
      <c r="P3246" s="8"/>
      <c r="Q3246" s="8"/>
      <c r="R3246" s="8"/>
      <c r="S3246" s="8"/>
      <c r="T3246" s="8"/>
      <c r="U3246" s="8"/>
      <c r="V3246" s="8"/>
      <c r="W3246" s="8"/>
    </row>
    <row r="3247" spans="1:23" ht="14.25" customHeight="1">
      <c r="A3247" s="7">
        <v>41382</v>
      </c>
      <c r="B3247" s="8">
        <v>2.7585000000000002</v>
      </c>
      <c r="C3247" s="8">
        <v>3.4430999999999998</v>
      </c>
      <c r="D3247" s="8">
        <v>0.68459999999999965</v>
      </c>
      <c r="E3247" s="8">
        <v>0.71</v>
      </c>
      <c r="F3247" s="8">
        <v>1.72</v>
      </c>
      <c r="G3247" s="8">
        <v>82.56</v>
      </c>
      <c r="H3247" s="8"/>
      <c r="I3247" s="8">
        <v>108.6552652631579</v>
      </c>
      <c r="J3247" s="8"/>
      <c r="N3247" s="7"/>
      <c r="O3247" s="8"/>
      <c r="P3247" s="8"/>
      <c r="Q3247" s="8"/>
      <c r="R3247" s="8"/>
      <c r="S3247" s="8"/>
      <c r="T3247" s="8"/>
      <c r="U3247" s="8"/>
      <c r="V3247" s="8"/>
      <c r="W3247" s="8"/>
    </row>
    <row r="3248" spans="1:23" ht="14.25" customHeight="1">
      <c r="A3248" s="7">
        <v>41381</v>
      </c>
      <c r="B3248" s="8">
        <v>2.7084999999999999</v>
      </c>
      <c r="C3248" s="8">
        <v>3.4131</v>
      </c>
      <c r="D3248" s="8">
        <v>0.70460000000000012</v>
      </c>
      <c r="E3248" s="8">
        <v>0.71</v>
      </c>
      <c r="F3248" s="8">
        <v>1.73</v>
      </c>
      <c r="G3248" s="8">
        <v>82.64</v>
      </c>
      <c r="H3248" s="8"/>
      <c r="I3248" s="8">
        <v>107.93429157894737</v>
      </c>
      <c r="J3248" s="8"/>
      <c r="N3248" s="7"/>
      <c r="O3248" s="8"/>
      <c r="P3248" s="8"/>
      <c r="Q3248" s="8"/>
      <c r="R3248" s="8"/>
      <c r="S3248" s="8"/>
      <c r="T3248" s="8"/>
      <c r="U3248" s="8"/>
      <c r="V3248" s="8"/>
      <c r="W3248" s="8"/>
    </row>
    <row r="3249" spans="1:23" ht="14.25" customHeight="1">
      <c r="A3249" s="7">
        <v>41380</v>
      </c>
      <c r="B3249" s="8">
        <v>2.6718999999999999</v>
      </c>
      <c r="C3249" s="8">
        <v>3.4005000000000001</v>
      </c>
      <c r="D3249" s="8">
        <v>0.72860000000000014</v>
      </c>
      <c r="E3249" s="8">
        <v>0.71</v>
      </c>
      <c r="F3249" s="8">
        <v>1.75</v>
      </c>
      <c r="G3249" s="8">
        <v>81.83</v>
      </c>
      <c r="H3249" s="8"/>
      <c r="I3249" s="8">
        <v>112.18781222222222</v>
      </c>
      <c r="J3249" s="8"/>
      <c r="N3249" s="7"/>
      <c r="O3249" s="8"/>
      <c r="P3249" s="8"/>
      <c r="Q3249" s="8"/>
      <c r="R3249" s="8"/>
      <c r="S3249" s="8"/>
      <c r="T3249" s="8"/>
      <c r="U3249" s="8"/>
      <c r="V3249" s="8"/>
      <c r="W3249" s="8"/>
    </row>
    <row r="3250" spans="1:23" ht="14.25" customHeight="1">
      <c r="A3250" s="7">
        <v>41379</v>
      </c>
      <c r="B3250" s="8">
        <v>2.6636000000000002</v>
      </c>
      <c r="C3250" s="8">
        <v>3.4405000000000001</v>
      </c>
      <c r="D3250" s="8">
        <v>0.77689999999999992</v>
      </c>
      <c r="E3250" s="8">
        <v>0.69</v>
      </c>
      <c r="F3250" s="8">
        <v>1.72</v>
      </c>
      <c r="G3250" s="8">
        <v>82.3</v>
      </c>
      <c r="H3250" s="8"/>
      <c r="I3250" s="8">
        <v>112.27907</v>
      </c>
      <c r="J3250" s="8"/>
      <c r="N3250" s="7"/>
      <c r="O3250" s="8"/>
      <c r="P3250" s="8"/>
      <c r="Q3250" s="8"/>
      <c r="R3250" s="8"/>
      <c r="S3250" s="8"/>
      <c r="T3250" s="8"/>
      <c r="U3250" s="8"/>
      <c r="V3250" s="8"/>
      <c r="W3250" s="8"/>
    </row>
    <row r="3251" spans="1:23" ht="14.25" customHeight="1">
      <c r="A3251" s="7">
        <v>41376</v>
      </c>
      <c r="B3251" s="8">
        <v>2.6789999999999998</v>
      </c>
      <c r="C3251" s="8">
        <v>3.4655</v>
      </c>
      <c r="D3251" s="8">
        <v>0.7865000000000002</v>
      </c>
      <c r="E3251" s="8">
        <v>0.7</v>
      </c>
      <c r="F3251" s="8">
        <v>1.75</v>
      </c>
      <c r="G3251" s="8">
        <v>82.1</v>
      </c>
      <c r="H3251" s="8"/>
      <c r="I3251" s="8">
        <v>112.61340944444444</v>
      </c>
      <c r="J3251" s="8"/>
      <c r="N3251" s="7"/>
      <c r="O3251" s="8"/>
      <c r="P3251" s="8"/>
      <c r="Q3251" s="8"/>
      <c r="R3251" s="8"/>
      <c r="S3251" s="8"/>
      <c r="T3251" s="8"/>
      <c r="U3251" s="8"/>
      <c r="V3251" s="8"/>
      <c r="W3251" s="8"/>
    </row>
    <row r="3252" spans="1:23" ht="14.25" customHeight="1">
      <c r="A3252" s="7">
        <v>41375</v>
      </c>
      <c r="B3252" s="8">
        <v>2.6575000000000002</v>
      </c>
      <c r="C3252" s="8">
        <v>3.4704999999999999</v>
      </c>
      <c r="D3252" s="8">
        <v>0.81299999999999972</v>
      </c>
      <c r="E3252" s="8">
        <v>0.74</v>
      </c>
      <c r="F3252" s="8">
        <v>1.82</v>
      </c>
      <c r="G3252" s="8">
        <v>82.25</v>
      </c>
      <c r="H3252" s="8"/>
      <c r="I3252" s="8">
        <v>113.46948611111111</v>
      </c>
      <c r="J3252" s="8"/>
      <c r="N3252" s="7"/>
      <c r="O3252" s="8"/>
      <c r="P3252" s="8"/>
      <c r="Q3252" s="8"/>
      <c r="R3252" s="8"/>
      <c r="S3252" s="8"/>
      <c r="T3252" s="8"/>
      <c r="U3252" s="8"/>
      <c r="V3252" s="8"/>
      <c r="W3252" s="8"/>
    </row>
    <row r="3253" spans="1:23" ht="14.25" customHeight="1">
      <c r="A3253" s="7">
        <v>41374</v>
      </c>
      <c r="B3253" s="8">
        <v>2.6503999999999999</v>
      </c>
      <c r="C3253" s="8">
        <v>3.4624000000000001</v>
      </c>
      <c r="D3253" s="8">
        <v>0.81200000000000028</v>
      </c>
      <c r="E3253" s="8">
        <v>0.74</v>
      </c>
      <c r="F3253" s="8">
        <v>1.84</v>
      </c>
      <c r="G3253" s="8">
        <v>82.49</v>
      </c>
      <c r="H3253" s="8"/>
      <c r="I3253" s="8">
        <v>110.93017625</v>
      </c>
      <c r="J3253" s="8"/>
      <c r="N3253" s="7"/>
      <c r="O3253" s="8"/>
      <c r="P3253" s="8"/>
      <c r="Q3253" s="8"/>
      <c r="R3253" s="8"/>
      <c r="S3253" s="8"/>
      <c r="T3253" s="8"/>
      <c r="U3253" s="8"/>
      <c r="V3253" s="8"/>
      <c r="W3253" s="8"/>
    </row>
    <row r="3254" spans="1:23" ht="14.25" customHeight="1">
      <c r="A3254" s="7">
        <v>41373</v>
      </c>
      <c r="B3254" s="8">
        <v>2.6421000000000001</v>
      </c>
      <c r="C3254" s="8">
        <v>3.4704999999999999</v>
      </c>
      <c r="D3254" s="8">
        <v>0.8283999999999998</v>
      </c>
      <c r="E3254" s="8">
        <v>0.7</v>
      </c>
      <c r="F3254" s="8">
        <v>1.78</v>
      </c>
      <c r="G3254" s="8">
        <v>82.38</v>
      </c>
      <c r="H3254" s="8"/>
      <c r="I3254" s="8">
        <v>111.08262437499999</v>
      </c>
      <c r="J3254" s="8"/>
      <c r="N3254" s="7"/>
      <c r="O3254" s="8"/>
      <c r="P3254" s="8"/>
      <c r="Q3254" s="8"/>
      <c r="R3254" s="8"/>
      <c r="S3254" s="8"/>
      <c r="T3254" s="8"/>
      <c r="U3254" s="8"/>
      <c r="V3254" s="8"/>
      <c r="W3254" s="8"/>
    </row>
    <row r="3255" spans="1:23" ht="14.25" customHeight="1">
      <c r="A3255" s="7">
        <v>41372</v>
      </c>
      <c r="B3255" s="8">
        <v>2.6432000000000002</v>
      </c>
      <c r="C3255" s="8">
        <v>3.4904999999999999</v>
      </c>
      <c r="D3255" s="8">
        <v>0.84729999999999972</v>
      </c>
      <c r="E3255" s="8">
        <v>0.71</v>
      </c>
      <c r="F3255" s="8">
        <v>1.76</v>
      </c>
      <c r="G3255" s="8">
        <v>82.71</v>
      </c>
      <c r="H3255" s="8"/>
      <c r="I3255" s="8">
        <v>110.6767775</v>
      </c>
      <c r="J3255" s="8"/>
      <c r="N3255" s="7"/>
      <c r="O3255" s="8"/>
      <c r="P3255" s="8"/>
      <c r="Q3255" s="8"/>
      <c r="R3255" s="8"/>
      <c r="S3255" s="8"/>
      <c r="T3255" s="8"/>
      <c r="U3255" s="8"/>
      <c r="V3255" s="8"/>
      <c r="W3255" s="8"/>
    </row>
    <row r="3256" spans="1:23" ht="14.25" customHeight="1">
      <c r="A3256" s="7">
        <v>41371</v>
      </c>
      <c r="B3256" s="8">
        <v>2.6701999999999999</v>
      </c>
      <c r="C3256" s="8">
        <v>3.4906999999999999</v>
      </c>
      <c r="D3256" s="8">
        <v>0.82050000000000001</v>
      </c>
      <c r="E3256" s="8">
        <v>0.68</v>
      </c>
      <c r="F3256" s="8">
        <v>1.72</v>
      </c>
      <c r="G3256" s="8">
        <v>82.56</v>
      </c>
      <c r="H3256" s="8"/>
      <c r="I3256" s="8">
        <v>111.32146</v>
      </c>
      <c r="J3256" s="8"/>
      <c r="N3256" s="7"/>
      <c r="O3256" s="8"/>
      <c r="P3256" s="8"/>
      <c r="Q3256" s="8"/>
      <c r="R3256" s="8"/>
      <c r="S3256" s="8"/>
      <c r="T3256" s="8"/>
      <c r="U3256" s="8"/>
      <c r="V3256" s="8"/>
      <c r="W3256" s="8"/>
    </row>
    <row r="3257" spans="1:23" ht="14.25" customHeight="1">
      <c r="A3257" s="7">
        <v>41369</v>
      </c>
      <c r="B3257" s="8">
        <v>2.6741000000000001</v>
      </c>
      <c r="C3257" s="8">
        <v>3.5005000000000002</v>
      </c>
      <c r="D3257" s="8">
        <v>0.82640000000000002</v>
      </c>
      <c r="E3257" s="8">
        <v>0.68</v>
      </c>
      <c r="F3257" s="8">
        <v>1.72</v>
      </c>
      <c r="G3257" s="8">
        <v>82.56</v>
      </c>
      <c r="H3257" s="8"/>
      <c r="I3257" s="8">
        <v>111.973551875</v>
      </c>
      <c r="J3257" s="8"/>
      <c r="N3257" s="7"/>
      <c r="O3257" s="8"/>
      <c r="P3257" s="8"/>
      <c r="Q3257" s="8"/>
      <c r="R3257" s="8"/>
      <c r="S3257" s="8"/>
      <c r="T3257" s="8"/>
      <c r="U3257" s="8"/>
      <c r="V3257" s="8"/>
      <c r="W3257" s="8"/>
    </row>
    <row r="3258" spans="1:23" ht="14.25" customHeight="1">
      <c r="A3258" s="7">
        <v>41368</v>
      </c>
      <c r="B3258" s="8">
        <v>2.6741000000000001</v>
      </c>
      <c r="C3258" s="8">
        <v>3.5005000000000002</v>
      </c>
      <c r="D3258" s="8">
        <v>0.82640000000000002</v>
      </c>
      <c r="E3258" s="8">
        <v>0.69</v>
      </c>
      <c r="F3258" s="8">
        <v>1.78</v>
      </c>
      <c r="G3258" s="8">
        <v>82.74</v>
      </c>
      <c r="H3258" s="8"/>
      <c r="I3258" s="8">
        <v>111.973551875</v>
      </c>
      <c r="J3258" s="8"/>
      <c r="N3258" s="7"/>
      <c r="O3258" s="8"/>
      <c r="P3258" s="8"/>
      <c r="Q3258" s="8"/>
      <c r="R3258" s="8"/>
      <c r="S3258" s="8"/>
      <c r="T3258" s="8"/>
      <c r="U3258" s="8"/>
      <c r="V3258" s="8"/>
      <c r="W3258" s="8"/>
    </row>
    <row r="3259" spans="1:23" ht="14.25" customHeight="1">
      <c r="A3259" s="7">
        <v>41367</v>
      </c>
      <c r="B3259" s="8">
        <v>2.6741000000000001</v>
      </c>
      <c r="C3259" s="8">
        <v>3.5005000000000002</v>
      </c>
      <c r="D3259" s="8">
        <v>0.82640000000000002</v>
      </c>
      <c r="E3259" s="8">
        <v>0.73</v>
      </c>
      <c r="F3259" s="8">
        <v>1.83</v>
      </c>
      <c r="G3259" s="8">
        <v>82.76</v>
      </c>
      <c r="H3259" s="8"/>
      <c r="I3259" s="8">
        <v>111.973551875</v>
      </c>
      <c r="J3259" s="8"/>
      <c r="N3259" s="7"/>
      <c r="O3259" s="8"/>
      <c r="P3259" s="8"/>
      <c r="Q3259" s="8"/>
      <c r="R3259" s="8"/>
      <c r="S3259" s="8"/>
      <c r="T3259" s="8"/>
      <c r="U3259" s="8"/>
      <c r="V3259" s="8"/>
      <c r="W3259" s="8"/>
    </row>
    <row r="3260" spans="1:23" ht="14.25" customHeight="1">
      <c r="A3260" s="7">
        <v>41366</v>
      </c>
      <c r="B3260" s="8">
        <v>2.6716000000000002</v>
      </c>
      <c r="C3260" s="8">
        <v>3.5106000000000002</v>
      </c>
      <c r="D3260" s="8">
        <v>0.83899999999999997</v>
      </c>
      <c r="E3260" s="8">
        <v>0.78</v>
      </c>
      <c r="F3260" s="8">
        <v>1.88</v>
      </c>
      <c r="G3260" s="8">
        <v>82.89</v>
      </c>
      <c r="H3260" s="8"/>
      <c r="I3260" s="8">
        <v>111.41324375000001</v>
      </c>
      <c r="J3260" s="8"/>
      <c r="N3260" s="7"/>
      <c r="O3260" s="8"/>
      <c r="P3260" s="8"/>
      <c r="Q3260" s="8"/>
      <c r="R3260" s="8"/>
      <c r="S3260" s="8"/>
      <c r="T3260" s="8"/>
      <c r="U3260" s="8"/>
      <c r="V3260" s="8"/>
      <c r="W3260" s="8"/>
    </row>
    <row r="3261" spans="1:23" ht="14.25" customHeight="1">
      <c r="A3261" s="7">
        <v>41365</v>
      </c>
      <c r="B3261" s="8">
        <v>2.6798999999999999</v>
      </c>
      <c r="C3261" s="8">
        <v>3.5303</v>
      </c>
      <c r="D3261" s="8">
        <v>0.85040000000000004</v>
      </c>
      <c r="E3261" s="8">
        <v>0.76</v>
      </c>
      <c r="F3261" s="8">
        <v>1.86</v>
      </c>
      <c r="G3261" s="8">
        <v>82.74</v>
      </c>
      <c r="H3261" s="8"/>
      <c r="I3261" s="8">
        <v>112.388673125</v>
      </c>
      <c r="J3261" s="8"/>
      <c r="N3261" s="7"/>
      <c r="O3261" s="8"/>
      <c r="P3261" s="8"/>
      <c r="Q3261" s="8"/>
      <c r="R3261" s="8"/>
      <c r="S3261" s="8"/>
      <c r="T3261" s="8"/>
      <c r="U3261" s="8"/>
      <c r="V3261" s="8"/>
      <c r="W3261" s="8"/>
    </row>
    <row r="3262" spans="1:23" ht="14.25" customHeight="1">
      <c r="A3262" s="7">
        <v>41362</v>
      </c>
      <c r="B3262" s="8">
        <v>2.6789999999999998</v>
      </c>
      <c r="C3262" s="8">
        <v>3.5392000000000001</v>
      </c>
      <c r="D3262" s="8">
        <v>0.8602000000000003</v>
      </c>
      <c r="E3262" s="8">
        <v>0.77</v>
      </c>
      <c r="F3262" s="8">
        <v>1.87</v>
      </c>
      <c r="G3262" s="8">
        <v>82.99</v>
      </c>
      <c r="H3262" s="8"/>
      <c r="I3262" s="8">
        <v>114.24976125000001</v>
      </c>
      <c r="J3262" s="8"/>
      <c r="N3262" s="7"/>
      <c r="O3262" s="8"/>
      <c r="P3262" s="8"/>
      <c r="Q3262" s="8"/>
      <c r="R3262" s="8"/>
      <c r="S3262" s="8"/>
      <c r="T3262" s="8"/>
      <c r="U3262" s="8"/>
      <c r="V3262" s="8"/>
      <c r="W3262" s="8"/>
    </row>
    <row r="3263" spans="1:23" ht="14.25" customHeight="1">
      <c r="A3263" s="7">
        <v>41361</v>
      </c>
      <c r="B3263" s="8">
        <v>2.6855000000000002</v>
      </c>
      <c r="C3263" s="8">
        <v>3.5505</v>
      </c>
      <c r="D3263" s="8">
        <v>0.86499999999999977</v>
      </c>
      <c r="E3263" s="8">
        <v>0.77</v>
      </c>
      <c r="F3263" s="8">
        <v>1.87</v>
      </c>
      <c r="G3263" s="8">
        <v>83</v>
      </c>
      <c r="H3263" s="8"/>
      <c r="I3263" s="8">
        <v>115.586963125</v>
      </c>
      <c r="J3263" s="8"/>
      <c r="N3263" s="7"/>
      <c r="O3263" s="8"/>
      <c r="P3263" s="8"/>
      <c r="Q3263" s="8"/>
      <c r="R3263" s="8"/>
      <c r="S3263" s="8"/>
      <c r="T3263" s="8"/>
      <c r="U3263" s="8"/>
      <c r="V3263" s="8"/>
      <c r="W3263" s="8"/>
    </row>
    <row r="3264" spans="1:23" ht="14.25" customHeight="1">
      <c r="A3264" s="7">
        <v>41360</v>
      </c>
      <c r="B3264" s="8">
        <v>2.6879</v>
      </c>
      <c r="C3264" s="8">
        <v>3.5611000000000002</v>
      </c>
      <c r="D3264" s="8">
        <v>0.8732000000000002</v>
      </c>
      <c r="E3264" s="8">
        <v>0.76</v>
      </c>
      <c r="F3264" s="8">
        <v>1.87</v>
      </c>
      <c r="G3264" s="8">
        <v>83.21</v>
      </c>
      <c r="H3264" s="8"/>
      <c r="I3264" s="8">
        <v>116.95413499999999</v>
      </c>
      <c r="J3264" s="8"/>
      <c r="N3264" s="7"/>
      <c r="O3264" s="8"/>
      <c r="P3264" s="8"/>
      <c r="Q3264" s="8"/>
      <c r="R3264" s="8"/>
      <c r="S3264" s="8"/>
      <c r="T3264" s="8"/>
      <c r="U3264" s="8"/>
      <c r="V3264" s="8"/>
      <c r="W3264" s="8"/>
    </row>
    <row r="3265" spans="1:23" ht="14.25" customHeight="1">
      <c r="A3265" s="7">
        <v>41359</v>
      </c>
      <c r="B3265" s="8">
        <v>2.7121</v>
      </c>
      <c r="C3265" s="8">
        <v>3.5716999999999999</v>
      </c>
      <c r="D3265" s="8">
        <v>0.85959999999999992</v>
      </c>
      <c r="E3265" s="8">
        <v>0.79</v>
      </c>
      <c r="F3265" s="8">
        <v>1.92</v>
      </c>
      <c r="G3265" s="8">
        <v>82.89</v>
      </c>
      <c r="H3265" s="8"/>
      <c r="I3265" s="8">
        <v>117.94384375</v>
      </c>
      <c r="J3265" s="8"/>
      <c r="N3265" s="7"/>
      <c r="O3265" s="8"/>
      <c r="P3265" s="8"/>
      <c r="Q3265" s="8"/>
      <c r="R3265" s="8"/>
      <c r="S3265" s="8"/>
      <c r="T3265" s="8"/>
      <c r="U3265" s="8"/>
      <c r="V3265" s="8"/>
      <c r="W3265" s="8"/>
    </row>
    <row r="3266" spans="1:23" ht="14.25" customHeight="1">
      <c r="A3266" s="7">
        <v>41358</v>
      </c>
      <c r="B3266" s="8">
        <v>2.7221000000000002</v>
      </c>
      <c r="C3266" s="8">
        <v>3.577</v>
      </c>
      <c r="D3266" s="8">
        <v>0.85489999999999977</v>
      </c>
      <c r="E3266" s="8">
        <v>0.8</v>
      </c>
      <c r="F3266" s="8">
        <v>1.93</v>
      </c>
      <c r="G3266" s="8">
        <v>82.93</v>
      </c>
      <c r="H3266" s="8"/>
      <c r="I3266" s="8">
        <v>114.91319125</v>
      </c>
      <c r="J3266" s="8"/>
      <c r="N3266" s="7"/>
      <c r="O3266" s="8"/>
      <c r="P3266" s="8"/>
      <c r="Q3266" s="8"/>
      <c r="R3266" s="8"/>
      <c r="S3266" s="8"/>
      <c r="T3266" s="8"/>
      <c r="U3266" s="8"/>
      <c r="V3266" s="8"/>
      <c r="W3266" s="8"/>
    </row>
    <row r="3267" spans="1:23" ht="14.25" customHeight="1">
      <c r="A3267" s="7">
        <v>41355</v>
      </c>
      <c r="B3267" s="8">
        <v>2.7341000000000002</v>
      </c>
      <c r="C3267" s="8">
        <v>3.5815999999999999</v>
      </c>
      <c r="D3267" s="8">
        <v>0.8474999999999997</v>
      </c>
      <c r="E3267" s="8">
        <v>0.8</v>
      </c>
      <c r="F3267" s="8">
        <v>1.93</v>
      </c>
      <c r="G3267" s="8">
        <v>82.37</v>
      </c>
      <c r="H3267" s="8"/>
      <c r="I3267" s="8">
        <v>114.58730187499999</v>
      </c>
      <c r="J3267" s="8"/>
      <c r="N3267" s="7"/>
      <c r="O3267" s="8"/>
      <c r="P3267" s="8"/>
      <c r="Q3267" s="8"/>
      <c r="R3267" s="8"/>
      <c r="S3267" s="8"/>
      <c r="T3267" s="8"/>
      <c r="U3267" s="8"/>
      <c r="V3267" s="8"/>
      <c r="W3267" s="8"/>
    </row>
    <row r="3268" spans="1:23" ht="14.25" customHeight="1">
      <c r="A3268" s="7">
        <v>41354</v>
      </c>
      <c r="B3268" s="8">
        <v>2.7341000000000002</v>
      </c>
      <c r="C3268" s="8">
        <v>3.5819000000000001</v>
      </c>
      <c r="D3268" s="8">
        <v>0.84779999999999989</v>
      </c>
      <c r="E3268" s="8">
        <v>0.81</v>
      </c>
      <c r="F3268" s="8">
        <v>1.95</v>
      </c>
      <c r="G3268" s="8">
        <v>82.85</v>
      </c>
      <c r="H3268" s="8"/>
      <c r="I3268" s="8">
        <v>114.33396333333333</v>
      </c>
      <c r="J3268" s="8"/>
      <c r="N3268" s="7"/>
      <c r="O3268" s="8"/>
      <c r="P3268" s="8"/>
      <c r="Q3268" s="8"/>
      <c r="R3268" s="8"/>
      <c r="S3268" s="8"/>
      <c r="T3268" s="8"/>
      <c r="U3268" s="8"/>
      <c r="V3268" s="8"/>
      <c r="W3268" s="8"/>
    </row>
    <row r="3269" spans="1:23" ht="14.25" customHeight="1">
      <c r="A3269" s="7">
        <v>41353</v>
      </c>
      <c r="B3269" s="8">
        <v>2.7441</v>
      </c>
      <c r="C3269" s="8">
        <v>3.5722</v>
      </c>
      <c r="D3269" s="8">
        <v>0.82810000000000006</v>
      </c>
      <c r="E3269" s="8">
        <v>0.81</v>
      </c>
      <c r="F3269" s="8">
        <v>1.96</v>
      </c>
      <c r="G3269" s="8">
        <v>82.82</v>
      </c>
      <c r="H3269" s="8"/>
      <c r="I3269" s="8">
        <v>114.580096</v>
      </c>
      <c r="J3269" s="8"/>
      <c r="N3269" s="7"/>
      <c r="O3269" s="8"/>
      <c r="P3269" s="8"/>
      <c r="Q3269" s="8"/>
      <c r="R3269" s="8"/>
      <c r="S3269" s="8"/>
      <c r="T3269" s="8"/>
      <c r="U3269" s="8"/>
      <c r="V3269" s="8"/>
      <c r="W3269" s="8"/>
    </row>
    <row r="3270" spans="1:23" ht="14.25" customHeight="1">
      <c r="A3270" s="7">
        <v>41352</v>
      </c>
      <c r="B3270" s="8">
        <v>2.7513999999999998</v>
      </c>
      <c r="C3270" s="8">
        <v>3.5922000000000001</v>
      </c>
      <c r="D3270" s="8">
        <v>0.84080000000000021</v>
      </c>
      <c r="E3270" s="8">
        <v>0.79</v>
      </c>
      <c r="F3270" s="8">
        <v>1.92</v>
      </c>
      <c r="G3270" s="8">
        <v>83.03</v>
      </c>
      <c r="H3270" s="8"/>
      <c r="I3270" s="8">
        <v>113.614414</v>
      </c>
      <c r="J3270" s="8"/>
      <c r="N3270" s="7"/>
      <c r="O3270" s="8"/>
      <c r="P3270" s="8"/>
      <c r="Q3270" s="8"/>
      <c r="R3270" s="8"/>
      <c r="S3270" s="8"/>
      <c r="T3270" s="8"/>
      <c r="U3270" s="8"/>
      <c r="V3270" s="8"/>
      <c r="W3270" s="8"/>
    </row>
    <row r="3271" spans="1:23" ht="14.25" customHeight="1">
      <c r="A3271" s="7">
        <v>41351</v>
      </c>
      <c r="B3271" s="8">
        <v>2.7593999999999999</v>
      </c>
      <c r="C3271" s="8">
        <v>3.5971000000000002</v>
      </c>
      <c r="D3271" s="8">
        <v>0.83770000000000033</v>
      </c>
      <c r="E3271" s="8">
        <v>0.81</v>
      </c>
      <c r="F3271" s="8">
        <v>1.96</v>
      </c>
      <c r="G3271" s="8">
        <v>82.63</v>
      </c>
      <c r="H3271" s="8"/>
      <c r="I3271" s="8">
        <v>108.54664285714286</v>
      </c>
      <c r="J3271" s="8"/>
      <c r="N3271" s="7"/>
      <c r="O3271" s="8"/>
      <c r="P3271" s="8"/>
      <c r="Q3271" s="8"/>
      <c r="R3271" s="8"/>
      <c r="S3271" s="8"/>
      <c r="T3271" s="8"/>
      <c r="U3271" s="8"/>
      <c r="V3271" s="8"/>
      <c r="W3271" s="8"/>
    </row>
    <row r="3272" spans="1:23" ht="14.25" customHeight="1">
      <c r="A3272" s="7">
        <v>41348</v>
      </c>
      <c r="B3272" s="8">
        <v>2.7503000000000002</v>
      </c>
      <c r="C3272" s="8">
        <v>3.5918999999999999</v>
      </c>
      <c r="D3272" s="8">
        <v>0.84159999999999968</v>
      </c>
      <c r="E3272" s="8">
        <v>0.84</v>
      </c>
      <c r="F3272" s="8">
        <v>2.0099999999999998</v>
      </c>
      <c r="G3272" s="8">
        <v>82.14</v>
      </c>
      <c r="H3272" s="8"/>
      <c r="I3272" s="8">
        <v>108.40010142857143</v>
      </c>
      <c r="J3272" s="8"/>
      <c r="N3272" s="7"/>
      <c r="O3272" s="8"/>
      <c r="P3272" s="8"/>
      <c r="Q3272" s="8"/>
      <c r="R3272" s="8"/>
      <c r="S3272" s="8"/>
      <c r="T3272" s="8"/>
      <c r="U3272" s="8"/>
      <c r="V3272" s="8"/>
      <c r="W3272" s="8"/>
    </row>
    <row r="3273" spans="1:23" ht="14.25" customHeight="1">
      <c r="A3273" s="7">
        <v>41347</v>
      </c>
      <c r="B3273" s="8">
        <v>2.7686999999999999</v>
      </c>
      <c r="C3273" s="8">
        <v>3.5918999999999999</v>
      </c>
      <c r="D3273" s="8">
        <v>0.82319999999999993</v>
      </c>
      <c r="E3273" s="8">
        <v>0.88</v>
      </c>
      <c r="F3273" s="8">
        <v>2.04</v>
      </c>
      <c r="G3273" s="8">
        <v>82.58</v>
      </c>
      <c r="H3273" s="8"/>
      <c r="I3273" s="8">
        <v>107.83802571428572</v>
      </c>
      <c r="J3273" s="8"/>
      <c r="N3273" s="7"/>
      <c r="O3273" s="8"/>
      <c r="P3273" s="8"/>
      <c r="Q3273" s="8"/>
      <c r="R3273" s="8"/>
      <c r="S3273" s="8"/>
      <c r="T3273" s="8"/>
      <c r="U3273" s="8"/>
      <c r="V3273" s="8"/>
      <c r="W3273" s="8"/>
    </row>
    <row r="3274" spans="1:23" ht="14.25" customHeight="1">
      <c r="A3274" s="7">
        <v>41346</v>
      </c>
      <c r="B3274" s="8">
        <v>2.7658999999999998</v>
      </c>
      <c r="C3274" s="8">
        <v>3.5897999999999999</v>
      </c>
      <c r="D3274" s="8">
        <v>0.82390000000000008</v>
      </c>
      <c r="E3274" s="8">
        <v>0.89</v>
      </c>
      <c r="F3274" s="8">
        <v>2.04</v>
      </c>
      <c r="G3274" s="8">
        <v>82.91</v>
      </c>
      <c r="H3274" s="8"/>
      <c r="I3274" s="8">
        <v>106.91150500000001</v>
      </c>
      <c r="J3274" s="8"/>
      <c r="N3274" s="7"/>
      <c r="O3274" s="8"/>
      <c r="P3274" s="8"/>
      <c r="Q3274" s="8"/>
      <c r="R3274" s="8"/>
      <c r="S3274" s="8"/>
      <c r="T3274" s="8"/>
      <c r="U3274" s="8"/>
      <c r="V3274" s="8"/>
      <c r="W3274" s="8"/>
    </row>
    <row r="3275" spans="1:23" ht="14.25" customHeight="1">
      <c r="A3275" s="7">
        <v>41345</v>
      </c>
      <c r="B3275" s="8">
        <v>2.7669000000000001</v>
      </c>
      <c r="C3275" s="8">
        <v>3.5897000000000001</v>
      </c>
      <c r="D3275" s="8">
        <v>0.82279999999999998</v>
      </c>
      <c r="E3275" s="8">
        <v>0.88</v>
      </c>
      <c r="F3275" s="8">
        <v>2.0299999999999998</v>
      </c>
      <c r="G3275" s="8">
        <v>82.6</v>
      </c>
      <c r="H3275" s="8"/>
      <c r="I3275" s="8">
        <v>106.44904142857143</v>
      </c>
      <c r="J3275" s="8"/>
      <c r="N3275" s="7"/>
      <c r="O3275" s="8"/>
      <c r="P3275" s="8"/>
      <c r="Q3275" s="8"/>
      <c r="R3275" s="8"/>
      <c r="S3275" s="8"/>
      <c r="T3275" s="8"/>
      <c r="U3275" s="8"/>
      <c r="V3275" s="8"/>
      <c r="W3275" s="8"/>
    </row>
    <row r="3276" spans="1:23" ht="14.25" customHeight="1">
      <c r="A3276" s="7">
        <v>41344</v>
      </c>
      <c r="B3276" s="8">
        <v>2.7719</v>
      </c>
      <c r="C3276" s="8">
        <v>3.5830000000000002</v>
      </c>
      <c r="D3276" s="8">
        <v>0.81110000000000015</v>
      </c>
      <c r="E3276" s="8">
        <v>0.9</v>
      </c>
      <c r="F3276" s="8">
        <v>2.0699999999999998</v>
      </c>
      <c r="G3276" s="8">
        <v>82.57</v>
      </c>
      <c r="H3276" s="8"/>
      <c r="I3276" s="8">
        <v>104.42182857142858</v>
      </c>
      <c r="J3276" s="8"/>
      <c r="N3276" s="7"/>
      <c r="O3276" s="8"/>
      <c r="P3276" s="8"/>
      <c r="Q3276" s="8"/>
      <c r="R3276" s="8"/>
      <c r="S3276" s="8"/>
      <c r="T3276" s="8"/>
      <c r="U3276" s="8"/>
      <c r="V3276" s="8"/>
      <c r="W3276" s="8"/>
    </row>
    <row r="3277" spans="1:23" ht="14.25" customHeight="1">
      <c r="A3277" s="7">
        <v>41341</v>
      </c>
      <c r="B3277" s="8">
        <v>2.7675000000000001</v>
      </c>
      <c r="C3277" s="8">
        <v>3.5815999999999999</v>
      </c>
      <c r="D3277" s="8">
        <v>0.81409999999999982</v>
      </c>
      <c r="E3277" s="8">
        <v>0.9</v>
      </c>
      <c r="F3277" s="8">
        <v>2.06</v>
      </c>
      <c r="G3277" s="8">
        <v>82.74</v>
      </c>
      <c r="H3277" s="8"/>
      <c r="I3277" s="8">
        <v>105.22478</v>
      </c>
      <c r="J3277" s="8"/>
      <c r="N3277" s="7"/>
      <c r="O3277" s="8"/>
      <c r="P3277" s="8"/>
      <c r="Q3277" s="8"/>
      <c r="R3277" s="8"/>
      <c r="S3277" s="8"/>
      <c r="T3277" s="8"/>
      <c r="U3277" s="8"/>
      <c r="V3277" s="8"/>
      <c r="W3277" s="8"/>
    </row>
    <row r="3278" spans="1:23" ht="14.25" customHeight="1">
      <c r="A3278" s="7">
        <v>41340</v>
      </c>
      <c r="B3278" s="8">
        <v>2.7645</v>
      </c>
      <c r="C3278" s="8">
        <v>3.5813000000000001</v>
      </c>
      <c r="D3278" s="8">
        <v>0.81680000000000019</v>
      </c>
      <c r="E3278" s="8">
        <v>0.85</v>
      </c>
      <c r="F3278" s="8">
        <v>2</v>
      </c>
      <c r="G3278" s="8">
        <v>82.08</v>
      </c>
      <c r="H3278" s="8"/>
      <c r="I3278" s="8">
        <v>105.89902571428571</v>
      </c>
      <c r="J3278" s="8"/>
      <c r="N3278" s="7"/>
      <c r="O3278" s="8"/>
      <c r="P3278" s="8"/>
      <c r="Q3278" s="8"/>
      <c r="R3278" s="8"/>
      <c r="S3278" s="8"/>
      <c r="T3278" s="8"/>
      <c r="U3278" s="8"/>
      <c r="V3278" s="8"/>
      <c r="W3278" s="8"/>
    </row>
    <row r="3279" spans="1:23" ht="14.25" customHeight="1">
      <c r="A3279" s="7">
        <v>41339</v>
      </c>
      <c r="B3279" s="8">
        <v>2.7639</v>
      </c>
      <c r="C3279" s="8">
        <v>3.5802</v>
      </c>
      <c r="D3279" s="8">
        <v>0.81630000000000003</v>
      </c>
      <c r="E3279" s="8">
        <v>0.81</v>
      </c>
      <c r="F3279" s="8">
        <v>1.95</v>
      </c>
      <c r="G3279" s="8">
        <v>82.59</v>
      </c>
      <c r="H3279" s="8"/>
      <c r="I3279" s="8">
        <v>105.25288846153846</v>
      </c>
      <c r="J3279" s="8"/>
      <c r="N3279" s="7"/>
      <c r="O3279" s="8"/>
      <c r="P3279" s="8"/>
      <c r="Q3279" s="8"/>
      <c r="R3279" s="8"/>
      <c r="S3279" s="8"/>
      <c r="T3279" s="8"/>
      <c r="U3279" s="8"/>
      <c r="V3279" s="8"/>
      <c r="W3279" s="8"/>
    </row>
    <row r="3280" spans="1:23" ht="14.25" customHeight="1">
      <c r="A3280" s="7">
        <v>41338</v>
      </c>
      <c r="B3280" s="8">
        <v>2.7656000000000001</v>
      </c>
      <c r="C3280" s="8">
        <v>3.5760000000000001</v>
      </c>
      <c r="D3280" s="8">
        <v>0.81040000000000001</v>
      </c>
      <c r="E3280" s="8">
        <v>0.77</v>
      </c>
      <c r="F3280" s="8">
        <v>1.9</v>
      </c>
      <c r="G3280" s="8">
        <v>82.04</v>
      </c>
      <c r="H3280" s="8"/>
      <c r="I3280" s="8">
        <v>106.09952769230769</v>
      </c>
      <c r="J3280" s="8"/>
      <c r="N3280" s="7"/>
      <c r="O3280" s="8"/>
      <c r="P3280" s="8"/>
      <c r="Q3280" s="8"/>
      <c r="R3280" s="8"/>
      <c r="S3280" s="8"/>
      <c r="T3280" s="8"/>
      <c r="U3280" s="8"/>
      <c r="V3280" s="8"/>
      <c r="W3280" s="8"/>
    </row>
    <row r="3281" spans="1:23" ht="14.25" customHeight="1">
      <c r="A3281" s="7">
        <v>41337</v>
      </c>
      <c r="B3281" s="8">
        <v>2.7726999999999999</v>
      </c>
      <c r="C3281" s="8">
        <v>3.5785</v>
      </c>
      <c r="D3281" s="8">
        <v>0.80580000000000007</v>
      </c>
      <c r="E3281" s="8">
        <v>0.76</v>
      </c>
      <c r="F3281" s="8">
        <v>1.88</v>
      </c>
      <c r="G3281" s="8">
        <v>82.18</v>
      </c>
      <c r="H3281" s="8"/>
      <c r="I3281" s="8">
        <v>106.49369923076924</v>
      </c>
      <c r="J3281" s="8"/>
      <c r="N3281" s="7"/>
      <c r="O3281" s="8"/>
      <c r="P3281" s="8"/>
      <c r="Q3281" s="8"/>
      <c r="R3281" s="8"/>
      <c r="S3281" s="8"/>
      <c r="T3281" s="8"/>
      <c r="U3281" s="8"/>
      <c r="V3281" s="8"/>
      <c r="W3281" s="8"/>
    </row>
    <row r="3282" spans="1:23" ht="14.25" customHeight="1">
      <c r="A3282" s="7">
        <v>41334</v>
      </c>
      <c r="B3282" s="8">
        <v>2.7726999999999999</v>
      </c>
      <c r="C3282" s="8">
        <v>3.5878000000000001</v>
      </c>
      <c r="D3282" s="8">
        <v>0.81510000000000016</v>
      </c>
      <c r="E3282" s="8">
        <v>0.75</v>
      </c>
      <c r="F3282" s="8">
        <v>1.86</v>
      </c>
      <c r="G3282" s="8">
        <v>82.27</v>
      </c>
      <c r="H3282" s="8"/>
      <c r="I3282" s="8">
        <v>103.9602676923077</v>
      </c>
      <c r="J3282" s="8"/>
      <c r="N3282" s="7"/>
      <c r="O3282" s="8"/>
      <c r="P3282" s="8"/>
      <c r="Q3282" s="8"/>
      <c r="R3282" s="8"/>
      <c r="S3282" s="8"/>
      <c r="T3282" s="8"/>
      <c r="U3282" s="8"/>
      <c r="V3282" s="8"/>
      <c r="W3282" s="8"/>
    </row>
    <row r="3283" spans="1:23" ht="14.25" customHeight="1">
      <c r="A3283" s="7">
        <v>41333</v>
      </c>
      <c r="B3283" s="8">
        <v>2.7612000000000001</v>
      </c>
      <c r="C3283" s="8">
        <v>3.5956999999999999</v>
      </c>
      <c r="D3283" s="8">
        <v>0.8344999999999998</v>
      </c>
      <c r="E3283" s="8">
        <v>0.77</v>
      </c>
      <c r="F3283" s="8">
        <v>1.89</v>
      </c>
      <c r="G3283" s="8">
        <v>81.96</v>
      </c>
      <c r="H3283" s="8"/>
      <c r="I3283" s="8">
        <v>104.58991923076923</v>
      </c>
      <c r="J3283" s="8"/>
      <c r="N3283" s="7"/>
      <c r="O3283" s="8"/>
      <c r="P3283" s="8"/>
      <c r="Q3283" s="8"/>
      <c r="R3283" s="8"/>
      <c r="S3283" s="8"/>
      <c r="T3283" s="8"/>
      <c r="U3283" s="8"/>
      <c r="V3283" s="8"/>
      <c r="W3283" s="8"/>
    </row>
    <row r="3284" spans="1:23" ht="14.25" customHeight="1">
      <c r="A3284" s="7">
        <v>41332</v>
      </c>
      <c r="B3284" s="8">
        <v>2.7528000000000001</v>
      </c>
      <c r="C3284" s="8">
        <v>3.5903999999999998</v>
      </c>
      <c r="D3284" s="8">
        <v>0.83759999999999968</v>
      </c>
      <c r="E3284" s="8">
        <v>0.78</v>
      </c>
      <c r="F3284" s="8">
        <v>1.91</v>
      </c>
      <c r="G3284" s="8">
        <v>81.55</v>
      </c>
      <c r="H3284" s="8"/>
      <c r="I3284" s="8">
        <v>104.28766076923077</v>
      </c>
      <c r="J3284" s="8"/>
      <c r="N3284" s="7"/>
      <c r="O3284" s="8"/>
      <c r="P3284" s="8"/>
      <c r="Q3284" s="8"/>
      <c r="R3284" s="8"/>
      <c r="S3284" s="8"/>
      <c r="T3284" s="8"/>
      <c r="U3284" s="8"/>
      <c r="V3284" s="8"/>
      <c r="W3284" s="8"/>
    </row>
    <row r="3285" spans="1:23" ht="14.25" customHeight="1">
      <c r="A3285" s="7">
        <v>41331</v>
      </c>
      <c r="B3285" s="8">
        <v>2.7862</v>
      </c>
      <c r="C3285" s="8">
        <v>3.5948000000000002</v>
      </c>
      <c r="D3285" s="8">
        <v>0.80860000000000021</v>
      </c>
      <c r="E3285" s="8">
        <v>0.78</v>
      </c>
      <c r="F3285" s="8">
        <v>1.88</v>
      </c>
      <c r="G3285" s="8">
        <v>81.84</v>
      </c>
      <c r="H3285" s="8"/>
      <c r="I3285" s="8">
        <v>104.11177230769231</v>
      </c>
      <c r="J3285" s="8"/>
      <c r="N3285" s="7"/>
      <c r="O3285" s="8"/>
      <c r="P3285" s="8"/>
      <c r="Q3285" s="8"/>
      <c r="R3285" s="8"/>
      <c r="S3285" s="8"/>
      <c r="T3285" s="8"/>
      <c r="U3285" s="8"/>
      <c r="V3285" s="8"/>
      <c r="W3285" s="8"/>
    </row>
    <row r="3286" spans="1:23" ht="14.25" customHeight="1">
      <c r="A3286" s="7">
        <v>41330</v>
      </c>
      <c r="B3286" s="8">
        <v>2.7199</v>
      </c>
      <c r="C3286" s="8">
        <v>3.5821000000000001</v>
      </c>
      <c r="D3286" s="8">
        <v>0.86220000000000008</v>
      </c>
      <c r="E3286" s="8">
        <v>0.78</v>
      </c>
      <c r="F3286" s="8">
        <v>1.88</v>
      </c>
      <c r="G3286" s="8">
        <v>81.819999999999993</v>
      </c>
      <c r="H3286" s="8"/>
      <c r="I3286" s="8">
        <v>101.94643000000001</v>
      </c>
      <c r="J3286" s="8"/>
      <c r="N3286" s="7"/>
      <c r="O3286" s="8"/>
      <c r="P3286" s="8"/>
      <c r="Q3286" s="8"/>
      <c r="R3286" s="8"/>
      <c r="S3286" s="8"/>
      <c r="T3286" s="8"/>
      <c r="U3286" s="8"/>
      <c r="V3286" s="8"/>
      <c r="W3286" s="8"/>
    </row>
    <row r="3287" spans="1:23" ht="14.25" customHeight="1">
      <c r="A3287" s="7">
        <v>41327</v>
      </c>
      <c r="B3287" s="8">
        <v>2.7107000000000001</v>
      </c>
      <c r="C3287" s="8">
        <v>3.5708000000000002</v>
      </c>
      <c r="D3287" s="8">
        <v>0.86010000000000009</v>
      </c>
      <c r="E3287" s="8">
        <v>0.84</v>
      </c>
      <c r="F3287" s="8">
        <v>1.97</v>
      </c>
      <c r="G3287" s="8">
        <v>81.47</v>
      </c>
      <c r="H3287" s="8"/>
      <c r="I3287" s="8">
        <v>103.51993923076922</v>
      </c>
      <c r="J3287" s="8"/>
      <c r="N3287" s="7"/>
      <c r="O3287" s="8"/>
      <c r="P3287" s="8"/>
      <c r="Q3287" s="8"/>
      <c r="R3287" s="8"/>
      <c r="S3287" s="8"/>
      <c r="T3287" s="8"/>
      <c r="U3287" s="8"/>
      <c r="V3287" s="8"/>
      <c r="W3287" s="8"/>
    </row>
    <row r="3288" spans="1:23" ht="14.25" customHeight="1">
      <c r="A3288" s="7">
        <v>41326</v>
      </c>
      <c r="B3288" s="8">
        <v>2.7059000000000002</v>
      </c>
      <c r="C3288" s="8">
        <v>3.5623</v>
      </c>
      <c r="D3288" s="8">
        <v>0.85639999999999983</v>
      </c>
      <c r="E3288" s="8">
        <v>0.86</v>
      </c>
      <c r="F3288" s="8">
        <v>1.99</v>
      </c>
      <c r="G3288" s="8">
        <v>81.38</v>
      </c>
      <c r="H3288" s="8"/>
      <c r="I3288" s="8">
        <v>105.76418153846154</v>
      </c>
      <c r="J3288" s="8"/>
      <c r="N3288" s="7"/>
      <c r="O3288" s="8"/>
      <c r="P3288" s="8"/>
      <c r="Q3288" s="8"/>
      <c r="R3288" s="8"/>
      <c r="S3288" s="8"/>
      <c r="T3288" s="8"/>
      <c r="U3288" s="8"/>
      <c r="V3288" s="8"/>
      <c r="W3288" s="8"/>
    </row>
    <row r="3289" spans="1:23" ht="14.25" customHeight="1">
      <c r="A3289" s="7">
        <v>41325</v>
      </c>
      <c r="B3289" s="8">
        <v>2.6928999999999998</v>
      </c>
      <c r="C3289" s="8">
        <v>3.5632000000000001</v>
      </c>
      <c r="D3289" s="8">
        <v>0.8703000000000003</v>
      </c>
      <c r="E3289" s="8">
        <v>0.88</v>
      </c>
      <c r="F3289" s="8">
        <v>2.02</v>
      </c>
      <c r="G3289" s="8">
        <v>81.040000000000006</v>
      </c>
      <c r="H3289" s="8"/>
      <c r="I3289" s="8">
        <v>107.78541769230769</v>
      </c>
      <c r="J3289" s="8"/>
      <c r="N3289" s="7"/>
      <c r="O3289" s="8"/>
      <c r="P3289" s="8"/>
      <c r="Q3289" s="8"/>
      <c r="R3289" s="8"/>
      <c r="S3289" s="8"/>
      <c r="T3289" s="8"/>
      <c r="U3289" s="8"/>
      <c r="V3289" s="8"/>
      <c r="W3289" s="8"/>
    </row>
    <row r="3290" spans="1:23" ht="14.25" customHeight="1">
      <c r="A3290" s="7">
        <v>41324</v>
      </c>
      <c r="B3290" s="8">
        <v>2.7090999999999998</v>
      </c>
      <c r="C3290" s="8">
        <v>3.5931000000000002</v>
      </c>
      <c r="D3290" s="8">
        <v>0.88400000000000034</v>
      </c>
      <c r="E3290" s="8">
        <v>0.89</v>
      </c>
      <c r="F3290" s="8">
        <v>2.0299999999999998</v>
      </c>
      <c r="G3290" s="8">
        <v>80.47</v>
      </c>
      <c r="H3290" s="8"/>
      <c r="I3290" s="8">
        <v>108.52297307692308</v>
      </c>
      <c r="J3290" s="8"/>
      <c r="N3290" s="7"/>
      <c r="O3290" s="8"/>
      <c r="P3290" s="8"/>
      <c r="Q3290" s="8"/>
      <c r="R3290" s="8"/>
      <c r="S3290" s="8"/>
      <c r="T3290" s="8"/>
      <c r="U3290" s="8"/>
      <c r="V3290" s="8"/>
      <c r="W3290" s="8"/>
    </row>
    <row r="3291" spans="1:23" ht="14.25" customHeight="1">
      <c r="A3291" s="7">
        <v>41323</v>
      </c>
      <c r="B3291" s="8">
        <v>2.722</v>
      </c>
      <c r="C3291" s="8">
        <v>3.5929000000000002</v>
      </c>
      <c r="D3291" s="8">
        <v>0.87090000000000023</v>
      </c>
      <c r="E3291" s="8">
        <v>0.87</v>
      </c>
      <c r="F3291" s="8">
        <v>2.0099999999999998</v>
      </c>
      <c r="G3291" s="8">
        <v>80.650000000000006</v>
      </c>
      <c r="H3291" s="8"/>
      <c r="I3291" s="8">
        <v>109.27391230769231</v>
      </c>
      <c r="J3291" s="8"/>
      <c r="N3291" s="7"/>
      <c r="O3291" s="8"/>
      <c r="P3291" s="8"/>
      <c r="Q3291" s="8"/>
      <c r="R3291" s="8"/>
      <c r="S3291" s="8"/>
      <c r="T3291" s="8"/>
      <c r="U3291" s="8"/>
      <c r="V3291" s="8"/>
      <c r="W3291" s="8"/>
    </row>
    <row r="3292" spans="1:23" ht="14.25" customHeight="1">
      <c r="A3292" s="7">
        <v>41322</v>
      </c>
      <c r="B3292" s="8">
        <v>2.7117</v>
      </c>
      <c r="C3292" s="8">
        <v>3.5847000000000002</v>
      </c>
      <c r="D3292" s="8">
        <v>0.87300000000000022</v>
      </c>
      <c r="E3292" s="8">
        <v>0.87</v>
      </c>
      <c r="F3292" s="8">
        <v>2.0099999999999998</v>
      </c>
      <c r="G3292" s="8">
        <v>80.47</v>
      </c>
      <c r="H3292" s="8"/>
      <c r="I3292" s="8">
        <v>109.62429692307693</v>
      </c>
      <c r="J3292" s="8"/>
      <c r="N3292" s="7"/>
      <c r="O3292" s="8"/>
      <c r="P3292" s="8"/>
      <c r="Q3292" s="8"/>
      <c r="R3292" s="8"/>
      <c r="S3292" s="8"/>
      <c r="T3292" s="8"/>
      <c r="U3292" s="8"/>
      <c r="V3292" s="8"/>
      <c r="W3292" s="8"/>
    </row>
    <row r="3293" spans="1:23" ht="14.25" customHeight="1">
      <c r="A3293" s="7">
        <v>41321</v>
      </c>
      <c r="B3293" s="8">
        <v>2.7161</v>
      </c>
      <c r="C3293" s="8">
        <v>3.5922000000000001</v>
      </c>
      <c r="D3293" s="8">
        <v>0.8761000000000001</v>
      </c>
      <c r="E3293" s="8">
        <v>0.87</v>
      </c>
      <c r="F3293" s="8">
        <v>2.0099999999999998</v>
      </c>
      <c r="G3293" s="8">
        <v>80.47</v>
      </c>
      <c r="H3293" s="8"/>
      <c r="I3293" s="8">
        <v>111.07918923076923</v>
      </c>
      <c r="J3293" s="8"/>
      <c r="N3293" s="7"/>
      <c r="O3293" s="8"/>
      <c r="P3293" s="8"/>
      <c r="Q3293" s="8"/>
      <c r="R3293" s="8"/>
      <c r="S3293" s="8"/>
      <c r="T3293" s="8"/>
      <c r="U3293" s="8"/>
      <c r="V3293" s="8"/>
      <c r="W3293" s="8"/>
    </row>
    <row r="3294" spans="1:23" ht="14.25" customHeight="1">
      <c r="A3294" s="7">
        <v>41320</v>
      </c>
      <c r="B3294" s="8">
        <v>2.7658</v>
      </c>
      <c r="C3294" s="8">
        <v>3.5859000000000001</v>
      </c>
      <c r="D3294" s="8">
        <v>0.82010000000000005</v>
      </c>
      <c r="E3294" s="8">
        <v>0.87</v>
      </c>
      <c r="F3294" s="8">
        <v>2.0099999999999998</v>
      </c>
      <c r="G3294" s="8">
        <v>80.47</v>
      </c>
      <c r="H3294" s="8"/>
      <c r="I3294" s="8">
        <v>112.12196538461538</v>
      </c>
      <c r="J3294" s="8"/>
      <c r="N3294" s="7"/>
      <c r="O3294" s="8"/>
      <c r="P3294" s="8"/>
      <c r="Q3294" s="8"/>
      <c r="R3294" s="8"/>
      <c r="S3294" s="8"/>
      <c r="T3294" s="8"/>
      <c r="U3294" s="8"/>
      <c r="V3294" s="8"/>
      <c r="W3294" s="8"/>
    </row>
    <row r="3295" spans="1:23" ht="14.25" customHeight="1">
      <c r="A3295" s="7">
        <v>41319</v>
      </c>
      <c r="B3295" s="8">
        <v>2.7658</v>
      </c>
      <c r="C3295" s="8">
        <v>3.5859000000000001</v>
      </c>
      <c r="D3295" s="8">
        <v>0.82010000000000005</v>
      </c>
      <c r="E3295" s="8">
        <v>0.86</v>
      </c>
      <c r="F3295" s="8">
        <v>2</v>
      </c>
      <c r="G3295" s="8">
        <v>80.37</v>
      </c>
      <c r="H3295" s="8"/>
      <c r="I3295" s="8">
        <v>112.12196538461538</v>
      </c>
      <c r="J3295" s="8"/>
      <c r="N3295" s="7"/>
      <c r="O3295" s="8"/>
      <c r="P3295" s="8"/>
      <c r="Q3295" s="8"/>
      <c r="R3295" s="8"/>
      <c r="S3295" s="8"/>
      <c r="T3295" s="8"/>
      <c r="U3295" s="8"/>
      <c r="V3295" s="8"/>
      <c r="W3295" s="8"/>
    </row>
    <row r="3296" spans="1:23" ht="14.25" customHeight="1">
      <c r="A3296" s="7">
        <v>41318</v>
      </c>
      <c r="B3296" s="8">
        <v>2.7658</v>
      </c>
      <c r="C3296" s="8">
        <v>3.5859000000000001</v>
      </c>
      <c r="D3296" s="8">
        <v>0.82010000000000005</v>
      </c>
      <c r="E3296" s="8">
        <v>0.92</v>
      </c>
      <c r="F3296" s="8">
        <v>2.0499999999999998</v>
      </c>
      <c r="G3296" s="8">
        <v>80.06</v>
      </c>
      <c r="H3296" s="8"/>
      <c r="I3296" s="8">
        <v>112.12196538461538</v>
      </c>
      <c r="J3296" s="8"/>
      <c r="N3296" s="7"/>
      <c r="O3296" s="8"/>
      <c r="P3296" s="8"/>
      <c r="Q3296" s="8"/>
      <c r="R3296" s="8"/>
      <c r="S3296" s="8"/>
      <c r="T3296" s="8"/>
      <c r="U3296" s="8"/>
      <c r="V3296" s="8"/>
      <c r="W3296" s="8"/>
    </row>
    <row r="3297" spans="1:23" ht="14.25" customHeight="1">
      <c r="A3297" s="7">
        <v>41317</v>
      </c>
      <c r="B3297" s="8">
        <v>2.7658</v>
      </c>
      <c r="C3297" s="8">
        <v>3.5859000000000001</v>
      </c>
      <c r="D3297" s="8">
        <v>0.82010000000000005</v>
      </c>
      <c r="E3297" s="8">
        <v>0.88</v>
      </c>
      <c r="F3297" s="8">
        <v>2.02</v>
      </c>
      <c r="G3297" s="8">
        <v>80.040000000000006</v>
      </c>
      <c r="H3297" s="8"/>
      <c r="I3297" s="8">
        <v>112.12196538461538</v>
      </c>
      <c r="J3297" s="8"/>
      <c r="N3297" s="7"/>
      <c r="O3297" s="8"/>
      <c r="P3297" s="8"/>
      <c r="Q3297" s="8"/>
      <c r="R3297" s="8"/>
      <c r="S3297" s="8"/>
      <c r="T3297" s="8"/>
      <c r="U3297" s="8"/>
      <c r="V3297" s="8"/>
      <c r="W3297" s="8"/>
    </row>
    <row r="3298" spans="1:23" ht="14.25" customHeight="1">
      <c r="A3298" s="7">
        <v>41316</v>
      </c>
      <c r="B3298" s="8">
        <v>2.7658</v>
      </c>
      <c r="C3298" s="8">
        <v>3.5859000000000001</v>
      </c>
      <c r="D3298" s="8">
        <v>0.82010000000000005</v>
      </c>
      <c r="E3298" s="8">
        <v>0.85</v>
      </c>
      <c r="F3298" s="8">
        <v>1.99</v>
      </c>
      <c r="G3298" s="8">
        <v>80.36</v>
      </c>
      <c r="H3298" s="8"/>
      <c r="I3298" s="8">
        <v>112.12196538461538</v>
      </c>
      <c r="J3298" s="8"/>
      <c r="N3298" s="7"/>
      <c r="O3298" s="8"/>
      <c r="P3298" s="8"/>
      <c r="Q3298" s="8"/>
      <c r="R3298" s="8"/>
      <c r="S3298" s="8"/>
      <c r="T3298" s="8"/>
      <c r="U3298" s="8"/>
      <c r="V3298" s="8"/>
      <c r="W3298" s="8"/>
    </row>
    <row r="3299" spans="1:23" ht="14.25" customHeight="1">
      <c r="A3299" s="7">
        <v>41313</v>
      </c>
      <c r="B3299" s="8">
        <v>2.7658</v>
      </c>
      <c r="C3299" s="8">
        <v>3.5859000000000001</v>
      </c>
      <c r="D3299" s="8">
        <v>0.82010000000000005</v>
      </c>
      <c r="E3299" s="8">
        <v>0.84</v>
      </c>
      <c r="F3299" s="8">
        <v>1.99</v>
      </c>
      <c r="G3299" s="8">
        <v>80.23</v>
      </c>
      <c r="H3299" s="8"/>
      <c r="I3299" s="8">
        <v>112.12196538461538</v>
      </c>
      <c r="J3299" s="8"/>
      <c r="N3299" s="7"/>
      <c r="O3299" s="8"/>
      <c r="P3299" s="8"/>
      <c r="Q3299" s="8"/>
      <c r="R3299" s="8"/>
      <c r="S3299" s="8"/>
      <c r="T3299" s="8"/>
      <c r="U3299" s="8"/>
      <c r="V3299" s="8"/>
      <c r="W3299" s="8"/>
    </row>
    <row r="3300" spans="1:23" ht="14.25" customHeight="1">
      <c r="A3300" s="7">
        <v>41312</v>
      </c>
      <c r="B3300" s="8">
        <v>2.7883</v>
      </c>
      <c r="C3300" s="8">
        <v>3.5928</v>
      </c>
      <c r="D3300" s="8">
        <v>0.80449999999999999</v>
      </c>
      <c r="E3300" s="8">
        <v>0.83</v>
      </c>
      <c r="F3300" s="8">
        <v>1.99</v>
      </c>
      <c r="G3300" s="8">
        <v>80.22</v>
      </c>
      <c r="H3300" s="8"/>
      <c r="I3300" s="8">
        <v>110.88822999999999</v>
      </c>
      <c r="J3300" s="8"/>
      <c r="N3300" s="7"/>
      <c r="O3300" s="8"/>
      <c r="P3300" s="8"/>
      <c r="Q3300" s="8"/>
      <c r="R3300" s="8"/>
      <c r="S3300" s="8"/>
      <c r="T3300" s="8"/>
      <c r="U3300" s="8"/>
      <c r="V3300" s="8"/>
      <c r="W3300" s="8"/>
    </row>
    <row r="3301" spans="1:23" ht="14.25" customHeight="1">
      <c r="A3301" s="7">
        <v>41311</v>
      </c>
      <c r="B3301" s="8">
        <v>2.7869000000000002</v>
      </c>
      <c r="C3301" s="8">
        <v>3.5922000000000001</v>
      </c>
      <c r="D3301" s="8">
        <v>0.8052999999999999</v>
      </c>
      <c r="E3301" s="8">
        <v>0.84</v>
      </c>
      <c r="F3301" s="8">
        <v>2</v>
      </c>
      <c r="G3301" s="8">
        <v>79.760000000000005</v>
      </c>
      <c r="H3301" s="8"/>
      <c r="I3301" s="8">
        <v>109.42592153846154</v>
      </c>
      <c r="J3301" s="8"/>
      <c r="N3301" s="7"/>
      <c r="O3301" s="8"/>
      <c r="P3301" s="8"/>
      <c r="Q3301" s="8"/>
      <c r="R3301" s="8"/>
      <c r="S3301" s="8"/>
      <c r="T3301" s="8"/>
      <c r="U3301" s="8"/>
      <c r="V3301" s="8"/>
      <c r="W3301" s="8"/>
    </row>
    <row r="3302" spans="1:23" ht="14.25" customHeight="1">
      <c r="A3302" s="7">
        <v>41310</v>
      </c>
      <c r="B3302" s="8">
        <v>2.7709000000000001</v>
      </c>
      <c r="C3302" s="8">
        <v>3.5910000000000002</v>
      </c>
      <c r="D3302" s="8">
        <v>0.82010000000000005</v>
      </c>
      <c r="E3302" s="8">
        <v>0.88</v>
      </c>
      <c r="F3302" s="8">
        <v>2.04</v>
      </c>
      <c r="G3302" s="8">
        <v>79.52</v>
      </c>
      <c r="H3302" s="8"/>
      <c r="I3302" s="8">
        <v>110.10819538461539</v>
      </c>
      <c r="J3302" s="8"/>
      <c r="N3302" s="7"/>
      <c r="O3302" s="8"/>
      <c r="P3302" s="8"/>
      <c r="Q3302" s="8"/>
      <c r="R3302" s="8"/>
      <c r="S3302" s="8"/>
      <c r="T3302" s="8"/>
      <c r="U3302" s="8"/>
      <c r="V3302" s="8"/>
      <c r="W3302" s="8"/>
    </row>
    <row r="3303" spans="1:23" ht="14.25" customHeight="1">
      <c r="A3303" s="7">
        <v>41309</v>
      </c>
      <c r="B3303" s="8">
        <v>2.7824</v>
      </c>
      <c r="C3303" s="8">
        <v>3.6015999999999999</v>
      </c>
      <c r="D3303" s="8">
        <v>0.81919999999999993</v>
      </c>
      <c r="E3303" s="8">
        <v>0.85</v>
      </c>
      <c r="F3303" s="8">
        <v>2</v>
      </c>
      <c r="G3303" s="8">
        <v>79.58</v>
      </c>
      <c r="H3303" s="8"/>
      <c r="I3303" s="8">
        <v>109.00979</v>
      </c>
      <c r="J3303" s="8"/>
      <c r="N3303" s="7"/>
      <c r="O3303" s="8"/>
      <c r="P3303" s="8"/>
      <c r="Q3303" s="8"/>
      <c r="R3303" s="8"/>
      <c r="S3303" s="8"/>
      <c r="T3303" s="8"/>
      <c r="U3303" s="8"/>
      <c r="V3303" s="8"/>
      <c r="W3303" s="8"/>
    </row>
    <row r="3304" spans="1:23" ht="14.25" customHeight="1">
      <c r="A3304" s="7">
        <v>41306</v>
      </c>
      <c r="B3304" s="8">
        <v>2.8064</v>
      </c>
      <c r="C3304" s="8">
        <v>3.6004</v>
      </c>
      <c r="D3304" s="8">
        <v>0.79400000000000004</v>
      </c>
      <c r="E3304" s="8">
        <v>0.88</v>
      </c>
      <c r="F3304" s="8">
        <v>2.04</v>
      </c>
      <c r="G3304" s="8">
        <v>79.209999999999994</v>
      </c>
      <c r="H3304" s="8"/>
      <c r="I3304" s="8">
        <v>109.32792384615385</v>
      </c>
      <c r="J3304" s="8"/>
      <c r="N3304" s="7"/>
      <c r="O3304" s="8"/>
      <c r="P3304" s="8"/>
      <c r="Q3304" s="8"/>
      <c r="R3304" s="8"/>
      <c r="S3304" s="8"/>
      <c r="T3304" s="8"/>
      <c r="U3304" s="8"/>
      <c r="V3304" s="8"/>
      <c r="W3304" s="8"/>
    </row>
    <row r="3305" spans="1:23" ht="14.25" customHeight="1">
      <c r="A3305" s="7">
        <v>41305</v>
      </c>
      <c r="B3305" s="8">
        <v>2.8047</v>
      </c>
      <c r="C3305" s="8">
        <v>3.6053999999999999</v>
      </c>
      <c r="D3305" s="8">
        <v>0.80069999999999997</v>
      </c>
      <c r="E3305" s="8">
        <v>0.88</v>
      </c>
      <c r="F3305" s="8">
        <v>2.02</v>
      </c>
      <c r="G3305" s="8">
        <v>79.25</v>
      </c>
      <c r="H3305" s="8"/>
      <c r="I3305" s="8">
        <v>112.26264545454545</v>
      </c>
      <c r="J3305" s="8"/>
      <c r="N3305" s="7"/>
      <c r="O3305" s="8"/>
      <c r="P3305" s="8"/>
      <c r="Q3305" s="8"/>
      <c r="R3305" s="8"/>
      <c r="S3305" s="8"/>
      <c r="T3305" s="8"/>
      <c r="U3305" s="8"/>
      <c r="V3305" s="8"/>
      <c r="W3305" s="8"/>
    </row>
    <row r="3306" spans="1:23" ht="14.25" customHeight="1">
      <c r="A3306" s="7">
        <v>41304</v>
      </c>
      <c r="B3306" s="8">
        <v>2.8090999999999999</v>
      </c>
      <c r="C3306" s="8">
        <v>3.6053000000000002</v>
      </c>
      <c r="D3306" s="8">
        <v>0.79620000000000024</v>
      </c>
      <c r="E3306" s="8">
        <v>0.88</v>
      </c>
      <c r="F3306" s="8">
        <v>2.0299999999999998</v>
      </c>
      <c r="G3306" s="8">
        <v>79.260000000000005</v>
      </c>
      <c r="H3306" s="8"/>
      <c r="I3306" s="8">
        <v>115.111057</v>
      </c>
      <c r="J3306" s="8"/>
      <c r="N3306" s="7"/>
      <c r="O3306" s="8"/>
      <c r="P3306" s="8"/>
      <c r="Q3306" s="8"/>
      <c r="R3306" s="8"/>
      <c r="S3306" s="8"/>
      <c r="T3306" s="8"/>
      <c r="U3306" s="8"/>
      <c r="V3306" s="8"/>
      <c r="W3306" s="8"/>
    </row>
    <row r="3307" spans="1:23" ht="14.25" customHeight="1">
      <c r="A3307" s="7">
        <v>41303</v>
      </c>
      <c r="B3307" s="8">
        <v>2.8226</v>
      </c>
      <c r="C3307" s="8">
        <v>3.6116000000000001</v>
      </c>
      <c r="D3307" s="8">
        <v>0.78900000000000015</v>
      </c>
      <c r="E3307" s="8">
        <v>0.9</v>
      </c>
      <c r="F3307" s="8">
        <v>2.0299999999999998</v>
      </c>
      <c r="G3307" s="8">
        <v>79.540000000000006</v>
      </c>
      <c r="H3307" s="8"/>
      <c r="I3307" s="8">
        <v>115.798759</v>
      </c>
      <c r="J3307" s="8"/>
      <c r="N3307" s="7"/>
      <c r="O3307" s="8"/>
      <c r="P3307" s="8"/>
      <c r="Q3307" s="8"/>
      <c r="R3307" s="8"/>
      <c r="S3307" s="8"/>
      <c r="T3307" s="8"/>
      <c r="U3307" s="8"/>
      <c r="V3307" s="8"/>
      <c r="W3307" s="8"/>
    </row>
    <row r="3308" spans="1:23" ht="14.25" customHeight="1">
      <c r="A3308" s="7">
        <v>41302</v>
      </c>
      <c r="B3308" s="8">
        <v>2.8494999999999999</v>
      </c>
      <c r="C3308" s="8">
        <v>3.6042000000000001</v>
      </c>
      <c r="D3308" s="8">
        <v>0.75470000000000015</v>
      </c>
      <c r="E3308" s="8">
        <v>0.89</v>
      </c>
      <c r="F3308" s="8">
        <v>2</v>
      </c>
      <c r="G3308" s="8">
        <v>79.790000000000006</v>
      </c>
      <c r="H3308" s="8"/>
      <c r="I3308" s="8">
        <v>115.969684</v>
      </c>
      <c r="J3308" s="8"/>
      <c r="N3308" s="7"/>
      <c r="O3308" s="8"/>
      <c r="P3308" s="8"/>
      <c r="Q3308" s="8"/>
      <c r="R3308" s="8"/>
      <c r="S3308" s="8"/>
      <c r="T3308" s="8"/>
      <c r="U3308" s="8"/>
      <c r="V3308" s="8"/>
      <c r="W3308" s="8"/>
    </row>
    <row r="3309" spans="1:23" ht="14.25" customHeight="1">
      <c r="A3309" s="7">
        <v>41299</v>
      </c>
      <c r="B3309" s="8">
        <v>2.8340000000000001</v>
      </c>
      <c r="C3309" s="8">
        <v>3.5836999999999999</v>
      </c>
      <c r="D3309" s="8">
        <v>0.74969999999999981</v>
      </c>
      <c r="E3309" s="8">
        <v>0.87</v>
      </c>
      <c r="F3309" s="8">
        <v>1.98</v>
      </c>
      <c r="G3309" s="8">
        <v>79.739999999999995</v>
      </c>
      <c r="H3309" s="8"/>
      <c r="I3309" s="8">
        <v>117.486819</v>
      </c>
      <c r="J3309" s="8"/>
      <c r="N3309" s="7"/>
      <c r="O3309" s="8"/>
      <c r="P3309" s="8"/>
      <c r="Q3309" s="8"/>
      <c r="R3309" s="8"/>
      <c r="S3309" s="8"/>
      <c r="T3309" s="8"/>
      <c r="U3309" s="8"/>
      <c r="V3309" s="8"/>
      <c r="W3309" s="8"/>
    </row>
    <row r="3310" spans="1:23" ht="14.25" customHeight="1">
      <c r="A3310" s="7">
        <v>41298</v>
      </c>
      <c r="B3310" s="8">
        <v>2.8382999999999998</v>
      </c>
      <c r="C3310" s="8">
        <v>3.5815999999999999</v>
      </c>
      <c r="D3310" s="8">
        <v>0.74330000000000007</v>
      </c>
      <c r="E3310" s="8">
        <v>0.78</v>
      </c>
      <c r="F3310" s="8">
        <v>1.88</v>
      </c>
      <c r="G3310" s="8">
        <v>79.97</v>
      </c>
      <c r="H3310" s="8"/>
      <c r="I3310" s="8">
        <v>118.324564</v>
      </c>
      <c r="J3310" s="8"/>
      <c r="N3310" s="7"/>
      <c r="O3310" s="8"/>
      <c r="P3310" s="8"/>
      <c r="Q3310" s="8"/>
      <c r="R3310" s="8"/>
      <c r="S3310" s="8"/>
      <c r="T3310" s="8"/>
      <c r="U3310" s="8"/>
      <c r="V3310" s="8"/>
      <c r="W3310" s="8"/>
    </row>
    <row r="3311" spans="1:23" ht="14.25" customHeight="1">
      <c r="A3311" s="7">
        <v>41297</v>
      </c>
      <c r="B3311" s="8">
        <v>2.8372999999999999</v>
      </c>
      <c r="C3311" s="8">
        <v>3.5682</v>
      </c>
      <c r="D3311" s="8">
        <v>0.73090000000000011</v>
      </c>
      <c r="E3311" s="8">
        <v>0.76</v>
      </c>
      <c r="F3311" s="8">
        <v>1.86</v>
      </c>
      <c r="G3311" s="8">
        <v>79.91</v>
      </c>
      <c r="H3311" s="8"/>
      <c r="I3311" s="8">
        <v>122.9119125</v>
      </c>
      <c r="J3311" s="8"/>
      <c r="N3311" s="7"/>
      <c r="O3311" s="8"/>
      <c r="P3311" s="8"/>
      <c r="Q3311" s="8"/>
      <c r="R3311" s="8"/>
      <c r="S3311" s="8"/>
      <c r="T3311" s="8"/>
      <c r="U3311" s="8"/>
      <c r="V3311" s="8"/>
      <c r="W3311" s="8"/>
    </row>
    <row r="3312" spans="1:23" ht="14.25" customHeight="1">
      <c r="A3312" s="7">
        <v>41296</v>
      </c>
      <c r="B3312" s="8">
        <v>2.7902</v>
      </c>
      <c r="C3312" s="8">
        <v>3.5705</v>
      </c>
      <c r="D3312" s="8">
        <v>0.78029999999999999</v>
      </c>
      <c r="E3312" s="8">
        <v>0.76</v>
      </c>
      <c r="F3312" s="8">
        <v>1.86</v>
      </c>
      <c r="G3312" s="8">
        <v>79.86</v>
      </c>
      <c r="H3312" s="8"/>
      <c r="I3312" s="8">
        <v>124.39701375</v>
      </c>
      <c r="J3312" s="8"/>
      <c r="N3312" s="7"/>
      <c r="O3312" s="8"/>
      <c r="P3312" s="8"/>
      <c r="Q3312" s="8"/>
      <c r="R3312" s="8"/>
      <c r="S3312" s="8"/>
      <c r="T3312" s="8"/>
      <c r="U3312" s="8"/>
      <c r="V3312" s="8"/>
      <c r="W3312" s="8"/>
    </row>
    <row r="3313" spans="1:23" ht="14.25" customHeight="1">
      <c r="A3313" s="7">
        <v>41295</v>
      </c>
      <c r="B3313" s="8">
        <v>2.8001999999999998</v>
      </c>
      <c r="C3313" s="8">
        <v>3.5743</v>
      </c>
      <c r="D3313" s="8">
        <v>0.77410000000000023</v>
      </c>
      <c r="E3313" s="8">
        <v>0.77</v>
      </c>
      <c r="F3313" s="8">
        <v>1.87</v>
      </c>
      <c r="G3313" s="8">
        <v>80.040000000000006</v>
      </c>
      <c r="H3313" s="8"/>
      <c r="I3313" s="8">
        <v>122.29401249999999</v>
      </c>
      <c r="J3313" s="8"/>
      <c r="N3313" s="7"/>
      <c r="O3313" s="8"/>
      <c r="P3313" s="8"/>
      <c r="Q3313" s="8"/>
      <c r="R3313" s="8"/>
      <c r="S3313" s="8"/>
      <c r="T3313" s="8"/>
      <c r="U3313" s="8"/>
      <c r="V3313" s="8"/>
      <c r="W3313" s="8"/>
    </row>
    <row r="3314" spans="1:23" ht="14.25" customHeight="1">
      <c r="A3314" s="7">
        <v>41292</v>
      </c>
      <c r="B3314" s="8">
        <v>2.7810999999999999</v>
      </c>
      <c r="C3314" s="8">
        <v>3.5834000000000001</v>
      </c>
      <c r="D3314" s="8">
        <v>0.80230000000000024</v>
      </c>
      <c r="E3314" s="8">
        <v>0.77</v>
      </c>
      <c r="F3314" s="8">
        <v>1.87</v>
      </c>
      <c r="G3314" s="8">
        <v>80.05</v>
      </c>
      <c r="H3314" s="8"/>
      <c r="I3314" s="8">
        <v>113.62845428571428</v>
      </c>
      <c r="J3314" s="8"/>
      <c r="N3314" s="7"/>
      <c r="O3314" s="8"/>
      <c r="P3314" s="8"/>
      <c r="Q3314" s="8"/>
      <c r="R3314" s="8"/>
      <c r="S3314" s="8"/>
      <c r="T3314" s="8"/>
      <c r="U3314" s="8"/>
      <c r="V3314" s="8"/>
      <c r="W3314" s="8"/>
    </row>
    <row r="3315" spans="1:23" ht="14.25" customHeight="1">
      <c r="A3315" s="7">
        <v>41291</v>
      </c>
      <c r="B3315" s="8">
        <v>2.8111000000000002</v>
      </c>
      <c r="C3315" s="8">
        <v>3.5985999999999998</v>
      </c>
      <c r="D3315" s="8">
        <v>0.78749999999999964</v>
      </c>
      <c r="E3315" s="8">
        <v>0.79</v>
      </c>
      <c r="F3315" s="8">
        <v>1.89</v>
      </c>
      <c r="G3315" s="8">
        <v>79.66</v>
      </c>
      <c r="H3315" s="8"/>
      <c r="I3315" s="8">
        <v>113.51742428571428</v>
      </c>
      <c r="J3315" s="8"/>
      <c r="N3315" s="7"/>
      <c r="O3315" s="8"/>
      <c r="P3315" s="8"/>
      <c r="Q3315" s="8"/>
      <c r="R3315" s="8"/>
      <c r="S3315" s="8"/>
      <c r="T3315" s="8"/>
      <c r="U3315" s="8"/>
      <c r="V3315" s="8"/>
      <c r="W3315" s="8"/>
    </row>
    <row r="3316" spans="1:23" ht="14.25" customHeight="1">
      <c r="A3316" s="7">
        <v>41290</v>
      </c>
      <c r="B3316" s="8">
        <v>2.8109999999999999</v>
      </c>
      <c r="C3316" s="8">
        <v>3.6046999999999998</v>
      </c>
      <c r="D3316" s="8">
        <v>0.79369999999999985</v>
      </c>
      <c r="E3316" s="8">
        <v>0.75</v>
      </c>
      <c r="F3316" s="8">
        <v>1.84</v>
      </c>
      <c r="G3316" s="8">
        <v>79.790000000000006</v>
      </c>
      <c r="H3316" s="8"/>
      <c r="I3316" s="8">
        <v>113.11575428571429</v>
      </c>
      <c r="J3316" s="8"/>
      <c r="N3316" s="7"/>
      <c r="O3316" s="8"/>
      <c r="P3316" s="8"/>
      <c r="Q3316" s="8"/>
      <c r="R3316" s="8"/>
      <c r="S3316" s="8"/>
      <c r="T3316" s="8"/>
      <c r="U3316" s="8"/>
      <c r="V3316" s="8"/>
      <c r="W3316" s="8"/>
    </row>
    <row r="3317" spans="1:23" ht="14.25" customHeight="1">
      <c r="A3317" s="7">
        <v>41289</v>
      </c>
      <c r="B3317" s="8">
        <v>2.7995000000000001</v>
      </c>
      <c r="C3317" s="8">
        <v>3.6008</v>
      </c>
      <c r="D3317" s="8">
        <v>0.8012999999999999</v>
      </c>
      <c r="E3317" s="8">
        <v>0.75</v>
      </c>
      <c r="F3317" s="8">
        <v>1.86</v>
      </c>
      <c r="G3317" s="8">
        <v>79.73</v>
      </c>
      <c r="H3317" s="8"/>
      <c r="I3317" s="8">
        <v>114.10064428571428</v>
      </c>
      <c r="J3317" s="8"/>
      <c r="N3317" s="7"/>
      <c r="O3317" s="8"/>
      <c r="P3317" s="8"/>
      <c r="Q3317" s="8"/>
      <c r="R3317" s="8"/>
      <c r="S3317" s="8"/>
      <c r="T3317" s="8"/>
      <c r="U3317" s="8"/>
      <c r="V3317" s="8"/>
      <c r="W3317" s="8"/>
    </row>
    <row r="3318" spans="1:23" ht="14.25" customHeight="1">
      <c r="A3318" s="7">
        <v>41288</v>
      </c>
      <c r="B3318" s="8">
        <v>2.8361000000000001</v>
      </c>
      <c r="C3318" s="8">
        <v>3.6023000000000001</v>
      </c>
      <c r="D3318" s="8">
        <v>0.76619999999999999</v>
      </c>
      <c r="E3318" s="8">
        <v>0.78</v>
      </c>
      <c r="F3318" s="8">
        <v>1.89</v>
      </c>
      <c r="G3318" s="8">
        <v>79.48</v>
      </c>
      <c r="H3318" s="8"/>
      <c r="I3318" s="8">
        <v>115.22506</v>
      </c>
      <c r="J3318" s="8"/>
      <c r="N3318" s="7"/>
      <c r="O3318" s="8"/>
      <c r="P3318" s="8"/>
      <c r="Q3318" s="8"/>
      <c r="R3318" s="8"/>
      <c r="S3318" s="8"/>
      <c r="T3318" s="8"/>
      <c r="U3318" s="8"/>
      <c r="V3318" s="8"/>
      <c r="W3318" s="8"/>
    </row>
    <row r="3319" spans="1:23" ht="14.25" customHeight="1">
      <c r="A3319" s="7">
        <v>41285</v>
      </c>
      <c r="B3319" s="8">
        <v>2.8647999999999998</v>
      </c>
      <c r="C3319" s="8">
        <v>3.5998999999999999</v>
      </c>
      <c r="D3319" s="8">
        <v>0.73510000000000009</v>
      </c>
      <c r="E3319" s="8">
        <v>0.78</v>
      </c>
      <c r="F3319" s="8">
        <v>1.89</v>
      </c>
      <c r="G3319" s="8">
        <v>79.55</v>
      </c>
      <c r="H3319" s="8"/>
      <c r="I3319" s="8">
        <v>115.72428142857143</v>
      </c>
      <c r="J3319" s="8"/>
      <c r="N3319" s="7"/>
      <c r="O3319" s="8"/>
      <c r="P3319" s="8"/>
      <c r="Q3319" s="8"/>
      <c r="R3319" s="8"/>
      <c r="S3319" s="8"/>
      <c r="T3319" s="8"/>
      <c r="U3319" s="8"/>
      <c r="V3319" s="8"/>
      <c r="W3319" s="8"/>
    </row>
    <row r="3320" spans="1:23" ht="14.25" customHeight="1">
      <c r="A3320" s="7">
        <v>41284</v>
      </c>
      <c r="B3320" s="8">
        <v>2.8546999999999998</v>
      </c>
      <c r="C3320" s="8">
        <v>3.5950000000000002</v>
      </c>
      <c r="D3320" s="8">
        <v>0.7403000000000004</v>
      </c>
      <c r="E3320" s="8">
        <v>0.8</v>
      </c>
      <c r="F3320" s="8">
        <v>1.91</v>
      </c>
      <c r="G3320" s="8">
        <v>79.75</v>
      </c>
      <c r="H3320" s="8"/>
      <c r="I3320" s="8">
        <v>116.21542571428571</v>
      </c>
      <c r="J3320" s="8"/>
      <c r="N3320" s="7"/>
      <c r="O3320" s="8"/>
      <c r="P3320" s="8"/>
      <c r="Q3320" s="8"/>
      <c r="R3320" s="8"/>
      <c r="S3320" s="8"/>
      <c r="T3320" s="8"/>
      <c r="U3320" s="8"/>
      <c r="V3320" s="8"/>
      <c r="W3320" s="8"/>
    </row>
    <row r="3321" spans="1:23" ht="14.25" customHeight="1">
      <c r="A3321" s="7">
        <v>41283</v>
      </c>
      <c r="B3321" s="8">
        <v>2.8340999999999998</v>
      </c>
      <c r="C3321" s="8">
        <v>3.5750000000000002</v>
      </c>
      <c r="D3321" s="8">
        <v>0.74090000000000034</v>
      </c>
      <c r="E3321" s="8">
        <v>0.77</v>
      </c>
      <c r="F3321" s="8">
        <v>1.88</v>
      </c>
      <c r="G3321" s="8">
        <v>80.540000000000006</v>
      </c>
      <c r="H3321" s="8"/>
      <c r="I3321" s="8">
        <v>117.28061</v>
      </c>
      <c r="J3321" s="8"/>
      <c r="N3321" s="7"/>
      <c r="O3321" s="8"/>
      <c r="P3321" s="8"/>
      <c r="Q3321" s="8"/>
      <c r="R3321" s="8"/>
      <c r="S3321" s="8"/>
      <c r="T3321" s="8"/>
      <c r="U3321" s="8"/>
      <c r="V3321" s="8"/>
      <c r="W3321" s="8"/>
    </row>
    <row r="3322" spans="1:23" ht="14.25" customHeight="1">
      <c r="A3322" s="7">
        <v>41282</v>
      </c>
      <c r="B3322" s="8">
        <v>2.8498000000000001</v>
      </c>
      <c r="C3322" s="8">
        <v>3.5943000000000001</v>
      </c>
      <c r="D3322" s="8">
        <v>0.74449999999999994</v>
      </c>
      <c r="E3322" s="8">
        <v>0.79</v>
      </c>
      <c r="F3322" s="8">
        <v>1.89</v>
      </c>
      <c r="G3322" s="8">
        <v>80.34</v>
      </c>
      <c r="H3322" s="8"/>
      <c r="I3322" s="8">
        <v>119.00306285714285</v>
      </c>
      <c r="J3322" s="8"/>
      <c r="N3322" s="7"/>
      <c r="O3322" s="8"/>
      <c r="P3322" s="8"/>
      <c r="Q3322" s="8"/>
      <c r="R3322" s="8"/>
      <c r="S3322" s="8"/>
      <c r="T3322" s="8"/>
      <c r="U3322" s="8"/>
      <c r="V3322" s="8"/>
      <c r="W3322" s="8"/>
    </row>
    <row r="3323" spans="1:23" ht="14.25" customHeight="1">
      <c r="A3323" s="7">
        <v>41281</v>
      </c>
      <c r="B3323" s="8">
        <v>2.8689</v>
      </c>
      <c r="C3323" s="8">
        <v>3.5964999999999998</v>
      </c>
      <c r="D3323" s="8">
        <v>0.7275999999999998</v>
      </c>
      <c r="E3323" s="8">
        <v>0.82</v>
      </c>
      <c r="F3323" s="8">
        <v>1.92</v>
      </c>
      <c r="G3323" s="8">
        <v>80.22</v>
      </c>
      <c r="H3323" s="8"/>
      <c r="I3323" s="8">
        <v>117.47970571428571</v>
      </c>
      <c r="J3323" s="8"/>
      <c r="N3323" s="7"/>
      <c r="O3323" s="8"/>
      <c r="P3323" s="8"/>
      <c r="Q3323" s="8"/>
      <c r="R3323" s="8"/>
      <c r="S3323" s="8"/>
      <c r="T3323" s="8"/>
      <c r="U3323" s="8"/>
      <c r="V3323" s="8"/>
      <c r="W3323" s="8"/>
    </row>
    <row r="3324" spans="1:23" ht="14.25" customHeight="1">
      <c r="A3324" s="7">
        <v>41280</v>
      </c>
      <c r="B3324" s="8">
        <v>2.8687999999999998</v>
      </c>
      <c r="C3324" s="8">
        <v>3.5950000000000002</v>
      </c>
      <c r="D3324" s="8">
        <v>0.7262000000000004</v>
      </c>
      <c r="E3324" s="8">
        <v>0.82</v>
      </c>
      <c r="F3324" s="8">
        <v>1.93</v>
      </c>
      <c r="G3324" s="8">
        <v>80.5</v>
      </c>
      <c r="H3324" s="8"/>
      <c r="I3324" s="8">
        <v>117.92343142857143</v>
      </c>
      <c r="J3324" s="8"/>
      <c r="N3324" s="7"/>
      <c r="O3324" s="8"/>
      <c r="P3324" s="8"/>
      <c r="Q3324" s="8"/>
      <c r="R3324" s="8"/>
      <c r="S3324" s="8"/>
      <c r="T3324" s="8"/>
      <c r="U3324" s="8"/>
      <c r="V3324" s="8"/>
      <c r="W3324" s="8"/>
    </row>
    <row r="3325" spans="1:23" ht="14.25" customHeight="1">
      <c r="A3325" s="7">
        <v>41279</v>
      </c>
      <c r="B3325" s="8">
        <v>2.8767999999999998</v>
      </c>
      <c r="C3325" s="8">
        <v>3.6002999999999998</v>
      </c>
      <c r="D3325" s="8">
        <v>0.72350000000000003</v>
      </c>
      <c r="E3325" s="8">
        <v>0.82</v>
      </c>
      <c r="F3325" s="8">
        <v>1.93</v>
      </c>
      <c r="G3325" s="8">
        <v>80.5</v>
      </c>
      <c r="H3325" s="8"/>
      <c r="I3325" s="8">
        <v>117.92735142857143</v>
      </c>
      <c r="J3325" s="8"/>
      <c r="N3325" s="7"/>
      <c r="O3325" s="8"/>
      <c r="P3325" s="8"/>
      <c r="Q3325" s="8"/>
      <c r="R3325" s="8"/>
      <c r="S3325" s="8"/>
      <c r="T3325" s="8"/>
      <c r="U3325" s="8"/>
      <c r="V3325" s="8"/>
      <c r="W3325" s="8"/>
    </row>
    <row r="3326" spans="1:23" ht="14.25" customHeight="1">
      <c r="A3326" s="7">
        <v>41278</v>
      </c>
      <c r="B3326" s="8">
        <v>2.9188999999999998</v>
      </c>
      <c r="C3326" s="8">
        <v>3.6061999999999999</v>
      </c>
      <c r="D3326" s="8">
        <v>0.68730000000000002</v>
      </c>
      <c r="E3326" s="8">
        <v>0.82</v>
      </c>
      <c r="F3326" s="8">
        <v>1.93</v>
      </c>
      <c r="G3326" s="8">
        <v>80.5</v>
      </c>
      <c r="H3326" s="8"/>
      <c r="I3326" s="8">
        <v>117.89917857142858</v>
      </c>
      <c r="J3326" s="8"/>
      <c r="N3326" s="7"/>
      <c r="O3326" s="8"/>
      <c r="P3326" s="8"/>
      <c r="Q3326" s="8"/>
      <c r="R3326" s="8"/>
      <c r="S3326" s="8"/>
      <c r="T3326" s="8"/>
      <c r="U3326" s="8"/>
      <c r="V3326" s="8"/>
      <c r="W3326" s="8"/>
    </row>
    <row r="3327" spans="1:23" ht="14.25" customHeight="1">
      <c r="A3327" s="7">
        <v>41277</v>
      </c>
      <c r="B3327" s="8">
        <v>2.9049999999999998</v>
      </c>
      <c r="C3327" s="8">
        <v>3.5737999999999999</v>
      </c>
      <c r="D3327" s="8">
        <v>0.66880000000000006</v>
      </c>
      <c r="E3327" s="8">
        <v>0.81</v>
      </c>
      <c r="F3327" s="8">
        <v>1.92</v>
      </c>
      <c r="G3327" s="8">
        <v>80.44</v>
      </c>
      <c r="H3327" s="8"/>
      <c r="I3327" s="8">
        <v>111.17376555555556</v>
      </c>
      <c r="J3327" s="8"/>
      <c r="N3327" s="7"/>
      <c r="O3327" s="8"/>
      <c r="P3327" s="8"/>
      <c r="Q3327" s="8"/>
      <c r="R3327" s="8"/>
      <c r="S3327" s="8"/>
      <c r="T3327" s="8"/>
      <c r="U3327" s="8"/>
      <c r="V3327" s="8"/>
      <c r="W3327" s="8"/>
    </row>
    <row r="3328" spans="1:23" ht="14.25" customHeight="1">
      <c r="A3328" s="7">
        <v>41276</v>
      </c>
      <c r="B3328" s="8">
        <v>2.9049999999999998</v>
      </c>
      <c r="C3328" s="8">
        <v>3.5737999999999999</v>
      </c>
      <c r="D3328" s="8">
        <v>0.66880000000000006</v>
      </c>
      <c r="E3328" s="8">
        <v>0.76</v>
      </c>
      <c r="F3328" s="8">
        <v>1.86</v>
      </c>
      <c r="G3328" s="8">
        <v>79.819999999999993</v>
      </c>
      <c r="H3328" s="8"/>
      <c r="I3328" s="8">
        <v>111.17376555555556</v>
      </c>
      <c r="J3328" s="8"/>
      <c r="N3328" s="7"/>
      <c r="O3328" s="8"/>
      <c r="P3328" s="8"/>
      <c r="Q3328" s="8"/>
      <c r="R3328" s="8"/>
      <c r="S3328" s="8"/>
      <c r="T3328" s="8"/>
      <c r="U3328" s="8"/>
      <c r="V3328" s="8"/>
      <c r="W3328" s="8"/>
    </row>
    <row r="3329" spans="1:23" ht="14.25" customHeight="1">
      <c r="A3329" s="7">
        <v>41275</v>
      </c>
      <c r="B3329" s="8">
        <v>2.9049999999999998</v>
      </c>
      <c r="C3329" s="8">
        <v>3.5737999999999999</v>
      </c>
      <c r="D3329" s="8">
        <v>0.66880000000000006</v>
      </c>
      <c r="E3329" s="8">
        <v>0.72</v>
      </c>
      <c r="F3329" s="8">
        <v>1.78</v>
      </c>
      <c r="G3329" s="8">
        <v>79.739999999999995</v>
      </c>
      <c r="H3329" s="8"/>
      <c r="I3329" s="8">
        <v>111.17376555555556</v>
      </c>
      <c r="J3329" s="8"/>
      <c r="N3329" s="7"/>
      <c r="O3329" s="8"/>
      <c r="P3329" s="8"/>
      <c r="Q3329" s="8"/>
      <c r="R3329" s="8"/>
      <c r="S3329" s="8"/>
      <c r="T3329" s="8"/>
      <c r="U3329" s="8"/>
      <c r="V3329" s="8"/>
      <c r="W3329" s="8"/>
    </row>
    <row r="3330" spans="1:23" ht="14.25" customHeight="1">
      <c r="A3330" s="7">
        <v>41274</v>
      </c>
      <c r="B3330" s="8">
        <v>2.9049999999999998</v>
      </c>
      <c r="C3330" s="8">
        <v>3.5737999999999999</v>
      </c>
      <c r="D3330" s="8">
        <v>0.66880000000000006</v>
      </c>
      <c r="E3330" s="8">
        <v>0.72</v>
      </c>
      <c r="F3330" s="8">
        <v>1.78</v>
      </c>
      <c r="G3330" s="8">
        <v>79.760000000000005</v>
      </c>
      <c r="H3330" s="8"/>
      <c r="I3330" s="8">
        <v>111.17376555555556</v>
      </c>
      <c r="J3330" s="8"/>
      <c r="N3330" s="7"/>
      <c r="O3330" s="8"/>
      <c r="P3330" s="8"/>
      <c r="Q3330" s="8"/>
      <c r="R3330" s="8"/>
      <c r="S3330" s="8"/>
      <c r="T3330" s="8"/>
      <c r="U3330" s="8"/>
      <c r="V3330" s="8"/>
      <c r="W3330" s="8"/>
    </row>
    <row r="3331" spans="1:23" ht="14.25" customHeight="1">
      <c r="A3331" s="7">
        <v>41271</v>
      </c>
      <c r="B3331" s="8">
        <v>2.8984999999999999</v>
      </c>
      <c r="C3331" s="8">
        <v>3.5752000000000002</v>
      </c>
      <c r="D3331" s="8">
        <v>0.6767000000000003</v>
      </c>
      <c r="E3331" s="8">
        <v>0.72</v>
      </c>
      <c r="F3331" s="8">
        <v>1.73</v>
      </c>
      <c r="G3331" s="8">
        <v>79.67</v>
      </c>
      <c r="H3331" s="8"/>
      <c r="I3331" s="8">
        <v>110.99112</v>
      </c>
      <c r="J3331" s="8"/>
      <c r="N3331" s="7"/>
      <c r="O3331" s="8"/>
      <c r="P3331" s="8"/>
      <c r="Q3331" s="8"/>
      <c r="R3331" s="8"/>
      <c r="S3331" s="8"/>
      <c r="T3331" s="8"/>
      <c r="U3331" s="8"/>
      <c r="V3331" s="8"/>
      <c r="W3331" s="8"/>
    </row>
    <row r="3332" spans="1:23" ht="14.25" customHeight="1">
      <c r="A3332" s="7">
        <v>41270</v>
      </c>
      <c r="B3332" s="8">
        <v>2.9073000000000002</v>
      </c>
      <c r="C3332" s="8">
        <v>3.5802999999999998</v>
      </c>
      <c r="D3332" s="8">
        <v>0.6729999999999996</v>
      </c>
      <c r="E3332" s="8">
        <v>0.72</v>
      </c>
      <c r="F3332" s="8">
        <v>1.74</v>
      </c>
      <c r="G3332" s="8">
        <v>79.650000000000006</v>
      </c>
      <c r="H3332" s="8"/>
      <c r="I3332" s="8">
        <v>110.12821333333333</v>
      </c>
      <c r="J3332" s="8"/>
      <c r="N3332" s="7"/>
      <c r="O3332" s="8"/>
      <c r="P3332" s="8"/>
      <c r="Q3332" s="8"/>
      <c r="R3332" s="8"/>
      <c r="S3332" s="8"/>
      <c r="T3332" s="8"/>
      <c r="U3332" s="8"/>
      <c r="V3332" s="8"/>
      <c r="W3332" s="8"/>
    </row>
    <row r="3333" spans="1:23" ht="14.25" customHeight="1">
      <c r="A3333" s="7">
        <v>41269</v>
      </c>
      <c r="B3333" s="8">
        <v>2.9278</v>
      </c>
      <c r="C3333" s="8">
        <v>3.5924999999999998</v>
      </c>
      <c r="D3333" s="8">
        <v>0.66469999999999985</v>
      </c>
      <c r="E3333" s="8">
        <v>0.76</v>
      </c>
      <c r="F3333" s="8">
        <v>1.77</v>
      </c>
      <c r="G3333" s="8">
        <v>79.599999999999994</v>
      </c>
      <c r="H3333" s="8"/>
      <c r="I3333" s="8">
        <v>109.67424222222222</v>
      </c>
      <c r="J3333" s="8"/>
      <c r="N3333" s="7"/>
      <c r="O3333" s="8"/>
      <c r="P3333" s="8"/>
      <c r="Q3333" s="8"/>
      <c r="R3333" s="8"/>
      <c r="S3333" s="8"/>
      <c r="T3333" s="8"/>
      <c r="U3333" s="8"/>
      <c r="V3333" s="8"/>
      <c r="W3333" s="8"/>
    </row>
    <row r="3334" spans="1:23" ht="14.25" customHeight="1">
      <c r="A3334" s="7">
        <v>41268</v>
      </c>
      <c r="B3334" s="8">
        <v>2.9178000000000002</v>
      </c>
      <c r="C3334" s="8">
        <v>3.5954999999999999</v>
      </c>
      <c r="D3334" s="8">
        <v>0.67769999999999975</v>
      </c>
      <c r="E3334" s="8">
        <v>0.77</v>
      </c>
      <c r="F3334" s="8">
        <v>1.79</v>
      </c>
      <c r="G3334" s="8">
        <v>79.67</v>
      </c>
      <c r="H3334" s="8"/>
      <c r="I3334" s="8">
        <v>108.71481875000001</v>
      </c>
      <c r="J3334" s="8"/>
      <c r="N3334" s="7"/>
      <c r="O3334" s="8"/>
      <c r="P3334" s="8"/>
      <c r="Q3334" s="8"/>
      <c r="R3334" s="8"/>
      <c r="S3334" s="8"/>
      <c r="T3334" s="8"/>
      <c r="U3334" s="8"/>
      <c r="V3334" s="8"/>
      <c r="W3334" s="8"/>
    </row>
    <row r="3335" spans="1:23" ht="14.25" customHeight="1">
      <c r="A3335" s="7">
        <v>41267</v>
      </c>
      <c r="B3335" s="8">
        <v>2.9375</v>
      </c>
      <c r="C3335" s="8">
        <v>3.6009000000000002</v>
      </c>
      <c r="D3335" s="8">
        <v>0.66340000000000021</v>
      </c>
      <c r="E3335" s="8">
        <v>0.77</v>
      </c>
      <c r="F3335" s="8">
        <v>1.79</v>
      </c>
      <c r="G3335" s="8">
        <v>79.67</v>
      </c>
      <c r="H3335" s="8"/>
      <c r="I3335" s="8">
        <v>108.04434999999999</v>
      </c>
      <c r="J3335" s="8"/>
      <c r="N3335" s="7"/>
      <c r="O3335" s="8"/>
      <c r="P3335" s="8"/>
      <c r="Q3335" s="8"/>
      <c r="R3335" s="8"/>
      <c r="S3335" s="8"/>
      <c r="T3335" s="8"/>
      <c r="U3335" s="8"/>
      <c r="V3335" s="8"/>
      <c r="W3335" s="8"/>
    </row>
    <row r="3336" spans="1:23" ht="14.25" customHeight="1">
      <c r="A3336" s="7">
        <v>41264</v>
      </c>
      <c r="B3336" s="8">
        <v>2.9178999999999999</v>
      </c>
      <c r="C3336" s="8">
        <v>3.6059999999999999</v>
      </c>
      <c r="D3336" s="8">
        <v>0.68809999999999993</v>
      </c>
      <c r="E3336" s="8">
        <v>0.75</v>
      </c>
      <c r="F3336" s="8">
        <v>1.77</v>
      </c>
      <c r="G3336" s="8">
        <v>79.56</v>
      </c>
      <c r="H3336" s="8"/>
      <c r="I3336" s="8">
        <v>108.6046525</v>
      </c>
      <c r="J3336" s="8"/>
      <c r="N3336" s="7"/>
      <c r="O3336" s="8"/>
      <c r="P3336" s="8"/>
      <c r="Q3336" s="8"/>
      <c r="R3336" s="8"/>
      <c r="S3336" s="8"/>
      <c r="T3336" s="8"/>
      <c r="U3336" s="8"/>
      <c r="V3336" s="8"/>
      <c r="W3336" s="8"/>
    </row>
    <row r="3337" spans="1:23" ht="14.25" customHeight="1">
      <c r="A3337" s="7">
        <v>41263</v>
      </c>
      <c r="B3337" s="8">
        <v>2.9102000000000001</v>
      </c>
      <c r="C3337" s="8">
        <v>3.6086</v>
      </c>
      <c r="D3337" s="8">
        <v>0.69839999999999991</v>
      </c>
      <c r="E3337" s="8">
        <v>0.77</v>
      </c>
      <c r="F3337" s="8">
        <v>1.81</v>
      </c>
      <c r="G3337" s="8">
        <v>79.239999999999995</v>
      </c>
      <c r="H3337" s="8"/>
      <c r="I3337" s="8">
        <v>109.2583475</v>
      </c>
      <c r="J3337" s="8"/>
      <c r="N3337" s="7"/>
      <c r="O3337" s="8"/>
      <c r="P3337" s="8"/>
      <c r="Q3337" s="8"/>
      <c r="R3337" s="8"/>
      <c r="S3337" s="8"/>
      <c r="T3337" s="8"/>
      <c r="U3337" s="8"/>
      <c r="V3337" s="8"/>
      <c r="W3337" s="8"/>
    </row>
    <row r="3338" spans="1:23" ht="14.25" customHeight="1">
      <c r="A3338" s="7">
        <v>41262</v>
      </c>
      <c r="B3338" s="8">
        <v>2.9062999999999999</v>
      </c>
      <c r="C3338" s="8">
        <v>3.5941999999999998</v>
      </c>
      <c r="D3338" s="8">
        <v>0.68789999999999996</v>
      </c>
      <c r="E3338" s="8">
        <v>0.77</v>
      </c>
      <c r="F3338" s="8">
        <v>1.82</v>
      </c>
      <c r="G3338" s="8">
        <v>79.349999999999994</v>
      </c>
      <c r="H3338" s="8"/>
      <c r="I3338" s="8">
        <v>109.49632250000001</v>
      </c>
      <c r="J3338" s="8"/>
      <c r="N3338" s="7"/>
      <c r="O3338" s="8"/>
      <c r="P3338" s="8"/>
      <c r="Q3338" s="8"/>
      <c r="R3338" s="8"/>
      <c r="S3338" s="8"/>
      <c r="T3338" s="8"/>
      <c r="U3338" s="8"/>
      <c r="V3338" s="8"/>
      <c r="W3338" s="8"/>
    </row>
    <row r="3339" spans="1:23" ht="14.25" customHeight="1">
      <c r="A3339" s="7">
        <v>41261</v>
      </c>
      <c r="B3339" s="8">
        <v>2.9114</v>
      </c>
      <c r="C3339" s="8">
        <v>3.5842999999999998</v>
      </c>
      <c r="D3339" s="8">
        <v>0.67289999999999983</v>
      </c>
      <c r="E3339" s="8">
        <v>0.78</v>
      </c>
      <c r="F3339" s="8">
        <v>1.84</v>
      </c>
      <c r="G3339" s="8">
        <v>79.319999999999993</v>
      </c>
      <c r="H3339" s="8"/>
      <c r="I3339" s="8">
        <v>110.63536999999999</v>
      </c>
      <c r="J3339" s="8"/>
      <c r="N3339" s="7"/>
      <c r="O3339" s="8"/>
      <c r="P3339" s="8"/>
      <c r="Q3339" s="8"/>
      <c r="R3339" s="8"/>
      <c r="S3339" s="8"/>
      <c r="T3339" s="8"/>
      <c r="U3339" s="8"/>
      <c r="V3339" s="8"/>
      <c r="W3339" s="8"/>
    </row>
    <row r="3340" spans="1:23" ht="14.25" customHeight="1">
      <c r="A3340" s="7">
        <v>41260</v>
      </c>
      <c r="B3340" s="8">
        <v>2.8936999999999999</v>
      </c>
      <c r="C3340" s="8">
        <v>3.5813999999999999</v>
      </c>
      <c r="D3340" s="8">
        <v>0.68769999999999998</v>
      </c>
      <c r="E3340" s="8">
        <v>0.74</v>
      </c>
      <c r="F3340" s="8">
        <v>1.78</v>
      </c>
      <c r="G3340" s="8">
        <v>79.56</v>
      </c>
      <c r="H3340" s="8"/>
      <c r="I3340" s="8">
        <v>110.74282875</v>
      </c>
      <c r="J3340" s="8"/>
      <c r="N3340" s="7"/>
      <c r="O3340" s="8"/>
      <c r="P3340" s="8"/>
      <c r="Q3340" s="8"/>
      <c r="R3340" s="8"/>
      <c r="S3340" s="8"/>
      <c r="T3340" s="8"/>
      <c r="U3340" s="8"/>
      <c r="V3340" s="8"/>
      <c r="W3340" s="8"/>
    </row>
    <row r="3341" spans="1:23" ht="14.25" customHeight="1">
      <c r="A3341" s="7">
        <v>41257</v>
      </c>
      <c r="B3341" s="8">
        <v>2.8919000000000001</v>
      </c>
      <c r="C3341" s="8">
        <v>3.5781000000000001</v>
      </c>
      <c r="D3341" s="8">
        <v>0.68619999999999992</v>
      </c>
      <c r="E3341" s="8">
        <v>0.7</v>
      </c>
      <c r="F3341" s="8">
        <v>1.72</v>
      </c>
      <c r="G3341" s="8">
        <v>79.569999999999993</v>
      </c>
      <c r="H3341" s="8"/>
      <c r="I3341" s="8">
        <v>111.12835625</v>
      </c>
      <c r="J3341" s="8"/>
      <c r="N3341" s="7"/>
      <c r="O3341" s="8"/>
      <c r="P3341" s="8"/>
      <c r="Q3341" s="8"/>
      <c r="R3341" s="8"/>
      <c r="S3341" s="8"/>
      <c r="T3341" s="8"/>
      <c r="U3341" s="8"/>
      <c r="V3341" s="8"/>
      <c r="W3341" s="8"/>
    </row>
    <row r="3342" spans="1:23" ht="14.25" customHeight="1">
      <c r="A3342" s="7">
        <v>41256</v>
      </c>
      <c r="B3342" s="8">
        <v>2.9007000000000001</v>
      </c>
      <c r="C3342" s="8">
        <v>3.5649000000000002</v>
      </c>
      <c r="D3342" s="8">
        <v>0.66420000000000012</v>
      </c>
      <c r="E3342" s="8">
        <v>0.7</v>
      </c>
      <c r="F3342" s="8">
        <v>1.74</v>
      </c>
      <c r="G3342" s="8">
        <v>79.92</v>
      </c>
      <c r="H3342" s="8"/>
      <c r="I3342" s="8">
        <v>111.60346875</v>
      </c>
      <c r="J3342" s="8"/>
      <c r="N3342" s="7"/>
      <c r="O3342" s="8"/>
      <c r="P3342" s="8"/>
      <c r="Q3342" s="8"/>
      <c r="R3342" s="8"/>
      <c r="S3342" s="8"/>
      <c r="T3342" s="8"/>
      <c r="U3342" s="8"/>
      <c r="V3342" s="8"/>
      <c r="W3342" s="8"/>
    </row>
    <row r="3343" spans="1:23" ht="14.25" customHeight="1">
      <c r="A3343" s="7">
        <v>41255</v>
      </c>
      <c r="B3343" s="8">
        <v>2.9089</v>
      </c>
      <c r="C3343" s="8">
        <v>3.5666000000000002</v>
      </c>
      <c r="D3343" s="8">
        <v>0.65770000000000017</v>
      </c>
      <c r="E3343" s="8">
        <v>0.66</v>
      </c>
      <c r="F3343" s="8">
        <v>1.72</v>
      </c>
      <c r="G3343" s="8">
        <v>79.86</v>
      </c>
      <c r="H3343" s="8"/>
      <c r="I3343" s="8">
        <v>110.53639250000001</v>
      </c>
      <c r="J3343" s="8"/>
      <c r="N3343" s="7"/>
      <c r="O3343" s="8"/>
      <c r="P3343" s="8"/>
      <c r="Q3343" s="8"/>
      <c r="R3343" s="8"/>
      <c r="S3343" s="8"/>
      <c r="T3343" s="8"/>
      <c r="U3343" s="8"/>
      <c r="V3343" s="8"/>
      <c r="W3343" s="8"/>
    </row>
    <row r="3344" spans="1:23" ht="14.25" customHeight="1">
      <c r="A3344" s="7">
        <v>41254</v>
      </c>
      <c r="B3344" s="8">
        <v>2.8999000000000001</v>
      </c>
      <c r="C3344" s="8">
        <v>3.5657999999999999</v>
      </c>
      <c r="D3344" s="8">
        <v>0.66589999999999971</v>
      </c>
      <c r="E3344" s="8">
        <v>0.64</v>
      </c>
      <c r="F3344" s="8">
        <v>1.66</v>
      </c>
      <c r="G3344" s="8">
        <v>80.05</v>
      </c>
      <c r="H3344" s="8"/>
      <c r="I3344" s="8">
        <v>110.3277925</v>
      </c>
      <c r="J3344" s="8"/>
      <c r="N3344" s="7"/>
      <c r="O3344" s="8"/>
      <c r="P3344" s="8"/>
      <c r="Q3344" s="8"/>
      <c r="R3344" s="8"/>
      <c r="S3344" s="8"/>
      <c r="T3344" s="8"/>
      <c r="U3344" s="8"/>
      <c r="V3344" s="8"/>
      <c r="W3344" s="8"/>
    </row>
    <row r="3345" spans="1:23" ht="14.25" customHeight="1">
      <c r="A3345" s="7">
        <v>41253</v>
      </c>
      <c r="B3345" s="8">
        <v>2.8975</v>
      </c>
      <c r="C3345" s="8">
        <v>3.5707</v>
      </c>
      <c r="D3345" s="8">
        <v>0.67320000000000002</v>
      </c>
      <c r="E3345" s="8">
        <v>0.62</v>
      </c>
      <c r="F3345" s="8">
        <v>1.63</v>
      </c>
      <c r="G3345" s="8">
        <v>80.31</v>
      </c>
      <c r="H3345" s="8"/>
      <c r="I3345" s="8">
        <v>109.65697249999999</v>
      </c>
      <c r="J3345" s="8"/>
      <c r="N3345" s="7"/>
      <c r="O3345" s="8"/>
      <c r="P3345" s="8"/>
      <c r="Q3345" s="8"/>
      <c r="R3345" s="8"/>
      <c r="S3345" s="8"/>
      <c r="T3345" s="8"/>
      <c r="U3345" s="8"/>
      <c r="V3345" s="8"/>
      <c r="W3345" s="8"/>
    </row>
    <row r="3346" spans="1:23" ht="14.25" customHeight="1">
      <c r="A3346" s="7">
        <v>41250</v>
      </c>
      <c r="B3346" s="8">
        <v>2.8952</v>
      </c>
      <c r="C3346" s="8">
        <v>3.5689000000000002</v>
      </c>
      <c r="D3346" s="8">
        <v>0.67370000000000019</v>
      </c>
      <c r="E3346" s="8">
        <v>0.63</v>
      </c>
      <c r="F3346" s="8">
        <v>1.64</v>
      </c>
      <c r="G3346" s="8">
        <v>80.42</v>
      </c>
      <c r="H3346" s="8"/>
      <c r="I3346" s="8">
        <v>109.34335125</v>
      </c>
      <c r="J3346" s="8"/>
      <c r="N3346" s="7"/>
      <c r="O3346" s="8"/>
      <c r="P3346" s="8"/>
      <c r="Q3346" s="8"/>
      <c r="R3346" s="8"/>
      <c r="S3346" s="8"/>
      <c r="T3346" s="8"/>
      <c r="U3346" s="8"/>
      <c r="V3346" s="8"/>
      <c r="W3346" s="8"/>
    </row>
    <row r="3347" spans="1:23" ht="14.25" customHeight="1">
      <c r="A3347" s="7">
        <v>41249</v>
      </c>
      <c r="B3347" s="8">
        <v>2.8986000000000001</v>
      </c>
      <c r="C3347" s="8">
        <v>3.5579999999999998</v>
      </c>
      <c r="D3347" s="8">
        <v>0.65939999999999976</v>
      </c>
      <c r="E3347" s="8">
        <v>0.6</v>
      </c>
      <c r="F3347" s="8">
        <v>1.59</v>
      </c>
      <c r="G3347" s="8">
        <v>80.23</v>
      </c>
      <c r="H3347" s="8"/>
      <c r="I3347" s="8">
        <v>109.88139875</v>
      </c>
      <c r="J3347" s="8"/>
      <c r="N3347" s="7"/>
      <c r="O3347" s="8"/>
      <c r="P3347" s="8"/>
      <c r="Q3347" s="8"/>
      <c r="R3347" s="8"/>
      <c r="S3347" s="8"/>
      <c r="T3347" s="8"/>
      <c r="U3347" s="8"/>
      <c r="V3347" s="8"/>
      <c r="W3347" s="8"/>
    </row>
    <row r="3348" spans="1:23" ht="14.25" customHeight="1">
      <c r="A3348" s="7">
        <v>41248</v>
      </c>
      <c r="B3348" s="8">
        <v>2.9106000000000001</v>
      </c>
      <c r="C3348" s="8">
        <v>3.5621999999999998</v>
      </c>
      <c r="D3348" s="8">
        <v>0.65159999999999973</v>
      </c>
      <c r="E3348" s="8">
        <v>0.61</v>
      </c>
      <c r="F3348" s="8">
        <v>1.6</v>
      </c>
      <c r="G3348" s="8">
        <v>79.849999999999994</v>
      </c>
      <c r="H3348" s="8"/>
      <c r="I3348" s="8">
        <v>110.53370624999999</v>
      </c>
      <c r="J3348" s="8"/>
      <c r="N3348" s="7"/>
      <c r="O3348" s="8"/>
      <c r="P3348" s="8"/>
      <c r="Q3348" s="8"/>
      <c r="R3348" s="8"/>
      <c r="S3348" s="8"/>
      <c r="T3348" s="8"/>
      <c r="U3348" s="8"/>
      <c r="V3348" s="8"/>
      <c r="W3348" s="8"/>
    </row>
    <row r="3349" spans="1:23" ht="14.25" customHeight="1">
      <c r="A3349" s="7">
        <v>41247</v>
      </c>
      <c r="B3349" s="8">
        <v>2.8815</v>
      </c>
      <c r="C3349" s="8">
        <v>3.5497999999999998</v>
      </c>
      <c r="D3349" s="8">
        <v>0.66829999999999989</v>
      </c>
      <c r="E3349" s="8">
        <v>0.63</v>
      </c>
      <c r="F3349" s="8">
        <v>1.62</v>
      </c>
      <c r="G3349" s="8">
        <v>79.66</v>
      </c>
      <c r="H3349" s="8"/>
      <c r="I3349" s="8">
        <v>110.51391750000001</v>
      </c>
      <c r="J3349" s="8"/>
      <c r="N3349" s="7"/>
      <c r="O3349" s="8"/>
      <c r="P3349" s="8"/>
      <c r="Q3349" s="8"/>
      <c r="R3349" s="8"/>
      <c r="S3349" s="8"/>
      <c r="T3349" s="8"/>
      <c r="U3349" s="8"/>
      <c r="V3349" s="8"/>
      <c r="W3349" s="8"/>
    </row>
    <row r="3350" spans="1:23" ht="14.25" customHeight="1">
      <c r="A3350" s="7">
        <v>41246</v>
      </c>
      <c r="B3350" s="8">
        <v>2.8744000000000001</v>
      </c>
      <c r="C3350" s="8">
        <v>3.5396999999999998</v>
      </c>
      <c r="D3350" s="8">
        <v>0.66529999999999978</v>
      </c>
      <c r="E3350" s="8">
        <v>0.63</v>
      </c>
      <c r="F3350" s="8">
        <v>1.63</v>
      </c>
      <c r="G3350" s="8">
        <v>79.900000000000006</v>
      </c>
      <c r="H3350" s="8"/>
      <c r="I3350" s="8">
        <v>109.85971375</v>
      </c>
      <c r="J3350" s="8"/>
      <c r="N3350" s="7"/>
      <c r="O3350" s="8"/>
      <c r="P3350" s="8"/>
      <c r="Q3350" s="8"/>
      <c r="R3350" s="8"/>
      <c r="S3350" s="8"/>
      <c r="T3350" s="8"/>
      <c r="U3350" s="8"/>
      <c r="V3350" s="8"/>
      <c r="W3350" s="8"/>
    </row>
    <row r="3351" spans="1:23" ht="14.25" customHeight="1">
      <c r="A3351" s="7">
        <v>41243</v>
      </c>
      <c r="B3351" s="8">
        <v>2.8834</v>
      </c>
      <c r="C3351" s="8">
        <v>3.5331999999999999</v>
      </c>
      <c r="D3351" s="8">
        <v>0.64979999999999993</v>
      </c>
      <c r="E3351" s="8">
        <v>0.61</v>
      </c>
      <c r="F3351" s="8">
        <v>1.62</v>
      </c>
      <c r="G3351" s="8">
        <v>80.23</v>
      </c>
      <c r="H3351" s="8"/>
      <c r="I3351" s="8">
        <v>109.81876124999999</v>
      </c>
      <c r="J3351" s="8"/>
      <c r="N3351" s="7"/>
      <c r="O3351" s="8"/>
      <c r="P3351" s="8"/>
      <c r="Q3351" s="8"/>
      <c r="R3351" s="8"/>
      <c r="S3351" s="8"/>
      <c r="T3351" s="8"/>
      <c r="U3351" s="8"/>
      <c r="V3351" s="8"/>
      <c r="W3351" s="8"/>
    </row>
    <row r="3352" spans="1:23" ht="14.25" customHeight="1">
      <c r="A3352" s="7">
        <v>41242</v>
      </c>
      <c r="B3352" s="8">
        <v>2.8664999999999998</v>
      </c>
      <c r="C3352" s="8">
        <v>3.5310999999999999</v>
      </c>
      <c r="D3352" s="8">
        <v>0.66460000000000008</v>
      </c>
      <c r="E3352" s="8">
        <v>0.63</v>
      </c>
      <c r="F3352" s="8">
        <v>1.62</v>
      </c>
      <c r="G3352" s="8">
        <v>80.180000000000007</v>
      </c>
      <c r="H3352" s="8"/>
      <c r="I3352" s="8">
        <v>109.11574625</v>
      </c>
      <c r="J3352" s="8"/>
      <c r="N3352" s="7"/>
      <c r="O3352" s="8"/>
      <c r="P3352" s="8"/>
      <c r="Q3352" s="8"/>
      <c r="R3352" s="8"/>
      <c r="S3352" s="8"/>
      <c r="T3352" s="8"/>
      <c r="U3352" s="8"/>
      <c r="V3352" s="8"/>
      <c r="W3352" s="8"/>
    </row>
    <row r="3353" spans="1:23" ht="14.25" customHeight="1">
      <c r="A3353" s="7">
        <v>41241</v>
      </c>
      <c r="B3353" s="8">
        <v>2.8315000000000001</v>
      </c>
      <c r="C3353" s="8">
        <v>3.5535000000000001</v>
      </c>
      <c r="D3353" s="8">
        <v>0.72199999999999998</v>
      </c>
      <c r="E3353" s="8">
        <v>0.64</v>
      </c>
      <c r="F3353" s="8">
        <v>1.63</v>
      </c>
      <c r="G3353" s="8">
        <v>80.27</v>
      </c>
      <c r="H3353" s="8"/>
      <c r="I3353" s="8">
        <v>109.09344375000001</v>
      </c>
      <c r="J3353" s="8"/>
      <c r="N3353" s="7"/>
      <c r="O3353" s="8"/>
      <c r="P3353" s="8"/>
      <c r="Q3353" s="8"/>
      <c r="R3353" s="8"/>
      <c r="S3353" s="8"/>
      <c r="T3353" s="8"/>
      <c r="U3353" s="8"/>
      <c r="V3353" s="8"/>
      <c r="W3353" s="8"/>
    </row>
    <row r="3354" spans="1:23" ht="14.25" customHeight="1">
      <c r="A3354" s="7">
        <v>41240</v>
      </c>
      <c r="B3354" s="8">
        <v>2.8439000000000001</v>
      </c>
      <c r="C3354" s="8">
        <v>3.5569999999999999</v>
      </c>
      <c r="D3354" s="8">
        <v>0.71309999999999985</v>
      </c>
      <c r="E3354" s="8">
        <v>0.66</v>
      </c>
      <c r="F3354" s="8">
        <v>1.64</v>
      </c>
      <c r="G3354" s="8">
        <v>80.349999999999994</v>
      </c>
      <c r="H3354" s="8"/>
      <c r="I3354" s="8">
        <v>109.52265749999999</v>
      </c>
      <c r="J3354" s="8"/>
      <c r="N3354" s="7"/>
      <c r="O3354" s="8"/>
      <c r="P3354" s="8"/>
      <c r="Q3354" s="8"/>
      <c r="R3354" s="8"/>
      <c r="S3354" s="8"/>
      <c r="T3354" s="8"/>
      <c r="U3354" s="8"/>
      <c r="V3354" s="8"/>
      <c r="W3354" s="8"/>
    </row>
    <row r="3355" spans="1:23" ht="14.25" customHeight="1">
      <c r="A3355" s="7">
        <v>41239</v>
      </c>
      <c r="B3355" s="8">
        <v>2.8399000000000001</v>
      </c>
      <c r="C3355" s="8">
        <v>3.5510999999999999</v>
      </c>
      <c r="D3355" s="8">
        <v>0.71119999999999983</v>
      </c>
      <c r="E3355" s="8">
        <v>0.68</v>
      </c>
      <c r="F3355" s="8">
        <v>1.66</v>
      </c>
      <c r="G3355" s="8">
        <v>80.180000000000007</v>
      </c>
      <c r="H3355" s="8"/>
      <c r="I3355" s="8">
        <v>110.52471749999999</v>
      </c>
      <c r="J3355" s="8"/>
      <c r="N3355" s="7"/>
      <c r="O3355" s="8"/>
      <c r="P3355" s="8"/>
      <c r="Q3355" s="8"/>
      <c r="R3355" s="8"/>
      <c r="S3355" s="8"/>
      <c r="T3355" s="8"/>
      <c r="U3355" s="8"/>
      <c r="V3355" s="8"/>
      <c r="W3355" s="8"/>
    </row>
    <row r="3356" spans="1:23" ht="14.25" customHeight="1">
      <c r="A3356" s="7">
        <v>41236</v>
      </c>
      <c r="B3356" s="8">
        <v>2.8231000000000002</v>
      </c>
      <c r="C3356" s="8">
        <v>3.5428000000000002</v>
      </c>
      <c r="D3356" s="8">
        <v>0.71970000000000001</v>
      </c>
      <c r="E3356" s="8">
        <v>0.7</v>
      </c>
      <c r="F3356" s="8">
        <v>1.7</v>
      </c>
      <c r="G3356" s="8">
        <v>80.22</v>
      </c>
      <c r="H3356" s="8"/>
      <c r="I3356" s="8">
        <v>111.67664875</v>
      </c>
      <c r="J3356" s="8"/>
      <c r="N3356" s="7"/>
      <c r="O3356" s="8"/>
      <c r="P3356" s="8"/>
      <c r="Q3356" s="8"/>
      <c r="R3356" s="8"/>
      <c r="S3356" s="8"/>
      <c r="T3356" s="8"/>
      <c r="U3356" s="8"/>
      <c r="V3356" s="8"/>
      <c r="W3356" s="8"/>
    </row>
    <row r="3357" spans="1:23" ht="14.25" customHeight="1">
      <c r="A3357" s="7">
        <v>41235</v>
      </c>
      <c r="B3357" s="8">
        <v>2.8216000000000001</v>
      </c>
      <c r="C3357" s="8">
        <v>3.5356999999999998</v>
      </c>
      <c r="D3357" s="8">
        <v>0.71409999999999973</v>
      </c>
      <c r="E3357" s="8">
        <v>0.69</v>
      </c>
      <c r="F3357" s="8">
        <v>1.69</v>
      </c>
      <c r="G3357" s="8">
        <v>80.69</v>
      </c>
      <c r="H3357" s="8"/>
      <c r="I3357" s="8">
        <v>111.75792625</v>
      </c>
      <c r="J3357" s="8"/>
      <c r="N3357" s="7"/>
      <c r="O3357" s="8"/>
      <c r="P3357" s="8"/>
      <c r="Q3357" s="8"/>
      <c r="R3357" s="8"/>
      <c r="S3357" s="8"/>
      <c r="T3357" s="8"/>
      <c r="U3357" s="8"/>
      <c r="V3357" s="8"/>
      <c r="W3357" s="8"/>
    </row>
    <row r="3358" spans="1:23" ht="14.25" customHeight="1">
      <c r="A3358" s="7">
        <v>41234</v>
      </c>
      <c r="B3358" s="8">
        <v>2.8115999999999999</v>
      </c>
      <c r="C3358" s="8">
        <v>3.5205000000000002</v>
      </c>
      <c r="D3358" s="8">
        <v>0.70890000000000031</v>
      </c>
      <c r="E3358" s="8">
        <v>0.69</v>
      </c>
      <c r="F3358" s="8">
        <v>1.69</v>
      </c>
      <c r="G3358" s="8">
        <v>80.91</v>
      </c>
      <c r="H3358" s="8"/>
      <c r="I3358" s="8">
        <v>112.12415625</v>
      </c>
      <c r="J3358" s="8"/>
      <c r="N3358" s="7"/>
      <c r="O3358" s="8"/>
      <c r="P3358" s="8"/>
      <c r="Q3358" s="8"/>
      <c r="R3358" s="8"/>
      <c r="S3358" s="8"/>
      <c r="T3358" s="8"/>
      <c r="U3358" s="8"/>
      <c r="V3358" s="8"/>
      <c r="W3358" s="8"/>
    </row>
    <row r="3359" spans="1:23" ht="14.25" customHeight="1">
      <c r="A3359" s="7">
        <v>41233</v>
      </c>
      <c r="B3359" s="8">
        <v>2.8262999999999998</v>
      </c>
      <c r="C3359" s="8">
        <v>3.5110999999999999</v>
      </c>
      <c r="D3359" s="8">
        <v>0.68480000000000008</v>
      </c>
      <c r="E3359" s="8">
        <v>0.67</v>
      </c>
      <c r="F3359" s="8">
        <v>1.66</v>
      </c>
      <c r="G3359" s="8">
        <v>80.89</v>
      </c>
      <c r="H3359" s="8"/>
      <c r="I3359" s="8">
        <v>111.84031375000001</v>
      </c>
      <c r="J3359" s="8"/>
      <c r="N3359" s="7"/>
      <c r="O3359" s="8"/>
      <c r="P3359" s="8"/>
      <c r="Q3359" s="8"/>
      <c r="R3359" s="8"/>
      <c r="S3359" s="8"/>
      <c r="T3359" s="8"/>
      <c r="U3359" s="8"/>
      <c r="V3359" s="8"/>
      <c r="W3359" s="8"/>
    </row>
    <row r="3360" spans="1:23" ht="14.25" customHeight="1">
      <c r="A3360" s="7">
        <v>41232</v>
      </c>
      <c r="B3360" s="8">
        <v>2.8633000000000002</v>
      </c>
      <c r="C3360" s="8">
        <v>3.5009999999999999</v>
      </c>
      <c r="D3360" s="8">
        <v>0.63769999999999971</v>
      </c>
      <c r="E3360" s="8">
        <v>0.64</v>
      </c>
      <c r="F3360" s="8">
        <v>1.61</v>
      </c>
      <c r="G3360" s="8">
        <v>80.86</v>
      </c>
      <c r="H3360" s="8"/>
      <c r="I3360" s="8">
        <v>111.475235</v>
      </c>
      <c r="J3360" s="8"/>
      <c r="N3360" s="7"/>
      <c r="O3360" s="8"/>
      <c r="P3360" s="8"/>
      <c r="Q3360" s="8"/>
      <c r="R3360" s="8"/>
      <c r="S3360" s="8"/>
      <c r="T3360" s="8"/>
      <c r="U3360" s="8"/>
      <c r="V3360" s="8"/>
      <c r="W3360" s="8"/>
    </row>
    <row r="3361" spans="1:23" ht="14.25" customHeight="1">
      <c r="A3361" s="7">
        <v>41229</v>
      </c>
      <c r="B3361" s="8">
        <v>2.8885999999999998</v>
      </c>
      <c r="C3361" s="8">
        <v>3.5133000000000001</v>
      </c>
      <c r="D3361" s="8">
        <v>0.62470000000000026</v>
      </c>
      <c r="E3361" s="8">
        <v>0.62</v>
      </c>
      <c r="F3361" s="8">
        <v>1.58</v>
      </c>
      <c r="G3361" s="8">
        <v>81.209999999999994</v>
      </c>
      <c r="H3361" s="8"/>
      <c r="I3361" s="8">
        <v>110.19685250000001</v>
      </c>
      <c r="J3361" s="8"/>
      <c r="N3361" s="7"/>
      <c r="O3361" s="8"/>
      <c r="P3361" s="8"/>
      <c r="Q3361" s="8"/>
      <c r="R3361" s="8"/>
      <c r="S3361" s="8"/>
      <c r="T3361" s="8"/>
      <c r="U3361" s="8"/>
      <c r="V3361" s="8"/>
      <c r="W3361" s="8"/>
    </row>
    <row r="3362" spans="1:23" ht="14.25" customHeight="1">
      <c r="A3362" s="7">
        <v>41228</v>
      </c>
      <c r="B3362" s="8">
        <v>2.9152</v>
      </c>
      <c r="C3362" s="8">
        <v>3.5278999999999998</v>
      </c>
      <c r="D3362" s="8">
        <v>0.6126999999999998</v>
      </c>
      <c r="E3362" s="8">
        <v>0.62</v>
      </c>
      <c r="F3362" s="8">
        <v>1.58</v>
      </c>
      <c r="G3362" s="8">
        <v>81.03</v>
      </c>
      <c r="H3362" s="8"/>
      <c r="I3362" s="8">
        <v>109.36271499999999</v>
      </c>
      <c r="J3362" s="8"/>
      <c r="N3362" s="7"/>
      <c r="O3362" s="8"/>
      <c r="P3362" s="8"/>
      <c r="Q3362" s="8"/>
      <c r="R3362" s="8"/>
      <c r="S3362" s="8"/>
      <c r="T3362" s="8"/>
      <c r="U3362" s="8"/>
      <c r="V3362" s="8"/>
      <c r="W3362" s="8"/>
    </row>
    <row r="3363" spans="1:23" ht="14.25" customHeight="1">
      <c r="A3363" s="7">
        <v>41227</v>
      </c>
      <c r="B3363" s="8">
        <v>2.9188000000000001</v>
      </c>
      <c r="C3363" s="8">
        <v>3.5356000000000001</v>
      </c>
      <c r="D3363" s="8">
        <v>0.61680000000000001</v>
      </c>
      <c r="E3363" s="8">
        <v>0.63</v>
      </c>
      <c r="F3363" s="8">
        <v>1.59</v>
      </c>
      <c r="G3363" s="8">
        <v>81.12</v>
      </c>
      <c r="H3363" s="8"/>
      <c r="I3363" s="8">
        <v>107.50873375</v>
      </c>
      <c r="J3363" s="8"/>
      <c r="N3363" s="7"/>
      <c r="O3363" s="8"/>
      <c r="P3363" s="8"/>
      <c r="Q3363" s="8"/>
      <c r="R3363" s="8"/>
      <c r="S3363" s="8"/>
      <c r="T3363" s="8"/>
      <c r="U3363" s="8"/>
      <c r="V3363" s="8"/>
      <c r="W3363" s="8"/>
    </row>
    <row r="3364" spans="1:23" ht="14.25" customHeight="1">
      <c r="A3364" s="7">
        <v>41226</v>
      </c>
      <c r="B3364" s="8">
        <v>2.9224000000000001</v>
      </c>
      <c r="C3364" s="8">
        <v>3.5470000000000002</v>
      </c>
      <c r="D3364" s="8">
        <v>0.62460000000000004</v>
      </c>
      <c r="E3364" s="8">
        <v>0.63</v>
      </c>
      <c r="F3364" s="8">
        <v>1.59</v>
      </c>
      <c r="G3364" s="8">
        <v>81.099999999999994</v>
      </c>
      <c r="H3364" s="8"/>
      <c r="I3364" s="8">
        <v>108.19807625</v>
      </c>
      <c r="J3364" s="8"/>
      <c r="N3364" s="7"/>
      <c r="O3364" s="8"/>
      <c r="P3364" s="8"/>
      <c r="Q3364" s="8"/>
      <c r="R3364" s="8"/>
      <c r="S3364" s="8"/>
      <c r="T3364" s="8"/>
      <c r="U3364" s="8"/>
      <c r="V3364" s="8"/>
      <c r="W3364" s="8"/>
    </row>
    <row r="3365" spans="1:23" ht="14.25" customHeight="1">
      <c r="A3365" s="7">
        <v>41225</v>
      </c>
      <c r="B3365" s="8">
        <v>2.9424000000000001</v>
      </c>
      <c r="C3365" s="8">
        <v>3.5585</v>
      </c>
      <c r="D3365" s="8">
        <v>0.61609999999999987</v>
      </c>
      <c r="E3365" s="8">
        <v>0.65</v>
      </c>
      <c r="F3365" s="8">
        <v>1.61</v>
      </c>
      <c r="G3365" s="8">
        <v>81.06</v>
      </c>
      <c r="H3365" s="8"/>
      <c r="I3365" s="8">
        <v>109.01868125</v>
      </c>
      <c r="J3365" s="8"/>
      <c r="N3365" s="7"/>
      <c r="O3365" s="8"/>
      <c r="P3365" s="8"/>
      <c r="Q3365" s="8"/>
      <c r="R3365" s="8"/>
      <c r="S3365" s="8"/>
      <c r="T3365" s="8"/>
      <c r="U3365" s="8"/>
      <c r="V3365" s="8"/>
      <c r="W3365" s="8"/>
    </row>
    <row r="3366" spans="1:23" ht="14.25" customHeight="1">
      <c r="A3366" s="7">
        <v>41222</v>
      </c>
      <c r="B3366" s="8">
        <v>2.9377</v>
      </c>
      <c r="C3366" s="8">
        <v>3.5594000000000001</v>
      </c>
      <c r="D3366" s="8">
        <v>0.62170000000000014</v>
      </c>
      <c r="E3366" s="8">
        <v>0.65</v>
      </c>
      <c r="F3366" s="8">
        <v>1.61</v>
      </c>
      <c r="G3366" s="8">
        <v>81.05</v>
      </c>
      <c r="H3366" s="8"/>
      <c r="I3366" s="8">
        <v>109.94274625</v>
      </c>
      <c r="J3366" s="8"/>
      <c r="N3366" s="7"/>
      <c r="O3366" s="8"/>
      <c r="P3366" s="8"/>
      <c r="Q3366" s="8"/>
      <c r="R3366" s="8"/>
      <c r="S3366" s="8"/>
      <c r="T3366" s="8"/>
      <c r="U3366" s="8"/>
      <c r="V3366" s="8"/>
      <c r="W3366" s="8"/>
    </row>
    <row r="3367" spans="1:23" ht="14.25" customHeight="1">
      <c r="A3367" s="7">
        <v>41221</v>
      </c>
      <c r="B3367" s="8">
        <v>2.9422999999999999</v>
      </c>
      <c r="C3367" s="8">
        <v>3.5609000000000002</v>
      </c>
      <c r="D3367" s="8">
        <v>0.61860000000000026</v>
      </c>
      <c r="E3367" s="8">
        <v>0.65</v>
      </c>
      <c r="F3367" s="8">
        <v>1.62</v>
      </c>
      <c r="G3367" s="8">
        <v>80.81</v>
      </c>
      <c r="H3367" s="8"/>
      <c r="I3367" s="8">
        <v>111.3050375</v>
      </c>
      <c r="J3367" s="8"/>
      <c r="N3367" s="7"/>
      <c r="O3367" s="8"/>
      <c r="P3367" s="8"/>
      <c r="Q3367" s="8"/>
      <c r="R3367" s="8"/>
      <c r="S3367" s="8"/>
      <c r="T3367" s="8"/>
      <c r="U3367" s="8"/>
      <c r="V3367" s="8"/>
      <c r="W3367" s="8"/>
    </row>
    <row r="3368" spans="1:23" ht="14.25" customHeight="1">
      <c r="A3368" s="7">
        <v>41220</v>
      </c>
      <c r="B3368" s="8">
        <v>2.9340999999999999</v>
      </c>
      <c r="C3368" s="8">
        <v>3.5644</v>
      </c>
      <c r="D3368" s="8">
        <v>0.63030000000000008</v>
      </c>
      <c r="E3368" s="8">
        <v>0.67</v>
      </c>
      <c r="F3368" s="8">
        <v>1.68</v>
      </c>
      <c r="G3368" s="8">
        <v>80.77</v>
      </c>
      <c r="H3368" s="8"/>
      <c r="I3368" s="8">
        <v>110.37976875</v>
      </c>
      <c r="J3368" s="8"/>
      <c r="N3368" s="7"/>
      <c r="O3368" s="8"/>
      <c r="P3368" s="8"/>
      <c r="Q3368" s="8"/>
      <c r="R3368" s="8"/>
      <c r="S3368" s="8"/>
      <c r="T3368" s="8"/>
      <c r="U3368" s="8"/>
      <c r="V3368" s="8"/>
      <c r="W3368" s="8"/>
    </row>
    <row r="3369" spans="1:23" ht="14.25" customHeight="1">
      <c r="A3369" s="7">
        <v>41219</v>
      </c>
      <c r="B3369" s="8">
        <v>2.9438</v>
      </c>
      <c r="C3369" s="8">
        <v>3.5771000000000002</v>
      </c>
      <c r="D3369" s="8">
        <v>0.6333000000000002</v>
      </c>
      <c r="E3369" s="8">
        <v>0.75</v>
      </c>
      <c r="F3369" s="8">
        <v>1.78</v>
      </c>
      <c r="G3369" s="8">
        <v>80.61</v>
      </c>
      <c r="H3369" s="8"/>
      <c r="I3369" s="8">
        <v>110.40911625</v>
      </c>
      <c r="J3369" s="8"/>
      <c r="N3369" s="7"/>
      <c r="O3369" s="8"/>
      <c r="P3369" s="8"/>
      <c r="Q3369" s="8"/>
      <c r="R3369" s="8"/>
      <c r="S3369" s="8"/>
      <c r="T3369" s="8"/>
      <c r="U3369" s="8"/>
      <c r="V3369" s="8"/>
      <c r="W3369" s="8"/>
    </row>
    <row r="3370" spans="1:23" ht="14.25" customHeight="1">
      <c r="A3370" s="7">
        <v>41218</v>
      </c>
      <c r="B3370" s="8">
        <v>2.9474999999999998</v>
      </c>
      <c r="C3370" s="8">
        <v>3.5872000000000002</v>
      </c>
      <c r="D3370" s="8">
        <v>0.63970000000000038</v>
      </c>
      <c r="E3370" s="8">
        <v>0.7</v>
      </c>
      <c r="F3370" s="8">
        <v>1.72</v>
      </c>
      <c r="G3370" s="8">
        <v>80.72</v>
      </c>
      <c r="H3370" s="8"/>
      <c r="I3370" s="8">
        <v>109.597695</v>
      </c>
      <c r="J3370" s="8"/>
      <c r="N3370" s="7"/>
      <c r="O3370" s="8"/>
      <c r="P3370" s="8"/>
      <c r="Q3370" s="8"/>
      <c r="R3370" s="8"/>
      <c r="S3370" s="8"/>
      <c r="T3370" s="8"/>
      <c r="U3370" s="8"/>
      <c r="V3370" s="8"/>
      <c r="W3370" s="8"/>
    </row>
    <row r="3371" spans="1:23" ht="14.25" customHeight="1">
      <c r="A3371" s="7">
        <v>41215</v>
      </c>
      <c r="B3371" s="8">
        <v>2.9554999999999998</v>
      </c>
      <c r="C3371" s="8">
        <v>3.5851999999999999</v>
      </c>
      <c r="D3371" s="8">
        <v>0.62970000000000015</v>
      </c>
      <c r="E3371" s="8">
        <v>0.73</v>
      </c>
      <c r="F3371" s="8">
        <v>1.75</v>
      </c>
      <c r="G3371" s="8">
        <v>80.56</v>
      </c>
      <c r="H3371" s="8"/>
      <c r="I3371" s="8">
        <v>107.81415250000001</v>
      </c>
      <c r="J3371" s="8"/>
      <c r="N3371" s="7"/>
      <c r="O3371" s="8"/>
      <c r="P3371" s="8"/>
      <c r="Q3371" s="8"/>
      <c r="R3371" s="8"/>
      <c r="S3371" s="8"/>
      <c r="T3371" s="8"/>
      <c r="U3371" s="8"/>
      <c r="V3371" s="8"/>
      <c r="W3371" s="8"/>
    </row>
    <row r="3372" spans="1:23" ht="14.25" customHeight="1">
      <c r="A3372" s="7">
        <v>41214</v>
      </c>
      <c r="B3372" s="8">
        <v>2.9428999999999998</v>
      </c>
      <c r="C3372" s="8">
        <v>3.5983999999999998</v>
      </c>
      <c r="D3372" s="8">
        <v>0.65549999999999997</v>
      </c>
      <c r="E3372" s="8">
        <v>0.73</v>
      </c>
      <c r="F3372" s="8">
        <v>1.75</v>
      </c>
      <c r="G3372" s="8">
        <v>80.040000000000006</v>
      </c>
      <c r="H3372" s="8"/>
      <c r="I3372" s="8">
        <v>106.67420250000001</v>
      </c>
      <c r="J3372" s="8"/>
      <c r="N3372" s="7"/>
      <c r="O3372" s="8"/>
      <c r="P3372" s="8"/>
      <c r="Q3372" s="8"/>
      <c r="R3372" s="8"/>
      <c r="S3372" s="8"/>
      <c r="T3372" s="8"/>
      <c r="U3372" s="8"/>
      <c r="V3372" s="8"/>
      <c r="W3372" s="8"/>
    </row>
    <row r="3373" spans="1:23" ht="14.25" customHeight="1">
      <c r="A3373" s="7">
        <v>41213</v>
      </c>
      <c r="B3373" s="8">
        <v>2.9327000000000001</v>
      </c>
      <c r="C3373" s="8">
        <v>3.5739000000000001</v>
      </c>
      <c r="D3373" s="8">
        <v>0.64119999999999999</v>
      </c>
      <c r="E3373" s="8">
        <v>0.72</v>
      </c>
      <c r="F3373" s="8">
        <v>1.72</v>
      </c>
      <c r="G3373" s="8">
        <v>79.95</v>
      </c>
      <c r="H3373" s="8"/>
      <c r="I3373" s="8">
        <v>107.59101750000001</v>
      </c>
      <c r="J3373" s="8"/>
      <c r="N3373" s="7"/>
      <c r="O3373" s="8"/>
      <c r="P3373" s="8"/>
      <c r="Q3373" s="8"/>
      <c r="R3373" s="8"/>
      <c r="S3373" s="8"/>
      <c r="T3373" s="8"/>
      <c r="U3373" s="8"/>
      <c r="V3373" s="8"/>
      <c r="W3373" s="8"/>
    </row>
    <row r="3374" spans="1:23" ht="14.25" customHeight="1">
      <c r="A3374" s="7">
        <v>41212</v>
      </c>
      <c r="B3374" s="8">
        <v>2.9533</v>
      </c>
      <c r="C3374" s="8">
        <v>3.5648</v>
      </c>
      <c r="D3374" s="8">
        <v>0.61149999999999993</v>
      </c>
      <c r="E3374" s="8">
        <v>0.74</v>
      </c>
      <c r="F3374" s="8">
        <v>1.74</v>
      </c>
      <c r="G3374" s="8">
        <v>79.92</v>
      </c>
      <c r="H3374" s="8"/>
      <c r="I3374" s="8">
        <v>107.0966275</v>
      </c>
      <c r="J3374" s="8"/>
      <c r="N3374" s="7"/>
      <c r="O3374" s="8"/>
      <c r="P3374" s="8"/>
      <c r="Q3374" s="8"/>
      <c r="R3374" s="8"/>
      <c r="S3374" s="8"/>
      <c r="T3374" s="8"/>
      <c r="U3374" s="8"/>
      <c r="V3374" s="8"/>
      <c r="W3374" s="8"/>
    </row>
    <row r="3375" spans="1:23" ht="14.25" customHeight="1">
      <c r="A3375" s="7">
        <v>41211</v>
      </c>
      <c r="B3375" s="8">
        <v>2.9847999999999999</v>
      </c>
      <c r="C3375" s="8">
        <v>3.5668000000000002</v>
      </c>
      <c r="D3375" s="8">
        <v>0.58200000000000029</v>
      </c>
      <c r="E3375" s="8">
        <v>0.74</v>
      </c>
      <c r="F3375" s="8">
        <v>1.74</v>
      </c>
      <c r="G3375" s="8">
        <v>80.25</v>
      </c>
      <c r="H3375" s="8"/>
      <c r="I3375" s="8">
        <v>105.5937425</v>
      </c>
      <c r="J3375" s="8"/>
      <c r="N3375" s="7"/>
      <c r="O3375" s="8"/>
      <c r="P3375" s="8"/>
      <c r="Q3375" s="8"/>
      <c r="R3375" s="8"/>
      <c r="S3375" s="8"/>
      <c r="T3375" s="8"/>
      <c r="U3375" s="8"/>
      <c r="V3375" s="8"/>
      <c r="W3375" s="8"/>
    </row>
    <row r="3376" spans="1:23" ht="14.25" customHeight="1">
      <c r="A3376" s="7">
        <v>41208</v>
      </c>
      <c r="B3376" s="8">
        <v>2.9765999999999999</v>
      </c>
      <c r="C3376" s="8">
        <v>3.5727000000000002</v>
      </c>
      <c r="D3376" s="8">
        <v>0.5961000000000003</v>
      </c>
      <c r="E3376" s="8">
        <v>0.76</v>
      </c>
      <c r="F3376" s="8">
        <v>1.78</v>
      </c>
      <c r="G3376" s="8">
        <v>80.010000000000005</v>
      </c>
      <c r="H3376" s="8"/>
      <c r="I3376" s="8">
        <v>104.32513874999999</v>
      </c>
      <c r="J3376" s="8"/>
      <c r="N3376" s="7"/>
      <c r="O3376" s="8"/>
      <c r="P3376" s="8"/>
      <c r="Q3376" s="8"/>
      <c r="R3376" s="8"/>
      <c r="S3376" s="8"/>
      <c r="T3376" s="8"/>
      <c r="U3376" s="8"/>
      <c r="V3376" s="8"/>
      <c r="W3376" s="8"/>
    </row>
    <row r="3377" spans="1:23" ht="14.25" customHeight="1">
      <c r="A3377" s="7">
        <v>41207</v>
      </c>
      <c r="B3377" s="8">
        <v>2.9763999999999999</v>
      </c>
      <c r="C3377" s="8">
        <v>3.5672000000000001</v>
      </c>
      <c r="D3377" s="8">
        <v>0.59080000000000021</v>
      </c>
      <c r="E3377" s="8">
        <v>0.82</v>
      </c>
      <c r="F3377" s="8">
        <v>1.86</v>
      </c>
      <c r="G3377" s="8">
        <v>80.09</v>
      </c>
      <c r="H3377" s="8"/>
      <c r="I3377" s="8">
        <v>103.56296625</v>
      </c>
      <c r="J3377" s="8"/>
      <c r="N3377" s="7"/>
      <c r="O3377" s="8"/>
      <c r="P3377" s="8"/>
      <c r="Q3377" s="8"/>
      <c r="R3377" s="8"/>
      <c r="S3377" s="8"/>
      <c r="T3377" s="8"/>
      <c r="U3377" s="8"/>
      <c r="V3377" s="8"/>
      <c r="W3377" s="8"/>
    </row>
    <row r="3378" spans="1:23" ht="14.25" customHeight="1">
      <c r="A3378" s="7">
        <v>41206</v>
      </c>
      <c r="B3378" s="8">
        <v>2.9420999999999999</v>
      </c>
      <c r="C3378" s="8">
        <v>3.5478000000000001</v>
      </c>
      <c r="D3378" s="8">
        <v>0.60570000000000013</v>
      </c>
      <c r="E3378" s="8">
        <v>0.76</v>
      </c>
      <c r="F3378" s="8">
        <v>1.8</v>
      </c>
      <c r="G3378" s="8">
        <v>79.94</v>
      </c>
      <c r="H3378" s="8"/>
      <c r="I3378" s="8">
        <v>104.28267624999999</v>
      </c>
      <c r="J3378" s="8"/>
      <c r="N3378" s="7"/>
      <c r="O3378" s="8"/>
      <c r="P3378" s="8"/>
      <c r="Q3378" s="8"/>
      <c r="R3378" s="8"/>
      <c r="S3378" s="8"/>
      <c r="T3378" s="8"/>
      <c r="U3378" s="8"/>
      <c r="V3378" s="8"/>
      <c r="W3378" s="8"/>
    </row>
    <row r="3379" spans="1:23" ht="14.25" customHeight="1">
      <c r="A3379" s="7">
        <v>41205</v>
      </c>
      <c r="B3379" s="8">
        <v>2.9060999999999999</v>
      </c>
      <c r="C3379" s="8">
        <v>3.5453999999999999</v>
      </c>
      <c r="D3379" s="8">
        <v>0.63929999999999998</v>
      </c>
      <c r="E3379" s="8">
        <v>0.77</v>
      </c>
      <c r="F3379" s="8">
        <v>1.79</v>
      </c>
      <c r="G3379" s="8">
        <v>79.91</v>
      </c>
      <c r="H3379" s="8"/>
      <c r="I3379" s="8">
        <v>104.64500375</v>
      </c>
      <c r="J3379" s="8"/>
      <c r="N3379" s="7"/>
      <c r="O3379" s="8"/>
      <c r="P3379" s="8"/>
      <c r="Q3379" s="8"/>
      <c r="R3379" s="8"/>
      <c r="S3379" s="8"/>
      <c r="T3379" s="8"/>
      <c r="U3379" s="8"/>
      <c r="V3379" s="8"/>
      <c r="W3379" s="8"/>
    </row>
    <row r="3380" spans="1:23" ht="14.25" customHeight="1">
      <c r="A3380" s="7">
        <v>41204</v>
      </c>
      <c r="B3380" s="8">
        <v>2.9049999999999998</v>
      </c>
      <c r="C3380" s="8">
        <v>3.5293000000000001</v>
      </c>
      <c r="D3380" s="8">
        <v>0.6243000000000003</v>
      </c>
      <c r="E3380" s="8">
        <v>0.79</v>
      </c>
      <c r="F3380" s="8">
        <v>1.83</v>
      </c>
      <c r="G3380" s="8">
        <v>79.55</v>
      </c>
      <c r="H3380" s="8"/>
      <c r="I3380" s="8">
        <v>104.6370275</v>
      </c>
      <c r="J3380" s="8"/>
      <c r="N3380" s="7"/>
      <c r="O3380" s="8"/>
      <c r="P3380" s="8"/>
      <c r="Q3380" s="8"/>
      <c r="R3380" s="8"/>
      <c r="S3380" s="8"/>
      <c r="T3380" s="8"/>
      <c r="U3380" s="8"/>
      <c r="V3380" s="8"/>
      <c r="W3380" s="8"/>
    </row>
    <row r="3381" spans="1:23" ht="14.25" customHeight="1">
      <c r="A3381" s="7">
        <v>41201</v>
      </c>
      <c r="B3381" s="8">
        <v>2.9220000000000002</v>
      </c>
      <c r="C3381" s="8">
        <v>3.5350000000000001</v>
      </c>
      <c r="D3381" s="8">
        <v>0.61299999999999999</v>
      </c>
      <c r="E3381" s="8">
        <v>0.77</v>
      </c>
      <c r="F3381" s="8">
        <v>1.79</v>
      </c>
      <c r="G3381" s="8">
        <v>79.63</v>
      </c>
      <c r="H3381" s="8"/>
      <c r="I3381" s="8">
        <v>103.55073625</v>
      </c>
      <c r="J3381" s="8"/>
      <c r="N3381" s="7"/>
      <c r="O3381" s="8"/>
      <c r="P3381" s="8"/>
      <c r="Q3381" s="8"/>
      <c r="R3381" s="8"/>
      <c r="S3381" s="8"/>
      <c r="T3381" s="8"/>
      <c r="U3381" s="8"/>
      <c r="V3381" s="8"/>
      <c r="W3381" s="8"/>
    </row>
    <row r="3382" spans="1:23" ht="14.25" customHeight="1">
      <c r="A3382" s="7">
        <v>41200</v>
      </c>
      <c r="B3382" s="8">
        <v>2.8971</v>
      </c>
      <c r="C3382" s="8">
        <v>3.5190000000000001</v>
      </c>
      <c r="D3382" s="8">
        <v>0.62190000000000012</v>
      </c>
      <c r="E3382" s="8">
        <v>0.79</v>
      </c>
      <c r="F3382" s="8">
        <v>1.86</v>
      </c>
      <c r="G3382" s="8">
        <v>79.37</v>
      </c>
      <c r="H3382" s="8"/>
      <c r="I3382" s="8">
        <v>103.03404875</v>
      </c>
      <c r="J3382" s="8"/>
      <c r="N3382" s="7"/>
      <c r="O3382" s="8"/>
      <c r="P3382" s="8"/>
      <c r="Q3382" s="8"/>
      <c r="R3382" s="8"/>
      <c r="S3382" s="8"/>
      <c r="T3382" s="8"/>
      <c r="U3382" s="8"/>
      <c r="V3382" s="8"/>
      <c r="W3382" s="8"/>
    </row>
    <row r="3383" spans="1:23" ht="14.25" customHeight="1">
      <c r="A3383" s="7">
        <v>41199</v>
      </c>
      <c r="B3383" s="8">
        <v>2.8441000000000001</v>
      </c>
      <c r="C3383" s="8">
        <v>3.5036</v>
      </c>
      <c r="D3383" s="8">
        <v>0.65949999999999998</v>
      </c>
      <c r="E3383" s="8">
        <v>0.78</v>
      </c>
      <c r="F3383" s="8">
        <v>1.83</v>
      </c>
      <c r="G3383" s="8">
        <v>79.06</v>
      </c>
      <c r="H3383" s="8"/>
      <c r="I3383" s="8">
        <v>103.71965625</v>
      </c>
      <c r="J3383" s="8"/>
      <c r="N3383" s="7"/>
      <c r="O3383" s="8"/>
      <c r="P3383" s="8"/>
      <c r="Q3383" s="8"/>
      <c r="R3383" s="8"/>
      <c r="S3383" s="8"/>
      <c r="T3383" s="8"/>
      <c r="U3383" s="8"/>
      <c r="V3383" s="8"/>
      <c r="W3383" s="8"/>
    </row>
    <row r="3384" spans="1:23" ht="14.25" customHeight="1">
      <c r="A3384" s="7">
        <v>41198</v>
      </c>
      <c r="B3384" s="8">
        <v>2.7641</v>
      </c>
      <c r="C3384" s="8">
        <v>3.4903</v>
      </c>
      <c r="D3384" s="8">
        <v>0.72619999999999996</v>
      </c>
      <c r="E3384" s="8">
        <v>0.7</v>
      </c>
      <c r="F3384" s="8">
        <v>1.75</v>
      </c>
      <c r="G3384" s="8">
        <v>79.17</v>
      </c>
      <c r="H3384" s="8"/>
      <c r="I3384" s="8">
        <v>105.05464499999999</v>
      </c>
      <c r="J3384" s="8"/>
      <c r="N3384" s="7"/>
      <c r="O3384" s="8"/>
      <c r="P3384" s="8"/>
      <c r="Q3384" s="8"/>
      <c r="R3384" s="8"/>
      <c r="S3384" s="8"/>
      <c r="T3384" s="8"/>
      <c r="U3384" s="8"/>
      <c r="V3384" s="8"/>
      <c r="W3384" s="8"/>
    </row>
    <row r="3385" spans="1:23" ht="14.25" customHeight="1">
      <c r="A3385" s="7">
        <v>41197</v>
      </c>
      <c r="B3385" s="8">
        <v>2.7511000000000001</v>
      </c>
      <c r="C3385" s="8">
        <v>3.4729999999999999</v>
      </c>
      <c r="D3385" s="8">
        <v>0.72189999999999976</v>
      </c>
      <c r="E3385" s="8">
        <v>0.67</v>
      </c>
      <c r="F3385" s="8">
        <v>1.7</v>
      </c>
      <c r="G3385" s="8">
        <v>79.75</v>
      </c>
      <c r="H3385" s="8"/>
      <c r="I3385" s="8">
        <v>106.69792</v>
      </c>
      <c r="J3385" s="8"/>
      <c r="N3385" s="7"/>
      <c r="O3385" s="8"/>
      <c r="P3385" s="8"/>
      <c r="Q3385" s="8"/>
      <c r="R3385" s="8"/>
      <c r="S3385" s="8"/>
      <c r="T3385" s="8"/>
      <c r="U3385" s="8"/>
      <c r="V3385" s="8"/>
      <c r="W3385" s="8"/>
    </row>
    <row r="3386" spans="1:23" ht="14.25" customHeight="1">
      <c r="A3386" s="7">
        <v>41194</v>
      </c>
      <c r="B3386" s="8">
        <v>2.7543000000000002</v>
      </c>
      <c r="C3386" s="8">
        <v>3.4807000000000001</v>
      </c>
      <c r="D3386" s="8">
        <v>0.72639999999999993</v>
      </c>
      <c r="E3386" s="8">
        <v>0.67</v>
      </c>
      <c r="F3386" s="8">
        <v>1.69</v>
      </c>
      <c r="G3386" s="8">
        <v>79.7</v>
      </c>
      <c r="H3386" s="8"/>
      <c r="I3386" s="8">
        <v>107.87289250000001</v>
      </c>
      <c r="J3386" s="8"/>
      <c r="N3386" s="7"/>
      <c r="O3386" s="8"/>
      <c r="P3386" s="8"/>
      <c r="Q3386" s="8"/>
      <c r="R3386" s="8"/>
      <c r="S3386" s="8"/>
      <c r="T3386" s="8"/>
      <c r="U3386" s="8"/>
      <c r="V3386" s="8"/>
      <c r="W3386" s="8"/>
    </row>
    <row r="3387" spans="1:23" ht="14.25" customHeight="1">
      <c r="A3387" s="7">
        <v>41193</v>
      </c>
      <c r="B3387" s="8">
        <v>2.762</v>
      </c>
      <c r="C3387" s="8">
        <v>3.4990000000000001</v>
      </c>
      <c r="D3387" s="8">
        <v>0.7370000000000001</v>
      </c>
      <c r="E3387" s="8">
        <v>0.67</v>
      </c>
      <c r="F3387" s="8">
        <v>1.7</v>
      </c>
      <c r="G3387" s="8">
        <v>79.77</v>
      </c>
      <c r="H3387" s="8"/>
      <c r="I3387" s="8">
        <v>109.66257874999999</v>
      </c>
      <c r="J3387" s="8"/>
      <c r="N3387" s="7"/>
      <c r="O3387" s="8"/>
      <c r="P3387" s="8"/>
      <c r="Q3387" s="8"/>
      <c r="R3387" s="8"/>
      <c r="S3387" s="8"/>
      <c r="T3387" s="8"/>
      <c r="U3387" s="8"/>
      <c r="V3387" s="8"/>
      <c r="W3387" s="8"/>
    </row>
    <row r="3388" spans="1:23" ht="14.25" customHeight="1">
      <c r="A3388" s="7">
        <v>41192</v>
      </c>
      <c r="B3388" s="8">
        <v>2.7644000000000002</v>
      </c>
      <c r="C3388" s="8">
        <v>3.5036</v>
      </c>
      <c r="D3388" s="8">
        <v>0.73919999999999986</v>
      </c>
      <c r="E3388" s="8">
        <v>0.66</v>
      </c>
      <c r="F3388" s="8">
        <v>1.72</v>
      </c>
      <c r="G3388" s="8">
        <v>80.099999999999994</v>
      </c>
      <c r="H3388" s="8"/>
      <c r="I3388" s="8">
        <v>111.0460375</v>
      </c>
      <c r="J3388" s="8"/>
      <c r="N3388" s="7"/>
      <c r="O3388" s="8"/>
      <c r="P3388" s="8"/>
      <c r="Q3388" s="8"/>
      <c r="R3388" s="8"/>
      <c r="S3388" s="8"/>
      <c r="T3388" s="8"/>
      <c r="U3388" s="8"/>
      <c r="V3388" s="8"/>
      <c r="W3388" s="8"/>
    </row>
    <row r="3389" spans="1:23" ht="14.25" customHeight="1">
      <c r="A3389" s="7">
        <v>41191</v>
      </c>
      <c r="B3389" s="8">
        <v>2.7844000000000002</v>
      </c>
      <c r="C3389" s="8">
        <v>3.4921000000000002</v>
      </c>
      <c r="D3389" s="8">
        <v>0.7077</v>
      </c>
      <c r="E3389" s="8">
        <v>0.67</v>
      </c>
      <c r="F3389" s="8">
        <v>1.74</v>
      </c>
      <c r="G3389" s="8">
        <v>79.97</v>
      </c>
      <c r="H3389" s="8"/>
      <c r="I3389" s="8">
        <v>113.2352775</v>
      </c>
      <c r="J3389" s="8"/>
      <c r="N3389" s="7"/>
      <c r="O3389" s="8"/>
      <c r="P3389" s="8"/>
      <c r="Q3389" s="8"/>
      <c r="R3389" s="8"/>
      <c r="S3389" s="8"/>
      <c r="T3389" s="8"/>
      <c r="U3389" s="8"/>
      <c r="V3389" s="8"/>
      <c r="W3389" s="8"/>
    </row>
    <row r="3390" spans="1:23" ht="14.25" customHeight="1">
      <c r="A3390" s="7">
        <v>41190</v>
      </c>
      <c r="B3390" s="8">
        <v>2.7845</v>
      </c>
      <c r="C3390" s="8">
        <v>3.4813999999999998</v>
      </c>
      <c r="D3390" s="8">
        <v>0.69689999999999985</v>
      </c>
      <c r="E3390" s="8">
        <v>0.67</v>
      </c>
      <c r="F3390" s="8">
        <v>1.75</v>
      </c>
      <c r="G3390" s="8">
        <v>79.61</v>
      </c>
      <c r="H3390" s="8"/>
      <c r="I3390" s="8">
        <v>112.6001725</v>
      </c>
      <c r="J3390" s="8"/>
      <c r="N3390" s="7"/>
      <c r="O3390" s="8"/>
      <c r="P3390" s="8"/>
      <c r="Q3390" s="8"/>
      <c r="R3390" s="8"/>
      <c r="S3390" s="8"/>
      <c r="T3390" s="8"/>
      <c r="U3390" s="8"/>
      <c r="V3390" s="8"/>
      <c r="W3390" s="8"/>
    </row>
    <row r="3391" spans="1:23" ht="14.25" customHeight="1">
      <c r="A3391" s="7">
        <v>41187</v>
      </c>
      <c r="B3391" s="8">
        <v>2.7921</v>
      </c>
      <c r="C3391" s="8">
        <v>3.4573999999999998</v>
      </c>
      <c r="D3391" s="8">
        <v>0.66529999999999978</v>
      </c>
      <c r="E3391" s="8">
        <v>0.67</v>
      </c>
      <c r="F3391" s="8">
        <v>1.75</v>
      </c>
      <c r="G3391" s="8">
        <v>79.33</v>
      </c>
      <c r="H3391" s="8"/>
      <c r="I3391" s="8">
        <v>111.975680375</v>
      </c>
      <c r="J3391" s="8"/>
      <c r="N3391" s="7"/>
      <c r="O3391" s="8"/>
      <c r="P3391" s="8"/>
      <c r="Q3391" s="8"/>
      <c r="R3391" s="8"/>
      <c r="S3391" s="8"/>
      <c r="T3391" s="8"/>
      <c r="U3391" s="8"/>
      <c r="V3391" s="8"/>
      <c r="W3391" s="8"/>
    </row>
    <row r="3392" spans="1:23" ht="14.25" customHeight="1">
      <c r="A3392" s="7">
        <v>41186</v>
      </c>
      <c r="B3392" s="8">
        <v>2.7921</v>
      </c>
      <c r="C3392" s="8">
        <v>3.4573999999999998</v>
      </c>
      <c r="D3392" s="8">
        <v>0.66529999999999978</v>
      </c>
      <c r="E3392" s="8">
        <v>0.63</v>
      </c>
      <c r="F3392" s="8">
        <v>1.7</v>
      </c>
      <c r="G3392" s="8">
        <v>79.349999999999994</v>
      </c>
      <c r="H3392" s="8"/>
      <c r="I3392" s="8">
        <v>111.975680375</v>
      </c>
      <c r="J3392" s="8"/>
      <c r="N3392" s="7"/>
      <c r="O3392" s="8"/>
      <c r="P3392" s="8"/>
      <c r="Q3392" s="8"/>
      <c r="R3392" s="8"/>
      <c r="S3392" s="8"/>
      <c r="T3392" s="8"/>
      <c r="U3392" s="8"/>
      <c r="V3392" s="8"/>
      <c r="W3392" s="8"/>
    </row>
    <row r="3393" spans="1:23" ht="14.25" customHeight="1">
      <c r="A3393" s="7">
        <v>41185</v>
      </c>
      <c r="B3393" s="8">
        <v>2.7921</v>
      </c>
      <c r="C3393" s="8">
        <v>3.4573999999999998</v>
      </c>
      <c r="D3393" s="8">
        <v>0.66529999999999978</v>
      </c>
      <c r="E3393" s="8">
        <v>0.61</v>
      </c>
      <c r="F3393" s="8">
        <v>1.64</v>
      </c>
      <c r="G3393" s="8">
        <v>79.91</v>
      </c>
      <c r="H3393" s="8"/>
      <c r="I3393" s="8">
        <v>111.975680375</v>
      </c>
      <c r="J3393" s="8"/>
      <c r="N3393" s="7"/>
      <c r="O3393" s="8"/>
      <c r="P3393" s="8"/>
      <c r="Q3393" s="8"/>
      <c r="R3393" s="8"/>
      <c r="S3393" s="8"/>
      <c r="T3393" s="8"/>
      <c r="U3393" s="8"/>
      <c r="V3393" s="8"/>
      <c r="W3393" s="8"/>
    </row>
    <row r="3394" spans="1:23" ht="14.25" customHeight="1">
      <c r="A3394" s="7">
        <v>41184</v>
      </c>
      <c r="B3394" s="8">
        <v>2.7921</v>
      </c>
      <c r="C3394" s="8">
        <v>3.4573999999999998</v>
      </c>
      <c r="D3394" s="8">
        <v>0.66529999999999978</v>
      </c>
      <c r="E3394" s="8">
        <v>0.61</v>
      </c>
      <c r="F3394" s="8">
        <v>1.64</v>
      </c>
      <c r="G3394" s="8">
        <v>79.75</v>
      </c>
      <c r="H3394" s="8"/>
      <c r="I3394" s="8">
        <v>111.975680375</v>
      </c>
      <c r="J3394" s="8"/>
      <c r="N3394" s="7"/>
      <c r="O3394" s="8"/>
      <c r="P3394" s="8"/>
      <c r="Q3394" s="8"/>
      <c r="R3394" s="8"/>
      <c r="S3394" s="8"/>
      <c r="T3394" s="8"/>
      <c r="U3394" s="8"/>
      <c r="V3394" s="8"/>
      <c r="W3394" s="8"/>
    </row>
    <row r="3395" spans="1:23" ht="14.25" customHeight="1">
      <c r="A3395" s="7">
        <v>41183</v>
      </c>
      <c r="B3395" s="8">
        <v>2.7921</v>
      </c>
      <c r="C3395" s="8">
        <v>3.4573999999999998</v>
      </c>
      <c r="D3395" s="8">
        <v>0.66529999999999978</v>
      </c>
      <c r="E3395" s="8">
        <v>0.62</v>
      </c>
      <c r="F3395" s="8">
        <v>1.64</v>
      </c>
      <c r="G3395" s="8">
        <v>79.81</v>
      </c>
      <c r="H3395" s="8"/>
      <c r="I3395" s="8">
        <v>111.975680375</v>
      </c>
      <c r="J3395" s="8"/>
      <c r="N3395" s="7"/>
      <c r="O3395" s="8"/>
      <c r="P3395" s="8"/>
      <c r="Q3395" s="8"/>
      <c r="R3395" s="8"/>
      <c r="S3395" s="8"/>
      <c r="T3395" s="8"/>
      <c r="U3395" s="8"/>
      <c r="V3395" s="8"/>
      <c r="W3395" s="8"/>
    </row>
    <row r="3396" spans="1:23" ht="14.25" customHeight="1">
      <c r="A3396" s="7">
        <v>41181</v>
      </c>
      <c r="B3396" s="8">
        <v>2.7921</v>
      </c>
      <c r="C3396" s="8">
        <v>3.4573999999999998</v>
      </c>
      <c r="D3396" s="8">
        <v>0.66529999999999978</v>
      </c>
      <c r="E3396" s="8">
        <v>0.62</v>
      </c>
      <c r="F3396" s="8">
        <v>1.65</v>
      </c>
      <c r="G3396" s="8">
        <v>79.88</v>
      </c>
      <c r="H3396" s="8"/>
      <c r="I3396" s="8">
        <v>111.975680375</v>
      </c>
      <c r="J3396" s="8"/>
      <c r="N3396" s="7"/>
      <c r="O3396" s="8"/>
      <c r="P3396" s="8"/>
      <c r="Q3396" s="8"/>
      <c r="R3396" s="8"/>
      <c r="S3396" s="8"/>
      <c r="T3396" s="8"/>
      <c r="U3396" s="8"/>
      <c r="V3396" s="8"/>
      <c r="W3396" s="8"/>
    </row>
    <row r="3397" spans="1:23" ht="14.25" customHeight="1">
      <c r="A3397" s="7">
        <v>41180</v>
      </c>
      <c r="B3397" s="8">
        <v>2.7921</v>
      </c>
      <c r="C3397" s="8">
        <v>3.4575</v>
      </c>
      <c r="D3397" s="8">
        <v>0.66539999999999999</v>
      </c>
      <c r="E3397" s="8">
        <v>0.62</v>
      </c>
      <c r="F3397" s="8">
        <v>1.65</v>
      </c>
      <c r="G3397" s="8">
        <v>79.88</v>
      </c>
      <c r="H3397" s="8"/>
      <c r="I3397" s="8">
        <v>112.65745750000001</v>
      </c>
      <c r="J3397" s="8"/>
      <c r="N3397" s="7"/>
      <c r="O3397" s="8"/>
      <c r="P3397" s="8"/>
      <c r="Q3397" s="8"/>
      <c r="R3397" s="8"/>
      <c r="S3397" s="8"/>
      <c r="T3397" s="8"/>
      <c r="U3397" s="8"/>
      <c r="V3397" s="8"/>
      <c r="W3397" s="8"/>
    </row>
    <row r="3398" spans="1:23" ht="14.25" customHeight="1">
      <c r="A3398" s="7">
        <v>41179</v>
      </c>
      <c r="B3398" s="8">
        <v>2.8121</v>
      </c>
      <c r="C3398" s="8">
        <v>3.4525000000000001</v>
      </c>
      <c r="D3398" s="8">
        <v>0.64040000000000008</v>
      </c>
      <c r="E3398" s="8">
        <v>0.64</v>
      </c>
      <c r="F3398" s="8">
        <v>1.66</v>
      </c>
      <c r="G3398" s="8">
        <v>79.55</v>
      </c>
      <c r="H3398" s="8"/>
      <c r="I3398" s="8">
        <v>113.94194125</v>
      </c>
      <c r="J3398" s="8"/>
      <c r="N3398" s="7"/>
      <c r="O3398" s="8"/>
      <c r="P3398" s="8"/>
      <c r="Q3398" s="8"/>
      <c r="R3398" s="8"/>
      <c r="S3398" s="8"/>
      <c r="T3398" s="8"/>
      <c r="U3398" s="8"/>
      <c r="V3398" s="8"/>
      <c r="W3398" s="8"/>
    </row>
    <row r="3399" spans="1:23" ht="14.25" customHeight="1">
      <c r="A3399" s="7">
        <v>41178</v>
      </c>
      <c r="B3399" s="8">
        <v>2.8317999999999999</v>
      </c>
      <c r="C3399" s="8">
        <v>3.4443999999999999</v>
      </c>
      <c r="D3399" s="8">
        <v>0.61260000000000003</v>
      </c>
      <c r="E3399" s="8">
        <v>0.63</v>
      </c>
      <c r="F3399" s="8">
        <v>1.64</v>
      </c>
      <c r="G3399" s="8">
        <v>79.819999999999993</v>
      </c>
      <c r="H3399" s="8"/>
      <c r="I3399" s="8">
        <v>114.077155</v>
      </c>
      <c r="J3399" s="8"/>
      <c r="N3399" s="7"/>
      <c r="O3399" s="8"/>
      <c r="P3399" s="8"/>
      <c r="Q3399" s="8"/>
      <c r="R3399" s="8"/>
      <c r="S3399" s="8"/>
      <c r="T3399" s="8"/>
      <c r="U3399" s="8"/>
      <c r="V3399" s="8"/>
      <c r="W3399" s="8"/>
    </row>
    <row r="3400" spans="1:23" ht="14.25" customHeight="1">
      <c r="A3400" s="7">
        <v>41177</v>
      </c>
      <c r="B3400" s="8">
        <v>2.8485</v>
      </c>
      <c r="C3400" s="8">
        <v>3.4676</v>
      </c>
      <c r="D3400" s="8">
        <v>0.61909999999999998</v>
      </c>
      <c r="E3400" s="8">
        <v>0.66</v>
      </c>
      <c r="F3400" s="8">
        <v>1.7</v>
      </c>
      <c r="G3400" s="8">
        <v>79.650000000000006</v>
      </c>
      <c r="H3400" s="8"/>
      <c r="I3400" s="8">
        <v>113.18158124999999</v>
      </c>
      <c r="J3400" s="8"/>
      <c r="N3400" s="7"/>
      <c r="O3400" s="8"/>
      <c r="P3400" s="8"/>
      <c r="Q3400" s="8"/>
      <c r="R3400" s="8"/>
      <c r="S3400" s="8"/>
      <c r="T3400" s="8"/>
      <c r="U3400" s="8"/>
      <c r="V3400" s="8"/>
      <c r="W3400" s="8"/>
    </row>
    <row r="3401" spans="1:23" ht="14.25" customHeight="1">
      <c r="A3401" s="7">
        <v>41176</v>
      </c>
      <c r="B3401" s="8">
        <v>2.8401000000000001</v>
      </c>
      <c r="C3401" s="8">
        <v>3.4956</v>
      </c>
      <c r="D3401" s="8">
        <v>0.65549999999999997</v>
      </c>
      <c r="E3401" s="8">
        <v>0.68</v>
      </c>
      <c r="F3401" s="8">
        <v>1.74</v>
      </c>
      <c r="G3401" s="8">
        <v>79.540000000000006</v>
      </c>
      <c r="H3401" s="8"/>
      <c r="I3401" s="8">
        <v>112.65868374999999</v>
      </c>
      <c r="J3401" s="8"/>
      <c r="N3401" s="7"/>
      <c r="O3401" s="8"/>
      <c r="P3401" s="8"/>
      <c r="Q3401" s="8"/>
      <c r="R3401" s="8"/>
      <c r="S3401" s="8"/>
      <c r="T3401" s="8"/>
      <c r="U3401" s="8"/>
      <c r="V3401" s="8"/>
      <c r="W3401" s="8"/>
    </row>
    <row r="3402" spans="1:23" ht="14.25" customHeight="1">
      <c r="A3402" s="7">
        <v>41173</v>
      </c>
      <c r="B3402" s="8">
        <v>2.8401000000000001</v>
      </c>
      <c r="C3402" s="8">
        <v>3.4998</v>
      </c>
      <c r="D3402" s="8">
        <v>0.65969999999999995</v>
      </c>
      <c r="E3402" s="8">
        <v>0.68</v>
      </c>
      <c r="F3402" s="8">
        <v>1.77</v>
      </c>
      <c r="G3402" s="8">
        <v>79.37</v>
      </c>
      <c r="H3402" s="8"/>
      <c r="I3402" s="8">
        <v>113.2321125</v>
      </c>
      <c r="J3402" s="8"/>
      <c r="N3402" s="7"/>
      <c r="O3402" s="8"/>
      <c r="P3402" s="8"/>
      <c r="Q3402" s="8"/>
      <c r="R3402" s="8"/>
      <c r="S3402" s="8"/>
      <c r="T3402" s="8"/>
      <c r="U3402" s="8"/>
      <c r="V3402" s="8"/>
      <c r="W3402" s="8"/>
    </row>
    <row r="3403" spans="1:23" ht="14.25" customHeight="1">
      <c r="A3403" s="7">
        <v>41172</v>
      </c>
      <c r="B3403" s="8">
        <v>2.8271000000000002</v>
      </c>
      <c r="C3403" s="8">
        <v>3.5171000000000001</v>
      </c>
      <c r="D3403" s="8">
        <v>0.69</v>
      </c>
      <c r="E3403" s="8">
        <v>0.7</v>
      </c>
      <c r="F3403" s="8">
        <v>1.8</v>
      </c>
      <c r="G3403" s="8">
        <v>79.430000000000007</v>
      </c>
      <c r="H3403" s="8"/>
      <c r="I3403" s="8">
        <v>112.30620374999999</v>
      </c>
      <c r="J3403" s="8"/>
      <c r="N3403" s="7"/>
      <c r="O3403" s="8"/>
      <c r="P3403" s="8"/>
      <c r="Q3403" s="8"/>
      <c r="R3403" s="8"/>
      <c r="S3403" s="8"/>
      <c r="T3403" s="8"/>
      <c r="U3403" s="8"/>
      <c r="V3403" s="8"/>
      <c r="W3403" s="8"/>
    </row>
    <row r="3404" spans="1:23" ht="14.25" customHeight="1">
      <c r="A3404" s="7">
        <v>41171</v>
      </c>
      <c r="B3404" s="8">
        <v>2.8022</v>
      </c>
      <c r="C3404" s="8">
        <v>3.5165999999999999</v>
      </c>
      <c r="D3404" s="8">
        <v>0.71439999999999992</v>
      </c>
      <c r="E3404" s="8">
        <v>0.7</v>
      </c>
      <c r="F3404" s="8">
        <v>1.79</v>
      </c>
      <c r="G3404" s="8">
        <v>79.12</v>
      </c>
      <c r="H3404" s="8"/>
      <c r="I3404" s="8">
        <v>113.79178571428571</v>
      </c>
      <c r="J3404" s="8"/>
      <c r="N3404" s="7"/>
      <c r="O3404" s="8"/>
      <c r="P3404" s="8"/>
      <c r="Q3404" s="8"/>
      <c r="R3404" s="8"/>
      <c r="S3404" s="8"/>
      <c r="T3404" s="8"/>
      <c r="U3404" s="8"/>
      <c r="V3404" s="8"/>
      <c r="W3404" s="8"/>
    </row>
    <row r="3405" spans="1:23" ht="14.25" customHeight="1">
      <c r="A3405" s="7">
        <v>41170</v>
      </c>
      <c r="B3405" s="8">
        <v>2.8022</v>
      </c>
      <c r="C3405" s="8">
        <v>3.5215999999999998</v>
      </c>
      <c r="D3405" s="8">
        <v>0.71939999999999982</v>
      </c>
      <c r="E3405" s="8">
        <v>0.71</v>
      </c>
      <c r="F3405" s="8">
        <v>1.82</v>
      </c>
      <c r="G3405" s="8">
        <v>79.2</v>
      </c>
      <c r="H3405" s="8"/>
      <c r="I3405" s="8">
        <v>112.60967857142857</v>
      </c>
      <c r="J3405" s="8"/>
      <c r="N3405" s="7"/>
      <c r="O3405" s="8"/>
      <c r="P3405" s="8"/>
      <c r="Q3405" s="8"/>
      <c r="R3405" s="8"/>
      <c r="S3405" s="8"/>
      <c r="T3405" s="8"/>
      <c r="U3405" s="8"/>
      <c r="V3405" s="8"/>
      <c r="W3405" s="8"/>
    </row>
    <row r="3406" spans="1:23" ht="14.25" customHeight="1">
      <c r="A3406" s="7">
        <v>41169</v>
      </c>
      <c r="B3406" s="8">
        <v>2.7984</v>
      </c>
      <c r="C3406" s="8">
        <v>3.5716999999999999</v>
      </c>
      <c r="D3406" s="8">
        <v>0.77329999999999988</v>
      </c>
      <c r="E3406" s="8">
        <v>0.73</v>
      </c>
      <c r="F3406" s="8">
        <v>1.85</v>
      </c>
      <c r="G3406" s="8">
        <v>78.95</v>
      </c>
      <c r="H3406" s="8"/>
      <c r="I3406" s="8">
        <v>108.68719571428572</v>
      </c>
      <c r="J3406" s="8"/>
      <c r="N3406" s="7"/>
      <c r="O3406" s="8"/>
      <c r="P3406" s="8"/>
      <c r="Q3406" s="8"/>
      <c r="R3406" s="8"/>
      <c r="S3406" s="8"/>
      <c r="T3406" s="8"/>
      <c r="U3406" s="8"/>
      <c r="V3406" s="8"/>
      <c r="W3406" s="8"/>
    </row>
    <row r="3407" spans="1:23" ht="14.25" customHeight="1">
      <c r="A3407" s="7">
        <v>41166</v>
      </c>
      <c r="B3407" s="8">
        <v>2.7984</v>
      </c>
      <c r="C3407" s="8">
        <v>3.5485000000000002</v>
      </c>
      <c r="D3407" s="8">
        <v>0.75010000000000021</v>
      </c>
      <c r="E3407" s="8">
        <v>0.72</v>
      </c>
      <c r="F3407" s="8">
        <v>1.88</v>
      </c>
      <c r="G3407" s="8">
        <v>78.84</v>
      </c>
      <c r="H3407" s="8"/>
      <c r="I3407" s="8">
        <v>107.75599142857143</v>
      </c>
      <c r="J3407" s="8"/>
      <c r="N3407" s="7"/>
      <c r="O3407" s="8"/>
      <c r="P3407" s="8"/>
      <c r="Q3407" s="8"/>
      <c r="R3407" s="8"/>
      <c r="S3407" s="8"/>
      <c r="T3407" s="8"/>
      <c r="U3407" s="8"/>
      <c r="V3407" s="8"/>
      <c r="W3407" s="8"/>
    </row>
    <row r="3408" spans="1:23" ht="14.25" customHeight="1">
      <c r="A3408" s="7">
        <v>41165</v>
      </c>
      <c r="B3408" s="8">
        <v>2.7364999999999999</v>
      </c>
      <c r="C3408" s="8">
        <v>3.4834000000000001</v>
      </c>
      <c r="D3408" s="8">
        <v>0.74690000000000012</v>
      </c>
      <c r="E3408" s="8">
        <v>0.65</v>
      </c>
      <c r="F3408" s="8">
        <v>1.75</v>
      </c>
      <c r="G3408" s="8">
        <v>79.260000000000005</v>
      </c>
      <c r="H3408" s="8"/>
      <c r="I3408" s="8">
        <v>109.68318857142857</v>
      </c>
      <c r="J3408" s="8"/>
      <c r="N3408" s="7"/>
      <c r="O3408" s="8"/>
      <c r="P3408" s="8"/>
      <c r="Q3408" s="8"/>
      <c r="R3408" s="8"/>
      <c r="S3408" s="8"/>
      <c r="T3408" s="8"/>
      <c r="U3408" s="8"/>
      <c r="V3408" s="8"/>
      <c r="W3408" s="8"/>
    </row>
    <row r="3409" spans="1:23" ht="14.25" customHeight="1">
      <c r="A3409" s="7">
        <v>41164</v>
      </c>
      <c r="B3409" s="8">
        <v>2.7023000000000001</v>
      </c>
      <c r="C3409" s="8">
        <v>3.4908999999999999</v>
      </c>
      <c r="D3409" s="8">
        <v>0.78859999999999975</v>
      </c>
      <c r="E3409" s="8">
        <v>0.7</v>
      </c>
      <c r="F3409" s="8">
        <v>1.77</v>
      </c>
      <c r="G3409" s="8">
        <v>79.7</v>
      </c>
      <c r="H3409" s="8"/>
      <c r="I3409" s="8">
        <v>109.81114857142857</v>
      </c>
      <c r="J3409" s="8"/>
      <c r="N3409" s="7"/>
      <c r="O3409" s="8"/>
      <c r="P3409" s="8"/>
      <c r="Q3409" s="8"/>
      <c r="R3409" s="8"/>
      <c r="S3409" s="8"/>
      <c r="T3409" s="8"/>
      <c r="U3409" s="8"/>
      <c r="V3409" s="8"/>
      <c r="W3409" s="8"/>
    </row>
    <row r="3410" spans="1:23" ht="14.25" customHeight="1">
      <c r="A3410" s="7">
        <v>41163</v>
      </c>
      <c r="B3410" s="8">
        <v>2.6574</v>
      </c>
      <c r="C3410" s="8">
        <v>3.4714</v>
      </c>
      <c r="D3410" s="8">
        <v>0.81400000000000006</v>
      </c>
      <c r="E3410" s="8">
        <v>0.67</v>
      </c>
      <c r="F3410" s="8">
        <v>1.7</v>
      </c>
      <c r="G3410" s="8">
        <v>79.89</v>
      </c>
      <c r="H3410" s="8"/>
      <c r="I3410" s="8">
        <v>111.35998857142857</v>
      </c>
      <c r="J3410" s="8"/>
      <c r="N3410" s="7"/>
      <c r="O3410" s="8"/>
      <c r="P3410" s="8"/>
      <c r="Q3410" s="8"/>
      <c r="R3410" s="8"/>
      <c r="S3410" s="8"/>
      <c r="T3410" s="8"/>
      <c r="U3410" s="8"/>
      <c r="V3410" s="8"/>
      <c r="W3410" s="8"/>
    </row>
    <row r="3411" spans="1:23" ht="14.25" customHeight="1">
      <c r="A3411" s="7">
        <v>41162</v>
      </c>
      <c r="B3411" s="8">
        <v>2.6475</v>
      </c>
      <c r="C3411" s="8">
        <v>3.4611000000000001</v>
      </c>
      <c r="D3411" s="8">
        <v>0.8136000000000001</v>
      </c>
      <c r="E3411" s="8">
        <v>0.66</v>
      </c>
      <c r="F3411" s="8">
        <v>1.68</v>
      </c>
      <c r="G3411" s="8">
        <v>80.400000000000006</v>
      </c>
      <c r="H3411" s="8"/>
      <c r="I3411" s="8">
        <v>110.98872571428572</v>
      </c>
      <c r="J3411" s="8"/>
      <c r="N3411" s="7"/>
      <c r="O3411" s="8"/>
      <c r="P3411" s="8"/>
      <c r="Q3411" s="8"/>
      <c r="R3411" s="8"/>
      <c r="S3411" s="8"/>
      <c r="T3411" s="8"/>
      <c r="U3411" s="8"/>
      <c r="V3411" s="8"/>
      <c r="W3411" s="8"/>
    </row>
    <row r="3412" spans="1:23" ht="14.25" customHeight="1">
      <c r="A3412" s="7">
        <v>41159</v>
      </c>
      <c r="B3412" s="8">
        <v>2.6364000000000001</v>
      </c>
      <c r="C3412" s="8">
        <v>3.4161999999999999</v>
      </c>
      <c r="D3412" s="8">
        <v>0.77979999999999983</v>
      </c>
      <c r="E3412" s="8">
        <v>0.64</v>
      </c>
      <c r="F3412" s="8">
        <v>1.67</v>
      </c>
      <c r="G3412" s="8">
        <v>80.17</v>
      </c>
      <c r="H3412" s="8"/>
      <c r="I3412" s="8">
        <v>114.19769428571429</v>
      </c>
      <c r="J3412" s="8"/>
      <c r="N3412" s="7"/>
      <c r="O3412" s="8"/>
      <c r="P3412" s="8"/>
      <c r="Q3412" s="8"/>
      <c r="R3412" s="8"/>
      <c r="S3412" s="8"/>
      <c r="T3412" s="8"/>
      <c r="U3412" s="8"/>
      <c r="V3412" s="8"/>
      <c r="W3412" s="8"/>
    </row>
    <row r="3413" spans="1:23" ht="14.25" customHeight="1">
      <c r="A3413" s="7">
        <v>41158</v>
      </c>
      <c r="B3413" s="8">
        <v>2.6154999999999999</v>
      </c>
      <c r="C3413" s="8">
        <v>3.3963000000000001</v>
      </c>
      <c r="D3413" s="8">
        <v>0.78080000000000016</v>
      </c>
      <c r="E3413" s="8">
        <v>0.68</v>
      </c>
      <c r="F3413" s="8">
        <v>1.68</v>
      </c>
      <c r="G3413" s="8">
        <v>81.11</v>
      </c>
      <c r="H3413" s="8"/>
      <c r="I3413" s="8">
        <v>116.01245428571428</v>
      </c>
      <c r="J3413" s="8"/>
      <c r="N3413" s="7"/>
      <c r="O3413" s="8"/>
      <c r="P3413" s="8"/>
      <c r="Q3413" s="8"/>
      <c r="R3413" s="8"/>
      <c r="S3413" s="8"/>
      <c r="T3413" s="8"/>
      <c r="U3413" s="8"/>
      <c r="V3413" s="8"/>
      <c r="W3413" s="8"/>
    </row>
    <row r="3414" spans="1:23" ht="14.25" customHeight="1">
      <c r="A3414" s="7">
        <v>41157</v>
      </c>
      <c r="B3414" s="8">
        <v>2.6255000000000002</v>
      </c>
      <c r="C3414" s="8">
        <v>3.3887</v>
      </c>
      <c r="D3414" s="8">
        <v>0.76319999999999988</v>
      </c>
      <c r="E3414" s="8">
        <v>0.62</v>
      </c>
      <c r="F3414" s="8">
        <v>1.6</v>
      </c>
      <c r="G3414" s="8">
        <v>81.22</v>
      </c>
      <c r="H3414" s="8"/>
      <c r="I3414" s="8">
        <v>116.33697714285714</v>
      </c>
      <c r="J3414" s="8"/>
      <c r="N3414" s="7"/>
      <c r="O3414" s="8"/>
      <c r="P3414" s="8"/>
      <c r="Q3414" s="8"/>
      <c r="R3414" s="8"/>
      <c r="S3414" s="8"/>
      <c r="T3414" s="8"/>
      <c r="U3414" s="8"/>
      <c r="V3414" s="8"/>
      <c r="W3414" s="8"/>
    </row>
    <row r="3415" spans="1:23" ht="14.25" customHeight="1">
      <c r="A3415" s="7">
        <v>41156</v>
      </c>
      <c r="B3415" s="8">
        <v>2.6251000000000002</v>
      </c>
      <c r="C3415" s="8">
        <v>3.3835999999999999</v>
      </c>
      <c r="D3415" s="8">
        <v>0.75849999999999973</v>
      </c>
      <c r="E3415" s="8">
        <v>0.62</v>
      </c>
      <c r="F3415" s="8">
        <v>1.59</v>
      </c>
      <c r="G3415" s="8">
        <v>81.33</v>
      </c>
      <c r="H3415" s="8"/>
      <c r="I3415" s="8">
        <v>115.75169428571428</v>
      </c>
      <c r="J3415" s="8"/>
      <c r="N3415" s="7"/>
      <c r="O3415" s="8"/>
      <c r="P3415" s="8"/>
      <c r="Q3415" s="8"/>
      <c r="R3415" s="8"/>
      <c r="S3415" s="8"/>
      <c r="T3415" s="8"/>
      <c r="U3415" s="8"/>
      <c r="V3415" s="8"/>
      <c r="W3415" s="8"/>
    </row>
    <row r="3416" spans="1:23" ht="14.25" customHeight="1">
      <c r="A3416" s="7">
        <v>41155</v>
      </c>
      <c r="B3416" s="8">
        <v>2.6775000000000002</v>
      </c>
      <c r="C3416" s="8">
        <v>3.4001000000000001</v>
      </c>
      <c r="D3416" s="8">
        <v>0.72259999999999991</v>
      </c>
      <c r="E3416" s="8">
        <v>0.59</v>
      </c>
      <c r="F3416" s="8">
        <v>1.57</v>
      </c>
      <c r="G3416" s="8">
        <v>81.22</v>
      </c>
      <c r="H3416" s="8"/>
      <c r="I3416" s="8">
        <v>117.31668285714285</v>
      </c>
      <c r="J3416" s="8"/>
      <c r="N3416" s="7"/>
      <c r="O3416" s="8"/>
      <c r="P3416" s="8"/>
      <c r="Q3416" s="8"/>
      <c r="R3416" s="8"/>
      <c r="S3416" s="8"/>
      <c r="T3416" s="8"/>
      <c r="U3416" s="8"/>
      <c r="V3416" s="8"/>
      <c r="W3416" s="8"/>
    </row>
    <row r="3417" spans="1:23" ht="14.25" customHeight="1">
      <c r="A3417" s="7">
        <v>41152</v>
      </c>
      <c r="B3417" s="8">
        <v>2.6806000000000001</v>
      </c>
      <c r="C3417" s="8">
        <v>3.3927999999999998</v>
      </c>
      <c r="D3417" s="8">
        <v>0.71219999999999972</v>
      </c>
      <c r="E3417" s="8">
        <v>0.59</v>
      </c>
      <c r="F3417" s="8">
        <v>1.57</v>
      </c>
      <c r="G3417" s="8">
        <v>81.25</v>
      </c>
      <c r="H3417" s="8"/>
      <c r="I3417" s="8">
        <v>117.74721857142858</v>
      </c>
      <c r="J3417" s="8"/>
      <c r="N3417" s="7"/>
      <c r="O3417" s="8"/>
      <c r="P3417" s="8"/>
      <c r="Q3417" s="8"/>
      <c r="R3417" s="8"/>
      <c r="S3417" s="8"/>
      <c r="T3417" s="8"/>
      <c r="U3417" s="8"/>
      <c r="V3417" s="8"/>
      <c r="W3417" s="8"/>
    </row>
    <row r="3418" spans="1:23" ht="14.25" customHeight="1">
      <c r="A3418" s="7">
        <v>41151</v>
      </c>
      <c r="B3418" s="8">
        <v>2.6917</v>
      </c>
      <c r="C3418" s="8">
        <v>3.3904000000000001</v>
      </c>
      <c r="D3418" s="8">
        <v>0.6987000000000001</v>
      </c>
      <c r="E3418" s="8">
        <v>0.66</v>
      </c>
      <c r="F3418" s="8">
        <v>1.63</v>
      </c>
      <c r="G3418" s="8">
        <v>81.7</v>
      </c>
      <c r="H3418" s="8"/>
      <c r="I3418" s="8">
        <v>117.80988714285715</v>
      </c>
      <c r="J3418" s="8"/>
      <c r="N3418" s="7"/>
      <c r="O3418" s="8"/>
      <c r="P3418" s="8"/>
      <c r="Q3418" s="8"/>
      <c r="R3418" s="8"/>
      <c r="S3418" s="8"/>
      <c r="T3418" s="8"/>
      <c r="U3418" s="8"/>
      <c r="V3418" s="8"/>
      <c r="W3418" s="8"/>
    </row>
    <row r="3419" spans="1:23" ht="14.25" customHeight="1">
      <c r="A3419" s="7">
        <v>41150</v>
      </c>
      <c r="B3419" s="8">
        <v>2.6962999999999999</v>
      </c>
      <c r="C3419" s="8">
        <v>3.3942999999999999</v>
      </c>
      <c r="D3419" s="8">
        <v>0.69799999999999995</v>
      </c>
      <c r="E3419" s="8">
        <v>0.69</v>
      </c>
      <c r="F3419" s="8">
        <v>1.66</v>
      </c>
      <c r="G3419" s="8">
        <v>81.55</v>
      </c>
      <c r="H3419" s="8"/>
      <c r="I3419" s="8">
        <v>117.67334285714286</v>
      </c>
      <c r="J3419" s="8"/>
      <c r="N3419" s="7"/>
      <c r="O3419" s="8"/>
      <c r="P3419" s="8"/>
      <c r="Q3419" s="8"/>
      <c r="R3419" s="8"/>
      <c r="S3419" s="8"/>
      <c r="T3419" s="8"/>
      <c r="U3419" s="8"/>
      <c r="V3419" s="8"/>
      <c r="W3419" s="8"/>
    </row>
    <row r="3420" spans="1:23" ht="14.25" customHeight="1">
      <c r="A3420" s="7">
        <v>41149</v>
      </c>
      <c r="B3420" s="8">
        <v>2.6863000000000001</v>
      </c>
      <c r="C3420" s="8">
        <v>3.3633999999999999</v>
      </c>
      <c r="D3420" s="8">
        <v>0.67709999999999981</v>
      </c>
      <c r="E3420" s="8">
        <v>0.69</v>
      </c>
      <c r="F3420" s="8">
        <v>1.64</v>
      </c>
      <c r="G3420" s="8">
        <v>81.349999999999994</v>
      </c>
      <c r="H3420" s="8"/>
      <c r="I3420" s="8">
        <v>117.11251428571428</v>
      </c>
      <c r="J3420" s="8"/>
      <c r="N3420" s="7"/>
      <c r="O3420" s="8"/>
      <c r="P3420" s="8"/>
      <c r="Q3420" s="8"/>
      <c r="R3420" s="8"/>
      <c r="S3420" s="8"/>
      <c r="T3420" s="8"/>
      <c r="U3420" s="8"/>
      <c r="V3420" s="8"/>
      <c r="W3420" s="8"/>
    </row>
    <row r="3421" spans="1:23" ht="14.25" customHeight="1">
      <c r="A3421" s="7">
        <v>41148</v>
      </c>
      <c r="B3421" s="8">
        <v>2.6412</v>
      </c>
      <c r="C3421" s="8">
        <v>3.3498000000000001</v>
      </c>
      <c r="D3421" s="8">
        <v>0.70860000000000012</v>
      </c>
      <c r="E3421" s="8">
        <v>0.7</v>
      </c>
      <c r="F3421" s="8">
        <v>1.65</v>
      </c>
      <c r="G3421" s="8">
        <v>81.680000000000007</v>
      </c>
      <c r="H3421" s="8"/>
      <c r="I3421" s="8">
        <v>117.78089142857142</v>
      </c>
      <c r="J3421" s="8"/>
      <c r="N3421" s="7"/>
      <c r="O3421" s="8"/>
      <c r="P3421" s="8"/>
      <c r="Q3421" s="8"/>
      <c r="R3421" s="8"/>
      <c r="S3421" s="8"/>
      <c r="T3421" s="8"/>
      <c r="U3421" s="8"/>
      <c r="V3421" s="8"/>
      <c r="W3421" s="8"/>
    </row>
    <row r="3422" spans="1:23" ht="14.25" customHeight="1">
      <c r="A3422" s="7">
        <v>41145</v>
      </c>
      <c r="B3422" s="8">
        <v>2.6274999999999999</v>
      </c>
      <c r="C3422" s="8">
        <v>3.3363999999999998</v>
      </c>
      <c r="D3422" s="8">
        <v>0.70889999999999986</v>
      </c>
      <c r="E3422" s="8">
        <v>0.72</v>
      </c>
      <c r="F3422" s="8">
        <v>1.68</v>
      </c>
      <c r="G3422" s="8">
        <v>81.62</v>
      </c>
      <c r="H3422" s="8"/>
      <c r="I3422" s="8">
        <v>117.53867</v>
      </c>
      <c r="J3422" s="8"/>
      <c r="N3422" s="7"/>
      <c r="O3422" s="8"/>
      <c r="P3422" s="8"/>
      <c r="Q3422" s="8"/>
      <c r="R3422" s="8"/>
      <c r="S3422" s="8"/>
      <c r="T3422" s="8"/>
      <c r="U3422" s="8"/>
      <c r="V3422" s="8"/>
      <c r="W3422" s="8"/>
    </row>
    <row r="3423" spans="1:23" ht="14.25" customHeight="1">
      <c r="A3423" s="7">
        <v>41144</v>
      </c>
      <c r="B3423" s="8">
        <v>2.63</v>
      </c>
      <c r="C3423" s="8">
        <v>3.3702000000000001</v>
      </c>
      <c r="D3423" s="8">
        <v>0.74020000000000019</v>
      </c>
      <c r="E3423" s="8">
        <v>0.71</v>
      </c>
      <c r="F3423" s="8">
        <v>1.68</v>
      </c>
      <c r="G3423" s="8">
        <v>81.38</v>
      </c>
      <c r="H3423" s="8"/>
      <c r="I3423" s="8">
        <v>115.24678285714286</v>
      </c>
      <c r="J3423" s="8"/>
      <c r="N3423" s="7"/>
      <c r="O3423" s="8"/>
      <c r="P3423" s="8"/>
      <c r="Q3423" s="8"/>
      <c r="R3423" s="8"/>
      <c r="S3423" s="8"/>
      <c r="T3423" s="8"/>
      <c r="U3423" s="8"/>
      <c r="V3423" s="8"/>
      <c r="W3423" s="8"/>
    </row>
    <row r="3424" spans="1:23" ht="14.25" customHeight="1">
      <c r="A3424" s="7">
        <v>41143</v>
      </c>
      <c r="B3424" s="8">
        <v>2.5813999999999999</v>
      </c>
      <c r="C3424" s="8">
        <v>3.3935</v>
      </c>
      <c r="D3424" s="8">
        <v>0.81210000000000004</v>
      </c>
      <c r="E3424" s="8">
        <v>0.71</v>
      </c>
      <c r="F3424" s="8">
        <v>1.71</v>
      </c>
      <c r="G3424" s="8">
        <v>81.5</v>
      </c>
      <c r="H3424" s="8"/>
      <c r="I3424" s="8">
        <v>115.07691142857144</v>
      </c>
      <c r="J3424" s="8"/>
      <c r="N3424" s="7"/>
      <c r="O3424" s="8"/>
      <c r="P3424" s="8"/>
      <c r="Q3424" s="8"/>
      <c r="R3424" s="8"/>
      <c r="S3424" s="8"/>
      <c r="T3424" s="8"/>
      <c r="U3424" s="8"/>
      <c r="V3424" s="8"/>
      <c r="W3424" s="8"/>
    </row>
    <row r="3425" spans="1:23" ht="14.25" customHeight="1">
      <c r="A3425" s="7">
        <v>41142</v>
      </c>
      <c r="B3425" s="8">
        <v>2.5566</v>
      </c>
      <c r="C3425" s="8">
        <v>3.3578000000000001</v>
      </c>
      <c r="D3425" s="8">
        <v>0.80120000000000013</v>
      </c>
      <c r="E3425" s="8">
        <v>0.8</v>
      </c>
      <c r="F3425" s="8">
        <v>1.8</v>
      </c>
      <c r="G3425" s="8">
        <v>81.89</v>
      </c>
      <c r="H3425" s="8"/>
      <c r="I3425" s="8">
        <v>113.98710714285714</v>
      </c>
      <c r="J3425" s="8"/>
      <c r="N3425" s="7"/>
      <c r="O3425" s="8"/>
      <c r="P3425" s="8"/>
      <c r="Q3425" s="8"/>
      <c r="R3425" s="8"/>
      <c r="S3425" s="8"/>
      <c r="T3425" s="8"/>
      <c r="U3425" s="8"/>
      <c r="V3425" s="8"/>
      <c r="W3425" s="8"/>
    </row>
    <row r="3426" spans="1:23" ht="14.25" customHeight="1">
      <c r="A3426" s="7">
        <v>41141</v>
      </c>
      <c r="B3426" s="8">
        <v>2.5215999999999998</v>
      </c>
      <c r="C3426" s="8">
        <v>3.3563999999999998</v>
      </c>
      <c r="D3426" s="8">
        <v>0.83479999999999999</v>
      </c>
      <c r="E3426" s="8">
        <v>0.8</v>
      </c>
      <c r="F3426" s="8">
        <v>1.82</v>
      </c>
      <c r="G3426" s="8">
        <v>82.47</v>
      </c>
      <c r="H3426" s="8"/>
      <c r="I3426" s="8">
        <v>112.24254428571429</v>
      </c>
      <c r="J3426" s="8"/>
      <c r="N3426" s="7"/>
      <c r="O3426" s="8"/>
      <c r="P3426" s="8"/>
      <c r="Q3426" s="8"/>
      <c r="R3426" s="8"/>
      <c r="S3426" s="8"/>
      <c r="T3426" s="8"/>
      <c r="U3426" s="8"/>
      <c r="V3426" s="8"/>
      <c r="W3426" s="8"/>
    </row>
    <row r="3427" spans="1:23" ht="14.25" customHeight="1">
      <c r="A3427" s="7">
        <v>41138</v>
      </c>
      <c r="B3427" s="8">
        <v>2.4744999999999999</v>
      </c>
      <c r="C3427" s="8">
        <v>3.3342000000000001</v>
      </c>
      <c r="D3427" s="8">
        <v>0.85970000000000013</v>
      </c>
      <c r="E3427" s="8">
        <v>0.81</v>
      </c>
      <c r="F3427" s="8">
        <v>1.81</v>
      </c>
      <c r="G3427" s="8">
        <v>82.55</v>
      </c>
      <c r="H3427" s="8"/>
      <c r="I3427" s="8">
        <v>110.13171571428572</v>
      </c>
      <c r="J3427" s="8"/>
      <c r="N3427" s="7"/>
      <c r="O3427" s="8"/>
      <c r="P3427" s="8"/>
      <c r="Q3427" s="8"/>
      <c r="R3427" s="8"/>
      <c r="S3427" s="8"/>
      <c r="T3427" s="8"/>
      <c r="U3427" s="8"/>
      <c r="V3427" s="8"/>
      <c r="W3427" s="8"/>
    </row>
    <row r="3428" spans="1:23" ht="14.25" customHeight="1">
      <c r="A3428" s="7">
        <v>41137</v>
      </c>
      <c r="B3428" s="8">
        <v>2.4622000000000002</v>
      </c>
      <c r="C3428" s="8">
        <v>3.3466999999999998</v>
      </c>
      <c r="D3428" s="8">
        <v>0.88449999999999962</v>
      </c>
      <c r="E3428" s="8">
        <v>0.83</v>
      </c>
      <c r="F3428" s="8">
        <v>1.83</v>
      </c>
      <c r="G3428" s="8">
        <v>82.39</v>
      </c>
      <c r="H3428" s="8"/>
      <c r="I3428" s="8">
        <v>110.95209</v>
      </c>
      <c r="J3428" s="8"/>
      <c r="N3428" s="7"/>
      <c r="O3428" s="8"/>
      <c r="P3428" s="8"/>
      <c r="Q3428" s="8"/>
      <c r="R3428" s="8"/>
      <c r="S3428" s="8"/>
      <c r="T3428" s="8"/>
      <c r="U3428" s="8"/>
      <c r="V3428" s="8"/>
      <c r="W3428" s="8"/>
    </row>
    <row r="3429" spans="1:23" ht="14.25" customHeight="1">
      <c r="A3429" s="7">
        <v>41136</v>
      </c>
      <c r="B3429" s="8">
        <v>2.4571999999999998</v>
      </c>
      <c r="C3429" s="8">
        <v>3.3401999999999998</v>
      </c>
      <c r="D3429" s="8">
        <v>0.88300000000000001</v>
      </c>
      <c r="E3429" s="8">
        <v>0.8</v>
      </c>
      <c r="F3429" s="8">
        <v>1.8</v>
      </c>
      <c r="G3429" s="8">
        <v>82.67</v>
      </c>
      <c r="H3429" s="8"/>
      <c r="I3429" s="8">
        <v>110.60055285714286</v>
      </c>
      <c r="J3429" s="8"/>
      <c r="N3429" s="7"/>
      <c r="O3429" s="8"/>
      <c r="P3429" s="8"/>
      <c r="Q3429" s="8"/>
      <c r="R3429" s="8"/>
      <c r="S3429" s="8"/>
      <c r="T3429" s="8"/>
      <c r="U3429" s="8"/>
      <c r="V3429" s="8"/>
      <c r="W3429" s="8"/>
    </row>
    <row r="3430" spans="1:23" ht="14.25" customHeight="1">
      <c r="A3430" s="7">
        <v>41135</v>
      </c>
      <c r="B3430" s="8">
        <v>2.4182999999999999</v>
      </c>
      <c r="C3430" s="8">
        <v>3.3105000000000002</v>
      </c>
      <c r="D3430" s="8">
        <v>0.89220000000000033</v>
      </c>
      <c r="E3430" s="8">
        <v>0.75</v>
      </c>
      <c r="F3430" s="8">
        <v>1.73</v>
      </c>
      <c r="G3430" s="8">
        <v>82.55</v>
      </c>
      <c r="H3430" s="8"/>
      <c r="I3430" s="8">
        <v>113.75018285714286</v>
      </c>
      <c r="J3430" s="8"/>
      <c r="N3430" s="7"/>
      <c r="O3430" s="8"/>
      <c r="P3430" s="8"/>
      <c r="Q3430" s="8"/>
      <c r="R3430" s="8"/>
      <c r="S3430" s="8"/>
      <c r="T3430" s="8"/>
      <c r="U3430" s="8"/>
      <c r="V3430" s="8"/>
      <c r="W3430" s="8"/>
    </row>
    <row r="3431" spans="1:23" ht="14.25" customHeight="1">
      <c r="A3431" s="7">
        <v>41134</v>
      </c>
      <c r="B3431" s="8">
        <v>2.4134000000000002</v>
      </c>
      <c r="C3431" s="8">
        <v>3.3029000000000002</v>
      </c>
      <c r="D3431" s="8">
        <v>0.88949999999999996</v>
      </c>
      <c r="E3431" s="8">
        <v>0.71</v>
      </c>
      <c r="F3431" s="8">
        <v>1.65</v>
      </c>
      <c r="G3431" s="8">
        <v>82.43</v>
      </c>
      <c r="H3431" s="8"/>
      <c r="I3431" s="8">
        <v>114.18061</v>
      </c>
      <c r="J3431" s="8"/>
      <c r="N3431" s="7"/>
      <c r="O3431" s="8"/>
      <c r="P3431" s="8"/>
      <c r="Q3431" s="8"/>
      <c r="R3431" s="8"/>
      <c r="S3431" s="8"/>
      <c r="T3431" s="8"/>
      <c r="U3431" s="8"/>
      <c r="V3431" s="8"/>
      <c r="W3431" s="8"/>
    </row>
    <row r="3432" spans="1:23" ht="14.25" customHeight="1">
      <c r="A3432" s="7">
        <v>41131</v>
      </c>
      <c r="B3432" s="8">
        <v>2.3959000000000001</v>
      </c>
      <c r="C3432" s="8">
        <v>3.2825000000000002</v>
      </c>
      <c r="D3432" s="8">
        <v>0.88660000000000005</v>
      </c>
      <c r="E3432" s="8">
        <v>0.71</v>
      </c>
      <c r="F3432" s="8">
        <v>1.65</v>
      </c>
      <c r="G3432" s="8">
        <v>82.56</v>
      </c>
      <c r="H3432" s="8"/>
      <c r="I3432" s="8">
        <v>115.23197</v>
      </c>
      <c r="J3432" s="8"/>
      <c r="N3432" s="7"/>
      <c r="O3432" s="8"/>
      <c r="P3432" s="8"/>
      <c r="Q3432" s="8"/>
      <c r="R3432" s="8"/>
      <c r="S3432" s="8"/>
      <c r="T3432" s="8"/>
      <c r="U3432" s="8"/>
      <c r="V3432" s="8"/>
      <c r="W3432" s="8"/>
    </row>
    <row r="3433" spans="1:23" ht="14.25" customHeight="1">
      <c r="A3433" s="7">
        <v>41130</v>
      </c>
      <c r="B3433" s="8">
        <v>2.4380999999999999</v>
      </c>
      <c r="C3433" s="8">
        <v>3.3022999999999998</v>
      </c>
      <c r="D3433" s="8">
        <v>0.86419999999999986</v>
      </c>
      <c r="E3433" s="8">
        <v>0.74</v>
      </c>
      <c r="F3433" s="8">
        <v>1.69</v>
      </c>
      <c r="G3433" s="8">
        <v>82.59</v>
      </c>
      <c r="H3433" s="8"/>
      <c r="I3433" s="8">
        <v>112.89299285714286</v>
      </c>
      <c r="J3433" s="8"/>
      <c r="N3433" s="7"/>
      <c r="O3433" s="8"/>
      <c r="P3433" s="8"/>
      <c r="Q3433" s="8"/>
      <c r="R3433" s="8"/>
      <c r="S3433" s="8"/>
      <c r="T3433" s="8"/>
      <c r="U3433" s="8"/>
      <c r="V3433" s="8"/>
      <c r="W3433" s="8"/>
    </row>
    <row r="3434" spans="1:23" ht="14.25" customHeight="1">
      <c r="A3434" s="7">
        <v>41129</v>
      </c>
      <c r="B3434" s="8">
        <v>2.4378000000000002</v>
      </c>
      <c r="C3434" s="8">
        <v>3.3544999999999998</v>
      </c>
      <c r="D3434" s="8">
        <v>0.91669999999999963</v>
      </c>
      <c r="E3434" s="8">
        <v>0.73</v>
      </c>
      <c r="F3434" s="8">
        <v>1.68</v>
      </c>
      <c r="G3434" s="8">
        <v>82.34</v>
      </c>
      <c r="H3434" s="8"/>
      <c r="I3434" s="8">
        <v>111.51042285714286</v>
      </c>
      <c r="J3434" s="8"/>
      <c r="N3434" s="7"/>
      <c r="O3434" s="8"/>
      <c r="P3434" s="8"/>
      <c r="Q3434" s="8"/>
      <c r="R3434" s="8"/>
      <c r="S3434" s="8"/>
      <c r="T3434" s="8"/>
      <c r="U3434" s="8"/>
      <c r="V3434" s="8"/>
      <c r="W3434" s="8"/>
    </row>
    <row r="3435" spans="1:23" ht="14.25" customHeight="1">
      <c r="A3435" s="7">
        <v>41128</v>
      </c>
      <c r="B3435" s="8">
        <v>2.4077999999999999</v>
      </c>
      <c r="C3435" s="8">
        <v>3.33</v>
      </c>
      <c r="D3435" s="8">
        <v>0.92220000000000013</v>
      </c>
      <c r="E3435" s="8">
        <v>0.71</v>
      </c>
      <c r="F3435" s="8">
        <v>1.66</v>
      </c>
      <c r="G3435" s="8">
        <v>82.28</v>
      </c>
      <c r="H3435" s="8"/>
      <c r="I3435" s="8">
        <v>110.66157</v>
      </c>
      <c r="J3435" s="8"/>
      <c r="N3435" s="7"/>
      <c r="O3435" s="8"/>
      <c r="P3435" s="8"/>
      <c r="Q3435" s="8"/>
      <c r="R3435" s="8"/>
      <c r="S3435" s="8"/>
      <c r="T3435" s="8"/>
      <c r="U3435" s="8"/>
      <c r="V3435" s="8"/>
      <c r="W3435" s="8"/>
    </row>
    <row r="3436" spans="1:23" ht="14.25" customHeight="1">
      <c r="A3436" s="7">
        <v>41127</v>
      </c>
      <c r="B3436" s="8">
        <v>2.3727999999999998</v>
      </c>
      <c r="C3436" s="8">
        <v>3.31</v>
      </c>
      <c r="D3436" s="8">
        <v>0.93720000000000026</v>
      </c>
      <c r="E3436" s="8">
        <v>0.65</v>
      </c>
      <c r="F3436" s="8">
        <v>1.59</v>
      </c>
      <c r="G3436" s="8">
        <v>82.27</v>
      </c>
      <c r="H3436" s="8"/>
      <c r="I3436" s="8">
        <v>111.21822714285715</v>
      </c>
      <c r="J3436" s="8"/>
      <c r="N3436" s="7"/>
      <c r="O3436" s="8"/>
      <c r="P3436" s="8"/>
      <c r="Q3436" s="8"/>
      <c r="R3436" s="8"/>
      <c r="S3436" s="8"/>
      <c r="T3436" s="8"/>
      <c r="U3436" s="8"/>
      <c r="V3436" s="8"/>
      <c r="W3436" s="8"/>
    </row>
    <row r="3437" spans="1:23" ht="14.25" customHeight="1">
      <c r="A3437" s="7">
        <v>41124</v>
      </c>
      <c r="B3437" s="8">
        <v>2.3553000000000002</v>
      </c>
      <c r="C3437" s="8">
        <v>3.2902</v>
      </c>
      <c r="D3437" s="8">
        <v>0.93489999999999984</v>
      </c>
      <c r="E3437" s="8">
        <v>0.67</v>
      </c>
      <c r="F3437" s="8">
        <v>1.6</v>
      </c>
      <c r="G3437" s="8">
        <v>82.32</v>
      </c>
      <c r="H3437" s="8"/>
      <c r="I3437" s="8">
        <v>110.84101571428572</v>
      </c>
      <c r="J3437" s="8"/>
      <c r="N3437" s="7"/>
      <c r="O3437" s="8"/>
      <c r="P3437" s="8"/>
      <c r="Q3437" s="8"/>
      <c r="R3437" s="8"/>
      <c r="S3437" s="8"/>
      <c r="T3437" s="8"/>
      <c r="U3437" s="8"/>
      <c r="V3437" s="8"/>
      <c r="W3437" s="8"/>
    </row>
    <row r="3438" spans="1:23" ht="14.25" customHeight="1">
      <c r="A3438" s="7">
        <v>41123</v>
      </c>
      <c r="B3438" s="8">
        <v>2.3306</v>
      </c>
      <c r="C3438" s="8">
        <v>3.2860999999999998</v>
      </c>
      <c r="D3438" s="8">
        <v>0.95549999999999979</v>
      </c>
      <c r="E3438" s="8">
        <v>0.61</v>
      </c>
      <c r="F3438" s="8">
        <v>1.51</v>
      </c>
      <c r="G3438" s="8">
        <v>83.3</v>
      </c>
      <c r="H3438" s="8"/>
      <c r="I3438" s="8">
        <v>110.22227714285714</v>
      </c>
      <c r="J3438" s="8"/>
      <c r="N3438" s="7"/>
      <c r="O3438" s="8"/>
      <c r="P3438" s="8"/>
      <c r="Q3438" s="8"/>
      <c r="R3438" s="8"/>
      <c r="S3438" s="8"/>
      <c r="T3438" s="8"/>
      <c r="U3438" s="8"/>
      <c r="V3438" s="8"/>
      <c r="W3438" s="8"/>
    </row>
    <row r="3439" spans="1:23" ht="14.25" customHeight="1">
      <c r="A3439" s="7">
        <v>41122</v>
      </c>
      <c r="B3439" s="8">
        <v>2.3277000000000001</v>
      </c>
      <c r="C3439" s="8">
        <v>3.2921</v>
      </c>
      <c r="D3439" s="8">
        <v>0.96439999999999992</v>
      </c>
      <c r="E3439" s="8">
        <v>0.63</v>
      </c>
      <c r="F3439" s="8">
        <v>1.56</v>
      </c>
      <c r="G3439" s="8">
        <v>83.1</v>
      </c>
      <c r="H3439" s="8"/>
      <c r="I3439" s="8">
        <v>110.96802</v>
      </c>
      <c r="J3439" s="8"/>
      <c r="N3439" s="7"/>
      <c r="O3439" s="8"/>
      <c r="P3439" s="8"/>
      <c r="Q3439" s="8"/>
      <c r="R3439" s="8"/>
      <c r="S3439" s="8"/>
      <c r="T3439" s="8"/>
      <c r="U3439" s="8"/>
      <c r="V3439" s="8"/>
      <c r="W3439" s="8"/>
    </row>
    <row r="3440" spans="1:23" ht="14.25" customHeight="1">
      <c r="A3440" s="7">
        <v>41121</v>
      </c>
      <c r="B3440" s="8">
        <v>2.3077000000000001</v>
      </c>
      <c r="C3440" s="8">
        <v>3.2915000000000001</v>
      </c>
      <c r="D3440" s="8">
        <v>0.98380000000000001</v>
      </c>
      <c r="E3440" s="8">
        <v>0.6</v>
      </c>
      <c r="F3440" s="8">
        <v>1.51</v>
      </c>
      <c r="G3440" s="8">
        <v>82.68</v>
      </c>
      <c r="H3440" s="8"/>
      <c r="I3440" s="8">
        <v>109.01242142857143</v>
      </c>
      <c r="J3440" s="8"/>
      <c r="N3440" s="7"/>
      <c r="O3440" s="8"/>
      <c r="P3440" s="8"/>
      <c r="Q3440" s="8"/>
      <c r="R3440" s="8"/>
      <c r="S3440" s="8"/>
      <c r="T3440" s="8"/>
      <c r="U3440" s="8"/>
      <c r="V3440" s="8"/>
      <c r="W3440" s="8"/>
    </row>
    <row r="3441" spans="1:23" ht="14.25" customHeight="1">
      <c r="A3441" s="7">
        <v>41120</v>
      </c>
      <c r="B3441" s="8">
        <v>2.2951999999999999</v>
      </c>
      <c r="C3441" s="8">
        <v>3.2755000000000001</v>
      </c>
      <c r="D3441" s="8">
        <v>0.98030000000000017</v>
      </c>
      <c r="E3441" s="8">
        <v>0.61</v>
      </c>
      <c r="F3441" s="8">
        <v>1.53</v>
      </c>
      <c r="G3441" s="8">
        <v>82.82</v>
      </c>
      <c r="H3441" s="8"/>
      <c r="I3441" s="8">
        <v>110.79370857142857</v>
      </c>
      <c r="J3441" s="8"/>
      <c r="N3441" s="7"/>
      <c r="O3441" s="8"/>
      <c r="P3441" s="8"/>
      <c r="Q3441" s="8"/>
      <c r="R3441" s="8"/>
      <c r="S3441" s="8"/>
      <c r="T3441" s="8"/>
      <c r="U3441" s="8"/>
      <c r="V3441" s="8"/>
      <c r="W3441" s="8"/>
    </row>
    <row r="3442" spans="1:23" ht="14.25" customHeight="1">
      <c r="A3442" s="7">
        <v>41117</v>
      </c>
      <c r="B3442" s="8">
        <v>2.2976999999999999</v>
      </c>
      <c r="C3442" s="8">
        <v>3.2764000000000002</v>
      </c>
      <c r="D3442" s="8">
        <v>0.97870000000000035</v>
      </c>
      <c r="E3442" s="8">
        <v>0.65</v>
      </c>
      <c r="F3442" s="8">
        <v>1.58</v>
      </c>
      <c r="G3442" s="8">
        <v>82.62</v>
      </c>
      <c r="H3442" s="8"/>
      <c r="I3442" s="8">
        <v>110.12397285714286</v>
      </c>
      <c r="J3442" s="8"/>
      <c r="N3442" s="7"/>
      <c r="O3442" s="8"/>
      <c r="P3442" s="8"/>
      <c r="Q3442" s="8"/>
      <c r="R3442" s="8"/>
      <c r="S3442" s="8"/>
      <c r="T3442" s="8"/>
      <c r="U3442" s="8"/>
      <c r="V3442" s="8"/>
      <c r="W3442" s="8"/>
    </row>
    <row r="3443" spans="1:23" ht="14.25" customHeight="1">
      <c r="A3443" s="7">
        <v>41116</v>
      </c>
      <c r="B3443" s="8">
        <v>2.278</v>
      </c>
      <c r="C3443" s="8">
        <v>3.2763</v>
      </c>
      <c r="D3443" s="8">
        <v>0.99829999999999997</v>
      </c>
      <c r="E3443" s="8">
        <v>0.57999999999999996</v>
      </c>
      <c r="F3443" s="8">
        <v>1.45</v>
      </c>
      <c r="G3443" s="8">
        <v>82.84</v>
      </c>
      <c r="H3443" s="8"/>
      <c r="I3443" s="8">
        <v>110.83921857142857</v>
      </c>
      <c r="J3443" s="8"/>
      <c r="N3443" s="7"/>
      <c r="O3443" s="8"/>
      <c r="P3443" s="8"/>
      <c r="Q3443" s="8"/>
      <c r="R3443" s="8"/>
      <c r="S3443" s="8"/>
      <c r="T3443" s="8"/>
      <c r="U3443" s="8"/>
      <c r="V3443" s="8"/>
      <c r="W3443" s="8"/>
    </row>
    <row r="3444" spans="1:23" ht="14.25" customHeight="1">
      <c r="A3444" s="7">
        <v>41115</v>
      </c>
      <c r="B3444" s="8">
        <v>2.2818999999999998</v>
      </c>
      <c r="C3444" s="8">
        <v>3.2759999999999998</v>
      </c>
      <c r="D3444" s="8">
        <v>0.99409999999999998</v>
      </c>
      <c r="E3444" s="8">
        <v>0.56000000000000005</v>
      </c>
      <c r="F3444" s="8">
        <v>1.43</v>
      </c>
      <c r="G3444" s="8">
        <v>83.59</v>
      </c>
      <c r="H3444" s="8"/>
      <c r="I3444" s="8">
        <v>109.92639142857143</v>
      </c>
      <c r="J3444" s="8"/>
      <c r="N3444" s="7"/>
      <c r="O3444" s="8"/>
      <c r="P3444" s="8"/>
      <c r="Q3444" s="8"/>
      <c r="R3444" s="8"/>
      <c r="S3444" s="8"/>
      <c r="T3444" s="8"/>
      <c r="U3444" s="8"/>
      <c r="V3444" s="8"/>
      <c r="W3444" s="8"/>
    </row>
    <row r="3445" spans="1:23" ht="14.25" customHeight="1">
      <c r="A3445" s="7">
        <v>41114</v>
      </c>
      <c r="B3445" s="8">
        <v>2.2890999999999999</v>
      </c>
      <c r="C3445" s="8">
        <v>3.2759</v>
      </c>
      <c r="D3445" s="8">
        <v>0.98680000000000012</v>
      </c>
      <c r="E3445" s="8">
        <v>0.56999999999999995</v>
      </c>
      <c r="F3445" s="8">
        <v>1.44</v>
      </c>
      <c r="G3445" s="8">
        <v>84.02</v>
      </c>
      <c r="H3445" s="8"/>
      <c r="I3445" s="8">
        <v>109.74070571428571</v>
      </c>
      <c r="J3445" s="8"/>
      <c r="N3445" s="7"/>
      <c r="O3445" s="8"/>
      <c r="P3445" s="8"/>
      <c r="Q3445" s="8"/>
      <c r="R3445" s="8"/>
      <c r="S3445" s="8"/>
      <c r="T3445" s="8"/>
      <c r="U3445" s="8"/>
      <c r="V3445" s="8"/>
      <c r="W3445" s="8"/>
    </row>
    <row r="3446" spans="1:23" ht="14.25" customHeight="1">
      <c r="A3446" s="7">
        <v>41113</v>
      </c>
      <c r="B3446" s="8">
        <v>2.2848999999999999</v>
      </c>
      <c r="C3446" s="8">
        <v>3.2759999999999998</v>
      </c>
      <c r="D3446" s="8">
        <v>0.99109999999999987</v>
      </c>
      <c r="E3446" s="8">
        <v>0.56999999999999995</v>
      </c>
      <c r="F3446" s="8">
        <v>1.47</v>
      </c>
      <c r="G3446" s="8">
        <v>83.77</v>
      </c>
      <c r="H3446" s="8"/>
      <c r="I3446" s="8">
        <v>108.40525857142858</v>
      </c>
      <c r="J3446" s="8"/>
      <c r="N3446" s="7"/>
      <c r="O3446" s="8"/>
      <c r="P3446" s="8"/>
      <c r="Q3446" s="8"/>
      <c r="R3446" s="8"/>
      <c r="S3446" s="8"/>
      <c r="T3446" s="8"/>
      <c r="U3446" s="8"/>
      <c r="V3446" s="8"/>
      <c r="W3446" s="8"/>
    </row>
    <row r="3447" spans="1:23" ht="14.25" customHeight="1">
      <c r="A3447" s="7">
        <v>41110</v>
      </c>
      <c r="B3447" s="8">
        <v>2.2698999999999998</v>
      </c>
      <c r="C3447" s="8">
        <v>3.2810000000000001</v>
      </c>
      <c r="D3447" s="8">
        <v>1.0111000000000003</v>
      </c>
      <c r="E3447" s="8">
        <v>0.59</v>
      </c>
      <c r="F3447" s="8">
        <v>1.49</v>
      </c>
      <c r="G3447" s="8">
        <v>83.49</v>
      </c>
      <c r="H3447" s="8"/>
      <c r="I3447" s="8">
        <v>108.43057428571429</v>
      </c>
      <c r="J3447" s="8"/>
      <c r="N3447" s="7"/>
      <c r="O3447" s="8"/>
      <c r="P3447" s="8"/>
      <c r="Q3447" s="8"/>
      <c r="R3447" s="8"/>
      <c r="S3447" s="8"/>
      <c r="T3447" s="8"/>
      <c r="U3447" s="8"/>
      <c r="V3447" s="8"/>
      <c r="W3447" s="8"/>
    </row>
    <row r="3448" spans="1:23" ht="14.25" customHeight="1">
      <c r="A3448" s="7">
        <v>41109</v>
      </c>
      <c r="B3448" s="8">
        <v>2.2591000000000001</v>
      </c>
      <c r="C3448" s="8">
        <v>3.286</v>
      </c>
      <c r="D3448" s="8">
        <v>1.0268999999999999</v>
      </c>
      <c r="E3448" s="8">
        <v>0.62</v>
      </c>
      <c r="F3448" s="8">
        <v>1.54</v>
      </c>
      <c r="G3448" s="8">
        <v>82.91</v>
      </c>
      <c r="H3448" s="8"/>
      <c r="I3448" s="8">
        <v>108.51269428571429</v>
      </c>
      <c r="J3448" s="8"/>
      <c r="N3448" s="7"/>
      <c r="O3448" s="8"/>
      <c r="P3448" s="8"/>
      <c r="Q3448" s="8"/>
      <c r="R3448" s="8"/>
      <c r="S3448" s="8"/>
      <c r="T3448" s="8"/>
      <c r="U3448" s="8"/>
      <c r="V3448" s="8"/>
      <c r="W3448" s="8"/>
    </row>
    <row r="3449" spans="1:23" ht="14.25" customHeight="1">
      <c r="A3449" s="7">
        <v>41108</v>
      </c>
      <c r="B3449" s="8">
        <v>2.2513000000000001</v>
      </c>
      <c r="C3449" s="8">
        <v>3.2858000000000001</v>
      </c>
      <c r="D3449" s="8">
        <v>1.0345</v>
      </c>
      <c r="E3449" s="8">
        <v>0.6</v>
      </c>
      <c r="F3449" s="8">
        <v>1.52</v>
      </c>
      <c r="G3449" s="8">
        <v>82.99</v>
      </c>
      <c r="H3449" s="8"/>
      <c r="I3449" s="8">
        <v>108.22484142857142</v>
      </c>
      <c r="J3449" s="8"/>
      <c r="N3449" s="7"/>
      <c r="O3449" s="8"/>
      <c r="P3449" s="8"/>
      <c r="Q3449" s="8"/>
      <c r="R3449" s="8"/>
      <c r="S3449" s="8"/>
      <c r="T3449" s="8"/>
      <c r="U3449" s="8"/>
      <c r="V3449" s="8"/>
      <c r="W3449" s="8"/>
    </row>
    <row r="3450" spans="1:23" ht="14.25" customHeight="1">
      <c r="A3450" s="7">
        <v>41107</v>
      </c>
      <c r="B3450" s="8">
        <v>2.2452999999999999</v>
      </c>
      <c r="C3450" s="8">
        <v>3.2850000000000001</v>
      </c>
      <c r="D3450" s="8">
        <v>1.0397000000000003</v>
      </c>
      <c r="E3450" s="8">
        <v>0.62</v>
      </c>
      <c r="F3450" s="8">
        <v>1.53</v>
      </c>
      <c r="G3450" s="8">
        <v>83.03</v>
      </c>
      <c r="H3450" s="8"/>
      <c r="I3450" s="8">
        <v>109.68479857142857</v>
      </c>
      <c r="J3450" s="8"/>
      <c r="N3450" s="7"/>
      <c r="O3450" s="8"/>
      <c r="P3450" s="8"/>
      <c r="Q3450" s="8"/>
      <c r="R3450" s="8"/>
      <c r="S3450" s="8"/>
      <c r="T3450" s="8"/>
      <c r="U3450" s="8"/>
      <c r="V3450" s="8"/>
      <c r="W3450" s="8"/>
    </row>
    <row r="3451" spans="1:23" ht="14.25" customHeight="1">
      <c r="A3451" s="7">
        <v>41106</v>
      </c>
      <c r="B3451" s="8">
        <v>2.2353000000000001</v>
      </c>
      <c r="C3451" s="8">
        <v>3.2751999999999999</v>
      </c>
      <c r="D3451" s="8">
        <v>1.0398999999999998</v>
      </c>
      <c r="E3451" s="8">
        <v>0.6</v>
      </c>
      <c r="F3451" s="8">
        <v>1.5</v>
      </c>
      <c r="G3451" s="8">
        <v>83.13</v>
      </c>
      <c r="H3451" s="8"/>
      <c r="I3451" s="8">
        <v>110.11333</v>
      </c>
      <c r="J3451" s="8"/>
      <c r="N3451" s="7"/>
      <c r="O3451" s="8"/>
      <c r="P3451" s="8"/>
      <c r="Q3451" s="8"/>
      <c r="R3451" s="8"/>
      <c r="S3451" s="8"/>
      <c r="T3451" s="8"/>
      <c r="U3451" s="8"/>
      <c r="V3451" s="8"/>
      <c r="W3451" s="8"/>
    </row>
    <row r="3452" spans="1:23" ht="14.25" customHeight="1">
      <c r="A3452" s="7">
        <v>41103</v>
      </c>
      <c r="B3452" s="8">
        <v>2.2170999999999998</v>
      </c>
      <c r="C3452" s="8">
        <v>3.2591000000000001</v>
      </c>
      <c r="D3452" s="8">
        <v>1.0420000000000003</v>
      </c>
      <c r="E3452" s="8">
        <v>0.63</v>
      </c>
      <c r="F3452" s="8">
        <v>1.52</v>
      </c>
      <c r="G3452" s="8">
        <v>83.29</v>
      </c>
      <c r="H3452" s="8"/>
      <c r="I3452" s="8">
        <v>112.98998</v>
      </c>
      <c r="J3452" s="8"/>
      <c r="N3452" s="7"/>
      <c r="O3452" s="8"/>
      <c r="P3452" s="8"/>
      <c r="Q3452" s="8"/>
      <c r="R3452" s="8"/>
      <c r="S3452" s="8"/>
      <c r="T3452" s="8"/>
      <c r="U3452" s="8"/>
      <c r="V3452" s="8"/>
      <c r="W3452" s="8"/>
    </row>
    <row r="3453" spans="1:23" ht="14.25" customHeight="1">
      <c r="A3453" s="7">
        <v>41102</v>
      </c>
      <c r="B3453" s="8">
        <v>2.2286999999999999</v>
      </c>
      <c r="C3453" s="8">
        <v>3.2502</v>
      </c>
      <c r="D3453" s="8">
        <v>1.0215000000000001</v>
      </c>
      <c r="E3453" s="8">
        <v>0.63</v>
      </c>
      <c r="F3453" s="8">
        <v>1.5</v>
      </c>
      <c r="G3453" s="8">
        <v>83.63</v>
      </c>
      <c r="H3453" s="8"/>
      <c r="I3453" s="8">
        <v>113.57423571428572</v>
      </c>
      <c r="J3453" s="8"/>
      <c r="N3453" s="7"/>
      <c r="O3453" s="8"/>
      <c r="P3453" s="8"/>
      <c r="Q3453" s="8"/>
      <c r="R3453" s="8"/>
      <c r="S3453" s="8"/>
      <c r="T3453" s="8"/>
      <c r="U3453" s="8"/>
      <c r="V3453" s="8"/>
      <c r="W3453" s="8"/>
    </row>
    <row r="3454" spans="1:23" ht="14.25" customHeight="1">
      <c r="A3454" s="7">
        <v>41101</v>
      </c>
      <c r="B3454" s="8">
        <v>2.2235999999999998</v>
      </c>
      <c r="C3454" s="8">
        <v>3.2397999999999998</v>
      </c>
      <c r="D3454" s="8">
        <v>1.0162</v>
      </c>
      <c r="E3454" s="8">
        <v>0.64</v>
      </c>
      <c r="F3454" s="8">
        <v>1.54</v>
      </c>
      <c r="G3454" s="8">
        <v>83.48</v>
      </c>
      <c r="H3454" s="8"/>
      <c r="I3454" s="8">
        <v>111.69478285714285</v>
      </c>
      <c r="J3454" s="8"/>
      <c r="N3454" s="7"/>
      <c r="O3454" s="8"/>
      <c r="P3454" s="8"/>
      <c r="Q3454" s="8"/>
      <c r="R3454" s="8"/>
      <c r="S3454" s="8"/>
      <c r="T3454" s="8"/>
      <c r="U3454" s="8"/>
      <c r="V3454" s="8"/>
      <c r="W3454" s="8"/>
    </row>
    <row r="3455" spans="1:23" ht="14.25" customHeight="1">
      <c r="A3455" s="7">
        <v>41100</v>
      </c>
      <c r="B3455" s="8">
        <v>2.2161</v>
      </c>
      <c r="C3455" s="8">
        <v>3.2549000000000001</v>
      </c>
      <c r="D3455" s="8">
        <v>1.0388000000000002</v>
      </c>
      <c r="E3455" s="8">
        <v>0.63</v>
      </c>
      <c r="F3455" s="8">
        <v>1.53</v>
      </c>
      <c r="G3455" s="8">
        <v>83.38</v>
      </c>
      <c r="H3455" s="8"/>
      <c r="I3455" s="8">
        <v>110.92853142857143</v>
      </c>
      <c r="J3455" s="8"/>
      <c r="N3455" s="7"/>
      <c r="O3455" s="8"/>
      <c r="P3455" s="8"/>
      <c r="Q3455" s="8"/>
      <c r="R3455" s="8"/>
      <c r="S3455" s="8"/>
      <c r="T3455" s="8"/>
      <c r="U3455" s="8"/>
      <c r="V3455" s="8"/>
      <c r="W3455" s="8"/>
    </row>
    <row r="3456" spans="1:23" ht="14.25" customHeight="1">
      <c r="A3456" s="7">
        <v>41099</v>
      </c>
      <c r="B3456" s="8">
        <v>2.1979000000000002</v>
      </c>
      <c r="C3456" s="8">
        <v>3.2709000000000001</v>
      </c>
      <c r="D3456" s="8">
        <v>1.073</v>
      </c>
      <c r="E3456" s="8">
        <v>0.63</v>
      </c>
      <c r="F3456" s="8">
        <v>1.53</v>
      </c>
      <c r="G3456" s="8">
        <v>83.13</v>
      </c>
      <c r="H3456" s="8"/>
      <c r="I3456" s="8">
        <v>109.39576</v>
      </c>
      <c r="J3456" s="8"/>
      <c r="N3456" s="7"/>
      <c r="O3456" s="8"/>
      <c r="P3456" s="8"/>
      <c r="Q3456" s="8"/>
      <c r="R3456" s="8"/>
      <c r="S3456" s="8"/>
      <c r="T3456" s="8"/>
      <c r="U3456" s="8"/>
      <c r="V3456" s="8"/>
      <c r="W3456" s="8"/>
    </row>
    <row r="3457" spans="1:23" ht="14.25" customHeight="1">
      <c r="A3457" s="7">
        <v>41096</v>
      </c>
      <c r="B3457" s="8">
        <v>2.2524999999999999</v>
      </c>
      <c r="C3457" s="8">
        <v>3.2959999999999998</v>
      </c>
      <c r="D3457" s="8">
        <v>1.0434999999999999</v>
      </c>
      <c r="E3457" s="8">
        <v>0.64</v>
      </c>
      <c r="F3457" s="8">
        <v>1.57</v>
      </c>
      <c r="G3457" s="8">
        <v>83.28</v>
      </c>
      <c r="H3457" s="8"/>
      <c r="I3457" s="8">
        <v>115.80723333333333</v>
      </c>
      <c r="J3457" s="8"/>
      <c r="N3457" s="7"/>
      <c r="O3457" s="8"/>
      <c r="P3457" s="8"/>
      <c r="Q3457" s="8"/>
      <c r="R3457" s="8"/>
      <c r="S3457" s="8"/>
      <c r="T3457" s="8"/>
      <c r="U3457" s="8"/>
      <c r="V3457" s="8"/>
      <c r="W3457" s="8"/>
    </row>
    <row r="3458" spans="1:23" ht="14.25" customHeight="1">
      <c r="A3458" s="7">
        <v>41095</v>
      </c>
      <c r="B3458" s="8">
        <v>2.3129</v>
      </c>
      <c r="C3458" s="8">
        <v>3.3193000000000001</v>
      </c>
      <c r="D3458" s="8">
        <v>1.0064000000000002</v>
      </c>
      <c r="E3458" s="8">
        <v>0.68</v>
      </c>
      <c r="F3458" s="8">
        <v>1.62</v>
      </c>
      <c r="G3458" s="8">
        <v>82.82</v>
      </c>
      <c r="H3458" s="8"/>
      <c r="I3458" s="8">
        <v>114.57835</v>
      </c>
      <c r="J3458" s="8"/>
      <c r="N3458" s="7"/>
      <c r="O3458" s="8"/>
      <c r="P3458" s="8"/>
      <c r="Q3458" s="8"/>
      <c r="R3458" s="8"/>
      <c r="S3458" s="8"/>
      <c r="T3458" s="8"/>
      <c r="U3458" s="8"/>
      <c r="V3458" s="8"/>
      <c r="W3458" s="8"/>
    </row>
    <row r="3459" spans="1:23" ht="14.25" customHeight="1">
      <c r="A3459" s="7">
        <v>41094</v>
      </c>
      <c r="B3459" s="8">
        <v>2.3252000000000002</v>
      </c>
      <c r="C3459" s="8">
        <v>3.3195000000000001</v>
      </c>
      <c r="D3459" s="8">
        <v>0.99429999999999996</v>
      </c>
      <c r="E3459" s="8">
        <v>0.69</v>
      </c>
      <c r="F3459" s="8">
        <v>1.65</v>
      </c>
      <c r="G3459" s="8">
        <v>82.17</v>
      </c>
      <c r="H3459" s="8"/>
      <c r="I3459" s="8">
        <v>114.35502166666667</v>
      </c>
      <c r="J3459" s="8"/>
      <c r="N3459" s="7"/>
      <c r="O3459" s="8"/>
      <c r="P3459" s="8"/>
      <c r="Q3459" s="8"/>
      <c r="R3459" s="8"/>
      <c r="S3459" s="8"/>
      <c r="T3459" s="8"/>
      <c r="U3459" s="8"/>
      <c r="V3459" s="8"/>
      <c r="W3459" s="8"/>
    </row>
    <row r="3460" spans="1:23" ht="14.25" customHeight="1">
      <c r="A3460" s="7">
        <v>41093</v>
      </c>
      <c r="B3460" s="8">
        <v>2.3452000000000002</v>
      </c>
      <c r="C3460" s="8">
        <v>3.3203999999999998</v>
      </c>
      <c r="D3460" s="8">
        <v>0.97519999999999962</v>
      </c>
      <c r="E3460" s="8">
        <v>0.69</v>
      </c>
      <c r="F3460" s="8">
        <v>1.65</v>
      </c>
      <c r="G3460" s="8">
        <v>81.8</v>
      </c>
      <c r="H3460" s="8"/>
      <c r="I3460" s="8">
        <v>114.04328333333333</v>
      </c>
      <c r="J3460" s="8"/>
      <c r="N3460" s="7"/>
      <c r="O3460" s="8"/>
      <c r="P3460" s="8"/>
      <c r="Q3460" s="8"/>
      <c r="R3460" s="8"/>
      <c r="S3460" s="8"/>
      <c r="T3460" s="8"/>
      <c r="U3460" s="8"/>
      <c r="V3460" s="8"/>
      <c r="W3460" s="8"/>
    </row>
    <row r="3461" spans="1:23" ht="14.25" customHeight="1">
      <c r="A3461" s="7">
        <v>41092</v>
      </c>
      <c r="B3461" s="8">
        <v>2.347</v>
      </c>
      <c r="C3461" s="8">
        <v>3.3353000000000002</v>
      </c>
      <c r="D3461" s="8">
        <v>0.98830000000000018</v>
      </c>
      <c r="E3461" s="8">
        <v>0.67</v>
      </c>
      <c r="F3461" s="8">
        <v>1.61</v>
      </c>
      <c r="G3461" s="8">
        <v>81.86</v>
      </c>
      <c r="H3461" s="8"/>
      <c r="I3461" s="8">
        <v>114.36309</v>
      </c>
      <c r="J3461" s="8"/>
      <c r="N3461" s="7"/>
      <c r="O3461" s="8"/>
      <c r="P3461" s="8"/>
      <c r="Q3461" s="8"/>
      <c r="R3461" s="8"/>
      <c r="S3461" s="8"/>
      <c r="T3461" s="8"/>
      <c r="U3461" s="8"/>
      <c r="V3461" s="8"/>
      <c r="W3461" s="8"/>
    </row>
    <row r="3462" spans="1:23" ht="14.25" customHeight="1">
      <c r="A3462" s="7">
        <v>41089</v>
      </c>
      <c r="B3462" s="8">
        <v>2.3420000000000001</v>
      </c>
      <c r="C3462" s="8">
        <v>3.3252999999999999</v>
      </c>
      <c r="D3462" s="8">
        <v>0.98329999999999984</v>
      </c>
      <c r="E3462" s="8">
        <v>0.72</v>
      </c>
      <c r="F3462" s="8">
        <v>1.67</v>
      </c>
      <c r="G3462" s="8">
        <v>81.58</v>
      </c>
      <c r="H3462" s="8"/>
      <c r="I3462" s="8">
        <v>113.42308333333334</v>
      </c>
      <c r="J3462" s="8"/>
      <c r="N3462" s="7"/>
      <c r="O3462" s="8"/>
      <c r="P3462" s="8"/>
      <c r="Q3462" s="8"/>
      <c r="R3462" s="8"/>
      <c r="S3462" s="8"/>
      <c r="T3462" s="8"/>
      <c r="U3462" s="8"/>
      <c r="V3462" s="8"/>
      <c r="W3462" s="8"/>
    </row>
    <row r="3463" spans="1:23" ht="14.25" customHeight="1">
      <c r="A3463" s="7">
        <v>41088</v>
      </c>
      <c r="B3463" s="8">
        <v>2.3565999999999998</v>
      </c>
      <c r="C3463" s="8">
        <v>3.3252999999999999</v>
      </c>
      <c r="D3463" s="8">
        <v>0.96870000000000012</v>
      </c>
      <c r="E3463" s="8">
        <v>0.69</v>
      </c>
      <c r="F3463" s="8">
        <v>1.6</v>
      </c>
      <c r="G3463" s="8">
        <v>82.71</v>
      </c>
      <c r="H3463" s="8"/>
      <c r="I3463" s="8">
        <v>111.84409833333333</v>
      </c>
      <c r="J3463" s="8"/>
      <c r="N3463" s="7"/>
      <c r="O3463" s="8"/>
      <c r="P3463" s="8"/>
      <c r="Q3463" s="8"/>
      <c r="R3463" s="8"/>
      <c r="S3463" s="8"/>
      <c r="T3463" s="8"/>
      <c r="U3463" s="8"/>
      <c r="V3463" s="8"/>
      <c r="W3463" s="8"/>
    </row>
    <row r="3464" spans="1:23" ht="14.25" customHeight="1">
      <c r="A3464" s="7">
        <v>41087</v>
      </c>
      <c r="B3464" s="8">
        <v>2.3715999999999999</v>
      </c>
      <c r="C3464" s="8">
        <v>3.3252000000000002</v>
      </c>
      <c r="D3464" s="8">
        <v>0.95360000000000023</v>
      </c>
      <c r="E3464" s="8">
        <v>0.73</v>
      </c>
      <c r="F3464" s="8">
        <v>1.65</v>
      </c>
      <c r="G3464" s="8">
        <v>82.56</v>
      </c>
      <c r="H3464" s="8"/>
      <c r="I3464" s="8">
        <v>114.21257166666666</v>
      </c>
      <c r="J3464" s="8"/>
      <c r="N3464" s="7"/>
      <c r="O3464" s="8"/>
      <c r="P3464" s="8"/>
      <c r="Q3464" s="8"/>
      <c r="R3464" s="8"/>
      <c r="S3464" s="8"/>
      <c r="T3464" s="8"/>
      <c r="U3464" s="8"/>
      <c r="V3464" s="8"/>
      <c r="W3464" s="8"/>
    </row>
    <row r="3465" spans="1:23" ht="14.25" customHeight="1">
      <c r="A3465" s="7">
        <v>41086</v>
      </c>
      <c r="B3465" s="8">
        <v>2.3616000000000001</v>
      </c>
      <c r="C3465" s="8">
        <v>3.3653</v>
      </c>
      <c r="D3465" s="8">
        <v>1.0036999999999998</v>
      </c>
      <c r="E3465" s="8">
        <v>0.75</v>
      </c>
      <c r="F3465" s="8">
        <v>1.66</v>
      </c>
      <c r="G3465" s="8">
        <v>82.39</v>
      </c>
      <c r="H3465" s="8"/>
      <c r="I3465" s="8">
        <v>111.731965</v>
      </c>
      <c r="J3465" s="8"/>
      <c r="N3465" s="7"/>
      <c r="O3465" s="8"/>
      <c r="P3465" s="8"/>
      <c r="Q3465" s="8"/>
      <c r="R3465" s="8"/>
      <c r="S3465" s="8"/>
      <c r="T3465" s="8"/>
      <c r="U3465" s="8"/>
      <c r="V3465" s="8"/>
      <c r="W3465" s="8"/>
    </row>
    <row r="3466" spans="1:23" ht="14.25" customHeight="1">
      <c r="A3466" s="7">
        <v>41085</v>
      </c>
      <c r="B3466" s="8">
        <v>2.3666</v>
      </c>
      <c r="C3466" s="8">
        <v>3.3677000000000001</v>
      </c>
      <c r="D3466" s="8">
        <v>1.0011000000000001</v>
      </c>
      <c r="E3466" s="8">
        <v>0.72</v>
      </c>
      <c r="F3466" s="8">
        <v>1.63</v>
      </c>
      <c r="G3466" s="8">
        <v>82.45</v>
      </c>
      <c r="H3466" s="8"/>
      <c r="I3466" s="8">
        <v>111.80795999999999</v>
      </c>
      <c r="J3466" s="8"/>
      <c r="N3466" s="7"/>
      <c r="O3466" s="8"/>
      <c r="P3466" s="8"/>
      <c r="Q3466" s="8"/>
      <c r="R3466" s="8"/>
      <c r="S3466" s="8"/>
      <c r="T3466" s="8"/>
      <c r="U3466" s="8"/>
      <c r="V3466" s="8"/>
      <c r="W3466" s="8"/>
    </row>
    <row r="3467" spans="1:23" ht="14.25" customHeight="1">
      <c r="A3467" s="7">
        <v>41082</v>
      </c>
      <c r="B3467" s="8">
        <v>2.3654999999999999</v>
      </c>
      <c r="C3467" s="8">
        <v>3.4001000000000001</v>
      </c>
      <c r="D3467" s="8">
        <v>1.0346000000000002</v>
      </c>
      <c r="E3467" s="8">
        <v>0.76</v>
      </c>
      <c r="F3467" s="8">
        <v>1.69</v>
      </c>
      <c r="G3467" s="8">
        <v>82.21</v>
      </c>
      <c r="H3467" s="8"/>
      <c r="I3467" s="8">
        <v>114.19341666666666</v>
      </c>
      <c r="J3467" s="8"/>
      <c r="N3467" s="7"/>
      <c r="O3467" s="8"/>
      <c r="P3467" s="8"/>
      <c r="Q3467" s="8"/>
      <c r="R3467" s="8"/>
      <c r="S3467" s="8"/>
      <c r="T3467" s="8"/>
      <c r="U3467" s="8"/>
      <c r="V3467" s="8"/>
      <c r="W3467" s="8"/>
    </row>
    <row r="3468" spans="1:23" ht="14.25" customHeight="1">
      <c r="A3468" s="7">
        <v>41081</v>
      </c>
      <c r="B3468" s="8">
        <v>2.3654999999999999</v>
      </c>
      <c r="C3468" s="8">
        <v>3.4001000000000001</v>
      </c>
      <c r="D3468" s="8">
        <v>1.0346000000000002</v>
      </c>
      <c r="E3468" s="8">
        <v>0.73</v>
      </c>
      <c r="F3468" s="8">
        <v>1.63</v>
      </c>
      <c r="G3468" s="8">
        <v>82.3</v>
      </c>
      <c r="H3468" s="8"/>
      <c r="I3468" s="8">
        <v>114.19341666666666</v>
      </c>
      <c r="J3468" s="8"/>
      <c r="N3468" s="7"/>
      <c r="O3468" s="8"/>
      <c r="P3468" s="8"/>
      <c r="Q3468" s="8"/>
      <c r="R3468" s="8"/>
      <c r="S3468" s="8"/>
      <c r="T3468" s="8"/>
      <c r="U3468" s="8"/>
      <c r="V3468" s="8"/>
      <c r="W3468" s="8"/>
    </row>
    <row r="3469" spans="1:23" ht="14.25" customHeight="1">
      <c r="A3469" s="7">
        <v>41080</v>
      </c>
      <c r="B3469" s="8">
        <v>2.3708</v>
      </c>
      <c r="C3469" s="8">
        <v>3.4100999999999999</v>
      </c>
      <c r="D3469" s="8">
        <v>1.0392999999999999</v>
      </c>
      <c r="E3469" s="8">
        <v>0.74</v>
      </c>
      <c r="F3469" s="8">
        <v>1.65</v>
      </c>
      <c r="G3469" s="8">
        <v>81.42</v>
      </c>
      <c r="H3469" s="8"/>
      <c r="I3469" s="8">
        <v>115.59004166666666</v>
      </c>
      <c r="J3469" s="8"/>
      <c r="N3469" s="7"/>
      <c r="O3469" s="8"/>
      <c r="P3469" s="8"/>
      <c r="Q3469" s="8"/>
      <c r="R3469" s="8"/>
      <c r="S3469" s="8"/>
      <c r="T3469" s="8"/>
      <c r="U3469" s="8"/>
      <c r="V3469" s="8"/>
      <c r="W3469" s="8"/>
    </row>
    <row r="3470" spans="1:23" ht="14.25" customHeight="1">
      <c r="A3470" s="7">
        <v>41079</v>
      </c>
      <c r="B3470" s="8">
        <v>2.3308</v>
      </c>
      <c r="C3470" s="8">
        <v>3.4093</v>
      </c>
      <c r="D3470" s="8">
        <v>1.0785</v>
      </c>
      <c r="E3470" s="8">
        <v>0.71</v>
      </c>
      <c r="F3470" s="8">
        <v>1.64</v>
      </c>
      <c r="G3470" s="8">
        <v>81.39</v>
      </c>
      <c r="H3470" s="8"/>
      <c r="I3470" s="8">
        <v>114.58377</v>
      </c>
      <c r="J3470" s="8"/>
      <c r="N3470" s="7"/>
      <c r="O3470" s="8"/>
      <c r="P3470" s="8"/>
      <c r="Q3470" s="8"/>
      <c r="R3470" s="8"/>
      <c r="S3470" s="8"/>
      <c r="T3470" s="8"/>
      <c r="U3470" s="8"/>
      <c r="V3470" s="8"/>
      <c r="W3470" s="8"/>
    </row>
    <row r="3471" spans="1:23" ht="14.25" customHeight="1">
      <c r="A3471" s="7">
        <v>41078</v>
      </c>
      <c r="B3471" s="8">
        <v>2.2608999999999999</v>
      </c>
      <c r="C3471" s="8">
        <v>3.4106999999999998</v>
      </c>
      <c r="D3471" s="8">
        <v>1.1497999999999999</v>
      </c>
      <c r="E3471" s="8">
        <v>0.69</v>
      </c>
      <c r="F3471" s="8">
        <v>1.59</v>
      </c>
      <c r="G3471" s="8">
        <v>81.94</v>
      </c>
      <c r="H3471" s="8"/>
      <c r="I3471" s="8">
        <v>113.03740000000001</v>
      </c>
      <c r="J3471" s="8"/>
      <c r="N3471" s="7"/>
      <c r="O3471" s="8"/>
      <c r="P3471" s="8"/>
      <c r="Q3471" s="8"/>
      <c r="R3471" s="8"/>
      <c r="S3471" s="8"/>
      <c r="T3471" s="8"/>
      <c r="U3471" s="8"/>
      <c r="V3471" s="8"/>
      <c r="W3471" s="8"/>
    </row>
    <row r="3472" spans="1:23" ht="14.25" customHeight="1">
      <c r="A3472" s="7">
        <v>41075</v>
      </c>
      <c r="B3472" s="8">
        <v>2.246</v>
      </c>
      <c r="C3472" s="8">
        <v>3.3932000000000002</v>
      </c>
      <c r="D3472" s="8">
        <v>1.1472000000000002</v>
      </c>
      <c r="E3472" s="8">
        <v>0.68</v>
      </c>
      <c r="F3472" s="8">
        <v>1.6</v>
      </c>
      <c r="G3472" s="8">
        <v>81.59</v>
      </c>
      <c r="H3472" s="8"/>
      <c r="I3472" s="8">
        <v>114.82407499999999</v>
      </c>
      <c r="J3472" s="8"/>
      <c r="N3472" s="7"/>
      <c r="O3472" s="8"/>
      <c r="P3472" s="8"/>
      <c r="Q3472" s="8"/>
      <c r="R3472" s="8"/>
      <c r="S3472" s="8"/>
      <c r="T3472" s="8"/>
      <c r="U3472" s="8"/>
      <c r="V3472" s="8"/>
      <c r="W3472" s="8"/>
    </row>
    <row r="3473" spans="1:23" ht="14.25" customHeight="1">
      <c r="A3473" s="7">
        <v>41074</v>
      </c>
      <c r="B3473" s="8">
        <v>2.2507999999999999</v>
      </c>
      <c r="C3473" s="8">
        <v>3.4009</v>
      </c>
      <c r="D3473" s="8">
        <v>1.1501000000000001</v>
      </c>
      <c r="E3473" s="8">
        <v>0.73</v>
      </c>
      <c r="F3473" s="8">
        <v>1.64</v>
      </c>
      <c r="G3473" s="8">
        <v>81.849999999999994</v>
      </c>
      <c r="H3473" s="8"/>
      <c r="I3473" s="8">
        <v>116.52804833333333</v>
      </c>
      <c r="J3473" s="8"/>
      <c r="N3473" s="7"/>
      <c r="O3473" s="8"/>
      <c r="P3473" s="8"/>
      <c r="Q3473" s="8"/>
      <c r="R3473" s="8"/>
      <c r="S3473" s="8"/>
      <c r="T3473" s="8"/>
      <c r="U3473" s="8"/>
      <c r="V3473" s="8"/>
      <c r="W3473" s="8"/>
    </row>
    <row r="3474" spans="1:23" ht="14.25" customHeight="1">
      <c r="A3474" s="7">
        <v>41073</v>
      </c>
      <c r="B3474" s="8">
        <v>2.2090000000000001</v>
      </c>
      <c r="C3474" s="8">
        <v>3.3908999999999998</v>
      </c>
      <c r="D3474" s="8">
        <v>1.1818999999999997</v>
      </c>
      <c r="E3474" s="8">
        <v>0.71</v>
      </c>
      <c r="F3474" s="8">
        <v>1.61</v>
      </c>
      <c r="G3474" s="8">
        <v>82.19</v>
      </c>
      <c r="H3474" s="8"/>
      <c r="I3474" s="8">
        <v>119.349025</v>
      </c>
      <c r="J3474" s="8"/>
      <c r="N3474" s="7"/>
      <c r="O3474" s="8"/>
      <c r="P3474" s="8"/>
      <c r="Q3474" s="8"/>
      <c r="R3474" s="8"/>
      <c r="S3474" s="8"/>
      <c r="T3474" s="8"/>
      <c r="U3474" s="8"/>
      <c r="V3474" s="8"/>
      <c r="W3474" s="8"/>
    </row>
    <row r="3475" spans="1:23" ht="14.25" customHeight="1">
      <c r="A3475" s="7">
        <v>41072</v>
      </c>
      <c r="B3475" s="8">
        <v>2.1888999999999998</v>
      </c>
      <c r="C3475" s="8">
        <v>3.3746999999999998</v>
      </c>
      <c r="D3475" s="8">
        <v>1.1858</v>
      </c>
      <c r="E3475" s="8">
        <v>0.75</v>
      </c>
      <c r="F3475" s="8">
        <v>1.67</v>
      </c>
      <c r="G3475" s="8">
        <v>82.41</v>
      </c>
      <c r="H3475" s="8"/>
      <c r="I3475" s="8">
        <v>122.08168333333333</v>
      </c>
      <c r="J3475" s="8"/>
      <c r="N3475" s="7"/>
      <c r="O3475" s="8"/>
      <c r="P3475" s="8"/>
      <c r="Q3475" s="8"/>
      <c r="R3475" s="8"/>
      <c r="S3475" s="8"/>
      <c r="T3475" s="8"/>
      <c r="U3475" s="8"/>
      <c r="V3475" s="8"/>
      <c r="W3475" s="8"/>
    </row>
    <row r="3476" spans="1:23" ht="14.25" customHeight="1">
      <c r="A3476" s="7">
        <v>41071</v>
      </c>
      <c r="B3476" s="8">
        <v>2.1779000000000002</v>
      </c>
      <c r="C3476" s="8">
        <v>3.3491</v>
      </c>
      <c r="D3476" s="8">
        <v>1.1711999999999998</v>
      </c>
      <c r="E3476" s="8">
        <v>0.69</v>
      </c>
      <c r="F3476" s="8">
        <v>1.6</v>
      </c>
      <c r="G3476" s="8">
        <v>82.68</v>
      </c>
      <c r="H3476" s="8"/>
      <c r="I3476" s="8">
        <v>125.15047833333334</v>
      </c>
      <c r="J3476" s="8"/>
      <c r="N3476" s="7"/>
      <c r="O3476" s="8"/>
      <c r="P3476" s="8"/>
      <c r="Q3476" s="8"/>
      <c r="R3476" s="8"/>
      <c r="S3476" s="8"/>
      <c r="T3476" s="8"/>
      <c r="U3476" s="8"/>
      <c r="V3476" s="8"/>
      <c r="W3476" s="8"/>
    </row>
    <row r="3477" spans="1:23" ht="14.25" customHeight="1">
      <c r="A3477" s="7">
        <v>41068</v>
      </c>
      <c r="B3477" s="8">
        <v>2.1587000000000001</v>
      </c>
      <c r="C3477" s="8">
        <v>3.3100999999999998</v>
      </c>
      <c r="D3477" s="8">
        <v>1.1513999999999998</v>
      </c>
      <c r="E3477" s="8">
        <v>0.71</v>
      </c>
      <c r="F3477" s="8">
        <v>1.65</v>
      </c>
      <c r="G3477" s="8">
        <v>82.51</v>
      </c>
      <c r="H3477" s="8"/>
      <c r="I3477" s="8">
        <v>130.27516666666668</v>
      </c>
      <c r="J3477" s="8"/>
      <c r="N3477" s="7"/>
      <c r="O3477" s="8"/>
      <c r="P3477" s="8"/>
      <c r="Q3477" s="8"/>
      <c r="R3477" s="8"/>
      <c r="S3477" s="8"/>
      <c r="T3477" s="8"/>
      <c r="U3477" s="8"/>
      <c r="V3477" s="8"/>
      <c r="W3477" s="8"/>
    </row>
    <row r="3478" spans="1:23" ht="14.25" customHeight="1">
      <c r="A3478" s="7">
        <v>41067</v>
      </c>
      <c r="B3478" s="8">
        <v>2.2513999999999998</v>
      </c>
      <c r="C3478" s="8">
        <v>3.3751000000000002</v>
      </c>
      <c r="D3478" s="8">
        <v>1.1237000000000004</v>
      </c>
      <c r="E3478" s="8">
        <v>0.72</v>
      </c>
      <c r="F3478" s="8">
        <v>1.66</v>
      </c>
      <c r="G3478" s="8">
        <v>82.26</v>
      </c>
      <c r="H3478" s="8"/>
      <c r="I3478" s="8">
        <v>135.62396000000001</v>
      </c>
      <c r="J3478" s="8"/>
      <c r="N3478" s="7"/>
      <c r="O3478" s="8"/>
      <c r="P3478" s="8"/>
      <c r="Q3478" s="8"/>
      <c r="R3478" s="8"/>
      <c r="S3478" s="8"/>
      <c r="T3478" s="8"/>
      <c r="U3478" s="8"/>
      <c r="V3478" s="8"/>
      <c r="W3478" s="8"/>
    </row>
    <row r="3479" spans="1:23" ht="14.25" customHeight="1">
      <c r="A3479" s="7">
        <v>41066</v>
      </c>
      <c r="B3479" s="8">
        <v>2.2214999999999998</v>
      </c>
      <c r="C3479" s="8">
        <v>3.36</v>
      </c>
      <c r="D3479" s="8">
        <v>1.1385000000000001</v>
      </c>
      <c r="E3479" s="8">
        <v>0.73</v>
      </c>
      <c r="F3479" s="8">
        <v>1.66</v>
      </c>
      <c r="G3479" s="8">
        <v>82.18</v>
      </c>
      <c r="H3479" s="8"/>
      <c r="I3479" s="8">
        <v>136.47909999999999</v>
      </c>
      <c r="J3479" s="8"/>
      <c r="N3479" s="7"/>
      <c r="O3479" s="8"/>
      <c r="P3479" s="8"/>
      <c r="Q3479" s="8"/>
      <c r="R3479" s="8"/>
      <c r="S3479" s="8"/>
      <c r="T3479" s="8"/>
      <c r="U3479" s="8"/>
      <c r="V3479" s="8"/>
      <c r="W3479" s="8"/>
    </row>
    <row r="3480" spans="1:23" ht="14.25" customHeight="1">
      <c r="A3480" s="7">
        <v>41065</v>
      </c>
      <c r="B3480" s="8">
        <v>2.2103999999999999</v>
      </c>
      <c r="C3480" s="8">
        <v>3.3567999999999998</v>
      </c>
      <c r="D3480" s="8">
        <v>1.1463999999999999</v>
      </c>
      <c r="E3480" s="8">
        <v>0.68</v>
      </c>
      <c r="F3480" s="8">
        <v>1.57</v>
      </c>
      <c r="G3480" s="8">
        <v>82.78</v>
      </c>
      <c r="H3480" s="8"/>
      <c r="I3480" s="8">
        <v>138.205185</v>
      </c>
      <c r="J3480" s="8"/>
      <c r="N3480" s="7"/>
      <c r="O3480" s="8"/>
      <c r="P3480" s="8"/>
      <c r="Q3480" s="8"/>
      <c r="R3480" s="8"/>
      <c r="S3480" s="8"/>
      <c r="T3480" s="8"/>
      <c r="U3480" s="8"/>
      <c r="V3480" s="8"/>
      <c r="W3480" s="8"/>
    </row>
    <row r="3481" spans="1:23" ht="14.25" customHeight="1">
      <c r="A3481" s="7">
        <v>41064</v>
      </c>
      <c r="B3481" s="8">
        <v>2.2000000000000002</v>
      </c>
      <c r="C3481" s="8">
        <v>3.3469000000000002</v>
      </c>
      <c r="D3481" s="8">
        <v>1.1469</v>
      </c>
      <c r="E3481" s="8">
        <v>0.68</v>
      </c>
      <c r="F3481" s="8">
        <v>1.53</v>
      </c>
      <c r="G3481" s="8">
        <v>82.54</v>
      </c>
      <c r="H3481" s="8"/>
      <c r="I3481" s="8"/>
      <c r="J3481" s="8"/>
      <c r="N3481" s="7"/>
      <c r="O3481" s="8"/>
      <c r="P3481" s="8"/>
      <c r="Q3481" s="8"/>
      <c r="R3481" s="8"/>
      <c r="S3481" s="8"/>
      <c r="T3481" s="8"/>
      <c r="U3481" s="8"/>
      <c r="V3481" s="8"/>
      <c r="W3481" s="8"/>
    </row>
    <row r="3482" spans="1:23" ht="14.25" customHeight="1">
      <c r="A3482" s="7">
        <v>41061</v>
      </c>
      <c r="B3482" s="8">
        <v>2.2042000000000002</v>
      </c>
      <c r="C3482" s="8">
        <v>3.3416000000000001</v>
      </c>
      <c r="D3482" s="8">
        <v>1.1374</v>
      </c>
      <c r="E3482" s="8">
        <v>0.62</v>
      </c>
      <c r="F3482" s="8">
        <v>1.47</v>
      </c>
      <c r="G3482" s="8">
        <v>82.89</v>
      </c>
      <c r="H3482" s="8"/>
      <c r="I3482" s="8"/>
      <c r="J3482" s="8"/>
      <c r="N3482" s="7"/>
      <c r="O3482" s="8"/>
      <c r="P3482" s="8"/>
      <c r="Q3482" s="8"/>
      <c r="R3482" s="8"/>
      <c r="S3482" s="8"/>
      <c r="T3482" s="8"/>
      <c r="U3482" s="8"/>
      <c r="V3482" s="8"/>
      <c r="W3482" s="8"/>
    </row>
    <row r="3483" spans="1:23" ht="14.25" customHeight="1">
      <c r="A3483" s="7">
        <v>41060</v>
      </c>
      <c r="B3483" s="8">
        <v>2.2307000000000001</v>
      </c>
      <c r="C3483" s="8">
        <v>3.3443000000000001</v>
      </c>
      <c r="D3483" s="8">
        <v>1.1135999999999999</v>
      </c>
      <c r="E3483" s="8">
        <v>0.67</v>
      </c>
      <c r="F3483" s="8">
        <v>1.59</v>
      </c>
      <c r="G3483" s="8">
        <v>83.08</v>
      </c>
      <c r="H3483" s="8"/>
      <c r="I3483" s="8"/>
      <c r="J3483" s="8"/>
      <c r="N3483" s="7"/>
      <c r="O3483" s="8"/>
      <c r="P3483" s="8"/>
      <c r="Q3483" s="8"/>
      <c r="R3483" s="8"/>
      <c r="S3483" s="8"/>
      <c r="T3483" s="8"/>
      <c r="U3483" s="8"/>
      <c r="V3483" s="8"/>
      <c r="W3483" s="8"/>
    </row>
    <row r="3484" spans="1:23" ht="14.25" customHeight="1">
      <c r="A3484" s="7">
        <v>41059</v>
      </c>
      <c r="B3484" s="8">
        <v>2.2534000000000001</v>
      </c>
      <c r="C3484" s="8">
        <v>3.3765999999999998</v>
      </c>
      <c r="D3484" s="8">
        <v>1.1231999999999998</v>
      </c>
      <c r="E3484" s="8">
        <v>0.69</v>
      </c>
      <c r="F3484" s="8">
        <v>1.63</v>
      </c>
      <c r="G3484" s="8">
        <v>83.07</v>
      </c>
      <c r="H3484" s="8"/>
      <c r="I3484" s="8"/>
      <c r="J3484" s="8"/>
      <c r="N3484" s="7"/>
      <c r="O3484" s="8"/>
      <c r="P3484" s="8"/>
      <c r="Q3484" s="8"/>
      <c r="R3484" s="8"/>
      <c r="S3484" s="8"/>
      <c r="T3484" s="8"/>
      <c r="U3484" s="8"/>
      <c r="V3484" s="8"/>
      <c r="W3484" s="8"/>
    </row>
    <row r="3485" spans="1:23" ht="14.25" customHeight="1">
      <c r="A3485" s="7">
        <v>41058</v>
      </c>
      <c r="B3485" s="8">
        <v>2.25</v>
      </c>
      <c r="C3485" s="8">
        <v>3.3717999999999999</v>
      </c>
      <c r="D3485" s="8">
        <v>1.1217999999999999</v>
      </c>
      <c r="E3485" s="8">
        <v>0.76</v>
      </c>
      <c r="F3485" s="8">
        <v>1.74</v>
      </c>
      <c r="G3485" s="8">
        <v>82.48</v>
      </c>
      <c r="H3485" s="8"/>
      <c r="I3485" s="8"/>
      <c r="J3485" s="8"/>
      <c r="N3485" s="7"/>
      <c r="O3485" s="8"/>
      <c r="P3485" s="8"/>
      <c r="Q3485" s="8"/>
      <c r="R3485" s="8"/>
      <c r="S3485" s="8"/>
      <c r="T3485" s="8"/>
      <c r="U3485" s="8"/>
      <c r="V3485" s="8"/>
      <c r="W3485" s="8"/>
    </row>
    <row r="3486" spans="1:23" ht="14.25" customHeight="1">
      <c r="A3486" s="7">
        <v>41057</v>
      </c>
      <c r="B3486" s="8">
        <v>2.25</v>
      </c>
      <c r="C3486" s="8">
        <v>3.3418000000000001</v>
      </c>
      <c r="D3486" s="8">
        <v>1.0918000000000001</v>
      </c>
      <c r="E3486" s="8">
        <v>0.76</v>
      </c>
      <c r="F3486" s="8">
        <v>1.75</v>
      </c>
      <c r="G3486" s="8">
        <v>82.21</v>
      </c>
      <c r="H3486" s="8"/>
      <c r="I3486" s="8"/>
      <c r="J3486" s="8"/>
      <c r="N3486" s="7"/>
      <c r="O3486" s="8"/>
      <c r="P3486" s="8"/>
      <c r="Q3486" s="8"/>
      <c r="R3486" s="8"/>
      <c r="S3486" s="8"/>
      <c r="T3486" s="8"/>
      <c r="U3486" s="8"/>
      <c r="V3486" s="8"/>
      <c r="W3486" s="8"/>
    </row>
    <row r="3487" spans="1:23" ht="14.25" customHeight="1">
      <c r="A3487" s="7">
        <v>41054</v>
      </c>
      <c r="B3487" s="8">
        <v>2.2347000000000001</v>
      </c>
      <c r="C3487" s="8">
        <v>3.3018999999999998</v>
      </c>
      <c r="D3487" s="8">
        <v>1.0671999999999997</v>
      </c>
      <c r="E3487" s="8">
        <v>0.76</v>
      </c>
      <c r="F3487" s="8">
        <v>1.75</v>
      </c>
      <c r="G3487" s="8">
        <v>82.4</v>
      </c>
      <c r="H3487" s="8"/>
      <c r="I3487" s="8"/>
      <c r="J3487" s="8"/>
      <c r="N3487" s="7"/>
      <c r="O3487" s="8"/>
      <c r="P3487" s="8"/>
      <c r="Q3487" s="8"/>
      <c r="R3487" s="8"/>
      <c r="S3487" s="8"/>
      <c r="T3487" s="8"/>
      <c r="U3487" s="8"/>
      <c r="V3487" s="8"/>
      <c r="W3487" s="8"/>
    </row>
    <row r="3488" spans="1:23" ht="14.25" customHeight="1">
      <c r="A3488" s="7">
        <v>41053</v>
      </c>
      <c r="B3488" s="8">
        <v>2.2610000000000001</v>
      </c>
      <c r="C3488" s="8">
        <v>3.3618999999999999</v>
      </c>
      <c r="D3488" s="8">
        <v>1.1008999999999998</v>
      </c>
      <c r="E3488" s="8">
        <v>0.77</v>
      </c>
      <c r="F3488" s="8">
        <v>1.77</v>
      </c>
      <c r="G3488" s="8">
        <v>82.28</v>
      </c>
      <c r="H3488" s="8"/>
      <c r="I3488" s="8"/>
      <c r="J3488" s="8"/>
      <c r="N3488" s="7"/>
      <c r="O3488" s="8"/>
      <c r="P3488" s="8"/>
      <c r="Q3488" s="8"/>
      <c r="R3488" s="8"/>
      <c r="S3488" s="8"/>
      <c r="T3488" s="8"/>
      <c r="U3488" s="8"/>
      <c r="V3488" s="8"/>
      <c r="W3488" s="8"/>
    </row>
    <row r="3489" spans="1:23" ht="14.25" customHeight="1">
      <c r="A3489" s="7">
        <v>41052</v>
      </c>
      <c r="B3489" s="8">
        <v>2.3517000000000001</v>
      </c>
      <c r="C3489" s="8">
        <v>3.3824999999999998</v>
      </c>
      <c r="D3489" s="8">
        <v>1.0307999999999997</v>
      </c>
      <c r="E3489" s="8">
        <v>0.74</v>
      </c>
      <c r="F3489" s="8">
        <v>1.73</v>
      </c>
      <c r="G3489" s="8">
        <v>82.02</v>
      </c>
      <c r="H3489" s="8"/>
      <c r="I3489" s="8"/>
      <c r="J3489" s="8"/>
      <c r="N3489" s="7"/>
      <c r="O3489" s="8"/>
      <c r="P3489" s="8"/>
      <c r="Q3489" s="8"/>
      <c r="R3489" s="8"/>
      <c r="S3489" s="8"/>
      <c r="T3489" s="8"/>
      <c r="U3489" s="8"/>
      <c r="V3489" s="8"/>
      <c r="W3489" s="8"/>
    </row>
    <row r="3490" spans="1:23" ht="14.25" customHeight="1">
      <c r="A3490" s="7">
        <v>41051</v>
      </c>
      <c r="B3490" s="8">
        <v>2.3816999999999999</v>
      </c>
      <c r="C3490" s="8">
        <v>3.3948</v>
      </c>
      <c r="D3490" s="8">
        <v>1.0131000000000001</v>
      </c>
      <c r="E3490" s="8">
        <v>0.78</v>
      </c>
      <c r="F3490" s="8">
        <v>1.79</v>
      </c>
      <c r="G3490" s="8">
        <v>81.66</v>
      </c>
      <c r="H3490" s="8"/>
      <c r="I3490" s="8"/>
      <c r="J3490" s="8"/>
      <c r="N3490" s="7"/>
      <c r="O3490" s="8"/>
      <c r="P3490" s="8"/>
      <c r="Q3490" s="8"/>
      <c r="R3490" s="8"/>
      <c r="S3490" s="8"/>
      <c r="T3490" s="8"/>
      <c r="U3490" s="8"/>
      <c r="V3490" s="8"/>
      <c r="W3490" s="8"/>
    </row>
    <row r="3491" spans="1:23" ht="14.25" customHeight="1">
      <c r="A3491" s="7">
        <v>41050</v>
      </c>
      <c r="B3491" s="8">
        <v>2.4317000000000002</v>
      </c>
      <c r="C3491" s="8">
        <v>3.3866000000000001</v>
      </c>
      <c r="D3491" s="8">
        <v>0.95489999999999986</v>
      </c>
      <c r="E3491" s="8">
        <v>0.75</v>
      </c>
      <c r="F3491" s="8">
        <v>1.75</v>
      </c>
      <c r="G3491" s="8">
        <v>80.97</v>
      </c>
      <c r="H3491" s="8"/>
      <c r="I3491" s="8"/>
      <c r="J3491" s="8"/>
      <c r="N3491" s="7"/>
      <c r="O3491" s="8"/>
      <c r="P3491" s="8"/>
      <c r="Q3491" s="8"/>
      <c r="R3491" s="8"/>
      <c r="S3491" s="8"/>
      <c r="T3491" s="8"/>
      <c r="U3491" s="8"/>
      <c r="V3491" s="8"/>
      <c r="W3491" s="8"/>
    </row>
    <row r="3492" spans="1:23" ht="14.25" customHeight="1">
      <c r="A3492" s="7">
        <v>41047</v>
      </c>
      <c r="B3492" s="8">
        <v>2.4196</v>
      </c>
      <c r="C3492" s="8">
        <v>3.3614000000000002</v>
      </c>
      <c r="D3492" s="8">
        <v>0.94180000000000019</v>
      </c>
      <c r="E3492" s="8">
        <v>0.75</v>
      </c>
      <c r="F3492" s="8">
        <v>1.71</v>
      </c>
      <c r="G3492" s="8">
        <v>81.290000000000006</v>
      </c>
      <c r="H3492" s="8"/>
      <c r="I3492" s="8"/>
      <c r="J3492" s="8"/>
      <c r="N3492" s="7"/>
      <c r="O3492" s="8"/>
      <c r="P3492" s="8"/>
      <c r="Q3492" s="8"/>
      <c r="R3492" s="8"/>
      <c r="S3492" s="8"/>
      <c r="T3492" s="8"/>
      <c r="U3492" s="8"/>
      <c r="V3492" s="8"/>
      <c r="W3492" s="8"/>
    </row>
    <row r="3493" spans="1:23" ht="14.25" customHeight="1">
      <c r="A3493" s="7">
        <v>41046</v>
      </c>
      <c r="B3493" s="8">
        <v>2.4266999999999999</v>
      </c>
      <c r="C3493" s="8">
        <v>3.4116</v>
      </c>
      <c r="D3493" s="8">
        <v>0.98490000000000011</v>
      </c>
      <c r="E3493" s="8">
        <v>0.74</v>
      </c>
      <c r="F3493" s="8">
        <v>1.7</v>
      </c>
      <c r="G3493" s="8">
        <v>81.56</v>
      </c>
      <c r="H3493" s="8"/>
      <c r="I3493" s="8"/>
      <c r="J3493" s="8"/>
      <c r="N3493" s="7"/>
      <c r="O3493" s="8"/>
      <c r="P3493" s="8"/>
      <c r="Q3493" s="8"/>
      <c r="R3493" s="8"/>
      <c r="S3493" s="8"/>
      <c r="T3493" s="8"/>
      <c r="U3493" s="8"/>
      <c r="V3493" s="8"/>
      <c r="W3493" s="8"/>
    </row>
    <row r="3494" spans="1:23" ht="14.25" customHeight="1">
      <c r="A3494" s="7">
        <v>41045</v>
      </c>
      <c r="B3494" s="8">
        <v>2.4041999999999999</v>
      </c>
      <c r="C3494" s="8">
        <v>3.3618000000000001</v>
      </c>
      <c r="D3494" s="8">
        <v>0.95760000000000023</v>
      </c>
      <c r="E3494" s="8">
        <v>0.75</v>
      </c>
      <c r="F3494" s="8">
        <v>1.76</v>
      </c>
      <c r="G3494" s="8">
        <v>81.41</v>
      </c>
      <c r="H3494" s="8"/>
      <c r="I3494" s="8"/>
      <c r="J3494" s="8"/>
      <c r="N3494" s="7"/>
      <c r="O3494" s="8"/>
      <c r="P3494" s="8"/>
      <c r="Q3494" s="8"/>
      <c r="R3494" s="8"/>
      <c r="S3494" s="8"/>
      <c r="T3494" s="8"/>
      <c r="U3494" s="8"/>
      <c r="V3494" s="8"/>
      <c r="W3494" s="8"/>
    </row>
    <row r="3495" spans="1:23" ht="14.25" customHeight="1">
      <c r="A3495" s="7">
        <v>41044</v>
      </c>
      <c r="B3495" s="8">
        <v>2.4765999999999999</v>
      </c>
      <c r="C3495" s="8">
        <v>3.4049999999999998</v>
      </c>
      <c r="D3495" s="8">
        <v>0.92839999999999989</v>
      </c>
      <c r="E3495" s="8">
        <v>0.74</v>
      </c>
      <c r="F3495" s="8">
        <v>1.76</v>
      </c>
      <c r="G3495" s="8">
        <v>81.23</v>
      </c>
      <c r="H3495" s="8"/>
      <c r="I3495" s="8"/>
      <c r="J3495" s="8"/>
      <c r="N3495" s="7"/>
      <c r="O3495" s="8"/>
      <c r="P3495" s="8"/>
      <c r="Q3495" s="8"/>
      <c r="R3495" s="8"/>
      <c r="S3495" s="8"/>
      <c r="T3495" s="8"/>
      <c r="U3495" s="8"/>
      <c r="V3495" s="8"/>
      <c r="W3495" s="8"/>
    </row>
    <row r="3496" spans="1:23" ht="14.25" customHeight="1">
      <c r="A3496" s="7">
        <v>41043</v>
      </c>
      <c r="B3496" s="8">
        <v>2.5488</v>
      </c>
      <c r="C3496" s="8">
        <v>3.4460999999999999</v>
      </c>
      <c r="D3496" s="8">
        <v>0.89729999999999999</v>
      </c>
      <c r="E3496" s="8">
        <v>0.73</v>
      </c>
      <c r="F3496" s="8">
        <v>1.78</v>
      </c>
      <c r="G3496" s="8">
        <v>80.680000000000007</v>
      </c>
      <c r="H3496" s="8"/>
      <c r="I3496" s="8"/>
      <c r="J3496" s="8"/>
      <c r="N3496" s="7"/>
      <c r="O3496" s="8"/>
      <c r="P3496" s="8"/>
      <c r="Q3496" s="8"/>
      <c r="R3496" s="8"/>
      <c r="S3496" s="8"/>
      <c r="T3496" s="8"/>
      <c r="U3496" s="8"/>
      <c r="V3496" s="8"/>
      <c r="W3496" s="8"/>
    </row>
    <row r="3497" spans="1:23" ht="14.25" customHeight="1">
      <c r="A3497" s="7">
        <v>41040</v>
      </c>
      <c r="B3497" s="8">
        <v>2.7530999999999999</v>
      </c>
      <c r="C3497" s="8">
        <v>3.4906999999999999</v>
      </c>
      <c r="D3497" s="8">
        <v>0.73760000000000003</v>
      </c>
      <c r="E3497" s="8">
        <v>0.75</v>
      </c>
      <c r="F3497" s="8">
        <v>1.84</v>
      </c>
      <c r="G3497" s="8">
        <v>80.260000000000005</v>
      </c>
      <c r="H3497" s="8"/>
      <c r="I3497" s="8"/>
      <c r="J3497" s="8"/>
      <c r="N3497" s="7"/>
      <c r="O3497" s="8"/>
      <c r="P3497" s="8"/>
      <c r="Q3497" s="8"/>
      <c r="R3497" s="8"/>
      <c r="S3497" s="8"/>
      <c r="T3497" s="8"/>
      <c r="U3497" s="8"/>
      <c r="V3497" s="8"/>
      <c r="W3497" s="8"/>
    </row>
    <row r="3498" spans="1:23" ht="14.25" customHeight="1">
      <c r="A3498" s="7">
        <v>41039</v>
      </c>
      <c r="B3498" s="8">
        <v>2.7978000000000001</v>
      </c>
      <c r="C3498" s="8">
        <v>3.5287000000000002</v>
      </c>
      <c r="D3498" s="8">
        <v>0.73090000000000011</v>
      </c>
      <c r="E3498" s="8">
        <v>0.79</v>
      </c>
      <c r="F3498" s="8">
        <v>1.89</v>
      </c>
      <c r="G3498" s="8">
        <v>80.209999999999994</v>
      </c>
      <c r="H3498" s="8"/>
      <c r="I3498" s="8"/>
      <c r="J3498" s="8"/>
      <c r="N3498" s="7"/>
      <c r="O3498" s="8"/>
      <c r="P3498" s="8"/>
      <c r="Q3498" s="8"/>
      <c r="R3498" s="8"/>
      <c r="S3498" s="8"/>
      <c r="T3498" s="8"/>
      <c r="U3498" s="8"/>
      <c r="V3498" s="8"/>
      <c r="W3498" s="8"/>
    </row>
    <row r="3499" spans="1:23" ht="14.25" customHeight="1">
      <c r="A3499" s="7">
        <v>41038</v>
      </c>
      <c r="B3499" s="8">
        <v>2.8399000000000001</v>
      </c>
      <c r="C3499" s="8">
        <v>3.5413999999999999</v>
      </c>
      <c r="D3499" s="8">
        <v>0.70149999999999979</v>
      </c>
      <c r="E3499" s="8">
        <v>0.77</v>
      </c>
      <c r="F3499" s="8">
        <v>1.87</v>
      </c>
      <c r="G3499" s="8">
        <v>80.13</v>
      </c>
      <c r="H3499" s="8"/>
      <c r="I3499" s="8"/>
      <c r="J3499" s="8"/>
      <c r="N3499" s="7"/>
      <c r="O3499" s="8"/>
      <c r="P3499" s="8"/>
      <c r="Q3499" s="8"/>
      <c r="R3499" s="8"/>
      <c r="S3499" s="8"/>
      <c r="T3499" s="8"/>
      <c r="U3499" s="8"/>
      <c r="V3499" s="8"/>
      <c r="W3499" s="8"/>
    </row>
    <row r="3500" spans="1:23" ht="14.25" customHeight="1">
      <c r="A3500" s="7">
        <v>41037</v>
      </c>
      <c r="B3500" s="8">
        <v>2.8572000000000002</v>
      </c>
      <c r="C3500" s="8">
        <v>3.552</v>
      </c>
      <c r="D3500" s="8">
        <v>0.69479999999999986</v>
      </c>
      <c r="E3500" s="8">
        <v>0.77</v>
      </c>
      <c r="F3500" s="8">
        <v>1.88</v>
      </c>
      <c r="G3500" s="8">
        <v>79.87</v>
      </c>
      <c r="H3500" s="8"/>
      <c r="I3500" s="8"/>
      <c r="J3500" s="8"/>
      <c r="N3500" s="7"/>
      <c r="O3500" s="8"/>
      <c r="P3500" s="8"/>
      <c r="Q3500" s="8"/>
      <c r="R3500" s="8"/>
      <c r="S3500" s="8"/>
      <c r="T3500" s="8"/>
      <c r="U3500" s="8"/>
      <c r="V3500" s="8"/>
      <c r="W3500" s="8"/>
    </row>
    <row r="3501" spans="1:23" ht="14.25" customHeight="1">
      <c r="A3501" s="7">
        <v>41036</v>
      </c>
      <c r="B3501" s="8">
        <v>2.8612000000000002</v>
      </c>
      <c r="C3501" s="8">
        <v>3.5518000000000001</v>
      </c>
      <c r="D3501" s="8">
        <v>0.69059999999999988</v>
      </c>
      <c r="E3501" s="8">
        <v>0.79</v>
      </c>
      <c r="F3501" s="8">
        <v>1.92</v>
      </c>
      <c r="G3501" s="8">
        <v>79.569999999999993</v>
      </c>
      <c r="H3501" s="8"/>
      <c r="I3501" s="8"/>
      <c r="J3501" s="8"/>
      <c r="N3501" s="7"/>
      <c r="O3501" s="8"/>
      <c r="P3501" s="8"/>
      <c r="Q3501" s="8"/>
      <c r="R3501" s="8"/>
      <c r="S3501" s="8"/>
      <c r="T3501" s="8"/>
      <c r="U3501" s="8"/>
      <c r="V3501" s="8"/>
      <c r="W3501" s="8"/>
    </row>
    <row r="3502" spans="1:23" ht="14.25" customHeight="1">
      <c r="A3502" s="7">
        <v>41033</v>
      </c>
      <c r="B3502" s="8">
        <v>2.8618000000000001</v>
      </c>
      <c r="C3502" s="8">
        <v>3.5512000000000001</v>
      </c>
      <c r="D3502" s="8">
        <v>0.68940000000000001</v>
      </c>
      <c r="E3502" s="8">
        <v>0.78</v>
      </c>
      <c r="F3502" s="8">
        <v>1.91</v>
      </c>
      <c r="G3502" s="8">
        <v>79.5</v>
      </c>
      <c r="H3502" s="8"/>
      <c r="I3502" s="8"/>
      <c r="J3502" s="8"/>
      <c r="N3502" s="7"/>
      <c r="O3502" s="8"/>
      <c r="P3502" s="8"/>
      <c r="Q3502" s="8"/>
      <c r="R3502" s="8"/>
      <c r="S3502" s="8"/>
      <c r="T3502" s="8"/>
      <c r="U3502" s="8"/>
      <c r="V3502" s="8"/>
      <c r="W3502" s="8"/>
    </row>
    <row r="3503" spans="1:23" ht="14.25" customHeight="1">
      <c r="A3503" s="7">
        <v>41032</v>
      </c>
      <c r="B3503" s="8">
        <v>2.8496000000000001</v>
      </c>
      <c r="C3503" s="8">
        <v>3.5453999999999999</v>
      </c>
      <c r="D3503" s="8">
        <v>0.69579999999999975</v>
      </c>
      <c r="E3503" s="8">
        <v>0.82</v>
      </c>
      <c r="F3503" s="8">
        <v>1.96</v>
      </c>
      <c r="G3503" s="8">
        <v>79.209999999999994</v>
      </c>
      <c r="H3503" s="8"/>
      <c r="I3503" s="8"/>
      <c r="J3503" s="8"/>
      <c r="N3503" s="7"/>
      <c r="O3503" s="8"/>
      <c r="P3503" s="8"/>
      <c r="Q3503" s="8"/>
      <c r="R3503" s="8"/>
      <c r="S3503" s="8"/>
      <c r="T3503" s="8"/>
      <c r="U3503" s="8"/>
      <c r="V3503" s="8"/>
      <c r="W3503" s="8"/>
    </row>
    <row r="3504" spans="1:23" ht="14.25" customHeight="1">
      <c r="A3504" s="7">
        <v>41031</v>
      </c>
      <c r="B3504" s="8">
        <v>2.8450000000000002</v>
      </c>
      <c r="C3504" s="8">
        <v>3.5449000000000002</v>
      </c>
      <c r="D3504" s="8">
        <v>0.69989999999999997</v>
      </c>
      <c r="E3504" s="8">
        <v>0.82</v>
      </c>
      <c r="F3504" s="8">
        <v>1.96</v>
      </c>
      <c r="G3504" s="8">
        <v>79.16</v>
      </c>
      <c r="H3504" s="8"/>
      <c r="I3504" s="8"/>
      <c r="J3504" s="8"/>
      <c r="N3504" s="7"/>
      <c r="O3504" s="8"/>
      <c r="P3504" s="8"/>
      <c r="Q3504" s="8"/>
      <c r="R3504" s="8"/>
      <c r="S3504" s="8"/>
      <c r="T3504" s="8"/>
      <c r="U3504" s="8"/>
      <c r="V3504" s="8"/>
      <c r="W3504" s="8"/>
    </row>
    <row r="3505" spans="1:23" ht="14.25" customHeight="1">
      <c r="A3505" s="7">
        <v>41030</v>
      </c>
      <c r="B3505" s="8">
        <v>2.8561999999999999</v>
      </c>
      <c r="C3505" s="8">
        <v>3.5390999999999999</v>
      </c>
      <c r="D3505" s="8">
        <v>0.68290000000000006</v>
      </c>
      <c r="E3505" s="8">
        <v>0.84</v>
      </c>
      <c r="F3505" s="8">
        <v>1.98</v>
      </c>
      <c r="G3505" s="8">
        <v>78.81</v>
      </c>
      <c r="H3505" s="8"/>
      <c r="I3505" s="8"/>
      <c r="J3505" s="8"/>
      <c r="N3505" s="7"/>
      <c r="O3505" s="8"/>
      <c r="P3505" s="8"/>
      <c r="Q3505" s="8"/>
      <c r="R3505" s="8"/>
      <c r="S3505" s="8"/>
      <c r="T3505" s="8"/>
      <c r="U3505" s="8"/>
      <c r="V3505" s="8"/>
      <c r="W3505" s="8"/>
    </row>
    <row r="3506" spans="1:23" ht="14.25" customHeight="1">
      <c r="A3506" s="7">
        <v>41029</v>
      </c>
      <c r="B3506" s="8">
        <v>2.8561999999999999</v>
      </c>
      <c r="C3506" s="8">
        <v>3.5390999999999999</v>
      </c>
      <c r="D3506" s="8">
        <v>0.68290000000000006</v>
      </c>
      <c r="E3506" s="8">
        <v>0.82</v>
      </c>
      <c r="F3506" s="8">
        <v>1.95</v>
      </c>
      <c r="G3506" s="8">
        <v>78.760000000000005</v>
      </c>
      <c r="H3506" s="8"/>
      <c r="I3506" s="8"/>
      <c r="J3506" s="8"/>
      <c r="N3506" s="7"/>
      <c r="O3506" s="8"/>
      <c r="P3506" s="8"/>
      <c r="Q3506" s="8"/>
      <c r="R3506" s="8"/>
      <c r="S3506" s="8"/>
      <c r="T3506" s="8"/>
      <c r="U3506" s="8"/>
      <c r="V3506" s="8"/>
      <c r="W3506" s="8"/>
    </row>
    <row r="3507" spans="1:23" ht="14.25" customHeight="1">
      <c r="A3507" s="7">
        <v>41027</v>
      </c>
      <c r="B3507" s="8">
        <v>2.8561999999999999</v>
      </c>
      <c r="C3507" s="8">
        <v>3.5390999999999999</v>
      </c>
      <c r="D3507" s="8">
        <v>0.68290000000000006</v>
      </c>
      <c r="E3507" s="8">
        <v>0.82</v>
      </c>
      <c r="F3507" s="8">
        <v>1.96</v>
      </c>
      <c r="G3507" s="8">
        <v>78.709999999999994</v>
      </c>
      <c r="H3507" s="8"/>
      <c r="I3507" s="8"/>
      <c r="J3507" s="8"/>
      <c r="N3507" s="7"/>
      <c r="O3507" s="8"/>
      <c r="P3507" s="8"/>
      <c r="Q3507" s="8"/>
      <c r="R3507" s="8"/>
      <c r="S3507" s="8"/>
      <c r="T3507" s="8"/>
      <c r="U3507" s="8"/>
      <c r="V3507" s="8"/>
      <c r="W3507" s="8"/>
    </row>
    <row r="3508" spans="1:23" ht="14.25" customHeight="1">
      <c r="A3508" s="7">
        <v>41026</v>
      </c>
      <c r="B3508" s="8">
        <v>2.8540999999999999</v>
      </c>
      <c r="C3508" s="8">
        <v>3.5388999999999999</v>
      </c>
      <c r="D3508" s="8">
        <v>0.68480000000000008</v>
      </c>
      <c r="E3508" s="8">
        <v>0.82</v>
      </c>
      <c r="F3508" s="8">
        <v>1.96</v>
      </c>
      <c r="G3508" s="8">
        <v>78.709999999999994</v>
      </c>
      <c r="H3508" s="8"/>
      <c r="I3508" s="8"/>
      <c r="J3508" s="8"/>
      <c r="N3508" s="7"/>
      <c r="O3508" s="8"/>
      <c r="P3508" s="8"/>
      <c r="Q3508" s="8"/>
      <c r="R3508" s="8"/>
      <c r="S3508" s="8"/>
      <c r="T3508" s="8"/>
      <c r="U3508" s="8"/>
      <c r="V3508" s="8"/>
      <c r="W3508" s="8"/>
    </row>
    <row r="3509" spans="1:23" ht="14.25" customHeight="1">
      <c r="A3509" s="7">
        <v>41025</v>
      </c>
      <c r="B3509" s="8">
        <v>2.8489</v>
      </c>
      <c r="C3509" s="8">
        <v>3.5356999999999998</v>
      </c>
      <c r="D3509" s="8">
        <v>0.68679999999999986</v>
      </c>
      <c r="E3509" s="8">
        <v>0.83</v>
      </c>
      <c r="F3509" s="8">
        <v>1.98</v>
      </c>
      <c r="G3509" s="8">
        <v>79.13</v>
      </c>
      <c r="H3509" s="8"/>
      <c r="I3509" s="8"/>
      <c r="J3509" s="8"/>
      <c r="N3509" s="7"/>
      <c r="O3509" s="8"/>
      <c r="P3509" s="8"/>
      <c r="Q3509" s="8"/>
      <c r="R3509" s="8"/>
      <c r="S3509" s="8"/>
      <c r="T3509" s="8"/>
      <c r="U3509" s="8"/>
      <c r="V3509" s="8"/>
      <c r="W3509" s="8"/>
    </row>
    <row r="3510" spans="1:23" ht="14.25" customHeight="1">
      <c r="A3510" s="7">
        <v>41024</v>
      </c>
      <c r="B3510" s="8">
        <v>2.8454999999999999</v>
      </c>
      <c r="C3510" s="8">
        <v>3.5369000000000002</v>
      </c>
      <c r="D3510" s="8">
        <v>0.69140000000000024</v>
      </c>
      <c r="E3510" s="8">
        <v>0.86</v>
      </c>
      <c r="F3510" s="8">
        <v>2.0099999999999998</v>
      </c>
      <c r="G3510" s="8">
        <v>79.05</v>
      </c>
      <c r="H3510" s="8"/>
      <c r="I3510" s="8"/>
      <c r="J3510" s="8"/>
      <c r="N3510" s="7"/>
      <c r="O3510" s="8"/>
      <c r="P3510" s="8"/>
      <c r="Q3510" s="8"/>
      <c r="R3510" s="8"/>
      <c r="S3510" s="8"/>
      <c r="T3510" s="8"/>
      <c r="U3510" s="8"/>
      <c r="V3510" s="8"/>
      <c r="W3510" s="8"/>
    </row>
    <row r="3511" spans="1:23" ht="14.25" customHeight="1">
      <c r="A3511" s="7">
        <v>41023</v>
      </c>
      <c r="B3511" s="8">
        <v>2.8439000000000001</v>
      </c>
      <c r="C3511" s="8">
        <v>3.5301999999999998</v>
      </c>
      <c r="D3511" s="8">
        <v>0.68629999999999969</v>
      </c>
      <c r="E3511" s="8">
        <v>0.86</v>
      </c>
      <c r="F3511" s="8">
        <v>2</v>
      </c>
      <c r="G3511" s="8">
        <v>79.2</v>
      </c>
      <c r="H3511" s="8"/>
      <c r="I3511" s="8"/>
      <c r="J3511" s="8"/>
      <c r="N3511" s="7"/>
      <c r="O3511" s="8"/>
      <c r="P3511" s="8"/>
      <c r="Q3511" s="8"/>
      <c r="R3511" s="8"/>
      <c r="S3511" s="8"/>
      <c r="T3511" s="8"/>
      <c r="U3511" s="8"/>
      <c r="V3511" s="8"/>
      <c r="W3511" s="8"/>
    </row>
    <row r="3512" spans="1:23" ht="14.25" customHeight="1">
      <c r="A3512" s="7">
        <v>41022</v>
      </c>
      <c r="B3512" s="8">
        <v>2.8473000000000002</v>
      </c>
      <c r="C3512" s="8">
        <v>3.5407000000000002</v>
      </c>
      <c r="D3512" s="8">
        <v>0.69340000000000002</v>
      </c>
      <c r="E3512" s="8">
        <v>0.83</v>
      </c>
      <c r="F3512" s="8">
        <v>1.96</v>
      </c>
      <c r="G3512" s="8">
        <v>79.37</v>
      </c>
      <c r="H3512" s="8"/>
      <c r="I3512" s="8"/>
      <c r="J3512" s="8"/>
      <c r="N3512" s="7"/>
      <c r="O3512" s="8"/>
      <c r="P3512" s="8"/>
      <c r="Q3512" s="8"/>
      <c r="R3512" s="8"/>
      <c r="S3512" s="8"/>
      <c r="T3512" s="8"/>
      <c r="U3512" s="8"/>
      <c r="V3512" s="8"/>
      <c r="W3512" s="8"/>
    </row>
    <row r="3513" spans="1:23" ht="14.25" customHeight="1">
      <c r="A3513" s="7">
        <v>41019</v>
      </c>
      <c r="B3513" s="8">
        <v>2.8370000000000002</v>
      </c>
      <c r="C3513" s="8">
        <v>3.5413999999999999</v>
      </c>
      <c r="D3513" s="8">
        <v>0.70439999999999969</v>
      </c>
      <c r="E3513" s="8">
        <v>0.86</v>
      </c>
      <c r="F3513" s="8">
        <v>1.99</v>
      </c>
      <c r="G3513" s="8">
        <v>79.14</v>
      </c>
      <c r="H3513" s="8"/>
      <c r="I3513" s="8"/>
      <c r="J3513" s="8"/>
      <c r="N3513" s="7"/>
      <c r="O3513" s="8"/>
      <c r="P3513" s="8"/>
      <c r="Q3513" s="8"/>
      <c r="R3513" s="8"/>
      <c r="S3513" s="8"/>
      <c r="T3513" s="8"/>
      <c r="U3513" s="8"/>
      <c r="V3513" s="8"/>
      <c r="W3513" s="8"/>
    </row>
    <row r="3514" spans="1:23" ht="14.25" customHeight="1">
      <c r="A3514" s="7">
        <v>41018</v>
      </c>
      <c r="B3514" s="8">
        <v>2.8460000000000001</v>
      </c>
      <c r="C3514" s="8">
        <v>3.5518000000000001</v>
      </c>
      <c r="D3514" s="8">
        <v>0.70579999999999998</v>
      </c>
      <c r="E3514" s="8">
        <v>0.84</v>
      </c>
      <c r="F3514" s="8">
        <v>1.98</v>
      </c>
      <c r="G3514" s="8">
        <v>79.569999999999993</v>
      </c>
      <c r="H3514" s="8"/>
      <c r="I3514" s="8"/>
      <c r="J3514" s="8"/>
      <c r="N3514" s="7"/>
      <c r="O3514" s="8"/>
      <c r="P3514" s="8"/>
      <c r="Q3514" s="8"/>
      <c r="R3514" s="8"/>
      <c r="S3514" s="8"/>
      <c r="T3514" s="8"/>
      <c r="U3514" s="8"/>
      <c r="V3514" s="8"/>
      <c r="W3514" s="8"/>
    </row>
    <row r="3515" spans="1:23" ht="14.25" customHeight="1">
      <c r="A3515" s="7">
        <v>41017</v>
      </c>
      <c r="B3515" s="8">
        <v>2.8544999999999998</v>
      </c>
      <c r="C3515" s="8">
        <v>3.5366</v>
      </c>
      <c r="D3515" s="8">
        <v>0.68210000000000015</v>
      </c>
      <c r="E3515" s="8">
        <v>0.86</v>
      </c>
      <c r="F3515" s="8">
        <v>2</v>
      </c>
      <c r="G3515" s="8">
        <v>79.58</v>
      </c>
      <c r="H3515" s="8"/>
      <c r="I3515" s="8"/>
      <c r="J3515" s="8"/>
      <c r="N3515" s="7"/>
      <c r="O3515" s="8"/>
      <c r="P3515" s="8"/>
      <c r="Q3515" s="8"/>
      <c r="R3515" s="8"/>
      <c r="S3515" s="8"/>
      <c r="T3515" s="8"/>
      <c r="U3515" s="8"/>
      <c r="V3515" s="8"/>
      <c r="W3515" s="8"/>
    </row>
    <row r="3516" spans="1:23" ht="14.25" customHeight="1">
      <c r="A3516" s="7">
        <v>41016</v>
      </c>
      <c r="B3516" s="8">
        <v>2.8719999999999999</v>
      </c>
      <c r="C3516" s="8">
        <v>3.5291000000000001</v>
      </c>
      <c r="D3516" s="8">
        <v>0.65710000000000024</v>
      </c>
      <c r="E3516" s="8">
        <v>0.88</v>
      </c>
      <c r="F3516" s="8">
        <v>2.0299999999999998</v>
      </c>
      <c r="G3516" s="8">
        <v>79.56</v>
      </c>
      <c r="H3516" s="8"/>
      <c r="I3516" s="8"/>
      <c r="J3516" s="8"/>
      <c r="N3516" s="7"/>
      <c r="O3516" s="8"/>
      <c r="P3516" s="8"/>
      <c r="Q3516" s="8"/>
      <c r="R3516" s="8"/>
      <c r="S3516" s="8"/>
      <c r="T3516" s="8"/>
      <c r="U3516" s="8"/>
      <c r="V3516" s="8"/>
      <c r="W3516" s="8"/>
    </row>
    <row r="3517" spans="1:23" ht="14.25" customHeight="1">
      <c r="A3517" s="7">
        <v>41015</v>
      </c>
      <c r="B3517" s="8">
        <v>2.8835000000000002</v>
      </c>
      <c r="C3517" s="8">
        <v>3.5318000000000001</v>
      </c>
      <c r="D3517" s="8">
        <v>0.64829999999999988</v>
      </c>
      <c r="E3517" s="8">
        <v>0.85</v>
      </c>
      <c r="F3517" s="8">
        <v>2</v>
      </c>
      <c r="G3517" s="8">
        <v>79.56</v>
      </c>
      <c r="H3517" s="8"/>
      <c r="I3517" s="8"/>
      <c r="J3517" s="8"/>
      <c r="N3517" s="7"/>
      <c r="O3517" s="8"/>
      <c r="P3517" s="8"/>
      <c r="Q3517" s="8"/>
      <c r="R3517" s="8"/>
      <c r="S3517" s="8"/>
      <c r="T3517" s="8"/>
      <c r="U3517" s="8"/>
      <c r="V3517" s="8"/>
      <c r="W3517" s="8"/>
    </row>
    <row r="3518" spans="1:23" ht="14.25" customHeight="1">
      <c r="A3518" s="7">
        <v>41012</v>
      </c>
      <c r="B3518" s="8">
        <v>2.8799000000000001</v>
      </c>
      <c r="C3518" s="8">
        <v>3.5276999999999998</v>
      </c>
      <c r="D3518" s="8">
        <v>0.64779999999999971</v>
      </c>
      <c r="E3518" s="8">
        <v>0.86</v>
      </c>
      <c r="F3518" s="8">
        <v>2.02</v>
      </c>
      <c r="G3518" s="8">
        <v>79.88</v>
      </c>
      <c r="H3518" s="8"/>
      <c r="I3518" s="8"/>
      <c r="J3518" s="8"/>
      <c r="N3518" s="7"/>
      <c r="O3518" s="8"/>
      <c r="P3518" s="8"/>
      <c r="Q3518" s="8"/>
      <c r="R3518" s="8"/>
      <c r="S3518" s="8"/>
      <c r="T3518" s="8"/>
      <c r="U3518" s="8"/>
      <c r="V3518" s="8"/>
      <c r="W3518" s="8"/>
    </row>
    <row r="3519" spans="1:23" ht="14.25" customHeight="1">
      <c r="A3519" s="7">
        <v>41011</v>
      </c>
      <c r="B3519" s="8">
        <v>2.8994</v>
      </c>
      <c r="C3519" s="8">
        <v>3.5407000000000002</v>
      </c>
      <c r="D3519" s="8">
        <v>0.6413000000000002</v>
      </c>
      <c r="E3519" s="8">
        <v>0.9</v>
      </c>
      <c r="F3519" s="8">
        <v>2.08</v>
      </c>
      <c r="G3519" s="8">
        <v>79.34</v>
      </c>
      <c r="H3519" s="8"/>
      <c r="I3519" s="8"/>
      <c r="J3519" s="8"/>
      <c r="N3519" s="7"/>
      <c r="O3519" s="8"/>
      <c r="P3519" s="8"/>
      <c r="Q3519" s="8"/>
      <c r="R3519" s="8"/>
      <c r="S3519" s="8"/>
      <c r="T3519" s="8"/>
      <c r="U3519" s="8"/>
      <c r="V3519" s="8"/>
      <c r="W3519" s="8"/>
    </row>
    <row r="3520" spans="1:23" ht="14.25" customHeight="1">
      <c r="A3520" s="7">
        <v>41010</v>
      </c>
      <c r="B3520" s="8">
        <v>2.8714</v>
      </c>
      <c r="C3520" s="8">
        <v>3.5308000000000002</v>
      </c>
      <c r="D3520" s="8">
        <v>0.65940000000000021</v>
      </c>
      <c r="E3520" s="8">
        <v>0.89</v>
      </c>
      <c r="F3520" s="8">
        <v>2.0499999999999998</v>
      </c>
      <c r="G3520" s="8">
        <v>79.739999999999995</v>
      </c>
      <c r="H3520" s="8"/>
      <c r="I3520" s="8"/>
      <c r="J3520" s="8"/>
      <c r="N3520" s="7"/>
      <c r="O3520" s="8"/>
      <c r="P3520" s="8"/>
      <c r="Q3520" s="8"/>
      <c r="R3520" s="8"/>
      <c r="S3520" s="8"/>
      <c r="T3520" s="8"/>
      <c r="U3520" s="8"/>
      <c r="V3520" s="8"/>
      <c r="W3520" s="8"/>
    </row>
    <row r="3521" spans="1:23" ht="14.25" customHeight="1">
      <c r="A3521" s="7">
        <v>41009</v>
      </c>
      <c r="B3521" s="8">
        <v>2.8712</v>
      </c>
      <c r="C3521" s="8">
        <v>3.5366</v>
      </c>
      <c r="D3521" s="8">
        <v>0.66539999999999999</v>
      </c>
      <c r="E3521" s="8">
        <v>0.85</v>
      </c>
      <c r="F3521" s="8">
        <v>2.0099999999999998</v>
      </c>
      <c r="G3521" s="8">
        <v>79.86</v>
      </c>
      <c r="H3521" s="8"/>
      <c r="I3521" s="8"/>
      <c r="J3521" s="8"/>
      <c r="N3521" s="7"/>
      <c r="O3521" s="8"/>
      <c r="P3521" s="8"/>
      <c r="Q3521" s="8"/>
      <c r="R3521" s="8"/>
      <c r="S3521" s="8"/>
      <c r="T3521" s="8"/>
      <c r="U3521" s="8"/>
      <c r="V3521" s="8"/>
      <c r="W3521" s="8"/>
    </row>
    <row r="3522" spans="1:23" ht="14.25" customHeight="1">
      <c r="A3522" s="7">
        <v>41008</v>
      </c>
      <c r="B3522" s="8">
        <v>2.8698000000000001</v>
      </c>
      <c r="C3522" s="8">
        <v>3.5352000000000001</v>
      </c>
      <c r="D3522" s="8">
        <v>0.66539999999999999</v>
      </c>
      <c r="E3522" s="8">
        <v>0.9</v>
      </c>
      <c r="F3522" s="8">
        <v>2.06</v>
      </c>
      <c r="G3522" s="8">
        <v>79.760000000000005</v>
      </c>
      <c r="H3522" s="8"/>
      <c r="I3522" s="8"/>
      <c r="J3522" s="8"/>
      <c r="N3522" s="7"/>
      <c r="O3522" s="8"/>
      <c r="P3522" s="8"/>
      <c r="Q3522" s="8"/>
      <c r="R3522" s="8"/>
      <c r="S3522" s="8"/>
      <c r="T3522" s="8"/>
      <c r="U3522" s="8"/>
      <c r="V3522" s="8"/>
      <c r="W3522" s="8"/>
    </row>
    <row r="3523" spans="1:23" ht="14.25" customHeight="1">
      <c r="A3523" s="7">
        <v>41005</v>
      </c>
      <c r="B3523" s="8">
        <v>2.8731</v>
      </c>
      <c r="C3523" s="8">
        <v>3.5203000000000002</v>
      </c>
      <c r="D3523" s="8">
        <v>0.64720000000000022</v>
      </c>
      <c r="E3523" s="8">
        <v>0.89</v>
      </c>
      <c r="F3523" s="8">
        <v>2.0699999999999998</v>
      </c>
      <c r="G3523" s="8">
        <v>79.84</v>
      </c>
      <c r="H3523" s="8"/>
      <c r="I3523" s="8"/>
      <c r="J3523" s="8"/>
      <c r="N3523" s="7"/>
      <c r="O3523" s="8"/>
      <c r="P3523" s="8"/>
      <c r="Q3523" s="8"/>
      <c r="R3523" s="8"/>
      <c r="S3523" s="8"/>
      <c r="T3523" s="8"/>
      <c r="U3523" s="8"/>
      <c r="V3523" s="8"/>
      <c r="W3523" s="8"/>
    </row>
    <row r="3524" spans="1:23" ht="14.25" customHeight="1">
      <c r="A3524" s="7">
        <v>41004</v>
      </c>
      <c r="B3524" s="8">
        <v>2.8595000000000002</v>
      </c>
      <c r="C3524" s="8">
        <v>3.5190999999999999</v>
      </c>
      <c r="D3524" s="8">
        <v>0.65959999999999974</v>
      </c>
      <c r="E3524" s="8">
        <v>1.01</v>
      </c>
      <c r="F3524" s="8">
        <v>2.19</v>
      </c>
      <c r="G3524" s="8">
        <v>80.06</v>
      </c>
      <c r="H3524" s="8"/>
      <c r="I3524" s="8"/>
      <c r="J3524" s="8"/>
      <c r="N3524" s="7"/>
      <c r="O3524" s="8"/>
      <c r="P3524" s="8"/>
      <c r="Q3524" s="8"/>
      <c r="R3524" s="8"/>
      <c r="S3524" s="8"/>
      <c r="T3524" s="8"/>
      <c r="U3524" s="8"/>
      <c r="V3524" s="8"/>
      <c r="W3524" s="8"/>
    </row>
    <row r="3525" spans="1:23" ht="14.25" customHeight="1">
      <c r="A3525" s="7">
        <v>41003</v>
      </c>
      <c r="B3525" s="8">
        <v>2.8551000000000002</v>
      </c>
      <c r="C3525" s="8">
        <v>3.5204</v>
      </c>
      <c r="D3525" s="8">
        <v>0.66529999999999978</v>
      </c>
      <c r="E3525" s="8">
        <v>1.05</v>
      </c>
      <c r="F3525" s="8">
        <v>2.25</v>
      </c>
      <c r="G3525" s="8">
        <v>79.75</v>
      </c>
      <c r="H3525" s="8"/>
      <c r="I3525" s="8"/>
      <c r="J3525" s="8"/>
      <c r="N3525" s="7"/>
      <c r="O3525" s="8"/>
      <c r="P3525" s="8"/>
      <c r="Q3525" s="8"/>
      <c r="R3525" s="8"/>
      <c r="S3525" s="8"/>
      <c r="T3525" s="8"/>
      <c r="U3525" s="8"/>
      <c r="V3525" s="8"/>
      <c r="W3525" s="8"/>
    </row>
    <row r="3526" spans="1:23" ht="14.25" customHeight="1">
      <c r="A3526" s="7">
        <v>41002</v>
      </c>
      <c r="B3526" s="8">
        <v>2.8551000000000002</v>
      </c>
      <c r="C3526" s="8">
        <v>3.5204</v>
      </c>
      <c r="D3526" s="8">
        <v>0.66529999999999978</v>
      </c>
      <c r="E3526" s="8">
        <v>1.1000000000000001</v>
      </c>
      <c r="F3526" s="8">
        <v>2.2999999999999998</v>
      </c>
      <c r="G3526" s="8">
        <v>79.36</v>
      </c>
      <c r="H3526" s="8"/>
      <c r="I3526" s="8"/>
      <c r="J3526" s="8"/>
      <c r="N3526" s="7"/>
      <c r="O3526" s="8"/>
      <c r="P3526" s="8"/>
      <c r="Q3526" s="8"/>
      <c r="R3526" s="8"/>
      <c r="S3526" s="8"/>
      <c r="T3526" s="8"/>
      <c r="U3526" s="8"/>
      <c r="V3526" s="8"/>
      <c r="W3526" s="8"/>
    </row>
    <row r="3527" spans="1:23" ht="14.25" customHeight="1">
      <c r="A3527" s="7">
        <v>41001</v>
      </c>
      <c r="B3527" s="8">
        <v>2.8551000000000002</v>
      </c>
      <c r="C3527" s="8">
        <v>3.5204</v>
      </c>
      <c r="D3527" s="8">
        <v>0.66529999999999978</v>
      </c>
      <c r="E3527" s="8">
        <v>1.03</v>
      </c>
      <c r="F3527" s="8">
        <v>2.2200000000000002</v>
      </c>
      <c r="G3527" s="8">
        <v>78.89</v>
      </c>
      <c r="H3527" s="8"/>
      <c r="I3527" s="8"/>
      <c r="J3527" s="8"/>
      <c r="N3527" s="7"/>
      <c r="O3527" s="8"/>
      <c r="P3527" s="8"/>
      <c r="Q3527" s="8"/>
      <c r="R3527" s="8"/>
      <c r="S3527" s="8"/>
      <c r="T3527" s="8"/>
      <c r="U3527" s="8"/>
      <c r="V3527" s="8"/>
      <c r="W3527" s="8"/>
    </row>
    <row r="3528" spans="1:23" ht="14.25" customHeight="1">
      <c r="A3528" s="7">
        <v>41000</v>
      </c>
      <c r="B3528" s="8">
        <v>2.8551000000000002</v>
      </c>
      <c r="C3528" s="8">
        <v>3.5204</v>
      </c>
      <c r="D3528" s="8">
        <v>0.66529999999999978</v>
      </c>
      <c r="E3528" s="8">
        <v>1.04</v>
      </c>
      <c r="F3528" s="8">
        <v>2.23</v>
      </c>
      <c r="G3528" s="8">
        <v>78.95</v>
      </c>
      <c r="H3528" s="8"/>
      <c r="I3528" s="8"/>
      <c r="J3528" s="8"/>
      <c r="N3528" s="7"/>
      <c r="O3528" s="8"/>
      <c r="P3528" s="8"/>
      <c r="Q3528" s="8"/>
      <c r="R3528" s="8"/>
      <c r="S3528" s="8"/>
      <c r="T3528" s="8"/>
      <c r="U3528" s="8"/>
      <c r="V3528" s="8"/>
      <c r="W3528" s="8"/>
    </row>
    <row r="3529" spans="1:23" ht="14.25" customHeight="1">
      <c r="A3529" s="7">
        <v>40999</v>
      </c>
      <c r="B3529" s="8">
        <v>2.8355000000000001</v>
      </c>
      <c r="C3529" s="8">
        <v>3.5004</v>
      </c>
      <c r="D3529" s="8">
        <v>0.66489999999999982</v>
      </c>
      <c r="E3529" s="8">
        <v>1.04</v>
      </c>
      <c r="F3529" s="8">
        <v>2.23</v>
      </c>
      <c r="G3529" s="8">
        <v>78.95</v>
      </c>
      <c r="H3529" s="8"/>
      <c r="I3529" s="8"/>
      <c r="J3529" s="8"/>
      <c r="N3529" s="7"/>
      <c r="O3529" s="8"/>
      <c r="P3529" s="8"/>
      <c r="Q3529" s="8"/>
      <c r="R3529" s="8"/>
      <c r="S3529" s="8"/>
      <c r="T3529" s="8"/>
      <c r="U3529" s="8"/>
      <c r="V3529" s="8"/>
      <c r="W3529" s="8"/>
    </row>
    <row r="3530" spans="1:23" ht="14.25" customHeight="1">
      <c r="A3530" s="7">
        <v>40998</v>
      </c>
      <c r="B3530" s="8">
        <v>2.8355000000000001</v>
      </c>
      <c r="C3530" s="8">
        <v>3.5053999999999998</v>
      </c>
      <c r="D3530" s="8">
        <v>0.66989999999999972</v>
      </c>
      <c r="E3530" s="8">
        <v>1.04</v>
      </c>
      <c r="F3530" s="8">
        <v>2.23</v>
      </c>
      <c r="G3530" s="8">
        <v>78.95</v>
      </c>
      <c r="H3530" s="8"/>
      <c r="I3530" s="8"/>
      <c r="J3530" s="8"/>
      <c r="N3530" s="7"/>
      <c r="O3530" s="8"/>
      <c r="P3530" s="8"/>
      <c r="Q3530" s="8"/>
      <c r="R3530" s="8"/>
      <c r="S3530" s="8"/>
      <c r="T3530" s="8"/>
      <c r="U3530" s="8"/>
      <c r="V3530" s="8"/>
      <c r="W3530" s="8"/>
    </row>
    <row r="3531" spans="1:23" ht="14.25" customHeight="1">
      <c r="A3531" s="7">
        <v>40997</v>
      </c>
      <c r="B3531" s="8">
        <v>2.8336000000000001</v>
      </c>
      <c r="C3531" s="8">
        <v>3.5143</v>
      </c>
      <c r="D3531" s="8">
        <v>0.68069999999999986</v>
      </c>
      <c r="E3531" s="8">
        <v>1.01</v>
      </c>
      <c r="F3531" s="8">
        <v>2.1800000000000002</v>
      </c>
      <c r="G3531" s="8">
        <v>79.12</v>
      </c>
      <c r="H3531" s="8"/>
      <c r="I3531" s="8"/>
      <c r="J3531" s="8"/>
      <c r="N3531" s="7"/>
      <c r="O3531" s="8"/>
      <c r="P3531" s="8"/>
      <c r="Q3531" s="8"/>
      <c r="R3531" s="8"/>
      <c r="S3531" s="8"/>
      <c r="T3531" s="8"/>
      <c r="U3531" s="8"/>
      <c r="V3531" s="8"/>
      <c r="W3531" s="8"/>
    </row>
    <row r="3532" spans="1:23" ht="14.25" customHeight="1">
      <c r="A3532" s="7">
        <v>40996</v>
      </c>
      <c r="B3532" s="8">
        <v>2.8485</v>
      </c>
      <c r="C3532" s="8">
        <v>3.5223</v>
      </c>
      <c r="D3532" s="8">
        <v>0.67379999999999995</v>
      </c>
      <c r="E3532" s="8">
        <v>1.05</v>
      </c>
      <c r="F3532" s="8">
        <v>2.21</v>
      </c>
      <c r="G3532" s="8">
        <v>79.17</v>
      </c>
      <c r="H3532" s="8"/>
      <c r="I3532" s="8"/>
      <c r="J3532" s="8"/>
      <c r="N3532" s="7"/>
      <c r="O3532" s="8"/>
      <c r="P3532" s="8"/>
      <c r="Q3532" s="8"/>
      <c r="R3532" s="8"/>
      <c r="S3532" s="8"/>
      <c r="T3532" s="8"/>
      <c r="U3532" s="8"/>
      <c r="V3532" s="8"/>
      <c r="W3532" s="8"/>
    </row>
    <row r="3533" spans="1:23" ht="14.25" customHeight="1">
      <c r="A3533" s="7">
        <v>40995</v>
      </c>
      <c r="B3533" s="8">
        <v>2.8435999999999999</v>
      </c>
      <c r="C3533" s="8">
        <v>3.5402999999999998</v>
      </c>
      <c r="D3533" s="8">
        <v>0.69669999999999987</v>
      </c>
      <c r="E3533" s="8">
        <v>1.04</v>
      </c>
      <c r="F3533" s="8">
        <v>2.2000000000000002</v>
      </c>
      <c r="G3533" s="8">
        <v>79.150000000000006</v>
      </c>
      <c r="H3533" s="8"/>
      <c r="I3533" s="8"/>
      <c r="J3533" s="8"/>
      <c r="N3533" s="7"/>
      <c r="O3533" s="8"/>
      <c r="P3533" s="8"/>
      <c r="Q3533" s="8"/>
      <c r="R3533" s="8"/>
      <c r="S3533" s="8"/>
      <c r="T3533" s="8"/>
      <c r="U3533" s="8"/>
      <c r="V3533" s="8"/>
      <c r="W3533" s="8"/>
    </row>
    <row r="3534" spans="1:23" ht="14.25" customHeight="1">
      <c r="A3534" s="7">
        <v>40994</v>
      </c>
      <c r="B3534" s="8">
        <v>2.8435999999999999</v>
      </c>
      <c r="C3534" s="8">
        <v>3.5247000000000002</v>
      </c>
      <c r="D3534" s="8">
        <v>0.68110000000000026</v>
      </c>
      <c r="E3534" s="8">
        <v>1.0900000000000001</v>
      </c>
      <c r="F3534" s="8">
        <v>2.2599999999999998</v>
      </c>
      <c r="G3534" s="8">
        <v>78.92</v>
      </c>
      <c r="H3534" s="8"/>
      <c r="I3534" s="8"/>
      <c r="J3534" s="8"/>
      <c r="N3534" s="7"/>
      <c r="O3534" s="8"/>
      <c r="P3534" s="8"/>
      <c r="Q3534" s="8"/>
      <c r="R3534" s="8"/>
      <c r="S3534" s="8"/>
      <c r="T3534" s="8"/>
      <c r="U3534" s="8"/>
      <c r="V3534" s="8"/>
      <c r="W3534" s="8"/>
    </row>
    <row r="3535" spans="1:23" ht="14.25" customHeight="1">
      <c r="A3535" s="7">
        <v>40991</v>
      </c>
      <c r="B3535" s="8">
        <v>2.8527999999999998</v>
      </c>
      <c r="C3535" s="8">
        <v>3.5266999999999999</v>
      </c>
      <c r="D3535" s="8">
        <v>0.67390000000000017</v>
      </c>
      <c r="E3535" s="8">
        <v>1.1000000000000001</v>
      </c>
      <c r="F3535" s="8">
        <v>2.25</v>
      </c>
      <c r="G3535" s="8">
        <v>79.319999999999993</v>
      </c>
      <c r="H3535" s="8"/>
      <c r="I3535" s="8"/>
      <c r="J3535" s="8"/>
      <c r="N3535" s="7"/>
      <c r="O3535" s="8"/>
      <c r="P3535" s="8"/>
      <c r="Q3535" s="8"/>
      <c r="R3535" s="8"/>
      <c r="S3535" s="8"/>
      <c r="T3535" s="8"/>
      <c r="U3535" s="8"/>
      <c r="V3535" s="8"/>
      <c r="W3535" s="8"/>
    </row>
    <row r="3536" spans="1:23" ht="14.25" customHeight="1">
      <c r="A3536" s="7">
        <v>40990</v>
      </c>
      <c r="B3536" s="8">
        <v>2.8816000000000002</v>
      </c>
      <c r="C3536" s="8">
        <v>3.5501999999999998</v>
      </c>
      <c r="D3536" s="8">
        <v>0.66859999999999964</v>
      </c>
      <c r="E3536" s="8">
        <v>1.1299999999999999</v>
      </c>
      <c r="F3536" s="8">
        <v>2.29</v>
      </c>
      <c r="G3536" s="8">
        <v>79.67</v>
      </c>
      <c r="H3536" s="8"/>
      <c r="I3536" s="8"/>
      <c r="J3536" s="8"/>
      <c r="N3536" s="7"/>
      <c r="O3536" s="8"/>
      <c r="P3536" s="8"/>
      <c r="Q3536" s="8"/>
      <c r="R3536" s="8"/>
      <c r="S3536" s="8"/>
      <c r="T3536" s="8"/>
      <c r="U3536" s="8"/>
      <c r="V3536" s="8"/>
      <c r="W3536" s="8"/>
    </row>
    <row r="3537" spans="1:23" ht="14.25" customHeight="1">
      <c r="A3537" s="7">
        <v>40989</v>
      </c>
      <c r="B3537" s="8">
        <v>2.8774999999999999</v>
      </c>
      <c r="C3537" s="8">
        <v>3.5608</v>
      </c>
      <c r="D3537" s="8">
        <v>0.68330000000000002</v>
      </c>
      <c r="E3537" s="8">
        <v>1.1499999999999999</v>
      </c>
      <c r="F3537" s="8">
        <v>2.31</v>
      </c>
      <c r="G3537" s="8">
        <v>79.61</v>
      </c>
      <c r="H3537" s="8"/>
      <c r="I3537" s="8"/>
      <c r="J3537" s="8"/>
      <c r="N3537" s="7"/>
      <c r="O3537" s="8"/>
      <c r="P3537" s="8"/>
      <c r="Q3537" s="8"/>
      <c r="R3537" s="8"/>
      <c r="S3537" s="8"/>
      <c r="T3537" s="8"/>
      <c r="U3537" s="8"/>
      <c r="V3537" s="8"/>
      <c r="W3537" s="8"/>
    </row>
    <row r="3538" spans="1:23" ht="14.25" customHeight="1">
      <c r="A3538" s="7">
        <v>40988</v>
      </c>
      <c r="B3538" s="8">
        <v>2.8711000000000002</v>
      </c>
      <c r="C3538" s="8">
        <v>3.5600999999999998</v>
      </c>
      <c r="D3538" s="8">
        <v>0.68899999999999961</v>
      </c>
      <c r="E3538" s="8">
        <v>1.22</v>
      </c>
      <c r="F3538" s="8">
        <v>2.38</v>
      </c>
      <c r="G3538" s="8">
        <v>79.62</v>
      </c>
      <c r="H3538" s="8"/>
      <c r="I3538" s="8"/>
      <c r="J3538" s="8"/>
      <c r="N3538" s="7"/>
      <c r="O3538" s="8"/>
      <c r="P3538" s="8"/>
      <c r="Q3538" s="8"/>
      <c r="R3538" s="8"/>
      <c r="S3538" s="8"/>
      <c r="T3538" s="8"/>
      <c r="U3538" s="8"/>
      <c r="V3538" s="8"/>
      <c r="W3538" s="8"/>
    </row>
    <row r="3539" spans="1:23" ht="14.25" customHeight="1">
      <c r="A3539" s="7">
        <v>40987</v>
      </c>
      <c r="B3539" s="8">
        <v>2.8452000000000002</v>
      </c>
      <c r="C3539" s="8">
        <v>3.5590000000000002</v>
      </c>
      <c r="D3539" s="8">
        <v>0.71379999999999999</v>
      </c>
      <c r="E3539" s="8">
        <v>1.2</v>
      </c>
      <c r="F3539" s="8">
        <v>2.39</v>
      </c>
      <c r="G3539" s="8">
        <v>79.47</v>
      </c>
      <c r="H3539" s="8"/>
      <c r="I3539" s="8"/>
      <c r="J3539" s="8"/>
      <c r="N3539" s="7"/>
      <c r="O3539" s="8"/>
      <c r="P3539" s="8"/>
      <c r="Q3539" s="8"/>
      <c r="R3539" s="8"/>
      <c r="S3539" s="8"/>
      <c r="T3539" s="8"/>
      <c r="U3539" s="8"/>
      <c r="V3539" s="8"/>
      <c r="W3539" s="8"/>
    </row>
    <row r="3540" spans="1:23" ht="14.25" customHeight="1">
      <c r="A3540" s="7">
        <v>40984</v>
      </c>
      <c r="B3540" s="8">
        <v>2.8690000000000002</v>
      </c>
      <c r="C3540" s="8">
        <v>3.5482999999999998</v>
      </c>
      <c r="D3540" s="8">
        <v>0.67929999999999957</v>
      </c>
      <c r="E3540" s="8">
        <v>1.1299999999999999</v>
      </c>
      <c r="F3540" s="8">
        <v>2.31</v>
      </c>
      <c r="G3540" s="8">
        <v>79.78</v>
      </c>
      <c r="H3540" s="8"/>
      <c r="I3540" s="8"/>
      <c r="J3540" s="8"/>
      <c r="N3540" s="7"/>
      <c r="O3540" s="8"/>
      <c r="P3540" s="8"/>
      <c r="Q3540" s="8"/>
      <c r="R3540" s="8"/>
      <c r="S3540" s="8"/>
      <c r="T3540" s="8"/>
      <c r="U3540" s="8"/>
      <c r="V3540" s="8"/>
      <c r="W3540" s="8"/>
    </row>
    <row r="3541" spans="1:23" ht="14.25" customHeight="1">
      <c r="A3541" s="7">
        <v>40983</v>
      </c>
      <c r="B3541" s="8">
        <v>2.8872</v>
      </c>
      <c r="C3541" s="8">
        <v>3.5589</v>
      </c>
      <c r="D3541" s="8">
        <v>0.67169999999999996</v>
      </c>
      <c r="E3541" s="8">
        <v>1.1100000000000001</v>
      </c>
      <c r="F3541" s="8">
        <v>2.29</v>
      </c>
      <c r="G3541" s="8">
        <v>80.25</v>
      </c>
      <c r="H3541" s="8"/>
      <c r="I3541" s="8"/>
      <c r="J3541" s="8"/>
      <c r="N3541" s="7"/>
      <c r="O3541" s="8"/>
      <c r="P3541" s="8"/>
      <c r="Q3541" s="8"/>
      <c r="R3541" s="8"/>
      <c r="S3541" s="8"/>
      <c r="T3541" s="8"/>
      <c r="U3541" s="8"/>
      <c r="V3541" s="8"/>
      <c r="W3541" s="8"/>
    </row>
    <row r="3542" spans="1:23" ht="14.25" customHeight="1">
      <c r="A3542" s="7">
        <v>40982</v>
      </c>
      <c r="B3542" s="8">
        <v>2.8784999999999998</v>
      </c>
      <c r="C3542" s="8">
        <v>3.5451000000000001</v>
      </c>
      <c r="D3542" s="8">
        <v>0.6666000000000003</v>
      </c>
      <c r="E3542" s="8">
        <v>1.1299999999999999</v>
      </c>
      <c r="F3542" s="8">
        <v>2.29</v>
      </c>
      <c r="G3542" s="8">
        <v>80.55</v>
      </c>
      <c r="H3542" s="8"/>
      <c r="I3542" s="8"/>
      <c r="J3542" s="8"/>
      <c r="N3542" s="7"/>
      <c r="O3542" s="8"/>
      <c r="P3542" s="8"/>
      <c r="Q3542" s="8"/>
      <c r="R3542" s="8"/>
      <c r="S3542" s="8"/>
      <c r="T3542" s="8"/>
      <c r="U3542" s="8"/>
      <c r="V3542" s="8"/>
      <c r="W3542" s="8"/>
    </row>
    <row r="3543" spans="1:23" ht="14.25" customHeight="1">
      <c r="A3543" s="7">
        <v>40981</v>
      </c>
      <c r="B3543" s="8">
        <v>2.8654000000000002</v>
      </c>
      <c r="C3543" s="8">
        <v>3.5400999999999998</v>
      </c>
      <c r="D3543" s="8">
        <v>0.67469999999999963</v>
      </c>
      <c r="E3543" s="8">
        <v>0.99</v>
      </c>
      <c r="F3543" s="8">
        <v>2.14</v>
      </c>
      <c r="G3543" s="8">
        <v>80.14</v>
      </c>
      <c r="H3543" s="8"/>
      <c r="I3543" s="8"/>
      <c r="J3543" s="8"/>
      <c r="N3543" s="7"/>
      <c r="O3543" s="8"/>
      <c r="P3543" s="8"/>
      <c r="Q3543" s="8"/>
      <c r="R3543" s="8"/>
      <c r="S3543" s="8"/>
      <c r="T3543" s="8"/>
      <c r="U3543" s="8"/>
      <c r="V3543" s="8"/>
      <c r="W3543" s="8"/>
    </row>
    <row r="3544" spans="1:23" ht="14.25" customHeight="1">
      <c r="A3544" s="7">
        <v>40980</v>
      </c>
      <c r="B3544" s="8">
        <v>2.8595000000000002</v>
      </c>
      <c r="C3544" s="8">
        <v>3.5242</v>
      </c>
      <c r="D3544" s="8">
        <v>0.66469999999999985</v>
      </c>
      <c r="E3544" s="8">
        <v>0.92</v>
      </c>
      <c r="F3544" s="8">
        <v>2.04</v>
      </c>
      <c r="G3544" s="8">
        <v>79.89</v>
      </c>
      <c r="H3544" s="8"/>
      <c r="I3544" s="8"/>
      <c r="J3544" s="8"/>
      <c r="N3544" s="7"/>
      <c r="O3544" s="8"/>
      <c r="P3544" s="8"/>
      <c r="Q3544" s="8"/>
      <c r="R3544" s="8"/>
      <c r="S3544" s="8"/>
      <c r="T3544" s="8"/>
      <c r="U3544" s="8"/>
      <c r="V3544" s="8"/>
      <c r="W3544" s="8"/>
    </row>
    <row r="3545" spans="1:23" ht="14.25" customHeight="1">
      <c r="A3545" s="7">
        <v>40977</v>
      </c>
      <c r="B3545" s="8">
        <v>2.8921999999999999</v>
      </c>
      <c r="C3545" s="8">
        <v>3.5367000000000002</v>
      </c>
      <c r="D3545" s="8">
        <v>0.64450000000000029</v>
      </c>
      <c r="E3545" s="8">
        <v>0.9</v>
      </c>
      <c r="F3545" s="8">
        <v>2.04</v>
      </c>
      <c r="G3545" s="8">
        <v>79.959999999999994</v>
      </c>
      <c r="H3545" s="8"/>
      <c r="I3545" s="8"/>
      <c r="J3545" s="8"/>
      <c r="N3545" s="7"/>
      <c r="O3545" s="8"/>
      <c r="P3545" s="8"/>
      <c r="Q3545" s="8"/>
      <c r="R3545" s="8"/>
      <c r="S3545" s="8"/>
      <c r="T3545" s="8"/>
      <c r="U3545" s="8"/>
      <c r="V3545" s="8"/>
      <c r="W3545" s="8"/>
    </row>
    <row r="3546" spans="1:23" ht="14.25" customHeight="1">
      <c r="A3546" s="7">
        <v>40976</v>
      </c>
      <c r="B3546" s="8">
        <v>2.8957999999999999</v>
      </c>
      <c r="C3546" s="8">
        <v>3.5316000000000001</v>
      </c>
      <c r="D3546" s="8">
        <v>0.63580000000000014</v>
      </c>
      <c r="E3546" s="8">
        <v>0.89</v>
      </c>
      <c r="F3546" s="8">
        <v>2.0299999999999998</v>
      </c>
      <c r="G3546" s="8">
        <v>79.13</v>
      </c>
      <c r="H3546" s="8"/>
      <c r="I3546" s="8"/>
      <c r="J3546" s="8"/>
      <c r="N3546" s="7"/>
      <c r="O3546" s="8"/>
      <c r="P3546" s="8"/>
      <c r="Q3546" s="8"/>
      <c r="R3546" s="8"/>
      <c r="S3546" s="8"/>
      <c r="T3546" s="8"/>
      <c r="U3546" s="8"/>
      <c r="V3546" s="8"/>
      <c r="W3546" s="8"/>
    </row>
    <row r="3547" spans="1:23" ht="14.25" customHeight="1">
      <c r="A3547" s="7">
        <v>40975</v>
      </c>
      <c r="B3547" s="8">
        <v>2.9013</v>
      </c>
      <c r="C3547" s="8">
        <v>3.5316000000000001</v>
      </c>
      <c r="D3547" s="8">
        <v>0.63030000000000008</v>
      </c>
      <c r="E3547" s="8">
        <v>0.85</v>
      </c>
      <c r="F3547" s="8">
        <v>1.98</v>
      </c>
      <c r="G3547" s="8">
        <v>79.680000000000007</v>
      </c>
      <c r="H3547" s="8"/>
      <c r="I3547" s="8"/>
      <c r="J3547" s="8"/>
      <c r="N3547" s="7"/>
      <c r="O3547" s="8"/>
      <c r="P3547" s="8"/>
      <c r="Q3547" s="8"/>
      <c r="R3547" s="8"/>
      <c r="S3547" s="8"/>
      <c r="T3547" s="8"/>
      <c r="U3547" s="8"/>
      <c r="V3547" s="8"/>
      <c r="W3547" s="8"/>
    </row>
    <row r="3548" spans="1:23" ht="14.25" customHeight="1">
      <c r="A3548" s="7">
        <v>40974</v>
      </c>
      <c r="B3548" s="8">
        <v>2.9321999999999999</v>
      </c>
      <c r="C3548" s="8">
        <v>3.5465</v>
      </c>
      <c r="D3548" s="8">
        <v>0.61430000000000007</v>
      </c>
      <c r="E3548" s="8">
        <v>0.83</v>
      </c>
      <c r="F3548" s="8">
        <v>1.96</v>
      </c>
      <c r="G3548" s="8">
        <v>79.83</v>
      </c>
      <c r="H3548" s="8"/>
      <c r="I3548" s="8"/>
      <c r="J3548" s="8"/>
      <c r="N3548" s="7"/>
      <c r="O3548" s="8"/>
      <c r="P3548" s="8"/>
      <c r="Q3548" s="8"/>
      <c r="R3548" s="8"/>
      <c r="S3548" s="8"/>
      <c r="T3548" s="8"/>
      <c r="U3548" s="8"/>
      <c r="V3548" s="8"/>
      <c r="W3548" s="8"/>
    </row>
    <row r="3549" spans="1:23" ht="14.25" customHeight="1">
      <c r="A3549" s="7">
        <v>40973</v>
      </c>
      <c r="B3549" s="8">
        <v>2.9306999999999999</v>
      </c>
      <c r="C3549" s="8">
        <v>3.5613999999999999</v>
      </c>
      <c r="D3549" s="8">
        <v>0.63070000000000004</v>
      </c>
      <c r="E3549" s="8">
        <v>0.87</v>
      </c>
      <c r="F3549" s="8">
        <v>2</v>
      </c>
      <c r="G3549" s="8">
        <v>79.349999999999994</v>
      </c>
      <c r="H3549" s="8"/>
      <c r="I3549" s="8"/>
      <c r="J3549" s="8"/>
      <c r="N3549" s="7"/>
      <c r="O3549" s="8"/>
      <c r="P3549" s="8"/>
      <c r="Q3549" s="8"/>
      <c r="R3549" s="8"/>
      <c r="S3549" s="8"/>
      <c r="T3549" s="8"/>
      <c r="U3549" s="8"/>
      <c r="V3549" s="8"/>
      <c r="W3549" s="8"/>
    </row>
    <row r="3550" spans="1:23" ht="14.25" customHeight="1">
      <c r="A3550" s="7">
        <v>40970</v>
      </c>
      <c r="B3550" s="8">
        <v>2.9256000000000002</v>
      </c>
      <c r="C3550" s="8">
        <v>3.5615999999999999</v>
      </c>
      <c r="D3550" s="8">
        <v>0.63599999999999968</v>
      </c>
      <c r="E3550" s="8">
        <v>0.84</v>
      </c>
      <c r="F3550" s="8">
        <v>1.99</v>
      </c>
      <c r="G3550" s="8">
        <v>79.42</v>
      </c>
      <c r="H3550" s="8"/>
      <c r="I3550" s="8"/>
      <c r="J3550" s="8"/>
      <c r="N3550" s="7"/>
      <c r="O3550" s="8"/>
      <c r="P3550" s="8"/>
      <c r="Q3550" s="8"/>
      <c r="R3550" s="8"/>
      <c r="S3550" s="8"/>
      <c r="T3550" s="8"/>
      <c r="U3550" s="8"/>
      <c r="V3550" s="8"/>
      <c r="W3550" s="8"/>
    </row>
    <row r="3551" spans="1:23" ht="14.25" customHeight="1">
      <c r="A3551" s="7">
        <v>40969</v>
      </c>
      <c r="B3551" s="8">
        <v>2.9304999999999999</v>
      </c>
      <c r="C3551" s="8">
        <v>3.55</v>
      </c>
      <c r="D3551" s="8">
        <v>0.61949999999999994</v>
      </c>
      <c r="E3551" s="8">
        <v>0.89</v>
      </c>
      <c r="F3551" s="8">
        <v>2.0299999999999998</v>
      </c>
      <c r="G3551" s="8">
        <v>78.790000000000006</v>
      </c>
      <c r="H3551" s="8"/>
      <c r="I3551" s="8"/>
      <c r="J3551" s="8"/>
      <c r="N3551" s="7"/>
      <c r="O3551" s="8"/>
      <c r="P3551" s="8"/>
      <c r="Q3551" s="8"/>
      <c r="R3551" s="8"/>
      <c r="S3551" s="8"/>
      <c r="T3551" s="8"/>
      <c r="U3551" s="8"/>
      <c r="V3551" s="8"/>
      <c r="W3551" s="8"/>
    </row>
    <row r="3552" spans="1:23" ht="14.25" customHeight="1">
      <c r="A3552" s="7">
        <v>40968</v>
      </c>
      <c r="B3552" s="8">
        <v>2.9474999999999998</v>
      </c>
      <c r="C3552" s="8">
        <v>3.5339999999999998</v>
      </c>
      <c r="D3552" s="8">
        <v>0.58650000000000002</v>
      </c>
      <c r="E3552" s="8">
        <v>0.87</v>
      </c>
      <c r="F3552" s="8">
        <v>1.98</v>
      </c>
      <c r="G3552" s="8">
        <v>78.8</v>
      </c>
      <c r="H3552" s="8"/>
      <c r="I3552" s="8"/>
      <c r="J3552" s="8"/>
      <c r="N3552" s="7"/>
      <c r="O3552" s="8"/>
      <c r="P3552" s="8"/>
      <c r="Q3552" s="8"/>
      <c r="R3552" s="8"/>
      <c r="S3552" s="8"/>
      <c r="T3552" s="8"/>
      <c r="U3552" s="8"/>
      <c r="V3552" s="8"/>
      <c r="W3552" s="8"/>
    </row>
    <row r="3553" spans="1:23" ht="14.25" customHeight="1">
      <c r="A3553" s="7">
        <v>40967</v>
      </c>
      <c r="B3553" s="8">
        <v>2.9468000000000001</v>
      </c>
      <c r="C3553" s="8">
        <v>3.5464000000000002</v>
      </c>
      <c r="D3553" s="8">
        <v>0.59960000000000013</v>
      </c>
      <c r="E3553" s="8">
        <v>0.84</v>
      </c>
      <c r="F3553" s="8">
        <v>1.94</v>
      </c>
      <c r="G3553" s="8">
        <v>78.23</v>
      </c>
      <c r="H3553" s="8"/>
      <c r="I3553" s="8"/>
      <c r="J3553" s="8"/>
      <c r="N3553" s="7"/>
      <c r="O3553" s="8"/>
      <c r="P3553" s="8"/>
      <c r="Q3553" s="8"/>
      <c r="R3553" s="8"/>
      <c r="S3553" s="8"/>
      <c r="T3553" s="8"/>
      <c r="U3553" s="8"/>
      <c r="V3553" s="8"/>
      <c r="W3553" s="8"/>
    </row>
    <row r="3554" spans="1:23" ht="14.25" customHeight="1">
      <c r="A3554" s="7">
        <v>40966</v>
      </c>
      <c r="B3554" s="8">
        <v>2.9371</v>
      </c>
      <c r="C3554" s="8">
        <v>3.5501</v>
      </c>
      <c r="D3554" s="8">
        <v>0.61299999999999999</v>
      </c>
      <c r="E3554" s="8">
        <v>0.84</v>
      </c>
      <c r="F3554" s="8">
        <v>1.92</v>
      </c>
      <c r="G3554" s="8">
        <v>78.58</v>
      </c>
      <c r="H3554" s="8"/>
      <c r="I3554" s="8"/>
      <c r="J3554" s="8"/>
      <c r="N3554" s="7"/>
      <c r="O3554" s="8"/>
      <c r="P3554" s="8"/>
      <c r="Q3554" s="8"/>
      <c r="R3554" s="8"/>
      <c r="S3554" s="8"/>
      <c r="T3554" s="8"/>
      <c r="U3554" s="8"/>
      <c r="V3554" s="8"/>
      <c r="W3554" s="8"/>
    </row>
    <row r="3555" spans="1:23" ht="14.25" customHeight="1">
      <c r="A3555" s="7">
        <v>40963</v>
      </c>
      <c r="B3555" s="8">
        <v>2.9268999999999998</v>
      </c>
      <c r="C3555" s="8">
        <v>3.5164</v>
      </c>
      <c r="D3555" s="8">
        <v>0.58950000000000014</v>
      </c>
      <c r="E3555" s="8">
        <v>0.89</v>
      </c>
      <c r="F3555" s="8">
        <v>1.98</v>
      </c>
      <c r="G3555" s="8">
        <v>78.39</v>
      </c>
      <c r="H3555" s="8"/>
      <c r="I3555" s="8"/>
      <c r="J3555" s="8"/>
      <c r="N3555" s="7"/>
      <c r="O3555" s="8"/>
      <c r="P3555" s="8"/>
      <c r="Q3555" s="8"/>
      <c r="R3555" s="8"/>
      <c r="S3555" s="8"/>
      <c r="T3555" s="8"/>
      <c r="U3555" s="8"/>
      <c r="V3555" s="8"/>
      <c r="W3555" s="8"/>
    </row>
    <row r="3556" spans="1:23" ht="14.25" customHeight="1">
      <c r="A3556" s="7">
        <v>40962</v>
      </c>
      <c r="B3556" s="8">
        <v>2.9411999999999998</v>
      </c>
      <c r="C3556" s="8">
        <v>3.5253999999999999</v>
      </c>
      <c r="D3556" s="8">
        <v>0.58420000000000005</v>
      </c>
      <c r="E3556" s="8">
        <v>0.88</v>
      </c>
      <c r="F3556" s="8">
        <v>1.99</v>
      </c>
      <c r="G3556" s="8">
        <v>78.64</v>
      </c>
      <c r="H3556" s="8"/>
      <c r="I3556" s="8"/>
      <c r="J3556" s="8"/>
      <c r="N3556" s="7"/>
      <c r="O3556" s="8"/>
      <c r="P3556" s="8"/>
      <c r="Q3556" s="8"/>
      <c r="R3556" s="8"/>
      <c r="S3556" s="8"/>
      <c r="T3556" s="8"/>
      <c r="U3556" s="8"/>
      <c r="V3556" s="8"/>
      <c r="W3556" s="8"/>
    </row>
    <row r="3557" spans="1:23" ht="14.25" customHeight="1">
      <c r="A3557" s="7">
        <v>40961</v>
      </c>
      <c r="B3557" s="8">
        <v>2.9394999999999998</v>
      </c>
      <c r="C3557" s="8">
        <v>3.5276000000000001</v>
      </c>
      <c r="D3557" s="8">
        <v>0.58810000000000029</v>
      </c>
      <c r="E3557" s="8">
        <v>0.88</v>
      </c>
      <c r="F3557" s="8">
        <v>2.0099999999999998</v>
      </c>
      <c r="G3557" s="8">
        <v>79.2</v>
      </c>
      <c r="H3557" s="8"/>
      <c r="I3557" s="8"/>
      <c r="J3557" s="8"/>
      <c r="N3557" s="7"/>
      <c r="O3557" s="8"/>
      <c r="P3557" s="8"/>
      <c r="Q3557" s="8"/>
      <c r="R3557" s="8"/>
      <c r="S3557" s="8"/>
      <c r="T3557" s="8"/>
      <c r="U3557" s="8"/>
      <c r="V3557" s="8"/>
      <c r="W3557" s="8"/>
    </row>
    <row r="3558" spans="1:23" ht="14.25" customHeight="1">
      <c r="A3558" s="7">
        <v>40960</v>
      </c>
      <c r="B3558" s="8">
        <v>2.9359999999999999</v>
      </c>
      <c r="C3558" s="8">
        <v>3.5164</v>
      </c>
      <c r="D3558" s="8">
        <v>0.58040000000000003</v>
      </c>
      <c r="E3558" s="8">
        <v>0.92</v>
      </c>
      <c r="F3558" s="8">
        <v>2.0499999999999998</v>
      </c>
      <c r="G3558" s="8">
        <v>79.09</v>
      </c>
      <c r="H3558" s="8"/>
      <c r="I3558" s="8"/>
      <c r="J3558" s="8"/>
      <c r="N3558" s="7"/>
      <c r="O3558" s="8"/>
      <c r="P3558" s="8"/>
      <c r="Q3558" s="8"/>
      <c r="R3558" s="8"/>
      <c r="S3558" s="8"/>
      <c r="T3558" s="8"/>
      <c r="U3558" s="8"/>
      <c r="V3558" s="8"/>
      <c r="W3558" s="8"/>
    </row>
    <row r="3559" spans="1:23" ht="14.25" customHeight="1">
      <c r="A3559" s="7">
        <v>40959</v>
      </c>
      <c r="B3559" s="8">
        <v>2.9218999999999999</v>
      </c>
      <c r="C3559" s="8">
        <v>3.5116000000000001</v>
      </c>
      <c r="D3559" s="8">
        <v>0.58970000000000011</v>
      </c>
      <c r="E3559" s="8">
        <v>0.88</v>
      </c>
      <c r="F3559" s="8">
        <v>2.0099999999999998</v>
      </c>
      <c r="G3559" s="8">
        <v>78.989999999999995</v>
      </c>
      <c r="H3559" s="8"/>
      <c r="I3559" s="8"/>
      <c r="J3559" s="8"/>
      <c r="N3559" s="7"/>
      <c r="O3559" s="8"/>
      <c r="P3559" s="8"/>
      <c r="Q3559" s="8"/>
      <c r="R3559" s="8"/>
      <c r="S3559" s="8"/>
      <c r="T3559" s="8"/>
      <c r="U3559" s="8"/>
      <c r="V3559" s="8"/>
      <c r="W3559" s="8"/>
    </row>
    <row r="3560" spans="1:23" ht="14.25" customHeight="1">
      <c r="A3560" s="7">
        <v>40956</v>
      </c>
      <c r="B3560" s="8">
        <v>2.9855999999999998</v>
      </c>
      <c r="C3560" s="8">
        <v>3.5360999999999998</v>
      </c>
      <c r="D3560" s="8">
        <v>0.55049999999999999</v>
      </c>
      <c r="E3560" s="8">
        <v>0.88</v>
      </c>
      <c r="F3560" s="8">
        <v>2.0099999999999998</v>
      </c>
      <c r="G3560" s="8">
        <v>79.39</v>
      </c>
      <c r="H3560" s="8"/>
      <c r="I3560" s="8"/>
      <c r="J3560" s="8"/>
      <c r="N3560" s="7"/>
      <c r="O3560" s="8"/>
      <c r="P3560" s="8"/>
      <c r="Q3560" s="8"/>
      <c r="R3560" s="8"/>
      <c r="S3560" s="8"/>
      <c r="T3560" s="8"/>
      <c r="U3560" s="8"/>
      <c r="V3560" s="8"/>
      <c r="W3560" s="8"/>
    </row>
    <row r="3561" spans="1:23" ht="14.25" customHeight="1">
      <c r="A3561" s="7">
        <v>40955</v>
      </c>
      <c r="B3561" s="8">
        <v>2.9695999999999998</v>
      </c>
      <c r="C3561" s="8">
        <v>3.5360999999999998</v>
      </c>
      <c r="D3561" s="8">
        <v>0.5665</v>
      </c>
      <c r="E3561" s="8">
        <v>0.87</v>
      </c>
      <c r="F3561" s="8">
        <v>1.99</v>
      </c>
      <c r="G3561" s="8">
        <v>79.38</v>
      </c>
      <c r="H3561" s="8"/>
      <c r="I3561" s="8"/>
      <c r="J3561" s="8"/>
      <c r="N3561" s="7"/>
      <c r="O3561" s="8"/>
      <c r="P3561" s="8"/>
      <c r="Q3561" s="8"/>
      <c r="R3561" s="8"/>
      <c r="S3561" s="8"/>
      <c r="T3561" s="8"/>
      <c r="U3561" s="8"/>
      <c r="V3561" s="8"/>
      <c r="W3561" s="8"/>
    </row>
    <row r="3562" spans="1:23" ht="14.25" customHeight="1">
      <c r="A3562" s="7">
        <v>40954</v>
      </c>
      <c r="B3562" s="8">
        <v>2.9437000000000002</v>
      </c>
      <c r="C3562" s="8">
        <v>3.5335000000000001</v>
      </c>
      <c r="D3562" s="8">
        <v>0.58979999999999988</v>
      </c>
      <c r="E3562" s="8">
        <v>0.81</v>
      </c>
      <c r="F3562" s="8">
        <v>1.93</v>
      </c>
      <c r="G3562" s="8">
        <v>79.64</v>
      </c>
      <c r="H3562" s="8"/>
      <c r="I3562" s="8"/>
      <c r="J3562" s="8"/>
      <c r="N3562" s="7"/>
      <c r="O3562" s="8"/>
      <c r="P3562" s="8"/>
      <c r="Q3562" s="8"/>
      <c r="R3562" s="8"/>
      <c r="S3562" s="8"/>
      <c r="T3562" s="8"/>
      <c r="U3562" s="8"/>
      <c r="V3562" s="8"/>
      <c r="W3562" s="8"/>
    </row>
    <row r="3563" spans="1:23" ht="14.25" customHeight="1">
      <c r="A3563" s="7">
        <v>40953</v>
      </c>
      <c r="B3563" s="8">
        <v>2.9325000000000001</v>
      </c>
      <c r="C3563" s="8">
        <v>3.516</v>
      </c>
      <c r="D3563" s="8">
        <v>0.58349999999999991</v>
      </c>
      <c r="E3563" s="8">
        <v>0.81</v>
      </c>
      <c r="F3563" s="8">
        <v>1.92</v>
      </c>
      <c r="G3563" s="8">
        <v>79.38</v>
      </c>
      <c r="H3563" s="8"/>
      <c r="I3563" s="8"/>
      <c r="J3563" s="8"/>
      <c r="N3563" s="7"/>
      <c r="O3563" s="8"/>
      <c r="P3563" s="8"/>
      <c r="Q3563" s="8"/>
      <c r="R3563" s="8"/>
      <c r="S3563" s="8"/>
      <c r="T3563" s="8"/>
      <c r="U3563" s="8"/>
      <c r="V3563" s="8"/>
      <c r="W3563" s="8"/>
    </row>
    <row r="3564" spans="1:23" ht="14.25" customHeight="1">
      <c r="A3564" s="7">
        <v>40952</v>
      </c>
      <c r="B3564" s="8">
        <v>2.9037000000000002</v>
      </c>
      <c r="C3564" s="8">
        <v>3.5148000000000001</v>
      </c>
      <c r="D3564" s="8">
        <v>0.61109999999999998</v>
      </c>
      <c r="E3564" s="8">
        <v>0.85</v>
      </c>
      <c r="F3564" s="8">
        <v>1.99</v>
      </c>
      <c r="G3564" s="8">
        <v>79</v>
      </c>
      <c r="H3564" s="8"/>
      <c r="I3564" s="8"/>
      <c r="J3564" s="8"/>
      <c r="N3564" s="7"/>
      <c r="O3564" s="8"/>
      <c r="P3564" s="8"/>
      <c r="Q3564" s="8"/>
      <c r="R3564" s="8"/>
      <c r="S3564" s="8"/>
      <c r="T3564" s="8"/>
      <c r="U3564" s="8"/>
      <c r="V3564" s="8"/>
      <c r="W3564" s="8"/>
    </row>
    <row r="3565" spans="1:23" ht="14.25" customHeight="1">
      <c r="A3565" s="7">
        <v>40949</v>
      </c>
      <c r="B3565" s="8">
        <v>2.9546999999999999</v>
      </c>
      <c r="C3565" s="8">
        <v>3.5209999999999999</v>
      </c>
      <c r="D3565" s="8">
        <v>0.56630000000000003</v>
      </c>
      <c r="E3565" s="8">
        <v>0.81</v>
      </c>
      <c r="F3565" s="8">
        <v>1.96</v>
      </c>
      <c r="G3565" s="8">
        <v>79.010000000000005</v>
      </c>
      <c r="H3565" s="8"/>
      <c r="I3565" s="8"/>
      <c r="J3565" s="8"/>
      <c r="N3565" s="7"/>
      <c r="O3565" s="8"/>
      <c r="P3565" s="8"/>
      <c r="Q3565" s="8"/>
      <c r="R3565" s="8"/>
      <c r="S3565" s="8"/>
      <c r="T3565" s="8"/>
      <c r="U3565" s="8"/>
      <c r="V3565" s="8"/>
      <c r="W3565" s="8"/>
    </row>
    <row r="3566" spans="1:23" ht="14.25" customHeight="1">
      <c r="A3566" s="7">
        <v>40948</v>
      </c>
      <c r="B3566" s="8">
        <v>2.9588999999999999</v>
      </c>
      <c r="C3566" s="8">
        <v>3.5409000000000002</v>
      </c>
      <c r="D3566" s="8">
        <v>0.58200000000000029</v>
      </c>
      <c r="E3566" s="8">
        <v>0.86</v>
      </c>
      <c r="F3566" s="8">
        <v>2.04</v>
      </c>
      <c r="G3566" s="8">
        <v>78.59</v>
      </c>
      <c r="H3566" s="8"/>
      <c r="I3566" s="8"/>
      <c r="J3566" s="8"/>
      <c r="N3566" s="7"/>
      <c r="O3566" s="8"/>
      <c r="P3566" s="8"/>
      <c r="Q3566" s="8"/>
      <c r="R3566" s="8"/>
      <c r="S3566" s="8"/>
      <c r="T3566" s="8"/>
      <c r="U3566" s="8"/>
      <c r="V3566" s="8"/>
      <c r="W3566" s="8"/>
    </row>
    <row r="3567" spans="1:23" ht="14.25" customHeight="1">
      <c r="A3567" s="7">
        <v>40947</v>
      </c>
      <c r="B3567" s="8">
        <v>2.9275000000000002</v>
      </c>
      <c r="C3567" s="8">
        <v>3.5097999999999998</v>
      </c>
      <c r="D3567" s="8">
        <v>0.5822999999999996</v>
      </c>
      <c r="E3567" s="8">
        <v>0.82</v>
      </c>
      <c r="F3567" s="8">
        <v>2.0099999999999998</v>
      </c>
      <c r="G3567" s="8">
        <v>78.61</v>
      </c>
      <c r="H3567" s="8"/>
      <c r="I3567" s="8"/>
      <c r="J3567" s="8"/>
      <c r="N3567" s="7"/>
      <c r="O3567" s="8"/>
      <c r="P3567" s="8"/>
      <c r="Q3567" s="8"/>
      <c r="R3567" s="8"/>
      <c r="S3567" s="8"/>
      <c r="T3567" s="8"/>
      <c r="U3567" s="8"/>
      <c r="V3567" s="8"/>
      <c r="W3567" s="8"/>
    </row>
    <row r="3568" spans="1:23" ht="14.25" customHeight="1">
      <c r="A3568" s="7">
        <v>40946</v>
      </c>
      <c r="B3568" s="8">
        <v>2.8176000000000001</v>
      </c>
      <c r="C3568" s="8">
        <v>3.4809999999999999</v>
      </c>
      <c r="D3568" s="8">
        <v>0.66339999999999977</v>
      </c>
      <c r="E3568" s="8">
        <v>0.82</v>
      </c>
      <c r="F3568" s="8">
        <v>2</v>
      </c>
      <c r="G3568" s="8">
        <v>78.52</v>
      </c>
      <c r="H3568" s="8"/>
      <c r="I3568" s="8"/>
      <c r="J3568" s="8"/>
      <c r="N3568" s="7"/>
      <c r="O3568" s="8"/>
      <c r="P3568" s="8"/>
      <c r="Q3568" s="8"/>
      <c r="R3568" s="8"/>
      <c r="S3568" s="8"/>
      <c r="T3568" s="8"/>
      <c r="U3568" s="8"/>
      <c r="V3568" s="8"/>
      <c r="W3568" s="8"/>
    </row>
    <row r="3569" spans="1:23" ht="14.25" customHeight="1">
      <c r="A3569" s="7">
        <v>40945</v>
      </c>
      <c r="B3569" s="8">
        <v>2.8130999999999999</v>
      </c>
      <c r="C3569" s="8">
        <v>3.4784999999999999</v>
      </c>
      <c r="D3569" s="8">
        <v>0.66539999999999999</v>
      </c>
      <c r="E3569" s="8">
        <v>0.76</v>
      </c>
      <c r="F3569" s="8">
        <v>1.93</v>
      </c>
      <c r="G3569" s="8">
        <v>79.03</v>
      </c>
      <c r="H3569" s="8"/>
      <c r="I3569" s="8"/>
      <c r="J3569" s="8"/>
      <c r="N3569" s="7"/>
      <c r="O3569" s="8"/>
      <c r="P3569" s="8"/>
      <c r="Q3569" s="8"/>
      <c r="R3569" s="8"/>
      <c r="S3569" s="8"/>
      <c r="T3569" s="8"/>
      <c r="U3569" s="8"/>
      <c r="V3569" s="8"/>
      <c r="W3569" s="8"/>
    </row>
    <row r="3570" spans="1:23" ht="14.25" customHeight="1">
      <c r="A3570" s="7">
        <v>40942</v>
      </c>
      <c r="B3570" s="8">
        <v>2.7803</v>
      </c>
      <c r="C3570" s="8">
        <v>3.4359999999999999</v>
      </c>
      <c r="D3570" s="8">
        <v>0.65569999999999995</v>
      </c>
      <c r="E3570" s="8">
        <v>0.78</v>
      </c>
      <c r="F3570" s="8">
        <v>1.97</v>
      </c>
      <c r="G3570" s="8">
        <v>78.94</v>
      </c>
      <c r="H3570" s="8"/>
      <c r="I3570" s="8"/>
      <c r="J3570" s="8"/>
      <c r="N3570" s="7"/>
      <c r="O3570" s="8"/>
      <c r="P3570" s="8"/>
      <c r="Q3570" s="8"/>
      <c r="R3570" s="8"/>
      <c r="S3570" s="8"/>
      <c r="T3570" s="8"/>
      <c r="U3570" s="8"/>
      <c r="V3570" s="8"/>
      <c r="W3570" s="8"/>
    </row>
    <row r="3571" spans="1:23" ht="14.25" customHeight="1">
      <c r="A3571" s="7">
        <v>40941</v>
      </c>
      <c r="B3571" s="8">
        <v>2.7732999999999999</v>
      </c>
      <c r="C3571" s="8">
        <v>3.4409999999999998</v>
      </c>
      <c r="D3571" s="8">
        <v>0.66769999999999996</v>
      </c>
      <c r="E3571" s="8">
        <v>0.71</v>
      </c>
      <c r="F3571" s="8">
        <v>1.86</v>
      </c>
      <c r="G3571" s="8">
        <v>78.98</v>
      </c>
      <c r="H3571" s="8"/>
      <c r="I3571" s="8"/>
      <c r="J3571" s="8"/>
      <c r="N3571" s="7"/>
      <c r="O3571" s="8"/>
      <c r="P3571" s="8"/>
      <c r="Q3571" s="8"/>
      <c r="R3571" s="8"/>
      <c r="S3571" s="8"/>
      <c r="T3571" s="8"/>
      <c r="U3571" s="8"/>
      <c r="V3571" s="8"/>
      <c r="W3571" s="8"/>
    </row>
    <row r="3572" spans="1:23" ht="14.25" customHeight="1">
      <c r="A3572" s="7">
        <v>40940</v>
      </c>
      <c r="B3572" s="8">
        <v>2.7829000000000002</v>
      </c>
      <c r="C3572" s="8">
        <v>3.4318</v>
      </c>
      <c r="D3572" s="8">
        <v>0.64889999999999981</v>
      </c>
      <c r="E3572" s="8">
        <v>0.72</v>
      </c>
      <c r="F3572" s="8">
        <v>1.87</v>
      </c>
      <c r="G3572" s="8">
        <v>78.91</v>
      </c>
      <c r="H3572" s="8"/>
      <c r="I3572" s="8"/>
      <c r="J3572" s="8"/>
      <c r="N3572" s="7"/>
      <c r="O3572" s="8"/>
      <c r="P3572" s="8"/>
      <c r="Q3572" s="8"/>
      <c r="R3572" s="8"/>
      <c r="S3572" s="8"/>
      <c r="T3572" s="8"/>
      <c r="U3572" s="8"/>
      <c r="V3572" s="8"/>
      <c r="W3572" s="8"/>
    </row>
    <row r="3573" spans="1:23" ht="14.25" customHeight="1">
      <c r="A3573" s="7">
        <v>40939</v>
      </c>
      <c r="B3573" s="8">
        <v>2.7658</v>
      </c>
      <c r="C3573" s="8">
        <v>3.4064000000000001</v>
      </c>
      <c r="D3573" s="8">
        <v>0.64060000000000006</v>
      </c>
      <c r="E3573" s="8">
        <v>0.71</v>
      </c>
      <c r="F3573" s="8">
        <v>1.83</v>
      </c>
      <c r="G3573" s="8">
        <v>79.3</v>
      </c>
      <c r="H3573" s="8"/>
      <c r="I3573" s="8"/>
      <c r="J3573" s="8"/>
      <c r="N3573" s="7"/>
      <c r="O3573" s="8"/>
      <c r="P3573" s="8"/>
      <c r="Q3573" s="8"/>
      <c r="R3573" s="8"/>
      <c r="S3573" s="8"/>
      <c r="T3573" s="8"/>
      <c r="U3573" s="8"/>
      <c r="V3573" s="8"/>
      <c r="W3573" s="8"/>
    </row>
    <row r="3574" spans="1:23" ht="14.25" customHeight="1">
      <c r="A3574" s="7">
        <v>40938</v>
      </c>
      <c r="B3574" s="8">
        <v>2.7757000000000001</v>
      </c>
      <c r="C3574" s="8">
        <v>3.4005000000000001</v>
      </c>
      <c r="D3574" s="8">
        <v>0.62480000000000002</v>
      </c>
      <c r="E3574" s="8">
        <v>0.73</v>
      </c>
      <c r="F3574" s="8">
        <v>1.87</v>
      </c>
      <c r="G3574" s="8">
        <v>79.08</v>
      </c>
      <c r="H3574" s="8"/>
      <c r="I3574" s="8"/>
      <c r="J3574" s="8"/>
      <c r="N3574" s="7"/>
      <c r="O3574" s="8"/>
      <c r="P3574" s="8"/>
      <c r="Q3574" s="8"/>
      <c r="R3574" s="8"/>
      <c r="S3574" s="8"/>
      <c r="T3574" s="8"/>
      <c r="U3574" s="8"/>
      <c r="V3574" s="8"/>
      <c r="W3574" s="8"/>
    </row>
    <row r="3575" spans="1:23" ht="14.25" customHeight="1">
      <c r="A3575" s="7">
        <v>40937</v>
      </c>
      <c r="B3575" s="8">
        <v>2.7757000000000001</v>
      </c>
      <c r="C3575" s="8">
        <v>3.3812000000000002</v>
      </c>
      <c r="D3575" s="8">
        <v>0.60550000000000015</v>
      </c>
      <c r="E3575" s="8">
        <v>0.75</v>
      </c>
      <c r="F3575" s="8">
        <v>1.93</v>
      </c>
      <c r="G3575" s="8">
        <v>78.849999999999994</v>
      </c>
      <c r="H3575" s="8"/>
      <c r="I3575" s="8"/>
      <c r="J3575" s="8"/>
      <c r="N3575" s="7"/>
      <c r="O3575" s="8"/>
      <c r="P3575" s="8"/>
      <c r="Q3575" s="8"/>
      <c r="R3575" s="8"/>
      <c r="S3575" s="8"/>
      <c r="T3575" s="8"/>
      <c r="U3575" s="8"/>
      <c r="V3575" s="8"/>
      <c r="W3575" s="8"/>
    </row>
    <row r="3576" spans="1:23" ht="14.25" customHeight="1">
      <c r="A3576" s="7">
        <v>40935</v>
      </c>
      <c r="B3576" s="8">
        <v>2.8169</v>
      </c>
      <c r="C3576" s="8">
        <v>3.3811</v>
      </c>
      <c r="D3576" s="8">
        <v>0.56420000000000003</v>
      </c>
      <c r="E3576" s="8">
        <v>0.75</v>
      </c>
      <c r="F3576" s="8">
        <v>1.93</v>
      </c>
      <c r="G3576" s="8">
        <v>78.849999999999994</v>
      </c>
      <c r="H3576" s="8"/>
      <c r="I3576" s="8"/>
      <c r="J3576" s="8"/>
      <c r="N3576" s="7"/>
      <c r="O3576" s="8"/>
      <c r="P3576" s="8"/>
      <c r="Q3576" s="8"/>
      <c r="R3576" s="8"/>
      <c r="S3576" s="8"/>
      <c r="T3576" s="8"/>
      <c r="U3576" s="8"/>
      <c r="V3576" s="8"/>
      <c r="W3576" s="8"/>
    </row>
    <row r="3577" spans="1:23" ht="14.25" customHeight="1">
      <c r="A3577" s="7">
        <v>40934</v>
      </c>
      <c r="B3577" s="8">
        <v>2.8169</v>
      </c>
      <c r="C3577" s="8">
        <v>3.3811</v>
      </c>
      <c r="D3577" s="8">
        <v>0.56420000000000003</v>
      </c>
      <c r="E3577" s="8">
        <v>0.77</v>
      </c>
      <c r="F3577" s="8">
        <v>1.96</v>
      </c>
      <c r="G3577" s="8">
        <v>79.400000000000006</v>
      </c>
      <c r="H3577" s="8"/>
      <c r="I3577" s="8"/>
      <c r="J3577" s="8"/>
      <c r="N3577" s="7"/>
      <c r="O3577" s="8"/>
      <c r="P3577" s="8"/>
      <c r="Q3577" s="8"/>
      <c r="R3577" s="8"/>
      <c r="S3577" s="8"/>
      <c r="T3577" s="8"/>
      <c r="U3577" s="8"/>
      <c r="V3577" s="8"/>
      <c r="W3577" s="8"/>
    </row>
    <row r="3578" spans="1:23" ht="14.25" customHeight="1">
      <c r="A3578" s="7">
        <v>40933</v>
      </c>
      <c r="B3578" s="8">
        <v>2.8169</v>
      </c>
      <c r="C3578" s="8">
        <v>3.3811</v>
      </c>
      <c r="D3578" s="8">
        <v>0.56420000000000003</v>
      </c>
      <c r="E3578" s="8">
        <v>0.81</v>
      </c>
      <c r="F3578" s="8">
        <v>2.0099999999999998</v>
      </c>
      <c r="G3578" s="8">
        <v>79.48</v>
      </c>
      <c r="H3578" s="8"/>
      <c r="I3578" s="8"/>
      <c r="J3578" s="8"/>
      <c r="N3578" s="7"/>
      <c r="O3578" s="8"/>
      <c r="P3578" s="8"/>
      <c r="Q3578" s="8"/>
      <c r="R3578" s="8"/>
      <c r="S3578" s="8"/>
      <c r="T3578" s="8"/>
      <c r="U3578" s="8"/>
      <c r="V3578" s="8"/>
      <c r="W3578" s="8"/>
    </row>
    <row r="3579" spans="1:23" ht="14.25" customHeight="1">
      <c r="A3579" s="7">
        <v>40932</v>
      </c>
      <c r="B3579" s="8">
        <v>2.8169</v>
      </c>
      <c r="C3579" s="8">
        <v>3.3811</v>
      </c>
      <c r="D3579" s="8">
        <v>0.56420000000000003</v>
      </c>
      <c r="E3579" s="8">
        <v>0.92</v>
      </c>
      <c r="F3579" s="8">
        <v>2.08</v>
      </c>
      <c r="G3579" s="8">
        <v>79.78</v>
      </c>
      <c r="H3579" s="8"/>
      <c r="I3579" s="8"/>
      <c r="J3579" s="8"/>
      <c r="N3579" s="7"/>
      <c r="O3579" s="8"/>
      <c r="P3579" s="8"/>
      <c r="Q3579" s="8"/>
      <c r="R3579" s="8"/>
      <c r="S3579" s="8"/>
      <c r="T3579" s="8"/>
      <c r="U3579" s="8"/>
      <c r="V3579" s="8"/>
      <c r="W3579" s="8"/>
    </row>
    <row r="3580" spans="1:23" ht="14.25" customHeight="1">
      <c r="A3580" s="7">
        <v>40931</v>
      </c>
      <c r="B3580" s="8">
        <v>2.8169</v>
      </c>
      <c r="C3580" s="8">
        <v>3.3811</v>
      </c>
      <c r="D3580" s="8">
        <v>0.56420000000000003</v>
      </c>
      <c r="E3580" s="8">
        <v>0.93</v>
      </c>
      <c r="F3580" s="8">
        <v>2.09</v>
      </c>
      <c r="G3580" s="8">
        <v>79.78</v>
      </c>
      <c r="H3580" s="8"/>
      <c r="I3580" s="8"/>
      <c r="J3580" s="8"/>
      <c r="N3580" s="7"/>
      <c r="O3580" s="8"/>
      <c r="P3580" s="8"/>
      <c r="Q3580" s="8"/>
      <c r="R3580" s="8"/>
      <c r="S3580" s="8"/>
      <c r="T3580" s="8"/>
      <c r="U3580" s="8"/>
      <c r="V3580" s="8"/>
      <c r="W3580" s="8"/>
    </row>
    <row r="3581" spans="1:23" ht="14.25" customHeight="1">
      <c r="A3581" s="7">
        <v>40929</v>
      </c>
      <c r="B3581" s="8">
        <v>2.8169</v>
      </c>
      <c r="C3581" s="8">
        <v>3.3811</v>
      </c>
      <c r="D3581" s="8">
        <v>0.56420000000000003</v>
      </c>
      <c r="E3581" s="8">
        <v>0.91</v>
      </c>
      <c r="F3581" s="8">
        <v>2.0499999999999998</v>
      </c>
      <c r="G3581" s="8">
        <v>80.14</v>
      </c>
      <c r="H3581" s="8"/>
      <c r="I3581" s="8"/>
      <c r="J3581" s="8"/>
      <c r="N3581" s="7"/>
      <c r="O3581" s="8"/>
      <c r="P3581" s="8"/>
      <c r="Q3581" s="8"/>
      <c r="R3581" s="8"/>
      <c r="S3581" s="8"/>
      <c r="T3581" s="8"/>
      <c r="U3581" s="8"/>
      <c r="V3581" s="8"/>
      <c r="W3581" s="8"/>
    </row>
    <row r="3582" spans="1:23" ht="14.25" customHeight="1">
      <c r="A3582" s="7">
        <v>40928</v>
      </c>
      <c r="B3582" s="8">
        <v>2.8155000000000001</v>
      </c>
      <c r="C3582" s="8">
        <v>3.3807999999999998</v>
      </c>
      <c r="D3582" s="8">
        <v>0.56529999999999969</v>
      </c>
      <c r="E3582" s="8">
        <v>0.91</v>
      </c>
      <c r="F3582" s="8">
        <v>2.0499999999999998</v>
      </c>
      <c r="G3582" s="8">
        <v>80.14</v>
      </c>
      <c r="H3582" s="8"/>
      <c r="I3582" s="8"/>
      <c r="J3582" s="8"/>
      <c r="N3582" s="7"/>
      <c r="O3582" s="8"/>
      <c r="P3582" s="8"/>
      <c r="Q3582" s="8"/>
      <c r="R3582" s="8"/>
      <c r="S3582" s="8"/>
      <c r="T3582" s="8"/>
      <c r="U3582" s="8"/>
      <c r="V3582" s="8"/>
      <c r="W3582" s="8"/>
    </row>
    <row r="3583" spans="1:23" ht="14.25" customHeight="1">
      <c r="A3583" s="7">
        <v>40927</v>
      </c>
      <c r="B3583" s="8">
        <v>2.8439000000000001</v>
      </c>
      <c r="C3583" s="8">
        <v>3.3757999999999999</v>
      </c>
      <c r="D3583" s="8">
        <v>0.53189999999999982</v>
      </c>
      <c r="E3583" s="8">
        <v>0.87</v>
      </c>
      <c r="F3583" s="8">
        <v>2.0099999999999998</v>
      </c>
      <c r="G3583" s="8">
        <v>80.06</v>
      </c>
      <c r="H3583" s="8"/>
      <c r="I3583" s="8"/>
      <c r="J3583" s="8"/>
      <c r="N3583" s="7"/>
      <c r="O3583" s="8"/>
      <c r="P3583" s="8"/>
      <c r="Q3583" s="8"/>
      <c r="R3583" s="8"/>
      <c r="S3583" s="8"/>
      <c r="T3583" s="8"/>
      <c r="U3583" s="8"/>
      <c r="V3583" s="8"/>
      <c r="W3583" s="8"/>
    </row>
    <row r="3584" spans="1:23" ht="14.25" customHeight="1">
      <c r="A3584" s="7">
        <v>40926</v>
      </c>
      <c r="B3584" s="8">
        <v>2.8614000000000002</v>
      </c>
      <c r="C3584" s="8">
        <v>3.3957000000000002</v>
      </c>
      <c r="D3584" s="8">
        <v>0.5343</v>
      </c>
      <c r="E3584" s="8">
        <v>0.82</v>
      </c>
      <c r="F3584" s="8">
        <v>1.92</v>
      </c>
      <c r="G3584" s="8">
        <v>80.489999999999995</v>
      </c>
      <c r="H3584" s="8"/>
      <c r="I3584" s="8"/>
      <c r="J3584" s="8"/>
      <c r="N3584" s="7"/>
      <c r="O3584" s="8"/>
      <c r="P3584" s="8"/>
      <c r="Q3584" s="8"/>
      <c r="R3584" s="8"/>
      <c r="S3584" s="8"/>
      <c r="T3584" s="8"/>
      <c r="U3584" s="8"/>
      <c r="V3584" s="8"/>
      <c r="W3584" s="8"/>
    </row>
    <row r="3585" spans="1:23" ht="14.25" customHeight="1">
      <c r="A3585" s="7">
        <v>40925</v>
      </c>
      <c r="B3585" s="8">
        <v>2.8208000000000002</v>
      </c>
      <c r="C3585" s="8">
        <v>3.4045000000000001</v>
      </c>
      <c r="D3585" s="8">
        <v>0.58369999999999989</v>
      </c>
      <c r="E3585" s="8">
        <v>0.79</v>
      </c>
      <c r="F3585" s="8">
        <v>1.87</v>
      </c>
      <c r="G3585" s="8">
        <v>81.12</v>
      </c>
      <c r="H3585" s="8"/>
      <c r="I3585" s="8"/>
      <c r="J3585" s="8"/>
      <c r="N3585" s="7"/>
      <c r="O3585" s="8"/>
      <c r="P3585" s="8"/>
      <c r="Q3585" s="8"/>
      <c r="R3585" s="8"/>
      <c r="S3585" s="8"/>
      <c r="T3585" s="8"/>
      <c r="U3585" s="8"/>
      <c r="V3585" s="8"/>
      <c r="W3585" s="8"/>
    </row>
    <row r="3586" spans="1:23" ht="14.25" customHeight="1">
      <c r="A3586" s="7">
        <v>40924</v>
      </c>
      <c r="B3586" s="8">
        <v>2.8250999999999999</v>
      </c>
      <c r="C3586" s="8">
        <v>3.4232999999999998</v>
      </c>
      <c r="D3586" s="8">
        <v>0.59819999999999984</v>
      </c>
      <c r="E3586" s="8">
        <v>0.8</v>
      </c>
      <c r="F3586" s="8">
        <v>1.89</v>
      </c>
      <c r="G3586" s="8">
        <v>81.430000000000007</v>
      </c>
      <c r="H3586" s="8"/>
      <c r="I3586" s="8"/>
      <c r="J3586" s="8"/>
      <c r="N3586" s="7"/>
      <c r="O3586" s="8"/>
      <c r="P3586" s="8"/>
      <c r="Q3586" s="8"/>
      <c r="R3586" s="8"/>
      <c r="S3586" s="8"/>
      <c r="T3586" s="8"/>
      <c r="U3586" s="8"/>
      <c r="V3586" s="8"/>
      <c r="W3586" s="8"/>
    </row>
    <row r="3587" spans="1:23" ht="14.25" customHeight="1">
      <c r="A3587" s="7">
        <v>40921</v>
      </c>
      <c r="B3587" s="8">
        <v>2.7938000000000001</v>
      </c>
      <c r="C3587" s="8">
        <v>3.4108000000000001</v>
      </c>
      <c r="D3587" s="8">
        <v>0.61699999999999999</v>
      </c>
      <c r="E3587" s="8">
        <v>0.8</v>
      </c>
      <c r="F3587" s="8">
        <v>1.89</v>
      </c>
      <c r="G3587" s="8">
        <v>81.48</v>
      </c>
      <c r="H3587" s="8"/>
      <c r="I3587" s="8"/>
      <c r="J3587" s="8"/>
      <c r="N3587" s="7"/>
      <c r="O3587" s="8"/>
      <c r="P3587" s="8"/>
      <c r="Q3587" s="8"/>
      <c r="R3587" s="8"/>
      <c r="S3587" s="8"/>
      <c r="T3587" s="8"/>
      <c r="U3587" s="8"/>
      <c r="V3587" s="8"/>
      <c r="W3587" s="8"/>
    </row>
    <row r="3588" spans="1:23" ht="14.25" customHeight="1">
      <c r="A3588" s="7">
        <v>40920</v>
      </c>
      <c r="B3588" s="8">
        <v>2.7841</v>
      </c>
      <c r="C3588" s="8">
        <v>3.4020000000000001</v>
      </c>
      <c r="D3588" s="8">
        <v>0.61790000000000012</v>
      </c>
      <c r="E3588" s="8">
        <v>0.84</v>
      </c>
      <c r="F3588" s="8">
        <v>1.94</v>
      </c>
      <c r="G3588" s="8">
        <v>80.84</v>
      </c>
      <c r="H3588" s="8"/>
      <c r="I3588" s="8"/>
      <c r="J3588" s="8"/>
      <c r="N3588" s="7"/>
      <c r="O3588" s="8"/>
      <c r="P3588" s="8"/>
      <c r="Q3588" s="8"/>
      <c r="R3588" s="8"/>
      <c r="S3588" s="8"/>
      <c r="T3588" s="8"/>
      <c r="U3588" s="8"/>
      <c r="V3588" s="8"/>
      <c r="W3588" s="8"/>
    </row>
    <row r="3589" spans="1:23" ht="14.25" customHeight="1">
      <c r="A3589" s="7">
        <v>40919</v>
      </c>
      <c r="B3589" s="8">
        <v>2.7884000000000002</v>
      </c>
      <c r="C3589" s="8">
        <v>3.4207999999999998</v>
      </c>
      <c r="D3589" s="8">
        <v>0.63239999999999963</v>
      </c>
      <c r="E3589" s="8">
        <v>0.82</v>
      </c>
      <c r="F3589" s="8">
        <v>1.93</v>
      </c>
      <c r="G3589" s="8">
        <v>81.290000000000006</v>
      </c>
      <c r="H3589" s="8"/>
      <c r="I3589" s="8"/>
      <c r="J3589" s="8"/>
      <c r="N3589" s="7"/>
      <c r="O3589" s="8"/>
      <c r="P3589" s="8"/>
      <c r="Q3589" s="8"/>
      <c r="R3589" s="8"/>
      <c r="S3589" s="8"/>
      <c r="T3589" s="8"/>
      <c r="U3589" s="8"/>
      <c r="V3589" s="8"/>
      <c r="W3589" s="8"/>
    </row>
    <row r="3590" spans="1:23" ht="14.25" customHeight="1">
      <c r="A3590" s="7">
        <v>40918</v>
      </c>
      <c r="B3590" s="8">
        <v>2.7282999999999999</v>
      </c>
      <c r="C3590" s="8">
        <v>3.403</v>
      </c>
      <c r="D3590" s="8">
        <v>0.67470000000000008</v>
      </c>
      <c r="E3590" s="8">
        <v>0.86</v>
      </c>
      <c r="F3590" s="8">
        <v>2</v>
      </c>
      <c r="G3590" s="8">
        <v>80.87</v>
      </c>
      <c r="H3590" s="8"/>
      <c r="I3590" s="8"/>
      <c r="J3590" s="8"/>
      <c r="N3590" s="7"/>
      <c r="O3590" s="8"/>
      <c r="P3590" s="8"/>
      <c r="Q3590" s="8"/>
      <c r="R3590" s="8"/>
      <c r="S3590" s="8"/>
      <c r="T3590" s="8"/>
      <c r="U3590" s="8"/>
      <c r="V3590" s="8"/>
      <c r="W3590" s="8"/>
    </row>
    <row r="3591" spans="1:23" ht="14.25" customHeight="1">
      <c r="A3591" s="7">
        <v>40917</v>
      </c>
      <c r="B3591" s="8">
        <v>2.7307999999999999</v>
      </c>
      <c r="C3591" s="8">
        <v>3.3805999999999998</v>
      </c>
      <c r="D3591" s="8">
        <v>0.64979999999999993</v>
      </c>
      <c r="E3591" s="8">
        <v>0.85</v>
      </c>
      <c r="F3591" s="8">
        <v>1.98</v>
      </c>
      <c r="G3591" s="8">
        <v>80.98</v>
      </c>
      <c r="H3591" s="8"/>
      <c r="I3591" s="8"/>
      <c r="J3591" s="8"/>
      <c r="N3591" s="7"/>
      <c r="O3591" s="8"/>
      <c r="P3591" s="8"/>
      <c r="Q3591" s="8"/>
      <c r="R3591" s="8"/>
      <c r="S3591" s="8"/>
      <c r="T3591" s="8"/>
      <c r="U3591" s="8"/>
      <c r="V3591" s="8"/>
      <c r="W3591" s="8"/>
    </row>
    <row r="3592" spans="1:23" ht="14.25" customHeight="1">
      <c r="A3592" s="7">
        <v>40914</v>
      </c>
      <c r="B3592" s="8">
        <v>2.7391000000000001</v>
      </c>
      <c r="C3592" s="8">
        <v>3.3969999999999998</v>
      </c>
      <c r="D3592" s="8">
        <v>0.65789999999999971</v>
      </c>
      <c r="E3592" s="8">
        <v>0.86</v>
      </c>
      <c r="F3592" s="8">
        <v>1.98</v>
      </c>
      <c r="G3592" s="8">
        <v>81.27</v>
      </c>
      <c r="H3592" s="8"/>
      <c r="I3592" s="8"/>
      <c r="J3592" s="8"/>
      <c r="N3592" s="7"/>
      <c r="O3592" s="8"/>
      <c r="P3592" s="8"/>
      <c r="Q3592" s="8"/>
      <c r="R3592" s="8"/>
      <c r="S3592" s="8"/>
      <c r="T3592" s="8"/>
      <c r="U3592" s="8"/>
      <c r="V3592" s="8"/>
      <c r="W3592" s="8"/>
    </row>
    <row r="3593" spans="1:23" ht="14.25" customHeight="1">
      <c r="A3593" s="7">
        <v>40913</v>
      </c>
      <c r="B3593" s="8">
        <v>2.7404000000000002</v>
      </c>
      <c r="C3593" s="8">
        <v>3.4304000000000001</v>
      </c>
      <c r="D3593" s="8">
        <v>0.69</v>
      </c>
      <c r="E3593" s="8">
        <v>0.88</v>
      </c>
      <c r="F3593" s="8">
        <v>2.02</v>
      </c>
      <c r="G3593" s="8">
        <v>80.91</v>
      </c>
      <c r="H3593" s="8"/>
      <c r="I3593" s="8"/>
      <c r="J3593" s="8"/>
      <c r="N3593" s="7"/>
      <c r="O3593" s="8"/>
      <c r="P3593" s="8"/>
      <c r="Q3593" s="8"/>
      <c r="R3593" s="8"/>
      <c r="S3593" s="8"/>
      <c r="T3593" s="8"/>
      <c r="U3593" s="8"/>
      <c r="V3593" s="8"/>
      <c r="W3593" s="8"/>
    </row>
    <row r="3594" spans="1:23" ht="14.25" customHeight="1">
      <c r="A3594" s="7">
        <v>40912</v>
      </c>
      <c r="B3594" s="8">
        <v>2.7277999999999998</v>
      </c>
      <c r="C3594" s="8">
        <v>3.4394999999999998</v>
      </c>
      <c r="D3594" s="8">
        <v>0.7117</v>
      </c>
      <c r="E3594" s="8">
        <v>0.89</v>
      </c>
      <c r="F3594" s="8">
        <v>2</v>
      </c>
      <c r="G3594" s="8">
        <v>80.08</v>
      </c>
      <c r="H3594" s="8"/>
      <c r="I3594" s="8"/>
      <c r="J3594" s="8"/>
      <c r="N3594" s="7"/>
      <c r="O3594" s="8"/>
      <c r="P3594" s="8"/>
      <c r="Q3594" s="8"/>
      <c r="R3594" s="8"/>
      <c r="S3594" s="8"/>
      <c r="T3594" s="8"/>
      <c r="U3594" s="8"/>
      <c r="V3594" s="8"/>
      <c r="W3594" s="8"/>
    </row>
    <row r="3595" spans="1:23" ht="14.25" customHeight="1">
      <c r="A3595" s="7">
        <v>40911</v>
      </c>
      <c r="B3595" s="8">
        <v>2.7166999999999999</v>
      </c>
      <c r="C3595" s="8">
        <v>3.4211</v>
      </c>
      <c r="D3595" s="8">
        <v>0.70440000000000014</v>
      </c>
      <c r="E3595" s="8">
        <v>0.89</v>
      </c>
      <c r="F3595" s="8">
        <v>1.97</v>
      </c>
      <c r="G3595" s="8">
        <v>79.650000000000006</v>
      </c>
      <c r="H3595" s="8"/>
      <c r="I3595" s="8"/>
      <c r="J3595" s="8"/>
      <c r="N3595" s="7"/>
      <c r="O3595" s="8"/>
      <c r="P3595" s="8"/>
      <c r="Q3595" s="8"/>
      <c r="R3595" s="8"/>
      <c r="S3595" s="8"/>
      <c r="T3595" s="8"/>
      <c r="U3595" s="8"/>
      <c r="V3595" s="8"/>
      <c r="W3595" s="8"/>
    </row>
    <row r="3596" spans="1:23" ht="14.25" customHeight="1">
      <c r="A3596" s="7">
        <v>40910</v>
      </c>
      <c r="B3596" s="8">
        <v>2.7166999999999999</v>
      </c>
      <c r="C3596" s="8">
        <v>3.4211</v>
      </c>
      <c r="D3596" s="8">
        <v>0.70440000000000014</v>
      </c>
      <c r="E3596" s="8">
        <v>0.83</v>
      </c>
      <c r="F3596" s="8">
        <v>1.89</v>
      </c>
      <c r="G3596" s="8">
        <v>80.290000000000006</v>
      </c>
      <c r="H3596" s="8"/>
      <c r="I3596" s="8"/>
      <c r="J3596" s="8"/>
      <c r="N3596" s="7"/>
      <c r="O3596" s="8"/>
      <c r="P3596" s="8"/>
      <c r="Q3596" s="8"/>
      <c r="R3596" s="8"/>
      <c r="S3596" s="8"/>
      <c r="T3596" s="8"/>
      <c r="U3596" s="8"/>
      <c r="V3596" s="8"/>
      <c r="W3596" s="8"/>
    </row>
    <row r="3597" spans="1:23" ht="14.25" customHeight="1">
      <c r="A3597" s="7">
        <v>40908</v>
      </c>
      <c r="B3597" s="8">
        <v>2.7166999999999999</v>
      </c>
      <c r="C3597" s="8">
        <v>3.4211</v>
      </c>
      <c r="D3597" s="8">
        <v>0.70440000000000014</v>
      </c>
      <c r="E3597" s="8">
        <v>0.83</v>
      </c>
      <c r="F3597" s="8">
        <v>1.89</v>
      </c>
      <c r="G3597" s="8">
        <v>80.2</v>
      </c>
      <c r="H3597" s="8"/>
      <c r="I3597" s="8"/>
      <c r="J3597" s="8"/>
      <c r="N3597" s="7"/>
      <c r="O3597" s="8"/>
      <c r="P3597" s="8"/>
      <c r="Q3597" s="8"/>
      <c r="R3597" s="8"/>
      <c r="S3597" s="8"/>
      <c r="T3597" s="8"/>
      <c r="U3597" s="8"/>
      <c r="V3597" s="8"/>
      <c r="W3597" s="8"/>
    </row>
    <row r="3598" spans="1:23" ht="14.25" customHeight="1">
      <c r="A3598" s="7">
        <v>40907</v>
      </c>
      <c r="B3598" s="8">
        <v>2.7201</v>
      </c>
      <c r="C3598" s="8">
        <v>3.4302999999999999</v>
      </c>
      <c r="D3598" s="8">
        <v>0.71019999999999994</v>
      </c>
      <c r="E3598" s="8">
        <v>0.83</v>
      </c>
      <c r="F3598" s="8">
        <v>1.89</v>
      </c>
      <c r="G3598" s="8">
        <v>80.2</v>
      </c>
      <c r="H3598" s="8"/>
      <c r="I3598" s="8"/>
      <c r="J3598" s="8"/>
      <c r="N3598" s="7"/>
      <c r="O3598" s="8"/>
      <c r="P3598" s="8"/>
      <c r="Q3598" s="8"/>
      <c r="R3598" s="8"/>
      <c r="S3598" s="8"/>
      <c r="T3598" s="8"/>
      <c r="U3598" s="8"/>
      <c r="V3598" s="8"/>
      <c r="W3598" s="8"/>
    </row>
    <row r="3599" spans="1:23" ht="14.25" customHeight="1">
      <c r="A3599" s="7">
        <v>40906</v>
      </c>
      <c r="B3599" s="8">
        <v>2.7368999999999999</v>
      </c>
      <c r="C3599" s="8">
        <v>3.4453</v>
      </c>
      <c r="D3599" s="8">
        <v>0.70840000000000014</v>
      </c>
      <c r="E3599" s="8">
        <v>0.88</v>
      </c>
      <c r="F3599" s="8">
        <v>1.91</v>
      </c>
      <c r="G3599" s="8">
        <v>80.36</v>
      </c>
      <c r="H3599" s="8"/>
      <c r="I3599" s="8"/>
      <c r="J3599" s="8"/>
      <c r="N3599" s="7"/>
      <c r="O3599" s="8"/>
      <c r="P3599" s="8"/>
      <c r="Q3599" s="8"/>
      <c r="R3599" s="8"/>
      <c r="S3599" s="8"/>
      <c r="T3599" s="8"/>
      <c r="U3599" s="8"/>
      <c r="V3599" s="8"/>
      <c r="W3599" s="8"/>
    </row>
    <row r="3600" spans="1:23" ht="14.25" customHeight="1">
      <c r="A3600" s="7">
        <v>40905</v>
      </c>
      <c r="B3600" s="8">
        <v>2.7342</v>
      </c>
      <c r="C3600" s="8">
        <v>3.4603000000000002</v>
      </c>
      <c r="D3600" s="8">
        <v>0.72610000000000019</v>
      </c>
      <c r="E3600" s="8">
        <v>0.91</v>
      </c>
      <c r="F3600" s="8">
        <v>1.93</v>
      </c>
      <c r="G3600" s="8">
        <v>80.5</v>
      </c>
      <c r="H3600" s="8"/>
      <c r="I3600" s="8"/>
      <c r="J3600" s="8"/>
      <c r="N3600" s="7"/>
      <c r="O3600" s="8"/>
      <c r="P3600" s="8"/>
      <c r="Q3600" s="8"/>
      <c r="R3600" s="8"/>
      <c r="S3600" s="8"/>
      <c r="T3600" s="8"/>
      <c r="U3600" s="8"/>
      <c r="V3600" s="8"/>
      <c r="W3600" s="8"/>
    </row>
    <row r="3601" spans="1:23" ht="14.25" customHeight="1">
      <c r="A3601" s="7">
        <v>40904</v>
      </c>
      <c r="B3601" s="8">
        <v>2.7315999999999998</v>
      </c>
      <c r="C3601" s="8">
        <v>3.4603000000000002</v>
      </c>
      <c r="D3601" s="8">
        <v>0.72870000000000035</v>
      </c>
      <c r="E3601" s="8">
        <v>0.96</v>
      </c>
      <c r="F3601" s="8">
        <v>2.02</v>
      </c>
      <c r="G3601" s="8">
        <v>79.8</v>
      </c>
      <c r="H3601" s="8"/>
      <c r="I3601" s="8"/>
      <c r="J3601" s="8"/>
      <c r="N3601" s="7"/>
      <c r="O3601" s="8"/>
      <c r="P3601" s="8"/>
      <c r="Q3601" s="8"/>
      <c r="R3601" s="8"/>
      <c r="S3601" s="8"/>
      <c r="T3601" s="8"/>
      <c r="U3601" s="8"/>
      <c r="V3601" s="8"/>
      <c r="W3601" s="8"/>
    </row>
    <row r="3602" spans="1:23" ht="14.25" customHeight="1">
      <c r="A3602" s="7">
        <v>40903</v>
      </c>
      <c r="B3602" s="8">
        <v>2.7315</v>
      </c>
      <c r="C3602" s="8">
        <v>3.4653</v>
      </c>
      <c r="D3602" s="8">
        <v>0.73380000000000001</v>
      </c>
      <c r="E3602" s="8">
        <v>0.97</v>
      </c>
      <c r="F3602" s="8">
        <v>2.0299999999999998</v>
      </c>
      <c r="G3602" s="8">
        <v>79.91</v>
      </c>
      <c r="H3602" s="8"/>
      <c r="I3602" s="8"/>
      <c r="J3602" s="8"/>
      <c r="N3602" s="7"/>
      <c r="O3602" s="8"/>
      <c r="P3602" s="8"/>
      <c r="Q3602" s="8"/>
      <c r="R3602" s="8"/>
      <c r="S3602" s="8"/>
      <c r="T3602" s="8"/>
      <c r="U3602" s="8"/>
      <c r="V3602" s="8"/>
      <c r="W3602" s="8"/>
    </row>
    <row r="3603" spans="1:23" ht="14.25" customHeight="1">
      <c r="A3603" s="7">
        <v>40900</v>
      </c>
      <c r="B3603" s="8">
        <v>2.7341000000000002</v>
      </c>
      <c r="C3603" s="8">
        <v>3.4803000000000002</v>
      </c>
      <c r="D3603" s="8">
        <v>0.74619999999999997</v>
      </c>
      <c r="E3603" s="8">
        <v>0.97</v>
      </c>
      <c r="F3603" s="8">
        <v>2.0299999999999998</v>
      </c>
      <c r="G3603" s="8">
        <v>79.989999999999995</v>
      </c>
      <c r="H3603" s="8"/>
      <c r="I3603" s="8"/>
      <c r="J3603" s="8"/>
      <c r="N3603" s="7"/>
      <c r="O3603" s="8"/>
      <c r="P3603" s="8"/>
      <c r="Q3603" s="8"/>
      <c r="R3603" s="8"/>
      <c r="S3603" s="8"/>
      <c r="T3603" s="8"/>
      <c r="U3603" s="8"/>
      <c r="V3603" s="8"/>
      <c r="W3603" s="8"/>
    </row>
    <row r="3604" spans="1:23" ht="14.25" customHeight="1">
      <c r="A3604" s="7">
        <v>40899</v>
      </c>
      <c r="B3604" s="8">
        <v>2.7241</v>
      </c>
      <c r="C3604" s="8">
        <v>3.4752000000000001</v>
      </c>
      <c r="D3604" s="8">
        <v>0.7511000000000001</v>
      </c>
      <c r="E3604" s="8">
        <v>0.91</v>
      </c>
      <c r="F3604" s="8">
        <v>1.97</v>
      </c>
      <c r="G3604" s="8">
        <v>79.95</v>
      </c>
      <c r="H3604" s="8"/>
      <c r="I3604" s="8"/>
      <c r="J3604" s="8"/>
      <c r="N3604" s="7"/>
      <c r="O3604" s="8"/>
      <c r="P3604" s="8"/>
      <c r="Q3604" s="8"/>
      <c r="R3604" s="8"/>
      <c r="S3604" s="8"/>
      <c r="T3604" s="8"/>
      <c r="U3604" s="8"/>
      <c r="V3604" s="8"/>
      <c r="W3604" s="8"/>
    </row>
    <row r="3605" spans="1:23" ht="14.25" customHeight="1">
      <c r="A3605" s="7">
        <v>40898</v>
      </c>
      <c r="B3605" s="8">
        <v>2.7315999999999998</v>
      </c>
      <c r="C3605" s="8">
        <v>3.4708999999999999</v>
      </c>
      <c r="D3605" s="8">
        <v>0.73930000000000007</v>
      </c>
      <c r="E3605" s="8">
        <v>0.91</v>
      </c>
      <c r="F3605" s="8">
        <v>1.98</v>
      </c>
      <c r="G3605" s="8">
        <v>79.98</v>
      </c>
      <c r="H3605" s="8"/>
      <c r="I3605" s="8"/>
      <c r="J3605" s="8"/>
      <c r="N3605" s="7"/>
      <c r="O3605" s="8"/>
      <c r="P3605" s="8"/>
      <c r="Q3605" s="8"/>
      <c r="R3605" s="8"/>
      <c r="S3605" s="8"/>
      <c r="T3605" s="8"/>
      <c r="U3605" s="8"/>
      <c r="V3605" s="8"/>
      <c r="W3605" s="8"/>
    </row>
    <row r="3606" spans="1:23" ht="14.25" customHeight="1">
      <c r="A3606" s="7">
        <v>40897</v>
      </c>
      <c r="B3606" s="8">
        <v>2.7126999999999999</v>
      </c>
      <c r="C3606" s="8">
        <v>3.4655</v>
      </c>
      <c r="D3606" s="8">
        <v>0.75280000000000014</v>
      </c>
      <c r="E3606" s="8">
        <v>0.88</v>
      </c>
      <c r="F3606" s="8">
        <v>1.94</v>
      </c>
      <c r="G3606" s="8">
        <v>79.84</v>
      </c>
      <c r="H3606" s="8"/>
      <c r="I3606" s="8"/>
      <c r="J3606" s="8"/>
      <c r="N3606" s="7"/>
      <c r="O3606" s="8"/>
      <c r="P3606" s="8"/>
      <c r="Q3606" s="8"/>
      <c r="R3606" s="8"/>
      <c r="S3606" s="8"/>
      <c r="T3606" s="8"/>
      <c r="U3606" s="8"/>
      <c r="V3606" s="8"/>
      <c r="W3606" s="8"/>
    </row>
    <row r="3607" spans="1:23" ht="14.25" customHeight="1">
      <c r="A3607" s="7">
        <v>40896</v>
      </c>
      <c r="B3607" s="8">
        <v>2.7126999999999999</v>
      </c>
      <c r="C3607" s="8">
        <v>3.4702000000000002</v>
      </c>
      <c r="D3607" s="8">
        <v>0.75750000000000028</v>
      </c>
      <c r="E3607" s="8">
        <v>0.82</v>
      </c>
      <c r="F3607" s="8">
        <v>1.82</v>
      </c>
      <c r="G3607" s="8">
        <v>80.37</v>
      </c>
      <c r="H3607" s="8"/>
      <c r="I3607" s="8"/>
      <c r="J3607" s="8"/>
      <c r="N3607" s="7"/>
      <c r="O3607" s="8"/>
      <c r="P3607" s="8"/>
      <c r="Q3607" s="8"/>
      <c r="R3607" s="8"/>
      <c r="S3607" s="8"/>
      <c r="T3607" s="8"/>
      <c r="U3607" s="8"/>
      <c r="V3607" s="8"/>
      <c r="W3607" s="8"/>
    </row>
    <row r="3608" spans="1:23" ht="14.25" customHeight="1">
      <c r="A3608" s="7">
        <v>40893</v>
      </c>
      <c r="B3608" s="8">
        <v>2.7202000000000002</v>
      </c>
      <c r="C3608" s="8">
        <v>3.4636999999999998</v>
      </c>
      <c r="D3608" s="8">
        <v>0.74349999999999961</v>
      </c>
      <c r="E3608" s="8">
        <v>0.81</v>
      </c>
      <c r="F3608" s="8">
        <v>1.86</v>
      </c>
      <c r="G3608" s="8">
        <v>80.14</v>
      </c>
      <c r="H3608" s="8"/>
      <c r="I3608" s="8"/>
      <c r="J3608" s="8"/>
      <c r="N3608" s="7"/>
      <c r="O3608" s="8"/>
      <c r="P3608" s="8"/>
      <c r="Q3608" s="8"/>
      <c r="R3608" s="8"/>
      <c r="S3608" s="8"/>
      <c r="T3608" s="8"/>
      <c r="U3608" s="8"/>
      <c r="V3608" s="8"/>
      <c r="W3608" s="8"/>
    </row>
    <row r="3609" spans="1:23" ht="14.25" customHeight="1">
      <c r="A3609" s="7">
        <v>40892</v>
      </c>
      <c r="B3609" s="8">
        <v>2.7198000000000002</v>
      </c>
      <c r="C3609" s="8">
        <v>3.4889999999999999</v>
      </c>
      <c r="D3609" s="8">
        <v>0.76919999999999966</v>
      </c>
      <c r="E3609" s="8">
        <v>0.86</v>
      </c>
      <c r="F3609" s="8">
        <v>1.92</v>
      </c>
      <c r="G3609" s="8">
        <v>80.28</v>
      </c>
      <c r="H3609" s="8"/>
      <c r="I3609" s="8"/>
      <c r="J3609" s="8"/>
      <c r="N3609" s="7"/>
      <c r="O3609" s="8"/>
      <c r="P3609" s="8"/>
      <c r="Q3609" s="8"/>
      <c r="R3609" s="8"/>
      <c r="S3609" s="8"/>
      <c r="T3609" s="8"/>
      <c r="U3609" s="8"/>
      <c r="V3609" s="8"/>
      <c r="W3609" s="8"/>
    </row>
    <row r="3610" spans="1:23" ht="14.25" customHeight="1">
      <c r="A3610" s="7">
        <v>40891</v>
      </c>
      <c r="B3610" s="8">
        <v>2.7183000000000002</v>
      </c>
      <c r="C3610" s="8">
        <v>3.4807000000000001</v>
      </c>
      <c r="D3610" s="8">
        <v>0.76239999999999997</v>
      </c>
      <c r="E3610" s="8">
        <v>0.86</v>
      </c>
      <c r="F3610" s="8">
        <v>1.92</v>
      </c>
      <c r="G3610" s="8">
        <v>80.53</v>
      </c>
      <c r="H3610" s="8"/>
      <c r="I3610" s="8"/>
      <c r="J3610" s="8"/>
      <c r="N3610" s="7"/>
      <c r="O3610" s="8"/>
      <c r="P3610" s="8"/>
      <c r="Q3610" s="8"/>
      <c r="R3610" s="8"/>
      <c r="S3610" s="8"/>
      <c r="T3610" s="8"/>
      <c r="U3610" s="8"/>
      <c r="V3610" s="8"/>
      <c r="W3610" s="8"/>
    </row>
    <row r="3611" spans="1:23" ht="14.25" customHeight="1">
      <c r="A3611" s="7">
        <v>40890</v>
      </c>
      <c r="B3611" s="8">
        <v>2.6926000000000001</v>
      </c>
      <c r="C3611" s="8">
        <v>3.4982000000000002</v>
      </c>
      <c r="D3611" s="8">
        <v>0.80560000000000009</v>
      </c>
      <c r="E3611" s="8">
        <v>0.85</v>
      </c>
      <c r="F3611" s="8">
        <v>1.96</v>
      </c>
      <c r="G3611" s="8">
        <v>80.27</v>
      </c>
      <c r="H3611" s="8"/>
      <c r="I3611" s="8"/>
      <c r="J3611" s="8"/>
      <c r="N3611" s="7"/>
      <c r="O3611" s="8"/>
      <c r="P3611" s="8"/>
      <c r="Q3611" s="8"/>
      <c r="R3611" s="8"/>
      <c r="S3611" s="8"/>
      <c r="T3611" s="8"/>
      <c r="U3611" s="8"/>
      <c r="V3611" s="8"/>
      <c r="W3611" s="8"/>
    </row>
    <row r="3612" spans="1:23" ht="14.25" customHeight="1">
      <c r="A3612" s="7">
        <v>40889</v>
      </c>
      <c r="B3612" s="8">
        <v>2.6595</v>
      </c>
      <c r="C3612" s="8">
        <v>3.4927000000000001</v>
      </c>
      <c r="D3612" s="8">
        <v>0.83320000000000016</v>
      </c>
      <c r="E3612" s="8">
        <v>0.87</v>
      </c>
      <c r="F3612" s="8">
        <v>2.0299999999999998</v>
      </c>
      <c r="G3612" s="8">
        <v>79.53</v>
      </c>
      <c r="H3612" s="8"/>
      <c r="I3612" s="8"/>
      <c r="J3612" s="8"/>
      <c r="N3612" s="7"/>
      <c r="O3612" s="8"/>
      <c r="P3612" s="8"/>
      <c r="Q3612" s="8"/>
      <c r="R3612" s="8"/>
      <c r="S3612" s="8"/>
      <c r="T3612" s="8"/>
      <c r="U3612" s="8"/>
      <c r="V3612" s="8"/>
      <c r="W3612" s="8"/>
    </row>
    <row r="3613" spans="1:23" ht="14.25" customHeight="1">
      <c r="A3613" s="7">
        <v>40886</v>
      </c>
      <c r="B3613" s="8">
        <v>2.6324000000000001</v>
      </c>
      <c r="C3613" s="8">
        <v>3.4817</v>
      </c>
      <c r="D3613" s="8">
        <v>0.84929999999999994</v>
      </c>
      <c r="E3613" s="8">
        <v>0.89</v>
      </c>
      <c r="F3613" s="8">
        <v>2.0699999999999998</v>
      </c>
      <c r="G3613" s="8">
        <v>78.59</v>
      </c>
      <c r="H3613" s="8"/>
      <c r="I3613" s="8"/>
      <c r="J3613" s="8"/>
      <c r="N3613" s="7"/>
      <c r="O3613" s="8"/>
      <c r="P3613" s="8"/>
      <c r="Q3613" s="8"/>
      <c r="R3613" s="8"/>
      <c r="S3613" s="8"/>
      <c r="T3613" s="8"/>
      <c r="U3613" s="8"/>
      <c r="V3613" s="8"/>
      <c r="W3613" s="8"/>
    </row>
    <row r="3614" spans="1:23" ht="14.25" customHeight="1">
      <c r="A3614" s="7">
        <v>40885</v>
      </c>
      <c r="B3614" s="8">
        <v>2.63</v>
      </c>
      <c r="C3614" s="8">
        <v>3.4952999999999999</v>
      </c>
      <c r="D3614" s="8">
        <v>0.86529999999999996</v>
      </c>
      <c r="E3614" s="8">
        <v>0.86</v>
      </c>
      <c r="F3614" s="8">
        <v>1.99</v>
      </c>
      <c r="G3614" s="8">
        <v>78.83</v>
      </c>
      <c r="H3614" s="8"/>
      <c r="I3614" s="8"/>
      <c r="J3614" s="8"/>
      <c r="N3614" s="7"/>
      <c r="O3614" s="8"/>
      <c r="P3614" s="8"/>
      <c r="Q3614" s="8"/>
      <c r="R3614" s="8"/>
      <c r="S3614" s="8"/>
      <c r="T3614" s="8"/>
      <c r="U3614" s="8"/>
      <c r="V3614" s="8"/>
      <c r="W3614" s="8"/>
    </row>
    <row r="3615" spans="1:23" ht="14.25" customHeight="1">
      <c r="A3615" s="7">
        <v>40884</v>
      </c>
      <c r="B3615" s="8">
        <v>2.63</v>
      </c>
      <c r="C3615" s="8">
        <v>3.4889999999999999</v>
      </c>
      <c r="D3615" s="8">
        <v>0.85899999999999999</v>
      </c>
      <c r="E3615" s="8">
        <v>0.89</v>
      </c>
      <c r="F3615" s="8">
        <v>2.02</v>
      </c>
      <c r="G3615" s="8">
        <v>78.41</v>
      </c>
      <c r="H3615" s="8"/>
      <c r="I3615" s="8"/>
      <c r="J3615" s="8"/>
      <c r="N3615" s="7"/>
      <c r="O3615" s="8"/>
      <c r="P3615" s="8"/>
      <c r="Q3615" s="8"/>
      <c r="R3615" s="8"/>
      <c r="S3615" s="8"/>
      <c r="T3615" s="8"/>
      <c r="U3615" s="8"/>
      <c r="V3615" s="8"/>
      <c r="W3615" s="8"/>
    </row>
    <row r="3616" spans="1:23" ht="14.25" customHeight="1">
      <c r="A3616" s="7">
        <v>40883</v>
      </c>
      <c r="B3616" s="8">
        <v>2.6293000000000002</v>
      </c>
      <c r="C3616" s="8">
        <v>3.4790000000000001</v>
      </c>
      <c r="D3616" s="8">
        <v>0.8496999999999999</v>
      </c>
      <c r="E3616" s="8">
        <v>0.94</v>
      </c>
      <c r="F3616" s="8">
        <v>2.08</v>
      </c>
      <c r="G3616" s="8">
        <v>78.540000000000006</v>
      </c>
      <c r="H3616" s="8"/>
      <c r="I3616" s="8"/>
      <c r="J3616" s="8"/>
      <c r="N3616" s="7"/>
      <c r="O3616" s="8"/>
      <c r="P3616" s="8"/>
      <c r="Q3616" s="8"/>
      <c r="R3616" s="8"/>
      <c r="S3616" s="8"/>
      <c r="T3616" s="8"/>
      <c r="U3616" s="8"/>
      <c r="V3616" s="8"/>
      <c r="W3616" s="8"/>
    </row>
    <row r="3617" spans="1:23" ht="14.25" customHeight="1">
      <c r="A3617" s="7">
        <v>40882</v>
      </c>
      <c r="B3617" s="8">
        <v>2.6213000000000002</v>
      </c>
      <c r="C3617" s="8">
        <v>3.4420000000000002</v>
      </c>
      <c r="D3617" s="8">
        <v>0.82069999999999999</v>
      </c>
      <c r="E3617" s="8">
        <v>0.93</v>
      </c>
      <c r="F3617" s="8">
        <v>2.04</v>
      </c>
      <c r="G3617" s="8">
        <v>78.569999999999993</v>
      </c>
      <c r="H3617" s="8"/>
      <c r="I3617" s="8"/>
      <c r="J3617" s="8"/>
      <c r="N3617" s="7"/>
      <c r="O3617" s="8"/>
      <c r="P3617" s="8"/>
      <c r="Q3617" s="8"/>
      <c r="R3617" s="8"/>
      <c r="S3617" s="8"/>
      <c r="T3617" s="8"/>
      <c r="U3617" s="8"/>
      <c r="V3617" s="8"/>
      <c r="W3617" s="8"/>
    </row>
    <row r="3618" spans="1:23" ht="14.25" customHeight="1">
      <c r="A3618" s="7">
        <v>40879</v>
      </c>
      <c r="B3618" s="8">
        <v>2.6334</v>
      </c>
      <c r="C3618" s="8">
        <v>3.472</v>
      </c>
      <c r="D3618" s="8">
        <v>0.83860000000000001</v>
      </c>
      <c r="E3618" s="8">
        <v>0.92</v>
      </c>
      <c r="F3618" s="8">
        <v>2.0499999999999998</v>
      </c>
      <c r="G3618" s="8">
        <v>78.66</v>
      </c>
      <c r="H3618" s="8"/>
      <c r="I3618" s="8"/>
      <c r="J3618" s="8"/>
      <c r="N3618" s="7"/>
      <c r="O3618" s="8"/>
      <c r="P3618" s="8"/>
      <c r="Q3618" s="8"/>
      <c r="R3618" s="8"/>
      <c r="S3618" s="8"/>
      <c r="T3618" s="8"/>
      <c r="U3618" s="8"/>
      <c r="V3618" s="8"/>
      <c r="W3618" s="8"/>
    </row>
    <row r="3619" spans="1:23" ht="14.25" customHeight="1">
      <c r="A3619" s="7">
        <v>40878</v>
      </c>
      <c r="B3619" s="8">
        <v>2.5865999999999998</v>
      </c>
      <c r="C3619" s="8">
        <v>3.5005000000000002</v>
      </c>
      <c r="D3619" s="8">
        <v>0.91390000000000038</v>
      </c>
      <c r="E3619" s="8">
        <v>0.97</v>
      </c>
      <c r="F3619" s="8">
        <v>2.11</v>
      </c>
      <c r="G3619" s="8">
        <v>78.290000000000006</v>
      </c>
      <c r="H3619" s="8"/>
      <c r="I3619" s="8"/>
      <c r="J3619" s="8"/>
      <c r="N3619" s="7"/>
      <c r="O3619" s="8"/>
      <c r="P3619" s="8"/>
      <c r="Q3619" s="8"/>
      <c r="R3619" s="8"/>
      <c r="S3619" s="8"/>
      <c r="T3619" s="8"/>
      <c r="U3619" s="8"/>
      <c r="V3619" s="8"/>
      <c r="W3619" s="8"/>
    </row>
    <row r="3620" spans="1:23" ht="14.25" customHeight="1">
      <c r="A3620" s="7">
        <v>40877</v>
      </c>
      <c r="B3620" s="8">
        <v>2.7366000000000001</v>
      </c>
      <c r="C3620" s="8">
        <v>3.6091000000000002</v>
      </c>
      <c r="D3620" s="8">
        <v>0.87250000000000005</v>
      </c>
      <c r="E3620" s="8">
        <v>0.96</v>
      </c>
      <c r="F3620" s="8">
        <v>2.08</v>
      </c>
      <c r="G3620" s="8">
        <v>78.34</v>
      </c>
      <c r="H3620" s="8"/>
      <c r="I3620" s="8"/>
      <c r="J3620" s="8"/>
      <c r="N3620" s="7"/>
      <c r="O3620" s="8"/>
      <c r="P3620" s="8"/>
      <c r="Q3620" s="8"/>
      <c r="R3620" s="8"/>
      <c r="S3620" s="8"/>
      <c r="T3620" s="8"/>
      <c r="U3620" s="8"/>
      <c r="V3620" s="8"/>
      <c r="W3620" s="8"/>
    </row>
    <row r="3621" spans="1:23" ht="14.25" customHeight="1">
      <c r="A3621" s="7">
        <v>40876</v>
      </c>
      <c r="B3621" s="8">
        <v>2.7240000000000002</v>
      </c>
      <c r="C3621" s="8">
        <v>3.6315</v>
      </c>
      <c r="D3621" s="8">
        <v>0.90749999999999975</v>
      </c>
      <c r="E3621" s="8">
        <v>0.93</v>
      </c>
      <c r="F3621" s="8">
        <v>2</v>
      </c>
      <c r="G3621" s="8">
        <v>79.08</v>
      </c>
      <c r="H3621" s="8"/>
      <c r="I3621" s="8"/>
      <c r="J3621" s="8"/>
      <c r="N3621" s="7"/>
      <c r="O3621" s="8"/>
      <c r="P3621" s="8"/>
      <c r="Q3621" s="8"/>
      <c r="R3621" s="8"/>
      <c r="S3621" s="8"/>
      <c r="T3621" s="8"/>
      <c r="U3621" s="8"/>
      <c r="V3621" s="8"/>
      <c r="W3621" s="8"/>
    </row>
    <row r="3622" spans="1:23" ht="14.25" customHeight="1">
      <c r="A3622" s="7">
        <v>40875</v>
      </c>
      <c r="B3622" s="8">
        <v>2.7214999999999998</v>
      </c>
      <c r="C3622" s="8">
        <v>3.6402000000000001</v>
      </c>
      <c r="D3622" s="8">
        <v>0.91870000000000029</v>
      </c>
      <c r="E3622" s="8">
        <v>0.91</v>
      </c>
      <c r="F3622" s="8">
        <v>1.97</v>
      </c>
      <c r="G3622" s="8">
        <v>79.19</v>
      </c>
      <c r="H3622" s="8"/>
      <c r="I3622" s="8"/>
      <c r="J3622" s="8"/>
      <c r="N3622" s="7"/>
      <c r="O3622" s="8"/>
      <c r="P3622" s="8"/>
      <c r="Q3622" s="8"/>
      <c r="R3622" s="8"/>
      <c r="S3622" s="8"/>
      <c r="T3622" s="8"/>
      <c r="U3622" s="8"/>
      <c r="V3622" s="8"/>
      <c r="W3622" s="8"/>
    </row>
    <row r="3623" spans="1:23" ht="14.25" customHeight="1">
      <c r="A3623" s="7">
        <v>40872</v>
      </c>
      <c r="B3623" s="8">
        <v>2.6932</v>
      </c>
      <c r="C3623" s="8">
        <v>3.6114999999999999</v>
      </c>
      <c r="D3623" s="8">
        <v>0.91829999999999989</v>
      </c>
      <c r="E3623" s="8">
        <v>0.93</v>
      </c>
      <c r="F3623" s="8">
        <v>1.97</v>
      </c>
      <c r="G3623" s="8">
        <v>79.61</v>
      </c>
      <c r="H3623" s="8"/>
      <c r="I3623" s="8"/>
      <c r="J3623" s="8"/>
      <c r="N3623" s="7"/>
      <c r="O3623" s="8"/>
      <c r="P3623" s="8"/>
      <c r="Q3623" s="8"/>
      <c r="R3623" s="8"/>
      <c r="S3623" s="8"/>
      <c r="T3623" s="8"/>
      <c r="U3623" s="8"/>
      <c r="V3623" s="8"/>
      <c r="W3623" s="8"/>
    </row>
    <row r="3624" spans="1:23" ht="14.25" customHeight="1">
      <c r="A3624" s="7">
        <v>40871</v>
      </c>
      <c r="B3624" s="8">
        <v>2.6753999999999998</v>
      </c>
      <c r="C3624" s="8">
        <v>3.6103000000000001</v>
      </c>
      <c r="D3624" s="8">
        <v>0.93490000000000029</v>
      </c>
      <c r="E3624" s="8">
        <v>0.88</v>
      </c>
      <c r="F3624" s="8">
        <v>1.89</v>
      </c>
      <c r="G3624" s="8">
        <v>79.040000000000006</v>
      </c>
      <c r="H3624" s="8"/>
      <c r="I3624" s="8"/>
      <c r="J3624" s="8"/>
      <c r="N3624" s="7"/>
      <c r="O3624" s="8"/>
      <c r="P3624" s="8"/>
      <c r="Q3624" s="8"/>
      <c r="R3624" s="8"/>
      <c r="S3624" s="8"/>
      <c r="T3624" s="8"/>
      <c r="U3624" s="8"/>
      <c r="V3624" s="8"/>
      <c r="W3624" s="8"/>
    </row>
    <row r="3625" spans="1:23" ht="14.25" customHeight="1">
      <c r="A3625" s="7">
        <v>40870</v>
      </c>
      <c r="B3625" s="8">
        <v>2.6717</v>
      </c>
      <c r="C3625" s="8">
        <v>3.5914000000000001</v>
      </c>
      <c r="D3625" s="8">
        <v>0.91970000000000018</v>
      </c>
      <c r="E3625" s="8">
        <v>0.88</v>
      </c>
      <c r="F3625" s="8">
        <v>1.89</v>
      </c>
      <c r="G3625" s="8">
        <v>79.06</v>
      </c>
      <c r="H3625" s="8"/>
      <c r="I3625" s="8"/>
      <c r="J3625" s="8"/>
      <c r="N3625" s="7"/>
      <c r="O3625" s="8"/>
      <c r="P3625" s="8"/>
      <c r="Q3625" s="8"/>
      <c r="R3625" s="8"/>
      <c r="S3625" s="8"/>
      <c r="T3625" s="8"/>
      <c r="U3625" s="8"/>
      <c r="V3625" s="8"/>
      <c r="W3625" s="8"/>
    </row>
    <row r="3626" spans="1:23" ht="14.25" customHeight="1">
      <c r="A3626" s="7">
        <v>40869</v>
      </c>
      <c r="B3626" s="8">
        <v>2.6396999999999999</v>
      </c>
      <c r="C3626" s="8">
        <v>3.6412</v>
      </c>
      <c r="D3626" s="8">
        <v>1.0015000000000001</v>
      </c>
      <c r="E3626" s="8">
        <v>0.91</v>
      </c>
      <c r="F3626" s="8">
        <v>1.94</v>
      </c>
      <c r="G3626" s="8">
        <v>78.27</v>
      </c>
      <c r="H3626" s="8"/>
      <c r="I3626" s="8"/>
      <c r="J3626" s="8"/>
      <c r="N3626" s="7"/>
      <c r="O3626" s="8"/>
      <c r="P3626" s="8"/>
      <c r="Q3626" s="8"/>
      <c r="R3626" s="8"/>
      <c r="S3626" s="8"/>
      <c r="T3626" s="8"/>
      <c r="U3626" s="8"/>
      <c r="V3626" s="8"/>
      <c r="W3626" s="8"/>
    </row>
    <row r="3627" spans="1:23" ht="14.25" customHeight="1">
      <c r="A3627" s="7">
        <v>40868</v>
      </c>
      <c r="B3627" s="8">
        <v>2.6110000000000002</v>
      </c>
      <c r="C3627" s="8">
        <v>3.6598000000000002</v>
      </c>
      <c r="D3627" s="8">
        <v>1.0488</v>
      </c>
      <c r="E3627" s="8">
        <v>0.92</v>
      </c>
      <c r="F3627" s="8">
        <v>1.97</v>
      </c>
      <c r="G3627" s="8">
        <v>78.31</v>
      </c>
      <c r="H3627" s="8"/>
      <c r="I3627" s="8"/>
      <c r="J3627" s="8"/>
      <c r="N3627" s="7"/>
      <c r="O3627" s="8"/>
      <c r="P3627" s="8"/>
      <c r="Q3627" s="8"/>
      <c r="R3627" s="8"/>
      <c r="S3627" s="8"/>
      <c r="T3627" s="8"/>
      <c r="U3627" s="8"/>
      <c r="V3627" s="8"/>
      <c r="W3627" s="8"/>
    </row>
    <row r="3628" spans="1:23" ht="14.25" customHeight="1">
      <c r="A3628" s="7">
        <v>40865</v>
      </c>
      <c r="B3628" s="8">
        <v>2.6013000000000002</v>
      </c>
      <c r="C3628" s="8">
        <v>3.6412</v>
      </c>
      <c r="D3628" s="8">
        <v>1.0398999999999998</v>
      </c>
      <c r="E3628" s="8">
        <v>0.94</v>
      </c>
      <c r="F3628" s="8">
        <v>2.0099999999999998</v>
      </c>
      <c r="G3628" s="8">
        <v>78.03</v>
      </c>
      <c r="H3628" s="8"/>
      <c r="I3628" s="8"/>
      <c r="J3628" s="8"/>
      <c r="N3628" s="7"/>
      <c r="O3628" s="8"/>
      <c r="P3628" s="8"/>
      <c r="Q3628" s="8"/>
      <c r="R3628" s="8"/>
      <c r="S3628" s="8"/>
      <c r="T3628" s="8"/>
      <c r="U3628" s="8"/>
      <c r="V3628" s="8"/>
      <c r="W3628" s="8"/>
    </row>
    <row r="3629" spans="1:23" ht="14.25" customHeight="1">
      <c r="A3629" s="7">
        <v>40864</v>
      </c>
      <c r="B3629" s="8">
        <v>2.5979999999999999</v>
      </c>
      <c r="C3629" s="8">
        <v>3.6360000000000001</v>
      </c>
      <c r="D3629" s="8">
        <v>1.0380000000000003</v>
      </c>
      <c r="E3629" s="8">
        <v>0.88</v>
      </c>
      <c r="F3629" s="8">
        <v>1.96</v>
      </c>
      <c r="G3629" s="8">
        <v>78.319999999999993</v>
      </c>
      <c r="H3629" s="8"/>
      <c r="I3629" s="8"/>
      <c r="J3629" s="8"/>
      <c r="N3629" s="7"/>
      <c r="O3629" s="8"/>
      <c r="P3629" s="8"/>
      <c r="Q3629" s="8"/>
      <c r="R3629" s="8"/>
      <c r="S3629" s="8"/>
      <c r="T3629" s="8"/>
      <c r="U3629" s="8"/>
      <c r="V3629" s="8"/>
      <c r="W3629" s="8"/>
    </row>
    <row r="3630" spans="1:23" ht="14.25" customHeight="1">
      <c r="A3630" s="7">
        <v>40863</v>
      </c>
      <c r="B3630" s="8">
        <v>2.5691999999999999</v>
      </c>
      <c r="C3630" s="8">
        <v>3.6259999999999999</v>
      </c>
      <c r="D3630" s="8">
        <v>1.0568</v>
      </c>
      <c r="E3630" s="8">
        <v>0.9</v>
      </c>
      <c r="F3630" s="8">
        <v>2.0099999999999998</v>
      </c>
      <c r="G3630" s="8">
        <v>78.27</v>
      </c>
      <c r="H3630" s="8"/>
      <c r="I3630" s="8"/>
      <c r="J3630" s="8"/>
      <c r="N3630" s="7"/>
      <c r="O3630" s="8"/>
      <c r="P3630" s="8"/>
      <c r="Q3630" s="8"/>
      <c r="R3630" s="8"/>
      <c r="S3630" s="8"/>
      <c r="T3630" s="8"/>
      <c r="U3630" s="8"/>
      <c r="V3630" s="8"/>
      <c r="W3630" s="8"/>
    </row>
    <row r="3631" spans="1:23" ht="14.25" customHeight="1">
      <c r="A3631" s="7">
        <v>40862</v>
      </c>
      <c r="B3631" s="8">
        <v>2.5459000000000001</v>
      </c>
      <c r="C3631" s="8">
        <v>3.6562999999999999</v>
      </c>
      <c r="D3631" s="8">
        <v>1.1103999999999998</v>
      </c>
      <c r="E3631" s="8">
        <v>0.93</v>
      </c>
      <c r="F3631" s="8">
        <v>2.06</v>
      </c>
      <c r="G3631" s="8">
        <v>77.900000000000006</v>
      </c>
      <c r="H3631" s="8"/>
      <c r="I3631" s="8"/>
      <c r="J3631" s="8"/>
      <c r="N3631" s="7"/>
      <c r="O3631" s="8"/>
      <c r="P3631" s="8"/>
      <c r="Q3631" s="8"/>
      <c r="R3631" s="8"/>
      <c r="S3631" s="8"/>
      <c r="T3631" s="8"/>
      <c r="U3631" s="8"/>
      <c r="V3631" s="8"/>
      <c r="W3631" s="8"/>
    </row>
    <row r="3632" spans="1:23" ht="14.25" customHeight="1">
      <c r="A3632" s="7">
        <v>40861</v>
      </c>
      <c r="B3632" s="8">
        <v>2.5562</v>
      </c>
      <c r="C3632" s="8">
        <v>3.5807000000000002</v>
      </c>
      <c r="D3632" s="8">
        <v>1.0245000000000002</v>
      </c>
      <c r="E3632" s="8">
        <v>0.91</v>
      </c>
      <c r="F3632" s="8">
        <v>2.04</v>
      </c>
      <c r="G3632" s="8">
        <v>77.459999999999994</v>
      </c>
      <c r="H3632" s="8"/>
      <c r="I3632" s="8"/>
      <c r="J3632" s="8"/>
      <c r="N3632" s="7"/>
      <c r="O3632" s="8"/>
      <c r="P3632" s="8"/>
      <c r="Q3632" s="8"/>
      <c r="R3632" s="8"/>
      <c r="S3632" s="8"/>
      <c r="T3632" s="8"/>
      <c r="U3632" s="8"/>
      <c r="V3632" s="8"/>
      <c r="W3632" s="8"/>
    </row>
    <row r="3633" spans="1:23" ht="14.25" customHeight="1">
      <c r="A3633" s="7">
        <v>40858</v>
      </c>
      <c r="B3633" s="8">
        <v>2.5682999999999998</v>
      </c>
      <c r="C3633" s="8">
        <v>3.5916000000000001</v>
      </c>
      <c r="D3633" s="8">
        <v>1.0233000000000003</v>
      </c>
      <c r="E3633" s="8">
        <v>0.9</v>
      </c>
      <c r="F3633" s="8">
        <v>2.04</v>
      </c>
      <c r="G3633" s="8">
        <v>76.91</v>
      </c>
      <c r="H3633" s="8"/>
      <c r="I3633" s="8"/>
      <c r="J3633" s="8"/>
      <c r="N3633" s="7"/>
      <c r="O3633" s="8"/>
      <c r="P3633" s="8"/>
      <c r="Q3633" s="8"/>
      <c r="R3633" s="8"/>
      <c r="S3633" s="8"/>
      <c r="T3633" s="8"/>
      <c r="U3633" s="8"/>
      <c r="V3633" s="8"/>
      <c r="W3633" s="8"/>
    </row>
    <row r="3634" spans="1:23" ht="14.25" customHeight="1">
      <c r="A3634" s="7">
        <v>40857</v>
      </c>
      <c r="B3634" s="8">
        <v>2.5705</v>
      </c>
      <c r="C3634" s="8">
        <v>3.5562999999999998</v>
      </c>
      <c r="D3634" s="8">
        <v>0.98579999999999979</v>
      </c>
      <c r="E3634" s="8">
        <v>0.9</v>
      </c>
      <c r="F3634" s="8">
        <v>2.04</v>
      </c>
      <c r="G3634" s="8">
        <v>77.62</v>
      </c>
      <c r="H3634" s="8"/>
      <c r="I3634" s="8"/>
      <c r="J3634" s="8"/>
      <c r="N3634" s="7"/>
      <c r="O3634" s="8"/>
      <c r="P3634" s="8"/>
      <c r="Q3634" s="8"/>
      <c r="R3634" s="8"/>
      <c r="S3634" s="8"/>
      <c r="T3634" s="8"/>
      <c r="U3634" s="8"/>
      <c r="V3634" s="8"/>
      <c r="W3634" s="8"/>
    </row>
    <row r="3635" spans="1:23" ht="14.25" customHeight="1">
      <c r="A3635" s="7">
        <v>40856</v>
      </c>
      <c r="B3635" s="8">
        <v>2.6438000000000001</v>
      </c>
      <c r="C3635" s="8">
        <v>3.6436000000000002</v>
      </c>
      <c r="D3635" s="8">
        <v>0.99980000000000002</v>
      </c>
      <c r="E3635" s="8">
        <v>0.88</v>
      </c>
      <c r="F3635" s="8">
        <v>2</v>
      </c>
      <c r="G3635" s="8">
        <v>77.92</v>
      </c>
      <c r="H3635" s="8"/>
      <c r="I3635" s="8"/>
      <c r="J3635" s="8"/>
      <c r="N3635" s="7"/>
      <c r="O3635" s="8"/>
      <c r="P3635" s="8"/>
      <c r="Q3635" s="8"/>
      <c r="R3635" s="8"/>
      <c r="S3635" s="8"/>
      <c r="T3635" s="8"/>
      <c r="U3635" s="8"/>
      <c r="V3635" s="8"/>
      <c r="W3635" s="8"/>
    </row>
    <row r="3636" spans="1:23" ht="14.25" customHeight="1">
      <c r="A3636" s="7">
        <v>40855</v>
      </c>
      <c r="B3636" s="8">
        <v>2.8563000000000001</v>
      </c>
      <c r="C3636" s="8">
        <v>3.6987999999999999</v>
      </c>
      <c r="D3636" s="8">
        <v>0.8424999999999998</v>
      </c>
      <c r="E3636" s="8">
        <v>0.92</v>
      </c>
      <c r="F3636" s="8">
        <v>2.1</v>
      </c>
      <c r="G3636" s="8">
        <v>76.63</v>
      </c>
      <c r="H3636" s="8"/>
      <c r="I3636" s="8"/>
      <c r="J3636" s="8"/>
      <c r="N3636" s="7"/>
      <c r="O3636" s="8"/>
      <c r="P3636" s="8"/>
      <c r="Q3636" s="8"/>
      <c r="R3636" s="8"/>
      <c r="S3636" s="8"/>
      <c r="T3636" s="8"/>
      <c r="U3636" s="8"/>
      <c r="V3636" s="8"/>
      <c r="W3636" s="8"/>
    </row>
    <row r="3637" spans="1:23" ht="14.25" customHeight="1">
      <c r="A3637" s="7">
        <v>40854</v>
      </c>
      <c r="B3637" s="8">
        <v>2.9901</v>
      </c>
      <c r="C3637" s="8">
        <v>3.7332999999999998</v>
      </c>
      <c r="D3637" s="8">
        <v>0.74319999999999986</v>
      </c>
      <c r="E3637" s="8">
        <v>0.88</v>
      </c>
      <c r="F3637" s="8">
        <v>2.04</v>
      </c>
      <c r="G3637" s="8">
        <v>76.94</v>
      </c>
      <c r="H3637" s="8"/>
      <c r="I3637" s="8"/>
      <c r="J3637" s="8"/>
      <c r="N3637" s="7"/>
      <c r="O3637" s="8"/>
      <c r="P3637" s="8"/>
      <c r="Q3637" s="8"/>
      <c r="R3637" s="8"/>
      <c r="S3637" s="8"/>
      <c r="T3637" s="8"/>
      <c r="U3637" s="8"/>
      <c r="V3637" s="8"/>
      <c r="W3637" s="8"/>
    </row>
    <row r="3638" spans="1:23" ht="14.25" customHeight="1">
      <c r="A3638" s="7">
        <v>40851</v>
      </c>
      <c r="B3638" s="8">
        <v>2.9969000000000001</v>
      </c>
      <c r="C3638" s="8">
        <v>3.7158000000000002</v>
      </c>
      <c r="D3638" s="8">
        <v>0.71890000000000009</v>
      </c>
      <c r="E3638" s="8">
        <v>0.88</v>
      </c>
      <c r="F3638" s="8">
        <v>2.06</v>
      </c>
      <c r="G3638" s="8">
        <v>76.91</v>
      </c>
      <c r="H3638" s="8"/>
      <c r="I3638" s="8"/>
      <c r="J3638" s="8"/>
      <c r="N3638" s="7"/>
      <c r="O3638" s="8"/>
      <c r="P3638" s="8"/>
      <c r="Q3638" s="8"/>
      <c r="R3638" s="8"/>
      <c r="S3638" s="8"/>
      <c r="T3638" s="8"/>
      <c r="U3638" s="8"/>
      <c r="V3638" s="8"/>
      <c r="W3638" s="8"/>
    </row>
    <row r="3639" spans="1:23" ht="14.25" customHeight="1">
      <c r="A3639" s="7">
        <v>40850</v>
      </c>
      <c r="B3639" s="8">
        <v>3.0251999999999999</v>
      </c>
      <c r="C3639" s="8">
        <v>3.7233000000000001</v>
      </c>
      <c r="D3639" s="8">
        <v>0.69810000000000016</v>
      </c>
      <c r="E3639" s="8">
        <v>0.91</v>
      </c>
      <c r="F3639" s="8">
        <v>2.09</v>
      </c>
      <c r="G3639" s="8">
        <v>76.72</v>
      </c>
      <c r="H3639" s="8"/>
      <c r="I3639" s="8"/>
      <c r="J3639" s="8"/>
      <c r="N3639" s="7"/>
      <c r="O3639" s="8"/>
      <c r="P3639" s="8"/>
      <c r="Q3639" s="8"/>
      <c r="R3639" s="8"/>
      <c r="S3639" s="8"/>
      <c r="T3639" s="8"/>
      <c r="U3639" s="8"/>
      <c r="V3639" s="8"/>
      <c r="W3639" s="8"/>
    </row>
    <row r="3640" spans="1:23" ht="14.25" customHeight="1">
      <c r="A3640" s="7">
        <v>40849</v>
      </c>
      <c r="B3640" s="8">
        <v>3.0680999999999998</v>
      </c>
      <c r="C3640" s="8">
        <v>3.7208000000000001</v>
      </c>
      <c r="D3640" s="8">
        <v>0.65270000000000028</v>
      </c>
      <c r="E3640" s="8">
        <v>0.89</v>
      </c>
      <c r="F3640" s="8">
        <v>2.0299999999999998</v>
      </c>
      <c r="G3640" s="8">
        <v>77.06</v>
      </c>
      <c r="H3640" s="8"/>
      <c r="I3640" s="8"/>
      <c r="J3640" s="8"/>
      <c r="N3640" s="7"/>
      <c r="O3640" s="8"/>
      <c r="P3640" s="8"/>
      <c r="Q3640" s="8"/>
      <c r="R3640" s="8"/>
      <c r="S3640" s="8"/>
      <c r="T3640" s="8"/>
      <c r="U3640" s="8"/>
      <c r="V3640" s="8"/>
      <c r="W3640" s="8"/>
    </row>
    <row r="3641" spans="1:23" ht="14.25" customHeight="1">
      <c r="A3641" s="7">
        <v>40848</v>
      </c>
      <c r="B3641" s="8">
        <v>3.0899000000000001</v>
      </c>
      <c r="C3641" s="8">
        <v>3.7395</v>
      </c>
      <c r="D3641" s="8">
        <v>0.64959999999999996</v>
      </c>
      <c r="E3641" s="8">
        <v>0.9</v>
      </c>
      <c r="F3641" s="8">
        <v>2.0099999999999998</v>
      </c>
      <c r="G3641" s="8">
        <v>77.33</v>
      </c>
      <c r="H3641" s="8"/>
      <c r="I3641" s="8"/>
      <c r="J3641" s="8"/>
      <c r="N3641" s="7"/>
      <c r="O3641" s="8"/>
      <c r="P3641" s="8"/>
      <c r="Q3641" s="8"/>
      <c r="R3641" s="8"/>
      <c r="S3641" s="8"/>
      <c r="T3641" s="8"/>
      <c r="U3641" s="8"/>
      <c r="V3641" s="8"/>
      <c r="W3641" s="8"/>
    </row>
    <row r="3642" spans="1:23" ht="14.25" customHeight="1">
      <c r="A3642" s="7">
        <v>40847</v>
      </c>
      <c r="B3642" s="8">
        <v>3.1398000000000001</v>
      </c>
      <c r="C3642" s="8">
        <v>3.7606999999999999</v>
      </c>
      <c r="D3642" s="8">
        <v>0.62089999999999979</v>
      </c>
      <c r="E3642" s="8">
        <v>0.99</v>
      </c>
      <c r="F3642" s="8">
        <v>2.17</v>
      </c>
      <c r="G3642" s="8">
        <v>76.489999999999995</v>
      </c>
      <c r="H3642" s="8"/>
      <c r="I3642" s="8"/>
      <c r="J3642" s="8"/>
      <c r="N3642" s="7"/>
      <c r="O3642" s="8"/>
      <c r="P3642" s="8"/>
      <c r="Q3642" s="8"/>
      <c r="R3642" s="8"/>
      <c r="S3642" s="8"/>
      <c r="T3642" s="8"/>
      <c r="U3642" s="8"/>
      <c r="V3642" s="8"/>
      <c r="W3642" s="8"/>
    </row>
    <row r="3643" spans="1:23" ht="14.25" customHeight="1">
      <c r="A3643" s="7">
        <v>40844</v>
      </c>
      <c r="B3643" s="8">
        <v>3.1898</v>
      </c>
      <c r="C3643" s="8">
        <v>3.7869999999999999</v>
      </c>
      <c r="D3643" s="8">
        <v>0.59719999999999995</v>
      </c>
      <c r="E3643" s="8">
        <v>1.1299999999999999</v>
      </c>
      <c r="F3643" s="8">
        <v>2.34</v>
      </c>
      <c r="G3643" s="8">
        <v>75.09</v>
      </c>
      <c r="H3643" s="8"/>
      <c r="I3643" s="8"/>
      <c r="J3643" s="8"/>
      <c r="N3643" s="7"/>
      <c r="O3643" s="8"/>
      <c r="P3643" s="8"/>
      <c r="Q3643" s="8"/>
      <c r="R3643" s="8"/>
      <c r="S3643" s="8"/>
      <c r="T3643" s="8"/>
      <c r="U3643" s="8"/>
      <c r="V3643" s="8"/>
      <c r="W3643" s="8"/>
    </row>
    <row r="3644" spans="1:23" ht="14.25" customHeight="1">
      <c r="A3644" s="7">
        <v>40843</v>
      </c>
      <c r="B3644" s="8">
        <v>3.1898</v>
      </c>
      <c r="C3644" s="8">
        <v>3.8031999999999999</v>
      </c>
      <c r="D3644" s="8">
        <v>0.61339999999999995</v>
      </c>
      <c r="E3644" s="8">
        <v>1.2</v>
      </c>
      <c r="F3644" s="8">
        <v>2.42</v>
      </c>
      <c r="G3644" s="8">
        <v>74.97</v>
      </c>
      <c r="H3644" s="8"/>
      <c r="I3644" s="8"/>
      <c r="J3644" s="8"/>
      <c r="N3644" s="7"/>
      <c r="O3644" s="8"/>
      <c r="P3644" s="8"/>
      <c r="Q3644" s="8"/>
      <c r="R3644" s="8"/>
      <c r="S3644" s="8"/>
      <c r="T3644" s="8"/>
      <c r="U3644" s="8"/>
      <c r="V3644" s="8"/>
      <c r="W3644" s="8"/>
    </row>
    <row r="3645" spans="1:23" ht="14.25" customHeight="1">
      <c r="A3645" s="7">
        <v>40842</v>
      </c>
      <c r="B3645" s="8">
        <v>3.1690999999999998</v>
      </c>
      <c r="C3645" s="8">
        <v>3.7917999999999998</v>
      </c>
      <c r="D3645" s="8">
        <v>0.62270000000000003</v>
      </c>
      <c r="E3645" s="8">
        <v>1.0900000000000001</v>
      </c>
      <c r="F3645" s="8">
        <v>2.23</v>
      </c>
      <c r="G3645" s="8">
        <v>76.25</v>
      </c>
      <c r="H3645" s="8"/>
      <c r="I3645" s="8"/>
      <c r="J3645" s="8"/>
      <c r="N3645" s="7"/>
      <c r="O3645" s="8"/>
      <c r="P3645" s="8"/>
      <c r="Q3645" s="8"/>
      <c r="R3645" s="8"/>
      <c r="S3645" s="8"/>
      <c r="T3645" s="8"/>
      <c r="U3645" s="8"/>
      <c r="V3645" s="8"/>
      <c r="W3645" s="8"/>
    </row>
    <row r="3646" spans="1:23" ht="14.25" customHeight="1">
      <c r="A3646" s="7">
        <v>40841</v>
      </c>
      <c r="B3646" s="8">
        <v>3.1669</v>
      </c>
      <c r="C3646" s="8">
        <v>3.7959999999999998</v>
      </c>
      <c r="D3646" s="8">
        <v>0.62909999999999977</v>
      </c>
      <c r="E3646" s="8">
        <v>1.01</v>
      </c>
      <c r="F3646" s="8">
        <v>2.14</v>
      </c>
      <c r="G3646" s="8">
        <v>76.23</v>
      </c>
      <c r="H3646" s="8"/>
      <c r="I3646" s="8"/>
      <c r="J3646" s="8"/>
      <c r="N3646" s="7"/>
      <c r="O3646" s="8"/>
      <c r="P3646" s="8"/>
      <c r="Q3646" s="8"/>
      <c r="R3646" s="8"/>
      <c r="S3646" s="8"/>
      <c r="T3646" s="8"/>
      <c r="U3646" s="8"/>
      <c r="V3646" s="8"/>
      <c r="W3646" s="8"/>
    </row>
    <row r="3647" spans="1:23" ht="14.25" customHeight="1">
      <c r="A3647" s="7">
        <v>40840</v>
      </c>
      <c r="B3647" s="8">
        <v>3.1347</v>
      </c>
      <c r="C3647" s="8">
        <v>3.7532999999999999</v>
      </c>
      <c r="D3647" s="8">
        <v>0.61859999999999982</v>
      </c>
      <c r="E3647" s="8">
        <v>1.1000000000000001</v>
      </c>
      <c r="F3647" s="8">
        <v>2.25</v>
      </c>
      <c r="G3647" s="8">
        <v>76.09</v>
      </c>
      <c r="H3647" s="8"/>
      <c r="I3647" s="8"/>
      <c r="J3647" s="8"/>
      <c r="N3647" s="7"/>
      <c r="O3647" s="8"/>
      <c r="P3647" s="8"/>
      <c r="Q3647" s="8"/>
      <c r="R3647" s="8"/>
      <c r="S3647" s="8"/>
      <c r="T3647" s="8"/>
      <c r="U3647" s="8"/>
      <c r="V3647" s="8"/>
      <c r="W3647" s="8"/>
    </row>
    <row r="3648" spans="1:23" ht="14.25" customHeight="1">
      <c r="A3648" s="7">
        <v>40837</v>
      </c>
      <c r="B3648" s="8">
        <v>3.14</v>
      </c>
      <c r="C3648" s="8">
        <v>3.7385000000000002</v>
      </c>
      <c r="D3648" s="8">
        <v>0.59850000000000003</v>
      </c>
      <c r="E3648" s="8">
        <v>1.08</v>
      </c>
      <c r="F3648" s="8">
        <v>2.23</v>
      </c>
      <c r="G3648" s="8">
        <v>76.39</v>
      </c>
      <c r="H3648" s="8"/>
      <c r="I3648" s="8"/>
      <c r="J3648" s="8"/>
      <c r="N3648" s="7"/>
      <c r="O3648" s="8"/>
      <c r="P3648" s="8"/>
      <c r="Q3648" s="8"/>
      <c r="R3648" s="8"/>
      <c r="S3648" s="8"/>
      <c r="T3648" s="8"/>
      <c r="U3648" s="8"/>
      <c r="V3648" s="8"/>
      <c r="W3648" s="8"/>
    </row>
    <row r="3649" spans="1:23" ht="14.25" customHeight="1">
      <c r="A3649" s="7">
        <v>40836</v>
      </c>
      <c r="B3649" s="8">
        <v>3.1412</v>
      </c>
      <c r="C3649" s="8">
        <v>3.7265999999999999</v>
      </c>
      <c r="D3649" s="8">
        <v>0.58539999999999992</v>
      </c>
      <c r="E3649" s="8">
        <v>1.07</v>
      </c>
      <c r="F3649" s="8">
        <v>2.2000000000000002</v>
      </c>
      <c r="G3649" s="8">
        <v>76.959999999999994</v>
      </c>
      <c r="H3649" s="8"/>
      <c r="I3649" s="8"/>
      <c r="J3649" s="8"/>
      <c r="N3649" s="7"/>
      <c r="O3649" s="8"/>
      <c r="P3649" s="8"/>
      <c r="Q3649" s="8"/>
      <c r="R3649" s="8"/>
      <c r="S3649" s="8"/>
      <c r="T3649" s="8"/>
      <c r="U3649" s="8"/>
      <c r="V3649" s="8"/>
      <c r="W3649" s="8"/>
    </row>
    <row r="3650" spans="1:23" ht="14.25" customHeight="1">
      <c r="A3650" s="7">
        <v>40835</v>
      </c>
      <c r="B3650" s="8">
        <v>3.1410999999999998</v>
      </c>
      <c r="C3650" s="8">
        <v>3.7311000000000001</v>
      </c>
      <c r="D3650" s="8">
        <v>0.5900000000000003</v>
      </c>
      <c r="E3650" s="8">
        <v>1.05</v>
      </c>
      <c r="F3650" s="8">
        <v>2.1800000000000002</v>
      </c>
      <c r="G3650" s="8">
        <v>77.069999999999993</v>
      </c>
      <c r="H3650" s="8"/>
      <c r="I3650" s="8"/>
      <c r="J3650" s="8"/>
      <c r="N3650" s="7"/>
      <c r="O3650" s="8"/>
      <c r="P3650" s="8"/>
      <c r="Q3650" s="8"/>
      <c r="R3650" s="8"/>
      <c r="S3650" s="8"/>
      <c r="T3650" s="8"/>
      <c r="U3650" s="8"/>
      <c r="V3650" s="8"/>
      <c r="W3650" s="8"/>
    </row>
    <row r="3651" spans="1:23" ht="14.25" customHeight="1">
      <c r="A3651" s="7">
        <v>40834</v>
      </c>
      <c r="B3651" s="8">
        <v>3.1412</v>
      </c>
      <c r="C3651" s="8">
        <v>3.7406999999999999</v>
      </c>
      <c r="D3651" s="8">
        <v>0.59949999999999992</v>
      </c>
      <c r="E3651" s="8">
        <v>1.07</v>
      </c>
      <c r="F3651" s="8">
        <v>2.19</v>
      </c>
      <c r="G3651" s="8">
        <v>77.16</v>
      </c>
      <c r="H3651" s="8"/>
      <c r="I3651" s="8"/>
      <c r="J3651" s="8"/>
      <c r="N3651" s="7"/>
      <c r="O3651" s="8"/>
      <c r="P3651" s="8"/>
      <c r="Q3651" s="8"/>
      <c r="R3651" s="8"/>
      <c r="S3651" s="8"/>
      <c r="T3651" s="8"/>
      <c r="U3651" s="8"/>
      <c r="V3651" s="8"/>
      <c r="W3651" s="8"/>
    </row>
    <row r="3652" spans="1:23" ht="14.25" customHeight="1">
      <c r="A3652" s="7">
        <v>40833</v>
      </c>
      <c r="B3652" s="8">
        <v>3.141</v>
      </c>
      <c r="C3652" s="8">
        <v>3.7906</v>
      </c>
      <c r="D3652" s="8">
        <v>0.64959999999999996</v>
      </c>
      <c r="E3652" s="8">
        <v>1.08</v>
      </c>
      <c r="F3652" s="8">
        <v>2.1800000000000002</v>
      </c>
      <c r="G3652" s="8">
        <v>77.209999999999994</v>
      </c>
      <c r="H3652" s="8"/>
      <c r="I3652" s="8"/>
      <c r="J3652" s="8"/>
      <c r="N3652" s="7"/>
      <c r="O3652" s="8"/>
      <c r="P3652" s="8"/>
      <c r="Q3652" s="8"/>
      <c r="R3652" s="8"/>
      <c r="S3652" s="8"/>
      <c r="T3652" s="8"/>
      <c r="U3652" s="8"/>
      <c r="V3652" s="8"/>
      <c r="W3652" s="8"/>
    </row>
    <row r="3653" spans="1:23" ht="14.25" customHeight="1">
      <c r="A3653" s="7">
        <v>40830</v>
      </c>
      <c r="B3653" s="8">
        <v>3.1465999999999998</v>
      </c>
      <c r="C3653" s="8">
        <v>3.7707000000000002</v>
      </c>
      <c r="D3653" s="8">
        <v>0.62410000000000032</v>
      </c>
      <c r="E3653" s="8">
        <v>1.1200000000000001</v>
      </c>
      <c r="F3653" s="8">
        <v>2.2599999999999998</v>
      </c>
      <c r="G3653" s="8">
        <v>76.61</v>
      </c>
      <c r="H3653" s="8"/>
      <c r="I3653" s="8"/>
      <c r="J3653" s="8"/>
      <c r="N3653" s="7"/>
      <c r="O3653" s="8"/>
      <c r="P3653" s="8"/>
      <c r="Q3653" s="8"/>
      <c r="R3653" s="8"/>
      <c r="S3653" s="8"/>
      <c r="T3653" s="8"/>
      <c r="U3653" s="8"/>
      <c r="V3653" s="8"/>
      <c r="W3653" s="8"/>
    </row>
    <row r="3654" spans="1:23" ht="14.25" customHeight="1">
      <c r="A3654" s="7">
        <v>40829</v>
      </c>
      <c r="B3654" s="8">
        <v>3.1501000000000001</v>
      </c>
      <c r="C3654" s="8">
        <v>3.8205</v>
      </c>
      <c r="D3654" s="8">
        <v>0.67039999999999988</v>
      </c>
      <c r="E3654" s="8">
        <v>1.1100000000000001</v>
      </c>
      <c r="F3654" s="8">
        <v>2.19</v>
      </c>
      <c r="G3654" s="8">
        <v>77.06</v>
      </c>
      <c r="H3654" s="8"/>
      <c r="I3654" s="8"/>
      <c r="J3654" s="8"/>
      <c r="N3654" s="7"/>
      <c r="O3654" s="8"/>
      <c r="P3654" s="8"/>
      <c r="Q3654" s="8"/>
      <c r="R3654" s="8"/>
      <c r="S3654" s="8"/>
      <c r="T3654" s="8"/>
      <c r="U3654" s="8"/>
      <c r="V3654" s="8"/>
      <c r="W3654" s="8"/>
    </row>
    <row r="3655" spans="1:23" ht="14.25" customHeight="1">
      <c r="A3655" s="7">
        <v>40828</v>
      </c>
      <c r="B3655" s="8">
        <v>3.2323</v>
      </c>
      <c r="C3655" s="8">
        <v>3.8005</v>
      </c>
      <c r="D3655" s="8">
        <v>0.56820000000000004</v>
      </c>
      <c r="E3655" s="8">
        <v>1.17</v>
      </c>
      <c r="F3655" s="8">
        <v>2.2400000000000002</v>
      </c>
      <c r="G3655" s="8">
        <v>77.05</v>
      </c>
      <c r="H3655" s="8"/>
      <c r="I3655" s="8"/>
      <c r="J3655" s="8"/>
      <c r="N3655" s="7"/>
      <c r="O3655" s="8"/>
      <c r="P3655" s="8"/>
      <c r="Q3655" s="8"/>
      <c r="R3655" s="8"/>
      <c r="S3655" s="8"/>
      <c r="T3655" s="8"/>
      <c r="U3655" s="8"/>
      <c r="V3655" s="8"/>
      <c r="W3655" s="8"/>
    </row>
    <row r="3656" spans="1:23" ht="14.25" customHeight="1">
      <c r="A3656" s="7">
        <v>40827</v>
      </c>
      <c r="B3656" s="8">
        <v>3.3824000000000001</v>
      </c>
      <c r="C3656" s="8">
        <v>3.7593000000000001</v>
      </c>
      <c r="D3656" s="8">
        <v>0.37690000000000001</v>
      </c>
      <c r="E3656" s="8">
        <v>1.1399999999999999</v>
      </c>
      <c r="F3656" s="8">
        <v>2.1800000000000002</v>
      </c>
      <c r="G3656" s="8">
        <v>77.62</v>
      </c>
      <c r="H3656" s="8"/>
      <c r="I3656" s="8"/>
      <c r="J3656" s="8"/>
      <c r="N3656" s="7"/>
      <c r="O3656" s="8"/>
      <c r="P3656" s="8"/>
      <c r="Q3656" s="8"/>
      <c r="R3656" s="8"/>
      <c r="S3656" s="8"/>
      <c r="T3656" s="8"/>
      <c r="U3656" s="8"/>
      <c r="V3656" s="8"/>
      <c r="W3656" s="8"/>
    </row>
    <row r="3657" spans="1:23" ht="14.25" customHeight="1">
      <c r="A3657" s="7">
        <v>40826</v>
      </c>
      <c r="B3657" s="8">
        <v>3.4521999999999999</v>
      </c>
      <c r="C3657" s="8">
        <v>3.7706</v>
      </c>
      <c r="D3657" s="8">
        <v>0.31840000000000002</v>
      </c>
      <c r="E3657" s="8">
        <v>1.08</v>
      </c>
      <c r="F3657" s="8">
        <v>2.1</v>
      </c>
      <c r="G3657" s="8">
        <v>77.59</v>
      </c>
      <c r="H3657" s="8"/>
      <c r="I3657" s="8"/>
      <c r="J3657" s="8"/>
      <c r="N3657" s="7"/>
      <c r="O3657" s="8"/>
      <c r="P3657" s="8"/>
      <c r="Q3657" s="8"/>
      <c r="R3657" s="8"/>
      <c r="S3657" s="8"/>
      <c r="T3657" s="8"/>
      <c r="U3657" s="8"/>
      <c r="V3657" s="8"/>
      <c r="W3657" s="8"/>
    </row>
    <row r="3658" spans="1:23" ht="14.25" customHeight="1">
      <c r="A3658" s="7">
        <v>40825</v>
      </c>
      <c r="B3658" s="8">
        <v>3.5531000000000001</v>
      </c>
      <c r="C3658" s="8">
        <v>3.8056000000000001</v>
      </c>
      <c r="D3658" s="8">
        <v>0.25249999999999995</v>
      </c>
      <c r="E3658" s="8">
        <v>1.08</v>
      </c>
      <c r="F3658" s="8">
        <v>2.1</v>
      </c>
      <c r="G3658" s="8">
        <v>78.75</v>
      </c>
      <c r="H3658" s="8"/>
      <c r="I3658" s="8"/>
      <c r="J3658" s="8"/>
      <c r="N3658" s="7"/>
      <c r="O3658" s="8"/>
      <c r="P3658" s="8"/>
      <c r="Q3658" s="8"/>
      <c r="R3658" s="8"/>
      <c r="S3658" s="8"/>
      <c r="T3658" s="8"/>
      <c r="U3658" s="8"/>
      <c r="V3658" s="8"/>
      <c r="W3658" s="8"/>
    </row>
    <row r="3659" spans="1:23" ht="14.25" customHeight="1">
      <c r="A3659" s="7">
        <v>40824</v>
      </c>
      <c r="B3659" s="8">
        <v>3.5998999999999999</v>
      </c>
      <c r="C3659" s="8">
        <v>3.8605</v>
      </c>
      <c r="D3659" s="8">
        <v>0.26060000000000016</v>
      </c>
      <c r="E3659" s="8">
        <v>1.08</v>
      </c>
      <c r="F3659" s="8">
        <v>2.1</v>
      </c>
      <c r="G3659" s="8">
        <v>78.75</v>
      </c>
      <c r="H3659" s="8"/>
      <c r="I3659" s="8"/>
      <c r="J3659" s="8"/>
      <c r="N3659" s="7"/>
      <c r="O3659" s="8"/>
      <c r="P3659" s="8"/>
      <c r="Q3659" s="8"/>
      <c r="R3659" s="8"/>
      <c r="S3659" s="8"/>
      <c r="T3659" s="8"/>
      <c r="U3659" s="8"/>
      <c r="V3659" s="8"/>
      <c r="W3659" s="8"/>
    </row>
    <row r="3660" spans="1:23" ht="14.25" customHeight="1">
      <c r="A3660" s="7">
        <v>40823</v>
      </c>
      <c r="B3660" s="8">
        <v>3.6069</v>
      </c>
      <c r="C3660" s="8">
        <v>3.8605</v>
      </c>
      <c r="D3660" s="8">
        <v>0.25360000000000005</v>
      </c>
      <c r="E3660" s="8">
        <v>1.08</v>
      </c>
      <c r="F3660" s="8">
        <v>2.1</v>
      </c>
      <c r="G3660" s="8">
        <v>78.75</v>
      </c>
      <c r="H3660" s="8"/>
      <c r="I3660" s="8"/>
      <c r="J3660" s="8"/>
      <c r="N3660" s="7"/>
      <c r="O3660" s="8"/>
      <c r="P3660" s="8"/>
      <c r="Q3660" s="8"/>
      <c r="R3660" s="8"/>
      <c r="S3660" s="8"/>
      <c r="T3660" s="8"/>
      <c r="U3660" s="8"/>
      <c r="V3660" s="8"/>
      <c r="W3660" s="8"/>
    </row>
    <row r="3661" spans="1:23" ht="14.25" customHeight="1">
      <c r="A3661" s="7">
        <v>40822</v>
      </c>
      <c r="B3661" s="8">
        <v>3.6069</v>
      </c>
      <c r="C3661" s="8">
        <v>3.8605</v>
      </c>
      <c r="D3661" s="8">
        <v>0.25360000000000005</v>
      </c>
      <c r="E3661" s="8">
        <v>1.01</v>
      </c>
      <c r="F3661" s="8">
        <v>2.0099999999999998</v>
      </c>
      <c r="G3661" s="8">
        <v>78.62</v>
      </c>
      <c r="H3661" s="8"/>
      <c r="I3661" s="8"/>
      <c r="J3661" s="8"/>
      <c r="N3661" s="7"/>
      <c r="O3661" s="8"/>
      <c r="P3661" s="8"/>
      <c r="Q3661" s="8"/>
      <c r="R3661" s="8"/>
      <c r="S3661" s="8"/>
      <c r="T3661" s="8"/>
      <c r="U3661" s="8"/>
      <c r="V3661" s="8"/>
      <c r="W3661" s="8"/>
    </row>
    <row r="3662" spans="1:23" ht="14.25" customHeight="1">
      <c r="A3662" s="7">
        <v>40821</v>
      </c>
      <c r="B3662" s="8">
        <v>3.6069</v>
      </c>
      <c r="C3662" s="8">
        <v>3.8605</v>
      </c>
      <c r="D3662" s="8">
        <v>0.25360000000000005</v>
      </c>
      <c r="E3662" s="8">
        <v>0.96</v>
      </c>
      <c r="F3662" s="8">
        <v>1.92</v>
      </c>
      <c r="G3662" s="8">
        <v>78.92</v>
      </c>
      <c r="H3662" s="8"/>
      <c r="I3662" s="8"/>
      <c r="J3662" s="8"/>
      <c r="N3662" s="7"/>
      <c r="O3662" s="8"/>
      <c r="P3662" s="8"/>
      <c r="Q3662" s="8"/>
      <c r="R3662" s="8"/>
      <c r="S3662" s="8"/>
      <c r="T3662" s="8"/>
      <c r="U3662" s="8"/>
      <c r="V3662" s="8"/>
      <c r="W3662" s="8"/>
    </row>
    <row r="3663" spans="1:23" ht="14.25" customHeight="1">
      <c r="A3663" s="7">
        <v>40820</v>
      </c>
      <c r="B3663" s="8">
        <v>3.6069</v>
      </c>
      <c r="C3663" s="8">
        <v>3.8605</v>
      </c>
      <c r="D3663" s="8">
        <v>0.25360000000000005</v>
      </c>
      <c r="E3663" s="8">
        <v>0.9</v>
      </c>
      <c r="F3663" s="8">
        <v>1.81</v>
      </c>
      <c r="G3663" s="8">
        <v>79.03</v>
      </c>
      <c r="H3663" s="8"/>
      <c r="I3663" s="8"/>
      <c r="J3663" s="8"/>
      <c r="N3663" s="7"/>
      <c r="O3663" s="8"/>
      <c r="P3663" s="8"/>
      <c r="Q3663" s="8"/>
      <c r="R3663" s="8"/>
      <c r="S3663" s="8"/>
      <c r="T3663" s="8"/>
      <c r="U3663" s="8"/>
      <c r="V3663" s="8"/>
      <c r="W3663" s="8"/>
    </row>
    <row r="3664" spans="1:23" ht="14.25" customHeight="1">
      <c r="A3664" s="7">
        <v>40819</v>
      </c>
      <c r="B3664" s="8">
        <v>3.6069</v>
      </c>
      <c r="C3664" s="8">
        <v>3.8605</v>
      </c>
      <c r="D3664" s="8">
        <v>0.25360000000000005</v>
      </c>
      <c r="E3664" s="8">
        <v>0.87</v>
      </c>
      <c r="F3664" s="8">
        <v>1.8</v>
      </c>
      <c r="G3664" s="8">
        <v>79.61</v>
      </c>
      <c r="H3664" s="8"/>
      <c r="I3664" s="8"/>
      <c r="J3664" s="8"/>
      <c r="N3664" s="7"/>
      <c r="O3664" s="8"/>
      <c r="P3664" s="8"/>
      <c r="Q3664" s="8"/>
      <c r="R3664" s="8"/>
      <c r="S3664" s="8"/>
      <c r="T3664" s="8"/>
      <c r="U3664" s="8"/>
      <c r="V3664" s="8"/>
      <c r="W3664" s="8"/>
    </row>
    <row r="3665" spans="1:23" ht="14.25" customHeight="1">
      <c r="A3665" s="7">
        <v>40816</v>
      </c>
      <c r="B3665" s="8">
        <v>3.6069</v>
      </c>
      <c r="C3665" s="8">
        <v>3.8605</v>
      </c>
      <c r="D3665" s="8">
        <v>0.25360000000000005</v>
      </c>
      <c r="E3665" s="8">
        <v>0.96</v>
      </c>
      <c r="F3665" s="8">
        <v>1.92</v>
      </c>
      <c r="G3665" s="8">
        <v>78.790000000000006</v>
      </c>
      <c r="H3665" s="8"/>
      <c r="I3665" s="8"/>
      <c r="J3665" s="8"/>
      <c r="N3665" s="7"/>
      <c r="O3665" s="8"/>
      <c r="P3665" s="8"/>
      <c r="Q3665" s="8"/>
      <c r="R3665" s="8"/>
      <c r="S3665" s="8"/>
      <c r="T3665" s="8"/>
      <c r="U3665" s="8"/>
      <c r="V3665" s="8"/>
      <c r="W3665" s="8"/>
    </row>
    <row r="3666" spans="1:23" ht="14.25" customHeight="1">
      <c r="A3666" s="7">
        <v>40815</v>
      </c>
      <c r="B3666" s="8">
        <v>3.5829</v>
      </c>
      <c r="C3666" s="8">
        <v>3.8839999999999999</v>
      </c>
      <c r="D3666" s="8">
        <v>0.30109999999999992</v>
      </c>
      <c r="E3666" s="8">
        <v>0.98</v>
      </c>
      <c r="F3666" s="8">
        <v>1.99</v>
      </c>
      <c r="G3666" s="8">
        <v>77.94</v>
      </c>
      <c r="H3666" s="8"/>
      <c r="I3666" s="8"/>
      <c r="J3666" s="8"/>
      <c r="N3666" s="7"/>
      <c r="O3666" s="8"/>
      <c r="P3666" s="8"/>
      <c r="Q3666" s="8"/>
      <c r="R3666" s="8"/>
      <c r="S3666" s="8"/>
      <c r="T3666" s="8"/>
      <c r="U3666" s="8"/>
      <c r="V3666" s="8"/>
      <c r="W3666" s="8"/>
    </row>
    <row r="3667" spans="1:23" ht="14.25" customHeight="1">
      <c r="A3667" s="7">
        <v>40814</v>
      </c>
      <c r="B3667" s="8">
        <v>3.6164000000000001</v>
      </c>
      <c r="C3667" s="8">
        <v>3.9203000000000001</v>
      </c>
      <c r="D3667" s="8">
        <v>0.30390000000000006</v>
      </c>
      <c r="E3667" s="8">
        <v>0.99</v>
      </c>
      <c r="F3667" s="8">
        <v>2.0299999999999998</v>
      </c>
      <c r="G3667" s="8">
        <v>78.11</v>
      </c>
      <c r="H3667" s="8"/>
      <c r="I3667" s="8"/>
      <c r="J3667" s="8"/>
      <c r="N3667" s="7"/>
      <c r="O3667" s="8"/>
      <c r="P3667" s="8"/>
      <c r="Q3667" s="8"/>
      <c r="R3667" s="8"/>
      <c r="S3667" s="8"/>
      <c r="T3667" s="8"/>
      <c r="U3667" s="8"/>
      <c r="V3667" s="8"/>
      <c r="W3667" s="8"/>
    </row>
    <row r="3668" spans="1:23" ht="14.25" customHeight="1">
      <c r="A3668" s="7">
        <v>40813</v>
      </c>
      <c r="B3668" s="8">
        <v>3.5766</v>
      </c>
      <c r="C3668" s="8">
        <v>3.9157999999999999</v>
      </c>
      <c r="D3668" s="8">
        <v>0.33919999999999995</v>
      </c>
      <c r="E3668" s="8">
        <v>0.97</v>
      </c>
      <c r="F3668" s="8">
        <v>2</v>
      </c>
      <c r="G3668" s="8">
        <v>77.75</v>
      </c>
      <c r="H3668" s="8"/>
      <c r="I3668" s="8"/>
      <c r="J3668" s="8"/>
      <c r="N3668" s="7"/>
      <c r="O3668" s="8"/>
      <c r="P3668" s="8"/>
      <c r="Q3668" s="8"/>
      <c r="R3668" s="8"/>
      <c r="S3668" s="8"/>
      <c r="T3668" s="8"/>
      <c r="U3668" s="8"/>
      <c r="V3668" s="8"/>
      <c r="W3668" s="8"/>
    </row>
    <row r="3669" spans="1:23" ht="14.25" customHeight="1">
      <c r="A3669" s="7">
        <v>40812</v>
      </c>
      <c r="B3669" s="8">
        <v>3.5518999999999998</v>
      </c>
      <c r="C3669" s="8">
        <v>3.8877999999999999</v>
      </c>
      <c r="D3669" s="8">
        <v>0.33590000000000009</v>
      </c>
      <c r="E3669" s="8">
        <v>0.92</v>
      </c>
      <c r="F3669" s="8">
        <v>1.91</v>
      </c>
      <c r="G3669" s="8">
        <v>78.02</v>
      </c>
      <c r="H3669" s="8"/>
      <c r="I3669" s="8"/>
      <c r="J3669" s="8"/>
      <c r="N3669" s="7"/>
      <c r="O3669" s="8"/>
      <c r="P3669" s="8"/>
      <c r="Q3669" s="8"/>
      <c r="R3669" s="8"/>
      <c r="S3669" s="8"/>
      <c r="T3669" s="8"/>
      <c r="U3669" s="8"/>
      <c r="V3669" s="8"/>
      <c r="W3669" s="8"/>
    </row>
    <row r="3670" spans="1:23" ht="14.25" customHeight="1">
      <c r="A3670" s="7">
        <v>40809</v>
      </c>
      <c r="B3670" s="8">
        <v>3.7031999999999998</v>
      </c>
      <c r="C3670" s="8">
        <v>3.9662000000000002</v>
      </c>
      <c r="D3670" s="8">
        <v>0.26300000000000034</v>
      </c>
      <c r="E3670" s="8">
        <v>0.89</v>
      </c>
      <c r="F3670" s="8">
        <v>1.84</v>
      </c>
      <c r="G3670" s="8">
        <v>78.5</v>
      </c>
      <c r="H3670" s="8"/>
      <c r="I3670" s="8"/>
      <c r="J3670" s="8"/>
      <c r="N3670" s="7"/>
      <c r="O3670" s="8"/>
      <c r="P3670" s="8"/>
      <c r="Q3670" s="8"/>
      <c r="R3670" s="8"/>
      <c r="S3670" s="8"/>
      <c r="T3670" s="8"/>
      <c r="U3670" s="8"/>
      <c r="V3670" s="8"/>
      <c r="W3670" s="8"/>
    </row>
    <row r="3671" spans="1:23" ht="14.25" customHeight="1">
      <c r="A3671" s="7">
        <v>40808</v>
      </c>
      <c r="B3671" s="8">
        <v>3.8529</v>
      </c>
      <c r="C3671" s="8">
        <v>4.0675999999999997</v>
      </c>
      <c r="D3671" s="8">
        <v>0.21469999999999967</v>
      </c>
      <c r="E3671" s="8">
        <v>0.79</v>
      </c>
      <c r="F3671" s="8">
        <v>1.72</v>
      </c>
      <c r="G3671" s="8">
        <v>78.459999999999994</v>
      </c>
      <c r="H3671" s="8"/>
      <c r="I3671" s="8"/>
      <c r="J3671" s="8"/>
      <c r="N3671" s="7"/>
      <c r="O3671" s="8"/>
      <c r="P3671" s="8"/>
      <c r="Q3671" s="8"/>
      <c r="R3671" s="8"/>
      <c r="S3671" s="8"/>
      <c r="T3671" s="8"/>
      <c r="U3671" s="8"/>
      <c r="V3671" s="8"/>
      <c r="W3671" s="8"/>
    </row>
    <row r="3672" spans="1:23" ht="14.25" customHeight="1">
      <c r="A3672" s="7">
        <v>40807</v>
      </c>
      <c r="B3672" s="8">
        <v>3.8729</v>
      </c>
      <c r="C3672" s="8">
        <v>4.0907999999999998</v>
      </c>
      <c r="D3672" s="8">
        <v>0.21789999999999976</v>
      </c>
      <c r="E3672" s="8">
        <v>0.88</v>
      </c>
      <c r="F3672" s="8">
        <v>1.88</v>
      </c>
      <c r="G3672" s="8">
        <v>77.709999999999994</v>
      </c>
      <c r="H3672" s="8"/>
      <c r="I3672" s="8"/>
      <c r="J3672" s="8"/>
      <c r="N3672" s="7"/>
      <c r="O3672" s="8"/>
      <c r="P3672" s="8"/>
      <c r="Q3672" s="8"/>
      <c r="R3672" s="8"/>
      <c r="S3672" s="8"/>
      <c r="T3672" s="8"/>
      <c r="U3672" s="8"/>
      <c r="V3672" s="8"/>
      <c r="W3672" s="8"/>
    </row>
    <row r="3673" spans="1:23" ht="14.25" customHeight="1">
      <c r="A3673" s="7">
        <v>40806</v>
      </c>
      <c r="B3673" s="8">
        <v>3.9116</v>
      </c>
      <c r="C3673" s="8">
        <v>4.0800999999999998</v>
      </c>
      <c r="D3673" s="8">
        <v>0.16849999999999987</v>
      </c>
      <c r="E3673" s="8">
        <v>0.85</v>
      </c>
      <c r="F3673" s="8">
        <v>1.95</v>
      </c>
      <c r="G3673" s="8">
        <v>76.989999999999995</v>
      </c>
      <c r="H3673" s="8"/>
      <c r="I3673" s="8"/>
      <c r="J3673" s="8"/>
      <c r="N3673" s="7"/>
      <c r="O3673" s="8"/>
      <c r="P3673" s="8"/>
      <c r="Q3673" s="8"/>
      <c r="R3673" s="8"/>
      <c r="S3673" s="8"/>
      <c r="T3673" s="8"/>
      <c r="U3673" s="8"/>
      <c r="V3673" s="8"/>
      <c r="W3673" s="8"/>
    </row>
    <row r="3674" spans="1:23" ht="14.25" customHeight="1">
      <c r="A3674" s="7">
        <v>40805</v>
      </c>
      <c r="B3674" s="8">
        <v>3.9218999999999999</v>
      </c>
      <c r="C3674" s="8">
        <v>4.0800999999999998</v>
      </c>
      <c r="D3674" s="8">
        <v>0.1581999999999999</v>
      </c>
      <c r="E3674" s="8">
        <v>0.85</v>
      </c>
      <c r="F3674" s="8">
        <v>1.97</v>
      </c>
      <c r="G3674" s="8">
        <v>77.11</v>
      </c>
      <c r="H3674" s="8"/>
      <c r="I3674" s="8"/>
      <c r="J3674" s="8"/>
      <c r="N3674" s="7"/>
      <c r="O3674" s="8"/>
      <c r="P3674" s="8"/>
      <c r="Q3674" s="8"/>
      <c r="R3674" s="8"/>
      <c r="S3674" s="8"/>
      <c r="T3674" s="8"/>
      <c r="U3674" s="8"/>
      <c r="V3674" s="8"/>
      <c r="W3674" s="8"/>
    </row>
    <row r="3675" spans="1:23" ht="14.25" customHeight="1">
      <c r="A3675" s="7">
        <v>40802</v>
      </c>
      <c r="B3675" s="8">
        <v>3.9401000000000002</v>
      </c>
      <c r="C3675" s="8">
        <v>4.0751999999999997</v>
      </c>
      <c r="D3675" s="8">
        <v>0.13509999999999955</v>
      </c>
      <c r="E3675" s="8">
        <v>0.94</v>
      </c>
      <c r="F3675" s="8">
        <v>2.08</v>
      </c>
      <c r="G3675" s="8">
        <v>76.599999999999994</v>
      </c>
      <c r="H3675" s="8"/>
      <c r="I3675" s="8"/>
      <c r="J3675" s="8"/>
      <c r="N3675" s="7"/>
      <c r="O3675" s="8"/>
      <c r="P3675" s="8"/>
      <c r="Q3675" s="8"/>
      <c r="R3675" s="8"/>
      <c r="S3675" s="8"/>
      <c r="T3675" s="8"/>
      <c r="U3675" s="8"/>
      <c r="V3675" s="8"/>
      <c r="W3675" s="8"/>
    </row>
    <row r="3676" spans="1:23" ht="14.25" customHeight="1">
      <c r="A3676" s="7">
        <v>40801</v>
      </c>
      <c r="B3676" s="8">
        <v>3.9214000000000002</v>
      </c>
      <c r="C3676" s="8">
        <v>4.0495000000000001</v>
      </c>
      <c r="D3676" s="8">
        <v>0.12809999999999988</v>
      </c>
      <c r="E3676" s="8">
        <v>0.95</v>
      </c>
      <c r="F3676" s="8">
        <v>2.09</v>
      </c>
      <c r="G3676" s="8">
        <v>76.28</v>
      </c>
      <c r="H3676" s="8"/>
      <c r="I3676" s="8"/>
      <c r="J3676" s="8"/>
      <c r="N3676" s="7"/>
      <c r="O3676" s="8"/>
      <c r="P3676" s="8"/>
      <c r="Q3676" s="8"/>
      <c r="R3676" s="8"/>
      <c r="S3676" s="8"/>
      <c r="T3676" s="8"/>
      <c r="U3676" s="8"/>
      <c r="V3676" s="8"/>
      <c r="W3676" s="8"/>
    </row>
    <row r="3677" spans="1:23" ht="14.25" customHeight="1">
      <c r="A3677" s="7">
        <v>40800</v>
      </c>
      <c r="B3677" s="8">
        <v>3.9342000000000001</v>
      </c>
      <c r="C3677" s="8">
        <v>4.0209999999999999</v>
      </c>
      <c r="D3677" s="8">
        <v>8.6799999999999766E-2</v>
      </c>
      <c r="E3677" s="8">
        <v>0.91</v>
      </c>
      <c r="F3677" s="8">
        <v>2.0299999999999998</v>
      </c>
      <c r="G3677" s="8">
        <v>76.87</v>
      </c>
      <c r="H3677" s="8"/>
      <c r="I3677" s="8"/>
      <c r="J3677" s="8"/>
      <c r="N3677" s="7"/>
      <c r="O3677" s="8"/>
      <c r="P3677" s="8"/>
      <c r="Q3677" s="8"/>
      <c r="R3677" s="8"/>
      <c r="S3677" s="8"/>
      <c r="T3677" s="8"/>
      <c r="U3677" s="8"/>
      <c r="V3677" s="8"/>
      <c r="W3677" s="8"/>
    </row>
    <row r="3678" spans="1:23" ht="14.25" customHeight="1">
      <c r="A3678" s="7">
        <v>40799</v>
      </c>
      <c r="B3678" s="8">
        <v>3.8641999999999999</v>
      </c>
      <c r="C3678" s="8">
        <v>4.0208000000000004</v>
      </c>
      <c r="D3678" s="8">
        <v>0.15660000000000052</v>
      </c>
      <c r="E3678" s="8">
        <v>0.89</v>
      </c>
      <c r="F3678" s="8">
        <v>2</v>
      </c>
      <c r="G3678" s="8">
        <v>77.06</v>
      </c>
      <c r="H3678" s="8"/>
      <c r="I3678" s="8"/>
      <c r="J3678" s="8"/>
      <c r="N3678" s="7"/>
      <c r="O3678" s="8"/>
      <c r="P3678" s="8"/>
      <c r="Q3678" s="8"/>
      <c r="R3678" s="8"/>
      <c r="S3678" s="8"/>
      <c r="T3678" s="8"/>
      <c r="U3678" s="8"/>
      <c r="V3678" s="8"/>
      <c r="W3678" s="8"/>
    </row>
    <row r="3679" spans="1:23" ht="14.25" customHeight="1">
      <c r="A3679" s="7">
        <v>40798</v>
      </c>
      <c r="B3679" s="8">
        <v>3.8641999999999999</v>
      </c>
      <c r="C3679" s="8">
        <v>4.0452000000000004</v>
      </c>
      <c r="D3679" s="8">
        <v>0.18100000000000049</v>
      </c>
      <c r="E3679" s="8">
        <v>0.87</v>
      </c>
      <c r="F3679" s="8">
        <v>1.94</v>
      </c>
      <c r="G3679" s="8">
        <v>77.17</v>
      </c>
      <c r="H3679" s="8"/>
      <c r="I3679" s="8"/>
      <c r="J3679" s="8"/>
      <c r="N3679" s="7"/>
      <c r="O3679" s="8"/>
      <c r="P3679" s="8"/>
      <c r="Q3679" s="8"/>
      <c r="R3679" s="8"/>
      <c r="S3679" s="8"/>
      <c r="T3679" s="8"/>
      <c r="U3679" s="8"/>
      <c r="V3679" s="8"/>
      <c r="W3679" s="8"/>
    </row>
    <row r="3680" spans="1:23" ht="14.25" customHeight="1">
      <c r="A3680" s="7">
        <v>40795</v>
      </c>
      <c r="B3680" s="8">
        <v>3.8641999999999999</v>
      </c>
      <c r="C3680" s="8">
        <v>4.0452000000000004</v>
      </c>
      <c r="D3680" s="8">
        <v>0.18100000000000049</v>
      </c>
      <c r="E3680" s="8">
        <v>0.81</v>
      </c>
      <c r="F3680" s="8">
        <v>1.93</v>
      </c>
      <c r="G3680" s="8">
        <v>77.2</v>
      </c>
      <c r="H3680" s="8"/>
      <c r="I3680" s="8"/>
      <c r="J3680" s="8"/>
      <c r="N3680" s="7"/>
      <c r="O3680" s="8"/>
      <c r="P3680" s="8"/>
      <c r="Q3680" s="8"/>
      <c r="R3680" s="8"/>
      <c r="S3680" s="8"/>
      <c r="T3680" s="8"/>
      <c r="U3680" s="8"/>
      <c r="V3680" s="8"/>
      <c r="W3680" s="8"/>
    </row>
    <row r="3681" spans="1:23" ht="14.25" customHeight="1">
      <c r="A3681" s="7">
        <v>40794</v>
      </c>
      <c r="B3681" s="8">
        <v>3.8715999999999999</v>
      </c>
      <c r="C3681" s="8">
        <v>4.0650000000000004</v>
      </c>
      <c r="D3681" s="8">
        <v>0.19340000000000046</v>
      </c>
      <c r="E3681" s="8">
        <v>0.88</v>
      </c>
      <c r="F3681" s="8">
        <v>2</v>
      </c>
      <c r="G3681" s="8">
        <v>76.260000000000005</v>
      </c>
      <c r="H3681" s="8"/>
      <c r="I3681" s="8"/>
      <c r="J3681" s="8"/>
      <c r="N3681" s="7"/>
      <c r="O3681" s="8"/>
      <c r="P3681" s="8"/>
      <c r="Q3681" s="8"/>
      <c r="R3681" s="8"/>
      <c r="S3681" s="8"/>
      <c r="T3681" s="8"/>
      <c r="U3681" s="8"/>
      <c r="V3681" s="8"/>
      <c r="W3681" s="8"/>
    </row>
    <row r="3682" spans="1:23" ht="14.25" customHeight="1">
      <c r="A3682" s="7">
        <v>40793</v>
      </c>
      <c r="B3682" s="8">
        <v>3.8727</v>
      </c>
      <c r="C3682" s="8">
        <v>4.05</v>
      </c>
      <c r="D3682" s="8">
        <v>0.17729999999999979</v>
      </c>
      <c r="E3682" s="8">
        <v>0.92</v>
      </c>
      <c r="F3682" s="8">
        <v>2.0499999999999998</v>
      </c>
      <c r="G3682" s="8">
        <v>75.430000000000007</v>
      </c>
      <c r="H3682" s="8"/>
      <c r="I3682" s="8"/>
      <c r="J3682" s="8"/>
      <c r="N3682" s="7"/>
      <c r="O3682" s="8"/>
      <c r="P3682" s="8"/>
      <c r="Q3682" s="8"/>
      <c r="R3682" s="8"/>
      <c r="S3682" s="8"/>
      <c r="T3682" s="8"/>
      <c r="U3682" s="8"/>
      <c r="V3682" s="8"/>
      <c r="W3682" s="8"/>
    </row>
    <row r="3683" spans="1:23" ht="14.25" customHeight="1">
      <c r="A3683" s="7">
        <v>40792</v>
      </c>
      <c r="B3683" s="8">
        <v>3.8675000000000002</v>
      </c>
      <c r="C3683" s="8">
        <v>4.0106999999999999</v>
      </c>
      <c r="D3683" s="8">
        <v>0.14319999999999977</v>
      </c>
      <c r="E3683" s="8">
        <v>0.88</v>
      </c>
      <c r="F3683" s="8">
        <v>1.98</v>
      </c>
      <c r="G3683" s="8">
        <v>75.88</v>
      </c>
      <c r="H3683" s="8"/>
      <c r="I3683" s="8"/>
      <c r="J3683" s="8"/>
      <c r="N3683" s="7"/>
      <c r="O3683" s="8"/>
      <c r="P3683" s="8"/>
      <c r="Q3683" s="8"/>
      <c r="R3683" s="8"/>
      <c r="S3683" s="8"/>
      <c r="T3683" s="8"/>
      <c r="U3683" s="8"/>
      <c r="V3683" s="8"/>
      <c r="W3683" s="8"/>
    </row>
    <row r="3684" spans="1:23" ht="14.25" customHeight="1">
      <c r="A3684" s="7">
        <v>40791</v>
      </c>
      <c r="B3684" s="8">
        <v>3.8923000000000001</v>
      </c>
      <c r="C3684" s="8">
        <v>4.0500999999999996</v>
      </c>
      <c r="D3684" s="8">
        <v>0.1577999999999995</v>
      </c>
      <c r="E3684" s="8">
        <v>0.88</v>
      </c>
      <c r="F3684" s="8">
        <v>2.02</v>
      </c>
      <c r="G3684" s="8">
        <v>75.180000000000007</v>
      </c>
      <c r="H3684" s="8"/>
      <c r="I3684" s="8"/>
      <c r="J3684" s="8"/>
      <c r="N3684" s="7"/>
      <c r="O3684" s="8"/>
      <c r="P3684" s="8"/>
      <c r="Q3684" s="8"/>
      <c r="R3684" s="8"/>
      <c r="S3684" s="8"/>
      <c r="T3684" s="8"/>
      <c r="U3684" s="8"/>
      <c r="V3684" s="8"/>
      <c r="W3684" s="8"/>
    </row>
    <row r="3685" spans="1:23" ht="14.25" customHeight="1">
      <c r="A3685" s="7">
        <v>40788</v>
      </c>
      <c r="B3685" s="8">
        <v>3.8969999999999998</v>
      </c>
      <c r="C3685" s="8">
        <v>4.07</v>
      </c>
      <c r="D3685" s="8">
        <v>0.17300000000000049</v>
      </c>
      <c r="E3685" s="8">
        <v>0.88</v>
      </c>
      <c r="F3685" s="8">
        <v>2.02</v>
      </c>
      <c r="G3685" s="8">
        <v>74.7</v>
      </c>
      <c r="H3685" s="8"/>
      <c r="I3685" s="8"/>
      <c r="J3685" s="8"/>
      <c r="N3685" s="7"/>
      <c r="O3685" s="8"/>
      <c r="P3685" s="8"/>
      <c r="Q3685" s="8"/>
      <c r="R3685" s="8"/>
      <c r="S3685" s="8"/>
      <c r="T3685" s="8"/>
      <c r="U3685" s="8"/>
      <c r="V3685" s="8"/>
      <c r="W3685" s="8"/>
    </row>
    <row r="3686" spans="1:23" ht="14.25" customHeight="1">
      <c r="A3686" s="7">
        <v>40787</v>
      </c>
      <c r="B3686" s="8">
        <v>3.9</v>
      </c>
      <c r="C3686" s="8">
        <v>4.0708000000000002</v>
      </c>
      <c r="D3686" s="8">
        <v>0.17080000000000028</v>
      </c>
      <c r="E3686" s="8">
        <v>0.9</v>
      </c>
      <c r="F3686" s="8">
        <v>2.15</v>
      </c>
      <c r="G3686" s="8">
        <v>74.55</v>
      </c>
      <c r="H3686" s="8"/>
      <c r="I3686" s="8"/>
      <c r="J3686" s="8"/>
      <c r="N3686" s="7"/>
      <c r="O3686" s="8"/>
      <c r="P3686" s="8"/>
      <c r="Q3686" s="8"/>
      <c r="R3686" s="8"/>
      <c r="S3686" s="8"/>
      <c r="T3686" s="8"/>
      <c r="U3686" s="8"/>
      <c r="V3686" s="8"/>
      <c r="W3686" s="8"/>
    </row>
    <row r="3687" spans="1:23" ht="14.25" customHeight="1">
      <c r="A3687" s="7">
        <v>40786</v>
      </c>
      <c r="B3687" s="8">
        <v>3.9174000000000002</v>
      </c>
      <c r="C3687" s="8">
        <v>4.1050000000000004</v>
      </c>
      <c r="D3687" s="8">
        <v>0.18760000000000021</v>
      </c>
      <c r="E3687" s="8">
        <v>0.96</v>
      </c>
      <c r="F3687" s="8">
        <v>2.23</v>
      </c>
      <c r="G3687" s="8">
        <v>74.13</v>
      </c>
      <c r="H3687" s="8"/>
      <c r="I3687" s="8"/>
      <c r="J3687" s="8"/>
      <c r="N3687" s="7"/>
      <c r="O3687" s="8"/>
      <c r="P3687" s="8"/>
      <c r="Q3687" s="8"/>
      <c r="R3687" s="8"/>
      <c r="S3687" s="8"/>
      <c r="T3687" s="8"/>
      <c r="U3687" s="8"/>
      <c r="V3687" s="8"/>
      <c r="W3687" s="8"/>
    </row>
    <row r="3688" spans="1:23" ht="14.25" customHeight="1">
      <c r="A3688" s="7">
        <v>40785</v>
      </c>
      <c r="B3688" s="8">
        <v>3.9379</v>
      </c>
      <c r="C3688" s="8">
        <v>4.1303000000000001</v>
      </c>
      <c r="D3688" s="8">
        <v>0.19240000000000013</v>
      </c>
      <c r="E3688" s="8">
        <v>0.94</v>
      </c>
      <c r="F3688" s="8">
        <v>2.19</v>
      </c>
      <c r="G3688" s="8">
        <v>73.989999999999995</v>
      </c>
      <c r="H3688" s="8"/>
      <c r="I3688" s="8"/>
      <c r="J3688" s="8"/>
      <c r="N3688" s="7"/>
      <c r="O3688" s="8"/>
      <c r="P3688" s="8"/>
      <c r="Q3688" s="8"/>
      <c r="R3688" s="8"/>
      <c r="S3688" s="8"/>
      <c r="T3688" s="8"/>
      <c r="U3688" s="8"/>
      <c r="V3688" s="8"/>
      <c r="W3688" s="8"/>
    </row>
    <row r="3689" spans="1:23" ht="14.25" customHeight="1">
      <c r="A3689" s="7">
        <v>40784</v>
      </c>
      <c r="B3689" s="8">
        <v>3.8092000000000001</v>
      </c>
      <c r="C3689" s="8">
        <v>4.0994000000000002</v>
      </c>
      <c r="D3689" s="8">
        <v>0.29020000000000001</v>
      </c>
      <c r="E3689" s="8">
        <v>0.99</v>
      </c>
      <c r="F3689" s="8">
        <v>2.2799999999999998</v>
      </c>
      <c r="G3689" s="8">
        <v>73.67</v>
      </c>
      <c r="H3689" s="8"/>
      <c r="I3689" s="8"/>
      <c r="J3689" s="8"/>
      <c r="N3689" s="7"/>
      <c r="O3689" s="8"/>
      <c r="P3689" s="8"/>
      <c r="Q3689" s="8"/>
      <c r="R3689" s="8"/>
      <c r="S3689" s="8"/>
      <c r="T3689" s="8"/>
      <c r="U3689" s="8"/>
      <c r="V3689" s="8"/>
      <c r="W3689" s="8"/>
    </row>
    <row r="3690" spans="1:23" ht="14.25" customHeight="1">
      <c r="A3690" s="7">
        <v>40781</v>
      </c>
      <c r="B3690" s="8">
        <v>3.6692</v>
      </c>
      <c r="C3690" s="8">
        <v>3.9885999999999999</v>
      </c>
      <c r="D3690" s="8">
        <v>0.31939999999999991</v>
      </c>
      <c r="E3690" s="8">
        <v>0.94</v>
      </c>
      <c r="F3690" s="8">
        <v>2.19</v>
      </c>
      <c r="G3690" s="8">
        <v>73.709999999999994</v>
      </c>
      <c r="H3690" s="8"/>
      <c r="I3690" s="8"/>
      <c r="J3690" s="8"/>
      <c r="N3690" s="7"/>
      <c r="O3690" s="8"/>
      <c r="P3690" s="8"/>
      <c r="Q3690" s="8"/>
      <c r="R3690" s="8"/>
      <c r="S3690" s="8"/>
      <c r="T3690" s="8"/>
      <c r="U3690" s="8"/>
      <c r="V3690" s="8"/>
      <c r="W3690" s="8"/>
    </row>
    <row r="3691" spans="1:23" ht="14.25" customHeight="1">
      <c r="A3691" s="7">
        <v>40780</v>
      </c>
      <c r="B3691" s="8">
        <v>3.6606999999999998</v>
      </c>
      <c r="C3691" s="8">
        <v>3.9750000000000001</v>
      </c>
      <c r="D3691" s="8">
        <v>0.31430000000000025</v>
      </c>
      <c r="E3691" s="8">
        <v>0.98</v>
      </c>
      <c r="F3691" s="8">
        <v>2.23</v>
      </c>
      <c r="G3691" s="8">
        <v>74.260000000000005</v>
      </c>
      <c r="H3691" s="8"/>
      <c r="I3691" s="8"/>
      <c r="J3691" s="8"/>
      <c r="N3691" s="7"/>
      <c r="O3691" s="8"/>
      <c r="P3691" s="8"/>
      <c r="Q3691" s="8"/>
      <c r="R3691" s="8"/>
      <c r="S3691" s="8"/>
      <c r="T3691" s="8"/>
      <c r="U3691" s="8"/>
      <c r="V3691" s="8"/>
      <c r="W3691" s="8"/>
    </row>
    <row r="3692" spans="1:23" ht="14.25" customHeight="1">
      <c r="A3692" s="7">
        <v>40779</v>
      </c>
      <c r="B3692" s="8">
        <v>3.66</v>
      </c>
      <c r="C3692" s="8">
        <v>3.9500999999999999</v>
      </c>
      <c r="D3692" s="8">
        <v>0.2900999999999998</v>
      </c>
      <c r="E3692" s="8">
        <v>1.05</v>
      </c>
      <c r="F3692" s="8">
        <v>2.29</v>
      </c>
      <c r="G3692" s="8">
        <v>74.05</v>
      </c>
      <c r="H3692" s="8"/>
      <c r="I3692" s="8"/>
      <c r="J3692" s="8"/>
      <c r="N3692" s="7"/>
      <c r="O3692" s="8"/>
      <c r="P3692" s="8"/>
      <c r="Q3692" s="8"/>
      <c r="R3692" s="8"/>
      <c r="S3692" s="8"/>
      <c r="T3692" s="8"/>
      <c r="U3692" s="8"/>
      <c r="V3692" s="8"/>
      <c r="W3692" s="8"/>
    </row>
    <row r="3693" spans="1:23" ht="14.25" customHeight="1">
      <c r="A3693" s="7">
        <v>40778</v>
      </c>
      <c r="B3693" s="8">
        <v>3.6476000000000002</v>
      </c>
      <c r="C3693" s="8">
        <v>3.9356</v>
      </c>
      <c r="D3693" s="8">
        <v>0.28799999999999981</v>
      </c>
      <c r="E3693" s="8">
        <v>0.95</v>
      </c>
      <c r="F3693" s="8">
        <v>2.15</v>
      </c>
      <c r="G3693" s="8">
        <v>73.84</v>
      </c>
      <c r="H3693" s="8"/>
      <c r="I3693" s="8"/>
      <c r="J3693" s="8"/>
      <c r="N3693" s="7"/>
      <c r="O3693" s="8"/>
      <c r="P3693" s="8"/>
      <c r="Q3693" s="8"/>
      <c r="R3693" s="8"/>
      <c r="S3693" s="8"/>
      <c r="T3693" s="8"/>
      <c r="U3693" s="8"/>
      <c r="V3693" s="8"/>
      <c r="W3693" s="8"/>
    </row>
    <row r="3694" spans="1:23" ht="14.25" customHeight="1">
      <c r="A3694" s="7">
        <v>40777</v>
      </c>
      <c r="B3694" s="8">
        <v>3.6391</v>
      </c>
      <c r="C3694" s="8">
        <v>3.9325000000000001</v>
      </c>
      <c r="D3694" s="8">
        <v>0.29340000000000011</v>
      </c>
      <c r="E3694" s="8">
        <v>0.94</v>
      </c>
      <c r="F3694" s="8">
        <v>2.1</v>
      </c>
      <c r="G3694" s="8">
        <v>74.150000000000006</v>
      </c>
      <c r="H3694" s="8"/>
      <c r="I3694" s="8"/>
      <c r="J3694" s="8"/>
      <c r="N3694" s="7"/>
      <c r="O3694" s="8"/>
      <c r="P3694" s="8"/>
      <c r="Q3694" s="8"/>
      <c r="R3694" s="8"/>
      <c r="S3694" s="8"/>
      <c r="T3694" s="8"/>
      <c r="U3694" s="8"/>
      <c r="V3694" s="8"/>
      <c r="W3694" s="8"/>
    </row>
    <row r="3695" spans="1:23" ht="14.25" customHeight="1">
      <c r="A3695" s="7">
        <v>40774</v>
      </c>
      <c r="B3695" s="8">
        <v>3.6475</v>
      </c>
      <c r="C3695" s="8">
        <v>3.9331</v>
      </c>
      <c r="D3695" s="8">
        <v>0.28560000000000008</v>
      </c>
      <c r="E3695" s="8">
        <v>0.9</v>
      </c>
      <c r="F3695" s="8">
        <v>2.0699999999999998</v>
      </c>
      <c r="G3695" s="8">
        <v>73.88</v>
      </c>
      <c r="H3695" s="8"/>
      <c r="I3695" s="8"/>
      <c r="J3695" s="8"/>
      <c r="N3695" s="7"/>
      <c r="O3695" s="8"/>
      <c r="P3695" s="8"/>
      <c r="Q3695" s="8"/>
      <c r="R3695" s="8"/>
      <c r="S3695" s="8"/>
      <c r="T3695" s="8"/>
      <c r="U3695" s="8"/>
      <c r="V3695" s="8"/>
      <c r="W3695" s="8"/>
    </row>
    <row r="3696" spans="1:23" ht="14.25" customHeight="1">
      <c r="A3696" s="7">
        <v>40773</v>
      </c>
      <c r="B3696" s="8">
        <v>3.6560000000000001</v>
      </c>
      <c r="C3696" s="8">
        <v>3.956</v>
      </c>
      <c r="D3696" s="8">
        <v>0.29999999999999982</v>
      </c>
      <c r="E3696" s="8">
        <v>0.9</v>
      </c>
      <c r="F3696" s="8">
        <v>2.08</v>
      </c>
      <c r="G3696" s="8">
        <v>74.25</v>
      </c>
      <c r="H3696" s="8"/>
      <c r="I3696" s="8"/>
      <c r="J3696" s="8"/>
      <c r="N3696" s="7"/>
      <c r="O3696" s="8"/>
      <c r="P3696" s="8"/>
      <c r="Q3696" s="8"/>
      <c r="R3696" s="8"/>
      <c r="S3696" s="8"/>
      <c r="T3696" s="8"/>
      <c r="U3696" s="8"/>
      <c r="V3696" s="8"/>
      <c r="W3696" s="8"/>
    </row>
    <row r="3697" spans="1:23" ht="14.25" customHeight="1">
      <c r="A3697" s="7">
        <v>40772</v>
      </c>
      <c r="B3697" s="8">
        <v>3.6257000000000001</v>
      </c>
      <c r="C3697" s="8">
        <v>3.9432</v>
      </c>
      <c r="D3697" s="8">
        <v>0.31749999999999989</v>
      </c>
      <c r="E3697" s="8">
        <v>0.92</v>
      </c>
      <c r="F3697" s="8">
        <v>2.17</v>
      </c>
      <c r="G3697" s="8">
        <v>73.78</v>
      </c>
      <c r="H3697" s="8"/>
      <c r="I3697" s="8"/>
      <c r="J3697" s="8"/>
      <c r="N3697" s="7"/>
      <c r="O3697" s="8"/>
      <c r="P3697" s="8"/>
      <c r="Q3697" s="8"/>
      <c r="R3697" s="8"/>
      <c r="S3697" s="8"/>
      <c r="T3697" s="8"/>
      <c r="U3697" s="8"/>
      <c r="V3697" s="8"/>
      <c r="W3697" s="8"/>
    </row>
    <row r="3698" spans="1:23" ht="14.25" customHeight="1">
      <c r="A3698" s="7">
        <v>40771</v>
      </c>
      <c r="B3698" s="8">
        <v>3.6217999999999999</v>
      </c>
      <c r="C3698" s="8">
        <v>3.9491999999999998</v>
      </c>
      <c r="D3698" s="8">
        <v>0.32739999999999991</v>
      </c>
      <c r="E3698" s="8">
        <v>0.95</v>
      </c>
      <c r="F3698" s="8">
        <v>2.23</v>
      </c>
      <c r="G3698" s="8">
        <v>74.010000000000005</v>
      </c>
      <c r="H3698" s="8"/>
      <c r="I3698" s="8"/>
      <c r="J3698" s="8"/>
      <c r="N3698" s="7"/>
      <c r="O3698" s="8"/>
      <c r="P3698" s="8"/>
      <c r="Q3698" s="8"/>
      <c r="R3698" s="8"/>
      <c r="S3698" s="8"/>
      <c r="T3698" s="8"/>
      <c r="U3698" s="8"/>
      <c r="V3698" s="8"/>
      <c r="W3698" s="8"/>
    </row>
    <row r="3699" spans="1:23" ht="14.25" customHeight="1">
      <c r="A3699" s="7">
        <v>40770</v>
      </c>
      <c r="B3699" s="8">
        <v>3.5832000000000002</v>
      </c>
      <c r="C3699" s="8">
        <v>3.9230999999999998</v>
      </c>
      <c r="D3699" s="8">
        <v>0.33989999999999965</v>
      </c>
      <c r="E3699" s="8">
        <v>0.99</v>
      </c>
      <c r="F3699" s="8">
        <v>2.29</v>
      </c>
      <c r="G3699" s="8">
        <v>73.84</v>
      </c>
      <c r="H3699" s="8"/>
      <c r="I3699" s="8"/>
      <c r="J3699" s="8"/>
      <c r="N3699" s="7"/>
      <c r="O3699" s="8"/>
      <c r="P3699" s="8"/>
      <c r="Q3699" s="8"/>
      <c r="R3699" s="8"/>
      <c r="S3699" s="8"/>
      <c r="T3699" s="8"/>
      <c r="U3699" s="8"/>
      <c r="V3699" s="8"/>
      <c r="W3699" s="8"/>
    </row>
    <row r="3700" spans="1:23" ht="14.25" customHeight="1">
      <c r="A3700" s="7">
        <v>40767</v>
      </c>
      <c r="B3700" s="8">
        <v>3.5781999999999998</v>
      </c>
      <c r="C3700" s="8">
        <v>3.9268000000000001</v>
      </c>
      <c r="D3700" s="8">
        <v>0.34860000000000024</v>
      </c>
      <c r="E3700" s="8">
        <v>0.96</v>
      </c>
      <c r="F3700" s="8">
        <v>2.2400000000000002</v>
      </c>
      <c r="G3700" s="8">
        <v>74.61</v>
      </c>
      <c r="H3700" s="8"/>
      <c r="I3700" s="8"/>
      <c r="J3700" s="8"/>
      <c r="N3700" s="7"/>
      <c r="O3700" s="8"/>
      <c r="P3700" s="8"/>
      <c r="Q3700" s="8"/>
      <c r="R3700" s="8"/>
      <c r="S3700" s="8"/>
      <c r="T3700" s="8"/>
      <c r="U3700" s="8"/>
      <c r="V3700" s="8"/>
      <c r="W3700" s="8"/>
    </row>
    <row r="3701" spans="1:23" ht="14.25" customHeight="1">
      <c r="A3701" s="7">
        <v>40766</v>
      </c>
      <c r="B3701" s="8">
        <v>3.5480999999999998</v>
      </c>
      <c r="C3701" s="8">
        <v>3.9291</v>
      </c>
      <c r="D3701" s="8">
        <v>0.38100000000000023</v>
      </c>
      <c r="E3701" s="8">
        <v>1.02</v>
      </c>
      <c r="F3701" s="8">
        <v>2.34</v>
      </c>
      <c r="G3701" s="8">
        <v>74.569999999999993</v>
      </c>
      <c r="H3701" s="8"/>
      <c r="I3701" s="8"/>
      <c r="J3701" s="8"/>
      <c r="N3701" s="7"/>
      <c r="O3701" s="8"/>
      <c r="P3701" s="8"/>
      <c r="Q3701" s="8"/>
      <c r="R3701" s="8"/>
      <c r="S3701" s="8"/>
      <c r="T3701" s="8"/>
      <c r="U3701" s="8"/>
      <c r="V3701" s="8"/>
      <c r="W3701" s="8"/>
    </row>
    <row r="3702" spans="1:23" ht="14.25" customHeight="1">
      <c r="A3702" s="7">
        <v>40765</v>
      </c>
      <c r="B3702" s="8">
        <v>3.5821000000000001</v>
      </c>
      <c r="C3702" s="8">
        <v>3.9639000000000002</v>
      </c>
      <c r="D3702" s="8">
        <v>0.38180000000000014</v>
      </c>
      <c r="E3702" s="8">
        <v>0.93</v>
      </c>
      <c r="F3702" s="8">
        <v>2.17</v>
      </c>
      <c r="G3702" s="8">
        <v>74.819999999999993</v>
      </c>
      <c r="H3702" s="8"/>
      <c r="I3702" s="8"/>
      <c r="J3702" s="8"/>
      <c r="N3702" s="7"/>
      <c r="O3702" s="8"/>
      <c r="P3702" s="8"/>
      <c r="Q3702" s="8"/>
      <c r="R3702" s="8"/>
      <c r="S3702" s="8"/>
      <c r="T3702" s="8"/>
      <c r="U3702" s="8"/>
      <c r="V3702" s="8"/>
      <c r="W3702" s="8"/>
    </row>
    <row r="3703" spans="1:23" ht="14.25" customHeight="1">
      <c r="A3703" s="7">
        <v>40764</v>
      </c>
      <c r="B3703" s="8">
        <v>3.5990000000000002</v>
      </c>
      <c r="C3703" s="8">
        <v>3.9554</v>
      </c>
      <c r="D3703" s="8">
        <v>0.35639999999999983</v>
      </c>
      <c r="E3703" s="8">
        <v>0.91</v>
      </c>
      <c r="F3703" s="8">
        <v>2.2000000000000002</v>
      </c>
      <c r="G3703" s="8">
        <v>73.87</v>
      </c>
      <c r="H3703" s="8"/>
      <c r="I3703" s="8"/>
      <c r="J3703" s="8"/>
      <c r="N3703" s="7"/>
      <c r="O3703" s="8"/>
      <c r="P3703" s="8"/>
      <c r="Q3703" s="8"/>
      <c r="R3703" s="8"/>
      <c r="S3703" s="8"/>
      <c r="T3703" s="8"/>
      <c r="U3703" s="8"/>
      <c r="V3703" s="8"/>
      <c r="W3703" s="8"/>
    </row>
    <row r="3704" spans="1:23" ht="14.25" customHeight="1">
      <c r="A3704" s="7">
        <v>40763</v>
      </c>
      <c r="B3704" s="8">
        <v>3.6233</v>
      </c>
      <c r="C3704" s="8">
        <v>4.0007000000000001</v>
      </c>
      <c r="D3704" s="8">
        <v>0.37740000000000018</v>
      </c>
      <c r="E3704" s="8">
        <v>1.1100000000000001</v>
      </c>
      <c r="F3704" s="8">
        <v>2.4</v>
      </c>
      <c r="G3704" s="8">
        <v>74.900000000000006</v>
      </c>
      <c r="H3704" s="8"/>
      <c r="I3704" s="8"/>
      <c r="J3704" s="8"/>
      <c r="N3704" s="7"/>
      <c r="O3704" s="8"/>
      <c r="P3704" s="8"/>
      <c r="Q3704" s="8"/>
      <c r="R3704" s="8"/>
      <c r="S3704" s="8"/>
      <c r="T3704" s="8"/>
      <c r="U3704" s="8"/>
      <c r="V3704" s="8"/>
      <c r="W3704" s="8"/>
    </row>
    <row r="3705" spans="1:23" ht="14.25" customHeight="1">
      <c r="A3705" s="7">
        <v>40760</v>
      </c>
      <c r="B3705" s="8">
        <v>3.6707000000000001</v>
      </c>
      <c r="C3705" s="8">
        <v>4.0423</v>
      </c>
      <c r="D3705" s="8">
        <v>0.37159999999999993</v>
      </c>
      <c r="E3705" s="8">
        <v>1.23</v>
      </c>
      <c r="F3705" s="8">
        <v>2.58</v>
      </c>
      <c r="G3705" s="8">
        <v>74.599999999999994</v>
      </c>
      <c r="H3705" s="8"/>
      <c r="I3705" s="8"/>
      <c r="J3705" s="8"/>
      <c r="N3705" s="7"/>
      <c r="O3705" s="8"/>
      <c r="P3705" s="8"/>
      <c r="Q3705" s="8"/>
      <c r="R3705" s="8"/>
      <c r="S3705" s="8"/>
      <c r="T3705" s="8"/>
      <c r="U3705" s="8"/>
      <c r="V3705" s="8"/>
      <c r="W3705" s="8"/>
    </row>
    <row r="3706" spans="1:23" ht="14.25" customHeight="1">
      <c r="A3706" s="7">
        <v>40759</v>
      </c>
      <c r="B3706" s="8">
        <v>3.7059000000000002</v>
      </c>
      <c r="C3706" s="8">
        <v>4.0911</v>
      </c>
      <c r="D3706" s="8">
        <v>0.38519999999999976</v>
      </c>
      <c r="E3706" s="8">
        <v>1.1200000000000001</v>
      </c>
      <c r="F3706" s="8">
        <v>2.4700000000000002</v>
      </c>
      <c r="G3706" s="8">
        <v>75.3</v>
      </c>
      <c r="H3706" s="8"/>
      <c r="I3706" s="8"/>
      <c r="J3706" s="8"/>
      <c r="N3706" s="7"/>
      <c r="O3706" s="8"/>
      <c r="P3706" s="8"/>
      <c r="Q3706" s="8"/>
      <c r="R3706" s="8"/>
      <c r="S3706" s="8"/>
      <c r="T3706" s="8"/>
      <c r="U3706" s="8"/>
      <c r="V3706" s="8"/>
      <c r="W3706" s="8"/>
    </row>
    <row r="3707" spans="1:23" ht="14.25" customHeight="1">
      <c r="A3707" s="7">
        <v>40758</v>
      </c>
      <c r="B3707" s="8">
        <v>3.7044999999999999</v>
      </c>
      <c r="C3707" s="8">
        <v>4.1200999999999999</v>
      </c>
      <c r="D3707" s="8">
        <v>0.41559999999999997</v>
      </c>
      <c r="E3707" s="8">
        <v>1.25</v>
      </c>
      <c r="F3707" s="8">
        <v>2.64</v>
      </c>
      <c r="G3707" s="8">
        <v>73.86</v>
      </c>
      <c r="H3707" s="8"/>
      <c r="I3707" s="8"/>
      <c r="J3707" s="8"/>
      <c r="N3707" s="7"/>
      <c r="O3707" s="8"/>
      <c r="P3707" s="8"/>
      <c r="Q3707" s="8"/>
      <c r="R3707" s="8"/>
      <c r="S3707" s="8"/>
      <c r="T3707" s="8"/>
      <c r="U3707" s="8"/>
      <c r="V3707" s="8"/>
      <c r="W3707" s="8"/>
    </row>
    <row r="3708" spans="1:23" ht="14.25" customHeight="1">
      <c r="A3708" s="7">
        <v>40757</v>
      </c>
      <c r="B3708" s="8">
        <v>3.7193999999999998</v>
      </c>
      <c r="C3708" s="8">
        <v>4.0614999999999997</v>
      </c>
      <c r="D3708" s="8">
        <v>0.34209999999999985</v>
      </c>
      <c r="E3708" s="8">
        <v>1.23</v>
      </c>
      <c r="F3708" s="8">
        <v>2.66</v>
      </c>
      <c r="G3708" s="8">
        <v>74.540000000000006</v>
      </c>
      <c r="H3708" s="8"/>
      <c r="I3708" s="8"/>
      <c r="J3708" s="8"/>
      <c r="N3708" s="7"/>
      <c r="O3708" s="8"/>
      <c r="P3708" s="8"/>
      <c r="Q3708" s="8"/>
      <c r="R3708" s="8"/>
      <c r="S3708" s="8"/>
      <c r="T3708" s="8"/>
      <c r="U3708" s="8"/>
      <c r="V3708" s="8"/>
      <c r="W3708" s="8"/>
    </row>
    <row r="3709" spans="1:23" ht="14.25" customHeight="1">
      <c r="A3709" s="7">
        <v>40756</v>
      </c>
      <c r="B3709" s="8">
        <v>3.7101999999999999</v>
      </c>
      <c r="C3709" s="8">
        <v>4.0502000000000002</v>
      </c>
      <c r="D3709" s="8">
        <v>0.3400000000000003</v>
      </c>
      <c r="E3709" s="8">
        <v>1.32</v>
      </c>
      <c r="F3709" s="8">
        <v>2.77</v>
      </c>
      <c r="G3709" s="8">
        <v>74.33</v>
      </c>
      <c r="H3709" s="8"/>
      <c r="I3709" s="8"/>
      <c r="J3709" s="8"/>
      <c r="N3709" s="7"/>
      <c r="O3709" s="8"/>
      <c r="P3709" s="8"/>
      <c r="Q3709" s="8"/>
      <c r="R3709" s="8"/>
      <c r="S3709" s="8"/>
      <c r="T3709" s="8"/>
      <c r="U3709" s="8"/>
      <c r="V3709" s="8"/>
      <c r="W3709" s="8"/>
    </row>
    <row r="3710" spans="1:23" ht="14.25" customHeight="1">
      <c r="A3710" s="7">
        <v>40753</v>
      </c>
      <c r="B3710" s="8">
        <v>3.7339000000000002</v>
      </c>
      <c r="C3710" s="8">
        <v>4.0476999999999999</v>
      </c>
      <c r="D3710" s="8">
        <v>0.31379999999999963</v>
      </c>
      <c r="E3710" s="8">
        <v>1.35</v>
      </c>
      <c r="F3710" s="8">
        <v>2.82</v>
      </c>
      <c r="G3710" s="8">
        <v>73.739999999999995</v>
      </c>
      <c r="H3710" s="8"/>
      <c r="I3710" s="8"/>
      <c r="J3710" s="8"/>
      <c r="N3710" s="7"/>
      <c r="O3710" s="8"/>
      <c r="P3710" s="8"/>
      <c r="Q3710" s="8"/>
      <c r="R3710" s="8"/>
      <c r="S3710" s="8"/>
      <c r="T3710" s="8"/>
      <c r="U3710" s="8"/>
      <c r="V3710" s="8"/>
      <c r="W3710" s="8"/>
    </row>
    <row r="3711" spans="1:23" ht="14.25" customHeight="1">
      <c r="A3711" s="7">
        <v>40752</v>
      </c>
      <c r="B3711" s="8">
        <v>3.7393000000000001</v>
      </c>
      <c r="C3711" s="8">
        <v>4.0627000000000004</v>
      </c>
      <c r="D3711" s="8">
        <v>0.32340000000000035</v>
      </c>
      <c r="E3711" s="8">
        <v>1.52</v>
      </c>
      <c r="F3711" s="8">
        <v>2.98</v>
      </c>
      <c r="G3711" s="8">
        <v>74.13</v>
      </c>
      <c r="H3711" s="8"/>
      <c r="I3711" s="8"/>
      <c r="J3711" s="8"/>
      <c r="N3711" s="7"/>
      <c r="O3711" s="8"/>
      <c r="P3711" s="8"/>
      <c r="Q3711" s="8"/>
      <c r="R3711" s="8"/>
      <c r="S3711" s="8"/>
      <c r="T3711" s="8"/>
      <c r="U3711" s="8"/>
      <c r="V3711" s="8"/>
      <c r="W3711" s="8"/>
    </row>
    <row r="3712" spans="1:23" ht="14.25" customHeight="1">
      <c r="A3712" s="7">
        <v>40751</v>
      </c>
      <c r="B3712" s="8">
        <v>3.7793000000000001</v>
      </c>
      <c r="C3712" s="8">
        <v>4.0854999999999997</v>
      </c>
      <c r="D3712" s="8">
        <v>0.30619999999999958</v>
      </c>
      <c r="E3712" s="8">
        <v>1.56</v>
      </c>
      <c r="F3712" s="8">
        <v>3.01</v>
      </c>
      <c r="G3712" s="8">
        <v>74.069999999999993</v>
      </c>
      <c r="H3712" s="8"/>
      <c r="I3712" s="8"/>
      <c r="J3712" s="8"/>
      <c r="N3712" s="7"/>
      <c r="O3712" s="8"/>
      <c r="P3712" s="8"/>
      <c r="Q3712" s="8"/>
      <c r="R3712" s="8"/>
      <c r="S3712" s="8"/>
      <c r="T3712" s="8"/>
      <c r="U3712" s="8"/>
      <c r="V3712" s="8"/>
      <c r="W3712" s="8"/>
    </row>
    <row r="3713" spans="1:23" ht="14.25" customHeight="1">
      <c r="A3713" s="7">
        <v>40750</v>
      </c>
      <c r="B3713" s="8">
        <v>3.7841999999999998</v>
      </c>
      <c r="C3713" s="8">
        <v>4.0753000000000004</v>
      </c>
      <c r="D3713" s="8">
        <v>0.29110000000000058</v>
      </c>
      <c r="E3713" s="8">
        <v>1.51</v>
      </c>
      <c r="F3713" s="8">
        <v>2.99</v>
      </c>
      <c r="G3713" s="8">
        <v>73.5</v>
      </c>
      <c r="H3713" s="8"/>
      <c r="I3713" s="8"/>
      <c r="J3713" s="8"/>
      <c r="N3713" s="7"/>
      <c r="O3713" s="8"/>
      <c r="P3713" s="8"/>
      <c r="Q3713" s="8"/>
      <c r="R3713" s="8"/>
      <c r="S3713" s="8"/>
      <c r="T3713" s="8"/>
      <c r="U3713" s="8"/>
      <c r="V3713" s="8"/>
      <c r="W3713" s="8"/>
    </row>
    <row r="3714" spans="1:23" ht="14.25" customHeight="1">
      <c r="A3714" s="7">
        <v>40749</v>
      </c>
      <c r="B3714" s="8">
        <v>3.7942999999999998</v>
      </c>
      <c r="C3714" s="8">
        <v>4.0663</v>
      </c>
      <c r="D3714" s="8">
        <v>0.27200000000000024</v>
      </c>
      <c r="E3714" s="8">
        <v>1.55</v>
      </c>
      <c r="F3714" s="8">
        <v>3.03</v>
      </c>
      <c r="G3714" s="8">
        <v>74.11</v>
      </c>
      <c r="H3714" s="8"/>
      <c r="I3714" s="8"/>
      <c r="J3714" s="8"/>
      <c r="N3714" s="7"/>
      <c r="O3714" s="8"/>
      <c r="P3714" s="8"/>
      <c r="Q3714" s="8"/>
      <c r="R3714" s="8"/>
      <c r="S3714" s="8"/>
      <c r="T3714" s="8"/>
      <c r="U3714" s="8"/>
      <c r="V3714" s="8"/>
      <c r="W3714" s="8"/>
    </row>
    <row r="3715" spans="1:23" ht="14.25" customHeight="1">
      <c r="A3715" s="7">
        <v>40746</v>
      </c>
      <c r="B3715" s="8">
        <v>3.8275000000000001</v>
      </c>
      <c r="C3715" s="8">
        <v>4.0670999999999999</v>
      </c>
      <c r="D3715" s="8">
        <v>0.23959999999999981</v>
      </c>
      <c r="E3715" s="8">
        <v>1.53</v>
      </c>
      <c r="F3715" s="8">
        <v>2.99</v>
      </c>
      <c r="G3715" s="8">
        <v>74.239999999999995</v>
      </c>
      <c r="H3715" s="8"/>
      <c r="I3715" s="8"/>
      <c r="J3715" s="8"/>
      <c r="N3715" s="7"/>
      <c r="O3715" s="8"/>
      <c r="P3715" s="8"/>
      <c r="Q3715" s="8"/>
      <c r="R3715" s="8"/>
      <c r="S3715" s="8"/>
      <c r="T3715" s="8"/>
      <c r="U3715" s="8"/>
      <c r="V3715" s="8"/>
      <c r="W3715" s="8"/>
    </row>
    <row r="3716" spans="1:23" ht="14.25" customHeight="1">
      <c r="A3716" s="7">
        <v>40745</v>
      </c>
      <c r="B3716" s="8">
        <v>3.8241999999999998</v>
      </c>
      <c r="C3716" s="8">
        <v>4.0888999999999998</v>
      </c>
      <c r="D3716" s="8">
        <v>0.26469999999999994</v>
      </c>
      <c r="E3716" s="8">
        <v>1.56</v>
      </c>
      <c r="F3716" s="8">
        <v>3.03</v>
      </c>
      <c r="G3716" s="8">
        <v>74</v>
      </c>
      <c r="H3716" s="8"/>
      <c r="I3716" s="8"/>
      <c r="J3716" s="8"/>
      <c r="N3716" s="7"/>
      <c r="O3716" s="8"/>
      <c r="P3716" s="8"/>
      <c r="Q3716" s="8"/>
      <c r="R3716" s="8"/>
      <c r="S3716" s="8"/>
      <c r="T3716" s="8"/>
      <c r="U3716" s="8"/>
      <c r="V3716" s="8"/>
      <c r="W3716" s="8"/>
    </row>
    <row r="3717" spans="1:23" ht="14.25" customHeight="1">
      <c r="A3717" s="7">
        <v>40744</v>
      </c>
      <c r="B3717" s="8">
        <v>3.75</v>
      </c>
      <c r="C3717" s="8">
        <v>4.0715000000000003</v>
      </c>
      <c r="D3717" s="8">
        <v>0.32150000000000034</v>
      </c>
      <c r="E3717" s="8">
        <v>1.49</v>
      </c>
      <c r="F3717" s="8">
        <v>2.96</v>
      </c>
      <c r="G3717" s="8">
        <v>74.819999999999993</v>
      </c>
      <c r="H3717" s="8"/>
      <c r="I3717" s="8"/>
      <c r="J3717" s="8"/>
      <c r="N3717" s="7"/>
      <c r="O3717" s="8"/>
      <c r="P3717" s="8"/>
      <c r="Q3717" s="8"/>
      <c r="R3717" s="8"/>
      <c r="S3717" s="8"/>
      <c r="T3717" s="8"/>
      <c r="U3717" s="8"/>
      <c r="V3717" s="8"/>
      <c r="W3717" s="8"/>
    </row>
    <row r="3718" spans="1:23" ht="14.25" customHeight="1">
      <c r="A3718" s="7">
        <v>40743</v>
      </c>
      <c r="B3718" s="8">
        <v>3.665</v>
      </c>
      <c r="C3718" s="8">
        <v>4.0087999999999999</v>
      </c>
      <c r="D3718" s="8">
        <v>0.34379999999999988</v>
      </c>
      <c r="E3718" s="8">
        <v>1.45</v>
      </c>
      <c r="F3718" s="8">
        <v>2.91</v>
      </c>
      <c r="G3718" s="8">
        <v>75.150000000000006</v>
      </c>
      <c r="H3718" s="8"/>
      <c r="I3718" s="8"/>
      <c r="J3718" s="8"/>
      <c r="N3718" s="7"/>
      <c r="O3718" s="8"/>
      <c r="P3718" s="8"/>
      <c r="Q3718" s="8"/>
      <c r="R3718" s="8"/>
      <c r="S3718" s="8"/>
      <c r="T3718" s="8"/>
      <c r="U3718" s="8"/>
      <c r="V3718" s="8"/>
      <c r="W3718" s="8"/>
    </row>
    <row r="3719" spans="1:23" ht="14.25" customHeight="1">
      <c r="A3719" s="7">
        <v>40742</v>
      </c>
      <c r="B3719" s="8">
        <v>3.5868000000000002</v>
      </c>
      <c r="C3719" s="8">
        <v>3.9558</v>
      </c>
      <c r="D3719" s="8">
        <v>0.36899999999999977</v>
      </c>
      <c r="E3719" s="8">
        <v>1.45</v>
      </c>
      <c r="F3719" s="8">
        <v>2.94</v>
      </c>
      <c r="G3719" s="8">
        <v>75.41</v>
      </c>
      <c r="H3719" s="8"/>
      <c r="I3719" s="8"/>
      <c r="J3719" s="8"/>
      <c r="N3719" s="7"/>
      <c r="O3719" s="8"/>
      <c r="P3719" s="8"/>
      <c r="Q3719" s="8"/>
      <c r="R3719" s="8"/>
      <c r="S3719" s="8"/>
      <c r="T3719" s="8"/>
      <c r="U3719" s="8"/>
      <c r="V3719" s="8"/>
      <c r="W3719" s="8"/>
    </row>
    <row r="3720" spans="1:23" ht="14.25" customHeight="1">
      <c r="A3720" s="7">
        <v>40739</v>
      </c>
      <c r="B3720" s="8">
        <v>3.5674000000000001</v>
      </c>
      <c r="C3720" s="8">
        <v>3.9278</v>
      </c>
      <c r="D3720" s="8">
        <v>0.36039999999999983</v>
      </c>
      <c r="E3720" s="8">
        <v>1.46</v>
      </c>
      <c r="F3720" s="8">
        <v>2.94</v>
      </c>
      <c r="G3720" s="8">
        <v>75.13</v>
      </c>
      <c r="H3720" s="8"/>
      <c r="I3720" s="8"/>
      <c r="J3720" s="8"/>
      <c r="N3720" s="7"/>
      <c r="O3720" s="8"/>
      <c r="P3720" s="8"/>
      <c r="Q3720" s="8"/>
      <c r="R3720" s="8"/>
      <c r="S3720" s="8"/>
      <c r="T3720" s="8"/>
      <c r="U3720" s="8"/>
      <c r="V3720" s="8"/>
      <c r="W3720" s="8"/>
    </row>
    <row r="3721" spans="1:23" ht="14.25" customHeight="1">
      <c r="A3721" s="7">
        <v>40738</v>
      </c>
      <c r="B3721" s="8">
        <v>3.5779000000000001</v>
      </c>
      <c r="C3721" s="8">
        <v>3.9203999999999999</v>
      </c>
      <c r="D3721" s="8">
        <v>0.3424999999999998</v>
      </c>
      <c r="E3721" s="8">
        <v>1.51</v>
      </c>
      <c r="F3721" s="8">
        <v>2.98</v>
      </c>
      <c r="G3721" s="8">
        <v>75.2</v>
      </c>
      <c r="H3721" s="8"/>
      <c r="I3721" s="8"/>
      <c r="J3721" s="8"/>
      <c r="N3721" s="7"/>
      <c r="O3721" s="8"/>
      <c r="P3721" s="8"/>
      <c r="Q3721" s="8"/>
      <c r="R3721" s="8"/>
      <c r="S3721" s="8"/>
      <c r="T3721" s="8"/>
      <c r="U3721" s="8"/>
      <c r="V3721" s="8"/>
      <c r="W3721" s="8"/>
    </row>
    <row r="3722" spans="1:23" ht="14.25" customHeight="1">
      <c r="A3722" s="7">
        <v>40737</v>
      </c>
      <c r="B3722" s="8">
        <v>3.5323000000000002</v>
      </c>
      <c r="C3722" s="8">
        <v>3.8913000000000002</v>
      </c>
      <c r="D3722" s="8">
        <v>0.35899999999999999</v>
      </c>
      <c r="E3722" s="8">
        <v>1.45</v>
      </c>
      <c r="F3722" s="8">
        <v>2.92</v>
      </c>
      <c r="G3722" s="8">
        <v>74.8</v>
      </c>
      <c r="H3722" s="8"/>
      <c r="I3722" s="8"/>
      <c r="J3722" s="8"/>
      <c r="N3722" s="7"/>
      <c r="O3722" s="8"/>
      <c r="P3722" s="8"/>
      <c r="Q3722" s="8"/>
      <c r="R3722" s="8"/>
      <c r="S3722" s="8"/>
      <c r="T3722" s="8"/>
      <c r="U3722" s="8"/>
      <c r="V3722" s="8"/>
      <c r="W3722" s="8"/>
    </row>
    <row r="3723" spans="1:23" ht="14.25" customHeight="1">
      <c r="A3723" s="7">
        <v>40736</v>
      </c>
      <c r="B3723" s="8">
        <v>3.4123000000000001</v>
      </c>
      <c r="C3723" s="8">
        <v>3.8898999999999999</v>
      </c>
      <c r="D3723" s="8">
        <v>0.4775999999999998</v>
      </c>
      <c r="E3723" s="8">
        <v>1.47</v>
      </c>
      <c r="F3723" s="8">
        <v>2.92</v>
      </c>
      <c r="G3723" s="8">
        <v>76</v>
      </c>
      <c r="H3723" s="8"/>
      <c r="I3723" s="8"/>
      <c r="J3723" s="8"/>
      <c r="N3723" s="7"/>
      <c r="O3723" s="8"/>
      <c r="P3723" s="8"/>
      <c r="Q3723" s="8"/>
      <c r="R3723" s="8"/>
      <c r="S3723" s="8"/>
      <c r="T3723" s="8"/>
      <c r="U3723" s="8"/>
      <c r="V3723" s="8"/>
      <c r="W3723" s="8"/>
    </row>
    <row r="3724" spans="1:23" ht="14.25" customHeight="1">
      <c r="A3724" s="7">
        <v>40735</v>
      </c>
      <c r="B3724" s="8">
        <v>3.3820999999999999</v>
      </c>
      <c r="C3724" s="8">
        <v>3.8923000000000001</v>
      </c>
      <c r="D3724" s="8">
        <v>0.51020000000000021</v>
      </c>
      <c r="E3724" s="8">
        <v>1.49</v>
      </c>
      <c r="F3724" s="8">
        <v>2.94</v>
      </c>
      <c r="G3724" s="8">
        <v>75.930000000000007</v>
      </c>
      <c r="H3724" s="8"/>
      <c r="I3724" s="8"/>
      <c r="J3724" s="8"/>
      <c r="N3724" s="7"/>
      <c r="O3724" s="8"/>
      <c r="P3724" s="8"/>
      <c r="Q3724" s="8"/>
      <c r="R3724" s="8"/>
      <c r="S3724" s="8"/>
      <c r="T3724" s="8"/>
      <c r="U3724" s="8"/>
      <c r="V3724" s="8"/>
      <c r="W3724" s="8"/>
    </row>
    <row r="3725" spans="1:23" ht="14.25" customHeight="1">
      <c r="A3725" s="7">
        <v>40732</v>
      </c>
      <c r="B3725" s="8">
        <v>3.41</v>
      </c>
      <c r="C3725" s="8">
        <v>3.8881000000000001</v>
      </c>
      <c r="D3725" s="8">
        <v>0.47809999999999997</v>
      </c>
      <c r="E3725" s="8">
        <v>1.57</v>
      </c>
      <c r="F3725" s="8">
        <v>3.03</v>
      </c>
      <c r="G3725" s="8">
        <v>75.180000000000007</v>
      </c>
      <c r="H3725" s="8"/>
      <c r="I3725" s="8"/>
      <c r="J3725" s="8"/>
      <c r="N3725" s="7"/>
      <c r="O3725" s="8"/>
      <c r="P3725" s="8"/>
      <c r="Q3725" s="8"/>
      <c r="R3725" s="8"/>
      <c r="S3725" s="8"/>
      <c r="T3725" s="8"/>
      <c r="U3725" s="8"/>
      <c r="V3725" s="8"/>
      <c r="W3725" s="8"/>
    </row>
    <row r="3726" spans="1:23" ht="14.25" customHeight="1">
      <c r="A3726" s="7">
        <v>40731</v>
      </c>
      <c r="B3726" s="8">
        <v>3.4</v>
      </c>
      <c r="C3726" s="8">
        <v>3.9020999999999999</v>
      </c>
      <c r="D3726" s="8">
        <v>0.50209999999999999</v>
      </c>
      <c r="E3726" s="8">
        <v>1.74</v>
      </c>
      <c r="F3726" s="8">
        <v>3.17</v>
      </c>
      <c r="G3726" s="8">
        <v>74.92</v>
      </c>
      <c r="H3726" s="8"/>
      <c r="I3726" s="8"/>
      <c r="J3726" s="8"/>
      <c r="N3726" s="7"/>
      <c r="O3726" s="8"/>
      <c r="P3726" s="8"/>
      <c r="Q3726" s="8"/>
      <c r="R3726" s="8"/>
      <c r="S3726" s="8"/>
      <c r="T3726" s="8"/>
      <c r="U3726" s="8"/>
      <c r="V3726" s="8"/>
      <c r="W3726" s="8"/>
    </row>
    <row r="3727" spans="1:23" ht="14.25" customHeight="1">
      <c r="A3727" s="7">
        <v>40730</v>
      </c>
      <c r="B3727" s="8">
        <v>3.4150999999999998</v>
      </c>
      <c r="C3727" s="8">
        <v>3.9116</v>
      </c>
      <c r="D3727" s="8">
        <v>0.49650000000000016</v>
      </c>
      <c r="E3727" s="8">
        <v>1.66</v>
      </c>
      <c r="F3727" s="8">
        <v>3.12</v>
      </c>
      <c r="G3727" s="8">
        <v>75.03</v>
      </c>
      <c r="H3727" s="8"/>
      <c r="I3727" s="8"/>
      <c r="J3727" s="8"/>
      <c r="N3727" s="7"/>
      <c r="O3727" s="8"/>
      <c r="P3727" s="8"/>
      <c r="Q3727" s="8"/>
      <c r="R3727" s="8"/>
      <c r="S3727" s="8"/>
      <c r="T3727" s="8"/>
      <c r="U3727" s="8"/>
      <c r="V3727" s="8"/>
      <c r="W3727" s="8"/>
    </row>
    <row r="3728" spans="1:23" ht="14.25" customHeight="1">
      <c r="A3728" s="7">
        <v>40729</v>
      </c>
      <c r="B3728" s="8">
        <v>3.4039999999999999</v>
      </c>
      <c r="C3728" s="8">
        <v>3.8908999999999998</v>
      </c>
      <c r="D3728" s="8">
        <v>0.48689999999999989</v>
      </c>
      <c r="E3728" s="8">
        <v>1.7</v>
      </c>
      <c r="F3728" s="8">
        <v>3.16</v>
      </c>
      <c r="G3728" s="8">
        <v>74.650000000000006</v>
      </c>
      <c r="H3728" s="8"/>
      <c r="I3728" s="8"/>
      <c r="J3728" s="8"/>
      <c r="N3728" s="7"/>
      <c r="O3728" s="8"/>
      <c r="P3728" s="8"/>
      <c r="Q3728" s="8"/>
      <c r="R3728" s="8"/>
      <c r="S3728" s="8"/>
      <c r="T3728" s="8"/>
      <c r="U3728" s="8"/>
      <c r="V3728" s="8"/>
      <c r="W3728" s="8"/>
    </row>
    <row r="3729" spans="1:23" ht="14.25" customHeight="1">
      <c r="A3729" s="7">
        <v>40728</v>
      </c>
      <c r="B3729" s="8">
        <v>3.4018000000000002</v>
      </c>
      <c r="C3729" s="8">
        <v>3.8841999999999999</v>
      </c>
      <c r="D3729" s="8">
        <v>0.48239999999999972</v>
      </c>
      <c r="E3729" s="8">
        <v>1.8</v>
      </c>
      <c r="F3729" s="8">
        <v>3.22</v>
      </c>
      <c r="G3729" s="8">
        <v>74.23</v>
      </c>
      <c r="H3729" s="8"/>
      <c r="I3729" s="8"/>
      <c r="J3729" s="8"/>
      <c r="N3729" s="7"/>
      <c r="O3729" s="8"/>
      <c r="P3729" s="8"/>
      <c r="Q3729" s="8"/>
      <c r="R3729" s="8"/>
      <c r="S3729" s="8"/>
      <c r="T3729" s="8"/>
      <c r="U3729" s="8"/>
      <c r="V3729" s="8"/>
      <c r="W3729" s="8"/>
    </row>
    <row r="3730" spans="1:23" ht="14.25" customHeight="1">
      <c r="A3730" s="7">
        <v>40725</v>
      </c>
      <c r="B3730" s="8">
        <v>3.4319999999999999</v>
      </c>
      <c r="C3730" s="8">
        <v>3.8774999999999999</v>
      </c>
      <c r="D3730" s="8">
        <v>0.44550000000000001</v>
      </c>
      <c r="E3730" s="8">
        <v>1.8</v>
      </c>
      <c r="F3730" s="8">
        <v>3.22</v>
      </c>
      <c r="G3730" s="8">
        <v>74.3</v>
      </c>
      <c r="H3730" s="8"/>
      <c r="I3730" s="8"/>
      <c r="J3730" s="8"/>
      <c r="N3730" s="7"/>
      <c r="O3730" s="8"/>
      <c r="P3730" s="8"/>
      <c r="Q3730" s="8"/>
      <c r="R3730" s="8"/>
      <c r="S3730" s="8"/>
      <c r="T3730" s="8"/>
      <c r="U3730" s="8"/>
      <c r="V3730" s="8"/>
      <c r="W3730" s="8"/>
    </row>
    <row r="3731" spans="1:23" ht="14.25" customHeight="1">
      <c r="A3731" s="7">
        <v>40724</v>
      </c>
      <c r="B3731" s="8">
        <v>3.4742000000000002</v>
      </c>
      <c r="C3731" s="8">
        <v>3.8856999999999999</v>
      </c>
      <c r="D3731" s="8">
        <v>0.41149999999999975</v>
      </c>
      <c r="E3731" s="8">
        <v>1.76</v>
      </c>
      <c r="F3731" s="8">
        <v>3.18</v>
      </c>
      <c r="G3731" s="8">
        <v>74.42</v>
      </c>
      <c r="H3731" s="8"/>
      <c r="I3731" s="8"/>
      <c r="J3731" s="8"/>
      <c r="N3731" s="7"/>
      <c r="O3731" s="8"/>
      <c r="P3731" s="8"/>
      <c r="Q3731" s="8"/>
      <c r="R3731" s="8"/>
      <c r="S3731" s="8"/>
      <c r="T3731" s="8"/>
      <c r="U3731" s="8"/>
      <c r="V3731" s="8"/>
      <c r="W3731" s="8"/>
    </row>
    <row r="3732" spans="1:23" ht="14.25" customHeight="1">
      <c r="A3732" s="7">
        <v>40723</v>
      </c>
      <c r="B3732" s="8">
        <v>3.4914999999999998</v>
      </c>
      <c r="C3732" s="8">
        <v>3.8833000000000002</v>
      </c>
      <c r="D3732" s="8">
        <v>0.39180000000000037</v>
      </c>
      <c r="E3732" s="8">
        <v>1.7</v>
      </c>
      <c r="F3732" s="8">
        <v>3.14</v>
      </c>
      <c r="G3732" s="8">
        <v>74.64</v>
      </c>
      <c r="H3732" s="8"/>
      <c r="I3732" s="8"/>
      <c r="J3732" s="8"/>
      <c r="N3732" s="7"/>
      <c r="O3732" s="8"/>
      <c r="P3732" s="8"/>
      <c r="Q3732" s="8"/>
      <c r="R3732" s="8"/>
      <c r="S3732" s="8"/>
      <c r="T3732" s="8"/>
      <c r="U3732" s="8"/>
      <c r="V3732" s="8"/>
      <c r="W3732" s="8"/>
    </row>
    <row r="3733" spans="1:23" ht="14.25" customHeight="1">
      <c r="A3733" s="7">
        <v>40722</v>
      </c>
      <c r="B3733" s="8">
        <v>3.5007000000000001</v>
      </c>
      <c r="C3733" s="8">
        <v>3.88</v>
      </c>
      <c r="D3733" s="8">
        <v>0.37929999999999975</v>
      </c>
      <c r="E3733" s="8">
        <v>1.62</v>
      </c>
      <c r="F3733" s="8">
        <v>3.05</v>
      </c>
      <c r="G3733" s="8">
        <v>75.02</v>
      </c>
      <c r="H3733" s="8"/>
      <c r="I3733" s="8"/>
      <c r="J3733" s="8"/>
      <c r="N3733" s="7"/>
      <c r="O3733" s="8"/>
      <c r="P3733" s="8"/>
      <c r="Q3733" s="8"/>
      <c r="R3733" s="8"/>
      <c r="S3733" s="8"/>
      <c r="T3733" s="8"/>
      <c r="U3733" s="8"/>
      <c r="V3733" s="8"/>
      <c r="W3733" s="8"/>
    </row>
    <row r="3734" spans="1:23" ht="14.25" customHeight="1">
      <c r="A3734" s="7">
        <v>40721</v>
      </c>
      <c r="B3734" s="8">
        <v>3.4956999999999998</v>
      </c>
      <c r="C3734" s="8">
        <v>3.8702999999999999</v>
      </c>
      <c r="D3734" s="8">
        <v>0.37460000000000004</v>
      </c>
      <c r="E3734" s="8">
        <v>1.47</v>
      </c>
      <c r="F3734" s="8">
        <v>2.95</v>
      </c>
      <c r="G3734" s="8">
        <v>75.290000000000006</v>
      </c>
      <c r="H3734" s="8"/>
      <c r="I3734" s="8"/>
      <c r="J3734" s="8"/>
      <c r="N3734" s="7"/>
      <c r="O3734" s="8"/>
      <c r="P3734" s="8"/>
      <c r="Q3734" s="8"/>
      <c r="R3734" s="8"/>
      <c r="S3734" s="8"/>
      <c r="T3734" s="8"/>
      <c r="U3734" s="8"/>
      <c r="V3734" s="8"/>
      <c r="W3734" s="8"/>
    </row>
    <row r="3735" spans="1:23" ht="14.25" customHeight="1">
      <c r="A3735" s="7">
        <v>40718</v>
      </c>
      <c r="B3735" s="8">
        <v>3.5903</v>
      </c>
      <c r="C3735" s="8">
        <v>3.8963000000000001</v>
      </c>
      <c r="D3735" s="8">
        <v>0.30600000000000005</v>
      </c>
      <c r="E3735" s="8">
        <v>1.4</v>
      </c>
      <c r="F3735" s="8">
        <v>2.88</v>
      </c>
      <c r="G3735" s="8">
        <v>75.58</v>
      </c>
      <c r="H3735" s="8"/>
      <c r="I3735" s="8"/>
      <c r="J3735" s="8"/>
      <c r="N3735" s="7"/>
      <c r="O3735" s="8"/>
      <c r="P3735" s="8"/>
      <c r="Q3735" s="8"/>
      <c r="R3735" s="8"/>
      <c r="S3735" s="8"/>
      <c r="T3735" s="8"/>
      <c r="U3735" s="8"/>
      <c r="V3735" s="8"/>
      <c r="W3735" s="8"/>
    </row>
    <row r="3736" spans="1:23" ht="14.25" customHeight="1">
      <c r="A3736" s="7">
        <v>40717</v>
      </c>
      <c r="B3736" s="8">
        <v>3.6168</v>
      </c>
      <c r="C3736" s="8">
        <v>3.9691000000000001</v>
      </c>
      <c r="D3736" s="8">
        <v>0.35230000000000006</v>
      </c>
      <c r="E3736" s="8">
        <v>1.48</v>
      </c>
      <c r="F3736" s="8">
        <v>2.93</v>
      </c>
      <c r="G3736" s="8">
        <v>75.25</v>
      </c>
      <c r="H3736" s="8"/>
      <c r="I3736" s="8"/>
      <c r="J3736" s="8"/>
      <c r="N3736" s="7"/>
      <c r="O3736" s="8"/>
      <c r="P3736" s="8"/>
      <c r="Q3736" s="8"/>
      <c r="R3736" s="8"/>
      <c r="S3736" s="8"/>
      <c r="T3736" s="8"/>
      <c r="U3736" s="8"/>
      <c r="V3736" s="8"/>
      <c r="W3736" s="8"/>
    </row>
    <row r="3737" spans="1:23" ht="14.25" customHeight="1">
      <c r="A3737" s="7">
        <v>40716</v>
      </c>
      <c r="B3737" s="8">
        <v>3.5929000000000002</v>
      </c>
      <c r="C3737" s="8">
        <v>3.9554999999999998</v>
      </c>
      <c r="D3737" s="8">
        <v>0.36259999999999959</v>
      </c>
      <c r="E3737" s="8">
        <v>1.58</v>
      </c>
      <c r="F3737" s="8">
        <v>3.01</v>
      </c>
      <c r="G3737" s="8">
        <v>74.94</v>
      </c>
      <c r="H3737" s="8"/>
      <c r="I3737" s="8"/>
      <c r="J3737" s="8"/>
      <c r="N3737" s="7"/>
      <c r="O3737" s="8"/>
      <c r="P3737" s="8"/>
      <c r="Q3737" s="8"/>
      <c r="R3737" s="8"/>
      <c r="S3737" s="8"/>
      <c r="T3737" s="8"/>
      <c r="U3737" s="8"/>
      <c r="V3737" s="8"/>
      <c r="W3737" s="8"/>
    </row>
    <row r="3738" spans="1:23" ht="14.25" customHeight="1">
      <c r="A3738" s="7">
        <v>40715</v>
      </c>
      <c r="B3738" s="8">
        <v>3.5804999999999998</v>
      </c>
      <c r="C3738" s="8">
        <v>3.9003000000000001</v>
      </c>
      <c r="D3738" s="8">
        <v>0.31980000000000031</v>
      </c>
      <c r="E3738" s="8">
        <v>1.57</v>
      </c>
      <c r="F3738" s="8">
        <v>2.99</v>
      </c>
      <c r="G3738" s="8">
        <v>74.63</v>
      </c>
      <c r="H3738" s="8"/>
      <c r="I3738" s="8"/>
      <c r="J3738" s="8"/>
      <c r="N3738" s="7"/>
      <c r="O3738" s="8"/>
      <c r="P3738" s="8"/>
      <c r="Q3738" s="8"/>
      <c r="R3738" s="8"/>
      <c r="S3738" s="8"/>
      <c r="T3738" s="8"/>
      <c r="U3738" s="8"/>
      <c r="V3738" s="8"/>
      <c r="W3738" s="8"/>
    </row>
    <row r="3739" spans="1:23" ht="14.25" customHeight="1">
      <c r="A3739" s="7">
        <v>40714</v>
      </c>
      <c r="B3739" s="8">
        <v>3.5808</v>
      </c>
      <c r="C3739" s="8">
        <v>3.9413</v>
      </c>
      <c r="D3739" s="8">
        <v>0.36050000000000004</v>
      </c>
      <c r="E3739" s="8">
        <v>1.55</v>
      </c>
      <c r="F3739" s="8">
        <v>2.97</v>
      </c>
      <c r="G3739" s="8">
        <v>75.010000000000005</v>
      </c>
      <c r="H3739" s="8"/>
      <c r="I3739" s="8"/>
      <c r="J3739" s="8"/>
      <c r="N3739" s="7"/>
      <c r="O3739" s="8"/>
      <c r="P3739" s="8"/>
      <c r="Q3739" s="8"/>
      <c r="R3739" s="8"/>
      <c r="S3739" s="8"/>
      <c r="T3739" s="8"/>
      <c r="U3739" s="8"/>
      <c r="V3739" s="8"/>
      <c r="W3739" s="8"/>
    </row>
    <row r="3740" spans="1:23" ht="14.25" customHeight="1">
      <c r="A3740" s="7">
        <v>40711</v>
      </c>
      <c r="B3740" s="8">
        <v>3.6113</v>
      </c>
      <c r="C3740" s="8">
        <v>3.9803000000000002</v>
      </c>
      <c r="D3740" s="8">
        <v>0.36900000000000022</v>
      </c>
      <c r="E3740" s="8">
        <v>1.53</v>
      </c>
      <c r="F3740" s="8">
        <v>2.94</v>
      </c>
      <c r="G3740" s="8">
        <v>74.989999999999995</v>
      </c>
      <c r="H3740" s="8"/>
      <c r="I3740" s="8"/>
      <c r="J3740" s="8"/>
      <c r="N3740" s="7"/>
      <c r="O3740" s="8"/>
      <c r="P3740" s="8"/>
      <c r="Q3740" s="8"/>
      <c r="R3740" s="8"/>
      <c r="S3740" s="8"/>
      <c r="T3740" s="8"/>
      <c r="U3740" s="8"/>
      <c r="V3740" s="8"/>
      <c r="W3740" s="8"/>
    </row>
    <row r="3741" spans="1:23" ht="14.25" customHeight="1">
      <c r="A3741" s="7">
        <v>40710</v>
      </c>
      <c r="B3741" s="8">
        <v>3.5</v>
      </c>
      <c r="C3741" s="8">
        <v>3.9839000000000002</v>
      </c>
      <c r="D3741" s="8">
        <v>0.48390000000000022</v>
      </c>
      <c r="E3741" s="8">
        <v>1.52</v>
      </c>
      <c r="F3741" s="8">
        <v>2.93</v>
      </c>
      <c r="G3741" s="8">
        <v>75.400000000000006</v>
      </c>
      <c r="H3741" s="8"/>
      <c r="I3741" s="8"/>
      <c r="J3741" s="8"/>
      <c r="N3741" s="7"/>
      <c r="O3741" s="8"/>
      <c r="P3741" s="8"/>
      <c r="Q3741" s="8"/>
      <c r="R3741" s="8"/>
      <c r="S3741" s="8"/>
      <c r="T3741" s="8"/>
      <c r="U3741" s="8"/>
      <c r="V3741" s="8"/>
      <c r="W3741" s="8"/>
    </row>
    <row r="3742" spans="1:23" ht="14.25" customHeight="1">
      <c r="A3742" s="7">
        <v>40709</v>
      </c>
      <c r="B3742" s="8">
        <v>3.3464999999999998</v>
      </c>
      <c r="C3742" s="8">
        <v>3.9986000000000002</v>
      </c>
      <c r="D3742" s="8">
        <v>0.65210000000000035</v>
      </c>
      <c r="E3742" s="8">
        <v>1.55</v>
      </c>
      <c r="F3742" s="8">
        <v>2.98</v>
      </c>
      <c r="G3742" s="8">
        <v>75.599999999999994</v>
      </c>
      <c r="H3742" s="8"/>
      <c r="I3742" s="8"/>
      <c r="J3742" s="8"/>
      <c r="N3742" s="7"/>
      <c r="O3742" s="8"/>
      <c r="P3742" s="8"/>
      <c r="Q3742" s="8"/>
      <c r="R3742" s="8"/>
      <c r="S3742" s="8"/>
      <c r="T3742" s="8"/>
      <c r="U3742" s="8"/>
      <c r="V3742" s="8"/>
      <c r="W3742" s="8"/>
    </row>
    <row r="3743" spans="1:23" ht="14.25" customHeight="1">
      <c r="A3743" s="7">
        <v>40708</v>
      </c>
      <c r="B3743" s="8">
        <v>3.1551999999999998</v>
      </c>
      <c r="C3743" s="8">
        <v>3.9405999999999999</v>
      </c>
      <c r="D3743" s="8">
        <v>0.7854000000000001</v>
      </c>
      <c r="E3743" s="8">
        <v>1.7</v>
      </c>
      <c r="F3743" s="8">
        <v>3.11</v>
      </c>
      <c r="G3743" s="8">
        <v>74.430000000000007</v>
      </c>
      <c r="H3743" s="8"/>
      <c r="I3743" s="8"/>
      <c r="J3743" s="8"/>
      <c r="N3743" s="7"/>
      <c r="O3743" s="8"/>
      <c r="P3743" s="8"/>
      <c r="Q3743" s="8"/>
      <c r="R3743" s="8"/>
      <c r="S3743" s="8"/>
      <c r="T3743" s="8"/>
      <c r="U3743" s="8"/>
      <c r="V3743" s="8"/>
      <c r="W3743" s="8"/>
    </row>
    <row r="3744" spans="1:23" ht="14.25" customHeight="1">
      <c r="A3744" s="7">
        <v>40707</v>
      </c>
      <c r="B3744" s="8">
        <v>3.1185</v>
      </c>
      <c r="C3744" s="8">
        <v>3.9036</v>
      </c>
      <c r="D3744" s="8">
        <v>0.78509999999999991</v>
      </c>
      <c r="E3744" s="8">
        <v>1.59</v>
      </c>
      <c r="F3744" s="8">
        <v>3</v>
      </c>
      <c r="G3744" s="8">
        <v>74.489999999999995</v>
      </c>
      <c r="H3744" s="8"/>
      <c r="I3744" s="8"/>
      <c r="J3744" s="8"/>
      <c r="N3744" s="7"/>
      <c r="O3744" s="8"/>
      <c r="P3744" s="8"/>
      <c r="Q3744" s="8"/>
      <c r="R3744" s="8"/>
      <c r="S3744" s="8"/>
      <c r="T3744" s="8"/>
      <c r="U3744" s="8"/>
      <c r="V3744" s="8"/>
      <c r="W3744" s="8"/>
    </row>
    <row r="3745" spans="1:23" ht="14.25" customHeight="1">
      <c r="A3745" s="7">
        <v>40704</v>
      </c>
      <c r="B3745" s="8">
        <v>3.0901000000000001</v>
      </c>
      <c r="C3745" s="8">
        <v>3.8940000000000001</v>
      </c>
      <c r="D3745" s="8">
        <v>0.80390000000000006</v>
      </c>
      <c r="E3745" s="8">
        <v>1.58</v>
      </c>
      <c r="F3745" s="8">
        <v>2.99</v>
      </c>
      <c r="G3745" s="8">
        <v>74.83</v>
      </c>
      <c r="H3745" s="8"/>
      <c r="I3745" s="8"/>
      <c r="J3745" s="8"/>
      <c r="N3745" s="7"/>
      <c r="O3745" s="8"/>
      <c r="P3745" s="8"/>
      <c r="Q3745" s="8"/>
      <c r="R3745" s="8"/>
      <c r="S3745" s="8"/>
      <c r="T3745" s="8"/>
      <c r="U3745" s="8"/>
      <c r="V3745" s="8"/>
      <c r="W3745" s="8"/>
    </row>
    <row r="3746" spans="1:23" ht="14.25" customHeight="1">
      <c r="A3746" s="7">
        <v>40703</v>
      </c>
      <c r="B3746" s="8">
        <v>3.0832999999999999</v>
      </c>
      <c r="C3746" s="8">
        <v>3.8725999999999998</v>
      </c>
      <c r="D3746" s="8">
        <v>0.78929999999999989</v>
      </c>
      <c r="E3746" s="8">
        <v>1.6</v>
      </c>
      <c r="F3746" s="8">
        <v>3.01</v>
      </c>
      <c r="G3746" s="8">
        <v>74.180000000000007</v>
      </c>
      <c r="H3746" s="8"/>
      <c r="I3746" s="8"/>
      <c r="J3746" s="8"/>
      <c r="N3746" s="7"/>
      <c r="O3746" s="8"/>
      <c r="P3746" s="8"/>
      <c r="Q3746" s="8"/>
      <c r="R3746" s="8"/>
      <c r="S3746" s="8"/>
      <c r="T3746" s="8"/>
      <c r="U3746" s="8"/>
      <c r="V3746" s="8"/>
      <c r="W3746" s="8"/>
    </row>
    <row r="3747" spans="1:23" ht="14.25" customHeight="1">
      <c r="A3747" s="7">
        <v>40702</v>
      </c>
      <c r="B3747" s="8">
        <v>3.0924999999999998</v>
      </c>
      <c r="C3747" s="8">
        <v>3.8572000000000002</v>
      </c>
      <c r="D3747" s="8">
        <v>0.76470000000000038</v>
      </c>
      <c r="E3747" s="8">
        <v>1.52</v>
      </c>
      <c r="F3747" s="8">
        <v>2.98</v>
      </c>
      <c r="G3747" s="8">
        <v>73.92</v>
      </c>
      <c r="H3747" s="8"/>
      <c r="I3747" s="8"/>
      <c r="J3747" s="8"/>
      <c r="N3747" s="7"/>
      <c r="O3747" s="8"/>
      <c r="P3747" s="8"/>
      <c r="Q3747" s="8"/>
      <c r="R3747" s="8"/>
      <c r="S3747" s="8"/>
      <c r="T3747" s="8"/>
      <c r="U3747" s="8"/>
      <c r="V3747" s="8"/>
      <c r="W3747" s="8"/>
    </row>
    <row r="3748" spans="1:23" ht="14.25" customHeight="1">
      <c r="A3748" s="7">
        <v>40701</v>
      </c>
      <c r="B3748" s="8">
        <v>3.0558000000000001</v>
      </c>
      <c r="C3748" s="8">
        <v>3.8340999999999998</v>
      </c>
      <c r="D3748" s="8">
        <v>0.77829999999999977</v>
      </c>
      <c r="E3748" s="8">
        <v>1.59</v>
      </c>
      <c r="F3748" s="8">
        <v>3.01</v>
      </c>
      <c r="G3748" s="8">
        <v>73.55</v>
      </c>
      <c r="H3748" s="8"/>
      <c r="I3748" s="8"/>
      <c r="J3748" s="8"/>
      <c r="N3748" s="7"/>
      <c r="O3748" s="8"/>
      <c r="P3748" s="8"/>
      <c r="Q3748" s="8"/>
      <c r="R3748" s="8"/>
      <c r="S3748" s="8"/>
      <c r="T3748" s="8"/>
      <c r="U3748" s="8"/>
      <c r="V3748" s="8"/>
      <c r="W3748" s="8"/>
    </row>
    <row r="3749" spans="1:23" ht="14.25" customHeight="1">
      <c r="A3749" s="7">
        <v>40700</v>
      </c>
      <c r="B3749" s="8">
        <v>3.0419</v>
      </c>
      <c r="C3749" s="8">
        <v>3.8336999999999999</v>
      </c>
      <c r="D3749" s="8">
        <v>0.79179999999999984</v>
      </c>
      <c r="E3749" s="8">
        <v>1.6</v>
      </c>
      <c r="F3749" s="8">
        <v>3.01</v>
      </c>
      <c r="G3749" s="8">
        <v>73.959999999999994</v>
      </c>
      <c r="H3749" s="8"/>
      <c r="I3749" s="8"/>
      <c r="J3749" s="8"/>
      <c r="N3749" s="7"/>
      <c r="O3749" s="8"/>
      <c r="P3749" s="8"/>
      <c r="Q3749" s="8"/>
      <c r="R3749" s="8"/>
      <c r="S3749" s="8"/>
      <c r="T3749" s="8"/>
      <c r="U3749" s="8"/>
      <c r="V3749" s="8"/>
      <c r="W3749" s="8"/>
    </row>
    <row r="3750" spans="1:23" ht="14.25" customHeight="1">
      <c r="A3750" s="7">
        <v>40697</v>
      </c>
      <c r="B3750" s="8">
        <v>3.0419</v>
      </c>
      <c r="C3750" s="8">
        <v>3.8336999999999999</v>
      </c>
      <c r="D3750" s="8">
        <v>0.79179999999999984</v>
      </c>
      <c r="E3750" s="8">
        <v>1.6</v>
      </c>
      <c r="F3750" s="8">
        <v>2.99</v>
      </c>
      <c r="G3750" s="8">
        <v>73.78</v>
      </c>
      <c r="H3750" s="8"/>
      <c r="I3750" s="8"/>
      <c r="J3750" s="8"/>
      <c r="N3750" s="7"/>
      <c r="O3750" s="8"/>
      <c r="P3750" s="8"/>
      <c r="Q3750" s="8"/>
      <c r="R3750" s="8"/>
      <c r="S3750" s="8"/>
      <c r="T3750" s="8"/>
      <c r="U3750" s="8"/>
      <c r="V3750" s="8"/>
      <c r="W3750" s="8"/>
    </row>
    <row r="3751" spans="1:23" ht="14.25" customHeight="1">
      <c r="A3751" s="7">
        <v>40696</v>
      </c>
      <c r="B3751" s="8">
        <v>3.0596999999999999</v>
      </c>
      <c r="C3751" s="8">
        <v>3.8336999999999999</v>
      </c>
      <c r="D3751" s="8">
        <v>0.77400000000000002</v>
      </c>
      <c r="E3751" s="8">
        <v>1.65</v>
      </c>
      <c r="F3751" s="8">
        <v>3.04</v>
      </c>
      <c r="G3751" s="8">
        <v>74.319999999999993</v>
      </c>
      <c r="H3751" s="8"/>
      <c r="I3751" s="8"/>
      <c r="J3751" s="8"/>
      <c r="N3751" s="7"/>
      <c r="O3751" s="8"/>
      <c r="P3751" s="8"/>
      <c r="Q3751" s="8"/>
      <c r="R3751" s="8"/>
      <c r="S3751" s="8"/>
      <c r="T3751" s="8"/>
      <c r="U3751" s="8"/>
      <c r="V3751" s="8"/>
      <c r="W3751" s="8"/>
    </row>
    <row r="3752" spans="1:23" ht="14.25" customHeight="1">
      <c r="A3752" s="7">
        <v>40695</v>
      </c>
      <c r="B3752" s="8">
        <v>3.0402</v>
      </c>
      <c r="C3752" s="8">
        <v>3.8311000000000002</v>
      </c>
      <c r="D3752" s="8">
        <v>0.79090000000000016</v>
      </c>
      <c r="E3752" s="8">
        <v>1.6</v>
      </c>
      <c r="F3752" s="8">
        <v>2.96</v>
      </c>
      <c r="G3752" s="8">
        <v>74.849999999999994</v>
      </c>
      <c r="H3752" s="8"/>
      <c r="I3752" s="8"/>
      <c r="J3752" s="8"/>
      <c r="N3752" s="7"/>
      <c r="O3752" s="8"/>
      <c r="P3752" s="8"/>
      <c r="Q3752" s="8"/>
      <c r="R3752" s="8"/>
      <c r="S3752" s="8"/>
      <c r="T3752" s="8"/>
      <c r="U3752" s="8"/>
      <c r="V3752" s="8"/>
      <c r="W3752" s="8"/>
    </row>
    <row r="3753" spans="1:23" ht="14.25" customHeight="1">
      <c r="A3753" s="7">
        <v>40694</v>
      </c>
      <c r="B3753" s="8">
        <v>3.0348000000000002</v>
      </c>
      <c r="C3753" s="8">
        <v>3.8311000000000002</v>
      </c>
      <c r="D3753" s="8">
        <v>0.79630000000000001</v>
      </c>
      <c r="E3753" s="8">
        <v>1.68</v>
      </c>
      <c r="F3753" s="8">
        <v>3.05</v>
      </c>
      <c r="G3753" s="8">
        <v>74.63</v>
      </c>
      <c r="H3753" s="8"/>
      <c r="I3753" s="8"/>
      <c r="J3753" s="8"/>
      <c r="N3753" s="7"/>
      <c r="O3753" s="8"/>
      <c r="P3753" s="8"/>
      <c r="Q3753" s="8"/>
      <c r="R3753" s="8"/>
      <c r="S3753" s="8"/>
      <c r="T3753" s="8"/>
      <c r="U3753" s="8"/>
      <c r="V3753" s="8"/>
      <c r="W3753" s="8"/>
    </row>
    <row r="3754" spans="1:23" ht="14.25" customHeight="1">
      <c r="A3754" s="7">
        <v>40693</v>
      </c>
      <c r="B3754" s="8">
        <v>3.0316999999999998</v>
      </c>
      <c r="C3754" s="8">
        <v>3.8256000000000001</v>
      </c>
      <c r="D3754" s="8">
        <v>0.79390000000000027</v>
      </c>
      <c r="E3754" s="8">
        <v>1.71</v>
      </c>
      <c r="F3754" s="8">
        <v>3.07</v>
      </c>
      <c r="G3754" s="8">
        <v>74.92</v>
      </c>
      <c r="H3754" s="8"/>
      <c r="I3754" s="8"/>
      <c r="J3754" s="8"/>
      <c r="N3754" s="7"/>
      <c r="O3754" s="8"/>
      <c r="P3754" s="8"/>
      <c r="Q3754" s="8"/>
      <c r="R3754" s="8"/>
      <c r="S3754" s="8"/>
      <c r="T3754" s="8"/>
      <c r="U3754" s="8"/>
      <c r="V3754" s="8"/>
      <c r="W3754" s="8"/>
    </row>
    <row r="3755" spans="1:23" ht="14.25" customHeight="1">
      <c r="A3755" s="7">
        <v>40690</v>
      </c>
      <c r="B3755" s="8">
        <v>3.0053000000000001</v>
      </c>
      <c r="C3755" s="8">
        <v>3.8216999999999999</v>
      </c>
      <c r="D3755" s="8">
        <v>0.81639999999999979</v>
      </c>
      <c r="E3755" s="8">
        <v>1.71</v>
      </c>
      <c r="F3755" s="8">
        <v>3.07</v>
      </c>
      <c r="G3755" s="8">
        <v>74.760000000000005</v>
      </c>
      <c r="H3755" s="8"/>
      <c r="I3755" s="8"/>
      <c r="J3755" s="8"/>
      <c r="N3755" s="7"/>
      <c r="O3755" s="8"/>
      <c r="P3755" s="8"/>
      <c r="Q3755" s="8"/>
      <c r="R3755" s="8"/>
      <c r="S3755" s="8"/>
      <c r="T3755" s="8"/>
      <c r="U3755" s="8"/>
      <c r="V3755" s="8"/>
      <c r="W3755" s="8"/>
    </row>
    <row r="3756" spans="1:23" ht="14.25" customHeight="1">
      <c r="A3756" s="7">
        <v>40689</v>
      </c>
      <c r="B3756" s="8">
        <v>3.0589</v>
      </c>
      <c r="C3756" s="8">
        <v>3.8351999999999999</v>
      </c>
      <c r="D3756" s="8">
        <v>0.77629999999999999</v>
      </c>
      <c r="E3756" s="8">
        <v>1.72</v>
      </c>
      <c r="F3756" s="8">
        <v>3.07</v>
      </c>
      <c r="G3756" s="8">
        <v>75.569999999999993</v>
      </c>
      <c r="H3756" s="8"/>
      <c r="I3756" s="8"/>
      <c r="J3756" s="8"/>
      <c r="N3756" s="7"/>
      <c r="O3756" s="8"/>
      <c r="P3756" s="8"/>
      <c r="Q3756" s="8"/>
      <c r="R3756" s="8"/>
      <c r="S3756" s="8"/>
      <c r="T3756" s="8"/>
      <c r="U3756" s="8"/>
      <c r="V3756" s="8"/>
      <c r="W3756" s="8"/>
    </row>
    <row r="3757" spans="1:23" ht="14.25" customHeight="1">
      <c r="A3757" s="7">
        <v>40688</v>
      </c>
      <c r="B3757" s="8">
        <v>3.0577000000000001</v>
      </c>
      <c r="C3757" s="8">
        <v>3.8382000000000001</v>
      </c>
      <c r="D3757" s="8">
        <v>0.78049999999999997</v>
      </c>
      <c r="E3757" s="8">
        <v>1.81</v>
      </c>
      <c r="F3757" s="8">
        <v>3.13</v>
      </c>
      <c r="G3757" s="8">
        <v>75.930000000000007</v>
      </c>
      <c r="H3757" s="8"/>
      <c r="I3757" s="8"/>
      <c r="J3757" s="8"/>
      <c r="N3757" s="7"/>
      <c r="O3757" s="8"/>
      <c r="P3757" s="8"/>
      <c r="Q3757" s="8"/>
      <c r="R3757" s="8"/>
      <c r="S3757" s="8"/>
      <c r="T3757" s="8"/>
      <c r="U3757" s="8"/>
      <c r="V3757" s="8"/>
      <c r="W3757" s="8"/>
    </row>
    <row r="3758" spans="1:23" ht="14.25" customHeight="1">
      <c r="A3758" s="7">
        <v>40687</v>
      </c>
      <c r="B3758" s="8">
        <v>3.0550000000000002</v>
      </c>
      <c r="C3758" s="8">
        <v>3.8414000000000001</v>
      </c>
      <c r="D3758" s="8">
        <v>0.78639999999999999</v>
      </c>
      <c r="E3758" s="8">
        <v>1.81</v>
      </c>
      <c r="F3758" s="8">
        <v>3.12</v>
      </c>
      <c r="G3758" s="8">
        <v>75.92</v>
      </c>
      <c r="H3758" s="8"/>
      <c r="I3758" s="8"/>
      <c r="J3758" s="8"/>
      <c r="N3758" s="7"/>
      <c r="O3758" s="8"/>
      <c r="P3758" s="8"/>
      <c r="Q3758" s="8"/>
      <c r="R3758" s="8"/>
      <c r="S3758" s="8"/>
      <c r="T3758" s="8"/>
      <c r="U3758" s="8"/>
      <c r="V3758" s="8"/>
      <c r="W3758" s="8"/>
    </row>
    <row r="3759" spans="1:23" ht="14.25" customHeight="1">
      <c r="A3759" s="7">
        <v>40686</v>
      </c>
      <c r="B3759" s="8">
        <v>3.0466000000000002</v>
      </c>
      <c r="C3759" s="8">
        <v>3.84</v>
      </c>
      <c r="D3759" s="8">
        <v>0.79339999999999966</v>
      </c>
      <c r="E3759" s="8">
        <v>1.8</v>
      </c>
      <c r="F3759" s="8">
        <v>3.13</v>
      </c>
      <c r="G3759" s="8">
        <v>76.150000000000006</v>
      </c>
      <c r="H3759" s="8"/>
      <c r="I3759" s="8"/>
      <c r="J3759" s="8"/>
      <c r="N3759" s="7"/>
      <c r="O3759" s="8"/>
      <c r="P3759" s="8"/>
      <c r="Q3759" s="8"/>
      <c r="R3759" s="8"/>
      <c r="S3759" s="8"/>
      <c r="T3759" s="8"/>
      <c r="U3759" s="8"/>
      <c r="V3759" s="8"/>
      <c r="W3759" s="8"/>
    </row>
    <row r="3760" spans="1:23" ht="14.25" customHeight="1">
      <c r="A3760" s="7">
        <v>40683</v>
      </c>
      <c r="B3760" s="8">
        <v>3.0369999999999999</v>
      </c>
      <c r="C3760" s="8">
        <v>3.8429000000000002</v>
      </c>
      <c r="D3760" s="8">
        <v>0.80590000000000028</v>
      </c>
      <c r="E3760" s="8">
        <v>1.82</v>
      </c>
      <c r="F3760" s="8">
        <v>3.15</v>
      </c>
      <c r="G3760" s="8">
        <v>75.430000000000007</v>
      </c>
      <c r="H3760" s="8"/>
      <c r="I3760" s="8"/>
      <c r="J3760" s="8"/>
      <c r="N3760" s="7"/>
      <c r="O3760" s="8"/>
      <c r="P3760" s="8"/>
      <c r="Q3760" s="8"/>
      <c r="R3760" s="8"/>
      <c r="S3760" s="8"/>
      <c r="T3760" s="8"/>
      <c r="U3760" s="8"/>
      <c r="V3760" s="8"/>
      <c r="W3760" s="8"/>
    </row>
    <row r="3761" spans="1:23" ht="14.25" customHeight="1">
      <c r="A3761" s="7">
        <v>40682</v>
      </c>
      <c r="B3761" s="8">
        <v>2.9788000000000001</v>
      </c>
      <c r="C3761" s="8">
        <v>3.8309000000000002</v>
      </c>
      <c r="D3761" s="8">
        <v>0.85210000000000008</v>
      </c>
      <c r="E3761" s="8">
        <v>1.85</v>
      </c>
      <c r="F3761" s="8">
        <v>3.17</v>
      </c>
      <c r="G3761" s="8">
        <v>75.12</v>
      </c>
      <c r="H3761" s="8"/>
      <c r="I3761" s="8"/>
      <c r="J3761" s="8"/>
      <c r="N3761" s="7"/>
      <c r="O3761" s="8"/>
      <c r="P3761" s="8"/>
      <c r="Q3761" s="8"/>
      <c r="R3761" s="8"/>
      <c r="S3761" s="8"/>
      <c r="T3761" s="8"/>
      <c r="U3761" s="8"/>
      <c r="V3761" s="8"/>
      <c r="W3761" s="8"/>
    </row>
    <row r="3762" spans="1:23" ht="14.25" customHeight="1">
      <c r="A3762" s="7">
        <v>40681</v>
      </c>
      <c r="B3762" s="8">
        <v>2.9584999999999999</v>
      </c>
      <c r="C3762" s="8">
        <v>3.8338000000000001</v>
      </c>
      <c r="D3762" s="8">
        <v>0.87530000000000019</v>
      </c>
      <c r="E3762" s="8">
        <v>1.87</v>
      </c>
      <c r="F3762" s="8">
        <v>3.18</v>
      </c>
      <c r="G3762" s="8">
        <v>75.37</v>
      </c>
      <c r="H3762" s="8"/>
      <c r="I3762" s="8"/>
      <c r="J3762" s="8"/>
      <c r="N3762" s="7"/>
      <c r="O3762" s="8"/>
      <c r="P3762" s="8"/>
      <c r="Q3762" s="8"/>
      <c r="R3762" s="8"/>
      <c r="S3762" s="8"/>
      <c r="T3762" s="8"/>
      <c r="U3762" s="8"/>
      <c r="V3762" s="8"/>
      <c r="W3762" s="8"/>
    </row>
    <row r="3763" spans="1:23" ht="14.25" customHeight="1">
      <c r="A3763" s="7">
        <v>40680</v>
      </c>
      <c r="B3763" s="8">
        <v>2.9596</v>
      </c>
      <c r="C3763" s="8">
        <v>3.8317999999999999</v>
      </c>
      <c r="D3763" s="8">
        <v>0.87219999999999986</v>
      </c>
      <c r="E3763" s="8">
        <v>1.8</v>
      </c>
      <c r="F3763" s="8">
        <v>3.12</v>
      </c>
      <c r="G3763" s="8">
        <v>75.36</v>
      </c>
      <c r="H3763" s="8"/>
      <c r="I3763" s="8"/>
      <c r="J3763" s="8"/>
      <c r="N3763" s="7"/>
      <c r="O3763" s="8"/>
      <c r="P3763" s="8"/>
      <c r="Q3763" s="8"/>
      <c r="R3763" s="8"/>
      <c r="S3763" s="8"/>
      <c r="T3763" s="8"/>
      <c r="U3763" s="8"/>
      <c r="V3763" s="8"/>
      <c r="W3763" s="8"/>
    </row>
    <row r="3764" spans="1:23" ht="14.25" customHeight="1">
      <c r="A3764" s="7">
        <v>40679</v>
      </c>
      <c r="B3764" s="8">
        <v>2.9799000000000002</v>
      </c>
      <c r="C3764" s="8">
        <v>3.8431999999999999</v>
      </c>
      <c r="D3764" s="8">
        <v>0.86329999999999973</v>
      </c>
      <c r="E3764" s="8">
        <v>1.83</v>
      </c>
      <c r="F3764" s="8">
        <v>3.15</v>
      </c>
      <c r="G3764" s="8">
        <v>75.59</v>
      </c>
      <c r="H3764" s="8"/>
      <c r="I3764" s="8"/>
      <c r="J3764" s="8"/>
      <c r="N3764" s="7"/>
      <c r="O3764" s="8"/>
      <c r="P3764" s="8"/>
      <c r="Q3764" s="8"/>
      <c r="R3764" s="8"/>
      <c r="S3764" s="8"/>
      <c r="T3764" s="8"/>
      <c r="U3764" s="8"/>
      <c r="V3764" s="8"/>
      <c r="W3764" s="8"/>
    </row>
    <row r="3765" spans="1:23" ht="14.25" customHeight="1">
      <c r="A3765" s="7">
        <v>40676</v>
      </c>
      <c r="B3765" s="8">
        <v>2.9746999999999999</v>
      </c>
      <c r="C3765" s="8">
        <v>3.8363</v>
      </c>
      <c r="D3765" s="8">
        <v>0.86160000000000014</v>
      </c>
      <c r="E3765" s="8">
        <v>1.86</v>
      </c>
      <c r="F3765" s="8">
        <v>3.18</v>
      </c>
      <c r="G3765" s="8">
        <v>75.709999999999994</v>
      </c>
      <c r="H3765" s="8"/>
      <c r="I3765" s="8"/>
      <c r="J3765" s="8"/>
      <c r="N3765" s="7"/>
      <c r="O3765" s="8"/>
      <c r="P3765" s="8"/>
      <c r="Q3765" s="8"/>
      <c r="R3765" s="8"/>
      <c r="S3765" s="8"/>
      <c r="T3765" s="8"/>
      <c r="U3765" s="8"/>
      <c r="V3765" s="8"/>
      <c r="W3765" s="8"/>
    </row>
    <row r="3766" spans="1:23" ht="14.25" customHeight="1">
      <c r="A3766" s="7">
        <v>40675</v>
      </c>
      <c r="B3766" s="8">
        <v>2.9064999999999999</v>
      </c>
      <c r="C3766" s="8">
        <v>3.8210999999999999</v>
      </c>
      <c r="D3766" s="8">
        <v>0.91460000000000008</v>
      </c>
      <c r="E3766" s="8">
        <v>1.89</v>
      </c>
      <c r="F3766" s="8">
        <v>3.22</v>
      </c>
      <c r="G3766" s="8">
        <v>75.209999999999994</v>
      </c>
      <c r="H3766" s="8"/>
      <c r="I3766" s="8"/>
      <c r="J3766" s="8"/>
      <c r="N3766" s="7"/>
      <c r="O3766" s="8"/>
      <c r="P3766" s="8"/>
      <c r="Q3766" s="8"/>
      <c r="R3766" s="8"/>
      <c r="S3766" s="8"/>
      <c r="T3766" s="8"/>
      <c r="U3766" s="8"/>
      <c r="V3766" s="8"/>
      <c r="W3766" s="8"/>
    </row>
    <row r="3767" spans="1:23" ht="14.25" customHeight="1">
      <c r="A3767" s="7">
        <v>40674</v>
      </c>
      <c r="B3767" s="8">
        <v>2.8757999999999999</v>
      </c>
      <c r="C3767" s="8">
        <v>3.8334000000000001</v>
      </c>
      <c r="D3767" s="8">
        <v>0.95760000000000023</v>
      </c>
      <c r="E3767" s="8">
        <v>1.87</v>
      </c>
      <c r="F3767" s="8">
        <v>3.19</v>
      </c>
      <c r="G3767" s="8">
        <v>75.33</v>
      </c>
      <c r="H3767" s="8"/>
      <c r="I3767" s="8"/>
      <c r="J3767" s="8"/>
      <c r="N3767" s="7"/>
      <c r="O3767" s="8"/>
      <c r="P3767" s="8"/>
      <c r="Q3767" s="8"/>
      <c r="R3767" s="8"/>
      <c r="S3767" s="8"/>
      <c r="T3767" s="8"/>
      <c r="U3767" s="8"/>
      <c r="V3767" s="8"/>
      <c r="W3767" s="8"/>
    </row>
    <row r="3768" spans="1:23" ht="14.25" customHeight="1">
      <c r="A3768" s="7">
        <v>40673</v>
      </c>
      <c r="B3768" s="8">
        <v>2.8567</v>
      </c>
      <c r="C3768" s="8">
        <v>3.8325999999999998</v>
      </c>
      <c r="D3768" s="8">
        <v>0.97589999999999977</v>
      </c>
      <c r="E3768" s="8">
        <v>1.91</v>
      </c>
      <c r="F3768" s="8">
        <v>3.23</v>
      </c>
      <c r="G3768" s="8">
        <v>74.540000000000006</v>
      </c>
      <c r="H3768" s="8"/>
      <c r="I3768" s="8"/>
      <c r="J3768" s="8"/>
      <c r="N3768" s="7"/>
      <c r="O3768" s="8"/>
      <c r="P3768" s="8"/>
      <c r="Q3768" s="8"/>
      <c r="R3768" s="8"/>
      <c r="S3768" s="8"/>
      <c r="T3768" s="8"/>
      <c r="U3768" s="8"/>
      <c r="V3768" s="8"/>
      <c r="W3768" s="8"/>
    </row>
    <row r="3769" spans="1:23" ht="14.25" customHeight="1">
      <c r="A3769" s="7">
        <v>40672</v>
      </c>
      <c r="B3769" s="8">
        <v>2.8614000000000002</v>
      </c>
      <c r="C3769" s="8">
        <v>3.8378000000000001</v>
      </c>
      <c r="D3769" s="8">
        <v>0.97639999999999993</v>
      </c>
      <c r="E3769" s="8">
        <v>1.84</v>
      </c>
      <c r="F3769" s="8">
        <v>3.17</v>
      </c>
      <c r="G3769" s="8">
        <v>74.67</v>
      </c>
      <c r="H3769" s="8"/>
      <c r="I3769" s="8"/>
      <c r="J3769" s="8"/>
      <c r="N3769" s="7"/>
      <c r="O3769" s="8"/>
      <c r="P3769" s="8"/>
      <c r="Q3769" s="8"/>
      <c r="R3769" s="8"/>
      <c r="S3769" s="8"/>
      <c r="T3769" s="8"/>
      <c r="U3769" s="8"/>
      <c r="V3769" s="8"/>
      <c r="W3769" s="8"/>
    </row>
    <row r="3770" spans="1:23" ht="14.25" customHeight="1">
      <c r="A3770" s="7">
        <v>40669</v>
      </c>
      <c r="B3770" s="8">
        <v>2.8660999999999999</v>
      </c>
      <c r="C3770" s="8">
        <v>3.8308</v>
      </c>
      <c r="D3770" s="8">
        <v>0.96470000000000011</v>
      </c>
      <c r="E3770" s="8">
        <v>1.87</v>
      </c>
      <c r="F3770" s="8">
        <v>3.19</v>
      </c>
      <c r="G3770" s="8">
        <v>74.91</v>
      </c>
      <c r="H3770" s="8"/>
      <c r="I3770" s="8"/>
      <c r="J3770" s="8"/>
      <c r="N3770" s="7"/>
      <c r="O3770" s="8"/>
      <c r="P3770" s="8"/>
      <c r="Q3770" s="8"/>
      <c r="R3770" s="8"/>
      <c r="S3770" s="8"/>
      <c r="T3770" s="8"/>
      <c r="U3770" s="8"/>
      <c r="V3770" s="8"/>
      <c r="W3770" s="8"/>
    </row>
    <row r="3771" spans="1:23" ht="14.25" customHeight="1">
      <c r="A3771" s="7">
        <v>40668</v>
      </c>
      <c r="B3771" s="8">
        <v>2.8527999999999998</v>
      </c>
      <c r="C3771" s="8">
        <v>3.8715000000000002</v>
      </c>
      <c r="D3771" s="8">
        <v>1.0187000000000004</v>
      </c>
      <c r="E3771" s="8">
        <v>1.88</v>
      </c>
      <c r="F3771" s="8">
        <v>3.18</v>
      </c>
      <c r="G3771" s="8">
        <v>74.12</v>
      </c>
      <c r="H3771" s="8"/>
      <c r="I3771" s="8"/>
      <c r="J3771" s="8"/>
      <c r="N3771" s="7"/>
      <c r="O3771" s="8"/>
      <c r="P3771" s="8"/>
      <c r="Q3771" s="8"/>
      <c r="R3771" s="8"/>
      <c r="S3771" s="8"/>
      <c r="T3771" s="8"/>
      <c r="U3771" s="8"/>
      <c r="V3771" s="8"/>
      <c r="W3771" s="8"/>
    </row>
    <row r="3772" spans="1:23" ht="14.25" customHeight="1">
      <c r="A3772" s="7">
        <v>40667</v>
      </c>
      <c r="B3772" s="8">
        <v>2.82</v>
      </c>
      <c r="C3772" s="8">
        <v>3.8772000000000002</v>
      </c>
      <c r="D3772" s="8">
        <v>1.0572000000000004</v>
      </c>
      <c r="E3772" s="8">
        <v>1.95</v>
      </c>
      <c r="F3772" s="8">
        <v>3.25</v>
      </c>
      <c r="G3772" s="8">
        <v>73.13</v>
      </c>
      <c r="H3772" s="8"/>
      <c r="I3772" s="8"/>
      <c r="J3772" s="8"/>
      <c r="N3772" s="7"/>
      <c r="O3772" s="8"/>
      <c r="P3772" s="8"/>
      <c r="Q3772" s="8"/>
      <c r="R3772" s="8"/>
      <c r="S3772" s="8"/>
      <c r="T3772" s="8"/>
      <c r="U3772" s="8"/>
      <c r="V3772" s="8"/>
      <c r="W3772" s="8"/>
    </row>
    <row r="3773" spans="1:23" ht="14.25" customHeight="1">
      <c r="A3773" s="7">
        <v>40666</v>
      </c>
      <c r="B3773" s="8">
        <v>2.8334999999999999</v>
      </c>
      <c r="C3773" s="8">
        <v>3.8752</v>
      </c>
      <c r="D3773" s="8">
        <v>1.0417000000000001</v>
      </c>
      <c r="E3773" s="8">
        <v>1.96</v>
      </c>
      <c r="F3773" s="8">
        <v>3.28</v>
      </c>
      <c r="G3773" s="8">
        <v>73.13</v>
      </c>
      <c r="H3773" s="8"/>
      <c r="I3773" s="8"/>
      <c r="J3773" s="8"/>
      <c r="N3773" s="7"/>
      <c r="O3773" s="8"/>
      <c r="P3773" s="8"/>
      <c r="Q3773" s="8"/>
      <c r="R3773" s="8"/>
      <c r="S3773" s="8"/>
      <c r="T3773" s="8"/>
      <c r="U3773" s="8"/>
      <c r="V3773" s="8"/>
      <c r="W3773" s="8"/>
    </row>
    <row r="3774" spans="1:23" ht="14.25" customHeight="1">
      <c r="A3774" s="7">
        <v>40665</v>
      </c>
      <c r="B3774" s="8">
        <v>2.8094000000000001</v>
      </c>
      <c r="C3774" s="8">
        <v>3.8713000000000002</v>
      </c>
      <c r="D3774" s="8">
        <v>1.0619000000000001</v>
      </c>
      <c r="E3774" s="8">
        <v>1.96</v>
      </c>
      <c r="F3774" s="8">
        <v>3.31</v>
      </c>
      <c r="G3774" s="8">
        <v>73.05</v>
      </c>
      <c r="H3774" s="8"/>
      <c r="I3774" s="8"/>
      <c r="J3774" s="8"/>
      <c r="N3774" s="7"/>
      <c r="O3774" s="8"/>
      <c r="P3774" s="8"/>
      <c r="Q3774" s="8"/>
      <c r="R3774" s="8"/>
      <c r="S3774" s="8"/>
      <c r="T3774" s="8"/>
      <c r="U3774" s="8"/>
      <c r="V3774" s="8"/>
      <c r="W3774" s="8"/>
    </row>
    <row r="3775" spans="1:23" ht="14.25" customHeight="1">
      <c r="A3775" s="7">
        <v>40662</v>
      </c>
      <c r="B3775" s="8">
        <v>2.8094000000000001</v>
      </c>
      <c r="C3775" s="8">
        <v>3.8713000000000002</v>
      </c>
      <c r="D3775" s="8">
        <v>1.0619000000000001</v>
      </c>
      <c r="E3775" s="8">
        <v>1.97</v>
      </c>
      <c r="F3775" s="8">
        <v>3.32</v>
      </c>
      <c r="G3775" s="8">
        <v>73.03</v>
      </c>
      <c r="H3775" s="8"/>
      <c r="I3775" s="8"/>
      <c r="J3775" s="8"/>
      <c r="N3775" s="7"/>
      <c r="O3775" s="8"/>
      <c r="P3775" s="8"/>
      <c r="Q3775" s="8"/>
      <c r="R3775" s="8"/>
      <c r="S3775" s="8"/>
      <c r="T3775" s="8"/>
      <c r="U3775" s="8"/>
      <c r="V3775" s="8"/>
      <c r="W3775" s="8"/>
    </row>
    <row r="3776" spans="1:23" ht="14.25" customHeight="1">
      <c r="A3776" s="7">
        <v>40661</v>
      </c>
      <c r="B3776" s="8">
        <v>2.8066</v>
      </c>
      <c r="C3776" s="8">
        <v>3.87</v>
      </c>
      <c r="D3776" s="8">
        <v>1.0634000000000001</v>
      </c>
      <c r="E3776" s="8">
        <v>2</v>
      </c>
      <c r="F3776" s="8">
        <v>3.34</v>
      </c>
      <c r="G3776" s="8">
        <v>73.11</v>
      </c>
      <c r="H3776" s="8"/>
      <c r="I3776" s="8"/>
      <c r="J3776" s="8"/>
      <c r="N3776" s="7"/>
      <c r="O3776" s="8"/>
      <c r="P3776" s="8"/>
      <c r="Q3776" s="8"/>
      <c r="R3776" s="8"/>
      <c r="S3776" s="8"/>
      <c r="T3776" s="8"/>
      <c r="U3776" s="8"/>
      <c r="V3776" s="8"/>
      <c r="W3776" s="8"/>
    </row>
    <row r="3777" spans="1:23" ht="14.25" customHeight="1">
      <c r="A3777" s="7">
        <v>40660</v>
      </c>
      <c r="B3777" s="8">
        <v>2.8077999999999999</v>
      </c>
      <c r="C3777" s="8">
        <v>3.8812000000000002</v>
      </c>
      <c r="D3777" s="8">
        <v>1.0734000000000004</v>
      </c>
      <c r="E3777" s="8">
        <v>2.06</v>
      </c>
      <c r="F3777" s="8">
        <v>3.39</v>
      </c>
      <c r="G3777" s="8">
        <v>73.38</v>
      </c>
      <c r="H3777" s="8"/>
      <c r="I3777" s="8"/>
      <c r="J3777" s="8"/>
      <c r="N3777" s="7"/>
      <c r="O3777" s="8"/>
      <c r="P3777" s="8"/>
      <c r="Q3777" s="8"/>
      <c r="R3777" s="8"/>
      <c r="S3777" s="8"/>
      <c r="T3777" s="8"/>
      <c r="U3777" s="8"/>
      <c r="V3777" s="8"/>
      <c r="W3777" s="8"/>
    </row>
    <row r="3778" spans="1:23" ht="14.25" customHeight="1">
      <c r="A3778" s="7">
        <v>40659</v>
      </c>
      <c r="B3778" s="8">
        <v>2.8485999999999998</v>
      </c>
      <c r="C3778" s="8">
        <v>3.8959999999999999</v>
      </c>
      <c r="D3778" s="8">
        <v>1.0474000000000001</v>
      </c>
      <c r="E3778" s="8">
        <v>2.0499999999999998</v>
      </c>
      <c r="F3778" s="8">
        <v>3.34</v>
      </c>
      <c r="G3778" s="8">
        <v>73.760000000000005</v>
      </c>
      <c r="H3778" s="8"/>
      <c r="I3778" s="8"/>
      <c r="J3778" s="8"/>
      <c r="N3778" s="7"/>
      <c r="O3778" s="8"/>
      <c r="P3778" s="8"/>
      <c r="Q3778" s="8"/>
      <c r="R3778" s="8"/>
      <c r="S3778" s="8"/>
      <c r="T3778" s="8"/>
      <c r="U3778" s="8"/>
      <c r="V3778" s="8"/>
      <c r="W3778" s="8"/>
    </row>
    <row r="3779" spans="1:23" ht="14.25" customHeight="1">
      <c r="A3779" s="7">
        <v>40658</v>
      </c>
      <c r="B3779" s="8">
        <v>2.84</v>
      </c>
      <c r="C3779" s="8">
        <v>3.8961000000000001</v>
      </c>
      <c r="D3779" s="8">
        <v>1.0561000000000003</v>
      </c>
      <c r="E3779" s="8">
        <v>2.1</v>
      </c>
      <c r="F3779" s="8">
        <v>3.39</v>
      </c>
      <c r="G3779" s="8">
        <v>74.02</v>
      </c>
      <c r="H3779" s="8"/>
      <c r="I3779" s="8"/>
      <c r="J3779" s="8"/>
      <c r="N3779" s="7"/>
      <c r="O3779" s="8"/>
      <c r="P3779" s="8"/>
      <c r="Q3779" s="8"/>
      <c r="R3779" s="8"/>
      <c r="S3779" s="8"/>
      <c r="T3779" s="8"/>
      <c r="U3779" s="8"/>
      <c r="V3779" s="8"/>
      <c r="W3779" s="8"/>
    </row>
    <row r="3780" spans="1:23" ht="14.25" customHeight="1">
      <c r="A3780" s="7">
        <v>40655</v>
      </c>
      <c r="B3780" s="8">
        <v>2.8389000000000002</v>
      </c>
      <c r="C3780" s="8">
        <v>3.8965999999999998</v>
      </c>
      <c r="D3780" s="8">
        <v>1.0576999999999996</v>
      </c>
      <c r="E3780" s="8">
        <v>2.14</v>
      </c>
      <c r="F3780" s="8">
        <v>3.42</v>
      </c>
      <c r="G3780" s="8">
        <v>74.11</v>
      </c>
      <c r="H3780" s="8"/>
      <c r="I3780" s="8"/>
      <c r="J3780" s="8"/>
      <c r="N3780" s="7"/>
      <c r="O3780" s="8"/>
      <c r="P3780" s="8"/>
      <c r="Q3780" s="8"/>
      <c r="R3780" s="8"/>
      <c r="S3780" s="8"/>
      <c r="T3780" s="8"/>
      <c r="U3780" s="8"/>
      <c r="V3780" s="8"/>
      <c r="W3780" s="8"/>
    </row>
    <row r="3781" spans="1:23" ht="14.25" customHeight="1">
      <c r="A3781" s="7">
        <v>40654</v>
      </c>
      <c r="B3781" s="8">
        <v>2.8283</v>
      </c>
      <c r="C3781" s="8">
        <v>3.8912</v>
      </c>
      <c r="D3781" s="8">
        <v>1.0629</v>
      </c>
      <c r="E3781" s="8">
        <v>2.14</v>
      </c>
      <c r="F3781" s="8">
        <v>3.42</v>
      </c>
      <c r="G3781" s="8">
        <v>74.09</v>
      </c>
      <c r="H3781" s="8"/>
      <c r="I3781" s="8"/>
      <c r="J3781" s="8"/>
      <c r="N3781" s="7"/>
      <c r="O3781" s="8"/>
      <c r="P3781" s="8"/>
      <c r="Q3781" s="8"/>
      <c r="R3781" s="8"/>
      <c r="S3781" s="8"/>
      <c r="T3781" s="8"/>
      <c r="U3781" s="8"/>
      <c r="V3781" s="8"/>
      <c r="W3781" s="8"/>
    </row>
    <row r="3782" spans="1:23" ht="14.25" customHeight="1">
      <c r="A3782" s="7">
        <v>40653</v>
      </c>
      <c r="B3782" s="8">
        <v>2.8210999999999999</v>
      </c>
      <c r="C3782" s="8">
        <v>3.8913000000000002</v>
      </c>
      <c r="D3782" s="8">
        <v>1.0702000000000003</v>
      </c>
      <c r="E3782" s="8">
        <v>2.15</v>
      </c>
      <c r="F3782" s="8">
        <v>3.43</v>
      </c>
      <c r="G3782" s="8">
        <v>74.349999999999994</v>
      </c>
      <c r="H3782" s="8"/>
      <c r="I3782" s="8"/>
      <c r="J3782" s="8"/>
      <c r="N3782" s="7"/>
      <c r="O3782" s="8"/>
      <c r="P3782" s="8"/>
      <c r="Q3782" s="8"/>
      <c r="R3782" s="8"/>
      <c r="S3782" s="8"/>
      <c r="T3782" s="8"/>
      <c r="U3782" s="8"/>
      <c r="V3782" s="8"/>
      <c r="W3782" s="8"/>
    </row>
    <row r="3783" spans="1:23" ht="14.25" customHeight="1">
      <c r="A3783" s="7">
        <v>40652</v>
      </c>
      <c r="B3783" s="8">
        <v>2.8186</v>
      </c>
      <c r="C3783" s="8">
        <v>3.8910999999999998</v>
      </c>
      <c r="D3783" s="8">
        <v>1.0724999999999998</v>
      </c>
      <c r="E3783" s="8">
        <v>2.09</v>
      </c>
      <c r="F3783" s="8">
        <v>3.39</v>
      </c>
      <c r="G3783" s="8">
        <v>75.069999999999993</v>
      </c>
      <c r="H3783" s="8"/>
      <c r="I3783" s="8"/>
      <c r="J3783" s="8"/>
      <c r="N3783" s="7"/>
      <c r="O3783" s="8"/>
      <c r="P3783" s="8"/>
      <c r="Q3783" s="8"/>
      <c r="R3783" s="8"/>
      <c r="S3783" s="8"/>
      <c r="T3783" s="8"/>
      <c r="U3783" s="8"/>
      <c r="V3783" s="8"/>
      <c r="W3783" s="8"/>
    </row>
    <row r="3784" spans="1:23" ht="14.25" customHeight="1">
      <c r="A3784" s="7">
        <v>40651</v>
      </c>
      <c r="B3784" s="8">
        <v>2.8296999999999999</v>
      </c>
      <c r="C3784" s="8">
        <v>3.8959999999999999</v>
      </c>
      <c r="D3784" s="8">
        <v>1.0663</v>
      </c>
      <c r="E3784" s="8">
        <v>2.09</v>
      </c>
      <c r="F3784" s="8">
        <v>3.4</v>
      </c>
      <c r="G3784" s="8">
        <v>75.489999999999995</v>
      </c>
      <c r="H3784" s="8"/>
      <c r="I3784" s="8"/>
      <c r="J3784" s="8"/>
      <c r="N3784" s="7"/>
      <c r="O3784" s="8"/>
      <c r="P3784" s="8"/>
      <c r="Q3784" s="8"/>
      <c r="R3784" s="8"/>
      <c r="S3784" s="8"/>
      <c r="T3784" s="8"/>
      <c r="U3784" s="8"/>
      <c r="V3784" s="8"/>
      <c r="W3784" s="8"/>
    </row>
    <row r="3785" spans="1:23" ht="14.25" customHeight="1">
      <c r="A3785" s="7">
        <v>40648</v>
      </c>
      <c r="B3785" s="8">
        <v>2.8132999999999999</v>
      </c>
      <c r="C3785" s="8">
        <v>3.8708999999999998</v>
      </c>
      <c r="D3785" s="8">
        <v>1.0575999999999999</v>
      </c>
      <c r="E3785" s="8">
        <v>2.14</v>
      </c>
      <c r="F3785" s="8">
        <v>3.43</v>
      </c>
      <c r="G3785" s="8">
        <v>74.83</v>
      </c>
      <c r="H3785" s="8"/>
      <c r="I3785" s="8"/>
      <c r="J3785" s="8"/>
      <c r="N3785" s="7"/>
      <c r="O3785" s="8"/>
      <c r="P3785" s="8"/>
      <c r="Q3785" s="8"/>
      <c r="R3785" s="8"/>
      <c r="S3785" s="8"/>
      <c r="T3785" s="8"/>
      <c r="U3785" s="8"/>
      <c r="V3785" s="8"/>
      <c r="W3785" s="8"/>
    </row>
    <row r="3786" spans="1:23" ht="14.25" customHeight="1">
      <c r="A3786" s="7">
        <v>40647</v>
      </c>
      <c r="B3786" s="8">
        <v>2.8105000000000002</v>
      </c>
      <c r="C3786" s="8">
        <v>3.8706999999999998</v>
      </c>
      <c r="D3786" s="8">
        <v>1.0601999999999996</v>
      </c>
      <c r="E3786" s="8">
        <v>2.23</v>
      </c>
      <c r="F3786" s="8">
        <v>3.51</v>
      </c>
      <c r="G3786" s="8">
        <v>74.709999999999994</v>
      </c>
      <c r="H3786" s="8"/>
      <c r="I3786" s="8"/>
      <c r="J3786" s="8"/>
      <c r="N3786" s="7"/>
      <c r="O3786" s="8"/>
      <c r="P3786" s="8"/>
      <c r="Q3786" s="8"/>
      <c r="R3786" s="8"/>
      <c r="S3786" s="8"/>
      <c r="T3786" s="8"/>
      <c r="U3786" s="8"/>
      <c r="V3786" s="8"/>
      <c r="W3786" s="8"/>
    </row>
    <row r="3787" spans="1:23" ht="14.25" customHeight="1">
      <c r="A3787" s="7">
        <v>40646</v>
      </c>
      <c r="B3787" s="8">
        <v>2.8144</v>
      </c>
      <c r="C3787" s="8">
        <v>3.8702999999999999</v>
      </c>
      <c r="D3787" s="8">
        <v>1.0558999999999998</v>
      </c>
      <c r="E3787" s="8">
        <v>2.19</v>
      </c>
      <c r="F3787" s="8">
        <v>3.49</v>
      </c>
      <c r="G3787" s="8">
        <v>74.989999999999995</v>
      </c>
      <c r="H3787" s="8"/>
      <c r="I3787" s="8"/>
      <c r="J3787" s="8"/>
      <c r="N3787" s="7"/>
      <c r="O3787" s="8"/>
      <c r="P3787" s="8"/>
      <c r="Q3787" s="8"/>
      <c r="R3787" s="8"/>
      <c r="S3787" s="8"/>
      <c r="T3787" s="8"/>
      <c r="U3787" s="8"/>
      <c r="V3787" s="8"/>
      <c r="W3787" s="8"/>
    </row>
    <row r="3788" spans="1:23" ht="14.25" customHeight="1">
      <c r="A3788" s="7">
        <v>40645</v>
      </c>
      <c r="B3788" s="8">
        <v>2.8481999999999998</v>
      </c>
      <c r="C3788" s="8">
        <v>3.87</v>
      </c>
      <c r="D3788" s="8">
        <v>1.0218000000000003</v>
      </c>
      <c r="E3788" s="8">
        <v>2.2200000000000002</v>
      </c>
      <c r="F3788" s="8">
        <v>3.52</v>
      </c>
      <c r="G3788" s="8">
        <v>74.86</v>
      </c>
      <c r="H3788" s="8"/>
      <c r="I3788" s="8"/>
      <c r="J3788" s="8"/>
      <c r="N3788" s="7"/>
      <c r="O3788" s="8"/>
      <c r="P3788" s="8"/>
      <c r="Q3788" s="8"/>
      <c r="R3788" s="8"/>
      <c r="S3788" s="8"/>
      <c r="T3788" s="8"/>
      <c r="U3788" s="8"/>
      <c r="V3788" s="8"/>
      <c r="W3788" s="8"/>
    </row>
    <row r="3789" spans="1:23" ht="14.25" customHeight="1">
      <c r="A3789" s="7">
        <v>40644</v>
      </c>
      <c r="B3789" s="8">
        <v>2.8624999999999998</v>
      </c>
      <c r="C3789" s="8">
        <v>3.8927999999999998</v>
      </c>
      <c r="D3789" s="8">
        <v>1.0303</v>
      </c>
      <c r="E3789" s="8">
        <v>2.31</v>
      </c>
      <c r="F3789" s="8">
        <v>3.59</v>
      </c>
      <c r="G3789" s="8">
        <v>75.06</v>
      </c>
      <c r="H3789" s="8"/>
      <c r="I3789" s="8"/>
      <c r="J3789" s="8"/>
      <c r="N3789" s="7"/>
      <c r="O3789" s="8"/>
      <c r="P3789" s="8"/>
      <c r="Q3789" s="8"/>
      <c r="R3789" s="8"/>
      <c r="S3789" s="8"/>
      <c r="T3789" s="8"/>
      <c r="U3789" s="8"/>
      <c r="V3789" s="8"/>
      <c r="W3789" s="8"/>
    </row>
    <row r="3790" spans="1:23" ht="14.25" customHeight="1">
      <c r="A3790" s="7">
        <v>40641</v>
      </c>
      <c r="B3790" s="8">
        <v>2.8589000000000002</v>
      </c>
      <c r="C3790" s="8">
        <v>3.9081000000000001</v>
      </c>
      <c r="D3790" s="8">
        <v>1.0491999999999999</v>
      </c>
      <c r="E3790" s="8">
        <v>2.31</v>
      </c>
      <c r="F3790" s="8">
        <v>3.59</v>
      </c>
      <c r="G3790" s="8">
        <v>74.849999999999994</v>
      </c>
      <c r="H3790" s="8"/>
      <c r="I3790" s="8"/>
      <c r="J3790" s="8"/>
      <c r="N3790" s="7"/>
      <c r="O3790" s="8"/>
      <c r="P3790" s="8"/>
      <c r="Q3790" s="8"/>
      <c r="R3790" s="8"/>
      <c r="S3790" s="8"/>
      <c r="T3790" s="8"/>
      <c r="U3790" s="8"/>
      <c r="V3790" s="8"/>
      <c r="W3790" s="8"/>
    </row>
    <row r="3791" spans="1:23" ht="14.25" customHeight="1">
      <c r="A3791" s="7">
        <v>40640</v>
      </c>
      <c r="B3791" s="8">
        <v>2.8708999999999998</v>
      </c>
      <c r="C3791" s="8">
        <v>3.9167000000000001</v>
      </c>
      <c r="D3791" s="8">
        <v>1.0458000000000003</v>
      </c>
      <c r="E3791" s="8">
        <v>2.29</v>
      </c>
      <c r="F3791" s="8">
        <v>3.58</v>
      </c>
      <c r="G3791" s="8">
        <v>75.58</v>
      </c>
      <c r="H3791" s="8"/>
      <c r="I3791" s="8"/>
      <c r="J3791" s="8"/>
      <c r="N3791" s="7"/>
      <c r="O3791" s="8"/>
      <c r="P3791" s="8"/>
      <c r="Q3791" s="8"/>
      <c r="R3791" s="8"/>
      <c r="S3791" s="8"/>
      <c r="T3791" s="8"/>
      <c r="U3791" s="8"/>
      <c r="V3791" s="8"/>
      <c r="W3791" s="8"/>
    </row>
    <row r="3792" spans="1:23" ht="14.25" customHeight="1">
      <c r="A3792" s="7">
        <v>40639</v>
      </c>
      <c r="B3792" s="8">
        <v>2.859</v>
      </c>
      <c r="C3792" s="8">
        <v>3.9203000000000001</v>
      </c>
      <c r="D3792" s="8">
        <v>1.0613000000000001</v>
      </c>
      <c r="E3792" s="8">
        <v>2.3199999999999998</v>
      </c>
      <c r="F3792" s="8">
        <v>3.56</v>
      </c>
      <c r="G3792" s="8">
        <v>75.55</v>
      </c>
      <c r="H3792" s="8"/>
      <c r="I3792" s="8"/>
      <c r="J3792" s="8"/>
      <c r="N3792" s="7"/>
      <c r="O3792" s="8"/>
      <c r="P3792" s="8"/>
      <c r="Q3792" s="8"/>
      <c r="R3792" s="8"/>
      <c r="S3792" s="8"/>
      <c r="T3792" s="8"/>
      <c r="U3792" s="8"/>
      <c r="V3792" s="8"/>
      <c r="W3792" s="8"/>
    </row>
    <row r="3793" spans="1:23" ht="14.25" customHeight="1">
      <c r="A3793" s="7">
        <v>40638</v>
      </c>
      <c r="B3793" s="8">
        <v>2.8346</v>
      </c>
      <c r="C3793" s="8">
        <v>3.9077999999999999</v>
      </c>
      <c r="D3793" s="8">
        <v>1.0731999999999999</v>
      </c>
      <c r="E3793" s="8">
        <v>2.2799999999999998</v>
      </c>
      <c r="F3793" s="8">
        <v>3.5</v>
      </c>
      <c r="G3793" s="8">
        <v>75.92</v>
      </c>
      <c r="H3793" s="8"/>
      <c r="I3793" s="8"/>
      <c r="J3793" s="8"/>
      <c r="N3793" s="7"/>
      <c r="O3793" s="8"/>
      <c r="P3793" s="8"/>
      <c r="Q3793" s="8"/>
      <c r="R3793" s="8"/>
      <c r="S3793" s="8"/>
      <c r="T3793" s="8"/>
      <c r="U3793" s="8"/>
      <c r="V3793" s="8"/>
      <c r="W3793" s="8"/>
    </row>
    <row r="3794" spans="1:23" ht="14.25" customHeight="1">
      <c r="A3794" s="7">
        <v>40637</v>
      </c>
      <c r="B3794" s="8">
        <v>2.8346</v>
      </c>
      <c r="C3794" s="8">
        <v>3.9077999999999999</v>
      </c>
      <c r="D3794" s="8">
        <v>1.0731999999999999</v>
      </c>
      <c r="E3794" s="8">
        <v>2.2000000000000002</v>
      </c>
      <c r="F3794" s="8">
        <v>3.45</v>
      </c>
      <c r="G3794" s="8">
        <v>75.92</v>
      </c>
      <c r="H3794" s="8"/>
      <c r="I3794" s="8"/>
      <c r="J3794" s="8"/>
      <c r="N3794" s="7"/>
      <c r="O3794" s="8"/>
      <c r="P3794" s="8"/>
      <c r="Q3794" s="8"/>
      <c r="R3794" s="8"/>
      <c r="S3794" s="8"/>
      <c r="T3794" s="8"/>
      <c r="U3794" s="8"/>
      <c r="V3794" s="8"/>
      <c r="W3794" s="8"/>
    </row>
    <row r="3795" spans="1:23" ht="14.25" customHeight="1">
      <c r="A3795" s="7">
        <v>40635</v>
      </c>
      <c r="B3795" s="8">
        <v>2.8346</v>
      </c>
      <c r="C3795" s="8">
        <v>3.9077999999999999</v>
      </c>
      <c r="D3795" s="8">
        <v>1.0731999999999999</v>
      </c>
      <c r="E3795" s="8">
        <v>2.2400000000000002</v>
      </c>
      <c r="F3795" s="8">
        <v>3.46</v>
      </c>
      <c r="G3795" s="8">
        <v>75.819999999999993</v>
      </c>
      <c r="H3795" s="8"/>
      <c r="I3795" s="8"/>
      <c r="J3795" s="8"/>
      <c r="N3795" s="7"/>
      <c r="O3795" s="8"/>
      <c r="P3795" s="8"/>
      <c r="Q3795" s="8"/>
      <c r="R3795" s="8"/>
      <c r="S3795" s="8"/>
      <c r="T3795" s="8"/>
      <c r="U3795" s="8"/>
      <c r="V3795" s="8"/>
      <c r="W3795" s="8"/>
    </row>
    <row r="3796" spans="1:23" ht="14.25" customHeight="1">
      <c r="A3796" s="7">
        <v>40634</v>
      </c>
      <c r="B3796" s="8">
        <v>2.8258999999999999</v>
      </c>
      <c r="C3796" s="8">
        <v>3.9125999999999999</v>
      </c>
      <c r="D3796" s="8">
        <v>1.0867</v>
      </c>
      <c r="E3796" s="8">
        <v>2.2400000000000002</v>
      </c>
      <c r="F3796" s="8">
        <v>3.46</v>
      </c>
      <c r="G3796" s="8">
        <v>75.819999999999993</v>
      </c>
      <c r="H3796" s="8"/>
      <c r="I3796" s="8"/>
      <c r="J3796" s="8"/>
      <c r="N3796" s="7"/>
      <c r="O3796" s="8"/>
      <c r="P3796" s="8"/>
      <c r="Q3796" s="8"/>
      <c r="R3796" s="8"/>
      <c r="S3796" s="8"/>
      <c r="T3796" s="8"/>
      <c r="U3796" s="8"/>
      <c r="V3796" s="8"/>
      <c r="W3796" s="8"/>
    </row>
    <row r="3797" spans="1:23" ht="14.25" customHeight="1">
      <c r="A3797" s="7">
        <v>40633</v>
      </c>
      <c r="B3797" s="8">
        <v>2.8734000000000002</v>
      </c>
      <c r="C3797" s="8">
        <v>3.9119999999999999</v>
      </c>
      <c r="D3797" s="8">
        <v>1.0385999999999997</v>
      </c>
      <c r="E3797" s="8">
        <v>2.2400000000000002</v>
      </c>
      <c r="F3797" s="8">
        <v>3.47</v>
      </c>
      <c r="G3797" s="8">
        <v>76</v>
      </c>
      <c r="H3797" s="8"/>
      <c r="I3797" s="8"/>
      <c r="J3797" s="8"/>
      <c r="N3797" s="7"/>
      <c r="O3797" s="8"/>
      <c r="P3797" s="8"/>
      <c r="Q3797" s="8"/>
      <c r="R3797" s="8"/>
      <c r="S3797" s="8"/>
      <c r="T3797" s="8"/>
      <c r="U3797" s="8"/>
      <c r="V3797" s="8"/>
      <c r="W3797" s="8"/>
    </row>
    <row r="3798" spans="1:23" ht="14.25" customHeight="1">
      <c r="A3798" s="7">
        <v>40632</v>
      </c>
      <c r="B3798" s="8">
        <v>2.8733</v>
      </c>
      <c r="C3798" s="8">
        <v>3.9068999999999998</v>
      </c>
      <c r="D3798" s="8">
        <v>1.0335999999999999</v>
      </c>
      <c r="E3798" s="8">
        <v>2.21</v>
      </c>
      <c r="F3798" s="8">
        <v>3.47</v>
      </c>
      <c r="G3798" s="8">
        <v>76.09</v>
      </c>
      <c r="H3798" s="8"/>
      <c r="I3798" s="8"/>
      <c r="J3798" s="8"/>
      <c r="N3798" s="7"/>
      <c r="O3798" s="8"/>
      <c r="P3798" s="8"/>
      <c r="Q3798" s="8"/>
      <c r="R3798" s="8"/>
      <c r="S3798" s="8"/>
      <c r="T3798" s="8"/>
      <c r="U3798" s="8"/>
      <c r="V3798" s="8"/>
      <c r="W3798" s="8"/>
    </row>
    <row r="3799" spans="1:23" ht="14.25" customHeight="1">
      <c r="A3799" s="7">
        <v>40631</v>
      </c>
      <c r="B3799" s="8">
        <v>2.8883000000000001</v>
      </c>
      <c r="C3799" s="8">
        <v>3.9043999999999999</v>
      </c>
      <c r="D3799" s="8">
        <v>1.0160999999999998</v>
      </c>
      <c r="E3799" s="8">
        <v>2.25</v>
      </c>
      <c r="F3799" s="8">
        <v>3.5</v>
      </c>
      <c r="G3799" s="8">
        <v>76.17</v>
      </c>
      <c r="H3799" s="8"/>
      <c r="I3799" s="8"/>
      <c r="J3799" s="8"/>
      <c r="N3799" s="7"/>
      <c r="O3799" s="8"/>
      <c r="P3799" s="8"/>
      <c r="Q3799" s="8"/>
      <c r="R3799" s="8"/>
      <c r="S3799" s="8"/>
      <c r="T3799" s="8"/>
      <c r="U3799" s="8"/>
      <c r="V3799" s="8"/>
      <c r="W3799" s="8"/>
    </row>
    <row r="3800" spans="1:23" ht="14.25" customHeight="1">
      <c r="A3800" s="7">
        <v>40630</v>
      </c>
      <c r="B3800" s="8">
        <v>2.88</v>
      </c>
      <c r="C3800" s="8">
        <v>3.8807</v>
      </c>
      <c r="D3800" s="8">
        <v>1.0007000000000001</v>
      </c>
      <c r="E3800" s="8">
        <v>2.23</v>
      </c>
      <c r="F3800" s="8">
        <v>3.47</v>
      </c>
      <c r="G3800" s="8">
        <v>76.2</v>
      </c>
      <c r="H3800" s="8"/>
      <c r="I3800" s="8"/>
      <c r="J3800" s="8"/>
      <c r="N3800" s="7"/>
      <c r="O3800" s="8"/>
      <c r="P3800" s="8"/>
      <c r="Q3800" s="8"/>
      <c r="R3800" s="8"/>
      <c r="S3800" s="8"/>
      <c r="T3800" s="8"/>
      <c r="U3800" s="8"/>
      <c r="V3800" s="8"/>
      <c r="W3800" s="8"/>
    </row>
    <row r="3801" spans="1:23" ht="14.25" customHeight="1">
      <c r="A3801" s="7">
        <v>40627</v>
      </c>
      <c r="B3801" s="8">
        <v>2.851</v>
      </c>
      <c r="C3801" s="8">
        <v>3.8714</v>
      </c>
      <c r="D3801" s="8">
        <v>1.0204</v>
      </c>
      <c r="E3801" s="8">
        <v>2.2000000000000002</v>
      </c>
      <c r="F3801" s="8">
        <v>3.46</v>
      </c>
      <c r="G3801" s="8">
        <v>76.14</v>
      </c>
      <c r="H3801" s="8"/>
      <c r="I3801" s="8"/>
      <c r="J3801" s="8"/>
      <c r="N3801" s="7"/>
      <c r="O3801" s="8"/>
      <c r="P3801" s="8"/>
      <c r="Q3801" s="8"/>
      <c r="R3801" s="8"/>
      <c r="S3801" s="8"/>
      <c r="T3801" s="8"/>
      <c r="U3801" s="8"/>
      <c r="V3801" s="8"/>
      <c r="W3801" s="8"/>
    </row>
    <row r="3802" spans="1:23" ht="14.25" customHeight="1">
      <c r="A3802" s="7">
        <v>40626</v>
      </c>
      <c r="B3802" s="8">
        <v>2.8519000000000001</v>
      </c>
      <c r="C3802" s="8">
        <v>3.8761999999999999</v>
      </c>
      <c r="D3802" s="8">
        <v>1.0242999999999998</v>
      </c>
      <c r="E3802" s="8">
        <v>2.14</v>
      </c>
      <c r="F3802" s="8">
        <v>3.42</v>
      </c>
      <c r="G3802" s="8">
        <v>75.69</v>
      </c>
      <c r="H3802" s="8"/>
      <c r="I3802" s="8"/>
      <c r="J3802" s="8"/>
      <c r="N3802" s="7"/>
      <c r="O3802" s="8"/>
      <c r="P3802" s="8"/>
      <c r="Q3802" s="8"/>
      <c r="R3802" s="8"/>
      <c r="S3802" s="8"/>
      <c r="T3802" s="8"/>
      <c r="U3802" s="8"/>
      <c r="V3802" s="8"/>
      <c r="W3802" s="8"/>
    </row>
    <row r="3803" spans="1:23" ht="14.25" customHeight="1">
      <c r="A3803" s="7">
        <v>40625</v>
      </c>
      <c r="B3803" s="8">
        <v>2.85</v>
      </c>
      <c r="C3803" s="8">
        <v>3.9037000000000002</v>
      </c>
      <c r="D3803" s="8">
        <v>1.0537000000000001</v>
      </c>
      <c r="E3803" s="8">
        <v>2.0699999999999998</v>
      </c>
      <c r="F3803" s="8">
        <v>3.36</v>
      </c>
      <c r="G3803" s="8">
        <v>75.900000000000006</v>
      </c>
      <c r="H3803" s="8"/>
      <c r="I3803" s="8"/>
      <c r="J3803" s="8"/>
      <c r="N3803" s="7"/>
      <c r="O3803" s="8"/>
      <c r="P3803" s="8"/>
      <c r="Q3803" s="8"/>
      <c r="R3803" s="8"/>
      <c r="S3803" s="8"/>
      <c r="T3803" s="8"/>
      <c r="U3803" s="8"/>
      <c r="V3803" s="8"/>
      <c r="W3803" s="8"/>
    </row>
    <row r="3804" spans="1:23" ht="14.25" customHeight="1">
      <c r="A3804" s="7">
        <v>40624</v>
      </c>
      <c r="B3804" s="8">
        <v>2.915</v>
      </c>
      <c r="C3804" s="8">
        <v>3.8986999999999998</v>
      </c>
      <c r="D3804" s="8">
        <v>0.9836999999999998</v>
      </c>
      <c r="E3804" s="8">
        <v>2.0699999999999998</v>
      </c>
      <c r="F3804" s="8">
        <v>3.34</v>
      </c>
      <c r="G3804" s="8">
        <v>75.48</v>
      </c>
      <c r="H3804" s="8"/>
      <c r="I3804" s="8"/>
      <c r="J3804" s="8"/>
      <c r="N3804" s="7"/>
      <c r="O3804" s="8"/>
      <c r="P3804" s="8"/>
      <c r="Q3804" s="8"/>
      <c r="R3804" s="8"/>
      <c r="S3804" s="8"/>
      <c r="T3804" s="8"/>
      <c r="U3804" s="8"/>
      <c r="V3804" s="8"/>
      <c r="W3804" s="8"/>
    </row>
    <row r="3805" spans="1:23" ht="14.25" customHeight="1">
      <c r="A3805" s="7">
        <v>40623</v>
      </c>
      <c r="B3805" s="8">
        <v>2.9365000000000001</v>
      </c>
      <c r="C3805" s="8">
        <v>3.8774000000000002</v>
      </c>
      <c r="D3805" s="8">
        <v>0.94090000000000007</v>
      </c>
      <c r="E3805" s="8">
        <v>2.04</v>
      </c>
      <c r="F3805" s="8">
        <v>3.34</v>
      </c>
      <c r="G3805" s="8">
        <v>75.45</v>
      </c>
      <c r="H3805" s="8"/>
      <c r="I3805" s="8"/>
      <c r="J3805" s="8"/>
      <c r="N3805" s="7"/>
      <c r="O3805" s="8"/>
      <c r="P3805" s="8"/>
      <c r="Q3805" s="8"/>
      <c r="R3805" s="8"/>
      <c r="S3805" s="8"/>
      <c r="T3805" s="8"/>
      <c r="U3805" s="8"/>
      <c r="V3805" s="8"/>
      <c r="W3805" s="8"/>
    </row>
    <row r="3806" spans="1:23" ht="14.25" customHeight="1">
      <c r="A3806" s="7">
        <v>40620</v>
      </c>
      <c r="B3806" s="8">
        <v>2.8965000000000001</v>
      </c>
      <c r="C3806" s="8">
        <v>3.8489</v>
      </c>
      <c r="D3806" s="8">
        <v>0.95239999999999991</v>
      </c>
      <c r="E3806" s="8">
        <v>1.96</v>
      </c>
      <c r="F3806" s="8">
        <v>3.28</v>
      </c>
      <c r="G3806" s="8">
        <v>75.56</v>
      </c>
      <c r="H3806" s="8"/>
      <c r="I3806" s="8"/>
      <c r="J3806" s="8"/>
      <c r="N3806" s="7"/>
      <c r="O3806" s="8"/>
      <c r="P3806" s="8"/>
      <c r="Q3806" s="8"/>
      <c r="R3806" s="8"/>
      <c r="S3806" s="8"/>
      <c r="T3806" s="8"/>
      <c r="U3806" s="8"/>
      <c r="V3806" s="8"/>
      <c r="W3806" s="8"/>
    </row>
    <row r="3807" spans="1:23" ht="14.25" customHeight="1">
      <c r="A3807" s="7">
        <v>40619</v>
      </c>
      <c r="B3807" s="8">
        <v>2.89</v>
      </c>
      <c r="C3807" s="8">
        <v>3.8325999999999998</v>
      </c>
      <c r="D3807" s="8">
        <v>0.94259999999999966</v>
      </c>
      <c r="E3807" s="8">
        <v>1.91</v>
      </c>
      <c r="F3807" s="8">
        <v>3.25</v>
      </c>
      <c r="G3807" s="8">
        <v>75.989999999999995</v>
      </c>
      <c r="H3807" s="8"/>
      <c r="I3807" s="8"/>
      <c r="J3807" s="8"/>
      <c r="N3807" s="7"/>
      <c r="O3807" s="8"/>
      <c r="P3807" s="8"/>
      <c r="Q3807" s="8"/>
      <c r="R3807" s="8"/>
      <c r="S3807" s="8"/>
      <c r="T3807" s="8"/>
      <c r="U3807" s="8"/>
      <c r="V3807" s="8"/>
      <c r="W3807" s="8"/>
    </row>
    <row r="3808" spans="1:23" ht="14.25" customHeight="1">
      <c r="A3808" s="7">
        <v>40618</v>
      </c>
      <c r="B3808" s="8">
        <v>2.8986000000000001</v>
      </c>
      <c r="C3808" s="8">
        <v>3.86</v>
      </c>
      <c r="D3808" s="8">
        <v>0.96139999999999981</v>
      </c>
      <c r="E3808" s="8">
        <v>1.87</v>
      </c>
      <c r="F3808" s="8">
        <v>3.22</v>
      </c>
      <c r="G3808" s="8">
        <v>76.19</v>
      </c>
      <c r="H3808" s="8"/>
      <c r="I3808" s="8"/>
      <c r="J3808" s="8"/>
      <c r="N3808" s="7"/>
      <c r="O3808" s="8"/>
      <c r="P3808" s="8"/>
      <c r="Q3808" s="8"/>
      <c r="R3808" s="8"/>
      <c r="S3808" s="8"/>
      <c r="T3808" s="8"/>
      <c r="U3808" s="8"/>
      <c r="V3808" s="8"/>
      <c r="W3808" s="8"/>
    </row>
    <row r="3809" spans="1:23" ht="14.25" customHeight="1">
      <c r="A3809" s="7">
        <v>40617</v>
      </c>
      <c r="B3809" s="8">
        <v>2.9007000000000001</v>
      </c>
      <c r="C3809" s="8">
        <v>3.8658999999999999</v>
      </c>
      <c r="D3809" s="8">
        <v>0.96519999999999984</v>
      </c>
      <c r="E3809" s="8">
        <v>2</v>
      </c>
      <c r="F3809" s="8">
        <v>3.33</v>
      </c>
      <c r="G3809" s="8">
        <v>76.349999999999994</v>
      </c>
      <c r="H3809" s="8"/>
      <c r="I3809" s="8"/>
      <c r="J3809" s="8"/>
      <c r="N3809" s="7"/>
      <c r="O3809" s="8"/>
      <c r="P3809" s="8"/>
      <c r="Q3809" s="8"/>
      <c r="R3809" s="8"/>
      <c r="S3809" s="8"/>
      <c r="T3809" s="8"/>
      <c r="U3809" s="8"/>
      <c r="V3809" s="8"/>
      <c r="W3809" s="8"/>
    </row>
    <row r="3810" spans="1:23" ht="14.25" customHeight="1">
      <c r="A3810" s="7">
        <v>40616</v>
      </c>
      <c r="B3810" s="8">
        <v>2.8976999999999999</v>
      </c>
      <c r="C3810" s="8">
        <v>3.9074</v>
      </c>
      <c r="D3810" s="8">
        <v>1.0097</v>
      </c>
      <c r="E3810" s="8">
        <v>2</v>
      </c>
      <c r="F3810" s="8">
        <v>3.36</v>
      </c>
      <c r="G3810" s="8">
        <v>76.349999999999994</v>
      </c>
      <c r="H3810" s="8"/>
      <c r="I3810" s="8"/>
      <c r="J3810" s="8"/>
      <c r="N3810" s="7"/>
      <c r="O3810" s="8"/>
      <c r="P3810" s="8"/>
      <c r="Q3810" s="8"/>
      <c r="R3810" s="8"/>
      <c r="S3810" s="8"/>
      <c r="T3810" s="8"/>
      <c r="U3810" s="8"/>
      <c r="V3810" s="8"/>
      <c r="W3810" s="8"/>
    </row>
    <row r="3811" spans="1:23" ht="14.25" customHeight="1">
      <c r="A3811" s="7">
        <v>40613</v>
      </c>
      <c r="B3811" s="8">
        <v>2.8904000000000001</v>
      </c>
      <c r="C3811" s="8">
        <v>3.9327999999999999</v>
      </c>
      <c r="D3811" s="8">
        <v>1.0423999999999998</v>
      </c>
      <c r="E3811" s="8">
        <v>2.06</v>
      </c>
      <c r="F3811" s="8">
        <v>3.4</v>
      </c>
      <c r="G3811" s="8">
        <v>76.709999999999994</v>
      </c>
      <c r="H3811" s="8"/>
      <c r="I3811" s="8"/>
      <c r="J3811" s="8"/>
      <c r="N3811" s="7"/>
      <c r="O3811" s="8"/>
      <c r="P3811" s="8"/>
      <c r="Q3811" s="8"/>
      <c r="R3811" s="8"/>
      <c r="S3811" s="8"/>
      <c r="T3811" s="8"/>
      <c r="U3811" s="8"/>
      <c r="V3811" s="8"/>
      <c r="W3811" s="8"/>
    </row>
    <row r="3812" spans="1:23" ht="14.25" customHeight="1">
      <c r="A3812" s="7">
        <v>40612</v>
      </c>
      <c r="B3812" s="8">
        <v>2.9104999999999999</v>
      </c>
      <c r="C3812" s="8">
        <v>3.9321000000000002</v>
      </c>
      <c r="D3812" s="8">
        <v>1.0216000000000003</v>
      </c>
      <c r="E3812" s="8">
        <v>2.0499999999999998</v>
      </c>
      <c r="F3812" s="8">
        <v>3.37</v>
      </c>
      <c r="G3812" s="8">
        <v>77.260000000000005</v>
      </c>
      <c r="H3812" s="8"/>
      <c r="I3812" s="8"/>
      <c r="J3812" s="8"/>
      <c r="N3812" s="7"/>
      <c r="O3812" s="8"/>
      <c r="P3812" s="8"/>
      <c r="Q3812" s="8"/>
      <c r="R3812" s="8"/>
      <c r="S3812" s="8"/>
      <c r="T3812" s="8"/>
      <c r="U3812" s="8"/>
      <c r="V3812" s="8"/>
      <c r="W3812" s="8"/>
    </row>
    <row r="3813" spans="1:23" ht="14.25" customHeight="1">
      <c r="A3813" s="7">
        <v>40611</v>
      </c>
      <c r="B3813" s="8">
        <v>2.8898000000000001</v>
      </c>
      <c r="C3813" s="8">
        <v>3.8879000000000001</v>
      </c>
      <c r="D3813" s="8">
        <v>0.99809999999999999</v>
      </c>
      <c r="E3813" s="8">
        <v>2.16</v>
      </c>
      <c r="F3813" s="8">
        <v>3.48</v>
      </c>
      <c r="G3813" s="8">
        <v>76.7</v>
      </c>
      <c r="H3813" s="8"/>
      <c r="I3813" s="8"/>
      <c r="J3813" s="8"/>
      <c r="N3813" s="7"/>
      <c r="O3813" s="8"/>
      <c r="P3813" s="8"/>
      <c r="Q3813" s="8"/>
      <c r="R3813" s="8"/>
      <c r="S3813" s="8"/>
      <c r="T3813" s="8"/>
      <c r="U3813" s="8"/>
      <c r="V3813" s="8"/>
      <c r="W3813" s="8"/>
    </row>
    <row r="3814" spans="1:23" ht="14.25" customHeight="1">
      <c r="A3814" s="7">
        <v>40610</v>
      </c>
      <c r="B3814" s="8">
        <v>2.9394</v>
      </c>
      <c r="C3814" s="8">
        <v>3.9077999999999999</v>
      </c>
      <c r="D3814" s="8">
        <v>0.96839999999999993</v>
      </c>
      <c r="E3814" s="8">
        <v>2.2200000000000002</v>
      </c>
      <c r="F3814" s="8">
        <v>3.56</v>
      </c>
      <c r="G3814" s="8">
        <v>76.78</v>
      </c>
      <c r="H3814" s="8"/>
      <c r="I3814" s="8"/>
      <c r="J3814" s="8"/>
      <c r="N3814" s="7"/>
      <c r="O3814" s="8"/>
      <c r="P3814" s="8"/>
      <c r="Q3814" s="8"/>
      <c r="R3814" s="8"/>
      <c r="S3814" s="8"/>
      <c r="T3814" s="8"/>
      <c r="U3814" s="8"/>
      <c r="V3814" s="8"/>
      <c r="W3814" s="8"/>
    </row>
    <row r="3815" spans="1:23" ht="14.25" customHeight="1">
      <c r="A3815" s="7">
        <v>40609</v>
      </c>
      <c r="B3815" s="8">
        <v>2.9352</v>
      </c>
      <c r="C3815" s="8">
        <v>3.9350999999999998</v>
      </c>
      <c r="D3815" s="8">
        <v>0.99989999999999979</v>
      </c>
      <c r="E3815" s="8">
        <v>2.19</v>
      </c>
      <c r="F3815" s="8">
        <v>3.51</v>
      </c>
      <c r="G3815" s="8">
        <v>76.48</v>
      </c>
      <c r="H3815" s="8"/>
      <c r="I3815" s="8"/>
      <c r="J3815" s="8"/>
      <c r="N3815" s="7"/>
      <c r="O3815" s="8"/>
      <c r="P3815" s="8"/>
      <c r="Q3815" s="8"/>
      <c r="R3815" s="8"/>
      <c r="S3815" s="8"/>
      <c r="T3815" s="8"/>
      <c r="U3815" s="8"/>
      <c r="V3815" s="8"/>
      <c r="W3815" s="8"/>
    </row>
    <row r="3816" spans="1:23" ht="14.25" customHeight="1">
      <c r="A3816" s="7">
        <v>40606</v>
      </c>
      <c r="B3816" s="8">
        <v>2.9508000000000001</v>
      </c>
      <c r="C3816" s="8">
        <v>3.9388000000000001</v>
      </c>
      <c r="D3816" s="8">
        <v>0.98799999999999999</v>
      </c>
      <c r="E3816" s="8">
        <v>2.17</v>
      </c>
      <c r="F3816" s="8">
        <v>3.49</v>
      </c>
      <c r="G3816" s="8">
        <v>76.39</v>
      </c>
      <c r="H3816" s="8"/>
      <c r="I3816" s="8"/>
      <c r="J3816" s="8"/>
      <c r="N3816" s="7"/>
      <c r="O3816" s="8"/>
      <c r="P3816" s="8"/>
      <c r="Q3816" s="8"/>
      <c r="R3816" s="8"/>
      <c r="S3816" s="8"/>
      <c r="T3816" s="8"/>
      <c r="U3816" s="8"/>
      <c r="V3816" s="8"/>
      <c r="W3816" s="8"/>
    </row>
    <row r="3817" spans="1:23" ht="14.25" customHeight="1">
      <c r="A3817" s="7">
        <v>40605</v>
      </c>
      <c r="B3817" s="8">
        <v>2.9496000000000002</v>
      </c>
      <c r="C3817" s="8">
        <v>3.9279000000000002</v>
      </c>
      <c r="D3817" s="8">
        <v>0.97829999999999995</v>
      </c>
      <c r="E3817" s="8">
        <v>2.2999999999999998</v>
      </c>
      <c r="F3817" s="8">
        <v>3.58</v>
      </c>
      <c r="G3817" s="8">
        <v>76.459999999999994</v>
      </c>
      <c r="H3817" s="8"/>
      <c r="I3817" s="8"/>
      <c r="J3817" s="8"/>
      <c r="N3817" s="7"/>
      <c r="O3817" s="8"/>
      <c r="P3817" s="8"/>
      <c r="Q3817" s="8"/>
      <c r="R3817" s="8"/>
      <c r="S3817" s="8"/>
      <c r="T3817" s="8"/>
      <c r="U3817" s="8"/>
      <c r="V3817" s="8"/>
      <c r="W3817" s="8"/>
    </row>
    <row r="3818" spans="1:23" ht="14.25" customHeight="1">
      <c r="A3818" s="7">
        <v>40604</v>
      </c>
      <c r="B3818" s="8">
        <v>2.9697</v>
      </c>
      <c r="C3818" s="8">
        <v>3.9232999999999998</v>
      </c>
      <c r="D3818" s="8">
        <v>0.95359999999999978</v>
      </c>
      <c r="E3818" s="8">
        <v>2.16</v>
      </c>
      <c r="F3818" s="8">
        <v>3.46</v>
      </c>
      <c r="G3818" s="8">
        <v>76.650000000000006</v>
      </c>
      <c r="H3818" s="8"/>
      <c r="I3818" s="8"/>
      <c r="J3818" s="8"/>
      <c r="N3818" s="7"/>
      <c r="O3818" s="8"/>
      <c r="P3818" s="8"/>
      <c r="Q3818" s="8"/>
      <c r="R3818" s="8"/>
      <c r="S3818" s="8"/>
      <c r="T3818" s="8"/>
      <c r="U3818" s="8"/>
      <c r="V3818" s="8"/>
      <c r="W3818" s="8"/>
    </row>
    <row r="3819" spans="1:23" ht="14.25" customHeight="1">
      <c r="A3819" s="7">
        <v>40603</v>
      </c>
      <c r="B3819" s="8">
        <v>2.9727000000000001</v>
      </c>
      <c r="C3819" s="8">
        <v>3.9258999999999999</v>
      </c>
      <c r="D3819" s="8">
        <v>0.95319999999999983</v>
      </c>
      <c r="E3819" s="8">
        <v>2.11</v>
      </c>
      <c r="F3819" s="8">
        <v>3.41</v>
      </c>
      <c r="G3819" s="8">
        <v>77.02</v>
      </c>
      <c r="H3819" s="8"/>
      <c r="I3819" s="8"/>
      <c r="J3819" s="8"/>
      <c r="N3819" s="7"/>
      <c r="O3819" s="8"/>
      <c r="P3819" s="8"/>
      <c r="Q3819" s="8"/>
      <c r="R3819" s="8"/>
      <c r="S3819" s="8"/>
      <c r="T3819" s="8"/>
      <c r="U3819" s="8"/>
      <c r="V3819" s="8"/>
      <c r="W3819" s="8"/>
    </row>
    <row r="3820" spans="1:23" ht="14.25" customHeight="1">
      <c r="A3820" s="7">
        <v>40602</v>
      </c>
      <c r="B3820" s="8">
        <v>3</v>
      </c>
      <c r="C3820" s="8">
        <v>3.9314</v>
      </c>
      <c r="D3820" s="8">
        <v>0.93140000000000001</v>
      </c>
      <c r="E3820" s="8">
        <v>2.13</v>
      </c>
      <c r="F3820" s="8">
        <v>3.42</v>
      </c>
      <c r="G3820" s="8">
        <v>76.900000000000006</v>
      </c>
      <c r="H3820" s="8"/>
      <c r="I3820" s="8"/>
      <c r="J3820" s="8"/>
      <c r="N3820" s="7"/>
      <c r="O3820" s="8"/>
      <c r="P3820" s="8"/>
      <c r="Q3820" s="8"/>
      <c r="R3820" s="8"/>
      <c r="S3820" s="8"/>
      <c r="T3820" s="8"/>
      <c r="U3820" s="8"/>
      <c r="V3820" s="8"/>
      <c r="W3820" s="8"/>
    </row>
    <row r="3821" spans="1:23" ht="14.25" customHeight="1">
      <c r="A3821" s="7">
        <v>40599</v>
      </c>
      <c r="B3821" s="8">
        <v>3.0257000000000001</v>
      </c>
      <c r="C3821" s="8">
        <v>3.9565999999999999</v>
      </c>
      <c r="D3821" s="8">
        <v>0.93089999999999984</v>
      </c>
      <c r="E3821" s="8">
        <v>2.16</v>
      </c>
      <c r="F3821" s="8">
        <v>3.42</v>
      </c>
      <c r="G3821" s="8">
        <v>77.25</v>
      </c>
      <c r="H3821" s="8"/>
      <c r="I3821" s="8"/>
      <c r="J3821" s="8"/>
      <c r="N3821" s="7"/>
      <c r="O3821" s="8"/>
      <c r="P3821" s="8"/>
      <c r="Q3821" s="8"/>
      <c r="R3821" s="8"/>
      <c r="S3821" s="8"/>
      <c r="T3821" s="8"/>
      <c r="U3821" s="8"/>
      <c r="V3821" s="8"/>
      <c r="W3821" s="8"/>
    </row>
    <row r="3822" spans="1:23" ht="14.25" customHeight="1">
      <c r="A3822" s="7">
        <v>40598</v>
      </c>
      <c r="B3822" s="8">
        <v>3.0177</v>
      </c>
      <c r="C3822" s="8">
        <v>3.9131999999999998</v>
      </c>
      <c r="D3822" s="8">
        <v>0.89549999999999974</v>
      </c>
      <c r="E3822" s="8">
        <v>2.19</v>
      </c>
      <c r="F3822" s="8">
        <v>3.46</v>
      </c>
      <c r="G3822" s="8">
        <v>77.099999999999994</v>
      </c>
      <c r="H3822" s="8"/>
      <c r="I3822" s="8"/>
      <c r="J3822" s="8"/>
      <c r="N3822" s="7"/>
      <c r="O3822" s="8"/>
      <c r="P3822" s="8"/>
      <c r="Q3822" s="8"/>
      <c r="R3822" s="8"/>
      <c r="S3822" s="8"/>
      <c r="T3822" s="8"/>
      <c r="U3822" s="8"/>
      <c r="V3822" s="8"/>
      <c r="W3822" s="8"/>
    </row>
    <row r="3823" spans="1:23" ht="14.25" customHeight="1">
      <c r="A3823" s="7">
        <v>40597</v>
      </c>
      <c r="B3823" s="8">
        <v>3.1006999999999998</v>
      </c>
      <c r="C3823" s="8">
        <v>3.9946000000000002</v>
      </c>
      <c r="D3823" s="8">
        <v>0.89390000000000036</v>
      </c>
      <c r="E3823" s="8">
        <v>2.21</v>
      </c>
      <c r="F3823" s="8">
        <v>3.49</v>
      </c>
      <c r="G3823" s="8">
        <v>77.37</v>
      </c>
      <c r="H3823" s="8"/>
      <c r="I3823" s="8"/>
      <c r="J3823" s="8"/>
      <c r="N3823" s="7"/>
      <c r="O3823" s="8"/>
      <c r="P3823" s="8"/>
      <c r="Q3823" s="8"/>
      <c r="R3823" s="8"/>
      <c r="S3823" s="8"/>
      <c r="T3823" s="8"/>
      <c r="U3823" s="8"/>
      <c r="V3823" s="8"/>
      <c r="W3823" s="8"/>
    </row>
    <row r="3824" spans="1:23" ht="14.25" customHeight="1">
      <c r="A3824" s="7">
        <v>40596</v>
      </c>
      <c r="B3824" s="8">
        <v>3.12</v>
      </c>
      <c r="C3824" s="8">
        <v>4.04</v>
      </c>
      <c r="D3824" s="8">
        <v>0.91999999999999993</v>
      </c>
      <c r="E3824" s="8">
        <v>2.16</v>
      </c>
      <c r="F3824" s="8">
        <v>3.46</v>
      </c>
      <c r="G3824" s="8">
        <v>77.81</v>
      </c>
      <c r="H3824" s="8"/>
      <c r="I3824" s="8"/>
      <c r="J3824" s="8"/>
      <c r="N3824" s="7"/>
      <c r="O3824" s="8"/>
      <c r="P3824" s="8"/>
      <c r="Q3824" s="8"/>
      <c r="R3824" s="8"/>
      <c r="S3824" s="8"/>
      <c r="T3824" s="8"/>
      <c r="U3824" s="8"/>
      <c r="V3824" s="8"/>
      <c r="W3824" s="8"/>
    </row>
    <row r="3825" spans="1:23" ht="14.25" customHeight="1">
      <c r="A3825" s="7">
        <v>40595</v>
      </c>
      <c r="B3825" s="8">
        <v>3.1532</v>
      </c>
      <c r="C3825" s="8">
        <v>4.0701999999999998</v>
      </c>
      <c r="D3825" s="8">
        <v>0.91699999999999982</v>
      </c>
      <c r="E3825" s="8">
        <v>2.2999999999999998</v>
      </c>
      <c r="F3825" s="8">
        <v>3.59</v>
      </c>
      <c r="G3825" s="8">
        <v>77.7</v>
      </c>
      <c r="H3825" s="8"/>
      <c r="I3825" s="8"/>
      <c r="J3825" s="8"/>
      <c r="N3825" s="7"/>
      <c r="O3825" s="8"/>
      <c r="P3825" s="8"/>
      <c r="Q3825" s="8"/>
      <c r="R3825" s="8"/>
      <c r="S3825" s="8"/>
      <c r="T3825" s="8"/>
      <c r="U3825" s="8"/>
      <c r="V3825" s="8"/>
      <c r="W3825" s="8"/>
    </row>
    <row r="3826" spans="1:23" ht="14.25" customHeight="1">
      <c r="A3826" s="7">
        <v>40592</v>
      </c>
      <c r="B3826" s="8">
        <v>3.0587</v>
      </c>
      <c r="C3826" s="8">
        <v>4.0449999999999999</v>
      </c>
      <c r="D3826" s="8">
        <v>0.98629999999999995</v>
      </c>
      <c r="E3826" s="8">
        <v>2.2999999999999998</v>
      </c>
      <c r="F3826" s="8">
        <v>3.59</v>
      </c>
      <c r="G3826" s="8">
        <v>77.62</v>
      </c>
      <c r="H3826" s="8"/>
      <c r="I3826" s="8"/>
      <c r="J3826" s="8"/>
      <c r="N3826" s="7"/>
      <c r="O3826" s="8"/>
      <c r="P3826" s="8"/>
      <c r="Q3826" s="8"/>
      <c r="R3826" s="8"/>
      <c r="S3826" s="8"/>
      <c r="T3826" s="8"/>
      <c r="U3826" s="8"/>
      <c r="V3826" s="8"/>
      <c r="W3826" s="8"/>
    </row>
    <row r="3827" spans="1:23" ht="14.25" customHeight="1">
      <c r="A3827" s="7">
        <v>40591</v>
      </c>
      <c r="B3827" s="8">
        <v>3.0649999999999999</v>
      </c>
      <c r="C3827" s="8">
        <v>4.0449000000000002</v>
      </c>
      <c r="D3827" s="8">
        <v>0.97990000000000022</v>
      </c>
      <c r="E3827" s="8">
        <v>2.2999999999999998</v>
      </c>
      <c r="F3827" s="8">
        <v>3.58</v>
      </c>
      <c r="G3827" s="8">
        <v>77.97</v>
      </c>
      <c r="H3827" s="8"/>
      <c r="I3827" s="8"/>
      <c r="J3827" s="8"/>
      <c r="N3827" s="7"/>
      <c r="O3827" s="8"/>
      <c r="P3827" s="8"/>
      <c r="Q3827" s="8"/>
      <c r="R3827" s="8"/>
      <c r="S3827" s="8"/>
      <c r="T3827" s="8"/>
      <c r="U3827" s="8"/>
      <c r="V3827" s="8"/>
      <c r="W3827" s="8"/>
    </row>
    <row r="3828" spans="1:23" ht="14.25" customHeight="1">
      <c r="A3828" s="7">
        <v>40590</v>
      </c>
      <c r="B3828" s="8">
        <v>3.0649999999999999</v>
      </c>
      <c r="C3828" s="8">
        <v>4.0449999999999999</v>
      </c>
      <c r="D3828" s="8">
        <v>0.98</v>
      </c>
      <c r="E3828" s="8">
        <v>2.37</v>
      </c>
      <c r="F3828" s="8">
        <v>3.62</v>
      </c>
      <c r="G3828" s="8">
        <v>78.23</v>
      </c>
      <c r="H3828" s="8"/>
      <c r="I3828" s="8"/>
      <c r="J3828" s="8"/>
      <c r="N3828" s="7"/>
      <c r="O3828" s="8"/>
      <c r="P3828" s="8"/>
      <c r="Q3828" s="8"/>
      <c r="R3828" s="8"/>
      <c r="S3828" s="8"/>
      <c r="T3828" s="8"/>
      <c r="U3828" s="8"/>
      <c r="V3828" s="8"/>
      <c r="W3828" s="8"/>
    </row>
    <row r="3829" spans="1:23" ht="14.25" customHeight="1">
      <c r="A3829" s="7">
        <v>40589</v>
      </c>
      <c r="B3829" s="8">
        <v>3.0663999999999998</v>
      </c>
      <c r="C3829" s="8">
        <v>4.0453999999999999</v>
      </c>
      <c r="D3829" s="8">
        <v>0.97900000000000009</v>
      </c>
      <c r="E3829" s="8">
        <v>2.35</v>
      </c>
      <c r="F3829" s="8">
        <v>3.61</v>
      </c>
      <c r="G3829" s="8">
        <v>78.599999999999994</v>
      </c>
      <c r="H3829" s="8"/>
      <c r="I3829" s="8"/>
      <c r="J3829" s="8"/>
      <c r="N3829" s="7"/>
      <c r="O3829" s="8"/>
      <c r="P3829" s="8"/>
      <c r="Q3829" s="8"/>
      <c r="R3829" s="8"/>
      <c r="S3829" s="8"/>
      <c r="T3829" s="8"/>
      <c r="U3829" s="8"/>
      <c r="V3829" s="8"/>
      <c r="W3829" s="8"/>
    </row>
    <row r="3830" spans="1:23" ht="14.25" customHeight="1">
      <c r="A3830" s="7">
        <v>40588</v>
      </c>
      <c r="B3830" s="8">
        <v>3.1663999999999999</v>
      </c>
      <c r="C3830" s="8">
        <v>4.0552000000000001</v>
      </c>
      <c r="D3830" s="8">
        <v>0.88880000000000026</v>
      </c>
      <c r="E3830" s="8">
        <v>2.37</v>
      </c>
      <c r="F3830" s="8">
        <v>3.62</v>
      </c>
      <c r="G3830" s="8">
        <v>78.59</v>
      </c>
      <c r="H3830" s="8"/>
      <c r="I3830" s="8"/>
      <c r="J3830" s="8"/>
      <c r="N3830" s="7"/>
      <c r="O3830" s="8"/>
      <c r="P3830" s="8"/>
      <c r="Q3830" s="8"/>
      <c r="R3830" s="8"/>
      <c r="S3830" s="8"/>
      <c r="T3830" s="8"/>
      <c r="U3830" s="8"/>
      <c r="V3830" s="8"/>
      <c r="W3830" s="8"/>
    </row>
    <row r="3831" spans="1:23" ht="14.25" customHeight="1">
      <c r="A3831" s="7">
        <v>40586</v>
      </c>
      <c r="B3831" s="8">
        <v>3.2</v>
      </c>
      <c r="C3831" s="8">
        <v>4.1086999999999998</v>
      </c>
      <c r="D3831" s="8">
        <v>0.90869999999999962</v>
      </c>
      <c r="E3831" s="8">
        <v>2.38</v>
      </c>
      <c r="F3831" s="8">
        <v>3.64</v>
      </c>
      <c r="G3831" s="8">
        <v>78.42</v>
      </c>
      <c r="H3831" s="8"/>
      <c r="I3831" s="8"/>
      <c r="J3831" s="8"/>
      <c r="N3831" s="7"/>
      <c r="O3831" s="8"/>
      <c r="P3831" s="8"/>
      <c r="Q3831" s="8"/>
      <c r="R3831" s="8"/>
      <c r="S3831" s="8"/>
      <c r="T3831" s="8"/>
      <c r="U3831" s="8"/>
      <c r="V3831" s="8"/>
      <c r="W3831" s="8"/>
    </row>
    <row r="3832" spans="1:23" ht="14.25" customHeight="1">
      <c r="A3832" s="7">
        <v>40585</v>
      </c>
      <c r="B3832" s="8">
        <v>3.2</v>
      </c>
      <c r="C3832" s="8">
        <v>4.1062000000000003</v>
      </c>
      <c r="D3832" s="8">
        <v>0.90620000000000012</v>
      </c>
      <c r="E3832" s="8">
        <v>2.38</v>
      </c>
      <c r="F3832" s="8">
        <v>3.64</v>
      </c>
      <c r="G3832" s="8">
        <v>78.42</v>
      </c>
      <c r="H3832" s="8"/>
      <c r="I3832" s="8"/>
      <c r="J3832" s="8"/>
      <c r="N3832" s="7"/>
      <c r="O3832" s="8"/>
      <c r="P3832" s="8"/>
      <c r="Q3832" s="8"/>
      <c r="R3832" s="8"/>
      <c r="S3832" s="8"/>
      <c r="T3832" s="8"/>
      <c r="U3832" s="8"/>
      <c r="V3832" s="8"/>
      <c r="W3832" s="8"/>
    </row>
    <row r="3833" spans="1:23" ht="14.25" customHeight="1">
      <c r="A3833" s="7">
        <v>40584</v>
      </c>
      <c r="B3833" s="8">
        <v>3.2</v>
      </c>
      <c r="C3833" s="8">
        <v>4.1158000000000001</v>
      </c>
      <c r="D3833" s="8">
        <v>0.91579999999999995</v>
      </c>
      <c r="E3833" s="8">
        <v>2.4</v>
      </c>
      <c r="F3833" s="8">
        <v>3.7</v>
      </c>
      <c r="G3833" s="8">
        <v>78.2</v>
      </c>
      <c r="H3833" s="8"/>
      <c r="I3833" s="8"/>
      <c r="J3833" s="8"/>
      <c r="N3833" s="7"/>
      <c r="O3833" s="8"/>
      <c r="P3833" s="8"/>
      <c r="Q3833" s="8"/>
      <c r="R3833" s="8"/>
      <c r="S3833" s="8"/>
      <c r="T3833" s="8"/>
      <c r="U3833" s="8"/>
      <c r="V3833" s="8"/>
      <c r="W3833" s="8"/>
    </row>
    <row r="3834" spans="1:23" ht="14.25" customHeight="1">
      <c r="A3834" s="7">
        <v>40583</v>
      </c>
      <c r="B3834" s="8">
        <v>3.1995</v>
      </c>
      <c r="C3834" s="8">
        <v>4.1006</v>
      </c>
      <c r="D3834" s="8">
        <v>0.90110000000000001</v>
      </c>
      <c r="E3834" s="8">
        <v>2.33</v>
      </c>
      <c r="F3834" s="8">
        <v>3.65</v>
      </c>
      <c r="G3834" s="8">
        <v>77.59</v>
      </c>
      <c r="H3834" s="8"/>
      <c r="I3834" s="8"/>
      <c r="J3834" s="8"/>
      <c r="N3834" s="7"/>
      <c r="O3834" s="8"/>
      <c r="P3834" s="8"/>
      <c r="Q3834" s="8"/>
      <c r="R3834" s="8"/>
      <c r="S3834" s="8"/>
      <c r="T3834" s="8"/>
      <c r="U3834" s="8"/>
      <c r="V3834" s="8"/>
      <c r="W3834" s="8"/>
    </row>
    <row r="3835" spans="1:23" ht="14.25" customHeight="1">
      <c r="A3835" s="7">
        <v>40582</v>
      </c>
      <c r="B3835" s="8">
        <v>3.1427</v>
      </c>
      <c r="C3835" s="8">
        <v>4.0186000000000002</v>
      </c>
      <c r="D3835" s="8">
        <v>0.87590000000000012</v>
      </c>
      <c r="E3835" s="8">
        <v>2.39</v>
      </c>
      <c r="F3835" s="8">
        <v>3.75</v>
      </c>
      <c r="G3835" s="8">
        <v>77.989999999999995</v>
      </c>
      <c r="H3835" s="8"/>
      <c r="I3835" s="8"/>
      <c r="J3835" s="8"/>
      <c r="N3835" s="7"/>
      <c r="O3835" s="8"/>
      <c r="P3835" s="8"/>
      <c r="Q3835" s="8"/>
      <c r="R3835" s="8"/>
      <c r="S3835" s="8"/>
      <c r="T3835" s="8"/>
      <c r="U3835" s="8"/>
      <c r="V3835" s="8"/>
      <c r="W3835" s="8"/>
    </row>
    <row r="3836" spans="1:23" ht="14.25" customHeight="1">
      <c r="A3836" s="7">
        <v>40581</v>
      </c>
      <c r="B3836" s="8">
        <v>3.1427</v>
      </c>
      <c r="C3836" s="8">
        <v>4.0186000000000002</v>
      </c>
      <c r="D3836" s="8">
        <v>0.87590000000000012</v>
      </c>
      <c r="E3836" s="8">
        <v>2.29</v>
      </c>
      <c r="F3836" s="8">
        <v>3.68</v>
      </c>
      <c r="G3836" s="8">
        <v>78.06</v>
      </c>
      <c r="H3836" s="8"/>
      <c r="I3836" s="8"/>
      <c r="J3836" s="8"/>
      <c r="N3836" s="7"/>
      <c r="O3836" s="8"/>
      <c r="P3836" s="8"/>
      <c r="Q3836" s="8"/>
      <c r="R3836" s="8"/>
      <c r="S3836" s="8"/>
      <c r="T3836" s="8"/>
      <c r="U3836" s="8"/>
      <c r="V3836" s="8"/>
      <c r="W3836" s="8"/>
    </row>
    <row r="3837" spans="1:23" ht="14.25" customHeight="1">
      <c r="A3837" s="7">
        <v>40578</v>
      </c>
      <c r="B3837" s="8">
        <v>3.1427</v>
      </c>
      <c r="C3837" s="8">
        <v>4.0186000000000002</v>
      </c>
      <c r="D3837" s="8">
        <v>0.87590000000000012</v>
      </c>
      <c r="E3837" s="8">
        <v>2.27</v>
      </c>
      <c r="F3837" s="8">
        <v>3.68</v>
      </c>
      <c r="G3837" s="8">
        <v>78.03</v>
      </c>
      <c r="H3837" s="8"/>
      <c r="I3837" s="8"/>
      <c r="J3837" s="8"/>
      <c r="N3837" s="7"/>
      <c r="O3837" s="8"/>
      <c r="P3837" s="8"/>
      <c r="Q3837" s="8"/>
      <c r="R3837" s="8"/>
      <c r="S3837" s="8"/>
      <c r="T3837" s="8"/>
      <c r="U3837" s="8"/>
      <c r="V3837" s="8"/>
      <c r="W3837" s="8"/>
    </row>
    <row r="3838" spans="1:23" ht="14.25" customHeight="1">
      <c r="A3838" s="7">
        <v>40577</v>
      </c>
      <c r="B3838" s="8">
        <v>3.1427</v>
      </c>
      <c r="C3838" s="8">
        <v>4.0186000000000002</v>
      </c>
      <c r="D3838" s="8">
        <v>0.87590000000000012</v>
      </c>
      <c r="E3838" s="8">
        <v>2.1800000000000002</v>
      </c>
      <c r="F3838" s="8">
        <v>3.58</v>
      </c>
      <c r="G3838" s="8">
        <v>77.77</v>
      </c>
      <c r="H3838" s="8"/>
      <c r="I3838" s="8"/>
      <c r="J3838" s="8"/>
      <c r="N3838" s="7"/>
      <c r="O3838" s="8"/>
      <c r="P3838" s="8"/>
      <c r="Q3838" s="8"/>
      <c r="R3838" s="8"/>
      <c r="S3838" s="8"/>
      <c r="T3838" s="8"/>
      <c r="U3838" s="8"/>
      <c r="V3838" s="8"/>
      <c r="W3838" s="8"/>
    </row>
    <row r="3839" spans="1:23" ht="14.25" customHeight="1">
      <c r="A3839" s="7">
        <v>40576</v>
      </c>
      <c r="B3839" s="8">
        <v>3.1427</v>
      </c>
      <c r="C3839" s="8">
        <v>4.0186000000000002</v>
      </c>
      <c r="D3839" s="8">
        <v>0.87590000000000012</v>
      </c>
      <c r="E3839" s="8">
        <v>2.1</v>
      </c>
      <c r="F3839" s="8">
        <v>3.52</v>
      </c>
      <c r="G3839" s="8">
        <v>77.08</v>
      </c>
      <c r="H3839" s="8"/>
      <c r="I3839" s="8"/>
      <c r="J3839" s="8"/>
      <c r="N3839" s="7"/>
      <c r="O3839" s="8"/>
      <c r="P3839" s="8"/>
      <c r="Q3839" s="8"/>
      <c r="R3839" s="8"/>
      <c r="S3839" s="8"/>
      <c r="T3839" s="8"/>
      <c r="U3839" s="8"/>
      <c r="V3839" s="8"/>
      <c r="W3839" s="8"/>
    </row>
    <row r="3840" spans="1:23" ht="14.25" customHeight="1">
      <c r="A3840" s="7">
        <v>40575</v>
      </c>
      <c r="B3840" s="8">
        <v>3.1427</v>
      </c>
      <c r="C3840" s="8">
        <v>4.0186000000000002</v>
      </c>
      <c r="D3840" s="8">
        <v>0.87590000000000012</v>
      </c>
      <c r="E3840" s="8">
        <v>2.02</v>
      </c>
      <c r="F3840" s="8">
        <v>3.48</v>
      </c>
      <c r="G3840" s="8">
        <v>77</v>
      </c>
      <c r="H3840" s="8"/>
      <c r="I3840" s="8"/>
      <c r="J3840" s="8"/>
      <c r="N3840" s="7"/>
      <c r="O3840" s="8"/>
      <c r="P3840" s="8"/>
      <c r="Q3840" s="8"/>
      <c r="R3840" s="8"/>
      <c r="S3840" s="8"/>
      <c r="T3840" s="8"/>
      <c r="U3840" s="8"/>
      <c r="V3840" s="8"/>
      <c r="W3840" s="8"/>
    </row>
    <row r="3841" spans="1:23" ht="14.25" customHeight="1">
      <c r="A3841" s="7">
        <v>40574</v>
      </c>
      <c r="B3841" s="8">
        <v>3.1526999999999998</v>
      </c>
      <c r="C3841" s="8">
        <v>4.0186999999999999</v>
      </c>
      <c r="D3841" s="8">
        <v>0.8660000000000001</v>
      </c>
      <c r="E3841" s="8">
        <v>1.95</v>
      </c>
      <c r="F3841" s="8">
        <v>3.42</v>
      </c>
      <c r="G3841" s="8">
        <v>77.75</v>
      </c>
      <c r="H3841" s="8"/>
      <c r="I3841" s="8"/>
      <c r="J3841" s="8"/>
      <c r="N3841" s="7"/>
      <c r="O3841" s="8"/>
      <c r="P3841" s="8"/>
      <c r="Q3841" s="8"/>
      <c r="R3841" s="8"/>
      <c r="S3841" s="8"/>
      <c r="T3841" s="8"/>
      <c r="U3841" s="8"/>
      <c r="V3841" s="8"/>
      <c r="W3841" s="8"/>
    </row>
    <row r="3842" spans="1:23" ht="14.25" customHeight="1">
      <c r="A3842" s="7">
        <v>40573</v>
      </c>
      <c r="B3842" s="8">
        <v>3.1726999999999999</v>
      </c>
      <c r="C3842" s="8">
        <v>4.01</v>
      </c>
      <c r="D3842" s="8">
        <v>0.83729999999999993</v>
      </c>
      <c r="E3842" s="8">
        <v>1.92</v>
      </c>
      <c r="F3842" s="8">
        <v>3.36</v>
      </c>
      <c r="G3842" s="8">
        <v>78.16</v>
      </c>
      <c r="H3842" s="8"/>
      <c r="I3842" s="8"/>
      <c r="J3842" s="8"/>
      <c r="N3842" s="7"/>
      <c r="O3842" s="8"/>
      <c r="P3842" s="8"/>
      <c r="Q3842" s="8"/>
      <c r="R3842" s="8"/>
      <c r="S3842" s="8"/>
      <c r="T3842" s="8"/>
      <c r="U3842" s="8"/>
      <c r="V3842" s="8"/>
      <c r="W3842" s="8"/>
    </row>
    <row r="3843" spans="1:23" ht="14.25" customHeight="1">
      <c r="A3843" s="7">
        <v>40571</v>
      </c>
      <c r="B3843" s="8">
        <v>3.1657000000000002</v>
      </c>
      <c r="C3843" s="8">
        <v>4.0095999999999998</v>
      </c>
      <c r="D3843" s="8">
        <v>0.84389999999999965</v>
      </c>
      <c r="E3843" s="8">
        <v>1.92</v>
      </c>
      <c r="F3843" s="8">
        <v>3.36</v>
      </c>
      <c r="G3843" s="8">
        <v>78.16</v>
      </c>
      <c r="H3843" s="8"/>
      <c r="I3843" s="8"/>
      <c r="J3843" s="8"/>
      <c r="N3843" s="7"/>
      <c r="O3843" s="8"/>
      <c r="P3843" s="8"/>
      <c r="Q3843" s="8"/>
      <c r="R3843" s="8"/>
      <c r="S3843" s="8"/>
      <c r="T3843" s="8"/>
      <c r="U3843" s="8"/>
      <c r="V3843" s="8"/>
      <c r="W3843" s="8"/>
    </row>
    <row r="3844" spans="1:23" ht="14.25" customHeight="1">
      <c r="A3844" s="7">
        <v>40570</v>
      </c>
      <c r="B3844" s="8">
        <v>3.1854</v>
      </c>
      <c r="C3844" s="8">
        <v>4.0057999999999998</v>
      </c>
      <c r="D3844" s="8">
        <v>0.8203999999999998</v>
      </c>
      <c r="E3844" s="8">
        <v>1.98</v>
      </c>
      <c r="F3844" s="8">
        <v>3.42</v>
      </c>
      <c r="G3844" s="8">
        <v>77.72</v>
      </c>
      <c r="H3844" s="8"/>
      <c r="I3844" s="8"/>
      <c r="J3844" s="8"/>
      <c r="N3844" s="7"/>
      <c r="O3844" s="8"/>
      <c r="P3844" s="8"/>
      <c r="Q3844" s="8"/>
      <c r="R3844" s="8"/>
      <c r="S3844" s="8"/>
      <c r="T3844" s="8"/>
      <c r="U3844" s="8"/>
      <c r="V3844" s="8"/>
      <c r="W3844" s="8"/>
    </row>
    <row r="3845" spans="1:23" ht="14.25" customHeight="1">
      <c r="A3845" s="7">
        <v>40569</v>
      </c>
      <c r="B3845" s="8">
        <v>3.2153999999999998</v>
      </c>
      <c r="C3845" s="8">
        <v>3.9990999999999999</v>
      </c>
      <c r="D3845" s="8">
        <v>0.78370000000000006</v>
      </c>
      <c r="E3845" s="8">
        <v>2.0299999999999998</v>
      </c>
      <c r="F3845" s="8">
        <v>3.45</v>
      </c>
      <c r="G3845" s="8">
        <v>77.7</v>
      </c>
      <c r="H3845" s="8"/>
      <c r="I3845" s="8"/>
      <c r="J3845" s="8"/>
      <c r="N3845" s="7"/>
      <c r="O3845" s="8"/>
      <c r="P3845" s="8"/>
      <c r="Q3845" s="8"/>
      <c r="R3845" s="8"/>
      <c r="S3845" s="8"/>
      <c r="T3845" s="8"/>
      <c r="U3845" s="8"/>
      <c r="V3845" s="8"/>
      <c r="W3845" s="8"/>
    </row>
    <row r="3846" spans="1:23" ht="14.25" customHeight="1">
      <c r="A3846" s="7">
        <v>40568</v>
      </c>
      <c r="B3846" s="8">
        <v>3.2103999999999999</v>
      </c>
      <c r="C3846" s="8">
        <v>4.0152000000000001</v>
      </c>
      <c r="D3846" s="8">
        <v>0.80480000000000018</v>
      </c>
      <c r="E3846" s="8">
        <v>1.96</v>
      </c>
      <c r="F3846" s="8">
        <v>3.35</v>
      </c>
      <c r="G3846" s="8">
        <v>77.930000000000007</v>
      </c>
      <c r="H3846" s="8"/>
      <c r="I3846" s="8"/>
      <c r="J3846" s="8"/>
      <c r="N3846" s="7"/>
      <c r="O3846" s="8"/>
      <c r="P3846" s="8"/>
      <c r="Q3846" s="8"/>
      <c r="R3846" s="8"/>
      <c r="S3846" s="8"/>
      <c r="T3846" s="8"/>
      <c r="U3846" s="8"/>
      <c r="V3846" s="8"/>
      <c r="W3846" s="8"/>
    </row>
    <row r="3847" spans="1:23" ht="14.25" customHeight="1">
      <c r="A3847" s="7">
        <v>40567</v>
      </c>
      <c r="B3847" s="8">
        <v>3.1335999999999999</v>
      </c>
      <c r="C3847" s="8">
        <v>3.9918</v>
      </c>
      <c r="D3847" s="8">
        <v>0.85820000000000007</v>
      </c>
      <c r="E3847" s="8">
        <v>2.0299999999999998</v>
      </c>
      <c r="F3847" s="8">
        <v>3.43</v>
      </c>
      <c r="G3847" s="8">
        <v>78.040000000000006</v>
      </c>
      <c r="H3847" s="8"/>
      <c r="I3847" s="8"/>
      <c r="J3847" s="8"/>
      <c r="N3847" s="7"/>
      <c r="O3847" s="8"/>
      <c r="P3847" s="8"/>
      <c r="Q3847" s="8"/>
      <c r="R3847" s="8"/>
      <c r="S3847" s="8"/>
      <c r="T3847" s="8"/>
      <c r="U3847" s="8"/>
      <c r="V3847" s="8"/>
      <c r="W3847" s="8"/>
    </row>
    <row r="3848" spans="1:23" ht="14.25" customHeight="1">
      <c r="A3848" s="7">
        <v>40564</v>
      </c>
      <c r="B3848" s="8">
        <v>3.0865999999999998</v>
      </c>
      <c r="C3848" s="8">
        <v>3.9836999999999998</v>
      </c>
      <c r="D3848" s="8">
        <v>0.89710000000000001</v>
      </c>
      <c r="E3848" s="8">
        <v>2.04</v>
      </c>
      <c r="F3848" s="8">
        <v>3.44</v>
      </c>
      <c r="G3848" s="8">
        <v>78.11</v>
      </c>
      <c r="H3848" s="8"/>
      <c r="I3848" s="8"/>
      <c r="J3848" s="8"/>
      <c r="N3848" s="7"/>
      <c r="O3848" s="8"/>
      <c r="P3848" s="8"/>
      <c r="Q3848" s="8"/>
      <c r="R3848" s="8"/>
      <c r="S3848" s="8"/>
      <c r="T3848" s="8"/>
      <c r="U3848" s="8"/>
      <c r="V3848" s="8"/>
      <c r="W3848" s="8"/>
    </row>
    <row r="3849" spans="1:23" ht="14.25" customHeight="1">
      <c r="A3849" s="7">
        <v>40563</v>
      </c>
      <c r="B3849" s="8">
        <v>3.0457000000000001</v>
      </c>
      <c r="C3849" s="8">
        <v>3.9748999999999999</v>
      </c>
      <c r="D3849" s="8">
        <v>0.9291999999999998</v>
      </c>
      <c r="E3849" s="8">
        <v>2.06</v>
      </c>
      <c r="F3849" s="8">
        <v>3.47</v>
      </c>
      <c r="G3849" s="8">
        <v>78.819999999999993</v>
      </c>
      <c r="H3849" s="8"/>
      <c r="I3849" s="8"/>
      <c r="J3849" s="8"/>
      <c r="N3849" s="7"/>
      <c r="O3849" s="8"/>
      <c r="P3849" s="8"/>
      <c r="Q3849" s="8"/>
      <c r="R3849" s="8"/>
      <c r="S3849" s="8"/>
      <c r="T3849" s="8"/>
      <c r="U3849" s="8"/>
      <c r="V3849" s="8"/>
      <c r="W3849" s="8"/>
    </row>
    <row r="3850" spans="1:23" ht="14.25" customHeight="1">
      <c r="A3850" s="7">
        <v>40562</v>
      </c>
      <c r="B3850" s="8">
        <v>3.0017</v>
      </c>
      <c r="C3850" s="8">
        <v>3.9752000000000001</v>
      </c>
      <c r="D3850" s="8">
        <v>0.97350000000000003</v>
      </c>
      <c r="E3850" s="8">
        <v>1.95</v>
      </c>
      <c r="F3850" s="8">
        <v>3.37</v>
      </c>
      <c r="G3850" s="8">
        <v>78.569999999999993</v>
      </c>
      <c r="H3850" s="8"/>
      <c r="I3850" s="8"/>
      <c r="J3850" s="8"/>
      <c r="N3850" s="7"/>
      <c r="O3850" s="8"/>
      <c r="P3850" s="8"/>
      <c r="Q3850" s="8"/>
      <c r="R3850" s="8"/>
      <c r="S3850" s="8"/>
      <c r="T3850" s="8"/>
      <c r="U3850" s="8"/>
      <c r="V3850" s="8"/>
      <c r="W3850" s="8"/>
    </row>
    <row r="3851" spans="1:23" ht="14.25" customHeight="1">
      <c r="A3851" s="7">
        <v>40561</v>
      </c>
      <c r="B3851" s="8">
        <v>2.9357000000000002</v>
      </c>
      <c r="C3851" s="8">
        <v>3.9954000000000001</v>
      </c>
      <c r="D3851" s="8">
        <v>1.0596999999999999</v>
      </c>
      <c r="E3851" s="8">
        <v>1.97</v>
      </c>
      <c r="F3851" s="8">
        <v>3.39</v>
      </c>
      <c r="G3851" s="8">
        <v>78.97</v>
      </c>
      <c r="H3851" s="8"/>
      <c r="I3851" s="8"/>
      <c r="J3851" s="8"/>
      <c r="N3851" s="7"/>
      <c r="O3851" s="8"/>
      <c r="P3851" s="8"/>
      <c r="Q3851" s="8"/>
      <c r="R3851" s="8"/>
      <c r="S3851" s="8"/>
      <c r="T3851" s="8"/>
      <c r="U3851" s="8"/>
      <c r="V3851" s="8"/>
      <c r="W3851" s="8"/>
    </row>
    <row r="3852" spans="1:23" ht="14.25" customHeight="1">
      <c r="A3852" s="7">
        <v>40560</v>
      </c>
      <c r="B3852" s="8">
        <v>2.8856999999999999</v>
      </c>
      <c r="C3852" s="8">
        <v>3.9651000000000001</v>
      </c>
      <c r="D3852" s="8">
        <v>1.0794000000000001</v>
      </c>
      <c r="E3852" s="8">
        <v>1.95</v>
      </c>
      <c r="F3852" s="8">
        <v>3.35</v>
      </c>
      <c r="G3852" s="8">
        <v>79.34</v>
      </c>
      <c r="H3852" s="8"/>
      <c r="I3852" s="8"/>
      <c r="J3852" s="8"/>
      <c r="N3852" s="7"/>
      <c r="O3852" s="8"/>
      <c r="P3852" s="8"/>
      <c r="Q3852" s="8"/>
      <c r="R3852" s="8"/>
      <c r="S3852" s="8"/>
      <c r="T3852" s="8"/>
      <c r="U3852" s="8"/>
      <c r="V3852" s="8"/>
      <c r="W3852" s="8"/>
    </row>
    <row r="3853" spans="1:23" ht="14.25" customHeight="1">
      <c r="A3853" s="7">
        <v>40557</v>
      </c>
      <c r="B3853" s="8">
        <v>2.85</v>
      </c>
      <c r="C3853" s="8">
        <v>3.9156</v>
      </c>
      <c r="D3853" s="8">
        <v>1.0655999999999999</v>
      </c>
      <c r="E3853" s="8">
        <v>1.95</v>
      </c>
      <c r="F3853" s="8">
        <v>3.35</v>
      </c>
      <c r="G3853" s="8">
        <v>79.069999999999993</v>
      </c>
      <c r="H3853" s="8"/>
      <c r="I3853" s="8"/>
      <c r="J3853" s="8"/>
      <c r="N3853" s="7"/>
      <c r="O3853" s="8"/>
      <c r="P3853" s="8"/>
      <c r="Q3853" s="8"/>
      <c r="R3853" s="8"/>
      <c r="S3853" s="8"/>
      <c r="T3853" s="8"/>
      <c r="U3853" s="8"/>
      <c r="V3853" s="8"/>
      <c r="W3853" s="8"/>
    </row>
    <row r="3854" spans="1:23" ht="14.25" customHeight="1">
      <c r="A3854" s="7">
        <v>40556</v>
      </c>
      <c r="B3854" s="8">
        <v>2.8506</v>
      </c>
      <c r="C3854" s="8">
        <v>3.8831000000000002</v>
      </c>
      <c r="D3854" s="8">
        <v>1.0325000000000002</v>
      </c>
      <c r="E3854" s="8">
        <v>1.93</v>
      </c>
      <c r="F3854" s="8">
        <v>3.34</v>
      </c>
      <c r="G3854" s="8">
        <v>79.16</v>
      </c>
      <c r="H3854" s="8"/>
      <c r="I3854" s="8"/>
      <c r="J3854" s="8"/>
      <c r="N3854" s="7"/>
      <c r="O3854" s="8"/>
      <c r="P3854" s="8"/>
      <c r="Q3854" s="8"/>
      <c r="R3854" s="8"/>
      <c r="S3854" s="8"/>
      <c r="T3854" s="8"/>
      <c r="U3854" s="8"/>
      <c r="V3854" s="8"/>
      <c r="W3854" s="8"/>
    </row>
    <row r="3855" spans="1:23" ht="14.25" customHeight="1">
      <c r="A3855" s="7">
        <v>40555</v>
      </c>
      <c r="B3855" s="8">
        <v>2.8527</v>
      </c>
      <c r="C3855" s="8">
        <v>3.855</v>
      </c>
      <c r="D3855" s="8">
        <v>1.0023</v>
      </c>
      <c r="E3855" s="8">
        <v>1.99</v>
      </c>
      <c r="F3855" s="8">
        <v>3.4</v>
      </c>
      <c r="G3855" s="8">
        <v>80.02</v>
      </c>
      <c r="H3855" s="8"/>
      <c r="I3855" s="8"/>
      <c r="J3855" s="8"/>
      <c r="N3855" s="7"/>
      <c r="O3855" s="8"/>
      <c r="P3855" s="8"/>
      <c r="Q3855" s="8"/>
      <c r="R3855" s="8"/>
      <c r="S3855" s="8"/>
      <c r="T3855" s="8"/>
      <c r="U3855" s="8"/>
      <c r="V3855" s="8"/>
      <c r="W3855" s="8"/>
    </row>
    <row r="3856" spans="1:23" ht="14.25" customHeight="1">
      <c r="A3856" s="7">
        <v>40554</v>
      </c>
      <c r="B3856" s="8">
        <v>2.9201000000000001</v>
      </c>
      <c r="C3856" s="8">
        <v>3.8702999999999999</v>
      </c>
      <c r="D3856" s="8">
        <v>0.95019999999999971</v>
      </c>
      <c r="E3856" s="8">
        <v>1.98</v>
      </c>
      <c r="F3856" s="8">
        <v>3.37</v>
      </c>
      <c r="G3856" s="8">
        <v>80.83</v>
      </c>
      <c r="H3856" s="8"/>
      <c r="I3856" s="8"/>
      <c r="J3856" s="8"/>
      <c r="N3856" s="7"/>
      <c r="O3856" s="8"/>
      <c r="P3856" s="8"/>
      <c r="Q3856" s="8"/>
      <c r="R3856" s="8"/>
      <c r="S3856" s="8"/>
      <c r="T3856" s="8"/>
      <c r="U3856" s="8"/>
      <c r="V3856" s="8"/>
      <c r="W3856" s="8"/>
    </row>
    <row r="3857" spans="1:23" ht="14.25" customHeight="1">
      <c r="A3857" s="7">
        <v>40553</v>
      </c>
      <c r="B3857" s="8">
        <v>2.9293999999999998</v>
      </c>
      <c r="C3857" s="8">
        <v>3.8449</v>
      </c>
      <c r="D3857" s="8">
        <v>0.9155000000000002</v>
      </c>
      <c r="E3857" s="8">
        <v>1.93</v>
      </c>
      <c r="F3857" s="8">
        <v>3.32</v>
      </c>
      <c r="G3857" s="8">
        <v>80.88</v>
      </c>
      <c r="H3857" s="8"/>
      <c r="I3857" s="8"/>
      <c r="J3857" s="8"/>
      <c r="N3857" s="7"/>
      <c r="O3857" s="8"/>
      <c r="P3857" s="8"/>
      <c r="Q3857" s="8"/>
      <c r="R3857" s="8"/>
      <c r="S3857" s="8"/>
      <c r="T3857" s="8"/>
      <c r="U3857" s="8"/>
      <c r="V3857" s="8"/>
      <c r="W3857" s="8"/>
    </row>
    <row r="3858" spans="1:23" ht="14.25" customHeight="1">
      <c r="A3858" s="7">
        <v>40550</v>
      </c>
      <c r="B3858" s="8">
        <v>2.9523999999999999</v>
      </c>
      <c r="C3858" s="8">
        <v>3.8237000000000001</v>
      </c>
      <c r="D3858" s="8">
        <v>0.87130000000000019</v>
      </c>
      <c r="E3858" s="8">
        <v>1.96</v>
      </c>
      <c r="F3858" s="8">
        <v>3.34</v>
      </c>
      <c r="G3858" s="8">
        <v>81.14</v>
      </c>
      <c r="H3858" s="8"/>
      <c r="I3858" s="8"/>
      <c r="J3858" s="8"/>
      <c r="N3858" s="7"/>
      <c r="O3858" s="8"/>
      <c r="P3858" s="8"/>
      <c r="Q3858" s="8"/>
      <c r="R3858" s="8"/>
      <c r="S3858" s="8"/>
      <c r="T3858" s="8"/>
      <c r="U3858" s="8"/>
      <c r="V3858" s="8"/>
      <c r="W3858" s="8"/>
    </row>
    <row r="3859" spans="1:23" ht="14.25" customHeight="1">
      <c r="A3859" s="7">
        <v>40549</v>
      </c>
      <c r="B3859" s="8">
        <v>2.9940000000000002</v>
      </c>
      <c r="C3859" s="8">
        <v>3.8338999999999999</v>
      </c>
      <c r="D3859" s="8">
        <v>0.83989999999999965</v>
      </c>
      <c r="E3859" s="8">
        <v>2.09</v>
      </c>
      <c r="F3859" s="8">
        <v>3.44</v>
      </c>
      <c r="G3859" s="8">
        <v>80.84</v>
      </c>
      <c r="H3859" s="8"/>
      <c r="I3859" s="8"/>
      <c r="J3859" s="8"/>
      <c r="N3859" s="7"/>
      <c r="O3859" s="8"/>
      <c r="P3859" s="8"/>
      <c r="Q3859" s="8"/>
      <c r="R3859" s="8"/>
      <c r="S3859" s="8"/>
      <c r="T3859" s="8"/>
      <c r="U3859" s="8"/>
      <c r="V3859" s="8"/>
      <c r="W3859" s="8"/>
    </row>
    <row r="3860" spans="1:23" ht="14.25" customHeight="1">
      <c r="A3860" s="7">
        <v>40548</v>
      </c>
      <c r="B3860" s="8">
        <v>3.0283000000000002</v>
      </c>
      <c r="C3860" s="8">
        <v>3.8132000000000001</v>
      </c>
      <c r="D3860" s="8">
        <v>0.78489999999999993</v>
      </c>
      <c r="E3860" s="8">
        <v>2.14</v>
      </c>
      <c r="F3860" s="8">
        <v>3.5</v>
      </c>
      <c r="G3860" s="8">
        <v>80.23</v>
      </c>
      <c r="H3860" s="8"/>
      <c r="I3860" s="8"/>
      <c r="J3860" s="8"/>
      <c r="N3860" s="7"/>
      <c r="O3860" s="8"/>
      <c r="P3860" s="8"/>
      <c r="Q3860" s="8"/>
      <c r="R3860" s="8"/>
      <c r="S3860" s="8"/>
      <c r="T3860" s="8"/>
      <c r="U3860" s="8"/>
      <c r="V3860" s="8"/>
      <c r="W3860" s="8"/>
    </row>
    <row r="3861" spans="1:23" ht="14.25" customHeight="1">
      <c r="A3861" s="7">
        <v>40547</v>
      </c>
      <c r="B3861" s="8">
        <v>3.2281</v>
      </c>
      <c r="C3861" s="8">
        <v>3.8605999999999998</v>
      </c>
      <c r="D3861" s="8">
        <v>0.63249999999999984</v>
      </c>
      <c r="E3861" s="8">
        <v>2.0099999999999998</v>
      </c>
      <c r="F3861" s="8">
        <v>3.36</v>
      </c>
      <c r="G3861" s="8">
        <v>79.44</v>
      </c>
      <c r="H3861" s="8"/>
      <c r="I3861" s="8"/>
      <c r="J3861" s="8"/>
      <c r="N3861" s="7"/>
      <c r="O3861" s="8"/>
      <c r="P3861" s="8"/>
      <c r="Q3861" s="8"/>
      <c r="R3861" s="8"/>
      <c r="S3861" s="8"/>
      <c r="T3861" s="8"/>
      <c r="U3861" s="8"/>
      <c r="V3861" s="8"/>
      <c r="W3861" s="8"/>
    </row>
    <row r="3862" spans="1:23" ht="14.25" customHeight="1">
      <c r="A3862" s="7">
        <v>40546</v>
      </c>
      <c r="B3862" s="8">
        <v>3.3</v>
      </c>
      <c r="C3862" s="8">
        <v>3.8799000000000001</v>
      </c>
      <c r="D3862" s="8">
        <v>0.5799000000000003</v>
      </c>
      <c r="E3862" s="8">
        <v>2.02</v>
      </c>
      <c r="F3862" s="8">
        <v>3.36</v>
      </c>
      <c r="G3862" s="8">
        <v>79.17</v>
      </c>
      <c r="H3862" s="8"/>
      <c r="I3862" s="8"/>
      <c r="J3862" s="8"/>
      <c r="N3862" s="7"/>
      <c r="O3862" s="8"/>
      <c r="P3862" s="8"/>
      <c r="Q3862" s="8"/>
      <c r="R3862" s="8"/>
      <c r="S3862" s="8"/>
      <c r="T3862" s="8"/>
      <c r="U3862" s="8"/>
      <c r="V3862" s="8"/>
      <c r="W3862" s="8"/>
    </row>
    <row r="3863" spans="1:23" ht="14.25" customHeight="1">
      <c r="A3863" s="7">
        <v>40543</v>
      </c>
      <c r="B3863" s="8">
        <v>3.3</v>
      </c>
      <c r="C3863" s="8">
        <v>3.8799000000000001</v>
      </c>
      <c r="D3863" s="8">
        <v>0.5799000000000003</v>
      </c>
      <c r="E3863" s="8">
        <v>2.0099999999999998</v>
      </c>
      <c r="F3863" s="8">
        <v>3.3</v>
      </c>
      <c r="G3863" s="8">
        <v>78.97</v>
      </c>
      <c r="H3863" s="8"/>
      <c r="I3863" s="8"/>
      <c r="J3863" s="8"/>
      <c r="N3863" s="7"/>
      <c r="O3863" s="8"/>
      <c r="P3863" s="8"/>
      <c r="Q3863" s="8"/>
      <c r="R3863" s="8"/>
      <c r="S3863" s="8"/>
      <c r="T3863" s="8"/>
      <c r="U3863" s="8"/>
      <c r="V3863" s="8"/>
      <c r="W3863" s="8"/>
    </row>
    <row r="3864" spans="1:23" ht="14.25" customHeight="1">
      <c r="A3864" s="7">
        <v>40542</v>
      </c>
      <c r="B3864" s="8">
        <v>3.3275000000000001</v>
      </c>
      <c r="C3864" s="8">
        <v>3.88</v>
      </c>
      <c r="D3864" s="8">
        <v>0.55249999999999977</v>
      </c>
      <c r="E3864" s="8">
        <v>2.06</v>
      </c>
      <c r="F3864" s="8">
        <v>3.38</v>
      </c>
      <c r="G3864" s="8">
        <v>79.52</v>
      </c>
      <c r="H3864" s="8"/>
      <c r="I3864" s="8"/>
      <c r="J3864" s="8"/>
      <c r="N3864" s="7"/>
      <c r="O3864" s="8"/>
      <c r="P3864" s="8"/>
      <c r="Q3864" s="8"/>
      <c r="R3864" s="8"/>
      <c r="S3864" s="8"/>
      <c r="T3864" s="8"/>
      <c r="U3864" s="8"/>
      <c r="V3864" s="8"/>
      <c r="W3864" s="8"/>
    </row>
    <row r="3865" spans="1:23" ht="14.25" customHeight="1">
      <c r="A3865" s="7">
        <v>40541</v>
      </c>
      <c r="B3865" s="8">
        <v>3.3573</v>
      </c>
      <c r="C3865" s="8">
        <v>3.9018999999999999</v>
      </c>
      <c r="D3865" s="8">
        <v>0.54459999999999997</v>
      </c>
      <c r="E3865" s="8">
        <v>2.0299999999999998</v>
      </c>
      <c r="F3865" s="8">
        <v>3.35</v>
      </c>
      <c r="G3865" s="8">
        <v>79.760000000000005</v>
      </c>
      <c r="H3865" s="8"/>
      <c r="I3865" s="8"/>
      <c r="J3865" s="8"/>
      <c r="N3865" s="7"/>
      <c r="O3865" s="8"/>
      <c r="P3865" s="8"/>
      <c r="Q3865" s="8"/>
      <c r="R3865" s="8"/>
      <c r="S3865" s="8"/>
      <c r="T3865" s="8"/>
      <c r="U3865" s="8"/>
      <c r="V3865" s="8"/>
      <c r="W3865" s="8"/>
    </row>
    <row r="3866" spans="1:23" ht="14.25" customHeight="1">
      <c r="A3866" s="7">
        <v>40540</v>
      </c>
      <c r="B3866" s="8">
        <v>3.3866000000000001</v>
      </c>
      <c r="C3866" s="8">
        <v>3.9117999999999999</v>
      </c>
      <c r="D3866" s="8">
        <v>0.52519999999999989</v>
      </c>
      <c r="E3866" s="8">
        <v>2.1800000000000002</v>
      </c>
      <c r="F3866" s="8">
        <v>3.5</v>
      </c>
      <c r="G3866" s="8">
        <v>80.38</v>
      </c>
      <c r="H3866" s="8"/>
      <c r="I3866" s="8"/>
      <c r="J3866" s="8"/>
      <c r="N3866" s="7"/>
      <c r="O3866" s="8"/>
      <c r="P3866" s="8"/>
      <c r="Q3866" s="8"/>
      <c r="R3866" s="8"/>
      <c r="S3866" s="8"/>
      <c r="T3866" s="8"/>
      <c r="U3866" s="8"/>
      <c r="V3866" s="8"/>
      <c r="W3866" s="8"/>
    </row>
    <row r="3867" spans="1:23" ht="14.25" customHeight="1">
      <c r="A3867" s="7">
        <v>40539</v>
      </c>
      <c r="B3867" s="8">
        <v>3.3801000000000001</v>
      </c>
      <c r="C3867" s="8">
        <v>3.8913000000000002</v>
      </c>
      <c r="D3867" s="8">
        <v>0.5112000000000001</v>
      </c>
      <c r="E3867" s="8">
        <v>2.08</v>
      </c>
      <c r="F3867" s="8">
        <v>3.36</v>
      </c>
      <c r="G3867" s="8">
        <v>80.27</v>
      </c>
      <c r="H3867" s="8"/>
      <c r="I3867" s="8"/>
      <c r="J3867" s="8"/>
      <c r="N3867" s="7"/>
      <c r="O3867" s="8"/>
      <c r="P3867" s="8"/>
      <c r="Q3867" s="8"/>
      <c r="R3867" s="8"/>
      <c r="S3867" s="8"/>
      <c r="T3867" s="8"/>
      <c r="U3867" s="8"/>
      <c r="V3867" s="8"/>
      <c r="W3867" s="8"/>
    </row>
    <row r="3868" spans="1:23" ht="14.25" customHeight="1">
      <c r="A3868" s="7">
        <v>40536</v>
      </c>
      <c r="B3868" s="8">
        <v>3.3</v>
      </c>
      <c r="C3868" s="8">
        <v>3.8136000000000001</v>
      </c>
      <c r="D3868" s="8">
        <v>0.51360000000000028</v>
      </c>
      <c r="E3868" s="8">
        <v>2.09</v>
      </c>
      <c r="F3868" s="8">
        <v>3.41</v>
      </c>
      <c r="G3868" s="8">
        <v>80.45</v>
      </c>
      <c r="H3868" s="8"/>
      <c r="I3868" s="8"/>
      <c r="J3868" s="8"/>
      <c r="N3868" s="7"/>
      <c r="O3868" s="8"/>
      <c r="P3868" s="8"/>
      <c r="Q3868" s="8"/>
      <c r="R3868" s="8"/>
      <c r="S3868" s="8"/>
      <c r="T3868" s="8"/>
      <c r="U3868" s="8"/>
      <c r="V3868" s="8"/>
      <c r="W3868" s="8"/>
    </row>
    <row r="3869" spans="1:23" ht="14.25" customHeight="1">
      <c r="A3869" s="7">
        <v>40535</v>
      </c>
      <c r="B3869" s="8">
        <v>3.2719999999999998</v>
      </c>
      <c r="C3869" s="8">
        <v>3.8108</v>
      </c>
      <c r="D3869" s="8">
        <v>0.53880000000000017</v>
      </c>
      <c r="E3869" s="8">
        <v>2.09</v>
      </c>
      <c r="F3869" s="8">
        <v>3.41</v>
      </c>
      <c r="G3869" s="8">
        <v>80.489999999999995</v>
      </c>
      <c r="H3869" s="8"/>
      <c r="I3869" s="8"/>
      <c r="J3869" s="8"/>
      <c r="N3869" s="7"/>
      <c r="O3869" s="8"/>
      <c r="P3869" s="8"/>
      <c r="Q3869" s="8"/>
      <c r="R3869" s="8"/>
      <c r="S3869" s="8"/>
      <c r="T3869" s="8"/>
      <c r="U3869" s="8"/>
      <c r="V3869" s="8"/>
      <c r="W3869" s="8"/>
    </row>
    <row r="3870" spans="1:23" ht="14.25" customHeight="1">
      <c r="A3870" s="7">
        <v>40534</v>
      </c>
      <c r="B3870" s="8">
        <v>3.1819999999999999</v>
      </c>
      <c r="C3870" s="8">
        <v>3.8003999999999998</v>
      </c>
      <c r="D3870" s="8">
        <v>0.61839999999999984</v>
      </c>
      <c r="E3870" s="8">
        <v>2.02</v>
      </c>
      <c r="F3870" s="8">
        <v>3.36</v>
      </c>
      <c r="G3870" s="8">
        <v>80.67</v>
      </c>
      <c r="H3870" s="8"/>
      <c r="I3870" s="8"/>
      <c r="J3870" s="8"/>
      <c r="N3870" s="7"/>
      <c r="O3870" s="8"/>
      <c r="P3870" s="8"/>
      <c r="Q3870" s="8"/>
      <c r="R3870" s="8"/>
      <c r="S3870" s="8"/>
      <c r="T3870" s="8"/>
      <c r="U3870" s="8"/>
      <c r="V3870" s="8"/>
      <c r="W3870" s="8"/>
    </row>
    <row r="3871" spans="1:23" ht="14.25" customHeight="1">
      <c r="A3871" s="7">
        <v>40533</v>
      </c>
      <c r="B3871" s="8">
        <v>3.1269999999999998</v>
      </c>
      <c r="C3871" s="8">
        <v>3.7955999999999999</v>
      </c>
      <c r="D3871" s="8">
        <v>0.66860000000000008</v>
      </c>
      <c r="E3871" s="8">
        <v>1.99</v>
      </c>
      <c r="F3871" s="8">
        <v>3.35</v>
      </c>
      <c r="G3871" s="8">
        <v>80.67</v>
      </c>
      <c r="H3871" s="8"/>
      <c r="I3871" s="8"/>
      <c r="J3871" s="8"/>
      <c r="N3871" s="7"/>
      <c r="O3871" s="8"/>
      <c r="P3871" s="8"/>
      <c r="Q3871" s="8"/>
      <c r="R3871" s="8"/>
      <c r="S3871" s="8"/>
      <c r="T3871" s="8"/>
      <c r="U3871" s="8"/>
      <c r="V3871" s="8"/>
      <c r="W3871" s="8"/>
    </row>
    <row r="3872" spans="1:23" ht="14.25" customHeight="1">
      <c r="A3872" s="7">
        <v>40532</v>
      </c>
      <c r="B3872" s="8">
        <v>3.085</v>
      </c>
      <c r="C3872" s="8">
        <v>3.7850000000000001</v>
      </c>
      <c r="D3872" s="8">
        <v>0.70000000000000018</v>
      </c>
      <c r="E3872" s="8">
        <v>1.99</v>
      </c>
      <c r="F3872" s="8">
        <v>3.36</v>
      </c>
      <c r="G3872" s="8">
        <v>80.58</v>
      </c>
      <c r="H3872" s="8"/>
      <c r="I3872" s="8"/>
      <c r="J3872" s="8"/>
      <c r="N3872" s="7"/>
      <c r="O3872" s="8"/>
      <c r="P3872" s="8"/>
      <c r="Q3872" s="8"/>
      <c r="R3872" s="8"/>
      <c r="S3872" s="8"/>
      <c r="T3872" s="8"/>
      <c r="U3872" s="8"/>
      <c r="V3872" s="8"/>
      <c r="W3872" s="8"/>
    </row>
    <row r="3873" spans="1:23" ht="14.25" customHeight="1">
      <c r="A3873" s="7">
        <v>40529</v>
      </c>
      <c r="B3873" s="8">
        <v>3.0133000000000001</v>
      </c>
      <c r="C3873" s="8">
        <v>3.8058000000000001</v>
      </c>
      <c r="D3873" s="8">
        <v>0.79249999999999998</v>
      </c>
      <c r="E3873" s="8">
        <v>1.97</v>
      </c>
      <c r="F3873" s="8">
        <v>3.33</v>
      </c>
      <c r="G3873" s="8">
        <v>80.36</v>
      </c>
      <c r="H3873" s="8"/>
      <c r="I3873" s="8"/>
      <c r="J3873" s="8"/>
      <c r="N3873" s="7"/>
      <c r="O3873" s="8"/>
      <c r="P3873" s="8"/>
      <c r="Q3873" s="8"/>
      <c r="R3873" s="8"/>
      <c r="S3873" s="8"/>
      <c r="T3873" s="8"/>
      <c r="U3873" s="8"/>
      <c r="V3873" s="8"/>
      <c r="W3873" s="8"/>
    </row>
    <row r="3874" spans="1:23" ht="14.25" customHeight="1">
      <c r="A3874" s="7">
        <v>40528</v>
      </c>
      <c r="B3874" s="8">
        <v>2.9786000000000001</v>
      </c>
      <c r="C3874" s="8">
        <v>3.8043999999999998</v>
      </c>
      <c r="D3874" s="8">
        <v>0.82579999999999965</v>
      </c>
      <c r="E3874" s="8">
        <v>2.06</v>
      </c>
      <c r="F3874" s="8">
        <v>3.47</v>
      </c>
      <c r="G3874" s="8">
        <v>80.02</v>
      </c>
      <c r="H3874" s="8"/>
      <c r="I3874" s="8"/>
      <c r="J3874" s="8"/>
      <c r="N3874" s="7"/>
      <c r="O3874" s="8"/>
      <c r="P3874" s="8"/>
      <c r="Q3874" s="8"/>
      <c r="R3874" s="8"/>
      <c r="S3874" s="8"/>
      <c r="T3874" s="8"/>
      <c r="U3874" s="8"/>
      <c r="V3874" s="8"/>
      <c r="W3874" s="8"/>
    </row>
    <row r="3875" spans="1:23" ht="14.25" customHeight="1">
      <c r="A3875" s="7">
        <v>40527</v>
      </c>
      <c r="B3875" s="8">
        <v>2.9588000000000001</v>
      </c>
      <c r="C3875" s="8">
        <v>3.8149999999999999</v>
      </c>
      <c r="D3875" s="8">
        <v>0.85619999999999985</v>
      </c>
      <c r="E3875" s="8">
        <v>2.11</v>
      </c>
      <c r="F3875" s="8">
        <v>3.53</v>
      </c>
      <c r="G3875" s="8">
        <v>80.239999999999995</v>
      </c>
      <c r="H3875" s="8"/>
      <c r="I3875" s="8"/>
      <c r="J3875" s="8"/>
      <c r="N3875" s="7"/>
      <c r="O3875" s="8"/>
      <c r="P3875" s="8"/>
      <c r="Q3875" s="8"/>
      <c r="R3875" s="8"/>
      <c r="S3875" s="8"/>
      <c r="T3875" s="8"/>
      <c r="U3875" s="8"/>
      <c r="V3875" s="8"/>
      <c r="W3875" s="8"/>
    </row>
    <row r="3876" spans="1:23" ht="14.25" customHeight="1">
      <c r="A3876" s="7">
        <v>40526</v>
      </c>
      <c r="B3876" s="8">
        <v>2.8980999999999999</v>
      </c>
      <c r="C3876" s="8">
        <v>3.8521000000000001</v>
      </c>
      <c r="D3876" s="8">
        <v>0.95400000000000018</v>
      </c>
      <c r="E3876" s="8">
        <v>2.08</v>
      </c>
      <c r="F3876" s="8">
        <v>3.49</v>
      </c>
      <c r="G3876" s="8">
        <v>79.42</v>
      </c>
      <c r="H3876" s="8"/>
      <c r="I3876" s="8"/>
      <c r="J3876" s="8"/>
      <c r="N3876" s="7"/>
      <c r="O3876" s="8"/>
      <c r="P3876" s="8"/>
      <c r="Q3876" s="8"/>
      <c r="R3876" s="8"/>
      <c r="S3876" s="8"/>
      <c r="T3876" s="8"/>
      <c r="U3876" s="8"/>
      <c r="V3876" s="8"/>
      <c r="W3876" s="8"/>
    </row>
    <row r="3877" spans="1:23" ht="14.25" customHeight="1">
      <c r="A3877" s="7">
        <v>40525</v>
      </c>
      <c r="B3877" s="8">
        <v>2.8906000000000001</v>
      </c>
      <c r="C3877" s="8">
        <v>3.8509000000000002</v>
      </c>
      <c r="D3877" s="8">
        <v>0.96030000000000015</v>
      </c>
      <c r="E3877" s="8">
        <v>1.91</v>
      </c>
      <c r="F3877" s="8">
        <v>3.29</v>
      </c>
      <c r="G3877" s="8">
        <v>79.34</v>
      </c>
      <c r="H3877" s="8"/>
      <c r="I3877" s="8"/>
      <c r="J3877" s="8"/>
      <c r="N3877" s="7"/>
      <c r="O3877" s="8"/>
      <c r="P3877" s="8"/>
      <c r="Q3877" s="8"/>
      <c r="R3877" s="8"/>
      <c r="S3877" s="8"/>
      <c r="T3877" s="8"/>
      <c r="U3877" s="8"/>
      <c r="V3877" s="8"/>
      <c r="W3877" s="8"/>
    </row>
    <row r="3878" spans="1:23" ht="14.25" customHeight="1">
      <c r="A3878" s="7">
        <v>40522</v>
      </c>
      <c r="B3878" s="8">
        <v>2.88</v>
      </c>
      <c r="C3878" s="8">
        <v>3.8887999999999998</v>
      </c>
      <c r="D3878" s="8">
        <v>1.0087999999999999</v>
      </c>
      <c r="E3878" s="8">
        <v>1.98</v>
      </c>
      <c r="F3878" s="8">
        <v>3.32</v>
      </c>
      <c r="G3878" s="8">
        <v>80.11</v>
      </c>
      <c r="H3878" s="8"/>
      <c r="I3878" s="8"/>
      <c r="J3878" s="8"/>
      <c r="N3878" s="7"/>
      <c r="O3878" s="8"/>
      <c r="P3878" s="8"/>
      <c r="Q3878" s="8"/>
      <c r="R3878" s="8"/>
      <c r="S3878" s="8"/>
      <c r="T3878" s="8"/>
      <c r="U3878" s="8"/>
      <c r="V3878" s="8"/>
      <c r="W3878" s="8"/>
    </row>
    <row r="3879" spans="1:23" ht="14.25" customHeight="1">
      <c r="A3879" s="7">
        <v>40521</v>
      </c>
      <c r="B3879" s="8">
        <v>2.8</v>
      </c>
      <c r="C3879" s="8">
        <v>3.9022999999999999</v>
      </c>
      <c r="D3879" s="8">
        <v>1.1023000000000001</v>
      </c>
      <c r="E3879" s="8">
        <v>1.9</v>
      </c>
      <c r="F3879" s="8">
        <v>3.23</v>
      </c>
      <c r="G3879" s="8">
        <v>80.05</v>
      </c>
      <c r="H3879" s="8"/>
      <c r="I3879" s="8"/>
      <c r="J3879" s="8"/>
      <c r="N3879" s="7"/>
      <c r="O3879" s="8"/>
      <c r="P3879" s="8"/>
      <c r="Q3879" s="8"/>
      <c r="R3879" s="8"/>
      <c r="S3879" s="8"/>
      <c r="T3879" s="8"/>
      <c r="U3879" s="8"/>
      <c r="V3879" s="8"/>
      <c r="W3879" s="8"/>
    </row>
    <row r="3880" spans="1:23" ht="14.25" customHeight="1">
      <c r="A3880" s="7">
        <v>40520</v>
      </c>
      <c r="B3880" s="8">
        <v>2.7608999999999999</v>
      </c>
      <c r="C3880" s="8">
        <v>3.8609</v>
      </c>
      <c r="D3880" s="8">
        <v>1.1000000000000001</v>
      </c>
      <c r="E3880" s="8">
        <v>1.87</v>
      </c>
      <c r="F3880" s="8">
        <v>3.26</v>
      </c>
      <c r="G3880" s="8">
        <v>80</v>
      </c>
      <c r="H3880" s="8"/>
      <c r="I3880" s="8"/>
      <c r="J3880" s="8"/>
      <c r="N3880" s="7"/>
      <c r="O3880" s="8"/>
      <c r="P3880" s="8"/>
      <c r="Q3880" s="8"/>
      <c r="R3880" s="8"/>
      <c r="S3880" s="8"/>
      <c r="T3880" s="8"/>
      <c r="U3880" s="8"/>
      <c r="V3880" s="8"/>
      <c r="W3880" s="8"/>
    </row>
    <row r="3881" spans="1:23" ht="14.25" customHeight="1">
      <c r="A3881" s="7">
        <v>40519</v>
      </c>
      <c r="B3881" s="8">
        <v>2.7309999999999999</v>
      </c>
      <c r="C3881" s="8">
        <v>3.8435000000000001</v>
      </c>
      <c r="D3881" s="8">
        <v>1.1125000000000003</v>
      </c>
      <c r="E3881" s="8">
        <v>1.74</v>
      </c>
      <c r="F3881" s="8">
        <v>3.15</v>
      </c>
      <c r="G3881" s="8">
        <v>79.97</v>
      </c>
      <c r="H3881" s="8"/>
      <c r="I3881" s="8"/>
      <c r="J3881" s="8"/>
      <c r="N3881" s="7"/>
      <c r="O3881" s="8"/>
      <c r="P3881" s="8"/>
      <c r="Q3881" s="8"/>
      <c r="R3881" s="8"/>
      <c r="S3881" s="8"/>
      <c r="T3881" s="8"/>
      <c r="U3881" s="8"/>
      <c r="V3881" s="8"/>
      <c r="W3881" s="8"/>
    </row>
    <row r="3882" spans="1:23" ht="14.25" customHeight="1">
      <c r="A3882" s="7">
        <v>40518</v>
      </c>
      <c r="B3882" s="8">
        <v>2.7591000000000001</v>
      </c>
      <c r="C3882" s="8">
        <v>3.8696000000000002</v>
      </c>
      <c r="D3882" s="8">
        <v>1.1105</v>
      </c>
      <c r="E3882" s="8">
        <v>1.53</v>
      </c>
      <c r="F3882" s="8">
        <v>2.95</v>
      </c>
      <c r="G3882" s="8">
        <v>79.64</v>
      </c>
      <c r="H3882" s="8"/>
      <c r="I3882" s="8"/>
      <c r="J3882" s="8"/>
      <c r="N3882" s="7"/>
      <c r="O3882" s="8"/>
      <c r="P3882" s="8"/>
      <c r="Q3882" s="8"/>
      <c r="R3882" s="8"/>
      <c r="S3882" s="8"/>
      <c r="T3882" s="8"/>
      <c r="U3882" s="8"/>
      <c r="V3882" s="8"/>
      <c r="W3882" s="8"/>
    </row>
    <row r="3883" spans="1:23" ht="14.25" customHeight="1">
      <c r="A3883" s="7">
        <v>40515</v>
      </c>
      <c r="B3883" s="8">
        <v>2.7572999999999999</v>
      </c>
      <c r="C3883" s="8">
        <v>3.8698999999999999</v>
      </c>
      <c r="D3883" s="8">
        <v>1.1126</v>
      </c>
      <c r="E3883" s="8">
        <v>1.64</v>
      </c>
      <c r="F3883" s="8">
        <v>3.03</v>
      </c>
      <c r="G3883" s="8">
        <v>79.17</v>
      </c>
      <c r="H3883" s="8"/>
      <c r="I3883" s="8"/>
      <c r="J3883" s="8"/>
      <c r="N3883" s="7"/>
      <c r="O3883" s="8"/>
      <c r="P3883" s="8"/>
      <c r="Q3883" s="8"/>
      <c r="R3883" s="8"/>
      <c r="S3883" s="8"/>
      <c r="T3883" s="8"/>
      <c r="U3883" s="8"/>
      <c r="V3883" s="8"/>
      <c r="W3883" s="8"/>
    </row>
    <row r="3884" spans="1:23" ht="14.25" customHeight="1">
      <c r="A3884" s="7">
        <v>40514</v>
      </c>
      <c r="B3884" s="8">
        <v>2.7494999999999998</v>
      </c>
      <c r="C3884" s="8">
        <v>3.8609</v>
      </c>
      <c r="D3884" s="8">
        <v>1.1114000000000002</v>
      </c>
      <c r="E3884" s="8">
        <v>1.68</v>
      </c>
      <c r="F3884" s="8">
        <v>3.01</v>
      </c>
      <c r="G3884" s="8">
        <v>80.23</v>
      </c>
      <c r="H3884" s="8"/>
      <c r="I3884" s="8"/>
      <c r="J3884" s="8"/>
      <c r="N3884" s="7"/>
      <c r="O3884" s="8"/>
      <c r="P3884" s="8"/>
      <c r="Q3884" s="8"/>
      <c r="R3884" s="8"/>
      <c r="S3884" s="8"/>
      <c r="T3884" s="8"/>
      <c r="U3884" s="8"/>
      <c r="V3884" s="8"/>
      <c r="W3884" s="8"/>
    </row>
    <row r="3885" spans="1:23" ht="14.25" customHeight="1">
      <c r="A3885" s="7">
        <v>40513</v>
      </c>
      <c r="B3885" s="8">
        <v>2.77</v>
      </c>
      <c r="C3885" s="8">
        <v>3.8919000000000001</v>
      </c>
      <c r="D3885" s="8">
        <v>1.1219000000000001</v>
      </c>
      <c r="E3885" s="8">
        <v>1.64</v>
      </c>
      <c r="F3885" s="8">
        <v>2.97</v>
      </c>
      <c r="G3885" s="8">
        <v>80.7</v>
      </c>
      <c r="H3885" s="8"/>
      <c r="I3885" s="8"/>
      <c r="J3885" s="8"/>
      <c r="N3885" s="7"/>
      <c r="O3885" s="8"/>
      <c r="P3885" s="8"/>
      <c r="Q3885" s="8"/>
      <c r="R3885" s="8"/>
      <c r="S3885" s="8"/>
      <c r="T3885" s="8"/>
      <c r="U3885" s="8"/>
      <c r="V3885" s="8"/>
      <c r="W3885" s="8"/>
    </row>
    <row r="3886" spans="1:23" ht="14.25" customHeight="1">
      <c r="A3886" s="7">
        <v>40512</v>
      </c>
      <c r="B3886" s="8">
        <v>2.7925</v>
      </c>
      <c r="C3886" s="8">
        <v>3.9710000000000001</v>
      </c>
      <c r="D3886" s="8">
        <v>1.1785000000000001</v>
      </c>
      <c r="E3886" s="8">
        <v>1.47</v>
      </c>
      <c r="F3886" s="8">
        <v>2.81</v>
      </c>
      <c r="G3886" s="8">
        <v>81.3</v>
      </c>
      <c r="H3886" s="8"/>
      <c r="I3886" s="8"/>
      <c r="J3886" s="8"/>
      <c r="N3886" s="7"/>
      <c r="O3886" s="8"/>
      <c r="P3886" s="8"/>
      <c r="Q3886" s="8"/>
      <c r="R3886" s="8"/>
      <c r="S3886" s="8"/>
      <c r="T3886" s="8"/>
      <c r="U3886" s="8"/>
      <c r="V3886" s="8"/>
      <c r="W3886" s="8"/>
    </row>
    <row r="3887" spans="1:23" ht="14.25" customHeight="1">
      <c r="A3887" s="7">
        <v>40511</v>
      </c>
      <c r="B3887" s="8">
        <v>2.7747999999999999</v>
      </c>
      <c r="C3887" s="8">
        <v>3.9958999999999998</v>
      </c>
      <c r="D3887" s="8">
        <v>1.2210999999999999</v>
      </c>
      <c r="E3887" s="8">
        <v>1.51</v>
      </c>
      <c r="F3887" s="8">
        <v>2.84</v>
      </c>
      <c r="G3887" s="8">
        <v>80.760000000000005</v>
      </c>
      <c r="H3887" s="8"/>
      <c r="I3887" s="8"/>
      <c r="J3887" s="8"/>
      <c r="N3887" s="7"/>
      <c r="O3887" s="8"/>
      <c r="P3887" s="8"/>
      <c r="Q3887" s="8"/>
      <c r="R3887" s="8"/>
      <c r="S3887" s="8"/>
      <c r="T3887" s="8"/>
      <c r="U3887" s="8"/>
      <c r="V3887" s="8"/>
      <c r="W3887" s="8"/>
    </row>
    <row r="3888" spans="1:23" ht="14.25" customHeight="1">
      <c r="A3888" s="7">
        <v>40508</v>
      </c>
      <c r="B3888" s="8">
        <v>2.7948</v>
      </c>
      <c r="C3888" s="8">
        <v>4.0122999999999998</v>
      </c>
      <c r="D3888" s="8">
        <v>1.2174999999999998</v>
      </c>
      <c r="E3888" s="8">
        <v>1.53</v>
      </c>
      <c r="F3888" s="8">
        <v>2.87</v>
      </c>
      <c r="G3888" s="8">
        <v>80.39</v>
      </c>
      <c r="H3888" s="8"/>
      <c r="I3888" s="8"/>
      <c r="J3888" s="8"/>
      <c r="N3888" s="7"/>
      <c r="O3888" s="8"/>
      <c r="P3888" s="8"/>
      <c r="Q3888" s="8"/>
      <c r="R3888" s="8"/>
      <c r="S3888" s="8"/>
      <c r="T3888" s="8"/>
      <c r="U3888" s="8"/>
      <c r="V3888" s="8"/>
      <c r="W3888" s="8"/>
    </row>
    <row r="3889" spans="1:23" ht="14.25" customHeight="1">
      <c r="A3889" s="7">
        <v>40507</v>
      </c>
      <c r="B3889" s="8">
        <v>2.6648000000000001</v>
      </c>
      <c r="C3889" s="8">
        <v>3.9674</v>
      </c>
      <c r="D3889" s="8">
        <v>1.3026</v>
      </c>
      <c r="E3889" s="8">
        <v>1.56</v>
      </c>
      <c r="F3889" s="8">
        <v>2.93</v>
      </c>
      <c r="G3889" s="8">
        <v>79.680000000000007</v>
      </c>
      <c r="H3889" s="8"/>
      <c r="I3889" s="8"/>
      <c r="J3889" s="8"/>
      <c r="N3889" s="7"/>
      <c r="O3889" s="8"/>
      <c r="P3889" s="8"/>
      <c r="Q3889" s="8"/>
      <c r="R3889" s="8"/>
      <c r="S3889" s="8"/>
      <c r="T3889" s="8"/>
      <c r="U3889" s="8"/>
      <c r="V3889" s="8"/>
      <c r="W3889" s="8"/>
    </row>
    <row r="3890" spans="1:23" ht="14.25" customHeight="1">
      <c r="A3890" s="7">
        <v>40506</v>
      </c>
      <c r="B3890" s="8">
        <v>2.5949</v>
      </c>
      <c r="C3890" s="8">
        <v>3.9533</v>
      </c>
      <c r="D3890" s="8">
        <v>1.3584000000000001</v>
      </c>
      <c r="E3890" s="8">
        <v>1.56</v>
      </c>
      <c r="F3890" s="8">
        <v>2.93</v>
      </c>
      <c r="G3890" s="8">
        <v>79.760000000000005</v>
      </c>
      <c r="H3890" s="8"/>
      <c r="I3890" s="8"/>
      <c r="J3890" s="8"/>
      <c r="N3890" s="7"/>
      <c r="O3890" s="8"/>
      <c r="P3890" s="8"/>
      <c r="Q3890" s="8"/>
      <c r="R3890" s="8"/>
      <c r="S3890" s="8"/>
      <c r="T3890" s="8"/>
      <c r="U3890" s="8"/>
      <c r="V3890" s="8"/>
      <c r="W3890" s="8"/>
    </row>
    <row r="3891" spans="1:23" ht="14.25" customHeight="1">
      <c r="A3891" s="7">
        <v>40505</v>
      </c>
      <c r="B3891" s="8">
        <v>2.48</v>
      </c>
      <c r="C3891" s="8">
        <v>3.9317000000000002</v>
      </c>
      <c r="D3891" s="8">
        <v>1.4517000000000002</v>
      </c>
      <c r="E3891" s="8">
        <v>1.4</v>
      </c>
      <c r="F3891" s="8">
        <v>2.77</v>
      </c>
      <c r="G3891" s="8">
        <v>79.709999999999994</v>
      </c>
      <c r="H3891" s="8"/>
      <c r="I3891" s="8"/>
      <c r="J3891" s="8"/>
      <c r="N3891" s="7"/>
      <c r="O3891" s="8"/>
      <c r="P3891" s="8"/>
      <c r="Q3891" s="8"/>
      <c r="R3891" s="8"/>
      <c r="S3891" s="8"/>
      <c r="T3891" s="8"/>
      <c r="U3891" s="8"/>
      <c r="V3891" s="8"/>
      <c r="W3891" s="8"/>
    </row>
    <row r="3892" spans="1:23" ht="14.25" customHeight="1">
      <c r="A3892" s="7">
        <v>40504</v>
      </c>
      <c r="B3892" s="8">
        <v>2.4300000000000002</v>
      </c>
      <c r="C3892" s="8">
        <v>3.9161000000000001</v>
      </c>
      <c r="D3892" s="8">
        <v>1.4861</v>
      </c>
      <c r="E3892" s="8">
        <v>1.44</v>
      </c>
      <c r="F3892" s="8">
        <v>2.8</v>
      </c>
      <c r="G3892" s="8">
        <v>78.64</v>
      </c>
      <c r="H3892" s="8"/>
      <c r="I3892" s="8"/>
      <c r="J3892" s="8"/>
      <c r="N3892" s="7"/>
      <c r="O3892" s="8"/>
      <c r="P3892" s="8"/>
      <c r="Q3892" s="8"/>
      <c r="R3892" s="8"/>
      <c r="S3892" s="8"/>
      <c r="T3892" s="8"/>
      <c r="U3892" s="8"/>
      <c r="V3892" s="8"/>
      <c r="W3892" s="8"/>
    </row>
    <row r="3893" spans="1:23" ht="14.25" customHeight="1">
      <c r="A3893" s="7">
        <v>40501</v>
      </c>
      <c r="B3893" s="8">
        <v>2.3148</v>
      </c>
      <c r="C3893" s="8">
        <v>3.87</v>
      </c>
      <c r="D3893" s="8">
        <v>1.5552000000000001</v>
      </c>
      <c r="E3893" s="8">
        <v>1.54</v>
      </c>
      <c r="F3893" s="8">
        <v>2.88</v>
      </c>
      <c r="G3893" s="8">
        <v>78.489999999999995</v>
      </c>
      <c r="H3893" s="8"/>
      <c r="I3893" s="8"/>
      <c r="J3893" s="8"/>
      <c r="N3893" s="7"/>
      <c r="O3893" s="8"/>
      <c r="P3893" s="8"/>
      <c r="Q3893" s="8"/>
      <c r="R3893" s="8"/>
      <c r="S3893" s="8"/>
      <c r="T3893" s="8"/>
      <c r="U3893" s="8"/>
      <c r="V3893" s="8"/>
      <c r="W3893" s="8"/>
    </row>
    <row r="3894" spans="1:23" ht="14.25" customHeight="1">
      <c r="A3894" s="7">
        <v>40500</v>
      </c>
      <c r="B3894" s="8">
        <v>2.3037000000000001</v>
      </c>
      <c r="C3894" s="8">
        <v>3.8336000000000001</v>
      </c>
      <c r="D3894" s="8">
        <v>1.5299</v>
      </c>
      <c r="E3894" s="8">
        <v>1.51</v>
      </c>
      <c r="F3894" s="8">
        <v>2.9</v>
      </c>
      <c r="G3894" s="8">
        <v>78.58</v>
      </c>
      <c r="H3894" s="8"/>
      <c r="I3894" s="8"/>
      <c r="J3894" s="8"/>
      <c r="N3894" s="7"/>
      <c r="O3894" s="8"/>
      <c r="P3894" s="8"/>
      <c r="Q3894" s="8"/>
      <c r="R3894" s="8"/>
      <c r="S3894" s="8"/>
      <c r="T3894" s="8"/>
      <c r="U3894" s="8"/>
      <c r="V3894" s="8"/>
      <c r="W3894" s="8"/>
    </row>
    <row r="3895" spans="1:23" ht="14.25" customHeight="1">
      <c r="A3895" s="7">
        <v>40499</v>
      </c>
      <c r="B3895" s="8">
        <v>2.2185999999999999</v>
      </c>
      <c r="C3895" s="8">
        <v>3.86</v>
      </c>
      <c r="D3895" s="8">
        <v>1.6414</v>
      </c>
      <c r="E3895" s="8">
        <v>1.49</v>
      </c>
      <c r="F3895" s="8">
        <v>2.89</v>
      </c>
      <c r="G3895" s="8">
        <v>79.05</v>
      </c>
      <c r="H3895" s="8"/>
      <c r="I3895" s="8"/>
      <c r="J3895" s="8"/>
      <c r="N3895" s="7"/>
      <c r="O3895" s="8"/>
      <c r="P3895" s="8"/>
      <c r="Q3895" s="8"/>
      <c r="R3895" s="8"/>
      <c r="S3895" s="8"/>
      <c r="T3895" s="8"/>
      <c r="U3895" s="8"/>
      <c r="V3895" s="8"/>
      <c r="W3895" s="8"/>
    </row>
    <row r="3896" spans="1:23" ht="14.25" customHeight="1">
      <c r="A3896" s="7">
        <v>40498</v>
      </c>
      <c r="B3896" s="8">
        <v>2.2282000000000002</v>
      </c>
      <c r="C3896" s="8">
        <v>3.9064999999999999</v>
      </c>
      <c r="D3896" s="8">
        <v>1.6782999999999997</v>
      </c>
      <c r="E3896" s="8">
        <v>1.49</v>
      </c>
      <c r="F3896" s="8">
        <v>2.85</v>
      </c>
      <c r="G3896" s="8">
        <v>79.209999999999994</v>
      </c>
      <c r="H3896" s="8"/>
      <c r="I3896" s="8"/>
      <c r="J3896" s="8"/>
      <c r="N3896" s="7"/>
      <c r="O3896" s="8"/>
      <c r="P3896" s="8"/>
      <c r="Q3896" s="8"/>
      <c r="R3896" s="8"/>
      <c r="S3896" s="8"/>
      <c r="T3896" s="8"/>
      <c r="U3896" s="8"/>
      <c r="V3896" s="8"/>
      <c r="W3896" s="8"/>
    </row>
    <row r="3897" spans="1:23" ht="14.25" customHeight="1">
      <c r="A3897" s="7">
        <v>40497</v>
      </c>
      <c r="B3897" s="8">
        <v>2.2730999999999999</v>
      </c>
      <c r="C3897" s="8">
        <v>3.9449999999999998</v>
      </c>
      <c r="D3897" s="8">
        <v>1.6718999999999999</v>
      </c>
      <c r="E3897" s="8">
        <v>1.51</v>
      </c>
      <c r="F3897" s="8">
        <v>2.92</v>
      </c>
      <c r="G3897" s="8">
        <v>78.62</v>
      </c>
      <c r="H3897" s="8"/>
      <c r="I3897" s="8"/>
      <c r="J3897" s="8"/>
      <c r="N3897" s="7"/>
      <c r="O3897" s="8"/>
      <c r="P3897" s="8"/>
      <c r="Q3897" s="8"/>
      <c r="R3897" s="8"/>
      <c r="S3897" s="8"/>
      <c r="T3897" s="8"/>
      <c r="U3897" s="8"/>
      <c r="V3897" s="8"/>
      <c r="W3897" s="8"/>
    </row>
    <row r="3898" spans="1:23" ht="14.25" customHeight="1">
      <c r="A3898" s="7">
        <v>40494</v>
      </c>
      <c r="B3898" s="8">
        <v>2.2509999999999999</v>
      </c>
      <c r="C3898" s="8">
        <v>3.9533999999999998</v>
      </c>
      <c r="D3898" s="8">
        <v>1.7023999999999999</v>
      </c>
      <c r="E3898" s="8">
        <v>1.35</v>
      </c>
      <c r="F3898" s="8">
        <v>2.76</v>
      </c>
      <c r="G3898" s="8">
        <v>78.14</v>
      </c>
      <c r="H3898" s="8"/>
      <c r="I3898" s="8"/>
      <c r="J3898" s="8"/>
      <c r="N3898" s="7"/>
      <c r="O3898" s="8"/>
      <c r="P3898" s="8"/>
      <c r="Q3898" s="8"/>
      <c r="R3898" s="8"/>
      <c r="S3898" s="8"/>
      <c r="T3898" s="8"/>
      <c r="U3898" s="8"/>
      <c r="V3898" s="8"/>
      <c r="W3898" s="8"/>
    </row>
    <row r="3899" spans="1:23" ht="14.25" customHeight="1">
      <c r="A3899" s="7">
        <v>40493</v>
      </c>
      <c r="B3899" s="8">
        <v>2.2288000000000001</v>
      </c>
      <c r="C3899" s="8">
        <v>3.9529999999999998</v>
      </c>
      <c r="D3899" s="8">
        <v>1.7241999999999997</v>
      </c>
      <c r="E3899" s="8">
        <v>1.23</v>
      </c>
      <c r="F3899" s="8">
        <v>2.65</v>
      </c>
      <c r="G3899" s="8">
        <v>78.12</v>
      </c>
      <c r="H3899" s="8"/>
      <c r="I3899" s="8"/>
      <c r="J3899" s="8"/>
      <c r="N3899" s="7"/>
      <c r="O3899" s="8"/>
      <c r="P3899" s="8"/>
      <c r="Q3899" s="8"/>
      <c r="R3899" s="8"/>
      <c r="S3899" s="8"/>
      <c r="T3899" s="8"/>
      <c r="U3899" s="8"/>
      <c r="V3899" s="8"/>
      <c r="W3899" s="8"/>
    </row>
    <row r="3900" spans="1:23" ht="14.25" customHeight="1">
      <c r="A3900" s="7">
        <v>40492</v>
      </c>
      <c r="B3900" s="8">
        <v>2.1928000000000001</v>
      </c>
      <c r="C3900" s="8">
        <v>3.9203999999999999</v>
      </c>
      <c r="D3900" s="8">
        <v>1.7275999999999998</v>
      </c>
      <c r="E3900" s="8">
        <v>1.23</v>
      </c>
      <c r="F3900" s="8">
        <v>2.65</v>
      </c>
      <c r="G3900" s="8">
        <v>77.64</v>
      </c>
      <c r="H3900" s="8"/>
      <c r="I3900" s="8"/>
      <c r="J3900" s="8"/>
      <c r="N3900" s="7"/>
      <c r="O3900" s="8"/>
      <c r="P3900" s="8"/>
      <c r="Q3900" s="8"/>
      <c r="R3900" s="8"/>
      <c r="S3900" s="8"/>
      <c r="T3900" s="8"/>
      <c r="U3900" s="8"/>
      <c r="V3900" s="8"/>
      <c r="W3900" s="8"/>
    </row>
    <row r="3901" spans="1:23" ht="14.25" customHeight="1">
      <c r="A3901" s="7">
        <v>40491</v>
      </c>
      <c r="B3901" s="8">
        <v>2.1101000000000001</v>
      </c>
      <c r="C3901" s="8">
        <v>3.8445</v>
      </c>
      <c r="D3901" s="8">
        <v>1.7343999999999999</v>
      </c>
      <c r="E3901" s="8">
        <v>1.27</v>
      </c>
      <c r="F3901" s="8">
        <v>2.72</v>
      </c>
      <c r="G3901" s="8">
        <v>77.739999999999995</v>
      </c>
      <c r="H3901" s="8"/>
      <c r="I3901" s="8"/>
      <c r="J3901" s="8"/>
      <c r="N3901" s="7"/>
      <c r="O3901" s="8"/>
      <c r="P3901" s="8"/>
      <c r="Q3901" s="8"/>
      <c r="R3901" s="8"/>
      <c r="S3901" s="8"/>
      <c r="T3901" s="8"/>
      <c r="U3901" s="8"/>
      <c r="V3901" s="8"/>
      <c r="W3901" s="8"/>
    </row>
    <row r="3902" spans="1:23" ht="14.25" customHeight="1">
      <c r="A3902" s="7">
        <v>40490</v>
      </c>
      <c r="B3902" s="8">
        <v>2.0746000000000002</v>
      </c>
      <c r="C3902" s="8">
        <v>3.8391999999999999</v>
      </c>
      <c r="D3902" s="8">
        <v>1.7645999999999997</v>
      </c>
      <c r="E3902" s="8">
        <v>1.1299999999999999</v>
      </c>
      <c r="F3902" s="8">
        <v>2.6</v>
      </c>
      <c r="G3902" s="8">
        <v>77.03</v>
      </c>
      <c r="H3902" s="8"/>
      <c r="I3902" s="8"/>
      <c r="J3902" s="8"/>
      <c r="N3902" s="7"/>
      <c r="O3902" s="8"/>
      <c r="P3902" s="8"/>
      <c r="Q3902" s="8"/>
      <c r="R3902" s="8"/>
      <c r="S3902" s="8"/>
      <c r="T3902" s="8"/>
      <c r="U3902" s="8"/>
      <c r="V3902" s="8"/>
      <c r="W3902" s="8"/>
    </row>
    <row r="3903" spans="1:23" ht="14.25" customHeight="1">
      <c r="A3903" s="7">
        <v>40487</v>
      </c>
      <c r="B3903" s="8">
        <v>2.0842999999999998</v>
      </c>
      <c r="C3903" s="8">
        <v>3.8458000000000001</v>
      </c>
      <c r="D3903" s="8">
        <v>1.7615000000000003</v>
      </c>
      <c r="E3903" s="8">
        <v>1.1000000000000001</v>
      </c>
      <c r="F3903" s="8">
        <v>2.58</v>
      </c>
      <c r="G3903" s="8">
        <v>76.59</v>
      </c>
      <c r="H3903" s="8"/>
      <c r="I3903" s="8"/>
      <c r="J3903" s="8"/>
      <c r="N3903" s="7"/>
      <c r="O3903" s="8"/>
      <c r="P3903" s="8"/>
      <c r="Q3903" s="8"/>
      <c r="R3903" s="8"/>
      <c r="S3903" s="8"/>
      <c r="T3903" s="8"/>
      <c r="U3903" s="8"/>
      <c r="V3903" s="8"/>
      <c r="W3903" s="8"/>
    </row>
    <row r="3904" spans="1:23" ht="14.25" customHeight="1">
      <c r="A3904" s="7">
        <v>40486</v>
      </c>
      <c r="B3904" s="8">
        <v>2.1074000000000002</v>
      </c>
      <c r="C3904" s="8">
        <v>3.8433999999999999</v>
      </c>
      <c r="D3904" s="8">
        <v>1.7359999999999998</v>
      </c>
      <c r="E3904" s="8">
        <v>1.04</v>
      </c>
      <c r="F3904" s="8">
        <v>2.5299999999999998</v>
      </c>
      <c r="G3904" s="8">
        <v>75.849999999999994</v>
      </c>
      <c r="H3904" s="8"/>
      <c r="I3904" s="8"/>
      <c r="J3904" s="8"/>
      <c r="N3904" s="7"/>
      <c r="O3904" s="8"/>
      <c r="P3904" s="8"/>
      <c r="Q3904" s="8"/>
      <c r="R3904" s="8"/>
      <c r="S3904" s="8"/>
      <c r="T3904" s="8"/>
      <c r="U3904" s="8"/>
      <c r="V3904" s="8"/>
      <c r="W3904" s="8"/>
    </row>
    <row r="3905" spans="1:23" ht="14.25" customHeight="1">
      <c r="A3905" s="7">
        <v>40485</v>
      </c>
      <c r="B3905" s="8">
        <v>2.0573999999999999</v>
      </c>
      <c r="C3905" s="8">
        <v>3.8113000000000001</v>
      </c>
      <c r="D3905" s="8">
        <v>1.7539000000000002</v>
      </c>
      <c r="E3905" s="8">
        <v>1.1100000000000001</v>
      </c>
      <c r="F3905" s="8">
        <v>2.67</v>
      </c>
      <c r="G3905" s="8">
        <v>76.39</v>
      </c>
      <c r="H3905" s="8"/>
      <c r="I3905" s="8"/>
      <c r="J3905" s="8"/>
      <c r="N3905" s="7"/>
      <c r="O3905" s="8"/>
      <c r="P3905" s="8"/>
      <c r="Q3905" s="8"/>
      <c r="R3905" s="8"/>
      <c r="S3905" s="8"/>
      <c r="T3905" s="8"/>
      <c r="U3905" s="8"/>
      <c r="V3905" s="8"/>
      <c r="W3905" s="8"/>
    </row>
    <row r="3906" spans="1:23" ht="14.25" customHeight="1">
      <c r="A3906" s="7">
        <v>40484</v>
      </c>
      <c r="B3906" s="8">
        <v>2.0564</v>
      </c>
      <c r="C3906" s="8">
        <v>3.7496999999999998</v>
      </c>
      <c r="D3906" s="8">
        <v>1.6932999999999998</v>
      </c>
      <c r="E3906" s="8">
        <v>1.1499999999999999</v>
      </c>
      <c r="F3906" s="8">
        <v>2.63</v>
      </c>
      <c r="G3906" s="8">
        <v>76.72</v>
      </c>
      <c r="H3906" s="8"/>
      <c r="I3906" s="8"/>
      <c r="J3906" s="8"/>
      <c r="N3906" s="7"/>
      <c r="O3906" s="8"/>
      <c r="P3906" s="8"/>
      <c r="Q3906" s="8"/>
      <c r="R3906" s="8"/>
      <c r="S3906" s="8"/>
      <c r="T3906" s="8"/>
      <c r="U3906" s="8"/>
      <c r="V3906" s="8"/>
      <c r="W3906" s="8"/>
    </row>
    <row r="3907" spans="1:23" ht="14.25" customHeight="1">
      <c r="A3907" s="7">
        <v>40483</v>
      </c>
      <c r="B3907" s="8">
        <v>2.0448</v>
      </c>
      <c r="C3907" s="8">
        <v>3.6941000000000002</v>
      </c>
      <c r="D3907" s="8">
        <v>1.6493000000000002</v>
      </c>
      <c r="E3907" s="8">
        <v>1.17</v>
      </c>
      <c r="F3907" s="8">
        <v>2.66</v>
      </c>
      <c r="G3907" s="8">
        <v>77.23</v>
      </c>
      <c r="H3907" s="8"/>
      <c r="I3907" s="8"/>
      <c r="J3907" s="8"/>
      <c r="N3907" s="7"/>
      <c r="O3907" s="8"/>
      <c r="P3907" s="8"/>
      <c r="Q3907" s="8"/>
      <c r="R3907" s="8"/>
      <c r="S3907" s="8"/>
      <c r="T3907" s="8"/>
      <c r="U3907" s="8"/>
      <c r="V3907" s="8"/>
      <c r="W3907" s="8"/>
    </row>
    <row r="3908" spans="1:23" ht="14.25" customHeight="1">
      <c r="A3908" s="7">
        <v>40480</v>
      </c>
      <c r="B3908" s="8">
        <v>2.0430000000000001</v>
      </c>
      <c r="C3908" s="8">
        <v>3.6821000000000002</v>
      </c>
      <c r="D3908" s="8">
        <v>1.6391</v>
      </c>
      <c r="E3908" s="8">
        <v>1.17</v>
      </c>
      <c r="F3908" s="8">
        <v>2.63</v>
      </c>
      <c r="G3908" s="8">
        <v>77.05</v>
      </c>
      <c r="H3908" s="8"/>
      <c r="I3908" s="8"/>
      <c r="J3908" s="8"/>
      <c r="N3908" s="7"/>
      <c r="O3908" s="8"/>
      <c r="P3908" s="8"/>
      <c r="Q3908" s="8"/>
      <c r="R3908" s="8"/>
      <c r="S3908" s="8"/>
      <c r="T3908" s="8"/>
      <c r="U3908" s="8"/>
      <c r="V3908" s="8"/>
      <c r="W3908" s="8"/>
    </row>
    <row r="3909" spans="1:23" ht="14.25" customHeight="1">
      <c r="A3909" s="7">
        <v>40479</v>
      </c>
      <c r="B3909" s="8">
        <v>2.0470000000000002</v>
      </c>
      <c r="C3909" s="8">
        <v>3.6863000000000001</v>
      </c>
      <c r="D3909" s="8">
        <v>1.6393</v>
      </c>
      <c r="E3909" s="8">
        <v>1.23</v>
      </c>
      <c r="F3909" s="8">
        <v>2.69</v>
      </c>
      <c r="G3909" s="8">
        <v>77.290000000000006</v>
      </c>
      <c r="H3909" s="8"/>
      <c r="I3909" s="8"/>
      <c r="J3909" s="8"/>
      <c r="N3909" s="7"/>
      <c r="O3909" s="8"/>
      <c r="P3909" s="8"/>
      <c r="Q3909" s="8"/>
      <c r="R3909" s="8"/>
      <c r="S3909" s="8"/>
      <c r="T3909" s="8"/>
      <c r="U3909" s="8"/>
      <c r="V3909" s="8"/>
      <c r="W3909" s="8"/>
    </row>
    <row r="3910" spans="1:23" ht="14.25" customHeight="1">
      <c r="A3910" s="7">
        <v>40478</v>
      </c>
      <c r="B3910" s="8">
        <v>2.0453999999999999</v>
      </c>
      <c r="C3910" s="8">
        <v>3.6974999999999998</v>
      </c>
      <c r="D3910" s="8">
        <v>1.6520999999999999</v>
      </c>
      <c r="E3910" s="8">
        <v>1.34</v>
      </c>
      <c r="F3910" s="8">
        <v>2.75</v>
      </c>
      <c r="G3910" s="8">
        <v>78.06</v>
      </c>
      <c r="H3910" s="8"/>
      <c r="I3910" s="8"/>
      <c r="J3910" s="8"/>
      <c r="N3910" s="7"/>
      <c r="O3910" s="8"/>
      <c r="P3910" s="8"/>
      <c r="Q3910" s="8"/>
      <c r="R3910" s="8"/>
      <c r="S3910" s="8"/>
      <c r="T3910" s="8"/>
      <c r="U3910" s="8"/>
      <c r="V3910" s="8"/>
      <c r="W3910" s="8"/>
    </row>
    <row r="3911" spans="1:23" ht="14.25" customHeight="1">
      <c r="A3911" s="7">
        <v>40477</v>
      </c>
      <c r="B3911" s="8">
        <v>2.0487000000000002</v>
      </c>
      <c r="C3911" s="8">
        <v>3.6943999999999999</v>
      </c>
      <c r="D3911" s="8">
        <v>1.6456999999999997</v>
      </c>
      <c r="E3911" s="8">
        <v>1.27</v>
      </c>
      <c r="F3911" s="8">
        <v>2.67</v>
      </c>
      <c r="G3911" s="8">
        <v>77.650000000000006</v>
      </c>
      <c r="H3911" s="8"/>
      <c r="I3911" s="8"/>
      <c r="J3911" s="8"/>
      <c r="N3911" s="7"/>
      <c r="O3911" s="8"/>
      <c r="P3911" s="8"/>
      <c r="Q3911" s="8"/>
      <c r="R3911" s="8"/>
      <c r="S3911" s="8"/>
      <c r="T3911" s="8"/>
      <c r="U3911" s="8"/>
      <c r="V3911" s="8"/>
      <c r="W3911" s="8"/>
    </row>
    <row r="3912" spans="1:23" ht="14.25" customHeight="1">
      <c r="A3912" s="7">
        <v>40476</v>
      </c>
      <c r="B3912" s="8">
        <v>2.0482</v>
      </c>
      <c r="C3912" s="8">
        <v>3.6406999999999998</v>
      </c>
      <c r="D3912" s="8">
        <v>1.5924999999999998</v>
      </c>
      <c r="E3912" s="8">
        <v>1.2</v>
      </c>
      <c r="F3912" s="8">
        <v>2.59</v>
      </c>
      <c r="G3912" s="8">
        <v>77.19</v>
      </c>
      <c r="H3912" s="8"/>
      <c r="I3912" s="8"/>
      <c r="J3912" s="8"/>
      <c r="N3912" s="7"/>
      <c r="O3912" s="8"/>
      <c r="P3912" s="8"/>
      <c r="Q3912" s="8"/>
      <c r="R3912" s="8"/>
      <c r="S3912" s="8"/>
      <c r="T3912" s="8"/>
      <c r="U3912" s="8"/>
      <c r="V3912" s="8"/>
      <c r="W3912" s="8"/>
    </row>
    <row r="3913" spans="1:23" ht="14.25" customHeight="1">
      <c r="A3913" s="7">
        <v>40473</v>
      </c>
      <c r="B3913" s="8">
        <v>2.0503999999999998</v>
      </c>
      <c r="C3913" s="8">
        <v>3.6358000000000001</v>
      </c>
      <c r="D3913" s="8">
        <v>1.5854000000000004</v>
      </c>
      <c r="E3913" s="8">
        <v>1.17</v>
      </c>
      <c r="F3913" s="8">
        <v>2.59</v>
      </c>
      <c r="G3913" s="8">
        <v>77.37</v>
      </c>
      <c r="H3913" s="8"/>
      <c r="I3913" s="8"/>
      <c r="J3913" s="8"/>
      <c r="N3913" s="7"/>
      <c r="O3913" s="8"/>
      <c r="P3913" s="8"/>
      <c r="Q3913" s="8"/>
      <c r="R3913" s="8"/>
      <c r="S3913" s="8"/>
      <c r="T3913" s="8"/>
      <c r="U3913" s="8"/>
      <c r="V3913" s="8"/>
      <c r="W3913" s="8"/>
    </row>
    <row r="3914" spans="1:23" ht="14.25" customHeight="1">
      <c r="A3914" s="7">
        <v>40472</v>
      </c>
      <c r="B3914" s="8">
        <v>2.0619999999999998</v>
      </c>
      <c r="C3914" s="8">
        <v>3.637</v>
      </c>
      <c r="D3914" s="8">
        <v>1.5750000000000002</v>
      </c>
      <c r="E3914" s="8">
        <v>1.1499999999999999</v>
      </c>
      <c r="F3914" s="8">
        <v>2.57</v>
      </c>
      <c r="G3914" s="8">
        <v>77.44</v>
      </c>
      <c r="H3914" s="8"/>
      <c r="I3914" s="8"/>
      <c r="J3914" s="8"/>
      <c r="N3914" s="7"/>
      <c r="O3914" s="8"/>
      <c r="P3914" s="8"/>
      <c r="Q3914" s="8"/>
      <c r="R3914" s="8"/>
      <c r="S3914" s="8"/>
      <c r="T3914" s="8"/>
      <c r="U3914" s="8"/>
      <c r="V3914" s="8"/>
      <c r="W3914" s="8"/>
    </row>
    <row r="3915" spans="1:23" ht="14.25" customHeight="1">
      <c r="A3915" s="7">
        <v>40471</v>
      </c>
      <c r="B3915" s="8">
        <v>2.0800999999999998</v>
      </c>
      <c r="C3915" s="8">
        <v>3.6200999999999999</v>
      </c>
      <c r="D3915" s="8">
        <v>1.54</v>
      </c>
      <c r="E3915" s="8">
        <v>1.1100000000000001</v>
      </c>
      <c r="F3915" s="8">
        <v>2.5099999999999998</v>
      </c>
      <c r="G3915" s="8">
        <v>77.17</v>
      </c>
      <c r="H3915" s="8"/>
      <c r="I3915" s="8"/>
      <c r="J3915" s="8"/>
      <c r="N3915" s="7"/>
      <c r="O3915" s="8"/>
      <c r="P3915" s="8"/>
      <c r="Q3915" s="8"/>
      <c r="R3915" s="8"/>
      <c r="S3915" s="8"/>
      <c r="T3915" s="8"/>
      <c r="U3915" s="8"/>
      <c r="V3915" s="8"/>
      <c r="W3915" s="8"/>
    </row>
    <row r="3916" spans="1:23" ht="14.25" customHeight="1">
      <c r="A3916" s="7">
        <v>40470</v>
      </c>
      <c r="B3916" s="8">
        <v>1.9515</v>
      </c>
      <c r="C3916" s="8">
        <v>3.4205000000000001</v>
      </c>
      <c r="D3916" s="8">
        <v>1.4690000000000001</v>
      </c>
      <c r="E3916" s="8">
        <v>1.1100000000000001</v>
      </c>
      <c r="F3916" s="8">
        <v>2.5</v>
      </c>
      <c r="G3916" s="8">
        <v>78.19</v>
      </c>
      <c r="H3916" s="8"/>
      <c r="I3916" s="8"/>
      <c r="J3916" s="8"/>
      <c r="N3916" s="7"/>
      <c r="O3916" s="8"/>
      <c r="P3916" s="8"/>
      <c r="Q3916" s="8"/>
      <c r="R3916" s="8"/>
      <c r="S3916" s="8"/>
      <c r="T3916" s="8"/>
      <c r="U3916" s="8"/>
      <c r="V3916" s="8"/>
      <c r="W3916" s="8"/>
    </row>
    <row r="3917" spans="1:23" ht="14.25" customHeight="1">
      <c r="A3917" s="7">
        <v>40469</v>
      </c>
      <c r="B3917" s="8">
        <v>1.9429000000000001</v>
      </c>
      <c r="C3917" s="8">
        <v>3.4182000000000001</v>
      </c>
      <c r="D3917" s="8">
        <v>1.4753000000000001</v>
      </c>
      <c r="E3917" s="8">
        <v>1.1399999999999999</v>
      </c>
      <c r="F3917" s="8">
        <v>2.52</v>
      </c>
      <c r="G3917" s="8">
        <v>77.150000000000006</v>
      </c>
      <c r="H3917" s="8"/>
      <c r="I3917" s="8"/>
      <c r="J3917" s="8"/>
      <c r="N3917" s="7"/>
      <c r="O3917" s="8"/>
      <c r="P3917" s="8"/>
      <c r="Q3917" s="8"/>
      <c r="R3917" s="8"/>
      <c r="S3917" s="8"/>
      <c r="T3917" s="8"/>
      <c r="U3917" s="8"/>
      <c r="V3917" s="8"/>
      <c r="W3917" s="8"/>
    </row>
    <row r="3918" spans="1:23" ht="14.25" customHeight="1">
      <c r="A3918" s="7">
        <v>40466</v>
      </c>
      <c r="B3918" s="8">
        <v>1.9337</v>
      </c>
      <c r="C3918" s="8">
        <v>3.4247000000000001</v>
      </c>
      <c r="D3918" s="8">
        <v>1.4910000000000001</v>
      </c>
      <c r="E3918" s="8">
        <v>1.2</v>
      </c>
      <c r="F3918" s="8">
        <v>2.59</v>
      </c>
      <c r="G3918" s="8">
        <v>76.97</v>
      </c>
      <c r="H3918" s="8"/>
      <c r="I3918" s="8"/>
      <c r="J3918" s="8"/>
      <c r="N3918" s="7"/>
      <c r="O3918" s="8"/>
      <c r="P3918" s="8"/>
      <c r="Q3918" s="8"/>
      <c r="R3918" s="8"/>
      <c r="S3918" s="8"/>
      <c r="T3918" s="8"/>
      <c r="U3918" s="8"/>
      <c r="V3918" s="8"/>
      <c r="W3918" s="8"/>
    </row>
    <row r="3919" spans="1:23" ht="14.25" customHeight="1">
      <c r="A3919" s="7">
        <v>40465</v>
      </c>
      <c r="B3919" s="8">
        <v>1.9389000000000001</v>
      </c>
      <c r="C3919" s="8">
        <v>3.4275000000000002</v>
      </c>
      <c r="D3919" s="8">
        <v>1.4886000000000001</v>
      </c>
      <c r="E3919" s="8">
        <v>1.18</v>
      </c>
      <c r="F3919" s="8">
        <v>2.52</v>
      </c>
      <c r="G3919" s="8">
        <v>76.53</v>
      </c>
      <c r="H3919" s="8"/>
      <c r="I3919" s="8"/>
      <c r="J3919" s="8"/>
      <c r="N3919" s="7"/>
      <c r="O3919" s="8"/>
      <c r="P3919" s="8"/>
      <c r="Q3919" s="8"/>
      <c r="R3919" s="8"/>
      <c r="S3919" s="8"/>
      <c r="T3919" s="8"/>
      <c r="U3919" s="8"/>
      <c r="V3919" s="8"/>
      <c r="W3919" s="8"/>
    </row>
    <row r="3920" spans="1:23" ht="14.25" customHeight="1">
      <c r="A3920" s="7">
        <v>40464</v>
      </c>
      <c r="B3920" s="8">
        <v>1.9386000000000001</v>
      </c>
      <c r="C3920" s="8">
        <v>3.4270999999999998</v>
      </c>
      <c r="D3920" s="8">
        <v>1.4884999999999997</v>
      </c>
      <c r="E3920" s="8">
        <v>1.1299999999999999</v>
      </c>
      <c r="F3920" s="8">
        <v>2.46</v>
      </c>
      <c r="G3920" s="8">
        <v>77.08</v>
      </c>
      <c r="H3920" s="8"/>
      <c r="I3920" s="8"/>
      <c r="J3920" s="8"/>
      <c r="N3920" s="7"/>
      <c r="O3920" s="8"/>
      <c r="P3920" s="8"/>
      <c r="Q3920" s="8"/>
      <c r="R3920" s="8"/>
      <c r="S3920" s="8"/>
      <c r="T3920" s="8"/>
      <c r="U3920" s="8"/>
      <c r="V3920" s="8"/>
      <c r="W3920" s="8"/>
    </row>
    <row r="3921" spans="1:23" ht="14.25" customHeight="1">
      <c r="A3921" s="7">
        <v>40463</v>
      </c>
      <c r="B3921" s="8">
        <v>1.9397</v>
      </c>
      <c r="C3921" s="8">
        <v>3.4178999999999999</v>
      </c>
      <c r="D3921" s="8">
        <v>1.4782</v>
      </c>
      <c r="E3921" s="8">
        <v>1.1399999999999999</v>
      </c>
      <c r="F3921" s="8">
        <v>2.44</v>
      </c>
      <c r="G3921" s="8">
        <v>77.33</v>
      </c>
      <c r="H3921" s="8"/>
      <c r="I3921" s="8"/>
      <c r="J3921" s="8"/>
      <c r="N3921" s="7"/>
      <c r="O3921" s="8"/>
      <c r="P3921" s="8"/>
      <c r="Q3921" s="8"/>
      <c r="R3921" s="8"/>
      <c r="S3921" s="8"/>
      <c r="T3921" s="8"/>
      <c r="U3921" s="8"/>
      <c r="V3921" s="8"/>
      <c r="W3921" s="8"/>
    </row>
    <row r="3922" spans="1:23" ht="14.25" customHeight="1">
      <c r="A3922" s="7">
        <v>40462</v>
      </c>
      <c r="B3922" s="8">
        <v>1.9370000000000001</v>
      </c>
      <c r="C3922" s="8">
        <v>3.4039999999999999</v>
      </c>
      <c r="D3922" s="8">
        <v>1.4669999999999999</v>
      </c>
      <c r="E3922" s="8">
        <v>1.1100000000000001</v>
      </c>
      <c r="F3922" s="8">
        <v>2.41</v>
      </c>
      <c r="G3922" s="8">
        <v>77.47</v>
      </c>
      <c r="H3922" s="8"/>
      <c r="I3922" s="8"/>
      <c r="J3922" s="8"/>
      <c r="N3922" s="7"/>
      <c r="O3922" s="8"/>
      <c r="P3922" s="8"/>
      <c r="Q3922" s="8"/>
      <c r="R3922" s="8"/>
      <c r="S3922" s="8"/>
      <c r="T3922" s="8"/>
      <c r="U3922" s="8"/>
      <c r="V3922" s="8"/>
      <c r="W3922" s="8"/>
    </row>
    <row r="3923" spans="1:23" ht="14.25" customHeight="1">
      <c r="A3923" s="7">
        <v>40460</v>
      </c>
      <c r="B3923" s="8">
        <v>1.9498</v>
      </c>
      <c r="C3923" s="8">
        <v>3.3584000000000001</v>
      </c>
      <c r="D3923" s="8">
        <v>1.4086000000000001</v>
      </c>
      <c r="E3923" s="8">
        <v>1.1100000000000001</v>
      </c>
      <c r="F3923" s="8">
        <v>2.41</v>
      </c>
      <c r="G3923" s="8">
        <v>77.2</v>
      </c>
      <c r="H3923" s="8"/>
      <c r="I3923" s="8"/>
      <c r="J3923" s="8"/>
      <c r="N3923" s="7"/>
      <c r="O3923" s="8"/>
      <c r="P3923" s="8"/>
      <c r="Q3923" s="8"/>
      <c r="R3923" s="8"/>
      <c r="S3923" s="8"/>
      <c r="T3923" s="8"/>
      <c r="U3923" s="8"/>
      <c r="V3923" s="8"/>
      <c r="W3923" s="8"/>
    </row>
    <row r="3924" spans="1:23" ht="14.25" customHeight="1">
      <c r="A3924" s="7">
        <v>40459</v>
      </c>
      <c r="B3924" s="8">
        <v>1.9493</v>
      </c>
      <c r="C3924" s="8">
        <v>3.3342000000000001</v>
      </c>
      <c r="D3924" s="8">
        <v>1.3849</v>
      </c>
      <c r="E3924" s="8">
        <v>1.1100000000000001</v>
      </c>
      <c r="F3924" s="8">
        <v>2.41</v>
      </c>
      <c r="G3924" s="8">
        <v>77.2</v>
      </c>
      <c r="H3924" s="8"/>
      <c r="I3924" s="8"/>
      <c r="J3924" s="8"/>
      <c r="N3924" s="7"/>
      <c r="O3924" s="8"/>
      <c r="P3924" s="8"/>
      <c r="Q3924" s="8"/>
      <c r="R3924" s="8"/>
      <c r="S3924" s="8"/>
      <c r="T3924" s="8"/>
      <c r="U3924" s="8"/>
      <c r="V3924" s="8"/>
      <c r="W3924" s="8"/>
    </row>
    <row r="3925" spans="1:23" ht="14.25" customHeight="1">
      <c r="A3925" s="7">
        <v>40458</v>
      </c>
      <c r="B3925" s="8">
        <v>1.9459</v>
      </c>
      <c r="C3925" s="8">
        <v>3.3182999999999998</v>
      </c>
      <c r="D3925" s="8">
        <v>1.3723999999999998</v>
      </c>
      <c r="E3925" s="8">
        <v>1.1399999999999999</v>
      </c>
      <c r="F3925" s="8">
        <v>2.41</v>
      </c>
      <c r="G3925" s="8">
        <v>77.430000000000007</v>
      </c>
      <c r="H3925" s="8"/>
      <c r="I3925" s="8"/>
      <c r="J3925" s="8"/>
      <c r="N3925" s="7"/>
      <c r="O3925" s="8"/>
      <c r="P3925" s="8"/>
      <c r="Q3925" s="8"/>
      <c r="R3925" s="8"/>
      <c r="S3925" s="8"/>
      <c r="T3925" s="8"/>
      <c r="U3925" s="8"/>
      <c r="V3925" s="8"/>
      <c r="W3925" s="8"/>
    </row>
    <row r="3926" spans="1:23" ht="14.25" customHeight="1">
      <c r="A3926" s="7">
        <v>40457</v>
      </c>
      <c r="B3926" s="8">
        <v>1.9459</v>
      </c>
      <c r="C3926" s="8">
        <v>3.3182999999999998</v>
      </c>
      <c r="D3926" s="8">
        <v>1.3723999999999998</v>
      </c>
      <c r="E3926" s="8">
        <v>1.1599999999999999</v>
      </c>
      <c r="F3926" s="8">
        <v>2.41</v>
      </c>
      <c r="G3926" s="8">
        <v>77.44</v>
      </c>
      <c r="H3926" s="8"/>
      <c r="I3926" s="8"/>
      <c r="J3926" s="8"/>
      <c r="N3926" s="7"/>
      <c r="O3926" s="8"/>
      <c r="P3926" s="8"/>
      <c r="Q3926" s="8"/>
      <c r="R3926" s="8"/>
      <c r="S3926" s="8"/>
      <c r="T3926" s="8"/>
      <c r="U3926" s="8"/>
      <c r="V3926" s="8"/>
      <c r="W3926" s="8"/>
    </row>
    <row r="3927" spans="1:23" ht="14.25" customHeight="1">
      <c r="A3927" s="7">
        <v>40456</v>
      </c>
      <c r="B3927" s="8">
        <v>1.9459</v>
      </c>
      <c r="C3927" s="8">
        <v>3.3182999999999998</v>
      </c>
      <c r="D3927" s="8">
        <v>1.3723999999999998</v>
      </c>
      <c r="E3927" s="8">
        <v>1.21</v>
      </c>
      <c r="F3927" s="8">
        <v>2.5</v>
      </c>
      <c r="G3927" s="8">
        <v>77.81</v>
      </c>
      <c r="H3927" s="8"/>
      <c r="I3927" s="8"/>
      <c r="J3927" s="8"/>
      <c r="N3927" s="7"/>
      <c r="O3927" s="8"/>
      <c r="P3927" s="8"/>
      <c r="Q3927" s="8"/>
      <c r="R3927" s="8"/>
      <c r="S3927" s="8"/>
      <c r="T3927" s="8"/>
      <c r="U3927" s="8"/>
      <c r="V3927" s="8"/>
      <c r="W3927" s="8"/>
    </row>
    <row r="3928" spans="1:23" ht="14.25" customHeight="1">
      <c r="A3928" s="7">
        <v>40455</v>
      </c>
      <c r="B3928" s="8">
        <v>1.9459</v>
      </c>
      <c r="C3928" s="8">
        <v>3.3182999999999998</v>
      </c>
      <c r="D3928" s="8">
        <v>1.3723999999999998</v>
      </c>
      <c r="E3928" s="8">
        <v>1.23</v>
      </c>
      <c r="F3928" s="8">
        <v>2.5</v>
      </c>
      <c r="G3928" s="8">
        <v>78.489999999999995</v>
      </c>
      <c r="H3928" s="8"/>
      <c r="I3928" s="8"/>
      <c r="J3928" s="8"/>
      <c r="N3928" s="7"/>
      <c r="O3928" s="8"/>
      <c r="P3928" s="8"/>
      <c r="Q3928" s="8"/>
      <c r="R3928" s="8"/>
      <c r="S3928" s="8"/>
      <c r="T3928" s="8"/>
      <c r="U3928" s="8"/>
      <c r="V3928" s="8"/>
      <c r="W3928" s="8"/>
    </row>
    <row r="3929" spans="1:23" ht="14.25" customHeight="1">
      <c r="A3929" s="7">
        <v>40452</v>
      </c>
      <c r="B3929" s="8">
        <v>1.9459</v>
      </c>
      <c r="C3929" s="8">
        <v>3.3182999999999998</v>
      </c>
      <c r="D3929" s="8">
        <v>1.3723999999999998</v>
      </c>
      <c r="E3929" s="8">
        <v>1.26</v>
      </c>
      <c r="F3929" s="8">
        <v>2.54</v>
      </c>
      <c r="G3929" s="8">
        <v>78.03</v>
      </c>
      <c r="H3929" s="8"/>
      <c r="I3929" s="8"/>
      <c r="J3929" s="8"/>
      <c r="N3929" s="7"/>
      <c r="O3929" s="8"/>
      <c r="P3929" s="8"/>
      <c r="Q3929" s="8"/>
      <c r="R3929" s="8"/>
      <c r="S3929" s="8"/>
      <c r="T3929" s="8"/>
      <c r="U3929" s="8"/>
      <c r="V3929" s="8"/>
      <c r="W3929" s="8"/>
    </row>
    <row r="3930" spans="1:23" ht="14.25" customHeight="1">
      <c r="A3930" s="7">
        <v>40451</v>
      </c>
      <c r="B3930" s="8">
        <v>1.9459</v>
      </c>
      <c r="C3930" s="8">
        <v>3.3182999999999998</v>
      </c>
      <c r="D3930" s="8">
        <v>1.3723999999999998</v>
      </c>
      <c r="E3930" s="8">
        <v>1.27</v>
      </c>
      <c r="F3930" s="8">
        <v>2.5299999999999998</v>
      </c>
      <c r="G3930" s="8">
        <v>78.8</v>
      </c>
      <c r="H3930" s="8"/>
      <c r="I3930" s="8"/>
      <c r="J3930" s="8"/>
      <c r="N3930" s="7"/>
      <c r="O3930" s="8"/>
      <c r="P3930" s="8"/>
      <c r="Q3930" s="8"/>
      <c r="R3930" s="8"/>
      <c r="S3930" s="8"/>
      <c r="T3930" s="8"/>
      <c r="U3930" s="8"/>
      <c r="V3930" s="8"/>
      <c r="W3930" s="8"/>
    </row>
    <row r="3931" spans="1:23" ht="14.25" customHeight="1">
      <c r="A3931" s="7">
        <v>40450</v>
      </c>
      <c r="B3931" s="8">
        <v>1.9441999999999999</v>
      </c>
      <c r="C3931" s="8">
        <v>3.331</v>
      </c>
      <c r="D3931" s="8">
        <v>1.3868</v>
      </c>
      <c r="E3931" s="8">
        <v>1.28</v>
      </c>
      <c r="F3931" s="8">
        <v>2.52</v>
      </c>
      <c r="G3931" s="8">
        <v>78.78</v>
      </c>
      <c r="H3931" s="8"/>
      <c r="I3931" s="8"/>
      <c r="J3931" s="8"/>
      <c r="N3931" s="7"/>
      <c r="O3931" s="8"/>
      <c r="P3931" s="8"/>
      <c r="Q3931" s="8"/>
      <c r="R3931" s="8"/>
      <c r="S3931" s="8"/>
      <c r="T3931" s="8"/>
      <c r="U3931" s="8"/>
      <c r="V3931" s="8"/>
      <c r="W3931" s="8"/>
    </row>
    <row r="3932" spans="1:23" ht="14.25" customHeight="1">
      <c r="A3932" s="7">
        <v>40449</v>
      </c>
      <c r="B3932" s="8">
        <v>1.9461999999999999</v>
      </c>
      <c r="C3932" s="8">
        <v>3.3371</v>
      </c>
      <c r="D3932" s="8">
        <v>1.3909</v>
      </c>
      <c r="E3932" s="8">
        <v>1.25</v>
      </c>
      <c r="F3932" s="8">
        <v>2.48</v>
      </c>
      <c r="G3932" s="8">
        <v>78.92</v>
      </c>
      <c r="H3932" s="8"/>
      <c r="I3932" s="8"/>
      <c r="J3932" s="8"/>
      <c r="N3932" s="7"/>
      <c r="O3932" s="8"/>
      <c r="P3932" s="8"/>
      <c r="Q3932" s="8"/>
      <c r="R3932" s="8"/>
      <c r="S3932" s="8"/>
      <c r="T3932" s="8"/>
      <c r="U3932" s="8"/>
      <c r="V3932" s="8"/>
      <c r="W3932" s="8"/>
    </row>
    <row r="3933" spans="1:23" ht="14.25" customHeight="1">
      <c r="A3933" s="7">
        <v>40448</v>
      </c>
      <c r="B3933" s="8">
        <v>1.9456</v>
      </c>
      <c r="C3933" s="8">
        <v>3.3378000000000001</v>
      </c>
      <c r="D3933" s="8">
        <v>1.3922000000000001</v>
      </c>
      <c r="E3933" s="8">
        <v>1.31</v>
      </c>
      <c r="F3933" s="8">
        <v>2.54</v>
      </c>
      <c r="G3933" s="8">
        <v>79.53</v>
      </c>
      <c r="H3933" s="8"/>
      <c r="I3933" s="8"/>
      <c r="J3933" s="8"/>
      <c r="N3933" s="7"/>
      <c r="O3933" s="8"/>
      <c r="P3933" s="8"/>
      <c r="Q3933" s="8"/>
      <c r="R3933" s="8"/>
      <c r="S3933" s="8"/>
      <c r="T3933" s="8"/>
      <c r="U3933" s="8"/>
      <c r="V3933" s="8"/>
      <c r="W3933" s="8"/>
    </row>
    <row r="3934" spans="1:23" ht="14.25" customHeight="1">
      <c r="A3934" s="7">
        <v>40447</v>
      </c>
      <c r="B3934" s="8">
        <v>1.9347000000000001</v>
      </c>
      <c r="C3934" s="8">
        <v>3.3428</v>
      </c>
      <c r="D3934" s="8">
        <v>1.4080999999999999</v>
      </c>
      <c r="E3934" s="8">
        <v>1.37</v>
      </c>
      <c r="F3934" s="8">
        <v>2.62</v>
      </c>
      <c r="G3934" s="8">
        <v>79.28</v>
      </c>
      <c r="H3934" s="8"/>
      <c r="I3934" s="8"/>
      <c r="J3934" s="8"/>
      <c r="N3934" s="7"/>
      <c r="O3934" s="8"/>
      <c r="P3934" s="8"/>
      <c r="Q3934" s="8"/>
      <c r="R3934" s="8"/>
      <c r="S3934" s="8"/>
      <c r="T3934" s="8"/>
      <c r="U3934" s="8"/>
      <c r="V3934" s="8"/>
      <c r="W3934" s="8"/>
    </row>
    <row r="3935" spans="1:23" ht="14.25" customHeight="1">
      <c r="A3935" s="7">
        <v>40446</v>
      </c>
      <c r="B3935" s="8">
        <v>1.9340999999999999</v>
      </c>
      <c r="C3935" s="8">
        <v>3.3386999999999998</v>
      </c>
      <c r="D3935" s="8">
        <v>1.4045999999999998</v>
      </c>
      <c r="E3935" s="8">
        <v>1.37</v>
      </c>
      <c r="F3935" s="8">
        <v>2.62</v>
      </c>
      <c r="G3935" s="8">
        <v>79.28</v>
      </c>
      <c r="H3935" s="8"/>
      <c r="I3935" s="8"/>
      <c r="J3935" s="8"/>
      <c r="N3935" s="7"/>
      <c r="O3935" s="8"/>
      <c r="P3935" s="8"/>
      <c r="Q3935" s="8"/>
      <c r="R3935" s="8"/>
      <c r="S3935" s="8"/>
      <c r="T3935" s="8"/>
      <c r="U3935" s="8"/>
      <c r="V3935" s="8"/>
      <c r="W3935" s="8"/>
    </row>
    <row r="3936" spans="1:23" ht="14.25" customHeight="1">
      <c r="A3936" s="7">
        <v>40445</v>
      </c>
      <c r="B3936" s="8">
        <v>1.9311</v>
      </c>
      <c r="C3936" s="8">
        <v>3.3391000000000002</v>
      </c>
      <c r="D3936" s="8">
        <v>1.4080000000000001</v>
      </c>
      <c r="E3936" s="8">
        <v>1.37</v>
      </c>
      <c r="F3936" s="8">
        <v>2.62</v>
      </c>
      <c r="G3936" s="8">
        <v>79.28</v>
      </c>
      <c r="H3936" s="8"/>
      <c r="I3936" s="8"/>
      <c r="J3936" s="8"/>
      <c r="N3936" s="7"/>
      <c r="O3936" s="8"/>
      <c r="P3936" s="8"/>
      <c r="Q3936" s="8"/>
      <c r="R3936" s="8"/>
      <c r="S3936" s="8"/>
      <c r="T3936" s="8"/>
      <c r="U3936" s="8"/>
      <c r="V3936" s="8"/>
      <c r="W3936" s="8"/>
    </row>
    <row r="3937" spans="1:23" ht="14.25" customHeight="1">
      <c r="A3937" s="7">
        <v>40444</v>
      </c>
      <c r="B3937" s="8">
        <v>1.9311</v>
      </c>
      <c r="C3937" s="8">
        <v>3.3391000000000002</v>
      </c>
      <c r="D3937" s="8">
        <v>1.4080000000000001</v>
      </c>
      <c r="E3937" s="8">
        <v>1.34</v>
      </c>
      <c r="F3937" s="8">
        <v>2.56</v>
      </c>
      <c r="G3937" s="8">
        <v>80.12</v>
      </c>
      <c r="H3937" s="8"/>
      <c r="I3937" s="8"/>
      <c r="J3937" s="8"/>
      <c r="N3937" s="7"/>
      <c r="O3937" s="8"/>
      <c r="P3937" s="8"/>
      <c r="Q3937" s="8"/>
      <c r="R3937" s="8"/>
      <c r="S3937" s="8"/>
      <c r="T3937" s="8"/>
      <c r="U3937" s="8"/>
      <c r="V3937" s="8"/>
      <c r="W3937" s="8"/>
    </row>
    <row r="3938" spans="1:23" ht="14.25" customHeight="1">
      <c r="A3938" s="7">
        <v>40443</v>
      </c>
      <c r="B3938" s="8">
        <v>1.9311</v>
      </c>
      <c r="C3938" s="8">
        <v>3.3391000000000002</v>
      </c>
      <c r="D3938" s="8">
        <v>1.4080000000000001</v>
      </c>
      <c r="E3938" s="8">
        <v>1.33</v>
      </c>
      <c r="F3938" s="8">
        <v>2.56</v>
      </c>
      <c r="G3938" s="8">
        <v>79.8</v>
      </c>
      <c r="H3938" s="8"/>
      <c r="I3938" s="8"/>
      <c r="J3938" s="8"/>
      <c r="N3938" s="7"/>
      <c r="O3938" s="8"/>
      <c r="P3938" s="8"/>
      <c r="Q3938" s="8"/>
      <c r="R3938" s="8"/>
      <c r="S3938" s="8"/>
      <c r="T3938" s="8"/>
      <c r="U3938" s="8"/>
      <c r="V3938" s="8"/>
      <c r="W3938" s="8"/>
    </row>
    <row r="3939" spans="1:23" ht="14.25" customHeight="1">
      <c r="A3939" s="7">
        <v>40442</v>
      </c>
      <c r="B3939" s="8">
        <v>1.9311</v>
      </c>
      <c r="C3939" s="8">
        <v>3.3391000000000002</v>
      </c>
      <c r="D3939" s="8">
        <v>1.4080000000000001</v>
      </c>
      <c r="E3939" s="8">
        <v>1.34</v>
      </c>
      <c r="F3939" s="8">
        <v>2.61</v>
      </c>
      <c r="G3939" s="8">
        <v>80.44</v>
      </c>
      <c r="H3939" s="8"/>
      <c r="I3939" s="8"/>
      <c r="J3939" s="8"/>
      <c r="N3939" s="7"/>
      <c r="O3939" s="8"/>
      <c r="P3939" s="8"/>
      <c r="Q3939" s="8"/>
      <c r="R3939" s="8"/>
      <c r="S3939" s="8"/>
      <c r="T3939" s="8"/>
      <c r="U3939" s="8"/>
      <c r="V3939" s="8"/>
      <c r="W3939" s="8"/>
    </row>
    <row r="3940" spans="1:23" ht="14.25" customHeight="1">
      <c r="A3940" s="7">
        <v>40441</v>
      </c>
      <c r="B3940" s="8">
        <v>1.9268000000000001</v>
      </c>
      <c r="C3940" s="8">
        <v>3.3388</v>
      </c>
      <c r="D3940" s="8">
        <v>1.4119999999999999</v>
      </c>
      <c r="E3940" s="8">
        <v>1.43</v>
      </c>
      <c r="F3940" s="8">
        <v>2.72</v>
      </c>
      <c r="G3940" s="8">
        <v>81.319999999999993</v>
      </c>
      <c r="H3940" s="8"/>
      <c r="I3940" s="8"/>
      <c r="J3940" s="8"/>
      <c r="N3940" s="7"/>
      <c r="O3940" s="8"/>
      <c r="P3940" s="8"/>
      <c r="Q3940" s="8"/>
      <c r="R3940" s="8"/>
      <c r="S3940" s="8"/>
      <c r="T3940" s="8"/>
      <c r="U3940" s="8"/>
      <c r="V3940" s="8"/>
      <c r="W3940" s="8"/>
    </row>
    <row r="3941" spans="1:23" ht="14.25" customHeight="1">
      <c r="A3941" s="7">
        <v>40440</v>
      </c>
      <c r="B3941" s="8">
        <v>1.9346000000000001</v>
      </c>
      <c r="C3941" s="8">
        <v>3.35</v>
      </c>
      <c r="D3941" s="8">
        <v>1.4154</v>
      </c>
      <c r="E3941" s="8">
        <v>1.46</v>
      </c>
      <c r="F3941" s="8">
        <v>2.75</v>
      </c>
      <c r="G3941" s="8">
        <v>81.41</v>
      </c>
      <c r="H3941" s="8"/>
      <c r="I3941" s="8"/>
      <c r="J3941" s="8"/>
      <c r="N3941" s="7"/>
      <c r="O3941" s="8"/>
      <c r="P3941" s="8"/>
      <c r="Q3941" s="8"/>
      <c r="R3941" s="8"/>
      <c r="S3941" s="8"/>
      <c r="T3941" s="8"/>
      <c r="U3941" s="8"/>
      <c r="V3941" s="8"/>
      <c r="W3941" s="8"/>
    </row>
    <row r="3942" spans="1:23" ht="14.25" customHeight="1">
      <c r="A3942" s="7">
        <v>40438</v>
      </c>
      <c r="B3942" s="8">
        <v>1.9335</v>
      </c>
      <c r="C3942" s="8">
        <v>3.3504</v>
      </c>
      <c r="D3942" s="8">
        <v>1.4169</v>
      </c>
      <c r="E3942" s="8">
        <v>1.46</v>
      </c>
      <c r="F3942" s="8">
        <v>2.75</v>
      </c>
      <c r="G3942" s="8">
        <v>81.41</v>
      </c>
      <c r="H3942" s="8"/>
      <c r="I3942" s="8"/>
      <c r="J3942" s="8"/>
      <c r="N3942" s="7"/>
      <c r="O3942" s="8"/>
      <c r="P3942" s="8"/>
      <c r="Q3942" s="8"/>
      <c r="R3942" s="8"/>
      <c r="S3942" s="8"/>
      <c r="T3942" s="8"/>
      <c r="U3942" s="8"/>
      <c r="V3942" s="8"/>
      <c r="W3942" s="8"/>
    </row>
    <row r="3943" spans="1:23" ht="14.25" customHeight="1">
      <c r="A3943" s="7">
        <v>40437</v>
      </c>
      <c r="B3943" s="8">
        <v>1.9176</v>
      </c>
      <c r="C3943" s="8">
        <v>3.3401000000000001</v>
      </c>
      <c r="D3943" s="8">
        <v>1.4225000000000001</v>
      </c>
      <c r="E3943" s="8">
        <v>1.48</v>
      </c>
      <c r="F3943" s="8">
        <v>2.77</v>
      </c>
      <c r="G3943" s="8">
        <v>81.27</v>
      </c>
      <c r="H3943" s="8"/>
      <c r="I3943" s="8"/>
      <c r="J3943" s="8"/>
      <c r="N3943" s="7"/>
      <c r="O3943" s="8"/>
      <c r="P3943" s="8"/>
      <c r="Q3943" s="8"/>
      <c r="R3943" s="8"/>
      <c r="S3943" s="8"/>
      <c r="T3943" s="8"/>
      <c r="U3943" s="8"/>
      <c r="V3943" s="8"/>
      <c r="W3943" s="8"/>
    </row>
    <row r="3944" spans="1:23" ht="14.25" customHeight="1">
      <c r="A3944" s="7">
        <v>40436</v>
      </c>
      <c r="B3944" s="8">
        <v>1.9027000000000001</v>
      </c>
      <c r="C3944" s="8">
        <v>3.3443000000000001</v>
      </c>
      <c r="D3944" s="8">
        <v>1.4416</v>
      </c>
      <c r="E3944" s="8">
        <v>1.46</v>
      </c>
      <c r="F3944" s="8">
        <v>2.74</v>
      </c>
      <c r="G3944" s="8">
        <v>81.459999999999994</v>
      </c>
      <c r="H3944" s="8"/>
      <c r="I3944" s="8"/>
      <c r="J3944" s="8"/>
      <c r="N3944" s="7"/>
      <c r="O3944" s="8"/>
      <c r="P3944" s="8"/>
      <c r="Q3944" s="8"/>
      <c r="R3944" s="8"/>
      <c r="S3944" s="8"/>
      <c r="T3944" s="8"/>
      <c r="U3944" s="8"/>
      <c r="V3944" s="8"/>
      <c r="W3944" s="8"/>
    </row>
    <row r="3945" spans="1:23" ht="14.25" customHeight="1">
      <c r="A3945" s="7">
        <v>40435</v>
      </c>
      <c r="B3945" s="8">
        <v>1.9016999999999999</v>
      </c>
      <c r="C3945" s="8">
        <v>3.3205</v>
      </c>
      <c r="D3945" s="8">
        <v>1.4188000000000001</v>
      </c>
      <c r="E3945" s="8">
        <v>1.43</v>
      </c>
      <c r="F3945" s="8">
        <v>2.68</v>
      </c>
      <c r="G3945" s="8">
        <v>81.25</v>
      </c>
      <c r="H3945" s="8"/>
      <c r="I3945" s="8"/>
      <c r="J3945" s="8"/>
      <c r="N3945" s="7"/>
      <c r="O3945" s="8"/>
      <c r="P3945" s="8"/>
      <c r="Q3945" s="8"/>
      <c r="R3945" s="8"/>
      <c r="S3945" s="8"/>
      <c r="T3945" s="8"/>
      <c r="U3945" s="8"/>
      <c r="V3945" s="8"/>
      <c r="W3945" s="8"/>
    </row>
    <row r="3946" spans="1:23" ht="14.25" customHeight="1">
      <c r="A3946" s="7">
        <v>40434</v>
      </c>
      <c r="B3946" s="8">
        <v>1.8949</v>
      </c>
      <c r="C3946" s="8">
        <v>3.3250999999999999</v>
      </c>
      <c r="D3946" s="8">
        <v>1.4301999999999999</v>
      </c>
      <c r="E3946" s="8">
        <v>1.51</v>
      </c>
      <c r="F3946" s="8">
        <v>2.74</v>
      </c>
      <c r="G3946" s="8">
        <v>81.87</v>
      </c>
      <c r="H3946" s="8"/>
      <c r="I3946" s="8"/>
      <c r="J3946" s="8"/>
      <c r="N3946" s="7"/>
      <c r="O3946" s="8"/>
      <c r="P3946" s="8"/>
      <c r="Q3946" s="8"/>
      <c r="R3946" s="8"/>
      <c r="S3946" s="8"/>
      <c r="T3946" s="8"/>
      <c r="U3946" s="8"/>
      <c r="V3946" s="8"/>
      <c r="W3946" s="8"/>
    </row>
    <row r="3947" spans="1:23" ht="14.25" customHeight="1">
      <c r="A3947" s="7">
        <v>40431</v>
      </c>
      <c r="B3947" s="8">
        <v>1.9123000000000001</v>
      </c>
      <c r="C3947" s="8">
        <v>3.2989000000000002</v>
      </c>
      <c r="D3947" s="8">
        <v>1.3866000000000001</v>
      </c>
      <c r="E3947" s="8">
        <v>1.59</v>
      </c>
      <c r="F3947" s="8">
        <v>2.81</v>
      </c>
      <c r="G3947" s="8">
        <v>82.86</v>
      </c>
      <c r="H3947" s="8"/>
      <c r="I3947" s="8"/>
      <c r="J3947" s="8"/>
      <c r="N3947" s="7"/>
      <c r="O3947" s="8"/>
      <c r="P3947" s="8"/>
      <c r="Q3947" s="8"/>
      <c r="R3947" s="8"/>
      <c r="S3947" s="8"/>
      <c r="T3947" s="8"/>
      <c r="U3947" s="8"/>
      <c r="V3947" s="8"/>
      <c r="W3947" s="8"/>
    </row>
    <row r="3948" spans="1:23" ht="14.25" customHeight="1">
      <c r="A3948" s="7">
        <v>40430</v>
      </c>
      <c r="B3948" s="8">
        <v>1.9267000000000001</v>
      </c>
      <c r="C3948" s="8">
        <v>3.2681</v>
      </c>
      <c r="D3948" s="8">
        <v>1.3413999999999999</v>
      </c>
      <c r="E3948" s="8">
        <v>1.57</v>
      </c>
      <c r="F3948" s="8">
        <v>2.77</v>
      </c>
      <c r="G3948" s="8">
        <v>82.68</v>
      </c>
      <c r="H3948" s="8"/>
      <c r="I3948" s="8"/>
      <c r="J3948" s="8"/>
      <c r="N3948" s="7"/>
      <c r="O3948" s="8"/>
      <c r="P3948" s="8"/>
      <c r="Q3948" s="8"/>
      <c r="R3948" s="8"/>
      <c r="S3948" s="8"/>
      <c r="T3948" s="8"/>
      <c r="U3948" s="8"/>
      <c r="V3948" s="8"/>
      <c r="W3948" s="8"/>
    </row>
    <row r="3949" spans="1:23" ht="14.25" customHeight="1">
      <c r="A3949" s="7">
        <v>40429</v>
      </c>
      <c r="B3949" s="8">
        <v>1.9262999999999999</v>
      </c>
      <c r="C3949" s="8">
        <v>3.2631999999999999</v>
      </c>
      <c r="D3949" s="8">
        <v>1.3369</v>
      </c>
      <c r="E3949" s="8">
        <v>1.46</v>
      </c>
      <c r="F3949" s="8">
        <v>2.66</v>
      </c>
      <c r="G3949" s="8">
        <v>82.57</v>
      </c>
      <c r="H3949" s="8"/>
      <c r="I3949" s="8"/>
      <c r="J3949" s="8"/>
      <c r="N3949" s="7"/>
      <c r="O3949" s="8"/>
      <c r="P3949" s="8"/>
      <c r="Q3949" s="8"/>
      <c r="R3949" s="8"/>
      <c r="S3949" s="8"/>
      <c r="T3949" s="8"/>
      <c r="U3949" s="8"/>
      <c r="V3949" s="8"/>
      <c r="W3949" s="8"/>
    </row>
    <row r="3950" spans="1:23" ht="14.25" customHeight="1">
      <c r="A3950" s="7">
        <v>40428</v>
      </c>
      <c r="B3950" s="8">
        <v>1.9221999999999999</v>
      </c>
      <c r="C3950" s="8">
        <v>3.2738999999999998</v>
      </c>
      <c r="D3950" s="8">
        <v>1.3516999999999999</v>
      </c>
      <c r="E3950" s="8">
        <v>1.41</v>
      </c>
      <c r="F3950" s="8">
        <v>2.61</v>
      </c>
      <c r="G3950" s="8">
        <v>82.89</v>
      </c>
      <c r="H3950" s="8"/>
      <c r="I3950" s="8"/>
      <c r="J3950" s="8"/>
      <c r="N3950" s="7"/>
      <c r="O3950" s="8"/>
      <c r="P3950" s="8"/>
      <c r="Q3950" s="8"/>
      <c r="R3950" s="8"/>
      <c r="S3950" s="8"/>
      <c r="T3950" s="8"/>
      <c r="U3950" s="8"/>
      <c r="V3950" s="8"/>
      <c r="W3950" s="8"/>
    </row>
    <row r="3951" spans="1:23" ht="14.25" customHeight="1">
      <c r="A3951" s="7">
        <v>40427</v>
      </c>
      <c r="B3951" s="8">
        <v>1.9160999999999999</v>
      </c>
      <c r="C3951" s="8">
        <v>3.258</v>
      </c>
      <c r="D3951" s="8">
        <v>1.3419000000000001</v>
      </c>
      <c r="E3951" s="8">
        <v>1.49</v>
      </c>
      <c r="F3951" s="8">
        <v>2.72</v>
      </c>
      <c r="G3951" s="8">
        <v>82.05</v>
      </c>
      <c r="H3951" s="8"/>
      <c r="I3951" s="8"/>
      <c r="J3951" s="8"/>
      <c r="N3951" s="7"/>
      <c r="O3951" s="8"/>
      <c r="P3951" s="8"/>
      <c r="Q3951" s="8"/>
      <c r="R3951" s="8"/>
      <c r="S3951" s="8"/>
      <c r="T3951" s="8"/>
      <c r="U3951" s="8"/>
      <c r="V3951" s="8"/>
      <c r="W3951" s="8"/>
    </row>
    <row r="3952" spans="1:23" ht="14.25" customHeight="1">
      <c r="A3952" s="7">
        <v>40424</v>
      </c>
      <c r="B3952" s="8">
        <v>1.9160999999999999</v>
      </c>
      <c r="C3952" s="8">
        <v>3.2406000000000001</v>
      </c>
      <c r="D3952" s="8">
        <v>1.3245000000000002</v>
      </c>
      <c r="E3952" s="8">
        <v>1.49</v>
      </c>
      <c r="F3952" s="8">
        <v>2.72</v>
      </c>
      <c r="G3952" s="8">
        <v>82.01</v>
      </c>
      <c r="H3952" s="8"/>
      <c r="I3952" s="8"/>
      <c r="J3952" s="8"/>
      <c r="N3952" s="7"/>
      <c r="O3952" s="8"/>
      <c r="P3952" s="8"/>
      <c r="Q3952" s="8"/>
      <c r="R3952" s="8"/>
      <c r="S3952" s="8"/>
      <c r="T3952" s="8"/>
      <c r="U3952" s="8"/>
      <c r="V3952" s="8"/>
      <c r="W3952" s="8"/>
    </row>
    <row r="3953" spans="1:23" ht="14.25" customHeight="1">
      <c r="A3953" s="7">
        <v>40423</v>
      </c>
      <c r="B3953" s="8">
        <v>1.9000999999999999</v>
      </c>
      <c r="C3953" s="8">
        <v>3.2418</v>
      </c>
      <c r="D3953" s="8">
        <v>1.3417000000000001</v>
      </c>
      <c r="E3953" s="8">
        <v>1.43</v>
      </c>
      <c r="F3953" s="8">
        <v>2.63</v>
      </c>
      <c r="G3953" s="8">
        <v>82.4</v>
      </c>
      <c r="H3953" s="8"/>
      <c r="I3953" s="8"/>
      <c r="J3953" s="8"/>
      <c r="N3953" s="7"/>
      <c r="O3953" s="8"/>
      <c r="P3953" s="8"/>
      <c r="Q3953" s="8"/>
      <c r="R3953" s="8"/>
      <c r="S3953" s="8"/>
      <c r="T3953" s="8"/>
      <c r="U3953" s="8"/>
      <c r="V3953" s="8"/>
      <c r="W3953" s="8"/>
    </row>
    <row r="3954" spans="1:23" ht="14.25" customHeight="1">
      <c r="A3954" s="7">
        <v>40422</v>
      </c>
      <c r="B3954" s="8">
        <v>1.9086000000000001</v>
      </c>
      <c r="C3954" s="8">
        <v>3.2357999999999998</v>
      </c>
      <c r="D3954" s="8">
        <v>1.3271999999999997</v>
      </c>
      <c r="E3954" s="8">
        <v>1.41</v>
      </c>
      <c r="F3954" s="8">
        <v>2.58</v>
      </c>
      <c r="G3954" s="8">
        <v>82.48</v>
      </c>
      <c r="H3954" s="8"/>
      <c r="I3954" s="8"/>
      <c r="J3954" s="8"/>
      <c r="N3954" s="7"/>
      <c r="O3954" s="8"/>
      <c r="P3954" s="8"/>
      <c r="Q3954" s="8"/>
      <c r="R3954" s="8"/>
      <c r="S3954" s="8"/>
      <c r="T3954" s="8"/>
      <c r="U3954" s="8"/>
      <c r="V3954" s="8"/>
      <c r="W3954" s="8"/>
    </row>
    <row r="3955" spans="1:23" ht="14.25" customHeight="1">
      <c r="A3955" s="7">
        <v>40421</v>
      </c>
      <c r="B3955" s="8">
        <v>1.9162999999999999</v>
      </c>
      <c r="C3955" s="8">
        <v>3.2301000000000002</v>
      </c>
      <c r="D3955" s="8">
        <v>1.3138000000000003</v>
      </c>
      <c r="E3955" s="8">
        <v>1.33</v>
      </c>
      <c r="F3955" s="8">
        <v>2.4700000000000002</v>
      </c>
      <c r="G3955" s="8">
        <v>83.08</v>
      </c>
      <c r="H3955" s="8"/>
      <c r="I3955" s="8"/>
      <c r="J3955" s="8"/>
      <c r="N3955" s="7"/>
      <c r="O3955" s="8"/>
      <c r="P3955" s="8"/>
      <c r="Q3955" s="8"/>
      <c r="R3955" s="8"/>
      <c r="S3955" s="8"/>
      <c r="T3955" s="8"/>
      <c r="U3955" s="8"/>
      <c r="V3955" s="8"/>
      <c r="W3955" s="8"/>
    </row>
    <row r="3956" spans="1:23" ht="14.25" customHeight="1">
      <c r="A3956" s="7">
        <v>40420</v>
      </c>
      <c r="B3956" s="8">
        <v>1.9023000000000001</v>
      </c>
      <c r="C3956" s="8">
        <v>3.2303999999999999</v>
      </c>
      <c r="D3956" s="8">
        <v>1.3280999999999998</v>
      </c>
      <c r="E3956" s="8">
        <v>1.39</v>
      </c>
      <c r="F3956" s="8">
        <v>2.54</v>
      </c>
      <c r="G3956" s="8">
        <v>83.16</v>
      </c>
      <c r="H3956" s="8"/>
      <c r="I3956" s="8"/>
      <c r="J3956" s="8"/>
      <c r="N3956" s="7"/>
      <c r="O3956" s="8"/>
      <c r="P3956" s="8"/>
      <c r="Q3956" s="8"/>
      <c r="R3956" s="8"/>
      <c r="S3956" s="8"/>
      <c r="T3956" s="8"/>
      <c r="U3956" s="8"/>
      <c r="V3956" s="8"/>
      <c r="W3956" s="8"/>
    </row>
    <row r="3957" spans="1:23" ht="14.25" customHeight="1">
      <c r="A3957" s="7">
        <v>40417</v>
      </c>
      <c r="B3957" s="8">
        <v>1.9005000000000001</v>
      </c>
      <c r="C3957" s="8">
        <v>3.2378999999999998</v>
      </c>
      <c r="D3957" s="8">
        <v>1.3373999999999997</v>
      </c>
      <c r="E3957" s="8">
        <v>1.49</v>
      </c>
      <c r="F3957" s="8">
        <v>2.66</v>
      </c>
      <c r="G3957" s="8">
        <v>82.74</v>
      </c>
      <c r="H3957" s="8"/>
      <c r="I3957" s="8"/>
      <c r="J3957" s="8"/>
      <c r="N3957" s="7"/>
      <c r="O3957" s="8"/>
      <c r="P3957" s="8"/>
      <c r="Q3957" s="8"/>
      <c r="R3957" s="8"/>
      <c r="S3957" s="8"/>
      <c r="T3957" s="8"/>
      <c r="U3957" s="8"/>
      <c r="V3957" s="8"/>
      <c r="W3957" s="8"/>
    </row>
    <row r="3958" spans="1:23" ht="14.25" customHeight="1">
      <c r="A3958" s="7">
        <v>40416</v>
      </c>
      <c r="B3958" s="8">
        <v>1.91</v>
      </c>
      <c r="C3958" s="8">
        <v>3.2322000000000002</v>
      </c>
      <c r="D3958" s="8">
        <v>1.3222000000000003</v>
      </c>
      <c r="E3958" s="8">
        <v>1.38</v>
      </c>
      <c r="F3958" s="8">
        <v>2.5</v>
      </c>
      <c r="G3958" s="8">
        <v>82.89</v>
      </c>
      <c r="H3958" s="8"/>
      <c r="I3958" s="8"/>
      <c r="J3958" s="8"/>
      <c r="N3958" s="7"/>
      <c r="O3958" s="8"/>
      <c r="P3958" s="8"/>
      <c r="Q3958" s="8"/>
      <c r="R3958" s="8"/>
      <c r="S3958" s="8"/>
      <c r="T3958" s="8"/>
      <c r="U3958" s="8"/>
      <c r="V3958" s="8"/>
      <c r="W3958" s="8"/>
    </row>
    <row r="3959" spans="1:23" ht="14.25" customHeight="1">
      <c r="A3959" s="7">
        <v>40415</v>
      </c>
      <c r="B3959" s="8">
        <v>1.8794999999999999</v>
      </c>
      <c r="C3959" s="8">
        <v>3.2153999999999998</v>
      </c>
      <c r="D3959" s="8">
        <v>1.3358999999999999</v>
      </c>
      <c r="E3959" s="8">
        <v>1.4</v>
      </c>
      <c r="F3959" s="8">
        <v>2.54</v>
      </c>
      <c r="G3959" s="8">
        <v>83.19</v>
      </c>
      <c r="H3959" s="8"/>
      <c r="I3959" s="8"/>
      <c r="J3959" s="8"/>
      <c r="N3959" s="7"/>
      <c r="O3959" s="8"/>
      <c r="P3959" s="8"/>
      <c r="Q3959" s="8"/>
      <c r="R3959" s="8"/>
      <c r="S3959" s="8"/>
      <c r="T3959" s="8"/>
      <c r="U3959" s="8"/>
      <c r="V3959" s="8"/>
      <c r="W3959" s="8"/>
    </row>
    <row r="3960" spans="1:23" ht="14.25" customHeight="1">
      <c r="A3960" s="7">
        <v>40414</v>
      </c>
      <c r="B3960" s="8">
        <v>1.8928</v>
      </c>
      <c r="C3960" s="8">
        <v>3.2229000000000001</v>
      </c>
      <c r="D3960" s="8">
        <v>1.3301000000000001</v>
      </c>
      <c r="E3960" s="8">
        <v>1.36</v>
      </c>
      <c r="F3960" s="8">
        <v>2.5</v>
      </c>
      <c r="G3960" s="8">
        <v>83.32</v>
      </c>
      <c r="H3960" s="8"/>
      <c r="I3960" s="8"/>
      <c r="J3960" s="8"/>
      <c r="N3960" s="7"/>
      <c r="O3960" s="8"/>
      <c r="P3960" s="8"/>
      <c r="Q3960" s="8"/>
      <c r="R3960" s="8"/>
      <c r="S3960" s="8"/>
      <c r="T3960" s="8"/>
      <c r="U3960" s="8"/>
      <c r="V3960" s="8"/>
      <c r="W3960" s="8"/>
    </row>
    <row r="3961" spans="1:23" ht="14.25" customHeight="1">
      <c r="A3961" s="7">
        <v>40413</v>
      </c>
      <c r="B3961" s="8">
        <v>1.9225000000000001</v>
      </c>
      <c r="C3961" s="8">
        <v>3.2345999999999999</v>
      </c>
      <c r="D3961" s="8">
        <v>1.3120999999999998</v>
      </c>
      <c r="E3961" s="8">
        <v>1.43</v>
      </c>
      <c r="F3961" s="8">
        <v>2.6</v>
      </c>
      <c r="G3961" s="8">
        <v>83.26</v>
      </c>
      <c r="H3961" s="8"/>
      <c r="I3961" s="8"/>
      <c r="J3961" s="8"/>
      <c r="N3961" s="7"/>
      <c r="O3961" s="8"/>
      <c r="P3961" s="8"/>
      <c r="Q3961" s="8"/>
      <c r="R3961" s="8"/>
      <c r="S3961" s="8"/>
      <c r="T3961" s="8"/>
      <c r="U3961" s="8"/>
      <c r="V3961" s="8"/>
      <c r="W3961" s="8"/>
    </row>
    <row r="3962" spans="1:23" ht="14.25" customHeight="1">
      <c r="A3962" s="7">
        <v>40410</v>
      </c>
      <c r="B3962" s="8">
        <v>1.9194</v>
      </c>
      <c r="C3962" s="8">
        <v>3.2389000000000001</v>
      </c>
      <c r="D3962" s="8">
        <v>1.3195000000000001</v>
      </c>
      <c r="E3962" s="8">
        <v>1.47</v>
      </c>
      <c r="F3962" s="8">
        <v>2.62</v>
      </c>
      <c r="G3962" s="8">
        <v>83.02</v>
      </c>
      <c r="H3962" s="8"/>
      <c r="I3962" s="8"/>
      <c r="J3962" s="8"/>
      <c r="N3962" s="7"/>
      <c r="O3962" s="8"/>
      <c r="P3962" s="8"/>
      <c r="Q3962" s="8"/>
      <c r="R3962" s="8"/>
      <c r="S3962" s="8"/>
      <c r="T3962" s="8"/>
      <c r="U3962" s="8"/>
      <c r="V3962" s="8"/>
      <c r="W3962" s="8"/>
    </row>
    <row r="3963" spans="1:23" ht="14.25" customHeight="1">
      <c r="A3963" s="7">
        <v>40409</v>
      </c>
      <c r="B3963" s="8">
        <v>1.9412</v>
      </c>
      <c r="C3963" s="8">
        <v>3.2501000000000002</v>
      </c>
      <c r="D3963" s="8">
        <v>1.3089000000000002</v>
      </c>
      <c r="E3963" s="8">
        <v>1.41</v>
      </c>
      <c r="F3963" s="8">
        <v>2.58</v>
      </c>
      <c r="G3963" s="8">
        <v>82.47</v>
      </c>
      <c r="H3963" s="8"/>
      <c r="I3963" s="8"/>
      <c r="J3963" s="8"/>
      <c r="N3963" s="7"/>
      <c r="O3963" s="8"/>
      <c r="P3963" s="8"/>
      <c r="Q3963" s="8"/>
      <c r="R3963" s="8"/>
      <c r="S3963" s="8"/>
      <c r="T3963" s="8"/>
      <c r="U3963" s="8"/>
      <c r="V3963" s="8"/>
      <c r="W3963" s="8"/>
    </row>
    <row r="3964" spans="1:23" ht="14.25" customHeight="1">
      <c r="A3964" s="7">
        <v>40408</v>
      </c>
      <c r="B3964" s="8">
        <v>1.9358</v>
      </c>
      <c r="C3964" s="8">
        <v>3.2450000000000001</v>
      </c>
      <c r="D3964" s="8">
        <v>1.3092000000000001</v>
      </c>
      <c r="E3964" s="8">
        <v>1.46</v>
      </c>
      <c r="F3964" s="8">
        <v>2.64</v>
      </c>
      <c r="G3964" s="8">
        <v>82.27</v>
      </c>
      <c r="H3964" s="8"/>
      <c r="I3964" s="8"/>
      <c r="J3964" s="8"/>
      <c r="N3964" s="7"/>
      <c r="O3964" s="8"/>
      <c r="P3964" s="8"/>
      <c r="Q3964" s="8"/>
      <c r="R3964" s="8"/>
      <c r="S3964" s="8"/>
      <c r="T3964" s="8"/>
      <c r="U3964" s="8"/>
      <c r="V3964" s="8"/>
      <c r="W3964" s="8"/>
    </row>
    <row r="3965" spans="1:23" ht="14.25" customHeight="1">
      <c r="A3965" s="7">
        <v>40407</v>
      </c>
      <c r="B3965" s="8">
        <v>1.9343999999999999</v>
      </c>
      <c r="C3965" s="8">
        <v>3.2461000000000002</v>
      </c>
      <c r="D3965" s="8">
        <v>1.3117000000000003</v>
      </c>
      <c r="E3965" s="8">
        <v>1.44</v>
      </c>
      <c r="F3965" s="8">
        <v>2.64</v>
      </c>
      <c r="G3965" s="8">
        <v>82.23</v>
      </c>
      <c r="H3965" s="8"/>
      <c r="I3965" s="8"/>
      <c r="J3965" s="8"/>
      <c r="N3965" s="7"/>
      <c r="O3965" s="8"/>
      <c r="P3965" s="8"/>
      <c r="Q3965" s="8"/>
      <c r="R3965" s="8"/>
      <c r="S3965" s="8"/>
      <c r="T3965" s="8"/>
      <c r="U3965" s="8"/>
      <c r="V3965" s="8"/>
      <c r="W3965" s="8"/>
    </row>
    <row r="3966" spans="1:23" ht="14.25" customHeight="1">
      <c r="A3966" s="7">
        <v>40406</v>
      </c>
      <c r="B3966" s="8">
        <v>1.9334</v>
      </c>
      <c r="C3966" s="8">
        <v>3.2504</v>
      </c>
      <c r="D3966" s="8">
        <v>1.3169999999999999</v>
      </c>
      <c r="E3966" s="8">
        <v>1.4</v>
      </c>
      <c r="F3966" s="8">
        <v>2.58</v>
      </c>
      <c r="G3966" s="8">
        <v>82.46</v>
      </c>
      <c r="H3966" s="8"/>
      <c r="I3966" s="8"/>
      <c r="J3966" s="8"/>
      <c r="N3966" s="7"/>
      <c r="O3966" s="8"/>
      <c r="P3966" s="8"/>
      <c r="Q3966" s="8"/>
      <c r="R3966" s="8"/>
      <c r="S3966" s="8"/>
      <c r="T3966" s="8"/>
      <c r="U3966" s="8"/>
      <c r="V3966" s="8"/>
      <c r="W3966" s="8"/>
    </row>
    <row r="3967" spans="1:23" ht="14.25" customHeight="1">
      <c r="A3967" s="7">
        <v>40403</v>
      </c>
      <c r="B3967" s="8">
        <v>1.9206000000000001</v>
      </c>
      <c r="C3967" s="8">
        <v>3.2374000000000001</v>
      </c>
      <c r="D3967" s="8">
        <v>1.3168</v>
      </c>
      <c r="E3967" s="8">
        <v>1.47</v>
      </c>
      <c r="F3967" s="8">
        <v>2.68</v>
      </c>
      <c r="G3967" s="8">
        <v>82.92</v>
      </c>
      <c r="H3967" s="8"/>
      <c r="I3967" s="8"/>
      <c r="J3967" s="8"/>
      <c r="N3967" s="7"/>
      <c r="O3967" s="8"/>
      <c r="P3967" s="8"/>
      <c r="Q3967" s="8"/>
      <c r="R3967" s="8"/>
      <c r="S3967" s="8"/>
      <c r="T3967" s="8"/>
      <c r="U3967" s="8"/>
      <c r="V3967" s="8"/>
      <c r="W3967" s="8"/>
    </row>
    <row r="3968" spans="1:23" ht="14.25" customHeight="1">
      <c r="A3968" s="7">
        <v>40402</v>
      </c>
      <c r="B3968" s="8">
        <v>1.9129</v>
      </c>
      <c r="C3968" s="8">
        <v>3.2229999999999999</v>
      </c>
      <c r="D3968" s="8">
        <v>1.3100999999999998</v>
      </c>
      <c r="E3968" s="8">
        <v>1.48</v>
      </c>
      <c r="F3968" s="8">
        <v>2.74</v>
      </c>
      <c r="G3968" s="8">
        <v>82.59</v>
      </c>
      <c r="H3968" s="8"/>
      <c r="I3968" s="8"/>
      <c r="J3968" s="8"/>
      <c r="N3968" s="7"/>
      <c r="O3968" s="8"/>
      <c r="P3968" s="8"/>
      <c r="Q3968" s="8"/>
      <c r="R3968" s="8"/>
      <c r="S3968" s="8"/>
      <c r="T3968" s="8"/>
      <c r="U3968" s="8"/>
      <c r="V3968" s="8"/>
      <c r="W3968" s="8"/>
    </row>
    <row r="3969" spans="1:23" ht="14.25" customHeight="1">
      <c r="A3969" s="7">
        <v>40401</v>
      </c>
      <c r="B3969" s="8">
        <v>1.9125000000000001</v>
      </c>
      <c r="C3969" s="8">
        <v>3.2685</v>
      </c>
      <c r="D3969" s="8">
        <v>1.3559999999999999</v>
      </c>
      <c r="E3969" s="8">
        <v>1.44</v>
      </c>
      <c r="F3969" s="8">
        <v>2.72</v>
      </c>
      <c r="G3969" s="8">
        <v>82.45</v>
      </c>
      <c r="H3969" s="8"/>
      <c r="I3969" s="8"/>
      <c r="J3969" s="8"/>
      <c r="N3969" s="7"/>
      <c r="O3969" s="8"/>
      <c r="P3969" s="8"/>
      <c r="Q3969" s="8"/>
      <c r="R3969" s="8"/>
      <c r="S3969" s="8"/>
      <c r="T3969" s="8"/>
      <c r="U3969" s="8"/>
      <c r="V3969" s="8"/>
      <c r="W3969" s="8"/>
    </row>
    <row r="3970" spans="1:23" ht="14.25" customHeight="1">
      <c r="A3970" s="7">
        <v>40400</v>
      </c>
      <c r="B3970" s="8">
        <v>1.9117999999999999</v>
      </c>
      <c r="C3970" s="8">
        <v>3.2972000000000001</v>
      </c>
      <c r="D3970" s="8">
        <v>1.3854000000000002</v>
      </c>
      <c r="E3970" s="8">
        <v>1.46</v>
      </c>
      <c r="F3970" s="8">
        <v>2.79</v>
      </c>
      <c r="G3970" s="8">
        <v>80.89</v>
      </c>
      <c r="H3970" s="8"/>
      <c r="I3970" s="8"/>
      <c r="J3970" s="8"/>
      <c r="N3970" s="7"/>
      <c r="O3970" s="8"/>
      <c r="P3970" s="8"/>
      <c r="Q3970" s="8"/>
      <c r="R3970" s="8"/>
      <c r="S3970" s="8"/>
      <c r="T3970" s="8"/>
      <c r="U3970" s="8"/>
      <c r="V3970" s="8"/>
      <c r="W3970" s="8"/>
    </row>
    <row r="3971" spans="1:23" ht="14.25" customHeight="1">
      <c r="A3971" s="7">
        <v>40399</v>
      </c>
      <c r="B3971" s="8">
        <v>1.9116</v>
      </c>
      <c r="C3971" s="8">
        <v>3.2974999999999999</v>
      </c>
      <c r="D3971" s="8">
        <v>1.3858999999999999</v>
      </c>
      <c r="E3971" s="8">
        <v>1.54</v>
      </c>
      <c r="F3971" s="8">
        <v>2.86</v>
      </c>
      <c r="G3971" s="8">
        <v>80.709999999999994</v>
      </c>
      <c r="H3971" s="8"/>
      <c r="I3971" s="8"/>
      <c r="J3971" s="8"/>
      <c r="N3971" s="7"/>
      <c r="O3971" s="8"/>
      <c r="P3971" s="8"/>
      <c r="Q3971" s="8"/>
      <c r="R3971" s="8"/>
      <c r="S3971" s="8"/>
      <c r="T3971" s="8"/>
      <c r="U3971" s="8"/>
      <c r="V3971" s="8"/>
      <c r="W3971" s="8"/>
    </row>
    <row r="3972" spans="1:23" ht="14.25" customHeight="1">
      <c r="A3972" s="7">
        <v>40396</v>
      </c>
      <c r="B3972" s="8">
        <v>1.9056</v>
      </c>
      <c r="C3972" s="8">
        <v>3.2921999999999998</v>
      </c>
      <c r="D3972" s="8">
        <v>1.3865999999999998</v>
      </c>
      <c r="E3972" s="8">
        <v>1.51</v>
      </c>
      <c r="F3972" s="8">
        <v>2.86</v>
      </c>
      <c r="G3972" s="8">
        <v>80.41</v>
      </c>
      <c r="H3972" s="8"/>
      <c r="I3972" s="8"/>
      <c r="J3972" s="8"/>
      <c r="N3972" s="7"/>
      <c r="O3972" s="8"/>
      <c r="P3972" s="8"/>
      <c r="Q3972" s="8"/>
      <c r="R3972" s="8"/>
      <c r="S3972" s="8"/>
      <c r="T3972" s="8"/>
      <c r="U3972" s="8"/>
      <c r="V3972" s="8"/>
      <c r="W3972" s="8"/>
    </row>
    <row r="3973" spans="1:23" ht="14.25" customHeight="1">
      <c r="A3973" s="7">
        <v>40395</v>
      </c>
      <c r="B3973" s="8">
        <v>1.9295</v>
      </c>
      <c r="C3973" s="8">
        <v>3.2967</v>
      </c>
      <c r="D3973" s="8">
        <v>1.3672</v>
      </c>
      <c r="E3973" s="8">
        <v>1.57</v>
      </c>
      <c r="F3973" s="8">
        <v>2.94</v>
      </c>
      <c r="G3973" s="8">
        <v>80.78</v>
      </c>
      <c r="H3973" s="8"/>
      <c r="I3973" s="8"/>
      <c r="J3973" s="8"/>
      <c r="N3973" s="7"/>
      <c r="O3973" s="8"/>
      <c r="P3973" s="8"/>
      <c r="Q3973" s="8"/>
      <c r="R3973" s="8"/>
      <c r="S3973" s="8"/>
      <c r="T3973" s="8"/>
      <c r="U3973" s="8"/>
      <c r="V3973" s="8"/>
      <c r="W3973" s="8"/>
    </row>
    <row r="3974" spans="1:23" ht="14.25" customHeight="1">
      <c r="A3974" s="7">
        <v>40394</v>
      </c>
      <c r="B3974" s="8">
        <v>1.9307000000000001</v>
      </c>
      <c r="C3974" s="8">
        <v>3.2970999999999999</v>
      </c>
      <c r="D3974" s="8">
        <v>1.3663999999999998</v>
      </c>
      <c r="E3974" s="8">
        <v>1.62</v>
      </c>
      <c r="F3974" s="8">
        <v>2.98</v>
      </c>
      <c r="G3974" s="8">
        <v>80.989999999999995</v>
      </c>
      <c r="H3974" s="8"/>
      <c r="I3974" s="8"/>
      <c r="J3974" s="8"/>
      <c r="N3974" s="7"/>
      <c r="O3974" s="8"/>
      <c r="P3974" s="8"/>
      <c r="Q3974" s="8"/>
      <c r="R3974" s="8"/>
      <c r="S3974" s="8"/>
      <c r="T3974" s="8"/>
      <c r="U3974" s="8"/>
      <c r="V3974" s="8"/>
      <c r="W3974" s="8"/>
    </row>
    <row r="3975" spans="1:23" ht="14.25" customHeight="1">
      <c r="A3975" s="7">
        <v>40393</v>
      </c>
      <c r="B3975" s="8">
        <v>1.9333</v>
      </c>
      <c r="C3975" s="8">
        <v>3.3105000000000002</v>
      </c>
      <c r="D3975" s="8">
        <v>1.3772000000000002</v>
      </c>
      <c r="E3975" s="8">
        <v>1.55</v>
      </c>
      <c r="F3975" s="8">
        <v>2.94</v>
      </c>
      <c r="G3975" s="8">
        <v>80.59</v>
      </c>
      <c r="H3975" s="8"/>
      <c r="I3975" s="8"/>
      <c r="J3975" s="8"/>
      <c r="N3975" s="7"/>
      <c r="O3975" s="8"/>
      <c r="P3975" s="8"/>
      <c r="Q3975" s="8"/>
      <c r="R3975" s="8"/>
      <c r="S3975" s="8"/>
      <c r="T3975" s="8"/>
      <c r="U3975" s="8"/>
      <c r="V3975" s="8"/>
      <c r="W3975" s="8"/>
    </row>
    <row r="3976" spans="1:23" ht="14.25" customHeight="1">
      <c r="A3976" s="7">
        <v>40392</v>
      </c>
      <c r="B3976" s="8">
        <v>1.9327000000000001</v>
      </c>
      <c r="C3976" s="8">
        <v>3.3130999999999999</v>
      </c>
      <c r="D3976" s="8">
        <v>1.3803999999999998</v>
      </c>
      <c r="E3976" s="8">
        <v>1.64</v>
      </c>
      <c r="F3976" s="8">
        <v>2.99</v>
      </c>
      <c r="G3976" s="8">
        <v>80.900000000000006</v>
      </c>
      <c r="H3976" s="8"/>
      <c r="I3976" s="8"/>
      <c r="J3976" s="8"/>
      <c r="N3976" s="7"/>
      <c r="O3976" s="8"/>
      <c r="P3976" s="8"/>
      <c r="Q3976" s="8"/>
      <c r="R3976" s="8"/>
      <c r="S3976" s="8"/>
      <c r="T3976" s="8"/>
      <c r="U3976" s="8"/>
      <c r="V3976" s="8"/>
      <c r="W3976" s="8"/>
    </row>
    <row r="3977" spans="1:23" ht="14.25" customHeight="1">
      <c r="A3977" s="7">
        <v>40389</v>
      </c>
      <c r="B3977" s="8">
        <v>1.9318</v>
      </c>
      <c r="C3977" s="8">
        <v>3.2995999999999999</v>
      </c>
      <c r="D3977" s="8">
        <v>1.3677999999999999</v>
      </c>
      <c r="E3977" s="8">
        <v>1.6</v>
      </c>
      <c r="F3977" s="8">
        <v>2.94</v>
      </c>
      <c r="G3977" s="8">
        <v>81.569999999999993</v>
      </c>
      <c r="H3977" s="8"/>
      <c r="I3977" s="8"/>
      <c r="J3977" s="8"/>
      <c r="N3977" s="7"/>
      <c r="O3977" s="8"/>
      <c r="P3977" s="8"/>
      <c r="Q3977" s="8"/>
      <c r="R3977" s="8"/>
      <c r="S3977" s="8"/>
      <c r="T3977" s="8"/>
      <c r="U3977" s="8"/>
      <c r="V3977" s="8"/>
      <c r="W3977" s="8"/>
    </row>
    <row r="3978" spans="1:23" ht="14.25" customHeight="1">
      <c r="A3978" s="7">
        <v>40388</v>
      </c>
      <c r="B3978" s="8">
        <v>1.931</v>
      </c>
      <c r="C3978" s="8">
        <v>3.2993000000000001</v>
      </c>
      <c r="D3978" s="8">
        <v>1.3683000000000001</v>
      </c>
      <c r="E3978" s="8">
        <v>1.7</v>
      </c>
      <c r="F3978" s="8">
        <v>3.03</v>
      </c>
      <c r="G3978" s="8">
        <v>81.62</v>
      </c>
      <c r="H3978" s="8"/>
      <c r="I3978" s="8"/>
      <c r="J3978" s="8"/>
      <c r="N3978" s="7"/>
      <c r="O3978" s="8"/>
      <c r="P3978" s="8"/>
      <c r="Q3978" s="8"/>
      <c r="R3978" s="8"/>
      <c r="S3978" s="8"/>
      <c r="T3978" s="8"/>
      <c r="U3978" s="8"/>
      <c r="V3978" s="8"/>
      <c r="W3978" s="8"/>
    </row>
    <row r="3979" spans="1:23" ht="14.25" customHeight="1">
      <c r="A3979" s="7">
        <v>40387</v>
      </c>
      <c r="B3979" s="8">
        <v>1.9306000000000001</v>
      </c>
      <c r="C3979" s="8">
        <v>3.2982</v>
      </c>
      <c r="D3979" s="8">
        <v>1.3675999999999999</v>
      </c>
      <c r="E3979" s="8">
        <v>1.75</v>
      </c>
      <c r="F3979" s="8">
        <v>3.03</v>
      </c>
      <c r="G3979" s="8">
        <v>82.14</v>
      </c>
      <c r="H3979" s="8"/>
      <c r="I3979" s="8"/>
      <c r="J3979" s="8"/>
      <c r="N3979" s="7"/>
      <c r="O3979" s="8"/>
      <c r="P3979" s="8"/>
      <c r="Q3979" s="8"/>
      <c r="R3979" s="8"/>
      <c r="S3979" s="8"/>
      <c r="T3979" s="8"/>
      <c r="U3979" s="8"/>
      <c r="V3979" s="8"/>
      <c r="W3979" s="8"/>
    </row>
    <row r="3980" spans="1:23" ht="14.25" customHeight="1">
      <c r="A3980" s="7">
        <v>40386</v>
      </c>
      <c r="B3980" s="8">
        <v>1.9352</v>
      </c>
      <c r="C3980" s="8">
        <v>3.2816000000000001</v>
      </c>
      <c r="D3980" s="8">
        <v>1.3464</v>
      </c>
      <c r="E3980" s="8">
        <v>1.82</v>
      </c>
      <c r="F3980" s="8">
        <v>3.08</v>
      </c>
      <c r="G3980" s="8">
        <v>82.13</v>
      </c>
      <c r="H3980" s="8"/>
      <c r="I3980" s="8"/>
      <c r="J3980" s="8"/>
      <c r="N3980" s="7"/>
      <c r="O3980" s="8"/>
      <c r="P3980" s="8"/>
      <c r="Q3980" s="8"/>
      <c r="R3980" s="8"/>
      <c r="S3980" s="8"/>
      <c r="T3980" s="8"/>
      <c r="U3980" s="8"/>
      <c r="V3980" s="8"/>
      <c r="W3980" s="8"/>
    </row>
    <row r="3981" spans="1:23" ht="14.25" customHeight="1">
      <c r="A3981" s="7">
        <v>40385</v>
      </c>
      <c r="B3981" s="8">
        <v>1.9578</v>
      </c>
      <c r="C3981" s="8">
        <v>3.2812999999999999</v>
      </c>
      <c r="D3981" s="8">
        <v>1.3234999999999999</v>
      </c>
      <c r="E3981" s="8">
        <v>1.76</v>
      </c>
      <c r="F3981" s="8">
        <v>3.03</v>
      </c>
      <c r="G3981" s="8">
        <v>82.07</v>
      </c>
      <c r="H3981" s="8"/>
      <c r="I3981" s="8"/>
      <c r="J3981" s="8"/>
      <c r="N3981" s="7"/>
      <c r="O3981" s="8"/>
      <c r="P3981" s="8"/>
      <c r="Q3981" s="8"/>
      <c r="R3981" s="8"/>
      <c r="S3981" s="8"/>
      <c r="T3981" s="8"/>
      <c r="U3981" s="8"/>
      <c r="V3981" s="8"/>
      <c r="W3981" s="8"/>
    </row>
    <row r="3982" spans="1:23" ht="14.25" customHeight="1">
      <c r="A3982" s="7">
        <v>40382</v>
      </c>
      <c r="B3982" s="8">
        <v>1.9349000000000001</v>
      </c>
      <c r="C3982" s="8">
        <v>3.2528000000000001</v>
      </c>
      <c r="D3982" s="8">
        <v>1.3179000000000001</v>
      </c>
      <c r="E3982" s="8">
        <v>1.75</v>
      </c>
      <c r="F3982" s="8">
        <v>3.02</v>
      </c>
      <c r="G3982" s="8">
        <v>82.52</v>
      </c>
      <c r="H3982" s="8"/>
      <c r="I3982" s="8"/>
      <c r="J3982" s="8"/>
      <c r="N3982" s="7"/>
      <c r="O3982" s="8"/>
      <c r="P3982" s="8"/>
      <c r="Q3982" s="8"/>
      <c r="R3982" s="8"/>
      <c r="S3982" s="8"/>
      <c r="T3982" s="8"/>
      <c r="U3982" s="8"/>
      <c r="V3982" s="8"/>
      <c r="W3982" s="8"/>
    </row>
    <row r="3983" spans="1:23" ht="14.25" customHeight="1">
      <c r="A3983" s="7">
        <v>40381</v>
      </c>
      <c r="B3983" s="8">
        <v>1.9301999999999999</v>
      </c>
      <c r="C3983" s="8">
        <v>3.2161</v>
      </c>
      <c r="D3983" s="8">
        <v>1.2859</v>
      </c>
      <c r="E3983" s="8">
        <v>1.69</v>
      </c>
      <c r="F3983" s="8">
        <v>2.96</v>
      </c>
      <c r="G3983" s="8">
        <v>82.64</v>
      </c>
      <c r="H3983" s="8"/>
      <c r="I3983" s="8"/>
      <c r="J3983" s="8"/>
      <c r="N3983" s="7"/>
      <c r="O3983" s="8"/>
      <c r="P3983" s="8"/>
      <c r="Q3983" s="8"/>
      <c r="R3983" s="8"/>
      <c r="S3983" s="8"/>
      <c r="T3983" s="8"/>
      <c r="U3983" s="8"/>
      <c r="V3983" s="8"/>
      <c r="W3983" s="8"/>
    </row>
    <row r="3984" spans="1:23" ht="14.25" customHeight="1">
      <c r="A3984" s="7">
        <v>40380</v>
      </c>
      <c r="B3984" s="8">
        <v>1.8768</v>
      </c>
      <c r="C3984" s="8">
        <v>3.2143999999999999</v>
      </c>
      <c r="D3984" s="8">
        <v>1.3375999999999999</v>
      </c>
      <c r="E3984" s="8">
        <v>1.66</v>
      </c>
      <c r="F3984" s="8">
        <v>2.9</v>
      </c>
      <c r="G3984" s="8">
        <v>83.34</v>
      </c>
      <c r="H3984" s="8"/>
      <c r="I3984" s="8"/>
      <c r="J3984" s="8"/>
      <c r="N3984" s="7"/>
      <c r="O3984" s="8"/>
      <c r="P3984" s="8"/>
      <c r="Q3984" s="8"/>
      <c r="R3984" s="8"/>
      <c r="S3984" s="8"/>
      <c r="T3984" s="8"/>
      <c r="U3984" s="8"/>
      <c r="V3984" s="8"/>
      <c r="W3984" s="8"/>
    </row>
    <row r="3985" spans="1:23" ht="14.25" customHeight="1">
      <c r="A3985" s="7">
        <v>40379</v>
      </c>
      <c r="B3985" s="8">
        <v>1.9011</v>
      </c>
      <c r="C3985" s="8">
        <v>3.2086000000000001</v>
      </c>
      <c r="D3985" s="8">
        <v>1.3075000000000001</v>
      </c>
      <c r="E3985" s="8">
        <v>1.71</v>
      </c>
      <c r="F3985" s="8">
        <v>2.98</v>
      </c>
      <c r="G3985" s="8">
        <v>82.74</v>
      </c>
      <c r="H3985" s="8"/>
      <c r="I3985" s="8"/>
      <c r="J3985" s="8"/>
      <c r="N3985" s="7"/>
      <c r="O3985" s="8"/>
      <c r="P3985" s="8"/>
      <c r="Q3985" s="8"/>
      <c r="R3985" s="8"/>
      <c r="S3985" s="8"/>
      <c r="T3985" s="8"/>
      <c r="U3985" s="8"/>
      <c r="V3985" s="8"/>
      <c r="W3985" s="8"/>
    </row>
    <row r="3986" spans="1:23" ht="14.25" customHeight="1">
      <c r="A3986" s="7">
        <v>40378</v>
      </c>
      <c r="B3986" s="8">
        <v>1.8951</v>
      </c>
      <c r="C3986" s="8">
        <v>3.1901000000000002</v>
      </c>
      <c r="D3986" s="8">
        <v>1.2950000000000002</v>
      </c>
      <c r="E3986" s="8">
        <v>1.73</v>
      </c>
      <c r="F3986" s="8">
        <v>2.99</v>
      </c>
      <c r="G3986" s="8">
        <v>82.56</v>
      </c>
      <c r="H3986" s="8"/>
      <c r="I3986" s="8"/>
      <c r="J3986" s="8"/>
      <c r="N3986" s="7"/>
      <c r="O3986" s="8"/>
      <c r="P3986" s="8"/>
      <c r="Q3986" s="8"/>
      <c r="R3986" s="8"/>
      <c r="S3986" s="8"/>
      <c r="T3986" s="8"/>
      <c r="U3986" s="8"/>
      <c r="V3986" s="8"/>
      <c r="W3986" s="8"/>
    </row>
    <row r="3987" spans="1:23" ht="14.25" customHeight="1">
      <c r="A3987" s="7">
        <v>40375</v>
      </c>
      <c r="B3987" s="8">
        <v>1.8771</v>
      </c>
      <c r="C3987" s="8">
        <v>3.1976</v>
      </c>
      <c r="D3987" s="8">
        <v>1.3205</v>
      </c>
      <c r="E3987" s="8">
        <v>1.7</v>
      </c>
      <c r="F3987" s="8">
        <v>2.96</v>
      </c>
      <c r="G3987" s="8">
        <v>82.57</v>
      </c>
      <c r="H3987" s="8"/>
      <c r="I3987" s="8"/>
      <c r="J3987" s="8"/>
      <c r="N3987" s="7"/>
      <c r="O3987" s="8"/>
      <c r="P3987" s="8"/>
      <c r="Q3987" s="8"/>
      <c r="R3987" s="8"/>
      <c r="S3987" s="8"/>
      <c r="T3987" s="8"/>
      <c r="U3987" s="8"/>
      <c r="V3987" s="8"/>
      <c r="W3987" s="8"/>
    </row>
    <row r="3988" spans="1:23" ht="14.25" customHeight="1">
      <c r="A3988" s="7">
        <v>40374</v>
      </c>
      <c r="B3988" s="8">
        <v>1.8855</v>
      </c>
      <c r="C3988" s="8">
        <v>3.1817000000000002</v>
      </c>
      <c r="D3988" s="8">
        <v>1.2962000000000002</v>
      </c>
      <c r="E3988" s="8">
        <v>1.76</v>
      </c>
      <c r="F3988" s="8">
        <v>3</v>
      </c>
      <c r="G3988" s="8">
        <v>82.35</v>
      </c>
      <c r="H3988" s="8"/>
      <c r="I3988" s="8"/>
      <c r="J3988" s="8"/>
      <c r="N3988" s="7"/>
      <c r="O3988" s="8"/>
      <c r="P3988" s="8"/>
      <c r="Q3988" s="8"/>
      <c r="R3988" s="8"/>
      <c r="S3988" s="8"/>
      <c r="T3988" s="8"/>
      <c r="U3988" s="8"/>
      <c r="V3988" s="8"/>
      <c r="W3988" s="8"/>
    </row>
    <row r="3989" spans="1:23" ht="14.25" customHeight="1">
      <c r="A3989" s="7">
        <v>40373</v>
      </c>
      <c r="B3989" s="8">
        <v>1.8745000000000001</v>
      </c>
      <c r="C3989" s="8">
        <v>3.1743999999999999</v>
      </c>
      <c r="D3989" s="8">
        <v>1.2998999999999998</v>
      </c>
      <c r="E3989" s="8">
        <v>1.82</v>
      </c>
      <c r="F3989" s="8">
        <v>3.07</v>
      </c>
      <c r="G3989" s="8">
        <v>83.35</v>
      </c>
      <c r="H3989" s="8"/>
      <c r="I3989" s="8"/>
      <c r="J3989" s="8"/>
      <c r="N3989" s="7"/>
      <c r="O3989" s="8"/>
      <c r="P3989" s="8"/>
      <c r="Q3989" s="8"/>
      <c r="R3989" s="8"/>
      <c r="S3989" s="8"/>
      <c r="T3989" s="8"/>
      <c r="U3989" s="8"/>
      <c r="V3989" s="8"/>
      <c r="W3989" s="8"/>
    </row>
    <row r="3990" spans="1:23" ht="14.25" customHeight="1">
      <c r="A3990" s="7">
        <v>40372</v>
      </c>
      <c r="B3990" s="8">
        <v>1.9245000000000001</v>
      </c>
      <c r="C3990" s="8">
        <v>3.1766999999999999</v>
      </c>
      <c r="D3990" s="8">
        <v>1.2521999999999998</v>
      </c>
      <c r="E3990" s="8">
        <v>1.9</v>
      </c>
      <c r="F3990" s="8">
        <v>3.15</v>
      </c>
      <c r="G3990" s="8">
        <v>83.51</v>
      </c>
      <c r="H3990" s="8"/>
      <c r="I3990" s="8"/>
      <c r="J3990" s="8"/>
      <c r="N3990" s="7"/>
      <c r="O3990" s="8"/>
      <c r="P3990" s="8"/>
      <c r="Q3990" s="8"/>
      <c r="R3990" s="8"/>
      <c r="S3990" s="8"/>
      <c r="T3990" s="8"/>
      <c r="U3990" s="8"/>
      <c r="V3990" s="8"/>
      <c r="W3990" s="8"/>
    </row>
    <row r="3991" spans="1:23" ht="14.25" customHeight="1">
      <c r="A3991" s="7">
        <v>40371</v>
      </c>
      <c r="B3991" s="8">
        <v>1.9844999999999999</v>
      </c>
      <c r="C3991" s="8">
        <v>3.2145999999999999</v>
      </c>
      <c r="D3991" s="8">
        <v>1.2301</v>
      </c>
      <c r="E3991" s="8">
        <v>1.85</v>
      </c>
      <c r="F3991" s="8">
        <v>3.08</v>
      </c>
      <c r="G3991" s="8">
        <v>84.25</v>
      </c>
      <c r="H3991" s="8"/>
      <c r="I3991" s="8"/>
      <c r="J3991" s="8"/>
      <c r="N3991" s="7"/>
      <c r="O3991" s="8"/>
      <c r="P3991" s="8"/>
      <c r="Q3991" s="8"/>
      <c r="R3991" s="8"/>
      <c r="S3991" s="8"/>
      <c r="T3991" s="8"/>
      <c r="U3991" s="8"/>
      <c r="V3991" s="8"/>
      <c r="W3991" s="8"/>
    </row>
    <row r="3992" spans="1:23" ht="14.25" customHeight="1">
      <c r="A3992" s="7">
        <v>40368</v>
      </c>
      <c r="B3992" s="8">
        <v>2.0185</v>
      </c>
      <c r="C3992" s="8">
        <v>3.2347000000000001</v>
      </c>
      <c r="D3992" s="8">
        <v>1.2162000000000002</v>
      </c>
      <c r="E3992" s="8">
        <v>1.85</v>
      </c>
      <c r="F3992" s="8">
        <v>3.07</v>
      </c>
      <c r="G3992" s="8">
        <v>83.98</v>
      </c>
      <c r="H3992" s="8"/>
      <c r="I3992" s="8"/>
      <c r="J3992" s="8"/>
      <c r="N3992" s="7"/>
      <c r="O3992" s="8"/>
      <c r="P3992" s="8"/>
      <c r="Q3992" s="8"/>
      <c r="R3992" s="8"/>
      <c r="S3992" s="8"/>
      <c r="T3992" s="8"/>
      <c r="U3992" s="8"/>
      <c r="V3992" s="8"/>
      <c r="W3992" s="8"/>
    </row>
    <row r="3993" spans="1:23" ht="14.25" customHeight="1">
      <c r="A3993" s="7">
        <v>40367</v>
      </c>
      <c r="B3993" s="8">
        <v>2.0385</v>
      </c>
      <c r="C3993" s="8">
        <v>3.2382</v>
      </c>
      <c r="D3993" s="8">
        <v>1.1997</v>
      </c>
      <c r="E3993" s="8">
        <v>1.8</v>
      </c>
      <c r="F3993" s="8">
        <v>3.04</v>
      </c>
      <c r="G3993" s="8">
        <v>83.77</v>
      </c>
      <c r="H3993" s="8"/>
      <c r="I3993" s="8"/>
      <c r="J3993" s="8"/>
      <c r="N3993" s="7"/>
      <c r="O3993" s="8"/>
      <c r="P3993" s="8"/>
      <c r="Q3993" s="8"/>
      <c r="R3993" s="8"/>
      <c r="S3993" s="8"/>
      <c r="T3993" s="8"/>
      <c r="U3993" s="8"/>
      <c r="V3993" s="8"/>
      <c r="W3993" s="8"/>
    </row>
    <row r="3994" spans="1:23" ht="14.25" customHeight="1">
      <c r="A3994" s="7">
        <v>40366</v>
      </c>
      <c r="B3994" s="8">
        <v>2.0571000000000002</v>
      </c>
      <c r="C3994" s="8">
        <v>3.2233000000000001</v>
      </c>
      <c r="D3994" s="8">
        <v>1.1661999999999999</v>
      </c>
      <c r="E3994" s="8">
        <v>1.79</v>
      </c>
      <c r="F3994" s="8">
        <v>3</v>
      </c>
      <c r="G3994" s="8">
        <v>83.96</v>
      </c>
      <c r="H3994" s="8"/>
      <c r="I3994" s="8"/>
      <c r="J3994" s="8"/>
      <c r="N3994" s="7"/>
      <c r="O3994" s="8"/>
      <c r="P3994" s="8"/>
      <c r="Q3994" s="8"/>
      <c r="R3994" s="8"/>
      <c r="S3994" s="8"/>
      <c r="T3994" s="8"/>
      <c r="U3994" s="8"/>
      <c r="V3994" s="8"/>
      <c r="W3994" s="8"/>
    </row>
    <row r="3995" spans="1:23" ht="14.25" customHeight="1">
      <c r="A3995" s="7">
        <v>40365</v>
      </c>
      <c r="B3995" s="8">
        <v>2.1166999999999998</v>
      </c>
      <c r="C3995" s="8">
        <v>3.2168000000000001</v>
      </c>
      <c r="D3995" s="8">
        <v>1.1001000000000003</v>
      </c>
      <c r="E3995" s="8">
        <v>1.76</v>
      </c>
      <c r="F3995" s="8">
        <v>2.95</v>
      </c>
      <c r="G3995" s="8">
        <v>84.06</v>
      </c>
      <c r="H3995" s="8"/>
      <c r="I3995" s="8"/>
      <c r="J3995" s="8"/>
      <c r="N3995" s="7"/>
      <c r="O3995" s="8"/>
      <c r="P3995" s="8"/>
      <c r="Q3995" s="8"/>
      <c r="R3995" s="8"/>
      <c r="S3995" s="8"/>
      <c r="T3995" s="8"/>
      <c r="U3995" s="8"/>
      <c r="V3995" s="8"/>
      <c r="W3995" s="8"/>
    </row>
    <row r="3996" spans="1:23" ht="14.25" customHeight="1">
      <c r="A3996" s="7">
        <v>40364</v>
      </c>
      <c r="B3996" s="8">
        <v>2.1233</v>
      </c>
      <c r="C3996" s="8">
        <v>3.2517</v>
      </c>
      <c r="D3996" s="8">
        <v>1.1284000000000001</v>
      </c>
      <c r="E3996" s="8">
        <v>1.82</v>
      </c>
      <c r="F3996" s="8">
        <v>3</v>
      </c>
      <c r="G3996" s="8">
        <v>84.56</v>
      </c>
      <c r="H3996" s="8"/>
      <c r="I3996" s="8"/>
      <c r="J3996" s="8"/>
      <c r="N3996" s="7"/>
      <c r="O3996" s="8"/>
      <c r="P3996" s="8"/>
      <c r="Q3996" s="8"/>
      <c r="R3996" s="8"/>
      <c r="S3996" s="8"/>
      <c r="T3996" s="8"/>
      <c r="U3996" s="8"/>
      <c r="V3996" s="8"/>
      <c r="W3996" s="8"/>
    </row>
    <row r="3997" spans="1:23" ht="14.25" customHeight="1">
      <c r="A3997" s="7">
        <v>40361</v>
      </c>
      <c r="B3997" s="8">
        <v>2.1181000000000001</v>
      </c>
      <c r="C3997" s="8">
        <v>3.2665000000000002</v>
      </c>
      <c r="D3997" s="8">
        <v>1.1484000000000001</v>
      </c>
      <c r="E3997" s="8">
        <v>1.82</v>
      </c>
      <c r="F3997" s="8">
        <v>3</v>
      </c>
      <c r="G3997" s="8">
        <v>84.37</v>
      </c>
      <c r="H3997" s="8"/>
      <c r="I3997" s="8"/>
      <c r="J3997" s="8"/>
      <c r="N3997" s="7"/>
      <c r="O3997" s="8"/>
      <c r="P3997" s="8"/>
      <c r="Q3997" s="8"/>
      <c r="R3997" s="8"/>
      <c r="S3997" s="8"/>
      <c r="T3997" s="8"/>
      <c r="U3997" s="8"/>
      <c r="V3997" s="8"/>
      <c r="W3997" s="8"/>
    </row>
    <row r="3998" spans="1:23" ht="14.25" customHeight="1">
      <c r="A3998" s="7">
        <v>40360</v>
      </c>
      <c r="B3998" s="8">
        <v>2.121</v>
      </c>
      <c r="C3998" s="8">
        <v>3.2848000000000002</v>
      </c>
      <c r="D3998" s="8">
        <v>1.1638000000000002</v>
      </c>
      <c r="E3998" s="8">
        <v>1.8</v>
      </c>
      <c r="F3998" s="8">
        <v>2.96</v>
      </c>
      <c r="G3998" s="8">
        <v>84.55</v>
      </c>
      <c r="H3998" s="8"/>
      <c r="I3998" s="8"/>
      <c r="J3998" s="8"/>
      <c r="N3998" s="7"/>
      <c r="O3998" s="8"/>
      <c r="P3998" s="8"/>
      <c r="Q3998" s="8"/>
      <c r="R3998" s="8"/>
      <c r="S3998" s="8"/>
      <c r="T3998" s="8"/>
      <c r="U3998" s="8"/>
      <c r="V3998" s="8"/>
      <c r="W3998" s="8"/>
    </row>
    <row r="3999" spans="1:23" ht="14.25" customHeight="1">
      <c r="A3999" s="7">
        <v>40359</v>
      </c>
      <c r="B3999" s="8">
        <v>2.1345999999999998</v>
      </c>
      <c r="C3999" s="8">
        <v>3.2789999999999999</v>
      </c>
      <c r="D3999" s="8">
        <v>1.1444000000000001</v>
      </c>
      <c r="E3999" s="8">
        <v>1.79</v>
      </c>
      <c r="F3999" s="8">
        <v>2.97</v>
      </c>
      <c r="G3999" s="8">
        <v>86.06</v>
      </c>
      <c r="H3999" s="8"/>
      <c r="I3999" s="8"/>
      <c r="J3999" s="8"/>
      <c r="N3999" s="7"/>
      <c r="O3999" s="8"/>
      <c r="P3999" s="8"/>
      <c r="Q3999" s="8"/>
      <c r="R3999" s="8"/>
      <c r="S3999" s="8"/>
      <c r="T3999" s="8"/>
      <c r="U3999" s="8"/>
      <c r="V3999" s="8"/>
      <c r="W3999" s="8"/>
    </row>
    <row r="4000" spans="1:23" ht="14.25" customHeight="1">
      <c r="A4000" s="7">
        <v>40358</v>
      </c>
      <c r="B4000" s="8">
        <v>2.1219999999999999</v>
      </c>
      <c r="C4000" s="8">
        <v>3.2909000000000002</v>
      </c>
      <c r="D4000" s="8">
        <v>1.1689000000000003</v>
      </c>
      <c r="E4000" s="8">
        <v>1.78</v>
      </c>
      <c r="F4000" s="8">
        <v>2.97</v>
      </c>
      <c r="G4000" s="8">
        <v>86.13</v>
      </c>
      <c r="H4000" s="8"/>
      <c r="I4000" s="8"/>
      <c r="J4000" s="8"/>
      <c r="N4000" s="7"/>
      <c r="O4000" s="8"/>
      <c r="P4000" s="8"/>
      <c r="Q4000" s="8"/>
      <c r="R4000" s="8"/>
      <c r="S4000" s="8"/>
      <c r="T4000" s="8"/>
      <c r="U4000" s="8"/>
      <c r="V4000" s="8"/>
      <c r="W4000" s="8"/>
    </row>
    <row r="4001" spans="1:23" ht="14.25" customHeight="1">
      <c r="A4001" s="7">
        <v>40357</v>
      </c>
      <c r="B4001" s="8">
        <v>2.1114999999999999</v>
      </c>
      <c r="C4001" s="8">
        <v>3.3435000000000001</v>
      </c>
      <c r="D4001" s="8">
        <v>1.2320000000000002</v>
      </c>
      <c r="E4001" s="8">
        <v>1.83</v>
      </c>
      <c r="F4001" s="8">
        <v>3.05</v>
      </c>
      <c r="G4001" s="8">
        <v>85.69</v>
      </c>
      <c r="H4001" s="8"/>
      <c r="I4001" s="8"/>
      <c r="J4001" s="8"/>
      <c r="N4001" s="7"/>
      <c r="O4001" s="8"/>
      <c r="P4001" s="8"/>
      <c r="Q4001" s="8"/>
      <c r="R4001" s="8"/>
      <c r="S4001" s="8"/>
      <c r="T4001" s="8"/>
      <c r="U4001" s="8"/>
      <c r="V4001" s="8"/>
      <c r="W4001" s="8"/>
    </row>
    <row r="4002" spans="1:23" ht="14.25" customHeight="1">
      <c r="A4002" s="7">
        <v>40354</v>
      </c>
      <c r="B4002" s="8">
        <v>2.1395</v>
      </c>
      <c r="C4002" s="8">
        <v>3.3822000000000001</v>
      </c>
      <c r="D4002" s="8">
        <v>1.2427000000000001</v>
      </c>
      <c r="E4002" s="8">
        <v>1.9</v>
      </c>
      <c r="F4002" s="8">
        <v>3.12</v>
      </c>
      <c r="G4002" s="8">
        <v>85.35</v>
      </c>
      <c r="H4002" s="8"/>
      <c r="I4002" s="8"/>
      <c r="J4002" s="8"/>
      <c r="N4002" s="7"/>
      <c r="O4002" s="8"/>
      <c r="P4002" s="8"/>
      <c r="Q4002" s="8"/>
      <c r="R4002" s="8"/>
      <c r="S4002" s="8"/>
      <c r="T4002" s="8"/>
      <c r="U4002" s="8"/>
      <c r="V4002" s="8"/>
      <c r="W4002" s="8"/>
    </row>
    <row r="4003" spans="1:23" ht="14.25" customHeight="1">
      <c r="A4003" s="7">
        <v>40353</v>
      </c>
      <c r="B4003" s="8">
        <v>2.1297000000000001</v>
      </c>
      <c r="C4003" s="8">
        <v>3.4178999999999999</v>
      </c>
      <c r="D4003" s="8">
        <v>1.2881999999999998</v>
      </c>
      <c r="E4003" s="8">
        <v>1.93</v>
      </c>
      <c r="F4003" s="8">
        <v>3.14</v>
      </c>
      <c r="G4003" s="8">
        <v>85.76</v>
      </c>
      <c r="H4003" s="8"/>
      <c r="I4003" s="8"/>
      <c r="J4003" s="8"/>
      <c r="N4003" s="7"/>
      <c r="O4003" s="8"/>
      <c r="P4003" s="8"/>
      <c r="Q4003" s="8"/>
      <c r="R4003" s="8"/>
      <c r="S4003" s="8"/>
      <c r="T4003" s="8"/>
      <c r="U4003" s="8"/>
      <c r="V4003" s="8"/>
      <c r="W4003" s="8"/>
    </row>
    <row r="4004" spans="1:23" ht="14.25" customHeight="1">
      <c r="A4004" s="7">
        <v>40352</v>
      </c>
      <c r="B4004" s="8">
        <v>2.1269999999999998</v>
      </c>
      <c r="C4004" s="8">
        <v>3.4129</v>
      </c>
      <c r="D4004" s="8">
        <v>1.2859000000000003</v>
      </c>
      <c r="E4004" s="8">
        <v>1.93</v>
      </c>
      <c r="F4004" s="8">
        <v>3.13</v>
      </c>
      <c r="G4004" s="8">
        <v>85.83</v>
      </c>
      <c r="H4004" s="8"/>
      <c r="I4004" s="8"/>
      <c r="J4004" s="8"/>
      <c r="N4004" s="7"/>
      <c r="O4004" s="8"/>
      <c r="P4004" s="8"/>
      <c r="Q4004" s="8"/>
      <c r="R4004" s="8"/>
      <c r="S4004" s="8"/>
      <c r="T4004" s="8"/>
      <c r="U4004" s="8"/>
      <c r="V4004" s="8"/>
      <c r="W4004" s="8"/>
    </row>
    <row r="4005" spans="1:23" ht="14.25" customHeight="1">
      <c r="A4005" s="7">
        <v>40351</v>
      </c>
      <c r="B4005" s="8">
        <v>2.1259999999999999</v>
      </c>
      <c r="C4005" s="8">
        <v>3.3807</v>
      </c>
      <c r="D4005" s="8">
        <v>1.2547000000000001</v>
      </c>
      <c r="E4005" s="8">
        <v>1.98</v>
      </c>
      <c r="F4005" s="8">
        <v>3.18</v>
      </c>
      <c r="G4005" s="8">
        <v>86.1</v>
      </c>
      <c r="H4005" s="8"/>
      <c r="I4005" s="8"/>
      <c r="J4005" s="8"/>
      <c r="N4005" s="7"/>
      <c r="O4005" s="8"/>
      <c r="P4005" s="8"/>
      <c r="Q4005" s="8"/>
      <c r="R4005" s="8"/>
      <c r="S4005" s="8"/>
      <c r="T4005" s="8"/>
      <c r="U4005" s="8"/>
      <c r="V4005" s="8"/>
      <c r="W4005" s="8"/>
    </row>
    <row r="4006" spans="1:23" ht="14.25" customHeight="1">
      <c r="A4006" s="7">
        <v>40350</v>
      </c>
      <c r="B4006" s="8">
        <v>2.1200999999999999</v>
      </c>
      <c r="C4006" s="8">
        <v>3.3925000000000001</v>
      </c>
      <c r="D4006" s="8">
        <v>1.2724000000000002</v>
      </c>
      <c r="E4006" s="8">
        <v>2.0499999999999998</v>
      </c>
      <c r="F4006" s="8">
        <v>3.26</v>
      </c>
      <c r="G4006" s="8">
        <v>85.99</v>
      </c>
      <c r="H4006" s="8"/>
      <c r="I4006" s="8"/>
      <c r="J4006" s="8"/>
      <c r="N4006" s="7"/>
      <c r="O4006" s="8"/>
      <c r="P4006" s="8"/>
      <c r="Q4006" s="8"/>
      <c r="R4006" s="8"/>
      <c r="S4006" s="8"/>
      <c r="T4006" s="8"/>
      <c r="U4006" s="8"/>
      <c r="V4006" s="8"/>
      <c r="W4006" s="8"/>
    </row>
    <row r="4007" spans="1:23" ht="14.25" customHeight="1">
      <c r="A4007" s="7">
        <v>40347</v>
      </c>
      <c r="B4007" s="8">
        <v>2.1036000000000001</v>
      </c>
      <c r="C4007" s="8">
        <v>3.3835999999999999</v>
      </c>
      <c r="D4007" s="8">
        <v>1.2799999999999998</v>
      </c>
      <c r="E4007" s="8">
        <v>2.04</v>
      </c>
      <c r="F4007" s="8">
        <v>3.24</v>
      </c>
      <c r="G4007" s="8">
        <v>85.57</v>
      </c>
      <c r="H4007" s="8"/>
      <c r="I4007" s="8"/>
      <c r="J4007" s="8"/>
      <c r="N4007" s="7"/>
      <c r="O4007" s="8"/>
      <c r="P4007" s="8"/>
      <c r="Q4007" s="8"/>
      <c r="R4007" s="8"/>
      <c r="S4007" s="8"/>
      <c r="T4007" s="8"/>
      <c r="U4007" s="8"/>
      <c r="V4007" s="8"/>
      <c r="W4007" s="8"/>
    </row>
    <row r="4008" spans="1:23" ht="14.25" customHeight="1">
      <c r="A4008" s="7">
        <v>40346</v>
      </c>
      <c r="B4008" s="8">
        <v>2.0287999999999999</v>
      </c>
      <c r="C4008" s="8">
        <v>3.3296000000000001</v>
      </c>
      <c r="D4008" s="8">
        <v>1.3008000000000002</v>
      </c>
      <c r="E4008" s="8">
        <v>2.0099999999999998</v>
      </c>
      <c r="F4008" s="8">
        <v>3.21</v>
      </c>
      <c r="G4008" s="8">
        <v>85.68</v>
      </c>
      <c r="H4008" s="8"/>
      <c r="I4008" s="8"/>
      <c r="J4008" s="8"/>
      <c r="N4008" s="7"/>
      <c r="O4008" s="8"/>
      <c r="P4008" s="8"/>
      <c r="Q4008" s="8"/>
      <c r="R4008" s="8"/>
      <c r="S4008" s="8"/>
      <c r="T4008" s="8"/>
      <c r="U4008" s="8"/>
      <c r="V4008" s="8"/>
      <c r="W4008" s="8"/>
    </row>
    <row r="4009" spans="1:23" ht="14.25" customHeight="1">
      <c r="A4009" s="7">
        <v>40345</v>
      </c>
      <c r="B4009" s="8">
        <v>2.0167999999999999</v>
      </c>
      <c r="C4009" s="8">
        <v>3.3281999999999998</v>
      </c>
      <c r="D4009" s="8">
        <v>1.3113999999999999</v>
      </c>
      <c r="E4009" s="8">
        <v>2.06</v>
      </c>
      <c r="F4009" s="8">
        <v>3.27</v>
      </c>
      <c r="G4009" s="8">
        <v>86.2</v>
      </c>
      <c r="H4009" s="8"/>
      <c r="I4009" s="8"/>
      <c r="J4009" s="8"/>
      <c r="N4009" s="7"/>
      <c r="O4009" s="8"/>
      <c r="P4009" s="8"/>
      <c r="Q4009" s="8"/>
      <c r="R4009" s="8"/>
      <c r="S4009" s="8"/>
      <c r="T4009" s="8"/>
      <c r="U4009" s="8"/>
      <c r="V4009" s="8"/>
      <c r="W4009" s="8"/>
    </row>
    <row r="4010" spans="1:23" ht="14.25" customHeight="1">
      <c r="A4010" s="7">
        <v>40344</v>
      </c>
      <c r="B4010" s="8">
        <v>2.0167999999999999</v>
      </c>
      <c r="C4010" s="8">
        <v>3.3281999999999998</v>
      </c>
      <c r="D4010" s="8">
        <v>1.3113999999999999</v>
      </c>
      <c r="E4010" s="8">
        <v>2.1</v>
      </c>
      <c r="F4010" s="8">
        <v>3.32</v>
      </c>
      <c r="G4010" s="8">
        <v>86.06</v>
      </c>
      <c r="H4010" s="8"/>
      <c r="I4010" s="8"/>
      <c r="J4010" s="8"/>
      <c r="N4010" s="7"/>
      <c r="O4010" s="8"/>
      <c r="P4010" s="8"/>
      <c r="Q4010" s="8"/>
      <c r="R4010" s="8"/>
      <c r="S4010" s="8"/>
      <c r="T4010" s="8"/>
      <c r="U4010" s="8"/>
      <c r="V4010" s="8"/>
      <c r="W4010" s="8"/>
    </row>
    <row r="4011" spans="1:23" ht="14.25" customHeight="1">
      <c r="A4011" s="7">
        <v>40343</v>
      </c>
      <c r="B4011" s="8">
        <v>2.0167999999999999</v>
      </c>
      <c r="C4011" s="8">
        <v>3.3281999999999998</v>
      </c>
      <c r="D4011" s="8">
        <v>1.3113999999999999</v>
      </c>
      <c r="E4011" s="8">
        <v>2.0699999999999998</v>
      </c>
      <c r="F4011" s="8">
        <v>3.28</v>
      </c>
      <c r="G4011" s="8">
        <v>86.71</v>
      </c>
      <c r="H4011" s="8"/>
      <c r="I4011" s="8"/>
      <c r="J4011" s="8"/>
      <c r="N4011" s="7"/>
      <c r="O4011" s="8"/>
      <c r="P4011" s="8"/>
      <c r="Q4011" s="8"/>
      <c r="R4011" s="8"/>
      <c r="S4011" s="8"/>
      <c r="T4011" s="8"/>
      <c r="U4011" s="8"/>
      <c r="V4011" s="8"/>
      <c r="W4011" s="8"/>
    </row>
    <row r="4012" spans="1:23" ht="14.25" customHeight="1">
      <c r="A4012" s="7">
        <v>40342</v>
      </c>
      <c r="B4012" s="8">
        <v>2.0167999999999999</v>
      </c>
      <c r="C4012" s="8">
        <v>3.3281999999999998</v>
      </c>
      <c r="D4012" s="8">
        <v>1.3113999999999999</v>
      </c>
      <c r="E4012" s="8">
        <v>2.0299999999999998</v>
      </c>
      <c r="F4012" s="8">
        <v>3.24</v>
      </c>
      <c r="G4012" s="8">
        <v>87.28</v>
      </c>
      <c r="H4012" s="8"/>
      <c r="I4012" s="8"/>
      <c r="J4012" s="8"/>
      <c r="N4012" s="7"/>
      <c r="O4012" s="8"/>
      <c r="P4012" s="8"/>
      <c r="Q4012" s="8"/>
      <c r="R4012" s="8"/>
      <c r="S4012" s="8"/>
      <c r="T4012" s="8"/>
      <c r="U4012" s="8"/>
      <c r="V4012" s="8"/>
      <c r="W4012" s="8"/>
    </row>
    <row r="4013" spans="1:23" ht="14.25" customHeight="1">
      <c r="A4013" s="7">
        <v>40341</v>
      </c>
      <c r="B4013" s="8">
        <v>2.0070000000000001</v>
      </c>
      <c r="C4013" s="8">
        <v>3.3281999999999998</v>
      </c>
      <c r="D4013" s="8">
        <v>1.3211999999999997</v>
      </c>
      <c r="E4013" s="8">
        <v>2.0299999999999998</v>
      </c>
      <c r="F4013" s="8">
        <v>3.24</v>
      </c>
      <c r="G4013" s="8">
        <v>87.28</v>
      </c>
      <c r="H4013" s="8"/>
      <c r="I4013" s="8"/>
      <c r="J4013" s="8"/>
      <c r="N4013" s="7"/>
      <c r="O4013" s="8"/>
      <c r="P4013" s="8"/>
      <c r="Q4013" s="8"/>
      <c r="R4013" s="8"/>
      <c r="S4013" s="8"/>
      <c r="T4013" s="8"/>
      <c r="U4013" s="8"/>
      <c r="V4013" s="8"/>
      <c r="W4013" s="8"/>
    </row>
    <row r="4014" spans="1:23" ht="14.25" customHeight="1">
      <c r="A4014" s="7">
        <v>40340</v>
      </c>
      <c r="B4014" s="8">
        <v>2.016</v>
      </c>
      <c r="C4014" s="8">
        <v>3.3319999999999999</v>
      </c>
      <c r="D4014" s="8">
        <v>1.3159999999999998</v>
      </c>
      <c r="E4014" s="8">
        <v>2.0299999999999998</v>
      </c>
      <c r="F4014" s="8">
        <v>3.24</v>
      </c>
      <c r="G4014" s="8">
        <v>87.28</v>
      </c>
      <c r="H4014" s="8"/>
      <c r="I4014" s="8"/>
      <c r="J4014" s="8"/>
      <c r="N4014" s="7"/>
      <c r="O4014" s="8"/>
      <c r="P4014" s="8"/>
      <c r="Q4014" s="8"/>
      <c r="R4014" s="8"/>
      <c r="S4014" s="8"/>
      <c r="T4014" s="8"/>
      <c r="U4014" s="8"/>
      <c r="V4014" s="8"/>
      <c r="W4014" s="8"/>
    </row>
    <row r="4015" spans="1:23" ht="14.25" customHeight="1">
      <c r="A4015" s="7">
        <v>40339</v>
      </c>
      <c r="B4015" s="8">
        <v>1.8660000000000001</v>
      </c>
      <c r="C4015" s="8">
        <v>3.2890999999999999</v>
      </c>
      <c r="D4015" s="8">
        <v>1.4230999999999998</v>
      </c>
      <c r="E4015" s="8">
        <v>2.12</v>
      </c>
      <c r="F4015" s="8">
        <v>3.33</v>
      </c>
      <c r="G4015" s="8">
        <v>87.13</v>
      </c>
      <c r="H4015" s="8"/>
      <c r="I4015" s="8"/>
      <c r="J4015" s="8"/>
      <c r="N4015" s="7"/>
      <c r="O4015" s="8"/>
      <c r="P4015" s="8"/>
      <c r="Q4015" s="8"/>
      <c r="R4015" s="8"/>
      <c r="S4015" s="8"/>
      <c r="T4015" s="8"/>
      <c r="U4015" s="8"/>
      <c r="V4015" s="8"/>
      <c r="W4015" s="8"/>
    </row>
    <row r="4016" spans="1:23" ht="14.25" customHeight="1">
      <c r="A4016" s="7">
        <v>40338</v>
      </c>
      <c r="B4016" s="8">
        <v>1.8726</v>
      </c>
      <c r="C4016" s="8">
        <v>3.2845</v>
      </c>
      <c r="D4016" s="8">
        <v>1.4118999999999999</v>
      </c>
      <c r="E4016" s="8">
        <v>1.99</v>
      </c>
      <c r="F4016" s="8">
        <v>3.2</v>
      </c>
      <c r="G4016" s="8">
        <v>87.92</v>
      </c>
      <c r="H4016" s="8"/>
      <c r="I4016" s="8"/>
      <c r="J4016" s="8"/>
      <c r="N4016" s="7"/>
      <c r="O4016" s="8"/>
      <c r="P4016" s="8"/>
      <c r="Q4016" s="8"/>
      <c r="R4016" s="8"/>
      <c r="S4016" s="8"/>
      <c r="T4016" s="8"/>
      <c r="U4016" s="8"/>
      <c r="V4016" s="8"/>
      <c r="W4016" s="8"/>
    </row>
    <row r="4017" spans="1:23" ht="14.25" customHeight="1">
      <c r="A4017" s="7">
        <v>40337</v>
      </c>
      <c r="B4017" s="8">
        <v>1.8723000000000001</v>
      </c>
      <c r="C4017" s="8">
        <v>3.2431999999999999</v>
      </c>
      <c r="D4017" s="8">
        <v>1.3708999999999998</v>
      </c>
      <c r="E4017" s="8">
        <v>1.98</v>
      </c>
      <c r="F4017" s="8">
        <v>3.18</v>
      </c>
      <c r="G4017" s="8">
        <v>88.15</v>
      </c>
      <c r="H4017" s="8"/>
      <c r="I4017" s="8"/>
      <c r="J4017" s="8"/>
      <c r="N4017" s="7"/>
      <c r="O4017" s="8"/>
      <c r="P4017" s="8"/>
      <c r="Q4017" s="8"/>
      <c r="R4017" s="8"/>
      <c r="S4017" s="8"/>
      <c r="T4017" s="8"/>
      <c r="U4017" s="8"/>
      <c r="V4017" s="8"/>
      <c r="W4017" s="8"/>
    </row>
    <row r="4018" spans="1:23" ht="14.25" customHeight="1">
      <c r="A4018" s="7">
        <v>40336</v>
      </c>
      <c r="B4018" s="8">
        <v>1.8643000000000001</v>
      </c>
      <c r="C4018" s="8">
        <v>3.226</v>
      </c>
      <c r="D4018" s="8">
        <v>1.3616999999999999</v>
      </c>
      <c r="E4018" s="8">
        <v>1.95</v>
      </c>
      <c r="F4018" s="8">
        <v>3.17</v>
      </c>
      <c r="G4018" s="8">
        <v>88.48</v>
      </c>
      <c r="H4018" s="8"/>
      <c r="I4018" s="8"/>
      <c r="J4018" s="8"/>
      <c r="N4018" s="7"/>
      <c r="O4018" s="8"/>
      <c r="P4018" s="8"/>
      <c r="Q4018" s="8"/>
      <c r="R4018" s="8"/>
      <c r="S4018" s="8"/>
      <c r="T4018" s="8"/>
      <c r="U4018" s="8"/>
      <c r="V4018" s="8"/>
      <c r="W4018" s="8"/>
    </row>
    <row r="4019" spans="1:23" ht="14.25" customHeight="1">
      <c r="A4019" s="7">
        <v>40333</v>
      </c>
      <c r="B4019" s="8">
        <v>1.8341000000000001</v>
      </c>
      <c r="C4019" s="8">
        <v>3.2511999999999999</v>
      </c>
      <c r="D4019" s="8">
        <v>1.4170999999999998</v>
      </c>
      <c r="E4019" s="8">
        <v>1.98</v>
      </c>
      <c r="F4019" s="8">
        <v>3.2</v>
      </c>
      <c r="G4019" s="8">
        <v>88.3</v>
      </c>
      <c r="H4019" s="8"/>
      <c r="I4019" s="8"/>
      <c r="J4019" s="8"/>
      <c r="N4019" s="7"/>
      <c r="O4019" s="8"/>
      <c r="P4019" s="8"/>
      <c r="Q4019" s="8"/>
      <c r="R4019" s="8"/>
      <c r="S4019" s="8"/>
      <c r="T4019" s="8"/>
      <c r="U4019" s="8"/>
      <c r="V4019" s="8"/>
      <c r="W4019" s="8"/>
    </row>
    <row r="4020" spans="1:23" ht="14.25" customHeight="1">
      <c r="A4020" s="7">
        <v>40332</v>
      </c>
      <c r="B4020" s="8">
        <v>1.8176000000000001</v>
      </c>
      <c r="C4020" s="8">
        <v>3.2477999999999998</v>
      </c>
      <c r="D4020" s="8">
        <v>1.4301999999999997</v>
      </c>
      <c r="E4020" s="8">
        <v>2.17</v>
      </c>
      <c r="F4020" s="8">
        <v>3.39</v>
      </c>
      <c r="G4020" s="8">
        <v>87.21</v>
      </c>
      <c r="H4020" s="8"/>
      <c r="I4020" s="8"/>
      <c r="J4020" s="8"/>
      <c r="N4020" s="7"/>
      <c r="O4020" s="8"/>
      <c r="P4020" s="8"/>
      <c r="Q4020" s="8"/>
      <c r="R4020" s="8"/>
      <c r="S4020" s="8"/>
      <c r="T4020" s="8"/>
      <c r="U4020" s="8"/>
      <c r="V4020" s="8"/>
      <c r="W4020" s="8"/>
    </row>
    <row r="4021" spans="1:23" ht="14.25" customHeight="1">
      <c r="A4021" s="7">
        <v>40331</v>
      </c>
      <c r="B4021" s="8">
        <v>1.8174999999999999</v>
      </c>
      <c r="C4021" s="8">
        <v>3.2747999999999999</v>
      </c>
      <c r="D4021" s="8">
        <v>1.4573</v>
      </c>
      <c r="E4021" s="8">
        <v>2.14</v>
      </c>
      <c r="F4021" s="8">
        <v>3.35</v>
      </c>
      <c r="G4021" s="8">
        <v>86.74</v>
      </c>
      <c r="H4021" s="8"/>
      <c r="I4021" s="8"/>
      <c r="J4021" s="8"/>
      <c r="N4021" s="7"/>
      <c r="O4021" s="8"/>
      <c r="P4021" s="8"/>
      <c r="Q4021" s="8"/>
      <c r="R4021" s="8"/>
      <c r="S4021" s="8"/>
      <c r="T4021" s="8"/>
      <c r="U4021" s="8"/>
      <c r="V4021" s="8"/>
      <c r="W4021" s="8"/>
    </row>
    <row r="4022" spans="1:23" ht="14.25" customHeight="1">
      <c r="A4022" s="7">
        <v>40330</v>
      </c>
      <c r="B4022" s="8">
        <v>1.8391</v>
      </c>
      <c r="C4022" s="8">
        <v>3.2726000000000002</v>
      </c>
      <c r="D4022" s="8">
        <v>1.4335000000000002</v>
      </c>
      <c r="E4022" s="8">
        <v>2.09</v>
      </c>
      <c r="F4022" s="8">
        <v>3.29</v>
      </c>
      <c r="G4022" s="8">
        <v>86.89</v>
      </c>
      <c r="H4022" s="8"/>
      <c r="I4022" s="8"/>
      <c r="J4022" s="8"/>
      <c r="N4022" s="7"/>
      <c r="O4022" s="8"/>
      <c r="P4022" s="8"/>
      <c r="Q4022" s="8"/>
      <c r="R4022" s="8"/>
      <c r="S4022" s="8"/>
      <c r="T4022" s="8"/>
      <c r="U4022" s="8"/>
      <c r="V4022" s="8"/>
      <c r="W4022" s="8"/>
    </row>
    <row r="4023" spans="1:23" ht="14.25" customHeight="1">
      <c r="A4023" s="7">
        <v>40329</v>
      </c>
      <c r="B4023" s="8">
        <v>1.8162</v>
      </c>
      <c r="C4023" s="8">
        <v>3.2429999999999999</v>
      </c>
      <c r="D4023" s="8">
        <v>1.4267999999999998</v>
      </c>
      <c r="E4023" s="8">
        <v>2.1</v>
      </c>
      <c r="F4023" s="8">
        <v>3.31</v>
      </c>
      <c r="G4023" s="8">
        <v>86.47</v>
      </c>
      <c r="H4023" s="8"/>
      <c r="I4023" s="8"/>
      <c r="J4023" s="8"/>
      <c r="N4023" s="7"/>
      <c r="O4023" s="8"/>
      <c r="P4023" s="8"/>
      <c r="Q4023" s="8"/>
      <c r="R4023" s="8"/>
      <c r="S4023" s="8"/>
      <c r="T4023" s="8"/>
      <c r="U4023" s="8"/>
      <c r="V4023" s="8"/>
      <c r="W4023" s="8"/>
    </row>
    <row r="4024" spans="1:23" ht="14.25" customHeight="1">
      <c r="A4024" s="7">
        <v>40326</v>
      </c>
      <c r="B4024" s="8">
        <v>1.8298000000000001</v>
      </c>
      <c r="C4024" s="8">
        <v>3.2528999999999999</v>
      </c>
      <c r="D4024" s="8">
        <v>1.4230999999999998</v>
      </c>
      <c r="E4024" s="8">
        <v>2.1</v>
      </c>
      <c r="F4024" s="8">
        <v>3.31</v>
      </c>
      <c r="G4024" s="8">
        <v>86.27</v>
      </c>
      <c r="H4024" s="8"/>
      <c r="I4024" s="8"/>
      <c r="J4024" s="8"/>
      <c r="N4024" s="7"/>
      <c r="O4024" s="8"/>
      <c r="P4024" s="8"/>
      <c r="Q4024" s="8"/>
      <c r="R4024" s="8"/>
      <c r="S4024" s="8"/>
      <c r="T4024" s="8"/>
      <c r="U4024" s="8"/>
      <c r="V4024" s="8"/>
      <c r="W4024" s="8"/>
    </row>
    <row r="4025" spans="1:23" ht="14.25" customHeight="1">
      <c r="A4025" s="7">
        <v>40325</v>
      </c>
      <c r="B4025" s="8">
        <v>1.8327</v>
      </c>
      <c r="C4025" s="8">
        <v>3.2416</v>
      </c>
      <c r="D4025" s="8">
        <v>1.4089</v>
      </c>
      <c r="E4025" s="8">
        <v>2.1800000000000002</v>
      </c>
      <c r="F4025" s="8">
        <v>3.34</v>
      </c>
      <c r="G4025" s="8">
        <v>86.3</v>
      </c>
      <c r="H4025" s="8"/>
      <c r="I4025" s="8"/>
      <c r="J4025" s="8"/>
      <c r="N4025" s="7"/>
      <c r="O4025" s="8"/>
      <c r="P4025" s="8"/>
      <c r="Q4025" s="8"/>
      <c r="R4025" s="8"/>
      <c r="S4025" s="8"/>
      <c r="T4025" s="8"/>
      <c r="U4025" s="8"/>
      <c r="V4025" s="8"/>
      <c r="W4025" s="8"/>
    </row>
    <row r="4026" spans="1:23" ht="14.25" customHeight="1">
      <c r="A4026" s="7">
        <v>40324</v>
      </c>
      <c r="B4026" s="8">
        <v>1.8388</v>
      </c>
      <c r="C4026" s="8">
        <v>3.2271999999999998</v>
      </c>
      <c r="D4026" s="8">
        <v>1.3883999999999999</v>
      </c>
      <c r="E4026" s="8">
        <v>2.06</v>
      </c>
      <c r="F4026" s="8">
        <v>3.21</v>
      </c>
      <c r="G4026" s="8">
        <v>87.36</v>
      </c>
      <c r="H4026" s="8"/>
      <c r="I4026" s="8"/>
      <c r="J4026" s="8"/>
      <c r="N4026" s="7"/>
      <c r="O4026" s="8"/>
      <c r="P4026" s="8"/>
      <c r="Q4026" s="8"/>
      <c r="R4026" s="8"/>
      <c r="S4026" s="8"/>
      <c r="T4026" s="8"/>
      <c r="U4026" s="8"/>
      <c r="V4026" s="8"/>
      <c r="W4026" s="8"/>
    </row>
    <row r="4027" spans="1:23" ht="14.25" customHeight="1">
      <c r="A4027" s="7">
        <v>40323</v>
      </c>
      <c r="B4027" s="8">
        <v>1.7947</v>
      </c>
      <c r="C4027" s="8">
        <v>3.2029999999999998</v>
      </c>
      <c r="D4027" s="8">
        <v>1.4082999999999999</v>
      </c>
      <c r="E4027" s="8">
        <v>2.0099999999999998</v>
      </c>
      <c r="F4027" s="8">
        <v>3.18</v>
      </c>
      <c r="G4027" s="8">
        <v>86.39</v>
      </c>
      <c r="H4027" s="8"/>
      <c r="I4027" s="8"/>
      <c r="J4027" s="8"/>
      <c r="N4027" s="7"/>
      <c r="O4027" s="8"/>
      <c r="P4027" s="8"/>
      <c r="Q4027" s="8"/>
      <c r="R4027" s="8"/>
      <c r="S4027" s="8"/>
      <c r="T4027" s="8"/>
      <c r="U4027" s="8"/>
      <c r="V4027" s="8"/>
      <c r="W4027" s="8"/>
    </row>
    <row r="4028" spans="1:23" ht="14.25" customHeight="1">
      <c r="A4028" s="7">
        <v>40322</v>
      </c>
      <c r="B4028" s="8">
        <v>1.8</v>
      </c>
      <c r="C4028" s="8">
        <v>3.2277</v>
      </c>
      <c r="D4028" s="8">
        <v>1.4277</v>
      </c>
      <c r="E4028" s="8">
        <v>2.04</v>
      </c>
      <c r="F4028" s="8">
        <v>3.23</v>
      </c>
      <c r="G4028" s="8">
        <v>86.48</v>
      </c>
      <c r="H4028" s="8"/>
      <c r="I4028" s="8"/>
      <c r="J4028" s="8"/>
      <c r="N4028" s="7"/>
      <c r="O4028" s="8"/>
      <c r="P4028" s="8"/>
      <c r="Q4028" s="8"/>
      <c r="R4028" s="8"/>
      <c r="S4028" s="8"/>
      <c r="T4028" s="8"/>
      <c r="U4028" s="8"/>
      <c r="V4028" s="8"/>
      <c r="W4028" s="8"/>
    </row>
    <row r="4029" spans="1:23" ht="14.25" customHeight="1">
      <c r="A4029" s="7">
        <v>40319</v>
      </c>
      <c r="B4029" s="8">
        <v>1.7827</v>
      </c>
      <c r="C4029" s="8">
        <v>3.1972</v>
      </c>
      <c r="D4029" s="8">
        <v>1.4145000000000001</v>
      </c>
      <c r="E4029" s="8">
        <v>2.02</v>
      </c>
      <c r="F4029" s="8">
        <v>3.2</v>
      </c>
      <c r="G4029" s="8">
        <v>85.46</v>
      </c>
      <c r="H4029" s="8"/>
      <c r="I4029" s="8"/>
      <c r="J4029" s="8"/>
      <c r="N4029" s="7"/>
      <c r="O4029" s="8"/>
      <c r="P4029" s="8"/>
      <c r="Q4029" s="8"/>
      <c r="R4029" s="8"/>
      <c r="S4029" s="8"/>
      <c r="T4029" s="8"/>
      <c r="U4029" s="8"/>
      <c r="V4029" s="8"/>
      <c r="W4029" s="8"/>
    </row>
    <row r="4030" spans="1:23" ht="14.25" customHeight="1">
      <c r="A4030" s="7">
        <v>40318</v>
      </c>
      <c r="B4030" s="8">
        <v>1.7688999999999999</v>
      </c>
      <c r="C4030" s="8">
        <v>3.2078000000000002</v>
      </c>
      <c r="D4030" s="8">
        <v>1.4389000000000003</v>
      </c>
      <c r="E4030" s="8">
        <v>2.04</v>
      </c>
      <c r="F4030" s="8">
        <v>3.25</v>
      </c>
      <c r="G4030" s="8">
        <v>85.99</v>
      </c>
      <c r="H4030" s="8"/>
      <c r="I4030" s="8"/>
      <c r="J4030" s="8"/>
      <c r="N4030" s="7"/>
      <c r="O4030" s="8"/>
      <c r="P4030" s="8"/>
      <c r="Q4030" s="8"/>
      <c r="R4030" s="8"/>
      <c r="S4030" s="8"/>
      <c r="T4030" s="8"/>
      <c r="U4030" s="8"/>
      <c r="V4030" s="8"/>
      <c r="W4030" s="8"/>
    </row>
    <row r="4031" spans="1:23" ht="14.25" customHeight="1">
      <c r="A4031" s="7">
        <v>40317</v>
      </c>
      <c r="B4031" s="8">
        <v>1.7681</v>
      </c>
      <c r="C4031" s="8">
        <v>3.1865000000000001</v>
      </c>
      <c r="D4031" s="8">
        <v>1.4184000000000001</v>
      </c>
      <c r="E4031" s="8">
        <v>2.13</v>
      </c>
      <c r="F4031" s="8">
        <v>3.36</v>
      </c>
      <c r="G4031" s="8">
        <v>86.12</v>
      </c>
      <c r="H4031" s="8"/>
      <c r="I4031" s="8"/>
      <c r="J4031" s="8"/>
      <c r="N4031" s="7"/>
      <c r="O4031" s="8"/>
      <c r="P4031" s="8"/>
      <c r="Q4031" s="8"/>
      <c r="R4031" s="8"/>
      <c r="S4031" s="8"/>
      <c r="T4031" s="8"/>
      <c r="U4031" s="8"/>
      <c r="V4031" s="8"/>
      <c r="W4031" s="8"/>
    </row>
    <row r="4032" spans="1:23" ht="14.25" customHeight="1">
      <c r="A4032" s="7">
        <v>40316</v>
      </c>
      <c r="B4032" s="8">
        <v>1.7464</v>
      </c>
      <c r="C4032" s="8">
        <v>3.2118000000000002</v>
      </c>
      <c r="D4032" s="8">
        <v>1.4654000000000003</v>
      </c>
      <c r="E4032" s="8">
        <v>2.11</v>
      </c>
      <c r="F4032" s="8">
        <v>3.38</v>
      </c>
      <c r="G4032" s="8">
        <v>87.31</v>
      </c>
      <c r="H4032" s="8"/>
      <c r="I4032" s="8"/>
      <c r="J4032" s="8"/>
      <c r="N4032" s="7"/>
      <c r="O4032" s="8"/>
      <c r="P4032" s="8"/>
      <c r="Q4032" s="8"/>
      <c r="R4032" s="8"/>
      <c r="S4032" s="8"/>
      <c r="T4032" s="8"/>
      <c r="U4032" s="8"/>
      <c r="V4032" s="8"/>
      <c r="W4032" s="8"/>
    </row>
    <row r="4033" spans="1:23" ht="14.25" customHeight="1">
      <c r="A4033" s="7">
        <v>40315</v>
      </c>
      <c r="B4033" s="8">
        <v>1.7467999999999999</v>
      </c>
      <c r="C4033" s="8">
        <v>3.2256999999999998</v>
      </c>
      <c r="D4033" s="8">
        <v>1.4788999999999999</v>
      </c>
      <c r="E4033" s="8">
        <v>2.2000000000000002</v>
      </c>
      <c r="F4033" s="8">
        <v>3.47</v>
      </c>
      <c r="G4033" s="8">
        <v>86.13</v>
      </c>
      <c r="H4033" s="8"/>
      <c r="I4033" s="8"/>
      <c r="J4033" s="8"/>
      <c r="N4033" s="7"/>
      <c r="O4033" s="8"/>
      <c r="P4033" s="8"/>
      <c r="Q4033" s="8"/>
      <c r="R4033" s="8"/>
      <c r="S4033" s="8"/>
      <c r="T4033" s="8"/>
      <c r="U4033" s="8"/>
      <c r="V4033" s="8"/>
      <c r="W4033" s="8"/>
    </row>
    <row r="4034" spans="1:23" ht="14.25" customHeight="1">
      <c r="A4034" s="7">
        <v>40312</v>
      </c>
      <c r="B4034" s="8">
        <v>1.7434000000000001</v>
      </c>
      <c r="C4034" s="8">
        <v>3.2686999999999999</v>
      </c>
      <c r="D4034" s="8">
        <v>1.5252999999999999</v>
      </c>
      <c r="E4034" s="8">
        <v>2.16</v>
      </c>
      <c r="F4034" s="8">
        <v>3.44</v>
      </c>
      <c r="G4034" s="8">
        <v>86.29</v>
      </c>
      <c r="H4034" s="8"/>
      <c r="I4034" s="8"/>
      <c r="J4034" s="8"/>
      <c r="N4034" s="7"/>
      <c r="O4034" s="8"/>
      <c r="P4034" s="8"/>
      <c r="Q4034" s="8"/>
      <c r="R4034" s="8"/>
      <c r="S4034" s="8"/>
      <c r="T4034" s="8"/>
      <c r="U4034" s="8"/>
      <c r="V4034" s="8"/>
      <c r="W4034" s="8"/>
    </row>
    <row r="4035" spans="1:23" ht="14.25" customHeight="1">
      <c r="A4035" s="7">
        <v>40311</v>
      </c>
      <c r="B4035" s="8">
        <v>1.7110000000000001</v>
      </c>
      <c r="C4035" s="8">
        <v>3.2686000000000002</v>
      </c>
      <c r="D4035" s="8">
        <v>1.5576000000000001</v>
      </c>
      <c r="E4035" s="8">
        <v>2.27</v>
      </c>
      <c r="F4035" s="8">
        <v>3.55</v>
      </c>
      <c r="G4035" s="8">
        <v>85.43</v>
      </c>
      <c r="H4035" s="8"/>
      <c r="I4035" s="8"/>
      <c r="J4035" s="8"/>
      <c r="N4035" s="7"/>
      <c r="O4035" s="8"/>
      <c r="P4035" s="8"/>
      <c r="Q4035" s="8"/>
      <c r="R4035" s="8"/>
      <c r="S4035" s="8"/>
      <c r="T4035" s="8"/>
      <c r="U4035" s="8"/>
      <c r="V4035" s="8"/>
      <c r="W4035" s="8"/>
    </row>
    <row r="4036" spans="1:23" ht="14.25" customHeight="1">
      <c r="A4036" s="7">
        <v>40310</v>
      </c>
      <c r="B4036" s="8">
        <v>1.7085999999999999</v>
      </c>
      <c r="C4036" s="8">
        <v>3.2780999999999998</v>
      </c>
      <c r="D4036" s="8">
        <v>1.5694999999999999</v>
      </c>
      <c r="E4036" s="8">
        <v>2.29</v>
      </c>
      <c r="F4036" s="8">
        <v>3.56</v>
      </c>
      <c r="G4036" s="8">
        <v>84.84</v>
      </c>
      <c r="H4036" s="8"/>
      <c r="I4036" s="8"/>
      <c r="J4036" s="8"/>
      <c r="N4036" s="7"/>
      <c r="O4036" s="8"/>
      <c r="P4036" s="8"/>
      <c r="Q4036" s="8"/>
      <c r="R4036" s="8"/>
      <c r="S4036" s="8"/>
      <c r="T4036" s="8"/>
      <c r="U4036" s="8"/>
      <c r="V4036" s="8"/>
      <c r="W4036" s="8"/>
    </row>
    <row r="4037" spans="1:23" ht="14.25" customHeight="1">
      <c r="A4037" s="7">
        <v>40309</v>
      </c>
      <c r="B4037" s="8">
        <v>1.6911</v>
      </c>
      <c r="C4037" s="8">
        <v>3.2982999999999998</v>
      </c>
      <c r="D4037" s="8">
        <v>1.6071999999999997</v>
      </c>
      <c r="E4037" s="8">
        <v>2.2599999999999998</v>
      </c>
      <c r="F4037" s="8">
        <v>3.56</v>
      </c>
      <c r="G4037" s="8">
        <v>84.73</v>
      </c>
      <c r="H4037" s="8"/>
      <c r="I4037" s="8"/>
      <c r="J4037" s="8"/>
      <c r="N4037" s="7"/>
      <c r="O4037" s="8"/>
      <c r="P4037" s="8"/>
      <c r="Q4037" s="8"/>
      <c r="R4037" s="8"/>
      <c r="S4037" s="8"/>
      <c r="T4037" s="8"/>
      <c r="U4037" s="8"/>
      <c r="V4037" s="8"/>
      <c r="W4037" s="8"/>
    </row>
    <row r="4038" spans="1:23" ht="14.25" customHeight="1">
      <c r="A4038" s="7">
        <v>40308</v>
      </c>
      <c r="B4038" s="8">
        <v>1.6611</v>
      </c>
      <c r="C4038" s="8">
        <v>3.3027000000000002</v>
      </c>
      <c r="D4038" s="8">
        <v>1.6416000000000002</v>
      </c>
      <c r="E4038" s="8">
        <v>2.27</v>
      </c>
      <c r="F4038" s="8">
        <v>3.57</v>
      </c>
      <c r="G4038" s="8">
        <v>84.25</v>
      </c>
      <c r="H4038" s="8"/>
      <c r="I4038" s="8"/>
      <c r="J4038" s="8"/>
      <c r="N4038" s="7"/>
      <c r="O4038" s="8"/>
      <c r="P4038" s="8"/>
      <c r="Q4038" s="8"/>
      <c r="R4038" s="8"/>
      <c r="S4038" s="8"/>
      <c r="T4038" s="8"/>
      <c r="U4038" s="8"/>
      <c r="V4038" s="8"/>
      <c r="W4038" s="8"/>
    </row>
    <row r="4039" spans="1:23" ht="14.25" customHeight="1">
      <c r="A4039" s="7">
        <v>40305</v>
      </c>
      <c r="B4039" s="8">
        <v>1.6568000000000001</v>
      </c>
      <c r="C4039" s="8">
        <v>3.2721</v>
      </c>
      <c r="D4039" s="8">
        <v>1.6153</v>
      </c>
      <c r="E4039" s="8">
        <v>2.17</v>
      </c>
      <c r="F4039" s="8">
        <v>3.45</v>
      </c>
      <c r="G4039" s="8">
        <v>84.39</v>
      </c>
      <c r="H4039" s="8"/>
      <c r="I4039" s="8"/>
      <c r="J4039" s="8"/>
      <c r="N4039" s="7"/>
      <c r="O4039" s="8"/>
      <c r="P4039" s="8"/>
      <c r="Q4039" s="8"/>
      <c r="R4039" s="8"/>
      <c r="S4039" s="8"/>
      <c r="T4039" s="8"/>
      <c r="U4039" s="8"/>
      <c r="V4039" s="8"/>
      <c r="W4039" s="8"/>
    </row>
    <row r="4040" spans="1:23" ht="14.25" customHeight="1">
      <c r="A4040" s="7">
        <v>40304</v>
      </c>
      <c r="B4040" s="8">
        <v>1.6435</v>
      </c>
      <c r="C4040" s="8">
        <v>3.3485</v>
      </c>
      <c r="D4040" s="8">
        <v>1.7050000000000001</v>
      </c>
      <c r="E4040" s="8">
        <v>2.13</v>
      </c>
      <c r="F4040" s="8">
        <v>3.41</v>
      </c>
      <c r="G4040" s="8">
        <v>84.93</v>
      </c>
      <c r="H4040" s="8"/>
      <c r="I4040" s="8"/>
      <c r="J4040" s="8"/>
      <c r="N4040" s="7"/>
      <c r="O4040" s="8"/>
      <c r="P4040" s="8"/>
      <c r="Q4040" s="8"/>
      <c r="R4040" s="8"/>
      <c r="S4040" s="8"/>
      <c r="T4040" s="8"/>
      <c r="U4040" s="8"/>
      <c r="V4040" s="8"/>
      <c r="W4040" s="8"/>
    </row>
    <row r="4041" spans="1:23" ht="14.25" customHeight="1">
      <c r="A4041" s="7">
        <v>40303</v>
      </c>
      <c r="B4041" s="8">
        <v>1.6099000000000001</v>
      </c>
      <c r="C4041" s="8">
        <v>3.3635999999999999</v>
      </c>
      <c r="D4041" s="8">
        <v>1.7536999999999998</v>
      </c>
      <c r="E4041" s="8">
        <v>2.31</v>
      </c>
      <c r="F4041" s="8">
        <v>3.58</v>
      </c>
      <c r="G4041" s="8">
        <v>84.15</v>
      </c>
      <c r="H4041" s="8"/>
      <c r="I4041" s="8"/>
      <c r="J4041" s="8"/>
      <c r="N4041" s="7"/>
      <c r="O4041" s="8"/>
      <c r="P4041" s="8"/>
      <c r="Q4041" s="8"/>
      <c r="R4041" s="8"/>
      <c r="S4041" s="8"/>
      <c r="T4041" s="8"/>
      <c r="U4041" s="8"/>
      <c r="V4041" s="8"/>
      <c r="W4041" s="8"/>
    </row>
    <row r="4042" spans="1:23" ht="14.25" customHeight="1">
      <c r="A4042" s="7">
        <v>40302</v>
      </c>
      <c r="B4042" s="8">
        <v>1.61</v>
      </c>
      <c r="C4042" s="8">
        <v>3.3826000000000001</v>
      </c>
      <c r="D4042" s="8">
        <v>1.7726</v>
      </c>
      <c r="E4042" s="8">
        <v>2.38</v>
      </c>
      <c r="F4042" s="8">
        <v>3.63</v>
      </c>
      <c r="G4042" s="8">
        <v>83.46</v>
      </c>
      <c r="H4042" s="8"/>
      <c r="I4042" s="8"/>
      <c r="J4042" s="8"/>
      <c r="N4042" s="7"/>
      <c r="O4042" s="8"/>
      <c r="P4042" s="8"/>
      <c r="Q4042" s="8"/>
      <c r="R4042" s="8"/>
      <c r="S4042" s="8"/>
      <c r="T4042" s="8"/>
      <c r="U4042" s="8"/>
      <c r="V4042" s="8"/>
      <c r="W4042" s="8"/>
    </row>
    <row r="4043" spans="1:23" ht="14.25" customHeight="1">
      <c r="A4043" s="7">
        <v>40301</v>
      </c>
      <c r="B4043" s="8">
        <v>1.5891999999999999</v>
      </c>
      <c r="C4043" s="8">
        <v>3.3565</v>
      </c>
      <c r="D4043" s="8">
        <v>1.7673000000000001</v>
      </c>
      <c r="E4043" s="8">
        <v>2.4700000000000002</v>
      </c>
      <c r="F4043" s="8">
        <v>3.72</v>
      </c>
      <c r="G4043" s="8">
        <v>82.39</v>
      </c>
      <c r="H4043" s="8"/>
      <c r="I4043" s="8"/>
      <c r="J4043" s="8"/>
      <c r="N4043" s="7"/>
      <c r="O4043" s="8"/>
      <c r="P4043" s="8"/>
      <c r="Q4043" s="8"/>
      <c r="R4043" s="8"/>
      <c r="S4043" s="8"/>
      <c r="T4043" s="8"/>
      <c r="U4043" s="8"/>
      <c r="V4043" s="8"/>
      <c r="W4043" s="8"/>
    </row>
    <row r="4044" spans="1:23" ht="14.25" customHeight="1">
      <c r="A4044" s="7">
        <v>40298</v>
      </c>
      <c r="B4044" s="8">
        <v>1.5891999999999999</v>
      </c>
      <c r="C4044" s="8">
        <v>3.3565</v>
      </c>
      <c r="D4044" s="8">
        <v>1.7673000000000001</v>
      </c>
      <c r="E4044" s="8">
        <v>2.4300000000000002</v>
      </c>
      <c r="F4044" s="8">
        <v>3.69</v>
      </c>
      <c r="G4044" s="8">
        <v>81.91</v>
      </c>
      <c r="H4044" s="8"/>
      <c r="I4044" s="8"/>
      <c r="J4044" s="8"/>
      <c r="N4044" s="7"/>
      <c r="O4044" s="8"/>
      <c r="P4044" s="8"/>
      <c r="Q4044" s="8"/>
      <c r="R4044" s="8"/>
      <c r="S4044" s="8"/>
      <c r="T4044" s="8"/>
      <c r="U4044" s="8"/>
      <c r="V4044" s="8"/>
      <c r="W4044" s="8"/>
    </row>
    <row r="4045" spans="1:23" ht="14.25" customHeight="1">
      <c r="A4045" s="7">
        <v>40297</v>
      </c>
      <c r="B4045" s="8">
        <v>1.5791999999999999</v>
      </c>
      <c r="C4045" s="8">
        <v>3.3607</v>
      </c>
      <c r="D4045" s="8">
        <v>1.7815000000000001</v>
      </c>
      <c r="E4045" s="8">
        <v>2.4900000000000002</v>
      </c>
      <c r="F4045" s="8">
        <v>3.76</v>
      </c>
      <c r="G4045" s="8">
        <v>82.01</v>
      </c>
      <c r="H4045" s="8"/>
      <c r="I4045" s="8"/>
      <c r="J4045" s="8"/>
      <c r="N4045" s="7"/>
      <c r="O4045" s="8"/>
      <c r="P4045" s="8"/>
      <c r="Q4045" s="8"/>
      <c r="R4045" s="8"/>
      <c r="S4045" s="8"/>
      <c r="T4045" s="8"/>
      <c r="U4045" s="8"/>
      <c r="V4045" s="8"/>
      <c r="W4045" s="8"/>
    </row>
    <row r="4046" spans="1:23" ht="14.25" customHeight="1">
      <c r="A4046" s="7">
        <v>40296</v>
      </c>
      <c r="B4046" s="8">
        <v>1.5791999999999999</v>
      </c>
      <c r="C4046" s="8">
        <v>3.3456000000000001</v>
      </c>
      <c r="D4046" s="8">
        <v>1.7664000000000002</v>
      </c>
      <c r="E4046" s="8">
        <v>2.5299999999999998</v>
      </c>
      <c r="F4046" s="8">
        <v>3.8</v>
      </c>
      <c r="G4046" s="8">
        <v>82.28</v>
      </c>
      <c r="H4046" s="8"/>
      <c r="I4046" s="8"/>
      <c r="J4046" s="8"/>
      <c r="N4046" s="7"/>
      <c r="O4046" s="8"/>
      <c r="P4046" s="8"/>
      <c r="Q4046" s="8"/>
      <c r="R4046" s="8"/>
      <c r="S4046" s="8"/>
      <c r="T4046" s="8"/>
      <c r="U4046" s="8"/>
      <c r="V4046" s="8"/>
      <c r="W4046" s="8"/>
    </row>
    <row r="4047" spans="1:23" ht="14.25" customHeight="1">
      <c r="A4047" s="7">
        <v>40295</v>
      </c>
      <c r="B4047" s="8">
        <v>1.5991</v>
      </c>
      <c r="C4047" s="8">
        <v>3.3767999999999998</v>
      </c>
      <c r="D4047" s="8">
        <v>1.7776999999999998</v>
      </c>
      <c r="E4047" s="8">
        <v>2.46</v>
      </c>
      <c r="F4047" s="8">
        <v>3.71</v>
      </c>
      <c r="G4047" s="8">
        <v>82.33</v>
      </c>
      <c r="H4047" s="8"/>
      <c r="I4047" s="8"/>
      <c r="J4047" s="8"/>
      <c r="N4047" s="7"/>
      <c r="O4047" s="8"/>
      <c r="P4047" s="8"/>
      <c r="Q4047" s="8"/>
      <c r="R4047" s="8"/>
      <c r="S4047" s="8"/>
      <c r="T4047" s="8"/>
      <c r="U4047" s="8"/>
      <c r="V4047" s="8"/>
      <c r="W4047" s="8"/>
    </row>
    <row r="4048" spans="1:23" ht="14.25" customHeight="1">
      <c r="A4048" s="7">
        <v>40294</v>
      </c>
      <c r="B4048" s="8">
        <v>1.6181000000000001</v>
      </c>
      <c r="C4048" s="8">
        <v>3.3715000000000002</v>
      </c>
      <c r="D4048" s="8">
        <v>1.7534000000000001</v>
      </c>
      <c r="E4048" s="8">
        <v>2.6</v>
      </c>
      <c r="F4048" s="8">
        <v>3.83</v>
      </c>
      <c r="G4048" s="8">
        <v>81.28</v>
      </c>
      <c r="H4048" s="8"/>
      <c r="I4048" s="8"/>
      <c r="J4048" s="8"/>
      <c r="N4048" s="7"/>
      <c r="O4048" s="8"/>
      <c r="P4048" s="8"/>
      <c r="Q4048" s="8"/>
      <c r="R4048" s="8"/>
      <c r="S4048" s="8"/>
      <c r="T4048" s="8"/>
      <c r="U4048" s="8"/>
      <c r="V4048" s="8"/>
      <c r="W4048" s="8"/>
    </row>
    <row r="4049" spans="1:23" ht="14.25" customHeight="1">
      <c r="A4049" s="7">
        <v>40291</v>
      </c>
      <c r="B4049" s="8">
        <v>1.63</v>
      </c>
      <c r="C4049" s="8">
        <v>3.4106000000000001</v>
      </c>
      <c r="D4049" s="8">
        <v>1.7806000000000002</v>
      </c>
      <c r="E4049" s="8">
        <v>2.61</v>
      </c>
      <c r="F4049" s="8">
        <v>3.84</v>
      </c>
      <c r="G4049" s="8">
        <v>81.36</v>
      </c>
      <c r="H4049" s="8"/>
      <c r="I4049" s="8"/>
      <c r="J4049" s="8"/>
      <c r="N4049" s="7"/>
      <c r="O4049" s="8"/>
      <c r="P4049" s="8"/>
      <c r="Q4049" s="8"/>
      <c r="R4049" s="8"/>
      <c r="S4049" s="8"/>
      <c r="T4049" s="8"/>
      <c r="U4049" s="8"/>
      <c r="V4049" s="8"/>
      <c r="W4049" s="8"/>
    </row>
    <row r="4050" spans="1:23" ht="14.25" customHeight="1">
      <c r="A4050" s="7">
        <v>40290</v>
      </c>
      <c r="B4050" s="8">
        <v>1.6392</v>
      </c>
      <c r="C4050" s="8">
        <v>3.4093</v>
      </c>
      <c r="D4050" s="8">
        <v>1.7701</v>
      </c>
      <c r="E4050" s="8">
        <v>2.57</v>
      </c>
      <c r="F4050" s="8">
        <v>3.8</v>
      </c>
      <c r="G4050" s="8">
        <v>81.69</v>
      </c>
      <c r="H4050" s="8"/>
      <c r="I4050" s="8"/>
      <c r="J4050" s="8"/>
      <c r="N4050" s="7"/>
      <c r="O4050" s="8"/>
      <c r="P4050" s="8"/>
      <c r="Q4050" s="8"/>
      <c r="R4050" s="8"/>
      <c r="S4050" s="8"/>
      <c r="T4050" s="8"/>
      <c r="U4050" s="8"/>
      <c r="V4050" s="8"/>
      <c r="W4050" s="8"/>
    </row>
    <row r="4051" spans="1:23" ht="14.25" customHeight="1">
      <c r="A4051" s="7">
        <v>40289</v>
      </c>
      <c r="B4051" s="8">
        <v>1.6193</v>
      </c>
      <c r="C4051" s="8">
        <v>3.4354</v>
      </c>
      <c r="D4051" s="8">
        <v>1.8161</v>
      </c>
      <c r="E4051" s="8">
        <v>2.52</v>
      </c>
      <c r="F4051" s="8">
        <v>3.77</v>
      </c>
      <c r="G4051" s="8">
        <v>81.22</v>
      </c>
      <c r="H4051" s="8"/>
      <c r="I4051" s="8"/>
      <c r="J4051" s="8"/>
      <c r="N4051" s="7"/>
      <c r="O4051" s="8"/>
      <c r="P4051" s="8"/>
      <c r="Q4051" s="8"/>
      <c r="R4051" s="8"/>
      <c r="S4051" s="8"/>
      <c r="T4051" s="8"/>
      <c r="U4051" s="8"/>
      <c r="V4051" s="8"/>
      <c r="W4051" s="8"/>
    </row>
    <row r="4052" spans="1:23" ht="14.25" customHeight="1">
      <c r="A4052" s="7">
        <v>40288</v>
      </c>
      <c r="B4052" s="8">
        <v>1.6393</v>
      </c>
      <c r="C4052" s="8">
        <v>3.4085999999999999</v>
      </c>
      <c r="D4052" s="8">
        <v>1.7692999999999999</v>
      </c>
      <c r="E4052" s="8">
        <v>2.56</v>
      </c>
      <c r="F4052" s="8">
        <v>3.82</v>
      </c>
      <c r="G4052" s="8">
        <v>81.05</v>
      </c>
      <c r="H4052" s="8"/>
      <c r="I4052" s="8"/>
      <c r="J4052" s="8"/>
      <c r="N4052" s="7"/>
      <c r="O4052" s="8"/>
      <c r="P4052" s="8"/>
      <c r="Q4052" s="8"/>
      <c r="R4052" s="8"/>
      <c r="S4052" s="8"/>
      <c r="T4052" s="8"/>
      <c r="U4052" s="8"/>
      <c r="V4052" s="8"/>
      <c r="W4052" s="8"/>
    </row>
    <row r="4053" spans="1:23" ht="14.25" customHeight="1">
      <c r="A4053" s="7">
        <v>40287</v>
      </c>
      <c r="B4053" s="8">
        <v>1.6394</v>
      </c>
      <c r="C4053" s="8">
        <v>3.4116</v>
      </c>
      <c r="D4053" s="8">
        <v>1.7722</v>
      </c>
      <c r="E4053" s="8">
        <v>2.54</v>
      </c>
      <c r="F4053" s="8">
        <v>3.83</v>
      </c>
      <c r="G4053" s="8">
        <v>80.92</v>
      </c>
      <c r="H4053" s="8"/>
      <c r="I4053" s="8"/>
      <c r="J4053" s="8"/>
      <c r="N4053" s="7"/>
      <c r="O4053" s="8"/>
      <c r="P4053" s="8"/>
      <c r="Q4053" s="8"/>
      <c r="R4053" s="8"/>
      <c r="S4053" s="8"/>
      <c r="T4053" s="8"/>
      <c r="U4053" s="8"/>
      <c r="V4053" s="8"/>
      <c r="W4053" s="8"/>
    </row>
    <row r="4054" spans="1:23" ht="14.25" customHeight="1">
      <c r="A4054" s="7">
        <v>40284</v>
      </c>
      <c r="B4054" s="8">
        <v>1.6607000000000001</v>
      </c>
      <c r="C4054" s="8">
        <v>3.4813000000000001</v>
      </c>
      <c r="D4054" s="8">
        <v>1.8206</v>
      </c>
      <c r="E4054" s="8">
        <v>2.4900000000000002</v>
      </c>
      <c r="F4054" s="8">
        <v>3.79</v>
      </c>
      <c r="G4054" s="8">
        <v>80.8</v>
      </c>
      <c r="H4054" s="8"/>
      <c r="I4054" s="8"/>
      <c r="J4054" s="8"/>
      <c r="N4054" s="7"/>
      <c r="O4054" s="8"/>
      <c r="P4054" s="8"/>
      <c r="Q4054" s="8"/>
      <c r="R4054" s="8"/>
      <c r="S4054" s="8"/>
      <c r="T4054" s="8"/>
      <c r="U4054" s="8"/>
      <c r="V4054" s="8"/>
      <c r="W4054" s="8"/>
    </row>
    <row r="4055" spans="1:23" ht="14.25" customHeight="1">
      <c r="A4055" s="7">
        <v>40283</v>
      </c>
      <c r="B4055" s="8">
        <v>1.6504000000000001</v>
      </c>
      <c r="C4055" s="8">
        <v>3.5070999999999999</v>
      </c>
      <c r="D4055" s="8">
        <v>1.8566999999999998</v>
      </c>
      <c r="E4055" s="8">
        <v>2.57</v>
      </c>
      <c r="F4055" s="8">
        <v>3.86</v>
      </c>
      <c r="G4055" s="8">
        <v>80.47</v>
      </c>
      <c r="H4055" s="8"/>
      <c r="I4055" s="8"/>
      <c r="J4055" s="8"/>
      <c r="N4055" s="7"/>
      <c r="O4055" s="8"/>
      <c r="P4055" s="8"/>
      <c r="Q4055" s="8"/>
      <c r="R4055" s="8"/>
      <c r="S4055" s="8"/>
      <c r="T4055" s="8"/>
      <c r="U4055" s="8"/>
      <c r="V4055" s="8"/>
      <c r="W4055" s="8"/>
    </row>
    <row r="4056" spans="1:23" ht="14.25" customHeight="1">
      <c r="A4056" s="7">
        <v>40282</v>
      </c>
      <c r="B4056" s="8">
        <v>1.6503000000000001</v>
      </c>
      <c r="C4056" s="8">
        <v>3.5043000000000002</v>
      </c>
      <c r="D4056" s="8">
        <v>1.8540000000000001</v>
      </c>
      <c r="E4056" s="8">
        <v>2.61</v>
      </c>
      <c r="F4056" s="8">
        <v>3.88</v>
      </c>
      <c r="G4056" s="8">
        <v>80.209999999999994</v>
      </c>
      <c r="H4056" s="8"/>
      <c r="I4056" s="8"/>
      <c r="J4056" s="8"/>
      <c r="N4056" s="7"/>
      <c r="O4056" s="8"/>
      <c r="P4056" s="8"/>
      <c r="Q4056" s="8"/>
      <c r="R4056" s="8"/>
      <c r="S4056" s="8"/>
      <c r="T4056" s="8"/>
      <c r="U4056" s="8"/>
      <c r="V4056" s="8"/>
      <c r="W4056" s="8"/>
    </row>
    <row r="4057" spans="1:23" ht="14.25" customHeight="1">
      <c r="A4057" s="7">
        <v>40281</v>
      </c>
      <c r="B4057" s="8">
        <v>1.6551</v>
      </c>
      <c r="C4057" s="8">
        <v>3.5030999999999999</v>
      </c>
      <c r="D4057" s="8">
        <v>1.8479999999999999</v>
      </c>
      <c r="E4057" s="8">
        <v>2.58</v>
      </c>
      <c r="F4057" s="8">
        <v>3.84</v>
      </c>
      <c r="G4057" s="8">
        <v>80.42</v>
      </c>
      <c r="H4057" s="8"/>
      <c r="I4057" s="8"/>
      <c r="J4057" s="8"/>
      <c r="N4057" s="7"/>
      <c r="O4057" s="8"/>
      <c r="P4057" s="8"/>
      <c r="Q4057" s="8"/>
      <c r="R4057" s="8"/>
      <c r="S4057" s="8"/>
      <c r="T4057" s="8"/>
      <c r="U4057" s="8"/>
      <c r="V4057" s="8"/>
      <c r="W4057" s="8"/>
    </row>
    <row r="4058" spans="1:23" ht="14.25" customHeight="1">
      <c r="A4058" s="7">
        <v>40280</v>
      </c>
      <c r="B4058" s="8">
        <v>1.66</v>
      </c>
      <c r="C4058" s="8">
        <v>3.5343</v>
      </c>
      <c r="D4058" s="8">
        <v>1.8743000000000001</v>
      </c>
      <c r="E4058" s="8">
        <v>2.6</v>
      </c>
      <c r="F4058" s="8">
        <v>3.87</v>
      </c>
      <c r="G4058" s="8">
        <v>80.58</v>
      </c>
      <c r="H4058" s="8"/>
      <c r="I4058" s="8"/>
      <c r="J4058" s="8"/>
      <c r="N4058" s="7"/>
      <c r="O4058" s="8"/>
      <c r="P4058" s="8"/>
      <c r="Q4058" s="8"/>
      <c r="R4058" s="8"/>
      <c r="S4058" s="8"/>
      <c r="T4058" s="8"/>
      <c r="U4058" s="8"/>
      <c r="V4058" s="8"/>
      <c r="W4058" s="8"/>
    </row>
    <row r="4059" spans="1:23" ht="14.25" customHeight="1">
      <c r="A4059" s="7">
        <v>40277</v>
      </c>
      <c r="B4059" s="8">
        <v>1.6709000000000001</v>
      </c>
      <c r="C4059" s="8">
        <v>3.5468000000000002</v>
      </c>
      <c r="D4059" s="8">
        <v>1.8759000000000001</v>
      </c>
      <c r="E4059" s="8">
        <v>2.65</v>
      </c>
      <c r="F4059" s="8">
        <v>3.9</v>
      </c>
      <c r="G4059" s="8">
        <v>80.88</v>
      </c>
      <c r="H4059" s="8"/>
      <c r="I4059" s="8"/>
      <c r="J4059" s="8"/>
      <c r="N4059" s="7"/>
      <c r="O4059" s="8"/>
      <c r="P4059" s="8"/>
      <c r="Q4059" s="8"/>
      <c r="R4059" s="8"/>
      <c r="S4059" s="8"/>
      <c r="T4059" s="8"/>
      <c r="U4059" s="8"/>
      <c r="V4059" s="8"/>
      <c r="W4059" s="8"/>
    </row>
    <row r="4060" spans="1:23" ht="14.25" customHeight="1">
      <c r="A4060" s="7">
        <v>40276</v>
      </c>
      <c r="B4060" s="8">
        <v>1.64</v>
      </c>
      <c r="C4060" s="8">
        <v>3.5548999999999999</v>
      </c>
      <c r="D4060" s="8">
        <v>1.9149</v>
      </c>
      <c r="E4060" s="8">
        <v>2.64</v>
      </c>
      <c r="F4060" s="8">
        <v>3.91</v>
      </c>
      <c r="G4060" s="8">
        <v>81.489999999999995</v>
      </c>
      <c r="H4060" s="8"/>
      <c r="I4060" s="8"/>
      <c r="J4060" s="8"/>
      <c r="N4060" s="7"/>
      <c r="O4060" s="8"/>
      <c r="P4060" s="8"/>
      <c r="Q4060" s="8"/>
      <c r="R4060" s="8"/>
      <c r="S4060" s="8"/>
      <c r="T4060" s="8"/>
      <c r="U4060" s="8"/>
      <c r="V4060" s="8"/>
      <c r="W4060" s="8"/>
    </row>
    <row r="4061" spans="1:23" ht="14.25" customHeight="1">
      <c r="A4061" s="7">
        <v>40275</v>
      </c>
      <c r="B4061" s="8">
        <v>1.62</v>
      </c>
      <c r="C4061" s="8">
        <v>3.5182000000000002</v>
      </c>
      <c r="D4061" s="8">
        <v>1.8982000000000001</v>
      </c>
      <c r="E4061" s="8">
        <v>2.62</v>
      </c>
      <c r="F4061" s="8">
        <v>3.89</v>
      </c>
      <c r="G4061" s="8">
        <v>81.61</v>
      </c>
      <c r="H4061" s="8"/>
      <c r="I4061" s="8"/>
      <c r="J4061" s="8"/>
      <c r="N4061" s="7"/>
      <c r="O4061" s="8"/>
      <c r="P4061" s="8"/>
      <c r="Q4061" s="8"/>
      <c r="R4061" s="8"/>
      <c r="S4061" s="8"/>
      <c r="T4061" s="8"/>
      <c r="U4061" s="8"/>
      <c r="V4061" s="8"/>
      <c r="W4061" s="8"/>
    </row>
    <row r="4062" spans="1:23" ht="14.25" customHeight="1">
      <c r="A4062" s="7">
        <v>40274</v>
      </c>
      <c r="B4062" s="8">
        <v>1.6</v>
      </c>
      <c r="C4062" s="8">
        <v>3.5021</v>
      </c>
      <c r="D4062" s="8">
        <v>1.9020999999999999</v>
      </c>
      <c r="E4062" s="8">
        <v>2.71</v>
      </c>
      <c r="F4062" s="8">
        <v>3.98</v>
      </c>
      <c r="G4062" s="8">
        <v>81.39</v>
      </c>
      <c r="H4062" s="8"/>
      <c r="I4062" s="8"/>
      <c r="J4062" s="8"/>
      <c r="N4062" s="7"/>
      <c r="O4062" s="8"/>
      <c r="P4062" s="8"/>
      <c r="Q4062" s="8"/>
      <c r="R4062" s="8"/>
      <c r="S4062" s="8"/>
      <c r="T4062" s="8"/>
      <c r="U4062" s="8"/>
      <c r="V4062" s="8"/>
      <c r="W4062" s="8"/>
    </row>
    <row r="4063" spans="1:23" ht="14.25" customHeight="1">
      <c r="A4063" s="7">
        <v>40273</v>
      </c>
      <c r="B4063" s="8">
        <v>1.5947</v>
      </c>
      <c r="C4063" s="8">
        <v>3.48</v>
      </c>
      <c r="D4063" s="8">
        <v>1.8853</v>
      </c>
      <c r="E4063" s="8">
        <v>2.75</v>
      </c>
      <c r="F4063" s="8">
        <v>4.01</v>
      </c>
      <c r="G4063" s="8">
        <v>81.11</v>
      </c>
      <c r="H4063" s="8"/>
      <c r="I4063" s="8"/>
      <c r="J4063" s="8"/>
      <c r="N4063" s="7"/>
      <c r="O4063" s="8"/>
      <c r="P4063" s="8"/>
      <c r="Q4063" s="8"/>
      <c r="R4063" s="8"/>
      <c r="S4063" s="8"/>
      <c r="T4063" s="8"/>
      <c r="U4063" s="8"/>
      <c r="V4063" s="8"/>
      <c r="W4063" s="8"/>
    </row>
    <row r="4064" spans="1:23" ht="14.25" customHeight="1">
      <c r="A4064" s="7">
        <v>40270</v>
      </c>
      <c r="B4064" s="8">
        <v>1.5947</v>
      </c>
      <c r="C4064" s="8">
        <v>3.48</v>
      </c>
      <c r="D4064" s="8">
        <v>1.8853</v>
      </c>
      <c r="E4064" s="8">
        <v>2.67</v>
      </c>
      <c r="F4064" s="8">
        <v>3.96</v>
      </c>
      <c r="G4064" s="8">
        <v>81.180000000000007</v>
      </c>
      <c r="H4064" s="8"/>
      <c r="I4064" s="8"/>
      <c r="J4064" s="8"/>
      <c r="N4064" s="7"/>
      <c r="O4064" s="8"/>
      <c r="P4064" s="8"/>
      <c r="Q4064" s="8"/>
      <c r="R4064" s="8"/>
      <c r="S4064" s="8"/>
      <c r="T4064" s="8"/>
      <c r="U4064" s="8"/>
      <c r="V4064" s="8"/>
      <c r="W4064" s="8"/>
    </row>
    <row r="4065" spans="1:23" ht="14.25" customHeight="1">
      <c r="A4065" s="7">
        <v>40269</v>
      </c>
      <c r="B4065" s="8">
        <v>1.5782</v>
      </c>
      <c r="C4065" s="8">
        <v>3.4742000000000002</v>
      </c>
      <c r="D4065" s="8">
        <v>1.8960000000000001</v>
      </c>
      <c r="E4065" s="8">
        <v>2.59</v>
      </c>
      <c r="F4065" s="8">
        <v>3.89</v>
      </c>
      <c r="G4065" s="8">
        <v>80.72</v>
      </c>
      <c r="H4065" s="8"/>
      <c r="I4065" s="8"/>
      <c r="J4065" s="8"/>
      <c r="N4065" s="7"/>
      <c r="O4065" s="8"/>
      <c r="P4065" s="8"/>
      <c r="Q4065" s="8"/>
      <c r="R4065" s="8"/>
      <c r="S4065" s="8"/>
      <c r="T4065" s="8"/>
      <c r="U4065" s="8"/>
      <c r="V4065" s="8"/>
      <c r="W4065" s="8"/>
    </row>
    <row r="4066" spans="1:23" ht="14.25" customHeight="1">
      <c r="A4066" s="7">
        <v>40268</v>
      </c>
      <c r="B4066" s="8">
        <v>1.5501</v>
      </c>
      <c r="C4066" s="8">
        <v>3.4817999999999998</v>
      </c>
      <c r="D4066" s="8">
        <v>1.9316999999999998</v>
      </c>
      <c r="E4066" s="8">
        <v>2.5499999999999998</v>
      </c>
      <c r="F4066" s="8">
        <v>3.84</v>
      </c>
      <c r="G4066" s="8">
        <v>81.069999999999993</v>
      </c>
      <c r="H4066" s="8"/>
      <c r="I4066" s="8"/>
      <c r="J4066" s="8"/>
      <c r="N4066" s="7"/>
      <c r="O4066" s="8"/>
      <c r="P4066" s="8"/>
      <c r="Q4066" s="8"/>
      <c r="R4066" s="8"/>
      <c r="S4066" s="8"/>
      <c r="T4066" s="8"/>
      <c r="U4066" s="8"/>
      <c r="V4066" s="8"/>
      <c r="W4066" s="8"/>
    </row>
    <row r="4067" spans="1:23" ht="14.25" customHeight="1">
      <c r="A4067" s="7">
        <v>40267</v>
      </c>
      <c r="B4067" s="8">
        <v>1.5301</v>
      </c>
      <c r="C4067" s="8">
        <v>3.4958999999999998</v>
      </c>
      <c r="D4067" s="8">
        <v>1.9657999999999998</v>
      </c>
      <c r="E4067" s="8">
        <v>2.6</v>
      </c>
      <c r="F4067" s="8">
        <v>3.88</v>
      </c>
      <c r="G4067" s="8">
        <v>81.48</v>
      </c>
      <c r="H4067" s="8"/>
      <c r="I4067" s="8"/>
      <c r="J4067" s="8"/>
      <c r="N4067" s="7"/>
      <c r="O4067" s="8"/>
      <c r="P4067" s="8"/>
      <c r="Q4067" s="8"/>
      <c r="R4067" s="8"/>
      <c r="S4067" s="8"/>
      <c r="T4067" s="8"/>
      <c r="U4067" s="8"/>
      <c r="V4067" s="8"/>
      <c r="W4067" s="8"/>
    </row>
    <row r="4068" spans="1:23" ht="14.25" customHeight="1">
      <c r="A4068" s="7">
        <v>40266</v>
      </c>
      <c r="B4068" s="8">
        <v>1.5076000000000001</v>
      </c>
      <c r="C4068" s="8">
        <v>3.4784000000000002</v>
      </c>
      <c r="D4068" s="8">
        <v>1.9708000000000001</v>
      </c>
      <c r="E4068" s="8">
        <v>2.6</v>
      </c>
      <c r="F4068" s="8">
        <v>3.88</v>
      </c>
      <c r="G4068" s="8">
        <v>81.28</v>
      </c>
      <c r="H4068" s="8"/>
      <c r="I4068" s="8"/>
      <c r="J4068" s="8"/>
      <c r="N4068" s="7"/>
      <c r="O4068" s="8"/>
      <c r="P4068" s="8"/>
      <c r="Q4068" s="8"/>
      <c r="R4068" s="8"/>
      <c r="S4068" s="8"/>
      <c r="T4068" s="8"/>
      <c r="U4068" s="8"/>
      <c r="V4068" s="8"/>
      <c r="W4068" s="8"/>
    </row>
    <row r="4069" spans="1:23" ht="14.25" customHeight="1">
      <c r="A4069" s="7">
        <v>40263</v>
      </c>
      <c r="B4069" s="8">
        <v>1.5181</v>
      </c>
      <c r="C4069" s="8">
        <v>3.4582000000000002</v>
      </c>
      <c r="D4069" s="8">
        <v>1.9401000000000002</v>
      </c>
      <c r="E4069" s="8">
        <v>2.59</v>
      </c>
      <c r="F4069" s="8">
        <v>3.86</v>
      </c>
      <c r="G4069" s="8">
        <v>81.62</v>
      </c>
      <c r="H4069" s="8"/>
      <c r="I4069" s="8"/>
      <c r="J4069" s="8"/>
      <c r="N4069" s="7"/>
      <c r="O4069" s="8"/>
      <c r="P4069" s="8"/>
      <c r="Q4069" s="8"/>
      <c r="R4069" s="8"/>
      <c r="S4069" s="8"/>
      <c r="T4069" s="8"/>
      <c r="U4069" s="8"/>
      <c r="V4069" s="8"/>
      <c r="W4069" s="8"/>
    </row>
    <row r="4070" spans="1:23" ht="14.25" customHeight="1">
      <c r="A4070" s="7">
        <v>40262</v>
      </c>
      <c r="B4070" s="8">
        <v>1.5076000000000001</v>
      </c>
      <c r="C4070" s="8">
        <v>3.4167999999999998</v>
      </c>
      <c r="D4070" s="8">
        <v>1.9091999999999998</v>
      </c>
      <c r="E4070" s="8">
        <v>2.65</v>
      </c>
      <c r="F4070" s="8">
        <v>3.91</v>
      </c>
      <c r="G4070" s="8">
        <v>82.15</v>
      </c>
      <c r="H4070" s="8"/>
      <c r="I4070" s="8"/>
      <c r="J4070" s="8"/>
      <c r="N4070" s="7"/>
      <c r="O4070" s="8"/>
      <c r="P4070" s="8"/>
      <c r="Q4070" s="8"/>
      <c r="R4070" s="8"/>
      <c r="S4070" s="8"/>
      <c r="T4070" s="8"/>
      <c r="U4070" s="8"/>
      <c r="V4070" s="8"/>
      <c r="W4070" s="8"/>
    </row>
    <row r="4071" spans="1:23" ht="14.25" customHeight="1">
      <c r="A4071" s="7">
        <v>40261</v>
      </c>
      <c r="B4071" s="8">
        <v>1.5176000000000001</v>
      </c>
      <c r="C4071" s="8">
        <v>3.3961000000000001</v>
      </c>
      <c r="D4071" s="8">
        <v>1.8785000000000001</v>
      </c>
      <c r="E4071" s="8">
        <v>2.62</v>
      </c>
      <c r="F4071" s="8">
        <v>3.84</v>
      </c>
      <c r="G4071" s="8">
        <v>81.91</v>
      </c>
      <c r="H4071" s="8"/>
      <c r="I4071" s="8"/>
      <c r="J4071" s="8"/>
      <c r="N4071" s="7"/>
      <c r="O4071" s="8"/>
      <c r="P4071" s="8"/>
      <c r="Q4071" s="8"/>
      <c r="R4071" s="8"/>
      <c r="S4071" s="8"/>
      <c r="T4071" s="8"/>
      <c r="U4071" s="8"/>
      <c r="V4071" s="8"/>
      <c r="W4071" s="8"/>
    </row>
    <row r="4072" spans="1:23" ht="14.25" customHeight="1">
      <c r="A4072" s="7">
        <v>40260</v>
      </c>
      <c r="B4072" s="8">
        <v>1.5175000000000001</v>
      </c>
      <c r="C4072" s="8">
        <v>3.4062000000000001</v>
      </c>
      <c r="D4072" s="8">
        <v>1.8887</v>
      </c>
      <c r="E4072" s="8">
        <v>2.44</v>
      </c>
      <c r="F4072" s="8">
        <v>3.69</v>
      </c>
      <c r="G4072" s="8">
        <v>80.88</v>
      </c>
      <c r="H4072" s="8"/>
      <c r="I4072" s="8"/>
      <c r="J4072" s="8"/>
      <c r="N4072" s="7"/>
      <c r="O4072" s="8"/>
      <c r="P4072" s="8"/>
      <c r="Q4072" s="8"/>
      <c r="R4072" s="8"/>
      <c r="S4072" s="8"/>
      <c r="T4072" s="8"/>
      <c r="U4072" s="8"/>
      <c r="V4072" s="8"/>
      <c r="W4072" s="8"/>
    </row>
    <row r="4073" spans="1:23" ht="14.25" customHeight="1">
      <c r="A4073" s="7">
        <v>40259</v>
      </c>
      <c r="B4073" s="8">
        <v>1.5083</v>
      </c>
      <c r="C4073" s="8">
        <v>3.4216000000000002</v>
      </c>
      <c r="D4073" s="8">
        <v>1.9133000000000002</v>
      </c>
      <c r="E4073" s="8">
        <v>2.4300000000000002</v>
      </c>
      <c r="F4073" s="8">
        <v>3.67</v>
      </c>
      <c r="G4073" s="8">
        <v>80.53</v>
      </c>
      <c r="H4073" s="8"/>
      <c r="I4073" s="8"/>
      <c r="J4073" s="8"/>
      <c r="N4073" s="7"/>
      <c r="O4073" s="8"/>
      <c r="P4073" s="8"/>
      <c r="Q4073" s="8"/>
      <c r="R4073" s="8"/>
      <c r="S4073" s="8"/>
      <c r="T4073" s="8"/>
      <c r="U4073" s="8"/>
      <c r="V4073" s="8"/>
      <c r="W4073" s="8"/>
    </row>
    <row r="4074" spans="1:23" ht="14.25" customHeight="1">
      <c r="A4074" s="7">
        <v>40256</v>
      </c>
      <c r="B4074" s="8">
        <v>1.5185</v>
      </c>
      <c r="C4074" s="8">
        <v>3.3805000000000001</v>
      </c>
      <c r="D4074" s="8">
        <v>1.8620000000000001</v>
      </c>
      <c r="E4074" s="8">
        <v>2.48</v>
      </c>
      <c r="F4074" s="8">
        <v>3.7</v>
      </c>
      <c r="G4074" s="8">
        <v>80.77</v>
      </c>
      <c r="H4074" s="8"/>
      <c r="I4074" s="8"/>
      <c r="J4074" s="8"/>
      <c r="N4074" s="7"/>
      <c r="O4074" s="8"/>
      <c r="P4074" s="8"/>
      <c r="Q4074" s="8"/>
      <c r="R4074" s="8"/>
      <c r="S4074" s="8"/>
      <c r="T4074" s="8"/>
      <c r="U4074" s="8"/>
      <c r="V4074" s="8"/>
      <c r="W4074" s="8"/>
    </row>
    <row r="4075" spans="1:23" ht="14.25" customHeight="1">
      <c r="A4075" s="7">
        <v>40255</v>
      </c>
      <c r="B4075" s="8">
        <v>1.5181</v>
      </c>
      <c r="C4075" s="8">
        <v>3.3639000000000001</v>
      </c>
      <c r="D4075" s="8">
        <v>1.8458000000000001</v>
      </c>
      <c r="E4075" s="8">
        <v>2.44</v>
      </c>
      <c r="F4075" s="8">
        <v>3.68</v>
      </c>
      <c r="G4075" s="8">
        <v>80.3</v>
      </c>
      <c r="H4075" s="8"/>
      <c r="I4075" s="8"/>
      <c r="J4075" s="8"/>
      <c r="N4075" s="7"/>
      <c r="O4075" s="8"/>
      <c r="P4075" s="8"/>
      <c r="Q4075" s="8"/>
      <c r="R4075" s="8"/>
      <c r="S4075" s="8"/>
      <c r="T4075" s="8"/>
      <c r="U4075" s="8"/>
      <c r="V4075" s="8"/>
      <c r="W4075" s="8"/>
    </row>
    <row r="4076" spans="1:23" ht="14.25" customHeight="1">
      <c r="A4076" s="7">
        <v>40254</v>
      </c>
      <c r="B4076" s="8">
        <v>1.5281</v>
      </c>
      <c r="C4076" s="8">
        <v>3.3828999999999998</v>
      </c>
      <c r="D4076" s="8">
        <v>1.8547999999999998</v>
      </c>
      <c r="E4076" s="8">
        <v>2.38</v>
      </c>
      <c r="F4076" s="8">
        <v>3.65</v>
      </c>
      <c r="G4076" s="8">
        <v>79.73</v>
      </c>
      <c r="H4076" s="8"/>
      <c r="I4076" s="8"/>
      <c r="J4076" s="8"/>
      <c r="N4076" s="7"/>
      <c r="O4076" s="8"/>
      <c r="P4076" s="8"/>
      <c r="Q4076" s="8"/>
      <c r="R4076" s="8"/>
      <c r="S4076" s="8"/>
      <c r="T4076" s="8"/>
      <c r="U4076" s="8"/>
      <c r="V4076" s="8"/>
      <c r="W4076" s="8"/>
    </row>
    <row r="4077" spans="1:23" ht="14.25" customHeight="1">
      <c r="A4077" s="7">
        <v>40253</v>
      </c>
      <c r="B4077" s="8">
        <v>1.5281</v>
      </c>
      <c r="C4077" s="8">
        <v>3.4331</v>
      </c>
      <c r="D4077" s="8">
        <v>1.905</v>
      </c>
      <c r="E4077" s="8">
        <v>2.37</v>
      </c>
      <c r="F4077" s="8">
        <v>3.66</v>
      </c>
      <c r="G4077" s="8">
        <v>79.67</v>
      </c>
      <c r="H4077" s="8"/>
      <c r="I4077" s="8"/>
      <c r="J4077" s="8"/>
      <c r="N4077" s="7"/>
      <c r="O4077" s="8"/>
      <c r="P4077" s="8"/>
      <c r="Q4077" s="8"/>
      <c r="R4077" s="8"/>
      <c r="S4077" s="8"/>
      <c r="T4077" s="8"/>
      <c r="U4077" s="8"/>
      <c r="V4077" s="8"/>
      <c r="W4077" s="8"/>
    </row>
    <row r="4078" spans="1:23" ht="14.25" customHeight="1">
      <c r="A4078" s="7">
        <v>40252</v>
      </c>
      <c r="B4078" s="8">
        <v>1.528</v>
      </c>
      <c r="C4078" s="8">
        <v>3.4483999999999999</v>
      </c>
      <c r="D4078" s="8">
        <v>1.9203999999999999</v>
      </c>
      <c r="E4078" s="8">
        <v>2.42</v>
      </c>
      <c r="F4078" s="8">
        <v>3.71</v>
      </c>
      <c r="G4078" s="8">
        <v>80.23</v>
      </c>
      <c r="H4078" s="8"/>
      <c r="I4078" s="8"/>
      <c r="J4078" s="8"/>
      <c r="N4078" s="7"/>
      <c r="O4078" s="8"/>
      <c r="P4078" s="8"/>
      <c r="Q4078" s="8"/>
      <c r="R4078" s="8"/>
      <c r="S4078" s="8"/>
      <c r="T4078" s="8"/>
      <c r="U4078" s="8"/>
      <c r="V4078" s="8"/>
      <c r="W4078" s="8"/>
    </row>
    <row r="4079" spans="1:23" ht="14.25" customHeight="1">
      <c r="A4079" s="7">
        <v>40249</v>
      </c>
      <c r="B4079" s="8">
        <v>1.5378000000000001</v>
      </c>
      <c r="C4079" s="8">
        <v>3.4525999999999999</v>
      </c>
      <c r="D4079" s="8">
        <v>1.9147999999999998</v>
      </c>
      <c r="E4079" s="8">
        <v>2.42</v>
      </c>
      <c r="F4079" s="8">
        <v>3.71</v>
      </c>
      <c r="G4079" s="8">
        <v>79.8</v>
      </c>
      <c r="H4079" s="8"/>
      <c r="I4079" s="8"/>
      <c r="J4079" s="8"/>
      <c r="N4079" s="7"/>
      <c r="O4079" s="8"/>
      <c r="P4079" s="8"/>
      <c r="Q4079" s="8"/>
      <c r="R4079" s="8"/>
      <c r="S4079" s="8"/>
      <c r="T4079" s="8"/>
      <c r="U4079" s="8"/>
      <c r="V4079" s="8"/>
      <c r="W4079" s="8"/>
    </row>
    <row r="4080" spans="1:23" ht="14.25" customHeight="1">
      <c r="A4080" s="7">
        <v>40248</v>
      </c>
      <c r="B4080" s="8">
        <v>1.5274000000000001</v>
      </c>
      <c r="C4080" s="8">
        <v>3.4559000000000002</v>
      </c>
      <c r="D4080" s="8">
        <v>1.9285000000000001</v>
      </c>
      <c r="E4080" s="8">
        <v>2.4300000000000002</v>
      </c>
      <c r="F4080" s="8">
        <v>3.73</v>
      </c>
      <c r="G4080" s="8">
        <v>80.260000000000005</v>
      </c>
      <c r="H4080" s="8"/>
      <c r="I4080" s="8"/>
      <c r="J4080" s="8"/>
      <c r="N4080" s="7"/>
      <c r="O4080" s="8"/>
      <c r="P4080" s="8"/>
      <c r="Q4080" s="8"/>
      <c r="R4080" s="8"/>
      <c r="S4080" s="8"/>
      <c r="T4080" s="8"/>
      <c r="U4080" s="8"/>
      <c r="V4080" s="8"/>
      <c r="W4080" s="8"/>
    </row>
    <row r="4081" spans="1:23" ht="14.25" customHeight="1">
      <c r="A4081" s="7">
        <v>40247</v>
      </c>
      <c r="B4081" s="8">
        <v>1.5364</v>
      </c>
      <c r="C4081" s="8">
        <v>3.403</v>
      </c>
      <c r="D4081" s="8">
        <v>1.8666</v>
      </c>
      <c r="E4081" s="8">
        <v>2.39</v>
      </c>
      <c r="F4081" s="8">
        <v>3.73</v>
      </c>
      <c r="G4081" s="8">
        <v>80.400000000000006</v>
      </c>
      <c r="H4081" s="8"/>
      <c r="I4081" s="8"/>
      <c r="J4081" s="8"/>
      <c r="N4081" s="7"/>
      <c r="O4081" s="8"/>
      <c r="P4081" s="8"/>
      <c r="Q4081" s="8"/>
      <c r="R4081" s="8"/>
      <c r="S4081" s="8"/>
      <c r="T4081" s="8"/>
      <c r="U4081" s="8"/>
      <c r="V4081" s="8"/>
      <c r="W4081" s="8"/>
    </row>
    <row r="4082" spans="1:23" ht="14.25" customHeight="1">
      <c r="A4082" s="7">
        <v>40246</v>
      </c>
      <c r="B4082" s="8">
        <v>1.5105999999999999</v>
      </c>
      <c r="C4082" s="8">
        <v>3.3816999999999999</v>
      </c>
      <c r="D4082" s="8">
        <v>1.8711</v>
      </c>
      <c r="E4082" s="8">
        <v>2.34</v>
      </c>
      <c r="F4082" s="8">
        <v>3.71</v>
      </c>
      <c r="G4082" s="8">
        <v>80.55</v>
      </c>
      <c r="H4082" s="8"/>
      <c r="I4082" s="8"/>
      <c r="J4082" s="8"/>
      <c r="N4082" s="7"/>
      <c r="O4082" s="8"/>
      <c r="P4082" s="8"/>
      <c r="Q4082" s="8"/>
      <c r="R4082" s="8"/>
      <c r="S4082" s="8"/>
      <c r="T4082" s="8"/>
      <c r="U4082" s="8"/>
      <c r="V4082" s="8"/>
      <c r="W4082" s="8"/>
    </row>
    <row r="4083" spans="1:23" ht="14.25" customHeight="1">
      <c r="A4083" s="7">
        <v>40245</v>
      </c>
      <c r="B4083" s="8">
        <v>1.5105</v>
      </c>
      <c r="C4083" s="8">
        <v>3.3601999999999999</v>
      </c>
      <c r="D4083" s="8">
        <v>1.8496999999999999</v>
      </c>
      <c r="E4083" s="8">
        <v>2.36</v>
      </c>
      <c r="F4083" s="8">
        <v>3.72</v>
      </c>
      <c r="G4083" s="8">
        <v>80.430000000000007</v>
      </c>
      <c r="H4083" s="8"/>
      <c r="I4083" s="8"/>
      <c r="J4083" s="8"/>
      <c r="N4083" s="7"/>
      <c r="O4083" s="8"/>
      <c r="P4083" s="8"/>
      <c r="Q4083" s="8"/>
      <c r="R4083" s="8"/>
      <c r="S4083" s="8"/>
      <c r="T4083" s="8"/>
      <c r="U4083" s="8"/>
      <c r="V4083" s="8"/>
      <c r="W4083" s="8"/>
    </row>
    <row r="4084" spans="1:23" ht="14.25" customHeight="1">
      <c r="A4084" s="7">
        <v>40242</v>
      </c>
      <c r="B4084" s="8">
        <v>1.5203</v>
      </c>
      <c r="C4084" s="8">
        <v>3.3536999999999999</v>
      </c>
      <c r="D4084" s="8">
        <v>1.8333999999999999</v>
      </c>
      <c r="E4084" s="8">
        <v>2.35</v>
      </c>
      <c r="F4084" s="8">
        <v>3.69</v>
      </c>
      <c r="G4084" s="8">
        <v>80.430000000000007</v>
      </c>
      <c r="H4084" s="8"/>
      <c r="I4084" s="8"/>
      <c r="J4084" s="8"/>
      <c r="N4084" s="7"/>
      <c r="O4084" s="8"/>
      <c r="P4084" s="8"/>
      <c r="Q4084" s="8"/>
      <c r="R4084" s="8"/>
      <c r="S4084" s="8"/>
      <c r="T4084" s="8"/>
      <c r="U4084" s="8"/>
      <c r="V4084" s="8"/>
      <c r="W4084" s="8"/>
    </row>
    <row r="4085" spans="1:23" ht="14.25" customHeight="1">
      <c r="A4085" s="7">
        <v>40241</v>
      </c>
      <c r="B4085" s="8">
        <v>1.51</v>
      </c>
      <c r="C4085" s="8">
        <v>3.3517999999999999</v>
      </c>
      <c r="D4085" s="8">
        <v>1.8417999999999999</v>
      </c>
      <c r="E4085" s="8">
        <v>2.2799999999999998</v>
      </c>
      <c r="F4085" s="8">
        <v>3.61</v>
      </c>
      <c r="G4085" s="8">
        <v>80.540000000000006</v>
      </c>
      <c r="H4085" s="8"/>
      <c r="I4085" s="8"/>
      <c r="J4085" s="8"/>
      <c r="N4085" s="7"/>
      <c r="O4085" s="8"/>
      <c r="P4085" s="8"/>
      <c r="Q4085" s="8"/>
      <c r="R4085" s="8"/>
      <c r="S4085" s="8"/>
      <c r="T4085" s="8"/>
      <c r="U4085" s="8"/>
      <c r="V4085" s="8"/>
      <c r="W4085" s="8"/>
    </row>
    <row r="4086" spans="1:23" ht="14.25" customHeight="1">
      <c r="A4086" s="7">
        <v>40240</v>
      </c>
      <c r="B4086" s="8">
        <v>1.5</v>
      </c>
      <c r="C4086" s="8">
        <v>3.3169</v>
      </c>
      <c r="D4086" s="8">
        <v>1.8169</v>
      </c>
      <c r="E4086" s="8">
        <v>2.27</v>
      </c>
      <c r="F4086" s="8">
        <v>3.63</v>
      </c>
      <c r="G4086" s="8">
        <v>80.010000000000005</v>
      </c>
      <c r="H4086" s="8"/>
      <c r="I4086" s="8"/>
      <c r="J4086" s="8"/>
      <c r="N4086" s="7"/>
      <c r="O4086" s="8"/>
      <c r="P4086" s="8"/>
      <c r="Q4086" s="8"/>
      <c r="R4086" s="8"/>
      <c r="S4086" s="8"/>
      <c r="T4086" s="8"/>
      <c r="U4086" s="8"/>
      <c r="V4086" s="8"/>
      <c r="W4086" s="8"/>
    </row>
    <row r="4087" spans="1:23" ht="14.25" customHeight="1">
      <c r="A4087" s="7">
        <v>40239</v>
      </c>
      <c r="B4087" s="8">
        <v>1.5396000000000001</v>
      </c>
      <c r="C4087" s="8">
        <v>3.3414000000000001</v>
      </c>
      <c r="D4087" s="8">
        <v>1.8018000000000001</v>
      </c>
      <c r="E4087" s="8">
        <v>2.27</v>
      </c>
      <c r="F4087" s="8">
        <v>3.62</v>
      </c>
      <c r="G4087" s="8">
        <v>80.48</v>
      </c>
      <c r="H4087" s="8"/>
      <c r="I4087" s="8"/>
      <c r="J4087" s="8"/>
      <c r="N4087" s="7"/>
      <c r="O4087" s="8"/>
      <c r="P4087" s="8"/>
      <c r="Q4087" s="8"/>
      <c r="R4087" s="8"/>
      <c r="S4087" s="8"/>
      <c r="T4087" s="8"/>
      <c r="U4087" s="8"/>
      <c r="V4087" s="8"/>
      <c r="W4087" s="8"/>
    </row>
    <row r="4088" spans="1:23" ht="14.25" customHeight="1">
      <c r="A4088" s="7">
        <v>40238</v>
      </c>
      <c r="B4088" s="8">
        <v>1.6093999999999999</v>
      </c>
      <c r="C4088" s="8">
        <v>3.3613</v>
      </c>
      <c r="D4088" s="8">
        <v>1.7519</v>
      </c>
      <c r="E4088" s="8">
        <v>2.2799999999999998</v>
      </c>
      <c r="F4088" s="8">
        <v>3.61</v>
      </c>
      <c r="G4088" s="8">
        <v>80.73</v>
      </c>
      <c r="H4088" s="8"/>
      <c r="I4088" s="8"/>
      <c r="J4088" s="8"/>
      <c r="N4088" s="7"/>
      <c r="O4088" s="8"/>
      <c r="P4088" s="8"/>
      <c r="Q4088" s="8"/>
      <c r="R4088" s="8"/>
      <c r="S4088" s="8"/>
      <c r="T4088" s="8"/>
      <c r="U4088" s="8"/>
      <c r="V4088" s="8"/>
      <c r="W4088" s="8"/>
    </row>
    <row r="4089" spans="1:23" ht="14.25" customHeight="1">
      <c r="A4089" s="7">
        <v>40235</v>
      </c>
      <c r="B4089" s="8">
        <v>1.6294</v>
      </c>
      <c r="C4089" s="8">
        <v>3.3753000000000002</v>
      </c>
      <c r="D4089" s="8">
        <v>1.7459000000000002</v>
      </c>
      <c r="E4089" s="8">
        <v>2.2999999999999998</v>
      </c>
      <c r="F4089" s="8">
        <v>3.61</v>
      </c>
      <c r="G4089" s="8">
        <v>80.349999999999994</v>
      </c>
      <c r="H4089" s="8"/>
      <c r="I4089" s="8"/>
      <c r="J4089" s="8"/>
      <c r="N4089" s="7"/>
      <c r="O4089" s="8"/>
      <c r="P4089" s="8"/>
      <c r="Q4089" s="8"/>
      <c r="R4089" s="8"/>
      <c r="S4089" s="8"/>
      <c r="T4089" s="8"/>
      <c r="U4089" s="8"/>
      <c r="V4089" s="8"/>
      <c r="W4089" s="8"/>
    </row>
    <row r="4090" spans="1:23" ht="14.25" customHeight="1">
      <c r="A4090" s="7">
        <v>40234</v>
      </c>
      <c r="B4090" s="8">
        <v>1.6800999999999999</v>
      </c>
      <c r="C4090" s="8">
        <v>3.4447999999999999</v>
      </c>
      <c r="D4090" s="8">
        <v>1.7646999999999999</v>
      </c>
      <c r="E4090" s="8">
        <v>2.33</v>
      </c>
      <c r="F4090" s="8">
        <v>3.64</v>
      </c>
      <c r="G4090" s="8">
        <v>80.739999999999995</v>
      </c>
      <c r="H4090" s="8"/>
      <c r="I4090" s="8"/>
      <c r="J4090" s="8"/>
      <c r="N4090" s="7"/>
      <c r="O4090" s="8"/>
      <c r="P4090" s="8"/>
      <c r="Q4090" s="8"/>
      <c r="R4090" s="8"/>
      <c r="S4090" s="8"/>
      <c r="T4090" s="8"/>
      <c r="U4090" s="8"/>
      <c r="V4090" s="8"/>
      <c r="W4090" s="8"/>
    </row>
    <row r="4091" spans="1:23" ht="14.25" customHeight="1">
      <c r="A4091" s="7">
        <v>40233</v>
      </c>
      <c r="B4091" s="8">
        <v>1.6800999999999999</v>
      </c>
      <c r="C4091" s="8">
        <v>3.4645999999999999</v>
      </c>
      <c r="D4091" s="8">
        <v>1.7845</v>
      </c>
      <c r="E4091" s="8">
        <v>2.4</v>
      </c>
      <c r="F4091" s="8">
        <v>3.7</v>
      </c>
      <c r="G4091" s="8">
        <v>80.77</v>
      </c>
      <c r="H4091" s="8"/>
      <c r="I4091" s="8"/>
      <c r="J4091" s="8"/>
      <c r="N4091" s="7"/>
      <c r="O4091" s="8"/>
      <c r="P4091" s="8"/>
      <c r="Q4091" s="8"/>
      <c r="R4091" s="8"/>
      <c r="S4091" s="8"/>
      <c r="T4091" s="8"/>
      <c r="U4091" s="8"/>
      <c r="V4091" s="8"/>
      <c r="W4091" s="8"/>
    </row>
    <row r="4092" spans="1:23" ht="14.25" customHeight="1">
      <c r="A4092" s="7">
        <v>40232</v>
      </c>
      <c r="B4092" s="8">
        <v>1.6800999999999999</v>
      </c>
      <c r="C4092" s="8">
        <v>3.51</v>
      </c>
      <c r="D4092" s="8">
        <v>1.8298999999999999</v>
      </c>
      <c r="E4092" s="8">
        <v>2.37</v>
      </c>
      <c r="F4092" s="8">
        <v>3.69</v>
      </c>
      <c r="G4092" s="8">
        <v>80.94</v>
      </c>
      <c r="H4092" s="8"/>
      <c r="I4092" s="8"/>
      <c r="J4092" s="8"/>
      <c r="N4092" s="7"/>
      <c r="O4092" s="8"/>
      <c r="P4092" s="8"/>
      <c r="Q4092" s="8"/>
      <c r="R4092" s="8"/>
      <c r="S4092" s="8"/>
      <c r="T4092" s="8"/>
      <c r="U4092" s="8"/>
      <c r="V4092" s="8"/>
      <c r="W4092" s="8"/>
    </row>
    <row r="4093" spans="1:23" ht="14.25" customHeight="1">
      <c r="A4093" s="7">
        <v>40231</v>
      </c>
      <c r="B4093" s="8">
        <v>1.68</v>
      </c>
      <c r="C4093" s="8">
        <v>3.5148999999999999</v>
      </c>
      <c r="D4093" s="8">
        <v>1.8349</v>
      </c>
      <c r="E4093" s="8">
        <v>2.4700000000000002</v>
      </c>
      <c r="F4093" s="8">
        <v>3.8</v>
      </c>
      <c r="G4093" s="8">
        <v>80.56</v>
      </c>
      <c r="H4093" s="8"/>
      <c r="I4093" s="8"/>
      <c r="J4093" s="8"/>
      <c r="N4093" s="7"/>
      <c r="O4093" s="8"/>
      <c r="P4093" s="8"/>
      <c r="Q4093" s="8"/>
      <c r="R4093" s="8"/>
      <c r="S4093" s="8"/>
      <c r="T4093" s="8"/>
      <c r="U4093" s="8"/>
      <c r="V4093" s="8"/>
      <c r="W4093" s="8"/>
    </row>
    <row r="4094" spans="1:23" ht="14.25" customHeight="1">
      <c r="A4094" s="7">
        <v>40230</v>
      </c>
      <c r="B4094" s="8">
        <v>1.6793</v>
      </c>
      <c r="C4094" s="8">
        <v>3.4841000000000002</v>
      </c>
      <c r="D4094" s="8">
        <v>1.8048000000000002</v>
      </c>
      <c r="E4094" s="8">
        <v>2.48</v>
      </c>
      <c r="F4094" s="8">
        <v>3.78</v>
      </c>
      <c r="G4094" s="8">
        <v>80.52</v>
      </c>
      <c r="H4094" s="8"/>
      <c r="I4094" s="8"/>
      <c r="J4094" s="8"/>
      <c r="N4094" s="7"/>
      <c r="O4094" s="8"/>
      <c r="P4094" s="8"/>
      <c r="Q4094" s="8"/>
      <c r="R4094" s="8"/>
      <c r="S4094" s="8"/>
      <c r="T4094" s="8"/>
      <c r="U4094" s="8"/>
      <c r="V4094" s="8"/>
      <c r="W4094" s="8"/>
    </row>
    <row r="4095" spans="1:23" ht="14.25" customHeight="1">
      <c r="A4095" s="7">
        <v>40229</v>
      </c>
      <c r="B4095" s="8">
        <v>1.6793</v>
      </c>
      <c r="C4095" s="8">
        <v>3.4889000000000001</v>
      </c>
      <c r="D4095" s="8">
        <v>1.8096000000000001</v>
      </c>
      <c r="E4095" s="8">
        <v>2.48</v>
      </c>
      <c r="F4095" s="8">
        <v>3.78</v>
      </c>
      <c r="G4095" s="8">
        <v>80.52</v>
      </c>
      <c r="H4095" s="8"/>
      <c r="I4095" s="8"/>
      <c r="J4095" s="8"/>
      <c r="N4095" s="7"/>
      <c r="O4095" s="8"/>
      <c r="P4095" s="8"/>
      <c r="Q4095" s="8"/>
      <c r="R4095" s="8"/>
      <c r="S4095" s="8"/>
      <c r="T4095" s="8"/>
      <c r="U4095" s="8"/>
      <c r="V4095" s="8"/>
      <c r="W4095" s="8"/>
    </row>
    <row r="4096" spans="1:23" ht="14.25" customHeight="1">
      <c r="A4096" s="7">
        <v>40228</v>
      </c>
      <c r="B4096" s="8">
        <v>1.66</v>
      </c>
      <c r="C4096" s="8">
        <v>3.4569999999999999</v>
      </c>
      <c r="D4096" s="8">
        <v>1.7969999999999999</v>
      </c>
      <c r="E4096" s="8">
        <v>2.48</v>
      </c>
      <c r="F4096" s="8">
        <v>3.78</v>
      </c>
      <c r="G4096" s="8">
        <v>80.52</v>
      </c>
      <c r="H4096" s="8"/>
      <c r="I4096" s="8"/>
      <c r="J4096" s="8"/>
      <c r="N4096" s="7"/>
      <c r="O4096" s="8"/>
      <c r="P4096" s="8"/>
      <c r="Q4096" s="8"/>
      <c r="R4096" s="8"/>
      <c r="S4096" s="8"/>
      <c r="T4096" s="8"/>
      <c r="U4096" s="8"/>
      <c r="V4096" s="8"/>
      <c r="W4096" s="8"/>
    </row>
    <row r="4097" spans="1:23" ht="14.25" customHeight="1">
      <c r="A4097" s="7">
        <v>40227</v>
      </c>
      <c r="B4097" s="8">
        <v>1.66</v>
      </c>
      <c r="C4097" s="8">
        <v>3.4569999999999999</v>
      </c>
      <c r="D4097" s="8">
        <v>1.7969999999999999</v>
      </c>
      <c r="E4097" s="8">
        <v>2.46</v>
      </c>
      <c r="F4097" s="8">
        <v>3.79</v>
      </c>
      <c r="G4097" s="8">
        <v>80.92</v>
      </c>
      <c r="H4097" s="8"/>
      <c r="I4097" s="8"/>
      <c r="J4097" s="8"/>
      <c r="N4097" s="7"/>
      <c r="O4097" s="8"/>
      <c r="P4097" s="8"/>
      <c r="Q4097" s="8"/>
      <c r="R4097" s="8"/>
      <c r="S4097" s="8"/>
      <c r="T4097" s="8"/>
      <c r="U4097" s="8"/>
      <c r="V4097" s="8"/>
      <c r="W4097" s="8"/>
    </row>
    <row r="4098" spans="1:23" ht="14.25" customHeight="1">
      <c r="A4098" s="7">
        <v>40226</v>
      </c>
      <c r="B4098" s="8">
        <v>1.66</v>
      </c>
      <c r="C4098" s="8">
        <v>3.4569999999999999</v>
      </c>
      <c r="D4098" s="8">
        <v>1.7969999999999999</v>
      </c>
      <c r="E4098" s="8">
        <v>2.4</v>
      </c>
      <c r="F4098" s="8">
        <v>3.74</v>
      </c>
      <c r="G4098" s="8">
        <v>80.47</v>
      </c>
      <c r="H4098" s="8"/>
      <c r="I4098" s="8"/>
      <c r="J4098" s="8"/>
      <c r="N4098" s="7"/>
      <c r="O4098" s="8"/>
      <c r="P4098" s="8"/>
      <c r="Q4098" s="8"/>
      <c r="R4098" s="8"/>
      <c r="S4098" s="8"/>
      <c r="T4098" s="8"/>
      <c r="U4098" s="8"/>
      <c r="V4098" s="8"/>
      <c r="W4098" s="8"/>
    </row>
    <row r="4099" spans="1:23" ht="14.25" customHeight="1">
      <c r="A4099" s="7">
        <v>40225</v>
      </c>
      <c r="B4099" s="8">
        <v>1.66</v>
      </c>
      <c r="C4099" s="8">
        <v>3.4569999999999999</v>
      </c>
      <c r="D4099" s="8">
        <v>1.7969999999999999</v>
      </c>
      <c r="E4099" s="8">
        <v>2.3199999999999998</v>
      </c>
      <c r="F4099" s="8">
        <v>3.66</v>
      </c>
      <c r="G4099" s="8">
        <v>79.650000000000006</v>
      </c>
      <c r="H4099" s="8"/>
      <c r="I4099" s="8"/>
      <c r="J4099" s="8"/>
      <c r="N4099" s="7"/>
      <c r="O4099" s="8"/>
      <c r="P4099" s="8"/>
      <c r="Q4099" s="8"/>
      <c r="R4099" s="8"/>
      <c r="S4099" s="8"/>
      <c r="T4099" s="8"/>
      <c r="U4099" s="8"/>
      <c r="V4099" s="8"/>
      <c r="W4099" s="8"/>
    </row>
    <row r="4100" spans="1:23" ht="14.25" customHeight="1">
      <c r="A4100" s="7">
        <v>40224</v>
      </c>
      <c r="B4100" s="8">
        <v>1.66</v>
      </c>
      <c r="C4100" s="8">
        <v>3.4569999999999999</v>
      </c>
      <c r="D4100" s="8">
        <v>1.7969999999999999</v>
      </c>
      <c r="E4100" s="8">
        <v>2.35</v>
      </c>
      <c r="F4100" s="8">
        <v>3.69</v>
      </c>
      <c r="G4100" s="8">
        <v>80.38</v>
      </c>
      <c r="H4100" s="8"/>
      <c r="I4100" s="8"/>
      <c r="J4100" s="8"/>
      <c r="N4100" s="7"/>
      <c r="O4100" s="8"/>
      <c r="P4100" s="8"/>
      <c r="Q4100" s="8"/>
      <c r="R4100" s="8"/>
      <c r="S4100" s="8"/>
      <c r="T4100" s="8"/>
      <c r="U4100" s="8"/>
      <c r="V4100" s="8"/>
      <c r="W4100" s="8"/>
    </row>
    <row r="4101" spans="1:23" ht="14.25" customHeight="1">
      <c r="A4101" s="7">
        <v>40221</v>
      </c>
      <c r="B4101" s="8">
        <v>1.66</v>
      </c>
      <c r="C4101" s="8">
        <v>3.4569999999999999</v>
      </c>
      <c r="D4101" s="8">
        <v>1.7969999999999999</v>
      </c>
      <c r="E4101" s="8">
        <v>2.35</v>
      </c>
      <c r="F4101" s="8">
        <v>3.69</v>
      </c>
      <c r="G4101" s="8">
        <v>80.239999999999995</v>
      </c>
      <c r="H4101" s="8"/>
      <c r="I4101" s="8"/>
      <c r="J4101" s="8"/>
      <c r="N4101" s="7"/>
      <c r="O4101" s="8"/>
      <c r="P4101" s="8"/>
      <c r="Q4101" s="8"/>
      <c r="R4101" s="8"/>
      <c r="S4101" s="8"/>
      <c r="T4101" s="8"/>
      <c r="U4101" s="8"/>
      <c r="V4101" s="8"/>
      <c r="W4101" s="8"/>
    </row>
    <row r="4102" spans="1:23" ht="14.25" customHeight="1">
      <c r="A4102" s="7">
        <v>40220</v>
      </c>
      <c r="B4102" s="8">
        <v>1.6547000000000001</v>
      </c>
      <c r="C4102" s="8">
        <v>3.4516</v>
      </c>
      <c r="D4102" s="8">
        <v>1.7968999999999999</v>
      </c>
      <c r="E4102" s="8">
        <v>2.39</v>
      </c>
      <c r="F4102" s="8">
        <v>3.73</v>
      </c>
      <c r="G4102" s="8">
        <v>79.98</v>
      </c>
      <c r="H4102" s="8"/>
      <c r="I4102" s="8"/>
      <c r="J4102" s="8"/>
      <c r="N4102" s="7"/>
      <c r="O4102" s="8"/>
      <c r="P4102" s="8"/>
      <c r="Q4102" s="8"/>
      <c r="R4102" s="8"/>
      <c r="S4102" s="8"/>
      <c r="T4102" s="8"/>
      <c r="U4102" s="8"/>
      <c r="V4102" s="8"/>
      <c r="W4102" s="8"/>
    </row>
    <row r="4103" spans="1:23" ht="14.25" customHeight="1">
      <c r="A4103" s="7">
        <v>40219</v>
      </c>
      <c r="B4103" s="8">
        <v>1.6447000000000001</v>
      </c>
      <c r="C4103" s="8">
        <v>3.4615</v>
      </c>
      <c r="D4103" s="8">
        <v>1.8168</v>
      </c>
      <c r="E4103" s="8">
        <v>2.39</v>
      </c>
      <c r="F4103" s="8">
        <v>3.72</v>
      </c>
      <c r="G4103" s="8">
        <v>80.03</v>
      </c>
      <c r="H4103" s="8"/>
      <c r="I4103" s="8"/>
      <c r="J4103" s="8"/>
      <c r="N4103" s="7"/>
      <c r="O4103" s="8"/>
      <c r="P4103" s="8"/>
      <c r="Q4103" s="8"/>
      <c r="R4103" s="8"/>
      <c r="S4103" s="8"/>
      <c r="T4103" s="8"/>
      <c r="U4103" s="8"/>
      <c r="V4103" s="8"/>
      <c r="W4103" s="8"/>
    </row>
    <row r="4104" spans="1:23" ht="14.25" customHeight="1">
      <c r="A4104" s="7">
        <v>40218</v>
      </c>
      <c r="B4104" s="8">
        <v>1.6448</v>
      </c>
      <c r="C4104" s="8">
        <v>3.4742999999999999</v>
      </c>
      <c r="D4104" s="8">
        <v>1.8294999999999999</v>
      </c>
      <c r="E4104" s="8">
        <v>2.3199999999999998</v>
      </c>
      <c r="F4104" s="8">
        <v>3.67</v>
      </c>
      <c r="G4104" s="8">
        <v>79.760000000000005</v>
      </c>
      <c r="H4104" s="8"/>
      <c r="I4104" s="8"/>
      <c r="J4104" s="8"/>
      <c r="N4104" s="7"/>
      <c r="O4104" s="8"/>
      <c r="P4104" s="8"/>
      <c r="Q4104" s="8"/>
      <c r="R4104" s="8"/>
      <c r="S4104" s="8"/>
      <c r="T4104" s="8"/>
      <c r="U4104" s="8"/>
      <c r="V4104" s="8"/>
      <c r="W4104" s="8"/>
    </row>
    <row r="4105" spans="1:23" ht="14.25" customHeight="1">
      <c r="A4105" s="7">
        <v>40217</v>
      </c>
      <c r="B4105" s="8">
        <v>1.6447000000000001</v>
      </c>
      <c r="C4105" s="8">
        <v>3.4706000000000001</v>
      </c>
      <c r="D4105" s="8">
        <v>1.8259000000000001</v>
      </c>
      <c r="E4105" s="8">
        <v>2.2599999999999998</v>
      </c>
      <c r="F4105" s="8">
        <v>3.62</v>
      </c>
      <c r="G4105" s="8">
        <v>80.42</v>
      </c>
      <c r="H4105" s="8"/>
      <c r="I4105" s="8"/>
      <c r="J4105" s="8"/>
      <c r="N4105" s="7"/>
      <c r="O4105" s="8"/>
      <c r="P4105" s="8"/>
      <c r="Q4105" s="8"/>
      <c r="R4105" s="8"/>
      <c r="S4105" s="8"/>
      <c r="T4105" s="8"/>
      <c r="U4105" s="8"/>
      <c r="V4105" s="8"/>
      <c r="W4105" s="8"/>
    </row>
    <row r="4106" spans="1:23" ht="14.25" customHeight="1">
      <c r="A4106" s="7">
        <v>40214</v>
      </c>
      <c r="B4106" s="8">
        <v>1.6532</v>
      </c>
      <c r="C4106" s="8">
        <v>3.4733000000000001</v>
      </c>
      <c r="D4106" s="8">
        <v>1.8201000000000001</v>
      </c>
      <c r="E4106" s="8">
        <v>2.23</v>
      </c>
      <c r="F4106" s="8">
        <v>3.59</v>
      </c>
      <c r="G4106" s="8">
        <v>80.25</v>
      </c>
      <c r="H4106" s="8"/>
      <c r="I4106" s="8"/>
      <c r="J4106" s="8"/>
      <c r="N4106" s="7"/>
      <c r="O4106" s="8"/>
      <c r="P4106" s="8"/>
      <c r="Q4106" s="8"/>
      <c r="R4106" s="8"/>
      <c r="S4106" s="8"/>
      <c r="T4106" s="8"/>
      <c r="U4106" s="8"/>
      <c r="V4106" s="8"/>
      <c r="W4106" s="8"/>
    </row>
    <row r="4107" spans="1:23" ht="14.25" customHeight="1">
      <c r="A4107" s="7">
        <v>40213</v>
      </c>
      <c r="B4107" s="8">
        <v>1.6447000000000001</v>
      </c>
      <c r="C4107" s="8">
        <v>3.5005999999999999</v>
      </c>
      <c r="D4107" s="8">
        <v>1.8558999999999999</v>
      </c>
      <c r="E4107" s="8">
        <v>2.29</v>
      </c>
      <c r="F4107" s="8">
        <v>3.62</v>
      </c>
      <c r="G4107" s="8">
        <v>80</v>
      </c>
      <c r="H4107" s="8"/>
      <c r="I4107" s="8"/>
      <c r="J4107" s="8"/>
      <c r="N4107" s="7"/>
      <c r="O4107" s="8"/>
      <c r="P4107" s="8"/>
      <c r="Q4107" s="8"/>
      <c r="R4107" s="8"/>
      <c r="S4107" s="8"/>
      <c r="T4107" s="8"/>
      <c r="U4107" s="8"/>
      <c r="V4107" s="8"/>
      <c r="W4107" s="8"/>
    </row>
    <row r="4108" spans="1:23" ht="14.25" customHeight="1">
      <c r="A4108" s="7">
        <v>40212</v>
      </c>
      <c r="B4108" s="8">
        <v>1.6446000000000001</v>
      </c>
      <c r="C4108" s="8">
        <v>3.4647999999999999</v>
      </c>
      <c r="D4108" s="8">
        <v>1.8201999999999998</v>
      </c>
      <c r="E4108" s="8">
        <v>2.4</v>
      </c>
      <c r="F4108" s="8">
        <v>3.73</v>
      </c>
      <c r="G4108" s="8">
        <v>79.400000000000006</v>
      </c>
      <c r="H4108" s="8"/>
      <c r="I4108" s="8"/>
      <c r="J4108" s="8"/>
      <c r="N4108" s="7"/>
      <c r="O4108" s="8"/>
      <c r="P4108" s="8"/>
      <c r="Q4108" s="8"/>
      <c r="R4108" s="8"/>
      <c r="S4108" s="8"/>
      <c r="T4108" s="8"/>
      <c r="U4108" s="8"/>
      <c r="V4108" s="8"/>
      <c r="W4108" s="8"/>
    </row>
    <row r="4109" spans="1:23" ht="14.25" customHeight="1">
      <c r="A4109" s="7">
        <v>40211</v>
      </c>
      <c r="B4109" s="8">
        <v>1.6446000000000001</v>
      </c>
      <c r="C4109" s="8">
        <v>3.4956</v>
      </c>
      <c r="D4109" s="8">
        <v>1.851</v>
      </c>
      <c r="E4109" s="8">
        <v>2.37</v>
      </c>
      <c r="F4109" s="8">
        <v>3.67</v>
      </c>
      <c r="G4109" s="8">
        <v>79</v>
      </c>
      <c r="H4109" s="8"/>
      <c r="I4109" s="8"/>
      <c r="J4109" s="8"/>
      <c r="N4109" s="7"/>
      <c r="O4109" s="8"/>
      <c r="P4109" s="8"/>
      <c r="Q4109" s="8"/>
      <c r="R4109" s="8"/>
      <c r="S4109" s="8"/>
      <c r="T4109" s="8"/>
      <c r="U4109" s="8"/>
      <c r="V4109" s="8"/>
      <c r="W4109" s="8"/>
    </row>
    <row r="4110" spans="1:23" ht="14.25" customHeight="1">
      <c r="A4110" s="7">
        <v>40210</v>
      </c>
      <c r="B4110" s="8">
        <v>1.6445000000000001</v>
      </c>
      <c r="C4110" s="8">
        <v>3.5406</v>
      </c>
      <c r="D4110" s="8">
        <v>1.8960999999999999</v>
      </c>
      <c r="E4110" s="8">
        <v>2.38</v>
      </c>
      <c r="F4110" s="8">
        <v>3.68</v>
      </c>
      <c r="G4110" s="8">
        <v>79.19</v>
      </c>
      <c r="H4110" s="8"/>
      <c r="I4110" s="8"/>
      <c r="J4110" s="8"/>
      <c r="N4110" s="7"/>
      <c r="O4110" s="8"/>
      <c r="P4110" s="8"/>
      <c r="Q4110" s="8"/>
      <c r="R4110" s="8"/>
      <c r="S4110" s="8"/>
      <c r="T4110" s="8"/>
      <c r="U4110" s="8"/>
      <c r="V4110" s="8"/>
      <c r="W4110" s="8"/>
    </row>
    <row r="4111" spans="1:23" ht="14.25" customHeight="1">
      <c r="A4111" s="7">
        <v>40207</v>
      </c>
      <c r="B4111" s="8">
        <v>1.6529</v>
      </c>
      <c r="C4111" s="8">
        <v>3.58</v>
      </c>
      <c r="D4111" s="8">
        <v>1.9271</v>
      </c>
      <c r="E4111" s="8">
        <v>2.34</v>
      </c>
      <c r="F4111" s="8">
        <v>3.63</v>
      </c>
      <c r="G4111" s="8">
        <v>79.489999999999995</v>
      </c>
      <c r="H4111" s="8"/>
      <c r="I4111" s="8"/>
      <c r="J4111" s="8"/>
      <c r="N4111" s="7"/>
      <c r="O4111" s="8"/>
      <c r="P4111" s="8"/>
      <c r="Q4111" s="8"/>
      <c r="R4111" s="8"/>
      <c r="S4111" s="8"/>
      <c r="T4111" s="8"/>
      <c r="U4111" s="8"/>
      <c r="V4111" s="8"/>
      <c r="W4111" s="8"/>
    </row>
    <row r="4112" spans="1:23" ht="14.25" customHeight="1">
      <c r="A4112" s="7">
        <v>40206</v>
      </c>
      <c r="B4112" s="8">
        <v>1.6446000000000001</v>
      </c>
      <c r="C4112" s="8">
        <v>3.5878999999999999</v>
      </c>
      <c r="D4112" s="8">
        <v>1.9432999999999998</v>
      </c>
      <c r="E4112" s="8">
        <v>2.41</v>
      </c>
      <c r="F4112" s="8">
        <v>3.68</v>
      </c>
      <c r="G4112" s="8">
        <v>78.930000000000007</v>
      </c>
      <c r="H4112" s="8"/>
      <c r="I4112" s="8"/>
      <c r="J4112" s="8"/>
      <c r="N4112" s="7"/>
      <c r="O4112" s="8"/>
      <c r="P4112" s="8"/>
      <c r="Q4112" s="8"/>
      <c r="R4112" s="8"/>
      <c r="S4112" s="8"/>
      <c r="T4112" s="8"/>
      <c r="U4112" s="8"/>
      <c r="V4112" s="8"/>
      <c r="W4112" s="8"/>
    </row>
    <row r="4113" spans="1:23" ht="14.25" customHeight="1">
      <c r="A4113" s="7">
        <v>40205</v>
      </c>
      <c r="B4113" s="8">
        <v>1.6346000000000001</v>
      </c>
      <c r="C4113" s="8">
        <v>3.5648</v>
      </c>
      <c r="D4113" s="8">
        <v>1.9301999999999999</v>
      </c>
      <c r="E4113" s="8">
        <v>2.4300000000000002</v>
      </c>
      <c r="F4113" s="8">
        <v>3.66</v>
      </c>
      <c r="G4113" s="8">
        <v>78.709999999999994</v>
      </c>
      <c r="H4113" s="8"/>
      <c r="I4113" s="8"/>
      <c r="J4113" s="8"/>
      <c r="N4113" s="7"/>
      <c r="O4113" s="8"/>
      <c r="P4113" s="8"/>
      <c r="Q4113" s="8"/>
      <c r="R4113" s="8"/>
      <c r="S4113" s="8"/>
      <c r="T4113" s="8"/>
      <c r="U4113" s="8"/>
      <c r="V4113" s="8"/>
      <c r="W4113" s="8"/>
    </row>
    <row r="4114" spans="1:23" ht="14.25" customHeight="1">
      <c r="A4114" s="7">
        <v>40204</v>
      </c>
      <c r="B4114" s="8">
        <v>1.6346000000000001</v>
      </c>
      <c r="C4114" s="8">
        <v>3.5838000000000001</v>
      </c>
      <c r="D4114" s="8">
        <v>1.9492</v>
      </c>
      <c r="E4114" s="8">
        <v>2.38</v>
      </c>
      <c r="F4114" s="8">
        <v>3.65</v>
      </c>
      <c r="G4114" s="8">
        <v>78.5</v>
      </c>
      <c r="H4114" s="8"/>
      <c r="I4114" s="8"/>
      <c r="J4114" s="8"/>
      <c r="N4114" s="7"/>
      <c r="O4114" s="8"/>
      <c r="P4114" s="8"/>
      <c r="Q4114" s="8"/>
      <c r="R4114" s="8"/>
      <c r="S4114" s="8"/>
      <c r="T4114" s="8"/>
      <c r="U4114" s="8"/>
      <c r="V4114" s="8"/>
      <c r="W4114" s="8"/>
    </row>
    <row r="4115" spans="1:23" ht="14.25" customHeight="1">
      <c r="A4115" s="7">
        <v>40203</v>
      </c>
      <c r="B4115" s="8">
        <v>1.6147</v>
      </c>
      <c r="C4115" s="8">
        <v>3.6</v>
      </c>
      <c r="D4115" s="8">
        <v>1.9853000000000001</v>
      </c>
      <c r="E4115" s="8">
        <v>2.39</v>
      </c>
      <c r="F4115" s="8">
        <v>3.66</v>
      </c>
      <c r="G4115" s="8">
        <v>78.2</v>
      </c>
      <c r="H4115" s="8"/>
      <c r="I4115" s="8"/>
      <c r="J4115" s="8"/>
      <c r="N4115" s="7"/>
      <c r="O4115" s="8"/>
      <c r="P4115" s="8"/>
      <c r="Q4115" s="8"/>
      <c r="R4115" s="8"/>
      <c r="S4115" s="8"/>
      <c r="T4115" s="8"/>
      <c r="U4115" s="8"/>
      <c r="V4115" s="8"/>
      <c r="W4115" s="8"/>
    </row>
    <row r="4116" spans="1:23" ht="14.25" customHeight="1">
      <c r="A4116" s="7">
        <v>40200</v>
      </c>
      <c r="B4116" s="8">
        <v>1.6066</v>
      </c>
      <c r="C4116" s="8">
        <v>3.63</v>
      </c>
      <c r="D4116" s="8">
        <v>2.0233999999999996</v>
      </c>
      <c r="E4116" s="8">
        <v>2.37</v>
      </c>
      <c r="F4116" s="8">
        <v>3.62</v>
      </c>
      <c r="G4116" s="8">
        <v>78.27</v>
      </c>
      <c r="H4116" s="8"/>
      <c r="I4116" s="8"/>
      <c r="J4116" s="8"/>
      <c r="N4116" s="7"/>
      <c r="O4116" s="8"/>
      <c r="P4116" s="8"/>
      <c r="Q4116" s="8"/>
      <c r="R4116" s="8"/>
      <c r="S4116" s="8"/>
      <c r="T4116" s="8"/>
      <c r="U4116" s="8"/>
      <c r="V4116" s="8"/>
      <c r="W4116" s="8"/>
    </row>
    <row r="4117" spans="1:23" ht="14.25" customHeight="1">
      <c r="A4117" s="7">
        <v>40199</v>
      </c>
      <c r="B4117" s="8">
        <v>1.5993999999999999</v>
      </c>
      <c r="C4117" s="8">
        <v>3.6558000000000002</v>
      </c>
      <c r="D4117" s="8">
        <v>2.0564</v>
      </c>
      <c r="E4117" s="8">
        <v>2.38</v>
      </c>
      <c r="F4117" s="8">
        <v>3.62</v>
      </c>
      <c r="G4117" s="8">
        <v>78.44</v>
      </c>
      <c r="H4117" s="8"/>
      <c r="I4117" s="8"/>
      <c r="J4117" s="8"/>
      <c r="N4117" s="7"/>
      <c r="O4117" s="8"/>
      <c r="P4117" s="8"/>
      <c r="Q4117" s="8"/>
      <c r="R4117" s="8"/>
      <c r="S4117" s="8"/>
      <c r="T4117" s="8"/>
      <c r="U4117" s="8"/>
      <c r="V4117" s="8"/>
      <c r="W4117" s="8"/>
    </row>
    <row r="4118" spans="1:23" ht="14.25" customHeight="1">
      <c r="A4118" s="7">
        <v>40198</v>
      </c>
      <c r="B4118" s="8">
        <v>1.5650999999999999</v>
      </c>
      <c r="C4118" s="8">
        <v>3.64</v>
      </c>
      <c r="D4118" s="8">
        <v>2.0749000000000004</v>
      </c>
      <c r="E4118" s="8">
        <v>2.4500000000000002</v>
      </c>
      <c r="F4118" s="8">
        <v>3.68</v>
      </c>
      <c r="G4118" s="8">
        <v>78.36</v>
      </c>
      <c r="H4118" s="8"/>
      <c r="I4118" s="8"/>
      <c r="J4118" s="8"/>
      <c r="N4118" s="7"/>
      <c r="O4118" s="8"/>
      <c r="P4118" s="8"/>
      <c r="Q4118" s="8"/>
      <c r="R4118" s="8"/>
      <c r="S4118" s="8"/>
      <c r="T4118" s="8"/>
      <c r="U4118" s="8"/>
      <c r="V4118" s="8"/>
      <c r="W4118" s="8"/>
    </row>
    <row r="4119" spans="1:23" ht="14.25" customHeight="1">
      <c r="A4119" s="7">
        <v>40197</v>
      </c>
      <c r="B4119" s="8">
        <v>1.5968</v>
      </c>
      <c r="C4119" s="8">
        <v>3.6558999999999999</v>
      </c>
      <c r="D4119" s="8">
        <v>2.0590999999999999</v>
      </c>
      <c r="E4119" s="8">
        <v>2.48</v>
      </c>
      <c r="F4119" s="8">
        <v>3.73</v>
      </c>
      <c r="G4119" s="8">
        <v>77.53</v>
      </c>
      <c r="H4119" s="8"/>
      <c r="I4119" s="8"/>
      <c r="J4119" s="8"/>
      <c r="N4119" s="7"/>
      <c r="O4119" s="8"/>
      <c r="P4119" s="8"/>
      <c r="Q4119" s="8"/>
      <c r="R4119" s="8"/>
      <c r="S4119" s="8"/>
      <c r="T4119" s="8"/>
      <c r="U4119" s="8"/>
      <c r="V4119" s="8"/>
      <c r="W4119" s="8"/>
    </row>
    <row r="4120" spans="1:23" ht="14.25" customHeight="1">
      <c r="A4120" s="7">
        <v>40196</v>
      </c>
      <c r="B4120" s="8">
        <v>1.6069</v>
      </c>
      <c r="C4120" s="8">
        <v>3.6852</v>
      </c>
      <c r="D4120" s="8">
        <v>2.0783</v>
      </c>
      <c r="E4120" s="8">
        <v>2.44</v>
      </c>
      <c r="F4120" s="8">
        <v>3.7</v>
      </c>
      <c r="G4120" s="8">
        <v>77.11</v>
      </c>
      <c r="H4120" s="8"/>
      <c r="I4120" s="8"/>
      <c r="J4120" s="8"/>
      <c r="N4120" s="7"/>
      <c r="O4120" s="8"/>
      <c r="P4120" s="8"/>
      <c r="Q4120" s="8"/>
      <c r="R4120" s="8"/>
      <c r="S4120" s="8"/>
      <c r="T4120" s="8"/>
      <c r="U4120" s="8"/>
      <c r="V4120" s="8"/>
      <c r="W4120" s="8"/>
    </row>
    <row r="4121" spans="1:23" ht="14.25" customHeight="1">
      <c r="A4121" s="7">
        <v>40193</v>
      </c>
      <c r="B4121" s="8">
        <v>1.6019000000000001</v>
      </c>
      <c r="C4121" s="8">
        <v>3.6871</v>
      </c>
      <c r="D4121" s="8">
        <v>2.0851999999999999</v>
      </c>
      <c r="E4121" s="8">
        <v>2.44</v>
      </c>
      <c r="F4121" s="8">
        <v>3.7</v>
      </c>
      <c r="G4121" s="8">
        <v>77.2</v>
      </c>
      <c r="H4121" s="8"/>
      <c r="I4121" s="8"/>
      <c r="J4121" s="8"/>
      <c r="N4121" s="7"/>
      <c r="O4121" s="8"/>
      <c r="P4121" s="8"/>
      <c r="Q4121" s="8"/>
      <c r="R4121" s="8"/>
      <c r="S4121" s="8"/>
      <c r="T4121" s="8"/>
      <c r="U4121" s="8"/>
      <c r="V4121" s="8"/>
      <c r="W4121" s="8"/>
    </row>
    <row r="4122" spans="1:23" ht="14.25" customHeight="1">
      <c r="A4122" s="7">
        <v>40192</v>
      </c>
      <c r="B4122" s="8">
        <v>1.6039000000000001</v>
      </c>
      <c r="C4122" s="8">
        <v>3.6867999999999999</v>
      </c>
      <c r="D4122" s="8">
        <v>2.0828999999999995</v>
      </c>
      <c r="E4122" s="8">
        <v>2.5099999999999998</v>
      </c>
      <c r="F4122" s="8">
        <v>3.76</v>
      </c>
      <c r="G4122" s="8">
        <v>76.760000000000005</v>
      </c>
      <c r="H4122" s="8"/>
      <c r="I4122" s="8"/>
      <c r="J4122" s="8"/>
      <c r="N4122" s="7"/>
      <c r="O4122" s="8"/>
      <c r="P4122" s="8"/>
      <c r="Q4122" s="8"/>
      <c r="R4122" s="8"/>
      <c r="S4122" s="8"/>
      <c r="T4122" s="8"/>
      <c r="U4122" s="8"/>
      <c r="V4122" s="8"/>
      <c r="W4122" s="8"/>
    </row>
    <row r="4123" spans="1:23" ht="14.25" customHeight="1">
      <c r="A4123" s="7">
        <v>40191</v>
      </c>
      <c r="B4123" s="8">
        <v>1.6138999999999999</v>
      </c>
      <c r="C4123" s="8">
        <v>3.7052999999999998</v>
      </c>
      <c r="D4123" s="8">
        <v>2.0914000000000001</v>
      </c>
      <c r="E4123" s="8">
        <v>2.5499999999999998</v>
      </c>
      <c r="F4123" s="8">
        <v>3.8</v>
      </c>
      <c r="G4123" s="8">
        <v>76.84</v>
      </c>
      <c r="H4123" s="8"/>
      <c r="I4123" s="8"/>
      <c r="J4123" s="8"/>
      <c r="N4123" s="7"/>
      <c r="O4123" s="8"/>
      <c r="P4123" s="8"/>
      <c r="Q4123" s="8"/>
      <c r="R4123" s="8"/>
      <c r="S4123" s="8"/>
      <c r="T4123" s="8"/>
      <c r="U4123" s="8"/>
      <c r="V4123" s="8"/>
      <c r="W4123" s="8"/>
    </row>
    <row r="4124" spans="1:23" ht="14.25" customHeight="1">
      <c r="A4124" s="7">
        <v>40190</v>
      </c>
      <c r="B4124" s="8">
        <v>1.5589</v>
      </c>
      <c r="C4124" s="8">
        <v>3.6694</v>
      </c>
      <c r="D4124" s="8">
        <v>2.1105</v>
      </c>
      <c r="E4124" s="8">
        <v>2.4900000000000002</v>
      </c>
      <c r="F4124" s="8">
        <v>3.74</v>
      </c>
      <c r="G4124" s="8">
        <v>77</v>
      </c>
      <c r="H4124" s="8"/>
      <c r="I4124" s="8"/>
      <c r="J4124" s="8"/>
      <c r="N4124" s="7"/>
      <c r="O4124" s="8"/>
      <c r="P4124" s="8"/>
      <c r="Q4124" s="8"/>
      <c r="R4124" s="8"/>
      <c r="S4124" s="8"/>
      <c r="T4124" s="8"/>
      <c r="U4124" s="8"/>
      <c r="V4124" s="8"/>
      <c r="W4124" s="8"/>
    </row>
    <row r="4125" spans="1:23" ht="14.25" customHeight="1">
      <c r="A4125" s="7">
        <v>40189</v>
      </c>
      <c r="B4125" s="8">
        <v>1.5329999999999999</v>
      </c>
      <c r="C4125" s="8">
        <v>3.6696</v>
      </c>
      <c r="D4125" s="8">
        <v>2.1366000000000001</v>
      </c>
      <c r="E4125" s="8">
        <v>2.58</v>
      </c>
      <c r="F4125" s="8">
        <v>3.85</v>
      </c>
      <c r="G4125" s="8">
        <v>77.02</v>
      </c>
      <c r="H4125" s="8"/>
      <c r="I4125" s="8"/>
      <c r="J4125" s="8"/>
      <c r="N4125" s="7"/>
      <c r="O4125" s="8"/>
      <c r="P4125" s="8"/>
      <c r="Q4125" s="8"/>
      <c r="R4125" s="8"/>
      <c r="S4125" s="8"/>
      <c r="T4125" s="8"/>
      <c r="U4125" s="8"/>
      <c r="V4125" s="8"/>
      <c r="W4125" s="8"/>
    </row>
    <row r="4126" spans="1:23" ht="14.25" customHeight="1">
      <c r="A4126" s="7">
        <v>40186</v>
      </c>
      <c r="B4126" s="8">
        <v>1.5410999999999999</v>
      </c>
      <c r="C4126" s="8">
        <v>3.6614</v>
      </c>
      <c r="D4126" s="8">
        <v>2.1203000000000003</v>
      </c>
      <c r="E4126" s="8">
        <v>2.57</v>
      </c>
      <c r="F4126" s="8">
        <v>3.83</v>
      </c>
      <c r="G4126" s="8">
        <v>77.48</v>
      </c>
      <c r="H4126" s="8"/>
      <c r="I4126" s="8"/>
      <c r="J4126" s="8"/>
      <c r="N4126" s="7"/>
      <c r="O4126" s="8"/>
      <c r="P4126" s="8"/>
      <c r="Q4126" s="8"/>
      <c r="R4126" s="8"/>
      <c r="S4126" s="8"/>
      <c r="T4126" s="8"/>
      <c r="U4126" s="8"/>
      <c r="V4126" s="8"/>
      <c r="W4126" s="8"/>
    </row>
    <row r="4127" spans="1:23" ht="14.25" customHeight="1">
      <c r="A4127" s="7">
        <v>40185</v>
      </c>
      <c r="B4127" s="8">
        <v>1.5488999999999999</v>
      </c>
      <c r="C4127" s="8">
        <v>3.6543000000000001</v>
      </c>
      <c r="D4127" s="8">
        <v>2.1054000000000004</v>
      </c>
      <c r="E4127" s="8">
        <v>2.62</v>
      </c>
      <c r="F4127" s="8">
        <v>3.85</v>
      </c>
      <c r="G4127" s="8">
        <v>77.989999999999995</v>
      </c>
      <c r="H4127" s="8"/>
      <c r="I4127" s="8"/>
      <c r="J4127" s="8"/>
      <c r="N4127" s="7"/>
      <c r="O4127" s="8"/>
      <c r="P4127" s="8"/>
      <c r="Q4127" s="8"/>
      <c r="R4127" s="8"/>
      <c r="S4127" s="8"/>
      <c r="T4127" s="8"/>
      <c r="U4127" s="8"/>
      <c r="V4127" s="8"/>
      <c r="W4127" s="8"/>
    </row>
    <row r="4128" spans="1:23" ht="14.25" customHeight="1">
      <c r="A4128" s="7">
        <v>40184</v>
      </c>
      <c r="B4128" s="8">
        <v>1.5238</v>
      </c>
      <c r="C4128" s="8">
        <v>3.6425000000000001</v>
      </c>
      <c r="D4128" s="8">
        <v>2.1187</v>
      </c>
      <c r="E4128" s="8">
        <v>2.6</v>
      </c>
      <c r="F4128" s="8">
        <v>3.85</v>
      </c>
      <c r="G4128" s="8">
        <v>77.47</v>
      </c>
      <c r="H4128" s="8"/>
      <c r="I4128" s="8"/>
      <c r="J4128" s="8"/>
      <c r="N4128" s="7"/>
      <c r="O4128" s="8"/>
      <c r="P4128" s="8"/>
      <c r="Q4128" s="8"/>
      <c r="R4128" s="8"/>
      <c r="S4128" s="8"/>
      <c r="T4128" s="8"/>
      <c r="U4128" s="8"/>
      <c r="V4128" s="8"/>
      <c r="W4128" s="8"/>
    </row>
    <row r="4129" spans="1:23" ht="14.25" customHeight="1">
      <c r="A4129" s="7">
        <v>40183</v>
      </c>
      <c r="B4129" s="8">
        <v>1.5098</v>
      </c>
      <c r="C4129" s="8">
        <v>3.6606000000000001</v>
      </c>
      <c r="D4129" s="8">
        <v>2.1508000000000003</v>
      </c>
      <c r="E4129" s="8">
        <v>2.56</v>
      </c>
      <c r="F4129" s="8">
        <v>3.77</v>
      </c>
      <c r="G4129" s="8">
        <v>77.63</v>
      </c>
      <c r="H4129" s="8"/>
      <c r="I4129" s="8"/>
      <c r="J4129" s="8"/>
      <c r="N4129" s="7"/>
      <c r="O4129" s="8"/>
      <c r="P4129" s="8"/>
      <c r="Q4129" s="8"/>
      <c r="R4129" s="8"/>
      <c r="S4129" s="8"/>
      <c r="T4129" s="8"/>
      <c r="U4129" s="8"/>
      <c r="V4129" s="8"/>
      <c r="W4129" s="8"/>
    </row>
    <row r="4130" spans="1:23" ht="14.25" customHeight="1">
      <c r="A4130" s="7">
        <v>40182</v>
      </c>
      <c r="B4130" s="8">
        <v>1.5</v>
      </c>
      <c r="C4130" s="8">
        <v>3.6602999999999999</v>
      </c>
      <c r="D4130" s="8">
        <v>2.1602999999999999</v>
      </c>
      <c r="E4130" s="8">
        <v>2.65</v>
      </c>
      <c r="F4130" s="8">
        <v>3.85</v>
      </c>
      <c r="G4130" s="8">
        <v>77.510000000000005</v>
      </c>
      <c r="H4130" s="8"/>
      <c r="I4130" s="8"/>
      <c r="J4130" s="8"/>
      <c r="N4130" s="7"/>
      <c r="O4130" s="8"/>
      <c r="P4130" s="8"/>
      <c r="Q4130" s="8"/>
      <c r="R4130" s="8"/>
      <c r="S4130" s="8"/>
      <c r="T4130" s="8"/>
      <c r="U4130" s="8"/>
      <c r="V4130" s="8"/>
      <c r="W4130" s="8"/>
    </row>
    <row r="4131" spans="1:23" ht="14.25" customHeight="1">
      <c r="A4131" s="7">
        <v>40179</v>
      </c>
      <c r="B4131" s="8">
        <v>1.4953000000000001</v>
      </c>
      <c r="C4131" s="8">
        <v>3.6421999999999999</v>
      </c>
      <c r="D4131" s="8">
        <v>2.1468999999999996</v>
      </c>
      <c r="E4131" s="8">
        <v>2.69</v>
      </c>
      <c r="F4131" s="8">
        <v>3.85</v>
      </c>
      <c r="G4131" s="8">
        <v>77.91</v>
      </c>
      <c r="H4131" s="8"/>
      <c r="I4131" s="8"/>
      <c r="J4131" s="8"/>
      <c r="N4131" s="7"/>
      <c r="O4131" s="8"/>
      <c r="P4131" s="8"/>
      <c r="Q4131" s="8"/>
      <c r="R4131" s="8"/>
      <c r="S4131" s="8"/>
      <c r="T4131" s="8"/>
      <c r="U4131" s="8"/>
      <c r="V4131" s="8"/>
      <c r="W4131" s="8"/>
    </row>
    <row r="4132" spans="1:23" ht="14.25" customHeight="1">
      <c r="A4132" s="7">
        <v>40178</v>
      </c>
      <c r="B4132" s="8">
        <v>1.4953000000000001</v>
      </c>
      <c r="C4132" s="8">
        <v>3.6421999999999999</v>
      </c>
      <c r="D4132" s="8">
        <v>2.1468999999999996</v>
      </c>
      <c r="E4132" s="8">
        <v>2.69</v>
      </c>
      <c r="F4132" s="8">
        <v>3.85</v>
      </c>
      <c r="G4132" s="8">
        <v>77.92</v>
      </c>
      <c r="H4132" s="8"/>
      <c r="I4132" s="8"/>
      <c r="J4132" s="8"/>
      <c r="N4132" s="7"/>
      <c r="O4132" s="8"/>
      <c r="P4132" s="8"/>
      <c r="Q4132" s="8"/>
      <c r="R4132" s="8"/>
      <c r="S4132" s="8"/>
      <c r="T4132" s="8"/>
      <c r="U4132" s="8"/>
      <c r="V4132" s="8"/>
      <c r="W4132" s="8"/>
    </row>
    <row r="4133" spans="1:23" ht="14.25" customHeight="1">
      <c r="A4133" s="7">
        <v>40177</v>
      </c>
      <c r="B4133" s="8">
        <v>1.5013000000000001</v>
      </c>
      <c r="C4133" s="8">
        <v>3.6429</v>
      </c>
      <c r="D4133" s="8">
        <v>2.1415999999999999</v>
      </c>
      <c r="E4133" s="8">
        <v>2.61</v>
      </c>
      <c r="F4133" s="8">
        <v>3.8</v>
      </c>
      <c r="G4133" s="8">
        <v>77.89</v>
      </c>
      <c r="H4133" s="8"/>
      <c r="I4133" s="8"/>
      <c r="J4133" s="8"/>
      <c r="N4133" s="7"/>
      <c r="O4133" s="8"/>
      <c r="P4133" s="8"/>
      <c r="Q4133" s="8"/>
      <c r="R4133" s="8"/>
      <c r="S4133" s="8"/>
      <c r="T4133" s="8"/>
      <c r="U4133" s="8"/>
      <c r="V4133" s="8"/>
      <c r="W4133" s="8"/>
    </row>
    <row r="4134" spans="1:23" ht="14.25" customHeight="1">
      <c r="A4134" s="7">
        <v>40176</v>
      </c>
      <c r="B4134" s="8">
        <v>1.5012000000000001</v>
      </c>
      <c r="C4134" s="8">
        <v>3.6425999999999998</v>
      </c>
      <c r="D4134" s="8">
        <v>2.1414</v>
      </c>
      <c r="E4134" s="8">
        <v>2.62</v>
      </c>
      <c r="F4134" s="8">
        <v>3.82</v>
      </c>
      <c r="G4134" s="8">
        <v>77.83</v>
      </c>
      <c r="H4134" s="8"/>
      <c r="I4134" s="8"/>
      <c r="J4134" s="8"/>
      <c r="N4134" s="7"/>
      <c r="O4134" s="8"/>
      <c r="P4134" s="8"/>
      <c r="Q4134" s="8"/>
      <c r="R4134" s="8"/>
      <c r="S4134" s="8"/>
      <c r="T4134" s="8"/>
      <c r="U4134" s="8"/>
      <c r="V4134" s="8"/>
      <c r="W4134" s="8"/>
    </row>
    <row r="4135" spans="1:23" ht="14.25" customHeight="1">
      <c r="A4135" s="7">
        <v>40175</v>
      </c>
      <c r="B4135" s="8">
        <v>1.4985999999999999</v>
      </c>
      <c r="C4135" s="8">
        <v>3.65</v>
      </c>
      <c r="D4135" s="8">
        <v>2.1513999999999998</v>
      </c>
      <c r="E4135" s="8">
        <v>2.62</v>
      </c>
      <c r="F4135" s="8">
        <v>3.85</v>
      </c>
      <c r="G4135" s="8">
        <v>77.650000000000006</v>
      </c>
      <c r="H4135" s="8"/>
      <c r="I4135" s="8"/>
      <c r="J4135" s="8"/>
      <c r="N4135" s="7"/>
      <c r="O4135" s="8"/>
      <c r="P4135" s="8"/>
      <c r="Q4135" s="8"/>
      <c r="R4135" s="8"/>
      <c r="S4135" s="8"/>
      <c r="T4135" s="8"/>
      <c r="U4135" s="8"/>
      <c r="V4135" s="8"/>
      <c r="W4135" s="8"/>
    </row>
    <row r="4136" spans="1:23" ht="14.25" customHeight="1">
      <c r="A4136" s="7">
        <v>40172</v>
      </c>
      <c r="B4136" s="8">
        <v>1.5</v>
      </c>
      <c r="C4136" s="8">
        <v>3.6543000000000001</v>
      </c>
      <c r="D4136" s="8">
        <v>2.1543000000000001</v>
      </c>
      <c r="E4136" s="8">
        <v>2.57</v>
      </c>
      <c r="F4136" s="8">
        <v>3.82</v>
      </c>
      <c r="G4136" s="8">
        <v>77.64</v>
      </c>
      <c r="H4136" s="8"/>
      <c r="I4136" s="8"/>
      <c r="J4136" s="8"/>
      <c r="N4136" s="7"/>
      <c r="O4136" s="8"/>
      <c r="P4136" s="8"/>
      <c r="Q4136" s="8"/>
      <c r="R4136" s="8"/>
      <c r="S4136" s="8"/>
      <c r="T4136" s="8"/>
      <c r="U4136" s="8"/>
      <c r="V4136" s="8"/>
      <c r="W4136" s="8"/>
    </row>
    <row r="4137" spans="1:23" ht="14.25" customHeight="1">
      <c r="A4137" s="7">
        <v>40171</v>
      </c>
      <c r="B4137" s="8">
        <v>1.4890000000000001</v>
      </c>
      <c r="C4137" s="8">
        <v>3.6564999999999999</v>
      </c>
      <c r="D4137" s="8">
        <v>2.1674999999999995</v>
      </c>
      <c r="E4137" s="8">
        <v>2.57</v>
      </c>
      <c r="F4137" s="8">
        <v>3.82</v>
      </c>
      <c r="G4137" s="8">
        <v>77.73</v>
      </c>
      <c r="H4137" s="8"/>
      <c r="I4137" s="8"/>
      <c r="J4137" s="8"/>
      <c r="N4137" s="7"/>
      <c r="O4137" s="8"/>
      <c r="P4137" s="8"/>
      <c r="Q4137" s="8"/>
      <c r="R4137" s="8"/>
      <c r="S4137" s="8"/>
      <c r="T4137" s="8"/>
      <c r="U4137" s="8"/>
      <c r="V4137" s="8"/>
      <c r="W4137" s="8"/>
    </row>
    <row r="4138" spans="1:23" ht="14.25" customHeight="1">
      <c r="A4138" s="7">
        <v>40170</v>
      </c>
      <c r="B4138" s="8">
        <v>1.4855</v>
      </c>
      <c r="C4138" s="8">
        <v>3.6589</v>
      </c>
      <c r="D4138" s="8">
        <v>2.1734</v>
      </c>
      <c r="E4138" s="8">
        <v>2.5099999999999998</v>
      </c>
      <c r="F4138" s="8">
        <v>3.77</v>
      </c>
      <c r="G4138" s="8">
        <v>77.88</v>
      </c>
      <c r="H4138" s="8"/>
      <c r="I4138" s="8"/>
      <c r="J4138" s="8"/>
      <c r="N4138" s="7"/>
      <c r="O4138" s="8"/>
      <c r="P4138" s="8"/>
      <c r="Q4138" s="8"/>
      <c r="R4138" s="8"/>
      <c r="S4138" s="8"/>
      <c r="T4138" s="8"/>
      <c r="U4138" s="8"/>
      <c r="V4138" s="8"/>
      <c r="W4138" s="8"/>
    </row>
    <row r="4139" spans="1:23" ht="14.25" customHeight="1">
      <c r="A4139" s="7">
        <v>40169</v>
      </c>
      <c r="B4139" s="8">
        <v>1.4867999999999999</v>
      </c>
      <c r="C4139" s="8">
        <v>3.6507000000000001</v>
      </c>
      <c r="D4139" s="8">
        <v>2.1638999999999999</v>
      </c>
      <c r="E4139" s="8">
        <v>2.4900000000000002</v>
      </c>
      <c r="F4139" s="8">
        <v>3.76</v>
      </c>
      <c r="G4139" s="8">
        <v>78.28</v>
      </c>
      <c r="H4139" s="8"/>
      <c r="I4139" s="8"/>
      <c r="J4139" s="8"/>
      <c r="N4139" s="7"/>
      <c r="O4139" s="8"/>
      <c r="P4139" s="8"/>
      <c r="Q4139" s="8"/>
      <c r="R4139" s="8"/>
      <c r="S4139" s="8"/>
      <c r="T4139" s="8"/>
      <c r="U4139" s="8"/>
      <c r="V4139" s="8"/>
      <c r="W4139" s="8"/>
    </row>
    <row r="4140" spans="1:23" ht="14.25" customHeight="1">
      <c r="A4140" s="7">
        <v>40168</v>
      </c>
      <c r="B4140" s="8">
        <v>1.4853000000000001</v>
      </c>
      <c r="C4140" s="8">
        <v>3.6507999999999998</v>
      </c>
      <c r="D4140" s="8">
        <v>2.1654999999999998</v>
      </c>
      <c r="E4140" s="8">
        <v>2.4300000000000002</v>
      </c>
      <c r="F4140" s="8">
        <v>3.69</v>
      </c>
      <c r="G4140" s="8">
        <v>78.09</v>
      </c>
      <c r="H4140" s="8"/>
      <c r="I4140" s="8"/>
      <c r="J4140" s="8"/>
      <c r="N4140" s="7"/>
      <c r="O4140" s="8"/>
      <c r="P4140" s="8"/>
      <c r="Q4140" s="8"/>
      <c r="R4140" s="8"/>
      <c r="S4140" s="8"/>
      <c r="T4140" s="8"/>
      <c r="U4140" s="8"/>
      <c r="V4140" s="8"/>
      <c r="W4140" s="8"/>
    </row>
    <row r="4141" spans="1:23" ht="14.25" customHeight="1">
      <c r="A4141" s="7">
        <v>40165</v>
      </c>
      <c r="B4141" s="8">
        <v>1.4906999999999999</v>
      </c>
      <c r="C4141" s="8">
        <v>3.6393</v>
      </c>
      <c r="D4141" s="8">
        <v>2.1486000000000001</v>
      </c>
      <c r="E4141" s="8">
        <v>2.2999999999999998</v>
      </c>
      <c r="F4141" s="8">
        <v>3.55</v>
      </c>
      <c r="G4141" s="8">
        <v>77.709999999999994</v>
      </c>
      <c r="H4141" s="8"/>
      <c r="I4141" s="8"/>
      <c r="J4141" s="8"/>
      <c r="N4141" s="7"/>
      <c r="O4141" s="8"/>
      <c r="P4141" s="8"/>
      <c r="Q4141" s="8"/>
      <c r="R4141" s="8"/>
      <c r="S4141" s="8"/>
      <c r="T4141" s="8"/>
      <c r="U4141" s="8"/>
      <c r="V4141" s="8"/>
      <c r="W4141" s="8"/>
    </row>
    <row r="4142" spans="1:23" ht="14.25" customHeight="1">
      <c r="A4142" s="7">
        <v>40164</v>
      </c>
      <c r="B4142" s="8">
        <v>1.4897</v>
      </c>
      <c r="C4142" s="8">
        <v>3.6364999999999998</v>
      </c>
      <c r="D4142" s="8">
        <v>2.1467999999999998</v>
      </c>
      <c r="E4142" s="8">
        <v>2.2400000000000002</v>
      </c>
      <c r="F4142" s="8">
        <v>3.5</v>
      </c>
      <c r="G4142" s="8">
        <v>77.739999999999995</v>
      </c>
      <c r="H4142" s="8"/>
      <c r="I4142" s="8"/>
      <c r="J4142" s="8"/>
      <c r="N4142" s="7"/>
      <c r="O4142" s="8"/>
      <c r="P4142" s="8"/>
      <c r="Q4142" s="8"/>
      <c r="R4142" s="8"/>
      <c r="S4142" s="8"/>
      <c r="T4142" s="8"/>
      <c r="U4142" s="8"/>
      <c r="V4142" s="8"/>
      <c r="W4142" s="8"/>
    </row>
    <row r="4143" spans="1:23" ht="14.25" customHeight="1">
      <c r="A4143" s="7">
        <v>40163</v>
      </c>
      <c r="B4143" s="8">
        <v>1.4859</v>
      </c>
      <c r="C4143" s="8">
        <v>3.6339000000000001</v>
      </c>
      <c r="D4143" s="8">
        <v>2.1480000000000001</v>
      </c>
      <c r="E4143" s="8">
        <v>2.35</v>
      </c>
      <c r="F4143" s="8">
        <v>3.61</v>
      </c>
      <c r="G4143" s="8">
        <v>76.900000000000006</v>
      </c>
      <c r="H4143" s="8"/>
      <c r="I4143" s="8"/>
      <c r="J4143" s="8"/>
      <c r="N4143" s="7"/>
      <c r="O4143" s="8"/>
      <c r="P4143" s="8"/>
      <c r="Q4143" s="8"/>
      <c r="R4143" s="8"/>
      <c r="S4143" s="8"/>
      <c r="T4143" s="8"/>
      <c r="U4143" s="8"/>
      <c r="V4143" s="8"/>
      <c r="W4143" s="8"/>
    </row>
    <row r="4144" spans="1:23" ht="14.25" customHeight="1">
      <c r="A4144" s="7">
        <v>40162</v>
      </c>
      <c r="B4144" s="8">
        <v>1.4863</v>
      </c>
      <c r="C4144" s="8">
        <v>3.6314000000000002</v>
      </c>
      <c r="D4144" s="8">
        <v>2.1451000000000002</v>
      </c>
      <c r="E4144" s="8">
        <v>2.35</v>
      </c>
      <c r="F4144" s="8">
        <v>3.6</v>
      </c>
      <c r="G4144" s="8">
        <v>76.900000000000006</v>
      </c>
      <c r="H4144" s="8"/>
      <c r="I4144" s="8"/>
      <c r="J4144" s="8"/>
      <c r="N4144" s="7"/>
      <c r="O4144" s="8"/>
      <c r="P4144" s="8"/>
      <c r="Q4144" s="8"/>
      <c r="R4144" s="8"/>
      <c r="S4144" s="8"/>
      <c r="T4144" s="8"/>
      <c r="U4144" s="8"/>
      <c r="V4144" s="8"/>
      <c r="W4144" s="8"/>
    </row>
    <row r="4145" spans="1:23" ht="14.25" customHeight="1">
      <c r="A4145" s="7">
        <v>40161</v>
      </c>
      <c r="B4145" s="8">
        <v>1.4882</v>
      </c>
      <c r="C4145" s="8">
        <v>3.6347999999999998</v>
      </c>
      <c r="D4145" s="8">
        <v>2.1465999999999998</v>
      </c>
      <c r="E4145" s="8">
        <v>2.2999999999999998</v>
      </c>
      <c r="F4145" s="8">
        <v>3.56</v>
      </c>
      <c r="G4145" s="8">
        <v>76.319999999999993</v>
      </c>
      <c r="H4145" s="8"/>
      <c r="I4145" s="8"/>
      <c r="J4145" s="8"/>
      <c r="N4145" s="7"/>
      <c r="O4145" s="8"/>
      <c r="P4145" s="8"/>
      <c r="Q4145" s="8"/>
      <c r="R4145" s="8"/>
      <c r="S4145" s="8"/>
      <c r="T4145" s="8"/>
      <c r="U4145" s="8"/>
      <c r="V4145" s="8"/>
      <c r="W4145" s="8"/>
    </row>
    <row r="4146" spans="1:23" ht="14.25" customHeight="1">
      <c r="A4146" s="7">
        <v>40158</v>
      </c>
      <c r="B4146" s="8">
        <v>1.4947999999999999</v>
      </c>
      <c r="C4146" s="8">
        <v>3.6257000000000001</v>
      </c>
      <c r="D4146" s="8">
        <v>2.1309000000000005</v>
      </c>
      <c r="E4146" s="8">
        <v>2.2599999999999998</v>
      </c>
      <c r="F4146" s="8">
        <v>3.55</v>
      </c>
      <c r="G4146" s="8">
        <v>76.53</v>
      </c>
      <c r="H4146" s="8"/>
      <c r="I4146" s="8"/>
      <c r="J4146" s="8"/>
      <c r="N4146" s="7"/>
      <c r="O4146" s="8"/>
      <c r="P4146" s="8"/>
      <c r="Q4146" s="8"/>
      <c r="R4146" s="8"/>
      <c r="S4146" s="8"/>
      <c r="T4146" s="8"/>
      <c r="U4146" s="8"/>
      <c r="V4146" s="8"/>
      <c r="W4146" s="8"/>
    </row>
    <row r="4147" spans="1:23" ht="14.25" customHeight="1">
      <c r="A4147" s="7">
        <v>40157</v>
      </c>
      <c r="B4147" s="8">
        <v>1.4855</v>
      </c>
      <c r="C4147" s="8">
        <v>3.6257999999999999</v>
      </c>
      <c r="D4147" s="8">
        <v>2.1402999999999999</v>
      </c>
      <c r="E4147" s="8">
        <v>2.19</v>
      </c>
      <c r="F4147" s="8">
        <v>3.49</v>
      </c>
      <c r="G4147" s="8">
        <v>76.010000000000005</v>
      </c>
      <c r="H4147" s="8"/>
      <c r="I4147" s="8"/>
      <c r="J4147" s="8"/>
      <c r="N4147" s="7"/>
      <c r="O4147" s="8"/>
      <c r="P4147" s="8"/>
      <c r="Q4147" s="8"/>
      <c r="R4147" s="8"/>
      <c r="S4147" s="8"/>
      <c r="T4147" s="8"/>
      <c r="U4147" s="8"/>
      <c r="V4147" s="8"/>
      <c r="W4147" s="8"/>
    </row>
    <row r="4148" spans="1:23" ht="14.25" customHeight="1">
      <c r="A4148" s="7">
        <v>40156</v>
      </c>
      <c r="B4148" s="8">
        <v>1.4850000000000001</v>
      </c>
      <c r="C4148" s="8">
        <v>3.6251000000000002</v>
      </c>
      <c r="D4148" s="8">
        <v>2.1401000000000003</v>
      </c>
      <c r="E4148" s="8">
        <v>2.15</v>
      </c>
      <c r="F4148" s="8">
        <v>3.45</v>
      </c>
      <c r="G4148" s="8">
        <v>76.010000000000005</v>
      </c>
      <c r="H4148" s="8"/>
      <c r="I4148" s="8"/>
      <c r="J4148" s="8"/>
      <c r="N4148" s="7"/>
      <c r="O4148" s="8"/>
      <c r="P4148" s="8"/>
      <c r="Q4148" s="8"/>
      <c r="R4148" s="8"/>
      <c r="S4148" s="8"/>
      <c r="T4148" s="8"/>
      <c r="U4148" s="8"/>
      <c r="V4148" s="8"/>
      <c r="W4148" s="8"/>
    </row>
    <row r="4149" spans="1:23" ht="14.25" customHeight="1">
      <c r="A4149" s="7">
        <v>40155</v>
      </c>
      <c r="B4149" s="8">
        <v>1.4843999999999999</v>
      </c>
      <c r="C4149" s="8">
        <v>3.6292</v>
      </c>
      <c r="D4149" s="8">
        <v>2.1448</v>
      </c>
      <c r="E4149" s="8">
        <v>2.12</v>
      </c>
      <c r="F4149" s="8">
        <v>3.4</v>
      </c>
      <c r="G4149" s="8">
        <v>76.22</v>
      </c>
      <c r="H4149" s="8"/>
      <c r="I4149" s="8"/>
      <c r="J4149" s="8"/>
      <c r="N4149" s="7"/>
      <c r="O4149" s="8"/>
      <c r="P4149" s="8"/>
      <c r="Q4149" s="8"/>
      <c r="R4149" s="8"/>
      <c r="S4149" s="8"/>
      <c r="T4149" s="8"/>
      <c r="U4149" s="8"/>
      <c r="V4149" s="8"/>
      <c r="W4149" s="8"/>
    </row>
    <row r="4150" spans="1:23" ht="14.25" customHeight="1">
      <c r="A4150" s="7">
        <v>40154</v>
      </c>
      <c r="B4150" s="8">
        <v>1.4793000000000001</v>
      </c>
      <c r="C4150" s="8">
        <v>3.62</v>
      </c>
      <c r="D4150" s="8">
        <v>2.1406999999999998</v>
      </c>
      <c r="E4150" s="8">
        <v>2.19</v>
      </c>
      <c r="F4150" s="8">
        <v>3.44</v>
      </c>
      <c r="G4150" s="8">
        <v>75.75</v>
      </c>
      <c r="H4150" s="8"/>
      <c r="I4150" s="8"/>
      <c r="J4150" s="8"/>
      <c r="N4150" s="7"/>
      <c r="O4150" s="8"/>
      <c r="P4150" s="8"/>
      <c r="Q4150" s="8"/>
      <c r="R4150" s="8"/>
      <c r="S4150" s="8"/>
      <c r="T4150" s="8"/>
      <c r="U4150" s="8"/>
      <c r="V4150" s="8"/>
      <c r="W4150" s="8"/>
    </row>
    <row r="4151" spans="1:23" ht="14.25" customHeight="1">
      <c r="A4151" s="7">
        <v>40151</v>
      </c>
      <c r="B4151" s="8">
        <v>1.478</v>
      </c>
      <c r="C4151" s="8">
        <v>3.5983000000000001</v>
      </c>
      <c r="D4151" s="8">
        <v>2.1203000000000003</v>
      </c>
      <c r="E4151" s="8">
        <v>2.2400000000000002</v>
      </c>
      <c r="F4151" s="8">
        <v>3.48</v>
      </c>
      <c r="G4151" s="8">
        <v>75.760000000000005</v>
      </c>
      <c r="H4151" s="8"/>
      <c r="I4151" s="8"/>
      <c r="J4151" s="8"/>
      <c r="N4151" s="7"/>
      <c r="O4151" s="8"/>
      <c r="P4151" s="8"/>
      <c r="Q4151" s="8"/>
      <c r="R4151" s="8"/>
      <c r="S4151" s="8"/>
      <c r="T4151" s="8"/>
      <c r="U4151" s="8"/>
      <c r="V4151" s="8"/>
      <c r="W4151" s="8"/>
    </row>
    <row r="4152" spans="1:23" ht="14.25" customHeight="1">
      <c r="A4152" s="7">
        <v>40150</v>
      </c>
      <c r="B4152" s="8">
        <v>1.48</v>
      </c>
      <c r="C4152" s="8">
        <v>3.5929000000000002</v>
      </c>
      <c r="D4152" s="8">
        <v>2.1129000000000002</v>
      </c>
      <c r="E4152" s="8">
        <v>2.14</v>
      </c>
      <c r="F4152" s="8">
        <v>3.39</v>
      </c>
      <c r="G4152" s="8">
        <v>74.8</v>
      </c>
      <c r="H4152" s="8"/>
      <c r="I4152" s="8"/>
      <c r="J4152" s="8"/>
      <c r="N4152" s="7"/>
      <c r="O4152" s="8"/>
      <c r="P4152" s="8"/>
      <c r="Q4152" s="8"/>
      <c r="R4152" s="8"/>
      <c r="S4152" s="8"/>
      <c r="T4152" s="8"/>
      <c r="U4152" s="8"/>
      <c r="V4152" s="8"/>
      <c r="W4152" s="8"/>
    </row>
    <row r="4153" spans="1:23" ht="14.25" customHeight="1">
      <c r="A4153" s="7">
        <v>40149</v>
      </c>
      <c r="B4153" s="8">
        <v>1.486</v>
      </c>
      <c r="C4153" s="8">
        <v>3.5724999999999998</v>
      </c>
      <c r="D4153" s="8">
        <v>2.0865</v>
      </c>
      <c r="E4153" s="8">
        <v>2.09</v>
      </c>
      <c r="F4153" s="8">
        <v>3.32</v>
      </c>
      <c r="G4153" s="8">
        <v>74.63</v>
      </c>
      <c r="H4153" s="8"/>
      <c r="I4153" s="8"/>
      <c r="J4153" s="8"/>
      <c r="N4153" s="7"/>
      <c r="O4153" s="8"/>
      <c r="P4153" s="8"/>
      <c r="Q4153" s="8"/>
      <c r="R4153" s="8"/>
      <c r="S4153" s="8"/>
      <c r="T4153" s="8"/>
      <c r="U4153" s="8"/>
      <c r="V4153" s="8"/>
      <c r="W4153" s="8"/>
    </row>
    <row r="4154" spans="1:23" ht="14.25" customHeight="1">
      <c r="A4154" s="7">
        <v>40148</v>
      </c>
      <c r="B4154" s="8">
        <v>1.4841</v>
      </c>
      <c r="C4154" s="8">
        <v>3.5722999999999998</v>
      </c>
      <c r="D4154" s="8">
        <v>2.0881999999999996</v>
      </c>
      <c r="E4154" s="8">
        <v>2.0299999999999998</v>
      </c>
      <c r="F4154" s="8">
        <v>3.28</v>
      </c>
      <c r="G4154" s="8">
        <v>74.430000000000007</v>
      </c>
      <c r="H4154" s="8"/>
      <c r="I4154" s="8"/>
      <c r="J4154" s="8"/>
      <c r="N4154" s="7"/>
      <c r="O4154" s="8"/>
      <c r="P4154" s="8"/>
      <c r="Q4154" s="8"/>
      <c r="R4154" s="8"/>
      <c r="S4154" s="8"/>
      <c r="T4154" s="8"/>
      <c r="U4154" s="8"/>
      <c r="V4154" s="8"/>
      <c r="W4154" s="8"/>
    </row>
    <row r="4155" spans="1:23" ht="14.25" customHeight="1">
      <c r="A4155" s="7">
        <v>40147</v>
      </c>
      <c r="B4155" s="8">
        <v>1.4821</v>
      </c>
      <c r="C4155" s="8">
        <v>3.5569000000000002</v>
      </c>
      <c r="D4155" s="8">
        <v>2.0748000000000002</v>
      </c>
      <c r="E4155" s="8">
        <v>2.0099999999999998</v>
      </c>
      <c r="F4155" s="8">
        <v>3.21</v>
      </c>
      <c r="G4155" s="8">
        <v>74.819999999999993</v>
      </c>
      <c r="H4155" s="8"/>
      <c r="I4155" s="8"/>
      <c r="J4155" s="8"/>
      <c r="N4155" s="7"/>
      <c r="O4155" s="8"/>
      <c r="P4155" s="8"/>
      <c r="Q4155" s="8"/>
      <c r="R4155" s="8"/>
      <c r="S4155" s="8"/>
      <c r="T4155" s="8"/>
      <c r="U4155" s="8"/>
      <c r="V4155" s="8"/>
      <c r="W4155" s="8"/>
    </row>
    <row r="4156" spans="1:23" ht="14.25" customHeight="1">
      <c r="A4156" s="7">
        <v>40144</v>
      </c>
      <c r="B4156" s="8">
        <v>1.492</v>
      </c>
      <c r="C4156" s="8">
        <v>3.5758999999999999</v>
      </c>
      <c r="D4156" s="8">
        <v>2.0838999999999999</v>
      </c>
      <c r="E4156" s="8">
        <v>2.0299999999999998</v>
      </c>
      <c r="F4156" s="8">
        <v>3.21</v>
      </c>
      <c r="G4156" s="8">
        <v>74.900000000000006</v>
      </c>
      <c r="H4156" s="8"/>
      <c r="I4156" s="8"/>
      <c r="J4156" s="8"/>
      <c r="N4156" s="7"/>
      <c r="O4156" s="8"/>
      <c r="P4156" s="8"/>
      <c r="Q4156" s="8"/>
      <c r="R4156" s="8"/>
      <c r="S4156" s="8"/>
      <c r="T4156" s="8"/>
      <c r="U4156" s="8"/>
      <c r="V4156" s="8"/>
      <c r="W4156" s="8"/>
    </row>
    <row r="4157" spans="1:23" ht="14.25" customHeight="1">
      <c r="A4157" s="7">
        <v>40143</v>
      </c>
      <c r="B4157" s="8">
        <v>1.4951000000000001</v>
      </c>
      <c r="C4157" s="8">
        <v>3.6459000000000001</v>
      </c>
      <c r="D4157" s="8">
        <v>2.1508000000000003</v>
      </c>
      <c r="E4157" s="8">
        <v>2.11</v>
      </c>
      <c r="F4157" s="8">
        <v>3.28</v>
      </c>
      <c r="G4157" s="8">
        <v>74.77</v>
      </c>
      <c r="H4157" s="8"/>
      <c r="I4157" s="8"/>
      <c r="J4157" s="8"/>
      <c r="N4157" s="7"/>
      <c r="O4157" s="8"/>
      <c r="P4157" s="8"/>
      <c r="Q4157" s="8"/>
      <c r="R4157" s="8"/>
      <c r="S4157" s="8"/>
      <c r="T4157" s="8"/>
      <c r="U4157" s="8"/>
      <c r="V4157" s="8"/>
      <c r="W4157" s="8"/>
    </row>
    <row r="4158" spans="1:23" ht="14.25" customHeight="1">
      <c r="A4158" s="7">
        <v>40142</v>
      </c>
      <c r="B4158" s="8">
        <v>1.4941</v>
      </c>
      <c r="C4158" s="8">
        <v>3.6509999999999998</v>
      </c>
      <c r="D4158" s="8">
        <v>2.1568999999999998</v>
      </c>
      <c r="E4158" s="8">
        <v>2.11</v>
      </c>
      <c r="F4158" s="8">
        <v>3.28</v>
      </c>
      <c r="G4158" s="8">
        <v>74.260000000000005</v>
      </c>
      <c r="H4158" s="8"/>
      <c r="I4158" s="8"/>
      <c r="J4158" s="8"/>
      <c r="N4158" s="7"/>
      <c r="O4158" s="8"/>
      <c r="P4158" s="8"/>
      <c r="Q4158" s="8"/>
      <c r="R4158" s="8"/>
      <c r="S4158" s="8"/>
      <c r="T4158" s="8"/>
      <c r="U4158" s="8"/>
      <c r="V4158" s="8"/>
      <c r="W4158" s="8"/>
    </row>
    <row r="4159" spans="1:23" ht="14.25" customHeight="1">
      <c r="A4159" s="7">
        <v>40141</v>
      </c>
      <c r="B4159" s="8">
        <v>1.4893000000000001</v>
      </c>
      <c r="C4159" s="8">
        <v>3.6503999999999999</v>
      </c>
      <c r="D4159" s="8">
        <v>2.1610999999999998</v>
      </c>
      <c r="E4159" s="8">
        <v>2.15</v>
      </c>
      <c r="F4159" s="8">
        <v>3.32</v>
      </c>
      <c r="G4159" s="8">
        <v>75.11</v>
      </c>
      <c r="H4159" s="8"/>
      <c r="I4159" s="8"/>
      <c r="J4159" s="8"/>
      <c r="N4159" s="7"/>
      <c r="O4159" s="8"/>
      <c r="P4159" s="8"/>
      <c r="Q4159" s="8"/>
      <c r="R4159" s="8"/>
      <c r="S4159" s="8"/>
      <c r="T4159" s="8"/>
      <c r="U4159" s="8"/>
      <c r="V4159" s="8"/>
      <c r="W4159" s="8"/>
    </row>
    <row r="4160" spans="1:23" ht="14.25" customHeight="1">
      <c r="A4160" s="7">
        <v>40140</v>
      </c>
      <c r="B4160" s="8">
        <v>1.5001</v>
      </c>
      <c r="C4160" s="8">
        <v>3.6703000000000001</v>
      </c>
      <c r="D4160" s="8">
        <v>2.1702000000000004</v>
      </c>
      <c r="E4160" s="8">
        <v>2.2000000000000002</v>
      </c>
      <c r="F4160" s="8">
        <v>3.37</v>
      </c>
      <c r="G4160" s="8">
        <v>75.13</v>
      </c>
      <c r="H4160" s="8"/>
      <c r="I4160" s="8"/>
      <c r="J4160" s="8"/>
      <c r="N4160" s="7"/>
      <c r="O4160" s="8"/>
      <c r="P4160" s="8"/>
      <c r="Q4160" s="8"/>
      <c r="R4160" s="8"/>
      <c r="S4160" s="8"/>
      <c r="T4160" s="8"/>
      <c r="U4160" s="8"/>
      <c r="V4160" s="8"/>
      <c r="W4160" s="8"/>
    </row>
    <row r="4161" spans="1:23" ht="14.25" customHeight="1">
      <c r="A4161" s="7">
        <v>40137</v>
      </c>
      <c r="B4161" s="8">
        <v>1.5270999999999999</v>
      </c>
      <c r="C4161" s="8">
        <v>3.6648000000000001</v>
      </c>
      <c r="D4161" s="8">
        <v>2.1377000000000002</v>
      </c>
      <c r="E4161" s="8">
        <v>2.2000000000000002</v>
      </c>
      <c r="F4161" s="8">
        <v>3.36</v>
      </c>
      <c r="G4161" s="8">
        <v>75.599999999999994</v>
      </c>
      <c r="H4161" s="8"/>
      <c r="I4161" s="8"/>
      <c r="J4161" s="8"/>
      <c r="N4161" s="7"/>
      <c r="O4161" s="8"/>
      <c r="P4161" s="8"/>
      <c r="Q4161" s="8"/>
      <c r="R4161" s="8"/>
      <c r="S4161" s="8"/>
      <c r="T4161" s="8"/>
      <c r="U4161" s="8"/>
      <c r="V4161" s="8"/>
      <c r="W4161" s="8"/>
    </row>
    <row r="4162" spans="1:23" ht="14.25" customHeight="1">
      <c r="A4162" s="7">
        <v>40136</v>
      </c>
      <c r="B4162" s="8">
        <v>1.522</v>
      </c>
      <c r="C4162" s="8">
        <v>3.6865999999999999</v>
      </c>
      <c r="D4162" s="8">
        <v>2.1646000000000001</v>
      </c>
      <c r="E4162" s="8">
        <v>2.1800000000000002</v>
      </c>
      <c r="F4162" s="8">
        <v>3.35</v>
      </c>
      <c r="G4162" s="8">
        <v>75.260000000000005</v>
      </c>
      <c r="H4162" s="8"/>
      <c r="I4162" s="8"/>
      <c r="J4162" s="8"/>
      <c r="N4162" s="7"/>
      <c r="O4162" s="8"/>
      <c r="P4162" s="8"/>
      <c r="Q4162" s="8"/>
      <c r="R4162" s="8"/>
      <c r="S4162" s="8"/>
      <c r="T4162" s="8"/>
      <c r="U4162" s="8"/>
      <c r="V4162" s="8"/>
      <c r="W4162" s="8"/>
    </row>
    <row r="4163" spans="1:23" ht="14.25" customHeight="1">
      <c r="A4163" s="7">
        <v>40135</v>
      </c>
      <c r="B4163" s="8">
        <v>1.5206</v>
      </c>
      <c r="C4163" s="8">
        <v>3.6884999999999999</v>
      </c>
      <c r="D4163" s="8">
        <v>2.1678999999999999</v>
      </c>
      <c r="E4163" s="8">
        <v>2.21</v>
      </c>
      <c r="F4163" s="8">
        <v>3.36</v>
      </c>
      <c r="G4163" s="8">
        <v>75.06</v>
      </c>
      <c r="H4163" s="8"/>
      <c r="I4163" s="8"/>
      <c r="J4163" s="8"/>
      <c r="N4163" s="7"/>
      <c r="O4163" s="8"/>
      <c r="P4163" s="8"/>
      <c r="Q4163" s="8"/>
      <c r="R4163" s="8"/>
      <c r="S4163" s="8"/>
      <c r="T4163" s="8"/>
      <c r="U4163" s="8"/>
      <c r="V4163" s="8"/>
      <c r="W4163" s="8"/>
    </row>
    <row r="4164" spans="1:23" ht="14.25" customHeight="1">
      <c r="A4164" s="7">
        <v>40134</v>
      </c>
      <c r="B4164" s="8">
        <v>1.4887999999999999</v>
      </c>
      <c r="C4164" s="8">
        <v>3.6956000000000002</v>
      </c>
      <c r="D4164" s="8">
        <v>2.2068000000000003</v>
      </c>
      <c r="E4164" s="8">
        <v>2.19</v>
      </c>
      <c r="F4164" s="8">
        <v>3.33</v>
      </c>
      <c r="G4164" s="8">
        <v>75.28</v>
      </c>
      <c r="H4164" s="8"/>
      <c r="I4164" s="8"/>
      <c r="J4164" s="8"/>
      <c r="N4164" s="7"/>
      <c r="O4164" s="8"/>
      <c r="P4164" s="8"/>
      <c r="Q4164" s="8"/>
      <c r="R4164" s="8"/>
      <c r="S4164" s="8"/>
      <c r="T4164" s="8"/>
      <c r="U4164" s="8"/>
      <c r="V4164" s="8"/>
      <c r="W4164" s="8"/>
    </row>
    <row r="4165" spans="1:23" ht="14.25" customHeight="1">
      <c r="A4165" s="7">
        <v>40133</v>
      </c>
      <c r="B4165" s="8">
        <v>1.4941</v>
      </c>
      <c r="C4165" s="8">
        <v>3.6926999999999999</v>
      </c>
      <c r="D4165" s="8">
        <v>2.1985999999999999</v>
      </c>
      <c r="E4165" s="8">
        <v>2.19</v>
      </c>
      <c r="F4165" s="8">
        <v>3.33</v>
      </c>
      <c r="G4165" s="8">
        <v>74.900000000000006</v>
      </c>
      <c r="H4165" s="8"/>
      <c r="I4165" s="8"/>
      <c r="J4165" s="8"/>
      <c r="N4165" s="7"/>
      <c r="O4165" s="8"/>
      <c r="P4165" s="8"/>
      <c r="Q4165" s="8"/>
      <c r="R4165" s="8"/>
      <c r="S4165" s="8"/>
      <c r="T4165" s="8"/>
      <c r="U4165" s="8"/>
      <c r="V4165" s="8"/>
      <c r="W4165" s="8"/>
    </row>
    <row r="4166" spans="1:23" ht="14.25" customHeight="1">
      <c r="A4166" s="7">
        <v>40130</v>
      </c>
      <c r="B4166" s="8">
        <v>1.4865999999999999</v>
      </c>
      <c r="C4166" s="8">
        <v>3.6920999999999999</v>
      </c>
      <c r="D4166" s="8">
        <v>2.2054999999999998</v>
      </c>
      <c r="E4166" s="8">
        <v>2.2799999999999998</v>
      </c>
      <c r="F4166" s="8">
        <v>3.43</v>
      </c>
      <c r="G4166" s="8">
        <v>75.290000000000006</v>
      </c>
      <c r="H4166" s="8"/>
      <c r="I4166" s="8"/>
      <c r="J4166" s="8"/>
      <c r="N4166" s="7"/>
      <c r="O4166" s="8"/>
      <c r="P4166" s="8"/>
      <c r="Q4166" s="8"/>
      <c r="R4166" s="8"/>
      <c r="S4166" s="8"/>
      <c r="T4166" s="8"/>
      <c r="U4166" s="8"/>
      <c r="V4166" s="8"/>
      <c r="W4166" s="8"/>
    </row>
    <row r="4167" spans="1:23" ht="14.25" customHeight="1">
      <c r="A4167" s="7">
        <v>40129</v>
      </c>
      <c r="B4167" s="8">
        <v>1.4854000000000001</v>
      </c>
      <c r="C4167" s="8">
        <v>3.6918000000000002</v>
      </c>
      <c r="D4167" s="8">
        <v>2.2064000000000004</v>
      </c>
      <c r="E4167" s="8">
        <v>2.2799999999999998</v>
      </c>
      <c r="F4167" s="8">
        <v>3.45</v>
      </c>
      <c r="G4167" s="8">
        <v>75.67</v>
      </c>
      <c r="H4167" s="8"/>
      <c r="I4167" s="8"/>
      <c r="J4167" s="8"/>
      <c r="N4167" s="7"/>
      <c r="O4167" s="8"/>
      <c r="P4167" s="8"/>
      <c r="Q4167" s="8"/>
      <c r="R4167" s="8"/>
      <c r="S4167" s="8"/>
      <c r="T4167" s="8"/>
      <c r="U4167" s="8"/>
      <c r="V4167" s="8"/>
      <c r="W4167" s="8"/>
    </row>
    <row r="4168" spans="1:23" ht="14.25" customHeight="1">
      <c r="A4168" s="7">
        <v>40128</v>
      </c>
      <c r="B4168" s="8">
        <v>1.4936</v>
      </c>
      <c r="C4168" s="8">
        <v>3.6987999999999999</v>
      </c>
      <c r="D4168" s="8">
        <v>2.2051999999999996</v>
      </c>
      <c r="E4168" s="8">
        <v>2.31</v>
      </c>
      <c r="F4168" s="8">
        <v>3.5</v>
      </c>
      <c r="G4168" s="8">
        <v>75.069999999999993</v>
      </c>
      <c r="H4168" s="8"/>
      <c r="I4168" s="8"/>
      <c r="J4168" s="8"/>
      <c r="N4168" s="7"/>
      <c r="O4168" s="8"/>
      <c r="P4168" s="8"/>
      <c r="Q4168" s="8"/>
      <c r="R4168" s="8"/>
      <c r="S4168" s="8"/>
      <c r="T4168" s="8"/>
      <c r="U4168" s="8"/>
      <c r="V4168" s="8"/>
      <c r="W4168" s="8"/>
    </row>
    <row r="4169" spans="1:23" ht="14.25" customHeight="1">
      <c r="A4169" s="7">
        <v>40127</v>
      </c>
      <c r="B4169" s="8">
        <v>1.5085999999999999</v>
      </c>
      <c r="C4169" s="8">
        <v>3.7281</v>
      </c>
      <c r="D4169" s="8">
        <v>2.2195</v>
      </c>
      <c r="E4169" s="8">
        <v>2.31</v>
      </c>
      <c r="F4169" s="8">
        <v>3.5</v>
      </c>
      <c r="G4169" s="8">
        <v>74.989999999999995</v>
      </c>
      <c r="H4169" s="8"/>
      <c r="I4169" s="8"/>
      <c r="J4169" s="8"/>
      <c r="N4169" s="7"/>
      <c r="O4169" s="8"/>
      <c r="P4169" s="8"/>
      <c r="Q4169" s="8"/>
      <c r="R4169" s="8"/>
      <c r="S4169" s="8"/>
      <c r="T4169" s="8"/>
      <c r="U4169" s="8"/>
      <c r="V4169" s="8"/>
      <c r="W4169" s="8"/>
    </row>
    <row r="4170" spans="1:23" ht="14.25" customHeight="1">
      <c r="A4170" s="7">
        <v>40126</v>
      </c>
      <c r="B4170" s="8">
        <v>1.5185999999999999</v>
      </c>
      <c r="C4170" s="8">
        <v>3.7313000000000001</v>
      </c>
      <c r="D4170" s="8">
        <v>2.2126999999999999</v>
      </c>
      <c r="E4170" s="8">
        <v>2.31</v>
      </c>
      <c r="F4170" s="8">
        <v>3.52</v>
      </c>
      <c r="G4170" s="8">
        <v>75.040000000000006</v>
      </c>
      <c r="H4170" s="8"/>
      <c r="I4170" s="8"/>
      <c r="J4170" s="8"/>
      <c r="N4170" s="7"/>
      <c r="O4170" s="8"/>
      <c r="P4170" s="8"/>
      <c r="Q4170" s="8"/>
      <c r="R4170" s="8"/>
      <c r="S4170" s="8"/>
      <c r="T4170" s="8"/>
      <c r="U4170" s="8"/>
      <c r="V4170" s="8"/>
      <c r="W4170" s="8"/>
    </row>
    <row r="4171" spans="1:23" ht="14.25" customHeight="1">
      <c r="A4171" s="7">
        <v>40123</v>
      </c>
      <c r="B4171" s="8">
        <v>1.5302</v>
      </c>
      <c r="C4171" s="8">
        <v>3.7303000000000002</v>
      </c>
      <c r="D4171" s="8">
        <v>2.2000999999999999</v>
      </c>
      <c r="E4171" s="8">
        <v>2.2999999999999998</v>
      </c>
      <c r="F4171" s="8">
        <v>3.54</v>
      </c>
      <c r="G4171" s="8">
        <v>75.77</v>
      </c>
      <c r="H4171" s="8"/>
      <c r="I4171" s="8"/>
      <c r="J4171" s="8"/>
      <c r="N4171" s="7"/>
      <c r="O4171" s="8"/>
      <c r="P4171" s="8"/>
      <c r="Q4171" s="8"/>
      <c r="R4171" s="8"/>
      <c r="S4171" s="8"/>
      <c r="T4171" s="8"/>
      <c r="U4171" s="8"/>
      <c r="V4171" s="8"/>
      <c r="W4171" s="8"/>
    </row>
    <row r="4172" spans="1:23" ht="14.25" customHeight="1">
      <c r="A4172" s="7">
        <v>40122</v>
      </c>
      <c r="B4172" s="8">
        <v>1.5288999999999999</v>
      </c>
      <c r="C4172" s="8">
        <v>3.7246999999999999</v>
      </c>
      <c r="D4172" s="8">
        <v>2.1958000000000002</v>
      </c>
      <c r="E4172" s="8">
        <v>2.35</v>
      </c>
      <c r="F4172" s="8">
        <v>3.57</v>
      </c>
      <c r="G4172" s="8">
        <v>75.73</v>
      </c>
      <c r="H4172" s="8"/>
      <c r="I4172" s="8"/>
      <c r="J4172" s="8"/>
      <c r="N4172" s="7"/>
      <c r="O4172" s="8"/>
      <c r="P4172" s="8"/>
      <c r="Q4172" s="8"/>
      <c r="R4172" s="8"/>
      <c r="S4172" s="8"/>
      <c r="T4172" s="8"/>
      <c r="U4172" s="8"/>
      <c r="V4172" s="8"/>
      <c r="W4172" s="8"/>
    </row>
    <row r="4173" spans="1:23" ht="14.25" customHeight="1">
      <c r="A4173" s="7">
        <v>40121</v>
      </c>
      <c r="B4173" s="8">
        <v>1.5275000000000001</v>
      </c>
      <c r="C4173" s="8">
        <v>3.7038000000000002</v>
      </c>
      <c r="D4173" s="8">
        <v>2.1763000000000003</v>
      </c>
      <c r="E4173" s="8">
        <v>2.39</v>
      </c>
      <c r="F4173" s="8">
        <v>3.57</v>
      </c>
      <c r="G4173" s="8">
        <v>75.78</v>
      </c>
      <c r="H4173" s="8"/>
      <c r="I4173" s="8"/>
      <c r="J4173" s="8"/>
      <c r="N4173" s="7"/>
      <c r="O4173" s="8"/>
      <c r="P4173" s="8"/>
      <c r="Q4173" s="8"/>
      <c r="R4173" s="8"/>
      <c r="S4173" s="8"/>
      <c r="T4173" s="8"/>
      <c r="U4173" s="8"/>
      <c r="V4173" s="8"/>
      <c r="W4173" s="8"/>
    </row>
    <row r="4174" spans="1:23" ht="14.25" customHeight="1">
      <c r="A4174" s="7">
        <v>40120</v>
      </c>
      <c r="B4174" s="8">
        <v>1.5287999999999999</v>
      </c>
      <c r="C4174" s="8">
        <v>3.6943999999999999</v>
      </c>
      <c r="D4174" s="8">
        <v>2.1656</v>
      </c>
      <c r="E4174" s="8">
        <v>2.36</v>
      </c>
      <c r="F4174" s="8">
        <v>3.5</v>
      </c>
      <c r="G4174" s="8">
        <v>76.28</v>
      </c>
      <c r="H4174" s="8"/>
      <c r="I4174" s="8"/>
      <c r="J4174" s="8"/>
      <c r="N4174" s="7"/>
      <c r="O4174" s="8"/>
      <c r="P4174" s="8"/>
      <c r="Q4174" s="8"/>
      <c r="R4174" s="8"/>
      <c r="S4174" s="8"/>
      <c r="T4174" s="8"/>
      <c r="U4174" s="8"/>
      <c r="V4174" s="8"/>
      <c r="W4174" s="8"/>
    </row>
    <row r="4175" spans="1:23" ht="14.25" customHeight="1">
      <c r="A4175" s="7">
        <v>40119</v>
      </c>
      <c r="B4175" s="8">
        <v>1.5301</v>
      </c>
      <c r="C4175" s="8">
        <v>3.6920000000000002</v>
      </c>
      <c r="D4175" s="8">
        <v>2.1619000000000002</v>
      </c>
      <c r="E4175" s="8">
        <v>2.33</v>
      </c>
      <c r="F4175" s="8">
        <v>3.45</v>
      </c>
      <c r="G4175" s="8">
        <v>76.180000000000007</v>
      </c>
      <c r="H4175" s="8"/>
      <c r="I4175" s="8"/>
      <c r="J4175" s="8"/>
      <c r="N4175" s="7"/>
      <c r="O4175" s="8"/>
      <c r="P4175" s="8"/>
      <c r="Q4175" s="8"/>
      <c r="R4175" s="8"/>
      <c r="S4175" s="8"/>
      <c r="T4175" s="8"/>
      <c r="U4175" s="8"/>
      <c r="V4175" s="8"/>
      <c r="W4175" s="8"/>
    </row>
    <row r="4176" spans="1:23" ht="14.25" customHeight="1">
      <c r="A4176" s="7">
        <v>40116</v>
      </c>
      <c r="B4176" s="8">
        <v>1.5170999999999999</v>
      </c>
      <c r="C4176" s="8">
        <v>3.6886000000000001</v>
      </c>
      <c r="D4176" s="8">
        <v>2.1715</v>
      </c>
      <c r="E4176" s="8">
        <v>2.31</v>
      </c>
      <c r="F4176" s="8">
        <v>3.41</v>
      </c>
      <c r="G4176" s="8">
        <v>76.39</v>
      </c>
      <c r="H4176" s="8"/>
      <c r="I4176" s="8"/>
      <c r="J4176" s="8"/>
      <c r="N4176" s="7"/>
      <c r="O4176" s="8"/>
      <c r="P4176" s="8"/>
      <c r="Q4176" s="8"/>
      <c r="R4176" s="8"/>
      <c r="S4176" s="8"/>
      <c r="T4176" s="8"/>
      <c r="U4176" s="8"/>
      <c r="V4176" s="8"/>
      <c r="W4176" s="8"/>
    </row>
    <row r="4177" spans="1:23" ht="14.25" customHeight="1">
      <c r="A4177" s="7">
        <v>40115</v>
      </c>
      <c r="B4177" s="8">
        <v>1.5206</v>
      </c>
      <c r="C4177" s="8">
        <v>3.6818</v>
      </c>
      <c r="D4177" s="8">
        <v>2.1612</v>
      </c>
      <c r="E4177" s="8">
        <v>2.44</v>
      </c>
      <c r="F4177" s="8">
        <v>3.53</v>
      </c>
      <c r="G4177" s="8">
        <v>75.94</v>
      </c>
      <c r="H4177" s="8"/>
      <c r="I4177" s="8"/>
      <c r="J4177" s="8"/>
      <c r="N4177" s="7"/>
      <c r="O4177" s="8"/>
      <c r="P4177" s="8"/>
      <c r="Q4177" s="8"/>
      <c r="R4177" s="8"/>
      <c r="S4177" s="8"/>
      <c r="T4177" s="8"/>
      <c r="U4177" s="8"/>
      <c r="V4177" s="8"/>
      <c r="W4177" s="8"/>
    </row>
    <row r="4178" spans="1:23" ht="14.25" customHeight="1">
      <c r="A4178" s="7">
        <v>40114</v>
      </c>
      <c r="B4178" s="8">
        <v>1.5196000000000001</v>
      </c>
      <c r="C4178" s="8">
        <v>3.6855000000000002</v>
      </c>
      <c r="D4178" s="8">
        <v>2.1659000000000002</v>
      </c>
      <c r="E4178" s="8">
        <v>2.37</v>
      </c>
      <c r="F4178" s="8">
        <v>3.44</v>
      </c>
      <c r="G4178" s="8">
        <v>76.44</v>
      </c>
      <c r="H4178" s="8"/>
      <c r="I4178" s="8"/>
      <c r="J4178" s="8"/>
      <c r="N4178" s="7"/>
      <c r="O4178" s="8"/>
      <c r="P4178" s="8"/>
      <c r="Q4178" s="8"/>
      <c r="R4178" s="8"/>
      <c r="S4178" s="8"/>
      <c r="T4178" s="8"/>
      <c r="U4178" s="8"/>
      <c r="V4178" s="8"/>
      <c r="W4178" s="8"/>
    </row>
    <row r="4179" spans="1:23" ht="14.25" customHeight="1">
      <c r="A4179" s="7">
        <v>40113</v>
      </c>
      <c r="B4179" s="8">
        <v>1.5184</v>
      </c>
      <c r="C4179" s="8">
        <v>3.6905000000000001</v>
      </c>
      <c r="D4179" s="8">
        <v>2.1721000000000004</v>
      </c>
      <c r="E4179" s="8">
        <v>2.41</v>
      </c>
      <c r="F4179" s="8">
        <v>3.49</v>
      </c>
      <c r="G4179" s="8">
        <v>76.14</v>
      </c>
      <c r="H4179" s="8"/>
      <c r="I4179" s="8"/>
      <c r="J4179" s="8"/>
      <c r="N4179" s="7"/>
      <c r="O4179" s="8"/>
      <c r="P4179" s="8"/>
      <c r="Q4179" s="8"/>
      <c r="R4179" s="8"/>
      <c r="S4179" s="8"/>
      <c r="T4179" s="8"/>
      <c r="U4179" s="8"/>
      <c r="V4179" s="8"/>
      <c r="W4179" s="8"/>
    </row>
    <row r="4180" spans="1:23" ht="14.25" customHeight="1">
      <c r="A4180" s="7">
        <v>40112</v>
      </c>
      <c r="B4180" s="8">
        <v>1.5170999999999999</v>
      </c>
      <c r="C4180" s="8">
        <v>3.6924999999999999</v>
      </c>
      <c r="D4180" s="8">
        <v>2.1753999999999998</v>
      </c>
      <c r="E4180" s="8">
        <v>2.5299999999999998</v>
      </c>
      <c r="F4180" s="8">
        <v>3.59</v>
      </c>
      <c r="G4180" s="8">
        <v>76.03</v>
      </c>
      <c r="H4180" s="8"/>
      <c r="I4180" s="8"/>
      <c r="J4180" s="8"/>
      <c r="N4180" s="7"/>
      <c r="O4180" s="8"/>
      <c r="P4180" s="8"/>
      <c r="Q4180" s="8"/>
      <c r="R4180" s="8"/>
      <c r="S4180" s="8"/>
      <c r="T4180" s="8"/>
      <c r="U4180" s="8"/>
      <c r="V4180" s="8"/>
      <c r="W4180" s="8"/>
    </row>
    <row r="4181" spans="1:23" ht="14.25" customHeight="1">
      <c r="A4181" s="7">
        <v>40109</v>
      </c>
      <c r="B4181" s="8">
        <v>1.5135000000000001</v>
      </c>
      <c r="C4181" s="8">
        <v>3.6920000000000002</v>
      </c>
      <c r="D4181" s="8">
        <v>2.1785000000000001</v>
      </c>
      <c r="E4181" s="8">
        <v>2.46</v>
      </c>
      <c r="F4181" s="8">
        <v>3.51</v>
      </c>
      <c r="G4181" s="8">
        <v>75.45</v>
      </c>
      <c r="H4181" s="8"/>
      <c r="I4181" s="8"/>
      <c r="J4181" s="8"/>
      <c r="N4181" s="7"/>
      <c r="O4181" s="8"/>
      <c r="P4181" s="8"/>
      <c r="Q4181" s="8"/>
      <c r="R4181" s="8"/>
      <c r="S4181" s="8"/>
      <c r="T4181" s="8"/>
      <c r="U4181" s="8"/>
      <c r="V4181" s="8"/>
      <c r="W4181" s="8"/>
    </row>
    <row r="4182" spans="1:23" ht="14.25" customHeight="1">
      <c r="A4182" s="7">
        <v>40108</v>
      </c>
      <c r="B4182" s="8">
        <v>1.5081</v>
      </c>
      <c r="C4182" s="8">
        <v>3.6587000000000001</v>
      </c>
      <c r="D4182" s="8">
        <v>2.1505999999999998</v>
      </c>
      <c r="E4182" s="8">
        <v>2.39</v>
      </c>
      <c r="F4182" s="8">
        <v>3.44</v>
      </c>
      <c r="G4182" s="8">
        <v>75.09</v>
      </c>
      <c r="H4182" s="8"/>
      <c r="I4182" s="8"/>
      <c r="J4182" s="8"/>
      <c r="N4182" s="7"/>
      <c r="O4182" s="8"/>
      <c r="P4182" s="8"/>
      <c r="Q4182" s="8"/>
      <c r="R4182" s="8"/>
      <c r="S4182" s="8"/>
      <c r="T4182" s="8"/>
      <c r="U4182" s="8"/>
      <c r="V4182" s="8"/>
      <c r="W4182" s="8"/>
    </row>
    <row r="4183" spans="1:23" ht="14.25" customHeight="1">
      <c r="A4183" s="7">
        <v>40107</v>
      </c>
      <c r="B4183" s="8">
        <v>1.5026999999999999</v>
      </c>
      <c r="C4183" s="8">
        <v>3.6932999999999998</v>
      </c>
      <c r="D4183" s="8">
        <v>2.1905999999999999</v>
      </c>
      <c r="E4183" s="8">
        <v>2.38</v>
      </c>
      <c r="F4183" s="8">
        <v>3.42</v>
      </c>
      <c r="G4183" s="8">
        <v>75.12</v>
      </c>
      <c r="H4183" s="8"/>
      <c r="I4183" s="8"/>
      <c r="J4183" s="8"/>
      <c r="N4183" s="7"/>
      <c r="O4183" s="8"/>
      <c r="P4183" s="8"/>
      <c r="Q4183" s="8"/>
      <c r="R4183" s="8"/>
      <c r="S4183" s="8"/>
      <c r="T4183" s="8"/>
      <c r="U4183" s="8"/>
      <c r="V4183" s="8"/>
      <c r="W4183" s="8"/>
    </row>
    <row r="4184" spans="1:23" ht="14.25" customHeight="1">
      <c r="A4184" s="7">
        <v>40106</v>
      </c>
      <c r="B4184" s="8">
        <v>1.4973000000000001</v>
      </c>
      <c r="C4184" s="8">
        <v>3.6772999999999998</v>
      </c>
      <c r="D4184" s="8">
        <v>2.1799999999999997</v>
      </c>
      <c r="E4184" s="8">
        <v>2.2999999999999998</v>
      </c>
      <c r="F4184" s="8">
        <v>3.35</v>
      </c>
      <c r="G4184" s="8">
        <v>75.510000000000005</v>
      </c>
      <c r="H4184" s="8"/>
      <c r="I4184" s="8"/>
      <c r="J4184" s="8"/>
      <c r="N4184" s="7"/>
      <c r="O4184" s="8"/>
      <c r="P4184" s="8"/>
      <c r="Q4184" s="8"/>
      <c r="R4184" s="8"/>
      <c r="S4184" s="8"/>
      <c r="T4184" s="8"/>
      <c r="U4184" s="8"/>
      <c r="V4184" s="8"/>
      <c r="W4184" s="8"/>
    </row>
    <row r="4185" spans="1:23" ht="14.25" customHeight="1">
      <c r="A4185" s="7">
        <v>40105</v>
      </c>
      <c r="B4185" s="8">
        <v>1.5116000000000001</v>
      </c>
      <c r="C4185" s="8">
        <v>3.6789000000000001</v>
      </c>
      <c r="D4185" s="8">
        <v>2.1673</v>
      </c>
      <c r="E4185" s="8">
        <v>2.36</v>
      </c>
      <c r="F4185" s="8">
        <v>3.41</v>
      </c>
      <c r="G4185" s="8">
        <v>75.23</v>
      </c>
      <c r="H4185" s="8"/>
      <c r="I4185" s="8"/>
      <c r="J4185" s="8"/>
      <c r="N4185" s="7"/>
      <c r="O4185" s="8"/>
      <c r="P4185" s="8"/>
      <c r="Q4185" s="8"/>
      <c r="R4185" s="8"/>
      <c r="S4185" s="8"/>
      <c r="T4185" s="8"/>
      <c r="U4185" s="8"/>
      <c r="V4185" s="8"/>
      <c r="W4185" s="8"/>
    </row>
    <row r="4186" spans="1:23" ht="14.25" customHeight="1">
      <c r="A4186" s="7">
        <v>40102</v>
      </c>
      <c r="B4186" s="8">
        <v>1.514</v>
      </c>
      <c r="C4186" s="8">
        <v>3.7058</v>
      </c>
      <c r="D4186" s="8">
        <v>2.1917999999999997</v>
      </c>
      <c r="E4186" s="8">
        <v>2.37</v>
      </c>
      <c r="F4186" s="8">
        <v>3.43</v>
      </c>
      <c r="G4186" s="8">
        <v>75.58</v>
      </c>
      <c r="H4186" s="8"/>
      <c r="I4186" s="8"/>
      <c r="J4186" s="8"/>
      <c r="N4186" s="7"/>
      <c r="O4186" s="8"/>
      <c r="P4186" s="8"/>
      <c r="Q4186" s="8"/>
      <c r="R4186" s="8"/>
      <c r="S4186" s="8"/>
      <c r="T4186" s="8"/>
      <c r="U4186" s="8"/>
      <c r="V4186" s="8"/>
      <c r="W4186" s="8"/>
    </row>
    <row r="4187" spans="1:23" ht="14.25" customHeight="1">
      <c r="A4187" s="7">
        <v>40101</v>
      </c>
      <c r="B4187" s="8">
        <v>1.5301</v>
      </c>
      <c r="C4187" s="8">
        <v>3.7</v>
      </c>
      <c r="D4187" s="8">
        <v>2.1699000000000002</v>
      </c>
      <c r="E4187" s="8">
        <v>2.41</v>
      </c>
      <c r="F4187" s="8">
        <v>3.49</v>
      </c>
      <c r="G4187" s="8">
        <v>75.45</v>
      </c>
      <c r="H4187" s="8"/>
      <c r="I4187" s="8"/>
      <c r="J4187" s="8"/>
      <c r="N4187" s="7"/>
      <c r="O4187" s="8"/>
      <c r="P4187" s="8"/>
      <c r="Q4187" s="8"/>
      <c r="R4187" s="8"/>
      <c r="S4187" s="8"/>
      <c r="T4187" s="8"/>
      <c r="U4187" s="8"/>
      <c r="V4187" s="8"/>
      <c r="W4187" s="8"/>
    </row>
    <row r="4188" spans="1:23" ht="14.25" customHeight="1">
      <c r="A4188" s="7">
        <v>40100</v>
      </c>
      <c r="B4188" s="8">
        <v>1.5118</v>
      </c>
      <c r="C4188" s="8">
        <v>3.6787000000000001</v>
      </c>
      <c r="D4188" s="8">
        <v>2.1669</v>
      </c>
      <c r="E4188" s="8">
        <v>2.36</v>
      </c>
      <c r="F4188" s="8">
        <v>3.45</v>
      </c>
      <c r="G4188" s="8">
        <v>75.39</v>
      </c>
      <c r="H4188" s="8"/>
      <c r="I4188" s="8"/>
      <c r="J4188" s="8"/>
      <c r="N4188" s="7"/>
      <c r="O4188" s="8"/>
      <c r="P4188" s="8"/>
      <c r="Q4188" s="8"/>
      <c r="R4188" s="8"/>
      <c r="S4188" s="8"/>
      <c r="T4188" s="8"/>
      <c r="U4188" s="8"/>
      <c r="V4188" s="8"/>
      <c r="W4188" s="8"/>
    </row>
    <row r="4189" spans="1:23" ht="14.25" customHeight="1">
      <c r="A4189" s="7">
        <v>40099</v>
      </c>
      <c r="B4189" s="8">
        <v>1.5134000000000001</v>
      </c>
      <c r="C4189" s="8">
        <v>3.6305000000000001</v>
      </c>
      <c r="D4189" s="8">
        <v>2.1170999999999998</v>
      </c>
      <c r="E4189" s="8">
        <v>2.2799999999999998</v>
      </c>
      <c r="F4189" s="8">
        <v>3.34</v>
      </c>
      <c r="G4189" s="8">
        <v>75.819999999999993</v>
      </c>
      <c r="H4189" s="8"/>
      <c r="I4189" s="8"/>
      <c r="J4189" s="8"/>
      <c r="N4189" s="7"/>
      <c r="O4189" s="8"/>
      <c r="P4189" s="8"/>
      <c r="Q4189" s="8"/>
      <c r="R4189" s="8"/>
      <c r="S4189" s="8"/>
      <c r="T4189" s="8"/>
      <c r="U4189" s="8"/>
      <c r="V4189" s="8"/>
      <c r="W4189" s="8"/>
    </row>
    <row r="4190" spans="1:23" ht="14.25" customHeight="1">
      <c r="A4190" s="7">
        <v>40098</v>
      </c>
      <c r="B4190" s="8">
        <v>1.5118</v>
      </c>
      <c r="C4190" s="8">
        <v>3.6042999999999998</v>
      </c>
      <c r="D4190" s="8">
        <v>2.0924999999999998</v>
      </c>
      <c r="E4190" s="8">
        <v>2.36</v>
      </c>
      <c r="F4190" s="8">
        <v>3.4</v>
      </c>
      <c r="G4190" s="8">
        <v>76.16</v>
      </c>
      <c r="H4190" s="8"/>
      <c r="I4190" s="8"/>
      <c r="J4190" s="8"/>
      <c r="N4190" s="7"/>
      <c r="O4190" s="8"/>
      <c r="P4190" s="8"/>
      <c r="Q4190" s="8"/>
      <c r="R4190" s="8"/>
      <c r="S4190" s="8"/>
      <c r="T4190" s="8"/>
      <c r="U4190" s="8"/>
      <c r="V4190" s="8"/>
      <c r="W4190" s="8"/>
    </row>
    <row r="4191" spans="1:23" ht="14.25" customHeight="1">
      <c r="A4191" s="7">
        <v>40096</v>
      </c>
      <c r="B4191" s="8">
        <v>1.5119</v>
      </c>
      <c r="C4191" s="8">
        <v>3.5541</v>
      </c>
      <c r="D4191" s="8">
        <v>2.0422000000000002</v>
      </c>
      <c r="E4191" s="8">
        <v>2.36</v>
      </c>
      <c r="F4191" s="8">
        <v>3.4</v>
      </c>
      <c r="G4191" s="8">
        <v>76.34</v>
      </c>
      <c r="H4191" s="8"/>
      <c r="I4191" s="8"/>
      <c r="J4191" s="8"/>
      <c r="N4191" s="7"/>
      <c r="O4191" s="8"/>
      <c r="P4191" s="8"/>
      <c r="Q4191" s="8"/>
      <c r="R4191" s="8"/>
      <c r="S4191" s="8"/>
      <c r="T4191" s="8"/>
      <c r="U4191" s="8"/>
      <c r="V4191" s="8"/>
      <c r="W4191" s="8"/>
    </row>
    <row r="4192" spans="1:23" ht="14.25" customHeight="1">
      <c r="A4192" s="7">
        <v>40095</v>
      </c>
      <c r="B4192" s="8">
        <v>1.5013000000000001</v>
      </c>
      <c r="C4192" s="8">
        <v>3.5541999999999998</v>
      </c>
      <c r="D4192" s="8">
        <v>2.0528999999999997</v>
      </c>
      <c r="E4192" s="8">
        <v>2.36</v>
      </c>
      <c r="F4192" s="8">
        <v>3.4</v>
      </c>
      <c r="G4192" s="8">
        <v>76.34</v>
      </c>
      <c r="H4192" s="8"/>
      <c r="I4192" s="8"/>
      <c r="J4192" s="8"/>
      <c r="N4192" s="7"/>
      <c r="O4192" s="8"/>
      <c r="P4192" s="8"/>
      <c r="Q4192" s="8"/>
      <c r="R4192" s="8"/>
      <c r="S4192" s="8"/>
      <c r="T4192" s="8"/>
      <c r="U4192" s="8"/>
      <c r="V4192" s="8"/>
      <c r="W4192" s="8"/>
    </row>
    <row r="4193" spans="1:23" ht="14.25" customHeight="1">
      <c r="A4193" s="7">
        <v>40094</v>
      </c>
      <c r="B4193" s="8">
        <v>1.4455</v>
      </c>
      <c r="C4193" s="8">
        <v>3.5131999999999999</v>
      </c>
      <c r="D4193" s="8">
        <v>2.0676999999999999</v>
      </c>
      <c r="E4193" s="8">
        <v>2.2200000000000002</v>
      </c>
      <c r="F4193" s="8">
        <v>3.27</v>
      </c>
      <c r="G4193" s="8">
        <v>75.900000000000006</v>
      </c>
      <c r="H4193" s="8"/>
      <c r="I4193" s="8"/>
      <c r="J4193" s="8"/>
      <c r="N4193" s="7"/>
      <c r="O4193" s="8"/>
      <c r="P4193" s="8"/>
      <c r="Q4193" s="8"/>
      <c r="R4193" s="8"/>
      <c r="S4193" s="8"/>
      <c r="T4193" s="8"/>
      <c r="U4193" s="8"/>
      <c r="V4193" s="8"/>
      <c r="W4193" s="8"/>
    </row>
    <row r="4194" spans="1:23" ht="14.25" customHeight="1">
      <c r="A4194" s="7">
        <v>40093</v>
      </c>
      <c r="B4194" s="8">
        <v>1.4455</v>
      </c>
      <c r="C4194" s="8">
        <v>3.5131999999999999</v>
      </c>
      <c r="D4194" s="8">
        <v>2.0676999999999999</v>
      </c>
      <c r="E4194" s="8">
        <v>2.16</v>
      </c>
      <c r="F4194" s="8">
        <v>3.21</v>
      </c>
      <c r="G4194" s="8">
        <v>76.400000000000006</v>
      </c>
      <c r="H4194" s="8"/>
      <c r="I4194" s="8"/>
      <c r="J4194" s="8"/>
      <c r="N4194" s="7"/>
      <c r="O4194" s="8"/>
      <c r="P4194" s="8"/>
      <c r="Q4194" s="8"/>
      <c r="R4194" s="8"/>
      <c r="S4194" s="8"/>
      <c r="T4194" s="8"/>
      <c r="U4194" s="8"/>
      <c r="V4194" s="8"/>
      <c r="W4194" s="8"/>
    </row>
    <row r="4195" spans="1:23" ht="14.25" customHeight="1">
      <c r="A4195" s="7">
        <v>40092</v>
      </c>
      <c r="B4195" s="8">
        <v>1.4455</v>
      </c>
      <c r="C4195" s="8">
        <v>3.5131999999999999</v>
      </c>
      <c r="D4195" s="8">
        <v>2.0676999999999999</v>
      </c>
      <c r="E4195" s="8">
        <v>2.25</v>
      </c>
      <c r="F4195" s="8">
        <v>3.27</v>
      </c>
      <c r="G4195" s="8">
        <v>76.290000000000006</v>
      </c>
      <c r="H4195" s="8"/>
      <c r="I4195" s="8"/>
      <c r="J4195" s="8"/>
      <c r="N4195" s="7"/>
      <c r="O4195" s="8"/>
      <c r="P4195" s="8"/>
      <c r="Q4195" s="8"/>
      <c r="R4195" s="8"/>
      <c r="S4195" s="8"/>
      <c r="T4195" s="8"/>
      <c r="U4195" s="8"/>
      <c r="V4195" s="8"/>
      <c r="W4195" s="8"/>
    </row>
    <row r="4196" spans="1:23" ht="14.25" customHeight="1">
      <c r="A4196" s="7">
        <v>40091</v>
      </c>
      <c r="B4196" s="8">
        <v>1.4455</v>
      </c>
      <c r="C4196" s="8">
        <v>3.5131999999999999</v>
      </c>
      <c r="D4196" s="8">
        <v>2.0676999999999999</v>
      </c>
      <c r="E4196" s="8">
        <v>2.21</v>
      </c>
      <c r="F4196" s="8">
        <v>3.24</v>
      </c>
      <c r="G4196" s="8">
        <v>76.7</v>
      </c>
      <c r="H4196" s="8"/>
      <c r="I4196" s="8"/>
      <c r="J4196" s="8"/>
      <c r="N4196" s="7"/>
      <c r="O4196" s="8"/>
      <c r="P4196" s="8"/>
      <c r="Q4196" s="8"/>
      <c r="R4196" s="8"/>
      <c r="S4196" s="8"/>
      <c r="T4196" s="8"/>
      <c r="U4196" s="8"/>
      <c r="V4196" s="8"/>
      <c r="W4196" s="8"/>
    </row>
    <row r="4197" spans="1:23" ht="14.25" customHeight="1">
      <c r="A4197" s="7">
        <v>40088</v>
      </c>
      <c r="B4197" s="8">
        <v>1.4455</v>
      </c>
      <c r="C4197" s="8">
        <v>3.5131999999999999</v>
      </c>
      <c r="D4197" s="8">
        <v>2.0676999999999999</v>
      </c>
      <c r="E4197" s="8">
        <v>2.2200000000000002</v>
      </c>
      <c r="F4197" s="8">
        <v>3.24</v>
      </c>
      <c r="G4197" s="8">
        <v>77.03</v>
      </c>
      <c r="H4197" s="8"/>
      <c r="I4197" s="8"/>
      <c r="J4197" s="8"/>
      <c r="N4197" s="7"/>
      <c r="O4197" s="8"/>
      <c r="P4197" s="8"/>
      <c r="Q4197" s="8"/>
      <c r="R4197" s="8"/>
      <c r="S4197" s="8"/>
      <c r="T4197" s="8"/>
      <c r="U4197" s="8"/>
      <c r="V4197" s="8"/>
      <c r="W4197" s="8"/>
    </row>
    <row r="4198" spans="1:23" ht="14.25" customHeight="1">
      <c r="A4198" s="7">
        <v>40087</v>
      </c>
      <c r="B4198" s="8">
        <v>1.4455</v>
      </c>
      <c r="C4198" s="8">
        <v>3.5131999999999999</v>
      </c>
      <c r="D4198" s="8">
        <v>2.0676999999999999</v>
      </c>
      <c r="E4198" s="8">
        <v>2.2000000000000002</v>
      </c>
      <c r="F4198" s="8">
        <v>3.21</v>
      </c>
      <c r="G4198" s="8">
        <v>77.16</v>
      </c>
      <c r="H4198" s="8"/>
      <c r="I4198" s="8"/>
      <c r="J4198" s="8"/>
      <c r="N4198" s="7"/>
      <c r="O4198" s="8"/>
      <c r="P4198" s="8"/>
      <c r="Q4198" s="8"/>
      <c r="R4198" s="8"/>
      <c r="S4198" s="8"/>
      <c r="T4198" s="8"/>
      <c r="U4198" s="8"/>
      <c r="V4198" s="8"/>
      <c r="W4198" s="8"/>
    </row>
    <row r="4199" spans="1:23" ht="14.25" customHeight="1">
      <c r="A4199" s="7">
        <v>40086</v>
      </c>
      <c r="B4199" s="8">
        <v>1.4455</v>
      </c>
      <c r="C4199" s="8">
        <v>3.5131999999999999</v>
      </c>
      <c r="D4199" s="8">
        <v>2.0676999999999999</v>
      </c>
      <c r="E4199" s="8">
        <v>2.31</v>
      </c>
      <c r="F4199" s="8">
        <v>3.31</v>
      </c>
      <c r="G4199" s="8">
        <v>76.7</v>
      </c>
      <c r="H4199" s="8"/>
      <c r="I4199" s="8"/>
      <c r="J4199" s="8"/>
      <c r="N4199" s="7"/>
      <c r="O4199" s="8"/>
      <c r="P4199" s="8"/>
      <c r="Q4199" s="8"/>
      <c r="R4199" s="8"/>
      <c r="S4199" s="8"/>
      <c r="T4199" s="8"/>
      <c r="U4199" s="8"/>
      <c r="V4199" s="8"/>
      <c r="W4199" s="8"/>
    </row>
    <row r="4200" spans="1:23" ht="14.25" customHeight="1">
      <c r="A4200" s="7">
        <v>40085</v>
      </c>
      <c r="B4200" s="8">
        <v>1.4681999999999999</v>
      </c>
      <c r="C4200" s="8">
        <v>3.5</v>
      </c>
      <c r="D4200" s="8">
        <v>2.0318000000000001</v>
      </c>
      <c r="E4200" s="8">
        <v>2.34</v>
      </c>
      <c r="F4200" s="8">
        <v>3.31</v>
      </c>
      <c r="G4200" s="8">
        <v>77.06</v>
      </c>
      <c r="H4200" s="8"/>
      <c r="I4200" s="8"/>
      <c r="J4200" s="8"/>
      <c r="N4200" s="7"/>
      <c r="O4200" s="8"/>
      <c r="P4200" s="8"/>
      <c r="Q4200" s="8"/>
      <c r="R4200" s="8"/>
      <c r="S4200" s="8"/>
      <c r="T4200" s="8"/>
      <c r="U4200" s="8"/>
      <c r="V4200" s="8"/>
      <c r="W4200" s="8"/>
    </row>
    <row r="4201" spans="1:23" ht="14.25" customHeight="1">
      <c r="A4201" s="7">
        <v>40084</v>
      </c>
      <c r="B4201" s="8">
        <v>1.4609000000000001</v>
      </c>
      <c r="C4201" s="8">
        <v>3.4916999999999998</v>
      </c>
      <c r="D4201" s="8">
        <v>2.0307999999999997</v>
      </c>
      <c r="E4201" s="8">
        <v>2.33</v>
      </c>
      <c r="F4201" s="8">
        <v>3.31</v>
      </c>
      <c r="G4201" s="8">
        <v>76.930000000000007</v>
      </c>
      <c r="H4201" s="8"/>
      <c r="I4201" s="8"/>
      <c r="J4201" s="8"/>
      <c r="N4201" s="7"/>
      <c r="O4201" s="8"/>
      <c r="P4201" s="8"/>
      <c r="Q4201" s="8"/>
      <c r="R4201" s="8"/>
      <c r="S4201" s="8"/>
      <c r="T4201" s="8"/>
      <c r="U4201" s="8"/>
      <c r="V4201" s="8"/>
      <c r="W4201" s="8"/>
    </row>
    <row r="4202" spans="1:23" ht="14.25" customHeight="1">
      <c r="A4202" s="7">
        <v>40083</v>
      </c>
      <c r="B4202" s="8">
        <v>1.4862</v>
      </c>
      <c r="C4202" s="8">
        <v>3.5103</v>
      </c>
      <c r="D4202" s="8">
        <v>2.0240999999999998</v>
      </c>
      <c r="E4202" s="8">
        <v>2.36</v>
      </c>
      <c r="F4202" s="8">
        <v>3.34</v>
      </c>
      <c r="G4202" s="8">
        <v>76.680000000000007</v>
      </c>
      <c r="H4202" s="8"/>
      <c r="I4202" s="8"/>
      <c r="J4202" s="8"/>
      <c r="N4202" s="7"/>
      <c r="O4202" s="8"/>
      <c r="P4202" s="8"/>
      <c r="Q4202" s="8"/>
      <c r="R4202" s="8"/>
      <c r="S4202" s="8"/>
      <c r="T4202" s="8"/>
      <c r="U4202" s="8"/>
      <c r="V4202" s="8"/>
      <c r="W4202" s="8"/>
    </row>
    <row r="4203" spans="1:23" ht="14.25" customHeight="1">
      <c r="A4203" s="7">
        <v>40081</v>
      </c>
      <c r="B4203" s="8">
        <v>1.4794</v>
      </c>
      <c r="C4203" s="8">
        <v>3.5101</v>
      </c>
      <c r="D4203" s="8">
        <v>2.0306999999999999</v>
      </c>
      <c r="E4203" s="8">
        <v>2.36</v>
      </c>
      <c r="F4203" s="8">
        <v>3.34</v>
      </c>
      <c r="G4203" s="8">
        <v>76.680000000000007</v>
      </c>
      <c r="H4203" s="8"/>
      <c r="I4203" s="8"/>
      <c r="J4203" s="8"/>
      <c r="N4203" s="7"/>
      <c r="O4203" s="8"/>
      <c r="P4203" s="8"/>
      <c r="Q4203" s="8"/>
      <c r="R4203" s="8"/>
      <c r="S4203" s="8"/>
      <c r="T4203" s="8"/>
      <c r="U4203" s="8"/>
      <c r="V4203" s="8"/>
      <c r="W4203" s="8"/>
    </row>
    <row r="4204" spans="1:23" ht="14.25" customHeight="1">
      <c r="A4204" s="7">
        <v>40080</v>
      </c>
      <c r="B4204" s="8">
        <v>1.5068999999999999</v>
      </c>
      <c r="C4204" s="8">
        <v>3.5095999999999998</v>
      </c>
      <c r="D4204" s="8">
        <v>2.0026999999999999</v>
      </c>
      <c r="E4204" s="8">
        <v>2.37</v>
      </c>
      <c r="F4204" s="8">
        <v>3.4</v>
      </c>
      <c r="G4204" s="8">
        <v>76.87</v>
      </c>
      <c r="H4204" s="8"/>
      <c r="I4204" s="8"/>
      <c r="J4204" s="8"/>
      <c r="N4204" s="7"/>
      <c r="O4204" s="8"/>
      <c r="P4204" s="8"/>
      <c r="Q4204" s="8"/>
      <c r="R4204" s="8"/>
      <c r="S4204" s="8"/>
      <c r="T4204" s="8"/>
      <c r="U4204" s="8"/>
      <c r="V4204" s="8"/>
      <c r="W4204" s="8"/>
    </row>
    <row r="4205" spans="1:23" ht="14.25" customHeight="1">
      <c r="A4205" s="7">
        <v>40079</v>
      </c>
      <c r="B4205" s="8">
        <v>1.5116000000000001</v>
      </c>
      <c r="C4205" s="8">
        <v>3.5125999999999999</v>
      </c>
      <c r="D4205" s="8">
        <v>2.0009999999999999</v>
      </c>
      <c r="E4205" s="8">
        <v>2.4</v>
      </c>
      <c r="F4205" s="8">
        <v>3.44</v>
      </c>
      <c r="G4205" s="8">
        <v>76.540000000000006</v>
      </c>
      <c r="H4205" s="8"/>
      <c r="I4205" s="8"/>
      <c r="J4205" s="8"/>
      <c r="N4205" s="7"/>
      <c r="O4205" s="8"/>
      <c r="P4205" s="8"/>
      <c r="Q4205" s="8"/>
      <c r="R4205" s="8"/>
      <c r="S4205" s="8"/>
      <c r="T4205" s="8"/>
      <c r="U4205" s="8"/>
      <c r="V4205" s="8"/>
      <c r="W4205" s="8"/>
    </row>
    <row r="4206" spans="1:23" ht="14.25" customHeight="1">
      <c r="A4206" s="7">
        <v>40078</v>
      </c>
      <c r="B4206" s="8">
        <v>1.5104</v>
      </c>
      <c r="C4206" s="8">
        <v>3.5211999999999999</v>
      </c>
      <c r="D4206" s="8">
        <v>2.0107999999999997</v>
      </c>
      <c r="E4206" s="8">
        <v>2.4500000000000002</v>
      </c>
      <c r="F4206" s="8">
        <v>3.46</v>
      </c>
      <c r="G4206" s="8">
        <v>76.11</v>
      </c>
      <c r="H4206" s="8"/>
      <c r="I4206" s="8"/>
      <c r="J4206" s="8"/>
      <c r="N4206" s="7"/>
      <c r="O4206" s="8"/>
      <c r="P4206" s="8"/>
      <c r="Q4206" s="8"/>
      <c r="R4206" s="8"/>
      <c r="S4206" s="8"/>
      <c r="T4206" s="8"/>
      <c r="U4206" s="8"/>
      <c r="V4206" s="8"/>
      <c r="W4206" s="8"/>
    </row>
    <row r="4207" spans="1:23" ht="14.25" customHeight="1">
      <c r="A4207" s="7">
        <v>40077</v>
      </c>
      <c r="B4207" s="8">
        <v>1.5098</v>
      </c>
      <c r="C4207" s="8">
        <v>3.5131999999999999</v>
      </c>
      <c r="D4207" s="8">
        <v>2.0034000000000001</v>
      </c>
      <c r="E4207" s="8">
        <v>2.4700000000000002</v>
      </c>
      <c r="F4207" s="8">
        <v>3.49</v>
      </c>
      <c r="G4207" s="8">
        <v>76.75</v>
      </c>
      <c r="H4207" s="8"/>
      <c r="I4207" s="8"/>
      <c r="J4207" s="8"/>
      <c r="N4207" s="7"/>
      <c r="O4207" s="8"/>
      <c r="P4207" s="8"/>
      <c r="Q4207" s="8"/>
      <c r="R4207" s="8"/>
      <c r="S4207" s="8"/>
      <c r="T4207" s="8"/>
      <c r="U4207" s="8"/>
      <c r="V4207" s="8"/>
      <c r="W4207" s="8"/>
    </row>
    <row r="4208" spans="1:23" ht="14.25" customHeight="1">
      <c r="A4208" s="7">
        <v>40074</v>
      </c>
      <c r="B4208" s="8">
        <v>1.5144</v>
      </c>
      <c r="C4208" s="8">
        <v>3.4741</v>
      </c>
      <c r="D4208" s="8">
        <v>1.9597</v>
      </c>
      <c r="E4208" s="8">
        <v>2.4900000000000002</v>
      </c>
      <c r="F4208" s="8">
        <v>3.49</v>
      </c>
      <c r="G4208" s="8">
        <v>76.44</v>
      </c>
      <c r="H4208" s="8"/>
      <c r="I4208" s="8"/>
      <c r="J4208" s="8"/>
      <c r="N4208" s="7"/>
      <c r="O4208" s="8"/>
      <c r="P4208" s="8"/>
      <c r="Q4208" s="8"/>
      <c r="R4208" s="8"/>
      <c r="S4208" s="8"/>
      <c r="T4208" s="8"/>
      <c r="U4208" s="8"/>
      <c r="V4208" s="8"/>
      <c r="W4208" s="8"/>
    </row>
    <row r="4209" spans="1:23" ht="14.25" customHeight="1">
      <c r="A4209" s="7">
        <v>40073</v>
      </c>
      <c r="B4209" s="8">
        <v>1.5105999999999999</v>
      </c>
      <c r="C4209" s="8">
        <v>3.4636</v>
      </c>
      <c r="D4209" s="8">
        <v>1.9530000000000001</v>
      </c>
      <c r="E4209" s="8">
        <v>2.41</v>
      </c>
      <c r="F4209" s="8">
        <v>3.42</v>
      </c>
      <c r="G4209" s="8">
        <v>76.2</v>
      </c>
      <c r="H4209" s="8"/>
      <c r="I4209" s="8"/>
      <c r="J4209" s="8"/>
      <c r="N4209" s="7"/>
      <c r="O4209" s="8"/>
      <c r="P4209" s="8"/>
      <c r="Q4209" s="8"/>
      <c r="R4209" s="8"/>
      <c r="S4209" s="8"/>
      <c r="T4209" s="8"/>
      <c r="U4209" s="8"/>
      <c r="V4209" s="8"/>
      <c r="W4209" s="8"/>
    </row>
    <row r="4210" spans="1:23" ht="14.25" customHeight="1">
      <c r="A4210" s="7">
        <v>40072</v>
      </c>
      <c r="B4210" s="8">
        <v>1.5089999999999999</v>
      </c>
      <c r="C4210" s="8">
        <v>3.4535</v>
      </c>
      <c r="D4210" s="8">
        <v>1.9445000000000001</v>
      </c>
      <c r="E4210" s="8">
        <v>2.46</v>
      </c>
      <c r="F4210" s="8">
        <v>3.48</v>
      </c>
      <c r="G4210" s="8">
        <v>76.25</v>
      </c>
      <c r="H4210" s="8"/>
      <c r="I4210" s="8"/>
      <c r="J4210" s="8"/>
      <c r="N4210" s="7"/>
      <c r="O4210" s="8"/>
      <c r="P4210" s="8"/>
      <c r="Q4210" s="8"/>
      <c r="R4210" s="8"/>
      <c r="S4210" s="8"/>
      <c r="T4210" s="8"/>
      <c r="U4210" s="8"/>
      <c r="V4210" s="8"/>
      <c r="W4210" s="8"/>
    </row>
    <row r="4211" spans="1:23" ht="14.25" customHeight="1">
      <c r="A4211" s="7">
        <v>40071</v>
      </c>
      <c r="B4211" s="8">
        <v>1.5075000000000001</v>
      </c>
      <c r="C4211" s="8">
        <v>3.4581</v>
      </c>
      <c r="D4211" s="8">
        <v>1.9505999999999999</v>
      </c>
      <c r="E4211" s="8">
        <v>2.41</v>
      </c>
      <c r="F4211" s="8">
        <v>3.47</v>
      </c>
      <c r="G4211" s="8">
        <v>76.510000000000005</v>
      </c>
      <c r="H4211" s="8"/>
      <c r="I4211" s="8"/>
      <c r="J4211" s="8"/>
      <c r="N4211" s="7"/>
      <c r="O4211" s="8"/>
      <c r="P4211" s="8"/>
      <c r="Q4211" s="8"/>
      <c r="R4211" s="8"/>
      <c r="S4211" s="8"/>
      <c r="T4211" s="8"/>
      <c r="U4211" s="8"/>
      <c r="V4211" s="8"/>
      <c r="W4211" s="8"/>
    </row>
    <row r="4212" spans="1:23" ht="14.25" customHeight="1">
      <c r="A4212" s="7">
        <v>40070</v>
      </c>
      <c r="B4212" s="8">
        <v>1.5087999999999999</v>
      </c>
      <c r="C4212" s="8">
        <v>3.4630999999999998</v>
      </c>
      <c r="D4212" s="8">
        <v>1.9542999999999999</v>
      </c>
      <c r="E4212" s="8">
        <v>2.37</v>
      </c>
      <c r="F4212" s="8">
        <v>3.42</v>
      </c>
      <c r="G4212" s="8">
        <v>76.63</v>
      </c>
      <c r="H4212" s="8"/>
      <c r="I4212" s="8"/>
      <c r="J4212" s="8"/>
      <c r="N4212" s="7"/>
      <c r="O4212" s="8"/>
      <c r="P4212" s="8"/>
      <c r="Q4212" s="8"/>
      <c r="R4212" s="8"/>
      <c r="S4212" s="8"/>
      <c r="T4212" s="8"/>
      <c r="U4212" s="8"/>
      <c r="V4212" s="8"/>
      <c r="W4212" s="8"/>
    </row>
    <row r="4213" spans="1:23" ht="14.25" customHeight="1">
      <c r="A4213" s="7">
        <v>40067</v>
      </c>
      <c r="B4213" s="8">
        <v>1.5054000000000001</v>
      </c>
      <c r="C4213" s="8">
        <v>3.4651999999999998</v>
      </c>
      <c r="D4213" s="8">
        <v>1.9597999999999998</v>
      </c>
      <c r="E4213" s="8">
        <v>2.29</v>
      </c>
      <c r="F4213" s="8">
        <v>3.34</v>
      </c>
      <c r="G4213" s="8">
        <v>76.73</v>
      </c>
      <c r="H4213" s="8"/>
      <c r="I4213" s="8"/>
      <c r="J4213" s="8"/>
      <c r="N4213" s="7"/>
      <c r="O4213" s="8"/>
      <c r="P4213" s="8"/>
      <c r="Q4213" s="8"/>
      <c r="R4213" s="8"/>
      <c r="S4213" s="8"/>
      <c r="T4213" s="8"/>
      <c r="U4213" s="8"/>
      <c r="V4213" s="8"/>
      <c r="W4213" s="8"/>
    </row>
    <row r="4214" spans="1:23" ht="14.25" customHeight="1">
      <c r="A4214" s="7">
        <v>40066</v>
      </c>
      <c r="B4214" s="8">
        <v>1.5039</v>
      </c>
      <c r="C4214" s="8">
        <v>3.4510000000000001</v>
      </c>
      <c r="D4214" s="8">
        <v>1.9471000000000001</v>
      </c>
      <c r="E4214" s="8">
        <v>2.29</v>
      </c>
      <c r="F4214" s="8">
        <v>3.36</v>
      </c>
      <c r="G4214" s="8">
        <v>76.819999999999993</v>
      </c>
      <c r="H4214" s="8"/>
      <c r="I4214" s="8"/>
      <c r="J4214" s="8"/>
      <c r="N4214" s="7"/>
      <c r="O4214" s="8"/>
      <c r="P4214" s="8"/>
      <c r="Q4214" s="8"/>
      <c r="R4214" s="8"/>
      <c r="S4214" s="8"/>
      <c r="T4214" s="8"/>
      <c r="U4214" s="8"/>
      <c r="V4214" s="8"/>
      <c r="W4214" s="8"/>
    </row>
    <row r="4215" spans="1:23" ht="14.25" customHeight="1">
      <c r="A4215" s="7">
        <v>40065</v>
      </c>
      <c r="B4215" s="8">
        <v>1.5321</v>
      </c>
      <c r="C4215" s="8">
        <v>3.4323000000000001</v>
      </c>
      <c r="D4215" s="8">
        <v>1.9002000000000001</v>
      </c>
      <c r="E4215" s="8">
        <v>2.38</v>
      </c>
      <c r="F4215" s="8">
        <v>3.48</v>
      </c>
      <c r="G4215" s="8">
        <v>76.959999999999994</v>
      </c>
      <c r="H4215" s="8"/>
      <c r="I4215" s="8"/>
      <c r="J4215" s="8"/>
      <c r="N4215" s="7"/>
      <c r="O4215" s="8"/>
      <c r="P4215" s="8"/>
      <c r="Q4215" s="8"/>
      <c r="R4215" s="8"/>
      <c r="S4215" s="8"/>
      <c r="T4215" s="8"/>
      <c r="U4215" s="8"/>
      <c r="V4215" s="8"/>
      <c r="W4215" s="8"/>
    </row>
    <row r="4216" spans="1:23" ht="14.25" customHeight="1">
      <c r="A4216" s="7">
        <v>40064</v>
      </c>
      <c r="B4216" s="8">
        <v>1.532</v>
      </c>
      <c r="C4216" s="8">
        <v>3.4268000000000001</v>
      </c>
      <c r="D4216" s="8">
        <v>1.8948</v>
      </c>
      <c r="E4216" s="8">
        <v>2.38</v>
      </c>
      <c r="F4216" s="8">
        <v>3.47</v>
      </c>
      <c r="G4216" s="8">
        <v>77.28</v>
      </c>
      <c r="H4216" s="8"/>
      <c r="I4216" s="8"/>
      <c r="J4216" s="8"/>
      <c r="N4216" s="7"/>
      <c r="O4216" s="8"/>
      <c r="P4216" s="8"/>
      <c r="Q4216" s="8"/>
      <c r="R4216" s="8"/>
      <c r="S4216" s="8"/>
      <c r="T4216" s="8"/>
      <c r="U4216" s="8"/>
      <c r="V4216" s="8"/>
      <c r="W4216" s="8"/>
    </row>
    <row r="4217" spans="1:23" ht="14.25" customHeight="1">
      <c r="A4217" s="7">
        <v>40063</v>
      </c>
      <c r="B4217" s="8">
        <v>1.5304</v>
      </c>
      <c r="C4217" s="8">
        <v>3.4317000000000002</v>
      </c>
      <c r="D4217" s="8">
        <v>1.9013000000000002</v>
      </c>
      <c r="E4217" s="8">
        <v>2.36</v>
      </c>
      <c r="F4217" s="8">
        <v>3.45</v>
      </c>
      <c r="G4217" s="8">
        <v>78</v>
      </c>
      <c r="H4217" s="8"/>
      <c r="I4217" s="8"/>
      <c r="J4217" s="8"/>
      <c r="N4217" s="7"/>
      <c r="O4217" s="8"/>
      <c r="P4217" s="8"/>
      <c r="Q4217" s="8"/>
      <c r="R4217" s="8"/>
      <c r="S4217" s="8"/>
      <c r="T4217" s="8"/>
      <c r="U4217" s="8"/>
      <c r="V4217" s="8"/>
      <c r="W4217" s="8"/>
    </row>
    <row r="4218" spans="1:23" ht="14.25" customHeight="1">
      <c r="A4218" s="7">
        <v>40060</v>
      </c>
      <c r="B4218" s="8">
        <v>1.5392999999999999</v>
      </c>
      <c r="C4218" s="8">
        <v>3.4698000000000002</v>
      </c>
      <c r="D4218" s="8">
        <v>1.9305000000000003</v>
      </c>
      <c r="E4218" s="8">
        <v>2.36</v>
      </c>
      <c r="F4218" s="8">
        <v>3.45</v>
      </c>
      <c r="G4218" s="8">
        <v>78.19</v>
      </c>
      <c r="H4218" s="8"/>
      <c r="I4218" s="8"/>
      <c r="J4218" s="8"/>
      <c r="N4218" s="7"/>
      <c r="O4218" s="8"/>
      <c r="P4218" s="8"/>
      <c r="Q4218" s="8"/>
      <c r="R4218" s="8"/>
      <c r="S4218" s="8"/>
      <c r="T4218" s="8"/>
      <c r="U4218" s="8"/>
      <c r="V4218" s="8"/>
      <c r="W4218" s="8"/>
    </row>
    <row r="4219" spans="1:23" ht="14.25" customHeight="1">
      <c r="A4219" s="7">
        <v>40059</v>
      </c>
      <c r="B4219" s="8">
        <v>1.5311999999999999</v>
      </c>
      <c r="C4219" s="8">
        <v>3.4862000000000002</v>
      </c>
      <c r="D4219" s="8">
        <v>1.9550000000000003</v>
      </c>
      <c r="E4219" s="8">
        <v>2.29</v>
      </c>
      <c r="F4219" s="8">
        <v>3.33</v>
      </c>
      <c r="G4219" s="8">
        <v>78.430000000000007</v>
      </c>
      <c r="H4219" s="8"/>
      <c r="I4219" s="8"/>
      <c r="J4219" s="8"/>
      <c r="N4219" s="7"/>
      <c r="O4219" s="8"/>
      <c r="P4219" s="8"/>
      <c r="Q4219" s="8"/>
      <c r="R4219" s="8"/>
      <c r="S4219" s="8"/>
      <c r="T4219" s="8"/>
      <c r="U4219" s="8"/>
      <c r="V4219" s="8"/>
      <c r="W4219" s="8"/>
    </row>
    <row r="4220" spans="1:23" ht="14.25" customHeight="1">
      <c r="A4220" s="7">
        <v>40058</v>
      </c>
      <c r="B4220" s="8">
        <v>1.5262</v>
      </c>
      <c r="C4220" s="8">
        <v>3.4982000000000002</v>
      </c>
      <c r="D4220" s="8">
        <v>1.9720000000000002</v>
      </c>
      <c r="E4220" s="8">
        <v>2.2599999999999998</v>
      </c>
      <c r="F4220" s="8">
        <v>3.29</v>
      </c>
      <c r="G4220" s="8">
        <v>78.42</v>
      </c>
      <c r="H4220" s="8"/>
      <c r="I4220" s="8"/>
      <c r="J4220" s="8"/>
      <c r="N4220" s="7"/>
      <c r="O4220" s="8"/>
      <c r="P4220" s="8"/>
      <c r="Q4220" s="8"/>
      <c r="R4220" s="8"/>
      <c r="S4220" s="8"/>
      <c r="T4220" s="8"/>
      <c r="U4220" s="8"/>
      <c r="V4220" s="8"/>
      <c r="W4220" s="8"/>
    </row>
    <row r="4221" spans="1:23" ht="14.25" customHeight="1">
      <c r="A4221" s="7">
        <v>40057</v>
      </c>
      <c r="B4221" s="8">
        <v>1.6274</v>
      </c>
      <c r="C4221" s="8">
        <v>3.4809999999999999</v>
      </c>
      <c r="D4221" s="8">
        <v>1.8535999999999999</v>
      </c>
      <c r="E4221" s="8">
        <v>2.33</v>
      </c>
      <c r="F4221" s="8">
        <v>3.38</v>
      </c>
      <c r="G4221" s="8">
        <v>78.739999999999995</v>
      </c>
      <c r="H4221" s="8"/>
      <c r="I4221" s="8"/>
      <c r="J4221" s="8"/>
      <c r="N4221" s="7"/>
      <c r="O4221" s="8"/>
      <c r="P4221" s="8"/>
      <c r="Q4221" s="8"/>
      <c r="R4221" s="8"/>
      <c r="S4221" s="8"/>
      <c r="T4221" s="8"/>
      <c r="U4221" s="8"/>
      <c r="V4221" s="8"/>
      <c r="W4221" s="8"/>
    </row>
    <row r="4222" spans="1:23" ht="14.25" customHeight="1">
      <c r="A4222" s="7">
        <v>40056</v>
      </c>
      <c r="B4222" s="8">
        <v>1.6023000000000001</v>
      </c>
      <c r="C4222" s="8">
        <v>3.4805000000000001</v>
      </c>
      <c r="D4222" s="8">
        <v>1.8782000000000001</v>
      </c>
      <c r="E4222" s="8">
        <v>2.39</v>
      </c>
      <c r="F4222" s="8">
        <v>3.4</v>
      </c>
      <c r="G4222" s="8">
        <v>78.150000000000006</v>
      </c>
      <c r="H4222" s="8"/>
      <c r="I4222" s="8"/>
      <c r="J4222" s="8"/>
      <c r="N4222" s="7"/>
      <c r="O4222" s="8"/>
      <c r="P4222" s="8"/>
      <c r="Q4222" s="8"/>
      <c r="R4222" s="8"/>
      <c r="S4222" s="8"/>
      <c r="T4222" s="8"/>
      <c r="U4222" s="8"/>
      <c r="V4222" s="8"/>
      <c r="W4222" s="8"/>
    </row>
    <row r="4223" spans="1:23" ht="14.25" customHeight="1">
      <c r="A4223" s="7">
        <v>40053</v>
      </c>
      <c r="B4223" s="8">
        <v>1.6105</v>
      </c>
      <c r="C4223" s="8">
        <v>3.48</v>
      </c>
      <c r="D4223" s="8">
        <v>1.8694999999999999</v>
      </c>
      <c r="E4223" s="8">
        <v>2.46</v>
      </c>
      <c r="F4223" s="8">
        <v>3.46</v>
      </c>
      <c r="G4223" s="8">
        <v>78.31</v>
      </c>
      <c r="H4223" s="8"/>
      <c r="I4223" s="8"/>
      <c r="J4223" s="8"/>
      <c r="N4223" s="7"/>
      <c r="O4223" s="8"/>
      <c r="P4223" s="8"/>
      <c r="Q4223" s="8"/>
      <c r="R4223" s="8"/>
      <c r="S4223" s="8"/>
      <c r="T4223" s="8"/>
      <c r="U4223" s="8"/>
      <c r="V4223" s="8"/>
      <c r="W4223" s="8"/>
    </row>
    <row r="4224" spans="1:23" ht="14.25" customHeight="1">
      <c r="A4224" s="7">
        <v>40052</v>
      </c>
      <c r="B4224" s="8">
        <v>1.5980000000000001</v>
      </c>
      <c r="C4224" s="8">
        <v>3.4847000000000001</v>
      </c>
      <c r="D4224" s="8">
        <v>1.8867</v>
      </c>
      <c r="E4224" s="8">
        <v>2.48</v>
      </c>
      <c r="F4224" s="8">
        <v>3.47</v>
      </c>
      <c r="G4224" s="8">
        <v>78.099999999999994</v>
      </c>
      <c r="H4224" s="8"/>
      <c r="I4224" s="8"/>
      <c r="J4224" s="8"/>
      <c r="N4224" s="7"/>
      <c r="O4224" s="8"/>
      <c r="P4224" s="8"/>
      <c r="Q4224" s="8"/>
      <c r="R4224" s="8"/>
      <c r="S4224" s="8"/>
      <c r="T4224" s="8"/>
      <c r="U4224" s="8"/>
      <c r="V4224" s="8"/>
      <c r="W4224" s="8"/>
    </row>
    <row r="4225" spans="1:23" ht="14.25" customHeight="1">
      <c r="A4225" s="7">
        <v>40051</v>
      </c>
      <c r="B4225" s="8">
        <v>1.597</v>
      </c>
      <c r="C4225" s="8">
        <v>3.4849999999999999</v>
      </c>
      <c r="D4225" s="8">
        <v>1.8879999999999999</v>
      </c>
      <c r="E4225" s="8">
        <v>2.46</v>
      </c>
      <c r="F4225" s="8">
        <v>3.44</v>
      </c>
      <c r="G4225" s="8">
        <v>78.66</v>
      </c>
      <c r="H4225" s="8"/>
      <c r="I4225" s="8"/>
      <c r="J4225" s="8"/>
      <c r="N4225" s="7"/>
      <c r="O4225" s="8"/>
      <c r="P4225" s="8"/>
      <c r="Q4225" s="8"/>
      <c r="R4225" s="8"/>
      <c r="S4225" s="8"/>
      <c r="T4225" s="8"/>
      <c r="U4225" s="8"/>
      <c r="V4225" s="8"/>
      <c r="W4225" s="8"/>
    </row>
    <row r="4226" spans="1:23" ht="14.25" customHeight="1">
      <c r="A4226" s="7">
        <v>40050</v>
      </c>
      <c r="B4226" s="8">
        <v>1.5954999999999999</v>
      </c>
      <c r="C4226" s="8">
        <v>3.4965999999999999</v>
      </c>
      <c r="D4226" s="8">
        <v>1.9011</v>
      </c>
      <c r="E4226" s="8">
        <v>2.48</v>
      </c>
      <c r="F4226" s="8">
        <v>3.45</v>
      </c>
      <c r="G4226" s="8">
        <v>78.290000000000006</v>
      </c>
      <c r="H4226" s="8"/>
      <c r="I4226" s="8"/>
      <c r="J4226" s="8"/>
      <c r="N4226" s="7"/>
      <c r="O4226" s="8"/>
      <c r="P4226" s="8"/>
      <c r="Q4226" s="8"/>
      <c r="R4226" s="8"/>
      <c r="S4226" s="8"/>
      <c r="T4226" s="8"/>
      <c r="U4226" s="8"/>
      <c r="V4226" s="8"/>
      <c r="W4226" s="8"/>
    </row>
    <row r="4227" spans="1:23" ht="14.25" customHeight="1">
      <c r="A4227" s="7">
        <v>40049</v>
      </c>
      <c r="B4227" s="8">
        <v>1.6044</v>
      </c>
      <c r="C4227" s="8">
        <v>3.4885999999999999</v>
      </c>
      <c r="D4227" s="8">
        <v>1.8841999999999999</v>
      </c>
      <c r="E4227" s="8">
        <v>2.5</v>
      </c>
      <c r="F4227" s="8">
        <v>3.48</v>
      </c>
      <c r="G4227" s="8">
        <v>78.239999999999995</v>
      </c>
      <c r="H4227" s="8"/>
      <c r="I4227" s="8"/>
      <c r="J4227" s="8"/>
      <c r="N4227" s="7"/>
      <c r="O4227" s="8"/>
      <c r="P4227" s="8"/>
      <c r="Q4227" s="8"/>
      <c r="R4227" s="8"/>
      <c r="S4227" s="8"/>
      <c r="T4227" s="8"/>
      <c r="U4227" s="8"/>
      <c r="V4227" s="8"/>
      <c r="W4227" s="8"/>
    </row>
    <row r="4228" spans="1:23" ht="14.25" customHeight="1">
      <c r="A4228" s="7">
        <v>40046</v>
      </c>
      <c r="B4228" s="8">
        <v>1.6086</v>
      </c>
      <c r="C4228" s="8">
        <v>3.5276000000000001</v>
      </c>
      <c r="D4228" s="8">
        <v>1.919</v>
      </c>
      <c r="E4228" s="8">
        <v>2.58</v>
      </c>
      <c r="F4228" s="8">
        <v>3.56</v>
      </c>
      <c r="G4228" s="8">
        <v>78.08</v>
      </c>
      <c r="H4228" s="8"/>
      <c r="I4228" s="8"/>
      <c r="J4228" s="8"/>
      <c r="N4228" s="7"/>
      <c r="O4228" s="8"/>
      <c r="P4228" s="8"/>
      <c r="Q4228" s="8"/>
      <c r="R4228" s="8"/>
      <c r="S4228" s="8"/>
      <c r="T4228" s="8"/>
      <c r="U4228" s="8"/>
      <c r="V4228" s="8"/>
      <c r="W4228" s="8"/>
    </row>
    <row r="4229" spans="1:23" ht="14.25" customHeight="1">
      <c r="A4229" s="7">
        <v>40045</v>
      </c>
      <c r="B4229" s="8">
        <v>1.6039000000000001</v>
      </c>
      <c r="C4229" s="8">
        <v>3.5162</v>
      </c>
      <c r="D4229" s="8">
        <v>1.9122999999999999</v>
      </c>
      <c r="E4229" s="8">
        <v>2.4300000000000002</v>
      </c>
      <c r="F4229" s="8">
        <v>3.42</v>
      </c>
      <c r="G4229" s="8">
        <v>78.430000000000007</v>
      </c>
      <c r="H4229" s="8"/>
      <c r="I4229" s="8"/>
      <c r="J4229" s="8"/>
      <c r="N4229" s="7"/>
      <c r="O4229" s="8"/>
      <c r="P4229" s="8"/>
      <c r="Q4229" s="8"/>
      <c r="R4229" s="8"/>
      <c r="S4229" s="8"/>
      <c r="T4229" s="8"/>
      <c r="U4229" s="8"/>
      <c r="V4229" s="8"/>
      <c r="W4229" s="8"/>
    </row>
    <row r="4230" spans="1:23" ht="14.25" customHeight="1">
      <c r="A4230" s="7">
        <v>40044</v>
      </c>
      <c r="B4230" s="8">
        <v>1.6029</v>
      </c>
      <c r="C4230" s="8">
        <v>3.5255000000000001</v>
      </c>
      <c r="D4230" s="8">
        <v>1.9226000000000001</v>
      </c>
      <c r="E4230" s="8">
        <v>2.4300000000000002</v>
      </c>
      <c r="F4230" s="8">
        <v>3.45</v>
      </c>
      <c r="G4230" s="8">
        <v>78.48</v>
      </c>
      <c r="H4230" s="8"/>
      <c r="I4230" s="8"/>
      <c r="J4230" s="8"/>
      <c r="N4230" s="7"/>
      <c r="O4230" s="8"/>
      <c r="P4230" s="8"/>
      <c r="Q4230" s="8"/>
      <c r="R4230" s="8"/>
      <c r="S4230" s="8"/>
      <c r="T4230" s="8"/>
      <c r="U4230" s="8"/>
      <c r="V4230" s="8"/>
      <c r="W4230" s="8"/>
    </row>
    <row r="4231" spans="1:23" ht="14.25" customHeight="1">
      <c r="A4231" s="7">
        <v>40043</v>
      </c>
      <c r="B4231" s="8">
        <v>1.6049</v>
      </c>
      <c r="C4231" s="8">
        <v>3.5242</v>
      </c>
      <c r="D4231" s="8">
        <v>1.9193</v>
      </c>
      <c r="E4231" s="8">
        <v>2.48</v>
      </c>
      <c r="F4231" s="8">
        <v>3.51</v>
      </c>
      <c r="G4231" s="8">
        <v>78.98</v>
      </c>
      <c r="H4231" s="8"/>
      <c r="I4231" s="8"/>
      <c r="J4231" s="8"/>
      <c r="N4231" s="7"/>
      <c r="O4231" s="8"/>
      <c r="P4231" s="8"/>
      <c r="Q4231" s="8"/>
      <c r="R4231" s="8"/>
      <c r="S4231" s="8"/>
      <c r="T4231" s="8"/>
      <c r="U4231" s="8"/>
      <c r="V4231" s="8"/>
      <c r="W4231" s="8"/>
    </row>
    <row r="4232" spans="1:23" ht="14.25" customHeight="1">
      <c r="A4232" s="7">
        <v>40042</v>
      </c>
      <c r="B4232" s="8">
        <v>1.6043000000000001</v>
      </c>
      <c r="C4232" s="8">
        <v>3.5230999999999999</v>
      </c>
      <c r="D4232" s="8">
        <v>1.9187999999999998</v>
      </c>
      <c r="E4232" s="8">
        <v>2.4300000000000002</v>
      </c>
      <c r="F4232" s="8">
        <v>3.48</v>
      </c>
      <c r="G4232" s="8">
        <v>79.33</v>
      </c>
      <c r="H4232" s="8"/>
      <c r="I4232" s="8"/>
      <c r="J4232" s="8"/>
      <c r="N4232" s="7"/>
      <c r="O4232" s="8"/>
      <c r="P4232" s="8"/>
      <c r="Q4232" s="8"/>
      <c r="R4232" s="8"/>
      <c r="S4232" s="8"/>
      <c r="T4232" s="8"/>
      <c r="U4232" s="8"/>
      <c r="V4232" s="8"/>
      <c r="W4232" s="8"/>
    </row>
    <row r="4233" spans="1:23" ht="14.25" customHeight="1">
      <c r="A4233" s="7">
        <v>40039</v>
      </c>
      <c r="B4233" s="8">
        <v>1.6004</v>
      </c>
      <c r="C4233" s="8">
        <v>3.5179999999999998</v>
      </c>
      <c r="D4233" s="8">
        <v>1.9175999999999997</v>
      </c>
      <c r="E4233" s="8">
        <v>2.5099999999999998</v>
      </c>
      <c r="F4233" s="8">
        <v>3.55</v>
      </c>
      <c r="G4233" s="8">
        <v>78.73</v>
      </c>
      <c r="H4233" s="8"/>
      <c r="I4233" s="8"/>
      <c r="J4233" s="8"/>
      <c r="N4233" s="7"/>
      <c r="O4233" s="8"/>
      <c r="P4233" s="8"/>
      <c r="Q4233" s="8"/>
      <c r="R4233" s="8"/>
      <c r="S4233" s="8"/>
      <c r="T4233" s="8"/>
      <c r="U4233" s="8"/>
      <c r="V4233" s="8"/>
      <c r="W4233" s="8"/>
    </row>
    <row r="4234" spans="1:23" ht="14.25" customHeight="1">
      <c r="A4234" s="7">
        <v>40038</v>
      </c>
      <c r="B4234" s="8">
        <v>1.5889</v>
      </c>
      <c r="C4234" s="8">
        <v>3.5186999999999999</v>
      </c>
      <c r="D4234" s="8">
        <v>1.9298</v>
      </c>
      <c r="E4234" s="8">
        <v>2.58</v>
      </c>
      <c r="F4234" s="8">
        <v>3.59</v>
      </c>
      <c r="G4234" s="8">
        <v>78.430000000000007</v>
      </c>
      <c r="H4234" s="8"/>
      <c r="I4234" s="8"/>
      <c r="J4234" s="8"/>
      <c r="N4234" s="7"/>
      <c r="O4234" s="8"/>
      <c r="P4234" s="8"/>
      <c r="Q4234" s="8"/>
      <c r="R4234" s="8"/>
      <c r="S4234" s="8"/>
      <c r="T4234" s="8"/>
      <c r="U4234" s="8"/>
      <c r="V4234" s="8"/>
      <c r="W4234" s="8"/>
    </row>
    <row r="4235" spans="1:23" ht="14.25" customHeight="1">
      <c r="A4235" s="7">
        <v>40037</v>
      </c>
      <c r="B4235" s="8">
        <v>1.5951</v>
      </c>
      <c r="C4235" s="8">
        <v>3.5209000000000001</v>
      </c>
      <c r="D4235" s="8">
        <v>1.9258000000000002</v>
      </c>
      <c r="E4235" s="8">
        <v>2.7</v>
      </c>
      <c r="F4235" s="8">
        <v>3.72</v>
      </c>
      <c r="G4235" s="8">
        <v>78.849999999999994</v>
      </c>
      <c r="H4235" s="8"/>
      <c r="I4235" s="8"/>
      <c r="J4235" s="8"/>
      <c r="N4235" s="7"/>
      <c r="O4235" s="8"/>
      <c r="P4235" s="8"/>
      <c r="Q4235" s="8"/>
      <c r="R4235" s="8"/>
      <c r="S4235" s="8"/>
      <c r="T4235" s="8"/>
      <c r="U4235" s="8"/>
      <c r="V4235" s="8"/>
      <c r="W4235" s="8"/>
    </row>
    <row r="4236" spans="1:23" ht="14.25" customHeight="1">
      <c r="A4236" s="7">
        <v>40036</v>
      </c>
      <c r="B4236" s="8">
        <v>1.6264000000000001</v>
      </c>
      <c r="C4236" s="8">
        <v>3.5179999999999998</v>
      </c>
      <c r="D4236" s="8">
        <v>1.8915999999999997</v>
      </c>
      <c r="E4236" s="8">
        <v>2.69</v>
      </c>
      <c r="F4236" s="8">
        <v>3.71</v>
      </c>
      <c r="G4236" s="8">
        <v>79.16</v>
      </c>
      <c r="H4236" s="8"/>
      <c r="I4236" s="8"/>
      <c r="J4236" s="8"/>
      <c r="N4236" s="7"/>
      <c r="O4236" s="8"/>
      <c r="P4236" s="8"/>
      <c r="Q4236" s="8"/>
      <c r="R4236" s="8"/>
      <c r="S4236" s="8"/>
      <c r="T4236" s="8"/>
      <c r="U4236" s="8"/>
      <c r="V4236" s="8"/>
      <c r="W4236" s="8"/>
    </row>
    <row r="4237" spans="1:23" ht="14.25" customHeight="1">
      <c r="A4237" s="7">
        <v>40035</v>
      </c>
      <c r="B4237" s="8">
        <v>1.6471</v>
      </c>
      <c r="C4237" s="8">
        <v>3.5177</v>
      </c>
      <c r="D4237" s="8">
        <v>1.8706</v>
      </c>
      <c r="E4237" s="8">
        <v>2.75</v>
      </c>
      <c r="F4237" s="8">
        <v>3.8</v>
      </c>
      <c r="G4237" s="8">
        <v>79.17</v>
      </c>
      <c r="H4237" s="8"/>
      <c r="I4237" s="8"/>
      <c r="J4237" s="8"/>
      <c r="N4237" s="7"/>
      <c r="O4237" s="8"/>
      <c r="P4237" s="8"/>
      <c r="Q4237" s="8"/>
      <c r="R4237" s="8"/>
      <c r="S4237" s="8"/>
      <c r="T4237" s="8"/>
      <c r="U4237" s="8"/>
      <c r="V4237" s="8"/>
      <c r="W4237" s="8"/>
    </row>
    <row r="4238" spans="1:23" ht="14.25" customHeight="1">
      <c r="A4238" s="7">
        <v>40032</v>
      </c>
      <c r="B4238" s="8">
        <v>1.6585000000000001</v>
      </c>
      <c r="C4238" s="8">
        <v>3.5167999999999999</v>
      </c>
      <c r="D4238" s="8">
        <v>1.8582999999999998</v>
      </c>
      <c r="E4238" s="8">
        <v>2.84</v>
      </c>
      <c r="F4238" s="8">
        <v>3.89</v>
      </c>
      <c r="G4238" s="8">
        <v>78.900000000000006</v>
      </c>
      <c r="H4238" s="8"/>
      <c r="I4238" s="8"/>
      <c r="J4238" s="8"/>
      <c r="N4238" s="7"/>
      <c r="O4238" s="8"/>
      <c r="P4238" s="8"/>
      <c r="Q4238" s="8"/>
      <c r="R4238" s="8"/>
      <c r="S4238" s="8"/>
      <c r="T4238" s="8"/>
      <c r="U4238" s="8"/>
      <c r="V4238" s="8"/>
      <c r="W4238" s="8"/>
    </row>
    <row r="4239" spans="1:23" ht="14.25" customHeight="1">
      <c r="A4239" s="7">
        <v>40031</v>
      </c>
      <c r="B4239" s="8">
        <v>1.6185</v>
      </c>
      <c r="C4239" s="8">
        <v>3.5167000000000002</v>
      </c>
      <c r="D4239" s="8">
        <v>1.8982000000000001</v>
      </c>
      <c r="E4239" s="8">
        <v>2.73</v>
      </c>
      <c r="F4239" s="8">
        <v>3.79</v>
      </c>
      <c r="G4239" s="8">
        <v>78</v>
      </c>
      <c r="H4239" s="8"/>
      <c r="I4239" s="8"/>
      <c r="J4239" s="8"/>
      <c r="N4239" s="7"/>
      <c r="O4239" s="8"/>
      <c r="P4239" s="8"/>
      <c r="Q4239" s="8"/>
      <c r="R4239" s="8"/>
      <c r="S4239" s="8"/>
      <c r="T4239" s="8"/>
      <c r="U4239" s="8"/>
      <c r="V4239" s="8"/>
      <c r="W4239" s="8"/>
    </row>
    <row r="4240" spans="1:23" ht="14.25" customHeight="1">
      <c r="A4240" s="7">
        <v>40030</v>
      </c>
      <c r="B4240" s="8">
        <v>1.6243000000000001</v>
      </c>
      <c r="C4240" s="8">
        <v>3.5165000000000002</v>
      </c>
      <c r="D4240" s="8">
        <v>1.8922000000000001</v>
      </c>
      <c r="E4240" s="8">
        <v>2.73</v>
      </c>
      <c r="F4240" s="8">
        <v>3.8</v>
      </c>
      <c r="G4240" s="8">
        <v>77.569999999999993</v>
      </c>
      <c r="H4240" s="8"/>
      <c r="I4240" s="8"/>
      <c r="J4240" s="8"/>
      <c r="N4240" s="7"/>
      <c r="O4240" s="8"/>
      <c r="P4240" s="8"/>
      <c r="Q4240" s="8"/>
      <c r="R4240" s="8"/>
      <c r="S4240" s="8"/>
      <c r="T4240" s="8"/>
      <c r="U4240" s="8"/>
      <c r="V4240" s="8"/>
      <c r="W4240" s="8"/>
    </row>
    <row r="4241" spans="1:23" ht="14.25" customHeight="1">
      <c r="A4241" s="7">
        <v>40029</v>
      </c>
      <c r="B4241" s="8">
        <v>1.6353</v>
      </c>
      <c r="C4241" s="8">
        <v>3.5150000000000001</v>
      </c>
      <c r="D4241" s="8">
        <v>1.8797000000000001</v>
      </c>
      <c r="E4241" s="8">
        <v>2.68</v>
      </c>
      <c r="F4241" s="8">
        <v>3.7</v>
      </c>
      <c r="G4241" s="8">
        <v>77.709999999999994</v>
      </c>
      <c r="H4241" s="8"/>
      <c r="I4241" s="8"/>
      <c r="J4241" s="8"/>
      <c r="N4241" s="7"/>
      <c r="O4241" s="8"/>
      <c r="P4241" s="8"/>
      <c r="Q4241" s="8"/>
      <c r="R4241" s="8"/>
      <c r="S4241" s="8"/>
      <c r="T4241" s="8"/>
      <c r="U4241" s="8"/>
      <c r="V4241" s="8"/>
      <c r="W4241" s="8"/>
    </row>
    <row r="4242" spans="1:23" ht="14.25" customHeight="1">
      <c r="A4242" s="7">
        <v>40028</v>
      </c>
      <c r="B4242" s="8">
        <v>1.6265000000000001</v>
      </c>
      <c r="C4242" s="8">
        <v>3.5034000000000001</v>
      </c>
      <c r="D4242" s="8">
        <v>1.8769</v>
      </c>
      <c r="E4242" s="8">
        <v>2.66</v>
      </c>
      <c r="F4242" s="8">
        <v>3.66</v>
      </c>
      <c r="G4242" s="8">
        <v>77.569999999999993</v>
      </c>
      <c r="H4242" s="8"/>
      <c r="I4242" s="8"/>
      <c r="J4242" s="8"/>
      <c r="N4242" s="7"/>
      <c r="O4242" s="8"/>
      <c r="P4242" s="8"/>
      <c r="Q4242" s="8"/>
      <c r="R4242" s="8"/>
      <c r="S4242" s="8"/>
      <c r="T4242" s="8"/>
      <c r="U4242" s="8"/>
      <c r="V4242" s="8"/>
      <c r="W4242" s="8"/>
    </row>
    <row r="4243" spans="1:23" ht="14.25" customHeight="1">
      <c r="A4243" s="7">
        <v>40025</v>
      </c>
      <c r="B4243" s="8">
        <v>1.6408</v>
      </c>
      <c r="C4243" s="8">
        <v>3.5030000000000001</v>
      </c>
      <c r="D4243" s="8">
        <v>1.8622000000000001</v>
      </c>
      <c r="E4243" s="8">
        <v>2.5299999999999998</v>
      </c>
      <c r="F4243" s="8">
        <v>3.52</v>
      </c>
      <c r="G4243" s="8">
        <v>78.290000000000006</v>
      </c>
      <c r="H4243" s="8"/>
      <c r="I4243" s="8"/>
      <c r="J4243" s="8"/>
      <c r="N4243" s="7"/>
      <c r="O4243" s="8"/>
      <c r="P4243" s="8"/>
      <c r="Q4243" s="8"/>
      <c r="R4243" s="8"/>
      <c r="S4243" s="8"/>
      <c r="T4243" s="8"/>
      <c r="U4243" s="8"/>
      <c r="V4243" s="8"/>
      <c r="W4243" s="8"/>
    </row>
    <row r="4244" spans="1:23" ht="14.25" customHeight="1">
      <c r="A4244" s="7">
        <v>40024</v>
      </c>
      <c r="B4244" s="8">
        <v>1.6523000000000001</v>
      </c>
      <c r="C4244" s="8">
        <v>3.4904999999999999</v>
      </c>
      <c r="D4244" s="8">
        <v>1.8381999999999998</v>
      </c>
      <c r="E4244" s="8">
        <v>2.66</v>
      </c>
      <c r="F4244" s="8">
        <v>3.67</v>
      </c>
      <c r="G4244" s="8">
        <v>79.319999999999993</v>
      </c>
      <c r="H4244" s="8"/>
      <c r="I4244" s="8"/>
      <c r="J4244" s="8"/>
      <c r="N4244" s="7"/>
      <c r="O4244" s="8"/>
      <c r="P4244" s="8"/>
      <c r="Q4244" s="8"/>
      <c r="R4244" s="8"/>
      <c r="S4244" s="8"/>
      <c r="T4244" s="8"/>
      <c r="U4244" s="8"/>
      <c r="V4244" s="8"/>
      <c r="W4244" s="8"/>
    </row>
    <row r="4245" spans="1:23" ht="14.25" customHeight="1">
      <c r="A4245" s="7">
        <v>40023</v>
      </c>
      <c r="B4245" s="8">
        <v>1.6572</v>
      </c>
      <c r="C4245" s="8">
        <v>3.5019999999999998</v>
      </c>
      <c r="D4245" s="8">
        <v>1.8447999999999998</v>
      </c>
      <c r="E4245" s="8">
        <v>2.69</v>
      </c>
      <c r="F4245" s="8">
        <v>3.69</v>
      </c>
      <c r="G4245" s="8">
        <v>79.52</v>
      </c>
      <c r="H4245" s="8"/>
      <c r="I4245" s="8"/>
      <c r="J4245" s="8"/>
      <c r="N4245" s="7"/>
      <c r="O4245" s="8"/>
      <c r="P4245" s="8"/>
      <c r="Q4245" s="8"/>
      <c r="R4245" s="8"/>
      <c r="S4245" s="8"/>
      <c r="T4245" s="8"/>
      <c r="U4245" s="8"/>
      <c r="V4245" s="8"/>
      <c r="W4245" s="8"/>
    </row>
    <row r="4246" spans="1:23" ht="14.25" customHeight="1">
      <c r="A4246" s="7">
        <v>40022</v>
      </c>
      <c r="B4246" s="8">
        <v>1.6372</v>
      </c>
      <c r="C4246" s="8">
        <v>3.4866000000000001</v>
      </c>
      <c r="D4246" s="8">
        <v>1.8494000000000002</v>
      </c>
      <c r="E4246" s="8">
        <v>2.63</v>
      </c>
      <c r="F4246" s="8">
        <v>3.72</v>
      </c>
      <c r="G4246" s="8">
        <v>78.86</v>
      </c>
      <c r="H4246" s="8"/>
      <c r="I4246" s="8"/>
      <c r="J4246" s="8"/>
      <c r="N4246" s="7"/>
      <c r="O4246" s="8"/>
      <c r="P4246" s="8"/>
      <c r="Q4246" s="8"/>
      <c r="R4246" s="8"/>
      <c r="S4246" s="8"/>
      <c r="T4246" s="8"/>
      <c r="U4246" s="8"/>
      <c r="V4246" s="8"/>
      <c r="W4246" s="8"/>
    </row>
    <row r="4247" spans="1:23" ht="14.25" customHeight="1">
      <c r="A4247" s="7">
        <v>40021</v>
      </c>
      <c r="B4247" s="8">
        <v>1.6598999999999999</v>
      </c>
      <c r="C4247" s="8">
        <v>3.5091000000000001</v>
      </c>
      <c r="D4247" s="8">
        <v>1.8492000000000002</v>
      </c>
      <c r="E4247" s="8">
        <v>2.63</v>
      </c>
      <c r="F4247" s="8">
        <v>3.75</v>
      </c>
      <c r="G4247" s="8">
        <v>78.63</v>
      </c>
      <c r="H4247" s="8"/>
      <c r="I4247" s="8"/>
      <c r="J4247" s="8"/>
      <c r="N4247" s="7"/>
      <c r="O4247" s="8"/>
      <c r="P4247" s="8"/>
      <c r="Q4247" s="8"/>
      <c r="R4247" s="8"/>
      <c r="S4247" s="8"/>
      <c r="T4247" s="8"/>
      <c r="U4247" s="8"/>
      <c r="V4247" s="8"/>
      <c r="W4247" s="8"/>
    </row>
    <row r="4248" spans="1:23" ht="14.25" customHeight="1">
      <c r="A4248" s="7">
        <v>40018</v>
      </c>
      <c r="B4248" s="8">
        <v>1.6693</v>
      </c>
      <c r="C4248" s="8">
        <v>3.4588000000000001</v>
      </c>
      <c r="D4248" s="8">
        <v>1.7895000000000001</v>
      </c>
      <c r="E4248" s="8">
        <v>2.57</v>
      </c>
      <c r="F4248" s="8">
        <v>3.7</v>
      </c>
      <c r="G4248" s="8">
        <v>78.84</v>
      </c>
      <c r="H4248" s="8"/>
      <c r="I4248" s="8"/>
      <c r="J4248" s="8"/>
      <c r="N4248" s="7"/>
      <c r="O4248" s="8"/>
      <c r="P4248" s="8"/>
      <c r="Q4248" s="8"/>
      <c r="R4248" s="8"/>
      <c r="S4248" s="8"/>
      <c r="T4248" s="8"/>
      <c r="U4248" s="8"/>
      <c r="V4248" s="8"/>
      <c r="W4248" s="8"/>
    </row>
    <row r="4249" spans="1:23" ht="14.25" customHeight="1">
      <c r="A4249" s="7">
        <v>40017</v>
      </c>
      <c r="B4249" s="8">
        <v>1.6472</v>
      </c>
      <c r="C4249" s="8">
        <v>3.4510999999999998</v>
      </c>
      <c r="D4249" s="8">
        <v>1.8038999999999998</v>
      </c>
      <c r="E4249" s="8">
        <v>2.6</v>
      </c>
      <c r="F4249" s="8">
        <v>3.72</v>
      </c>
      <c r="G4249" s="8">
        <v>79.040000000000006</v>
      </c>
      <c r="H4249" s="8"/>
      <c r="I4249" s="8"/>
      <c r="J4249" s="8"/>
      <c r="N4249" s="7"/>
      <c r="O4249" s="8"/>
      <c r="P4249" s="8"/>
      <c r="Q4249" s="8"/>
      <c r="R4249" s="8"/>
      <c r="S4249" s="8"/>
      <c r="T4249" s="8"/>
      <c r="U4249" s="8"/>
      <c r="V4249" s="8"/>
      <c r="W4249" s="8"/>
    </row>
    <row r="4250" spans="1:23" ht="14.25" customHeight="1">
      <c r="A4250" s="7">
        <v>40016</v>
      </c>
      <c r="B4250" s="8">
        <v>1.6662999999999999</v>
      </c>
      <c r="C4250" s="8">
        <v>3.4521999999999999</v>
      </c>
      <c r="D4250" s="8">
        <v>1.7859</v>
      </c>
      <c r="E4250" s="8">
        <v>2.4300000000000002</v>
      </c>
      <c r="F4250" s="8">
        <v>3.58</v>
      </c>
      <c r="G4250" s="8">
        <v>78.790000000000006</v>
      </c>
      <c r="H4250" s="8"/>
      <c r="I4250" s="8"/>
      <c r="J4250" s="8"/>
      <c r="N4250" s="7"/>
      <c r="O4250" s="8"/>
      <c r="P4250" s="8"/>
      <c r="Q4250" s="8"/>
      <c r="R4250" s="8"/>
      <c r="S4250" s="8"/>
      <c r="T4250" s="8"/>
      <c r="U4250" s="8"/>
      <c r="V4250" s="8"/>
      <c r="W4250" s="8"/>
    </row>
    <row r="4251" spans="1:23" ht="14.25" customHeight="1">
      <c r="A4251" s="7">
        <v>40015</v>
      </c>
      <c r="B4251" s="8">
        <v>1.6561999999999999</v>
      </c>
      <c r="C4251" s="8">
        <v>3.4697</v>
      </c>
      <c r="D4251" s="8">
        <v>1.8135000000000001</v>
      </c>
      <c r="E4251" s="8">
        <v>2.36</v>
      </c>
      <c r="F4251" s="8">
        <v>3.5</v>
      </c>
      <c r="G4251" s="8">
        <v>78.81</v>
      </c>
      <c r="H4251" s="8"/>
      <c r="I4251" s="8"/>
      <c r="J4251" s="8"/>
      <c r="N4251" s="7"/>
      <c r="O4251" s="8"/>
      <c r="P4251" s="8"/>
      <c r="Q4251" s="8"/>
      <c r="R4251" s="8"/>
      <c r="S4251" s="8"/>
      <c r="T4251" s="8"/>
      <c r="U4251" s="8"/>
      <c r="V4251" s="8"/>
      <c r="W4251" s="8"/>
    </row>
    <row r="4252" spans="1:23" ht="14.25" customHeight="1">
      <c r="A4252" s="7">
        <v>40014</v>
      </c>
      <c r="B4252" s="8">
        <v>1.6558999999999999</v>
      </c>
      <c r="C4252" s="8">
        <v>3.4780000000000002</v>
      </c>
      <c r="D4252" s="8">
        <v>1.8221000000000003</v>
      </c>
      <c r="E4252" s="8">
        <v>2.46</v>
      </c>
      <c r="F4252" s="8">
        <v>3.61</v>
      </c>
      <c r="G4252" s="8">
        <v>78.84</v>
      </c>
      <c r="H4252" s="8"/>
      <c r="I4252" s="8"/>
      <c r="J4252" s="8"/>
      <c r="N4252" s="7"/>
      <c r="O4252" s="8"/>
      <c r="P4252" s="8"/>
      <c r="Q4252" s="8"/>
      <c r="R4252" s="8"/>
      <c r="S4252" s="8"/>
      <c r="T4252" s="8"/>
      <c r="U4252" s="8"/>
      <c r="V4252" s="8"/>
      <c r="W4252" s="8"/>
    </row>
    <row r="4253" spans="1:23" ht="14.25" customHeight="1">
      <c r="A4253" s="7">
        <v>40011</v>
      </c>
      <c r="B4253" s="8">
        <v>1.65</v>
      </c>
      <c r="C4253" s="8">
        <v>3.4510000000000001</v>
      </c>
      <c r="D4253" s="8">
        <v>1.8010000000000002</v>
      </c>
      <c r="E4253" s="8">
        <v>2.52</v>
      </c>
      <c r="F4253" s="8">
        <v>3.67</v>
      </c>
      <c r="G4253" s="8">
        <v>79.48</v>
      </c>
      <c r="H4253" s="8"/>
      <c r="I4253" s="8"/>
      <c r="J4253" s="8"/>
      <c r="N4253" s="7"/>
      <c r="O4253" s="8"/>
      <c r="P4253" s="8"/>
      <c r="Q4253" s="8"/>
      <c r="R4253" s="8"/>
      <c r="S4253" s="8"/>
      <c r="T4253" s="8"/>
      <c r="U4253" s="8"/>
      <c r="V4253" s="8"/>
      <c r="W4253" s="8"/>
    </row>
    <row r="4254" spans="1:23" ht="14.25" customHeight="1">
      <c r="A4254" s="7">
        <v>40010</v>
      </c>
      <c r="B4254" s="8">
        <v>1.5</v>
      </c>
      <c r="C4254" s="8">
        <v>3.4420999999999999</v>
      </c>
      <c r="D4254" s="8">
        <v>1.9420999999999999</v>
      </c>
      <c r="E4254" s="8">
        <v>2.46</v>
      </c>
      <c r="F4254" s="8">
        <v>3.59</v>
      </c>
      <c r="G4254" s="8">
        <v>79.239999999999995</v>
      </c>
      <c r="H4254" s="8"/>
      <c r="I4254" s="8"/>
      <c r="J4254" s="8"/>
      <c r="N4254" s="7"/>
      <c r="O4254" s="8"/>
      <c r="P4254" s="8"/>
      <c r="Q4254" s="8"/>
      <c r="R4254" s="8"/>
      <c r="S4254" s="8"/>
      <c r="T4254" s="8"/>
      <c r="U4254" s="8"/>
      <c r="V4254" s="8"/>
      <c r="W4254" s="8"/>
    </row>
    <row r="4255" spans="1:23" ht="14.25" customHeight="1">
      <c r="A4255" s="7">
        <v>40009</v>
      </c>
      <c r="B4255" s="8">
        <v>1.3698999999999999</v>
      </c>
      <c r="C4255" s="8">
        <v>3.3816000000000002</v>
      </c>
      <c r="D4255" s="8">
        <v>2.0117000000000003</v>
      </c>
      <c r="E4255" s="8">
        <v>2.52</v>
      </c>
      <c r="F4255" s="8">
        <v>3.63</v>
      </c>
      <c r="G4255" s="8">
        <v>79.400000000000006</v>
      </c>
      <c r="H4255" s="8"/>
      <c r="I4255" s="8"/>
      <c r="J4255" s="8"/>
      <c r="N4255" s="7"/>
      <c r="O4255" s="8"/>
      <c r="P4255" s="8"/>
      <c r="Q4255" s="8"/>
      <c r="R4255" s="8"/>
      <c r="S4255" s="8"/>
      <c r="T4255" s="8"/>
      <c r="U4255" s="8"/>
      <c r="V4255" s="8"/>
      <c r="W4255" s="8"/>
    </row>
    <row r="4256" spans="1:23" ht="14.25" customHeight="1">
      <c r="A4256" s="7">
        <v>40008</v>
      </c>
      <c r="B4256" s="8">
        <v>1.2736000000000001</v>
      </c>
      <c r="C4256" s="8">
        <v>3.3321999999999998</v>
      </c>
      <c r="D4256" s="8">
        <v>2.0585999999999998</v>
      </c>
      <c r="E4256" s="8">
        <v>2.37</v>
      </c>
      <c r="F4256" s="8">
        <v>3.5</v>
      </c>
      <c r="G4256" s="8">
        <v>80.03</v>
      </c>
      <c r="H4256" s="8"/>
      <c r="I4256" s="8"/>
      <c r="J4256" s="8"/>
      <c r="N4256" s="7"/>
      <c r="O4256" s="8"/>
      <c r="P4256" s="8"/>
      <c r="Q4256" s="8"/>
      <c r="R4256" s="8"/>
      <c r="S4256" s="8"/>
      <c r="T4256" s="8"/>
      <c r="U4256" s="8"/>
      <c r="V4256" s="8"/>
      <c r="W4256" s="8"/>
    </row>
    <row r="4257" spans="1:23" ht="14.25" customHeight="1">
      <c r="A4257" s="7">
        <v>40007</v>
      </c>
      <c r="B4257" s="8">
        <v>1.33</v>
      </c>
      <c r="C4257" s="8">
        <v>3.306</v>
      </c>
      <c r="D4257" s="8">
        <v>1.976</v>
      </c>
      <c r="E4257" s="8">
        <v>2.27</v>
      </c>
      <c r="F4257" s="8">
        <v>3.38</v>
      </c>
      <c r="G4257" s="8">
        <v>80.06</v>
      </c>
      <c r="H4257" s="8"/>
      <c r="I4257" s="8"/>
      <c r="J4257" s="8"/>
      <c r="N4257" s="7"/>
      <c r="O4257" s="8"/>
      <c r="P4257" s="8"/>
      <c r="Q4257" s="8"/>
      <c r="R4257" s="8"/>
      <c r="S4257" s="8"/>
      <c r="T4257" s="8"/>
      <c r="U4257" s="8"/>
      <c r="V4257" s="8"/>
      <c r="W4257" s="8"/>
    </row>
    <row r="4258" spans="1:23" ht="14.25" customHeight="1">
      <c r="A4258" s="7">
        <v>40004</v>
      </c>
      <c r="B4258" s="8">
        <v>1.35</v>
      </c>
      <c r="C4258" s="8">
        <v>3.3056000000000001</v>
      </c>
      <c r="D4258" s="8">
        <v>1.9556</v>
      </c>
      <c r="E4258" s="8">
        <v>2.2200000000000002</v>
      </c>
      <c r="F4258" s="8">
        <v>3.32</v>
      </c>
      <c r="G4258" s="8">
        <v>80.319999999999993</v>
      </c>
      <c r="H4258" s="8"/>
      <c r="I4258" s="8"/>
      <c r="J4258" s="8"/>
      <c r="N4258" s="7"/>
      <c r="O4258" s="8"/>
      <c r="P4258" s="8"/>
      <c r="Q4258" s="8"/>
      <c r="R4258" s="8"/>
      <c r="S4258" s="8"/>
      <c r="T4258" s="8"/>
      <c r="U4258" s="8"/>
      <c r="V4258" s="8"/>
      <c r="W4258" s="8"/>
    </row>
    <row r="4259" spans="1:23" ht="14.25" customHeight="1">
      <c r="A4259" s="7">
        <v>40003</v>
      </c>
      <c r="B4259" s="8">
        <v>1.1499999999999999</v>
      </c>
      <c r="C4259" s="8">
        <v>3.3068</v>
      </c>
      <c r="D4259" s="8">
        <v>2.1568000000000001</v>
      </c>
      <c r="E4259" s="8">
        <v>2.33</v>
      </c>
      <c r="F4259" s="8">
        <v>3.44</v>
      </c>
      <c r="G4259" s="8">
        <v>79.91</v>
      </c>
      <c r="H4259" s="8"/>
      <c r="I4259" s="8"/>
      <c r="J4259" s="8"/>
      <c r="N4259" s="7"/>
      <c r="O4259" s="8"/>
      <c r="P4259" s="8"/>
      <c r="Q4259" s="8"/>
      <c r="R4259" s="8"/>
      <c r="S4259" s="8"/>
      <c r="T4259" s="8"/>
      <c r="U4259" s="8"/>
      <c r="V4259" s="8"/>
      <c r="W4259" s="8"/>
    </row>
    <row r="4260" spans="1:23" ht="14.25" customHeight="1">
      <c r="A4260" s="7">
        <v>40002</v>
      </c>
      <c r="B4260" s="8">
        <v>1.1009</v>
      </c>
      <c r="C4260" s="8">
        <v>3.2709000000000001</v>
      </c>
      <c r="D4260" s="8">
        <v>2.17</v>
      </c>
      <c r="E4260" s="8">
        <v>2.23</v>
      </c>
      <c r="F4260" s="8">
        <v>3.33</v>
      </c>
      <c r="G4260" s="8">
        <v>80.66</v>
      </c>
      <c r="H4260" s="8"/>
      <c r="I4260" s="8"/>
      <c r="J4260" s="8"/>
      <c r="N4260" s="7"/>
      <c r="O4260" s="8"/>
      <c r="P4260" s="8"/>
      <c r="Q4260" s="8"/>
      <c r="R4260" s="8"/>
      <c r="S4260" s="8"/>
      <c r="T4260" s="8"/>
      <c r="U4260" s="8"/>
      <c r="V4260" s="8"/>
      <c r="W4260" s="8"/>
    </row>
    <row r="4261" spans="1:23" ht="14.25" customHeight="1">
      <c r="A4261" s="7">
        <v>40001</v>
      </c>
      <c r="B4261" s="8">
        <v>1.0497000000000001</v>
      </c>
      <c r="C4261" s="8">
        <v>3.2706</v>
      </c>
      <c r="D4261" s="8">
        <v>2.2208999999999999</v>
      </c>
      <c r="E4261" s="8">
        <v>2.36</v>
      </c>
      <c r="F4261" s="8">
        <v>3.47</v>
      </c>
      <c r="G4261" s="8">
        <v>80.7</v>
      </c>
      <c r="H4261" s="8"/>
      <c r="I4261" s="8"/>
      <c r="J4261" s="8"/>
      <c r="N4261" s="7"/>
      <c r="O4261" s="8"/>
      <c r="P4261" s="8"/>
      <c r="Q4261" s="8"/>
      <c r="R4261" s="8"/>
      <c r="S4261" s="8"/>
      <c r="T4261" s="8"/>
      <c r="U4261" s="8"/>
      <c r="V4261" s="8"/>
      <c r="W4261" s="8"/>
    </row>
    <row r="4262" spans="1:23" ht="14.25" customHeight="1">
      <c r="A4262" s="7">
        <v>40000</v>
      </c>
      <c r="B4262" s="8">
        <v>1.0158</v>
      </c>
      <c r="C4262" s="8">
        <v>3.2702</v>
      </c>
      <c r="D4262" s="8">
        <v>2.2544</v>
      </c>
      <c r="E4262" s="8">
        <v>2.4</v>
      </c>
      <c r="F4262" s="8">
        <v>3.52</v>
      </c>
      <c r="G4262" s="8">
        <v>80.38</v>
      </c>
      <c r="H4262" s="8"/>
      <c r="I4262" s="8"/>
      <c r="J4262" s="8"/>
      <c r="N4262" s="7"/>
      <c r="O4262" s="8"/>
      <c r="P4262" s="8"/>
      <c r="Q4262" s="8"/>
      <c r="R4262" s="8"/>
      <c r="S4262" s="8"/>
      <c r="T4262" s="8"/>
      <c r="U4262" s="8"/>
      <c r="V4262" s="8"/>
      <c r="W4262" s="8"/>
    </row>
    <row r="4263" spans="1:23" ht="14.25" customHeight="1">
      <c r="A4263" s="7">
        <v>39997</v>
      </c>
      <c r="B4263" s="8">
        <v>0.99050000000000005</v>
      </c>
      <c r="C4263" s="8">
        <v>3.2534000000000001</v>
      </c>
      <c r="D4263" s="8">
        <v>2.2629000000000001</v>
      </c>
      <c r="E4263" s="8">
        <v>2.4300000000000002</v>
      </c>
      <c r="F4263" s="8">
        <v>3.51</v>
      </c>
      <c r="G4263" s="8">
        <v>80.41</v>
      </c>
      <c r="H4263" s="8"/>
      <c r="I4263" s="8"/>
      <c r="J4263" s="8"/>
      <c r="N4263" s="7"/>
      <c r="O4263" s="8"/>
      <c r="P4263" s="8"/>
      <c r="Q4263" s="8"/>
      <c r="R4263" s="8"/>
      <c r="S4263" s="8"/>
      <c r="T4263" s="8"/>
      <c r="U4263" s="8"/>
      <c r="V4263" s="8"/>
      <c r="W4263" s="8"/>
    </row>
    <row r="4264" spans="1:23" ht="14.25" customHeight="1">
      <c r="A4264" s="7">
        <v>39996</v>
      </c>
      <c r="B4264" s="8">
        <v>0.98499999999999999</v>
      </c>
      <c r="C4264" s="8">
        <v>3.2277</v>
      </c>
      <c r="D4264" s="8">
        <v>2.2427000000000001</v>
      </c>
      <c r="E4264" s="8">
        <v>2.4300000000000002</v>
      </c>
      <c r="F4264" s="8">
        <v>3.51</v>
      </c>
      <c r="G4264" s="8">
        <v>80.55</v>
      </c>
      <c r="H4264" s="8"/>
      <c r="I4264" s="8"/>
      <c r="J4264" s="8"/>
      <c r="N4264" s="7"/>
      <c r="O4264" s="8"/>
      <c r="P4264" s="8"/>
      <c r="Q4264" s="8"/>
      <c r="R4264" s="8"/>
      <c r="S4264" s="8"/>
      <c r="T4264" s="8"/>
      <c r="U4264" s="8"/>
      <c r="V4264" s="8"/>
      <c r="W4264" s="8"/>
    </row>
    <row r="4265" spans="1:23" ht="14.25" customHeight="1">
      <c r="A4265" s="7">
        <v>39995</v>
      </c>
      <c r="B4265" s="8">
        <v>0.98099999999999998</v>
      </c>
      <c r="C4265" s="8">
        <v>3.23</v>
      </c>
      <c r="D4265" s="8">
        <v>2.2490000000000001</v>
      </c>
      <c r="E4265" s="8">
        <v>2.5099999999999998</v>
      </c>
      <c r="F4265" s="8">
        <v>3.55</v>
      </c>
      <c r="G4265" s="8">
        <v>79.61</v>
      </c>
      <c r="H4265" s="8"/>
      <c r="I4265" s="8"/>
      <c r="J4265" s="8"/>
      <c r="N4265" s="7"/>
      <c r="O4265" s="8"/>
      <c r="P4265" s="8"/>
      <c r="Q4265" s="8"/>
      <c r="R4265" s="8"/>
      <c r="S4265" s="8"/>
      <c r="T4265" s="8"/>
      <c r="U4265" s="8"/>
      <c r="V4265" s="8"/>
      <c r="W4265" s="8"/>
    </row>
    <row r="4266" spans="1:23" ht="14.25" customHeight="1">
      <c r="A4266" s="7">
        <v>39994</v>
      </c>
      <c r="B4266" s="8">
        <v>0.98099999999999998</v>
      </c>
      <c r="C4266" s="8">
        <v>3.2403</v>
      </c>
      <c r="D4266" s="8">
        <v>2.2593000000000001</v>
      </c>
      <c r="E4266" s="8">
        <v>2.54</v>
      </c>
      <c r="F4266" s="8">
        <v>3.53</v>
      </c>
      <c r="G4266" s="8">
        <v>80.150000000000006</v>
      </c>
      <c r="H4266" s="8"/>
      <c r="I4266" s="8"/>
      <c r="J4266" s="8"/>
      <c r="N4266" s="7"/>
      <c r="O4266" s="8"/>
      <c r="P4266" s="8"/>
      <c r="Q4266" s="8"/>
      <c r="R4266" s="8"/>
      <c r="S4266" s="8"/>
      <c r="T4266" s="8"/>
      <c r="U4266" s="8"/>
      <c r="V4266" s="8"/>
      <c r="W4266" s="8"/>
    </row>
    <row r="4267" spans="1:23" ht="14.25" customHeight="1">
      <c r="A4267" s="7">
        <v>39993</v>
      </c>
      <c r="B4267" s="8">
        <v>0.98070000000000002</v>
      </c>
      <c r="C4267" s="8">
        <v>3.2456</v>
      </c>
      <c r="D4267" s="8">
        <v>2.2648999999999999</v>
      </c>
      <c r="E4267" s="8">
        <v>2.5299999999999998</v>
      </c>
      <c r="F4267" s="8">
        <v>3.51</v>
      </c>
      <c r="G4267" s="8">
        <v>79.88</v>
      </c>
      <c r="H4267" s="8"/>
      <c r="I4267" s="8"/>
      <c r="J4267" s="8"/>
      <c r="N4267" s="7"/>
      <c r="O4267" s="8"/>
      <c r="P4267" s="8"/>
      <c r="Q4267" s="8"/>
      <c r="R4267" s="8"/>
      <c r="S4267" s="8"/>
      <c r="T4267" s="8"/>
      <c r="U4267" s="8"/>
      <c r="V4267" s="8"/>
      <c r="W4267" s="8"/>
    </row>
    <row r="4268" spans="1:23" ht="14.25" customHeight="1">
      <c r="A4268" s="7">
        <v>39990</v>
      </c>
      <c r="B4268" s="8">
        <v>0.9798</v>
      </c>
      <c r="C4268" s="8">
        <v>3.2627999999999999</v>
      </c>
      <c r="D4268" s="8">
        <v>2.2829999999999999</v>
      </c>
      <c r="E4268" s="8">
        <v>2.5299999999999998</v>
      </c>
      <c r="F4268" s="8">
        <v>3.52</v>
      </c>
      <c r="G4268" s="8">
        <v>79.900000000000006</v>
      </c>
      <c r="H4268" s="8"/>
      <c r="I4268" s="8"/>
      <c r="J4268" s="8"/>
      <c r="N4268" s="7"/>
      <c r="O4268" s="8"/>
      <c r="P4268" s="8"/>
      <c r="Q4268" s="8"/>
      <c r="R4268" s="8"/>
      <c r="S4268" s="8"/>
      <c r="T4268" s="8"/>
      <c r="U4268" s="8"/>
      <c r="V4268" s="8"/>
      <c r="W4268" s="8"/>
    </row>
    <row r="4269" spans="1:23" ht="14.25" customHeight="1">
      <c r="A4269" s="7">
        <v>39989</v>
      </c>
      <c r="B4269" s="8">
        <v>0.97540000000000004</v>
      </c>
      <c r="C4269" s="8">
        <v>3.2524999999999999</v>
      </c>
      <c r="D4269" s="8">
        <v>2.2770999999999999</v>
      </c>
      <c r="E4269" s="8">
        <v>2.58</v>
      </c>
      <c r="F4269" s="8">
        <v>3.55</v>
      </c>
      <c r="G4269" s="8">
        <v>80.349999999999994</v>
      </c>
      <c r="H4269" s="8"/>
      <c r="I4269" s="8"/>
      <c r="J4269" s="8"/>
      <c r="N4269" s="7"/>
      <c r="O4269" s="8"/>
      <c r="P4269" s="8"/>
      <c r="Q4269" s="8"/>
      <c r="R4269" s="8"/>
      <c r="S4269" s="8"/>
      <c r="T4269" s="8"/>
      <c r="U4269" s="8"/>
      <c r="V4269" s="8"/>
      <c r="W4269" s="8"/>
    </row>
    <row r="4270" spans="1:23" ht="14.25" customHeight="1">
      <c r="A4270" s="7">
        <v>39988</v>
      </c>
      <c r="B4270" s="8">
        <v>1.0044</v>
      </c>
      <c r="C4270" s="8">
        <v>3.2397</v>
      </c>
      <c r="D4270" s="8">
        <v>2.2353000000000001</v>
      </c>
      <c r="E4270" s="8">
        <v>2.74</v>
      </c>
      <c r="F4270" s="8">
        <v>3.72</v>
      </c>
      <c r="G4270" s="8">
        <v>80.53</v>
      </c>
      <c r="H4270" s="8"/>
      <c r="I4270" s="8"/>
      <c r="J4270" s="8"/>
      <c r="N4270" s="7"/>
      <c r="O4270" s="8"/>
      <c r="P4270" s="8"/>
      <c r="Q4270" s="8"/>
      <c r="R4270" s="8"/>
      <c r="S4270" s="8"/>
      <c r="T4270" s="8"/>
      <c r="U4270" s="8"/>
      <c r="V4270" s="8"/>
      <c r="W4270" s="8"/>
    </row>
    <row r="4271" spans="1:23" ht="14.25" customHeight="1">
      <c r="A4271" s="7">
        <v>39987</v>
      </c>
      <c r="B4271" s="8">
        <v>1.0028999999999999</v>
      </c>
      <c r="C4271" s="8">
        <v>3.2324999999999999</v>
      </c>
      <c r="D4271" s="8">
        <v>2.2296</v>
      </c>
      <c r="E4271" s="8">
        <v>2.71</v>
      </c>
      <c r="F4271" s="8">
        <v>3.65</v>
      </c>
      <c r="G4271" s="8">
        <v>79.849999999999994</v>
      </c>
      <c r="H4271" s="8"/>
      <c r="I4271" s="8"/>
      <c r="J4271" s="8"/>
      <c r="N4271" s="7"/>
      <c r="O4271" s="8"/>
      <c r="P4271" s="8"/>
      <c r="Q4271" s="8"/>
      <c r="R4271" s="8"/>
      <c r="S4271" s="8"/>
      <c r="T4271" s="8"/>
      <c r="U4271" s="8"/>
      <c r="V4271" s="8"/>
      <c r="W4271" s="8"/>
    </row>
    <row r="4272" spans="1:23" ht="14.25" customHeight="1">
      <c r="A4272" s="7">
        <v>39986</v>
      </c>
      <c r="B4272" s="8">
        <v>1.0026999999999999</v>
      </c>
      <c r="C4272" s="8">
        <v>3.1876000000000002</v>
      </c>
      <c r="D4272" s="8">
        <v>2.1849000000000003</v>
      </c>
      <c r="E4272" s="8">
        <v>2.75</v>
      </c>
      <c r="F4272" s="8">
        <v>3.72</v>
      </c>
      <c r="G4272" s="8">
        <v>80.84</v>
      </c>
      <c r="H4272" s="8"/>
      <c r="I4272" s="8"/>
      <c r="J4272" s="8"/>
      <c r="N4272" s="7"/>
      <c r="O4272" s="8"/>
      <c r="P4272" s="8"/>
      <c r="Q4272" s="8"/>
      <c r="R4272" s="8"/>
      <c r="S4272" s="8"/>
      <c r="T4272" s="8"/>
      <c r="U4272" s="8"/>
      <c r="V4272" s="8"/>
      <c r="W4272" s="8"/>
    </row>
    <row r="4273" spans="1:23" ht="14.25" customHeight="1">
      <c r="A4273" s="7">
        <v>39983</v>
      </c>
      <c r="B4273" s="8">
        <v>1.0095000000000001</v>
      </c>
      <c r="C4273" s="8">
        <v>3.1543000000000001</v>
      </c>
      <c r="D4273" s="8">
        <v>2.1448</v>
      </c>
      <c r="E4273" s="8">
        <v>2.82</v>
      </c>
      <c r="F4273" s="8">
        <v>3.79</v>
      </c>
      <c r="G4273" s="8">
        <v>80.36</v>
      </c>
      <c r="H4273" s="8"/>
      <c r="I4273" s="8"/>
      <c r="J4273" s="8"/>
      <c r="N4273" s="7"/>
      <c r="O4273" s="8"/>
      <c r="P4273" s="8"/>
      <c r="Q4273" s="8"/>
      <c r="R4273" s="8"/>
      <c r="S4273" s="8"/>
      <c r="T4273" s="8"/>
      <c r="U4273" s="8"/>
      <c r="V4273" s="8"/>
      <c r="W4273" s="8"/>
    </row>
    <row r="4274" spans="1:23" ht="14.25" customHeight="1">
      <c r="A4274" s="7">
        <v>39982</v>
      </c>
      <c r="B4274" s="8">
        <v>1.0084</v>
      </c>
      <c r="C4274" s="8">
        <v>3.1536</v>
      </c>
      <c r="D4274" s="8">
        <v>2.1452</v>
      </c>
      <c r="E4274" s="8">
        <v>2.86</v>
      </c>
      <c r="F4274" s="8">
        <v>3.86</v>
      </c>
      <c r="G4274" s="8">
        <v>80.58</v>
      </c>
      <c r="H4274" s="8"/>
      <c r="I4274" s="8"/>
      <c r="J4274" s="8"/>
      <c r="N4274" s="7"/>
      <c r="O4274" s="8"/>
      <c r="P4274" s="8"/>
      <c r="Q4274" s="8"/>
      <c r="R4274" s="8"/>
      <c r="S4274" s="8"/>
      <c r="T4274" s="8"/>
      <c r="U4274" s="8"/>
      <c r="V4274" s="8"/>
      <c r="W4274" s="8"/>
    </row>
    <row r="4275" spans="1:23" ht="14.25" customHeight="1">
      <c r="A4275" s="7">
        <v>39981</v>
      </c>
      <c r="B4275" s="8">
        <v>0.996</v>
      </c>
      <c r="C4275" s="8">
        <v>3.1332</v>
      </c>
      <c r="D4275" s="8">
        <v>2.1372</v>
      </c>
      <c r="E4275" s="8">
        <v>2.69</v>
      </c>
      <c r="F4275" s="8">
        <v>3.68</v>
      </c>
      <c r="G4275" s="8">
        <v>80.290000000000006</v>
      </c>
      <c r="H4275" s="8"/>
      <c r="I4275" s="8"/>
      <c r="J4275" s="8"/>
      <c r="N4275" s="7"/>
      <c r="O4275" s="8"/>
      <c r="P4275" s="8"/>
      <c r="Q4275" s="8"/>
      <c r="R4275" s="8"/>
      <c r="S4275" s="8"/>
      <c r="T4275" s="8"/>
      <c r="U4275" s="8"/>
      <c r="V4275" s="8"/>
      <c r="W4275" s="8"/>
    </row>
    <row r="4276" spans="1:23" ht="14.25" customHeight="1">
      <c r="A4276" s="7">
        <v>39980</v>
      </c>
      <c r="B4276" s="8">
        <v>1.0033000000000001</v>
      </c>
      <c r="C4276" s="8">
        <v>3.1476000000000002</v>
      </c>
      <c r="D4276" s="8">
        <v>2.1443000000000003</v>
      </c>
      <c r="E4276" s="8">
        <v>2.7</v>
      </c>
      <c r="F4276" s="8">
        <v>3.67</v>
      </c>
      <c r="G4276" s="8">
        <v>80.75</v>
      </c>
      <c r="H4276" s="8"/>
      <c r="I4276" s="8"/>
      <c r="J4276" s="8"/>
      <c r="N4276" s="7"/>
      <c r="O4276" s="8"/>
      <c r="P4276" s="8"/>
      <c r="Q4276" s="8"/>
      <c r="R4276" s="8"/>
      <c r="S4276" s="8"/>
      <c r="T4276" s="8"/>
      <c r="U4276" s="8"/>
      <c r="V4276" s="8"/>
      <c r="W4276" s="8"/>
    </row>
    <row r="4277" spans="1:23" ht="14.25" customHeight="1">
      <c r="A4277" s="7">
        <v>39979</v>
      </c>
      <c r="B4277" s="8">
        <v>0.99529999999999996</v>
      </c>
      <c r="C4277" s="8">
        <v>3.1947000000000001</v>
      </c>
      <c r="D4277" s="8">
        <v>2.1994000000000002</v>
      </c>
      <c r="E4277" s="8">
        <v>2.75</v>
      </c>
      <c r="F4277" s="8">
        <v>3.76</v>
      </c>
      <c r="G4277" s="8">
        <v>81.150000000000006</v>
      </c>
      <c r="H4277" s="8"/>
      <c r="I4277" s="8"/>
      <c r="J4277" s="8"/>
      <c r="N4277" s="7"/>
      <c r="O4277" s="8"/>
      <c r="P4277" s="8"/>
      <c r="Q4277" s="8"/>
      <c r="R4277" s="8"/>
      <c r="S4277" s="8"/>
      <c r="T4277" s="8"/>
      <c r="U4277" s="8"/>
      <c r="V4277" s="8"/>
      <c r="W4277" s="8"/>
    </row>
    <row r="4278" spans="1:23" ht="14.25" customHeight="1">
      <c r="A4278" s="7">
        <v>39976</v>
      </c>
      <c r="B4278" s="8">
        <v>0.99839999999999995</v>
      </c>
      <c r="C4278" s="8">
        <v>3.1867999999999999</v>
      </c>
      <c r="D4278" s="8">
        <v>2.1883999999999997</v>
      </c>
      <c r="E4278" s="8">
        <v>2.81</v>
      </c>
      <c r="F4278" s="8">
        <v>3.81</v>
      </c>
      <c r="G4278" s="8">
        <v>80.17</v>
      </c>
      <c r="H4278" s="8"/>
      <c r="I4278" s="8"/>
      <c r="J4278" s="8"/>
      <c r="N4278" s="7"/>
      <c r="O4278" s="8"/>
      <c r="P4278" s="8"/>
      <c r="Q4278" s="8"/>
      <c r="R4278" s="8"/>
      <c r="S4278" s="8"/>
      <c r="T4278" s="8"/>
      <c r="U4278" s="8"/>
      <c r="V4278" s="8"/>
      <c r="W4278" s="8"/>
    </row>
    <row r="4279" spans="1:23" ht="14.25" customHeight="1">
      <c r="A4279" s="7">
        <v>39975</v>
      </c>
      <c r="B4279" s="8">
        <v>0.99380000000000002</v>
      </c>
      <c r="C4279" s="8">
        <v>3.17</v>
      </c>
      <c r="D4279" s="8">
        <v>2.1761999999999997</v>
      </c>
      <c r="E4279" s="8">
        <v>2.87</v>
      </c>
      <c r="F4279" s="8">
        <v>3.88</v>
      </c>
      <c r="G4279" s="8">
        <v>79.58</v>
      </c>
      <c r="H4279" s="8"/>
      <c r="I4279" s="8"/>
      <c r="J4279" s="8"/>
      <c r="N4279" s="7"/>
      <c r="O4279" s="8"/>
      <c r="P4279" s="8"/>
      <c r="Q4279" s="8"/>
      <c r="R4279" s="8"/>
      <c r="S4279" s="8"/>
      <c r="T4279" s="8"/>
      <c r="U4279" s="8"/>
      <c r="V4279" s="8"/>
      <c r="W4279" s="8"/>
    </row>
    <row r="4280" spans="1:23" ht="14.25" customHeight="1">
      <c r="A4280" s="7">
        <v>39974</v>
      </c>
      <c r="B4280" s="8">
        <v>1.0097</v>
      </c>
      <c r="C4280" s="8">
        <v>3.1659999999999999</v>
      </c>
      <c r="D4280" s="8">
        <v>2.1562999999999999</v>
      </c>
      <c r="E4280" s="8">
        <v>2.93</v>
      </c>
      <c r="F4280" s="8">
        <v>3.98</v>
      </c>
      <c r="G4280" s="8">
        <v>80.319999999999993</v>
      </c>
      <c r="H4280" s="8"/>
      <c r="I4280" s="8"/>
      <c r="J4280" s="8"/>
      <c r="N4280" s="7"/>
      <c r="O4280" s="8"/>
      <c r="P4280" s="8"/>
      <c r="Q4280" s="8"/>
      <c r="R4280" s="8"/>
      <c r="S4280" s="8"/>
      <c r="T4280" s="8"/>
      <c r="U4280" s="8"/>
      <c r="V4280" s="8"/>
      <c r="W4280" s="8"/>
    </row>
    <row r="4281" spans="1:23" ht="14.25" customHeight="1">
      <c r="A4281" s="7">
        <v>39973</v>
      </c>
      <c r="B4281" s="8">
        <v>0.99990000000000001</v>
      </c>
      <c r="C4281" s="8">
        <v>3.1480999999999999</v>
      </c>
      <c r="D4281" s="8">
        <v>2.1482000000000001</v>
      </c>
      <c r="E4281" s="8">
        <v>2.86</v>
      </c>
      <c r="F4281" s="8">
        <v>3.86</v>
      </c>
      <c r="G4281" s="8">
        <v>79.819999999999993</v>
      </c>
      <c r="H4281" s="8"/>
      <c r="I4281" s="8"/>
      <c r="J4281" s="8"/>
      <c r="N4281" s="7"/>
      <c r="O4281" s="8"/>
      <c r="P4281" s="8"/>
      <c r="Q4281" s="8"/>
      <c r="R4281" s="8"/>
      <c r="S4281" s="8"/>
      <c r="T4281" s="8"/>
      <c r="U4281" s="8"/>
      <c r="V4281" s="8"/>
      <c r="W4281" s="8"/>
    </row>
    <row r="4282" spans="1:23" ht="14.25" customHeight="1">
      <c r="A4282" s="7">
        <v>39972</v>
      </c>
      <c r="B4282" s="8">
        <v>0.997</v>
      </c>
      <c r="C4282" s="8">
        <v>3.1543000000000001</v>
      </c>
      <c r="D4282" s="8">
        <v>2.1573000000000002</v>
      </c>
      <c r="E4282" s="8">
        <v>2.95</v>
      </c>
      <c r="F4282" s="8">
        <v>3.91</v>
      </c>
      <c r="G4282" s="8">
        <v>80.88</v>
      </c>
      <c r="H4282" s="8"/>
      <c r="I4282" s="8"/>
      <c r="J4282" s="8"/>
      <c r="N4282" s="7"/>
      <c r="O4282" s="8"/>
      <c r="P4282" s="8"/>
      <c r="Q4282" s="8"/>
      <c r="R4282" s="8"/>
      <c r="S4282" s="8"/>
      <c r="T4282" s="8"/>
      <c r="U4282" s="8"/>
      <c r="V4282" s="8"/>
      <c r="W4282" s="8"/>
    </row>
    <row r="4283" spans="1:23" ht="14.25" customHeight="1">
      <c r="A4283" s="7">
        <v>39969</v>
      </c>
      <c r="B4283" s="8">
        <v>0.98350000000000004</v>
      </c>
      <c r="C4283" s="8">
        <v>3.1474000000000002</v>
      </c>
      <c r="D4283" s="8">
        <v>2.1638999999999999</v>
      </c>
      <c r="E4283" s="8">
        <v>2.85</v>
      </c>
      <c r="F4283" s="8">
        <v>3.84</v>
      </c>
      <c r="G4283" s="8">
        <v>80.680000000000007</v>
      </c>
      <c r="H4283" s="8"/>
      <c r="I4283" s="8"/>
      <c r="J4283" s="8"/>
      <c r="N4283" s="7"/>
      <c r="O4283" s="8"/>
      <c r="P4283" s="8"/>
      <c r="Q4283" s="8"/>
      <c r="R4283" s="8"/>
      <c r="S4283" s="8"/>
      <c r="T4283" s="8"/>
      <c r="U4283" s="8"/>
      <c r="V4283" s="8"/>
      <c r="W4283" s="8"/>
    </row>
    <row r="4284" spans="1:23" ht="14.25" customHeight="1">
      <c r="A4284" s="7">
        <v>39968</v>
      </c>
      <c r="B4284" s="8">
        <v>0.95179999999999998</v>
      </c>
      <c r="C4284" s="8">
        <v>3.1349</v>
      </c>
      <c r="D4284" s="8">
        <v>2.1831</v>
      </c>
      <c r="E4284" s="8">
        <v>2.56</v>
      </c>
      <c r="F4284" s="8">
        <v>3.72</v>
      </c>
      <c r="G4284" s="8">
        <v>79.430000000000007</v>
      </c>
      <c r="H4284" s="8"/>
      <c r="I4284" s="8"/>
      <c r="J4284" s="8"/>
      <c r="N4284" s="7"/>
      <c r="O4284" s="8"/>
      <c r="P4284" s="8"/>
      <c r="Q4284" s="8"/>
      <c r="R4284" s="8"/>
      <c r="S4284" s="8"/>
      <c r="T4284" s="8"/>
      <c r="U4284" s="8"/>
      <c r="V4284" s="8"/>
      <c r="W4284" s="8"/>
    </row>
    <row r="4285" spans="1:23" ht="14.25" customHeight="1">
      <c r="A4285" s="7">
        <v>39967</v>
      </c>
      <c r="B4285" s="8">
        <v>0.93289999999999995</v>
      </c>
      <c r="C4285" s="8">
        <v>3.0649999999999999</v>
      </c>
      <c r="D4285" s="8">
        <v>2.1320999999999999</v>
      </c>
      <c r="E4285" s="8">
        <v>2.4300000000000002</v>
      </c>
      <c r="F4285" s="8">
        <v>3.56</v>
      </c>
      <c r="G4285" s="8">
        <v>79.489999999999995</v>
      </c>
      <c r="H4285" s="8"/>
      <c r="I4285" s="8"/>
      <c r="J4285" s="8"/>
      <c r="N4285" s="7"/>
      <c r="O4285" s="8"/>
      <c r="P4285" s="8"/>
      <c r="Q4285" s="8"/>
      <c r="R4285" s="8"/>
      <c r="S4285" s="8"/>
      <c r="T4285" s="8"/>
      <c r="U4285" s="8"/>
      <c r="V4285" s="8"/>
      <c r="W4285" s="8"/>
    </row>
    <row r="4286" spans="1:23" ht="14.25" customHeight="1">
      <c r="A4286" s="7">
        <v>39966</v>
      </c>
      <c r="B4286" s="8">
        <v>0.93</v>
      </c>
      <c r="C4286" s="8">
        <v>3.0514999999999999</v>
      </c>
      <c r="D4286" s="8">
        <v>2.1214999999999997</v>
      </c>
      <c r="E4286" s="8">
        <v>2.52</v>
      </c>
      <c r="F4286" s="8">
        <v>3.65</v>
      </c>
      <c r="G4286" s="8">
        <v>78.44</v>
      </c>
      <c r="H4286" s="8"/>
      <c r="I4286" s="8"/>
      <c r="J4286" s="8"/>
      <c r="N4286" s="7"/>
      <c r="O4286" s="8"/>
      <c r="P4286" s="8"/>
      <c r="Q4286" s="8"/>
      <c r="R4286" s="8"/>
      <c r="S4286" s="8"/>
      <c r="T4286" s="8"/>
      <c r="U4286" s="8"/>
      <c r="V4286" s="8"/>
      <c r="W4286" s="8"/>
    </row>
    <row r="4287" spans="1:23" ht="14.25" customHeight="1">
      <c r="A4287" s="7">
        <v>39965</v>
      </c>
      <c r="B4287" s="8">
        <v>0.95660000000000001</v>
      </c>
      <c r="C4287" s="8">
        <v>3.0615000000000001</v>
      </c>
      <c r="D4287" s="8">
        <v>2.1049000000000002</v>
      </c>
      <c r="E4287" s="8">
        <v>2.5499999999999998</v>
      </c>
      <c r="F4287" s="8">
        <v>3.71</v>
      </c>
      <c r="G4287" s="8">
        <v>79.180000000000007</v>
      </c>
      <c r="H4287" s="8"/>
      <c r="I4287" s="8"/>
      <c r="J4287" s="8"/>
      <c r="N4287" s="7"/>
      <c r="O4287" s="8"/>
      <c r="P4287" s="8"/>
      <c r="Q4287" s="8"/>
      <c r="R4287" s="8"/>
      <c r="S4287" s="8"/>
      <c r="T4287" s="8"/>
      <c r="U4287" s="8"/>
      <c r="V4287" s="8"/>
      <c r="W4287" s="8"/>
    </row>
    <row r="4288" spans="1:23" ht="14.25" customHeight="1">
      <c r="A4288" s="7">
        <v>39964</v>
      </c>
      <c r="B4288" s="8">
        <v>0.96050000000000002</v>
      </c>
      <c r="C4288" s="8">
        <v>3.0409000000000002</v>
      </c>
      <c r="D4288" s="8">
        <v>2.0804</v>
      </c>
      <c r="E4288" s="8">
        <v>2.34</v>
      </c>
      <c r="F4288" s="8">
        <v>3.47</v>
      </c>
      <c r="G4288" s="8">
        <v>79.23</v>
      </c>
      <c r="H4288" s="8"/>
      <c r="I4288" s="8"/>
      <c r="J4288" s="8"/>
      <c r="N4288" s="7"/>
      <c r="O4288" s="8"/>
      <c r="P4288" s="8"/>
      <c r="Q4288" s="8"/>
      <c r="R4288" s="8"/>
      <c r="S4288" s="8"/>
      <c r="T4288" s="8"/>
      <c r="U4288" s="8"/>
      <c r="V4288" s="8"/>
      <c r="W4288" s="8"/>
    </row>
    <row r="4289" spans="1:23" ht="14.25" customHeight="1">
      <c r="A4289" s="7">
        <v>39962</v>
      </c>
      <c r="B4289" s="8">
        <v>0.94540000000000002</v>
      </c>
      <c r="C4289" s="8">
        <v>3.0390000000000001</v>
      </c>
      <c r="D4289" s="8">
        <v>2.0936000000000003</v>
      </c>
      <c r="E4289" s="8">
        <v>2.34</v>
      </c>
      <c r="F4289" s="8">
        <v>3.47</v>
      </c>
      <c r="G4289" s="8">
        <v>79.23</v>
      </c>
      <c r="H4289" s="8"/>
      <c r="I4289" s="8"/>
      <c r="J4289" s="8"/>
      <c r="N4289" s="7"/>
      <c r="O4289" s="8"/>
      <c r="P4289" s="8"/>
      <c r="Q4289" s="8"/>
      <c r="R4289" s="8"/>
      <c r="S4289" s="8"/>
      <c r="T4289" s="8"/>
      <c r="U4289" s="8"/>
      <c r="V4289" s="8"/>
      <c r="W4289" s="8"/>
    </row>
    <row r="4290" spans="1:23" ht="14.25" customHeight="1">
      <c r="A4290" s="7">
        <v>39961</v>
      </c>
      <c r="B4290" s="8">
        <v>0.94540000000000002</v>
      </c>
      <c r="C4290" s="8">
        <v>3.0390000000000001</v>
      </c>
      <c r="D4290" s="8">
        <v>2.0936000000000003</v>
      </c>
      <c r="E4290" s="8">
        <v>2.46</v>
      </c>
      <c r="F4290" s="8">
        <v>3.67</v>
      </c>
      <c r="G4290" s="8">
        <v>80.55</v>
      </c>
      <c r="H4290" s="8"/>
      <c r="I4290" s="8"/>
      <c r="J4290" s="8"/>
      <c r="N4290" s="7"/>
      <c r="O4290" s="8"/>
      <c r="P4290" s="8"/>
      <c r="Q4290" s="8"/>
      <c r="R4290" s="8"/>
      <c r="S4290" s="8"/>
      <c r="T4290" s="8"/>
      <c r="U4290" s="8"/>
      <c r="V4290" s="8"/>
      <c r="W4290" s="8"/>
    </row>
    <row r="4291" spans="1:23" ht="14.25" customHeight="1">
      <c r="A4291" s="7">
        <v>39960</v>
      </c>
      <c r="B4291" s="8">
        <v>0.94540000000000002</v>
      </c>
      <c r="C4291" s="8">
        <v>3.0390000000000001</v>
      </c>
      <c r="D4291" s="8">
        <v>2.0936000000000003</v>
      </c>
      <c r="E4291" s="8">
        <v>2.4300000000000002</v>
      </c>
      <c r="F4291" s="8">
        <v>3.71</v>
      </c>
      <c r="G4291" s="8">
        <v>80.760000000000005</v>
      </c>
      <c r="H4291" s="8"/>
      <c r="I4291" s="8"/>
      <c r="J4291" s="8"/>
      <c r="N4291" s="7"/>
      <c r="O4291" s="8"/>
      <c r="P4291" s="8"/>
      <c r="Q4291" s="8"/>
      <c r="R4291" s="8"/>
      <c r="S4291" s="8"/>
      <c r="T4291" s="8"/>
      <c r="U4291" s="8"/>
      <c r="V4291" s="8"/>
      <c r="W4291" s="8"/>
    </row>
    <row r="4292" spans="1:23" ht="14.25" customHeight="1">
      <c r="A4292" s="7">
        <v>39959</v>
      </c>
      <c r="B4292" s="8">
        <v>0.92959999999999998</v>
      </c>
      <c r="C4292" s="8">
        <v>3.0546000000000002</v>
      </c>
      <c r="D4292" s="8">
        <v>2.125</v>
      </c>
      <c r="E4292" s="8">
        <v>2.2999999999999998</v>
      </c>
      <c r="F4292" s="8">
        <v>3.5</v>
      </c>
      <c r="G4292" s="8">
        <v>80.11</v>
      </c>
      <c r="H4292" s="8"/>
      <c r="I4292" s="8"/>
      <c r="J4292" s="8"/>
      <c r="N4292" s="7"/>
      <c r="O4292" s="8"/>
      <c r="P4292" s="8"/>
      <c r="Q4292" s="8"/>
      <c r="R4292" s="8"/>
      <c r="S4292" s="8"/>
      <c r="T4292" s="8"/>
      <c r="U4292" s="8"/>
      <c r="V4292" s="8"/>
      <c r="W4292" s="8"/>
    </row>
    <row r="4293" spans="1:23" ht="14.25" customHeight="1">
      <c r="A4293" s="7">
        <v>39958</v>
      </c>
      <c r="B4293" s="8">
        <v>0.93489999999999995</v>
      </c>
      <c r="C4293" s="8">
        <v>3.0440999999999998</v>
      </c>
      <c r="D4293" s="8">
        <v>2.1092</v>
      </c>
      <c r="E4293" s="8">
        <v>2.23</v>
      </c>
      <c r="F4293" s="8">
        <v>3.45</v>
      </c>
      <c r="G4293" s="8">
        <v>80.02</v>
      </c>
      <c r="H4293" s="8"/>
      <c r="I4293" s="8"/>
      <c r="J4293" s="8"/>
      <c r="N4293" s="7"/>
      <c r="O4293" s="8"/>
      <c r="P4293" s="8"/>
      <c r="Q4293" s="8"/>
      <c r="R4293" s="8"/>
      <c r="S4293" s="8"/>
      <c r="T4293" s="8"/>
      <c r="U4293" s="8"/>
      <c r="V4293" s="8"/>
      <c r="W4293" s="8"/>
    </row>
    <row r="4294" spans="1:23" ht="14.25" customHeight="1">
      <c r="A4294" s="7">
        <v>39955</v>
      </c>
      <c r="B4294" s="8">
        <v>0.93689999999999996</v>
      </c>
      <c r="C4294" s="8">
        <v>3.0434000000000001</v>
      </c>
      <c r="D4294" s="8">
        <v>2.1065</v>
      </c>
      <c r="E4294" s="8">
        <v>2.23</v>
      </c>
      <c r="F4294" s="8">
        <v>3.45</v>
      </c>
      <c r="G4294" s="8">
        <v>80.040000000000006</v>
      </c>
      <c r="H4294" s="8"/>
      <c r="I4294" s="8"/>
      <c r="J4294" s="8"/>
      <c r="N4294" s="7"/>
      <c r="O4294" s="8"/>
      <c r="P4294" s="8"/>
      <c r="Q4294" s="8"/>
      <c r="R4294" s="8"/>
      <c r="S4294" s="8"/>
      <c r="T4294" s="8"/>
      <c r="U4294" s="8"/>
      <c r="V4294" s="8"/>
      <c r="W4294" s="8"/>
    </row>
    <row r="4295" spans="1:23" ht="14.25" customHeight="1">
      <c r="A4295" s="7">
        <v>39954</v>
      </c>
      <c r="B4295" s="8">
        <v>0.89610000000000001</v>
      </c>
      <c r="C4295" s="8">
        <v>3.0388000000000002</v>
      </c>
      <c r="D4295" s="8">
        <v>2.1427</v>
      </c>
      <c r="E4295" s="8">
        <v>2.16</v>
      </c>
      <c r="F4295" s="8">
        <v>3.35</v>
      </c>
      <c r="G4295" s="8">
        <v>80.489999999999995</v>
      </c>
      <c r="H4295" s="8"/>
      <c r="I4295" s="8"/>
      <c r="J4295" s="8"/>
      <c r="N4295" s="7"/>
      <c r="O4295" s="8"/>
      <c r="P4295" s="8"/>
      <c r="Q4295" s="8"/>
      <c r="R4295" s="8"/>
      <c r="S4295" s="8"/>
      <c r="T4295" s="8"/>
      <c r="U4295" s="8"/>
      <c r="V4295" s="8"/>
      <c r="W4295" s="8"/>
    </row>
    <row r="4296" spans="1:23" ht="14.25" customHeight="1">
      <c r="A4296" s="7">
        <v>39953</v>
      </c>
      <c r="B4296" s="8">
        <v>0.89</v>
      </c>
      <c r="C4296" s="8">
        <v>3.0386000000000002</v>
      </c>
      <c r="D4296" s="8">
        <v>2.1486000000000001</v>
      </c>
      <c r="E4296" s="8">
        <v>2.0499999999999998</v>
      </c>
      <c r="F4296" s="8">
        <v>3.19</v>
      </c>
      <c r="G4296" s="8">
        <v>81.180000000000007</v>
      </c>
      <c r="H4296" s="8"/>
      <c r="I4296" s="8"/>
      <c r="J4296" s="8"/>
      <c r="N4296" s="7"/>
      <c r="O4296" s="8"/>
      <c r="P4296" s="8"/>
      <c r="Q4296" s="8"/>
      <c r="R4296" s="8"/>
      <c r="S4296" s="8"/>
      <c r="T4296" s="8"/>
      <c r="U4296" s="8"/>
      <c r="V4296" s="8"/>
      <c r="W4296" s="8"/>
    </row>
    <row r="4297" spans="1:23" ht="14.25" customHeight="1">
      <c r="A4297" s="7">
        <v>39952</v>
      </c>
      <c r="B4297" s="8">
        <v>0.90229999999999999</v>
      </c>
      <c r="C4297" s="8">
        <v>3.0384000000000002</v>
      </c>
      <c r="D4297" s="8">
        <v>2.1361000000000003</v>
      </c>
      <c r="E4297" s="8">
        <v>2.12</v>
      </c>
      <c r="F4297" s="8">
        <v>3.25</v>
      </c>
      <c r="G4297" s="8">
        <v>82.1</v>
      </c>
      <c r="H4297" s="8"/>
      <c r="I4297" s="8"/>
      <c r="J4297" s="8"/>
      <c r="N4297" s="7"/>
      <c r="O4297" s="8"/>
      <c r="P4297" s="8"/>
      <c r="Q4297" s="8"/>
      <c r="R4297" s="8"/>
      <c r="S4297" s="8"/>
      <c r="T4297" s="8"/>
      <c r="U4297" s="8"/>
      <c r="V4297" s="8"/>
      <c r="W4297" s="8"/>
    </row>
    <row r="4298" spans="1:23" ht="14.25" customHeight="1">
      <c r="A4298" s="7">
        <v>39951</v>
      </c>
      <c r="B4298" s="8">
        <v>0.88819999999999999</v>
      </c>
      <c r="C4298" s="8">
        <v>3.0276999999999998</v>
      </c>
      <c r="D4298" s="8">
        <v>2.1395</v>
      </c>
      <c r="E4298" s="8">
        <v>2.09</v>
      </c>
      <c r="F4298" s="8">
        <v>3.22</v>
      </c>
      <c r="G4298" s="8">
        <v>82.55</v>
      </c>
      <c r="H4298" s="8"/>
      <c r="I4298" s="8"/>
      <c r="J4298" s="8"/>
      <c r="N4298" s="7"/>
      <c r="O4298" s="8"/>
      <c r="P4298" s="8"/>
      <c r="Q4298" s="8"/>
      <c r="R4298" s="8"/>
      <c r="S4298" s="8"/>
      <c r="T4298" s="8"/>
      <c r="U4298" s="8"/>
      <c r="V4298" s="8"/>
      <c r="W4298" s="8"/>
    </row>
    <row r="4299" spans="1:23" ht="14.25" customHeight="1">
      <c r="A4299" s="7">
        <v>39948</v>
      </c>
      <c r="B4299" s="8">
        <v>0.94310000000000005</v>
      </c>
      <c r="C4299" s="8">
        <v>3.0320999999999998</v>
      </c>
      <c r="D4299" s="8">
        <v>2.0889999999999995</v>
      </c>
      <c r="E4299" s="8">
        <v>2.0099999999999998</v>
      </c>
      <c r="F4299" s="8">
        <v>3.14</v>
      </c>
      <c r="G4299" s="8">
        <v>82.94</v>
      </c>
      <c r="H4299" s="8"/>
      <c r="I4299" s="8"/>
      <c r="J4299" s="8"/>
      <c r="N4299" s="7"/>
      <c r="O4299" s="8"/>
      <c r="P4299" s="8"/>
      <c r="Q4299" s="8"/>
      <c r="R4299" s="8"/>
      <c r="S4299" s="8"/>
      <c r="T4299" s="8"/>
      <c r="U4299" s="8"/>
      <c r="V4299" s="8"/>
      <c r="W4299" s="8"/>
    </row>
    <row r="4300" spans="1:23" ht="14.25" customHeight="1">
      <c r="A4300" s="7">
        <v>39947</v>
      </c>
      <c r="B4300" s="8">
        <v>0.9395</v>
      </c>
      <c r="C4300" s="8">
        <v>3.0318000000000001</v>
      </c>
      <c r="D4300" s="8">
        <v>2.0922999999999998</v>
      </c>
      <c r="E4300" s="8">
        <v>1.98</v>
      </c>
      <c r="F4300" s="8">
        <v>3.1</v>
      </c>
      <c r="G4300" s="8">
        <v>82.39</v>
      </c>
      <c r="H4300" s="8"/>
      <c r="I4300" s="8"/>
      <c r="J4300" s="8"/>
      <c r="N4300" s="7"/>
      <c r="O4300" s="8"/>
      <c r="P4300" s="8"/>
      <c r="Q4300" s="8"/>
      <c r="R4300" s="8"/>
      <c r="S4300" s="8"/>
      <c r="T4300" s="8"/>
      <c r="U4300" s="8"/>
      <c r="V4300" s="8"/>
      <c r="W4300" s="8"/>
    </row>
    <row r="4301" spans="1:23" ht="14.25" customHeight="1">
      <c r="A4301" s="7">
        <v>39946</v>
      </c>
      <c r="B4301" s="8">
        <v>0.94489999999999996</v>
      </c>
      <c r="C4301" s="8">
        <v>3.0365000000000002</v>
      </c>
      <c r="D4301" s="8">
        <v>2.0916000000000001</v>
      </c>
      <c r="E4301" s="8">
        <v>1.98</v>
      </c>
      <c r="F4301" s="8">
        <v>3.11</v>
      </c>
      <c r="G4301" s="8">
        <v>82.57</v>
      </c>
      <c r="H4301" s="8"/>
      <c r="I4301" s="8"/>
      <c r="J4301" s="8"/>
      <c r="N4301" s="7"/>
      <c r="O4301" s="8"/>
      <c r="P4301" s="8"/>
      <c r="Q4301" s="8"/>
      <c r="R4301" s="8"/>
      <c r="S4301" s="8"/>
      <c r="T4301" s="8"/>
      <c r="U4301" s="8"/>
      <c r="V4301" s="8"/>
      <c r="W4301" s="8"/>
    </row>
    <row r="4302" spans="1:23" ht="14.25" customHeight="1">
      <c r="A4302" s="7">
        <v>39945</v>
      </c>
      <c r="B4302" s="8">
        <v>0.9466</v>
      </c>
      <c r="C4302" s="8">
        <v>3.0661999999999998</v>
      </c>
      <c r="D4302" s="8">
        <v>2.1195999999999997</v>
      </c>
      <c r="E4302" s="8">
        <v>2.02</v>
      </c>
      <c r="F4302" s="8">
        <v>3.17</v>
      </c>
      <c r="G4302" s="8">
        <v>82.3</v>
      </c>
      <c r="H4302" s="8"/>
      <c r="I4302" s="8"/>
      <c r="J4302" s="8"/>
      <c r="N4302" s="7"/>
      <c r="O4302" s="8"/>
      <c r="P4302" s="8"/>
      <c r="Q4302" s="8"/>
      <c r="R4302" s="8"/>
      <c r="S4302" s="8"/>
      <c r="T4302" s="8"/>
      <c r="U4302" s="8"/>
      <c r="V4302" s="8"/>
      <c r="W4302" s="8"/>
    </row>
    <row r="4303" spans="1:23" ht="14.25" customHeight="1">
      <c r="A4303" s="7">
        <v>39944</v>
      </c>
      <c r="B4303" s="8">
        <v>0.96960000000000002</v>
      </c>
      <c r="C4303" s="8">
        <v>3.0697999999999999</v>
      </c>
      <c r="D4303" s="8">
        <v>2.1002000000000001</v>
      </c>
      <c r="E4303" s="8">
        <v>2.04</v>
      </c>
      <c r="F4303" s="8">
        <v>3.17</v>
      </c>
      <c r="G4303" s="8">
        <v>82.8</v>
      </c>
      <c r="H4303" s="8"/>
      <c r="I4303" s="8"/>
      <c r="J4303" s="8"/>
      <c r="N4303" s="7"/>
      <c r="O4303" s="8"/>
      <c r="P4303" s="8"/>
      <c r="Q4303" s="8"/>
      <c r="R4303" s="8"/>
      <c r="S4303" s="8"/>
      <c r="T4303" s="8"/>
      <c r="U4303" s="8"/>
      <c r="V4303" s="8"/>
      <c r="W4303" s="8"/>
    </row>
    <row r="4304" spans="1:23" ht="14.25" customHeight="1">
      <c r="A4304" s="7">
        <v>39941</v>
      </c>
      <c r="B4304" s="8">
        <v>0.98560000000000003</v>
      </c>
      <c r="C4304" s="8">
        <v>3.0701000000000001</v>
      </c>
      <c r="D4304" s="8">
        <v>2.0845000000000002</v>
      </c>
      <c r="E4304" s="8">
        <v>2.15</v>
      </c>
      <c r="F4304" s="8">
        <v>3.29</v>
      </c>
      <c r="G4304" s="8">
        <v>82.43</v>
      </c>
      <c r="H4304" s="8"/>
      <c r="I4304" s="8"/>
      <c r="J4304" s="8"/>
      <c r="N4304" s="7"/>
      <c r="O4304" s="8"/>
      <c r="P4304" s="8"/>
      <c r="Q4304" s="8"/>
      <c r="R4304" s="8"/>
      <c r="S4304" s="8"/>
      <c r="T4304" s="8"/>
      <c r="U4304" s="8"/>
      <c r="V4304" s="8"/>
      <c r="W4304" s="8"/>
    </row>
    <row r="4305" spans="1:23" ht="14.25" customHeight="1">
      <c r="A4305" s="7">
        <v>39940</v>
      </c>
      <c r="B4305" s="8">
        <v>1.0003</v>
      </c>
      <c r="C4305" s="8">
        <v>3.0739000000000001</v>
      </c>
      <c r="D4305" s="8">
        <v>2.0735999999999999</v>
      </c>
      <c r="E4305" s="8">
        <v>2.15</v>
      </c>
      <c r="F4305" s="8">
        <v>3.29</v>
      </c>
      <c r="G4305" s="8">
        <v>83.84</v>
      </c>
      <c r="H4305" s="8"/>
      <c r="I4305" s="8"/>
      <c r="J4305" s="8"/>
      <c r="N4305" s="7"/>
      <c r="O4305" s="8"/>
      <c r="P4305" s="8"/>
      <c r="Q4305" s="8"/>
      <c r="R4305" s="8"/>
      <c r="S4305" s="8"/>
      <c r="T4305" s="8"/>
      <c r="U4305" s="8"/>
      <c r="V4305" s="8"/>
      <c r="W4305" s="8"/>
    </row>
    <row r="4306" spans="1:23" ht="14.25" customHeight="1">
      <c r="A4306" s="7">
        <v>39939</v>
      </c>
      <c r="B4306" s="8">
        <v>1.0008999999999999</v>
      </c>
      <c r="C4306" s="8">
        <v>3.0794999999999999</v>
      </c>
      <c r="D4306" s="8">
        <v>2.0785999999999998</v>
      </c>
      <c r="E4306" s="8">
        <v>2.06</v>
      </c>
      <c r="F4306" s="8">
        <v>3.18</v>
      </c>
      <c r="G4306" s="8">
        <v>83.98</v>
      </c>
      <c r="H4306" s="8"/>
      <c r="I4306" s="8"/>
      <c r="J4306" s="8"/>
      <c r="N4306" s="7"/>
      <c r="O4306" s="8"/>
      <c r="P4306" s="8"/>
      <c r="Q4306" s="8"/>
      <c r="R4306" s="8"/>
      <c r="S4306" s="8"/>
      <c r="T4306" s="8"/>
      <c r="U4306" s="8"/>
      <c r="V4306" s="8"/>
      <c r="W4306" s="8"/>
    </row>
    <row r="4307" spans="1:23" ht="14.25" customHeight="1">
      <c r="A4307" s="7">
        <v>39938</v>
      </c>
      <c r="B4307" s="8">
        <v>0.99039999999999995</v>
      </c>
      <c r="C4307" s="8">
        <v>3.1036000000000001</v>
      </c>
      <c r="D4307" s="8">
        <v>2.1132</v>
      </c>
      <c r="E4307" s="8">
        <v>2.0499999999999998</v>
      </c>
      <c r="F4307" s="8">
        <v>3.2</v>
      </c>
      <c r="G4307" s="8">
        <v>84.16</v>
      </c>
      <c r="H4307" s="8"/>
      <c r="I4307" s="8"/>
      <c r="J4307" s="8"/>
      <c r="N4307" s="7"/>
      <c r="O4307" s="8"/>
      <c r="P4307" s="8"/>
      <c r="Q4307" s="8"/>
      <c r="R4307" s="8"/>
      <c r="S4307" s="8"/>
      <c r="T4307" s="8"/>
      <c r="U4307" s="8"/>
      <c r="V4307" s="8"/>
      <c r="W4307" s="8"/>
    </row>
    <row r="4308" spans="1:23" ht="14.25" customHeight="1">
      <c r="A4308" s="7">
        <v>39937</v>
      </c>
      <c r="B4308" s="8">
        <v>1.0114000000000001</v>
      </c>
      <c r="C4308" s="8">
        <v>3.1092</v>
      </c>
      <c r="D4308" s="8">
        <v>2.0977999999999999</v>
      </c>
      <c r="E4308" s="8">
        <v>2.0299999999999998</v>
      </c>
      <c r="F4308" s="8">
        <v>3.19</v>
      </c>
      <c r="G4308" s="8">
        <v>83.71</v>
      </c>
      <c r="H4308" s="8"/>
      <c r="I4308" s="8"/>
      <c r="J4308" s="8"/>
      <c r="N4308" s="7"/>
      <c r="O4308" s="8"/>
      <c r="P4308" s="8"/>
      <c r="Q4308" s="8"/>
      <c r="R4308" s="8"/>
      <c r="S4308" s="8"/>
      <c r="T4308" s="8"/>
      <c r="U4308" s="8"/>
      <c r="V4308" s="8"/>
      <c r="W4308" s="8"/>
    </row>
    <row r="4309" spans="1:23" ht="14.25" customHeight="1">
      <c r="A4309" s="7">
        <v>39934</v>
      </c>
      <c r="B4309" s="8">
        <v>1.0005999999999999</v>
      </c>
      <c r="C4309" s="8">
        <v>3.1072000000000002</v>
      </c>
      <c r="D4309" s="8">
        <v>2.1066000000000003</v>
      </c>
      <c r="E4309" s="8">
        <v>2.0299999999999998</v>
      </c>
      <c r="F4309" s="8">
        <v>3.21</v>
      </c>
      <c r="G4309" s="8">
        <v>84.51</v>
      </c>
      <c r="H4309" s="8"/>
      <c r="I4309" s="8"/>
      <c r="J4309" s="8"/>
      <c r="N4309" s="7"/>
      <c r="O4309" s="8"/>
      <c r="P4309" s="8"/>
      <c r="Q4309" s="8"/>
      <c r="R4309" s="8"/>
      <c r="S4309" s="8"/>
      <c r="T4309" s="8"/>
      <c r="U4309" s="8"/>
      <c r="V4309" s="8"/>
      <c r="W4309" s="8"/>
    </row>
    <row r="4310" spans="1:23" ht="14.25" customHeight="1">
      <c r="A4310" s="7">
        <v>39933</v>
      </c>
      <c r="B4310" s="8">
        <v>1.0005999999999999</v>
      </c>
      <c r="C4310" s="8">
        <v>3.1072000000000002</v>
      </c>
      <c r="D4310" s="8">
        <v>2.1066000000000003</v>
      </c>
      <c r="E4310" s="8">
        <v>2.02</v>
      </c>
      <c r="F4310" s="8">
        <v>3.16</v>
      </c>
      <c r="G4310" s="8">
        <v>84.8</v>
      </c>
      <c r="H4310" s="8"/>
      <c r="I4310" s="8"/>
      <c r="J4310" s="8"/>
      <c r="N4310" s="7"/>
      <c r="O4310" s="8"/>
      <c r="P4310" s="8"/>
      <c r="Q4310" s="8"/>
      <c r="R4310" s="8"/>
      <c r="S4310" s="8"/>
      <c r="T4310" s="8"/>
      <c r="U4310" s="8"/>
      <c r="V4310" s="8"/>
      <c r="W4310" s="8"/>
    </row>
    <row r="4311" spans="1:23" ht="14.25" customHeight="1">
      <c r="A4311" s="7">
        <v>39932</v>
      </c>
      <c r="B4311" s="8">
        <v>1.0011000000000001</v>
      </c>
      <c r="C4311" s="8">
        <v>3.1286</v>
      </c>
      <c r="D4311" s="8">
        <v>2.1274999999999999</v>
      </c>
      <c r="E4311" s="8">
        <v>2.0099999999999998</v>
      </c>
      <c r="F4311" s="8">
        <v>3.12</v>
      </c>
      <c r="G4311" s="8">
        <v>84.66</v>
      </c>
      <c r="H4311" s="8"/>
      <c r="I4311" s="8"/>
      <c r="J4311" s="8"/>
      <c r="N4311" s="7"/>
      <c r="O4311" s="8"/>
      <c r="P4311" s="8"/>
      <c r="Q4311" s="8"/>
      <c r="R4311" s="8"/>
      <c r="S4311" s="8"/>
      <c r="T4311" s="8"/>
      <c r="U4311" s="8"/>
      <c r="V4311" s="8"/>
      <c r="W4311" s="8"/>
    </row>
    <row r="4312" spans="1:23" ht="14.25" customHeight="1">
      <c r="A4312" s="7">
        <v>39931</v>
      </c>
      <c r="B4312" s="8">
        <v>0.99580000000000002</v>
      </c>
      <c r="C4312" s="8">
        <v>3.1532</v>
      </c>
      <c r="D4312" s="8">
        <v>2.1574</v>
      </c>
      <c r="E4312" s="8">
        <v>1.97</v>
      </c>
      <c r="F4312" s="8">
        <v>3.05</v>
      </c>
      <c r="G4312" s="8">
        <v>85.19</v>
      </c>
      <c r="H4312" s="8"/>
      <c r="I4312" s="8"/>
      <c r="J4312" s="8"/>
      <c r="N4312" s="7"/>
      <c r="O4312" s="8"/>
      <c r="P4312" s="8"/>
      <c r="Q4312" s="8"/>
      <c r="R4312" s="8"/>
      <c r="S4312" s="8"/>
      <c r="T4312" s="8"/>
      <c r="U4312" s="8"/>
      <c r="V4312" s="8"/>
      <c r="W4312" s="8"/>
    </row>
    <row r="4313" spans="1:23" ht="14.25" customHeight="1">
      <c r="A4313" s="7">
        <v>39930</v>
      </c>
      <c r="B4313" s="8">
        <v>1.0053000000000001</v>
      </c>
      <c r="C4313" s="8">
        <v>3.1579000000000002</v>
      </c>
      <c r="D4313" s="8">
        <v>2.1526000000000001</v>
      </c>
      <c r="E4313" s="8">
        <v>1.87</v>
      </c>
      <c r="F4313" s="8">
        <v>2.95</v>
      </c>
      <c r="G4313" s="8">
        <v>85.72</v>
      </c>
      <c r="H4313" s="8"/>
      <c r="I4313" s="8"/>
      <c r="J4313" s="8"/>
      <c r="N4313" s="7"/>
      <c r="O4313" s="8"/>
      <c r="P4313" s="8"/>
      <c r="Q4313" s="8"/>
      <c r="R4313" s="8"/>
      <c r="S4313" s="8"/>
      <c r="T4313" s="8"/>
      <c r="U4313" s="8"/>
      <c r="V4313" s="8"/>
      <c r="W4313" s="8"/>
    </row>
    <row r="4314" spans="1:23" ht="14.25" customHeight="1">
      <c r="A4314" s="7">
        <v>39927</v>
      </c>
      <c r="B4314" s="8">
        <v>1.0326</v>
      </c>
      <c r="C4314" s="8">
        <v>3.1570999999999998</v>
      </c>
      <c r="D4314" s="8">
        <v>2.1244999999999998</v>
      </c>
      <c r="E4314" s="8">
        <v>1.96</v>
      </c>
      <c r="F4314" s="8">
        <v>3.03</v>
      </c>
      <c r="G4314" s="8">
        <v>84.76</v>
      </c>
      <c r="H4314" s="8"/>
      <c r="I4314" s="8"/>
      <c r="J4314" s="8"/>
      <c r="N4314" s="7"/>
      <c r="O4314" s="8"/>
      <c r="P4314" s="8"/>
      <c r="Q4314" s="8"/>
      <c r="R4314" s="8"/>
      <c r="S4314" s="8"/>
      <c r="T4314" s="8"/>
      <c r="U4314" s="8"/>
      <c r="V4314" s="8"/>
      <c r="W4314" s="8"/>
    </row>
    <row r="4315" spans="1:23" ht="14.25" customHeight="1">
      <c r="A4315" s="7">
        <v>39926</v>
      </c>
      <c r="B4315" s="8">
        <v>1.0032000000000001</v>
      </c>
      <c r="C4315" s="8">
        <v>3.1617999999999999</v>
      </c>
      <c r="D4315" s="8">
        <v>2.1585999999999999</v>
      </c>
      <c r="E4315" s="8">
        <v>1.89</v>
      </c>
      <c r="F4315" s="8">
        <v>2.96</v>
      </c>
      <c r="G4315" s="8">
        <v>85.43</v>
      </c>
      <c r="H4315" s="8"/>
      <c r="I4315" s="8"/>
      <c r="J4315" s="8"/>
      <c r="N4315" s="7"/>
      <c r="O4315" s="8"/>
      <c r="P4315" s="8"/>
      <c r="Q4315" s="8"/>
      <c r="R4315" s="8"/>
      <c r="S4315" s="8"/>
      <c r="T4315" s="8"/>
      <c r="U4315" s="8"/>
      <c r="V4315" s="8"/>
      <c r="W4315" s="8"/>
    </row>
    <row r="4316" spans="1:23" ht="14.25" customHeight="1">
      <c r="A4316" s="7">
        <v>39925</v>
      </c>
      <c r="B4316" s="8">
        <v>0.98919999999999997</v>
      </c>
      <c r="C4316" s="8">
        <v>3.1608999999999998</v>
      </c>
      <c r="D4316" s="8">
        <v>2.1717</v>
      </c>
      <c r="E4316" s="8">
        <v>1.92</v>
      </c>
      <c r="F4316" s="8">
        <v>2.98</v>
      </c>
      <c r="G4316" s="8">
        <v>86.28</v>
      </c>
      <c r="H4316" s="8"/>
      <c r="I4316" s="8"/>
      <c r="J4316" s="8"/>
      <c r="N4316" s="7"/>
      <c r="O4316" s="8"/>
      <c r="P4316" s="8"/>
      <c r="Q4316" s="8"/>
      <c r="R4316" s="8"/>
      <c r="S4316" s="8"/>
      <c r="T4316" s="8"/>
      <c r="U4316" s="8"/>
      <c r="V4316" s="8"/>
      <c r="W4316" s="8"/>
    </row>
    <row r="4317" spans="1:23" ht="14.25" customHeight="1">
      <c r="A4317" s="7">
        <v>39924</v>
      </c>
      <c r="B4317" s="8">
        <v>0.99890000000000001</v>
      </c>
      <c r="C4317" s="8">
        <v>3.1616</v>
      </c>
      <c r="D4317" s="8">
        <v>2.1627000000000001</v>
      </c>
      <c r="E4317" s="8">
        <v>1.87</v>
      </c>
      <c r="F4317" s="8">
        <v>2.94</v>
      </c>
      <c r="G4317" s="8">
        <v>86.49</v>
      </c>
      <c r="H4317" s="8"/>
      <c r="I4317" s="8"/>
      <c r="J4317" s="8"/>
      <c r="N4317" s="7"/>
      <c r="O4317" s="8"/>
      <c r="P4317" s="8"/>
      <c r="Q4317" s="8"/>
      <c r="R4317" s="8"/>
      <c r="S4317" s="8"/>
      <c r="T4317" s="8"/>
      <c r="U4317" s="8"/>
      <c r="V4317" s="8"/>
      <c r="W4317" s="8"/>
    </row>
    <row r="4318" spans="1:23" ht="14.25" customHeight="1">
      <c r="A4318" s="7">
        <v>39923</v>
      </c>
      <c r="B4318" s="8">
        <v>0.99409999999999998</v>
      </c>
      <c r="C4318" s="8">
        <v>3.1412</v>
      </c>
      <c r="D4318" s="8">
        <v>2.1471</v>
      </c>
      <c r="E4318" s="8">
        <v>1.82</v>
      </c>
      <c r="F4318" s="8">
        <v>2.88</v>
      </c>
      <c r="G4318" s="8">
        <v>86.67</v>
      </c>
      <c r="H4318" s="8"/>
      <c r="I4318" s="8"/>
      <c r="J4318" s="8"/>
      <c r="N4318" s="7"/>
      <c r="O4318" s="8"/>
      <c r="P4318" s="8"/>
      <c r="Q4318" s="8"/>
      <c r="R4318" s="8"/>
      <c r="S4318" s="8"/>
      <c r="T4318" s="8"/>
      <c r="U4318" s="8"/>
      <c r="V4318" s="8"/>
      <c r="W4318" s="8"/>
    </row>
    <row r="4319" spans="1:23" ht="14.25" customHeight="1">
      <c r="A4319" s="7">
        <v>39920</v>
      </c>
      <c r="B4319" s="8">
        <v>1.0078</v>
      </c>
      <c r="C4319" s="8">
        <v>3.1634000000000002</v>
      </c>
      <c r="D4319" s="8">
        <v>2.1556000000000002</v>
      </c>
      <c r="E4319" s="8">
        <v>1.91</v>
      </c>
      <c r="F4319" s="8">
        <v>2.98</v>
      </c>
      <c r="G4319" s="8">
        <v>85.88</v>
      </c>
      <c r="H4319" s="8"/>
      <c r="I4319" s="8"/>
      <c r="J4319" s="8"/>
      <c r="N4319" s="7"/>
      <c r="O4319" s="8"/>
      <c r="P4319" s="8"/>
      <c r="Q4319" s="8"/>
      <c r="R4319" s="8"/>
      <c r="S4319" s="8"/>
      <c r="T4319" s="8"/>
      <c r="U4319" s="8"/>
      <c r="V4319" s="8"/>
      <c r="W4319" s="8"/>
    </row>
    <row r="4320" spans="1:23" ht="14.25" customHeight="1">
      <c r="A4320" s="7">
        <v>39919</v>
      </c>
      <c r="B4320" s="8">
        <v>0.98270000000000002</v>
      </c>
      <c r="C4320" s="8">
        <v>3.1840999999999999</v>
      </c>
      <c r="D4320" s="8">
        <v>2.2014</v>
      </c>
      <c r="E4320" s="8">
        <v>1.79</v>
      </c>
      <c r="F4320" s="8">
        <v>2.86</v>
      </c>
      <c r="G4320" s="8">
        <v>85.18</v>
      </c>
      <c r="H4320" s="8"/>
      <c r="I4320" s="8"/>
      <c r="J4320" s="8"/>
      <c r="N4320" s="7"/>
      <c r="O4320" s="8"/>
      <c r="P4320" s="8"/>
      <c r="Q4320" s="8"/>
      <c r="R4320" s="8"/>
      <c r="S4320" s="8"/>
      <c r="T4320" s="8"/>
      <c r="U4320" s="8"/>
      <c r="V4320" s="8"/>
      <c r="W4320" s="8"/>
    </row>
    <row r="4321" spans="1:23" ht="14.25" customHeight="1">
      <c r="A4321" s="7">
        <v>39918</v>
      </c>
      <c r="B4321" s="8">
        <v>0.99209999999999998</v>
      </c>
      <c r="C4321" s="8">
        <v>3.2113999999999998</v>
      </c>
      <c r="D4321" s="8">
        <v>2.2192999999999996</v>
      </c>
      <c r="E4321" s="8">
        <v>1.71</v>
      </c>
      <c r="F4321" s="8">
        <v>2.82</v>
      </c>
      <c r="G4321" s="8">
        <v>84.96</v>
      </c>
      <c r="H4321" s="8"/>
      <c r="I4321" s="8"/>
      <c r="J4321" s="8"/>
      <c r="N4321" s="7"/>
      <c r="O4321" s="8"/>
      <c r="P4321" s="8"/>
      <c r="Q4321" s="8"/>
      <c r="R4321" s="8"/>
      <c r="S4321" s="8"/>
      <c r="T4321" s="8"/>
      <c r="U4321" s="8"/>
      <c r="V4321" s="8"/>
      <c r="W4321" s="8"/>
    </row>
    <row r="4322" spans="1:23" ht="14.25" customHeight="1">
      <c r="A4322" s="7">
        <v>39917</v>
      </c>
      <c r="B4322" s="8">
        <v>0.96799999999999997</v>
      </c>
      <c r="C4322" s="8">
        <v>3.2044000000000001</v>
      </c>
      <c r="D4322" s="8">
        <v>2.2364000000000002</v>
      </c>
      <c r="E4322" s="8">
        <v>1.71</v>
      </c>
      <c r="F4322" s="8">
        <v>2.8</v>
      </c>
      <c r="G4322" s="8">
        <v>84.78</v>
      </c>
      <c r="H4322" s="8"/>
      <c r="I4322" s="8"/>
      <c r="J4322" s="8"/>
      <c r="N4322" s="7"/>
      <c r="O4322" s="8"/>
      <c r="P4322" s="8"/>
      <c r="Q4322" s="8"/>
      <c r="R4322" s="8"/>
      <c r="S4322" s="8"/>
      <c r="T4322" s="8"/>
      <c r="U4322" s="8"/>
      <c r="V4322" s="8"/>
      <c r="W4322" s="8"/>
    </row>
    <row r="4323" spans="1:23" ht="14.25" customHeight="1">
      <c r="A4323" s="7">
        <v>39916</v>
      </c>
      <c r="B4323" s="8">
        <v>0.97119999999999995</v>
      </c>
      <c r="C4323" s="8">
        <v>3.1953</v>
      </c>
      <c r="D4323" s="8">
        <v>2.2241</v>
      </c>
      <c r="E4323" s="8">
        <v>1.81</v>
      </c>
      <c r="F4323" s="8">
        <v>2.88</v>
      </c>
      <c r="G4323" s="8">
        <v>84.6</v>
      </c>
      <c r="H4323" s="8"/>
      <c r="I4323" s="8"/>
      <c r="J4323" s="8"/>
      <c r="N4323" s="7"/>
      <c r="O4323" s="8"/>
      <c r="P4323" s="8"/>
      <c r="Q4323" s="8"/>
      <c r="R4323" s="8"/>
      <c r="S4323" s="8"/>
      <c r="T4323" s="8"/>
      <c r="U4323" s="8"/>
      <c r="V4323" s="8"/>
      <c r="W4323" s="8"/>
    </row>
    <row r="4324" spans="1:23" ht="14.25" customHeight="1">
      <c r="A4324" s="7">
        <v>39913</v>
      </c>
      <c r="B4324" s="8">
        <v>0.98370000000000002</v>
      </c>
      <c r="C4324" s="8">
        <v>3.1953999999999998</v>
      </c>
      <c r="D4324" s="8">
        <v>2.2116999999999996</v>
      </c>
      <c r="E4324" s="8">
        <v>1.9</v>
      </c>
      <c r="F4324" s="8">
        <v>2.96</v>
      </c>
      <c r="G4324" s="8">
        <v>85.52</v>
      </c>
      <c r="H4324" s="8"/>
      <c r="I4324" s="8"/>
      <c r="J4324" s="8"/>
      <c r="N4324" s="7"/>
      <c r="O4324" s="8"/>
      <c r="P4324" s="8"/>
      <c r="Q4324" s="8"/>
      <c r="R4324" s="8"/>
      <c r="S4324" s="8"/>
      <c r="T4324" s="8"/>
      <c r="U4324" s="8"/>
      <c r="V4324" s="8"/>
      <c r="W4324" s="8"/>
    </row>
    <row r="4325" spans="1:23" ht="14.25" customHeight="1">
      <c r="A4325" s="7">
        <v>39912</v>
      </c>
      <c r="B4325" s="8">
        <v>0.99570000000000003</v>
      </c>
      <c r="C4325" s="8">
        <v>3.1949000000000001</v>
      </c>
      <c r="D4325" s="8">
        <v>2.1992000000000003</v>
      </c>
      <c r="E4325" s="8">
        <v>1.9</v>
      </c>
      <c r="F4325" s="8">
        <v>2.96</v>
      </c>
      <c r="G4325" s="8">
        <v>85.65</v>
      </c>
      <c r="H4325" s="8"/>
      <c r="I4325" s="8"/>
      <c r="J4325" s="8"/>
      <c r="N4325" s="7"/>
      <c r="O4325" s="8"/>
      <c r="P4325" s="8"/>
      <c r="Q4325" s="8"/>
      <c r="R4325" s="8"/>
      <c r="S4325" s="8"/>
      <c r="T4325" s="8"/>
      <c r="U4325" s="8"/>
      <c r="V4325" s="8"/>
      <c r="W4325" s="8"/>
    </row>
    <row r="4326" spans="1:23" ht="14.25" customHeight="1">
      <c r="A4326" s="7">
        <v>39911</v>
      </c>
      <c r="B4326" s="8">
        <v>1.0052000000000001</v>
      </c>
      <c r="C4326" s="8">
        <v>3.1869000000000001</v>
      </c>
      <c r="D4326" s="8">
        <v>2.1817000000000002</v>
      </c>
      <c r="E4326" s="8">
        <v>1.83</v>
      </c>
      <c r="F4326" s="8">
        <v>2.86</v>
      </c>
      <c r="G4326" s="8">
        <v>85.2</v>
      </c>
      <c r="H4326" s="8"/>
      <c r="I4326" s="8"/>
      <c r="J4326" s="8"/>
      <c r="N4326" s="7"/>
      <c r="O4326" s="8"/>
      <c r="P4326" s="8"/>
      <c r="Q4326" s="8"/>
      <c r="R4326" s="8"/>
      <c r="S4326" s="8"/>
      <c r="T4326" s="8"/>
      <c r="U4326" s="8"/>
      <c r="V4326" s="8"/>
      <c r="W4326" s="8"/>
    </row>
    <row r="4327" spans="1:23" ht="14.25" customHeight="1">
      <c r="A4327" s="7">
        <v>39910</v>
      </c>
      <c r="B4327" s="8">
        <v>0.99939999999999996</v>
      </c>
      <c r="C4327" s="8">
        <v>3.1804999999999999</v>
      </c>
      <c r="D4327" s="8">
        <v>2.1810999999999998</v>
      </c>
      <c r="E4327" s="8">
        <v>1.87</v>
      </c>
      <c r="F4327" s="8">
        <v>2.93</v>
      </c>
      <c r="G4327" s="8">
        <v>85.24</v>
      </c>
      <c r="H4327" s="8"/>
      <c r="I4327" s="8"/>
      <c r="J4327" s="8"/>
      <c r="N4327" s="7"/>
      <c r="O4327" s="8"/>
      <c r="P4327" s="8"/>
      <c r="Q4327" s="8"/>
      <c r="R4327" s="8"/>
      <c r="S4327" s="8"/>
      <c r="T4327" s="8"/>
      <c r="U4327" s="8"/>
      <c r="V4327" s="8"/>
      <c r="W4327" s="8"/>
    </row>
    <row r="4328" spans="1:23" ht="14.25" customHeight="1">
      <c r="A4328" s="7">
        <v>39909</v>
      </c>
      <c r="B4328" s="8">
        <v>0.96379999999999999</v>
      </c>
      <c r="C4328" s="8">
        <v>3.1804999999999999</v>
      </c>
      <c r="D4328" s="8">
        <v>2.2166999999999999</v>
      </c>
      <c r="E4328" s="8">
        <v>1.9</v>
      </c>
      <c r="F4328" s="8">
        <v>2.95</v>
      </c>
      <c r="G4328" s="8">
        <v>84.38</v>
      </c>
      <c r="H4328" s="8"/>
      <c r="I4328" s="8"/>
      <c r="J4328" s="8"/>
      <c r="N4328" s="7"/>
      <c r="O4328" s="8"/>
      <c r="P4328" s="8"/>
      <c r="Q4328" s="8"/>
      <c r="R4328" s="8"/>
      <c r="S4328" s="8"/>
      <c r="T4328" s="8"/>
      <c r="U4328" s="8"/>
      <c r="V4328" s="8"/>
      <c r="W4328" s="8"/>
    </row>
    <row r="4329" spans="1:23" ht="14.25" customHeight="1">
      <c r="A4329" s="7">
        <v>39906</v>
      </c>
      <c r="B4329" s="8">
        <v>0.96379999999999999</v>
      </c>
      <c r="C4329" s="8">
        <v>3.1804999999999999</v>
      </c>
      <c r="D4329" s="8">
        <v>2.2166999999999999</v>
      </c>
      <c r="E4329" s="8">
        <v>1.87</v>
      </c>
      <c r="F4329" s="8">
        <v>2.91</v>
      </c>
      <c r="G4329" s="8">
        <v>84.17</v>
      </c>
      <c r="H4329" s="8"/>
      <c r="I4329" s="8"/>
      <c r="J4329" s="8"/>
      <c r="N4329" s="7"/>
      <c r="O4329" s="8"/>
      <c r="P4329" s="8"/>
      <c r="Q4329" s="8"/>
      <c r="R4329" s="8"/>
      <c r="S4329" s="8"/>
      <c r="T4329" s="8"/>
      <c r="U4329" s="8"/>
      <c r="V4329" s="8"/>
      <c r="W4329" s="8"/>
    </row>
    <row r="4330" spans="1:23" ht="14.25" customHeight="1">
      <c r="A4330" s="7">
        <v>39905</v>
      </c>
      <c r="B4330" s="8">
        <v>0.94789999999999996</v>
      </c>
      <c r="C4330" s="8">
        <v>3.1714000000000002</v>
      </c>
      <c r="D4330" s="8">
        <v>2.2235000000000005</v>
      </c>
      <c r="E4330" s="8">
        <v>1.74</v>
      </c>
      <c r="F4330" s="8">
        <v>2.77</v>
      </c>
      <c r="G4330" s="8">
        <v>84.3</v>
      </c>
      <c r="H4330" s="8"/>
      <c r="I4330" s="8"/>
      <c r="J4330" s="8"/>
      <c r="N4330" s="7"/>
      <c r="O4330" s="8"/>
      <c r="P4330" s="8"/>
      <c r="Q4330" s="8"/>
      <c r="R4330" s="8"/>
      <c r="S4330" s="8"/>
      <c r="T4330" s="8"/>
      <c r="U4330" s="8"/>
      <c r="V4330" s="8"/>
      <c r="W4330" s="8"/>
    </row>
    <row r="4331" spans="1:23" ht="14.25" customHeight="1">
      <c r="A4331" s="7">
        <v>39904</v>
      </c>
      <c r="B4331" s="8">
        <v>0.96430000000000005</v>
      </c>
      <c r="C4331" s="8">
        <v>3.1617999999999999</v>
      </c>
      <c r="D4331" s="8">
        <v>2.1974999999999998</v>
      </c>
      <c r="E4331" s="8">
        <v>1.65</v>
      </c>
      <c r="F4331" s="8">
        <v>2.68</v>
      </c>
      <c r="G4331" s="8">
        <v>85.47</v>
      </c>
      <c r="H4331" s="8"/>
      <c r="I4331" s="8"/>
      <c r="J4331" s="8"/>
      <c r="N4331" s="7"/>
      <c r="O4331" s="8"/>
      <c r="P4331" s="8"/>
      <c r="Q4331" s="8"/>
      <c r="R4331" s="8"/>
      <c r="S4331" s="8"/>
      <c r="T4331" s="8"/>
      <c r="U4331" s="8"/>
      <c r="V4331" s="8"/>
      <c r="W4331" s="8"/>
    </row>
    <row r="4332" spans="1:23" ht="14.25" customHeight="1">
      <c r="A4332" s="7">
        <v>39903</v>
      </c>
      <c r="B4332" s="8">
        <v>0.96699999999999997</v>
      </c>
      <c r="C4332" s="8">
        <v>3.1612</v>
      </c>
      <c r="D4332" s="8">
        <v>2.1941999999999999</v>
      </c>
      <c r="E4332" s="8">
        <v>1.67</v>
      </c>
      <c r="F4332" s="8">
        <v>2.71</v>
      </c>
      <c r="G4332" s="8">
        <v>85.6</v>
      </c>
      <c r="H4332" s="8"/>
      <c r="I4332" s="8"/>
      <c r="J4332" s="8"/>
      <c r="N4332" s="7"/>
      <c r="O4332" s="8"/>
      <c r="P4332" s="8"/>
      <c r="Q4332" s="8"/>
      <c r="R4332" s="8"/>
      <c r="S4332" s="8"/>
      <c r="T4332" s="8"/>
      <c r="U4332" s="8"/>
      <c r="V4332" s="8"/>
      <c r="W4332" s="8"/>
    </row>
    <row r="4333" spans="1:23" ht="14.25" customHeight="1">
      <c r="A4333" s="7">
        <v>39902</v>
      </c>
      <c r="B4333" s="8">
        <v>0.90739999999999998</v>
      </c>
      <c r="C4333" s="8">
        <v>3.1608000000000001</v>
      </c>
      <c r="D4333" s="8">
        <v>2.2534000000000001</v>
      </c>
      <c r="E4333" s="8">
        <v>1.72</v>
      </c>
      <c r="F4333" s="8">
        <v>2.73</v>
      </c>
      <c r="G4333" s="8">
        <v>85.67</v>
      </c>
      <c r="H4333" s="8"/>
      <c r="I4333" s="8"/>
      <c r="J4333" s="8"/>
      <c r="N4333" s="7"/>
      <c r="O4333" s="8"/>
      <c r="P4333" s="8"/>
      <c r="Q4333" s="8"/>
      <c r="R4333" s="8"/>
      <c r="S4333" s="8"/>
      <c r="T4333" s="8"/>
      <c r="U4333" s="8"/>
      <c r="V4333" s="8"/>
      <c r="W4333" s="8"/>
    </row>
    <row r="4334" spans="1:23" ht="14.25" customHeight="1">
      <c r="A4334" s="7">
        <v>39899</v>
      </c>
      <c r="B4334" s="8">
        <v>0.92910000000000004</v>
      </c>
      <c r="C4334" s="8">
        <v>3.1594000000000002</v>
      </c>
      <c r="D4334" s="8">
        <v>2.2303000000000002</v>
      </c>
      <c r="E4334" s="8">
        <v>1.79</v>
      </c>
      <c r="F4334" s="8">
        <v>2.78</v>
      </c>
      <c r="G4334" s="8">
        <v>85.18</v>
      </c>
      <c r="H4334" s="8"/>
      <c r="I4334" s="8"/>
      <c r="J4334" s="8"/>
      <c r="N4334" s="7"/>
      <c r="O4334" s="8"/>
      <c r="P4334" s="8"/>
      <c r="Q4334" s="8"/>
      <c r="R4334" s="8"/>
      <c r="S4334" s="8"/>
      <c r="T4334" s="8"/>
      <c r="U4334" s="8"/>
      <c r="V4334" s="8"/>
      <c r="W4334" s="8"/>
    </row>
    <row r="4335" spans="1:23" ht="14.25" customHeight="1">
      <c r="A4335" s="7">
        <v>39898</v>
      </c>
      <c r="B4335" s="8">
        <v>0.93840000000000001</v>
      </c>
      <c r="C4335" s="8">
        <v>3.1606000000000001</v>
      </c>
      <c r="D4335" s="8">
        <v>2.2222</v>
      </c>
      <c r="E4335" s="8">
        <v>1.8</v>
      </c>
      <c r="F4335" s="8">
        <v>2.76</v>
      </c>
      <c r="G4335" s="8">
        <v>84.12</v>
      </c>
      <c r="H4335" s="8"/>
      <c r="I4335" s="8"/>
      <c r="J4335" s="8"/>
      <c r="N4335" s="7"/>
      <c r="O4335" s="8"/>
      <c r="P4335" s="8"/>
      <c r="Q4335" s="8"/>
      <c r="R4335" s="8"/>
      <c r="S4335" s="8"/>
      <c r="T4335" s="8"/>
      <c r="U4335" s="8"/>
      <c r="V4335" s="8"/>
      <c r="W4335" s="8"/>
    </row>
    <row r="4336" spans="1:23" ht="14.25" customHeight="1">
      <c r="A4336" s="7">
        <v>39897</v>
      </c>
      <c r="B4336" s="8">
        <v>0.90949999999999998</v>
      </c>
      <c r="C4336" s="8">
        <v>3.1297000000000001</v>
      </c>
      <c r="D4336" s="8">
        <v>2.2202000000000002</v>
      </c>
      <c r="E4336" s="8">
        <v>1.84</v>
      </c>
      <c r="F4336" s="8">
        <v>2.81</v>
      </c>
      <c r="G4336" s="8">
        <v>83.76</v>
      </c>
      <c r="H4336" s="8"/>
      <c r="I4336" s="8"/>
      <c r="J4336" s="8"/>
      <c r="N4336" s="7"/>
      <c r="O4336" s="8"/>
      <c r="P4336" s="8"/>
      <c r="Q4336" s="8"/>
      <c r="R4336" s="8"/>
      <c r="S4336" s="8"/>
      <c r="T4336" s="8"/>
      <c r="U4336" s="8"/>
      <c r="V4336" s="8"/>
      <c r="W4336" s="8"/>
    </row>
    <row r="4337" spans="1:23" ht="14.25" customHeight="1">
      <c r="A4337" s="7">
        <v>39896</v>
      </c>
      <c r="B4337" s="8">
        <v>0.90139999999999998</v>
      </c>
      <c r="C4337" s="8">
        <v>3.1295000000000002</v>
      </c>
      <c r="D4337" s="8">
        <v>2.2281000000000004</v>
      </c>
      <c r="E4337" s="8">
        <v>1.7</v>
      </c>
      <c r="F4337" s="8">
        <v>2.68</v>
      </c>
      <c r="G4337" s="8">
        <v>84.11</v>
      </c>
      <c r="H4337" s="8"/>
      <c r="I4337" s="8"/>
      <c r="J4337" s="8"/>
      <c r="N4337" s="7"/>
      <c r="O4337" s="8"/>
      <c r="P4337" s="8"/>
      <c r="Q4337" s="8"/>
      <c r="R4337" s="8"/>
      <c r="S4337" s="8"/>
      <c r="T4337" s="8"/>
      <c r="U4337" s="8"/>
      <c r="V4337" s="8"/>
      <c r="W4337" s="8"/>
    </row>
    <row r="4338" spans="1:23" ht="14.25" customHeight="1">
      <c r="A4338" s="7">
        <v>39895</v>
      </c>
      <c r="B4338" s="8">
        <v>0.89970000000000006</v>
      </c>
      <c r="C4338" s="8">
        <v>3.0831</v>
      </c>
      <c r="D4338" s="8">
        <v>2.1833999999999998</v>
      </c>
      <c r="E4338" s="8">
        <v>1.69</v>
      </c>
      <c r="F4338" s="8">
        <v>2.68</v>
      </c>
      <c r="G4338" s="8">
        <v>83.13</v>
      </c>
      <c r="H4338" s="8"/>
      <c r="I4338" s="8"/>
      <c r="J4338" s="8"/>
      <c r="N4338" s="7"/>
      <c r="O4338" s="8"/>
      <c r="P4338" s="8"/>
      <c r="Q4338" s="8"/>
      <c r="R4338" s="8"/>
      <c r="S4338" s="8"/>
      <c r="T4338" s="8"/>
      <c r="U4338" s="8"/>
      <c r="V4338" s="8"/>
      <c r="W4338" s="8"/>
    </row>
    <row r="4339" spans="1:23" ht="14.25" customHeight="1">
      <c r="A4339" s="7">
        <v>39892</v>
      </c>
      <c r="B4339" s="8">
        <v>0.92110000000000003</v>
      </c>
      <c r="C4339" s="8">
        <v>3.0771999999999999</v>
      </c>
      <c r="D4339" s="8">
        <v>2.1560999999999999</v>
      </c>
      <c r="E4339" s="8">
        <v>1.66</v>
      </c>
      <c r="F4339" s="8">
        <v>2.65</v>
      </c>
      <c r="G4339" s="8">
        <v>83.71</v>
      </c>
      <c r="H4339" s="8"/>
      <c r="I4339" s="8"/>
      <c r="J4339" s="8"/>
      <c r="N4339" s="7"/>
      <c r="O4339" s="8"/>
      <c r="P4339" s="8"/>
      <c r="Q4339" s="8"/>
      <c r="R4339" s="8"/>
      <c r="S4339" s="8"/>
      <c r="T4339" s="8"/>
      <c r="U4339" s="8"/>
      <c r="V4339" s="8"/>
      <c r="W4339" s="8"/>
    </row>
    <row r="4340" spans="1:23" ht="14.25" customHeight="1">
      <c r="A4340" s="7">
        <v>39891</v>
      </c>
      <c r="B4340" s="8">
        <v>0.90049999999999997</v>
      </c>
      <c r="C4340" s="8">
        <v>3.0768</v>
      </c>
      <c r="D4340" s="8">
        <v>2.1762999999999999</v>
      </c>
      <c r="E4340" s="8">
        <v>1.64</v>
      </c>
      <c r="F4340" s="8">
        <v>2.61</v>
      </c>
      <c r="G4340" s="8">
        <v>83.07</v>
      </c>
      <c r="H4340" s="8"/>
      <c r="I4340" s="8"/>
      <c r="J4340" s="8"/>
      <c r="N4340" s="7"/>
      <c r="O4340" s="8"/>
      <c r="P4340" s="8"/>
      <c r="Q4340" s="8"/>
      <c r="R4340" s="8"/>
      <c r="S4340" s="8"/>
      <c r="T4340" s="8"/>
      <c r="U4340" s="8"/>
      <c r="V4340" s="8"/>
      <c r="W4340" s="8"/>
    </row>
    <row r="4341" spans="1:23" ht="14.25" customHeight="1">
      <c r="A4341" s="7">
        <v>39890</v>
      </c>
      <c r="B4341" s="8">
        <v>0.95079999999999998</v>
      </c>
      <c r="C4341" s="8">
        <v>3.1</v>
      </c>
      <c r="D4341" s="8">
        <v>2.1492</v>
      </c>
      <c r="E4341" s="8">
        <v>1.54</v>
      </c>
      <c r="F4341" s="8">
        <v>2.5099999999999998</v>
      </c>
      <c r="G4341" s="8">
        <v>84.11</v>
      </c>
      <c r="H4341" s="8"/>
      <c r="I4341" s="8"/>
      <c r="J4341" s="8"/>
      <c r="N4341" s="7"/>
      <c r="O4341" s="8"/>
      <c r="P4341" s="8"/>
      <c r="Q4341" s="8"/>
      <c r="R4341" s="8"/>
      <c r="S4341" s="8"/>
      <c r="T4341" s="8"/>
      <c r="U4341" s="8"/>
      <c r="V4341" s="8"/>
      <c r="W4341" s="8"/>
    </row>
    <row r="4342" spans="1:23" ht="14.25" customHeight="1">
      <c r="A4342" s="7">
        <v>39889</v>
      </c>
      <c r="B4342" s="8">
        <v>0.88790000000000002</v>
      </c>
      <c r="C4342" s="8">
        <v>3.1248999999999998</v>
      </c>
      <c r="D4342" s="8">
        <v>2.2369999999999997</v>
      </c>
      <c r="E4342" s="8">
        <v>2</v>
      </c>
      <c r="F4342" s="8">
        <v>3.02</v>
      </c>
      <c r="G4342" s="8">
        <v>86.88</v>
      </c>
      <c r="H4342" s="8"/>
      <c r="I4342" s="8"/>
      <c r="J4342" s="8"/>
      <c r="N4342" s="7"/>
      <c r="O4342" s="8"/>
      <c r="P4342" s="8"/>
      <c r="Q4342" s="8"/>
      <c r="R4342" s="8"/>
      <c r="S4342" s="8"/>
      <c r="T4342" s="8"/>
      <c r="U4342" s="8"/>
      <c r="V4342" s="8"/>
      <c r="W4342" s="8"/>
    </row>
    <row r="4343" spans="1:23" ht="14.25" customHeight="1">
      <c r="A4343" s="7">
        <v>39888</v>
      </c>
      <c r="B4343" s="8">
        <v>0.90249999999999997</v>
      </c>
      <c r="C4343" s="8">
        <v>3.1534</v>
      </c>
      <c r="D4343" s="8">
        <v>2.2509000000000001</v>
      </c>
      <c r="E4343" s="8">
        <v>1.91</v>
      </c>
      <c r="F4343" s="8">
        <v>2.97</v>
      </c>
      <c r="G4343" s="8">
        <v>87.01</v>
      </c>
      <c r="H4343" s="8"/>
      <c r="I4343" s="8"/>
      <c r="J4343" s="8"/>
      <c r="N4343" s="7"/>
      <c r="O4343" s="8"/>
      <c r="P4343" s="8"/>
      <c r="Q4343" s="8"/>
      <c r="R4343" s="8"/>
      <c r="S4343" s="8"/>
      <c r="T4343" s="8"/>
      <c r="U4343" s="8"/>
      <c r="V4343" s="8"/>
      <c r="W4343" s="8"/>
    </row>
    <row r="4344" spans="1:23" ht="14.25" customHeight="1">
      <c r="A4344" s="7">
        <v>39885</v>
      </c>
      <c r="B4344" s="8">
        <v>0.90620000000000001</v>
      </c>
      <c r="C4344" s="8">
        <v>3.1480000000000001</v>
      </c>
      <c r="D4344" s="8">
        <v>2.2418</v>
      </c>
      <c r="E4344" s="8">
        <v>1.87</v>
      </c>
      <c r="F4344" s="8">
        <v>2.89</v>
      </c>
      <c r="G4344" s="8">
        <v>87.26</v>
      </c>
      <c r="H4344" s="8"/>
      <c r="I4344" s="8"/>
      <c r="J4344" s="8"/>
      <c r="N4344" s="7"/>
      <c r="O4344" s="8"/>
      <c r="P4344" s="8"/>
      <c r="Q4344" s="8"/>
      <c r="R4344" s="8"/>
      <c r="S4344" s="8"/>
      <c r="T4344" s="8"/>
      <c r="U4344" s="8"/>
      <c r="V4344" s="8"/>
      <c r="W4344" s="8"/>
    </row>
    <row r="4345" spans="1:23" ht="14.25" customHeight="1">
      <c r="A4345" s="7">
        <v>39884</v>
      </c>
      <c r="B4345" s="8">
        <v>0.8871</v>
      </c>
      <c r="C4345" s="8">
        <v>3.1524000000000001</v>
      </c>
      <c r="D4345" s="8">
        <v>2.2652999999999999</v>
      </c>
      <c r="E4345" s="8">
        <v>1.92</v>
      </c>
      <c r="F4345" s="8">
        <v>2.89</v>
      </c>
      <c r="G4345" s="8">
        <v>87.35</v>
      </c>
      <c r="H4345" s="8"/>
      <c r="I4345" s="8"/>
      <c r="J4345" s="8"/>
      <c r="N4345" s="7"/>
      <c r="O4345" s="8"/>
      <c r="P4345" s="8"/>
      <c r="Q4345" s="8"/>
      <c r="R4345" s="8"/>
      <c r="S4345" s="8"/>
      <c r="T4345" s="8"/>
      <c r="U4345" s="8"/>
      <c r="V4345" s="8"/>
      <c r="W4345" s="8"/>
    </row>
    <row r="4346" spans="1:23" ht="14.25" customHeight="1">
      <c r="A4346" s="7">
        <v>39883</v>
      </c>
      <c r="B4346" s="8">
        <v>0.8881</v>
      </c>
      <c r="C4346" s="8">
        <v>3.1331000000000002</v>
      </c>
      <c r="D4346" s="8">
        <v>2.2450000000000001</v>
      </c>
      <c r="E4346" s="8">
        <v>1.96</v>
      </c>
      <c r="F4346" s="8">
        <v>2.95</v>
      </c>
      <c r="G4346" s="8">
        <v>87.63</v>
      </c>
      <c r="H4346" s="8"/>
      <c r="I4346" s="8"/>
      <c r="J4346" s="8"/>
      <c r="N4346" s="7"/>
      <c r="O4346" s="8"/>
      <c r="P4346" s="8"/>
      <c r="Q4346" s="8"/>
      <c r="R4346" s="8"/>
      <c r="S4346" s="8"/>
      <c r="T4346" s="8"/>
      <c r="U4346" s="8"/>
      <c r="V4346" s="8"/>
      <c r="W4346" s="8"/>
    </row>
    <row r="4347" spans="1:23" ht="14.25" customHeight="1">
      <c r="A4347" s="7">
        <v>39882</v>
      </c>
      <c r="B4347" s="8">
        <v>0.91320000000000001</v>
      </c>
      <c r="C4347" s="8">
        <v>3.1779999999999999</v>
      </c>
      <c r="D4347" s="8">
        <v>2.2648000000000001</v>
      </c>
      <c r="E4347" s="8">
        <v>1.99</v>
      </c>
      <c r="F4347" s="8">
        <v>2.99</v>
      </c>
      <c r="G4347" s="8">
        <v>88.62</v>
      </c>
      <c r="H4347" s="8"/>
      <c r="I4347" s="8"/>
      <c r="J4347" s="8"/>
      <c r="N4347" s="7"/>
      <c r="O4347" s="8"/>
      <c r="P4347" s="8"/>
      <c r="Q4347" s="8"/>
      <c r="R4347" s="8"/>
      <c r="S4347" s="8"/>
      <c r="T4347" s="8"/>
      <c r="U4347" s="8"/>
      <c r="V4347" s="8"/>
      <c r="W4347" s="8"/>
    </row>
    <row r="4348" spans="1:23" ht="14.25" customHeight="1">
      <c r="A4348" s="7">
        <v>39881</v>
      </c>
      <c r="B4348" s="8">
        <v>0.93759999999999999</v>
      </c>
      <c r="C4348" s="8">
        <v>3.2035999999999998</v>
      </c>
      <c r="D4348" s="8">
        <v>2.266</v>
      </c>
      <c r="E4348" s="8">
        <v>1.9</v>
      </c>
      <c r="F4348" s="8">
        <v>2.89</v>
      </c>
      <c r="G4348" s="8">
        <v>89.17</v>
      </c>
      <c r="H4348" s="8"/>
      <c r="I4348" s="8"/>
      <c r="J4348" s="8"/>
      <c r="N4348" s="7"/>
      <c r="O4348" s="8"/>
      <c r="P4348" s="8"/>
      <c r="Q4348" s="8"/>
      <c r="R4348" s="8"/>
      <c r="S4348" s="8"/>
      <c r="T4348" s="8"/>
      <c r="U4348" s="8"/>
      <c r="V4348" s="8"/>
      <c r="W4348" s="8"/>
    </row>
    <row r="4349" spans="1:23" ht="14.25" customHeight="1">
      <c r="A4349" s="7">
        <v>39878</v>
      </c>
      <c r="B4349" s="8">
        <v>0.9405</v>
      </c>
      <c r="C4349" s="8">
        <v>3.2290999999999999</v>
      </c>
      <c r="D4349" s="8">
        <v>2.2885999999999997</v>
      </c>
      <c r="E4349" s="8">
        <v>1.83</v>
      </c>
      <c r="F4349" s="8">
        <v>2.83</v>
      </c>
      <c r="G4349" s="8">
        <v>88.59</v>
      </c>
      <c r="H4349" s="8"/>
      <c r="I4349" s="8"/>
      <c r="J4349" s="8"/>
      <c r="N4349" s="7"/>
      <c r="O4349" s="8"/>
      <c r="P4349" s="8"/>
      <c r="Q4349" s="8"/>
      <c r="R4349" s="8"/>
      <c r="S4349" s="8"/>
      <c r="T4349" s="8"/>
      <c r="U4349" s="8"/>
      <c r="V4349" s="8"/>
      <c r="W4349" s="8"/>
    </row>
    <row r="4350" spans="1:23" ht="14.25" customHeight="1">
      <c r="A4350" s="7">
        <v>39877</v>
      </c>
      <c r="B4350" s="8">
        <v>0.98780000000000001</v>
      </c>
      <c r="C4350" s="8">
        <v>3.2309999999999999</v>
      </c>
      <c r="D4350" s="8">
        <v>2.2431999999999999</v>
      </c>
      <c r="E4350" s="8">
        <v>1.82</v>
      </c>
      <c r="F4350" s="8">
        <v>2.83</v>
      </c>
      <c r="G4350" s="8">
        <v>89.1</v>
      </c>
      <c r="H4350" s="8"/>
      <c r="I4350" s="8"/>
      <c r="J4350" s="8"/>
      <c r="N4350" s="7"/>
      <c r="O4350" s="8"/>
      <c r="P4350" s="8"/>
      <c r="Q4350" s="8"/>
      <c r="R4350" s="8"/>
      <c r="S4350" s="8"/>
      <c r="T4350" s="8"/>
      <c r="U4350" s="8"/>
      <c r="V4350" s="8"/>
      <c r="W4350" s="8"/>
    </row>
    <row r="4351" spans="1:23" ht="14.25" customHeight="1">
      <c r="A4351" s="7">
        <v>39876</v>
      </c>
      <c r="B4351" s="8">
        <v>0.98950000000000005</v>
      </c>
      <c r="C4351" s="8">
        <v>3.2075</v>
      </c>
      <c r="D4351" s="8">
        <v>2.218</v>
      </c>
      <c r="E4351" s="8">
        <v>1.97</v>
      </c>
      <c r="F4351" s="8">
        <v>3.01</v>
      </c>
      <c r="G4351" s="8">
        <v>88.44</v>
      </c>
      <c r="H4351" s="8"/>
      <c r="I4351" s="8"/>
      <c r="J4351" s="8"/>
      <c r="N4351" s="7"/>
      <c r="O4351" s="8"/>
      <c r="P4351" s="8"/>
      <c r="Q4351" s="8"/>
      <c r="R4351" s="8"/>
      <c r="S4351" s="8"/>
      <c r="T4351" s="8"/>
      <c r="U4351" s="8"/>
      <c r="V4351" s="8"/>
      <c r="W4351" s="8"/>
    </row>
    <row r="4352" spans="1:23" ht="14.25" customHeight="1">
      <c r="A4352" s="7">
        <v>39875</v>
      </c>
      <c r="B4352" s="8">
        <v>0.99680000000000002</v>
      </c>
      <c r="C4352" s="8">
        <v>3.1755</v>
      </c>
      <c r="D4352" s="8">
        <v>2.1787000000000001</v>
      </c>
      <c r="E4352" s="8">
        <v>1.87</v>
      </c>
      <c r="F4352" s="8">
        <v>2.93</v>
      </c>
      <c r="G4352" s="8">
        <v>89.07</v>
      </c>
      <c r="H4352" s="8"/>
      <c r="I4352" s="8"/>
      <c r="J4352" s="8"/>
      <c r="N4352" s="7"/>
      <c r="O4352" s="8"/>
      <c r="P4352" s="8"/>
      <c r="Q4352" s="8"/>
      <c r="R4352" s="8"/>
      <c r="S4352" s="8"/>
      <c r="T4352" s="8"/>
      <c r="U4352" s="8"/>
      <c r="V4352" s="8"/>
      <c r="W4352" s="8"/>
    </row>
    <row r="4353" spans="1:23" ht="14.25" customHeight="1">
      <c r="A4353" s="7">
        <v>39874</v>
      </c>
      <c r="B4353" s="8">
        <v>1.0031000000000001</v>
      </c>
      <c r="C4353" s="8">
        <v>3.1581999999999999</v>
      </c>
      <c r="D4353" s="8">
        <v>2.1551</v>
      </c>
      <c r="E4353" s="8">
        <v>1.86</v>
      </c>
      <c r="F4353" s="8">
        <v>2.91</v>
      </c>
      <c r="G4353" s="8">
        <v>88.91</v>
      </c>
      <c r="H4353" s="8"/>
      <c r="I4353" s="8"/>
      <c r="J4353" s="8"/>
      <c r="N4353" s="7"/>
      <c r="O4353" s="8"/>
      <c r="P4353" s="8"/>
      <c r="Q4353" s="8"/>
      <c r="R4353" s="8"/>
      <c r="S4353" s="8"/>
      <c r="T4353" s="8"/>
      <c r="U4353" s="8"/>
      <c r="V4353" s="8"/>
      <c r="W4353" s="8"/>
    </row>
    <row r="4354" spans="1:23" ht="14.25" customHeight="1">
      <c r="A4354" s="7">
        <v>39871</v>
      </c>
      <c r="B4354" s="8">
        <v>1.0119</v>
      </c>
      <c r="C4354" s="8">
        <v>3.1507999999999998</v>
      </c>
      <c r="D4354" s="8">
        <v>2.1388999999999996</v>
      </c>
      <c r="E4354" s="8">
        <v>1.99</v>
      </c>
      <c r="F4354" s="8">
        <v>3.02</v>
      </c>
      <c r="G4354" s="8">
        <v>88.13</v>
      </c>
      <c r="H4354" s="8"/>
      <c r="I4354" s="8"/>
      <c r="J4354" s="8"/>
      <c r="N4354" s="7"/>
      <c r="O4354" s="8"/>
      <c r="P4354" s="8"/>
      <c r="Q4354" s="8"/>
      <c r="R4354" s="8"/>
      <c r="S4354" s="8"/>
      <c r="T4354" s="8"/>
      <c r="U4354" s="8"/>
      <c r="V4354" s="8"/>
      <c r="W4354" s="8"/>
    </row>
    <row r="4355" spans="1:23" ht="14.25" customHeight="1">
      <c r="A4355" s="7">
        <v>39870</v>
      </c>
      <c r="B4355" s="8">
        <v>0.99990000000000001</v>
      </c>
      <c r="C4355" s="8">
        <v>3.1446999999999998</v>
      </c>
      <c r="D4355" s="8">
        <v>2.1448</v>
      </c>
      <c r="E4355" s="8">
        <v>2.0699999999999998</v>
      </c>
      <c r="F4355" s="8">
        <v>2.98</v>
      </c>
      <c r="G4355" s="8">
        <v>87.81</v>
      </c>
      <c r="H4355" s="8"/>
      <c r="I4355" s="8"/>
      <c r="J4355" s="8"/>
      <c r="N4355" s="7"/>
      <c r="O4355" s="8"/>
      <c r="P4355" s="8"/>
      <c r="Q4355" s="8"/>
      <c r="R4355" s="8"/>
      <c r="S4355" s="8"/>
      <c r="T4355" s="8"/>
      <c r="U4355" s="8"/>
      <c r="V4355" s="8"/>
      <c r="W4355" s="8"/>
    </row>
    <row r="4356" spans="1:23" ht="14.25" customHeight="1">
      <c r="A4356" s="7">
        <v>39869</v>
      </c>
      <c r="B4356" s="8">
        <v>1.0192000000000001</v>
      </c>
      <c r="C4356" s="8">
        <v>3.1412</v>
      </c>
      <c r="D4356" s="8">
        <v>2.1219999999999999</v>
      </c>
      <c r="E4356" s="8">
        <v>2.06</v>
      </c>
      <c r="F4356" s="8">
        <v>2.95</v>
      </c>
      <c r="G4356" s="8">
        <v>87.86</v>
      </c>
      <c r="H4356" s="8"/>
      <c r="I4356" s="8"/>
      <c r="J4356" s="8"/>
      <c r="N4356" s="7"/>
      <c r="O4356" s="8"/>
      <c r="P4356" s="8"/>
      <c r="Q4356" s="8"/>
      <c r="R4356" s="8"/>
      <c r="S4356" s="8"/>
      <c r="T4356" s="8"/>
      <c r="U4356" s="8"/>
      <c r="V4356" s="8"/>
      <c r="W4356" s="8"/>
    </row>
    <row r="4357" spans="1:23" ht="14.25" customHeight="1">
      <c r="A4357" s="7">
        <v>39868</v>
      </c>
      <c r="B4357" s="8">
        <v>1.0821000000000001</v>
      </c>
      <c r="C4357" s="8">
        <v>3.1507999999999998</v>
      </c>
      <c r="D4357" s="8">
        <v>2.0686999999999998</v>
      </c>
      <c r="E4357" s="8">
        <v>1.89</v>
      </c>
      <c r="F4357" s="8">
        <v>2.8</v>
      </c>
      <c r="G4357" s="8">
        <v>86.9</v>
      </c>
      <c r="H4357" s="8"/>
      <c r="I4357" s="8"/>
      <c r="J4357" s="8"/>
      <c r="N4357" s="7"/>
      <c r="O4357" s="8"/>
      <c r="P4357" s="8"/>
      <c r="Q4357" s="8"/>
      <c r="R4357" s="8"/>
      <c r="S4357" s="8"/>
      <c r="T4357" s="8"/>
      <c r="U4357" s="8"/>
      <c r="V4357" s="8"/>
      <c r="W4357" s="8"/>
    </row>
    <row r="4358" spans="1:23" ht="14.25" customHeight="1">
      <c r="A4358" s="7">
        <v>39867</v>
      </c>
      <c r="B4358" s="8">
        <v>1.0968</v>
      </c>
      <c r="C4358" s="8">
        <v>3.1555</v>
      </c>
      <c r="D4358" s="8">
        <v>2.0587</v>
      </c>
      <c r="E4358" s="8">
        <v>1.84</v>
      </c>
      <c r="F4358" s="8">
        <v>2.78</v>
      </c>
      <c r="G4358" s="8">
        <v>87.34</v>
      </c>
      <c r="H4358" s="8"/>
      <c r="I4358" s="8"/>
      <c r="J4358" s="8"/>
      <c r="N4358" s="7"/>
      <c r="O4358" s="8"/>
      <c r="P4358" s="8"/>
      <c r="Q4358" s="8"/>
      <c r="R4358" s="8"/>
      <c r="S4358" s="8"/>
      <c r="T4358" s="8"/>
      <c r="U4358" s="8"/>
      <c r="V4358" s="8"/>
      <c r="W4358" s="8"/>
    </row>
    <row r="4359" spans="1:23" ht="14.25" customHeight="1">
      <c r="A4359" s="7">
        <v>39864</v>
      </c>
      <c r="B4359" s="8">
        <v>1.1022000000000001</v>
      </c>
      <c r="C4359" s="8">
        <v>3.1583000000000001</v>
      </c>
      <c r="D4359" s="8">
        <v>2.0560999999999998</v>
      </c>
      <c r="E4359" s="8">
        <v>1.81</v>
      </c>
      <c r="F4359" s="8">
        <v>2.78</v>
      </c>
      <c r="G4359" s="8">
        <v>86.61</v>
      </c>
      <c r="H4359" s="8"/>
      <c r="I4359" s="8"/>
      <c r="J4359" s="8"/>
      <c r="N4359" s="7"/>
      <c r="O4359" s="8"/>
      <c r="P4359" s="8"/>
      <c r="Q4359" s="8"/>
      <c r="R4359" s="8"/>
      <c r="S4359" s="8"/>
      <c r="T4359" s="8"/>
      <c r="U4359" s="8"/>
      <c r="V4359" s="8"/>
      <c r="W4359" s="8"/>
    </row>
    <row r="4360" spans="1:23" ht="14.25" customHeight="1">
      <c r="A4360" s="7">
        <v>39863</v>
      </c>
      <c r="B4360" s="8">
        <v>1.1004</v>
      </c>
      <c r="C4360" s="8">
        <v>3.1385000000000001</v>
      </c>
      <c r="D4360" s="8">
        <v>2.0381</v>
      </c>
      <c r="E4360" s="8">
        <v>1.89</v>
      </c>
      <c r="F4360" s="8">
        <v>2.85</v>
      </c>
      <c r="G4360" s="8">
        <v>87.51</v>
      </c>
      <c r="H4360" s="8"/>
      <c r="I4360" s="8"/>
      <c r="J4360" s="8"/>
      <c r="N4360" s="7"/>
      <c r="O4360" s="8"/>
      <c r="P4360" s="8"/>
      <c r="Q4360" s="8"/>
      <c r="R4360" s="8"/>
      <c r="S4360" s="8"/>
      <c r="T4360" s="8"/>
      <c r="U4360" s="8"/>
      <c r="V4360" s="8"/>
      <c r="W4360" s="8"/>
    </row>
    <row r="4361" spans="1:23" ht="14.25" customHeight="1">
      <c r="A4361" s="7">
        <v>39862</v>
      </c>
      <c r="B4361" s="8">
        <v>1.1022000000000001</v>
      </c>
      <c r="C4361" s="8">
        <v>3.1703000000000001</v>
      </c>
      <c r="D4361" s="8">
        <v>2.0681000000000003</v>
      </c>
      <c r="E4361" s="8">
        <v>1.81</v>
      </c>
      <c r="F4361" s="8">
        <v>2.74</v>
      </c>
      <c r="G4361" s="8">
        <v>88.14</v>
      </c>
      <c r="H4361" s="8"/>
      <c r="I4361" s="8"/>
      <c r="J4361" s="8"/>
      <c r="N4361" s="7"/>
      <c r="O4361" s="8"/>
      <c r="P4361" s="8"/>
      <c r="Q4361" s="8"/>
      <c r="R4361" s="8"/>
      <c r="S4361" s="8"/>
      <c r="T4361" s="8"/>
      <c r="U4361" s="8"/>
      <c r="V4361" s="8"/>
      <c r="W4361" s="8"/>
    </row>
    <row r="4362" spans="1:23" ht="14.25" customHeight="1">
      <c r="A4362" s="7">
        <v>39861</v>
      </c>
      <c r="B4362" s="8">
        <v>1.0923</v>
      </c>
      <c r="C4362" s="8">
        <v>3.1897000000000002</v>
      </c>
      <c r="D4362" s="8">
        <v>2.0974000000000004</v>
      </c>
      <c r="E4362" s="8">
        <v>1.65</v>
      </c>
      <c r="F4362" s="8">
        <v>2.64</v>
      </c>
      <c r="G4362" s="8">
        <v>87.77</v>
      </c>
      <c r="H4362" s="8"/>
      <c r="I4362" s="8"/>
      <c r="J4362" s="8"/>
      <c r="N4362" s="7"/>
      <c r="O4362" s="8"/>
      <c r="P4362" s="8"/>
      <c r="Q4362" s="8"/>
      <c r="R4362" s="8"/>
      <c r="S4362" s="8"/>
      <c r="T4362" s="8"/>
      <c r="U4362" s="8"/>
      <c r="V4362" s="8"/>
      <c r="W4362" s="8"/>
    </row>
    <row r="4363" spans="1:23" ht="14.25" customHeight="1">
      <c r="A4363" s="7">
        <v>39860</v>
      </c>
      <c r="B4363" s="8">
        <v>1.0853999999999999</v>
      </c>
      <c r="C4363" s="8">
        <v>3.1547000000000001</v>
      </c>
      <c r="D4363" s="8">
        <v>2.0693000000000001</v>
      </c>
      <c r="E4363" s="8">
        <v>1.88</v>
      </c>
      <c r="F4363" s="8">
        <v>2.89</v>
      </c>
      <c r="G4363" s="8">
        <v>86.47</v>
      </c>
      <c r="H4363" s="8"/>
      <c r="I4363" s="8"/>
      <c r="J4363" s="8"/>
      <c r="N4363" s="7"/>
      <c r="O4363" s="8"/>
      <c r="P4363" s="8"/>
      <c r="Q4363" s="8"/>
      <c r="R4363" s="8"/>
      <c r="S4363" s="8"/>
      <c r="T4363" s="8"/>
      <c r="U4363" s="8"/>
      <c r="V4363" s="8"/>
      <c r="W4363" s="8"/>
    </row>
    <row r="4364" spans="1:23" ht="14.25" customHeight="1">
      <c r="A4364" s="7">
        <v>39857</v>
      </c>
      <c r="B4364" s="8">
        <v>1.0733999999999999</v>
      </c>
      <c r="C4364" s="8">
        <v>3.1320999999999999</v>
      </c>
      <c r="D4364" s="8">
        <v>2.0587</v>
      </c>
      <c r="E4364" s="8">
        <v>1.88</v>
      </c>
      <c r="F4364" s="8">
        <v>2.89</v>
      </c>
      <c r="G4364" s="8">
        <v>86.11</v>
      </c>
      <c r="H4364" s="8"/>
      <c r="I4364" s="8"/>
      <c r="J4364" s="8"/>
      <c r="N4364" s="7"/>
      <c r="O4364" s="8"/>
      <c r="P4364" s="8"/>
      <c r="Q4364" s="8"/>
      <c r="R4364" s="8"/>
      <c r="S4364" s="8"/>
      <c r="T4364" s="8"/>
      <c r="U4364" s="8"/>
      <c r="V4364" s="8"/>
      <c r="W4364" s="8"/>
    </row>
    <row r="4365" spans="1:23" ht="14.25" customHeight="1">
      <c r="A4365" s="7">
        <v>39856</v>
      </c>
      <c r="B4365" s="8">
        <v>1.0845</v>
      </c>
      <c r="C4365" s="8">
        <v>3.1271</v>
      </c>
      <c r="D4365" s="8">
        <v>2.0426000000000002</v>
      </c>
      <c r="E4365" s="8">
        <v>1.73</v>
      </c>
      <c r="F4365" s="8">
        <v>2.75</v>
      </c>
      <c r="G4365" s="8">
        <v>86.11</v>
      </c>
      <c r="H4365" s="8"/>
      <c r="I4365" s="8"/>
      <c r="J4365" s="8"/>
      <c r="N4365" s="7"/>
      <c r="O4365" s="8"/>
      <c r="P4365" s="8"/>
      <c r="Q4365" s="8"/>
      <c r="R4365" s="8"/>
      <c r="S4365" s="8"/>
      <c r="T4365" s="8"/>
      <c r="U4365" s="8"/>
      <c r="V4365" s="8"/>
      <c r="W4365" s="8"/>
    </row>
    <row r="4366" spans="1:23" ht="14.25" customHeight="1">
      <c r="A4366" s="7">
        <v>39855</v>
      </c>
      <c r="B4366" s="8">
        <v>1.1009</v>
      </c>
      <c r="C4366" s="8">
        <v>3.2323</v>
      </c>
      <c r="D4366" s="8">
        <v>2.1314000000000002</v>
      </c>
      <c r="E4366" s="8">
        <v>1.76</v>
      </c>
      <c r="F4366" s="8">
        <v>2.78</v>
      </c>
      <c r="G4366" s="8">
        <v>85.71</v>
      </c>
      <c r="H4366" s="8"/>
      <c r="I4366" s="8"/>
      <c r="J4366" s="8"/>
      <c r="N4366" s="7"/>
      <c r="O4366" s="8"/>
      <c r="P4366" s="8"/>
      <c r="Q4366" s="8"/>
      <c r="R4366" s="8"/>
      <c r="S4366" s="8"/>
      <c r="T4366" s="8"/>
      <c r="U4366" s="8"/>
      <c r="V4366" s="8"/>
      <c r="W4366" s="8"/>
    </row>
    <row r="4367" spans="1:23" ht="14.25" customHeight="1">
      <c r="A4367" s="7">
        <v>39854</v>
      </c>
      <c r="B4367" s="8">
        <v>1.103</v>
      </c>
      <c r="C4367" s="8">
        <v>3.3001</v>
      </c>
      <c r="D4367" s="8">
        <v>2.1970999999999998</v>
      </c>
      <c r="E4367" s="8">
        <v>1.79</v>
      </c>
      <c r="F4367" s="8">
        <v>2.9</v>
      </c>
      <c r="G4367" s="8">
        <v>85.59</v>
      </c>
      <c r="H4367" s="8"/>
      <c r="I4367" s="8"/>
      <c r="J4367" s="8"/>
      <c r="N4367" s="7"/>
      <c r="O4367" s="8"/>
      <c r="P4367" s="8"/>
      <c r="Q4367" s="8"/>
      <c r="R4367" s="8"/>
      <c r="S4367" s="8"/>
      <c r="T4367" s="8"/>
      <c r="U4367" s="8"/>
      <c r="V4367" s="8"/>
      <c r="W4367" s="8"/>
    </row>
    <row r="4368" spans="1:23" ht="14.25" customHeight="1">
      <c r="A4368" s="7">
        <v>39853</v>
      </c>
      <c r="B4368" s="8">
        <v>1.1182000000000001</v>
      </c>
      <c r="C4368" s="8">
        <v>3.2690000000000001</v>
      </c>
      <c r="D4368" s="8">
        <v>2.1508000000000003</v>
      </c>
      <c r="E4368" s="8">
        <v>1.99</v>
      </c>
      <c r="F4368" s="8">
        <v>3.07</v>
      </c>
      <c r="G4368" s="8">
        <v>84.88</v>
      </c>
      <c r="H4368" s="8"/>
      <c r="I4368" s="8"/>
      <c r="J4368" s="8"/>
      <c r="N4368" s="7"/>
      <c r="O4368" s="8"/>
      <c r="P4368" s="8"/>
      <c r="Q4368" s="8"/>
      <c r="R4368" s="8"/>
      <c r="S4368" s="8"/>
      <c r="T4368" s="8"/>
      <c r="U4368" s="8"/>
      <c r="V4368" s="8"/>
      <c r="W4368" s="8"/>
    </row>
    <row r="4369" spans="1:23" ht="14.25" customHeight="1">
      <c r="A4369" s="7">
        <v>39850</v>
      </c>
      <c r="B4369" s="8">
        <v>1.1732</v>
      </c>
      <c r="C4369" s="8">
        <v>3.2967</v>
      </c>
      <c r="D4369" s="8">
        <v>2.1234999999999999</v>
      </c>
      <c r="E4369" s="8">
        <v>1.97</v>
      </c>
      <c r="F4369" s="8">
        <v>3.05</v>
      </c>
      <c r="G4369" s="8">
        <v>85.29</v>
      </c>
      <c r="H4369" s="8"/>
      <c r="I4369" s="8"/>
      <c r="J4369" s="8"/>
      <c r="N4369" s="7"/>
      <c r="O4369" s="8"/>
      <c r="P4369" s="8"/>
      <c r="Q4369" s="8"/>
      <c r="R4369" s="8"/>
      <c r="S4369" s="8"/>
      <c r="T4369" s="8"/>
      <c r="U4369" s="8"/>
      <c r="V4369" s="8"/>
      <c r="W4369" s="8"/>
    </row>
    <row r="4370" spans="1:23" ht="14.25" customHeight="1">
      <c r="A4370" s="7">
        <v>39849</v>
      </c>
      <c r="B4370" s="8">
        <v>1.165</v>
      </c>
      <c r="C4370" s="8">
        <v>3.4013</v>
      </c>
      <c r="D4370" s="8">
        <v>2.2363</v>
      </c>
      <c r="E4370" s="8">
        <v>1.89</v>
      </c>
      <c r="F4370" s="8">
        <v>2.95</v>
      </c>
      <c r="G4370" s="8">
        <v>86.09</v>
      </c>
      <c r="H4370" s="8"/>
      <c r="I4370" s="8"/>
      <c r="J4370" s="8"/>
      <c r="N4370" s="7"/>
      <c r="O4370" s="8"/>
      <c r="P4370" s="8"/>
      <c r="Q4370" s="8"/>
      <c r="R4370" s="8"/>
      <c r="S4370" s="8"/>
      <c r="T4370" s="8"/>
      <c r="U4370" s="8"/>
      <c r="V4370" s="8"/>
      <c r="W4370" s="8"/>
    </row>
    <row r="4371" spans="1:23" ht="14.25" customHeight="1">
      <c r="A4371" s="7">
        <v>39848</v>
      </c>
      <c r="B4371" s="8">
        <v>1.1143000000000001</v>
      </c>
      <c r="C4371" s="8">
        <v>3.2946</v>
      </c>
      <c r="D4371" s="8">
        <v>2.1802999999999999</v>
      </c>
      <c r="E4371" s="8">
        <v>1.91</v>
      </c>
      <c r="F4371" s="8">
        <v>2.95</v>
      </c>
      <c r="G4371" s="8">
        <v>85.7</v>
      </c>
      <c r="H4371" s="8"/>
      <c r="I4371" s="8"/>
      <c r="J4371" s="8"/>
      <c r="N4371" s="7"/>
      <c r="O4371" s="8"/>
      <c r="P4371" s="8"/>
      <c r="Q4371" s="8"/>
      <c r="R4371" s="8"/>
      <c r="S4371" s="8"/>
      <c r="T4371" s="8"/>
      <c r="U4371" s="8"/>
      <c r="V4371" s="8"/>
      <c r="W4371" s="8"/>
    </row>
    <row r="4372" spans="1:23" ht="14.25" customHeight="1">
      <c r="A4372" s="7">
        <v>39847</v>
      </c>
      <c r="B4372" s="8">
        <v>1.0712999999999999</v>
      </c>
      <c r="C4372" s="8">
        <v>3.1766000000000001</v>
      </c>
      <c r="D4372" s="8">
        <v>2.1053000000000002</v>
      </c>
      <c r="E4372" s="8">
        <v>1.88</v>
      </c>
      <c r="F4372" s="8">
        <v>2.89</v>
      </c>
      <c r="G4372" s="8">
        <v>84.88</v>
      </c>
      <c r="H4372" s="8"/>
      <c r="I4372" s="8"/>
      <c r="J4372" s="8"/>
      <c r="N4372" s="7"/>
      <c r="O4372" s="8"/>
      <c r="P4372" s="8"/>
      <c r="Q4372" s="8"/>
      <c r="R4372" s="8"/>
      <c r="S4372" s="8"/>
      <c r="T4372" s="8"/>
      <c r="U4372" s="8"/>
      <c r="V4372" s="8"/>
      <c r="W4372" s="8"/>
    </row>
    <row r="4373" spans="1:23" ht="14.25" customHeight="1">
      <c r="A4373" s="7">
        <v>39846</v>
      </c>
      <c r="B4373" s="8">
        <v>1.0736000000000001</v>
      </c>
      <c r="C4373" s="8">
        <v>3.1433</v>
      </c>
      <c r="D4373" s="8">
        <v>2.0697000000000001</v>
      </c>
      <c r="E4373" s="8">
        <v>1.75</v>
      </c>
      <c r="F4373" s="8">
        <v>2.76</v>
      </c>
      <c r="G4373" s="8">
        <v>85.98</v>
      </c>
      <c r="H4373" s="8"/>
      <c r="I4373" s="8"/>
      <c r="J4373" s="8"/>
      <c r="N4373" s="7"/>
      <c r="O4373" s="8"/>
      <c r="P4373" s="8"/>
      <c r="Q4373" s="8"/>
      <c r="R4373" s="8"/>
      <c r="S4373" s="8"/>
      <c r="T4373" s="8"/>
      <c r="U4373" s="8"/>
      <c r="V4373" s="8"/>
      <c r="W4373" s="8"/>
    </row>
    <row r="4374" spans="1:23" ht="14.25" customHeight="1">
      <c r="A4374" s="7">
        <v>39845</v>
      </c>
      <c r="B4374" s="8">
        <v>1.0737000000000001</v>
      </c>
      <c r="C4374" s="8">
        <v>3.0501999999999998</v>
      </c>
      <c r="D4374" s="8">
        <v>1.9764999999999997</v>
      </c>
      <c r="E4374" s="8">
        <v>1.85</v>
      </c>
      <c r="F4374" s="8">
        <v>2.87</v>
      </c>
      <c r="G4374" s="8">
        <v>85.85</v>
      </c>
      <c r="H4374" s="8"/>
      <c r="I4374" s="8"/>
      <c r="J4374" s="8"/>
      <c r="N4374" s="7"/>
      <c r="O4374" s="8"/>
      <c r="P4374" s="8"/>
      <c r="Q4374" s="8"/>
      <c r="R4374" s="8"/>
      <c r="S4374" s="8"/>
      <c r="T4374" s="8"/>
      <c r="U4374" s="8"/>
      <c r="V4374" s="8"/>
      <c r="W4374" s="8"/>
    </row>
    <row r="4375" spans="1:23" ht="14.25" customHeight="1">
      <c r="A4375" s="7">
        <v>39843</v>
      </c>
      <c r="B4375" s="8">
        <v>1.0884</v>
      </c>
      <c r="C4375" s="8">
        <v>3.0367999999999999</v>
      </c>
      <c r="D4375" s="8">
        <v>1.9483999999999999</v>
      </c>
      <c r="E4375" s="8">
        <v>1.85</v>
      </c>
      <c r="F4375" s="8">
        <v>2.87</v>
      </c>
      <c r="G4375" s="8">
        <v>85.85</v>
      </c>
      <c r="H4375" s="8"/>
      <c r="I4375" s="8"/>
      <c r="J4375" s="8"/>
      <c r="N4375" s="7"/>
      <c r="O4375" s="8"/>
      <c r="P4375" s="8"/>
      <c r="Q4375" s="8"/>
      <c r="R4375" s="8"/>
      <c r="S4375" s="8"/>
      <c r="T4375" s="8"/>
      <c r="U4375" s="8"/>
      <c r="V4375" s="8"/>
      <c r="W4375" s="8"/>
    </row>
    <row r="4376" spans="1:23" ht="14.25" customHeight="1">
      <c r="A4376" s="7">
        <v>39842</v>
      </c>
      <c r="B4376" s="8">
        <v>1.0884</v>
      </c>
      <c r="C4376" s="8">
        <v>3.0367999999999999</v>
      </c>
      <c r="D4376" s="8">
        <v>1.9483999999999999</v>
      </c>
      <c r="E4376" s="8">
        <v>1.87</v>
      </c>
      <c r="F4376" s="8">
        <v>2.87</v>
      </c>
      <c r="G4376" s="8">
        <v>85.37</v>
      </c>
      <c r="H4376" s="8"/>
      <c r="I4376" s="8"/>
      <c r="J4376" s="8"/>
      <c r="N4376" s="7"/>
      <c r="O4376" s="8"/>
      <c r="P4376" s="8"/>
      <c r="Q4376" s="8"/>
      <c r="R4376" s="8"/>
      <c r="S4376" s="8"/>
      <c r="T4376" s="8"/>
      <c r="U4376" s="8"/>
      <c r="V4376" s="8"/>
      <c r="W4376" s="8"/>
    </row>
    <row r="4377" spans="1:23" ht="14.25" customHeight="1">
      <c r="A4377" s="7">
        <v>39841</v>
      </c>
      <c r="B4377" s="8">
        <v>1.0884</v>
      </c>
      <c r="C4377" s="8">
        <v>3.0367999999999999</v>
      </c>
      <c r="D4377" s="8">
        <v>1.9483999999999999</v>
      </c>
      <c r="E4377" s="8">
        <v>1.7</v>
      </c>
      <c r="F4377" s="8">
        <v>2.71</v>
      </c>
      <c r="G4377" s="8">
        <v>84.49</v>
      </c>
      <c r="H4377" s="8"/>
      <c r="I4377" s="8"/>
      <c r="J4377" s="8"/>
      <c r="N4377" s="7"/>
      <c r="O4377" s="8"/>
      <c r="P4377" s="8"/>
      <c r="Q4377" s="8"/>
      <c r="R4377" s="8"/>
      <c r="S4377" s="8"/>
      <c r="T4377" s="8"/>
      <c r="U4377" s="8"/>
      <c r="V4377" s="8"/>
      <c r="W4377" s="8"/>
    </row>
    <row r="4378" spans="1:23" ht="14.25" customHeight="1">
      <c r="A4378" s="7">
        <v>39840</v>
      </c>
      <c r="B4378" s="8">
        <v>1.0884</v>
      </c>
      <c r="C4378" s="8">
        <v>3.0367999999999999</v>
      </c>
      <c r="D4378" s="8">
        <v>1.9483999999999999</v>
      </c>
      <c r="E4378" s="8">
        <v>1.59</v>
      </c>
      <c r="F4378" s="8">
        <v>2.59</v>
      </c>
      <c r="G4378" s="8">
        <v>84.52</v>
      </c>
      <c r="H4378" s="8"/>
      <c r="I4378" s="8"/>
      <c r="J4378" s="8"/>
      <c r="N4378" s="7"/>
      <c r="O4378" s="8"/>
      <c r="P4378" s="8"/>
      <c r="Q4378" s="8"/>
      <c r="R4378" s="8"/>
      <c r="S4378" s="8"/>
      <c r="T4378" s="8"/>
      <c r="U4378" s="8"/>
      <c r="V4378" s="8"/>
      <c r="W4378" s="8"/>
    </row>
    <row r="4379" spans="1:23" ht="14.25" customHeight="1">
      <c r="A4379" s="7">
        <v>39839</v>
      </c>
      <c r="B4379" s="8">
        <v>1.0884</v>
      </c>
      <c r="C4379" s="8">
        <v>3.0367999999999999</v>
      </c>
      <c r="D4379" s="8">
        <v>1.9483999999999999</v>
      </c>
      <c r="E4379" s="8">
        <v>1.67</v>
      </c>
      <c r="F4379" s="8">
        <v>2.7</v>
      </c>
      <c r="G4379" s="8">
        <v>84.47</v>
      </c>
      <c r="H4379" s="8"/>
      <c r="I4379" s="8"/>
      <c r="J4379" s="8"/>
      <c r="N4379" s="7"/>
      <c r="O4379" s="8"/>
      <c r="P4379" s="8"/>
      <c r="Q4379" s="8"/>
      <c r="R4379" s="8"/>
      <c r="S4379" s="8"/>
      <c r="T4379" s="8"/>
      <c r="U4379" s="8"/>
      <c r="V4379" s="8"/>
      <c r="W4379" s="8"/>
    </row>
    <row r="4380" spans="1:23" ht="14.25" customHeight="1">
      <c r="A4380" s="7">
        <v>39837</v>
      </c>
      <c r="B4380" s="8">
        <v>1.0884</v>
      </c>
      <c r="C4380" s="8">
        <v>3.0367999999999999</v>
      </c>
      <c r="D4380" s="8">
        <v>1.9483999999999999</v>
      </c>
      <c r="E4380" s="8">
        <v>1.64</v>
      </c>
      <c r="F4380" s="8">
        <v>2.65</v>
      </c>
      <c r="G4380" s="8">
        <v>85.58</v>
      </c>
      <c r="H4380" s="8"/>
      <c r="I4380" s="8"/>
      <c r="J4380" s="8"/>
      <c r="N4380" s="7"/>
      <c r="O4380" s="8"/>
      <c r="P4380" s="8"/>
      <c r="Q4380" s="8"/>
      <c r="R4380" s="8"/>
      <c r="S4380" s="8"/>
      <c r="T4380" s="8"/>
      <c r="U4380" s="8"/>
      <c r="V4380" s="8"/>
      <c r="W4380" s="8"/>
    </row>
    <row r="4381" spans="1:23" ht="14.25" customHeight="1">
      <c r="A4381" s="7">
        <v>39836</v>
      </c>
      <c r="B4381" s="8">
        <v>1.0837000000000001</v>
      </c>
      <c r="C4381" s="8">
        <v>3.0367000000000002</v>
      </c>
      <c r="D4381" s="8">
        <v>1.9530000000000001</v>
      </c>
      <c r="E4381" s="8">
        <v>1.64</v>
      </c>
      <c r="F4381" s="8">
        <v>2.65</v>
      </c>
      <c r="G4381" s="8">
        <v>85.58</v>
      </c>
      <c r="H4381" s="8"/>
      <c r="I4381" s="8"/>
      <c r="J4381" s="8"/>
      <c r="N4381" s="7"/>
      <c r="O4381" s="8"/>
      <c r="P4381" s="8"/>
      <c r="Q4381" s="8"/>
      <c r="R4381" s="8"/>
      <c r="S4381" s="8"/>
      <c r="T4381" s="8"/>
      <c r="U4381" s="8"/>
      <c r="V4381" s="8"/>
      <c r="W4381" s="8"/>
    </row>
    <row r="4382" spans="1:23" ht="14.25" customHeight="1">
      <c r="A4382" s="7">
        <v>39835</v>
      </c>
      <c r="B4382" s="8">
        <v>1.0969</v>
      </c>
      <c r="C4382" s="8">
        <v>3.0619000000000001</v>
      </c>
      <c r="D4382" s="8">
        <v>1.9650000000000001</v>
      </c>
      <c r="E4382" s="8">
        <v>1.61</v>
      </c>
      <c r="F4382" s="8">
        <v>2.62</v>
      </c>
      <c r="G4382" s="8">
        <v>85.56</v>
      </c>
      <c r="H4382" s="8"/>
      <c r="I4382" s="8"/>
      <c r="J4382" s="8"/>
      <c r="N4382" s="7"/>
      <c r="O4382" s="8"/>
      <c r="P4382" s="8"/>
      <c r="Q4382" s="8"/>
      <c r="R4382" s="8"/>
      <c r="S4382" s="8"/>
      <c r="T4382" s="8"/>
      <c r="U4382" s="8"/>
      <c r="V4382" s="8"/>
      <c r="W4382" s="8"/>
    </row>
    <row r="4383" spans="1:23" ht="14.25" customHeight="1">
      <c r="A4383" s="7">
        <v>39834</v>
      </c>
      <c r="B4383" s="8">
        <v>1.1272</v>
      </c>
      <c r="C4383" s="8">
        <v>3.1398000000000001</v>
      </c>
      <c r="D4383" s="8">
        <v>2.0125999999999999</v>
      </c>
      <c r="E4383" s="8">
        <v>1.6</v>
      </c>
      <c r="F4383" s="8">
        <v>2.56</v>
      </c>
      <c r="G4383" s="8">
        <v>85.46</v>
      </c>
      <c r="H4383" s="8"/>
      <c r="I4383" s="8"/>
      <c r="J4383" s="8"/>
      <c r="N4383" s="7"/>
      <c r="O4383" s="8"/>
      <c r="P4383" s="8"/>
      <c r="Q4383" s="8"/>
      <c r="R4383" s="8"/>
      <c r="S4383" s="8"/>
      <c r="T4383" s="8"/>
      <c r="U4383" s="8"/>
      <c r="V4383" s="8"/>
      <c r="W4383" s="8"/>
    </row>
    <row r="4384" spans="1:23" ht="14.25" customHeight="1">
      <c r="A4384" s="7">
        <v>39833</v>
      </c>
      <c r="B4384" s="8">
        <v>1.0804</v>
      </c>
      <c r="C4384" s="8">
        <v>3.0994999999999999</v>
      </c>
      <c r="D4384" s="8">
        <v>2.0190999999999999</v>
      </c>
      <c r="E4384" s="8">
        <v>1.48</v>
      </c>
      <c r="F4384" s="8">
        <v>2.4</v>
      </c>
      <c r="G4384" s="8">
        <v>86.13</v>
      </c>
      <c r="H4384" s="8"/>
      <c r="I4384" s="8"/>
      <c r="J4384" s="8"/>
      <c r="N4384" s="7"/>
      <c r="O4384" s="8"/>
      <c r="P4384" s="8"/>
      <c r="Q4384" s="8"/>
      <c r="R4384" s="8"/>
      <c r="S4384" s="8"/>
      <c r="T4384" s="8"/>
      <c r="U4384" s="8"/>
      <c r="V4384" s="8"/>
      <c r="W4384" s="8"/>
    </row>
    <row r="4385" spans="1:23" ht="14.25" customHeight="1">
      <c r="A4385" s="7">
        <v>39832</v>
      </c>
      <c r="B4385" s="8">
        <v>1.0896999999999999</v>
      </c>
      <c r="C4385" s="8">
        <v>3.0123000000000002</v>
      </c>
      <c r="D4385" s="8">
        <v>1.9226000000000003</v>
      </c>
      <c r="E4385" s="8">
        <v>1.47</v>
      </c>
      <c r="F4385" s="8">
        <v>2.36</v>
      </c>
      <c r="G4385" s="8">
        <v>85.09</v>
      </c>
      <c r="H4385" s="8"/>
      <c r="I4385" s="8"/>
      <c r="J4385" s="8"/>
      <c r="N4385" s="7"/>
      <c r="O4385" s="8"/>
      <c r="P4385" s="8"/>
      <c r="Q4385" s="8"/>
      <c r="R4385" s="8"/>
      <c r="S4385" s="8"/>
      <c r="T4385" s="8"/>
      <c r="U4385" s="8"/>
      <c r="V4385" s="8"/>
      <c r="W4385" s="8"/>
    </row>
    <row r="4386" spans="1:23" ht="14.25" customHeight="1">
      <c r="A4386" s="7">
        <v>39829</v>
      </c>
      <c r="B4386" s="8">
        <v>1.0718000000000001</v>
      </c>
      <c r="C4386" s="8">
        <v>2.9940000000000002</v>
      </c>
      <c r="D4386" s="8">
        <v>1.9222000000000001</v>
      </c>
      <c r="E4386" s="8">
        <v>1.47</v>
      </c>
      <c r="F4386" s="8">
        <v>2.36</v>
      </c>
      <c r="G4386" s="8">
        <v>84.02</v>
      </c>
      <c r="H4386" s="8"/>
      <c r="I4386" s="8"/>
      <c r="J4386" s="8"/>
      <c r="N4386" s="7"/>
      <c r="O4386" s="8"/>
      <c r="P4386" s="8"/>
      <c r="Q4386" s="8"/>
      <c r="R4386" s="8"/>
      <c r="S4386" s="8"/>
      <c r="T4386" s="8"/>
      <c r="U4386" s="8"/>
      <c r="V4386" s="8"/>
      <c r="W4386" s="8"/>
    </row>
    <row r="4387" spans="1:23" ht="14.25" customHeight="1">
      <c r="A4387" s="7">
        <v>39828</v>
      </c>
      <c r="B4387" s="8">
        <v>1.0510999999999999</v>
      </c>
      <c r="C4387" s="8">
        <v>2.9897</v>
      </c>
      <c r="D4387" s="8">
        <v>1.9386000000000001</v>
      </c>
      <c r="E4387" s="8">
        <v>1.36</v>
      </c>
      <c r="F4387" s="8">
        <v>2.23</v>
      </c>
      <c r="G4387" s="8">
        <v>84.6</v>
      </c>
      <c r="H4387" s="8"/>
      <c r="I4387" s="8"/>
      <c r="J4387" s="8"/>
      <c r="N4387" s="7"/>
      <c r="O4387" s="8"/>
      <c r="P4387" s="8"/>
      <c r="Q4387" s="8"/>
      <c r="R4387" s="8"/>
      <c r="S4387" s="8"/>
      <c r="T4387" s="8"/>
      <c r="U4387" s="8"/>
      <c r="V4387" s="8"/>
      <c r="W4387" s="8"/>
    </row>
    <row r="4388" spans="1:23" ht="14.25" customHeight="1">
      <c r="A4388" s="7">
        <v>39827</v>
      </c>
      <c r="B4388" s="8">
        <v>1.0510999999999999</v>
      </c>
      <c r="C4388" s="8">
        <v>2.8818000000000001</v>
      </c>
      <c r="D4388" s="8">
        <v>1.8307000000000002</v>
      </c>
      <c r="E4388" s="8">
        <v>1.36</v>
      </c>
      <c r="F4388" s="8">
        <v>2.2400000000000002</v>
      </c>
      <c r="G4388" s="8">
        <v>84.27</v>
      </c>
      <c r="H4388" s="8"/>
      <c r="I4388" s="8"/>
      <c r="J4388" s="8"/>
      <c r="N4388" s="7"/>
      <c r="O4388" s="8"/>
      <c r="P4388" s="8"/>
      <c r="Q4388" s="8"/>
      <c r="R4388" s="8"/>
      <c r="S4388" s="8"/>
      <c r="T4388" s="8"/>
      <c r="U4388" s="8"/>
      <c r="V4388" s="8"/>
      <c r="W4388" s="8"/>
    </row>
    <row r="4389" spans="1:23" ht="14.25" customHeight="1">
      <c r="A4389" s="7">
        <v>39826</v>
      </c>
      <c r="B4389" s="8">
        <v>1.0342</v>
      </c>
      <c r="C4389" s="8">
        <v>2.8256999999999999</v>
      </c>
      <c r="D4389" s="8">
        <v>1.7914999999999999</v>
      </c>
      <c r="E4389" s="8">
        <v>1.44</v>
      </c>
      <c r="F4389" s="8">
        <v>2.33</v>
      </c>
      <c r="G4389" s="8">
        <v>84.21</v>
      </c>
      <c r="H4389" s="8"/>
      <c r="I4389" s="8"/>
      <c r="J4389" s="8"/>
      <c r="N4389" s="7"/>
      <c r="O4389" s="8"/>
      <c r="P4389" s="8"/>
      <c r="Q4389" s="8"/>
      <c r="R4389" s="8"/>
      <c r="S4389" s="8"/>
      <c r="T4389" s="8"/>
      <c r="U4389" s="8"/>
      <c r="V4389" s="8"/>
      <c r="W4389" s="8"/>
    </row>
    <row r="4390" spans="1:23" ht="14.25" customHeight="1">
      <c r="A4390" s="7">
        <v>39825</v>
      </c>
      <c r="B4390" s="8">
        <v>1.0403</v>
      </c>
      <c r="C4390" s="8">
        <v>2.7</v>
      </c>
      <c r="D4390" s="8">
        <v>1.6597000000000002</v>
      </c>
      <c r="E4390" s="8">
        <v>1.45</v>
      </c>
      <c r="F4390" s="8">
        <v>2.34</v>
      </c>
      <c r="G4390" s="8">
        <v>83.19</v>
      </c>
      <c r="H4390" s="8"/>
      <c r="I4390" s="8"/>
      <c r="J4390" s="8"/>
      <c r="N4390" s="7"/>
      <c r="O4390" s="8"/>
      <c r="P4390" s="8"/>
      <c r="Q4390" s="8"/>
      <c r="R4390" s="8"/>
      <c r="S4390" s="8"/>
      <c r="T4390" s="8"/>
      <c r="U4390" s="8"/>
      <c r="V4390" s="8"/>
      <c r="W4390" s="8"/>
    </row>
    <row r="4391" spans="1:23" ht="14.25" customHeight="1">
      <c r="A4391" s="7">
        <v>39822</v>
      </c>
      <c r="B4391" s="8">
        <v>1.0354000000000001</v>
      </c>
      <c r="C4391" s="8">
        <v>2.6722000000000001</v>
      </c>
      <c r="D4391" s="8">
        <v>1.6368</v>
      </c>
      <c r="E4391" s="8">
        <v>1.51</v>
      </c>
      <c r="F4391" s="8">
        <v>2.4300000000000002</v>
      </c>
      <c r="G4391" s="8">
        <v>82.5</v>
      </c>
      <c r="H4391" s="8"/>
      <c r="I4391" s="8"/>
      <c r="J4391" s="8"/>
      <c r="N4391" s="7"/>
      <c r="O4391" s="8"/>
      <c r="P4391" s="8"/>
      <c r="Q4391" s="8"/>
      <c r="R4391" s="8"/>
      <c r="S4391" s="8"/>
      <c r="T4391" s="8"/>
      <c r="U4391" s="8"/>
      <c r="V4391" s="8"/>
      <c r="W4391" s="8"/>
    </row>
    <row r="4392" spans="1:23" ht="14.25" customHeight="1">
      <c r="A4392" s="7">
        <v>39821</v>
      </c>
      <c r="B4392" s="8">
        <v>1.0546</v>
      </c>
      <c r="C4392" s="8">
        <v>2.6716000000000002</v>
      </c>
      <c r="D4392" s="8">
        <v>1.6170000000000002</v>
      </c>
      <c r="E4392" s="8">
        <v>1.6</v>
      </c>
      <c r="F4392" s="8">
        <v>2.4700000000000002</v>
      </c>
      <c r="G4392" s="8">
        <v>81.569999999999993</v>
      </c>
      <c r="H4392" s="8"/>
      <c r="I4392" s="8"/>
      <c r="J4392" s="8"/>
      <c r="N4392" s="7"/>
      <c r="O4392" s="8"/>
      <c r="P4392" s="8"/>
      <c r="Q4392" s="8"/>
      <c r="R4392" s="8"/>
      <c r="S4392" s="8"/>
      <c r="T4392" s="8"/>
      <c r="U4392" s="8"/>
      <c r="V4392" s="8"/>
      <c r="W4392" s="8"/>
    </row>
    <row r="4393" spans="1:23" ht="14.25" customHeight="1">
      <c r="A4393" s="7">
        <v>39820</v>
      </c>
      <c r="B4393" s="8">
        <v>1.0578000000000001</v>
      </c>
      <c r="C4393" s="8">
        <v>2.6711</v>
      </c>
      <c r="D4393" s="8">
        <v>1.6133</v>
      </c>
      <c r="E4393" s="8">
        <v>1.66</v>
      </c>
      <c r="F4393" s="8">
        <v>2.52</v>
      </c>
      <c r="G4393" s="8">
        <v>82.16</v>
      </c>
      <c r="H4393" s="8"/>
      <c r="I4393" s="8"/>
      <c r="J4393" s="8"/>
      <c r="N4393" s="7"/>
      <c r="O4393" s="8"/>
      <c r="P4393" s="8"/>
      <c r="Q4393" s="8"/>
      <c r="R4393" s="8"/>
      <c r="S4393" s="8"/>
      <c r="T4393" s="8"/>
      <c r="U4393" s="8"/>
      <c r="V4393" s="8"/>
      <c r="W4393" s="8"/>
    </row>
    <row r="4394" spans="1:23" ht="14.25" customHeight="1">
      <c r="A4394" s="7">
        <v>39819</v>
      </c>
      <c r="B4394" s="8">
        <v>1.077</v>
      </c>
      <c r="C4394" s="8">
        <v>2.6909000000000001</v>
      </c>
      <c r="D4394" s="8">
        <v>1.6139000000000001</v>
      </c>
      <c r="E4394" s="8">
        <v>1.68</v>
      </c>
      <c r="F4394" s="8">
        <v>2.5099999999999998</v>
      </c>
      <c r="G4394" s="8">
        <v>82.78</v>
      </c>
      <c r="H4394" s="8"/>
      <c r="I4394" s="8"/>
      <c r="J4394" s="8"/>
      <c r="N4394" s="7"/>
      <c r="O4394" s="8"/>
      <c r="P4394" s="8"/>
      <c r="Q4394" s="8"/>
      <c r="R4394" s="8"/>
      <c r="S4394" s="8"/>
      <c r="T4394" s="8"/>
      <c r="U4394" s="8"/>
      <c r="V4394" s="8"/>
      <c r="W4394" s="8"/>
    </row>
    <row r="4395" spans="1:23" ht="14.25" customHeight="1">
      <c r="A4395" s="7">
        <v>39818</v>
      </c>
      <c r="B4395" s="8">
        <v>1.0869</v>
      </c>
      <c r="C4395" s="8">
        <v>2.73</v>
      </c>
      <c r="D4395" s="8">
        <v>1.6431</v>
      </c>
      <c r="E4395" s="8">
        <v>1.67</v>
      </c>
      <c r="F4395" s="8">
        <v>2.4900000000000002</v>
      </c>
      <c r="G4395" s="8">
        <v>82.56</v>
      </c>
      <c r="H4395" s="8"/>
      <c r="I4395" s="8"/>
      <c r="J4395" s="8"/>
      <c r="N4395" s="7"/>
      <c r="O4395" s="8"/>
      <c r="P4395" s="8"/>
      <c r="Q4395" s="8"/>
      <c r="R4395" s="8"/>
      <c r="S4395" s="8"/>
      <c r="T4395" s="8"/>
      <c r="U4395" s="8"/>
      <c r="V4395" s="8"/>
      <c r="W4395" s="8"/>
    </row>
    <row r="4396" spans="1:23" ht="14.25" customHeight="1">
      <c r="A4396" s="7">
        <v>39817</v>
      </c>
      <c r="B4396" s="8">
        <v>1.0835999999999999</v>
      </c>
      <c r="C4396" s="8">
        <v>2.7101999999999999</v>
      </c>
      <c r="D4396" s="8">
        <v>1.6266</v>
      </c>
      <c r="E4396" s="8">
        <v>1.72</v>
      </c>
      <c r="F4396" s="8">
        <v>2.46</v>
      </c>
      <c r="G4396" s="8">
        <v>81.47</v>
      </c>
      <c r="H4396" s="8"/>
      <c r="I4396" s="8"/>
      <c r="J4396" s="8"/>
      <c r="N4396" s="7"/>
      <c r="O4396" s="8"/>
      <c r="P4396" s="8"/>
      <c r="Q4396" s="8"/>
      <c r="R4396" s="8"/>
      <c r="S4396" s="8"/>
      <c r="T4396" s="8"/>
      <c r="U4396" s="8"/>
      <c r="V4396" s="8"/>
      <c r="W4396" s="8"/>
    </row>
    <row r="4397" spans="1:23" ht="14.25" customHeight="1">
      <c r="A4397" s="7">
        <v>39815</v>
      </c>
      <c r="B4397" s="8">
        <v>1.1020000000000001</v>
      </c>
      <c r="C4397" s="8">
        <v>2.7521</v>
      </c>
      <c r="D4397" s="8">
        <v>1.6500999999999999</v>
      </c>
      <c r="E4397" s="8">
        <v>1.72</v>
      </c>
      <c r="F4397" s="8">
        <v>2.46</v>
      </c>
      <c r="G4397" s="8">
        <v>81.47</v>
      </c>
      <c r="H4397" s="8"/>
      <c r="I4397" s="8"/>
      <c r="J4397" s="8"/>
      <c r="N4397" s="7"/>
      <c r="O4397" s="8"/>
      <c r="P4397" s="8"/>
      <c r="Q4397" s="8"/>
      <c r="R4397" s="8"/>
      <c r="S4397" s="8"/>
      <c r="T4397" s="8"/>
      <c r="U4397" s="8"/>
      <c r="V4397" s="8"/>
      <c r="W4397" s="8"/>
    </row>
    <row r="4398" spans="1:23" ht="14.25" customHeight="1">
      <c r="A4398" s="7">
        <v>39814</v>
      </c>
      <c r="B4398" s="8">
        <v>1.1020000000000001</v>
      </c>
      <c r="C4398" s="8">
        <v>2.7521</v>
      </c>
      <c r="D4398" s="8">
        <v>1.6500999999999999</v>
      </c>
      <c r="E4398" s="8">
        <v>1.55</v>
      </c>
      <c r="F4398" s="8">
        <v>2.25</v>
      </c>
      <c r="G4398" s="8">
        <v>81.239999999999995</v>
      </c>
      <c r="H4398" s="8"/>
      <c r="I4398" s="8"/>
      <c r="J4398" s="8"/>
      <c r="N4398" s="7"/>
      <c r="O4398" s="8"/>
      <c r="P4398" s="8"/>
      <c r="Q4398" s="8"/>
      <c r="R4398" s="8"/>
      <c r="S4398" s="8"/>
      <c r="T4398" s="8"/>
      <c r="U4398" s="8"/>
      <c r="V4398" s="8"/>
      <c r="W4398" s="8"/>
    </row>
    <row r="4399" spans="1:23" ht="14.25" customHeight="1">
      <c r="A4399" s="7">
        <v>39813</v>
      </c>
      <c r="B4399" s="8">
        <v>1.1020000000000001</v>
      </c>
      <c r="C4399" s="8">
        <v>2.7521</v>
      </c>
      <c r="D4399" s="8">
        <v>1.6500999999999999</v>
      </c>
      <c r="E4399" s="8">
        <v>1.55</v>
      </c>
      <c r="F4399" s="8">
        <v>2.25</v>
      </c>
      <c r="G4399" s="8">
        <v>81.22</v>
      </c>
      <c r="H4399" s="8"/>
      <c r="I4399" s="8"/>
      <c r="J4399" s="8"/>
      <c r="N4399" s="7"/>
      <c r="O4399" s="8"/>
      <c r="P4399" s="8"/>
      <c r="Q4399" s="8"/>
      <c r="R4399" s="8"/>
      <c r="S4399" s="8"/>
      <c r="T4399" s="8"/>
      <c r="U4399" s="8"/>
      <c r="V4399" s="8"/>
      <c r="W4399" s="8"/>
    </row>
    <row r="4400" spans="1:23" ht="14.25" customHeight="1">
      <c r="A4400" s="7">
        <v>39812</v>
      </c>
      <c r="B4400" s="8">
        <v>1.1053999999999999</v>
      </c>
      <c r="C4400" s="8">
        <v>2.7566000000000002</v>
      </c>
      <c r="D4400" s="8">
        <v>1.6512000000000002</v>
      </c>
      <c r="E4400" s="8">
        <v>1.47</v>
      </c>
      <c r="F4400" s="8">
        <v>2.11</v>
      </c>
      <c r="G4400" s="8">
        <v>80.94</v>
      </c>
      <c r="H4400" s="8"/>
      <c r="I4400" s="8"/>
      <c r="J4400" s="8"/>
      <c r="N4400" s="7"/>
      <c r="O4400" s="8"/>
      <c r="P4400" s="8"/>
      <c r="Q4400" s="8"/>
      <c r="R4400" s="8"/>
      <c r="S4400" s="8"/>
      <c r="T4400" s="8"/>
      <c r="U4400" s="8"/>
      <c r="V4400" s="8"/>
      <c r="W4400" s="8"/>
    </row>
    <row r="4401" spans="1:23" ht="14.25" customHeight="1">
      <c r="A4401" s="7">
        <v>39811</v>
      </c>
      <c r="B4401" s="8">
        <v>1.1040000000000001</v>
      </c>
      <c r="C4401" s="8">
        <v>2.7559</v>
      </c>
      <c r="D4401" s="8">
        <v>1.6518999999999999</v>
      </c>
      <c r="E4401" s="8">
        <v>1.45</v>
      </c>
      <c r="F4401" s="8">
        <v>2.13</v>
      </c>
      <c r="G4401" s="8">
        <v>81.53</v>
      </c>
      <c r="H4401" s="8"/>
      <c r="I4401" s="8"/>
      <c r="J4401" s="8"/>
      <c r="N4401" s="7"/>
      <c r="O4401" s="8"/>
      <c r="P4401" s="8"/>
      <c r="Q4401" s="8"/>
      <c r="R4401" s="8"/>
      <c r="S4401" s="8"/>
      <c r="T4401" s="8"/>
      <c r="U4401" s="8"/>
      <c r="V4401" s="8"/>
      <c r="W4401" s="8"/>
    </row>
    <row r="4402" spans="1:23" ht="14.25" customHeight="1">
      <c r="A4402" s="7">
        <v>39808</v>
      </c>
      <c r="B4402" s="8">
        <v>1.0966</v>
      </c>
      <c r="C4402" s="8">
        <v>2.7301000000000002</v>
      </c>
      <c r="D4402" s="8">
        <v>1.6335000000000002</v>
      </c>
      <c r="E4402" s="8">
        <v>1.51</v>
      </c>
      <c r="F4402" s="8">
        <v>2.16</v>
      </c>
      <c r="G4402" s="8">
        <v>81.13</v>
      </c>
      <c r="H4402" s="8"/>
      <c r="I4402" s="8"/>
      <c r="J4402" s="8"/>
      <c r="N4402" s="7"/>
      <c r="O4402" s="8"/>
      <c r="P4402" s="8"/>
      <c r="Q4402" s="8"/>
      <c r="R4402" s="8"/>
      <c r="S4402" s="8"/>
      <c r="T4402" s="8"/>
      <c r="U4402" s="8"/>
      <c r="V4402" s="8"/>
      <c r="W4402" s="8"/>
    </row>
    <row r="4403" spans="1:23" ht="14.25" customHeight="1">
      <c r="A4403" s="7">
        <v>39807</v>
      </c>
      <c r="B4403" s="8">
        <v>1.0986</v>
      </c>
      <c r="C4403" s="8">
        <v>2.7046999999999999</v>
      </c>
      <c r="D4403" s="8">
        <v>1.6060999999999999</v>
      </c>
      <c r="E4403" s="8">
        <v>1.54</v>
      </c>
      <c r="F4403" s="8">
        <v>2.2000000000000002</v>
      </c>
      <c r="G4403" s="8">
        <v>80.98</v>
      </c>
      <c r="H4403" s="8"/>
      <c r="I4403" s="8"/>
      <c r="J4403" s="8"/>
      <c r="N4403" s="7"/>
      <c r="O4403" s="8"/>
      <c r="P4403" s="8"/>
      <c r="Q4403" s="8"/>
      <c r="R4403" s="8"/>
      <c r="S4403" s="8"/>
      <c r="T4403" s="8"/>
      <c r="U4403" s="8"/>
      <c r="V4403" s="8"/>
      <c r="W4403" s="8"/>
    </row>
    <row r="4404" spans="1:23" ht="14.25" customHeight="1">
      <c r="A4404" s="7">
        <v>39806</v>
      </c>
      <c r="B4404" s="8">
        <v>1.0808</v>
      </c>
      <c r="C4404" s="8">
        <v>2.7044999999999999</v>
      </c>
      <c r="D4404" s="8">
        <v>1.6236999999999999</v>
      </c>
      <c r="E4404" s="8">
        <v>1.54</v>
      </c>
      <c r="F4404" s="8">
        <v>2.2000000000000002</v>
      </c>
      <c r="G4404" s="8">
        <v>80.98</v>
      </c>
      <c r="H4404" s="8"/>
      <c r="I4404" s="8"/>
      <c r="J4404" s="8"/>
      <c r="N4404" s="7"/>
      <c r="O4404" s="8"/>
      <c r="P4404" s="8"/>
      <c r="Q4404" s="8"/>
      <c r="R4404" s="8"/>
      <c r="S4404" s="8"/>
      <c r="T4404" s="8"/>
      <c r="U4404" s="8"/>
      <c r="V4404" s="8"/>
      <c r="W4404" s="8"/>
    </row>
    <row r="4405" spans="1:23" ht="14.25" customHeight="1">
      <c r="A4405" s="7">
        <v>39805</v>
      </c>
      <c r="B4405" s="8">
        <v>1.0808</v>
      </c>
      <c r="C4405" s="8">
        <v>2.6886999999999999</v>
      </c>
      <c r="D4405" s="8">
        <v>1.6078999999999999</v>
      </c>
      <c r="E4405" s="8">
        <v>1.53</v>
      </c>
      <c r="F4405" s="8">
        <v>2.1800000000000002</v>
      </c>
      <c r="G4405" s="8">
        <v>81.45</v>
      </c>
      <c r="H4405" s="8"/>
      <c r="I4405" s="8"/>
      <c r="J4405" s="8"/>
      <c r="N4405" s="7"/>
      <c r="O4405" s="8"/>
      <c r="P4405" s="8"/>
      <c r="Q4405" s="8"/>
      <c r="R4405" s="8"/>
      <c r="S4405" s="8"/>
      <c r="T4405" s="8"/>
      <c r="U4405" s="8"/>
      <c r="V4405" s="8"/>
      <c r="W4405" s="8"/>
    </row>
    <row r="4406" spans="1:23" ht="14.25" customHeight="1">
      <c r="A4406" s="7">
        <v>39804</v>
      </c>
      <c r="B4406" s="8">
        <v>1.0959000000000001</v>
      </c>
      <c r="C4406" s="8">
        <v>2.7389999999999999</v>
      </c>
      <c r="D4406" s="8">
        <v>1.6430999999999998</v>
      </c>
      <c r="E4406" s="8">
        <v>1.4</v>
      </c>
      <c r="F4406" s="8">
        <v>2.16</v>
      </c>
      <c r="G4406" s="8">
        <v>81.260000000000005</v>
      </c>
      <c r="H4406" s="8"/>
      <c r="I4406" s="8"/>
      <c r="J4406" s="8"/>
      <c r="N4406" s="7"/>
      <c r="O4406" s="8"/>
      <c r="P4406" s="8"/>
      <c r="Q4406" s="8"/>
      <c r="R4406" s="8"/>
      <c r="S4406" s="8"/>
      <c r="T4406" s="8"/>
      <c r="U4406" s="8"/>
      <c r="V4406" s="8"/>
      <c r="W4406" s="8"/>
    </row>
    <row r="4407" spans="1:23" ht="14.25" customHeight="1">
      <c r="A4407" s="7">
        <v>39801</v>
      </c>
      <c r="B4407" s="8">
        <v>1.0553999999999999</v>
      </c>
      <c r="C4407" s="8">
        <v>2.7383999999999999</v>
      </c>
      <c r="D4407" s="8">
        <v>1.6830000000000001</v>
      </c>
      <c r="E4407" s="8">
        <v>1.35</v>
      </c>
      <c r="F4407" s="8">
        <v>2.13</v>
      </c>
      <c r="G4407" s="8">
        <v>81.09</v>
      </c>
      <c r="H4407" s="8"/>
      <c r="I4407" s="8"/>
      <c r="J4407" s="8"/>
      <c r="N4407" s="7"/>
      <c r="O4407" s="8"/>
      <c r="P4407" s="8"/>
      <c r="Q4407" s="8"/>
      <c r="R4407" s="8"/>
      <c r="S4407" s="8"/>
      <c r="T4407" s="8"/>
      <c r="U4407" s="8"/>
      <c r="V4407" s="8"/>
      <c r="W4407" s="8"/>
    </row>
    <row r="4408" spans="1:23" ht="14.25" customHeight="1">
      <c r="A4408" s="7">
        <v>39800</v>
      </c>
      <c r="B4408" s="8">
        <v>1.0845</v>
      </c>
      <c r="C4408" s="8">
        <v>2.7042999999999999</v>
      </c>
      <c r="D4408" s="8">
        <v>1.6197999999999999</v>
      </c>
      <c r="E4408" s="8">
        <v>1.26</v>
      </c>
      <c r="F4408" s="8">
        <v>2.08</v>
      </c>
      <c r="G4408" s="8">
        <v>79.78</v>
      </c>
      <c r="H4408" s="8"/>
      <c r="I4408" s="8"/>
      <c r="J4408" s="8"/>
      <c r="N4408" s="7"/>
      <c r="O4408" s="8"/>
      <c r="P4408" s="8"/>
      <c r="Q4408" s="8"/>
      <c r="R4408" s="8"/>
      <c r="S4408" s="8"/>
      <c r="T4408" s="8"/>
      <c r="U4408" s="8"/>
      <c r="V4408" s="8"/>
      <c r="W4408" s="8"/>
    </row>
    <row r="4409" spans="1:23" ht="14.25" customHeight="1">
      <c r="A4409" s="7">
        <v>39799</v>
      </c>
      <c r="B4409" s="8">
        <v>1.2190000000000001</v>
      </c>
      <c r="C4409" s="8">
        <v>2.81</v>
      </c>
      <c r="D4409" s="8">
        <v>1.591</v>
      </c>
      <c r="E4409" s="8">
        <v>1.35</v>
      </c>
      <c r="F4409" s="8">
        <v>2.2000000000000002</v>
      </c>
      <c r="G4409" s="8">
        <v>78.48</v>
      </c>
      <c r="H4409" s="8"/>
      <c r="I4409" s="8"/>
      <c r="J4409" s="8"/>
      <c r="N4409" s="7"/>
      <c r="O4409" s="8"/>
      <c r="P4409" s="8"/>
      <c r="Q4409" s="8"/>
      <c r="R4409" s="8"/>
      <c r="S4409" s="8"/>
      <c r="T4409" s="8"/>
      <c r="U4409" s="8"/>
      <c r="V4409" s="8"/>
      <c r="W4409" s="8"/>
    </row>
    <row r="4410" spans="1:23" ht="14.25" customHeight="1">
      <c r="A4410" s="7">
        <v>39798</v>
      </c>
      <c r="B4410" s="8">
        <v>1.2958000000000001</v>
      </c>
      <c r="C4410" s="8">
        <v>2.9243000000000001</v>
      </c>
      <c r="D4410" s="8">
        <v>1.6285000000000001</v>
      </c>
      <c r="E4410" s="8">
        <v>1.34</v>
      </c>
      <c r="F4410" s="8">
        <v>2.37</v>
      </c>
      <c r="G4410" s="8">
        <v>80.36</v>
      </c>
      <c r="H4410" s="8"/>
      <c r="I4410" s="8"/>
      <c r="J4410" s="8"/>
      <c r="N4410" s="7"/>
      <c r="O4410" s="8"/>
      <c r="P4410" s="8"/>
      <c r="Q4410" s="8"/>
      <c r="R4410" s="8"/>
      <c r="S4410" s="8"/>
      <c r="T4410" s="8"/>
      <c r="U4410" s="8"/>
      <c r="V4410" s="8"/>
      <c r="W4410" s="8"/>
    </row>
    <row r="4411" spans="1:23" ht="14.25" customHeight="1">
      <c r="A4411" s="7">
        <v>39797</v>
      </c>
      <c r="B4411" s="8">
        <v>1.2950999999999999</v>
      </c>
      <c r="C4411" s="8">
        <v>2.9186000000000001</v>
      </c>
      <c r="D4411" s="8">
        <v>1.6235000000000002</v>
      </c>
      <c r="E4411" s="8">
        <v>1.5</v>
      </c>
      <c r="F4411" s="8">
        <v>2.5299999999999998</v>
      </c>
      <c r="G4411" s="8">
        <v>82.12</v>
      </c>
      <c r="H4411" s="8"/>
      <c r="I4411" s="8"/>
      <c r="J4411" s="8"/>
      <c r="N4411" s="7"/>
      <c r="O4411" s="8"/>
      <c r="P4411" s="8"/>
      <c r="Q4411" s="8"/>
      <c r="R4411" s="8"/>
      <c r="S4411" s="8"/>
      <c r="T4411" s="8"/>
      <c r="U4411" s="8"/>
      <c r="V4411" s="8"/>
      <c r="W4411" s="8"/>
    </row>
    <row r="4412" spans="1:23" ht="14.25" customHeight="1">
      <c r="A4412" s="7">
        <v>39794</v>
      </c>
      <c r="B4412" s="8">
        <v>1.2958000000000001</v>
      </c>
      <c r="C4412" s="8">
        <v>2.9237000000000002</v>
      </c>
      <c r="D4412" s="8">
        <v>1.6279000000000001</v>
      </c>
      <c r="E4412" s="8">
        <v>1.55</v>
      </c>
      <c r="F4412" s="8">
        <v>2.6</v>
      </c>
      <c r="G4412" s="8">
        <v>83.65</v>
      </c>
      <c r="H4412" s="8"/>
      <c r="I4412" s="8"/>
      <c r="J4412" s="8"/>
      <c r="N4412" s="7"/>
      <c r="O4412" s="8"/>
      <c r="P4412" s="8"/>
      <c r="Q4412" s="8"/>
      <c r="R4412" s="8"/>
      <c r="S4412" s="8"/>
      <c r="T4412" s="8"/>
      <c r="U4412" s="8"/>
      <c r="V4412" s="8"/>
      <c r="W4412" s="8"/>
    </row>
    <row r="4413" spans="1:23" ht="14.25" customHeight="1">
      <c r="A4413" s="7">
        <v>39793</v>
      </c>
      <c r="B4413" s="8">
        <v>1.3367</v>
      </c>
      <c r="C4413" s="8">
        <v>3.004</v>
      </c>
      <c r="D4413" s="8">
        <v>1.6673</v>
      </c>
      <c r="E4413" s="8">
        <v>1.55</v>
      </c>
      <c r="F4413" s="8">
        <v>2.64</v>
      </c>
      <c r="G4413" s="8">
        <v>83.59</v>
      </c>
      <c r="H4413" s="8"/>
      <c r="I4413" s="8"/>
      <c r="J4413" s="8"/>
      <c r="N4413" s="7"/>
      <c r="O4413" s="8"/>
      <c r="P4413" s="8"/>
      <c r="Q4413" s="8"/>
      <c r="R4413" s="8"/>
      <c r="S4413" s="8"/>
      <c r="T4413" s="8"/>
      <c r="U4413" s="8"/>
      <c r="V4413" s="8"/>
      <c r="W4413" s="8"/>
    </row>
    <row r="4414" spans="1:23" ht="14.25" customHeight="1">
      <c r="A4414" s="7">
        <v>39792</v>
      </c>
      <c r="B4414" s="8">
        <v>1.3412999999999999</v>
      </c>
      <c r="C4414" s="8">
        <v>3.0129999999999999</v>
      </c>
      <c r="D4414" s="8">
        <v>1.6717</v>
      </c>
      <c r="E4414" s="8">
        <v>1.62</v>
      </c>
      <c r="F4414" s="8">
        <v>2.69</v>
      </c>
      <c r="G4414" s="8">
        <v>85.45</v>
      </c>
      <c r="H4414" s="8"/>
      <c r="I4414" s="8"/>
      <c r="J4414" s="8"/>
      <c r="N4414" s="7"/>
      <c r="O4414" s="8"/>
      <c r="P4414" s="8"/>
      <c r="Q4414" s="8"/>
      <c r="R4414" s="8"/>
      <c r="S4414" s="8"/>
      <c r="T4414" s="8"/>
      <c r="U4414" s="8"/>
      <c r="V4414" s="8"/>
      <c r="W4414" s="8"/>
    </row>
    <row r="4415" spans="1:23" ht="14.25" customHeight="1">
      <c r="A4415" s="7">
        <v>39791</v>
      </c>
      <c r="B4415" s="8">
        <v>1.3552999999999999</v>
      </c>
      <c r="C4415" s="8">
        <v>3.0072000000000001</v>
      </c>
      <c r="D4415" s="8">
        <v>1.6519000000000001</v>
      </c>
      <c r="E4415" s="8">
        <v>1.61</v>
      </c>
      <c r="F4415" s="8">
        <v>2.67</v>
      </c>
      <c r="G4415" s="8">
        <v>85.82</v>
      </c>
      <c r="H4415" s="8"/>
      <c r="I4415" s="8"/>
      <c r="J4415" s="8"/>
      <c r="N4415" s="7"/>
      <c r="O4415" s="8"/>
      <c r="P4415" s="8"/>
      <c r="Q4415" s="8"/>
      <c r="R4415" s="8"/>
      <c r="S4415" s="8"/>
      <c r="T4415" s="8"/>
      <c r="U4415" s="8"/>
      <c r="V4415" s="8"/>
      <c r="W4415" s="8"/>
    </row>
    <row r="4416" spans="1:23" ht="14.25" customHeight="1">
      <c r="A4416" s="7">
        <v>39790</v>
      </c>
      <c r="B4416" s="8">
        <v>1.3547</v>
      </c>
      <c r="C4416" s="8">
        <v>2.9053</v>
      </c>
      <c r="D4416" s="8">
        <v>1.5506</v>
      </c>
      <c r="E4416" s="8">
        <v>1.76</v>
      </c>
      <c r="F4416" s="8">
        <v>2.77</v>
      </c>
      <c r="G4416" s="8">
        <v>85.5</v>
      </c>
      <c r="H4416" s="8"/>
      <c r="I4416" s="8"/>
      <c r="J4416" s="8"/>
      <c r="N4416" s="7"/>
      <c r="O4416" s="8"/>
      <c r="P4416" s="8"/>
      <c r="Q4416" s="8"/>
      <c r="R4416" s="8"/>
      <c r="S4416" s="8"/>
      <c r="T4416" s="8"/>
      <c r="U4416" s="8"/>
      <c r="V4416" s="8"/>
      <c r="W4416" s="8"/>
    </row>
    <row r="4417" spans="1:23" ht="14.25" customHeight="1">
      <c r="A4417" s="7">
        <v>39787</v>
      </c>
      <c r="B4417" s="8">
        <v>1.33</v>
      </c>
      <c r="C4417" s="8">
        <v>2.9060999999999999</v>
      </c>
      <c r="D4417" s="8">
        <v>1.5760999999999998</v>
      </c>
      <c r="E4417" s="8">
        <v>1.67</v>
      </c>
      <c r="F4417" s="8">
        <v>2.67</v>
      </c>
      <c r="G4417" s="8">
        <v>86.91</v>
      </c>
      <c r="H4417" s="8"/>
      <c r="I4417" s="8"/>
      <c r="J4417" s="8"/>
      <c r="N4417" s="7"/>
      <c r="O4417" s="8"/>
      <c r="P4417" s="8"/>
      <c r="Q4417" s="8"/>
      <c r="R4417" s="8"/>
      <c r="S4417" s="8"/>
      <c r="T4417" s="8"/>
      <c r="U4417" s="8"/>
      <c r="V4417" s="8"/>
      <c r="W4417" s="8"/>
    </row>
    <row r="4418" spans="1:23" ht="14.25" customHeight="1">
      <c r="A4418" s="7">
        <v>39786</v>
      </c>
      <c r="B4418" s="8">
        <v>1.68</v>
      </c>
      <c r="C4418" s="8">
        <v>2.9342999999999999</v>
      </c>
      <c r="D4418" s="8">
        <v>1.2543</v>
      </c>
      <c r="E4418" s="8">
        <v>1.51</v>
      </c>
      <c r="F4418" s="8">
        <v>2.5499999999999998</v>
      </c>
      <c r="G4418" s="8">
        <v>86.51</v>
      </c>
      <c r="H4418" s="8"/>
      <c r="I4418" s="8"/>
      <c r="J4418" s="8"/>
      <c r="N4418" s="7"/>
      <c r="O4418" s="8"/>
      <c r="P4418" s="8"/>
      <c r="Q4418" s="8"/>
      <c r="R4418" s="8"/>
      <c r="S4418" s="8"/>
      <c r="T4418" s="8"/>
      <c r="U4418" s="8"/>
      <c r="V4418" s="8"/>
      <c r="W4418" s="8"/>
    </row>
    <row r="4419" spans="1:23" ht="14.25" customHeight="1">
      <c r="A4419" s="7">
        <v>39785</v>
      </c>
      <c r="B4419" s="8">
        <v>1.7522</v>
      </c>
      <c r="C4419" s="8">
        <v>2.9466999999999999</v>
      </c>
      <c r="D4419" s="8">
        <v>1.1944999999999999</v>
      </c>
      <c r="E4419" s="8">
        <v>1.6</v>
      </c>
      <c r="F4419" s="8">
        <v>2.67</v>
      </c>
      <c r="G4419" s="8">
        <v>86.7</v>
      </c>
      <c r="H4419" s="8"/>
      <c r="I4419" s="8"/>
      <c r="J4419" s="8"/>
      <c r="N4419" s="7"/>
      <c r="O4419" s="8"/>
      <c r="P4419" s="8"/>
      <c r="Q4419" s="8"/>
      <c r="R4419" s="8"/>
      <c r="S4419" s="8"/>
      <c r="T4419" s="8"/>
      <c r="U4419" s="8"/>
      <c r="V4419" s="8"/>
      <c r="W4419" s="8"/>
    </row>
    <row r="4420" spans="1:23" ht="14.25" customHeight="1">
      <c r="A4420" s="7">
        <v>39784</v>
      </c>
      <c r="B4420" s="8">
        <v>1.8188</v>
      </c>
      <c r="C4420" s="8">
        <v>3.0306000000000002</v>
      </c>
      <c r="D4420" s="8">
        <v>1.2118000000000002</v>
      </c>
      <c r="E4420" s="8">
        <v>1.65</v>
      </c>
      <c r="F4420" s="8">
        <v>2.68</v>
      </c>
      <c r="G4420" s="8">
        <v>86.56</v>
      </c>
      <c r="H4420" s="8"/>
      <c r="I4420" s="8"/>
      <c r="J4420" s="8"/>
      <c r="N4420" s="7"/>
      <c r="O4420" s="8"/>
      <c r="P4420" s="8"/>
      <c r="Q4420" s="8"/>
      <c r="R4420" s="8"/>
      <c r="S4420" s="8"/>
      <c r="T4420" s="8"/>
      <c r="U4420" s="8"/>
      <c r="V4420" s="8"/>
      <c r="W4420" s="8"/>
    </row>
    <row r="4421" spans="1:23" ht="14.25" customHeight="1">
      <c r="A4421" s="7">
        <v>39783</v>
      </c>
      <c r="B4421" s="8">
        <v>1.8945000000000001</v>
      </c>
      <c r="C4421" s="8">
        <v>3.0377999999999998</v>
      </c>
      <c r="D4421" s="8">
        <v>1.1432999999999998</v>
      </c>
      <c r="E4421" s="8">
        <v>1.71</v>
      </c>
      <c r="F4421" s="8">
        <v>2.72</v>
      </c>
      <c r="G4421" s="8">
        <v>87.05</v>
      </c>
      <c r="H4421" s="8"/>
      <c r="I4421" s="8"/>
      <c r="J4421" s="8"/>
      <c r="N4421" s="7"/>
      <c r="O4421" s="8"/>
      <c r="P4421" s="8"/>
      <c r="Q4421" s="8"/>
      <c r="R4421" s="8"/>
      <c r="S4421" s="8"/>
      <c r="T4421" s="8"/>
      <c r="U4421" s="8"/>
      <c r="V4421" s="8"/>
      <c r="W4421" s="8"/>
    </row>
    <row r="4422" spans="1:23" ht="14.25" customHeight="1">
      <c r="A4422" s="7">
        <v>39780</v>
      </c>
      <c r="B4422" s="8">
        <v>1.8991</v>
      </c>
      <c r="C4422" s="8">
        <v>2.9904999999999999</v>
      </c>
      <c r="D4422" s="8">
        <v>1.0913999999999999</v>
      </c>
      <c r="E4422" s="8">
        <v>1.93</v>
      </c>
      <c r="F4422" s="8">
        <v>2.93</v>
      </c>
      <c r="G4422" s="8">
        <v>86.53</v>
      </c>
      <c r="H4422" s="8"/>
      <c r="I4422" s="8"/>
      <c r="J4422" s="8"/>
      <c r="N4422" s="7"/>
      <c r="O4422" s="8"/>
      <c r="P4422" s="8"/>
      <c r="Q4422" s="8"/>
      <c r="R4422" s="8"/>
      <c r="S4422" s="8"/>
      <c r="T4422" s="8"/>
      <c r="U4422" s="8"/>
      <c r="V4422" s="8"/>
      <c r="W4422" s="8"/>
    </row>
    <row r="4423" spans="1:23" ht="14.25" customHeight="1">
      <c r="A4423" s="7">
        <v>39779</v>
      </c>
      <c r="B4423" s="8">
        <v>1.83</v>
      </c>
      <c r="C4423" s="8">
        <v>2.9064000000000001</v>
      </c>
      <c r="D4423" s="8">
        <v>1.0764</v>
      </c>
      <c r="E4423" s="8">
        <v>2.0099999999999998</v>
      </c>
      <c r="F4423" s="8">
        <v>2.99</v>
      </c>
      <c r="G4423" s="8">
        <v>85.53</v>
      </c>
      <c r="H4423" s="8"/>
      <c r="I4423" s="8"/>
      <c r="J4423" s="8"/>
      <c r="N4423" s="7"/>
      <c r="O4423" s="8"/>
      <c r="P4423" s="8"/>
      <c r="Q4423" s="8"/>
      <c r="R4423" s="8"/>
      <c r="S4423" s="8"/>
      <c r="T4423" s="8"/>
      <c r="U4423" s="8"/>
      <c r="V4423" s="8"/>
      <c r="W4423" s="8"/>
    </row>
    <row r="4424" spans="1:23" ht="14.25" customHeight="1">
      <c r="A4424" s="7">
        <v>39778</v>
      </c>
      <c r="B4424" s="8">
        <v>2.08</v>
      </c>
      <c r="C4424" s="8">
        <v>3.1034000000000002</v>
      </c>
      <c r="D4424" s="8">
        <v>1.0234000000000001</v>
      </c>
      <c r="E4424" s="8">
        <v>2.0099999999999998</v>
      </c>
      <c r="F4424" s="8">
        <v>2.99</v>
      </c>
      <c r="G4424" s="8">
        <v>85.78</v>
      </c>
      <c r="H4424" s="8"/>
      <c r="I4424" s="8"/>
      <c r="J4424" s="8"/>
      <c r="N4424" s="7"/>
      <c r="O4424" s="8"/>
      <c r="P4424" s="8"/>
      <c r="Q4424" s="8"/>
      <c r="R4424" s="8"/>
      <c r="S4424" s="8"/>
      <c r="T4424" s="8"/>
      <c r="U4424" s="8"/>
      <c r="V4424" s="8"/>
      <c r="W4424" s="8"/>
    </row>
    <row r="4425" spans="1:23" ht="14.25" customHeight="1">
      <c r="A4425" s="7">
        <v>39777</v>
      </c>
      <c r="B4425" s="8">
        <v>2.1415999999999999</v>
      </c>
      <c r="C4425" s="8">
        <v>3.1728000000000001</v>
      </c>
      <c r="D4425" s="8">
        <v>1.0312000000000001</v>
      </c>
      <c r="E4425" s="8">
        <v>2.06</v>
      </c>
      <c r="F4425" s="8">
        <v>3.11</v>
      </c>
      <c r="G4425" s="8">
        <v>84.77</v>
      </c>
      <c r="H4425" s="8"/>
      <c r="I4425" s="8"/>
      <c r="J4425" s="8"/>
      <c r="N4425" s="7"/>
      <c r="O4425" s="8"/>
      <c r="P4425" s="8"/>
      <c r="Q4425" s="8"/>
      <c r="R4425" s="8"/>
      <c r="S4425" s="8"/>
      <c r="T4425" s="8"/>
      <c r="U4425" s="8"/>
      <c r="V4425" s="8"/>
      <c r="W4425" s="8"/>
    </row>
    <row r="4426" spans="1:23" ht="14.25" customHeight="1">
      <c r="A4426" s="7">
        <v>39776</v>
      </c>
      <c r="B4426" s="8">
        <v>2.1347</v>
      </c>
      <c r="C4426" s="8">
        <v>3.0638000000000001</v>
      </c>
      <c r="D4426" s="8">
        <v>0.92910000000000004</v>
      </c>
      <c r="E4426" s="8">
        <v>2.2400000000000002</v>
      </c>
      <c r="F4426" s="8">
        <v>3.35</v>
      </c>
      <c r="G4426" s="8">
        <v>85.75</v>
      </c>
      <c r="H4426" s="8"/>
      <c r="I4426" s="8"/>
      <c r="J4426" s="8"/>
      <c r="N4426" s="7"/>
      <c r="O4426" s="8"/>
      <c r="P4426" s="8"/>
      <c r="Q4426" s="8"/>
      <c r="R4426" s="8"/>
      <c r="S4426" s="8"/>
      <c r="T4426" s="8"/>
      <c r="U4426" s="8"/>
      <c r="V4426" s="8"/>
      <c r="W4426" s="8"/>
    </row>
    <row r="4427" spans="1:23" ht="14.25" customHeight="1">
      <c r="A4427" s="7">
        <v>39773</v>
      </c>
      <c r="B4427" s="8">
        <v>2.0585</v>
      </c>
      <c r="C4427" s="8">
        <v>3.0049000000000001</v>
      </c>
      <c r="D4427" s="8">
        <v>0.94640000000000013</v>
      </c>
      <c r="E4427" s="8">
        <v>2.02</v>
      </c>
      <c r="F4427" s="8">
        <v>3.2</v>
      </c>
      <c r="G4427" s="8">
        <v>87.67</v>
      </c>
      <c r="H4427" s="8"/>
      <c r="I4427" s="8"/>
      <c r="J4427" s="8"/>
      <c r="N4427" s="7"/>
      <c r="O4427" s="8"/>
      <c r="P4427" s="8"/>
      <c r="Q4427" s="8"/>
      <c r="R4427" s="8"/>
      <c r="S4427" s="8"/>
      <c r="T4427" s="8"/>
      <c r="U4427" s="8"/>
      <c r="V4427" s="8"/>
      <c r="W4427" s="8"/>
    </row>
    <row r="4428" spans="1:23" ht="14.25" customHeight="1">
      <c r="A4428" s="7">
        <v>39772</v>
      </c>
      <c r="B4428" s="8">
        <v>2.0689000000000002</v>
      </c>
      <c r="C4428" s="8">
        <v>3.0531000000000001</v>
      </c>
      <c r="D4428" s="8">
        <v>0.98419999999999996</v>
      </c>
      <c r="E4428" s="8">
        <v>1.94</v>
      </c>
      <c r="F4428" s="8">
        <v>3.1</v>
      </c>
      <c r="G4428" s="8">
        <v>88.23</v>
      </c>
      <c r="H4428" s="8"/>
      <c r="I4428" s="8"/>
      <c r="J4428" s="8"/>
      <c r="N4428" s="7"/>
      <c r="O4428" s="8"/>
      <c r="P4428" s="8"/>
      <c r="Q4428" s="8"/>
      <c r="R4428" s="8"/>
      <c r="S4428" s="8"/>
      <c r="T4428" s="8"/>
      <c r="U4428" s="8"/>
      <c r="V4428" s="8"/>
      <c r="W4428" s="8"/>
    </row>
    <row r="4429" spans="1:23" ht="14.25" customHeight="1">
      <c r="A4429" s="7">
        <v>39771</v>
      </c>
      <c r="B4429" s="8">
        <v>2.1</v>
      </c>
      <c r="C4429" s="8">
        <v>3.0884999999999998</v>
      </c>
      <c r="D4429" s="8">
        <v>0.98849999999999971</v>
      </c>
      <c r="E4429" s="8">
        <v>2.08</v>
      </c>
      <c r="F4429" s="8">
        <v>3.38</v>
      </c>
      <c r="G4429" s="8">
        <v>87.8</v>
      </c>
      <c r="H4429" s="8"/>
      <c r="I4429" s="8"/>
      <c r="J4429" s="8"/>
      <c r="N4429" s="7"/>
      <c r="O4429" s="8"/>
      <c r="P4429" s="8"/>
      <c r="Q4429" s="8"/>
      <c r="R4429" s="8"/>
      <c r="S4429" s="8"/>
      <c r="T4429" s="8"/>
      <c r="U4429" s="8"/>
      <c r="V4429" s="8"/>
      <c r="W4429" s="8"/>
    </row>
    <row r="4430" spans="1:23" ht="14.25" customHeight="1">
      <c r="A4430" s="7">
        <v>39770</v>
      </c>
      <c r="B4430" s="8">
        <v>2.0194999999999999</v>
      </c>
      <c r="C4430" s="8">
        <v>2.9973999999999998</v>
      </c>
      <c r="D4430" s="8">
        <v>0.97789999999999999</v>
      </c>
      <c r="E4430" s="8">
        <v>2.2200000000000002</v>
      </c>
      <c r="F4430" s="8">
        <v>3.53</v>
      </c>
      <c r="G4430" s="8">
        <v>87.21</v>
      </c>
      <c r="H4430" s="8"/>
      <c r="I4430" s="8"/>
      <c r="J4430" s="8"/>
      <c r="N4430" s="7"/>
      <c r="O4430" s="8"/>
      <c r="P4430" s="8"/>
      <c r="Q4430" s="8"/>
      <c r="R4430" s="8"/>
      <c r="S4430" s="8"/>
      <c r="T4430" s="8"/>
      <c r="U4430" s="8"/>
      <c r="V4430" s="8"/>
      <c r="W4430" s="8"/>
    </row>
    <row r="4431" spans="1:23" ht="14.25" customHeight="1">
      <c r="A4431" s="7">
        <v>39769</v>
      </c>
      <c r="B4431" s="8">
        <v>2.0670000000000002</v>
      </c>
      <c r="C4431" s="8">
        <v>2.9984000000000002</v>
      </c>
      <c r="D4431" s="8">
        <v>0.93140000000000001</v>
      </c>
      <c r="E4431" s="8">
        <v>2.3199999999999998</v>
      </c>
      <c r="F4431" s="8">
        <v>3.68</v>
      </c>
      <c r="G4431" s="8">
        <v>86.93</v>
      </c>
      <c r="H4431" s="8"/>
      <c r="I4431" s="8"/>
      <c r="J4431" s="8"/>
      <c r="N4431" s="7"/>
      <c r="O4431" s="8"/>
      <c r="P4431" s="8"/>
      <c r="Q4431" s="8"/>
      <c r="R4431" s="8"/>
      <c r="S4431" s="8"/>
      <c r="T4431" s="8"/>
      <c r="U4431" s="8"/>
      <c r="V4431" s="8"/>
      <c r="W4431" s="8"/>
    </row>
    <row r="4432" spans="1:23" ht="14.25" customHeight="1">
      <c r="A4432" s="7">
        <v>39766</v>
      </c>
      <c r="B4432" s="8">
        <v>2.0901999999999998</v>
      </c>
      <c r="C4432" s="8">
        <v>2.9481999999999999</v>
      </c>
      <c r="D4432" s="8">
        <v>0.8580000000000001</v>
      </c>
      <c r="E4432" s="8">
        <v>2.33</v>
      </c>
      <c r="F4432" s="8">
        <v>3.72</v>
      </c>
      <c r="G4432" s="8">
        <v>87.4</v>
      </c>
      <c r="H4432" s="8"/>
      <c r="I4432" s="8"/>
      <c r="J4432" s="8"/>
      <c r="N4432" s="7"/>
      <c r="O4432" s="8"/>
      <c r="P4432" s="8"/>
      <c r="Q4432" s="8"/>
      <c r="R4432" s="8"/>
      <c r="S4432" s="8"/>
      <c r="T4432" s="8"/>
      <c r="U4432" s="8"/>
      <c r="V4432" s="8"/>
      <c r="W4432" s="8"/>
    </row>
    <row r="4433" spans="1:23" ht="14.25" customHeight="1">
      <c r="A4433" s="7">
        <v>39765</v>
      </c>
      <c r="B4433" s="8">
        <v>2.1154999999999999</v>
      </c>
      <c r="C4433" s="8">
        <v>2.8639000000000001</v>
      </c>
      <c r="D4433" s="8">
        <v>0.74840000000000018</v>
      </c>
      <c r="E4433" s="8">
        <v>2.4300000000000002</v>
      </c>
      <c r="F4433" s="8">
        <v>3.84</v>
      </c>
      <c r="G4433" s="8">
        <v>86.47</v>
      </c>
      <c r="H4433" s="8"/>
      <c r="I4433" s="8"/>
      <c r="J4433" s="8"/>
      <c r="N4433" s="7"/>
      <c r="O4433" s="8"/>
      <c r="P4433" s="8"/>
      <c r="Q4433" s="8"/>
      <c r="R4433" s="8"/>
      <c r="S4433" s="8"/>
      <c r="T4433" s="8"/>
      <c r="U4433" s="8"/>
      <c r="V4433" s="8"/>
      <c r="W4433" s="8"/>
    </row>
    <row r="4434" spans="1:23" ht="14.25" customHeight="1">
      <c r="A4434" s="7">
        <v>39764</v>
      </c>
      <c r="B4434" s="8">
        <v>2.25</v>
      </c>
      <c r="C4434" s="8">
        <v>2.8969</v>
      </c>
      <c r="D4434" s="8">
        <v>0.64690000000000003</v>
      </c>
      <c r="E4434" s="8">
        <v>2.37</v>
      </c>
      <c r="F4434" s="8">
        <v>3.75</v>
      </c>
      <c r="G4434" s="8">
        <v>87.43</v>
      </c>
      <c r="H4434" s="8"/>
      <c r="I4434" s="8"/>
      <c r="J4434" s="8"/>
      <c r="N4434" s="7"/>
      <c r="O4434" s="8"/>
      <c r="P4434" s="8"/>
      <c r="Q4434" s="8"/>
      <c r="R4434" s="8"/>
      <c r="S4434" s="8"/>
      <c r="T4434" s="8"/>
      <c r="U4434" s="8"/>
      <c r="V4434" s="8"/>
      <c r="W4434" s="8"/>
    </row>
    <row r="4435" spans="1:23" ht="14.25" customHeight="1">
      <c r="A4435" s="7">
        <v>39763</v>
      </c>
      <c r="B4435" s="8">
        <v>2.2517</v>
      </c>
      <c r="C4435" s="8">
        <v>2.9220999999999999</v>
      </c>
      <c r="D4435" s="8">
        <v>0.67039999999999988</v>
      </c>
      <c r="E4435" s="8">
        <v>2.5099999999999998</v>
      </c>
      <c r="F4435" s="8">
        <v>3.82</v>
      </c>
      <c r="G4435" s="8">
        <v>87.19</v>
      </c>
      <c r="H4435" s="8"/>
      <c r="I4435" s="8"/>
      <c r="J4435" s="8"/>
      <c r="N4435" s="7"/>
      <c r="O4435" s="8"/>
      <c r="P4435" s="8"/>
      <c r="Q4435" s="8"/>
      <c r="R4435" s="8"/>
      <c r="S4435" s="8"/>
      <c r="T4435" s="8"/>
      <c r="U4435" s="8"/>
      <c r="V4435" s="8"/>
      <c r="W4435" s="8"/>
    </row>
    <row r="4436" spans="1:23" ht="14.25" customHeight="1">
      <c r="A4436" s="7">
        <v>39762</v>
      </c>
      <c r="B4436" s="8">
        <v>2.286</v>
      </c>
      <c r="C4436" s="8">
        <v>2.9005000000000001</v>
      </c>
      <c r="D4436" s="8">
        <v>0.61450000000000005</v>
      </c>
      <c r="E4436" s="8">
        <v>2.5099999999999998</v>
      </c>
      <c r="F4436" s="8">
        <v>3.82</v>
      </c>
      <c r="G4436" s="8">
        <v>85.99</v>
      </c>
      <c r="H4436" s="8"/>
      <c r="I4436" s="8"/>
      <c r="J4436" s="8"/>
      <c r="N4436" s="7"/>
      <c r="O4436" s="8"/>
      <c r="P4436" s="8"/>
      <c r="Q4436" s="8"/>
      <c r="R4436" s="8"/>
      <c r="S4436" s="8"/>
      <c r="T4436" s="8"/>
      <c r="U4436" s="8"/>
      <c r="V4436" s="8"/>
      <c r="W4436" s="8"/>
    </row>
    <row r="4437" spans="1:23" ht="14.25" customHeight="1">
      <c r="A4437" s="7">
        <v>39759</v>
      </c>
      <c r="B4437" s="8">
        <v>2.2963</v>
      </c>
      <c r="C4437" s="8">
        <v>2.9767000000000001</v>
      </c>
      <c r="D4437" s="8">
        <v>0.68040000000000012</v>
      </c>
      <c r="E4437" s="8">
        <v>2.56</v>
      </c>
      <c r="F4437" s="8">
        <v>3.83</v>
      </c>
      <c r="G4437" s="8">
        <v>86.09</v>
      </c>
      <c r="H4437" s="8"/>
      <c r="I4437" s="8"/>
      <c r="J4437" s="8"/>
      <c r="N4437" s="7"/>
      <c r="O4437" s="8"/>
      <c r="P4437" s="8"/>
      <c r="Q4437" s="8"/>
      <c r="R4437" s="8"/>
      <c r="S4437" s="8"/>
      <c r="T4437" s="8"/>
      <c r="U4437" s="8"/>
      <c r="V4437" s="8"/>
      <c r="W4437" s="8"/>
    </row>
    <row r="4438" spans="1:23" ht="14.25" customHeight="1">
      <c r="A4438" s="7">
        <v>39758</v>
      </c>
      <c r="B4438" s="8">
        <v>2.4357000000000002</v>
      </c>
      <c r="C4438" s="8">
        <v>3.0424000000000002</v>
      </c>
      <c r="D4438" s="8">
        <v>0.60670000000000002</v>
      </c>
      <c r="E4438" s="8">
        <v>2.46</v>
      </c>
      <c r="F4438" s="8">
        <v>3.75</v>
      </c>
      <c r="G4438" s="8">
        <v>86.13</v>
      </c>
      <c r="H4438" s="8"/>
      <c r="I4438" s="8"/>
      <c r="J4438" s="8"/>
      <c r="N4438" s="7"/>
      <c r="O4438" s="8"/>
      <c r="P4438" s="8"/>
      <c r="Q4438" s="8"/>
      <c r="R4438" s="8"/>
      <c r="S4438" s="8"/>
      <c r="T4438" s="8"/>
      <c r="U4438" s="8"/>
      <c r="V4438" s="8"/>
      <c r="W4438" s="8"/>
    </row>
    <row r="4439" spans="1:23" ht="14.25" customHeight="1">
      <c r="A4439" s="7">
        <v>39757</v>
      </c>
      <c r="B4439" s="8">
        <v>2.4533999999999998</v>
      </c>
      <c r="C4439" s="8">
        <v>3.0676000000000001</v>
      </c>
      <c r="D4439" s="8">
        <v>0.6142000000000003</v>
      </c>
      <c r="E4439" s="8">
        <v>2.5</v>
      </c>
      <c r="F4439" s="8">
        <v>3.73</v>
      </c>
      <c r="G4439" s="8">
        <v>84.72</v>
      </c>
      <c r="H4439" s="8"/>
      <c r="I4439" s="8"/>
      <c r="J4439" s="8"/>
      <c r="N4439" s="7"/>
      <c r="O4439" s="8"/>
      <c r="P4439" s="8"/>
      <c r="Q4439" s="8"/>
      <c r="R4439" s="8"/>
      <c r="S4439" s="8"/>
      <c r="T4439" s="8"/>
      <c r="U4439" s="8"/>
      <c r="V4439" s="8"/>
      <c r="W4439" s="8"/>
    </row>
    <row r="4440" spans="1:23" ht="14.25" customHeight="1">
      <c r="A4440" s="7">
        <v>39756</v>
      </c>
      <c r="B4440" s="8">
        <v>2.48</v>
      </c>
      <c r="C4440" s="8">
        <v>3.0569000000000002</v>
      </c>
      <c r="D4440" s="8">
        <v>0.57690000000000019</v>
      </c>
      <c r="E4440" s="8">
        <v>2.56</v>
      </c>
      <c r="F4440" s="8">
        <v>3.81</v>
      </c>
      <c r="G4440" s="8">
        <v>84.65</v>
      </c>
      <c r="H4440" s="8"/>
      <c r="I4440" s="8"/>
      <c r="J4440" s="8"/>
      <c r="N4440" s="7"/>
      <c r="O4440" s="8"/>
      <c r="P4440" s="8"/>
      <c r="Q4440" s="8"/>
      <c r="R4440" s="8"/>
      <c r="S4440" s="8"/>
      <c r="T4440" s="8"/>
      <c r="U4440" s="8"/>
      <c r="V4440" s="8"/>
      <c r="W4440" s="8"/>
    </row>
    <row r="4441" spans="1:23" ht="14.25" customHeight="1">
      <c r="A4441" s="7">
        <v>39755</v>
      </c>
      <c r="B4441" s="8">
        <v>2.5266000000000002</v>
      </c>
      <c r="C4441" s="8">
        <v>3.0548999999999999</v>
      </c>
      <c r="D4441" s="8">
        <v>0.52829999999999977</v>
      </c>
      <c r="E4441" s="8">
        <v>2.71</v>
      </c>
      <c r="F4441" s="8">
        <v>3.96</v>
      </c>
      <c r="G4441" s="8">
        <v>86.26</v>
      </c>
      <c r="H4441" s="8"/>
      <c r="I4441" s="8"/>
      <c r="J4441" s="8"/>
      <c r="N4441" s="7"/>
      <c r="O4441" s="8"/>
      <c r="P4441" s="8"/>
      <c r="Q4441" s="8"/>
      <c r="R4441" s="8"/>
      <c r="S4441" s="8"/>
      <c r="T4441" s="8"/>
      <c r="U4441" s="8"/>
      <c r="V4441" s="8"/>
      <c r="W4441" s="8"/>
    </row>
    <row r="4442" spans="1:23" ht="14.25" customHeight="1">
      <c r="A4442" s="7">
        <v>39752</v>
      </c>
      <c r="B4442" s="8">
        <v>2.5270000000000001</v>
      </c>
      <c r="C4442" s="8">
        <v>3.0750999999999999</v>
      </c>
      <c r="D4442" s="8">
        <v>0.54809999999999981</v>
      </c>
      <c r="E4442" s="8">
        <v>2.8</v>
      </c>
      <c r="F4442" s="8">
        <v>4.01</v>
      </c>
      <c r="G4442" s="8">
        <v>85.84</v>
      </c>
      <c r="H4442" s="8"/>
      <c r="I4442" s="8"/>
      <c r="J4442" s="8"/>
      <c r="N4442" s="7"/>
      <c r="O4442" s="8"/>
      <c r="P4442" s="8"/>
      <c r="Q4442" s="8"/>
      <c r="R4442" s="8"/>
      <c r="S4442" s="8"/>
      <c r="T4442" s="8"/>
      <c r="U4442" s="8"/>
      <c r="V4442" s="8"/>
      <c r="W4442" s="8"/>
    </row>
    <row r="4443" spans="1:23" ht="14.25" customHeight="1">
      <c r="A4443" s="7">
        <v>39751</v>
      </c>
      <c r="B4443" s="8">
        <v>2.5899000000000001</v>
      </c>
      <c r="C4443" s="8">
        <v>3.0703</v>
      </c>
      <c r="D4443" s="8">
        <v>0.48039999999999994</v>
      </c>
      <c r="E4443" s="8">
        <v>2.84</v>
      </c>
      <c r="F4443" s="8">
        <v>4</v>
      </c>
      <c r="G4443" s="8">
        <v>84.99</v>
      </c>
      <c r="H4443" s="8"/>
      <c r="I4443" s="8"/>
      <c r="J4443" s="8"/>
      <c r="N4443" s="7"/>
      <c r="O4443" s="8"/>
      <c r="P4443" s="8"/>
      <c r="Q4443" s="8"/>
      <c r="R4443" s="8"/>
      <c r="S4443" s="8"/>
      <c r="T4443" s="8"/>
      <c r="U4443" s="8"/>
      <c r="V4443" s="8"/>
      <c r="W4443" s="8"/>
    </row>
    <row r="4444" spans="1:23" ht="14.25" customHeight="1">
      <c r="A4444" s="7">
        <v>39750</v>
      </c>
      <c r="B4444" s="8">
        <v>2.5619999999999998</v>
      </c>
      <c r="C4444" s="8">
        <v>3.0693999999999999</v>
      </c>
      <c r="D4444" s="8">
        <v>0.50740000000000007</v>
      </c>
      <c r="E4444" s="8">
        <v>2.77</v>
      </c>
      <c r="F4444" s="8">
        <v>3.93</v>
      </c>
      <c r="G4444" s="8">
        <v>84.48</v>
      </c>
      <c r="H4444" s="8"/>
      <c r="I4444" s="8"/>
      <c r="J4444" s="8"/>
      <c r="N4444" s="7"/>
      <c r="O4444" s="8"/>
      <c r="P4444" s="8"/>
      <c r="Q4444" s="8"/>
      <c r="R4444" s="8"/>
      <c r="S4444" s="8"/>
      <c r="T4444" s="8"/>
      <c r="U4444" s="8"/>
      <c r="V4444" s="8"/>
      <c r="W4444" s="8"/>
    </row>
    <row r="4445" spans="1:23" ht="14.25" customHeight="1">
      <c r="A4445" s="7">
        <v>39749</v>
      </c>
      <c r="B4445" s="8">
        <v>2.6191</v>
      </c>
      <c r="C4445" s="8">
        <v>3.1042000000000001</v>
      </c>
      <c r="D4445" s="8">
        <v>0.48510000000000009</v>
      </c>
      <c r="E4445" s="8">
        <v>2.75</v>
      </c>
      <c r="F4445" s="8">
        <v>3.89</v>
      </c>
      <c r="G4445" s="8">
        <v>86.14</v>
      </c>
      <c r="H4445" s="8"/>
      <c r="I4445" s="8"/>
      <c r="J4445" s="8"/>
      <c r="N4445" s="7"/>
      <c r="O4445" s="8"/>
      <c r="P4445" s="8"/>
      <c r="Q4445" s="8"/>
      <c r="R4445" s="8"/>
      <c r="S4445" s="8"/>
      <c r="T4445" s="8"/>
      <c r="U4445" s="8"/>
      <c r="V4445" s="8"/>
      <c r="W4445" s="8"/>
    </row>
    <row r="4446" spans="1:23" ht="14.25" customHeight="1">
      <c r="A4446" s="7">
        <v>39748</v>
      </c>
      <c r="B4446" s="8">
        <v>2.669</v>
      </c>
      <c r="C4446" s="8">
        <v>3.1522000000000001</v>
      </c>
      <c r="D4446" s="8">
        <v>0.48320000000000007</v>
      </c>
      <c r="E4446" s="8">
        <v>2.67</v>
      </c>
      <c r="F4446" s="8">
        <v>3.79</v>
      </c>
      <c r="G4446" s="8">
        <v>87.21</v>
      </c>
      <c r="H4446" s="8"/>
      <c r="I4446" s="8"/>
      <c r="J4446" s="8"/>
      <c r="N4446" s="7"/>
      <c r="O4446" s="8"/>
      <c r="P4446" s="8"/>
      <c r="Q4446" s="8"/>
      <c r="R4446" s="8"/>
      <c r="S4446" s="8"/>
      <c r="T4446" s="8"/>
      <c r="U4446" s="8"/>
      <c r="V4446" s="8"/>
      <c r="W4446" s="8"/>
    </row>
    <row r="4447" spans="1:23" ht="14.25" customHeight="1">
      <c r="A4447" s="7">
        <v>39745</v>
      </c>
      <c r="B4447" s="8">
        <v>2.6696</v>
      </c>
      <c r="C4447" s="8">
        <v>3.1930999999999998</v>
      </c>
      <c r="D4447" s="8">
        <v>0.52349999999999985</v>
      </c>
      <c r="E4447" s="8">
        <v>2.64</v>
      </c>
      <c r="F4447" s="8">
        <v>3.76</v>
      </c>
      <c r="G4447" s="8">
        <v>86.39</v>
      </c>
      <c r="H4447" s="8"/>
      <c r="I4447" s="8"/>
      <c r="J4447" s="8"/>
      <c r="N4447" s="7"/>
      <c r="O4447" s="8"/>
      <c r="P4447" s="8"/>
      <c r="Q4447" s="8"/>
      <c r="R4447" s="8"/>
      <c r="S4447" s="8"/>
      <c r="T4447" s="8"/>
      <c r="U4447" s="8"/>
      <c r="V4447" s="8"/>
      <c r="W4447" s="8"/>
    </row>
    <row r="4448" spans="1:23" ht="14.25" customHeight="1">
      <c r="A4448" s="7">
        <v>39744</v>
      </c>
      <c r="B4448" s="8">
        <v>2.6884000000000001</v>
      </c>
      <c r="C4448" s="8">
        <v>3.1978</v>
      </c>
      <c r="D4448" s="8">
        <v>0.50939999999999985</v>
      </c>
      <c r="E4448" s="8">
        <v>2.57</v>
      </c>
      <c r="F4448" s="8">
        <v>3.63</v>
      </c>
      <c r="G4448" s="8">
        <v>84.86</v>
      </c>
      <c r="H4448" s="8"/>
      <c r="I4448" s="8"/>
      <c r="J4448" s="8"/>
      <c r="N4448" s="7"/>
      <c r="O4448" s="8"/>
      <c r="P4448" s="8"/>
      <c r="Q4448" s="8"/>
      <c r="R4448" s="8"/>
      <c r="S4448" s="8"/>
      <c r="T4448" s="8"/>
      <c r="U4448" s="8"/>
      <c r="V4448" s="8"/>
      <c r="W4448" s="8"/>
    </row>
    <row r="4449" spans="1:23" ht="14.25" customHeight="1">
      <c r="A4449" s="7">
        <v>39743</v>
      </c>
      <c r="B4449" s="8">
        <v>2.7223999999999999</v>
      </c>
      <c r="C4449" s="8">
        <v>3.1922000000000001</v>
      </c>
      <c r="D4449" s="8">
        <v>0.46980000000000022</v>
      </c>
      <c r="E4449" s="8">
        <v>2.56</v>
      </c>
      <c r="F4449" s="8">
        <v>3.65</v>
      </c>
      <c r="G4449" s="8">
        <v>85.66</v>
      </c>
      <c r="H4449" s="8"/>
      <c r="I4449" s="8"/>
      <c r="J4449" s="8"/>
      <c r="N4449" s="7"/>
      <c r="O4449" s="8"/>
      <c r="P4449" s="8"/>
      <c r="Q4449" s="8"/>
      <c r="R4449" s="8"/>
      <c r="S4449" s="8"/>
      <c r="T4449" s="8"/>
      <c r="U4449" s="8"/>
      <c r="V4449" s="8"/>
      <c r="W4449" s="8"/>
    </row>
    <row r="4450" spans="1:23" ht="14.25" customHeight="1">
      <c r="A4450" s="7">
        <v>39742</v>
      </c>
      <c r="B4450" s="8">
        <v>2.7303000000000002</v>
      </c>
      <c r="C4450" s="8">
        <v>3.1825999999999999</v>
      </c>
      <c r="D4450" s="8">
        <v>0.4522999999999997</v>
      </c>
      <c r="E4450" s="8">
        <v>2.63</v>
      </c>
      <c r="F4450" s="8">
        <v>3.76</v>
      </c>
      <c r="G4450" s="8">
        <v>84.42</v>
      </c>
      <c r="H4450" s="8"/>
      <c r="I4450" s="8"/>
      <c r="J4450" s="8"/>
      <c r="N4450" s="7"/>
      <c r="O4450" s="8"/>
      <c r="P4450" s="8"/>
      <c r="Q4450" s="8"/>
      <c r="R4450" s="8"/>
      <c r="S4450" s="8"/>
      <c r="T4450" s="8"/>
      <c r="U4450" s="8"/>
      <c r="V4450" s="8"/>
      <c r="W4450" s="8"/>
    </row>
    <row r="4451" spans="1:23" ht="14.25" customHeight="1">
      <c r="A4451" s="7">
        <v>39741</v>
      </c>
      <c r="B4451" s="8">
        <v>2.7747000000000002</v>
      </c>
      <c r="C4451" s="8">
        <v>3.1819999999999999</v>
      </c>
      <c r="D4451" s="8">
        <v>0.40729999999999977</v>
      </c>
      <c r="E4451" s="8">
        <v>2.82</v>
      </c>
      <c r="F4451" s="8">
        <v>3.91</v>
      </c>
      <c r="G4451" s="8">
        <v>83.08</v>
      </c>
      <c r="H4451" s="8"/>
      <c r="I4451" s="8"/>
      <c r="J4451" s="8"/>
      <c r="N4451" s="7"/>
      <c r="O4451" s="8"/>
      <c r="P4451" s="8"/>
      <c r="Q4451" s="8"/>
      <c r="R4451" s="8"/>
      <c r="S4451" s="8"/>
      <c r="T4451" s="8"/>
      <c r="U4451" s="8"/>
      <c r="V4451" s="8"/>
      <c r="W4451" s="8"/>
    </row>
    <row r="4452" spans="1:23" ht="14.25" customHeight="1">
      <c r="A4452" s="7">
        <v>39738</v>
      </c>
      <c r="B4452" s="8">
        <v>2.8243999999999998</v>
      </c>
      <c r="C4452" s="8">
        <v>3.1768000000000001</v>
      </c>
      <c r="D4452" s="8">
        <v>0.35240000000000027</v>
      </c>
      <c r="E4452" s="8">
        <v>2.83</v>
      </c>
      <c r="F4452" s="8">
        <v>3.98</v>
      </c>
      <c r="G4452" s="8">
        <v>82.55</v>
      </c>
      <c r="H4452" s="8"/>
      <c r="I4452" s="8"/>
      <c r="J4452" s="8"/>
      <c r="N4452" s="7"/>
      <c r="O4452" s="8"/>
      <c r="P4452" s="8"/>
      <c r="Q4452" s="8"/>
      <c r="R4452" s="8"/>
      <c r="S4452" s="8"/>
      <c r="T4452" s="8"/>
      <c r="U4452" s="8"/>
      <c r="V4452" s="8"/>
      <c r="W4452" s="8"/>
    </row>
    <row r="4453" spans="1:23" ht="14.25" customHeight="1">
      <c r="A4453" s="7">
        <v>39737</v>
      </c>
      <c r="B4453" s="8">
        <v>2.7753000000000001</v>
      </c>
      <c r="C4453" s="8">
        <v>3.1267</v>
      </c>
      <c r="D4453" s="8">
        <v>0.35139999999999993</v>
      </c>
      <c r="E4453" s="8">
        <v>2.84</v>
      </c>
      <c r="F4453" s="8">
        <v>3.99</v>
      </c>
      <c r="G4453" s="8">
        <v>82.25</v>
      </c>
      <c r="H4453" s="8"/>
      <c r="I4453" s="8"/>
      <c r="J4453" s="8"/>
      <c r="N4453" s="7"/>
      <c r="O4453" s="8"/>
      <c r="P4453" s="8"/>
      <c r="Q4453" s="8"/>
      <c r="R4453" s="8"/>
      <c r="S4453" s="8"/>
      <c r="T4453" s="8"/>
      <c r="U4453" s="8"/>
      <c r="V4453" s="8"/>
      <c r="W4453" s="8"/>
    </row>
    <row r="4454" spans="1:23" ht="14.25" customHeight="1">
      <c r="A4454" s="7">
        <v>39736</v>
      </c>
      <c r="B4454" s="8">
        <v>2.8472</v>
      </c>
      <c r="C4454" s="8">
        <v>3.1061999999999999</v>
      </c>
      <c r="D4454" s="8">
        <v>0.2589999999999999</v>
      </c>
      <c r="E4454" s="8">
        <v>2.9</v>
      </c>
      <c r="F4454" s="8">
        <v>4.04</v>
      </c>
      <c r="G4454" s="8">
        <v>82.33</v>
      </c>
      <c r="H4454" s="8"/>
      <c r="I4454" s="8"/>
      <c r="J4454" s="8"/>
      <c r="N4454" s="7"/>
      <c r="O4454" s="8"/>
      <c r="P4454" s="8"/>
      <c r="Q4454" s="8"/>
      <c r="R4454" s="8"/>
      <c r="S4454" s="8"/>
      <c r="T4454" s="8"/>
      <c r="U4454" s="8"/>
      <c r="V4454" s="8"/>
      <c r="W4454" s="8"/>
    </row>
    <row r="4455" spans="1:23" ht="14.25" customHeight="1">
      <c r="A4455" s="7">
        <v>39735</v>
      </c>
      <c r="B4455" s="8">
        <v>2.8</v>
      </c>
      <c r="C4455" s="8">
        <v>3.1593</v>
      </c>
      <c r="D4455" s="8">
        <v>0.35930000000000017</v>
      </c>
      <c r="E4455" s="8">
        <v>3.01</v>
      </c>
      <c r="F4455" s="8">
        <v>4.08</v>
      </c>
      <c r="G4455" s="8">
        <v>81.56</v>
      </c>
      <c r="H4455" s="8"/>
      <c r="I4455" s="8"/>
      <c r="J4455" s="8"/>
      <c r="N4455" s="7"/>
      <c r="O4455" s="8"/>
      <c r="P4455" s="8"/>
      <c r="Q4455" s="8"/>
      <c r="R4455" s="8"/>
      <c r="S4455" s="8"/>
      <c r="T4455" s="8"/>
      <c r="U4455" s="8"/>
      <c r="V4455" s="8"/>
      <c r="W4455" s="8"/>
    </row>
    <row r="4456" spans="1:23" ht="14.25" customHeight="1">
      <c r="A4456" s="7">
        <v>39734</v>
      </c>
      <c r="B4456" s="8">
        <v>2.8229000000000002</v>
      </c>
      <c r="C4456" s="8">
        <v>3.1259999999999999</v>
      </c>
      <c r="D4456" s="8">
        <v>0.3030999999999997</v>
      </c>
      <c r="E4456" s="8">
        <v>2.77</v>
      </c>
      <c r="F4456" s="8">
        <v>3.89</v>
      </c>
      <c r="G4456" s="8">
        <v>81.489999999999995</v>
      </c>
      <c r="H4456" s="8"/>
      <c r="I4456" s="8"/>
      <c r="J4456" s="8"/>
      <c r="N4456" s="7"/>
      <c r="O4456" s="8"/>
      <c r="P4456" s="8"/>
      <c r="Q4456" s="8"/>
      <c r="R4456" s="8"/>
      <c r="S4456" s="8"/>
      <c r="T4456" s="8"/>
      <c r="U4456" s="8"/>
      <c r="V4456" s="8"/>
      <c r="W4456" s="8"/>
    </row>
    <row r="4457" spans="1:23" ht="14.25" customHeight="1">
      <c r="A4457" s="7">
        <v>39731</v>
      </c>
      <c r="B4457" s="8">
        <v>2.7351999999999999</v>
      </c>
      <c r="C4457" s="8">
        <v>3.0510000000000002</v>
      </c>
      <c r="D4457" s="8">
        <v>0.3158000000000003</v>
      </c>
      <c r="E4457" s="8">
        <v>2.77</v>
      </c>
      <c r="F4457" s="8">
        <v>3.89</v>
      </c>
      <c r="G4457" s="8">
        <v>82.41</v>
      </c>
      <c r="H4457" s="8"/>
      <c r="I4457" s="8"/>
      <c r="J4457" s="8"/>
      <c r="N4457" s="7"/>
      <c r="O4457" s="8"/>
      <c r="P4457" s="8"/>
      <c r="Q4457" s="8"/>
      <c r="R4457" s="8"/>
      <c r="S4457" s="8"/>
      <c r="T4457" s="8"/>
      <c r="U4457" s="8"/>
      <c r="V4457" s="8"/>
      <c r="W4457" s="8"/>
    </row>
    <row r="4458" spans="1:23" ht="14.25" customHeight="1">
      <c r="A4458" s="7">
        <v>39730</v>
      </c>
      <c r="B4458" s="8">
        <v>2.9093</v>
      </c>
      <c r="C4458" s="8">
        <v>3.15</v>
      </c>
      <c r="D4458" s="8">
        <v>0.24069999999999991</v>
      </c>
      <c r="E4458" s="8">
        <v>2.79</v>
      </c>
      <c r="F4458" s="8">
        <v>3.84</v>
      </c>
      <c r="G4458" s="8">
        <v>81.38</v>
      </c>
      <c r="H4458" s="8"/>
      <c r="I4458" s="8"/>
      <c r="J4458" s="8"/>
      <c r="N4458" s="7"/>
      <c r="O4458" s="8"/>
      <c r="P4458" s="8"/>
      <c r="Q4458" s="8"/>
      <c r="R4458" s="8"/>
      <c r="S4458" s="8"/>
      <c r="T4458" s="8"/>
      <c r="U4458" s="8"/>
      <c r="V4458" s="8"/>
      <c r="W4458" s="8"/>
    </row>
    <row r="4459" spans="1:23" ht="14.25" customHeight="1">
      <c r="A4459" s="7">
        <v>39729</v>
      </c>
      <c r="B4459" s="8">
        <v>3.1997</v>
      </c>
      <c r="C4459" s="8">
        <v>3.3498999999999999</v>
      </c>
      <c r="D4459" s="8">
        <v>0.15019999999999989</v>
      </c>
      <c r="E4459" s="8">
        <v>2.7</v>
      </c>
      <c r="F4459" s="8">
        <v>3.72</v>
      </c>
      <c r="G4459" s="8">
        <v>80.95</v>
      </c>
      <c r="H4459" s="8"/>
      <c r="I4459" s="8"/>
      <c r="J4459" s="8"/>
      <c r="N4459" s="7"/>
      <c r="O4459" s="8"/>
      <c r="P4459" s="8"/>
      <c r="Q4459" s="8"/>
      <c r="R4459" s="8"/>
      <c r="S4459" s="8"/>
      <c r="T4459" s="8"/>
      <c r="U4459" s="8"/>
      <c r="V4459" s="8"/>
      <c r="W4459" s="8"/>
    </row>
    <row r="4460" spans="1:23" ht="14.25" customHeight="1">
      <c r="A4460" s="7">
        <v>39728</v>
      </c>
      <c r="B4460" s="8">
        <v>3.2530000000000001</v>
      </c>
      <c r="C4460" s="8">
        <v>3.5308999999999999</v>
      </c>
      <c r="D4460" s="8">
        <v>0.27789999999999981</v>
      </c>
      <c r="E4460" s="8">
        <v>2.4500000000000002</v>
      </c>
      <c r="F4460" s="8">
        <v>3.5</v>
      </c>
      <c r="G4460" s="8">
        <v>80.98</v>
      </c>
      <c r="H4460" s="8"/>
      <c r="I4460" s="8"/>
      <c r="J4460" s="8"/>
      <c r="N4460" s="7"/>
      <c r="O4460" s="8"/>
      <c r="P4460" s="8"/>
      <c r="Q4460" s="8"/>
      <c r="R4460" s="8"/>
      <c r="S4460" s="8"/>
      <c r="T4460" s="8"/>
      <c r="U4460" s="8"/>
      <c r="V4460" s="8"/>
      <c r="W4460" s="8"/>
    </row>
    <row r="4461" spans="1:23" ht="14.25" customHeight="1">
      <c r="A4461" s="7">
        <v>39727</v>
      </c>
      <c r="B4461" s="8">
        <v>3.3041</v>
      </c>
      <c r="C4461" s="8">
        <v>3.6808999999999998</v>
      </c>
      <c r="D4461" s="8">
        <v>0.3767999999999998</v>
      </c>
      <c r="E4461" s="8">
        <v>2.4500000000000002</v>
      </c>
      <c r="F4461" s="8">
        <v>3.48</v>
      </c>
      <c r="G4461" s="8">
        <v>81.599999999999994</v>
      </c>
      <c r="H4461" s="8"/>
      <c r="I4461" s="8"/>
      <c r="J4461" s="8"/>
      <c r="N4461" s="7"/>
      <c r="O4461" s="8"/>
      <c r="P4461" s="8"/>
      <c r="Q4461" s="8"/>
      <c r="R4461" s="8"/>
      <c r="S4461" s="8"/>
      <c r="T4461" s="8"/>
      <c r="U4461" s="8"/>
      <c r="V4461" s="8"/>
      <c r="W4461" s="8"/>
    </row>
    <row r="4462" spans="1:23" ht="14.25" customHeight="1">
      <c r="A4462" s="7">
        <v>39724</v>
      </c>
      <c r="B4462" s="8">
        <v>3.3481000000000001</v>
      </c>
      <c r="C4462" s="8">
        <v>3.7155</v>
      </c>
      <c r="D4462" s="8">
        <v>0.36739999999999995</v>
      </c>
      <c r="E4462" s="8">
        <v>2.64</v>
      </c>
      <c r="F4462" s="8">
        <v>3.63</v>
      </c>
      <c r="G4462" s="8">
        <v>80.599999999999994</v>
      </c>
      <c r="H4462" s="8"/>
      <c r="I4462" s="8"/>
      <c r="J4462" s="8"/>
      <c r="N4462" s="7"/>
      <c r="O4462" s="8"/>
      <c r="P4462" s="8"/>
      <c r="Q4462" s="8"/>
      <c r="R4462" s="8"/>
      <c r="S4462" s="8"/>
      <c r="T4462" s="8"/>
      <c r="U4462" s="8"/>
      <c r="V4462" s="8"/>
      <c r="W4462" s="8"/>
    </row>
    <row r="4463" spans="1:23" ht="14.25" customHeight="1">
      <c r="A4463" s="7">
        <v>39723</v>
      </c>
      <c r="B4463" s="8">
        <v>3.3481000000000001</v>
      </c>
      <c r="C4463" s="8">
        <v>3.7155</v>
      </c>
      <c r="D4463" s="8">
        <v>0.36739999999999995</v>
      </c>
      <c r="E4463" s="8">
        <v>2.68</v>
      </c>
      <c r="F4463" s="8">
        <v>3.66</v>
      </c>
      <c r="G4463" s="8">
        <v>80.540000000000006</v>
      </c>
      <c r="H4463" s="8"/>
      <c r="I4463" s="8"/>
      <c r="J4463" s="8"/>
      <c r="N4463" s="7"/>
      <c r="O4463" s="8"/>
      <c r="P4463" s="8"/>
      <c r="Q4463" s="8"/>
      <c r="R4463" s="8"/>
      <c r="S4463" s="8"/>
      <c r="T4463" s="8"/>
      <c r="U4463" s="8"/>
      <c r="V4463" s="8"/>
      <c r="W4463" s="8"/>
    </row>
    <row r="4464" spans="1:23" ht="14.25" customHeight="1">
      <c r="A4464" s="7">
        <v>39722</v>
      </c>
      <c r="B4464" s="8">
        <v>3.3481000000000001</v>
      </c>
      <c r="C4464" s="8">
        <v>3.7155</v>
      </c>
      <c r="D4464" s="8">
        <v>0.36739999999999995</v>
      </c>
      <c r="E4464" s="8">
        <v>2.87</v>
      </c>
      <c r="F4464" s="8">
        <v>3.77</v>
      </c>
      <c r="G4464" s="8">
        <v>79.69</v>
      </c>
      <c r="H4464" s="8"/>
      <c r="I4464" s="8"/>
      <c r="J4464" s="8"/>
      <c r="N4464" s="7"/>
      <c r="O4464" s="8"/>
      <c r="P4464" s="8"/>
      <c r="Q4464" s="8"/>
      <c r="R4464" s="8"/>
      <c r="S4464" s="8"/>
      <c r="T4464" s="8"/>
      <c r="U4464" s="8"/>
      <c r="V4464" s="8"/>
      <c r="W4464" s="8"/>
    </row>
    <row r="4465" spans="1:23" ht="14.25" customHeight="1">
      <c r="A4465" s="7">
        <v>39721</v>
      </c>
      <c r="B4465" s="8">
        <v>3.3481000000000001</v>
      </c>
      <c r="C4465" s="8">
        <v>3.7155</v>
      </c>
      <c r="D4465" s="8">
        <v>0.36739999999999995</v>
      </c>
      <c r="E4465" s="8">
        <v>2.98</v>
      </c>
      <c r="F4465" s="8">
        <v>3.85</v>
      </c>
      <c r="G4465" s="8">
        <v>79.239999999999995</v>
      </c>
      <c r="H4465" s="8"/>
      <c r="I4465" s="8"/>
      <c r="J4465" s="8"/>
      <c r="N4465" s="7"/>
      <c r="O4465" s="8"/>
      <c r="P4465" s="8"/>
      <c r="Q4465" s="8"/>
      <c r="R4465" s="8"/>
      <c r="S4465" s="8"/>
      <c r="T4465" s="8"/>
      <c r="U4465" s="8"/>
      <c r="V4465" s="8"/>
      <c r="W4465" s="8"/>
    </row>
    <row r="4466" spans="1:23" ht="14.25" customHeight="1">
      <c r="A4466" s="7">
        <v>39720</v>
      </c>
      <c r="B4466" s="8">
        <v>3.3481000000000001</v>
      </c>
      <c r="C4466" s="8">
        <v>3.7155</v>
      </c>
      <c r="D4466" s="8">
        <v>0.36739999999999995</v>
      </c>
      <c r="E4466" s="8">
        <v>2.7</v>
      </c>
      <c r="F4466" s="8">
        <v>3.61</v>
      </c>
      <c r="G4466" s="8">
        <v>77.72</v>
      </c>
      <c r="H4466" s="8"/>
      <c r="I4466" s="8"/>
      <c r="J4466" s="8"/>
      <c r="N4466" s="7"/>
      <c r="O4466" s="8"/>
      <c r="P4466" s="8"/>
      <c r="Q4466" s="8"/>
      <c r="R4466" s="8"/>
      <c r="S4466" s="8"/>
      <c r="T4466" s="8"/>
      <c r="U4466" s="8"/>
      <c r="V4466" s="8"/>
      <c r="W4466" s="8"/>
    </row>
    <row r="4467" spans="1:23" ht="14.25" customHeight="1">
      <c r="A4467" s="7">
        <v>39719</v>
      </c>
      <c r="B4467" s="8">
        <v>3.3481000000000001</v>
      </c>
      <c r="C4467" s="8">
        <v>3.7155</v>
      </c>
      <c r="D4467" s="8">
        <v>0.36739999999999995</v>
      </c>
      <c r="E4467" s="8">
        <v>3.05</v>
      </c>
      <c r="F4467" s="8">
        <v>3.85</v>
      </c>
      <c r="G4467" s="8">
        <v>76.95</v>
      </c>
      <c r="H4467" s="8"/>
      <c r="I4467" s="8"/>
      <c r="J4467" s="8"/>
      <c r="N4467" s="7"/>
      <c r="O4467" s="8"/>
      <c r="P4467" s="8"/>
      <c r="Q4467" s="8"/>
      <c r="R4467" s="8"/>
      <c r="S4467" s="8"/>
      <c r="T4467" s="8"/>
      <c r="U4467" s="8"/>
      <c r="V4467" s="8"/>
      <c r="W4467" s="8"/>
    </row>
    <row r="4468" spans="1:23" ht="14.25" customHeight="1">
      <c r="A4468" s="7">
        <v>39718</v>
      </c>
      <c r="B4468" s="8">
        <v>3.35</v>
      </c>
      <c r="C4468" s="8">
        <v>3.7143000000000002</v>
      </c>
      <c r="D4468" s="8">
        <v>0.36430000000000007</v>
      </c>
      <c r="E4468" s="8">
        <v>3.05</v>
      </c>
      <c r="F4468" s="8">
        <v>3.85</v>
      </c>
      <c r="G4468" s="8">
        <v>76.95</v>
      </c>
      <c r="H4468" s="8"/>
      <c r="I4468" s="8"/>
      <c r="J4468" s="8"/>
      <c r="N4468" s="7"/>
      <c r="O4468" s="8"/>
      <c r="P4468" s="8"/>
      <c r="Q4468" s="8"/>
      <c r="R4468" s="8"/>
      <c r="S4468" s="8"/>
      <c r="T4468" s="8"/>
      <c r="U4468" s="8"/>
      <c r="V4468" s="8"/>
      <c r="W4468" s="8"/>
    </row>
    <row r="4469" spans="1:23" ht="14.25" customHeight="1">
      <c r="A4469" s="7">
        <v>39717</v>
      </c>
      <c r="B4469" s="8">
        <v>3.3454999999999999</v>
      </c>
      <c r="C4469" s="8">
        <v>3.7282000000000002</v>
      </c>
      <c r="D4469" s="8">
        <v>0.38270000000000026</v>
      </c>
      <c r="E4469" s="8">
        <v>3.05</v>
      </c>
      <c r="F4469" s="8">
        <v>3.85</v>
      </c>
      <c r="G4469" s="8">
        <v>76.95</v>
      </c>
      <c r="H4469" s="8"/>
      <c r="I4469" s="8"/>
      <c r="J4469" s="8"/>
      <c r="N4469" s="7"/>
      <c r="O4469" s="8"/>
      <c r="P4469" s="8"/>
      <c r="Q4469" s="8"/>
      <c r="R4469" s="8"/>
      <c r="S4469" s="8"/>
      <c r="T4469" s="8"/>
      <c r="U4469" s="8"/>
      <c r="V4469" s="8"/>
      <c r="W4469" s="8"/>
    </row>
    <row r="4470" spans="1:23" ht="14.25" customHeight="1">
      <c r="A4470" s="7">
        <v>39716</v>
      </c>
      <c r="B4470" s="8">
        <v>3.3599000000000001</v>
      </c>
      <c r="C4470" s="8">
        <v>3.7275999999999998</v>
      </c>
      <c r="D4470" s="8">
        <v>0.36769999999999969</v>
      </c>
      <c r="E4470" s="8">
        <v>3.09</v>
      </c>
      <c r="F4470" s="8">
        <v>3.88</v>
      </c>
      <c r="G4470" s="8">
        <v>77.010000000000005</v>
      </c>
      <c r="H4470" s="8"/>
      <c r="I4470" s="8"/>
      <c r="J4470" s="8"/>
      <c r="N4470" s="7"/>
      <c r="O4470" s="8"/>
      <c r="P4470" s="8"/>
      <c r="Q4470" s="8"/>
      <c r="R4470" s="8"/>
      <c r="S4470" s="8"/>
      <c r="T4470" s="8"/>
      <c r="U4470" s="8"/>
      <c r="V4470" s="8"/>
      <c r="W4470" s="8"/>
    </row>
    <row r="4471" spans="1:23" ht="14.25" customHeight="1">
      <c r="A4471" s="7">
        <v>39715</v>
      </c>
      <c r="B4471" s="8">
        <v>3.34</v>
      </c>
      <c r="C4471" s="8">
        <v>3.7601</v>
      </c>
      <c r="D4471" s="8">
        <v>0.42010000000000014</v>
      </c>
      <c r="E4471" s="8">
        <v>2.91</v>
      </c>
      <c r="F4471" s="8">
        <v>3.8</v>
      </c>
      <c r="G4471" s="8">
        <v>77</v>
      </c>
      <c r="H4471" s="8"/>
      <c r="I4471" s="8"/>
      <c r="J4471" s="8"/>
      <c r="N4471" s="7"/>
      <c r="O4471" s="8"/>
      <c r="P4471" s="8"/>
      <c r="Q4471" s="8"/>
      <c r="R4471" s="8"/>
      <c r="S4471" s="8"/>
      <c r="T4471" s="8"/>
      <c r="U4471" s="8"/>
      <c r="V4471" s="8"/>
      <c r="W4471" s="8"/>
    </row>
    <row r="4472" spans="1:23" ht="14.25" customHeight="1">
      <c r="A4472" s="7">
        <v>39714</v>
      </c>
      <c r="B4472" s="8">
        <v>3.3500999999999999</v>
      </c>
      <c r="C4472" s="8">
        <v>3.7612000000000001</v>
      </c>
      <c r="D4472" s="8">
        <v>0.41110000000000024</v>
      </c>
      <c r="E4472" s="8">
        <v>3.03</v>
      </c>
      <c r="F4472" s="8">
        <v>3.85</v>
      </c>
      <c r="G4472" s="8">
        <v>76.72</v>
      </c>
      <c r="H4472" s="8"/>
      <c r="I4472" s="8"/>
      <c r="J4472" s="8"/>
      <c r="N4472" s="7"/>
      <c r="O4472" s="8"/>
      <c r="P4472" s="8"/>
      <c r="Q4472" s="8"/>
      <c r="R4472" s="8"/>
      <c r="S4472" s="8"/>
      <c r="T4472" s="8"/>
      <c r="U4472" s="8"/>
      <c r="V4472" s="8"/>
      <c r="W4472" s="8"/>
    </row>
    <row r="4473" spans="1:23" ht="14.25" customHeight="1">
      <c r="A4473" s="7">
        <v>39713</v>
      </c>
      <c r="B4473" s="8">
        <v>3.2850000000000001</v>
      </c>
      <c r="C4473" s="8">
        <v>3.7593999999999999</v>
      </c>
      <c r="D4473" s="8">
        <v>0.47439999999999971</v>
      </c>
      <c r="E4473" s="8">
        <v>3.04</v>
      </c>
      <c r="F4473" s="8">
        <v>3.83</v>
      </c>
      <c r="G4473" s="8">
        <v>76.19</v>
      </c>
      <c r="H4473" s="8"/>
      <c r="I4473" s="8"/>
      <c r="J4473" s="8"/>
      <c r="N4473" s="7"/>
      <c r="O4473" s="8"/>
      <c r="P4473" s="8"/>
      <c r="Q4473" s="8"/>
      <c r="R4473" s="8"/>
      <c r="S4473" s="8"/>
      <c r="T4473" s="8"/>
      <c r="U4473" s="8"/>
      <c r="V4473" s="8"/>
      <c r="W4473" s="8"/>
    </row>
    <row r="4474" spans="1:23" ht="14.25" customHeight="1">
      <c r="A4474" s="7">
        <v>39710</v>
      </c>
      <c r="B4474" s="8">
        <v>3.2343999999999999</v>
      </c>
      <c r="C4474" s="8">
        <v>3.69</v>
      </c>
      <c r="D4474" s="8">
        <v>0.4556</v>
      </c>
      <c r="E4474" s="8">
        <v>3.01</v>
      </c>
      <c r="F4474" s="8">
        <v>3.78</v>
      </c>
      <c r="G4474" s="8">
        <v>77.73</v>
      </c>
      <c r="H4474" s="8"/>
      <c r="I4474" s="8"/>
      <c r="J4474" s="8"/>
      <c r="N4474" s="7"/>
      <c r="O4474" s="8"/>
      <c r="P4474" s="8"/>
      <c r="Q4474" s="8"/>
      <c r="R4474" s="8"/>
      <c r="S4474" s="8"/>
      <c r="T4474" s="8"/>
      <c r="U4474" s="8"/>
      <c r="V4474" s="8"/>
      <c r="W4474" s="8"/>
    </row>
    <row r="4475" spans="1:23" ht="14.25" customHeight="1">
      <c r="A4475" s="7">
        <v>39709</v>
      </c>
      <c r="B4475" s="8">
        <v>3.18</v>
      </c>
      <c r="C4475" s="8">
        <v>3.7120000000000002</v>
      </c>
      <c r="D4475" s="8">
        <v>0.53200000000000003</v>
      </c>
      <c r="E4475" s="8">
        <v>2.67</v>
      </c>
      <c r="F4475" s="8">
        <v>3.54</v>
      </c>
      <c r="G4475" s="8">
        <v>78.2</v>
      </c>
      <c r="H4475" s="8"/>
      <c r="I4475" s="8"/>
      <c r="J4475" s="8"/>
      <c r="N4475" s="7"/>
      <c r="O4475" s="8"/>
      <c r="P4475" s="8"/>
      <c r="Q4475" s="8"/>
      <c r="R4475" s="8"/>
      <c r="S4475" s="8"/>
      <c r="T4475" s="8"/>
      <c r="U4475" s="8"/>
      <c r="V4475" s="8"/>
      <c r="W4475" s="8"/>
    </row>
    <row r="4476" spans="1:23" ht="14.25" customHeight="1">
      <c r="A4476" s="7">
        <v>39708</v>
      </c>
      <c r="B4476" s="8">
        <v>3.1549999999999998</v>
      </c>
      <c r="C4476" s="8">
        <v>3.7119</v>
      </c>
      <c r="D4476" s="8">
        <v>0.55690000000000017</v>
      </c>
      <c r="E4476" s="8">
        <v>2.52</v>
      </c>
      <c r="F4476" s="8">
        <v>3.41</v>
      </c>
      <c r="G4476" s="8">
        <v>78.17</v>
      </c>
      <c r="H4476" s="8"/>
      <c r="I4476" s="8"/>
      <c r="J4476" s="8"/>
      <c r="N4476" s="7"/>
      <c r="O4476" s="8"/>
      <c r="P4476" s="8"/>
      <c r="Q4476" s="8"/>
      <c r="R4476" s="8"/>
      <c r="S4476" s="8"/>
      <c r="T4476" s="8"/>
      <c r="U4476" s="8"/>
      <c r="V4476" s="8"/>
      <c r="W4476" s="8"/>
    </row>
    <row r="4477" spans="1:23" ht="14.25" customHeight="1">
      <c r="A4477" s="7">
        <v>39707</v>
      </c>
      <c r="B4477" s="8">
        <v>3.2492999999999999</v>
      </c>
      <c r="C4477" s="8">
        <v>3.8</v>
      </c>
      <c r="D4477" s="8">
        <v>0.55069999999999997</v>
      </c>
      <c r="E4477" s="8">
        <v>2.64</v>
      </c>
      <c r="F4477" s="8">
        <v>3.48</v>
      </c>
      <c r="G4477" s="8">
        <v>79.290000000000006</v>
      </c>
      <c r="H4477" s="8"/>
      <c r="I4477" s="8"/>
      <c r="J4477" s="8"/>
      <c r="N4477" s="7"/>
      <c r="O4477" s="8"/>
      <c r="P4477" s="8"/>
      <c r="Q4477" s="8"/>
      <c r="R4477" s="8"/>
      <c r="S4477" s="8"/>
      <c r="T4477" s="8"/>
      <c r="U4477" s="8"/>
      <c r="V4477" s="8"/>
      <c r="W4477" s="8"/>
    </row>
    <row r="4478" spans="1:23" ht="14.25" customHeight="1">
      <c r="A4478" s="7">
        <v>39706</v>
      </c>
      <c r="B4478" s="8">
        <v>3.3268</v>
      </c>
      <c r="C4478" s="8">
        <v>3.9712000000000001</v>
      </c>
      <c r="D4478" s="8">
        <v>0.64440000000000008</v>
      </c>
      <c r="E4478" s="8">
        <v>2.59</v>
      </c>
      <c r="F4478" s="8">
        <v>3.47</v>
      </c>
      <c r="G4478" s="8">
        <v>78.489999999999995</v>
      </c>
      <c r="H4478" s="8"/>
      <c r="I4478" s="8"/>
      <c r="J4478" s="8"/>
      <c r="N4478" s="7"/>
      <c r="O4478" s="8"/>
      <c r="P4478" s="8"/>
      <c r="Q4478" s="8"/>
      <c r="R4478" s="8"/>
      <c r="S4478" s="8"/>
      <c r="T4478" s="8"/>
      <c r="U4478" s="8"/>
      <c r="V4478" s="8"/>
      <c r="W4478" s="8"/>
    </row>
    <row r="4479" spans="1:23" ht="14.25" customHeight="1">
      <c r="A4479" s="7">
        <v>39703</v>
      </c>
      <c r="B4479" s="8">
        <v>3.3268</v>
      </c>
      <c r="C4479" s="8">
        <v>3.9712000000000001</v>
      </c>
      <c r="D4479" s="8">
        <v>0.64440000000000008</v>
      </c>
      <c r="E4479" s="8">
        <v>2.97</v>
      </c>
      <c r="F4479" s="8">
        <v>3.74</v>
      </c>
      <c r="G4479" s="8">
        <v>78.94</v>
      </c>
      <c r="H4479" s="8"/>
      <c r="I4479" s="8"/>
      <c r="J4479" s="8"/>
      <c r="N4479" s="7"/>
      <c r="O4479" s="8"/>
      <c r="P4479" s="8"/>
      <c r="Q4479" s="8"/>
      <c r="R4479" s="8"/>
      <c r="S4479" s="8"/>
      <c r="T4479" s="8"/>
      <c r="U4479" s="8"/>
      <c r="V4479" s="8"/>
      <c r="W4479" s="8"/>
    </row>
    <row r="4480" spans="1:23" ht="14.25" customHeight="1">
      <c r="A4480" s="7">
        <v>39702</v>
      </c>
      <c r="B4480" s="8">
        <v>3.3641000000000001</v>
      </c>
      <c r="C4480" s="8">
        <v>4.0631000000000004</v>
      </c>
      <c r="D4480" s="8">
        <v>0.69900000000000029</v>
      </c>
      <c r="E4480" s="8">
        <v>2.87</v>
      </c>
      <c r="F4480" s="8">
        <v>3.64</v>
      </c>
      <c r="G4480" s="8">
        <v>79.87</v>
      </c>
      <c r="H4480" s="8"/>
      <c r="I4480" s="8"/>
      <c r="J4480" s="8"/>
      <c r="N4480" s="7"/>
      <c r="O4480" s="8"/>
      <c r="P4480" s="8"/>
      <c r="Q4480" s="8"/>
      <c r="R4480" s="8"/>
      <c r="S4480" s="8"/>
      <c r="T4480" s="8"/>
      <c r="U4480" s="8"/>
      <c r="V4480" s="8"/>
      <c r="W4480" s="8"/>
    </row>
    <row r="4481" spans="1:23" ht="14.25" customHeight="1">
      <c r="A4481" s="7">
        <v>39701</v>
      </c>
      <c r="B4481" s="8">
        <v>3.3563999999999998</v>
      </c>
      <c r="C4481" s="8">
        <v>4.1014999999999997</v>
      </c>
      <c r="D4481" s="8">
        <v>0.74509999999999987</v>
      </c>
      <c r="E4481" s="8">
        <v>2.91</v>
      </c>
      <c r="F4481" s="8">
        <v>3.65</v>
      </c>
      <c r="G4481" s="8">
        <v>80.209999999999994</v>
      </c>
      <c r="H4481" s="8"/>
      <c r="I4481" s="8"/>
      <c r="J4481" s="8"/>
      <c r="N4481" s="7"/>
      <c r="O4481" s="8"/>
      <c r="P4481" s="8"/>
      <c r="Q4481" s="8"/>
      <c r="R4481" s="8"/>
      <c r="S4481" s="8"/>
      <c r="T4481" s="8"/>
      <c r="U4481" s="8"/>
      <c r="V4481" s="8"/>
      <c r="W4481" s="8"/>
    </row>
    <row r="4482" spans="1:23" ht="14.25" customHeight="1">
      <c r="A4482" s="7">
        <v>39700</v>
      </c>
      <c r="B4482" s="8">
        <v>3.3782000000000001</v>
      </c>
      <c r="C4482" s="8">
        <v>4.1429</v>
      </c>
      <c r="D4482" s="8">
        <v>0.76469999999999994</v>
      </c>
      <c r="E4482" s="8">
        <v>2.9</v>
      </c>
      <c r="F4482" s="8">
        <v>3.62</v>
      </c>
      <c r="G4482" s="8">
        <v>79.510000000000005</v>
      </c>
      <c r="H4482" s="8"/>
      <c r="I4482" s="8"/>
      <c r="J4482" s="8"/>
      <c r="N4482" s="7"/>
      <c r="O4482" s="8"/>
      <c r="P4482" s="8"/>
      <c r="Q4482" s="8"/>
      <c r="R4482" s="8"/>
      <c r="S4482" s="8"/>
      <c r="T4482" s="8"/>
      <c r="U4482" s="8"/>
      <c r="V4482" s="8"/>
      <c r="W4482" s="8"/>
    </row>
    <row r="4483" spans="1:23" ht="14.25" customHeight="1">
      <c r="A4483" s="7">
        <v>39699</v>
      </c>
      <c r="B4483" s="8">
        <v>3.3818000000000001</v>
      </c>
      <c r="C4483" s="8">
        <v>4.1704999999999997</v>
      </c>
      <c r="D4483" s="8">
        <v>0.78869999999999951</v>
      </c>
      <c r="E4483" s="8">
        <v>2.96</v>
      </c>
      <c r="F4483" s="8">
        <v>3.66</v>
      </c>
      <c r="G4483" s="8">
        <v>79.540000000000006</v>
      </c>
      <c r="H4483" s="8"/>
      <c r="I4483" s="8"/>
      <c r="J4483" s="8"/>
      <c r="N4483" s="7"/>
      <c r="O4483" s="8"/>
      <c r="P4483" s="8"/>
      <c r="Q4483" s="8"/>
      <c r="R4483" s="8"/>
      <c r="S4483" s="8"/>
      <c r="T4483" s="8"/>
      <c r="U4483" s="8"/>
      <c r="V4483" s="8"/>
      <c r="W4483" s="8"/>
    </row>
    <row r="4484" spans="1:23" ht="14.25" customHeight="1">
      <c r="A4484" s="7">
        <v>39696</v>
      </c>
      <c r="B4484" s="8">
        <v>3.39</v>
      </c>
      <c r="C4484" s="8">
        <v>4.1703000000000001</v>
      </c>
      <c r="D4484" s="8">
        <v>0.78029999999999999</v>
      </c>
      <c r="E4484" s="8">
        <v>2.91</v>
      </c>
      <c r="F4484" s="8">
        <v>3.66</v>
      </c>
      <c r="G4484" s="8">
        <v>78.88</v>
      </c>
      <c r="H4484" s="8"/>
      <c r="I4484" s="8"/>
      <c r="J4484" s="8"/>
      <c r="N4484" s="7"/>
      <c r="O4484" s="8"/>
      <c r="P4484" s="8"/>
      <c r="Q4484" s="8"/>
      <c r="R4484" s="8"/>
      <c r="S4484" s="8"/>
      <c r="T4484" s="8"/>
      <c r="U4484" s="8"/>
      <c r="V4484" s="8"/>
      <c r="W4484" s="8"/>
    </row>
    <row r="4485" spans="1:23" ht="14.25" customHeight="1">
      <c r="A4485" s="7">
        <v>39695</v>
      </c>
      <c r="B4485" s="8">
        <v>3.4</v>
      </c>
      <c r="C4485" s="8">
        <v>4.1642999999999999</v>
      </c>
      <c r="D4485" s="8">
        <v>0.76429999999999998</v>
      </c>
      <c r="E4485" s="8">
        <v>2.87</v>
      </c>
      <c r="F4485" s="8">
        <v>3.64</v>
      </c>
      <c r="G4485" s="8">
        <v>78.94</v>
      </c>
      <c r="H4485" s="8"/>
      <c r="I4485" s="8"/>
      <c r="J4485" s="8"/>
      <c r="N4485" s="7"/>
      <c r="O4485" s="8"/>
      <c r="P4485" s="8"/>
      <c r="Q4485" s="8"/>
      <c r="R4485" s="8"/>
      <c r="S4485" s="8"/>
      <c r="T4485" s="8"/>
      <c r="U4485" s="8"/>
      <c r="V4485" s="8"/>
      <c r="W4485" s="8"/>
    </row>
    <row r="4486" spans="1:23" ht="14.25" customHeight="1">
      <c r="A4486" s="7">
        <v>39694</v>
      </c>
      <c r="B4486" s="8">
        <v>3.4</v>
      </c>
      <c r="C4486" s="8">
        <v>4.1410999999999998</v>
      </c>
      <c r="D4486" s="8">
        <v>0.74109999999999987</v>
      </c>
      <c r="E4486" s="8">
        <v>2.95</v>
      </c>
      <c r="F4486" s="8">
        <v>3.71</v>
      </c>
      <c r="G4486" s="8">
        <v>78.09</v>
      </c>
      <c r="H4486" s="8"/>
      <c r="I4486" s="8"/>
      <c r="J4486" s="8"/>
      <c r="N4486" s="7"/>
      <c r="O4486" s="8"/>
      <c r="P4486" s="8"/>
      <c r="Q4486" s="8"/>
      <c r="R4486" s="8"/>
      <c r="S4486" s="8"/>
      <c r="T4486" s="8"/>
      <c r="U4486" s="8"/>
      <c r="V4486" s="8"/>
      <c r="W4486" s="8"/>
    </row>
    <row r="4487" spans="1:23" ht="14.25" customHeight="1">
      <c r="A4487" s="7">
        <v>39693</v>
      </c>
      <c r="B4487" s="8">
        <v>3.4359999999999999</v>
      </c>
      <c r="C4487" s="8">
        <v>4.1714000000000002</v>
      </c>
      <c r="D4487" s="8">
        <v>0.73540000000000028</v>
      </c>
      <c r="E4487" s="8">
        <v>3</v>
      </c>
      <c r="F4487" s="8">
        <v>3.74</v>
      </c>
      <c r="G4487" s="8">
        <v>78.03</v>
      </c>
      <c r="H4487" s="8"/>
      <c r="I4487" s="8"/>
      <c r="J4487" s="8"/>
      <c r="N4487" s="7"/>
      <c r="O4487" s="8"/>
      <c r="P4487" s="8"/>
      <c r="Q4487" s="8"/>
      <c r="R4487" s="8"/>
      <c r="S4487" s="8"/>
      <c r="T4487" s="8"/>
      <c r="U4487" s="8"/>
      <c r="V4487" s="8"/>
      <c r="W4487" s="8"/>
    </row>
    <row r="4488" spans="1:23" ht="14.25" customHeight="1">
      <c r="A4488" s="7">
        <v>39692</v>
      </c>
      <c r="B4488" s="8">
        <v>3.4863</v>
      </c>
      <c r="C4488" s="8">
        <v>4.1363000000000003</v>
      </c>
      <c r="D4488" s="8">
        <v>0.65000000000000036</v>
      </c>
      <c r="E4488" s="8">
        <v>3.1</v>
      </c>
      <c r="F4488" s="8">
        <v>3.83</v>
      </c>
      <c r="G4488" s="8">
        <v>77.66</v>
      </c>
      <c r="H4488" s="8"/>
      <c r="I4488" s="8"/>
      <c r="J4488" s="8"/>
      <c r="N4488" s="7"/>
      <c r="O4488" s="8"/>
      <c r="P4488" s="8"/>
      <c r="Q4488" s="8"/>
      <c r="R4488" s="8"/>
      <c r="S4488" s="8"/>
      <c r="T4488" s="8"/>
      <c r="U4488" s="8"/>
      <c r="V4488" s="8"/>
      <c r="W4488" s="8"/>
    </row>
    <row r="4489" spans="1:23" ht="14.25" customHeight="1">
      <c r="A4489" s="7">
        <v>39689</v>
      </c>
      <c r="B4489" s="8">
        <v>3.4870000000000001</v>
      </c>
      <c r="C4489" s="8">
        <v>4.2233999999999998</v>
      </c>
      <c r="D4489" s="8">
        <v>0.73639999999999972</v>
      </c>
      <c r="E4489" s="8">
        <v>3.1</v>
      </c>
      <c r="F4489" s="8">
        <v>3.83</v>
      </c>
      <c r="G4489" s="8">
        <v>77.319999999999993</v>
      </c>
      <c r="H4489" s="8"/>
      <c r="I4489" s="8"/>
      <c r="J4489" s="8"/>
      <c r="N4489" s="7"/>
      <c r="O4489" s="8"/>
      <c r="P4489" s="8"/>
      <c r="Q4489" s="8"/>
      <c r="R4489" s="8"/>
      <c r="S4489" s="8"/>
      <c r="T4489" s="8"/>
      <c r="U4489" s="8"/>
      <c r="V4489" s="8"/>
      <c r="W4489" s="8"/>
    </row>
    <row r="4490" spans="1:23" ht="14.25" customHeight="1">
      <c r="A4490" s="7">
        <v>39688</v>
      </c>
      <c r="B4490" s="8">
        <v>3.4872000000000001</v>
      </c>
      <c r="C4490" s="8">
        <v>4.2752999999999997</v>
      </c>
      <c r="D4490" s="8">
        <v>0.78809999999999958</v>
      </c>
      <c r="E4490" s="8">
        <v>3.09</v>
      </c>
      <c r="F4490" s="8">
        <v>3.79</v>
      </c>
      <c r="G4490" s="8">
        <v>77.150000000000006</v>
      </c>
      <c r="H4490" s="8"/>
      <c r="I4490" s="8"/>
      <c r="J4490" s="8"/>
      <c r="N4490" s="7"/>
      <c r="O4490" s="8"/>
      <c r="P4490" s="8"/>
      <c r="Q4490" s="8"/>
      <c r="R4490" s="8"/>
      <c r="S4490" s="8"/>
      <c r="T4490" s="8"/>
      <c r="U4490" s="8"/>
      <c r="V4490" s="8"/>
      <c r="W4490" s="8"/>
    </row>
    <row r="4491" spans="1:23" ht="14.25" customHeight="1">
      <c r="A4491" s="7">
        <v>39687</v>
      </c>
      <c r="B4491" s="8">
        <v>3.4998999999999998</v>
      </c>
      <c r="C4491" s="8">
        <v>4.3095999999999997</v>
      </c>
      <c r="D4491" s="8">
        <v>0.80969999999999986</v>
      </c>
      <c r="E4491" s="8">
        <v>3.02</v>
      </c>
      <c r="F4491" s="8">
        <v>3.77</v>
      </c>
      <c r="G4491" s="8">
        <v>77.040000000000006</v>
      </c>
      <c r="H4491" s="8"/>
      <c r="I4491" s="8"/>
      <c r="J4491" s="8"/>
      <c r="N4491" s="7"/>
      <c r="O4491" s="8"/>
      <c r="P4491" s="8"/>
      <c r="Q4491" s="8"/>
      <c r="R4491" s="8"/>
      <c r="S4491" s="8"/>
      <c r="T4491" s="8"/>
      <c r="U4491" s="8"/>
      <c r="V4491" s="8"/>
      <c r="W4491" s="8"/>
    </row>
    <row r="4492" spans="1:23" ht="14.25" customHeight="1">
      <c r="A4492" s="7">
        <v>39686</v>
      </c>
      <c r="B4492" s="8">
        <v>3.5</v>
      </c>
      <c r="C4492" s="8">
        <v>4.3292000000000002</v>
      </c>
      <c r="D4492" s="8">
        <v>0.82920000000000016</v>
      </c>
      <c r="E4492" s="8">
        <v>3.06</v>
      </c>
      <c r="F4492" s="8">
        <v>3.79</v>
      </c>
      <c r="G4492" s="8">
        <v>77.27</v>
      </c>
      <c r="H4492" s="8"/>
      <c r="I4492" s="8"/>
      <c r="J4492" s="8"/>
      <c r="N4492" s="7"/>
      <c r="O4492" s="8"/>
      <c r="P4492" s="8"/>
      <c r="Q4492" s="8"/>
      <c r="R4492" s="8"/>
      <c r="S4492" s="8"/>
      <c r="T4492" s="8"/>
      <c r="U4492" s="8"/>
      <c r="V4492" s="8"/>
      <c r="W4492" s="8"/>
    </row>
    <row r="4493" spans="1:23" ht="14.25" customHeight="1">
      <c r="A4493" s="7">
        <v>39685</v>
      </c>
      <c r="B4493" s="8">
        <v>3.5011999999999999</v>
      </c>
      <c r="C4493" s="8">
        <v>4.3430999999999997</v>
      </c>
      <c r="D4493" s="8">
        <v>0.84189999999999987</v>
      </c>
      <c r="E4493" s="8">
        <v>3.04</v>
      </c>
      <c r="F4493" s="8">
        <v>3.79</v>
      </c>
      <c r="G4493" s="8">
        <v>76.81</v>
      </c>
      <c r="H4493" s="8"/>
      <c r="I4493" s="8"/>
      <c r="J4493" s="8"/>
      <c r="N4493" s="7"/>
      <c r="O4493" s="8"/>
      <c r="P4493" s="8"/>
      <c r="Q4493" s="8"/>
      <c r="R4493" s="8"/>
      <c r="S4493" s="8"/>
      <c r="T4493" s="8"/>
      <c r="U4493" s="8"/>
      <c r="V4493" s="8"/>
      <c r="W4493" s="8"/>
    </row>
    <row r="4494" spans="1:23" ht="14.25" customHeight="1">
      <c r="A4494" s="7">
        <v>39682</v>
      </c>
      <c r="B4494" s="8">
        <v>3.5011999999999999</v>
      </c>
      <c r="C4494" s="8">
        <v>4.3554000000000004</v>
      </c>
      <c r="D4494" s="8">
        <v>0.85420000000000051</v>
      </c>
      <c r="E4494" s="8">
        <v>3.14</v>
      </c>
      <c r="F4494" s="8">
        <v>3.87</v>
      </c>
      <c r="G4494" s="8">
        <v>76.739999999999995</v>
      </c>
      <c r="H4494" s="8"/>
      <c r="I4494" s="8"/>
      <c r="J4494" s="8"/>
      <c r="N4494" s="7"/>
      <c r="O4494" s="8"/>
      <c r="P4494" s="8"/>
      <c r="Q4494" s="8"/>
      <c r="R4494" s="8"/>
      <c r="S4494" s="8"/>
      <c r="T4494" s="8"/>
      <c r="U4494" s="8"/>
      <c r="V4494" s="8"/>
      <c r="W4494" s="8"/>
    </row>
    <row r="4495" spans="1:23" ht="14.25" customHeight="1">
      <c r="A4495" s="7">
        <v>39681</v>
      </c>
      <c r="B4495" s="8">
        <v>3.5205000000000002</v>
      </c>
      <c r="C4495" s="8">
        <v>4.3689</v>
      </c>
      <c r="D4495" s="8">
        <v>0.84839999999999982</v>
      </c>
      <c r="E4495" s="8">
        <v>3.08</v>
      </c>
      <c r="F4495" s="8">
        <v>3.84</v>
      </c>
      <c r="G4495" s="8">
        <v>76.08</v>
      </c>
      <c r="H4495" s="8"/>
      <c r="I4495" s="8"/>
      <c r="J4495" s="8"/>
      <c r="N4495" s="7"/>
      <c r="O4495" s="8"/>
      <c r="P4495" s="8"/>
      <c r="Q4495" s="8"/>
      <c r="R4495" s="8"/>
      <c r="S4495" s="8"/>
      <c r="T4495" s="8"/>
      <c r="U4495" s="8"/>
      <c r="V4495" s="8"/>
      <c r="W4495" s="8"/>
    </row>
    <row r="4496" spans="1:23" ht="14.25" customHeight="1">
      <c r="A4496" s="7">
        <v>39680</v>
      </c>
      <c r="B4496" s="8">
        <v>3.5505</v>
      </c>
      <c r="C4496" s="8">
        <v>4.3944000000000001</v>
      </c>
      <c r="D4496" s="8">
        <v>0.84390000000000009</v>
      </c>
      <c r="E4496" s="8">
        <v>3</v>
      </c>
      <c r="F4496" s="8">
        <v>3.79</v>
      </c>
      <c r="G4496" s="8">
        <v>76.930000000000007</v>
      </c>
      <c r="H4496" s="8"/>
      <c r="I4496" s="8"/>
      <c r="J4496" s="8"/>
      <c r="N4496" s="7"/>
      <c r="O4496" s="8"/>
      <c r="P4496" s="8"/>
      <c r="Q4496" s="8"/>
      <c r="R4496" s="8"/>
      <c r="S4496" s="8"/>
      <c r="T4496" s="8"/>
      <c r="U4496" s="8"/>
      <c r="V4496" s="8"/>
      <c r="W4496" s="8"/>
    </row>
    <row r="4497" spans="1:23" ht="14.25" customHeight="1">
      <c r="A4497" s="7">
        <v>39679</v>
      </c>
      <c r="B4497" s="8">
        <v>3.5506000000000002</v>
      </c>
      <c r="C4497" s="8">
        <v>4.4042000000000003</v>
      </c>
      <c r="D4497" s="8">
        <v>0.85360000000000014</v>
      </c>
      <c r="E4497" s="8">
        <v>3.07</v>
      </c>
      <c r="F4497" s="8">
        <v>3.83</v>
      </c>
      <c r="G4497" s="8">
        <v>76.760000000000005</v>
      </c>
      <c r="H4497" s="8"/>
      <c r="I4497" s="8"/>
      <c r="J4497" s="8"/>
      <c r="N4497" s="7"/>
      <c r="O4497" s="8"/>
      <c r="P4497" s="8"/>
      <c r="Q4497" s="8"/>
      <c r="R4497" s="8"/>
      <c r="S4497" s="8"/>
      <c r="T4497" s="8"/>
      <c r="U4497" s="8"/>
      <c r="V4497" s="8"/>
      <c r="W4497" s="8"/>
    </row>
    <row r="4498" spans="1:23" ht="14.25" customHeight="1">
      <c r="A4498" s="7">
        <v>39678</v>
      </c>
      <c r="B4498" s="8">
        <v>3.5505</v>
      </c>
      <c r="C4498" s="8">
        <v>4.4141000000000004</v>
      </c>
      <c r="D4498" s="8">
        <v>0.86360000000000037</v>
      </c>
      <c r="E4498" s="8">
        <v>3.07</v>
      </c>
      <c r="F4498" s="8">
        <v>3.82</v>
      </c>
      <c r="G4498" s="8">
        <v>77.180000000000007</v>
      </c>
      <c r="H4498" s="8"/>
      <c r="I4498" s="8"/>
      <c r="J4498" s="8"/>
      <c r="N4498" s="7"/>
      <c r="O4498" s="8"/>
      <c r="P4498" s="8"/>
      <c r="Q4498" s="8"/>
      <c r="R4498" s="8"/>
      <c r="S4498" s="8"/>
      <c r="T4498" s="8"/>
      <c r="U4498" s="8"/>
      <c r="V4498" s="8"/>
      <c r="W4498" s="8"/>
    </row>
    <row r="4499" spans="1:23" ht="14.25" customHeight="1">
      <c r="A4499" s="7">
        <v>39675</v>
      </c>
      <c r="B4499" s="8">
        <v>3.5514000000000001</v>
      </c>
      <c r="C4499" s="8">
        <v>4.4132999999999996</v>
      </c>
      <c r="D4499" s="8">
        <v>0.86189999999999944</v>
      </c>
      <c r="E4499" s="8">
        <v>3.11</v>
      </c>
      <c r="F4499" s="8">
        <v>3.84</v>
      </c>
      <c r="G4499" s="8">
        <v>77.12</v>
      </c>
      <c r="H4499" s="8"/>
      <c r="I4499" s="8"/>
      <c r="J4499" s="8"/>
      <c r="N4499" s="7"/>
      <c r="O4499" s="8"/>
      <c r="P4499" s="8"/>
      <c r="Q4499" s="8"/>
      <c r="R4499" s="8"/>
      <c r="S4499" s="8"/>
      <c r="T4499" s="8"/>
      <c r="U4499" s="8"/>
      <c r="V4499" s="8"/>
      <c r="W4499" s="8"/>
    </row>
    <row r="4500" spans="1:23" ht="14.25" customHeight="1">
      <c r="A4500" s="7">
        <v>39674</v>
      </c>
      <c r="B4500" s="8">
        <v>3.5754999999999999</v>
      </c>
      <c r="C4500" s="8">
        <v>4.4736000000000002</v>
      </c>
      <c r="D4500" s="8">
        <v>0.89810000000000034</v>
      </c>
      <c r="E4500" s="8">
        <v>3.15</v>
      </c>
      <c r="F4500" s="8">
        <v>3.89</v>
      </c>
      <c r="G4500" s="8">
        <v>76.709999999999994</v>
      </c>
      <c r="H4500" s="8"/>
      <c r="I4500" s="8"/>
      <c r="J4500" s="8"/>
      <c r="N4500" s="7"/>
      <c r="O4500" s="8"/>
      <c r="P4500" s="8"/>
      <c r="Q4500" s="8"/>
      <c r="R4500" s="8"/>
      <c r="S4500" s="8"/>
      <c r="T4500" s="8"/>
      <c r="U4500" s="8"/>
      <c r="V4500" s="8"/>
      <c r="W4500" s="8"/>
    </row>
    <row r="4501" spans="1:23" ht="14.25" customHeight="1">
      <c r="A4501" s="7">
        <v>39673</v>
      </c>
      <c r="B4501" s="8">
        <v>3.62</v>
      </c>
      <c r="C4501" s="8">
        <v>4.5038</v>
      </c>
      <c r="D4501" s="8">
        <v>0.88379999999999992</v>
      </c>
      <c r="E4501" s="8">
        <v>3.21</v>
      </c>
      <c r="F4501" s="8">
        <v>3.94</v>
      </c>
      <c r="G4501" s="8">
        <v>76.260000000000005</v>
      </c>
      <c r="H4501" s="8"/>
      <c r="I4501" s="8"/>
      <c r="J4501" s="8"/>
      <c r="N4501" s="7"/>
      <c r="O4501" s="8"/>
      <c r="P4501" s="8"/>
      <c r="Q4501" s="8"/>
      <c r="R4501" s="8"/>
      <c r="S4501" s="8"/>
      <c r="T4501" s="8"/>
      <c r="U4501" s="8"/>
      <c r="V4501" s="8"/>
      <c r="W4501" s="8"/>
    </row>
    <row r="4502" spans="1:23" ht="14.25" customHeight="1">
      <c r="A4502" s="7">
        <v>39672</v>
      </c>
      <c r="B4502" s="8">
        <v>3.62</v>
      </c>
      <c r="C4502" s="8">
        <v>4.5138999999999996</v>
      </c>
      <c r="D4502" s="8">
        <v>0.89389999999999947</v>
      </c>
      <c r="E4502" s="8">
        <v>3.16</v>
      </c>
      <c r="F4502" s="8">
        <v>3.91</v>
      </c>
      <c r="G4502" s="8">
        <v>76.17</v>
      </c>
      <c r="H4502" s="8"/>
      <c r="I4502" s="8"/>
      <c r="J4502" s="8"/>
      <c r="N4502" s="7"/>
      <c r="O4502" s="8"/>
      <c r="P4502" s="8"/>
      <c r="Q4502" s="8"/>
      <c r="R4502" s="8"/>
      <c r="S4502" s="8"/>
      <c r="T4502" s="8"/>
      <c r="U4502" s="8"/>
      <c r="V4502" s="8"/>
      <c r="W4502" s="8"/>
    </row>
    <row r="4503" spans="1:23" ht="14.25" customHeight="1">
      <c r="A4503" s="7">
        <v>39671</v>
      </c>
      <c r="B4503" s="8">
        <v>3.6501999999999999</v>
      </c>
      <c r="C4503" s="8">
        <v>4.5595999999999997</v>
      </c>
      <c r="D4503" s="8">
        <v>0.90939999999999976</v>
      </c>
      <c r="E4503" s="8">
        <v>3.27</v>
      </c>
      <c r="F4503" s="8">
        <v>3.99</v>
      </c>
      <c r="G4503" s="8">
        <v>76.27</v>
      </c>
      <c r="H4503" s="8"/>
      <c r="I4503" s="8"/>
      <c r="J4503" s="8"/>
      <c r="N4503" s="7"/>
      <c r="O4503" s="8"/>
      <c r="P4503" s="8"/>
      <c r="Q4503" s="8"/>
      <c r="R4503" s="8"/>
      <c r="S4503" s="8"/>
      <c r="T4503" s="8"/>
      <c r="U4503" s="8"/>
      <c r="V4503" s="8"/>
      <c r="W4503" s="8"/>
    </row>
    <row r="4504" spans="1:23" ht="14.25" customHeight="1">
      <c r="A4504" s="7">
        <v>39668</v>
      </c>
      <c r="B4504" s="8">
        <v>3.6400999999999999</v>
      </c>
      <c r="C4504" s="8">
        <v>4.4988000000000001</v>
      </c>
      <c r="D4504" s="8">
        <v>0.85870000000000024</v>
      </c>
      <c r="E4504" s="8">
        <v>3.21</v>
      </c>
      <c r="F4504" s="8">
        <v>3.94</v>
      </c>
      <c r="G4504" s="8">
        <v>75.84</v>
      </c>
      <c r="H4504" s="8"/>
      <c r="I4504" s="8"/>
      <c r="J4504" s="8"/>
      <c r="N4504" s="7"/>
      <c r="O4504" s="8"/>
      <c r="P4504" s="8"/>
      <c r="Q4504" s="8"/>
      <c r="R4504" s="8"/>
      <c r="S4504" s="8"/>
      <c r="T4504" s="8"/>
      <c r="U4504" s="8"/>
      <c r="V4504" s="8"/>
      <c r="W4504" s="8"/>
    </row>
    <row r="4505" spans="1:23" ht="14.25" customHeight="1">
      <c r="A4505" s="7">
        <v>39667</v>
      </c>
      <c r="B4505" s="8">
        <v>3.6349999999999998</v>
      </c>
      <c r="C4505" s="8">
        <v>4.5237999999999996</v>
      </c>
      <c r="D4505" s="8">
        <v>0.88879999999999981</v>
      </c>
      <c r="E4505" s="8">
        <v>3.16</v>
      </c>
      <c r="F4505" s="8">
        <v>3.92</v>
      </c>
      <c r="G4505" s="8">
        <v>74.540000000000006</v>
      </c>
      <c r="H4505" s="8"/>
      <c r="I4505" s="8"/>
      <c r="J4505" s="8"/>
      <c r="N4505" s="7"/>
      <c r="O4505" s="8"/>
      <c r="P4505" s="8"/>
      <c r="Q4505" s="8"/>
      <c r="R4505" s="8"/>
      <c r="S4505" s="8"/>
      <c r="T4505" s="8"/>
      <c r="U4505" s="8"/>
      <c r="V4505" s="8"/>
      <c r="W4505" s="8"/>
    </row>
    <row r="4506" spans="1:23" ht="14.25" customHeight="1">
      <c r="A4506" s="7">
        <v>39666</v>
      </c>
      <c r="B4506" s="8">
        <v>3.6</v>
      </c>
      <c r="C4506" s="8">
        <v>4.4410999999999996</v>
      </c>
      <c r="D4506" s="8">
        <v>0.84109999999999951</v>
      </c>
      <c r="E4506" s="8">
        <v>3.3</v>
      </c>
      <c r="F4506" s="8">
        <v>4.0599999999999996</v>
      </c>
      <c r="G4506" s="8">
        <v>74.25</v>
      </c>
      <c r="H4506" s="8"/>
      <c r="I4506" s="8"/>
      <c r="J4506" s="8"/>
      <c r="N4506" s="7"/>
      <c r="O4506" s="8"/>
      <c r="P4506" s="8"/>
      <c r="Q4506" s="8"/>
      <c r="R4506" s="8"/>
      <c r="S4506" s="8"/>
      <c r="T4506" s="8"/>
      <c r="U4506" s="8"/>
      <c r="V4506" s="8"/>
      <c r="W4506" s="8"/>
    </row>
    <row r="4507" spans="1:23" ht="14.25" customHeight="1">
      <c r="A4507" s="7">
        <v>39665</v>
      </c>
      <c r="B4507" s="8">
        <v>3.5901999999999998</v>
      </c>
      <c r="C4507" s="8">
        <v>4.4565000000000001</v>
      </c>
      <c r="D4507" s="8">
        <v>0.86630000000000029</v>
      </c>
      <c r="E4507" s="8">
        <v>3.28</v>
      </c>
      <c r="F4507" s="8">
        <v>4.04</v>
      </c>
      <c r="G4507" s="8">
        <v>73.959999999999994</v>
      </c>
      <c r="H4507" s="8"/>
      <c r="I4507" s="8"/>
      <c r="J4507" s="8"/>
      <c r="N4507" s="7"/>
      <c r="O4507" s="8"/>
      <c r="P4507" s="8"/>
      <c r="Q4507" s="8"/>
      <c r="R4507" s="8"/>
      <c r="S4507" s="8"/>
      <c r="T4507" s="8"/>
      <c r="U4507" s="8"/>
      <c r="V4507" s="8"/>
      <c r="W4507" s="8"/>
    </row>
    <row r="4508" spans="1:23" ht="14.25" customHeight="1">
      <c r="A4508" s="7">
        <v>39664</v>
      </c>
      <c r="B4508" s="8">
        <v>3.58</v>
      </c>
      <c r="C4508" s="8">
        <v>4.4611999999999998</v>
      </c>
      <c r="D4508" s="8">
        <v>0.88119999999999976</v>
      </c>
      <c r="E4508" s="8">
        <v>3.23</v>
      </c>
      <c r="F4508" s="8">
        <v>3.98</v>
      </c>
      <c r="G4508" s="8">
        <v>73.5</v>
      </c>
      <c r="H4508" s="8"/>
      <c r="I4508" s="8"/>
      <c r="J4508" s="8"/>
      <c r="N4508" s="7"/>
      <c r="O4508" s="8"/>
      <c r="P4508" s="8"/>
      <c r="Q4508" s="8"/>
      <c r="R4508" s="8"/>
      <c r="S4508" s="8"/>
      <c r="T4508" s="8"/>
      <c r="U4508" s="8"/>
      <c r="V4508" s="8"/>
      <c r="W4508" s="8"/>
    </row>
    <row r="4509" spans="1:23" ht="14.25" customHeight="1">
      <c r="A4509" s="7">
        <v>39661</v>
      </c>
      <c r="B4509" s="8">
        <v>3.5305</v>
      </c>
      <c r="C4509" s="8">
        <v>4.4600999999999997</v>
      </c>
      <c r="D4509" s="8">
        <v>0.92959999999999976</v>
      </c>
      <c r="E4509" s="8">
        <v>3.23</v>
      </c>
      <c r="F4509" s="8">
        <v>3.97</v>
      </c>
      <c r="G4509" s="8">
        <v>73.37</v>
      </c>
      <c r="H4509" s="8"/>
      <c r="I4509" s="8"/>
      <c r="J4509" s="8"/>
      <c r="N4509" s="7"/>
      <c r="O4509" s="8"/>
      <c r="P4509" s="8"/>
      <c r="Q4509" s="8"/>
      <c r="R4509" s="8"/>
      <c r="S4509" s="8"/>
      <c r="T4509" s="8"/>
      <c r="U4509" s="8"/>
      <c r="V4509" s="8"/>
      <c r="W4509" s="8"/>
    </row>
    <row r="4510" spans="1:23" ht="14.25" customHeight="1">
      <c r="A4510" s="7">
        <v>39660</v>
      </c>
      <c r="B4510" s="8">
        <v>3.5405000000000002</v>
      </c>
      <c r="C4510" s="8">
        <v>4.4401000000000002</v>
      </c>
      <c r="D4510" s="8">
        <v>0.89959999999999996</v>
      </c>
      <c r="E4510" s="8">
        <v>3.25</v>
      </c>
      <c r="F4510" s="8">
        <v>3.99</v>
      </c>
      <c r="G4510" s="8">
        <v>73.2</v>
      </c>
      <c r="H4510" s="8"/>
      <c r="I4510" s="8"/>
      <c r="J4510" s="8"/>
      <c r="N4510" s="7"/>
      <c r="O4510" s="8"/>
      <c r="P4510" s="8"/>
      <c r="Q4510" s="8"/>
      <c r="R4510" s="8"/>
      <c r="S4510" s="8"/>
      <c r="T4510" s="8"/>
      <c r="U4510" s="8"/>
      <c r="V4510" s="8"/>
      <c r="W4510" s="8"/>
    </row>
    <row r="4511" spans="1:23" ht="14.25" customHeight="1">
      <c r="A4511" s="7">
        <v>39659</v>
      </c>
      <c r="B4511" s="8">
        <v>3.5451000000000001</v>
      </c>
      <c r="C4511" s="8">
        <v>4.4351000000000003</v>
      </c>
      <c r="D4511" s="8">
        <v>0.89000000000000012</v>
      </c>
      <c r="E4511" s="8">
        <v>3.36</v>
      </c>
      <c r="F4511" s="8">
        <v>4.07</v>
      </c>
      <c r="G4511" s="8">
        <v>73.3</v>
      </c>
      <c r="H4511" s="8"/>
      <c r="I4511" s="8"/>
      <c r="J4511" s="8"/>
      <c r="N4511" s="7"/>
      <c r="O4511" s="8"/>
      <c r="P4511" s="8"/>
      <c r="Q4511" s="8"/>
      <c r="R4511" s="8"/>
      <c r="S4511" s="8"/>
      <c r="T4511" s="8"/>
      <c r="U4511" s="8"/>
      <c r="V4511" s="8"/>
      <c r="W4511" s="8"/>
    </row>
    <row r="4512" spans="1:23" ht="14.25" customHeight="1">
      <c r="A4512" s="7">
        <v>39658</v>
      </c>
      <c r="B4512" s="8">
        <v>3.5550999999999999</v>
      </c>
      <c r="C4512" s="8">
        <v>4.4400000000000004</v>
      </c>
      <c r="D4512" s="8">
        <v>0.88490000000000046</v>
      </c>
      <c r="E4512" s="8">
        <v>3.39</v>
      </c>
      <c r="F4512" s="8">
        <v>4.09</v>
      </c>
      <c r="G4512" s="8">
        <v>73.3</v>
      </c>
      <c r="H4512" s="8"/>
      <c r="I4512" s="8"/>
      <c r="J4512" s="8"/>
      <c r="N4512" s="7"/>
      <c r="O4512" s="8"/>
      <c r="P4512" s="8"/>
      <c r="Q4512" s="8"/>
      <c r="R4512" s="8"/>
      <c r="S4512" s="8"/>
      <c r="T4512" s="8"/>
      <c r="U4512" s="8"/>
      <c r="V4512" s="8"/>
      <c r="W4512" s="8"/>
    </row>
    <row r="4513" spans="1:23" ht="14.25" customHeight="1">
      <c r="A4513" s="7">
        <v>39657</v>
      </c>
      <c r="B4513" s="8">
        <v>3.5651000000000002</v>
      </c>
      <c r="C4513" s="8">
        <v>4.4374000000000002</v>
      </c>
      <c r="D4513" s="8">
        <v>0.87230000000000008</v>
      </c>
      <c r="E4513" s="8">
        <v>3.34</v>
      </c>
      <c r="F4513" s="8">
        <v>4.0599999999999996</v>
      </c>
      <c r="G4513" s="8">
        <v>72.69</v>
      </c>
      <c r="H4513" s="8"/>
      <c r="I4513" s="8"/>
      <c r="J4513" s="8"/>
      <c r="N4513" s="7"/>
      <c r="O4513" s="8"/>
      <c r="P4513" s="8"/>
      <c r="Q4513" s="8"/>
      <c r="R4513" s="8"/>
      <c r="S4513" s="8"/>
      <c r="T4513" s="8"/>
      <c r="U4513" s="8"/>
      <c r="V4513" s="8"/>
      <c r="W4513" s="8"/>
    </row>
    <row r="4514" spans="1:23" ht="14.25" customHeight="1">
      <c r="A4514" s="7">
        <v>39654</v>
      </c>
      <c r="B4514" s="8">
        <v>3.5623999999999998</v>
      </c>
      <c r="C4514" s="8">
        <v>4.4341999999999997</v>
      </c>
      <c r="D4514" s="8">
        <v>0.87179999999999991</v>
      </c>
      <c r="E4514" s="8">
        <v>3.45</v>
      </c>
      <c r="F4514" s="8">
        <v>4.13</v>
      </c>
      <c r="G4514" s="8">
        <v>72.81</v>
      </c>
      <c r="H4514" s="8"/>
      <c r="I4514" s="8"/>
      <c r="J4514" s="8"/>
      <c r="N4514" s="7"/>
      <c r="O4514" s="8"/>
      <c r="P4514" s="8"/>
      <c r="Q4514" s="8"/>
      <c r="R4514" s="8"/>
      <c r="S4514" s="8"/>
      <c r="T4514" s="8"/>
      <c r="U4514" s="8"/>
      <c r="V4514" s="8"/>
      <c r="W4514" s="8"/>
    </row>
    <row r="4515" spans="1:23" ht="14.25" customHeight="1">
      <c r="A4515" s="7">
        <v>39653</v>
      </c>
      <c r="B4515" s="8">
        <v>3.5789</v>
      </c>
      <c r="C4515" s="8">
        <v>4.4137000000000004</v>
      </c>
      <c r="D4515" s="8">
        <v>0.83480000000000043</v>
      </c>
      <c r="E4515" s="8">
        <v>3.37</v>
      </c>
      <c r="F4515" s="8">
        <v>4.03</v>
      </c>
      <c r="G4515" s="8">
        <v>72.849999999999994</v>
      </c>
      <c r="H4515" s="8"/>
      <c r="I4515" s="8"/>
      <c r="J4515" s="8"/>
      <c r="N4515" s="7"/>
      <c r="O4515" s="8"/>
      <c r="P4515" s="8"/>
      <c r="Q4515" s="8"/>
      <c r="R4515" s="8"/>
      <c r="S4515" s="8"/>
      <c r="T4515" s="8"/>
      <c r="U4515" s="8"/>
      <c r="V4515" s="8"/>
      <c r="W4515" s="8"/>
    </row>
    <row r="4516" spans="1:23" ht="14.25" customHeight="1">
      <c r="A4516" s="7">
        <v>39652</v>
      </c>
      <c r="B4516" s="8">
        <v>3.58</v>
      </c>
      <c r="C4516" s="8">
        <v>4.4135999999999997</v>
      </c>
      <c r="D4516" s="8">
        <v>0.83359999999999967</v>
      </c>
      <c r="E4516" s="8">
        <v>3.51</v>
      </c>
      <c r="F4516" s="8">
        <v>4.16</v>
      </c>
      <c r="G4516" s="8">
        <v>72.81</v>
      </c>
      <c r="H4516" s="8"/>
      <c r="I4516" s="8"/>
      <c r="J4516" s="8"/>
      <c r="N4516" s="7"/>
      <c r="O4516" s="8"/>
      <c r="P4516" s="8"/>
      <c r="Q4516" s="8"/>
      <c r="R4516" s="8"/>
      <c r="S4516" s="8"/>
      <c r="T4516" s="8"/>
      <c r="U4516" s="8"/>
      <c r="V4516" s="8"/>
      <c r="W4516" s="8"/>
    </row>
    <row r="4517" spans="1:23" ht="14.25" customHeight="1">
      <c r="A4517" s="7">
        <v>39651</v>
      </c>
      <c r="B4517" s="8">
        <v>3.5577000000000001</v>
      </c>
      <c r="C4517" s="8">
        <v>4.4135</v>
      </c>
      <c r="D4517" s="8">
        <v>0.85579999999999989</v>
      </c>
      <c r="E4517" s="8">
        <v>3.48</v>
      </c>
      <c r="F4517" s="8">
        <v>4.1399999999999997</v>
      </c>
      <c r="G4517" s="8">
        <v>72.430000000000007</v>
      </c>
      <c r="H4517" s="8"/>
      <c r="I4517" s="8"/>
      <c r="J4517" s="8"/>
      <c r="N4517" s="7"/>
      <c r="O4517" s="8"/>
      <c r="P4517" s="8"/>
      <c r="Q4517" s="8"/>
      <c r="R4517" s="8"/>
      <c r="S4517" s="8"/>
      <c r="T4517" s="8"/>
      <c r="U4517" s="8"/>
      <c r="V4517" s="8"/>
      <c r="W4517" s="8"/>
    </row>
    <row r="4518" spans="1:23" ht="14.25" customHeight="1">
      <c r="A4518" s="7">
        <v>39650</v>
      </c>
      <c r="B4518" s="8">
        <v>3.5495000000000001</v>
      </c>
      <c r="C4518" s="8">
        <v>4.4189999999999996</v>
      </c>
      <c r="D4518" s="8">
        <v>0.8694999999999995</v>
      </c>
      <c r="E4518" s="8">
        <v>3.41</v>
      </c>
      <c r="F4518" s="8">
        <v>4.09</v>
      </c>
      <c r="G4518" s="8">
        <v>71.84</v>
      </c>
      <c r="H4518" s="8"/>
      <c r="I4518" s="8"/>
      <c r="J4518" s="8"/>
      <c r="N4518" s="7"/>
      <c r="O4518" s="8"/>
      <c r="P4518" s="8"/>
      <c r="Q4518" s="8"/>
      <c r="R4518" s="8"/>
      <c r="S4518" s="8"/>
      <c r="T4518" s="8"/>
      <c r="U4518" s="8"/>
      <c r="V4518" s="8"/>
      <c r="W4518" s="8"/>
    </row>
    <row r="4519" spans="1:23" ht="14.25" customHeight="1">
      <c r="A4519" s="7">
        <v>39647</v>
      </c>
      <c r="B4519" s="8">
        <v>3.5339999999999998</v>
      </c>
      <c r="C4519" s="8">
        <v>4.4236000000000004</v>
      </c>
      <c r="D4519" s="8">
        <v>0.88960000000000061</v>
      </c>
      <c r="E4519" s="8">
        <v>3.42</v>
      </c>
      <c r="F4519" s="8">
        <v>4.1100000000000003</v>
      </c>
      <c r="G4519" s="8">
        <v>72.17</v>
      </c>
      <c r="H4519" s="8"/>
      <c r="I4519" s="8"/>
      <c r="J4519" s="8"/>
      <c r="N4519" s="7"/>
      <c r="O4519" s="8"/>
      <c r="P4519" s="8"/>
      <c r="Q4519" s="8"/>
      <c r="R4519" s="8"/>
      <c r="S4519" s="8"/>
      <c r="T4519" s="8"/>
      <c r="U4519" s="8"/>
      <c r="V4519" s="8"/>
      <c r="W4519" s="8"/>
    </row>
    <row r="4520" spans="1:23" ht="14.25" customHeight="1">
      <c r="A4520" s="7">
        <v>39646</v>
      </c>
      <c r="B4520" s="8">
        <v>3.5333000000000001</v>
      </c>
      <c r="C4520" s="8">
        <v>4.4340000000000002</v>
      </c>
      <c r="D4520" s="8">
        <v>0.90070000000000006</v>
      </c>
      <c r="E4520" s="8">
        <v>3.35</v>
      </c>
      <c r="F4520" s="8">
        <v>4.07</v>
      </c>
      <c r="G4520" s="8">
        <v>72.06</v>
      </c>
      <c r="H4520" s="8"/>
      <c r="I4520" s="8"/>
      <c r="J4520" s="8"/>
      <c r="N4520" s="7"/>
      <c r="O4520" s="8"/>
      <c r="P4520" s="8"/>
      <c r="Q4520" s="8"/>
      <c r="R4520" s="8"/>
      <c r="S4520" s="8"/>
      <c r="T4520" s="8"/>
      <c r="U4520" s="8"/>
      <c r="V4520" s="8"/>
      <c r="W4520" s="8"/>
    </row>
    <row r="4521" spans="1:23" ht="14.25" customHeight="1">
      <c r="A4521" s="7">
        <v>39645</v>
      </c>
      <c r="B4521" s="8">
        <v>3.5085999999999999</v>
      </c>
      <c r="C4521" s="8">
        <v>4.4337999999999997</v>
      </c>
      <c r="D4521" s="8">
        <v>0.9251999999999998</v>
      </c>
      <c r="E4521" s="8">
        <v>3.2</v>
      </c>
      <c r="F4521" s="8">
        <v>3.97</v>
      </c>
      <c r="G4521" s="8">
        <v>72.06</v>
      </c>
      <c r="H4521" s="8"/>
      <c r="I4521" s="8"/>
      <c r="J4521" s="8"/>
      <c r="N4521" s="7"/>
      <c r="O4521" s="8"/>
      <c r="P4521" s="8"/>
      <c r="Q4521" s="8"/>
      <c r="R4521" s="8"/>
      <c r="S4521" s="8"/>
      <c r="T4521" s="8"/>
      <c r="U4521" s="8"/>
      <c r="V4521" s="8"/>
      <c r="W4521" s="8"/>
    </row>
    <row r="4522" spans="1:23" ht="14.25" customHeight="1">
      <c r="A4522" s="7">
        <v>39644</v>
      </c>
      <c r="B4522" s="8">
        <v>3.5467</v>
      </c>
      <c r="C4522" s="8">
        <v>4.4332000000000003</v>
      </c>
      <c r="D4522" s="8">
        <v>0.88650000000000029</v>
      </c>
      <c r="E4522" s="8">
        <v>3.12</v>
      </c>
      <c r="F4522" s="8">
        <v>3.87</v>
      </c>
      <c r="G4522" s="8">
        <v>71.7</v>
      </c>
      <c r="H4522" s="8"/>
      <c r="I4522" s="8"/>
      <c r="J4522" s="8"/>
      <c r="N4522" s="7"/>
      <c r="O4522" s="8"/>
      <c r="P4522" s="8"/>
      <c r="Q4522" s="8"/>
      <c r="R4522" s="8"/>
      <c r="S4522" s="8"/>
      <c r="T4522" s="8"/>
      <c r="U4522" s="8"/>
      <c r="V4522" s="8"/>
      <c r="W4522" s="8"/>
    </row>
    <row r="4523" spans="1:23" ht="14.25" customHeight="1">
      <c r="A4523" s="7">
        <v>39643</v>
      </c>
      <c r="B4523" s="8">
        <v>3.4516</v>
      </c>
      <c r="C4523" s="8">
        <v>4.4328000000000003</v>
      </c>
      <c r="D4523" s="8">
        <v>0.98120000000000029</v>
      </c>
      <c r="E4523" s="8">
        <v>3.2</v>
      </c>
      <c r="F4523" s="8">
        <v>3.9</v>
      </c>
      <c r="G4523" s="8">
        <v>71.959999999999994</v>
      </c>
      <c r="H4523" s="8"/>
      <c r="I4523" s="8"/>
      <c r="J4523" s="8"/>
      <c r="N4523" s="7"/>
      <c r="O4523" s="8"/>
      <c r="P4523" s="8"/>
      <c r="Q4523" s="8"/>
      <c r="R4523" s="8"/>
      <c r="S4523" s="8"/>
      <c r="T4523" s="8"/>
      <c r="U4523" s="8"/>
      <c r="V4523" s="8"/>
      <c r="W4523" s="8"/>
    </row>
    <row r="4524" spans="1:23" ht="14.25" customHeight="1">
      <c r="A4524" s="7">
        <v>39640</v>
      </c>
      <c r="B4524" s="8">
        <v>3.4729999999999999</v>
      </c>
      <c r="C4524" s="8">
        <v>4.4561999999999999</v>
      </c>
      <c r="D4524" s="8">
        <v>0.98320000000000007</v>
      </c>
      <c r="E4524" s="8">
        <v>3.27</v>
      </c>
      <c r="F4524" s="8">
        <v>3.96</v>
      </c>
      <c r="G4524" s="8">
        <v>71.91</v>
      </c>
      <c r="H4524" s="8"/>
      <c r="I4524" s="8"/>
      <c r="J4524" s="8"/>
      <c r="N4524" s="7"/>
      <c r="O4524" s="8"/>
      <c r="P4524" s="8"/>
      <c r="Q4524" s="8"/>
      <c r="R4524" s="8"/>
      <c r="S4524" s="8"/>
      <c r="T4524" s="8"/>
      <c r="U4524" s="8"/>
      <c r="V4524" s="8"/>
      <c r="W4524" s="8"/>
    </row>
    <row r="4525" spans="1:23" ht="14.25" customHeight="1">
      <c r="A4525" s="7">
        <v>39639</v>
      </c>
      <c r="B4525" s="8">
        <v>3.4830000000000001</v>
      </c>
      <c r="C4525" s="8">
        <v>4.4725000000000001</v>
      </c>
      <c r="D4525" s="8">
        <v>0.98950000000000005</v>
      </c>
      <c r="E4525" s="8">
        <v>3.1</v>
      </c>
      <c r="F4525" s="8">
        <v>3.83</v>
      </c>
      <c r="G4525" s="8">
        <v>72.489999999999995</v>
      </c>
      <c r="H4525" s="8"/>
      <c r="I4525" s="8"/>
      <c r="J4525" s="8"/>
      <c r="N4525" s="7"/>
      <c r="O4525" s="8"/>
      <c r="P4525" s="8"/>
      <c r="Q4525" s="8"/>
      <c r="R4525" s="8"/>
      <c r="S4525" s="8"/>
      <c r="T4525" s="8"/>
      <c r="U4525" s="8"/>
      <c r="V4525" s="8"/>
      <c r="W4525" s="8"/>
    </row>
    <row r="4526" spans="1:23" ht="14.25" customHeight="1">
      <c r="A4526" s="7">
        <v>39638</v>
      </c>
      <c r="B4526" s="8">
        <v>3.5245000000000002</v>
      </c>
      <c r="C4526" s="8">
        <v>4.5058999999999996</v>
      </c>
      <c r="D4526" s="8">
        <v>0.98139999999999938</v>
      </c>
      <c r="E4526" s="8">
        <v>3.11</v>
      </c>
      <c r="F4526" s="8">
        <v>3.85</v>
      </c>
      <c r="G4526" s="8">
        <v>72.59</v>
      </c>
      <c r="H4526" s="8"/>
      <c r="I4526" s="8"/>
      <c r="J4526" s="8"/>
      <c r="N4526" s="7"/>
      <c r="O4526" s="8"/>
      <c r="P4526" s="8"/>
      <c r="Q4526" s="8"/>
      <c r="R4526" s="8"/>
      <c r="S4526" s="8"/>
      <c r="T4526" s="8"/>
      <c r="U4526" s="8"/>
      <c r="V4526" s="8"/>
      <c r="W4526" s="8"/>
    </row>
    <row r="4527" spans="1:23" ht="14.25" customHeight="1">
      <c r="A4527" s="7">
        <v>39637</v>
      </c>
      <c r="B4527" s="8">
        <v>3.4910999999999999</v>
      </c>
      <c r="C4527" s="8">
        <v>4.5331000000000001</v>
      </c>
      <c r="D4527" s="8">
        <v>1.0420000000000003</v>
      </c>
      <c r="E4527" s="8">
        <v>3.19</v>
      </c>
      <c r="F4527" s="8">
        <v>3.91</v>
      </c>
      <c r="G4527" s="8">
        <v>72.959999999999994</v>
      </c>
      <c r="H4527" s="8"/>
      <c r="I4527" s="8"/>
      <c r="J4527" s="8"/>
      <c r="N4527" s="7"/>
      <c r="O4527" s="8"/>
      <c r="P4527" s="8"/>
      <c r="Q4527" s="8"/>
      <c r="R4527" s="8"/>
      <c r="S4527" s="8"/>
      <c r="T4527" s="8"/>
      <c r="U4527" s="8"/>
      <c r="V4527" s="8"/>
      <c r="W4527" s="8"/>
    </row>
    <row r="4528" spans="1:23" ht="14.25" customHeight="1">
      <c r="A4528" s="7">
        <v>39636</v>
      </c>
      <c r="B4528" s="8">
        <v>3.4975999999999998</v>
      </c>
      <c r="C4528" s="8">
        <v>4.5529000000000002</v>
      </c>
      <c r="D4528" s="8">
        <v>1.0553000000000003</v>
      </c>
      <c r="E4528" s="8">
        <v>3.23</v>
      </c>
      <c r="F4528" s="8">
        <v>3.95</v>
      </c>
      <c r="G4528" s="8">
        <v>72.709999999999994</v>
      </c>
      <c r="H4528" s="8"/>
      <c r="I4528" s="8"/>
      <c r="J4528" s="8"/>
      <c r="N4528" s="7"/>
      <c r="O4528" s="8"/>
      <c r="P4528" s="8"/>
      <c r="Q4528" s="8"/>
      <c r="R4528" s="8"/>
      <c r="S4528" s="8"/>
      <c r="T4528" s="8"/>
      <c r="U4528" s="8"/>
      <c r="V4528" s="8"/>
      <c r="W4528" s="8"/>
    </row>
    <row r="4529" spans="1:23" ht="14.25" customHeight="1">
      <c r="A4529" s="7">
        <v>39633</v>
      </c>
      <c r="B4529" s="8">
        <v>3.5246</v>
      </c>
      <c r="C4529" s="8">
        <v>4.5312999999999999</v>
      </c>
      <c r="D4529" s="8">
        <v>1.0066999999999999</v>
      </c>
      <c r="E4529" s="8">
        <v>3.28</v>
      </c>
      <c r="F4529" s="8">
        <v>3.99</v>
      </c>
      <c r="G4529" s="8">
        <v>72.709999999999994</v>
      </c>
      <c r="H4529" s="8"/>
      <c r="I4529" s="8"/>
      <c r="J4529" s="8"/>
      <c r="N4529" s="7"/>
      <c r="O4529" s="8"/>
      <c r="P4529" s="8"/>
      <c r="Q4529" s="8"/>
      <c r="R4529" s="8"/>
      <c r="S4529" s="8"/>
      <c r="T4529" s="8"/>
      <c r="U4529" s="8"/>
      <c r="V4529" s="8"/>
      <c r="W4529" s="8"/>
    </row>
    <row r="4530" spans="1:23" ht="14.25" customHeight="1">
      <c r="A4530" s="7">
        <v>39632</v>
      </c>
      <c r="B4530" s="8">
        <v>3.5278999999999998</v>
      </c>
      <c r="C4530" s="8">
        <v>4.5311000000000003</v>
      </c>
      <c r="D4530" s="8">
        <v>1.0032000000000005</v>
      </c>
      <c r="E4530" s="8">
        <v>3.28</v>
      </c>
      <c r="F4530" s="8">
        <v>3.99</v>
      </c>
      <c r="G4530" s="8">
        <v>72.73</v>
      </c>
      <c r="H4530" s="8"/>
      <c r="I4530" s="8"/>
      <c r="J4530" s="8"/>
      <c r="N4530" s="7"/>
      <c r="O4530" s="8"/>
      <c r="P4530" s="8"/>
      <c r="Q4530" s="8"/>
      <c r="R4530" s="8"/>
      <c r="S4530" s="8"/>
      <c r="T4530" s="8"/>
      <c r="U4530" s="8"/>
      <c r="V4530" s="8"/>
      <c r="W4530" s="8"/>
    </row>
    <row r="4531" spans="1:23" ht="14.25" customHeight="1">
      <c r="A4531" s="7">
        <v>39631</v>
      </c>
      <c r="B4531" s="8">
        <v>3.5634999999999999</v>
      </c>
      <c r="C4531" s="8">
        <v>4.5359999999999996</v>
      </c>
      <c r="D4531" s="8">
        <v>0.9724999999999997</v>
      </c>
      <c r="E4531" s="8">
        <v>3.31</v>
      </c>
      <c r="F4531" s="8">
        <v>3.99</v>
      </c>
      <c r="G4531" s="8">
        <v>71.989999999999995</v>
      </c>
      <c r="H4531" s="8"/>
      <c r="I4531" s="8"/>
      <c r="J4531" s="8"/>
      <c r="N4531" s="7"/>
      <c r="O4531" s="8"/>
      <c r="P4531" s="8"/>
      <c r="Q4531" s="8"/>
      <c r="R4531" s="8"/>
      <c r="S4531" s="8"/>
      <c r="T4531" s="8"/>
      <c r="U4531" s="8"/>
      <c r="V4531" s="8"/>
      <c r="W4531" s="8"/>
    </row>
    <row r="4532" spans="1:23" ht="14.25" customHeight="1">
      <c r="A4532" s="7">
        <v>39630</v>
      </c>
      <c r="B4532" s="8">
        <v>3.5327000000000002</v>
      </c>
      <c r="C4532" s="8">
        <v>4.5308999999999999</v>
      </c>
      <c r="D4532" s="8">
        <v>0.99819999999999975</v>
      </c>
      <c r="E4532" s="8">
        <v>3.33</v>
      </c>
      <c r="F4532" s="8">
        <v>4.01</v>
      </c>
      <c r="G4532" s="8">
        <v>72.34</v>
      </c>
      <c r="H4532" s="8"/>
      <c r="I4532" s="8"/>
      <c r="J4532" s="8"/>
      <c r="N4532" s="7"/>
      <c r="O4532" s="8"/>
      <c r="P4532" s="8"/>
      <c r="Q4532" s="8"/>
      <c r="R4532" s="8"/>
      <c r="S4532" s="8"/>
      <c r="T4532" s="8"/>
      <c r="U4532" s="8"/>
      <c r="V4532" s="8"/>
      <c r="W4532" s="8"/>
    </row>
    <row r="4533" spans="1:23" ht="14.25" customHeight="1">
      <c r="A4533" s="7">
        <v>39629</v>
      </c>
      <c r="B4533" s="8">
        <v>3.5467</v>
      </c>
      <c r="C4533" s="8">
        <v>4.5285000000000002</v>
      </c>
      <c r="D4533" s="8">
        <v>0.98180000000000023</v>
      </c>
      <c r="E4533" s="8">
        <v>3.34</v>
      </c>
      <c r="F4533" s="8">
        <v>3.99</v>
      </c>
      <c r="G4533" s="8">
        <v>72.47</v>
      </c>
      <c r="H4533" s="8"/>
      <c r="I4533" s="8"/>
      <c r="J4533" s="8"/>
      <c r="N4533" s="7"/>
      <c r="O4533" s="8"/>
      <c r="P4533" s="8"/>
      <c r="Q4533" s="8"/>
      <c r="R4533" s="8"/>
      <c r="S4533" s="8"/>
      <c r="T4533" s="8"/>
      <c r="U4533" s="8"/>
      <c r="V4533" s="8"/>
      <c r="W4533" s="8"/>
    </row>
    <row r="4534" spans="1:23" ht="14.25" customHeight="1">
      <c r="A4534" s="7">
        <v>39626</v>
      </c>
      <c r="B4534" s="8">
        <v>3.5082</v>
      </c>
      <c r="C4534" s="8">
        <v>4.5579999999999998</v>
      </c>
      <c r="D4534" s="8">
        <v>1.0497999999999998</v>
      </c>
      <c r="E4534" s="8">
        <v>3.36</v>
      </c>
      <c r="F4534" s="8">
        <v>3.99</v>
      </c>
      <c r="G4534" s="8">
        <v>72.28</v>
      </c>
      <c r="H4534" s="8"/>
      <c r="I4534" s="8"/>
      <c r="J4534" s="8"/>
      <c r="N4534" s="7"/>
      <c r="O4534" s="8"/>
      <c r="P4534" s="8"/>
      <c r="Q4534" s="8"/>
      <c r="R4534" s="8"/>
      <c r="S4534" s="8"/>
      <c r="T4534" s="8"/>
      <c r="U4534" s="8"/>
      <c r="V4534" s="8"/>
      <c r="W4534" s="8"/>
    </row>
    <row r="4535" spans="1:23" ht="14.25" customHeight="1">
      <c r="A4535" s="7">
        <v>39625</v>
      </c>
      <c r="B4535" s="8">
        <v>3.4228999999999998</v>
      </c>
      <c r="C4535" s="8">
        <v>4.5182000000000002</v>
      </c>
      <c r="D4535" s="8">
        <v>1.0953000000000004</v>
      </c>
      <c r="E4535" s="8">
        <v>3.44</v>
      </c>
      <c r="F4535" s="8">
        <v>4.07</v>
      </c>
      <c r="G4535" s="8">
        <v>72.52</v>
      </c>
      <c r="H4535" s="8"/>
      <c r="I4535" s="8"/>
      <c r="J4535" s="8"/>
      <c r="N4535" s="7"/>
      <c r="O4535" s="8"/>
      <c r="P4535" s="8"/>
      <c r="Q4535" s="8"/>
      <c r="R4535" s="8"/>
      <c r="S4535" s="8"/>
      <c r="T4535" s="8"/>
      <c r="U4535" s="8"/>
      <c r="V4535" s="8"/>
      <c r="W4535" s="8"/>
    </row>
    <row r="4536" spans="1:23" ht="14.25" customHeight="1">
      <c r="A4536" s="7">
        <v>39624</v>
      </c>
      <c r="B4536" s="8">
        <v>3.4226000000000001</v>
      </c>
      <c r="C4536" s="8">
        <v>4.4581999999999997</v>
      </c>
      <c r="D4536" s="8">
        <v>1.0355999999999996</v>
      </c>
      <c r="E4536" s="8">
        <v>3.54</v>
      </c>
      <c r="F4536" s="8">
        <v>4.12</v>
      </c>
      <c r="G4536" s="8">
        <v>72.92</v>
      </c>
      <c r="H4536" s="8"/>
      <c r="I4536" s="8"/>
      <c r="J4536" s="8"/>
      <c r="N4536" s="7"/>
      <c r="O4536" s="8"/>
      <c r="P4536" s="8"/>
      <c r="Q4536" s="8"/>
      <c r="R4536" s="8"/>
      <c r="S4536" s="8"/>
      <c r="T4536" s="8"/>
      <c r="U4536" s="8"/>
      <c r="V4536" s="8"/>
      <c r="W4536" s="8"/>
    </row>
    <row r="4537" spans="1:23" ht="14.25" customHeight="1">
      <c r="A4537" s="7">
        <v>39623</v>
      </c>
      <c r="B4537" s="8">
        <v>3.4228999999999998</v>
      </c>
      <c r="C4537" s="8">
        <v>4.4626000000000001</v>
      </c>
      <c r="D4537" s="8">
        <v>1.0397000000000003</v>
      </c>
      <c r="E4537" s="8">
        <v>3.52</v>
      </c>
      <c r="F4537" s="8">
        <v>4.0999999999999996</v>
      </c>
      <c r="G4537" s="8">
        <v>73.25</v>
      </c>
      <c r="H4537" s="8"/>
      <c r="I4537" s="8"/>
      <c r="J4537" s="8"/>
      <c r="N4537" s="7"/>
      <c r="O4537" s="8"/>
      <c r="P4537" s="8"/>
      <c r="Q4537" s="8"/>
      <c r="R4537" s="8"/>
      <c r="S4537" s="8"/>
      <c r="T4537" s="8"/>
      <c r="U4537" s="8"/>
      <c r="V4537" s="8"/>
      <c r="W4537" s="8"/>
    </row>
    <row r="4538" spans="1:23" ht="14.25" customHeight="1">
      <c r="A4538" s="7">
        <v>39622</v>
      </c>
      <c r="B4538" s="8">
        <v>3.4497</v>
      </c>
      <c r="C4538" s="8">
        <v>4.4715999999999996</v>
      </c>
      <c r="D4538" s="8">
        <v>1.0218999999999996</v>
      </c>
      <c r="E4538" s="8">
        <v>3.65</v>
      </c>
      <c r="F4538" s="8">
        <v>4.1900000000000004</v>
      </c>
      <c r="G4538" s="8">
        <v>73.459999999999994</v>
      </c>
      <c r="H4538" s="8"/>
      <c r="I4538" s="8"/>
      <c r="J4538" s="8"/>
      <c r="N4538" s="7"/>
      <c r="O4538" s="8"/>
      <c r="P4538" s="8"/>
      <c r="Q4538" s="8"/>
      <c r="R4538" s="8"/>
      <c r="S4538" s="8"/>
      <c r="T4538" s="8"/>
      <c r="U4538" s="8"/>
      <c r="V4538" s="8"/>
      <c r="W4538" s="8"/>
    </row>
    <row r="4539" spans="1:23" ht="14.25" customHeight="1">
      <c r="A4539" s="7">
        <v>39619</v>
      </c>
      <c r="B4539" s="8">
        <v>3.4664999999999999</v>
      </c>
      <c r="C4539" s="8">
        <v>4.4212999999999996</v>
      </c>
      <c r="D4539" s="8">
        <v>0.95479999999999965</v>
      </c>
      <c r="E4539" s="8">
        <v>3.57</v>
      </c>
      <c r="F4539" s="8">
        <v>4.16</v>
      </c>
      <c r="G4539" s="8">
        <v>73.08</v>
      </c>
      <c r="H4539" s="8"/>
      <c r="I4539" s="8"/>
      <c r="J4539" s="8"/>
      <c r="N4539" s="7"/>
      <c r="O4539" s="8"/>
      <c r="P4539" s="8"/>
      <c r="Q4539" s="8"/>
      <c r="R4539" s="8"/>
      <c r="S4539" s="8"/>
      <c r="T4539" s="8"/>
      <c r="U4539" s="8"/>
      <c r="V4539" s="8"/>
      <c r="W4539" s="8"/>
    </row>
    <row r="4540" spans="1:23" ht="14.25" customHeight="1">
      <c r="A4540" s="7">
        <v>39618</v>
      </c>
      <c r="B4540" s="8">
        <v>3.456</v>
      </c>
      <c r="C4540" s="8">
        <v>4.3357999999999999</v>
      </c>
      <c r="D4540" s="8">
        <v>0.87979999999999992</v>
      </c>
      <c r="E4540" s="8">
        <v>3.67</v>
      </c>
      <c r="F4540" s="8">
        <v>4.22</v>
      </c>
      <c r="G4540" s="8">
        <v>73.47</v>
      </c>
      <c r="H4540" s="8"/>
      <c r="I4540" s="8"/>
      <c r="J4540" s="8"/>
      <c r="N4540" s="7"/>
      <c r="O4540" s="8"/>
      <c r="P4540" s="8"/>
      <c r="Q4540" s="8"/>
      <c r="R4540" s="8"/>
      <c r="S4540" s="8"/>
      <c r="T4540" s="8"/>
      <c r="U4540" s="8"/>
      <c r="V4540" s="8"/>
      <c r="W4540" s="8"/>
    </row>
    <row r="4541" spans="1:23" ht="14.25" customHeight="1">
      <c r="A4541" s="7">
        <v>39617</v>
      </c>
      <c r="B4541" s="8">
        <v>3.4434</v>
      </c>
      <c r="C4541" s="8">
        <v>4.3356000000000003</v>
      </c>
      <c r="D4541" s="8">
        <v>0.89220000000000033</v>
      </c>
      <c r="E4541" s="8">
        <v>3.57</v>
      </c>
      <c r="F4541" s="8">
        <v>4.16</v>
      </c>
      <c r="G4541" s="8">
        <v>73.44</v>
      </c>
      <c r="H4541" s="8"/>
      <c r="I4541" s="8"/>
      <c r="J4541" s="8"/>
      <c r="N4541" s="7"/>
      <c r="O4541" s="8"/>
      <c r="P4541" s="8"/>
      <c r="Q4541" s="8"/>
      <c r="R4541" s="8"/>
      <c r="S4541" s="8"/>
      <c r="T4541" s="8"/>
      <c r="U4541" s="8"/>
      <c r="V4541" s="8"/>
      <c r="W4541" s="8"/>
    </row>
    <row r="4542" spans="1:23" ht="14.25" customHeight="1">
      <c r="A4542" s="7">
        <v>39616</v>
      </c>
      <c r="B4542" s="8">
        <v>3.5072000000000001</v>
      </c>
      <c r="C4542" s="8">
        <v>4.3353999999999999</v>
      </c>
      <c r="D4542" s="8">
        <v>0.82819999999999983</v>
      </c>
      <c r="E4542" s="8">
        <v>3.66</v>
      </c>
      <c r="F4542" s="8">
        <v>4.2300000000000004</v>
      </c>
      <c r="G4542" s="8">
        <v>73.540000000000006</v>
      </c>
      <c r="H4542" s="8"/>
      <c r="I4542" s="8"/>
      <c r="J4542" s="8"/>
      <c r="N4542" s="7"/>
      <c r="O4542" s="8"/>
      <c r="P4542" s="8"/>
      <c r="Q4542" s="8"/>
      <c r="R4542" s="8"/>
      <c r="S4542" s="8"/>
      <c r="T4542" s="8"/>
      <c r="U4542" s="8"/>
      <c r="V4542" s="8"/>
      <c r="W4542" s="8"/>
    </row>
    <row r="4543" spans="1:23" ht="14.25" customHeight="1">
      <c r="A4543" s="7">
        <v>39615</v>
      </c>
      <c r="B4543" s="8">
        <v>3.5327000000000002</v>
      </c>
      <c r="C4543" s="8">
        <v>4.3178999999999998</v>
      </c>
      <c r="D4543" s="8">
        <v>0.78519999999999968</v>
      </c>
      <c r="E4543" s="8">
        <v>3.73</v>
      </c>
      <c r="F4543" s="8">
        <v>4.25</v>
      </c>
      <c r="G4543" s="8">
        <v>73.680000000000007</v>
      </c>
      <c r="H4543" s="8"/>
      <c r="I4543" s="8"/>
      <c r="J4543" s="8"/>
      <c r="N4543" s="7"/>
      <c r="O4543" s="8"/>
      <c r="P4543" s="8"/>
      <c r="Q4543" s="8"/>
      <c r="R4543" s="8"/>
      <c r="S4543" s="8"/>
      <c r="T4543" s="8"/>
      <c r="U4543" s="8"/>
      <c r="V4543" s="8"/>
      <c r="W4543" s="8"/>
    </row>
    <row r="4544" spans="1:23" ht="14.25" customHeight="1">
      <c r="A4544" s="7">
        <v>39612</v>
      </c>
      <c r="B4544" s="8">
        <v>3.5076999999999998</v>
      </c>
      <c r="C4544" s="8">
        <v>4.3128000000000002</v>
      </c>
      <c r="D4544" s="8">
        <v>0.80510000000000037</v>
      </c>
      <c r="E4544" s="8">
        <v>3.73</v>
      </c>
      <c r="F4544" s="8">
        <v>4.2699999999999996</v>
      </c>
      <c r="G4544" s="8">
        <v>74.05</v>
      </c>
      <c r="H4544" s="8"/>
      <c r="I4544" s="8"/>
      <c r="J4544" s="8"/>
      <c r="N4544" s="7"/>
      <c r="O4544" s="8"/>
      <c r="P4544" s="8"/>
      <c r="Q4544" s="8"/>
      <c r="R4544" s="8"/>
      <c r="S4544" s="8"/>
      <c r="T4544" s="8"/>
      <c r="U4544" s="8"/>
      <c r="V4544" s="8"/>
      <c r="W4544" s="8"/>
    </row>
    <row r="4545" spans="1:23" ht="14.25" customHeight="1">
      <c r="A4545" s="7">
        <v>39611</v>
      </c>
      <c r="B4545" s="8">
        <v>3.5169000000000001</v>
      </c>
      <c r="C4545" s="8">
        <v>4.3009000000000004</v>
      </c>
      <c r="D4545" s="8">
        <v>0.78400000000000025</v>
      </c>
      <c r="E4545" s="8">
        <v>3.68</v>
      </c>
      <c r="F4545" s="8">
        <v>4.2300000000000004</v>
      </c>
      <c r="G4545" s="8">
        <v>73.78</v>
      </c>
      <c r="H4545" s="8"/>
      <c r="I4545" s="8"/>
      <c r="J4545" s="8"/>
      <c r="N4545" s="7"/>
      <c r="O4545" s="8"/>
      <c r="P4545" s="8"/>
      <c r="Q4545" s="8"/>
      <c r="R4545" s="8"/>
      <c r="S4545" s="8"/>
      <c r="T4545" s="8"/>
      <c r="U4545" s="8"/>
      <c r="V4545" s="8"/>
      <c r="W4545" s="8"/>
    </row>
    <row r="4546" spans="1:23" ht="14.25" customHeight="1">
      <c r="A4546" s="7">
        <v>39610</v>
      </c>
      <c r="B4546" s="8">
        <v>3.5141</v>
      </c>
      <c r="C4546" s="8">
        <v>4.3193000000000001</v>
      </c>
      <c r="D4546" s="8">
        <v>0.80520000000000014</v>
      </c>
      <c r="E4546" s="8">
        <v>3.49</v>
      </c>
      <c r="F4546" s="8">
        <v>4.0999999999999996</v>
      </c>
      <c r="G4546" s="8">
        <v>73.209999999999994</v>
      </c>
      <c r="H4546" s="8"/>
      <c r="I4546" s="8"/>
      <c r="J4546" s="8"/>
      <c r="N4546" s="7"/>
      <c r="O4546" s="8"/>
      <c r="P4546" s="8"/>
      <c r="Q4546" s="8"/>
      <c r="R4546" s="8"/>
      <c r="S4546" s="8"/>
      <c r="T4546" s="8"/>
      <c r="U4546" s="8"/>
      <c r="V4546" s="8"/>
      <c r="W4546" s="8"/>
    </row>
    <row r="4547" spans="1:23" ht="14.25" customHeight="1">
      <c r="A4547" s="7">
        <v>39609</v>
      </c>
      <c r="B4547" s="8">
        <v>3.5181</v>
      </c>
      <c r="C4547" s="8">
        <v>4.2069000000000001</v>
      </c>
      <c r="D4547" s="8">
        <v>0.68880000000000008</v>
      </c>
      <c r="E4547" s="8">
        <v>3.54</v>
      </c>
      <c r="F4547" s="8">
        <v>4.1100000000000003</v>
      </c>
      <c r="G4547" s="8">
        <v>73.67</v>
      </c>
      <c r="H4547" s="8"/>
      <c r="I4547" s="8"/>
      <c r="J4547" s="8"/>
      <c r="N4547" s="7"/>
      <c r="O4547" s="8"/>
      <c r="P4547" s="8"/>
      <c r="Q4547" s="8"/>
      <c r="R4547" s="8"/>
      <c r="S4547" s="8"/>
      <c r="T4547" s="8"/>
      <c r="U4547" s="8"/>
      <c r="V4547" s="8"/>
      <c r="W4547" s="8"/>
    </row>
    <row r="4548" spans="1:23" ht="14.25" customHeight="1">
      <c r="A4548" s="7">
        <v>39608</v>
      </c>
      <c r="B4548" s="8">
        <v>3.4350000000000001</v>
      </c>
      <c r="C4548" s="8">
        <v>4.1616999999999997</v>
      </c>
      <c r="D4548" s="8">
        <v>0.72669999999999968</v>
      </c>
      <c r="E4548" s="8">
        <v>3.41</v>
      </c>
      <c r="F4548" s="8">
        <v>4.0199999999999996</v>
      </c>
      <c r="G4548" s="8">
        <v>72.89</v>
      </c>
      <c r="H4548" s="8"/>
      <c r="I4548" s="8"/>
      <c r="J4548" s="8"/>
      <c r="N4548" s="7"/>
      <c r="O4548" s="8"/>
      <c r="P4548" s="8"/>
      <c r="Q4548" s="8"/>
      <c r="R4548" s="8"/>
      <c r="S4548" s="8"/>
      <c r="T4548" s="8"/>
      <c r="U4548" s="8"/>
      <c r="V4548" s="8"/>
      <c r="W4548" s="8"/>
    </row>
    <row r="4549" spans="1:23" ht="14.25" customHeight="1">
      <c r="A4549" s="7">
        <v>39605</v>
      </c>
      <c r="B4549" s="8">
        <v>3.4350000000000001</v>
      </c>
      <c r="C4549" s="8">
        <v>4.1616999999999997</v>
      </c>
      <c r="D4549" s="8">
        <v>0.72669999999999968</v>
      </c>
      <c r="E4549" s="8">
        <v>3.2</v>
      </c>
      <c r="F4549" s="8">
        <v>3.94</v>
      </c>
      <c r="G4549" s="8">
        <v>72.34</v>
      </c>
      <c r="H4549" s="8"/>
      <c r="I4549" s="8"/>
      <c r="J4549" s="8"/>
      <c r="N4549" s="7"/>
      <c r="O4549" s="8"/>
      <c r="P4549" s="8"/>
      <c r="Q4549" s="8"/>
      <c r="R4549" s="8"/>
      <c r="S4549" s="8"/>
      <c r="T4549" s="8"/>
      <c r="U4549" s="8"/>
      <c r="V4549" s="8"/>
      <c r="W4549" s="8"/>
    </row>
    <row r="4550" spans="1:23" ht="14.25" customHeight="1">
      <c r="A4550" s="7">
        <v>39604</v>
      </c>
      <c r="B4550" s="8">
        <v>3.3849999999999998</v>
      </c>
      <c r="C4550" s="8">
        <v>4.1590999999999996</v>
      </c>
      <c r="D4550" s="8">
        <v>0.77409999999999979</v>
      </c>
      <c r="E4550" s="8">
        <v>3.34</v>
      </c>
      <c r="F4550" s="8">
        <v>4.0599999999999996</v>
      </c>
      <c r="G4550" s="8">
        <v>73.069999999999993</v>
      </c>
      <c r="H4550" s="8"/>
      <c r="I4550" s="8"/>
      <c r="J4550" s="8"/>
      <c r="N4550" s="7"/>
      <c r="O4550" s="8"/>
      <c r="P4550" s="8"/>
      <c r="Q4550" s="8"/>
      <c r="R4550" s="8"/>
      <c r="S4550" s="8"/>
      <c r="T4550" s="8"/>
      <c r="U4550" s="8"/>
      <c r="V4550" s="8"/>
      <c r="W4550" s="8"/>
    </row>
    <row r="4551" spans="1:23" ht="14.25" customHeight="1">
      <c r="A4551" s="7">
        <v>39603</v>
      </c>
      <c r="B4551" s="8">
        <v>3.3755999999999999</v>
      </c>
      <c r="C4551" s="8">
        <v>4.1589</v>
      </c>
      <c r="D4551" s="8">
        <v>0.78330000000000011</v>
      </c>
      <c r="E4551" s="8">
        <v>3.26</v>
      </c>
      <c r="F4551" s="8">
        <v>3.98</v>
      </c>
      <c r="G4551" s="8">
        <v>73.510000000000005</v>
      </c>
      <c r="H4551" s="8"/>
      <c r="I4551" s="8"/>
      <c r="J4551" s="8"/>
      <c r="N4551" s="7"/>
      <c r="O4551" s="8"/>
      <c r="P4551" s="8"/>
      <c r="Q4551" s="8"/>
      <c r="R4551" s="8"/>
      <c r="S4551" s="8"/>
      <c r="T4551" s="8"/>
      <c r="U4551" s="8"/>
      <c r="V4551" s="8"/>
      <c r="W4551" s="8"/>
    </row>
    <row r="4552" spans="1:23" ht="14.25" customHeight="1">
      <c r="A4552" s="7">
        <v>39602</v>
      </c>
      <c r="B4552" s="8">
        <v>3.375</v>
      </c>
      <c r="C4552" s="8">
        <v>4.1588000000000003</v>
      </c>
      <c r="D4552" s="8">
        <v>0.78380000000000027</v>
      </c>
      <c r="E4552" s="8">
        <v>3.21</v>
      </c>
      <c r="F4552" s="8">
        <v>3.92</v>
      </c>
      <c r="G4552" s="8">
        <v>73.39</v>
      </c>
      <c r="H4552" s="8"/>
      <c r="I4552" s="8"/>
      <c r="J4552" s="8"/>
      <c r="N4552" s="7"/>
      <c r="O4552" s="8"/>
      <c r="P4552" s="8"/>
      <c r="Q4552" s="8"/>
      <c r="R4552" s="8"/>
      <c r="S4552" s="8"/>
      <c r="T4552" s="8"/>
      <c r="U4552" s="8"/>
      <c r="V4552" s="8"/>
      <c r="W4552" s="8"/>
    </row>
    <row r="4553" spans="1:23" ht="14.25" customHeight="1">
      <c r="A4553" s="7">
        <v>39601</v>
      </c>
      <c r="B4553" s="8">
        <v>3.3740999999999999</v>
      </c>
      <c r="C4553" s="8">
        <v>4.1626000000000003</v>
      </c>
      <c r="D4553" s="8">
        <v>0.78850000000000042</v>
      </c>
      <c r="E4553" s="8">
        <v>3.28</v>
      </c>
      <c r="F4553" s="8">
        <v>3.98</v>
      </c>
      <c r="G4553" s="8">
        <v>72.94</v>
      </c>
      <c r="H4553" s="8"/>
      <c r="I4553" s="8"/>
      <c r="J4553" s="8"/>
      <c r="N4553" s="7"/>
      <c r="O4553" s="8"/>
      <c r="P4553" s="8"/>
      <c r="Q4553" s="8"/>
      <c r="R4553" s="8"/>
      <c r="S4553" s="8"/>
      <c r="T4553" s="8"/>
      <c r="U4553" s="8"/>
      <c r="V4553" s="8"/>
      <c r="W4553" s="8"/>
    </row>
    <row r="4554" spans="1:23" ht="14.25" customHeight="1">
      <c r="A4554" s="7">
        <v>39598</v>
      </c>
      <c r="B4554" s="8">
        <v>3.359</v>
      </c>
      <c r="C4554" s="8">
        <v>4.1589</v>
      </c>
      <c r="D4554" s="8">
        <v>0.79990000000000006</v>
      </c>
      <c r="E4554" s="8">
        <v>3.41</v>
      </c>
      <c r="F4554" s="8">
        <v>4.0599999999999996</v>
      </c>
      <c r="G4554" s="8">
        <v>72.87</v>
      </c>
      <c r="H4554" s="8"/>
      <c r="I4554" s="8"/>
      <c r="J4554" s="8"/>
      <c r="N4554" s="7"/>
      <c r="O4554" s="8"/>
      <c r="P4554" s="8"/>
      <c r="Q4554" s="8"/>
      <c r="R4554" s="8"/>
      <c r="S4554" s="8"/>
      <c r="T4554" s="8"/>
      <c r="U4554" s="8"/>
      <c r="V4554" s="8"/>
      <c r="W4554" s="8"/>
    </row>
    <row r="4555" spans="1:23" ht="14.25" customHeight="1">
      <c r="A4555" s="7">
        <v>39597</v>
      </c>
      <c r="B4555" s="8">
        <v>3.3578000000000001</v>
      </c>
      <c r="C4555" s="8">
        <v>4.1635999999999997</v>
      </c>
      <c r="D4555" s="8">
        <v>0.80579999999999963</v>
      </c>
      <c r="E4555" s="8">
        <v>3.41</v>
      </c>
      <c r="F4555" s="8">
        <v>4.08</v>
      </c>
      <c r="G4555" s="8">
        <v>73.02</v>
      </c>
      <c r="H4555" s="8"/>
      <c r="I4555" s="8"/>
      <c r="J4555" s="8"/>
      <c r="N4555" s="7"/>
      <c r="O4555" s="8"/>
      <c r="P4555" s="8"/>
      <c r="Q4555" s="8"/>
      <c r="R4555" s="8"/>
      <c r="S4555" s="8"/>
      <c r="T4555" s="8"/>
      <c r="U4555" s="8"/>
      <c r="V4555" s="8"/>
      <c r="W4555" s="8"/>
    </row>
    <row r="4556" spans="1:23" ht="14.25" customHeight="1">
      <c r="A4556" s="7">
        <v>39596</v>
      </c>
      <c r="B4556" s="8">
        <v>3.3426</v>
      </c>
      <c r="C4556" s="8">
        <v>4.1676000000000002</v>
      </c>
      <c r="D4556" s="8">
        <v>0.82500000000000018</v>
      </c>
      <c r="E4556" s="8">
        <v>3.36</v>
      </c>
      <c r="F4556" s="8">
        <v>4.03</v>
      </c>
      <c r="G4556" s="8">
        <v>72.5</v>
      </c>
      <c r="H4556" s="8"/>
      <c r="I4556" s="8"/>
      <c r="J4556" s="8"/>
      <c r="N4556" s="7"/>
      <c r="O4556" s="8"/>
      <c r="P4556" s="8"/>
      <c r="Q4556" s="8"/>
      <c r="R4556" s="8"/>
      <c r="S4556" s="8"/>
      <c r="T4556" s="8"/>
      <c r="U4556" s="8"/>
      <c r="V4556" s="8"/>
      <c r="W4556" s="8"/>
    </row>
    <row r="4557" spans="1:23" ht="14.25" customHeight="1">
      <c r="A4557" s="7">
        <v>39595</v>
      </c>
      <c r="B4557" s="8">
        <v>3.3395000000000001</v>
      </c>
      <c r="C4557" s="8">
        <v>4.1618000000000004</v>
      </c>
      <c r="D4557" s="8">
        <v>0.82230000000000025</v>
      </c>
      <c r="E4557" s="8">
        <v>3.25</v>
      </c>
      <c r="F4557" s="8">
        <v>3.93</v>
      </c>
      <c r="G4557" s="8">
        <v>72.42</v>
      </c>
      <c r="H4557" s="8"/>
      <c r="I4557" s="8"/>
      <c r="J4557" s="8"/>
      <c r="N4557" s="7"/>
      <c r="O4557" s="8"/>
      <c r="P4557" s="8"/>
      <c r="Q4557" s="8"/>
      <c r="R4557" s="8"/>
      <c r="S4557" s="8"/>
      <c r="T4557" s="8"/>
      <c r="U4557" s="8"/>
      <c r="V4557" s="8"/>
      <c r="W4557" s="8"/>
    </row>
    <row r="4558" spans="1:23" ht="14.25" customHeight="1">
      <c r="A4558" s="7">
        <v>39594</v>
      </c>
      <c r="B4558" s="8">
        <v>3.3262999999999998</v>
      </c>
      <c r="C4558" s="8">
        <v>4.1635999999999997</v>
      </c>
      <c r="D4558" s="8">
        <v>0.83729999999999993</v>
      </c>
      <c r="E4558" s="8">
        <v>3.15</v>
      </c>
      <c r="F4558" s="8">
        <v>3.85</v>
      </c>
      <c r="G4558" s="8">
        <v>71.989999999999995</v>
      </c>
      <c r="H4558" s="8"/>
      <c r="I4558" s="8"/>
      <c r="J4558" s="8"/>
      <c r="N4558" s="7"/>
      <c r="O4558" s="8"/>
      <c r="P4558" s="8"/>
      <c r="Q4558" s="8"/>
      <c r="R4558" s="8"/>
      <c r="S4558" s="8"/>
      <c r="T4558" s="8"/>
      <c r="U4558" s="8"/>
      <c r="V4558" s="8"/>
      <c r="W4558" s="8"/>
    </row>
    <row r="4559" spans="1:23" ht="14.25" customHeight="1">
      <c r="A4559" s="7">
        <v>39591</v>
      </c>
      <c r="B4559" s="8">
        <v>3.3250000000000002</v>
      </c>
      <c r="C4559" s="8">
        <v>4.1631999999999998</v>
      </c>
      <c r="D4559" s="8">
        <v>0.83819999999999961</v>
      </c>
      <c r="E4559" s="8">
        <v>3.15</v>
      </c>
      <c r="F4559" s="8">
        <v>3.85</v>
      </c>
      <c r="G4559" s="8">
        <v>72.010000000000005</v>
      </c>
      <c r="H4559" s="8"/>
      <c r="I4559" s="8"/>
      <c r="J4559" s="8"/>
      <c r="N4559" s="7"/>
      <c r="O4559" s="8"/>
      <c r="P4559" s="8"/>
      <c r="Q4559" s="8"/>
      <c r="R4559" s="8"/>
      <c r="S4559" s="8"/>
      <c r="T4559" s="8"/>
      <c r="U4559" s="8"/>
      <c r="V4559" s="8"/>
      <c r="W4559" s="8"/>
    </row>
    <row r="4560" spans="1:23" ht="14.25" customHeight="1">
      <c r="A4560" s="7">
        <v>39590</v>
      </c>
      <c r="B4560" s="8">
        <v>3.2766999999999999</v>
      </c>
      <c r="C4560" s="8">
        <v>4.1631</v>
      </c>
      <c r="D4560" s="8">
        <v>0.88640000000000008</v>
      </c>
      <c r="E4560" s="8">
        <v>3.24</v>
      </c>
      <c r="F4560" s="8">
        <v>3.92</v>
      </c>
      <c r="G4560" s="8">
        <v>72.180000000000007</v>
      </c>
      <c r="H4560" s="8"/>
      <c r="I4560" s="8"/>
      <c r="J4560" s="8"/>
      <c r="N4560" s="7"/>
      <c r="O4560" s="8"/>
      <c r="P4560" s="8"/>
      <c r="Q4560" s="8"/>
      <c r="R4560" s="8"/>
      <c r="S4560" s="8"/>
      <c r="T4560" s="8"/>
      <c r="U4560" s="8"/>
      <c r="V4560" s="8"/>
      <c r="W4560" s="8"/>
    </row>
    <row r="4561" spans="1:23" ht="14.25" customHeight="1">
      <c r="A4561" s="7">
        <v>39589</v>
      </c>
      <c r="B4561" s="8">
        <v>3.2749000000000001</v>
      </c>
      <c r="C4561" s="8">
        <v>4.1677</v>
      </c>
      <c r="D4561" s="8">
        <v>0.89279999999999982</v>
      </c>
      <c r="E4561" s="8">
        <v>3.09</v>
      </c>
      <c r="F4561" s="8">
        <v>3.81</v>
      </c>
      <c r="G4561" s="8">
        <v>71.87</v>
      </c>
      <c r="H4561" s="8"/>
      <c r="I4561" s="8"/>
      <c r="J4561" s="8"/>
      <c r="N4561" s="7"/>
      <c r="O4561" s="8"/>
      <c r="P4561" s="8"/>
      <c r="Q4561" s="8"/>
      <c r="R4561" s="8"/>
      <c r="S4561" s="8"/>
      <c r="T4561" s="8"/>
      <c r="U4561" s="8"/>
      <c r="V4561" s="8"/>
      <c r="W4561" s="8"/>
    </row>
    <row r="4562" spans="1:23" ht="14.25" customHeight="1">
      <c r="A4562" s="7">
        <v>39588</v>
      </c>
      <c r="B4562" s="8">
        <v>3.2736999999999998</v>
      </c>
      <c r="C4562" s="8">
        <v>4.1676000000000002</v>
      </c>
      <c r="D4562" s="8">
        <v>0.89390000000000036</v>
      </c>
      <c r="E4562" s="8">
        <v>3.02</v>
      </c>
      <c r="F4562" s="8">
        <v>3.78</v>
      </c>
      <c r="G4562" s="8">
        <v>72.44</v>
      </c>
      <c r="H4562" s="8"/>
      <c r="I4562" s="8"/>
      <c r="J4562" s="8"/>
      <c r="N4562" s="7"/>
      <c r="O4562" s="8"/>
      <c r="P4562" s="8"/>
      <c r="Q4562" s="8"/>
      <c r="R4562" s="8"/>
      <c r="S4562" s="8"/>
      <c r="T4562" s="8"/>
      <c r="U4562" s="8"/>
      <c r="V4562" s="8"/>
      <c r="W4562" s="8"/>
    </row>
    <row r="4563" spans="1:23" ht="14.25" customHeight="1">
      <c r="A4563" s="7">
        <v>39587</v>
      </c>
      <c r="B4563" s="8">
        <v>3.2637</v>
      </c>
      <c r="C4563" s="8">
        <v>4.1669</v>
      </c>
      <c r="D4563" s="8">
        <v>0.9032</v>
      </c>
      <c r="E4563" s="8">
        <v>3.09</v>
      </c>
      <c r="F4563" s="8">
        <v>3.83</v>
      </c>
      <c r="G4563" s="8">
        <v>73.010000000000005</v>
      </c>
      <c r="H4563" s="8"/>
      <c r="I4563" s="8"/>
      <c r="J4563" s="8"/>
      <c r="N4563" s="7"/>
      <c r="O4563" s="8"/>
      <c r="P4563" s="8"/>
      <c r="Q4563" s="8"/>
      <c r="R4563" s="8"/>
      <c r="S4563" s="8"/>
      <c r="T4563" s="8"/>
      <c r="U4563" s="8"/>
      <c r="V4563" s="8"/>
      <c r="W4563" s="8"/>
    </row>
    <row r="4564" spans="1:23" ht="14.25" customHeight="1">
      <c r="A4564" s="7">
        <v>39584</v>
      </c>
      <c r="B4564" s="8">
        <v>3.2559999999999998</v>
      </c>
      <c r="C4564" s="8">
        <v>4.1493000000000002</v>
      </c>
      <c r="D4564" s="8">
        <v>0.89330000000000043</v>
      </c>
      <c r="E4564" s="8">
        <v>3.12</v>
      </c>
      <c r="F4564" s="8">
        <v>3.85</v>
      </c>
      <c r="G4564" s="8">
        <v>73.27</v>
      </c>
      <c r="H4564" s="8"/>
      <c r="I4564" s="8"/>
      <c r="J4564" s="8"/>
      <c r="N4564" s="7"/>
      <c r="O4564" s="8"/>
      <c r="P4564" s="8"/>
      <c r="Q4564" s="8"/>
      <c r="R4564" s="8"/>
      <c r="S4564" s="8"/>
      <c r="T4564" s="8"/>
      <c r="U4564" s="8"/>
      <c r="V4564" s="8"/>
      <c r="W4564" s="8"/>
    </row>
    <row r="4565" spans="1:23" ht="14.25" customHeight="1">
      <c r="A4565" s="7">
        <v>39583</v>
      </c>
      <c r="B4565" s="8">
        <v>3.2557</v>
      </c>
      <c r="C4565" s="8">
        <v>4.1691000000000003</v>
      </c>
      <c r="D4565" s="8">
        <v>0.91340000000000021</v>
      </c>
      <c r="E4565" s="8">
        <v>3.1</v>
      </c>
      <c r="F4565" s="8">
        <v>3.83</v>
      </c>
      <c r="G4565" s="8">
        <v>73.349999999999994</v>
      </c>
      <c r="H4565" s="8"/>
      <c r="I4565" s="8"/>
      <c r="J4565" s="8"/>
      <c r="N4565" s="7"/>
      <c r="O4565" s="8"/>
      <c r="P4565" s="8"/>
      <c r="Q4565" s="8"/>
      <c r="R4565" s="8"/>
      <c r="S4565" s="8"/>
      <c r="T4565" s="8"/>
      <c r="U4565" s="8"/>
      <c r="V4565" s="8"/>
      <c r="W4565" s="8"/>
    </row>
    <row r="4566" spans="1:23" ht="14.25" customHeight="1">
      <c r="A4566" s="7">
        <v>39582</v>
      </c>
      <c r="B4566" s="8">
        <v>3.2507000000000001</v>
      </c>
      <c r="C4566" s="8">
        <v>4.1653000000000002</v>
      </c>
      <c r="D4566" s="8">
        <v>0.91460000000000008</v>
      </c>
      <c r="E4566" s="8">
        <v>3.22</v>
      </c>
      <c r="F4566" s="8">
        <v>3.92</v>
      </c>
      <c r="G4566" s="8">
        <v>73.28</v>
      </c>
      <c r="H4566" s="8"/>
      <c r="I4566" s="8"/>
      <c r="J4566" s="8"/>
      <c r="N4566" s="7"/>
      <c r="O4566" s="8"/>
      <c r="P4566" s="8"/>
      <c r="Q4566" s="8"/>
      <c r="R4566" s="8"/>
      <c r="S4566" s="8"/>
      <c r="T4566" s="8"/>
      <c r="U4566" s="8"/>
      <c r="V4566" s="8"/>
      <c r="W4566" s="8"/>
    </row>
    <row r="4567" spans="1:23" ht="14.25" customHeight="1">
      <c r="A4567" s="7">
        <v>39581</v>
      </c>
      <c r="B4567" s="8">
        <v>3.25</v>
      </c>
      <c r="C4567" s="8">
        <v>4.1486000000000001</v>
      </c>
      <c r="D4567" s="8">
        <v>0.89860000000000007</v>
      </c>
      <c r="E4567" s="8">
        <v>3.17</v>
      </c>
      <c r="F4567" s="8">
        <v>3.9</v>
      </c>
      <c r="G4567" s="8">
        <v>73.290000000000006</v>
      </c>
      <c r="H4567" s="8"/>
      <c r="I4567" s="8"/>
      <c r="J4567" s="8"/>
      <c r="N4567" s="7"/>
      <c r="O4567" s="8"/>
      <c r="P4567" s="8"/>
      <c r="Q4567" s="8"/>
      <c r="R4567" s="8"/>
      <c r="S4567" s="8"/>
      <c r="T4567" s="8"/>
      <c r="U4567" s="8"/>
      <c r="V4567" s="8"/>
      <c r="W4567" s="8"/>
    </row>
    <row r="4568" spans="1:23" ht="14.25" customHeight="1">
      <c r="A4568" s="7">
        <v>39580</v>
      </c>
      <c r="B4568" s="8">
        <v>3.25</v>
      </c>
      <c r="C4568" s="8">
        <v>4.1516999999999999</v>
      </c>
      <c r="D4568" s="8">
        <v>0.90169999999999995</v>
      </c>
      <c r="E4568" s="8">
        <v>3</v>
      </c>
      <c r="F4568" s="8">
        <v>3.78</v>
      </c>
      <c r="G4568" s="8">
        <v>72.94</v>
      </c>
      <c r="H4568" s="8"/>
      <c r="I4568" s="8"/>
      <c r="J4568" s="8"/>
      <c r="N4568" s="7"/>
      <c r="O4568" s="8"/>
      <c r="P4568" s="8"/>
      <c r="Q4568" s="8"/>
      <c r="R4568" s="8"/>
      <c r="S4568" s="8"/>
      <c r="T4568" s="8"/>
      <c r="U4568" s="8"/>
      <c r="V4568" s="8"/>
      <c r="W4568" s="8"/>
    </row>
    <row r="4569" spans="1:23" ht="14.25" customHeight="1">
      <c r="A4569" s="7">
        <v>39577</v>
      </c>
      <c r="B4569" s="8">
        <v>3.2450000000000001</v>
      </c>
      <c r="C4569" s="8">
        <v>4.1210000000000004</v>
      </c>
      <c r="D4569" s="8">
        <v>0.87600000000000033</v>
      </c>
      <c r="E4569" s="8">
        <v>2.98</v>
      </c>
      <c r="F4569" s="8">
        <v>3.77</v>
      </c>
      <c r="G4569" s="8">
        <v>73.010000000000005</v>
      </c>
      <c r="H4569" s="8"/>
      <c r="I4569" s="8"/>
      <c r="J4569" s="8"/>
      <c r="N4569" s="7"/>
      <c r="O4569" s="8"/>
      <c r="P4569" s="8"/>
      <c r="Q4569" s="8"/>
      <c r="R4569" s="8"/>
      <c r="S4569" s="8"/>
      <c r="T4569" s="8"/>
      <c r="U4569" s="8"/>
      <c r="V4569" s="8"/>
      <c r="W4569" s="8"/>
    </row>
    <row r="4570" spans="1:23" ht="14.25" customHeight="1">
      <c r="A4570" s="7">
        <v>39576</v>
      </c>
      <c r="B4570" s="8">
        <v>3.25</v>
      </c>
      <c r="C4570" s="8">
        <v>4.1253000000000002</v>
      </c>
      <c r="D4570" s="8">
        <v>0.87530000000000019</v>
      </c>
      <c r="E4570" s="8">
        <v>2.99</v>
      </c>
      <c r="F4570" s="8">
        <v>3.79</v>
      </c>
      <c r="G4570" s="8">
        <v>73.44</v>
      </c>
      <c r="H4570" s="8"/>
      <c r="I4570" s="8"/>
      <c r="J4570" s="8"/>
      <c r="N4570" s="7"/>
      <c r="O4570" s="8"/>
      <c r="P4570" s="8"/>
      <c r="Q4570" s="8"/>
      <c r="R4570" s="8"/>
      <c r="S4570" s="8"/>
      <c r="T4570" s="8"/>
      <c r="U4570" s="8"/>
      <c r="V4570" s="8"/>
      <c r="W4570" s="8"/>
    </row>
    <row r="4571" spans="1:23" ht="14.25" customHeight="1">
      <c r="A4571" s="7">
        <v>39575</v>
      </c>
      <c r="B4571" s="8">
        <v>3.27</v>
      </c>
      <c r="C4571" s="8">
        <v>4.1349999999999998</v>
      </c>
      <c r="D4571" s="8">
        <v>0.86499999999999977</v>
      </c>
      <c r="E4571" s="8">
        <v>3.09</v>
      </c>
      <c r="F4571" s="8">
        <v>3.87</v>
      </c>
      <c r="G4571" s="8">
        <v>73.52</v>
      </c>
      <c r="H4571" s="8"/>
      <c r="I4571" s="8"/>
      <c r="J4571" s="8"/>
      <c r="N4571" s="7"/>
      <c r="O4571" s="8"/>
      <c r="P4571" s="8"/>
      <c r="Q4571" s="8"/>
      <c r="R4571" s="8"/>
      <c r="S4571" s="8"/>
      <c r="T4571" s="8"/>
      <c r="U4571" s="8"/>
      <c r="V4571" s="8"/>
      <c r="W4571" s="8"/>
    </row>
    <row r="4572" spans="1:23" ht="14.25" customHeight="1">
      <c r="A4572" s="7">
        <v>39574</v>
      </c>
      <c r="B4572" s="8">
        <v>3.22</v>
      </c>
      <c r="C4572" s="8">
        <v>4.0632000000000001</v>
      </c>
      <c r="D4572" s="8">
        <v>0.84319999999999995</v>
      </c>
      <c r="E4572" s="8">
        <v>3.15</v>
      </c>
      <c r="F4572" s="8">
        <v>3.93</v>
      </c>
      <c r="G4572" s="8">
        <v>72.989999999999995</v>
      </c>
      <c r="H4572" s="8"/>
      <c r="I4572" s="8"/>
      <c r="J4572" s="8"/>
      <c r="N4572" s="7"/>
      <c r="O4572" s="8"/>
      <c r="P4572" s="8"/>
      <c r="Q4572" s="8"/>
      <c r="R4572" s="8"/>
      <c r="S4572" s="8"/>
      <c r="T4572" s="8"/>
      <c r="U4572" s="8"/>
      <c r="V4572" s="8"/>
      <c r="W4572" s="8"/>
    </row>
    <row r="4573" spans="1:23" ht="14.25" customHeight="1">
      <c r="A4573" s="7">
        <v>39573</v>
      </c>
      <c r="B4573" s="8">
        <v>3.2</v>
      </c>
      <c r="C4573" s="8">
        <v>4.0631000000000004</v>
      </c>
      <c r="D4573" s="8">
        <v>0.8631000000000002</v>
      </c>
      <c r="E4573" s="8">
        <v>3.14</v>
      </c>
      <c r="F4573" s="8">
        <v>3.88</v>
      </c>
      <c r="G4573" s="8">
        <v>73.19</v>
      </c>
      <c r="H4573" s="8"/>
      <c r="I4573" s="8"/>
      <c r="J4573" s="8"/>
      <c r="N4573" s="7"/>
      <c r="O4573" s="8"/>
      <c r="P4573" s="8"/>
      <c r="Q4573" s="8"/>
      <c r="R4573" s="8"/>
      <c r="S4573" s="8"/>
      <c r="T4573" s="8"/>
      <c r="U4573" s="8"/>
      <c r="V4573" s="8"/>
      <c r="W4573" s="8"/>
    </row>
    <row r="4574" spans="1:23" ht="14.25" customHeight="1">
      <c r="A4574" s="7">
        <v>39572</v>
      </c>
      <c r="B4574" s="8">
        <v>3.21</v>
      </c>
      <c r="C4574" s="8">
        <v>4.0704000000000002</v>
      </c>
      <c r="D4574" s="8">
        <v>0.86040000000000028</v>
      </c>
      <c r="E4574" s="8">
        <v>3.18</v>
      </c>
      <c r="F4574" s="8">
        <v>3.89</v>
      </c>
      <c r="G4574" s="8">
        <v>73.510000000000005</v>
      </c>
      <c r="H4574" s="8"/>
      <c r="I4574" s="8"/>
      <c r="J4574" s="8"/>
      <c r="N4574" s="7"/>
      <c r="O4574" s="8"/>
      <c r="P4574" s="8"/>
      <c r="Q4574" s="8"/>
      <c r="R4574" s="8"/>
      <c r="S4574" s="8"/>
      <c r="T4574" s="8"/>
      <c r="U4574" s="8"/>
      <c r="V4574" s="8"/>
      <c r="W4574" s="8"/>
    </row>
    <row r="4575" spans="1:23" ht="14.25" customHeight="1">
      <c r="A4575" s="7">
        <v>39570</v>
      </c>
      <c r="B4575" s="8">
        <v>3.2250000000000001</v>
      </c>
      <c r="C4575" s="8">
        <v>4.0724999999999998</v>
      </c>
      <c r="D4575" s="8">
        <v>0.8474999999999997</v>
      </c>
      <c r="E4575" s="8">
        <v>3.18</v>
      </c>
      <c r="F4575" s="8">
        <v>3.89</v>
      </c>
      <c r="G4575" s="8">
        <v>73.510000000000005</v>
      </c>
      <c r="H4575" s="8"/>
      <c r="I4575" s="8"/>
      <c r="J4575" s="8"/>
      <c r="N4575" s="7"/>
      <c r="O4575" s="8"/>
      <c r="P4575" s="8"/>
      <c r="Q4575" s="8"/>
      <c r="R4575" s="8"/>
      <c r="S4575" s="8"/>
      <c r="T4575" s="8"/>
      <c r="U4575" s="8"/>
      <c r="V4575" s="8"/>
      <c r="W4575" s="8"/>
    </row>
    <row r="4576" spans="1:23" ht="14.25" customHeight="1">
      <c r="A4576" s="7">
        <v>39569</v>
      </c>
      <c r="B4576" s="8">
        <v>3.2250000000000001</v>
      </c>
      <c r="C4576" s="8">
        <v>4.0724999999999998</v>
      </c>
      <c r="D4576" s="8">
        <v>0.8474999999999997</v>
      </c>
      <c r="E4576" s="8">
        <v>3.06</v>
      </c>
      <c r="F4576" s="8">
        <v>3.78</v>
      </c>
      <c r="G4576" s="8">
        <v>73.239999999999995</v>
      </c>
      <c r="H4576" s="8"/>
      <c r="I4576" s="8"/>
      <c r="J4576" s="8"/>
      <c r="N4576" s="7"/>
      <c r="O4576" s="8"/>
      <c r="P4576" s="8"/>
      <c r="Q4576" s="8"/>
      <c r="R4576" s="8"/>
      <c r="S4576" s="8"/>
      <c r="T4576" s="8"/>
      <c r="U4576" s="8"/>
      <c r="V4576" s="8"/>
      <c r="W4576" s="8"/>
    </row>
    <row r="4577" spans="1:23" ht="14.25" customHeight="1">
      <c r="A4577" s="7">
        <v>39568</v>
      </c>
      <c r="B4577" s="8">
        <v>3.2250000000000001</v>
      </c>
      <c r="C4577" s="8">
        <v>4.0724999999999998</v>
      </c>
      <c r="D4577" s="8">
        <v>0.8474999999999997</v>
      </c>
      <c r="E4577" s="8">
        <v>3.03</v>
      </c>
      <c r="F4577" s="8">
        <v>3.77</v>
      </c>
      <c r="G4577" s="8">
        <v>72.59</v>
      </c>
      <c r="H4577" s="8"/>
      <c r="I4577" s="8"/>
      <c r="J4577" s="8"/>
      <c r="N4577" s="7"/>
      <c r="O4577" s="8"/>
      <c r="P4577" s="8"/>
      <c r="Q4577" s="8"/>
      <c r="R4577" s="8"/>
      <c r="S4577" s="8"/>
      <c r="T4577" s="8"/>
      <c r="U4577" s="8"/>
      <c r="V4577" s="8"/>
      <c r="W4577" s="8"/>
    </row>
    <row r="4578" spans="1:23" ht="14.25" customHeight="1">
      <c r="A4578" s="7">
        <v>39567</v>
      </c>
      <c r="B4578" s="8">
        <v>3.2149999999999999</v>
      </c>
      <c r="C4578" s="8">
        <v>4.0735999999999999</v>
      </c>
      <c r="D4578" s="8">
        <v>0.85860000000000003</v>
      </c>
      <c r="E4578" s="8">
        <v>3.11</v>
      </c>
      <c r="F4578" s="8">
        <v>3.85</v>
      </c>
      <c r="G4578" s="8">
        <v>72.89</v>
      </c>
      <c r="H4578" s="8"/>
      <c r="I4578" s="8"/>
      <c r="J4578" s="8"/>
      <c r="N4578" s="7"/>
      <c r="O4578" s="8"/>
      <c r="P4578" s="8"/>
      <c r="Q4578" s="8"/>
      <c r="R4578" s="8"/>
      <c r="S4578" s="8"/>
      <c r="T4578" s="8"/>
      <c r="U4578" s="8"/>
      <c r="V4578" s="8"/>
      <c r="W4578" s="8"/>
    </row>
    <row r="4579" spans="1:23" ht="14.25" customHeight="1">
      <c r="A4579" s="7">
        <v>39566</v>
      </c>
      <c r="B4579" s="8">
        <v>3.2</v>
      </c>
      <c r="C4579" s="8">
        <v>4.0707000000000004</v>
      </c>
      <c r="D4579" s="8">
        <v>0.87070000000000025</v>
      </c>
      <c r="E4579" s="8">
        <v>3.14</v>
      </c>
      <c r="F4579" s="8">
        <v>3.86</v>
      </c>
      <c r="G4579" s="8">
        <v>72.55</v>
      </c>
      <c r="H4579" s="8"/>
      <c r="I4579" s="8"/>
      <c r="J4579" s="8"/>
      <c r="N4579" s="7"/>
      <c r="O4579" s="8"/>
      <c r="P4579" s="8"/>
      <c r="Q4579" s="8"/>
      <c r="R4579" s="8"/>
      <c r="S4579" s="8"/>
      <c r="T4579" s="8"/>
      <c r="U4579" s="8"/>
      <c r="V4579" s="8"/>
      <c r="W4579" s="8"/>
    </row>
    <row r="4580" spans="1:23" ht="14.25" customHeight="1">
      <c r="A4580" s="7">
        <v>39563</v>
      </c>
      <c r="B4580" s="8">
        <v>3.1850000000000001</v>
      </c>
      <c r="C4580" s="8">
        <v>4.0654000000000003</v>
      </c>
      <c r="D4580" s="8">
        <v>0.88040000000000029</v>
      </c>
      <c r="E4580" s="8">
        <v>3.2</v>
      </c>
      <c r="F4580" s="8">
        <v>3.91</v>
      </c>
      <c r="G4580" s="8">
        <v>72.66</v>
      </c>
      <c r="H4580" s="8"/>
      <c r="I4580" s="8"/>
      <c r="J4580" s="8"/>
      <c r="N4580" s="7"/>
      <c r="O4580" s="8"/>
      <c r="P4580" s="8"/>
      <c r="Q4580" s="8"/>
      <c r="R4580" s="8"/>
      <c r="S4580" s="8"/>
      <c r="T4580" s="8"/>
      <c r="U4580" s="8"/>
      <c r="V4580" s="8"/>
      <c r="W4580" s="8"/>
    </row>
    <row r="4581" spans="1:23" ht="14.25" customHeight="1">
      <c r="A4581" s="7">
        <v>39562</v>
      </c>
      <c r="B4581" s="8">
        <v>3.1549999999999998</v>
      </c>
      <c r="C4581" s="8">
        <v>4.0601000000000003</v>
      </c>
      <c r="D4581" s="8">
        <v>0.90510000000000046</v>
      </c>
      <c r="E4581" s="8">
        <v>3.15</v>
      </c>
      <c r="F4581" s="8">
        <v>3.87</v>
      </c>
      <c r="G4581" s="8">
        <v>72.569999999999993</v>
      </c>
      <c r="H4581" s="8"/>
      <c r="I4581" s="8"/>
      <c r="J4581" s="8"/>
      <c r="N4581" s="7"/>
      <c r="O4581" s="8"/>
      <c r="P4581" s="8"/>
      <c r="Q4581" s="8"/>
      <c r="R4581" s="8"/>
      <c r="S4581" s="8"/>
      <c r="T4581" s="8"/>
      <c r="U4581" s="8"/>
      <c r="V4581" s="8"/>
      <c r="W4581" s="8"/>
    </row>
    <row r="4582" spans="1:23" ht="14.25" customHeight="1">
      <c r="A4582" s="7">
        <v>39561</v>
      </c>
      <c r="B4582" s="8">
        <v>3.1311</v>
      </c>
      <c r="C4582" s="8">
        <v>4.0244</v>
      </c>
      <c r="D4582" s="8">
        <v>0.89329999999999998</v>
      </c>
      <c r="E4582" s="8">
        <v>2.98</v>
      </c>
      <c r="F4582" s="8">
        <v>3.77</v>
      </c>
      <c r="G4582" s="8">
        <v>71.84</v>
      </c>
      <c r="H4582" s="8"/>
      <c r="I4582" s="8"/>
      <c r="J4582" s="8"/>
      <c r="N4582" s="7"/>
      <c r="O4582" s="8"/>
      <c r="P4582" s="8"/>
      <c r="Q4582" s="8"/>
      <c r="R4582" s="8"/>
      <c r="S4582" s="8"/>
      <c r="T4582" s="8"/>
      <c r="U4582" s="8"/>
      <c r="V4582" s="8"/>
      <c r="W4582" s="8"/>
    </row>
    <row r="4583" spans="1:23" ht="14.25" customHeight="1">
      <c r="A4583" s="7">
        <v>39560</v>
      </c>
      <c r="B4583" s="8">
        <v>3.2</v>
      </c>
      <c r="C4583" s="8">
        <v>4.0090000000000003</v>
      </c>
      <c r="D4583" s="8">
        <v>0.80900000000000016</v>
      </c>
      <c r="E4583" s="8">
        <v>2.96</v>
      </c>
      <c r="F4583" s="8">
        <v>3.74</v>
      </c>
      <c r="G4583" s="8">
        <v>71.31</v>
      </c>
      <c r="H4583" s="8"/>
      <c r="I4583" s="8"/>
      <c r="J4583" s="8"/>
      <c r="N4583" s="7"/>
      <c r="O4583" s="8"/>
      <c r="P4583" s="8"/>
      <c r="Q4583" s="8"/>
      <c r="R4583" s="8"/>
      <c r="S4583" s="8"/>
      <c r="T4583" s="8"/>
      <c r="U4583" s="8"/>
      <c r="V4583" s="8"/>
      <c r="W4583" s="8"/>
    </row>
    <row r="4584" spans="1:23" ht="14.25" customHeight="1">
      <c r="A4584" s="7">
        <v>39559</v>
      </c>
      <c r="B4584" s="8">
        <v>3.1949999999999998</v>
      </c>
      <c r="C4584" s="8">
        <v>4.0087000000000002</v>
      </c>
      <c r="D4584" s="8">
        <v>0.81370000000000031</v>
      </c>
      <c r="E4584" s="8">
        <v>2.95</v>
      </c>
      <c r="F4584" s="8">
        <v>3.75</v>
      </c>
      <c r="G4584" s="8">
        <v>71.680000000000007</v>
      </c>
      <c r="H4584" s="8"/>
      <c r="I4584" s="8"/>
      <c r="J4584" s="8"/>
      <c r="N4584" s="7"/>
      <c r="O4584" s="8"/>
      <c r="P4584" s="8"/>
      <c r="Q4584" s="8"/>
      <c r="R4584" s="8"/>
      <c r="S4584" s="8"/>
      <c r="T4584" s="8"/>
      <c r="U4584" s="8"/>
      <c r="V4584" s="8"/>
      <c r="W4584" s="8"/>
    </row>
    <row r="4585" spans="1:23" ht="14.25" customHeight="1">
      <c r="A4585" s="7">
        <v>39556</v>
      </c>
      <c r="B4585" s="8">
        <v>3.1850000000000001</v>
      </c>
      <c r="C4585" s="8">
        <v>4.0084999999999997</v>
      </c>
      <c r="D4585" s="8">
        <v>0.82349999999999968</v>
      </c>
      <c r="E4585" s="8">
        <v>2.95</v>
      </c>
      <c r="F4585" s="8">
        <v>3.77</v>
      </c>
      <c r="G4585" s="8">
        <v>71.92</v>
      </c>
      <c r="H4585" s="8"/>
      <c r="I4585" s="8"/>
      <c r="J4585" s="8"/>
      <c r="N4585" s="7"/>
      <c r="O4585" s="8"/>
      <c r="P4585" s="8"/>
      <c r="Q4585" s="8"/>
      <c r="R4585" s="8"/>
      <c r="S4585" s="8"/>
      <c r="T4585" s="8"/>
      <c r="U4585" s="8"/>
      <c r="V4585" s="8"/>
      <c r="W4585" s="8"/>
    </row>
    <row r="4586" spans="1:23" ht="14.25" customHeight="1">
      <c r="A4586" s="7">
        <v>39555</v>
      </c>
      <c r="B4586" s="8">
        <v>3.2</v>
      </c>
      <c r="C4586" s="8">
        <v>4.0185000000000004</v>
      </c>
      <c r="D4586" s="8">
        <v>0.81850000000000023</v>
      </c>
      <c r="E4586" s="8">
        <v>2.9</v>
      </c>
      <c r="F4586" s="8">
        <v>3.75</v>
      </c>
      <c r="G4586" s="8">
        <v>71.650000000000006</v>
      </c>
      <c r="H4586" s="8"/>
      <c r="I4586" s="8"/>
      <c r="J4586" s="8"/>
      <c r="N4586" s="7"/>
      <c r="O4586" s="8"/>
      <c r="P4586" s="8"/>
      <c r="Q4586" s="8"/>
      <c r="R4586" s="8"/>
      <c r="S4586" s="8"/>
      <c r="T4586" s="8"/>
      <c r="U4586" s="8"/>
      <c r="V4586" s="8"/>
      <c r="W4586" s="8"/>
    </row>
    <row r="4587" spans="1:23" ht="14.25" customHeight="1">
      <c r="A4587" s="7">
        <v>39554</v>
      </c>
      <c r="B4587" s="8">
        <v>3.2</v>
      </c>
      <c r="C4587" s="8">
        <v>4.0183999999999997</v>
      </c>
      <c r="D4587" s="8">
        <v>0.81839999999999957</v>
      </c>
      <c r="E4587" s="8">
        <v>2.82</v>
      </c>
      <c r="F4587" s="8">
        <v>3.72</v>
      </c>
      <c r="G4587" s="8">
        <v>71.42</v>
      </c>
      <c r="H4587" s="8"/>
      <c r="I4587" s="8"/>
      <c r="J4587" s="8"/>
      <c r="N4587" s="7"/>
      <c r="O4587" s="8"/>
      <c r="P4587" s="8"/>
      <c r="Q4587" s="8"/>
      <c r="R4587" s="8"/>
      <c r="S4587" s="8"/>
      <c r="T4587" s="8"/>
      <c r="U4587" s="8"/>
      <c r="V4587" s="8"/>
      <c r="W4587" s="8"/>
    </row>
    <row r="4588" spans="1:23" ht="14.25" customHeight="1">
      <c r="A4588" s="7">
        <v>39553</v>
      </c>
      <c r="B4588" s="8">
        <v>3.2</v>
      </c>
      <c r="C4588" s="8">
        <v>4.0244</v>
      </c>
      <c r="D4588" s="8">
        <v>0.8243999999999998</v>
      </c>
      <c r="E4588" s="8">
        <v>2.68</v>
      </c>
      <c r="F4588" s="8">
        <v>3.6</v>
      </c>
      <c r="G4588" s="8">
        <v>72.03</v>
      </c>
      <c r="H4588" s="8"/>
      <c r="I4588" s="8"/>
      <c r="J4588" s="8"/>
      <c r="N4588" s="7"/>
      <c r="O4588" s="8"/>
      <c r="P4588" s="8"/>
      <c r="Q4588" s="8"/>
      <c r="R4588" s="8"/>
      <c r="S4588" s="8"/>
      <c r="T4588" s="8"/>
      <c r="U4588" s="8"/>
      <c r="V4588" s="8"/>
      <c r="W4588" s="8"/>
    </row>
    <row r="4589" spans="1:23" ht="14.25" customHeight="1">
      <c r="A4589" s="7">
        <v>39552</v>
      </c>
      <c r="B4589" s="8">
        <v>3.2</v>
      </c>
      <c r="C4589" s="8">
        <v>4.0435999999999996</v>
      </c>
      <c r="D4589" s="8">
        <v>0.84359999999999946</v>
      </c>
      <c r="E4589" s="8">
        <v>2.6</v>
      </c>
      <c r="F4589" s="8">
        <v>3.53</v>
      </c>
      <c r="G4589" s="8">
        <v>71.75</v>
      </c>
      <c r="H4589" s="8"/>
      <c r="I4589" s="8"/>
      <c r="J4589" s="8"/>
      <c r="N4589" s="7"/>
      <c r="O4589" s="8"/>
      <c r="P4589" s="8"/>
      <c r="Q4589" s="8"/>
      <c r="R4589" s="8"/>
      <c r="S4589" s="8"/>
      <c r="T4589" s="8"/>
      <c r="U4589" s="8"/>
      <c r="V4589" s="8"/>
      <c r="W4589" s="8"/>
    </row>
    <row r="4590" spans="1:23" ht="14.25" customHeight="1">
      <c r="A4590" s="7">
        <v>39549</v>
      </c>
      <c r="B4590" s="8">
        <v>3.18</v>
      </c>
      <c r="C4590" s="8">
        <v>4.0457000000000001</v>
      </c>
      <c r="D4590" s="8">
        <v>0.86569999999999991</v>
      </c>
      <c r="E4590" s="8">
        <v>2.57</v>
      </c>
      <c r="F4590" s="8">
        <v>3.49</v>
      </c>
      <c r="G4590" s="8">
        <v>71.89</v>
      </c>
      <c r="H4590" s="8"/>
      <c r="I4590" s="8"/>
      <c r="J4590" s="8"/>
      <c r="N4590" s="7"/>
      <c r="O4590" s="8"/>
      <c r="P4590" s="8"/>
      <c r="Q4590" s="8"/>
      <c r="R4590" s="8"/>
      <c r="S4590" s="8"/>
      <c r="T4590" s="8"/>
      <c r="U4590" s="8"/>
      <c r="V4590" s="8"/>
      <c r="W4590" s="8"/>
    </row>
    <row r="4591" spans="1:23" ht="14.25" customHeight="1">
      <c r="A4591" s="7">
        <v>39548</v>
      </c>
      <c r="B4591" s="8">
        <v>3.15</v>
      </c>
      <c r="C4591" s="8">
        <v>4.0404999999999998</v>
      </c>
      <c r="D4591" s="8">
        <v>0.89049999999999985</v>
      </c>
      <c r="E4591" s="8">
        <v>2.66</v>
      </c>
      <c r="F4591" s="8">
        <v>3.55</v>
      </c>
      <c r="G4591" s="8">
        <v>72.12</v>
      </c>
      <c r="H4591" s="8"/>
      <c r="I4591" s="8"/>
      <c r="J4591" s="8"/>
      <c r="N4591" s="7"/>
      <c r="O4591" s="8"/>
      <c r="P4591" s="8"/>
      <c r="Q4591" s="8"/>
      <c r="R4591" s="8"/>
      <c r="S4591" s="8"/>
      <c r="T4591" s="8"/>
      <c r="U4591" s="8"/>
      <c r="V4591" s="8"/>
      <c r="W4591" s="8"/>
    </row>
    <row r="4592" spans="1:23" ht="14.25" customHeight="1">
      <c r="A4592" s="7">
        <v>39547</v>
      </c>
      <c r="B4592" s="8">
        <v>3.1</v>
      </c>
      <c r="C4592" s="8">
        <v>4.0450999999999997</v>
      </c>
      <c r="D4592" s="8">
        <v>0.94509999999999961</v>
      </c>
      <c r="E4592" s="8">
        <v>2.59</v>
      </c>
      <c r="F4592" s="8">
        <v>3.49</v>
      </c>
      <c r="G4592" s="8">
        <v>71.819999999999993</v>
      </c>
      <c r="H4592" s="8"/>
      <c r="I4592" s="8"/>
      <c r="J4592" s="8"/>
      <c r="N4592" s="7"/>
      <c r="O4592" s="8"/>
      <c r="P4592" s="8"/>
      <c r="Q4592" s="8"/>
      <c r="R4592" s="8"/>
      <c r="S4592" s="8"/>
      <c r="T4592" s="8"/>
      <c r="U4592" s="8"/>
      <c r="V4592" s="8"/>
      <c r="W4592" s="8"/>
    </row>
    <row r="4593" spans="1:23" ht="14.25" customHeight="1">
      <c r="A4593" s="7">
        <v>39546</v>
      </c>
      <c r="B4593" s="8">
        <v>3.0979999999999999</v>
      </c>
      <c r="C4593" s="8">
        <v>4.0450999999999997</v>
      </c>
      <c r="D4593" s="8">
        <v>0.94709999999999983</v>
      </c>
      <c r="E4593" s="8">
        <v>2.72</v>
      </c>
      <c r="F4593" s="8">
        <v>3.58</v>
      </c>
      <c r="G4593" s="8">
        <v>72.3</v>
      </c>
      <c r="H4593" s="8"/>
      <c r="I4593" s="8"/>
      <c r="J4593" s="8"/>
      <c r="N4593" s="7"/>
      <c r="O4593" s="8"/>
      <c r="P4593" s="8"/>
      <c r="Q4593" s="8"/>
      <c r="R4593" s="8"/>
      <c r="S4593" s="8"/>
      <c r="T4593" s="8"/>
      <c r="U4593" s="8"/>
      <c r="V4593" s="8"/>
      <c r="W4593" s="8"/>
    </row>
    <row r="4594" spans="1:23" ht="14.25" customHeight="1">
      <c r="A4594" s="7">
        <v>39545</v>
      </c>
      <c r="B4594" s="8">
        <v>3.0979999999999999</v>
      </c>
      <c r="C4594" s="8">
        <v>4.0449999999999999</v>
      </c>
      <c r="D4594" s="8">
        <v>0.94700000000000006</v>
      </c>
      <c r="E4594" s="8">
        <v>2.75</v>
      </c>
      <c r="F4594" s="8">
        <v>3.57</v>
      </c>
      <c r="G4594" s="8">
        <v>72.19</v>
      </c>
      <c r="H4594" s="8"/>
      <c r="I4594" s="8"/>
      <c r="J4594" s="8"/>
      <c r="N4594" s="7"/>
      <c r="O4594" s="8"/>
      <c r="P4594" s="8"/>
      <c r="Q4594" s="8"/>
      <c r="R4594" s="8"/>
      <c r="S4594" s="8"/>
      <c r="T4594" s="8"/>
      <c r="U4594" s="8"/>
      <c r="V4594" s="8"/>
      <c r="W4594" s="8"/>
    </row>
    <row r="4595" spans="1:23" ht="14.25" customHeight="1">
      <c r="A4595" s="7">
        <v>39542</v>
      </c>
      <c r="B4595" s="8">
        <v>3.1080000000000001</v>
      </c>
      <c r="C4595" s="8">
        <v>4.0444000000000004</v>
      </c>
      <c r="D4595" s="8">
        <v>0.93640000000000034</v>
      </c>
      <c r="E4595" s="8">
        <v>2.63</v>
      </c>
      <c r="F4595" s="8">
        <v>3.5</v>
      </c>
      <c r="G4595" s="8">
        <v>71.94</v>
      </c>
      <c r="H4595" s="8"/>
      <c r="I4595" s="8"/>
      <c r="J4595" s="8"/>
      <c r="N4595" s="7"/>
      <c r="O4595" s="8"/>
      <c r="P4595" s="8"/>
      <c r="Q4595" s="8"/>
      <c r="R4595" s="8"/>
      <c r="S4595" s="8"/>
      <c r="T4595" s="8"/>
      <c r="U4595" s="8"/>
      <c r="V4595" s="8"/>
      <c r="W4595" s="8"/>
    </row>
    <row r="4596" spans="1:23" ht="14.25" customHeight="1">
      <c r="A4596" s="7">
        <v>39541</v>
      </c>
      <c r="B4596" s="8">
        <v>3.1080000000000001</v>
      </c>
      <c r="C4596" s="8">
        <v>4.0444000000000004</v>
      </c>
      <c r="D4596" s="8">
        <v>0.93640000000000034</v>
      </c>
      <c r="E4596" s="8">
        <v>2.75</v>
      </c>
      <c r="F4596" s="8">
        <v>3.61</v>
      </c>
      <c r="G4596" s="8">
        <v>72.14</v>
      </c>
      <c r="H4596" s="8"/>
      <c r="I4596" s="8"/>
      <c r="J4596" s="8"/>
      <c r="N4596" s="7"/>
      <c r="O4596" s="8"/>
      <c r="P4596" s="8"/>
      <c r="Q4596" s="8"/>
      <c r="R4596" s="8"/>
      <c r="S4596" s="8"/>
      <c r="T4596" s="8"/>
      <c r="U4596" s="8"/>
      <c r="V4596" s="8"/>
      <c r="W4596" s="8"/>
    </row>
    <row r="4597" spans="1:23" ht="14.25" customHeight="1">
      <c r="A4597" s="7">
        <v>39540</v>
      </c>
      <c r="B4597" s="8">
        <v>3.1181000000000001</v>
      </c>
      <c r="C4597" s="8">
        <v>4.0517000000000003</v>
      </c>
      <c r="D4597" s="8">
        <v>0.93360000000000021</v>
      </c>
      <c r="E4597" s="8">
        <v>2.72</v>
      </c>
      <c r="F4597" s="8">
        <v>3.6</v>
      </c>
      <c r="G4597" s="8">
        <v>72.209999999999994</v>
      </c>
      <c r="H4597" s="8"/>
      <c r="I4597" s="8"/>
      <c r="J4597" s="8"/>
      <c r="N4597" s="7"/>
      <c r="O4597" s="8"/>
      <c r="P4597" s="8"/>
      <c r="Q4597" s="8"/>
      <c r="R4597" s="8"/>
      <c r="S4597" s="8"/>
      <c r="T4597" s="8"/>
      <c r="U4597" s="8"/>
      <c r="V4597" s="8"/>
      <c r="W4597" s="8"/>
    </row>
    <row r="4598" spans="1:23" ht="14.25" customHeight="1">
      <c r="A4598" s="7">
        <v>39539</v>
      </c>
      <c r="B4598" s="8">
        <v>3.1280999999999999</v>
      </c>
      <c r="C4598" s="8">
        <v>4.0563000000000002</v>
      </c>
      <c r="D4598" s="8">
        <v>0.92820000000000036</v>
      </c>
      <c r="E4598" s="8">
        <v>2.65</v>
      </c>
      <c r="F4598" s="8">
        <v>3.57</v>
      </c>
      <c r="G4598" s="8">
        <v>72.489999999999995</v>
      </c>
      <c r="H4598" s="8"/>
      <c r="I4598" s="8"/>
      <c r="J4598" s="8"/>
      <c r="N4598" s="7"/>
      <c r="O4598" s="8"/>
      <c r="P4598" s="8"/>
      <c r="Q4598" s="8"/>
      <c r="R4598" s="8"/>
      <c r="S4598" s="8"/>
      <c r="T4598" s="8"/>
      <c r="U4598" s="8"/>
      <c r="V4598" s="8"/>
      <c r="W4598" s="8"/>
    </row>
    <row r="4599" spans="1:23" ht="14.25" customHeight="1">
      <c r="A4599" s="7">
        <v>39538</v>
      </c>
      <c r="B4599" s="8">
        <v>3.1080999999999999</v>
      </c>
      <c r="C4599" s="8">
        <v>4.0460000000000003</v>
      </c>
      <c r="D4599" s="8">
        <v>0.9379000000000004</v>
      </c>
      <c r="E4599" s="8">
        <v>2.46</v>
      </c>
      <c r="F4599" s="8">
        <v>3.45</v>
      </c>
      <c r="G4599" s="8">
        <v>71.760000000000005</v>
      </c>
      <c r="H4599" s="8"/>
      <c r="I4599" s="8"/>
      <c r="J4599" s="8"/>
      <c r="N4599" s="7"/>
      <c r="O4599" s="8"/>
      <c r="P4599" s="8"/>
      <c r="Q4599" s="8"/>
      <c r="R4599" s="8"/>
      <c r="S4599" s="8"/>
      <c r="T4599" s="8"/>
      <c r="U4599" s="8"/>
      <c r="V4599" s="8"/>
      <c r="W4599" s="8"/>
    </row>
    <row r="4600" spans="1:23" ht="14.25" customHeight="1">
      <c r="A4600" s="7">
        <v>39535</v>
      </c>
      <c r="B4600" s="8">
        <v>3.1465999999999998</v>
      </c>
      <c r="C4600" s="8">
        <v>4.0115999999999996</v>
      </c>
      <c r="D4600" s="8">
        <v>0.86499999999999977</v>
      </c>
      <c r="E4600" s="8">
        <v>2.5099999999999998</v>
      </c>
      <c r="F4600" s="8">
        <v>3.47</v>
      </c>
      <c r="G4600" s="8">
        <v>71.62</v>
      </c>
      <c r="H4600" s="8"/>
      <c r="I4600" s="8"/>
      <c r="J4600" s="8"/>
      <c r="N4600" s="7"/>
      <c r="O4600" s="8"/>
      <c r="P4600" s="8"/>
      <c r="Q4600" s="8"/>
      <c r="R4600" s="8"/>
      <c r="S4600" s="8"/>
      <c r="T4600" s="8"/>
      <c r="U4600" s="8"/>
      <c r="V4600" s="8"/>
      <c r="W4600" s="8"/>
    </row>
    <row r="4601" spans="1:23" ht="14.25" customHeight="1">
      <c r="A4601" s="7">
        <v>39534</v>
      </c>
      <c r="B4601" s="8">
        <v>3.1438999999999999</v>
      </c>
      <c r="C4601" s="8">
        <v>4.0008999999999997</v>
      </c>
      <c r="D4601" s="8">
        <v>0.85699999999999976</v>
      </c>
      <c r="E4601" s="8">
        <v>2.61</v>
      </c>
      <c r="F4601" s="8">
        <v>3.56</v>
      </c>
      <c r="G4601" s="8">
        <v>71.63</v>
      </c>
      <c r="H4601" s="8"/>
      <c r="I4601" s="8"/>
      <c r="J4601" s="8"/>
      <c r="N4601" s="7"/>
      <c r="O4601" s="8"/>
      <c r="P4601" s="8"/>
      <c r="Q4601" s="8"/>
      <c r="R4601" s="8"/>
      <c r="S4601" s="8"/>
      <c r="T4601" s="8"/>
      <c r="U4601" s="8"/>
      <c r="V4601" s="8"/>
      <c r="W4601" s="8"/>
    </row>
    <row r="4602" spans="1:23" ht="14.25" customHeight="1">
      <c r="A4602" s="7">
        <v>39533</v>
      </c>
      <c r="B4602" s="8">
        <v>3.1846000000000001</v>
      </c>
      <c r="C4602" s="8">
        <v>4.0404</v>
      </c>
      <c r="D4602" s="8">
        <v>0.85579999999999989</v>
      </c>
      <c r="E4602" s="8">
        <v>2.5499999999999998</v>
      </c>
      <c r="F4602" s="8">
        <v>3.51</v>
      </c>
      <c r="G4602" s="8">
        <v>71.34</v>
      </c>
      <c r="H4602" s="8"/>
      <c r="I4602" s="8"/>
      <c r="J4602" s="8"/>
      <c r="N4602" s="7"/>
      <c r="O4602" s="8"/>
      <c r="P4602" s="8"/>
      <c r="Q4602" s="8"/>
      <c r="R4602" s="8"/>
      <c r="S4602" s="8"/>
      <c r="T4602" s="8"/>
      <c r="U4602" s="8"/>
      <c r="V4602" s="8"/>
      <c r="W4602" s="8"/>
    </row>
    <row r="4603" spans="1:23" ht="14.25" customHeight="1">
      <c r="A4603" s="7">
        <v>39532</v>
      </c>
      <c r="B4603" s="8">
        <v>3.1871</v>
      </c>
      <c r="C4603" s="8">
        <v>4.0510999999999999</v>
      </c>
      <c r="D4603" s="8">
        <v>0.86399999999999988</v>
      </c>
      <c r="E4603" s="8">
        <v>2.61</v>
      </c>
      <c r="F4603" s="8">
        <v>3.51</v>
      </c>
      <c r="G4603" s="8">
        <v>72.19</v>
      </c>
      <c r="H4603" s="8"/>
      <c r="I4603" s="8"/>
      <c r="J4603" s="8"/>
      <c r="N4603" s="7"/>
      <c r="O4603" s="8"/>
      <c r="P4603" s="8"/>
      <c r="Q4603" s="8"/>
      <c r="R4603" s="8"/>
      <c r="S4603" s="8"/>
      <c r="T4603" s="8"/>
      <c r="U4603" s="8"/>
      <c r="V4603" s="8"/>
      <c r="W4603" s="8"/>
    </row>
    <row r="4604" spans="1:23" ht="14.25" customHeight="1">
      <c r="A4604" s="7">
        <v>39531</v>
      </c>
      <c r="B4604" s="8">
        <v>3.2231999999999998</v>
      </c>
      <c r="C4604" s="8">
        <v>4.077</v>
      </c>
      <c r="D4604" s="8">
        <v>0.85380000000000011</v>
      </c>
      <c r="E4604" s="8">
        <v>2.64</v>
      </c>
      <c r="F4604" s="8">
        <v>3.56</v>
      </c>
      <c r="G4604" s="8">
        <v>72.86</v>
      </c>
      <c r="H4604" s="8"/>
      <c r="I4604" s="8"/>
      <c r="J4604" s="8"/>
      <c r="N4604" s="7"/>
      <c r="O4604" s="8"/>
      <c r="P4604" s="8"/>
      <c r="Q4604" s="8"/>
      <c r="R4604" s="8"/>
      <c r="S4604" s="8"/>
      <c r="T4604" s="8"/>
      <c r="U4604" s="8"/>
      <c r="V4604" s="8"/>
      <c r="W4604" s="8"/>
    </row>
    <row r="4605" spans="1:23" ht="14.25" customHeight="1">
      <c r="A4605" s="7">
        <v>39528</v>
      </c>
      <c r="B4605" s="8">
        <v>3.2284999999999999</v>
      </c>
      <c r="C4605" s="8">
        <v>4.08</v>
      </c>
      <c r="D4605" s="8">
        <v>0.85150000000000015</v>
      </c>
      <c r="E4605" s="8">
        <v>2.36</v>
      </c>
      <c r="F4605" s="8">
        <v>3.34</v>
      </c>
      <c r="G4605" s="8">
        <v>72.790000000000006</v>
      </c>
      <c r="H4605" s="8"/>
      <c r="I4605" s="8"/>
      <c r="J4605" s="8"/>
      <c r="N4605" s="7"/>
      <c r="O4605" s="8"/>
      <c r="P4605" s="8"/>
      <c r="Q4605" s="8"/>
      <c r="R4605" s="8"/>
      <c r="S4605" s="8"/>
      <c r="T4605" s="8"/>
      <c r="U4605" s="8"/>
      <c r="V4605" s="8"/>
      <c r="W4605" s="8"/>
    </row>
    <row r="4606" spans="1:23" ht="14.25" customHeight="1">
      <c r="A4606" s="7">
        <v>39527</v>
      </c>
      <c r="B4606" s="8">
        <v>3.2298</v>
      </c>
      <c r="C4606" s="8">
        <v>4.08</v>
      </c>
      <c r="D4606" s="8">
        <v>0.85020000000000007</v>
      </c>
      <c r="E4606" s="8">
        <v>2.36</v>
      </c>
      <c r="F4606" s="8">
        <v>3.34</v>
      </c>
      <c r="G4606" s="8">
        <v>72.760000000000005</v>
      </c>
      <c r="H4606" s="8"/>
      <c r="I4606" s="8"/>
      <c r="J4606" s="8"/>
      <c r="N4606" s="7"/>
      <c r="O4606" s="8"/>
      <c r="P4606" s="8"/>
      <c r="Q4606" s="8"/>
      <c r="R4606" s="8"/>
      <c r="S4606" s="8"/>
      <c r="T4606" s="8"/>
      <c r="U4606" s="8"/>
      <c r="V4606" s="8"/>
      <c r="W4606" s="8"/>
    </row>
    <row r="4607" spans="1:23" ht="14.25" customHeight="1">
      <c r="A4607" s="7">
        <v>39526</v>
      </c>
      <c r="B4607" s="8">
        <v>3.2374000000000001</v>
      </c>
      <c r="C4607" s="8">
        <v>4.0750000000000002</v>
      </c>
      <c r="D4607" s="8">
        <v>0.83760000000000012</v>
      </c>
      <c r="E4607" s="8">
        <v>2.36</v>
      </c>
      <c r="F4607" s="8">
        <v>3.38</v>
      </c>
      <c r="G4607" s="8">
        <v>71.97</v>
      </c>
      <c r="H4607" s="8"/>
      <c r="I4607" s="8"/>
      <c r="J4607" s="8"/>
      <c r="N4607" s="7"/>
      <c r="O4607" s="8"/>
      <c r="P4607" s="8"/>
      <c r="Q4607" s="8"/>
      <c r="R4607" s="8"/>
      <c r="S4607" s="8"/>
      <c r="T4607" s="8"/>
      <c r="U4607" s="8"/>
      <c r="V4607" s="8"/>
      <c r="W4607" s="8"/>
    </row>
    <row r="4608" spans="1:23" ht="14.25" customHeight="1">
      <c r="A4608" s="7">
        <v>39525</v>
      </c>
      <c r="B4608" s="8">
        <v>3.2374000000000001</v>
      </c>
      <c r="C4608" s="8">
        <v>4.1151</v>
      </c>
      <c r="D4608" s="8">
        <v>0.87769999999999992</v>
      </c>
      <c r="E4608" s="8">
        <v>2.42</v>
      </c>
      <c r="F4608" s="8">
        <v>3.48</v>
      </c>
      <c r="G4608" s="8">
        <v>71.97</v>
      </c>
      <c r="H4608" s="8"/>
      <c r="I4608" s="8"/>
      <c r="J4608" s="8"/>
      <c r="N4608" s="7"/>
      <c r="O4608" s="8"/>
      <c r="P4608" s="8"/>
      <c r="Q4608" s="8"/>
      <c r="R4608" s="8"/>
      <c r="S4608" s="8"/>
      <c r="T4608" s="8"/>
      <c r="U4608" s="8"/>
      <c r="V4608" s="8"/>
      <c r="W4608" s="8"/>
    </row>
    <row r="4609" spans="1:23" ht="14.25" customHeight="1">
      <c r="A4609" s="7">
        <v>39524</v>
      </c>
      <c r="B4609" s="8">
        <v>3.2336999999999998</v>
      </c>
      <c r="C4609" s="8">
        <v>4.1247999999999996</v>
      </c>
      <c r="D4609" s="8">
        <v>0.89109999999999978</v>
      </c>
      <c r="E4609" s="8">
        <v>2.23</v>
      </c>
      <c r="F4609" s="8">
        <v>3.34</v>
      </c>
      <c r="G4609" s="8">
        <v>71.430000000000007</v>
      </c>
      <c r="H4609" s="8"/>
      <c r="I4609" s="8"/>
      <c r="J4609" s="8"/>
      <c r="N4609" s="7"/>
      <c r="O4609" s="8"/>
      <c r="P4609" s="8"/>
      <c r="Q4609" s="8"/>
      <c r="R4609" s="8"/>
      <c r="S4609" s="8"/>
      <c r="T4609" s="8"/>
      <c r="U4609" s="8"/>
      <c r="V4609" s="8"/>
      <c r="W4609" s="8"/>
    </row>
    <row r="4610" spans="1:23" ht="14.25" customHeight="1">
      <c r="A4610" s="7">
        <v>39521</v>
      </c>
      <c r="B4610" s="8">
        <v>3.27</v>
      </c>
      <c r="C4610" s="8">
        <v>4.1500000000000004</v>
      </c>
      <c r="D4610" s="8">
        <v>0.88000000000000034</v>
      </c>
      <c r="E4610" s="8">
        <v>2.37</v>
      </c>
      <c r="F4610" s="8">
        <v>3.44</v>
      </c>
      <c r="G4610" s="8">
        <v>71.66</v>
      </c>
      <c r="H4610" s="8"/>
      <c r="I4610" s="8"/>
      <c r="J4610" s="8"/>
      <c r="N4610" s="7"/>
      <c r="O4610" s="8"/>
      <c r="P4610" s="8"/>
      <c r="Q4610" s="8"/>
      <c r="R4610" s="8"/>
      <c r="S4610" s="8"/>
      <c r="T4610" s="8"/>
      <c r="U4610" s="8"/>
      <c r="V4610" s="8"/>
      <c r="W4610" s="8"/>
    </row>
    <row r="4611" spans="1:23" ht="14.25" customHeight="1">
      <c r="A4611" s="7">
        <v>39520</v>
      </c>
      <c r="B4611" s="8">
        <v>3.27</v>
      </c>
      <c r="C4611" s="8">
        <v>4.17</v>
      </c>
      <c r="D4611" s="8">
        <v>0.89999999999999991</v>
      </c>
      <c r="E4611" s="8">
        <v>2.5299999999999998</v>
      </c>
      <c r="F4611" s="8">
        <v>3.56</v>
      </c>
      <c r="G4611" s="8">
        <v>71.83</v>
      </c>
      <c r="H4611" s="8"/>
      <c r="I4611" s="8"/>
      <c r="J4611" s="8"/>
      <c r="N4611" s="7"/>
      <c r="O4611" s="8"/>
      <c r="P4611" s="8"/>
      <c r="Q4611" s="8"/>
      <c r="R4611" s="8"/>
      <c r="S4611" s="8"/>
      <c r="T4611" s="8"/>
      <c r="U4611" s="8"/>
      <c r="V4611" s="8"/>
      <c r="W4611" s="8"/>
    </row>
    <row r="4612" spans="1:23" ht="14.25" customHeight="1">
      <c r="A4612" s="7">
        <v>39519</v>
      </c>
      <c r="B4612" s="8">
        <v>3.2749999999999999</v>
      </c>
      <c r="C4612" s="8">
        <v>4.1954000000000002</v>
      </c>
      <c r="D4612" s="8">
        <v>0.92040000000000033</v>
      </c>
      <c r="E4612" s="8">
        <v>2.4900000000000002</v>
      </c>
      <c r="F4612" s="8">
        <v>3.49</v>
      </c>
      <c r="G4612" s="8">
        <v>72.209999999999994</v>
      </c>
      <c r="H4612" s="8"/>
      <c r="I4612" s="8"/>
      <c r="J4612" s="8"/>
      <c r="N4612" s="7"/>
      <c r="O4612" s="8"/>
      <c r="P4612" s="8"/>
      <c r="Q4612" s="8"/>
      <c r="R4612" s="8"/>
      <c r="S4612" s="8"/>
      <c r="T4612" s="8"/>
      <c r="U4612" s="8"/>
      <c r="V4612" s="8"/>
      <c r="W4612" s="8"/>
    </row>
    <row r="4613" spans="1:23" ht="14.25" customHeight="1">
      <c r="A4613" s="7">
        <v>39518</v>
      </c>
      <c r="B4613" s="8">
        <v>3.28</v>
      </c>
      <c r="C4613" s="8">
        <v>4.1952999999999996</v>
      </c>
      <c r="D4613" s="8">
        <v>0.91529999999999978</v>
      </c>
      <c r="E4613" s="8">
        <v>2.61</v>
      </c>
      <c r="F4613" s="8">
        <v>3.6</v>
      </c>
      <c r="G4613" s="8">
        <v>73.180000000000007</v>
      </c>
      <c r="H4613" s="8"/>
      <c r="I4613" s="8"/>
      <c r="J4613" s="8"/>
      <c r="N4613" s="7"/>
      <c r="O4613" s="8"/>
      <c r="P4613" s="8"/>
      <c r="Q4613" s="8"/>
      <c r="R4613" s="8"/>
      <c r="S4613" s="8"/>
      <c r="T4613" s="8"/>
      <c r="U4613" s="8"/>
      <c r="V4613" s="8"/>
      <c r="W4613" s="8"/>
    </row>
    <row r="4614" spans="1:23" ht="14.25" customHeight="1">
      <c r="A4614" s="7">
        <v>39517</v>
      </c>
      <c r="B4614" s="8">
        <v>3.2850000000000001</v>
      </c>
      <c r="C4614" s="8">
        <v>4.1768000000000001</v>
      </c>
      <c r="D4614" s="8">
        <v>0.89179999999999993</v>
      </c>
      <c r="E4614" s="8">
        <v>2.37</v>
      </c>
      <c r="F4614" s="8">
        <v>3.46</v>
      </c>
      <c r="G4614" s="8">
        <v>72.97</v>
      </c>
      <c r="H4614" s="8"/>
      <c r="I4614" s="8"/>
      <c r="J4614" s="8"/>
      <c r="N4614" s="7"/>
      <c r="O4614" s="8"/>
      <c r="P4614" s="8"/>
      <c r="Q4614" s="8"/>
      <c r="R4614" s="8"/>
      <c r="S4614" s="8"/>
      <c r="T4614" s="8"/>
      <c r="U4614" s="8"/>
      <c r="V4614" s="8"/>
      <c r="W4614" s="8"/>
    </row>
    <row r="4615" spans="1:23" ht="14.25" customHeight="1">
      <c r="A4615" s="7">
        <v>39514</v>
      </c>
      <c r="B4615" s="8">
        <v>3.29</v>
      </c>
      <c r="C4615" s="8">
        <v>4.1760000000000002</v>
      </c>
      <c r="D4615" s="8">
        <v>0.88600000000000012</v>
      </c>
      <c r="E4615" s="8">
        <v>2.4500000000000002</v>
      </c>
      <c r="F4615" s="8">
        <v>3.56</v>
      </c>
      <c r="G4615" s="8">
        <v>73</v>
      </c>
      <c r="H4615" s="8"/>
      <c r="I4615" s="8"/>
      <c r="J4615" s="8"/>
      <c r="N4615" s="7"/>
      <c r="O4615" s="8"/>
      <c r="P4615" s="8"/>
      <c r="Q4615" s="8"/>
      <c r="R4615" s="8"/>
      <c r="S4615" s="8"/>
      <c r="T4615" s="8"/>
      <c r="U4615" s="8"/>
      <c r="V4615" s="8"/>
      <c r="W4615" s="8"/>
    </row>
    <row r="4616" spans="1:23" ht="14.25" customHeight="1">
      <c r="A4616" s="7">
        <v>39513</v>
      </c>
      <c r="B4616" s="8">
        <v>3.31</v>
      </c>
      <c r="C4616" s="8">
        <v>4.1768000000000001</v>
      </c>
      <c r="D4616" s="8">
        <v>0.86680000000000001</v>
      </c>
      <c r="E4616" s="8">
        <v>2.5</v>
      </c>
      <c r="F4616" s="8">
        <v>3.62</v>
      </c>
      <c r="G4616" s="8">
        <v>72.91</v>
      </c>
      <c r="H4616" s="8"/>
      <c r="I4616" s="8"/>
      <c r="J4616" s="8"/>
      <c r="N4616" s="7"/>
      <c r="O4616" s="8"/>
      <c r="P4616" s="8"/>
      <c r="Q4616" s="8"/>
      <c r="R4616" s="8"/>
      <c r="S4616" s="8"/>
      <c r="T4616" s="8"/>
      <c r="U4616" s="8"/>
      <c r="V4616" s="8"/>
      <c r="W4616" s="8"/>
    </row>
    <row r="4617" spans="1:23" ht="14.25" customHeight="1">
      <c r="A4617" s="7">
        <v>39512</v>
      </c>
      <c r="B4617" s="8">
        <v>3.31</v>
      </c>
      <c r="C4617" s="8">
        <v>4.1635</v>
      </c>
      <c r="D4617" s="8">
        <v>0.85349999999999993</v>
      </c>
      <c r="E4617" s="8">
        <v>2.59</v>
      </c>
      <c r="F4617" s="8">
        <v>3.7</v>
      </c>
      <c r="G4617" s="8">
        <v>73.47</v>
      </c>
      <c r="H4617" s="8"/>
      <c r="I4617" s="8"/>
      <c r="J4617" s="8"/>
      <c r="N4617" s="7"/>
      <c r="O4617" s="8"/>
      <c r="P4617" s="8"/>
      <c r="Q4617" s="8"/>
      <c r="R4617" s="8"/>
      <c r="S4617" s="8"/>
      <c r="T4617" s="8"/>
      <c r="U4617" s="8"/>
      <c r="V4617" s="8"/>
      <c r="W4617" s="8"/>
    </row>
    <row r="4618" spans="1:23" ht="14.25" customHeight="1">
      <c r="A4618" s="7">
        <v>39511</v>
      </c>
      <c r="B4618" s="8">
        <v>3.31</v>
      </c>
      <c r="C4618" s="8">
        <v>4.1520999999999999</v>
      </c>
      <c r="D4618" s="8">
        <v>0.84209999999999985</v>
      </c>
      <c r="E4618" s="8">
        <v>2.5299999999999998</v>
      </c>
      <c r="F4618" s="8">
        <v>3.63</v>
      </c>
      <c r="G4618" s="8">
        <v>73.64</v>
      </c>
      <c r="H4618" s="8"/>
      <c r="I4618" s="8"/>
      <c r="J4618" s="8"/>
      <c r="N4618" s="7"/>
      <c r="O4618" s="8"/>
      <c r="P4618" s="8"/>
      <c r="Q4618" s="8"/>
      <c r="R4618" s="8"/>
      <c r="S4618" s="8"/>
      <c r="T4618" s="8"/>
      <c r="U4618" s="8"/>
      <c r="V4618" s="8"/>
      <c r="W4618" s="8"/>
    </row>
    <row r="4619" spans="1:23" ht="14.25" customHeight="1">
      <c r="A4619" s="7">
        <v>39510</v>
      </c>
      <c r="B4619" s="8">
        <v>3.32</v>
      </c>
      <c r="C4619" s="8">
        <v>4.1284999999999998</v>
      </c>
      <c r="D4619" s="8">
        <v>0.8085</v>
      </c>
      <c r="E4619" s="8">
        <v>2.48</v>
      </c>
      <c r="F4619" s="8">
        <v>3.54</v>
      </c>
      <c r="G4619" s="8">
        <v>73.69</v>
      </c>
      <c r="H4619" s="8"/>
      <c r="I4619" s="8"/>
      <c r="J4619" s="8"/>
      <c r="N4619" s="7"/>
      <c r="O4619" s="8"/>
      <c r="P4619" s="8"/>
      <c r="Q4619" s="8"/>
      <c r="R4619" s="8"/>
      <c r="S4619" s="8"/>
      <c r="T4619" s="8"/>
      <c r="U4619" s="8"/>
      <c r="V4619" s="8"/>
      <c r="W4619" s="8"/>
    </row>
    <row r="4620" spans="1:23" ht="14.25" customHeight="1">
      <c r="A4620" s="7">
        <v>39507</v>
      </c>
      <c r="B4620" s="8">
        <v>3.31</v>
      </c>
      <c r="C4620" s="8">
        <v>4.1283000000000003</v>
      </c>
      <c r="D4620" s="8">
        <v>0.81830000000000025</v>
      </c>
      <c r="E4620" s="8">
        <v>2.5</v>
      </c>
      <c r="F4620" s="8">
        <v>3.53</v>
      </c>
      <c r="G4620" s="8">
        <v>73.739999999999995</v>
      </c>
      <c r="H4620" s="8"/>
      <c r="I4620" s="8"/>
      <c r="J4620" s="8"/>
      <c r="N4620" s="7"/>
      <c r="O4620" s="8"/>
      <c r="P4620" s="8"/>
      <c r="Q4620" s="8"/>
      <c r="R4620" s="8"/>
      <c r="S4620" s="8"/>
      <c r="T4620" s="8"/>
      <c r="U4620" s="8"/>
      <c r="V4620" s="8"/>
      <c r="W4620" s="8"/>
    </row>
    <row r="4621" spans="1:23" ht="14.25" customHeight="1">
      <c r="A4621" s="7">
        <v>39506</v>
      </c>
      <c r="B4621" s="8">
        <v>3.32</v>
      </c>
      <c r="C4621" s="8">
        <v>4.1283000000000003</v>
      </c>
      <c r="D4621" s="8">
        <v>0.80830000000000046</v>
      </c>
      <c r="E4621" s="8">
        <v>2.73</v>
      </c>
      <c r="F4621" s="8">
        <v>3.71</v>
      </c>
      <c r="G4621" s="8">
        <v>73.8</v>
      </c>
      <c r="H4621" s="8"/>
      <c r="I4621" s="8"/>
      <c r="J4621" s="8"/>
      <c r="N4621" s="7"/>
      <c r="O4621" s="8"/>
      <c r="P4621" s="8"/>
      <c r="Q4621" s="8"/>
      <c r="R4621" s="8"/>
      <c r="S4621" s="8"/>
      <c r="T4621" s="8"/>
      <c r="U4621" s="8"/>
      <c r="V4621" s="8"/>
      <c r="W4621" s="8"/>
    </row>
    <row r="4622" spans="1:23" ht="14.25" customHeight="1">
      <c r="A4622" s="7">
        <v>39505</v>
      </c>
      <c r="B4622" s="8">
        <v>3.36</v>
      </c>
      <c r="C4622" s="8">
        <v>4.1436000000000002</v>
      </c>
      <c r="D4622" s="8">
        <v>0.7836000000000003</v>
      </c>
      <c r="E4622" s="8">
        <v>2.89</v>
      </c>
      <c r="F4622" s="8">
        <v>3.85</v>
      </c>
      <c r="G4622" s="8">
        <v>74.22</v>
      </c>
      <c r="H4622" s="8"/>
      <c r="I4622" s="8"/>
      <c r="J4622" s="8"/>
      <c r="N4622" s="7"/>
      <c r="O4622" s="8"/>
      <c r="P4622" s="8"/>
      <c r="Q4622" s="8"/>
      <c r="R4622" s="8"/>
      <c r="S4622" s="8"/>
      <c r="T4622" s="8"/>
      <c r="U4622" s="8"/>
      <c r="V4622" s="8"/>
      <c r="W4622" s="8"/>
    </row>
    <row r="4623" spans="1:23" ht="14.25" customHeight="1">
      <c r="A4623" s="7">
        <v>39504</v>
      </c>
      <c r="B4623" s="8">
        <v>3.42</v>
      </c>
      <c r="C4623" s="8">
        <v>4.1413000000000002</v>
      </c>
      <c r="D4623" s="8">
        <v>0.72130000000000027</v>
      </c>
      <c r="E4623" s="8">
        <v>2.92</v>
      </c>
      <c r="F4623" s="8">
        <v>3.88</v>
      </c>
      <c r="G4623" s="8">
        <v>74.739999999999995</v>
      </c>
      <c r="H4623" s="8"/>
      <c r="I4623" s="8"/>
      <c r="J4623" s="8"/>
      <c r="N4623" s="7"/>
      <c r="O4623" s="8"/>
      <c r="P4623" s="8"/>
      <c r="Q4623" s="8"/>
      <c r="R4623" s="8"/>
      <c r="S4623" s="8"/>
      <c r="T4623" s="8"/>
      <c r="U4623" s="8"/>
      <c r="V4623" s="8"/>
      <c r="W4623" s="8"/>
    </row>
    <row r="4624" spans="1:23" ht="14.25" customHeight="1">
      <c r="A4624" s="7">
        <v>39503</v>
      </c>
      <c r="B4624" s="8">
        <v>3.415</v>
      </c>
      <c r="C4624" s="8">
        <v>4.1439000000000004</v>
      </c>
      <c r="D4624" s="8">
        <v>0.72890000000000033</v>
      </c>
      <c r="E4624" s="8">
        <v>2.98</v>
      </c>
      <c r="F4624" s="8">
        <v>3.91</v>
      </c>
      <c r="G4624" s="8">
        <v>75.5</v>
      </c>
      <c r="H4624" s="8"/>
      <c r="I4624" s="8"/>
      <c r="J4624" s="8"/>
      <c r="N4624" s="7"/>
      <c r="O4624" s="8"/>
      <c r="P4624" s="8"/>
      <c r="Q4624" s="8"/>
      <c r="R4624" s="8"/>
      <c r="S4624" s="8"/>
      <c r="T4624" s="8"/>
      <c r="U4624" s="8"/>
      <c r="V4624" s="8"/>
      <c r="W4624" s="8"/>
    </row>
    <row r="4625" spans="1:23" ht="14.25" customHeight="1">
      <c r="A4625" s="7">
        <v>39500</v>
      </c>
      <c r="B4625" s="8">
        <v>3.42</v>
      </c>
      <c r="C4625" s="8">
        <v>4.16</v>
      </c>
      <c r="D4625" s="8">
        <v>0.74000000000000021</v>
      </c>
      <c r="E4625" s="8">
        <v>2.81</v>
      </c>
      <c r="F4625" s="8">
        <v>3.79</v>
      </c>
      <c r="G4625" s="8">
        <v>75.510000000000005</v>
      </c>
      <c r="H4625" s="8"/>
      <c r="I4625" s="8"/>
      <c r="J4625" s="8"/>
      <c r="N4625" s="7"/>
      <c r="O4625" s="8"/>
      <c r="P4625" s="8"/>
      <c r="Q4625" s="8"/>
      <c r="R4625" s="8"/>
      <c r="S4625" s="8"/>
      <c r="T4625" s="8"/>
      <c r="U4625" s="8"/>
      <c r="V4625" s="8"/>
      <c r="W4625" s="8"/>
    </row>
    <row r="4626" spans="1:23" ht="14.25" customHeight="1">
      <c r="A4626" s="7">
        <v>39499</v>
      </c>
      <c r="B4626" s="8">
        <v>3.4350000000000001</v>
      </c>
      <c r="C4626" s="8">
        <v>4.1818</v>
      </c>
      <c r="D4626" s="8">
        <v>0.74679999999999991</v>
      </c>
      <c r="E4626" s="8">
        <v>2.8</v>
      </c>
      <c r="F4626" s="8">
        <v>3.77</v>
      </c>
      <c r="G4626" s="8">
        <v>75.61</v>
      </c>
      <c r="H4626" s="8"/>
      <c r="I4626" s="8"/>
      <c r="J4626" s="8"/>
      <c r="N4626" s="7"/>
      <c r="O4626" s="8"/>
      <c r="P4626" s="8"/>
      <c r="Q4626" s="8"/>
      <c r="R4626" s="8"/>
      <c r="S4626" s="8"/>
      <c r="T4626" s="8"/>
      <c r="U4626" s="8"/>
      <c r="V4626" s="8"/>
      <c r="W4626" s="8"/>
    </row>
    <row r="4627" spans="1:23" ht="14.25" customHeight="1">
      <c r="A4627" s="7">
        <v>39498</v>
      </c>
      <c r="B4627" s="8">
        <v>3.4350000000000001</v>
      </c>
      <c r="C4627" s="8">
        <v>4.1744000000000003</v>
      </c>
      <c r="D4627" s="8">
        <v>0.73940000000000028</v>
      </c>
      <c r="E4627" s="8">
        <v>3.02</v>
      </c>
      <c r="F4627" s="8">
        <v>3.93</v>
      </c>
      <c r="G4627" s="8">
        <v>76.13</v>
      </c>
      <c r="H4627" s="8"/>
      <c r="I4627" s="8"/>
      <c r="J4627" s="8"/>
      <c r="N4627" s="7"/>
      <c r="O4627" s="8"/>
      <c r="P4627" s="8"/>
      <c r="Q4627" s="8"/>
      <c r="R4627" s="8"/>
      <c r="S4627" s="8"/>
      <c r="T4627" s="8"/>
      <c r="U4627" s="8"/>
      <c r="V4627" s="8"/>
      <c r="W4627" s="8"/>
    </row>
    <row r="4628" spans="1:23" ht="14.25" customHeight="1">
      <c r="A4628" s="7">
        <v>39497</v>
      </c>
      <c r="B4628" s="8">
        <v>3.42</v>
      </c>
      <c r="C4628" s="8">
        <v>4.2176</v>
      </c>
      <c r="D4628" s="8">
        <v>0.79760000000000009</v>
      </c>
      <c r="E4628" s="8">
        <v>2.93</v>
      </c>
      <c r="F4628" s="8">
        <v>3.89</v>
      </c>
      <c r="G4628" s="8">
        <v>76.040000000000006</v>
      </c>
      <c r="H4628" s="8"/>
      <c r="I4628" s="8"/>
      <c r="J4628" s="8"/>
      <c r="N4628" s="7"/>
      <c r="O4628" s="8"/>
      <c r="P4628" s="8"/>
      <c r="Q4628" s="8"/>
      <c r="R4628" s="8"/>
      <c r="S4628" s="8"/>
      <c r="T4628" s="8"/>
      <c r="U4628" s="8"/>
      <c r="V4628" s="8"/>
      <c r="W4628" s="8"/>
    </row>
    <row r="4629" spans="1:23" ht="14.25" customHeight="1">
      <c r="A4629" s="7">
        <v>39496</v>
      </c>
      <c r="B4629" s="8">
        <v>3.395</v>
      </c>
      <c r="C4629" s="8">
        <v>4.1924000000000001</v>
      </c>
      <c r="D4629" s="8">
        <v>0.79740000000000011</v>
      </c>
      <c r="E4629" s="8">
        <v>2.76</v>
      </c>
      <c r="F4629" s="8">
        <v>3.76</v>
      </c>
      <c r="G4629" s="8">
        <v>76.25</v>
      </c>
      <c r="H4629" s="8"/>
      <c r="I4629" s="8"/>
      <c r="J4629" s="8"/>
      <c r="N4629" s="7"/>
      <c r="O4629" s="8"/>
      <c r="P4629" s="8"/>
      <c r="Q4629" s="8"/>
      <c r="R4629" s="8"/>
      <c r="S4629" s="8"/>
      <c r="T4629" s="8"/>
      <c r="U4629" s="8"/>
      <c r="V4629" s="8"/>
      <c r="W4629" s="8"/>
    </row>
    <row r="4630" spans="1:23" ht="14.25" customHeight="1">
      <c r="A4630" s="7">
        <v>39493</v>
      </c>
      <c r="B4630" s="8">
        <v>3.4</v>
      </c>
      <c r="C4630" s="8">
        <v>4.1791</v>
      </c>
      <c r="D4630" s="8">
        <v>0.77910000000000013</v>
      </c>
      <c r="E4630" s="8">
        <v>2.76</v>
      </c>
      <c r="F4630" s="8">
        <v>3.76</v>
      </c>
      <c r="G4630" s="8">
        <v>76.040000000000006</v>
      </c>
      <c r="H4630" s="8"/>
      <c r="I4630" s="8"/>
      <c r="J4630" s="8"/>
      <c r="N4630" s="7"/>
      <c r="O4630" s="8"/>
      <c r="P4630" s="8"/>
      <c r="Q4630" s="8"/>
      <c r="R4630" s="8"/>
      <c r="S4630" s="8"/>
      <c r="T4630" s="8"/>
      <c r="U4630" s="8"/>
      <c r="V4630" s="8"/>
      <c r="W4630" s="8"/>
    </row>
    <row r="4631" spans="1:23" ht="14.25" customHeight="1">
      <c r="A4631" s="7">
        <v>39492</v>
      </c>
      <c r="B4631" s="8">
        <v>3.39</v>
      </c>
      <c r="C4631" s="8">
        <v>4.1561000000000003</v>
      </c>
      <c r="D4631" s="8">
        <v>0.76610000000000023</v>
      </c>
      <c r="E4631" s="8">
        <v>2.81</v>
      </c>
      <c r="F4631" s="8">
        <v>3.85</v>
      </c>
      <c r="G4631" s="8">
        <v>76.13</v>
      </c>
      <c r="H4631" s="8"/>
      <c r="I4631" s="8"/>
      <c r="J4631" s="8"/>
      <c r="N4631" s="7"/>
      <c r="O4631" s="8"/>
      <c r="P4631" s="8"/>
      <c r="Q4631" s="8"/>
      <c r="R4631" s="8"/>
      <c r="S4631" s="8"/>
      <c r="T4631" s="8"/>
      <c r="U4631" s="8"/>
      <c r="V4631" s="8"/>
      <c r="W4631" s="8"/>
    </row>
    <row r="4632" spans="1:23" ht="14.25" customHeight="1">
      <c r="A4632" s="7">
        <v>39491</v>
      </c>
      <c r="B4632" s="8">
        <v>3.399</v>
      </c>
      <c r="C4632" s="8">
        <v>4.1558999999999999</v>
      </c>
      <c r="D4632" s="8">
        <v>0.75689999999999991</v>
      </c>
      <c r="E4632" s="8">
        <v>2.71</v>
      </c>
      <c r="F4632" s="8">
        <v>3.7</v>
      </c>
      <c r="G4632" s="8">
        <v>76.430000000000007</v>
      </c>
      <c r="H4632" s="8"/>
      <c r="I4632" s="8"/>
      <c r="J4632" s="8"/>
      <c r="N4632" s="7"/>
      <c r="O4632" s="8"/>
      <c r="P4632" s="8"/>
      <c r="Q4632" s="8"/>
      <c r="R4632" s="8"/>
      <c r="S4632" s="8"/>
      <c r="T4632" s="8"/>
      <c r="U4632" s="8"/>
      <c r="V4632" s="8"/>
      <c r="W4632" s="8"/>
    </row>
    <row r="4633" spans="1:23" ht="14.25" customHeight="1">
      <c r="A4633" s="7">
        <v>39490</v>
      </c>
      <c r="B4633" s="8">
        <v>3.399</v>
      </c>
      <c r="C4633" s="8">
        <v>4.1458000000000004</v>
      </c>
      <c r="D4633" s="8">
        <v>0.74680000000000035</v>
      </c>
      <c r="E4633" s="8">
        <v>2.71</v>
      </c>
      <c r="F4633" s="8">
        <v>3.66</v>
      </c>
      <c r="G4633" s="8">
        <v>76.349999999999994</v>
      </c>
      <c r="H4633" s="8"/>
      <c r="I4633" s="8"/>
      <c r="J4633" s="8"/>
      <c r="N4633" s="7"/>
      <c r="O4633" s="8"/>
      <c r="P4633" s="8"/>
      <c r="Q4633" s="8"/>
      <c r="R4633" s="8"/>
      <c r="S4633" s="8"/>
      <c r="T4633" s="8"/>
      <c r="U4633" s="8"/>
      <c r="V4633" s="8"/>
      <c r="W4633" s="8"/>
    </row>
    <row r="4634" spans="1:23" ht="14.25" customHeight="1">
      <c r="A4634" s="7">
        <v>39489</v>
      </c>
      <c r="B4634" s="8">
        <v>3.399</v>
      </c>
      <c r="C4634" s="8">
        <v>4.1458000000000004</v>
      </c>
      <c r="D4634" s="8">
        <v>0.74680000000000035</v>
      </c>
      <c r="E4634" s="8">
        <v>2.67</v>
      </c>
      <c r="F4634" s="8">
        <v>3.62</v>
      </c>
      <c r="G4634" s="8">
        <v>76.569999999999993</v>
      </c>
      <c r="H4634" s="8"/>
      <c r="I4634" s="8"/>
      <c r="J4634" s="8"/>
      <c r="N4634" s="7"/>
      <c r="O4634" s="8"/>
      <c r="P4634" s="8"/>
      <c r="Q4634" s="8"/>
      <c r="R4634" s="8"/>
      <c r="S4634" s="8"/>
      <c r="T4634" s="8"/>
      <c r="U4634" s="8"/>
      <c r="V4634" s="8"/>
      <c r="W4634" s="8"/>
    </row>
    <row r="4635" spans="1:23" ht="14.25" customHeight="1">
      <c r="A4635" s="7">
        <v>39486</v>
      </c>
      <c r="B4635" s="8">
        <v>3.399</v>
      </c>
      <c r="C4635" s="8">
        <v>4.1458000000000004</v>
      </c>
      <c r="D4635" s="8">
        <v>0.74680000000000035</v>
      </c>
      <c r="E4635" s="8">
        <v>2.69</v>
      </c>
      <c r="F4635" s="8">
        <v>3.64</v>
      </c>
      <c r="G4635" s="8">
        <v>76.66</v>
      </c>
      <c r="H4635" s="8"/>
      <c r="I4635" s="8"/>
      <c r="J4635" s="8"/>
      <c r="N4635" s="7"/>
      <c r="O4635" s="8"/>
      <c r="P4635" s="8"/>
      <c r="Q4635" s="8"/>
      <c r="R4635" s="8"/>
      <c r="S4635" s="8"/>
      <c r="T4635" s="8"/>
      <c r="U4635" s="8"/>
      <c r="V4635" s="8"/>
      <c r="W4635" s="8"/>
    </row>
    <row r="4636" spans="1:23" ht="14.25" customHeight="1">
      <c r="A4636" s="7">
        <v>39485</v>
      </c>
      <c r="B4636" s="8">
        <v>3.399</v>
      </c>
      <c r="C4636" s="8">
        <v>4.1458000000000004</v>
      </c>
      <c r="D4636" s="8">
        <v>0.74680000000000035</v>
      </c>
      <c r="E4636" s="8">
        <v>2.79</v>
      </c>
      <c r="F4636" s="8">
        <v>3.74</v>
      </c>
      <c r="G4636" s="8">
        <v>76.849999999999994</v>
      </c>
      <c r="H4636" s="8"/>
      <c r="I4636" s="8"/>
      <c r="J4636" s="8"/>
      <c r="N4636" s="7"/>
      <c r="O4636" s="8"/>
      <c r="P4636" s="8"/>
      <c r="Q4636" s="8"/>
      <c r="R4636" s="8"/>
      <c r="S4636" s="8"/>
      <c r="T4636" s="8"/>
      <c r="U4636" s="8"/>
      <c r="V4636" s="8"/>
      <c r="W4636" s="8"/>
    </row>
    <row r="4637" spans="1:23" ht="14.25" customHeight="1">
      <c r="A4637" s="7">
        <v>39484</v>
      </c>
      <c r="B4637" s="8">
        <v>3.399</v>
      </c>
      <c r="C4637" s="8">
        <v>4.1458000000000004</v>
      </c>
      <c r="D4637" s="8">
        <v>0.74680000000000035</v>
      </c>
      <c r="E4637" s="8">
        <v>2.67</v>
      </c>
      <c r="F4637" s="8">
        <v>3.61</v>
      </c>
      <c r="G4637" s="8">
        <v>76.14</v>
      </c>
      <c r="H4637" s="8"/>
      <c r="I4637" s="8"/>
      <c r="J4637" s="8"/>
      <c r="N4637" s="7"/>
      <c r="O4637" s="8"/>
      <c r="P4637" s="8"/>
      <c r="Q4637" s="8"/>
      <c r="R4637" s="8"/>
      <c r="S4637" s="8"/>
      <c r="T4637" s="8"/>
      <c r="U4637" s="8"/>
      <c r="V4637" s="8"/>
      <c r="W4637" s="8"/>
    </row>
    <row r="4638" spans="1:23" ht="14.25" customHeight="1">
      <c r="A4638" s="7">
        <v>39483</v>
      </c>
      <c r="B4638" s="8">
        <v>3.399</v>
      </c>
      <c r="C4638" s="8">
        <v>4.1458000000000004</v>
      </c>
      <c r="D4638" s="8">
        <v>0.74680000000000035</v>
      </c>
      <c r="E4638" s="8">
        <v>2.66</v>
      </c>
      <c r="F4638" s="8">
        <v>3.61</v>
      </c>
      <c r="G4638" s="8">
        <v>76.13</v>
      </c>
      <c r="H4638" s="8"/>
      <c r="I4638" s="8"/>
      <c r="J4638" s="8"/>
      <c r="N4638" s="7"/>
      <c r="O4638" s="8"/>
      <c r="P4638" s="8"/>
      <c r="Q4638" s="8"/>
      <c r="R4638" s="8"/>
      <c r="S4638" s="8"/>
      <c r="T4638" s="8"/>
      <c r="U4638" s="8"/>
      <c r="V4638" s="8"/>
      <c r="W4638" s="8"/>
    </row>
    <row r="4639" spans="1:23" ht="14.25" customHeight="1">
      <c r="A4639" s="7">
        <v>39482</v>
      </c>
      <c r="B4639" s="8">
        <v>3.36</v>
      </c>
      <c r="C4639" s="8">
        <v>4.1311</v>
      </c>
      <c r="D4639" s="8">
        <v>0.77110000000000012</v>
      </c>
      <c r="E4639" s="8">
        <v>2.78</v>
      </c>
      <c r="F4639" s="8">
        <v>3.68</v>
      </c>
      <c r="G4639" s="8">
        <v>75.349999999999994</v>
      </c>
      <c r="H4639" s="8"/>
      <c r="I4639" s="8"/>
      <c r="J4639" s="8"/>
      <c r="N4639" s="7"/>
      <c r="O4639" s="8"/>
      <c r="P4639" s="8"/>
      <c r="Q4639" s="8"/>
      <c r="R4639" s="8"/>
      <c r="S4639" s="8"/>
      <c r="T4639" s="8"/>
      <c r="U4639" s="8"/>
      <c r="V4639" s="8"/>
      <c r="W4639" s="8"/>
    </row>
    <row r="4640" spans="1:23" ht="14.25" customHeight="1">
      <c r="A4640" s="7">
        <v>39481</v>
      </c>
      <c r="B4640" s="8">
        <v>3.35</v>
      </c>
      <c r="C4640" s="8">
        <v>4.1308999999999996</v>
      </c>
      <c r="D4640" s="8">
        <v>0.78089999999999948</v>
      </c>
      <c r="E4640" s="8">
        <v>2.75</v>
      </c>
      <c r="F4640" s="8">
        <v>3.62</v>
      </c>
      <c r="G4640" s="8">
        <v>75.489999999999995</v>
      </c>
      <c r="H4640" s="8"/>
      <c r="I4640" s="8"/>
      <c r="J4640" s="8"/>
      <c r="N4640" s="7"/>
      <c r="O4640" s="8"/>
      <c r="P4640" s="8"/>
      <c r="Q4640" s="8"/>
      <c r="R4640" s="8"/>
      <c r="S4640" s="8"/>
      <c r="T4640" s="8"/>
      <c r="U4640" s="8"/>
      <c r="V4640" s="8"/>
      <c r="W4640" s="8"/>
    </row>
    <row r="4641" spans="1:23" ht="14.25" customHeight="1">
      <c r="A4641" s="7">
        <v>39480</v>
      </c>
      <c r="B4641" s="8">
        <v>3.35</v>
      </c>
      <c r="C4641" s="8">
        <v>4.1307</v>
      </c>
      <c r="D4641" s="8">
        <v>0.78069999999999995</v>
      </c>
      <c r="E4641" s="8">
        <v>2.75</v>
      </c>
      <c r="F4641" s="8">
        <v>3.62</v>
      </c>
      <c r="G4641" s="8">
        <v>75.489999999999995</v>
      </c>
      <c r="H4641" s="8"/>
      <c r="I4641" s="8"/>
      <c r="J4641" s="8"/>
      <c r="N4641" s="7"/>
      <c r="O4641" s="8"/>
      <c r="P4641" s="8"/>
      <c r="Q4641" s="8"/>
      <c r="R4641" s="8"/>
      <c r="S4641" s="8"/>
      <c r="T4641" s="8"/>
      <c r="U4641" s="8"/>
      <c r="V4641" s="8"/>
      <c r="W4641" s="8"/>
    </row>
    <row r="4642" spans="1:23" ht="14.25" customHeight="1">
      <c r="A4642" s="7">
        <v>39479</v>
      </c>
      <c r="B4642" s="8">
        <v>3.35</v>
      </c>
      <c r="C4642" s="8">
        <v>4.1307999999999998</v>
      </c>
      <c r="D4642" s="8">
        <v>0.78079999999999972</v>
      </c>
      <c r="E4642" s="8">
        <v>2.75</v>
      </c>
      <c r="F4642" s="8">
        <v>3.62</v>
      </c>
      <c r="G4642" s="8">
        <v>75.489999999999995</v>
      </c>
      <c r="H4642" s="8"/>
      <c r="I4642" s="8"/>
      <c r="J4642" s="8"/>
      <c r="N4642" s="7"/>
      <c r="O4642" s="8"/>
      <c r="P4642" s="8"/>
      <c r="Q4642" s="8"/>
      <c r="R4642" s="8"/>
      <c r="S4642" s="8"/>
      <c r="T4642" s="8"/>
      <c r="U4642" s="8"/>
      <c r="V4642" s="8"/>
      <c r="W4642" s="8"/>
    </row>
    <row r="4643" spans="1:23" ht="14.25" customHeight="1">
      <c r="A4643" s="7">
        <v>39478</v>
      </c>
      <c r="B4643" s="8">
        <v>3.43</v>
      </c>
      <c r="C4643" s="8">
        <v>4.1936999999999998</v>
      </c>
      <c r="D4643" s="8">
        <v>0.7636999999999996</v>
      </c>
      <c r="E4643" s="8">
        <v>2.82</v>
      </c>
      <c r="F4643" s="8">
        <v>3.67</v>
      </c>
      <c r="G4643" s="8">
        <v>75.239999999999995</v>
      </c>
      <c r="H4643" s="8"/>
      <c r="I4643" s="8"/>
      <c r="J4643" s="8"/>
      <c r="N4643" s="7"/>
      <c r="O4643" s="8"/>
      <c r="P4643" s="8"/>
      <c r="Q4643" s="8"/>
      <c r="R4643" s="8"/>
      <c r="S4643" s="8"/>
      <c r="T4643" s="8"/>
      <c r="U4643" s="8"/>
      <c r="V4643" s="8"/>
      <c r="W4643" s="8"/>
    </row>
    <row r="4644" spans="1:23" ht="14.25" customHeight="1">
      <c r="A4644" s="7">
        <v>39477</v>
      </c>
      <c r="B4644" s="8">
        <v>3.43</v>
      </c>
      <c r="C4644" s="8">
        <v>4.2502000000000004</v>
      </c>
      <c r="D4644" s="8">
        <v>0.82020000000000026</v>
      </c>
      <c r="E4644" s="8">
        <v>2.96</v>
      </c>
      <c r="F4644" s="8">
        <v>3.78</v>
      </c>
      <c r="G4644" s="8">
        <v>75.14</v>
      </c>
      <c r="H4644" s="8"/>
      <c r="I4644" s="8"/>
      <c r="J4644" s="8"/>
      <c r="N4644" s="7"/>
      <c r="O4644" s="8"/>
      <c r="P4644" s="8"/>
      <c r="Q4644" s="8"/>
      <c r="R4644" s="8"/>
      <c r="S4644" s="8"/>
      <c r="T4644" s="8"/>
      <c r="U4644" s="8"/>
      <c r="V4644" s="8"/>
      <c r="W4644" s="8"/>
    </row>
    <row r="4645" spans="1:23" ht="14.25" customHeight="1">
      <c r="A4645" s="7">
        <v>39476</v>
      </c>
      <c r="B4645" s="8">
        <v>3.4584999999999999</v>
      </c>
      <c r="C4645" s="8">
        <v>4.2538999999999998</v>
      </c>
      <c r="D4645" s="8">
        <v>0.79539999999999988</v>
      </c>
      <c r="E4645" s="8">
        <v>2.87</v>
      </c>
      <c r="F4645" s="8">
        <v>3.69</v>
      </c>
      <c r="G4645" s="8">
        <v>75.55</v>
      </c>
      <c r="H4645" s="8"/>
      <c r="I4645" s="8"/>
      <c r="J4645" s="8"/>
      <c r="N4645" s="7"/>
      <c r="O4645" s="8"/>
      <c r="P4645" s="8"/>
      <c r="Q4645" s="8"/>
      <c r="R4645" s="8"/>
      <c r="S4645" s="8"/>
      <c r="T4645" s="8"/>
      <c r="U4645" s="8"/>
      <c r="V4645" s="8"/>
      <c r="W4645" s="8"/>
    </row>
    <row r="4646" spans="1:23" ht="14.25" customHeight="1">
      <c r="A4646" s="7">
        <v>39475</v>
      </c>
      <c r="B4646" s="8">
        <v>3.4384999999999999</v>
      </c>
      <c r="C4646" s="8">
        <v>4.2225999999999999</v>
      </c>
      <c r="D4646" s="8">
        <v>0.78410000000000002</v>
      </c>
      <c r="E4646" s="8">
        <v>2.8</v>
      </c>
      <c r="F4646" s="8">
        <v>3.61</v>
      </c>
      <c r="G4646" s="8">
        <v>75.56</v>
      </c>
      <c r="H4646" s="8"/>
      <c r="I4646" s="8"/>
      <c r="J4646" s="8"/>
      <c r="N4646" s="7"/>
      <c r="O4646" s="8"/>
      <c r="P4646" s="8"/>
      <c r="Q4646" s="8"/>
      <c r="R4646" s="8"/>
      <c r="S4646" s="8"/>
      <c r="T4646" s="8"/>
      <c r="U4646" s="8"/>
      <c r="V4646" s="8"/>
      <c r="W4646" s="8"/>
    </row>
    <row r="4647" spans="1:23" ht="14.25" customHeight="1">
      <c r="A4647" s="7">
        <v>39472</v>
      </c>
      <c r="B4647" s="8">
        <v>3.44</v>
      </c>
      <c r="C4647" s="8">
        <v>4.2439999999999998</v>
      </c>
      <c r="D4647" s="8">
        <v>0.80399999999999983</v>
      </c>
      <c r="E4647" s="8">
        <v>2.81</v>
      </c>
      <c r="F4647" s="8">
        <v>3.61</v>
      </c>
      <c r="G4647" s="8">
        <v>75.930000000000007</v>
      </c>
      <c r="H4647" s="8"/>
      <c r="I4647" s="8"/>
      <c r="J4647" s="8"/>
      <c r="N4647" s="7"/>
      <c r="O4647" s="8"/>
      <c r="P4647" s="8"/>
      <c r="Q4647" s="8"/>
      <c r="R4647" s="8"/>
      <c r="S4647" s="8"/>
      <c r="T4647" s="8"/>
      <c r="U4647" s="8"/>
      <c r="V4647" s="8"/>
      <c r="W4647" s="8"/>
    </row>
    <row r="4648" spans="1:23" ht="14.25" customHeight="1">
      <c r="A4648" s="7">
        <v>39471</v>
      </c>
      <c r="B4648" s="8">
        <v>3.4474999999999998</v>
      </c>
      <c r="C4648" s="8">
        <v>4.2432999999999996</v>
      </c>
      <c r="D4648" s="8">
        <v>0.79579999999999984</v>
      </c>
      <c r="E4648" s="8">
        <v>2.85</v>
      </c>
      <c r="F4648" s="8">
        <v>3.68</v>
      </c>
      <c r="G4648" s="8">
        <v>75.709999999999994</v>
      </c>
      <c r="H4648" s="8"/>
      <c r="I4648" s="8"/>
      <c r="J4648" s="8"/>
      <c r="N4648" s="7"/>
      <c r="O4648" s="8"/>
      <c r="P4648" s="8"/>
      <c r="Q4648" s="8"/>
      <c r="R4648" s="8"/>
      <c r="S4648" s="8"/>
      <c r="T4648" s="8"/>
      <c r="U4648" s="8"/>
      <c r="V4648" s="8"/>
      <c r="W4648" s="8"/>
    </row>
    <row r="4649" spans="1:23" ht="14.25" customHeight="1">
      <c r="A4649" s="7">
        <v>39470</v>
      </c>
      <c r="B4649" s="8">
        <v>3.5217000000000001</v>
      </c>
      <c r="C4649" s="8">
        <v>4.2882999999999996</v>
      </c>
      <c r="D4649" s="8">
        <v>0.7665999999999995</v>
      </c>
      <c r="E4649" s="8">
        <v>2.64</v>
      </c>
      <c r="F4649" s="8">
        <v>3.51</v>
      </c>
      <c r="G4649" s="8">
        <v>76.319999999999993</v>
      </c>
      <c r="H4649" s="8"/>
      <c r="I4649" s="8"/>
      <c r="J4649" s="8"/>
      <c r="N4649" s="7"/>
      <c r="O4649" s="8"/>
      <c r="P4649" s="8"/>
      <c r="Q4649" s="8"/>
      <c r="R4649" s="8"/>
      <c r="S4649" s="8"/>
      <c r="T4649" s="8"/>
      <c r="U4649" s="8"/>
      <c r="V4649" s="8"/>
      <c r="W4649" s="8"/>
    </row>
    <row r="4650" spans="1:23" ht="14.25" customHeight="1">
      <c r="A4650" s="7">
        <v>39469</v>
      </c>
      <c r="B4650" s="8">
        <v>3.5226999999999999</v>
      </c>
      <c r="C4650" s="8">
        <v>4.3678999999999997</v>
      </c>
      <c r="D4650" s="8">
        <v>0.84519999999999973</v>
      </c>
      <c r="E4650" s="8">
        <v>2.64</v>
      </c>
      <c r="F4650" s="8">
        <v>3.52</v>
      </c>
      <c r="G4650" s="8">
        <v>76.31</v>
      </c>
      <c r="H4650" s="8"/>
      <c r="I4650" s="8"/>
      <c r="J4650" s="8"/>
      <c r="N4650" s="7"/>
      <c r="O4650" s="8"/>
      <c r="P4650" s="8"/>
      <c r="Q4650" s="8"/>
      <c r="R4650" s="8"/>
      <c r="S4650" s="8"/>
      <c r="T4650" s="8"/>
      <c r="U4650" s="8"/>
      <c r="V4650" s="8"/>
      <c r="W4650" s="8"/>
    </row>
    <row r="4651" spans="1:23" ht="14.25" customHeight="1">
      <c r="A4651" s="7">
        <v>39468</v>
      </c>
      <c r="B4651" s="8">
        <v>3.5185</v>
      </c>
      <c r="C4651" s="8">
        <v>4.3776999999999999</v>
      </c>
      <c r="D4651" s="8">
        <v>0.85919999999999996</v>
      </c>
      <c r="E4651" s="8">
        <v>2.86</v>
      </c>
      <c r="F4651" s="8">
        <v>3.66</v>
      </c>
      <c r="G4651" s="8">
        <v>76.989999999999995</v>
      </c>
      <c r="H4651" s="8"/>
      <c r="I4651" s="8"/>
      <c r="J4651" s="8"/>
      <c r="N4651" s="7"/>
      <c r="O4651" s="8"/>
      <c r="P4651" s="8"/>
      <c r="Q4651" s="8"/>
      <c r="R4651" s="8"/>
      <c r="S4651" s="8"/>
      <c r="T4651" s="8"/>
      <c r="U4651" s="8"/>
      <c r="V4651" s="8"/>
      <c r="W4651" s="8"/>
    </row>
    <row r="4652" spans="1:23" ht="14.25" customHeight="1">
      <c r="A4652" s="7">
        <v>39465</v>
      </c>
      <c r="B4652" s="8">
        <v>3.5409000000000002</v>
      </c>
      <c r="C4652" s="8">
        <v>4.4029999999999996</v>
      </c>
      <c r="D4652" s="8">
        <v>0.86209999999999942</v>
      </c>
      <c r="E4652" s="8">
        <v>2.86</v>
      </c>
      <c r="F4652" s="8">
        <v>3.66</v>
      </c>
      <c r="G4652" s="8">
        <v>76.38</v>
      </c>
      <c r="H4652" s="8"/>
      <c r="I4652" s="8"/>
      <c r="J4652" s="8"/>
      <c r="N4652" s="7"/>
      <c r="O4652" s="8"/>
      <c r="P4652" s="8"/>
      <c r="Q4652" s="8"/>
      <c r="R4652" s="8"/>
      <c r="S4652" s="8"/>
      <c r="T4652" s="8"/>
      <c r="U4652" s="8"/>
      <c r="V4652" s="8"/>
      <c r="W4652" s="8"/>
    </row>
    <row r="4653" spans="1:23" ht="14.25" customHeight="1">
      <c r="A4653" s="7">
        <v>39464</v>
      </c>
      <c r="B4653" s="8">
        <v>3.5528</v>
      </c>
      <c r="C4653" s="8">
        <v>4.3978000000000002</v>
      </c>
      <c r="D4653" s="8">
        <v>0.8450000000000002</v>
      </c>
      <c r="E4653" s="8">
        <v>2.9</v>
      </c>
      <c r="F4653" s="8">
        <v>3.66</v>
      </c>
      <c r="G4653" s="8">
        <v>76.239999999999995</v>
      </c>
      <c r="H4653" s="8"/>
      <c r="I4653" s="8"/>
      <c r="J4653" s="8"/>
      <c r="N4653" s="7"/>
      <c r="O4653" s="8"/>
      <c r="P4653" s="8"/>
      <c r="Q4653" s="8"/>
      <c r="R4653" s="8"/>
      <c r="S4653" s="8"/>
      <c r="T4653" s="8"/>
      <c r="U4653" s="8"/>
      <c r="V4653" s="8"/>
      <c r="W4653" s="8"/>
    </row>
    <row r="4654" spans="1:23" ht="14.25" customHeight="1">
      <c r="A4654" s="7">
        <v>39463</v>
      </c>
      <c r="B4654" s="8">
        <v>3.5499000000000001</v>
      </c>
      <c r="C4654" s="8">
        <v>4.4028</v>
      </c>
      <c r="D4654" s="8">
        <v>0.85289999999999999</v>
      </c>
      <c r="E4654" s="8">
        <v>3</v>
      </c>
      <c r="F4654" s="8">
        <v>3.74</v>
      </c>
      <c r="G4654" s="8">
        <v>76.3</v>
      </c>
      <c r="H4654" s="8"/>
      <c r="I4654" s="8"/>
      <c r="J4654" s="8"/>
      <c r="N4654" s="7"/>
      <c r="O4654" s="8"/>
      <c r="P4654" s="8"/>
      <c r="Q4654" s="8"/>
      <c r="R4654" s="8"/>
      <c r="S4654" s="8"/>
      <c r="T4654" s="8"/>
      <c r="U4654" s="8"/>
      <c r="V4654" s="8"/>
      <c r="W4654" s="8"/>
    </row>
    <row r="4655" spans="1:23" ht="14.25" customHeight="1">
      <c r="A4655" s="7">
        <v>39462</v>
      </c>
      <c r="B4655" s="8">
        <v>3.5428000000000002</v>
      </c>
      <c r="C4655" s="8">
        <v>4.4021999999999997</v>
      </c>
      <c r="D4655" s="8">
        <v>0.8593999999999995</v>
      </c>
      <c r="E4655" s="8">
        <v>3</v>
      </c>
      <c r="F4655" s="8">
        <v>3.72</v>
      </c>
      <c r="G4655" s="8">
        <v>75.680000000000007</v>
      </c>
      <c r="H4655" s="8"/>
      <c r="I4655" s="8"/>
      <c r="J4655" s="8"/>
      <c r="N4655" s="7"/>
      <c r="O4655" s="8"/>
      <c r="P4655" s="8"/>
      <c r="Q4655" s="8"/>
      <c r="R4655" s="8"/>
      <c r="S4655" s="8"/>
      <c r="T4655" s="8"/>
      <c r="U4655" s="8"/>
      <c r="V4655" s="8"/>
      <c r="W4655" s="8"/>
    </row>
    <row r="4656" spans="1:23" ht="14.25" customHeight="1">
      <c r="A4656" s="7">
        <v>39461</v>
      </c>
      <c r="B4656" s="8">
        <v>3.5411999999999999</v>
      </c>
      <c r="C4656" s="8">
        <v>4.4020000000000001</v>
      </c>
      <c r="D4656" s="8">
        <v>0.86080000000000023</v>
      </c>
      <c r="E4656" s="8">
        <v>3.08</v>
      </c>
      <c r="F4656" s="8">
        <v>3.81</v>
      </c>
      <c r="G4656" s="8">
        <v>75.61</v>
      </c>
      <c r="H4656" s="8"/>
      <c r="I4656" s="8"/>
      <c r="J4656" s="8"/>
      <c r="N4656" s="7"/>
      <c r="O4656" s="8"/>
      <c r="P4656" s="8"/>
      <c r="Q4656" s="8"/>
      <c r="R4656" s="8"/>
      <c r="S4656" s="8"/>
      <c r="T4656" s="8"/>
      <c r="U4656" s="8"/>
      <c r="V4656" s="8"/>
      <c r="W4656" s="8"/>
    </row>
    <row r="4657" spans="1:23" ht="14.25" customHeight="1">
      <c r="A4657" s="7">
        <v>39458</v>
      </c>
      <c r="B4657" s="8">
        <v>3.5737999999999999</v>
      </c>
      <c r="C4657" s="8">
        <v>4.3893000000000004</v>
      </c>
      <c r="D4657" s="8">
        <v>0.81550000000000056</v>
      </c>
      <c r="E4657" s="8">
        <v>3.06</v>
      </c>
      <c r="F4657" s="8">
        <v>3.82</v>
      </c>
      <c r="G4657" s="8">
        <v>76.010000000000005</v>
      </c>
      <c r="H4657" s="8"/>
      <c r="I4657" s="8"/>
      <c r="J4657" s="8"/>
      <c r="N4657" s="7"/>
      <c r="O4657" s="8"/>
      <c r="P4657" s="8"/>
      <c r="Q4657" s="8"/>
      <c r="R4657" s="8"/>
      <c r="S4657" s="8"/>
      <c r="T4657" s="8"/>
      <c r="U4657" s="8"/>
      <c r="V4657" s="8"/>
      <c r="W4657" s="8"/>
    </row>
    <row r="4658" spans="1:23" ht="14.25" customHeight="1">
      <c r="A4658" s="7">
        <v>39457</v>
      </c>
      <c r="B4658" s="8">
        <v>3.5853999999999999</v>
      </c>
      <c r="C4658" s="8">
        <v>4.4066999999999998</v>
      </c>
      <c r="D4658" s="8">
        <v>0.82129999999999992</v>
      </c>
      <c r="E4658" s="8">
        <v>3.16</v>
      </c>
      <c r="F4658" s="8">
        <v>3.91</v>
      </c>
      <c r="G4658" s="8">
        <v>75.87</v>
      </c>
      <c r="H4658" s="8"/>
      <c r="I4658" s="8"/>
      <c r="J4658" s="8"/>
      <c r="N4658" s="7"/>
      <c r="O4658" s="8"/>
      <c r="P4658" s="8"/>
      <c r="Q4658" s="8"/>
      <c r="R4658" s="8"/>
      <c r="S4658" s="8"/>
      <c r="T4658" s="8"/>
      <c r="U4658" s="8"/>
      <c r="V4658" s="8"/>
      <c r="W4658" s="8"/>
    </row>
    <row r="4659" spans="1:23" ht="14.25" customHeight="1">
      <c r="A4659" s="7">
        <v>39456</v>
      </c>
      <c r="B4659" s="8">
        <v>3.5200999999999998</v>
      </c>
      <c r="C4659" s="8">
        <v>4.4021999999999997</v>
      </c>
      <c r="D4659" s="8">
        <v>0.88209999999999988</v>
      </c>
      <c r="E4659" s="8">
        <v>3.1</v>
      </c>
      <c r="F4659" s="8">
        <v>3.82</v>
      </c>
      <c r="G4659" s="8">
        <v>76.48</v>
      </c>
      <c r="H4659" s="8"/>
      <c r="I4659" s="8"/>
      <c r="J4659" s="8"/>
      <c r="N4659" s="7"/>
      <c r="O4659" s="8"/>
      <c r="P4659" s="8"/>
      <c r="Q4659" s="8"/>
      <c r="R4659" s="8"/>
      <c r="S4659" s="8"/>
      <c r="T4659" s="8"/>
      <c r="U4659" s="8"/>
      <c r="V4659" s="8"/>
      <c r="W4659" s="8"/>
    </row>
    <row r="4660" spans="1:23" ht="14.25" customHeight="1">
      <c r="A4660" s="7">
        <v>39455</v>
      </c>
      <c r="B4660" s="8">
        <v>3.5103</v>
      </c>
      <c r="C4660" s="8">
        <v>4.4024000000000001</v>
      </c>
      <c r="D4660" s="8">
        <v>0.89210000000000012</v>
      </c>
      <c r="E4660" s="8">
        <v>3.16</v>
      </c>
      <c r="F4660" s="8">
        <v>3.86</v>
      </c>
      <c r="G4660" s="8">
        <v>76.099999999999994</v>
      </c>
      <c r="H4660" s="8"/>
      <c r="I4660" s="8"/>
      <c r="J4660" s="8"/>
      <c r="N4660" s="7"/>
      <c r="O4660" s="8"/>
      <c r="P4660" s="8"/>
      <c r="Q4660" s="8"/>
      <c r="R4660" s="8"/>
      <c r="S4660" s="8"/>
      <c r="T4660" s="8"/>
      <c r="U4660" s="8"/>
      <c r="V4660" s="8"/>
      <c r="W4660" s="8"/>
    </row>
    <row r="4661" spans="1:23" ht="14.25" customHeight="1">
      <c r="A4661" s="7">
        <v>39454</v>
      </c>
      <c r="B4661" s="8">
        <v>3.58</v>
      </c>
      <c r="C4661" s="8">
        <v>4.3948</v>
      </c>
      <c r="D4661" s="8">
        <v>0.81479999999999997</v>
      </c>
      <c r="E4661" s="8">
        <v>3.16</v>
      </c>
      <c r="F4661" s="8">
        <v>3.86</v>
      </c>
      <c r="G4661" s="8">
        <v>76.17</v>
      </c>
      <c r="H4661" s="8"/>
      <c r="I4661" s="8"/>
      <c r="J4661" s="8"/>
      <c r="N4661" s="7"/>
      <c r="O4661" s="8"/>
      <c r="P4661" s="8"/>
      <c r="Q4661" s="8"/>
      <c r="R4661" s="8"/>
      <c r="S4661" s="8"/>
      <c r="T4661" s="8"/>
      <c r="U4661" s="8"/>
      <c r="V4661" s="8"/>
      <c r="W4661" s="8"/>
    </row>
    <row r="4662" spans="1:23" ht="14.25" customHeight="1">
      <c r="A4662" s="7">
        <v>39451</v>
      </c>
      <c r="B4662" s="8">
        <v>3.59</v>
      </c>
      <c r="C4662" s="8">
        <v>4.4013</v>
      </c>
      <c r="D4662" s="8">
        <v>0.81130000000000013</v>
      </c>
      <c r="E4662" s="8">
        <v>3.18</v>
      </c>
      <c r="F4662" s="8">
        <v>3.88</v>
      </c>
      <c r="G4662" s="8">
        <v>75.91</v>
      </c>
      <c r="H4662" s="8"/>
      <c r="I4662" s="8"/>
      <c r="J4662" s="8"/>
      <c r="N4662" s="7"/>
      <c r="O4662" s="8"/>
      <c r="P4662" s="8"/>
      <c r="Q4662" s="8"/>
      <c r="R4662" s="8"/>
      <c r="S4662" s="8"/>
      <c r="T4662" s="8"/>
      <c r="U4662" s="8"/>
      <c r="V4662" s="8"/>
      <c r="W4662" s="8"/>
    </row>
    <row r="4663" spans="1:23" ht="14.25" customHeight="1">
      <c r="A4663" s="7">
        <v>39450</v>
      </c>
      <c r="B4663" s="8">
        <v>3.58</v>
      </c>
      <c r="C4663" s="8">
        <v>4.4263000000000003</v>
      </c>
      <c r="D4663" s="8">
        <v>0.84630000000000027</v>
      </c>
      <c r="E4663" s="8">
        <v>3.26</v>
      </c>
      <c r="F4663" s="8">
        <v>3.91</v>
      </c>
      <c r="G4663" s="8">
        <v>75.88</v>
      </c>
      <c r="H4663" s="8"/>
      <c r="I4663" s="8"/>
      <c r="J4663" s="8"/>
      <c r="N4663" s="7"/>
      <c r="O4663" s="8"/>
      <c r="P4663" s="8"/>
      <c r="Q4663" s="8"/>
      <c r="R4663" s="8"/>
      <c r="S4663" s="8"/>
      <c r="T4663" s="8"/>
      <c r="U4663" s="8"/>
      <c r="V4663" s="8"/>
      <c r="W4663" s="8"/>
    </row>
    <row r="4664" spans="1:23" ht="14.25" customHeight="1">
      <c r="A4664" s="7">
        <v>39449</v>
      </c>
      <c r="B4664" s="8">
        <v>3.6894</v>
      </c>
      <c r="C4664" s="8">
        <v>4.4363000000000001</v>
      </c>
      <c r="D4664" s="8">
        <v>0.74690000000000012</v>
      </c>
      <c r="E4664" s="8">
        <v>3.28</v>
      </c>
      <c r="F4664" s="8">
        <v>3.91</v>
      </c>
      <c r="G4664" s="8">
        <v>76.03</v>
      </c>
      <c r="H4664" s="8"/>
      <c r="I4664" s="8"/>
      <c r="J4664" s="8"/>
      <c r="N4664" s="7"/>
      <c r="O4664" s="8"/>
      <c r="P4664" s="8"/>
      <c r="Q4664" s="8"/>
      <c r="R4664" s="8"/>
      <c r="S4664" s="8"/>
      <c r="T4664" s="8"/>
      <c r="U4664" s="8"/>
      <c r="V4664" s="8"/>
      <c r="W4664" s="8"/>
    </row>
    <row r="4665" spans="1:23" ht="14.25" customHeight="1">
      <c r="A4665" s="7">
        <v>39448</v>
      </c>
      <c r="B4665" s="8">
        <v>3.6774</v>
      </c>
      <c r="C4665" s="8">
        <v>4.4253</v>
      </c>
      <c r="D4665" s="8">
        <v>0.74790000000000001</v>
      </c>
      <c r="E4665" s="8">
        <v>3.45</v>
      </c>
      <c r="F4665" s="8">
        <v>4.04</v>
      </c>
      <c r="G4665" s="8">
        <v>76.64</v>
      </c>
      <c r="H4665" s="8"/>
      <c r="I4665" s="8"/>
      <c r="J4665" s="8"/>
      <c r="N4665" s="7"/>
      <c r="O4665" s="8"/>
      <c r="P4665" s="8"/>
      <c r="Q4665" s="8"/>
      <c r="R4665" s="8"/>
      <c r="S4665" s="8"/>
      <c r="T4665" s="8"/>
      <c r="U4665" s="8"/>
      <c r="V4665" s="8"/>
      <c r="W4665" s="8"/>
    </row>
    <row r="4666" spans="1:23" ht="14.25" customHeight="1">
      <c r="A4666" s="7">
        <v>39447</v>
      </c>
      <c r="B4666" s="8">
        <v>3.6774</v>
      </c>
      <c r="C4666" s="8">
        <v>4.4253</v>
      </c>
      <c r="D4666" s="8">
        <v>0.74790000000000001</v>
      </c>
      <c r="E4666" s="8">
        <v>3.45</v>
      </c>
      <c r="F4666" s="8">
        <v>4.04</v>
      </c>
      <c r="G4666" s="8">
        <v>76.69</v>
      </c>
      <c r="H4666" s="8"/>
      <c r="I4666" s="8"/>
      <c r="J4666" s="8"/>
      <c r="N4666" s="7"/>
      <c r="O4666" s="8"/>
      <c r="P4666" s="8"/>
      <c r="Q4666" s="8"/>
      <c r="R4666" s="8"/>
      <c r="S4666" s="8"/>
      <c r="T4666" s="8"/>
      <c r="U4666" s="8"/>
      <c r="V4666" s="8"/>
      <c r="W4666" s="8"/>
    </row>
    <row r="4667" spans="1:23" ht="14.25" customHeight="1">
      <c r="A4667" s="7">
        <v>39445</v>
      </c>
      <c r="B4667" s="8">
        <v>3.6774</v>
      </c>
      <c r="C4667" s="8">
        <v>4.4253</v>
      </c>
      <c r="D4667" s="8">
        <v>0.74790000000000001</v>
      </c>
      <c r="E4667" s="8">
        <v>3.52</v>
      </c>
      <c r="F4667" s="8">
        <v>4.1100000000000003</v>
      </c>
      <c r="G4667" s="8">
        <v>76.11</v>
      </c>
      <c r="H4667" s="8"/>
      <c r="I4667" s="8"/>
      <c r="J4667" s="8"/>
      <c r="N4667" s="7"/>
      <c r="O4667" s="8"/>
      <c r="P4667" s="8"/>
      <c r="Q4667" s="8"/>
      <c r="R4667" s="8"/>
      <c r="S4667" s="8"/>
      <c r="T4667" s="8"/>
      <c r="U4667" s="8"/>
      <c r="V4667" s="8"/>
      <c r="W4667" s="8"/>
    </row>
    <row r="4668" spans="1:23" ht="14.25" customHeight="1">
      <c r="A4668" s="7">
        <v>39444</v>
      </c>
      <c r="B4668" s="8">
        <v>3.6732</v>
      </c>
      <c r="C4668" s="8">
        <v>4.4356999999999998</v>
      </c>
      <c r="D4668" s="8">
        <v>0.76249999999999973</v>
      </c>
      <c r="E4668" s="8">
        <v>3.52</v>
      </c>
      <c r="F4668" s="8">
        <v>4.1100000000000003</v>
      </c>
      <c r="G4668" s="8">
        <v>76.11</v>
      </c>
      <c r="H4668" s="8"/>
      <c r="I4668" s="8"/>
      <c r="J4668" s="8"/>
      <c r="N4668" s="7"/>
      <c r="O4668" s="8"/>
      <c r="P4668" s="8"/>
      <c r="Q4668" s="8"/>
      <c r="R4668" s="8"/>
      <c r="S4668" s="8"/>
      <c r="T4668" s="8"/>
      <c r="U4668" s="8"/>
      <c r="V4668" s="8"/>
      <c r="W4668" s="8"/>
    </row>
    <row r="4669" spans="1:23" ht="14.25" customHeight="1">
      <c r="A4669" s="7">
        <v>39443</v>
      </c>
      <c r="B4669" s="8">
        <v>3.6831999999999998</v>
      </c>
      <c r="C4669" s="8">
        <v>4.4005000000000001</v>
      </c>
      <c r="D4669" s="8">
        <v>0.71730000000000027</v>
      </c>
      <c r="E4669" s="8">
        <v>3.64</v>
      </c>
      <c r="F4669" s="8">
        <v>4.21</v>
      </c>
      <c r="G4669" s="8">
        <v>76.62</v>
      </c>
      <c r="H4669" s="8"/>
      <c r="I4669" s="8"/>
      <c r="J4669" s="8"/>
      <c r="N4669" s="7"/>
      <c r="O4669" s="8"/>
      <c r="P4669" s="8"/>
      <c r="Q4669" s="8"/>
      <c r="R4669" s="8"/>
      <c r="S4669" s="8"/>
      <c r="T4669" s="8"/>
      <c r="U4669" s="8"/>
      <c r="V4669" s="8"/>
      <c r="W4669" s="8"/>
    </row>
    <row r="4670" spans="1:23" ht="14.25" customHeight="1">
      <c r="A4670" s="7">
        <v>39442</v>
      </c>
      <c r="B4670" s="8">
        <v>3.6768000000000001</v>
      </c>
      <c r="C4670" s="8">
        <v>4.4541000000000004</v>
      </c>
      <c r="D4670" s="8">
        <v>0.77730000000000032</v>
      </c>
      <c r="E4670" s="8">
        <v>3.72</v>
      </c>
      <c r="F4670" s="8">
        <v>4.3</v>
      </c>
      <c r="G4670" s="8">
        <v>77.2</v>
      </c>
      <c r="H4670" s="8"/>
      <c r="I4670" s="8"/>
      <c r="J4670" s="8"/>
      <c r="N4670" s="7"/>
      <c r="O4670" s="8"/>
      <c r="P4670" s="8"/>
      <c r="Q4670" s="8"/>
      <c r="R4670" s="8"/>
      <c r="S4670" s="8"/>
      <c r="T4670" s="8"/>
      <c r="U4670" s="8"/>
      <c r="V4670" s="8"/>
      <c r="W4670" s="8"/>
    </row>
    <row r="4671" spans="1:23" ht="14.25" customHeight="1">
      <c r="A4671" s="7">
        <v>39441</v>
      </c>
      <c r="B4671" s="8">
        <v>3.6766999999999999</v>
      </c>
      <c r="C4671" s="8">
        <v>4.4527999999999999</v>
      </c>
      <c r="D4671" s="8">
        <v>0.77610000000000001</v>
      </c>
      <c r="E4671" s="8">
        <v>3.65</v>
      </c>
      <c r="F4671" s="8">
        <v>4.2300000000000004</v>
      </c>
      <c r="G4671" s="8">
        <v>77.56</v>
      </c>
      <c r="H4671" s="8"/>
      <c r="I4671" s="8"/>
      <c r="J4671" s="8"/>
      <c r="N4671" s="7"/>
      <c r="O4671" s="8"/>
      <c r="P4671" s="8"/>
      <c r="Q4671" s="8"/>
      <c r="R4671" s="8"/>
      <c r="S4671" s="8"/>
      <c r="T4671" s="8"/>
      <c r="U4671" s="8"/>
      <c r="V4671" s="8"/>
      <c r="W4671" s="8"/>
    </row>
    <row r="4672" spans="1:23" ht="14.25" customHeight="1">
      <c r="A4672" s="7">
        <v>39440</v>
      </c>
      <c r="B4672" s="8">
        <v>3.68</v>
      </c>
      <c r="C4672" s="8">
        <v>4.4516999999999998</v>
      </c>
      <c r="D4672" s="8">
        <v>0.77169999999999961</v>
      </c>
      <c r="E4672" s="8">
        <v>3.65</v>
      </c>
      <c r="F4672" s="8">
        <v>4.2300000000000004</v>
      </c>
      <c r="G4672" s="8">
        <v>77.58</v>
      </c>
      <c r="H4672" s="8"/>
      <c r="I4672" s="8"/>
      <c r="J4672" s="8"/>
      <c r="N4672" s="7"/>
      <c r="O4672" s="8"/>
      <c r="P4672" s="8"/>
      <c r="Q4672" s="8"/>
      <c r="R4672" s="8"/>
      <c r="S4672" s="8"/>
      <c r="T4672" s="8"/>
      <c r="U4672" s="8"/>
      <c r="V4672" s="8"/>
      <c r="W4672" s="8"/>
    </row>
    <row r="4673" spans="1:23" ht="14.25" customHeight="1">
      <c r="A4673" s="7">
        <v>39437</v>
      </c>
      <c r="B4673" s="8">
        <v>3.72</v>
      </c>
      <c r="C4673" s="8">
        <v>4.4526000000000003</v>
      </c>
      <c r="D4673" s="8">
        <v>0.73260000000000014</v>
      </c>
      <c r="E4673" s="8">
        <v>3.58</v>
      </c>
      <c r="F4673" s="8">
        <v>4.18</v>
      </c>
      <c r="G4673" s="8">
        <v>77.63</v>
      </c>
      <c r="H4673" s="8"/>
      <c r="I4673" s="8"/>
      <c r="J4673" s="8"/>
      <c r="N4673" s="7"/>
      <c r="O4673" s="8"/>
      <c r="P4673" s="8"/>
      <c r="Q4673" s="8"/>
      <c r="R4673" s="8"/>
      <c r="S4673" s="8"/>
      <c r="T4673" s="8"/>
      <c r="U4673" s="8"/>
      <c r="V4673" s="8"/>
      <c r="W4673" s="8"/>
    </row>
    <row r="4674" spans="1:23" ht="14.25" customHeight="1">
      <c r="A4674" s="7">
        <v>39436</v>
      </c>
      <c r="B4674" s="8">
        <v>3.6252</v>
      </c>
      <c r="C4674" s="8">
        <v>4.4282000000000004</v>
      </c>
      <c r="D4674" s="8">
        <v>0.80300000000000038</v>
      </c>
      <c r="E4674" s="8">
        <v>3.45</v>
      </c>
      <c r="F4674" s="8">
        <v>4.04</v>
      </c>
      <c r="G4674" s="8">
        <v>77.77</v>
      </c>
      <c r="H4674" s="8"/>
      <c r="I4674" s="8"/>
      <c r="J4674" s="8"/>
      <c r="N4674" s="7"/>
      <c r="O4674" s="8"/>
      <c r="P4674" s="8"/>
      <c r="Q4674" s="8"/>
      <c r="R4674" s="8"/>
      <c r="S4674" s="8"/>
      <c r="T4674" s="8"/>
      <c r="U4674" s="8"/>
      <c r="V4674" s="8"/>
      <c r="W4674" s="8"/>
    </row>
    <row r="4675" spans="1:23" ht="14.25" customHeight="1">
      <c r="A4675" s="7">
        <v>39435</v>
      </c>
      <c r="B4675" s="8">
        <v>3.6191</v>
      </c>
      <c r="C4675" s="8">
        <v>4.4279999999999999</v>
      </c>
      <c r="D4675" s="8">
        <v>0.80889999999999995</v>
      </c>
      <c r="E4675" s="8">
        <v>3.46</v>
      </c>
      <c r="F4675" s="8">
        <v>4.0599999999999996</v>
      </c>
      <c r="G4675" s="8">
        <v>77.55</v>
      </c>
      <c r="H4675" s="8"/>
      <c r="I4675" s="8"/>
      <c r="J4675" s="8"/>
      <c r="N4675" s="7"/>
      <c r="O4675" s="8"/>
      <c r="P4675" s="8"/>
      <c r="Q4675" s="8"/>
      <c r="R4675" s="8"/>
      <c r="S4675" s="8"/>
      <c r="T4675" s="8"/>
      <c r="U4675" s="8"/>
      <c r="V4675" s="8"/>
      <c r="W4675" s="8"/>
    </row>
    <row r="4676" spans="1:23" ht="14.25" customHeight="1">
      <c r="A4676" s="7">
        <v>39434</v>
      </c>
      <c r="B4676" s="8">
        <v>3.6189</v>
      </c>
      <c r="C4676" s="8">
        <v>4.4279000000000002</v>
      </c>
      <c r="D4676" s="8">
        <v>0.80900000000000016</v>
      </c>
      <c r="E4676" s="8">
        <v>3.53</v>
      </c>
      <c r="F4676" s="8">
        <v>4.1399999999999997</v>
      </c>
      <c r="G4676" s="8">
        <v>77.400000000000006</v>
      </c>
      <c r="H4676" s="8"/>
      <c r="I4676" s="8"/>
      <c r="J4676" s="8"/>
      <c r="N4676" s="7"/>
      <c r="O4676" s="8"/>
      <c r="P4676" s="8"/>
      <c r="Q4676" s="8"/>
      <c r="R4676" s="8"/>
      <c r="S4676" s="8"/>
      <c r="T4676" s="8"/>
      <c r="U4676" s="8"/>
      <c r="V4676" s="8"/>
      <c r="W4676" s="8"/>
    </row>
    <row r="4677" spans="1:23" ht="14.25" customHeight="1">
      <c r="A4677" s="7">
        <v>39433</v>
      </c>
      <c r="B4677" s="8">
        <v>3.6233</v>
      </c>
      <c r="C4677" s="8">
        <v>4.4282000000000004</v>
      </c>
      <c r="D4677" s="8">
        <v>0.80490000000000039</v>
      </c>
      <c r="E4677" s="8">
        <v>3.57</v>
      </c>
      <c r="F4677" s="8">
        <v>4.2</v>
      </c>
      <c r="G4677" s="8">
        <v>77.36</v>
      </c>
      <c r="H4677" s="8"/>
      <c r="I4677" s="8"/>
      <c r="J4677" s="8"/>
      <c r="N4677" s="7"/>
      <c r="O4677" s="8"/>
      <c r="P4677" s="8"/>
      <c r="Q4677" s="8"/>
      <c r="R4677" s="8"/>
      <c r="S4677" s="8"/>
      <c r="T4677" s="8"/>
      <c r="U4677" s="8"/>
      <c r="V4677" s="8"/>
      <c r="W4677" s="8"/>
    </row>
    <row r="4678" spans="1:23" ht="14.25" customHeight="1">
      <c r="A4678" s="7">
        <v>39430</v>
      </c>
      <c r="B4678" s="8">
        <v>3.6364999999999998</v>
      </c>
      <c r="C4678" s="8">
        <v>4.4250999999999996</v>
      </c>
      <c r="D4678" s="8">
        <v>0.78859999999999975</v>
      </c>
      <c r="E4678" s="8">
        <v>3.63</v>
      </c>
      <c r="F4678" s="8">
        <v>4.24</v>
      </c>
      <c r="G4678" s="8">
        <v>77.38</v>
      </c>
      <c r="H4678" s="8"/>
      <c r="I4678" s="8"/>
      <c r="J4678" s="8"/>
      <c r="N4678" s="7"/>
      <c r="O4678" s="8"/>
      <c r="P4678" s="8"/>
      <c r="Q4678" s="8"/>
      <c r="R4678" s="8"/>
      <c r="S4678" s="8"/>
      <c r="T4678" s="8"/>
      <c r="U4678" s="8"/>
      <c r="V4678" s="8"/>
      <c r="W4678" s="8"/>
    </row>
    <row r="4679" spans="1:23" ht="14.25" customHeight="1">
      <c r="A4679" s="7">
        <v>39429</v>
      </c>
      <c r="B4679" s="8">
        <v>3.69</v>
      </c>
      <c r="C4679" s="8">
        <v>4.5067000000000004</v>
      </c>
      <c r="D4679" s="8">
        <v>0.81670000000000043</v>
      </c>
      <c r="E4679" s="8">
        <v>3.54</v>
      </c>
      <c r="F4679" s="8">
        <v>4.18</v>
      </c>
      <c r="G4679" s="8">
        <v>76.52</v>
      </c>
      <c r="H4679" s="8"/>
      <c r="I4679" s="8"/>
      <c r="J4679" s="8"/>
      <c r="N4679" s="7"/>
      <c r="O4679" s="8"/>
      <c r="P4679" s="8"/>
      <c r="Q4679" s="8"/>
      <c r="R4679" s="8"/>
      <c r="S4679" s="8"/>
      <c r="T4679" s="8"/>
      <c r="U4679" s="8"/>
      <c r="V4679" s="8"/>
      <c r="W4679" s="8"/>
    </row>
    <row r="4680" spans="1:23" ht="14.25" customHeight="1">
      <c r="A4680" s="7">
        <v>39428</v>
      </c>
      <c r="B4680" s="8">
        <v>3.69</v>
      </c>
      <c r="C4680" s="8">
        <v>4.5118</v>
      </c>
      <c r="D4680" s="8">
        <v>0.82180000000000009</v>
      </c>
      <c r="E4680" s="8">
        <v>3.41</v>
      </c>
      <c r="F4680" s="8">
        <v>4.05</v>
      </c>
      <c r="G4680" s="8">
        <v>76.180000000000007</v>
      </c>
      <c r="H4680" s="8"/>
      <c r="I4680" s="8"/>
      <c r="J4680" s="8"/>
      <c r="N4680" s="7"/>
      <c r="O4680" s="8"/>
      <c r="P4680" s="8"/>
      <c r="Q4680" s="8"/>
      <c r="R4680" s="8"/>
      <c r="S4680" s="8"/>
      <c r="T4680" s="8"/>
      <c r="U4680" s="8"/>
      <c r="V4680" s="8"/>
      <c r="W4680" s="8"/>
    </row>
    <row r="4681" spans="1:23" ht="14.25" customHeight="1">
      <c r="A4681" s="7">
        <v>39427</v>
      </c>
      <c r="B4681" s="8">
        <v>3.72</v>
      </c>
      <c r="C4681" s="8">
        <v>4.5115999999999996</v>
      </c>
      <c r="D4681" s="8">
        <v>0.79159999999999942</v>
      </c>
      <c r="E4681" s="8">
        <v>3.32</v>
      </c>
      <c r="F4681" s="8">
        <v>3.98</v>
      </c>
      <c r="G4681" s="8">
        <v>76.28</v>
      </c>
      <c r="H4681" s="8"/>
      <c r="I4681" s="8"/>
      <c r="J4681" s="8"/>
      <c r="N4681" s="7"/>
      <c r="O4681" s="8"/>
      <c r="P4681" s="8"/>
      <c r="Q4681" s="8"/>
      <c r="R4681" s="8"/>
      <c r="S4681" s="8"/>
      <c r="T4681" s="8"/>
      <c r="U4681" s="8"/>
      <c r="V4681" s="8"/>
      <c r="W4681" s="8"/>
    </row>
    <row r="4682" spans="1:23" ht="14.25" customHeight="1">
      <c r="A4682" s="7">
        <v>39426</v>
      </c>
      <c r="B4682" s="8">
        <v>3.76</v>
      </c>
      <c r="C4682" s="8">
        <v>4.4996</v>
      </c>
      <c r="D4682" s="8">
        <v>0.73960000000000026</v>
      </c>
      <c r="E4682" s="8">
        <v>3.54</v>
      </c>
      <c r="F4682" s="8">
        <v>4.1500000000000004</v>
      </c>
      <c r="G4682" s="8">
        <v>76.06</v>
      </c>
      <c r="H4682" s="8"/>
      <c r="I4682" s="8"/>
      <c r="J4682" s="8"/>
      <c r="N4682" s="7"/>
      <c r="O4682" s="8"/>
      <c r="P4682" s="8"/>
      <c r="Q4682" s="8"/>
      <c r="R4682" s="8"/>
      <c r="S4682" s="8"/>
      <c r="T4682" s="8"/>
      <c r="U4682" s="8"/>
      <c r="V4682" s="8"/>
      <c r="W4682" s="8"/>
    </row>
    <row r="4683" spans="1:23" ht="14.25" customHeight="1">
      <c r="A4683" s="7">
        <v>39423</v>
      </c>
      <c r="B4683" s="8">
        <v>3.7549999999999999</v>
      </c>
      <c r="C4683" s="8">
        <v>4.5042999999999997</v>
      </c>
      <c r="D4683" s="8">
        <v>0.74929999999999986</v>
      </c>
      <c r="E4683" s="8">
        <v>3.51</v>
      </c>
      <c r="F4683" s="8">
        <v>4.12</v>
      </c>
      <c r="G4683" s="8">
        <v>76.290000000000006</v>
      </c>
      <c r="H4683" s="8"/>
      <c r="I4683" s="8"/>
      <c r="J4683" s="8"/>
      <c r="N4683" s="7"/>
      <c r="O4683" s="8"/>
      <c r="P4683" s="8"/>
      <c r="Q4683" s="8"/>
      <c r="R4683" s="8"/>
      <c r="S4683" s="8"/>
      <c r="T4683" s="8"/>
      <c r="U4683" s="8"/>
      <c r="V4683" s="8"/>
      <c r="W4683" s="8"/>
    </row>
    <row r="4684" spans="1:23" ht="14.25" customHeight="1">
      <c r="A4684" s="7">
        <v>39422</v>
      </c>
      <c r="B4684" s="8">
        <v>3.75</v>
      </c>
      <c r="C4684" s="8">
        <v>4.5038</v>
      </c>
      <c r="D4684" s="8">
        <v>0.75380000000000003</v>
      </c>
      <c r="E4684" s="8">
        <v>3.39</v>
      </c>
      <c r="F4684" s="8">
        <v>4.0199999999999996</v>
      </c>
      <c r="G4684" s="8">
        <v>76.349999999999994</v>
      </c>
      <c r="H4684" s="8"/>
      <c r="I4684" s="8"/>
      <c r="J4684" s="8"/>
      <c r="N4684" s="7"/>
      <c r="O4684" s="8"/>
      <c r="P4684" s="8"/>
      <c r="Q4684" s="8"/>
      <c r="R4684" s="8"/>
      <c r="S4684" s="8"/>
      <c r="T4684" s="8"/>
      <c r="U4684" s="8"/>
      <c r="V4684" s="8"/>
      <c r="W4684" s="8"/>
    </row>
    <row r="4685" spans="1:23" ht="14.25" customHeight="1">
      <c r="A4685" s="7">
        <v>39421</v>
      </c>
      <c r="B4685" s="8">
        <v>3.76</v>
      </c>
      <c r="C4685" s="8">
        <v>4.5095999999999998</v>
      </c>
      <c r="D4685" s="8">
        <v>0.74960000000000004</v>
      </c>
      <c r="E4685" s="8">
        <v>3.28</v>
      </c>
      <c r="F4685" s="8">
        <v>3.92</v>
      </c>
      <c r="G4685" s="8">
        <v>76.430000000000007</v>
      </c>
      <c r="H4685" s="8"/>
      <c r="I4685" s="8"/>
      <c r="J4685" s="8"/>
      <c r="N4685" s="7"/>
      <c r="O4685" s="8"/>
      <c r="P4685" s="8"/>
      <c r="Q4685" s="8"/>
      <c r="R4685" s="8"/>
      <c r="S4685" s="8"/>
      <c r="T4685" s="8"/>
      <c r="U4685" s="8"/>
      <c r="V4685" s="8"/>
      <c r="W4685" s="8"/>
    </row>
    <row r="4686" spans="1:23" ht="14.25" customHeight="1">
      <c r="A4686" s="7">
        <v>39420</v>
      </c>
      <c r="B4686" s="8">
        <v>3.78</v>
      </c>
      <c r="C4686" s="8">
        <v>4.5084999999999997</v>
      </c>
      <c r="D4686" s="8">
        <v>0.72849999999999993</v>
      </c>
      <c r="E4686" s="8">
        <v>3.28</v>
      </c>
      <c r="F4686" s="8">
        <v>3.89</v>
      </c>
      <c r="G4686" s="8">
        <v>75.66</v>
      </c>
      <c r="H4686" s="8"/>
      <c r="I4686" s="8"/>
      <c r="J4686" s="8"/>
      <c r="N4686" s="7"/>
      <c r="O4686" s="8"/>
      <c r="P4686" s="8"/>
      <c r="Q4686" s="8"/>
      <c r="R4686" s="8"/>
      <c r="S4686" s="8"/>
      <c r="T4686" s="8"/>
      <c r="U4686" s="8"/>
      <c r="V4686" s="8"/>
      <c r="W4686" s="8"/>
    </row>
    <row r="4687" spans="1:23" ht="14.25" customHeight="1">
      <c r="A4687" s="7">
        <v>39419</v>
      </c>
      <c r="B4687" s="8">
        <v>3.7650000000000001</v>
      </c>
      <c r="C4687" s="8">
        <v>4.5084999999999997</v>
      </c>
      <c r="D4687" s="8">
        <v>0.74349999999999961</v>
      </c>
      <c r="E4687" s="8">
        <v>3.28</v>
      </c>
      <c r="F4687" s="8">
        <v>3.89</v>
      </c>
      <c r="G4687" s="8">
        <v>75.95</v>
      </c>
      <c r="H4687" s="8"/>
      <c r="I4687" s="8"/>
      <c r="J4687" s="8"/>
      <c r="N4687" s="7"/>
      <c r="O4687" s="8"/>
      <c r="P4687" s="8"/>
      <c r="Q4687" s="8"/>
      <c r="R4687" s="8"/>
      <c r="S4687" s="8"/>
      <c r="T4687" s="8"/>
      <c r="U4687" s="8"/>
      <c r="V4687" s="8"/>
      <c r="W4687" s="8"/>
    </row>
    <row r="4688" spans="1:23" ht="14.25" customHeight="1">
      <c r="A4688" s="7">
        <v>39416</v>
      </c>
      <c r="B4688" s="8">
        <v>3.77</v>
      </c>
      <c r="C4688" s="8">
        <v>4.5086000000000004</v>
      </c>
      <c r="D4688" s="8">
        <v>0.73860000000000037</v>
      </c>
      <c r="E4688" s="8">
        <v>3.41</v>
      </c>
      <c r="F4688" s="8">
        <v>3.97</v>
      </c>
      <c r="G4688" s="8">
        <v>76.150000000000006</v>
      </c>
      <c r="H4688" s="8"/>
      <c r="I4688" s="8"/>
      <c r="J4688" s="8"/>
      <c r="N4688" s="7"/>
      <c r="O4688" s="8"/>
      <c r="P4688" s="8"/>
      <c r="Q4688" s="8"/>
      <c r="R4688" s="8"/>
      <c r="S4688" s="8"/>
      <c r="T4688" s="8"/>
      <c r="U4688" s="8"/>
      <c r="V4688" s="8"/>
      <c r="W4688" s="8"/>
    </row>
    <row r="4689" spans="1:23" ht="14.25" customHeight="1">
      <c r="A4689" s="7">
        <v>39415</v>
      </c>
      <c r="B4689" s="8">
        <v>3.78</v>
      </c>
      <c r="C4689" s="8">
        <v>4.5084</v>
      </c>
      <c r="D4689" s="8">
        <v>0.72840000000000016</v>
      </c>
      <c r="E4689" s="8">
        <v>3.42</v>
      </c>
      <c r="F4689" s="8">
        <v>3.94</v>
      </c>
      <c r="G4689" s="8">
        <v>75.64</v>
      </c>
      <c r="H4689" s="8"/>
      <c r="I4689" s="8"/>
      <c r="J4689" s="8"/>
      <c r="N4689" s="7"/>
      <c r="O4689" s="8"/>
      <c r="P4689" s="8"/>
      <c r="Q4689" s="8"/>
      <c r="R4689" s="8"/>
      <c r="S4689" s="8"/>
      <c r="T4689" s="8"/>
      <c r="U4689" s="8"/>
      <c r="V4689" s="8"/>
      <c r="W4689" s="8"/>
    </row>
    <row r="4690" spans="1:23" ht="14.25" customHeight="1">
      <c r="A4690" s="7">
        <v>39414</v>
      </c>
      <c r="B4690" s="8">
        <v>3.75</v>
      </c>
      <c r="C4690" s="8">
        <v>4.5088999999999997</v>
      </c>
      <c r="D4690" s="8">
        <v>0.75889999999999969</v>
      </c>
      <c r="E4690" s="8">
        <v>3.5</v>
      </c>
      <c r="F4690" s="8">
        <v>4.03</v>
      </c>
      <c r="G4690" s="8">
        <v>75.13</v>
      </c>
      <c r="H4690" s="8"/>
      <c r="I4690" s="8"/>
      <c r="J4690" s="8"/>
      <c r="N4690" s="7"/>
      <c r="O4690" s="8"/>
      <c r="P4690" s="8"/>
      <c r="Q4690" s="8"/>
      <c r="R4690" s="8"/>
      <c r="S4690" s="8"/>
      <c r="T4690" s="8"/>
      <c r="U4690" s="8"/>
      <c r="V4690" s="8"/>
      <c r="W4690" s="8"/>
    </row>
    <row r="4691" spans="1:23" ht="14.25" customHeight="1">
      <c r="A4691" s="7">
        <v>39413</v>
      </c>
      <c r="B4691" s="8">
        <v>3.75</v>
      </c>
      <c r="C4691" s="8">
        <v>4.5247000000000002</v>
      </c>
      <c r="D4691" s="8">
        <v>0.77470000000000017</v>
      </c>
      <c r="E4691" s="8">
        <v>3.38</v>
      </c>
      <c r="F4691" s="8">
        <v>3.95</v>
      </c>
      <c r="G4691" s="8">
        <v>75.19</v>
      </c>
      <c r="H4691" s="8"/>
      <c r="I4691" s="8"/>
      <c r="J4691" s="8"/>
      <c r="N4691" s="7"/>
      <c r="O4691" s="8"/>
      <c r="P4691" s="8"/>
      <c r="Q4691" s="8"/>
      <c r="R4691" s="8"/>
      <c r="S4691" s="8"/>
      <c r="T4691" s="8"/>
      <c r="U4691" s="8"/>
      <c r="V4691" s="8"/>
      <c r="W4691" s="8"/>
    </row>
    <row r="4692" spans="1:23" ht="14.25" customHeight="1">
      <c r="A4692" s="7">
        <v>39412</v>
      </c>
      <c r="B4692" s="8">
        <v>3.77</v>
      </c>
      <c r="C4692" s="8">
        <v>4.5350000000000001</v>
      </c>
      <c r="D4692" s="8">
        <v>0.76500000000000012</v>
      </c>
      <c r="E4692" s="8">
        <v>3.23</v>
      </c>
      <c r="F4692" s="8">
        <v>3.83</v>
      </c>
      <c r="G4692" s="8">
        <v>74.8</v>
      </c>
      <c r="H4692" s="8"/>
      <c r="I4692" s="8"/>
      <c r="J4692" s="8"/>
      <c r="N4692" s="7"/>
      <c r="O4692" s="8"/>
      <c r="P4692" s="8"/>
      <c r="Q4692" s="8"/>
      <c r="R4692" s="8"/>
      <c r="S4692" s="8"/>
      <c r="T4692" s="8"/>
      <c r="U4692" s="8"/>
      <c r="V4692" s="8"/>
      <c r="W4692" s="8"/>
    </row>
    <row r="4693" spans="1:23" ht="14.25" customHeight="1">
      <c r="A4693" s="7">
        <v>39409</v>
      </c>
      <c r="B4693" s="8">
        <v>3.77</v>
      </c>
      <c r="C4693" s="8">
        <v>4.54</v>
      </c>
      <c r="D4693" s="8">
        <v>0.77</v>
      </c>
      <c r="E4693" s="8">
        <v>3.42</v>
      </c>
      <c r="F4693" s="8">
        <v>4.01</v>
      </c>
      <c r="G4693" s="8">
        <v>75.05</v>
      </c>
      <c r="H4693" s="8"/>
      <c r="I4693" s="8"/>
      <c r="J4693" s="8"/>
      <c r="N4693" s="7"/>
      <c r="O4693" s="8"/>
      <c r="P4693" s="8"/>
      <c r="Q4693" s="8"/>
      <c r="R4693" s="8"/>
      <c r="S4693" s="8"/>
      <c r="T4693" s="8"/>
      <c r="U4693" s="8"/>
      <c r="V4693" s="8"/>
      <c r="W4693" s="8"/>
    </row>
    <row r="4694" spans="1:23" ht="14.25" customHeight="1">
      <c r="A4694" s="7">
        <v>39408</v>
      </c>
      <c r="B4694" s="8">
        <v>3.78</v>
      </c>
      <c r="C4694" s="8">
        <v>4.55</v>
      </c>
      <c r="D4694" s="8">
        <v>0.77</v>
      </c>
      <c r="E4694" s="8">
        <v>3.4</v>
      </c>
      <c r="F4694" s="8">
        <v>4</v>
      </c>
      <c r="G4694" s="8">
        <v>75.010000000000005</v>
      </c>
      <c r="H4694" s="8"/>
      <c r="I4694" s="8"/>
      <c r="J4694" s="8"/>
      <c r="N4694" s="7"/>
      <c r="O4694" s="8"/>
      <c r="P4694" s="8"/>
      <c r="Q4694" s="8"/>
      <c r="R4694" s="8"/>
      <c r="S4694" s="8"/>
      <c r="T4694" s="8"/>
      <c r="U4694" s="8"/>
      <c r="V4694" s="8"/>
      <c r="W4694" s="8"/>
    </row>
    <row r="4695" spans="1:23" ht="14.25" customHeight="1">
      <c r="A4695" s="7">
        <v>39407</v>
      </c>
      <c r="B4695" s="8">
        <v>3.77</v>
      </c>
      <c r="C4695" s="8">
        <v>4.5449999999999999</v>
      </c>
      <c r="D4695" s="8">
        <v>0.77499999999999991</v>
      </c>
      <c r="E4695" s="8">
        <v>3.4</v>
      </c>
      <c r="F4695" s="8">
        <v>4</v>
      </c>
      <c r="G4695" s="8">
        <v>74.97</v>
      </c>
      <c r="H4695" s="8"/>
      <c r="I4695" s="8"/>
      <c r="J4695" s="8"/>
      <c r="N4695" s="7"/>
      <c r="O4695" s="8"/>
      <c r="P4695" s="8"/>
      <c r="Q4695" s="8"/>
      <c r="R4695" s="8"/>
      <c r="S4695" s="8"/>
      <c r="T4695" s="8"/>
      <c r="U4695" s="8"/>
      <c r="V4695" s="8"/>
      <c r="W4695" s="8"/>
    </row>
    <row r="4696" spans="1:23" ht="14.25" customHeight="1">
      <c r="A4696" s="7">
        <v>39406</v>
      </c>
      <c r="B4696" s="8">
        <v>3.78</v>
      </c>
      <c r="C4696" s="8">
        <v>4.5568999999999997</v>
      </c>
      <c r="D4696" s="8">
        <v>0.77689999999999992</v>
      </c>
      <c r="E4696" s="8">
        <v>3.52</v>
      </c>
      <c r="F4696" s="8">
        <v>4.0599999999999996</v>
      </c>
      <c r="G4696" s="8">
        <v>75.14</v>
      </c>
      <c r="H4696" s="8"/>
      <c r="I4696" s="8"/>
      <c r="J4696" s="8"/>
      <c r="N4696" s="7"/>
      <c r="O4696" s="8"/>
      <c r="P4696" s="8"/>
      <c r="Q4696" s="8"/>
      <c r="R4696" s="8"/>
      <c r="S4696" s="8"/>
      <c r="T4696" s="8"/>
      <c r="U4696" s="8"/>
      <c r="V4696" s="8"/>
      <c r="W4696" s="8"/>
    </row>
    <row r="4697" spans="1:23" ht="14.25" customHeight="1">
      <c r="A4697" s="7">
        <v>39405</v>
      </c>
      <c r="B4697" s="8">
        <v>3.77</v>
      </c>
      <c r="C4697" s="8">
        <v>4.5822000000000003</v>
      </c>
      <c r="D4697" s="8">
        <v>0.81220000000000026</v>
      </c>
      <c r="E4697" s="8">
        <v>3.57</v>
      </c>
      <c r="F4697" s="8">
        <v>4.07</v>
      </c>
      <c r="G4697" s="8">
        <v>75.78</v>
      </c>
      <c r="H4697" s="8"/>
      <c r="I4697" s="8"/>
      <c r="J4697" s="8"/>
      <c r="N4697" s="7"/>
      <c r="O4697" s="8"/>
      <c r="P4697" s="8"/>
      <c r="Q4697" s="8"/>
      <c r="R4697" s="8"/>
      <c r="S4697" s="8"/>
      <c r="T4697" s="8"/>
      <c r="U4697" s="8"/>
      <c r="V4697" s="8"/>
      <c r="W4697" s="8"/>
    </row>
    <row r="4698" spans="1:23" ht="14.25" customHeight="1">
      <c r="A4698" s="7">
        <v>39402</v>
      </c>
      <c r="B4698" s="8">
        <v>3.77</v>
      </c>
      <c r="C4698" s="8">
        <v>4.5974000000000004</v>
      </c>
      <c r="D4698" s="8">
        <v>0.82740000000000036</v>
      </c>
      <c r="E4698" s="8">
        <v>3.68</v>
      </c>
      <c r="F4698" s="8">
        <v>4.1500000000000004</v>
      </c>
      <c r="G4698" s="8">
        <v>75.81</v>
      </c>
      <c r="H4698" s="8"/>
      <c r="I4698" s="8"/>
      <c r="J4698" s="8"/>
      <c r="N4698" s="7"/>
      <c r="O4698" s="8"/>
      <c r="P4698" s="8"/>
      <c r="Q4698" s="8"/>
      <c r="R4698" s="8"/>
      <c r="S4698" s="8"/>
      <c r="T4698" s="8"/>
      <c r="U4698" s="8"/>
      <c r="V4698" s="8"/>
      <c r="W4698" s="8"/>
    </row>
    <row r="4699" spans="1:23" ht="14.25" customHeight="1">
      <c r="A4699" s="7">
        <v>39401</v>
      </c>
      <c r="B4699" s="8">
        <v>3.78</v>
      </c>
      <c r="C4699" s="8">
        <v>4.5972999999999997</v>
      </c>
      <c r="D4699" s="8">
        <v>0.81729999999999992</v>
      </c>
      <c r="E4699" s="8">
        <v>3.71</v>
      </c>
      <c r="F4699" s="8">
        <v>4.17</v>
      </c>
      <c r="G4699" s="8">
        <v>76.05</v>
      </c>
      <c r="H4699" s="8"/>
      <c r="I4699" s="8"/>
      <c r="J4699" s="8"/>
      <c r="N4699" s="7"/>
      <c r="O4699" s="8"/>
      <c r="P4699" s="8"/>
      <c r="Q4699" s="8"/>
      <c r="R4699" s="8"/>
      <c r="S4699" s="8"/>
      <c r="T4699" s="8"/>
      <c r="U4699" s="8"/>
      <c r="V4699" s="8"/>
      <c r="W4699" s="8"/>
    </row>
    <row r="4700" spans="1:23" ht="14.25" customHeight="1">
      <c r="A4700" s="7">
        <v>39400</v>
      </c>
      <c r="B4700" s="8">
        <v>3.77</v>
      </c>
      <c r="C4700" s="8">
        <v>4.5922000000000001</v>
      </c>
      <c r="D4700" s="8">
        <v>0.82220000000000004</v>
      </c>
      <c r="E4700" s="8">
        <v>3.86</v>
      </c>
      <c r="F4700" s="8">
        <v>4.28</v>
      </c>
      <c r="G4700" s="8">
        <v>75.849999999999994</v>
      </c>
      <c r="H4700" s="8"/>
      <c r="I4700" s="8"/>
      <c r="J4700" s="8"/>
      <c r="N4700" s="7"/>
      <c r="O4700" s="8"/>
      <c r="P4700" s="8"/>
      <c r="Q4700" s="8"/>
      <c r="R4700" s="8"/>
      <c r="S4700" s="8"/>
      <c r="T4700" s="8"/>
      <c r="U4700" s="8"/>
      <c r="V4700" s="8"/>
      <c r="W4700" s="8"/>
    </row>
    <row r="4701" spans="1:23" ht="14.25" customHeight="1">
      <c r="A4701" s="7">
        <v>39399</v>
      </c>
      <c r="B4701" s="8">
        <v>3.74</v>
      </c>
      <c r="C4701" s="8">
        <v>4.5861000000000001</v>
      </c>
      <c r="D4701" s="8">
        <v>0.84609999999999985</v>
      </c>
      <c r="E4701" s="8">
        <v>3.84</v>
      </c>
      <c r="F4701" s="8">
        <v>4.26</v>
      </c>
      <c r="G4701" s="8">
        <v>75.84</v>
      </c>
      <c r="H4701" s="8"/>
      <c r="I4701" s="8"/>
      <c r="J4701" s="8"/>
      <c r="N4701" s="7"/>
      <c r="O4701" s="8"/>
      <c r="P4701" s="8"/>
      <c r="Q4701" s="8"/>
      <c r="R4701" s="8"/>
      <c r="S4701" s="8"/>
      <c r="T4701" s="8"/>
      <c r="U4701" s="8"/>
      <c r="V4701" s="8"/>
      <c r="W4701" s="8"/>
    </row>
    <row r="4702" spans="1:23" ht="14.25" customHeight="1">
      <c r="A4702" s="7">
        <v>39398</v>
      </c>
      <c r="B4702" s="8">
        <v>3.7</v>
      </c>
      <c r="C4702" s="8">
        <v>4.5862999999999996</v>
      </c>
      <c r="D4702" s="8">
        <v>0.88629999999999942</v>
      </c>
      <c r="E4702" s="8">
        <v>3.77</v>
      </c>
      <c r="F4702" s="8">
        <v>4.2300000000000004</v>
      </c>
      <c r="G4702" s="8">
        <v>76.08</v>
      </c>
      <c r="H4702" s="8"/>
      <c r="I4702" s="8"/>
      <c r="J4702" s="8"/>
      <c r="N4702" s="7"/>
      <c r="O4702" s="8"/>
      <c r="P4702" s="8"/>
      <c r="Q4702" s="8"/>
      <c r="R4702" s="8"/>
      <c r="S4702" s="8"/>
      <c r="T4702" s="8"/>
      <c r="U4702" s="8"/>
      <c r="V4702" s="8"/>
      <c r="W4702" s="8"/>
    </row>
    <row r="4703" spans="1:23" ht="14.25" customHeight="1">
      <c r="A4703" s="7">
        <v>39395</v>
      </c>
      <c r="B4703" s="8">
        <v>3.66</v>
      </c>
      <c r="C4703" s="8">
        <v>4.5743</v>
      </c>
      <c r="D4703" s="8">
        <v>0.91429999999999989</v>
      </c>
      <c r="E4703" s="8">
        <v>3.77</v>
      </c>
      <c r="F4703" s="8">
        <v>4.2300000000000004</v>
      </c>
      <c r="G4703" s="8">
        <v>75.38</v>
      </c>
      <c r="H4703" s="8"/>
      <c r="I4703" s="8"/>
      <c r="J4703" s="8"/>
      <c r="N4703" s="7"/>
      <c r="O4703" s="8"/>
      <c r="P4703" s="8"/>
      <c r="Q4703" s="8"/>
      <c r="R4703" s="8"/>
      <c r="S4703" s="8"/>
      <c r="T4703" s="8"/>
      <c r="U4703" s="8"/>
      <c r="V4703" s="8"/>
      <c r="W4703" s="8"/>
    </row>
    <row r="4704" spans="1:23" ht="14.25" customHeight="1">
      <c r="A4704" s="7">
        <v>39394</v>
      </c>
      <c r="B4704" s="8">
        <v>3.64</v>
      </c>
      <c r="C4704" s="8">
        <v>4.5441000000000003</v>
      </c>
      <c r="D4704" s="8">
        <v>0.90410000000000013</v>
      </c>
      <c r="E4704" s="8">
        <v>3.81</v>
      </c>
      <c r="F4704" s="8">
        <v>4.28</v>
      </c>
      <c r="G4704" s="8">
        <v>75.430000000000007</v>
      </c>
      <c r="H4704" s="8"/>
      <c r="I4704" s="8"/>
      <c r="J4704" s="8"/>
      <c r="N4704" s="7"/>
      <c r="O4704" s="8"/>
      <c r="P4704" s="8"/>
      <c r="Q4704" s="8"/>
      <c r="R4704" s="8"/>
      <c r="S4704" s="8"/>
      <c r="T4704" s="8"/>
      <c r="U4704" s="8"/>
      <c r="V4704" s="8"/>
      <c r="W4704" s="8"/>
    </row>
    <row r="4705" spans="1:23" ht="14.25" customHeight="1">
      <c r="A4705" s="7">
        <v>39393</v>
      </c>
      <c r="B4705" s="8">
        <v>3.56</v>
      </c>
      <c r="C4705" s="8">
        <v>4.5441000000000003</v>
      </c>
      <c r="D4705" s="8">
        <v>0.9841000000000002</v>
      </c>
      <c r="E4705" s="8">
        <v>3.92</v>
      </c>
      <c r="F4705" s="8">
        <v>4.34</v>
      </c>
      <c r="G4705" s="8">
        <v>75.569999999999993</v>
      </c>
      <c r="H4705" s="8"/>
      <c r="I4705" s="8"/>
      <c r="J4705" s="8"/>
      <c r="N4705" s="7"/>
      <c r="O4705" s="8"/>
      <c r="P4705" s="8"/>
      <c r="Q4705" s="8"/>
      <c r="R4705" s="8"/>
      <c r="S4705" s="8"/>
      <c r="T4705" s="8"/>
      <c r="U4705" s="8"/>
      <c r="V4705" s="8"/>
      <c r="W4705" s="8"/>
    </row>
    <row r="4706" spans="1:23" ht="14.25" customHeight="1">
      <c r="A4706" s="7">
        <v>39392</v>
      </c>
      <c r="B4706" s="8">
        <v>3.45</v>
      </c>
      <c r="C4706" s="8">
        <v>4.5247999999999999</v>
      </c>
      <c r="D4706" s="8">
        <v>1.0747999999999998</v>
      </c>
      <c r="E4706" s="8">
        <v>3.99</v>
      </c>
      <c r="F4706" s="8">
        <v>4.38</v>
      </c>
      <c r="G4706" s="8">
        <v>76.010000000000005</v>
      </c>
      <c r="H4706" s="8"/>
      <c r="I4706" s="8"/>
      <c r="J4706" s="8"/>
      <c r="N4706" s="7"/>
      <c r="O4706" s="8"/>
      <c r="P4706" s="8"/>
      <c r="Q4706" s="8"/>
      <c r="R4706" s="8"/>
      <c r="S4706" s="8"/>
      <c r="T4706" s="8"/>
      <c r="U4706" s="8"/>
      <c r="V4706" s="8"/>
      <c r="W4706" s="8"/>
    </row>
    <row r="4707" spans="1:23" ht="14.25" customHeight="1">
      <c r="A4707" s="7">
        <v>39391</v>
      </c>
      <c r="B4707" s="8">
        <v>3.42</v>
      </c>
      <c r="C4707" s="8">
        <v>4.5263</v>
      </c>
      <c r="D4707" s="8">
        <v>1.1063000000000001</v>
      </c>
      <c r="E4707" s="8">
        <v>3.96</v>
      </c>
      <c r="F4707" s="8">
        <v>4.3499999999999996</v>
      </c>
      <c r="G4707" s="8">
        <v>76.45</v>
      </c>
      <c r="H4707" s="8"/>
      <c r="I4707" s="8"/>
      <c r="J4707" s="8"/>
      <c r="N4707" s="7"/>
      <c r="O4707" s="8"/>
      <c r="P4707" s="8"/>
      <c r="Q4707" s="8"/>
      <c r="R4707" s="8"/>
      <c r="S4707" s="8"/>
      <c r="T4707" s="8"/>
      <c r="U4707" s="8"/>
      <c r="V4707" s="8"/>
      <c r="W4707" s="8"/>
    </row>
    <row r="4708" spans="1:23" ht="14.25" customHeight="1">
      <c r="A4708" s="7">
        <v>39388</v>
      </c>
      <c r="B4708" s="8">
        <v>3.4</v>
      </c>
      <c r="C4708" s="8">
        <v>4.5</v>
      </c>
      <c r="D4708" s="8">
        <v>1.1000000000000001</v>
      </c>
      <c r="E4708" s="8">
        <v>3.93</v>
      </c>
      <c r="F4708" s="8">
        <v>4.3099999999999996</v>
      </c>
      <c r="G4708" s="8">
        <v>76.33</v>
      </c>
      <c r="H4708" s="8"/>
      <c r="I4708" s="8"/>
      <c r="J4708" s="8"/>
      <c r="N4708" s="7"/>
      <c r="O4708" s="8"/>
      <c r="P4708" s="8"/>
      <c r="Q4708" s="8"/>
      <c r="R4708" s="8"/>
      <c r="S4708" s="8"/>
      <c r="T4708" s="8"/>
      <c r="U4708" s="8"/>
      <c r="V4708" s="8"/>
      <c r="W4708" s="8"/>
    </row>
    <row r="4709" spans="1:23" ht="14.25" customHeight="1">
      <c r="A4709" s="7">
        <v>39387</v>
      </c>
      <c r="B4709" s="8">
        <v>3.375</v>
      </c>
      <c r="C4709" s="8">
        <v>4.5</v>
      </c>
      <c r="D4709" s="8">
        <v>1.125</v>
      </c>
      <c r="E4709" s="8">
        <v>4.0199999999999996</v>
      </c>
      <c r="F4709" s="8">
        <v>4.3600000000000003</v>
      </c>
      <c r="G4709" s="8">
        <v>76.760000000000005</v>
      </c>
      <c r="H4709" s="8"/>
      <c r="I4709" s="8"/>
      <c r="J4709" s="8"/>
      <c r="N4709" s="7"/>
      <c r="O4709" s="8"/>
      <c r="P4709" s="8"/>
      <c r="Q4709" s="8"/>
      <c r="R4709" s="8"/>
      <c r="S4709" s="8"/>
      <c r="T4709" s="8"/>
      <c r="U4709" s="8"/>
      <c r="V4709" s="8"/>
      <c r="W4709" s="8"/>
    </row>
    <row r="4710" spans="1:23" ht="14.25" customHeight="1">
      <c r="A4710" s="7">
        <v>39386</v>
      </c>
      <c r="B4710" s="8">
        <v>3.36</v>
      </c>
      <c r="C4710" s="8">
        <v>4.4936999999999996</v>
      </c>
      <c r="D4710" s="8">
        <v>1.1336999999999997</v>
      </c>
      <c r="E4710" s="8">
        <v>4.16</v>
      </c>
      <c r="F4710" s="8">
        <v>4.4800000000000004</v>
      </c>
      <c r="G4710" s="8">
        <v>76.53</v>
      </c>
      <c r="H4710" s="8"/>
      <c r="I4710" s="8"/>
      <c r="J4710" s="8"/>
      <c r="N4710" s="7"/>
      <c r="O4710" s="8"/>
      <c r="P4710" s="8"/>
      <c r="Q4710" s="8"/>
      <c r="R4710" s="8"/>
      <c r="S4710" s="8"/>
      <c r="T4710" s="8"/>
      <c r="U4710" s="8"/>
      <c r="V4710" s="8"/>
      <c r="W4710" s="8"/>
    </row>
    <row r="4711" spans="1:23" ht="14.25" customHeight="1">
      <c r="A4711" s="7">
        <v>39385</v>
      </c>
      <c r="B4711" s="8">
        <v>3.36</v>
      </c>
      <c r="C4711" s="8">
        <v>4.484</v>
      </c>
      <c r="D4711" s="8">
        <v>1.1240000000000001</v>
      </c>
      <c r="E4711" s="8">
        <v>4.0599999999999996</v>
      </c>
      <c r="F4711" s="8">
        <v>4.4000000000000004</v>
      </c>
      <c r="G4711" s="8">
        <v>76.73</v>
      </c>
      <c r="H4711" s="8"/>
      <c r="I4711" s="8"/>
      <c r="J4711" s="8"/>
      <c r="N4711" s="7"/>
      <c r="O4711" s="8"/>
      <c r="P4711" s="8"/>
      <c r="Q4711" s="8"/>
      <c r="R4711" s="8"/>
      <c r="S4711" s="8"/>
      <c r="T4711" s="8"/>
      <c r="U4711" s="8"/>
      <c r="V4711" s="8"/>
      <c r="W4711" s="8"/>
    </row>
    <row r="4712" spans="1:23" ht="14.25" customHeight="1">
      <c r="A4712" s="7">
        <v>39384</v>
      </c>
      <c r="B4712" s="8">
        <v>3.38</v>
      </c>
      <c r="C4712" s="8">
        <v>4.4800000000000004</v>
      </c>
      <c r="D4712" s="8">
        <v>1.1000000000000005</v>
      </c>
      <c r="E4712" s="8">
        <v>4.04</v>
      </c>
      <c r="F4712" s="8">
        <v>4.3899999999999997</v>
      </c>
      <c r="G4712" s="8">
        <v>76.83</v>
      </c>
      <c r="H4712" s="8"/>
      <c r="I4712" s="8"/>
      <c r="J4712" s="8"/>
      <c r="N4712" s="7"/>
      <c r="O4712" s="8"/>
      <c r="P4712" s="8"/>
      <c r="Q4712" s="8"/>
      <c r="R4712" s="8"/>
      <c r="S4712" s="8"/>
      <c r="T4712" s="8"/>
      <c r="U4712" s="8"/>
      <c r="V4712" s="8"/>
      <c r="W4712" s="8"/>
    </row>
    <row r="4713" spans="1:23" ht="14.25" customHeight="1">
      <c r="A4713" s="7">
        <v>39381</v>
      </c>
      <c r="B4713" s="8">
        <v>3.4</v>
      </c>
      <c r="C4713" s="8">
        <v>4.4850000000000003</v>
      </c>
      <c r="D4713" s="8">
        <v>1.0850000000000004</v>
      </c>
      <c r="E4713" s="8">
        <v>4.04</v>
      </c>
      <c r="F4713" s="8">
        <v>4.41</v>
      </c>
      <c r="G4713" s="8">
        <v>76.989999999999995</v>
      </c>
      <c r="H4713" s="8"/>
      <c r="I4713" s="8"/>
      <c r="J4713" s="8"/>
      <c r="N4713" s="7"/>
      <c r="O4713" s="8"/>
      <c r="P4713" s="8"/>
      <c r="Q4713" s="8"/>
      <c r="R4713" s="8"/>
      <c r="S4713" s="8"/>
      <c r="T4713" s="8"/>
      <c r="U4713" s="8"/>
      <c r="V4713" s="8"/>
      <c r="W4713" s="8"/>
    </row>
    <row r="4714" spans="1:23" ht="14.25" customHeight="1">
      <c r="A4714" s="7">
        <v>39380</v>
      </c>
      <c r="B4714" s="8">
        <v>3.395</v>
      </c>
      <c r="C4714" s="8">
        <v>4.4850000000000003</v>
      </c>
      <c r="D4714" s="8">
        <v>1.0900000000000003</v>
      </c>
      <c r="E4714" s="8">
        <v>4.01</v>
      </c>
      <c r="F4714" s="8">
        <v>4.37</v>
      </c>
      <c r="G4714" s="8">
        <v>77.239999999999995</v>
      </c>
      <c r="H4714" s="8"/>
      <c r="I4714" s="8"/>
      <c r="J4714" s="8"/>
      <c r="N4714" s="7"/>
      <c r="O4714" s="8"/>
      <c r="P4714" s="8"/>
      <c r="Q4714" s="8"/>
      <c r="R4714" s="8"/>
      <c r="S4714" s="8"/>
      <c r="T4714" s="8"/>
      <c r="U4714" s="8"/>
      <c r="V4714" s="8"/>
      <c r="W4714" s="8"/>
    </row>
    <row r="4715" spans="1:23" ht="14.25" customHeight="1">
      <c r="A4715" s="7">
        <v>39379</v>
      </c>
      <c r="B4715" s="8">
        <v>3.4</v>
      </c>
      <c r="C4715" s="8">
        <v>4.4850000000000003</v>
      </c>
      <c r="D4715" s="8">
        <v>1.0850000000000004</v>
      </c>
      <c r="E4715" s="8">
        <v>3.99</v>
      </c>
      <c r="F4715" s="8">
        <v>4.3600000000000003</v>
      </c>
      <c r="G4715" s="8">
        <v>77.5</v>
      </c>
      <c r="H4715" s="8"/>
      <c r="I4715" s="8"/>
      <c r="J4715" s="8"/>
      <c r="N4715" s="7"/>
      <c r="O4715" s="8"/>
      <c r="P4715" s="8"/>
      <c r="Q4715" s="8"/>
      <c r="R4715" s="8"/>
      <c r="S4715" s="8"/>
      <c r="T4715" s="8"/>
      <c r="U4715" s="8"/>
      <c r="V4715" s="8"/>
      <c r="W4715" s="8"/>
    </row>
    <row r="4716" spans="1:23" ht="14.25" customHeight="1">
      <c r="A4716" s="7">
        <v>39378</v>
      </c>
      <c r="B4716" s="8">
        <v>3.395</v>
      </c>
      <c r="C4716" s="8">
        <v>4.4850000000000003</v>
      </c>
      <c r="D4716" s="8">
        <v>1.0900000000000003</v>
      </c>
      <c r="E4716" s="8">
        <v>4.0599999999999996</v>
      </c>
      <c r="F4716" s="8">
        <v>4.41</v>
      </c>
      <c r="G4716" s="8">
        <v>77.53</v>
      </c>
      <c r="H4716" s="8"/>
      <c r="I4716" s="8"/>
      <c r="J4716" s="8"/>
      <c r="N4716" s="7"/>
      <c r="O4716" s="8"/>
      <c r="P4716" s="8"/>
      <c r="Q4716" s="8"/>
      <c r="R4716" s="8"/>
      <c r="S4716" s="8"/>
      <c r="T4716" s="8"/>
      <c r="U4716" s="8"/>
      <c r="V4716" s="8"/>
      <c r="W4716" s="8"/>
    </row>
    <row r="4717" spans="1:23" ht="14.25" customHeight="1">
      <c r="A4717" s="7">
        <v>39377</v>
      </c>
      <c r="B4717" s="8">
        <v>3.4</v>
      </c>
      <c r="C4717" s="8">
        <v>4.4800000000000004</v>
      </c>
      <c r="D4717" s="8">
        <v>1.0800000000000005</v>
      </c>
      <c r="E4717" s="8">
        <v>4.08</v>
      </c>
      <c r="F4717" s="8">
        <v>4.42</v>
      </c>
      <c r="G4717" s="8">
        <v>78</v>
      </c>
      <c r="H4717" s="8"/>
      <c r="I4717" s="8"/>
      <c r="J4717" s="8"/>
      <c r="N4717" s="7"/>
      <c r="O4717" s="8"/>
      <c r="P4717" s="8"/>
      <c r="Q4717" s="8"/>
      <c r="R4717" s="8"/>
      <c r="S4717" s="8"/>
      <c r="T4717" s="8"/>
      <c r="U4717" s="8"/>
      <c r="V4717" s="8"/>
      <c r="W4717" s="8"/>
    </row>
    <row r="4718" spans="1:23" ht="14.25" customHeight="1">
      <c r="A4718" s="7">
        <v>39374</v>
      </c>
      <c r="B4718" s="8">
        <v>3.35</v>
      </c>
      <c r="C4718" s="8">
        <v>4.47</v>
      </c>
      <c r="D4718" s="8">
        <v>1.1199999999999997</v>
      </c>
      <c r="E4718" s="8">
        <v>4.03</v>
      </c>
      <c r="F4718" s="8">
        <v>4.41</v>
      </c>
      <c r="G4718" s="8">
        <v>77.36</v>
      </c>
      <c r="H4718" s="8"/>
      <c r="I4718" s="8"/>
      <c r="J4718" s="8"/>
      <c r="N4718" s="7"/>
      <c r="O4718" s="8"/>
      <c r="P4718" s="8"/>
      <c r="Q4718" s="8"/>
      <c r="R4718" s="8"/>
      <c r="S4718" s="8"/>
      <c r="T4718" s="8"/>
      <c r="U4718" s="8"/>
      <c r="V4718" s="8"/>
      <c r="W4718" s="8"/>
    </row>
    <row r="4719" spans="1:23" ht="14.25" customHeight="1">
      <c r="A4719" s="7">
        <v>39373</v>
      </c>
      <c r="B4719" s="8">
        <v>3.33</v>
      </c>
      <c r="C4719" s="8">
        <v>4.46</v>
      </c>
      <c r="D4719" s="8">
        <v>1.1299999999999999</v>
      </c>
      <c r="E4719" s="8">
        <v>4.17</v>
      </c>
      <c r="F4719" s="8">
        <v>4.5199999999999996</v>
      </c>
      <c r="G4719" s="8">
        <v>77.62</v>
      </c>
      <c r="H4719" s="8"/>
      <c r="I4719" s="8"/>
      <c r="J4719" s="8"/>
      <c r="N4719" s="7"/>
      <c r="O4719" s="8"/>
      <c r="P4719" s="8"/>
      <c r="Q4719" s="8"/>
      <c r="R4719" s="8"/>
      <c r="S4719" s="8"/>
      <c r="T4719" s="8"/>
      <c r="U4719" s="8"/>
      <c r="V4719" s="8"/>
      <c r="W4719" s="8"/>
    </row>
    <row r="4720" spans="1:23" ht="14.25" customHeight="1">
      <c r="A4720" s="7">
        <v>39372</v>
      </c>
      <c r="B4720" s="8">
        <v>3.3</v>
      </c>
      <c r="C4720" s="8">
        <v>4.45</v>
      </c>
      <c r="D4720" s="8">
        <v>1.1500000000000004</v>
      </c>
      <c r="E4720" s="8">
        <v>4.22</v>
      </c>
      <c r="F4720" s="8">
        <v>4.57</v>
      </c>
      <c r="G4720" s="8">
        <v>77.959999999999994</v>
      </c>
      <c r="H4720" s="8"/>
      <c r="I4720" s="8"/>
      <c r="J4720" s="8"/>
      <c r="N4720" s="7"/>
      <c r="O4720" s="8"/>
      <c r="P4720" s="8"/>
      <c r="Q4720" s="8"/>
      <c r="R4720" s="8"/>
      <c r="S4720" s="8"/>
      <c r="T4720" s="8"/>
      <c r="U4720" s="8"/>
      <c r="V4720" s="8"/>
      <c r="W4720" s="8"/>
    </row>
    <row r="4721" spans="1:23" ht="14.25" customHeight="1">
      <c r="A4721" s="7">
        <v>39371</v>
      </c>
      <c r="B4721" s="8">
        <v>3.15</v>
      </c>
      <c r="C4721" s="8">
        <v>4.3742999999999999</v>
      </c>
      <c r="D4721" s="8">
        <v>1.2242999999999999</v>
      </c>
      <c r="E4721" s="8">
        <v>4.34</v>
      </c>
      <c r="F4721" s="8">
        <v>4.66</v>
      </c>
      <c r="G4721" s="8">
        <v>78.22</v>
      </c>
      <c r="H4721" s="8"/>
      <c r="I4721" s="8"/>
      <c r="J4721" s="8"/>
      <c r="N4721" s="7"/>
      <c r="O4721" s="8"/>
      <c r="P4721" s="8"/>
      <c r="Q4721" s="8"/>
      <c r="R4721" s="8"/>
      <c r="S4721" s="8"/>
      <c r="T4721" s="8"/>
      <c r="U4721" s="8"/>
      <c r="V4721" s="8"/>
      <c r="W4721" s="8"/>
    </row>
    <row r="4722" spans="1:23" ht="14.25" customHeight="1">
      <c r="A4722" s="7">
        <v>39370</v>
      </c>
      <c r="B4722" s="8">
        <v>3.097</v>
      </c>
      <c r="C4722" s="8">
        <v>4.3746</v>
      </c>
      <c r="D4722" s="8">
        <v>1.2776000000000001</v>
      </c>
      <c r="E4722" s="8">
        <v>4.4000000000000004</v>
      </c>
      <c r="F4722" s="8">
        <v>4.6900000000000004</v>
      </c>
      <c r="G4722" s="8">
        <v>78.05</v>
      </c>
      <c r="H4722" s="8"/>
      <c r="I4722" s="8"/>
      <c r="J4722" s="8"/>
      <c r="N4722" s="7"/>
      <c r="O4722" s="8"/>
      <c r="P4722" s="8"/>
      <c r="Q4722" s="8"/>
      <c r="R4722" s="8"/>
      <c r="S4722" s="8"/>
      <c r="T4722" s="8"/>
      <c r="U4722" s="8"/>
      <c r="V4722" s="8"/>
      <c r="W4722" s="8"/>
    </row>
    <row r="4723" spans="1:23" ht="14.25" customHeight="1">
      <c r="A4723" s="7">
        <v>39367</v>
      </c>
      <c r="B4723" s="8">
        <v>3.0935000000000001</v>
      </c>
      <c r="C4723" s="8">
        <v>4.3723000000000001</v>
      </c>
      <c r="D4723" s="8">
        <v>1.2787999999999999</v>
      </c>
      <c r="E4723" s="8">
        <v>4.42</v>
      </c>
      <c r="F4723" s="8">
        <v>4.7</v>
      </c>
      <c r="G4723" s="8">
        <v>78.180000000000007</v>
      </c>
      <c r="H4723" s="8"/>
      <c r="I4723" s="8"/>
      <c r="J4723" s="8"/>
      <c r="N4723" s="7"/>
      <c r="O4723" s="8"/>
      <c r="P4723" s="8"/>
      <c r="Q4723" s="8"/>
      <c r="R4723" s="8"/>
      <c r="S4723" s="8"/>
      <c r="T4723" s="8"/>
      <c r="U4723" s="8"/>
      <c r="V4723" s="8"/>
      <c r="W4723" s="8"/>
    </row>
    <row r="4724" spans="1:23" ht="14.25" customHeight="1">
      <c r="A4724" s="7">
        <v>39366</v>
      </c>
      <c r="B4724" s="8">
        <v>3.0912999999999999</v>
      </c>
      <c r="C4724" s="8">
        <v>4.3731999999999998</v>
      </c>
      <c r="D4724" s="8">
        <v>1.2818999999999998</v>
      </c>
      <c r="E4724" s="8">
        <v>4.3600000000000003</v>
      </c>
      <c r="F4724" s="8">
        <v>4.66</v>
      </c>
      <c r="G4724" s="8">
        <v>78.13</v>
      </c>
      <c r="H4724" s="8"/>
      <c r="I4724" s="8"/>
      <c r="J4724" s="8"/>
      <c r="N4724" s="7"/>
      <c r="O4724" s="8"/>
      <c r="P4724" s="8"/>
      <c r="Q4724" s="8"/>
      <c r="R4724" s="8"/>
      <c r="S4724" s="8"/>
      <c r="T4724" s="8"/>
      <c r="U4724" s="8"/>
      <c r="V4724" s="8"/>
      <c r="W4724" s="8"/>
    </row>
    <row r="4725" spans="1:23" ht="14.25" customHeight="1">
      <c r="A4725" s="7">
        <v>39365</v>
      </c>
      <c r="B4725" s="8">
        <v>3.0935000000000001</v>
      </c>
      <c r="C4725" s="8">
        <v>4.3737000000000004</v>
      </c>
      <c r="D4725" s="8">
        <v>1.2802000000000002</v>
      </c>
      <c r="E4725" s="8">
        <v>4.37</v>
      </c>
      <c r="F4725" s="8">
        <v>4.6500000000000004</v>
      </c>
      <c r="G4725" s="8">
        <v>78.33</v>
      </c>
      <c r="H4725" s="8"/>
      <c r="I4725" s="8"/>
      <c r="J4725" s="8"/>
      <c r="N4725" s="7"/>
      <c r="O4725" s="8"/>
      <c r="P4725" s="8"/>
      <c r="Q4725" s="8"/>
      <c r="R4725" s="8"/>
      <c r="S4725" s="8"/>
      <c r="T4725" s="8"/>
      <c r="U4725" s="8"/>
      <c r="V4725" s="8"/>
      <c r="W4725" s="8"/>
    </row>
    <row r="4726" spans="1:23" ht="14.25" customHeight="1">
      <c r="A4726" s="7">
        <v>39364</v>
      </c>
      <c r="B4726" s="8">
        <v>3.0781999999999998</v>
      </c>
      <c r="C4726" s="8">
        <v>4.37</v>
      </c>
      <c r="D4726" s="8">
        <v>1.2918000000000003</v>
      </c>
      <c r="E4726" s="8">
        <v>4.38</v>
      </c>
      <c r="F4726" s="8">
        <v>4.67</v>
      </c>
      <c r="G4726" s="8">
        <v>78.48</v>
      </c>
      <c r="H4726" s="8"/>
      <c r="I4726" s="8"/>
      <c r="J4726" s="8"/>
      <c r="N4726" s="7"/>
      <c r="O4726" s="8"/>
      <c r="P4726" s="8"/>
      <c r="Q4726" s="8"/>
      <c r="R4726" s="8"/>
      <c r="S4726" s="8"/>
      <c r="T4726" s="8"/>
      <c r="U4726" s="8"/>
      <c r="V4726" s="8"/>
      <c r="W4726" s="8"/>
    </row>
    <row r="4727" spans="1:23" ht="14.25" customHeight="1">
      <c r="A4727" s="7">
        <v>39363</v>
      </c>
      <c r="B4727" s="8">
        <v>3.08</v>
      </c>
      <c r="C4727" s="8">
        <v>4.3663999999999996</v>
      </c>
      <c r="D4727" s="8">
        <v>1.2863999999999995</v>
      </c>
      <c r="E4727" s="8">
        <v>4.33</v>
      </c>
      <c r="F4727" s="8">
        <v>4.6500000000000004</v>
      </c>
      <c r="G4727" s="8">
        <v>78.709999999999994</v>
      </c>
      <c r="H4727" s="8"/>
      <c r="I4727" s="8"/>
      <c r="J4727" s="8"/>
      <c r="N4727" s="7"/>
      <c r="O4727" s="8"/>
      <c r="P4727" s="8"/>
      <c r="Q4727" s="8"/>
      <c r="R4727" s="8"/>
      <c r="S4727" s="8"/>
      <c r="T4727" s="8"/>
      <c r="U4727" s="8"/>
      <c r="V4727" s="8"/>
      <c r="W4727" s="8"/>
    </row>
    <row r="4728" spans="1:23" ht="14.25" customHeight="1">
      <c r="A4728" s="7">
        <v>39360</v>
      </c>
      <c r="B4728" s="8">
        <v>3.1766000000000001</v>
      </c>
      <c r="C4728" s="8">
        <v>4.3876999999999997</v>
      </c>
      <c r="D4728" s="8">
        <v>1.2110999999999996</v>
      </c>
      <c r="E4728" s="8">
        <v>4.33</v>
      </c>
      <c r="F4728" s="8">
        <v>4.6500000000000004</v>
      </c>
      <c r="G4728" s="8">
        <v>78.319999999999993</v>
      </c>
      <c r="H4728" s="8"/>
      <c r="I4728" s="8"/>
      <c r="J4728" s="8"/>
      <c r="N4728" s="7"/>
      <c r="O4728" s="8"/>
      <c r="P4728" s="8"/>
      <c r="Q4728" s="8"/>
      <c r="R4728" s="8"/>
      <c r="S4728" s="8"/>
      <c r="T4728" s="8"/>
      <c r="U4728" s="8"/>
      <c r="V4728" s="8"/>
      <c r="W4728" s="8"/>
    </row>
    <row r="4729" spans="1:23" ht="14.25" customHeight="1">
      <c r="A4729" s="7">
        <v>39359</v>
      </c>
      <c r="B4729" s="8">
        <v>3.1766000000000001</v>
      </c>
      <c r="C4729" s="8">
        <v>4.3876999999999997</v>
      </c>
      <c r="D4729" s="8">
        <v>1.2110999999999996</v>
      </c>
      <c r="E4729" s="8">
        <v>4.22</v>
      </c>
      <c r="F4729" s="8">
        <v>4.54</v>
      </c>
      <c r="G4729" s="8">
        <v>78.400000000000006</v>
      </c>
      <c r="H4729" s="8"/>
      <c r="I4729" s="8"/>
      <c r="J4729" s="8"/>
      <c r="N4729" s="7"/>
      <c r="O4729" s="8"/>
      <c r="P4729" s="8"/>
      <c r="Q4729" s="8"/>
      <c r="R4729" s="8"/>
      <c r="S4729" s="8"/>
      <c r="T4729" s="8"/>
      <c r="U4729" s="8"/>
      <c r="V4729" s="8"/>
      <c r="W4729" s="8"/>
    </row>
    <row r="4730" spans="1:23" ht="14.25" customHeight="1">
      <c r="A4730" s="7">
        <v>39358</v>
      </c>
      <c r="B4730" s="8">
        <v>3.1766000000000001</v>
      </c>
      <c r="C4730" s="8">
        <v>4.3876999999999997</v>
      </c>
      <c r="D4730" s="8">
        <v>1.2110999999999996</v>
      </c>
      <c r="E4730" s="8">
        <v>4.24</v>
      </c>
      <c r="F4730" s="8">
        <v>4.55</v>
      </c>
      <c r="G4730" s="8">
        <v>78.63</v>
      </c>
      <c r="H4730" s="8"/>
      <c r="I4730" s="8"/>
      <c r="J4730" s="8"/>
      <c r="N4730" s="7"/>
      <c r="O4730" s="8"/>
      <c r="P4730" s="8"/>
      <c r="Q4730" s="8"/>
      <c r="R4730" s="8"/>
      <c r="S4730" s="8"/>
      <c r="T4730" s="8"/>
      <c r="U4730" s="8"/>
      <c r="V4730" s="8"/>
      <c r="W4730" s="8"/>
    </row>
    <row r="4731" spans="1:23" ht="14.25" customHeight="1">
      <c r="A4731" s="7">
        <v>39357</v>
      </c>
      <c r="B4731" s="8">
        <v>3.1766000000000001</v>
      </c>
      <c r="C4731" s="8">
        <v>4.3876999999999997</v>
      </c>
      <c r="D4731" s="8">
        <v>1.2110999999999996</v>
      </c>
      <c r="E4731" s="8">
        <v>4.2</v>
      </c>
      <c r="F4731" s="8">
        <v>4.54</v>
      </c>
      <c r="G4731" s="8">
        <v>78.31</v>
      </c>
      <c r="H4731" s="8"/>
      <c r="I4731" s="8"/>
      <c r="J4731" s="8"/>
      <c r="N4731" s="7"/>
      <c r="O4731" s="8"/>
      <c r="P4731" s="8"/>
      <c r="Q4731" s="8"/>
      <c r="R4731" s="8"/>
      <c r="S4731" s="8"/>
      <c r="T4731" s="8"/>
      <c r="U4731" s="8"/>
      <c r="V4731" s="8"/>
      <c r="W4731" s="8"/>
    </row>
    <row r="4732" spans="1:23" ht="14.25" customHeight="1">
      <c r="A4732" s="7">
        <v>39356</v>
      </c>
      <c r="B4732" s="8">
        <v>3.1766000000000001</v>
      </c>
      <c r="C4732" s="8">
        <v>4.3876999999999997</v>
      </c>
      <c r="D4732" s="8">
        <v>1.2110999999999996</v>
      </c>
      <c r="E4732" s="8">
        <v>4.24</v>
      </c>
      <c r="F4732" s="8">
        <v>4.5599999999999996</v>
      </c>
      <c r="G4732" s="8">
        <v>77.930000000000007</v>
      </c>
      <c r="H4732" s="8"/>
      <c r="I4732" s="8"/>
      <c r="J4732" s="8"/>
      <c r="N4732" s="7"/>
      <c r="O4732" s="8"/>
      <c r="P4732" s="8"/>
      <c r="Q4732" s="8"/>
      <c r="R4732" s="8"/>
      <c r="S4732" s="8"/>
      <c r="T4732" s="8"/>
      <c r="U4732" s="8"/>
      <c r="V4732" s="8"/>
      <c r="W4732" s="8"/>
    </row>
    <row r="4733" spans="1:23" ht="14.25" customHeight="1">
      <c r="A4733" s="7">
        <v>39355</v>
      </c>
      <c r="B4733" s="8">
        <v>3.1766000000000001</v>
      </c>
      <c r="C4733" s="8">
        <v>4.3876999999999997</v>
      </c>
      <c r="D4733" s="8">
        <v>1.2110999999999996</v>
      </c>
      <c r="E4733" s="8">
        <v>4.2300000000000004</v>
      </c>
      <c r="F4733" s="8">
        <v>4.59</v>
      </c>
      <c r="G4733" s="8">
        <v>77.709999999999994</v>
      </c>
      <c r="H4733" s="8"/>
      <c r="I4733" s="8"/>
      <c r="J4733" s="8"/>
      <c r="N4733" s="7"/>
      <c r="O4733" s="8"/>
      <c r="P4733" s="8"/>
      <c r="Q4733" s="8"/>
      <c r="R4733" s="8"/>
      <c r="S4733" s="8"/>
      <c r="T4733" s="8"/>
      <c r="U4733" s="8"/>
      <c r="V4733" s="8"/>
      <c r="W4733" s="8"/>
    </row>
    <row r="4734" spans="1:23" ht="14.25" customHeight="1">
      <c r="A4734" s="7">
        <v>39354</v>
      </c>
      <c r="B4734" s="8">
        <v>3.1737000000000002</v>
      </c>
      <c r="C4734" s="8">
        <v>4.3959999999999999</v>
      </c>
      <c r="D4734" s="8">
        <v>1.2222999999999997</v>
      </c>
      <c r="E4734" s="8">
        <v>4.2300000000000004</v>
      </c>
      <c r="F4734" s="8">
        <v>4.59</v>
      </c>
      <c r="G4734" s="8">
        <v>77.709999999999994</v>
      </c>
      <c r="H4734" s="8"/>
      <c r="I4734" s="8"/>
      <c r="J4734" s="8"/>
      <c r="N4734" s="7"/>
      <c r="O4734" s="8"/>
      <c r="P4734" s="8"/>
      <c r="Q4734" s="8"/>
      <c r="R4734" s="8"/>
      <c r="S4734" s="8"/>
      <c r="T4734" s="8"/>
      <c r="U4734" s="8"/>
      <c r="V4734" s="8"/>
      <c r="W4734" s="8"/>
    </row>
    <row r="4735" spans="1:23" ht="14.25" customHeight="1">
      <c r="A4735" s="7">
        <v>39353</v>
      </c>
      <c r="B4735" s="8">
        <v>3.1831999999999998</v>
      </c>
      <c r="C4735" s="8">
        <v>4.3899999999999997</v>
      </c>
      <c r="D4735" s="8">
        <v>1.2067999999999999</v>
      </c>
      <c r="E4735" s="8">
        <v>4.2300000000000004</v>
      </c>
      <c r="F4735" s="8">
        <v>4.59</v>
      </c>
      <c r="G4735" s="8">
        <v>77.709999999999994</v>
      </c>
      <c r="H4735" s="8"/>
      <c r="I4735" s="8"/>
      <c r="J4735" s="8"/>
      <c r="N4735" s="7"/>
      <c r="O4735" s="8"/>
      <c r="P4735" s="8"/>
      <c r="Q4735" s="8"/>
      <c r="R4735" s="8"/>
      <c r="S4735" s="8"/>
      <c r="T4735" s="8"/>
      <c r="U4735" s="8"/>
      <c r="V4735" s="8"/>
      <c r="W4735" s="8"/>
    </row>
    <row r="4736" spans="1:23" ht="14.25" customHeight="1">
      <c r="A4736" s="7">
        <v>39352</v>
      </c>
      <c r="B4736" s="8">
        <v>3.2065000000000001</v>
      </c>
      <c r="C4736" s="8">
        <v>4.42</v>
      </c>
      <c r="D4736" s="8">
        <v>1.2134999999999998</v>
      </c>
      <c r="E4736" s="8">
        <v>4.22</v>
      </c>
      <c r="F4736" s="8">
        <v>4.58</v>
      </c>
      <c r="G4736" s="8">
        <v>78.38</v>
      </c>
      <c r="H4736" s="8"/>
      <c r="I4736" s="8"/>
      <c r="J4736" s="8"/>
      <c r="N4736" s="7"/>
      <c r="O4736" s="8"/>
      <c r="P4736" s="8"/>
      <c r="Q4736" s="8"/>
      <c r="R4736" s="8"/>
      <c r="S4736" s="8"/>
      <c r="T4736" s="8"/>
      <c r="U4736" s="8"/>
      <c r="V4736" s="8"/>
      <c r="W4736" s="8"/>
    </row>
    <row r="4737" spans="1:23" ht="14.25" customHeight="1">
      <c r="A4737" s="7">
        <v>39351</v>
      </c>
      <c r="B4737" s="8">
        <v>3.3018000000000001</v>
      </c>
      <c r="C4737" s="8">
        <v>4.4450000000000003</v>
      </c>
      <c r="D4737" s="8">
        <v>1.1432000000000002</v>
      </c>
      <c r="E4737" s="8">
        <v>4.2699999999999996</v>
      </c>
      <c r="F4737" s="8">
        <v>4.63</v>
      </c>
      <c r="G4737" s="8">
        <v>78.489999999999995</v>
      </c>
      <c r="H4737" s="8"/>
      <c r="I4737" s="8"/>
      <c r="J4737" s="8"/>
      <c r="N4737" s="7"/>
      <c r="O4737" s="8"/>
      <c r="P4737" s="8"/>
      <c r="Q4737" s="8"/>
      <c r="R4737" s="8"/>
      <c r="S4737" s="8"/>
      <c r="T4737" s="8"/>
      <c r="U4737" s="8"/>
      <c r="V4737" s="8"/>
      <c r="W4737" s="8"/>
    </row>
    <row r="4738" spans="1:23" ht="14.25" customHeight="1">
      <c r="A4738" s="7">
        <v>39350</v>
      </c>
      <c r="B4738" s="8">
        <v>3.33</v>
      </c>
      <c r="C4738" s="8">
        <v>4.4859</v>
      </c>
      <c r="D4738" s="8">
        <v>1.1558999999999999</v>
      </c>
      <c r="E4738" s="8">
        <v>4.26</v>
      </c>
      <c r="F4738" s="8">
        <v>4.63</v>
      </c>
      <c r="G4738" s="8">
        <v>78.31</v>
      </c>
      <c r="H4738" s="8"/>
      <c r="I4738" s="8"/>
      <c r="J4738" s="8"/>
      <c r="N4738" s="7"/>
      <c r="O4738" s="8"/>
      <c r="P4738" s="8"/>
      <c r="Q4738" s="8"/>
      <c r="R4738" s="8"/>
      <c r="S4738" s="8"/>
      <c r="T4738" s="8"/>
      <c r="U4738" s="8"/>
      <c r="V4738" s="8"/>
      <c r="W4738" s="8"/>
    </row>
    <row r="4739" spans="1:23" ht="14.25" customHeight="1">
      <c r="A4739" s="7">
        <v>39349</v>
      </c>
      <c r="B4739" s="8">
        <v>3.3</v>
      </c>
      <c r="C4739" s="8">
        <v>4.4930000000000003</v>
      </c>
      <c r="D4739" s="8">
        <v>1.1930000000000005</v>
      </c>
      <c r="E4739" s="8">
        <v>4.3099999999999996</v>
      </c>
      <c r="F4739" s="8">
        <v>4.63</v>
      </c>
      <c r="G4739" s="8">
        <v>78.569999999999993</v>
      </c>
      <c r="H4739" s="8"/>
      <c r="I4739" s="8"/>
      <c r="J4739" s="8"/>
      <c r="N4739" s="7"/>
      <c r="O4739" s="8"/>
      <c r="P4739" s="8"/>
      <c r="Q4739" s="8"/>
      <c r="R4739" s="8"/>
      <c r="S4739" s="8"/>
      <c r="T4739" s="8"/>
      <c r="U4739" s="8"/>
      <c r="V4739" s="8"/>
      <c r="W4739" s="8"/>
    </row>
    <row r="4740" spans="1:23" ht="14.25" customHeight="1">
      <c r="A4740" s="7">
        <v>39346</v>
      </c>
      <c r="B4740" s="8">
        <v>3.3022</v>
      </c>
      <c r="C4740" s="8">
        <v>4.4950000000000001</v>
      </c>
      <c r="D4740" s="8">
        <v>1.1928000000000001</v>
      </c>
      <c r="E4740" s="8">
        <v>4.3099999999999996</v>
      </c>
      <c r="F4740" s="8">
        <v>4.6399999999999997</v>
      </c>
      <c r="G4740" s="8">
        <v>78.58</v>
      </c>
      <c r="H4740" s="8"/>
      <c r="I4740" s="8"/>
      <c r="J4740" s="8"/>
      <c r="N4740" s="7"/>
      <c r="O4740" s="8"/>
      <c r="P4740" s="8"/>
      <c r="Q4740" s="8"/>
      <c r="R4740" s="8"/>
      <c r="S4740" s="8"/>
      <c r="T4740" s="8"/>
      <c r="U4740" s="8"/>
      <c r="V4740" s="8"/>
      <c r="W4740" s="8"/>
    </row>
    <row r="4741" spans="1:23" ht="14.25" customHeight="1">
      <c r="A4741" s="7">
        <v>39345</v>
      </c>
      <c r="B4741" s="8">
        <v>3.1711999999999998</v>
      </c>
      <c r="C4741" s="8">
        <v>4.5476999999999999</v>
      </c>
      <c r="D4741" s="8">
        <v>1.3765000000000001</v>
      </c>
      <c r="E4741" s="8">
        <v>4.3499999999999996</v>
      </c>
      <c r="F4741" s="8">
        <v>4.6900000000000004</v>
      </c>
      <c r="G4741" s="8">
        <v>78.64</v>
      </c>
      <c r="H4741" s="8"/>
      <c r="I4741" s="8"/>
      <c r="J4741" s="8"/>
      <c r="N4741" s="7"/>
      <c r="O4741" s="8"/>
      <c r="P4741" s="8"/>
      <c r="Q4741" s="8"/>
      <c r="R4741" s="8"/>
      <c r="S4741" s="8"/>
      <c r="T4741" s="8"/>
      <c r="U4741" s="8"/>
      <c r="V4741" s="8"/>
      <c r="W4741" s="8"/>
    </row>
    <row r="4742" spans="1:23" ht="14.25" customHeight="1">
      <c r="A4742" s="7">
        <v>39344</v>
      </c>
      <c r="B4742" s="8">
        <v>3.15</v>
      </c>
      <c r="C4742" s="8">
        <v>4.5473999999999997</v>
      </c>
      <c r="D4742" s="8">
        <v>1.3973999999999998</v>
      </c>
      <c r="E4742" s="8">
        <v>4.2</v>
      </c>
      <c r="F4742" s="8">
        <v>4.53</v>
      </c>
      <c r="G4742" s="8">
        <v>79.27</v>
      </c>
      <c r="H4742" s="8"/>
      <c r="I4742" s="8"/>
      <c r="J4742" s="8"/>
      <c r="N4742" s="7"/>
      <c r="O4742" s="8"/>
      <c r="P4742" s="8"/>
      <c r="Q4742" s="8"/>
      <c r="R4742" s="8"/>
      <c r="S4742" s="8"/>
      <c r="T4742" s="8"/>
      <c r="U4742" s="8"/>
      <c r="V4742" s="8"/>
      <c r="W4742" s="8"/>
    </row>
    <row r="4743" spans="1:23" ht="14.25" customHeight="1">
      <c r="A4743" s="7">
        <v>39343</v>
      </c>
      <c r="B4743" s="8">
        <v>3.17</v>
      </c>
      <c r="C4743" s="8">
        <v>4.5435999999999996</v>
      </c>
      <c r="D4743" s="8">
        <v>1.3735999999999997</v>
      </c>
      <c r="E4743" s="8">
        <v>4.1900000000000004</v>
      </c>
      <c r="F4743" s="8">
        <v>4.5</v>
      </c>
      <c r="G4743" s="8">
        <v>79.17</v>
      </c>
      <c r="H4743" s="8"/>
      <c r="I4743" s="8"/>
      <c r="J4743" s="8"/>
      <c r="N4743" s="7"/>
      <c r="O4743" s="8"/>
      <c r="P4743" s="8"/>
      <c r="Q4743" s="8"/>
      <c r="R4743" s="8"/>
      <c r="S4743" s="8"/>
      <c r="T4743" s="8"/>
      <c r="U4743" s="8"/>
      <c r="V4743" s="8"/>
      <c r="W4743" s="8"/>
    </row>
    <row r="4744" spans="1:23" ht="14.25" customHeight="1">
      <c r="A4744" s="7">
        <v>39342</v>
      </c>
      <c r="B4744" s="8">
        <v>3.1520000000000001</v>
      </c>
      <c r="C4744" s="8">
        <v>4.5420999999999996</v>
      </c>
      <c r="D4744" s="8">
        <v>1.3900999999999994</v>
      </c>
      <c r="E4744" s="8">
        <v>4.21</v>
      </c>
      <c r="F4744" s="8">
        <v>4.4800000000000004</v>
      </c>
      <c r="G4744" s="8">
        <v>79.73</v>
      </c>
      <c r="H4744" s="8"/>
      <c r="I4744" s="8"/>
      <c r="J4744" s="8"/>
      <c r="N4744" s="7"/>
      <c r="O4744" s="8"/>
      <c r="P4744" s="8"/>
      <c r="Q4744" s="8"/>
      <c r="R4744" s="8"/>
      <c r="S4744" s="8"/>
      <c r="T4744" s="8"/>
      <c r="U4744" s="8"/>
      <c r="V4744" s="8"/>
      <c r="W4744" s="8"/>
    </row>
    <row r="4745" spans="1:23" ht="14.25" customHeight="1">
      <c r="A4745" s="7">
        <v>39339</v>
      </c>
      <c r="B4745" s="8">
        <v>3.1</v>
      </c>
      <c r="C4745" s="8">
        <v>4.4893000000000001</v>
      </c>
      <c r="D4745" s="8">
        <v>1.3893</v>
      </c>
      <c r="E4745" s="8">
        <v>4.18</v>
      </c>
      <c r="F4745" s="8">
        <v>4.47</v>
      </c>
      <c r="G4745" s="8">
        <v>79.66</v>
      </c>
      <c r="H4745" s="8"/>
      <c r="I4745" s="8"/>
      <c r="J4745" s="8"/>
      <c r="N4745" s="7"/>
      <c r="O4745" s="8"/>
      <c r="P4745" s="8"/>
      <c r="Q4745" s="8"/>
      <c r="R4745" s="8"/>
      <c r="S4745" s="8"/>
      <c r="T4745" s="8"/>
      <c r="U4745" s="8"/>
      <c r="V4745" s="8"/>
      <c r="W4745" s="8"/>
    </row>
    <row r="4746" spans="1:23" ht="14.25" customHeight="1">
      <c r="A4746" s="7">
        <v>39338</v>
      </c>
      <c r="B4746" s="8">
        <v>2.98</v>
      </c>
      <c r="C4746" s="8">
        <v>4.3891999999999998</v>
      </c>
      <c r="D4746" s="8">
        <v>1.4091999999999998</v>
      </c>
      <c r="E4746" s="8">
        <v>4.22</v>
      </c>
      <c r="F4746" s="8">
        <v>4.49</v>
      </c>
      <c r="G4746" s="8">
        <v>79.62</v>
      </c>
      <c r="H4746" s="8"/>
      <c r="I4746" s="8"/>
      <c r="J4746" s="8"/>
      <c r="N4746" s="7"/>
      <c r="O4746" s="8"/>
      <c r="P4746" s="8"/>
      <c r="Q4746" s="8"/>
      <c r="R4746" s="8"/>
      <c r="S4746" s="8"/>
      <c r="T4746" s="8"/>
      <c r="U4746" s="8"/>
      <c r="V4746" s="8"/>
      <c r="W4746" s="8"/>
    </row>
    <row r="4747" spans="1:23" ht="14.25" customHeight="1">
      <c r="A4747" s="7">
        <v>39337</v>
      </c>
      <c r="B4747" s="8">
        <v>2.9756</v>
      </c>
      <c r="C4747" s="8">
        <v>4.3788</v>
      </c>
      <c r="D4747" s="8">
        <v>1.4032</v>
      </c>
      <c r="E4747" s="8">
        <v>4.1100000000000003</v>
      </c>
      <c r="F4747" s="8">
        <v>4.41</v>
      </c>
      <c r="G4747" s="8">
        <v>79.37</v>
      </c>
      <c r="H4747" s="8"/>
      <c r="I4747" s="8"/>
      <c r="J4747" s="8"/>
      <c r="N4747" s="7"/>
      <c r="O4747" s="8"/>
      <c r="P4747" s="8"/>
      <c r="Q4747" s="8"/>
      <c r="R4747" s="8"/>
      <c r="S4747" s="8"/>
      <c r="T4747" s="8"/>
      <c r="U4747" s="8"/>
      <c r="V4747" s="8"/>
      <c r="W4747" s="8"/>
    </row>
    <row r="4748" spans="1:23" ht="14.25" customHeight="1">
      <c r="A4748" s="7">
        <v>39336</v>
      </c>
      <c r="B4748" s="8">
        <v>2.9449999999999998</v>
      </c>
      <c r="C4748" s="8">
        <v>4.3615000000000004</v>
      </c>
      <c r="D4748" s="8">
        <v>1.4165000000000005</v>
      </c>
      <c r="E4748" s="8">
        <v>4.07</v>
      </c>
      <c r="F4748" s="8">
        <v>4.37</v>
      </c>
      <c r="G4748" s="8">
        <v>79.69</v>
      </c>
      <c r="H4748" s="8"/>
      <c r="I4748" s="8"/>
      <c r="J4748" s="8"/>
      <c r="N4748" s="7"/>
      <c r="O4748" s="8"/>
      <c r="P4748" s="8"/>
      <c r="Q4748" s="8"/>
      <c r="R4748" s="8"/>
      <c r="S4748" s="8"/>
      <c r="T4748" s="8"/>
      <c r="U4748" s="8"/>
      <c r="V4748" s="8"/>
      <c r="W4748" s="8"/>
    </row>
    <row r="4749" spans="1:23" ht="14.25" customHeight="1">
      <c r="A4749" s="7">
        <v>39335</v>
      </c>
      <c r="B4749" s="8">
        <v>2.93</v>
      </c>
      <c r="C4749" s="8">
        <v>4.2946</v>
      </c>
      <c r="D4749" s="8">
        <v>1.3645999999999998</v>
      </c>
      <c r="E4749" s="8">
        <v>4</v>
      </c>
      <c r="F4749" s="8">
        <v>4.34</v>
      </c>
      <c r="G4749" s="8">
        <v>79.819999999999993</v>
      </c>
      <c r="H4749" s="8"/>
      <c r="I4749" s="8"/>
      <c r="J4749" s="8"/>
      <c r="N4749" s="7"/>
      <c r="O4749" s="8"/>
      <c r="P4749" s="8"/>
      <c r="Q4749" s="8"/>
      <c r="R4749" s="8"/>
      <c r="S4749" s="8"/>
      <c r="T4749" s="8"/>
      <c r="U4749" s="8"/>
      <c r="V4749" s="8"/>
      <c r="W4749" s="8"/>
    </row>
    <row r="4750" spans="1:23" ht="14.25" customHeight="1">
      <c r="A4750" s="7">
        <v>39332</v>
      </c>
      <c r="B4750" s="8">
        <v>2.9689000000000001</v>
      </c>
      <c r="C4750" s="8">
        <v>4.2872000000000003</v>
      </c>
      <c r="D4750" s="8">
        <v>1.3183000000000002</v>
      </c>
      <c r="E4750" s="8">
        <v>4.03</v>
      </c>
      <c r="F4750" s="8">
        <v>4.38</v>
      </c>
      <c r="G4750" s="8">
        <v>79.959999999999994</v>
      </c>
      <c r="H4750" s="8"/>
      <c r="I4750" s="8"/>
      <c r="J4750" s="8"/>
      <c r="N4750" s="7"/>
      <c r="O4750" s="8"/>
      <c r="P4750" s="8"/>
      <c r="Q4750" s="8"/>
      <c r="R4750" s="8"/>
      <c r="S4750" s="8"/>
      <c r="T4750" s="8"/>
      <c r="U4750" s="8"/>
      <c r="V4750" s="8"/>
      <c r="W4750" s="8"/>
    </row>
    <row r="4751" spans="1:23" ht="14.25" customHeight="1">
      <c r="A4751" s="7">
        <v>39331</v>
      </c>
      <c r="B4751" s="8">
        <v>2.8761999999999999</v>
      </c>
      <c r="C4751" s="8">
        <v>4.2676999999999996</v>
      </c>
      <c r="D4751" s="8">
        <v>1.3914999999999997</v>
      </c>
      <c r="E4751" s="8">
        <v>4.2</v>
      </c>
      <c r="F4751" s="8">
        <v>4.51</v>
      </c>
      <c r="G4751" s="8">
        <v>80.459999999999994</v>
      </c>
      <c r="H4751" s="8"/>
      <c r="I4751" s="8"/>
      <c r="J4751" s="8"/>
      <c r="N4751" s="7"/>
      <c r="O4751" s="8"/>
      <c r="P4751" s="8"/>
      <c r="Q4751" s="8"/>
      <c r="R4751" s="8"/>
      <c r="S4751" s="8"/>
      <c r="T4751" s="8"/>
      <c r="U4751" s="8"/>
      <c r="V4751" s="8"/>
      <c r="W4751" s="8"/>
    </row>
    <row r="4752" spans="1:23" ht="14.25" customHeight="1">
      <c r="A4752" s="7">
        <v>39330</v>
      </c>
      <c r="B4752" s="8">
        <v>2.8551000000000002</v>
      </c>
      <c r="C4752" s="8">
        <v>4.2439999999999998</v>
      </c>
      <c r="D4752" s="8">
        <v>1.3888999999999996</v>
      </c>
      <c r="E4752" s="8">
        <v>4.16</v>
      </c>
      <c r="F4752" s="8">
        <v>4.4800000000000004</v>
      </c>
      <c r="G4752" s="8">
        <v>80.63</v>
      </c>
      <c r="H4752" s="8"/>
      <c r="I4752" s="8"/>
      <c r="J4752" s="8"/>
      <c r="N4752" s="7"/>
      <c r="O4752" s="8"/>
      <c r="P4752" s="8"/>
      <c r="Q4752" s="8"/>
      <c r="R4752" s="8"/>
      <c r="S4752" s="8"/>
      <c r="T4752" s="8"/>
      <c r="U4752" s="8"/>
      <c r="V4752" s="8"/>
      <c r="W4752" s="8"/>
    </row>
    <row r="4753" spans="1:23" ht="14.25" customHeight="1">
      <c r="A4753" s="7">
        <v>39329</v>
      </c>
      <c r="B4753" s="8">
        <v>2.88</v>
      </c>
      <c r="C4753" s="8">
        <v>4.2328000000000001</v>
      </c>
      <c r="D4753" s="8">
        <v>1.3528000000000002</v>
      </c>
      <c r="E4753" s="8">
        <v>4.26</v>
      </c>
      <c r="F4753" s="8">
        <v>4.5599999999999996</v>
      </c>
      <c r="G4753" s="8">
        <v>80.92</v>
      </c>
      <c r="H4753" s="8"/>
      <c r="I4753" s="8"/>
      <c r="J4753" s="8"/>
      <c r="N4753" s="7"/>
      <c r="O4753" s="8"/>
      <c r="P4753" s="8"/>
      <c r="Q4753" s="8"/>
      <c r="R4753" s="8"/>
      <c r="S4753" s="8"/>
      <c r="T4753" s="8"/>
      <c r="U4753" s="8"/>
      <c r="V4753" s="8"/>
      <c r="W4753" s="8"/>
    </row>
    <row r="4754" spans="1:23" ht="14.25" customHeight="1">
      <c r="A4754" s="7">
        <v>39328</v>
      </c>
      <c r="B4754" s="8">
        <v>2.875</v>
      </c>
      <c r="C4754" s="8">
        <v>4.2350000000000003</v>
      </c>
      <c r="D4754" s="8">
        <v>1.3600000000000003</v>
      </c>
      <c r="E4754" s="8">
        <v>4.25</v>
      </c>
      <c r="F4754" s="8">
        <v>4.54</v>
      </c>
      <c r="G4754" s="8">
        <v>80.83</v>
      </c>
      <c r="H4754" s="8"/>
      <c r="I4754" s="8"/>
      <c r="J4754" s="8"/>
      <c r="N4754" s="7"/>
      <c r="O4754" s="8"/>
      <c r="P4754" s="8"/>
      <c r="Q4754" s="8"/>
      <c r="R4754" s="8"/>
      <c r="S4754" s="8"/>
      <c r="T4754" s="8"/>
      <c r="U4754" s="8"/>
      <c r="V4754" s="8"/>
      <c r="W4754" s="8"/>
    </row>
    <row r="4755" spans="1:23" ht="14.25" customHeight="1">
      <c r="A4755" s="7">
        <v>39325</v>
      </c>
      <c r="B4755" s="8">
        <v>2.8258000000000001</v>
      </c>
      <c r="C4755" s="8">
        <v>4.2743000000000002</v>
      </c>
      <c r="D4755" s="8">
        <v>1.4485000000000001</v>
      </c>
      <c r="E4755" s="8">
        <v>4.25</v>
      </c>
      <c r="F4755" s="8">
        <v>4.54</v>
      </c>
      <c r="G4755" s="8">
        <v>80.81</v>
      </c>
      <c r="H4755" s="8"/>
      <c r="I4755" s="8"/>
      <c r="J4755" s="8"/>
      <c r="N4755" s="7"/>
      <c r="O4755" s="8"/>
      <c r="P4755" s="8"/>
      <c r="Q4755" s="8"/>
      <c r="R4755" s="8"/>
      <c r="S4755" s="8"/>
      <c r="T4755" s="8"/>
      <c r="U4755" s="8"/>
      <c r="V4755" s="8"/>
      <c r="W4755" s="8"/>
    </row>
    <row r="4756" spans="1:23" ht="14.25" customHeight="1">
      <c r="A4756" s="7">
        <v>39324</v>
      </c>
      <c r="B4756" s="8">
        <v>2.8237000000000001</v>
      </c>
      <c r="C4756" s="8">
        <v>4.2739000000000003</v>
      </c>
      <c r="D4756" s="8">
        <v>1.4502000000000002</v>
      </c>
      <c r="E4756" s="8">
        <v>4.21</v>
      </c>
      <c r="F4756" s="8">
        <v>4.51</v>
      </c>
      <c r="G4756" s="8">
        <v>80.819999999999993</v>
      </c>
      <c r="H4756" s="8"/>
      <c r="I4756" s="8"/>
      <c r="J4756" s="8"/>
      <c r="N4756" s="7"/>
      <c r="O4756" s="8"/>
      <c r="P4756" s="8"/>
      <c r="Q4756" s="8"/>
      <c r="R4756" s="8"/>
      <c r="S4756" s="8"/>
      <c r="T4756" s="8"/>
      <c r="U4756" s="8"/>
      <c r="V4756" s="8"/>
      <c r="W4756" s="8"/>
    </row>
    <row r="4757" spans="1:23" ht="14.25" customHeight="1">
      <c r="A4757" s="7">
        <v>39323</v>
      </c>
      <c r="B4757" s="8">
        <v>2.8734000000000002</v>
      </c>
      <c r="C4757" s="8">
        <v>4.2766000000000002</v>
      </c>
      <c r="D4757" s="8">
        <v>1.4032</v>
      </c>
      <c r="E4757" s="8">
        <v>4.3099999999999996</v>
      </c>
      <c r="F4757" s="8">
        <v>4.57</v>
      </c>
      <c r="G4757" s="8">
        <v>80.66</v>
      </c>
      <c r="H4757" s="8"/>
      <c r="I4757" s="8"/>
      <c r="J4757" s="8"/>
      <c r="N4757" s="7"/>
      <c r="O4757" s="8"/>
      <c r="P4757" s="8"/>
      <c r="Q4757" s="8"/>
      <c r="R4757" s="8"/>
      <c r="S4757" s="8"/>
      <c r="T4757" s="8"/>
      <c r="U4757" s="8"/>
      <c r="V4757" s="8"/>
      <c r="W4757" s="8"/>
    </row>
    <row r="4758" spans="1:23" ht="14.25" customHeight="1">
      <c r="A4758" s="7">
        <v>39322</v>
      </c>
      <c r="B4758" s="8">
        <v>2.9693999999999998</v>
      </c>
      <c r="C4758" s="8">
        <v>4.2049000000000003</v>
      </c>
      <c r="D4758" s="8">
        <v>1.2355000000000005</v>
      </c>
      <c r="E4758" s="8">
        <v>4.25</v>
      </c>
      <c r="F4758" s="8">
        <v>4.53</v>
      </c>
      <c r="G4758" s="8">
        <v>80.89</v>
      </c>
      <c r="H4758" s="8"/>
      <c r="I4758" s="8"/>
      <c r="J4758" s="8"/>
      <c r="N4758" s="7"/>
      <c r="O4758" s="8"/>
      <c r="P4758" s="8"/>
      <c r="Q4758" s="8"/>
      <c r="R4758" s="8"/>
      <c r="S4758" s="8"/>
      <c r="T4758" s="8"/>
      <c r="U4758" s="8"/>
      <c r="V4758" s="8"/>
      <c r="W4758" s="8"/>
    </row>
    <row r="4759" spans="1:23" ht="14.25" customHeight="1">
      <c r="A4759" s="7">
        <v>39321</v>
      </c>
      <c r="B4759" s="8">
        <v>2.9855</v>
      </c>
      <c r="C4759" s="8">
        <v>4.1360000000000001</v>
      </c>
      <c r="D4759" s="8">
        <v>1.1505000000000001</v>
      </c>
      <c r="E4759" s="8">
        <v>4.3899999999999997</v>
      </c>
      <c r="F4759" s="8">
        <v>4.5999999999999996</v>
      </c>
      <c r="G4759" s="8">
        <v>80.760000000000005</v>
      </c>
      <c r="H4759" s="8"/>
      <c r="I4759" s="8"/>
      <c r="J4759" s="8"/>
      <c r="N4759" s="7"/>
      <c r="O4759" s="8"/>
      <c r="P4759" s="8"/>
      <c r="Q4759" s="8"/>
      <c r="R4759" s="8"/>
      <c r="S4759" s="8"/>
      <c r="T4759" s="8"/>
      <c r="U4759" s="8"/>
      <c r="V4759" s="8"/>
      <c r="W4759" s="8"/>
    </row>
    <row r="4760" spans="1:23" ht="14.25" customHeight="1">
      <c r="A4760" s="7">
        <v>39318</v>
      </c>
      <c r="B4760" s="8">
        <v>2.97</v>
      </c>
      <c r="C4760" s="8">
        <v>4.2164000000000001</v>
      </c>
      <c r="D4760" s="8">
        <v>1.2464</v>
      </c>
      <c r="E4760" s="8">
        <v>4.42</v>
      </c>
      <c r="F4760" s="8">
        <v>4.63</v>
      </c>
      <c r="G4760" s="8">
        <v>80.650000000000006</v>
      </c>
      <c r="H4760" s="8"/>
      <c r="I4760" s="8"/>
      <c r="J4760" s="8"/>
      <c r="N4760" s="7"/>
      <c r="O4760" s="8"/>
      <c r="P4760" s="8"/>
      <c r="Q4760" s="8"/>
      <c r="R4760" s="8"/>
      <c r="S4760" s="8"/>
      <c r="T4760" s="8"/>
      <c r="U4760" s="8"/>
      <c r="V4760" s="8"/>
      <c r="W4760" s="8"/>
    </row>
    <row r="4761" spans="1:23" ht="14.25" customHeight="1">
      <c r="A4761" s="7">
        <v>39317</v>
      </c>
      <c r="B4761" s="8">
        <v>2.9502000000000002</v>
      </c>
      <c r="C4761" s="8">
        <v>4.2064000000000004</v>
      </c>
      <c r="D4761" s="8">
        <v>1.2562000000000002</v>
      </c>
      <c r="E4761" s="8">
        <v>4.3600000000000003</v>
      </c>
      <c r="F4761" s="8">
        <v>4.62</v>
      </c>
      <c r="G4761" s="8">
        <v>81.13</v>
      </c>
      <c r="H4761" s="8"/>
      <c r="I4761" s="8"/>
      <c r="J4761" s="8"/>
      <c r="N4761" s="7"/>
      <c r="O4761" s="8"/>
      <c r="P4761" s="8"/>
      <c r="Q4761" s="8"/>
      <c r="R4761" s="8"/>
      <c r="S4761" s="8"/>
      <c r="T4761" s="8"/>
      <c r="U4761" s="8"/>
      <c r="V4761" s="8"/>
      <c r="W4761" s="8"/>
    </row>
    <row r="4762" spans="1:23" ht="14.25" customHeight="1">
      <c r="A4762" s="7">
        <v>39316</v>
      </c>
      <c r="B4762" s="8">
        <v>3.0255999999999998</v>
      </c>
      <c r="C4762" s="8">
        <v>4.2270000000000003</v>
      </c>
      <c r="D4762" s="8">
        <v>1.2014000000000005</v>
      </c>
      <c r="E4762" s="8">
        <v>4.34</v>
      </c>
      <c r="F4762" s="8">
        <v>4.63</v>
      </c>
      <c r="G4762" s="8">
        <v>81.209999999999994</v>
      </c>
      <c r="H4762" s="8"/>
      <c r="I4762" s="8"/>
      <c r="J4762" s="8"/>
      <c r="N4762" s="7"/>
      <c r="O4762" s="8"/>
      <c r="P4762" s="8"/>
      <c r="Q4762" s="8"/>
      <c r="R4762" s="8"/>
      <c r="S4762" s="8"/>
      <c r="T4762" s="8"/>
      <c r="U4762" s="8"/>
      <c r="V4762" s="8"/>
      <c r="W4762" s="8"/>
    </row>
    <row r="4763" spans="1:23" ht="14.25" customHeight="1">
      <c r="A4763" s="7">
        <v>39315</v>
      </c>
      <c r="B4763" s="8">
        <v>3.0034999999999998</v>
      </c>
      <c r="C4763" s="8">
        <v>4.2445000000000004</v>
      </c>
      <c r="D4763" s="8">
        <v>1.2410000000000005</v>
      </c>
      <c r="E4763" s="8">
        <v>4.2699999999999996</v>
      </c>
      <c r="F4763" s="8">
        <v>4.5999999999999996</v>
      </c>
      <c r="G4763" s="8">
        <v>81.5</v>
      </c>
      <c r="H4763" s="8"/>
      <c r="I4763" s="8"/>
      <c r="J4763" s="8"/>
      <c r="N4763" s="7"/>
      <c r="O4763" s="8"/>
      <c r="P4763" s="8"/>
      <c r="Q4763" s="8"/>
      <c r="R4763" s="8"/>
      <c r="S4763" s="8"/>
      <c r="T4763" s="8"/>
      <c r="U4763" s="8"/>
      <c r="V4763" s="8"/>
      <c r="W4763" s="8"/>
    </row>
    <row r="4764" spans="1:23" ht="14.25" customHeight="1">
      <c r="A4764" s="7">
        <v>39314</v>
      </c>
      <c r="B4764" s="8">
        <v>3.0026999999999999</v>
      </c>
      <c r="C4764" s="8">
        <v>4.2636000000000003</v>
      </c>
      <c r="D4764" s="8">
        <v>1.2609000000000004</v>
      </c>
      <c r="E4764" s="8">
        <v>4.32</v>
      </c>
      <c r="F4764" s="8">
        <v>4.6399999999999997</v>
      </c>
      <c r="G4764" s="8">
        <v>81.400000000000006</v>
      </c>
      <c r="H4764" s="8"/>
      <c r="I4764" s="8"/>
      <c r="J4764" s="8"/>
      <c r="N4764" s="7"/>
      <c r="O4764" s="8"/>
      <c r="P4764" s="8"/>
      <c r="Q4764" s="8"/>
      <c r="R4764" s="8"/>
      <c r="S4764" s="8"/>
      <c r="T4764" s="8"/>
      <c r="U4764" s="8"/>
      <c r="V4764" s="8"/>
      <c r="W4764" s="8"/>
    </row>
    <row r="4765" spans="1:23" ht="14.25" customHeight="1">
      <c r="A4765" s="7">
        <v>39311</v>
      </c>
      <c r="B4765" s="8">
        <v>2.9903</v>
      </c>
      <c r="C4765" s="8">
        <v>4.3037999999999998</v>
      </c>
      <c r="D4765" s="8">
        <v>1.3134999999999999</v>
      </c>
      <c r="E4765" s="8">
        <v>4.3499999999999996</v>
      </c>
      <c r="F4765" s="8">
        <v>4.68</v>
      </c>
      <c r="G4765" s="8">
        <v>81.42</v>
      </c>
      <c r="H4765" s="8"/>
      <c r="I4765" s="8"/>
      <c r="J4765" s="8"/>
      <c r="N4765" s="7"/>
      <c r="O4765" s="8"/>
      <c r="P4765" s="8"/>
      <c r="Q4765" s="8"/>
      <c r="R4765" s="8"/>
      <c r="S4765" s="8"/>
      <c r="T4765" s="8"/>
      <c r="U4765" s="8"/>
      <c r="V4765" s="8"/>
      <c r="W4765" s="8"/>
    </row>
    <row r="4766" spans="1:23" ht="14.25" customHeight="1">
      <c r="A4766" s="7">
        <v>39310</v>
      </c>
      <c r="B4766" s="8">
        <v>2.9901</v>
      </c>
      <c r="C4766" s="8">
        <v>4.3529</v>
      </c>
      <c r="D4766" s="8">
        <v>1.3628</v>
      </c>
      <c r="E4766" s="8">
        <v>4.26</v>
      </c>
      <c r="F4766" s="8">
        <v>4.5999999999999996</v>
      </c>
      <c r="G4766" s="8">
        <v>81.739999999999995</v>
      </c>
      <c r="H4766" s="8"/>
      <c r="I4766" s="8"/>
      <c r="J4766" s="8"/>
      <c r="N4766" s="7"/>
      <c r="O4766" s="8"/>
      <c r="P4766" s="8"/>
      <c r="Q4766" s="8"/>
      <c r="R4766" s="8"/>
      <c r="S4766" s="8"/>
      <c r="T4766" s="8"/>
      <c r="U4766" s="8"/>
      <c r="V4766" s="8"/>
      <c r="W4766" s="8"/>
    </row>
    <row r="4767" spans="1:23" ht="14.25" customHeight="1">
      <c r="A4767" s="7">
        <v>39309</v>
      </c>
      <c r="B4767" s="8">
        <v>2.95</v>
      </c>
      <c r="C4767" s="8">
        <v>4.3540999999999999</v>
      </c>
      <c r="D4767" s="8">
        <v>1.4040999999999997</v>
      </c>
      <c r="E4767" s="8">
        <v>4.41</v>
      </c>
      <c r="F4767" s="8">
        <v>4.6900000000000004</v>
      </c>
      <c r="G4767" s="8">
        <v>81.97</v>
      </c>
      <c r="H4767" s="8"/>
      <c r="I4767" s="8"/>
      <c r="J4767" s="8"/>
      <c r="N4767" s="7"/>
      <c r="O4767" s="8"/>
      <c r="P4767" s="8"/>
      <c r="Q4767" s="8"/>
      <c r="R4767" s="8"/>
      <c r="S4767" s="8"/>
      <c r="T4767" s="8"/>
      <c r="U4767" s="8"/>
      <c r="V4767" s="8"/>
      <c r="W4767" s="8"/>
    </row>
    <row r="4768" spans="1:23" ht="14.25" customHeight="1">
      <c r="A4768" s="7">
        <v>39308</v>
      </c>
      <c r="B4768" s="8">
        <v>2.9893999999999998</v>
      </c>
      <c r="C4768" s="8">
        <v>4.3567999999999998</v>
      </c>
      <c r="D4768" s="8">
        <v>1.3673999999999999</v>
      </c>
      <c r="E4768" s="8">
        <v>4.51</v>
      </c>
      <c r="F4768" s="8">
        <v>4.7300000000000004</v>
      </c>
      <c r="G4768" s="8">
        <v>81.489999999999995</v>
      </c>
      <c r="H4768" s="8"/>
      <c r="I4768" s="8"/>
      <c r="J4768" s="8"/>
      <c r="N4768" s="7"/>
      <c r="O4768" s="8"/>
      <c r="P4768" s="8"/>
      <c r="Q4768" s="8"/>
      <c r="R4768" s="8"/>
      <c r="S4768" s="8"/>
      <c r="T4768" s="8"/>
      <c r="U4768" s="8"/>
      <c r="V4768" s="8"/>
      <c r="W4768" s="8"/>
    </row>
    <row r="4769" spans="1:23" ht="14.25" customHeight="1">
      <c r="A4769" s="7">
        <v>39307</v>
      </c>
      <c r="B4769" s="8">
        <v>2.9883999999999999</v>
      </c>
      <c r="C4769" s="8">
        <v>4.3570000000000002</v>
      </c>
      <c r="D4769" s="8">
        <v>1.3686000000000003</v>
      </c>
      <c r="E4769" s="8">
        <v>4.57</v>
      </c>
      <c r="F4769" s="8">
        <v>4.78</v>
      </c>
      <c r="G4769" s="8">
        <v>81.099999999999994</v>
      </c>
      <c r="H4769" s="8"/>
      <c r="I4769" s="8"/>
      <c r="J4769" s="8"/>
      <c r="N4769" s="7"/>
      <c r="O4769" s="8"/>
      <c r="P4769" s="8"/>
      <c r="Q4769" s="8"/>
      <c r="R4769" s="8"/>
      <c r="S4769" s="8"/>
      <c r="T4769" s="8"/>
      <c r="U4769" s="8"/>
      <c r="V4769" s="8"/>
      <c r="W4769" s="8"/>
    </row>
    <row r="4770" spans="1:23" ht="14.25" customHeight="1">
      <c r="A4770" s="7">
        <v>39304</v>
      </c>
      <c r="B4770" s="8">
        <v>2.9257</v>
      </c>
      <c r="C4770" s="8">
        <v>4.3377999999999997</v>
      </c>
      <c r="D4770" s="8">
        <v>1.4120999999999997</v>
      </c>
      <c r="E4770" s="8">
        <v>4.59</v>
      </c>
      <c r="F4770" s="8">
        <v>4.8099999999999996</v>
      </c>
      <c r="G4770" s="8">
        <v>80.709999999999994</v>
      </c>
      <c r="H4770" s="8"/>
      <c r="I4770" s="8"/>
      <c r="J4770" s="8"/>
      <c r="N4770" s="7"/>
      <c r="O4770" s="8"/>
      <c r="P4770" s="8"/>
      <c r="Q4770" s="8"/>
      <c r="R4770" s="8"/>
      <c r="S4770" s="8"/>
      <c r="T4770" s="8"/>
      <c r="U4770" s="8"/>
      <c r="V4770" s="8"/>
      <c r="W4770" s="8"/>
    </row>
    <row r="4771" spans="1:23" ht="14.25" customHeight="1">
      <c r="A4771" s="7">
        <v>39303</v>
      </c>
      <c r="B4771" s="8">
        <v>2.9</v>
      </c>
      <c r="C4771" s="8">
        <v>4.3178000000000001</v>
      </c>
      <c r="D4771" s="8">
        <v>1.4178000000000002</v>
      </c>
      <c r="E4771" s="8">
        <v>4.58</v>
      </c>
      <c r="F4771" s="8">
        <v>4.79</v>
      </c>
      <c r="G4771" s="8">
        <v>80.760000000000005</v>
      </c>
      <c r="H4771" s="8"/>
      <c r="I4771" s="8"/>
      <c r="J4771" s="8"/>
      <c r="N4771" s="7"/>
      <c r="O4771" s="8"/>
      <c r="P4771" s="8"/>
      <c r="Q4771" s="8"/>
      <c r="R4771" s="8"/>
      <c r="S4771" s="8"/>
      <c r="T4771" s="8"/>
      <c r="U4771" s="8"/>
      <c r="V4771" s="8"/>
      <c r="W4771" s="8"/>
    </row>
    <row r="4772" spans="1:23" ht="14.25" customHeight="1">
      <c r="A4772" s="7">
        <v>39302</v>
      </c>
      <c r="B4772" s="8">
        <v>2.9096000000000002</v>
      </c>
      <c r="C4772" s="8">
        <v>4.3166000000000002</v>
      </c>
      <c r="D4772" s="8">
        <v>1.407</v>
      </c>
      <c r="E4772" s="8">
        <v>4.6900000000000004</v>
      </c>
      <c r="F4772" s="8">
        <v>4.84</v>
      </c>
      <c r="G4772" s="8">
        <v>80.34</v>
      </c>
      <c r="H4772" s="8"/>
      <c r="I4772" s="8"/>
      <c r="J4772" s="8"/>
      <c r="N4772" s="7"/>
      <c r="O4772" s="8"/>
      <c r="P4772" s="8"/>
      <c r="Q4772" s="8"/>
      <c r="R4772" s="8"/>
      <c r="S4772" s="8"/>
      <c r="T4772" s="8"/>
      <c r="U4772" s="8"/>
      <c r="V4772" s="8"/>
      <c r="W4772" s="8"/>
    </row>
    <row r="4773" spans="1:23" ht="14.25" customHeight="1">
      <c r="A4773" s="7">
        <v>39301</v>
      </c>
      <c r="B4773" s="8">
        <v>2.9</v>
      </c>
      <c r="C4773" s="8">
        <v>4.3775000000000004</v>
      </c>
      <c r="D4773" s="8">
        <v>1.4775000000000005</v>
      </c>
      <c r="E4773" s="8">
        <v>4.5999999999999996</v>
      </c>
      <c r="F4773" s="8">
        <v>4.7699999999999996</v>
      </c>
      <c r="G4773" s="8">
        <v>80.56</v>
      </c>
      <c r="H4773" s="8"/>
      <c r="I4773" s="8"/>
      <c r="J4773" s="8"/>
      <c r="N4773" s="7"/>
      <c r="O4773" s="8"/>
      <c r="P4773" s="8"/>
      <c r="Q4773" s="8"/>
      <c r="R4773" s="8"/>
      <c r="S4773" s="8"/>
      <c r="T4773" s="8"/>
      <c r="U4773" s="8"/>
      <c r="V4773" s="8"/>
      <c r="W4773" s="8"/>
    </row>
    <row r="4774" spans="1:23" ht="14.25" customHeight="1">
      <c r="A4774" s="7">
        <v>39300</v>
      </c>
      <c r="B4774" s="8">
        <v>2.9108999999999998</v>
      </c>
      <c r="C4774" s="8">
        <v>4.3860999999999999</v>
      </c>
      <c r="D4774" s="8">
        <v>1.4752000000000001</v>
      </c>
      <c r="E4774" s="8">
        <v>4.5199999999999996</v>
      </c>
      <c r="F4774" s="8">
        <v>4.72</v>
      </c>
      <c r="G4774" s="8">
        <v>80.290000000000006</v>
      </c>
      <c r="H4774" s="8"/>
      <c r="I4774" s="8"/>
      <c r="J4774" s="8"/>
      <c r="N4774" s="7"/>
      <c r="O4774" s="8"/>
      <c r="P4774" s="8"/>
      <c r="Q4774" s="8"/>
      <c r="R4774" s="8"/>
      <c r="S4774" s="8"/>
      <c r="T4774" s="8"/>
      <c r="U4774" s="8"/>
      <c r="V4774" s="8"/>
      <c r="W4774" s="8"/>
    </row>
    <row r="4775" spans="1:23" ht="14.25" customHeight="1">
      <c r="A4775" s="7">
        <v>39297</v>
      </c>
      <c r="B4775" s="8">
        <v>2.9091</v>
      </c>
      <c r="C4775" s="8">
        <v>4.2854999999999999</v>
      </c>
      <c r="D4775" s="8">
        <v>1.3763999999999998</v>
      </c>
      <c r="E4775" s="8">
        <v>4.5199999999999996</v>
      </c>
      <c r="F4775" s="8">
        <v>4.71</v>
      </c>
      <c r="G4775" s="8">
        <v>80.3</v>
      </c>
      <c r="H4775" s="8"/>
      <c r="I4775" s="8"/>
      <c r="J4775" s="8"/>
      <c r="N4775" s="7"/>
      <c r="O4775" s="8"/>
      <c r="P4775" s="8"/>
      <c r="Q4775" s="8"/>
      <c r="R4775" s="8"/>
      <c r="S4775" s="8"/>
      <c r="T4775" s="8"/>
      <c r="U4775" s="8"/>
      <c r="V4775" s="8"/>
      <c r="W4775" s="8"/>
    </row>
    <row r="4776" spans="1:23" ht="14.25" customHeight="1">
      <c r="A4776" s="7">
        <v>39296</v>
      </c>
      <c r="B4776" s="8">
        <v>2.9085000000000001</v>
      </c>
      <c r="C4776" s="8">
        <v>4.2594000000000003</v>
      </c>
      <c r="D4776" s="8">
        <v>1.3509000000000002</v>
      </c>
      <c r="E4776" s="8">
        <v>4.62</v>
      </c>
      <c r="F4776" s="8">
        <v>4.7699999999999996</v>
      </c>
      <c r="G4776" s="8">
        <v>80.67</v>
      </c>
      <c r="H4776" s="8"/>
      <c r="I4776" s="8"/>
      <c r="J4776" s="8"/>
      <c r="N4776" s="7"/>
      <c r="O4776" s="8"/>
      <c r="P4776" s="8"/>
      <c r="Q4776" s="8"/>
      <c r="R4776" s="8"/>
      <c r="S4776" s="8"/>
      <c r="T4776" s="8"/>
      <c r="U4776" s="8"/>
      <c r="V4776" s="8"/>
      <c r="W4776" s="8"/>
    </row>
    <row r="4777" spans="1:23" ht="14.25" customHeight="1">
      <c r="A4777" s="7">
        <v>39295</v>
      </c>
      <c r="B4777" s="8">
        <v>2.9045999999999998</v>
      </c>
      <c r="C4777" s="8">
        <v>4.2857000000000003</v>
      </c>
      <c r="D4777" s="8">
        <v>1.3811000000000004</v>
      </c>
      <c r="E4777" s="8">
        <v>4.5999999999999996</v>
      </c>
      <c r="F4777" s="8">
        <v>4.76</v>
      </c>
      <c r="G4777" s="8">
        <v>80.790000000000006</v>
      </c>
      <c r="H4777" s="8"/>
      <c r="I4777" s="8"/>
      <c r="J4777" s="8"/>
      <c r="N4777" s="7"/>
      <c r="O4777" s="8"/>
      <c r="P4777" s="8"/>
      <c r="Q4777" s="8"/>
      <c r="R4777" s="8"/>
      <c r="S4777" s="8"/>
      <c r="T4777" s="8"/>
      <c r="U4777" s="8"/>
      <c r="V4777" s="8"/>
      <c r="W4777" s="8"/>
    </row>
    <row r="4778" spans="1:23" ht="14.25" customHeight="1">
      <c r="A4778" s="7">
        <v>39294</v>
      </c>
      <c r="B4778" s="8">
        <v>2.8525</v>
      </c>
      <c r="C4778" s="8">
        <v>4.3400999999999996</v>
      </c>
      <c r="D4778" s="8">
        <v>1.4875999999999996</v>
      </c>
      <c r="E4778" s="8">
        <v>4.5999999999999996</v>
      </c>
      <c r="F4778" s="8">
        <v>4.78</v>
      </c>
      <c r="G4778" s="8">
        <v>80.819999999999993</v>
      </c>
      <c r="H4778" s="8"/>
      <c r="I4778" s="8"/>
      <c r="J4778" s="8"/>
      <c r="N4778" s="7"/>
      <c r="O4778" s="8"/>
      <c r="P4778" s="8"/>
      <c r="Q4778" s="8"/>
      <c r="R4778" s="8"/>
      <c r="S4778" s="8"/>
      <c r="T4778" s="8"/>
      <c r="U4778" s="8"/>
      <c r="V4778" s="8"/>
      <c r="W4778" s="8"/>
    </row>
    <row r="4779" spans="1:23" ht="14.25" customHeight="1">
      <c r="A4779" s="7">
        <v>39293</v>
      </c>
      <c r="B4779" s="8">
        <v>2.9030999999999998</v>
      </c>
      <c r="C4779" s="8">
        <v>4.2847999999999997</v>
      </c>
      <c r="D4779" s="8">
        <v>1.3816999999999999</v>
      </c>
      <c r="E4779" s="8">
        <v>4.6399999999999997</v>
      </c>
      <c r="F4779" s="8">
        <v>4.82</v>
      </c>
      <c r="G4779" s="8">
        <v>80.819999999999993</v>
      </c>
      <c r="H4779" s="8"/>
      <c r="I4779" s="8"/>
      <c r="J4779" s="8"/>
      <c r="N4779" s="7"/>
      <c r="O4779" s="8"/>
      <c r="P4779" s="8"/>
      <c r="Q4779" s="8"/>
      <c r="R4779" s="8"/>
      <c r="S4779" s="8"/>
      <c r="T4779" s="8"/>
      <c r="U4779" s="8"/>
      <c r="V4779" s="8"/>
      <c r="W4779" s="8"/>
    </row>
    <row r="4780" spans="1:23" ht="14.25" customHeight="1">
      <c r="A4780" s="7">
        <v>39290</v>
      </c>
      <c r="B4780" s="8">
        <v>2.899</v>
      </c>
      <c r="C4780" s="8">
        <v>4.3399000000000001</v>
      </c>
      <c r="D4780" s="8">
        <v>1.4409000000000001</v>
      </c>
      <c r="E4780" s="8">
        <v>4.5999999999999996</v>
      </c>
      <c r="F4780" s="8">
        <v>4.8</v>
      </c>
      <c r="G4780" s="8">
        <v>81.010000000000005</v>
      </c>
      <c r="H4780" s="8"/>
      <c r="I4780" s="8"/>
      <c r="J4780" s="8"/>
      <c r="N4780" s="7"/>
      <c r="O4780" s="8"/>
      <c r="P4780" s="8"/>
      <c r="Q4780" s="8"/>
      <c r="R4780" s="8"/>
      <c r="S4780" s="8"/>
      <c r="T4780" s="8"/>
      <c r="U4780" s="8"/>
      <c r="V4780" s="8"/>
      <c r="W4780" s="8"/>
    </row>
    <row r="4781" spans="1:23" ht="14.25" customHeight="1">
      <c r="A4781" s="7">
        <v>39289</v>
      </c>
      <c r="B4781" s="8">
        <v>2.9005999999999998</v>
      </c>
      <c r="C4781" s="8">
        <v>4.3086000000000002</v>
      </c>
      <c r="D4781" s="8">
        <v>1.4080000000000004</v>
      </c>
      <c r="E4781" s="8">
        <v>4.6100000000000003</v>
      </c>
      <c r="F4781" s="8">
        <v>4.79</v>
      </c>
      <c r="G4781" s="8">
        <v>80.44</v>
      </c>
      <c r="H4781" s="8"/>
      <c r="I4781" s="8"/>
      <c r="J4781" s="8"/>
      <c r="N4781" s="7"/>
      <c r="O4781" s="8"/>
      <c r="P4781" s="8"/>
      <c r="Q4781" s="8"/>
      <c r="R4781" s="8"/>
      <c r="S4781" s="8"/>
      <c r="T4781" s="8"/>
      <c r="U4781" s="8"/>
      <c r="V4781" s="8"/>
      <c r="W4781" s="8"/>
    </row>
    <row r="4782" spans="1:23" ht="14.25" customHeight="1">
      <c r="A4782" s="7">
        <v>39288</v>
      </c>
      <c r="B4782" s="8">
        <v>2.8990999999999998</v>
      </c>
      <c r="C4782" s="8">
        <v>4.33</v>
      </c>
      <c r="D4782" s="8">
        <v>1.4309000000000003</v>
      </c>
      <c r="E4782" s="8">
        <v>4.8</v>
      </c>
      <c r="F4782" s="8">
        <v>4.92</v>
      </c>
      <c r="G4782" s="8">
        <v>80.569999999999993</v>
      </c>
      <c r="H4782" s="8"/>
      <c r="I4782" s="8"/>
      <c r="J4782" s="8"/>
      <c r="N4782" s="7"/>
      <c r="O4782" s="8"/>
      <c r="P4782" s="8"/>
      <c r="Q4782" s="8"/>
      <c r="R4782" s="8"/>
      <c r="S4782" s="8"/>
      <c r="T4782" s="8"/>
      <c r="U4782" s="8"/>
      <c r="V4782" s="8"/>
      <c r="W4782" s="8"/>
    </row>
    <row r="4783" spans="1:23" ht="14.25" customHeight="1">
      <c r="A4783" s="7">
        <v>39287</v>
      </c>
      <c r="B4783" s="8">
        <v>2.9053</v>
      </c>
      <c r="C4783" s="8">
        <v>4.4650999999999996</v>
      </c>
      <c r="D4783" s="8">
        <v>1.5597999999999996</v>
      </c>
      <c r="E4783" s="8">
        <v>4.82</v>
      </c>
      <c r="F4783" s="8">
        <v>4.9400000000000004</v>
      </c>
      <c r="G4783" s="8">
        <v>80.08</v>
      </c>
      <c r="H4783" s="8"/>
      <c r="I4783" s="8"/>
      <c r="J4783" s="8"/>
      <c r="N4783" s="7"/>
      <c r="O4783" s="8"/>
      <c r="P4783" s="8"/>
      <c r="Q4783" s="8"/>
      <c r="R4783" s="8"/>
      <c r="S4783" s="8"/>
      <c r="T4783" s="8"/>
      <c r="U4783" s="8"/>
      <c r="V4783" s="8"/>
      <c r="W4783" s="8"/>
    </row>
    <row r="4784" spans="1:23" ht="14.25" customHeight="1">
      <c r="A4784" s="7">
        <v>39286</v>
      </c>
      <c r="B4784" s="8">
        <v>2.8714</v>
      </c>
      <c r="C4784" s="8">
        <v>4.4770000000000003</v>
      </c>
      <c r="D4784" s="8">
        <v>1.6056000000000004</v>
      </c>
      <c r="E4784" s="8">
        <v>4.8600000000000003</v>
      </c>
      <c r="F4784" s="8">
        <v>4.97</v>
      </c>
      <c r="G4784" s="8">
        <v>80.31</v>
      </c>
      <c r="H4784" s="8"/>
      <c r="I4784" s="8"/>
      <c r="J4784" s="8"/>
      <c r="N4784" s="7"/>
      <c r="O4784" s="8"/>
      <c r="P4784" s="8"/>
      <c r="Q4784" s="8"/>
      <c r="R4784" s="8"/>
      <c r="S4784" s="8"/>
      <c r="T4784" s="8"/>
      <c r="U4784" s="8"/>
      <c r="V4784" s="8"/>
      <c r="W4784" s="8"/>
    </row>
    <row r="4785" spans="1:23" ht="14.25" customHeight="1">
      <c r="A4785" s="7">
        <v>39283</v>
      </c>
      <c r="B4785" s="8">
        <v>2.85</v>
      </c>
      <c r="C4785" s="8">
        <v>4.4550999999999998</v>
      </c>
      <c r="D4785" s="8">
        <v>1.6050999999999997</v>
      </c>
      <c r="E4785" s="8">
        <v>4.8499999999999996</v>
      </c>
      <c r="F4785" s="8">
        <v>4.96</v>
      </c>
      <c r="G4785" s="8">
        <v>80.27</v>
      </c>
      <c r="H4785" s="8"/>
      <c r="I4785" s="8"/>
      <c r="J4785" s="8"/>
      <c r="N4785" s="7"/>
      <c r="O4785" s="8"/>
      <c r="P4785" s="8"/>
      <c r="Q4785" s="8"/>
      <c r="R4785" s="8"/>
      <c r="S4785" s="8"/>
      <c r="T4785" s="8"/>
      <c r="U4785" s="8"/>
      <c r="V4785" s="8"/>
      <c r="W4785" s="8"/>
    </row>
    <row r="4786" spans="1:23" ht="14.25" customHeight="1">
      <c r="A4786" s="7">
        <v>39282</v>
      </c>
      <c r="B4786" s="8">
        <v>2.8332000000000002</v>
      </c>
      <c r="C4786" s="8">
        <v>4.4550000000000001</v>
      </c>
      <c r="D4786" s="8">
        <v>1.6217999999999999</v>
      </c>
      <c r="E4786" s="8">
        <v>4.9400000000000004</v>
      </c>
      <c r="F4786" s="8">
        <v>5.04</v>
      </c>
      <c r="G4786" s="8">
        <v>80.44</v>
      </c>
      <c r="H4786" s="8"/>
      <c r="I4786" s="8"/>
      <c r="J4786" s="8"/>
      <c r="N4786" s="7"/>
      <c r="O4786" s="8"/>
      <c r="P4786" s="8"/>
      <c r="Q4786" s="8"/>
      <c r="R4786" s="8"/>
      <c r="S4786" s="8"/>
      <c r="T4786" s="8"/>
      <c r="U4786" s="8"/>
      <c r="V4786" s="8"/>
      <c r="W4786" s="8"/>
    </row>
    <row r="4787" spans="1:23" ht="14.25" customHeight="1">
      <c r="A4787" s="7">
        <v>39281</v>
      </c>
      <c r="B4787" s="8">
        <v>2.8321000000000001</v>
      </c>
      <c r="C4787" s="8">
        <v>4.4546999999999999</v>
      </c>
      <c r="D4787" s="8">
        <v>1.6225999999999998</v>
      </c>
      <c r="E4787" s="8">
        <v>4.91</v>
      </c>
      <c r="F4787" s="8">
        <v>5.0199999999999996</v>
      </c>
      <c r="G4787" s="8">
        <v>80.38</v>
      </c>
      <c r="H4787" s="8"/>
      <c r="I4787" s="8"/>
      <c r="J4787" s="8"/>
      <c r="N4787" s="7"/>
      <c r="O4787" s="8"/>
      <c r="P4787" s="8"/>
      <c r="Q4787" s="8"/>
      <c r="R4787" s="8"/>
      <c r="S4787" s="8"/>
      <c r="T4787" s="8"/>
      <c r="U4787" s="8"/>
      <c r="V4787" s="8"/>
      <c r="W4787" s="8"/>
    </row>
    <row r="4788" spans="1:23" ht="14.25" customHeight="1">
      <c r="A4788" s="7">
        <v>39280</v>
      </c>
      <c r="B4788" s="8">
        <v>2.8552</v>
      </c>
      <c r="C4788" s="8">
        <v>4.4542000000000002</v>
      </c>
      <c r="D4788" s="8">
        <v>1.5990000000000002</v>
      </c>
      <c r="E4788" s="8">
        <v>4.9800000000000004</v>
      </c>
      <c r="F4788" s="8">
        <v>5.08</v>
      </c>
      <c r="G4788" s="8">
        <v>80.510000000000005</v>
      </c>
      <c r="H4788" s="8"/>
      <c r="I4788" s="8"/>
      <c r="J4788" s="8"/>
      <c r="N4788" s="7"/>
      <c r="O4788" s="8"/>
      <c r="P4788" s="8"/>
      <c r="Q4788" s="8"/>
      <c r="R4788" s="8"/>
      <c r="S4788" s="8"/>
      <c r="T4788" s="8"/>
      <c r="U4788" s="8"/>
      <c r="V4788" s="8"/>
      <c r="W4788" s="8"/>
    </row>
    <row r="4789" spans="1:23" ht="14.25" customHeight="1">
      <c r="A4789" s="7">
        <v>39279</v>
      </c>
      <c r="B4789" s="8">
        <v>2.8515999999999999</v>
      </c>
      <c r="C4789" s="8">
        <v>4.4539999999999997</v>
      </c>
      <c r="D4789" s="8">
        <v>1.6023999999999998</v>
      </c>
      <c r="E4789" s="8">
        <v>4.95</v>
      </c>
      <c r="F4789" s="8">
        <v>5.05</v>
      </c>
      <c r="G4789" s="8">
        <v>80.58</v>
      </c>
      <c r="H4789" s="8"/>
      <c r="I4789" s="8"/>
      <c r="J4789" s="8"/>
      <c r="N4789" s="7"/>
      <c r="O4789" s="8"/>
      <c r="P4789" s="8"/>
      <c r="Q4789" s="8"/>
      <c r="R4789" s="8"/>
      <c r="S4789" s="8"/>
      <c r="T4789" s="8"/>
      <c r="U4789" s="8"/>
      <c r="V4789" s="8"/>
      <c r="W4789" s="8"/>
    </row>
    <row r="4790" spans="1:23" ht="14.25" customHeight="1">
      <c r="A4790" s="7">
        <v>39276</v>
      </c>
      <c r="B4790" s="8">
        <v>2.8420999999999998</v>
      </c>
      <c r="C4790" s="8">
        <v>4.4634</v>
      </c>
      <c r="D4790" s="8">
        <v>1.6213000000000002</v>
      </c>
      <c r="E4790" s="8">
        <v>5.01</v>
      </c>
      <c r="F4790" s="8">
        <v>5.1100000000000003</v>
      </c>
      <c r="G4790" s="8">
        <v>80.58</v>
      </c>
      <c r="H4790" s="8"/>
      <c r="I4790" s="8"/>
      <c r="J4790" s="8"/>
      <c r="N4790" s="7"/>
      <c r="O4790" s="8"/>
      <c r="P4790" s="8"/>
      <c r="Q4790" s="8"/>
      <c r="R4790" s="8"/>
      <c r="S4790" s="8"/>
      <c r="T4790" s="8"/>
      <c r="U4790" s="8"/>
      <c r="V4790" s="8"/>
      <c r="W4790" s="8"/>
    </row>
    <row r="4791" spans="1:23" ht="14.25" customHeight="1">
      <c r="A4791" s="7">
        <v>39275</v>
      </c>
      <c r="B4791" s="8">
        <v>2.8570000000000002</v>
      </c>
      <c r="C4791" s="8">
        <v>4.4776999999999996</v>
      </c>
      <c r="D4791" s="8">
        <v>1.6206999999999994</v>
      </c>
      <c r="E4791" s="8">
        <v>5.03</v>
      </c>
      <c r="F4791" s="8">
        <v>5.13</v>
      </c>
      <c r="G4791" s="8">
        <v>80.599999999999994</v>
      </c>
      <c r="H4791" s="8"/>
      <c r="I4791" s="8"/>
      <c r="J4791" s="8"/>
      <c r="N4791" s="7"/>
      <c r="O4791" s="8"/>
      <c r="P4791" s="8"/>
      <c r="Q4791" s="8"/>
      <c r="R4791" s="8"/>
      <c r="S4791" s="8"/>
      <c r="T4791" s="8"/>
      <c r="U4791" s="8"/>
      <c r="V4791" s="8"/>
      <c r="W4791" s="8"/>
    </row>
    <row r="4792" spans="1:23" ht="14.25" customHeight="1">
      <c r="A4792" s="7">
        <v>39274</v>
      </c>
      <c r="B4792" s="8">
        <v>2.8365</v>
      </c>
      <c r="C4792" s="8">
        <v>4.4772999999999996</v>
      </c>
      <c r="D4792" s="8">
        <v>1.6407999999999996</v>
      </c>
      <c r="E4792" s="8">
        <v>4.9800000000000004</v>
      </c>
      <c r="F4792" s="8">
        <v>5.09</v>
      </c>
      <c r="G4792" s="8">
        <v>80.84</v>
      </c>
      <c r="H4792" s="8"/>
      <c r="I4792" s="8"/>
      <c r="J4792" s="8"/>
      <c r="N4792" s="7"/>
      <c r="O4792" s="8"/>
      <c r="P4792" s="8"/>
      <c r="Q4792" s="8"/>
      <c r="R4792" s="8"/>
      <c r="S4792" s="8"/>
      <c r="T4792" s="8"/>
      <c r="U4792" s="8"/>
      <c r="V4792" s="8"/>
      <c r="W4792" s="8"/>
    </row>
    <row r="4793" spans="1:23" ht="14.25" customHeight="1">
      <c r="A4793" s="7">
        <v>39273</v>
      </c>
      <c r="B4793" s="8">
        <v>2.8130000000000002</v>
      </c>
      <c r="C4793" s="8">
        <v>4.4896000000000003</v>
      </c>
      <c r="D4793" s="8">
        <v>1.6766000000000001</v>
      </c>
      <c r="E4793" s="8">
        <v>4.93</v>
      </c>
      <c r="F4793" s="8">
        <v>5.03</v>
      </c>
      <c r="G4793" s="8">
        <v>80.650000000000006</v>
      </c>
      <c r="H4793" s="8"/>
      <c r="I4793" s="8"/>
      <c r="J4793" s="8"/>
      <c r="N4793" s="7"/>
      <c r="O4793" s="8"/>
      <c r="P4793" s="8"/>
      <c r="Q4793" s="8"/>
      <c r="R4793" s="8"/>
      <c r="S4793" s="8"/>
      <c r="T4793" s="8"/>
      <c r="U4793" s="8"/>
      <c r="V4793" s="8"/>
      <c r="W4793" s="8"/>
    </row>
    <row r="4794" spans="1:23" ht="14.25" customHeight="1">
      <c r="A4794" s="7">
        <v>39272</v>
      </c>
      <c r="B4794" s="8">
        <v>2.7879999999999998</v>
      </c>
      <c r="C4794" s="8">
        <v>4.4172000000000002</v>
      </c>
      <c r="D4794" s="8">
        <v>1.6292000000000004</v>
      </c>
      <c r="E4794" s="8">
        <v>5.07</v>
      </c>
      <c r="F4794" s="8">
        <v>5.16</v>
      </c>
      <c r="G4794" s="8">
        <v>81.41</v>
      </c>
      <c r="H4794" s="8"/>
      <c r="I4794" s="8"/>
      <c r="J4794" s="8"/>
      <c r="N4794" s="7"/>
      <c r="O4794" s="8"/>
      <c r="P4794" s="8"/>
      <c r="Q4794" s="8"/>
      <c r="R4794" s="8"/>
      <c r="S4794" s="8"/>
      <c r="T4794" s="8"/>
      <c r="U4794" s="8"/>
      <c r="V4794" s="8"/>
      <c r="W4794" s="8"/>
    </row>
    <row r="4795" spans="1:23" ht="14.25" customHeight="1">
      <c r="A4795" s="7">
        <v>39269</v>
      </c>
      <c r="B4795" s="8">
        <v>2.7789000000000001</v>
      </c>
      <c r="C4795" s="8">
        <v>4.4260999999999999</v>
      </c>
      <c r="D4795" s="8">
        <v>1.6471999999999998</v>
      </c>
      <c r="E4795" s="8">
        <v>5.0999999999999996</v>
      </c>
      <c r="F4795" s="8">
        <v>5.19</v>
      </c>
      <c r="G4795" s="8">
        <v>81.44</v>
      </c>
      <c r="H4795" s="8"/>
      <c r="I4795" s="8"/>
      <c r="J4795" s="8"/>
      <c r="N4795" s="7"/>
      <c r="O4795" s="8"/>
      <c r="P4795" s="8"/>
      <c r="Q4795" s="8"/>
      <c r="R4795" s="8"/>
      <c r="S4795" s="8"/>
      <c r="T4795" s="8"/>
      <c r="U4795" s="8"/>
      <c r="V4795" s="8"/>
      <c r="W4795" s="8"/>
    </row>
    <row r="4796" spans="1:23" ht="14.25" customHeight="1">
      <c r="A4796" s="7">
        <v>39268</v>
      </c>
      <c r="B4796" s="8">
        <v>2.7532999999999999</v>
      </c>
      <c r="C4796" s="8">
        <v>4.4749999999999996</v>
      </c>
      <c r="D4796" s="8">
        <v>1.7216999999999998</v>
      </c>
      <c r="E4796" s="8">
        <v>5.05</v>
      </c>
      <c r="F4796" s="8">
        <v>5.16</v>
      </c>
      <c r="G4796" s="8">
        <v>81.569999999999993</v>
      </c>
      <c r="H4796" s="8"/>
      <c r="I4796" s="8"/>
      <c r="J4796" s="8"/>
      <c r="N4796" s="7"/>
      <c r="O4796" s="8"/>
      <c r="P4796" s="8"/>
      <c r="Q4796" s="8"/>
      <c r="R4796" s="8"/>
      <c r="S4796" s="8"/>
      <c r="T4796" s="8"/>
      <c r="U4796" s="8"/>
      <c r="V4796" s="8"/>
      <c r="W4796" s="8"/>
    </row>
    <row r="4797" spans="1:23" ht="14.25" customHeight="1">
      <c r="A4797" s="7">
        <v>39267</v>
      </c>
      <c r="B4797" s="8">
        <v>2.74</v>
      </c>
      <c r="C4797" s="8">
        <v>4.4744999999999999</v>
      </c>
      <c r="D4797" s="8">
        <v>1.7344999999999997</v>
      </c>
      <c r="E4797" s="8">
        <v>4.95</v>
      </c>
      <c r="F4797" s="8">
        <v>5.05</v>
      </c>
      <c r="G4797" s="8">
        <v>81.45</v>
      </c>
      <c r="H4797" s="8"/>
      <c r="I4797" s="8"/>
      <c r="J4797" s="8"/>
      <c r="N4797" s="7"/>
      <c r="O4797" s="8"/>
      <c r="P4797" s="8"/>
      <c r="Q4797" s="8"/>
      <c r="R4797" s="8"/>
      <c r="S4797" s="8"/>
      <c r="T4797" s="8"/>
      <c r="U4797" s="8"/>
      <c r="V4797" s="8"/>
      <c r="W4797" s="8"/>
    </row>
    <row r="4798" spans="1:23" ht="14.25" customHeight="1">
      <c r="A4798" s="7">
        <v>39266</v>
      </c>
      <c r="B4798" s="8">
        <v>2.7383999999999999</v>
      </c>
      <c r="C4798" s="8">
        <v>4.4725999999999999</v>
      </c>
      <c r="D4798" s="8">
        <v>1.7342</v>
      </c>
      <c r="E4798" s="8">
        <v>4.95</v>
      </c>
      <c r="F4798" s="8">
        <v>5.05</v>
      </c>
      <c r="G4798" s="8">
        <v>81.489999999999995</v>
      </c>
      <c r="H4798" s="8"/>
      <c r="I4798" s="8"/>
      <c r="J4798" s="8"/>
      <c r="N4798" s="7"/>
      <c r="O4798" s="8"/>
      <c r="P4798" s="8"/>
      <c r="Q4798" s="8"/>
      <c r="R4798" s="8"/>
      <c r="S4798" s="8"/>
      <c r="T4798" s="8"/>
      <c r="U4798" s="8"/>
      <c r="V4798" s="8"/>
      <c r="W4798" s="8"/>
    </row>
    <row r="4799" spans="1:23" ht="14.25" customHeight="1">
      <c r="A4799" s="7">
        <v>39265</v>
      </c>
      <c r="B4799" s="8">
        <v>2.7</v>
      </c>
      <c r="C4799" s="8">
        <v>4.45</v>
      </c>
      <c r="D4799" s="8">
        <v>1.75</v>
      </c>
      <c r="E4799" s="8">
        <v>4.9000000000000004</v>
      </c>
      <c r="F4799" s="8">
        <v>5</v>
      </c>
      <c r="G4799" s="8">
        <v>81.36</v>
      </c>
      <c r="H4799" s="8"/>
      <c r="I4799" s="8"/>
      <c r="J4799" s="8"/>
      <c r="N4799" s="7"/>
      <c r="O4799" s="8"/>
      <c r="P4799" s="8"/>
      <c r="Q4799" s="8"/>
      <c r="R4799" s="8"/>
      <c r="S4799" s="8"/>
      <c r="T4799" s="8"/>
      <c r="U4799" s="8"/>
      <c r="V4799" s="8"/>
      <c r="W4799" s="8"/>
    </row>
    <row r="4800" spans="1:23" ht="14.25" customHeight="1">
      <c r="A4800" s="7">
        <v>39262</v>
      </c>
      <c r="B4800" s="8">
        <v>2.68</v>
      </c>
      <c r="C4800" s="8">
        <v>4.45</v>
      </c>
      <c r="D4800" s="8">
        <v>1.77</v>
      </c>
      <c r="E4800" s="8">
        <v>4.92</v>
      </c>
      <c r="F4800" s="8">
        <v>5.03</v>
      </c>
      <c r="G4800" s="8">
        <v>81.91</v>
      </c>
      <c r="H4800" s="8"/>
      <c r="I4800" s="8"/>
      <c r="J4800" s="8"/>
      <c r="N4800" s="7"/>
      <c r="O4800" s="8"/>
      <c r="P4800" s="8"/>
      <c r="Q4800" s="8"/>
      <c r="R4800" s="8"/>
      <c r="S4800" s="8"/>
      <c r="T4800" s="8"/>
      <c r="U4800" s="8"/>
      <c r="V4800" s="8"/>
      <c r="W4800" s="8"/>
    </row>
    <row r="4801" spans="1:23" ht="14.25" customHeight="1">
      <c r="A4801" s="7">
        <v>39261</v>
      </c>
      <c r="B4801" s="8">
        <v>2.65</v>
      </c>
      <c r="C4801" s="8">
        <v>4.4538000000000002</v>
      </c>
      <c r="D4801" s="8">
        <v>1.8038000000000003</v>
      </c>
      <c r="E4801" s="8">
        <v>5.0199999999999996</v>
      </c>
      <c r="F4801" s="8">
        <v>5.12</v>
      </c>
      <c r="G4801" s="8">
        <v>82.27</v>
      </c>
      <c r="H4801" s="8"/>
      <c r="I4801" s="8"/>
      <c r="J4801" s="8"/>
      <c r="N4801" s="7"/>
      <c r="O4801" s="8"/>
      <c r="P4801" s="8"/>
      <c r="Q4801" s="8"/>
      <c r="R4801" s="8"/>
      <c r="S4801" s="8"/>
      <c r="T4801" s="8"/>
      <c r="U4801" s="8"/>
      <c r="V4801" s="8"/>
      <c r="W4801" s="8"/>
    </row>
    <row r="4802" spans="1:23" ht="14.25" customHeight="1">
      <c r="A4802" s="7">
        <v>39260</v>
      </c>
      <c r="B4802" s="8">
        <v>2.65</v>
      </c>
      <c r="C4802" s="8">
        <v>4.3985000000000003</v>
      </c>
      <c r="D4802" s="8">
        <v>1.7485000000000004</v>
      </c>
      <c r="E4802" s="8">
        <v>4.97</v>
      </c>
      <c r="F4802" s="8">
        <v>5.09</v>
      </c>
      <c r="G4802" s="8">
        <v>82.31</v>
      </c>
      <c r="H4802" s="8"/>
      <c r="I4802" s="8"/>
      <c r="J4802" s="8"/>
      <c r="N4802" s="7"/>
      <c r="O4802" s="8"/>
      <c r="P4802" s="8"/>
      <c r="Q4802" s="8"/>
      <c r="R4802" s="8"/>
      <c r="S4802" s="8"/>
      <c r="T4802" s="8"/>
      <c r="U4802" s="8"/>
      <c r="V4802" s="8"/>
      <c r="W4802" s="8"/>
    </row>
    <row r="4803" spans="1:23" ht="14.25" customHeight="1">
      <c r="A4803" s="7">
        <v>39259</v>
      </c>
      <c r="B4803" s="8">
        <v>2.68</v>
      </c>
      <c r="C4803" s="8">
        <v>4.4000000000000004</v>
      </c>
      <c r="D4803" s="8">
        <v>1.7200000000000002</v>
      </c>
      <c r="E4803" s="8">
        <v>4.99</v>
      </c>
      <c r="F4803" s="8">
        <v>5.0999999999999996</v>
      </c>
      <c r="G4803" s="8">
        <v>82.33</v>
      </c>
      <c r="H4803" s="8"/>
      <c r="I4803" s="8"/>
      <c r="J4803" s="8"/>
      <c r="N4803" s="7"/>
      <c r="O4803" s="8"/>
      <c r="P4803" s="8"/>
      <c r="Q4803" s="8"/>
      <c r="R4803" s="8"/>
      <c r="S4803" s="8"/>
      <c r="T4803" s="8"/>
      <c r="U4803" s="8"/>
      <c r="V4803" s="8"/>
      <c r="W4803" s="8"/>
    </row>
    <row r="4804" spans="1:23" ht="14.25" customHeight="1">
      <c r="A4804" s="7">
        <v>39258</v>
      </c>
      <c r="B4804" s="8">
        <v>2.66</v>
      </c>
      <c r="C4804" s="8">
        <v>4.42</v>
      </c>
      <c r="D4804" s="8">
        <v>1.7599999999999998</v>
      </c>
      <c r="E4804" s="8">
        <v>4.97</v>
      </c>
      <c r="F4804" s="8">
        <v>5.09</v>
      </c>
      <c r="G4804" s="8">
        <v>82.35</v>
      </c>
      <c r="H4804" s="8"/>
      <c r="I4804" s="8"/>
      <c r="J4804" s="8"/>
      <c r="N4804" s="7"/>
      <c r="O4804" s="8"/>
      <c r="P4804" s="8"/>
      <c r="Q4804" s="8"/>
      <c r="R4804" s="8"/>
      <c r="S4804" s="8"/>
      <c r="T4804" s="8"/>
      <c r="U4804" s="8"/>
      <c r="V4804" s="8"/>
      <c r="W4804" s="8"/>
    </row>
    <row r="4805" spans="1:23" ht="14.25" customHeight="1">
      <c r="A4805" s="7">
        <v>39255</v>
      </c>
      <c r="B4805" s="8">
        <v>2.65</v>
      </c>
      <c r="C4805" s="8">
        <v>4.4400000000000004</v>
      </c>
      <c r="D4805" s="8">
        <v>1.7900000000000005</v>
      </c>
      <c r="E4805" s="8">
        <v>5.0199999999999996</v>
      </c>
      <c r="F4805" s="8">
        <v>5.14</v>
      </c>
      <c r="G4805" s="8">
        <v>82.32</v>
      </c>
      <c r="H4805" s="8"/>
      <c r="I4805" s="8"/>
      <c r="J4805" s="8"/>
      <c r="N4805" s="7"/>
      <c r="O4805" s="8"/>
      <c r="P4805" s="8"/>
      <c r="Q4805" s="8"/>
      <c r="R4805" s="8"/>
      <c r="S4805" s="8"/>
      <c r="T4805" s="8"/>
      <c r="U4805" s="8"/>
      <c r="V4805" s="8"/>
      <c r="W4805" s="8"/>
    </row>
    <row r="4806" spans="1:23" ht="14.25" customHeight="1">
      <c r="A4806" s="7">
        <v>39254</v>
      </c>
      <c r="B4806" s="8">
        <v>2.65</v>
      </c>
      <c r="C4806" s="8">
        <v>4.47</v>
      </c>
      <c r="D4806" s="8">
        <v>1.8199999999999998</v>
      </c>
      <c r="E4806" s="8">
        <v>5.0599999999999996</v>
      </c>
      <c r="F4806" s="8">
        <v>5.16</v>
      </c>
      <c r="G4806" s="8">
        <v>82.72</v>
      </c>
      <c r="H4806" s="8"/>
      <c r="I4806" s="8"/>
      <c r="J4806" s="8"/>
      <c r="N4806" s="7"/>
      <c r="O4806" s="8"/>
      <c r="P4806" s="8"/>
      <c r="Q4806" s="8"/>
      <c r="R4806" s="8"/>
      <c r="S4806" s="8"/>
      <c r="T4806" s="8"/>
      <c r="U4806" s="8"/>
      <c r="V4806" s="8"/>
      <c r="W4806" s="8"/>
    </row>
    <row r="4807" spans="1:23" ht="14.25" customHeight="1">
      <c r="A4807" s="7">
        <v>39253</v>
      </c>
      <c r="B4807" s="8">
        <v>2.64</v>
      </c>
      <c r="C4807" s="8">
        <v>4.4408000000000003</v>
      </c>
      <c r="D4807" s="8">
        <v>1.8008000000000002</v>
      </c>
      <c r="E4807" s="8">
        <v>5.05</v>
      </c>
      <c r="F4807" s="8">
        <v>5.14</v>
      </c>
      <c r="G4807" s="8">
        <v>82.6</v>
      </c>
      <c r="H4807" s="8"/>
      <c r="I4807" s="8"/>
      <c r="J4807" s="8"/>
      <c r="N4807" s="7"/>
      <c r="O4807" s="8"/>
      <c r="P4807" s="8"/>
      <c r="Q4807" s="8"/>
      <c r="R4807" s="8"/>
      <c r="S4807" s="8"/>
      <c r="T4807" s="8"/>
      <c r="U4807" s="8"/>
      <c r="V4807" s="8"/>
      <c r="W4807" s="8"/>
    </row>
    <row r="4808" spans="1:23" ht="14.25" customHeight="1">
      <c r="A4808" s="7">
        <v>39252</v>
      </c>
      <c r="B4808" s="8">
        <v>2.62</v>
      </c>
      <c r="C4808" s="8">
        <v>4.3968999999999996</v>
      </c>
      <c r="D4808" s="8">
        <v>1.7768999999999995</v>
      </c>
      <c r="E4808" s="8">
        <v>5</v>
      </c>
      <c r="F4808" s="8">
        <v>5.09</v>
      </c>
      <c r="G4808" s="8">
        <v>82.56</v>
      </c>
      <c r="H4808" s="8"/>
      <c r="I4808" s="8"/>
      <c r="J4808" s="8"/>
      <c r="N4808" s="7"/>
      <c r="O4808" s="8"/>
      <c r="P4808" s="8"/>
      <c r="Q4808" s="8"/>
      <c r="R4808" s="8"/>
      <c r="S4808" s="8"/>
      <c r="T4808" s="8"/>
      <c r="U4808" s="8"/>
      <c r="V4808" s="8"/>
      <c r="W4808" s="8"/>
    </row>
    <row r="4809" spans="1:23" ht="14.25" customHeight="1">
      <c r="A4809" s="7">
        <v>39251</v>
      </c>
      <c r="B4809" s="8">
        <v>2.62</v>
      </c>
      <c r="C4809" s="8">
        <v>4.3495999999999997</v>
      </c>
      <c r="D4809" s="8">
        <v>1.7295999999999996</v>
      </c>
      <c r="E4809" s="8">
        <v>5.07</v>
      </c>
      <c r="F4809" s="8">
        <v>5.15</v>
      </c>
      <c r="G4809" s="8">
        <v>82.71</v>
      </c>
      <c r="H4809" s="8"/>
      <c r="I4809" s="8"/>
      <c r="J4809" s="8"/>
      <c r="N4809" s="7"/>
      <c r="O4809" s="8"/>
      <c r="P4809" s="8"/>
      <c r="Q4809" s="8"/>
      <c r="R4809" s="8"/>
      <c r="S4809" s="8"/>
      <c r="T4809" s="8"/>
      <c r="U4809" s="8"/>
      <c r="V4809" s="8"/>
      <c r="W4809" s="8"/>
    </row>
    <row r="4810" spans="1:23" ht="14.25" customHeight="1">
      <c r="A4810" s="7">
        <v>39248</v>
      </c>
      <c r="B4810" s="8">
        <v>2.6343999999999999</v>
      </c>
      <c r="C4810" s="8">
        <v>4.3483000000000001</v>
      </c>
      <c r="D4810" s="8">
        <v>1.7139000000000002</v>
      </c>
      <c r="E4810" s="8">
        <v>5.0999999999999996</v>
      </c>
      <c r="F4810" s="8">
        <v>5.16</v>
      </c>
      <c r="G4810" s="8">
        <v>82.8</v>
      </c>
      <c r="H4810" s="8"/>
      <c r="I4810" s="8"/>
      <c r="J4810" s="8"/>
      <c r="N4810" s="7"/>
      <c r="O4810" s="8"/>
      <c r="P4810" s="8"/>
      <c r="Q4810" s="8"/>
      <c r="R4810" s="8"/>
      <c r="S4810" s="8"/>
      <c r="T4810" s="8"/>
      <c r="U4810" s="8"/>
      <c r="V4810" s="8"/>
      <c r="W4810" s="8"/>
    </row>
    <row r="4811" spans="1:23" ht="14.25" customHeight="1">
      <c r="A4811" s="7">
        <v>39247</v>
      </c>
      <c r="B4811" s="8">
        <v>2.625</v>
      </c>
      <c r="C4811" s="8">
        <v>4.2668999999999997</v>
      </c>
      <c r="D4811" s="8">
        <v>1.6418999999999997</v>
      </c>
      <c r="E4811" s="8">
        <v>5.16</v>
      </c>
      <c r="F4811" s="8">
        <v>5.23</v>
      </c>
      <c r="G4811" s="8">
        <v>83.12</v>
      </c>
      <c r="H4811" s="8"/>
      <c r="I4811" s="8"/>
      <c r="J4811" s="8"/>
      <c r="N4811" s="7"/>
      <c r="O4811" s="8"/>
      <c r="P4811" s="8"/>
      <c r="Q4811" s="8"/>
      <c r="R4811" s="8"/>
      <c r="S4811" s="8"/>
      <c r="T4811" s="8"/>
      <c r="U4811" s="8"/>
      <c r="V4811" s="8"/>
      <c r="W4811" s="8"/>
    </row>
    <row r="4812" spans="1:23" ht="14.25" customHeight="1">
      <c r="A4812" s="7">
        <v>39246</v>
      </c>
      <c r="B4812" s="8">
        <v>2.61</v>
      </c>
      <c r="C4812" s="8">
        <v>4.2320000000000002</v>
      </c>
      <c r="D4812" s="8">
        <v>1.6220000000000003</v>
      </c>
      <c r="E4812" s="8">
        <v>5.13</v>
      </c>
      <c r="F4812" s="8">
        <v>5.2</v>
      </c>
      <c r="G4812" s="8">
        <v>83.02</v>
      </c>
      <c r="H4812" s="8"/>
      <c r="I4812" s="8"/>
      <c r="J4812" s="8"/>
      <c r="N4812" s="7"/>
      <c r="O4812" s="8"/>
      <c r="P4812" s="8"/>
      <c r="Q4812" s="8"/>
      <c r="R4812" s="8"/>
      <c r="S4812" s="8"/>
      <c r="T4812" s="8"/>
      <c r="U4812" s="8"/>
      <c r="V4812" s="8"/>
      <c r="W4812" s="8"/>
    </row>
    <row r="4813" spans="1:23" ht="14.25" customHeight="1">
      <c r="A4813" s="7">
        <v>39245</v>
      </c>
      <c r="B4813" s="8">
        <v>2.5099999999999998</v>
      </c>
      <c r="C4813" s="8">
        <v>4.2199</v>
      </c>
      <c r="D4813" s="8">
        <v>1.7099000000000002</v>
      </c>
      <c r="E4813" s="8">
        <v>5.18</v>
      </c>
      <c r="F4813" s="8">
        <v>5.26</v>
      </c>
      <c r="G4813" s="8">
        <v>82.97</v>
      </c>
      <c r="H4813" s="8"/>
      <c r="I4813" s="8"/>
      <c r="J4813" s="8"/>
      <c r="N4813" s="7"/>
      <c r="O4813" s="8"/>
      <c r="P4813" s="8"/>
      <c r="Q4813" s="8"/>
      <c r="R4813" s="8"/>
      <c r="S4813" s="8"/>
      <c r="T4813" s="8"/>
      <c r="U4813" s="8"/>
      <c r="V4813" s="8"/>
      <c r="W4813" s="8"/>
    </row>
    <row r="4814" spans="1:23" ht="14.25" customHeight="1">
      <c r="A4814" s="7">
        <v>39244</v>
      </c>
      <c r="B4814" s="8">
        <v>2.5</v>
      </c>
      <c r="C4814" s="8">
        <v>4.1375999999999999</v>
      </c>
      <c r="D4814" s="8">
        <v>1.6375999999999999</v>
      </c>
      <c r="E4814" s="8">
        <v>5.07</v>
      </c>
      <c r="F4814" s="8">
        <v>5.14</v>
      </c>
      <c r="G4814" s="8">
        <v>82.69</v>
      </c>
      <c r="H4814" s="8"/>
      <c r="I4814" s="8"/>
      <c r="J4814" s="8"/>
      <c r="N4814" s="7"/>
      <c r="O4814" s="8"/>
      <c r="P4814" s="8"/>
      <c r="Q4814" s="8"/>
      <c r="R4814" s="8"/>
      <c r="S4814" s="8"/>
      <c r="T4814" s="8"/>
      <c r="U4814" s="8"/>
      <c r="V4814" s="8"/>
      <c r="W4814" s="8"/>
    </row>
    <row r="4815" spans="1:23" ht="14.25" customHeight="1">
      <c r="A4815" s="7">
        <v>39241</v>
      </c>
      <c r="B4815" s="8">
        <v>2.4929999999999999</v>
      </c>
      <c r="C4815" s="8">
        <v>4.1623999999999999</v>
      </c>
      <c r="D4815" s="8">
        <v>1.6694</v>
      </c>
      <c r="E4815" s="8">
        <v>5.0599999999999996</v>
      </c>
      <c r="F4815" s="8">
        <v>5.12</v>
      </c>
      <c r="G4815" s="8">
        <v>82.63</v>
      </c>
      <c r="H4815" s="8"/>
      <c r="I4815" s="8"/>
      <c r="J4815" s="8"/>
      <c r="N4815" s="7"/>
      <c r="O4815" s="8"/>
      <c r="P4815" s="8"/>
      <c r="Q4815" s="8"/>
      <c r="R4815" s="8"/>
      <c r="S4815" s="8"/>
      <c r="T4815" s="8"/>
      <c r="U4815" s="8"/>
      <c r="V4815" s="8"/>
      <c r="W4815" s="8"/>
    </row>
    <row r="4816" spans="1:23" ht="14.25" customHeight="1">
      <c r="A4816" s="7">
        <v>39240</v>
      </c>
      <c r="B4816" s="8">
        <v>2.4900000000000002</v>
      </c>
      <c r="C4816" s="8">
        <v>4.1426999999999996</v>
      </c>
      <c r="D4816" s="8">
        <v>1.6526999999999994</v>
      </c>
      <c r="E4816" s="8">
        <v>5.05</v>
      </c>
      <c r="F4816" s="8">
        <v>5.1100000000000003</v>
      </c>
      <c r="G4816" s="8">
        <v>82.32</v>
      </c>
      <c r="H4816" s="8"/>
      <c r="I4816" s="8"/>
      <c r="J4816" s="8"/>
      <c r="N4816" s="7"/>
      <c r="O4816" s="8"/>
      <c r="P4816" s="8"/>
      <c r="Q4816" s="8"/>
      <c r="R4816" s="8"/>
      <c r="S4816" s="8"/>
      <c r="T4816" s="8"/>
      <c r="U4816" s="8"/>
      <c r="V4816" s="8"/>
      <c r="W4816" s="8"/>
    </row>
    <row r="4817" spans="1:23" ht="14.25" customHeight="1">
      <c r="A4817" s="7">
        <v>39239</v>
      </c>
      <c r="B4817" s="8">
        <v>2.4900000000000002</v>
      </c>
      <c r="C4817" s="8">
        <v>4.1441999999999997</v>
      </c>
      <c r="D4817" s="8">
        <v>1.6541999999999994</v>
      </c>
      <c r="E4817" s="8">
        <v>4.9400000000000004</v>
      </c>
      <c r="F4817" s="8">
        <v>4.97</v>
      </c>
      <c r="G4817" s="8">
        <v>81.900000000000006</v>
      </c>
      <c r="H4817" s="8"/>
      <c r="I4817" s="8"/>
      <c r="J4817" s="8"/>
      <c r="N4817" s="7"/>
      <c r="O4817" s="8"/>
      <c r="P4817" s="8"/>
      <c r="Q4817" s="8"/>
      <c r="R4817" s="8"/>
      <c r="S4817" s="8"/>
      <c r="T4817" s="8"/>
      <c r="U4817" s="8"/>
      <c r="V4817" s="8"/>
      <c r="W4817" s="8"/>
    </row>
    <row r="4818" spans="1:23" ht="14.25" customHeight="1">
      <c r="A4818" s="7">
        <v>39238</v>
      </c>
      <c r="B4818" s="8">
        <v>2.4900000000000002</v>
      </c>
      <c r="C4818" s="8">
        <v>4.1308999999999996</v>
      </c>
      <c r="D4818" s="8">
        <v>1.6408999999999994</v>
      </c>
      <c r="E4818" s="8">
        <v>4.96</v>
      </c>
      <c r="F4818" s="8">
        <v>4.9800000000000004</v>
      </c>
      <c r="G4818" s="8">
        <v>81.91</v>
      </c>
      <c r="H4818" s="8"/>
      <c r="I4818" s="8"/>
      <c r="J4818" s="8"/>
      <c r="N4818" s="7"/>
      <c r="O4818" s="8"/>
      <c r="P4818" s="8"/>
      <c r="Q4818" s="8"/>
      <c r="R4818" s="8"/>
      <c r="S4818" s="8"/>
      <c r="T4818" s="8"/>
      <c r="U4818" s="8"/>
      <c r="V4818" s="8"/>
      <c r="W4818" s="8"/>
    </row>
    <row r="4819" spans="1:23" ht="14.25" customHeight="1">
      <c r="A4819" s="7">
        <v>39237</v>
      </c>
      <c r="B4819" s="8">
        <v>2.4900000000000002</v>
      </c>
      <c r="C4819" s="8">
        <v>4.1393000000000004</v>
      </c>
      <c r="D4819" s="8">
        <v>1.6493000000000002</v>
      </c>
      <c r="E4819" s="8">
        <v>4.91</v>
      </c>
      <c r="F4819" s="8">
        <v>4.93</v>
      </c>
      <c r="G4819" s="8">
        <v>82.01</v>
      </c>
      <c r="H4819" s="8"/>
      <c r="I4819" s="8"/>
      <c r="J4819" s="8"/>
      <c r="N4819" s="7"/>
      <c r="O4819" s="8"/>
      <c r="P4819" s="8"/>
      <c r="Q4819" s="8"/>
      <c r="R4819" s="8"/>
      <c r="S4819" s="8"/>
      <c r="T4819" s="8"/>
      <c r="U4819" s="8"/>
      <c r="V4819" s="8"/>
      <c r="W4819" s="8"/>
    </row>
    <row r="4820" spans="1:23" ht="14.25" customHeight="1">
      <c r="A4820" s="7">
        <v>39234</v>
      </c>
      <c r="B4820" s="8">
        <v>2.4900000000000002</v>
      </c>
      <c r="C4820" s="8">
        <v>4.08</v>
      </c>
      <c r="D4820" s="8">
        <v>1.5899999999999999</v>
      </c>
      <c r="E4820" s="8">
        <v>4.92</v>
      </c>
      <c r="F4820" s="8">
        <v>4.95</v>
      </c>
      <c r="G4820" s="8">
        <v>82.3</v>
      </c>
      <c r="H4820" s="8"/>
      <c r="I4820" s="8"/>
      <c r="J4820" s="8"/>
      <c r="N4820" s="7"/>
      <c r="O4820" s="8"/>
      <c r="P4820" s="8"/>
      <c r="Q4820" s="8"/>
      <c r="R4820" s="8"/>
      <c r="S4820" s="8"/>
      <c r="T4820" s="8"/>
      <c r="U4820" s="8"/>
      <c r="V4820" s="8"/>
      <c r="W4820" s="8"/>
    </row>
    <row r="4821" spans="1:23" ht="14.25" customHeight="1">
      <c r="A4821" s="7">
        <v>39233</v>
      </c>
      <c r="B4821" s="8">
        <v>2.4900000000000002</v>
      </c>
      <c r="C4821" s="8">
        <v>4.0599999999999996</v>
      </c>
      <c r="D4821" s="8">
        <v>1.5699999999999994</v>
      </c>
      <c r="E4821" s="8">
        <v>4.8600000000000003</v>
      </c>
      <c r="F4821" s="8">
        <v>4.9000000000000004</v>
      </c>
      <c r="G4821" s="8">
        <v>82.3</v>
      </c>
      <c r="H4821" s="8"/>
      <c r="I4821" s="8"/>
      <c r="J4821" s="8"/>
      <c r="N4821" s="7"/>
      <c r="O4821" s="8"/>
      <c r="P4821" s="8"/>
      <c r="Q4821" s="8"/>
      <c r="R4821" s="8"/>
      <c r="S4821" s="8"/>
      <c r="T4821" s="8"/>
      <c r="U4821" s="8"/>
      <c r="V4821" s="8"/>
      <c r="W4821" s="8"/>
    </row>
    <row r="4822" spans="1:23" ht="14.25" customHeight="1">
      <c r="A4822" s="7">
        <v>39232</v>
      </c>
      <c r="B4822" s="8">
        <v>2.46</v>
      </c>
      <c r="C4822" s="8">
        <v>4.07</v>
      </c>
      <c r="D4822" s="8">
        <v>1.6100000000000003</v>
      </c>
      <c r="E4822" s="8">
        <v>4.83</v>
      </c>
      <c r="F4822" s="8">
        <v>4.88</v>
      </c>
      <c r="G4822" s="8">
        <v>82.45</v>
      </c>
      <c r="H4822" s="8"/>
      <c r="I4822" s="8"/>
      <c r="J4822" s="8"/>
      <c r="N4822" s="7"/>
      <c r="O4822" s="8"/>
      <c r="P4822" s="8"/>
      <c r="Q4822" s="8"/>
      <c r="R4822" s="8"/>
      <c r="S4822" s="8"/>
      <c r="T4822" s="8"/>
      <c r="U4822" s="8"/>
      <c r="V4822" s="8"/>
      <c r="W4822" s="8"/>
    </row>
    <row r="4823" spans="1:23" ht="14.25" customHeight="1">
      <c r="A4823" s="7">
        <v>39231</v>
      </c>
      <c r="B4823" s="8">
        <v>2.48</v>
      </c>
      <c r="C4823" s="8">
        <v>4.08</v>
      </c>
      <c r="D4823" s="8">
        <v>1.6</v>
      </c>
      <c r="E4823" s="8">
        <v>4.82</v>
      </c>
      <c r="F4823" s="8">
        <v>4.88</v>
      </c>
      <c r="G4823" s="8">
        <v>82.33</v>
      </c>
      <c r="H4823" s="8"/>
      <c r="I4823" s="8"/>
      <c r="J4823" s="8"/>
      <c r="N4823" s="7"/>
      <c r="O4823" s="8"/>
      <c r="P4823" s="8"/>
      <c r="Q4823" s="8"/>
      <c r="R4823" s="8"/>
      <c r="S4823" s="8"/>
      <c r="T4823" s="8"/>
      <c r="U4823" s="8"/>
      <c r="V4823" s="8"/>
      <c r="W4823" s="8"/>
    </row>
    <row r="4824" spans="1:23" ht="14.25" customHeight="1">
      <c r="A4824" s="7">
        <v>39230</v>
      </c>
      <c r="B4824" s="8">
        <v>2.44</v>
      </c>
      <c r="C4824" s="8">
        <v>4.07</v>
      </c>
      <c r="D4824" s="8">
        <v>1.6300000000000003</v>
      </c>
      <c r="E4824" s="8">
        <v>4.8</v>
      </c>
      <c r="F4824" s="8">
        <v>4.8600000000000003</v>
      </c>
      <c r="G4824" s="8">
        <v>82.35</v>
      </c>
      <c r="H4824" s="8"/>
      <c r="I4824" s="8"/>
      <c r="J4824" s="8"/>
      <c r="N4824" s="7"/>
      <c r="O4824" s="8"/>
      <c r="P4824" s="8"/>
      <c r="Q4824" s="8"/>
      <c r="R4824" s="8"/>
      <c r="S4824" s="8"/>
      <c r="T4824" s="8"/>
      <c r="U4824" s="8"/>
      <c r="V4824" s="8"/>
      <c r="W4824" s="8"/>
    </row>
    <row r="4825" spans="1:23" ht="14.25" customHeight="1">
      <c r="A4825" s="7">
        <v>39227</v>
      </c>
      <c r="B4825" s="8">
        <v>2.4500000000000002</v>
      </c>
      <c r="C4825" s="8">
        <v>4.05</v>
      </c>
      <c r="D4825" s="8">
        <v>1.5999999999999996</v>
      </c>
      <c r="E4825" s="8">
        <v>4.8</v>
      </c>
      <c r="F4825" s="8">
        <v>4.8600000000000003</v>
      </c>
      <c r="G4825" s="8">
        <v>82.38</v>
      </c>
      <c r="H4825" s="8"/>
      <c r="I4825" s="8"/>
      <c r="J4825" s="8"/>
      <c r="N4825" s="7"/>
      <c r="O4825" s="8"/>
      <c r="P4825" s="8"/>
      <c r="Q4825" s="8"/>
      <c r="R4825" s="8"/>
      <c r="S4825" s="8"/>
      <c r="T4825" s="8"/>
      <c r="U4825" s="8"/>
      <c r="V4825" s="8"/>
      <c r="W4825" s="8"/>
    </row>
    <row r="4826" spans="1:23" ht="14.25" customHeight="1">
      <c r="A4826" s="7">
        <v>39226</v>
      </c>
      <c r="B4826" s="8">
        <v>2.4500000000000002</v>
      </c>
      <c r="C4826" s="8">
        <v>4.03</v>
      </c>
      <c r="D4826" s="8">
        <v>1.58</v>
      </c>
      <c r="E4826" s="8">
        <v>4.79</v>
      </c>
      <c r="F4826" s="8">
        <v>4.8600000000000003</v>
      </c>
      <c r="G4826" s="8">
        <v>82.41</v>
      </c>
      <c r="H4826" s="8"/>
      <c r="I4826" s="8"/>
      <c r="J4826" s="8"/>
      <c r="N4826" s="7"/>
      <c r="O4826" s="8"/>
      <c r="P4826" s="8"/>
      <c r="Q4826" s="8"/>
      <c r="R4826" s="8"/>
      <c r="S4826" s="8"/>
      <c r="T4826" s="8"/>
      <c r="U4826" s="8"/>
      <c r="V4826" s="8"/>
      <c r="W4826" s="8"/>
    </row>
    <row r="4827" spans="1:23" ht="14.25" customHeight="1">
      <c r="A4827" s="7">
        <v>39225</v>
      </c>
      <c r="B4827" s="8">
        <v>2.4371999999999998</v>
      </c>
      <c r="C4827" s="8">
        <v>4.0640000000000001</v>
      </c>
      <c r="D4827" s="8">
        <v>1.6268000000000002</v>
      </c>
      <c r="E4827" s="8">
        <v>4.79</v>
      </c>
      <c r="F4827" s="8">
        <v>4.8600000000000003</v>
      </c>
      <c r="G4827" s="8">
        <v>82.29</v>
      </c>
      <c r="H4827" s="8"/>
      <c r="I4827" s="8"/>
      <c r="J4827" s="8"/>
      <c r="N4827" s="7"/>
      <c r="O4827" s="8"/>
      <c r="P4827" s="8"/>
      <c r="Q4827" s="8"/>
      <c r="R4827" s="8"/>
      <c r="S4827" s="8"/>
      <c r="T4827" s="8"/>
      <c r="U4827" s="8"/>
      <c r="V4827" s="8"/>
      <c r="W4827" s="8"/>
    </row>
    <row r="4828" spans="1:23" ht="14.25" customHeight="1">
      <c r="A4828" s="7">
        <v>39224</v>
      </c>
      <c r="B4828" s="8">
        <v>2.4087999999999998</v>
      </c>
      <c r="C4828" s="8">
        <v>4.05</v>
      </c>
      <c r="D4828" s="8">
        <v>1.6412</v>
      </c>
      <c r="E4828" s="8">
        <v>4.76</v>
      </c>
      <c r="F4828" s="8">
        <v>4.83</v>
      </c>
      <c r="G4828" s="8">
        <v>82.41</v>
      </c>
      <c r="H4828" s="8"/>
      <c r="I4828" s="8"/>
      <c r="J4828" s="8"/>
      <c r="N4828" s="7"/>
      <c r="O4828" s="8"/>
      <c r="P4828" s="8"/>
      <c r="Q4828" s="8"/>
      <c r="R4828" s="8"/>
      <c r="S4828" s="8"/>
      <c r="T4828" s="8"/>
      <c r="U4828" s="8"/>
      <c r="V4828" s="8"/>
      <c r="W4828" s="8"/>
    </row>
    <row r="4829" spans="1:23" ht="14.25" customHeight="1">
      <c r="A4829" s="7">
        <v>39223</v>
      </c>
      <c r="B4829" s="8">
        <v>2.3448000000000002</v>
      </c>
      <c r="C4829" s="8">
        <v>3.9660000000000002</v>
      </c>
      <c r="D4829" s="8">
        <v>1.6212</v>
      </c>
      <c r="E4829" s="8">
        <v>4.71</v>
      </c>
      <c r="F4829" s="8">
        <v>4.79</v>
      </c>
      <c r="G4829" s="8">
        <v>82.38</v>
      </c>
      <c r="H4829" s="8"/>
      <c r="I4829" s="8"/>
      <c r="J4829" s="8"/>
      <c r="N4829" s="7"/>
      <c r="O4829" s="8"/>
      <c r="P4829" s="8"/>
      <c r="Q4829" s="8"/>
      <c r="R4829" s="8"/>
      <c r="S4829" s="8"/>
      <c r="T4829" s="8"/>
      <c r="U4829" s="8"/>
      <c r="V4829" s="8"/>
      <c r="W4829" s="8"/>
    </row>
    <row r="4830" spans="1:23" ht="14.25" customHeight="1">
      <c r="A4830" s="7">
        <v>39220</v>
      </c>
      <c r="B4830" s="8">
        <v>2.3129</v>
      </c>
      <c r="C4830" s="8">
        <v>3.83</v>
      </c>
      <c r="D4830" s="8">
        <v>1.5171000000000001</v>
      </c>
      <c r="E4830" s="8">
        <v>4.74</v>
      </c>
      <c r="F4830" s="8">
        <v>4.8099999999999996</v>
      </c>
      <c r="G4830" s="8">
        <v>82.17</v>
      </c>
      <c r="H4830" s="8"/>
      <c r="I4830" s="8"/>
      <c r="J4830" s="8"/>
      <c r="N4830" s="7"/>
      <c r="O4830" s="8"/>
      <c r="P4830" s="8"/>
      <c r="Q4830" s="8"/>
      <c r="R4830" s="8"/>
      <c r="S4830" s="8"/>
      <c r="T4830" s="8"/>
      <c r="U4830" s="8"/>
      <c r="V4830" s="8"/>
      <c r="W4830" s="8"/>
    </row>
    <row r="4831" spans="1:23" ht="14.25" customHeight="1">
      <c r="A4831" s="7">
        <v>39219</v>
      </c>
      <c r="B4831" s="8">
        <v>2.3067000000000002</v>
      </c>
      <c r="C4831" s="8">
        <v>3.83</v>
      </c>
      <c r="D4831" s="8">
        <v>1.5232999999999999</v>
      </c>
      <c r="E4831" s="8">
        <v>4.68</v>
      </c>
      <c r="F4831" s="8">
        <v>4.76</v>
      </c>
      <c r="G4831" s="8">
        <v>82.3</v>
      </c>
      <c r="H4831" s="8"/>
      <c r="I4831" s="8"/>
      <c r="J4831" s="8"/>
      <c r="N4831" s="7"/>
      <c r="O4831" s="8"/>
      <c r="P4831" s="8"/>
      <c r="Q4831" s="8"/>
      <c r="R4831" s="8"/>
      <c r="S4831" s="8"/>
      <c r="T4831" s="8"/>
      <c r="U4831" s="8"/>
      <c r="V4831" s="8"/>
      <c r="W4831" s="8"/>
    </row>
    <row r="4832" spans="1:23" ht="14.25" customHeight="1">
      <c r="A4832" s="7">
        <v>39218</v>
      </c>
      <c r="B4832" s="8">
        <v>2.3083</v>
      </c>
      <c r="C4832" s="8">
        <v>3.83</v>
      </c>
      <c r="D4832" s="8">
        <v>1.5217000000000001</v>
      </c>
      <c r="E4832" s="8">
        <v>4.62</v>
      </c>
      <c r="F4832" s="8">
        <v>4.71</v>
      </c>
      <c r="G4832" s="8">
        <v>82.2</v>
      </c>
      <c r="H4832" s="8"/>
      <c r="I4832" s="8"/>
      <c r="J4832" s="8"/>
      <c r="N4832" s="7"/>
      <c r="O4832" s="8"/>
      <c r="P4832" s="8"/>
      <c r="Q4832" s="8"/>
      <c r="R4832" s="8"/>
      <c r="S4832" s="8"/>
      <c r="T4832" s="8"/>
      <c r="U4832" s="8"/>
      <c r="V4832" s="8"/>
      <c r="W4832" s="8"/>
    </row>
    <row r="4833" spans="1:23" ht="14.25" customHeight="1">
      <c r="A4833" s="7">
        <v>39217</v>
      </c>
      <c r="B4833" s="8">
        <v>2.33</v>
      </c>
      <c r="C4833" s="8">
        <v>3.7991999999999999</v>
      </c>
      <c r="D4833" s="8">
        <v>1.4691999999999998</v>
      </c>
      <c r="E4833" s="8">
        <v>4.63</v>
      </c>
      <c r="F4833" s="8">
        <v>4.71</v>
      </c>
      <c r="G4833" s="8">
        <v>81.75</v>
      </c>
      <c r="H4833" s="8"/>
      <c r="I4833" s="8"/>
      <c r="J4833" s="8"/>
      <c r="N4833" s="7"/>
      <c r="O4833" s="8"/>
      <c r="P4833" s="8"/>
      <c r="Q4833" s="8"/>
      <c r="R4833" s="8"/>
      <c r="S4833" s="8"/>
      <c r="T4833" s="8"/>
      <c r="U4833" s="8"/>
      <c r="V4833" s="8"/>
      <c r="W4833" s="8"/>
    </row>
    <row r="4834" spans="1:23" ht="14.25" customHeight="1">
      <c r="A4834" s="7">
        <v>39216</v>
      </c>
      <c r="B4834" s="8">
        <v>2.3199999999999998</v>
      </c>
      <c r="C4834" s="8">
        <v>3.7</v>
      </c>
      <c r="D4834" s="8">
        <v>1.3800000000000003</v>
      </c>
      <c r="E4834" s="8">
        <v>4.6100000000000003</v>
      </c>
      <c r="F4834" s="8">
        <v>4.6900000000000004</v>
      </c>
      <c r="G4834" s="8">
        <v>82.06</v>
      </c>
      <c r="H4834" s="8"/>
      <c r="I4834" s="8"/>
      <c r="J4834" s="8"/>
      <c r="N4834" s="7"/>
      <c r="O4834" s="8"/>
      <c r="P4834" s="8"/>
      <c r="Q4834" s="8"/>
      <c r="R4834" s="8"/>
      <c r="S4834" s="8"/>
      <c r="T4834" s="8"/>
      <c r="U4834" s="8"/>
      <c r="V4834" s="8"/>
      <c r="W4834" s="8"/>
    </row>
    <row r="4835" spans="1:23" ht="14.25" customHeight="1">
      <c r="A4835" s="7">
        <v>39213</v>
      </c>
      <c r="B4835" s="8">
        <v>2.3199999999999998</v>
      </c>
      <c r="C4835" s="8">
        <v>3.68</v>
      </c>
      <c r="D4835" s="8">
        <v>1.3600000000000003</v>
      </c>
      <c r="E4835" s="8">
        <v>4.58</v>
      </c>
      <c r="F4835" s="8">
        <v>4.67</v>
      </c>
      <c r="G4835" s="8">
        <v>82.13</v>
      </c>
      <c r="H4835" s="8"/>
      <c r="I4835" s="8"/>
      <c r="J4835" s="8"/>
      <c r="N4835" s="7"/>
      <c r="O4835" s="8"/>
      <c r="P4835" s="8"/>
      <c r="Q4835" s="8"/>
      <c r="R4835" s="8"/>
      <c r="S4835" s="8"/>
      <c r="T4835" s="8"/>
      <c r="U4835" s="8"/>
      <c r="V4835" s="8"/>
      <c r="W4835" s="8"/>
    </row>
    <row r="4836" spans="1:23" ht="14.25" customHeight="1">
      <c r="A4836" s="7">
        <v>39212</v>
      </c>
      <c r="B4836" s="8">
        <v>2.3012000000000001</v>
      </c>
      <c r="C4836" s="8">
        <v>3.63</v>
      </c>
      <c r="D4836" s="8">
        <v>1.3287999999999998</v>
      </c>
      <c r="E4836" s="8">
        <v>4.5599999999999996</v>
      </c>
      <c r="F4836" s="8">
        <v>4.6500000000000004</v>
      </c>
      <c r="G4836" s="8">
        <v>82.29</v>
      </c>
      <c r="H4836" s="8"/>
      <c r="I4836" s="8"/>
      <c r="J4836" s="8"/>
      <c r="N4836" s="7"/>
      <c r="O4836" s="8"/>
      <c r="P4836" s="8"/>
      <c r="Q4836" s="8"/>
      <c r="R4836" s="8"/>
      <c r="S4836" s="8"/>
      <c r="T4836" s="8"/>
      <c r="U4836" s="8"/>
      <c r="V4836" s="8"/>
      <c r="W4836" s="8"/>
    </row>
    <row r="4837" spans="1:23" ht="14.25" customHeight="1">
      <c r="A4837" s="7">
        <v>39211</v>
      </c>
      <c r="B4837" s="8">
        <v>2.3022</v>
      </c>
      <c r="C4837" s="8">
        <v>3.5905999999999998</v>
      </c>
      <c r="D4837" s="8">
        <v>1.2883999999999998</v>
      </c>
      <c r="E4837" s="8">
        <v>4.58</v>
      </c>
      <c r="F4837" s="8">
        <v>4.67</v>
      </c>
      <c r="G4837" s="8">
        <v>82</v>
      </c>
      <c r="H4837" s="8"/>
      <c r="I4837" s="8"/>
      <c r="J4837" s="8"/>
      <c r="N4837" s="7"/>
      <c r="O4837" s="8"/>
      <c r="P4837" s="8"/>
      <c r="Q4837" s="8"/>
      <c r="R4837" s="8"/>
      <c r="S4837" s="8"/>
      <c r="T4837" s="8"/>
      <c r="U4837" s="8"/>
      <c r="V4837" s="8"/>
      <c r="W4837" s="8"/>
    </row>
    <row r="4838" spans="1:23" ht="14.25" customHeight="1">
      <c r="A4838" s="7">
        <v>39210</v>
      </c>
      <c r="B4838" s="8">
        <v>2.2917999999999998</v>
      </c>
      <c r="C4838" s="8">
        <v>3.5933000000000002</v>
      </c>
      <c r="D4838" s="8">
        <v>1.3015000000000003</v>
      </c>
      <c r="E4838" s="8">
        <v>4.54</v>
      </c>
      <c r="F4838" s="8">
        <v>4.63</v>
      </c>
      <c r="G4838" s="8">
        <v>81.95</v>
      </c>
      <c r="H4838" s="8"/>
      <c r="I4838" s="8"/>
      <c r="J4838" s="8"/>
      <c r="N4838" s="7"/>
      <c r="O4838" s="8"/>
      <c r="P4838" s="8"/>
      <c r="Q4838" s="8"/>
      <c r="R4838" s="8"/>
      <c r="S4838" s="8"/>
      <c r="T4838" s="8"/>
      <c r="U4838" s="8"/>
      <c r="V4838" s="8"/>
      <c r="W4838" s="8"/>
    </row>
    <row r="4839" spans="1:23" ht="14.25" customHeight="1">
      <c r="A4839" s="7">
        <v>39209</v>
      </c>
      <c r="B4839" s="8">
        <v>2.2879</v>
      </c>
      <c r="C4839" s="8">
        <v>3.5916000000000001</v>
      </c>
      <c r="D4839" s="8">
        <v>1.3037000000000001</v>
      </c>
      <c r="E4839" s="8">
        <v>4.55</v>
      </c>
      <c r="F4839" s="8">
        <v>4.6399999999999997</v>
      </c>
      <c r="G4839" s="8">
        <v>81.69</v>
      </c>
      <c r="H4839" s="8"/>
      <c r="I4839" s="8"/>
      <c r="J4839" s="8"/>
      <c r="N4839" s="7"/>
      <c r="O4839" s="8"/>
      <c r="P4839" s="8"/>
      <c r="Q4839" s="8"/>
      <c r="R4839" s="8"/>
      <c r="S4839" s="8"/>
      <c r="T4839" s="8"/>
      <c r="U4839" s="8"/>
      <c r="V4839" s="8"/>
      <c r="W4839" s="8"/>
    </row>
    <row r="4840" spans="1:23" ht="14.25" customHeight="1">
      <c r="A4840" s="7">
        <v>39206</v>
      </c>
      <c r="B4840" s="8">
        <v>2.2879</v>
      </c>
      <c r="C4840" s="8">
        <v>3.5916000000000001</v>
      </c>
      <c r="D4840" s="8">
        <v>1.3037000000000001</v>
      </c>
      <c r="E4840" s="8">
        <v>4.55</v>
      </c>
      <c r="F4840" s="8">
        <v>4.6500000000000004</v>
      </c>
      <c r="G4840" s="8">
        <v>81.77</v>
      </c>
      <c r="H4840" s="8"/>
      <c r="I4840" s="8"/>
      <c r="J4840" s="8"/>
      <c r="N4840" s="7"/>
      <c r="O4840" s="8"/>
      <c r="P4840" s="8"/>
      <c r="Q4840" s="8"/>
      <c r="R4840" s="8"/>
      <c r="S4840" s="8"/>
      <c r="T4840" s="8"/>
      <c r="U4840" s="8"/>
      <c r="V4840" s="8"/>
      <c r="W4840" s="8"/>
    </row>
    <row r="4841" spans="1:23" ht="14.25" customHeight="1">
      <c r="A4841" s="7">
        <v>39205</v>
      </c>
      <c r="B4841" s="8">
        <v>2.2879</v>
      </c>
      <c r="C4841" s="8">
        <v>3.5916000000000001</v>
      </c>
      <c r="D4841" s="8">
        <v>1.3037000000000001</v>
      </c>
      <c r="E4841" s="8">
        <v>4.59</v>
      </c>
      <c r="F4841" s="8">
        <v>4.68</v>
      </c>
      <c r="G4841" s="8">
        <v>81.97</v>
      </c>
      <c r="H4841" s="8"/>
      <c r="I4841" s="8"/>
      <c r="J4841" s="8"/>
      <c r="N4841" s="7"/>
      <c r="O4841" s="8"/>
      <c r="P4841" s="8"/>
      <c r="Q4841" s="8"/>
      <c r="R4841" s="8"/>
      <c r="S4841" s="8"/>
      <c r="T4841" s="8"/>
      <c r="U4841" s="8"/>
      <c r="V4841" s="8"/>
      <c r="W4841" s="8"/>
    </row>
    <row r="4842" spans="1:23" ht="14.25" customHeight="1">
      <c r="A4842" s="7">
        <v>39204</v>
      </c>
      <c r="B4842" s="8">
        <v>2.2879</v>
      </c>
      <c r="C4842" s="8">
        <v>3.5916000000000001</v>
      </c>
      <c r="D4842" s="8">
        <v>1.3037000000000001</v>
      </c>
      <c r="E4842" s="8">
        <v>4.55</v>
      </c>
      <c r="F4842" s="8">
        <v>4.6500000000000004</v>
      </c>
      <c r="G4842" s="8">
        <v>81.8</v>
      </c>
      <c r="H4842" s="8"/>
      <c r="I4842" s="8"/>
      <c r="J4842" s="8"/>
      <c r="N4842" s="7"/>
      <c r="O4842" s="8"/>
      <c r="P4842" s="8"/>
      <c r="Q4842" s="8"/>
      <c r="R4842" s="8"/>
      <c r="S4842" s="8"/>
      <c r="T4842" s="8"/>
      <c r="U4842" s="8"/>
      <c r="V4842" s="8"/>
      <c r="W4842" s="8"/>
    </row>
    <row r="4843" spans="1:23" ht="14.25" customHeight="1">
      <c r="A4843" s="7">
        <v>39203</v>
      </c>
      <c r="B4843" s="8">
        <v>2.2879</v>
      </c>
      <c r="C4843" s="8">
        <v>3.5916000000000001</v>
      </c>
      <c r="D4843" s="8">
        <v>1.3037000000000001</v>
      </c>
      <c r="E4843" s="8">
        <v>4.54</v>
      </c>
      <c r="F4843" s="8">
        <v>4.6399999999999997</v>
      </c>
      <c r="G4843" s="8">
        <v>81.650000000000006</v>
      </c>
      <c r="H4843" s="8"/>
      <c r="I4843" s="8"/>
      <c r="J4843" s="8"/>
      <c r="N4843" s="7"/>
      <c r="O4843" s="8"/>
      <c r="P4843" s="8"/>
      <c r="Q4843" s="8"/>
      <c r="R4843" s="8"/>
      <c r="S4843" s="8"/>
      <c r="T4843" s="8"/>
      <c r="U4843" s="8"/>
      <c r="V4843" s="8"/>
      <c r="W4843" s="8"/>
    </row>
    <row r="4844" spans="1:23" ht="14.25" customHeight="1">
      <c r="A4844" s="7">
        <v>39202</v>
      </c>
      <c r="B4844" s="8">
        <v>2.2879</v>
      </c>
      <c r="C4844" s="8">
        <v>3.5916000000000001</v>
      </c>
      <c r="D4844" s="8">
        <v>1.3037000000000001</v>
      </c>
      <c r="E4844" s="8">
        <v>4.51</v>
      </c>
      <c r="F4844" s="8">
        <v>4.63</v>
      </c>
      <c r="G4844" s="8">
        <v>81.459999999999994</v>
      </c>
      <c r="H4844" s="8"/>
      <c r="I4844" s="8"/>
      <c r="J4844" s="8"/>
      <c r="N4844" s="7"/>
      <c r="O4844" s="8"/>
      <c r="P4844" s="8"/>
      <c r="Q4844" s="8"/>
      <c r="R4844" s="8"/>
      <c r="S4844" s="8"/>
      <c r="T4844" s="8"/>
      <c r="U4844" s="8"/>
      <c r="V4844" s="8"/>
      <c r="W4844" s="8"/>
    </row>
    <row r="4845" spans="1:23" ht="14.25" customHeight="1">
      <c r="A4845" s="7">
        <v>39201</v>
      </c>
      <c r="B4845" s="8">
        <v>2.2526000000000002</v>
      </c>
      <c r="C4845" s="8">
        <v>3.58</v>
      </c>
      <c r="D4845" s="8">
        <v>1.3273999999999999</v>
      </c>
      <c r="E4845" s="8">
        <v>4.59</v>
      </c>
      <c r="F4845" s="8">
        <v>4.71</v>
      </c>
      <c r="G4845" s="8">
        <v>81.5</v>
      </c>
      <c r="H4845" s="8"/>
      <c r="I4845" s="8"/>
      <c r="J4845" s="8"/>
      <c r="N4845" s="7"/>
      <c r="O4845" s="8"/>
      <c r="P4845" s="8"/>
      <c r="Q4845" s="8"/>
      <c r="R4845" s="8"/>
      <c r="S4845" s="8"/>
      <c r="T4845" s="8"/>
      <c r="U4845" s="8"/>
      <c r="V4845" s="8"/>
      <c r="W4845" s="8"/>
    </row>
    <row r="4846" spans="1:23" ht="14.25" customHeight="1">
      <c r="A4846" s="7">
        <v>39200</v>
      </c>
      <c r="B4846" s="8">
        <v>2.3561999999999999</v>
      </c>
      <c r="C4846" s="8">
        <v>3.5882999999999998</v>
      </c>
      <c r="D4846" s="8">
        <v>1.2321</v>
      </c>
      <c r="E4846" s="8">
        <v>4.59</v>
      </c>
      <c r="F4846" s="8">
        <v>4.71</v>
      </c>
      <c r="G4846" s="8">
        <v>81.5</v>
      </c>
      <c r="H4846" s="8"/>
      <c r="I4846" s="8"/>
      <c r="J4846" s="8"/>
      <c r="N4846" s="7"/>
      <c r="O4846" s="8"/>
      <c r="P4846" s="8"/>
      <c r="Q4846" s="8"/>
      <c r="R4846" s="8"/>
      <c r="S4846" s="8"/>
      <c r="T4846" s="8"/>
      <c r="U4846" s="8"/>
      <c r="V4846" s="8"/>
      <c r="W4846" s="8"/>
    </row>
    <row r="4847" spans="1:23" ht="14.25" customHeight="1">
      <c r="A4847" s="7">
        <v>39199</v>
      </c>
      <c r="B4847" s="8">
        <v>2.3292000000000002</v>
      </c>
      <c r="C4847" s="8">
        <v>3.5914000000000001</v>
      </c>
      <c r="D4847" s="8">
        <v>1.2622</v>
      </c>
      <c r="E4847" s="8">
        <v>4.59</v>
      </c>
      <c r="F4847" s="8">
        <v>4.71</v>
      </c>
      <c r="G4847" s="8">
        <v>81.5</v>
      </c>
      <c r="H4847" s="8"/>
      <c r="I4847" s="8"/>
      <c r="J4847" s="8"/>
      <c r="N4847" s="7"/>
      <c r="O4847" s="8"/>
      <c r="P4847" s="8"/>
      <c r="Q4847" s="8"/>
      <c r="R4847" s="8"/>
      <c r="S4847" s="8"/>
      <c r="T4847" s="8"/>
      <c r="U4847" s="8"/>
      <c r="V4847" s="8"/>
      <c r="W4847" s="8"/>
    </row>
    <row r="4848" spans="1:23" ht="14.25" customHeight="1">
      <c r="A4848" s="7">
        <v>39198</v>
      </c>
      <c r="B4848" s="8">
        <v>2.3254999999999999</v>
      </c>
      <c r="C4848" s="8">
        <v>3.5931000000000002</v>
      </c>
      <c r="D4848" s="8">
        <v>1.2676000000000003</v>
      </c>
      <c r="E4848" s="8">
        <v>4.59</v>
      </c>
      <c r="F4848" s="8">
        <v>4.6900000000000004</v>
      </c>
      <c r="G4848" s="8">
        <v>81.78</v>
      </c>
      <c r="H4848" s="8"/>
      <c r="I4848" s="8"/>
      <c r="J4848" s="8"/>
      <c r="N4848" s="7"/>
      <c r="O4848" s="8"/>
      <c r="P4848" s="8"/>
      <c r="Q4848" s="8"/>
      <c r="R4848" s="8"/>
      <c r="S4848" s="8"/>
      <c r="T4848" s="8"/>
      <c r="U4848" s="8"/>
      <c r="V4848" s="8"/>
      <c r="W4848" s="8"/>
    </row>
    <row r="4849" spans="1:23" ht="14.25" customHeight="1">
      <c r="A4849" s="7">
        <v>39197</v>
      </c>
      <c r="B4849" s="8">
        <v>2.3117000000000001</v>
      </c>
      <c r="C4849" s="8">
        <v>3.6349</v>
      </c>
      <c r="D4849" s="8">
        <v>1.3231999999999999</v>
      </c>
      <c r="E4849" s="8">
        <v>4.55</v>
      </c>
      <c r="F4849" s="8">
        <v>4.66</v>
      </c>
      <c r="G4849" s="8">
        <v>81.41</v>
      </c>
      <c r="H4849" s="8"/>
      <c r="I4849" s="8"/>
      <c r="J4849" s="8"/>
      <c r="N4849" s="7"/>
      <c r="O4849" s="8"/>
      <c r="P4849" s="8"/>
      <c r="Q4849" s="8"/>
      <c r="R4849" s="8"/>
      <c r="S4849" s="8"/>
      <c r="T4849" s="8"/>
      <c r="U4849" s="8"/>
      <c r="V4849" s="8"/>
      <c r="W4849" s="8"/>
    </row>
    <row r="4850" spans="1:23" ht="14.25" customHeight="1">
      <c r="A4850" s="7">
        <v>39196</v>
      </c>
      <c r="B4850" s="8">
        <v>2.2867999999999999</v>
      </c>
      <c r="C4850" s="8">
        <v>3.6139000000000001</v>
      </c>
      <c r="D4850" s="8">
        <v>1.3271000000000002</v>
      </c>
      <c r="E4850" s="8">
        <v>4.51</v>
      </c>
      <c r="F4850" s="8">
        <v>4.63</v>
      </c>
      <c r="G4850" s="8">
        <v>81.459999999999994</v>
      </c>
      <c r="H4850" s="8"/>
      <c r="I4850" s="8"/>
      <c r="J4850" s="8"/>
      <c r="N4850" s="7"/>
      <c r="O4850" s="8"/>
      <c r="P4850" s="8"/>
      <c r="Q4850" s="8"/>
      <c r="R4850" s="8"/>
      <c r="S4850" s="8"/>
      <c r="T4850" s="8"/>
      <c r="U4850" s="8"/>
      <c r="V4850" s="8"/>
      <c r="W4850" s="8"/>
    </row>
    <row r="4851" spans="1:23" ht="14.25" customHeight="1">
      <c r="A4851" s="7">
        <v>39195</v>
      </c>
      <c r="B4851" s="8">
        <v>2.2934999999999999</v>
      </c>
      <c r="C4851" s="8">
        <v>3.59</v>
      </c>
      <c r="D4851" s="8">
        <v>1.2965</v>
      </c>
      <c r="E4851" s="8">
        <v>4.55</v>
      </c>
      <c r="F4851" s="8">
        <v>4.66</v>
      </c>
      <c r="G4851" s="8">
        <v>81.72</v>
      </c>
      <c r="H4851" s="8"/>
      <c r="I4851" s="8"/>
      <c r="J4851" s="8"/>
      <c r="N4851" s="7"/>
      <c r="O4851" s="8"/>
      <c r="P4851" s="8"/>
      <c r="Q4851" s="8"/>
      <c r="R4851" s="8"/>
      <c r="S4851" s="8"/>
      <c r="T4851" s="8"/>
      <c r="U4851" s="8"/>
      <c r="V4851" s="8"/>
      <c r="W4851" s="8"/>
    </row>
    <row r="4852" spans="1:23" ht="14.25" customHeight="1">
      <c r="A4852" s="7">
        <v>39192</v>
      </c>
      <c r="B4852" s="8">
        <v>2.2873999999999999</v>
      </c>
      <c r="C4852" s="8">
        <v>3.58</v>
      </c>
      <c r="D4852" s="8">
        <v>1.2926000000000002</v>
      </c>
      <c r="E4852" s="8">
        <v>4.57</v>
      </c>
      <c r="F4852" s="8">
        <v>4.68</v>
      </c>
      <c r="G4852" s="8">
        <v>81.69</v>
      </c>
      <c r="H4852" s="8"/>
      <c r="I4852" s="8"/>
      <c r="J4852" s="8"/>
      <c r="N4852" s="7"/>
      <c r="O4852" s="8"/>
      <c r="P4852" s="8"/>
      <c r="Q4852" s="8"/>
      <c r="R4852" s="8"/>
      <c r="S4852" s="8"/>
      <c r="T4852" s="8"/>
      <c r="U4852" s="8"/>
      <c r="V4852" s="8"/>
      <c r="W4852" s="8"/>
    </row>
    <row r="4853" spans="1:23" ht="14.25" customHeight="1">
      <c r="A4853" s="7">
        <v>39191</v>
      </c>
      <c r="B4853" s="8">
        <v>2.2873999999999999</v>
      </c>
      <c r="C4853" s="8">
        <v>3.57</v>
      </c>
      <c r="D4853" s="8">
        <v>1.2826</v>
      </c>
      <c r="E4853" s="8">
        <v>4.57</v>
      </c>
      <c r="F4853" s="8">
        <v>4.68</v>
      </c>
      <c r="G4853" s="8">
        <v>81.59</v>
      </c>
      <c r="H4853" s="8"/>
      <c r="I4853" s="8"/>
      <c r="J4853" s="8"/>
      <c r="N4853" s="7"/>
      <c r="O4853" s="8"/>
      <c r="P4853" s="8"/>
      <c r="Q4853" s="8"/>
      <c r="R4853" s="8"/>
      <c r="S4853" s="8"/>
      <c r="T4853" s="8"/>
      <c r="U4853" s="8"/>
      <c r="V4853" s="8"/>
      <c r="W4853" s="8"/>
    </row>
    <row r="4854" spans="1:23" ht="14.25" customHeight="1">
      <c r="A4854" s="7">
        <v>39190</v>
      </c>
      <c r="B4854" s="8">
        <v>2.2709999999999999</v>
      </c>
      <c r="C4854" s="8">
        <v>3.56</v>
      </c>
      <c r="D4854" s="8">
        <v>1.2890000000000001</v>
      </c>
      <c r="E4854" s="8">
        <v>4.5599999999999996</v>
      </c>
      <c r="F4854" s="8">
        <v>4.66</v>
      </c>
      <c r="G4854" s="8">
        <v>81.569999999999993</v>
      </c>
      <c r="H4854" s="8"/>
      <c r="I4854" s="8"/>
      <c r="J4854" s="8"/>
      <c r="N4854" s="7"/>
      <c r="O4854" s="8"/>
      <c r="P4854" s="8"/>
      <c r="Q4854" s="8"/>
      <c r="R4854" s="8"/>
      <c r="S4854" s="8"/>
      <c r="T4854" s="8"/>
      <c r="U4854" s="8"/>
      <c r="V4854" s="8"/>
      <c r="W4854" s="8"/>
    </row>
    <row r="4855" spans="1:23" ht="14.25" customHeight="1">
      <c r="A4855" s="7">
        <v>39189</v>
      </c>
      <c r="B4855" s="8">
        <v>2.2698</v>
      </c>
      <c r="C4855" s="8">
        <v>3.5390999999999999</v>
      </c>
      <c r="D4855" s="8">
        <v>1.2692999999999999</v>
      </c>
      <c r="E4855" s="8">
        <v>4.6100000000000003</v>
      </c>
      <c r="F4855" s="8">
        <v>4.6900000000000004</v>
      </c>
      <c r="G4855" s="8">
        <v>81.790000000000006</v>
      </c>
      <c r="H4855" s="8"/>
      <c r="I4855" s="8"/>
      <c r="J4855" s="8"/>
      <c r="N4855" s="7"/>
      <c r="O4855" s="8"/>
      <c r="P4855" s="8"/>
      <c r="Q4855" s="8"/>
      <c r="R4855" s="8"/>
      <c r="S4855" s="8"/>
      <c r="T4855" s="8"/>
      <c r="U4855" s="8"/>
      <c r="V4855" s="8"/>
      <c r="W4855" s="8"/>
    </row>
    <row r="4856" spans="1:23" ht="14.25" customHeight="1">
      <c r="A4856" s="7">
        <v>39188</v>
      </c>
      <c r="B4856" s="8">
        <v>2.2685</v>
      </c>
      <c r="C4856" s="8">
        <v>3.5327000000000002</v>
      </c>
      <c r="D4856" s="8">
        <v>1.2642000000000002</v>
      </c>
      <c r="E4856" s="8">
        <v>4.67</v>
      </c>
      <c r="F4856" s="8">
        <v>4.74</v>
      </c>
      <c r="G4856" s="8">
        <v>82.15</v>
      </c>
      <c r="H4856" s="8"/>
      <c r="I4856" s="8"/>
      <c r="J4856" s="8"/>
      <c r="N4856" s="7"/>
      <c r="O4856" s="8"/>
      <c r="P4856" s="8"/>
      <c r="Q4856" s="8"/>
      <c r="R4856" s="8"/>
      <c r="S4856" s="8"/>
      <c r="T4856" s="8"/>
      <c r="U4856" s="8"/>
      <c r="V4856" s="8"/>
      <c r="W4856" s="8"/>
    </row>
    <row r="4857" spans="1:23" ht="14.25" customHeight="1">
      <c r="A4857" s="7">
        <v>39185</v>
      </c>
      <c r="B4857" s="8">
        <v>2.2764000000000002</v>
      </c>
      <c r="C4857" s="8">
        <v>3.5202</v>
      </c>
      <c r="D4857" s="8">
        <v>1.2437999999999998</v>
      </c>
      <c r="E4857" s="8">
        <v>4.68</v>
      </c>
      <c r="F4857" s="8">
        <v>4.76</v>
      </c>
      <c r="G4857" s="8">
        <v>82.19</v>
      </c>
      <c r="H4857" s="8"/>
      <c r="I4857" s="8"/>
      <c r="J4857" s="8"/>
      <c r="N4857" s="7"/>
      <c r="O4857" s="8"/>
      <c r="P4857" s="8"/>
      <c r="Q4857" s="8"/>
      <c r="R4857" s="8"/>
      <c r="S4857" s="8"/>
      <c r="T4857" s="8"/>
      <c r="U4857" s="8"/>
      <c r="V4857" s="8"/>
      <c r="W4857" s="8"/>
    </row>
    <row r="4858" spans="1:23" ht="14.25" customHeight="1">
      <c r="A4858" s="7">
        <v>39184</v>
      </c>
      <c r="B4858" s="8">
        <v>2.2717999999999998</v>
      </c>
      <c r="C4858" s="8">
        <v>3.4935999999999998</v>
      </c>
      <c r="D4858" s="8">
        <v>1.2218</v>
      </c>
      <c r="E4858" s="8">
        <v>4.66</v>
      </c>
      <c r="F4858" s="8">
        <v>4.74</v>
      </c>
      <c r="G4858" s="8">
        <v>82.34</v>
      </c>
      <c r="H4858" s="8"/>
      <c r="I4858" s="8"/>
      <c r="J4858" s="8"/>
      <c r="N4858" s="7"/>
      <c r="O4858" s="8"/>
      <c r="P4858" s="8"/>
      <c r="Q4858" s="8"/>
      <c r="R4858" s="8"/>
      <c r="S4858" s="8"/>
      <c r="T4858" s="8"/>
      <c r="U4858" s="8"/>
      <c r="V4858" s="8"/>
      <c r="W4858" s="8"/>
    </row>
    <row r="4859" spans="1:23" ht="14.25" customHeight="1">
      <c r="A4859" s="7">
        <v>39183</v>
      </c>
      <c r="B4859" s="8">
        <v>2.2707999999999999</v>
      </c>
      <c r="C4859" s="8">
        <v>3.4929999999999999</v>
      </c>
      <c r="D4859" s="8">
        <v>1.2222</v>
      </c>
      <c r="E4859" s="8">
        <v>4.66</v>
      </c>
      <c r="F4859" s="8">
        <v>4.74</v>
      </c>
      <c r="G4859" s="8">
        <v>82.62</v>
      </c>
      <c r="H4859" s="8"/>
      <c r="I4859" s="8"/>
      <c r="J4859" s="8"/>
      <c r="N4859" s="7"/>
      <c r="O4859" s="8"/>
      <c r="P4859" s="8"/>
      <c r="Q4859" s="8"/>
      <c r="R4859" s="8"/>
      <c r="S4859" s="8"/>
      <c r="T4859" s="8"/>
      <c r="U4859" s="8"/>
      <c r="V4859" s="8"/>
      <c r="W4859" s="8"/>
    </row>
    <row r="4860" spans="1:23" ht="14.25" customHeight="1">
      <c r="A4860" s="7">
        <v>39182</v>
      </c>
      <c r="B4860" s="8">
        <v>2.2690999999999999</v>
      </c>
      <c r="C4860" s="8">
        <v>3.4828999999999999</v>
      </c>
      <c r="D4860" s="8">
        <v>1.2138</v>
      </c>
      <c r="E4860" s="8">
        <v>4.63</v>
      </c>
      <c r="F4860" s="8">
        <v>4.7300000000000004</v>
      </c>
      <c r="G4860" s="8">
        <v>82.66</v>
      </c>
      <c r="H4860" s="8"/>
      <c r="I4860" s="8"/>
      <c r="J4860" s="8"/>
      <c r="N4860" s="7"/>
      <c r="O4860" s="8"/>
      <c r="P4860" s="8"/>
      <c r="Q4860" s="8"/>
      <c r="R4860" s="8"/>
      <c r="S4860" s="8"/>
      <c r="T4860" s="8"/>
      <c r="U4860" s="8"/>
      <c r="V4860" s="8"/>
      <c r="W4860" s="8"/>
    </row>
    <row r="4861" spans="1:23" ht="14.25" customHeight="1">
      <c r="A4861" s="7">
        <v>39181</v>
      </c>
      <c r="B4861" s="8">
        <v>2.2709999999999999</v>
      </c>
      <c r="C4861" s="8">
        <v>3.488</v>
      </c>
      <c r="D4861" s="8">
        <v>1.2170000000000001</v>
      </c>
      <c r="E4861" s="8">
        <v>4.66</v>
      </c>
      <c r="F4861" s="8">
        <v>4.75</v>
      </c>
      <c r="G4861" s="8">
        <v>83.09</v>
      </c>
      <c r="H4861" s="8"/>
      <c r="I4861" s="8"/>
      <c r="J4861" s="8"/>
      <c r="N4861" s="7"/>
      <c r="O4861" s="8"/>
      <c r="P4861" s="8"/>
      <c r="Q4861" s="8"/>
      <c r="R4861" s="8"/>
      <c r="S4861" s="8"/>
      <c r="T4861" s="8"/>
      <c r="U4861" s="8"/>
      <c r="V4861" s="8"/>
      <c r="W4861" s="8"/>
    </row>
    <row r="4862" spans="1:23" ht="14.25" customHeight="1">
      <c r="A4862" s="7">
        <v>39178</v>
      </c>
      <c r="B4862" s="8">
        <v>2.2690999999999999</v>
      </c>
      <c r="C4862" s="8">
        <v>3.4615</v>
      </c>
      <c r="D4862" s="8">
        <v>1.1924000000000001</v>
      </c>
      <c r="E4862" s="8">
        <v>4.67</v>
      </c>
      <c r="F4862" s="8">
        <v>4.76</v>
      </c>
      <c r="G4862" s="8">
        <v>82.98</v>
      </c>
      <c r="H4862" s="8"/>
      <c r="I4862" s="8"/>
      <c r="J4862" s="8"/>
      <c r="N4862" s="7"/>
      <c r="O4862" s="8"/>
      <c r="P4862" s="8"/>
      <c r="Q4862" s="8"/>
      <c r="R4862" s="8"/>
      <c r="S4862" s="8"/>
      <c r="T4862" s="8"/>
      <c r="U4862" s="8"/>
      <c r="V4862" s="8"/>
      <c r="W4862" s="8"/>
    </row>
    <row r="4863" spans="1:23" ht="14.25" customHeight="1">
      <c r="A4863" s="7">
        <v>39177</v>
      </c>
      <c r="B4863" s="8">
        <v>2.2707999999999999</v>
      </c>
      <c r="C4863" s="8">
        <v>3.4441000000000002</v>
      </c>
      <c r="D4863" s="8">
        <v>1.1733000000000002</v>
      </c>
      <c r="E4863" s="8">
        <v>4.57</v>
      </c>
      <c r="F4863" s="8">
        <v>4.68</v>
      </c>
      <c r="G4863" s="8">
        <v>82.68</v>
      </c>
      <c r="H4863" s="8"/>
      <c r="I4863" s="8"/>
      <c r="J4863" s="8"/>
      <c r="N4863" s="7"/>
      <c r="O4863" s="8"/>
      <c r="P4863" s="8"/>
      <c r="Q4863" s="8"/>
      <c r="R4863" s="8"/>
      <c r="S4863" s="8"/>
      <c r="T4863" s="8"/>
      <c r="U4863" s="8"/>
      <c r="V4863" s="8"/>
      <c r="W4863" s="8"/>
    </row>
    <row r="4864" spans="1:23" ht="14.25" customHeight="1">
      <c r="A4864" s="7">
        <v>39176</v>
      </c>
      <c r="B4864" s="8">
        <v>2.2696999999999998</v>
      </c>
      <c r="C4864" s="8">
        <v>3.44</v>
      </c>
      <c r="D4864" s="8">
        <v>1.1703000000000001</v>
      </c>
      <c r="E4864" s="8">
        <v>4.55</v>
      </c>
      <c r="F4864" s="8">
        <v>4.66</v>
      </c>
      <c r="G4864" s="8">
        <v>82.94</v>
      </c>
      <c r="H4864" s="8"/>
      <c r="I4864" s="8"/>
      <c r="J4864" s="8"/>
      <c r="N4864" s="7"/>
      <c r="O4864" s="8"/>
      <c r="P4864" s="8"/>
      <c r="Q4864" s="8"/>
      <c r="R4864" s="8"/>
      <c r="S4864" s="8"/>
      <c r="T4864" s="8"/>
      <c r="U4864" s="8"/>
      <c r="V4864" s="8"/>
      <c r="W4864" s="8"/>
    </row>
    <row r="4865" spans="1:23" ht="14.25" customHeight="1">
      <c r="A4865" s="7">
        <v>39175</v>
      </c>
      <c r="B4865" s="8">
        <v>2.2681</v>
      </c>
      <c r="C4865" s="8">
        <v>3.4277000000000002</v>
      </c>
      <c r="D4865" s="8">
        <v>1.1596000000000002</v>
      </c>
      <c r="E4865" s="8">
        <v>4.5599999999999996</v>
      </c>
      <c r="F4865" s="8">
        <v>4.67</v>
      </c>
      <c r="G4865" s="8">
        <v>83.17</v>
      </c>
      <c r="H4865" s="8"/>
      <c r="I4865" s="8"/>
      <c r="J4865" s="8"/>
      <c r="N4865" s="7"/>
      <c r="O4865" s="8"/>
      <c r="P4865" s="8"/>
      <c r="Q4865" s="8"/>
      <c r="R4865" s="8"/>
      <c r="S4865" s="8"/>
      <c r="T4865" s="8"/>
      <c r="U4865" s="8"/>
      <c r="V4865" s="8"/>
      <c r="W4865" s="8"/>
    </row>
    <row r="4866" spans="1:23" ht="14.25" customHeight="1">
      <c r="A4866" s="7">
        <v>39174</v>
      </c>
      <c r="B4866" s="8">
        <v>2.2665000000000002</v>
      </c>
      <c r="C4866" s="8">
        <v>3.43</v>
      </c>
      <c r="D4866" s="8">
        <v>1.1635</v>
      </c>
      <c r="E4866" s="8">
        <v>4.54</v>
      </c>
      <c r="F4866" s="8">
        <v>4.6500000000000004</v>
      </c>
      <c r="G4866" s="8">
        <v>82.87</v>
      </c>
      <c r="H4866" s="8"/>
      <c r="I4866" s="8"/>
      <c r="J4866" s="8"/>
      <c r="N4866" s="7"/>
      <c r="O4866" s="8"/>
      <c r="P4866" s="8"/>
      <c r="Q4866" s="8"/>
      <c r="R4866" s="8"/>
      <c r="S4866" s="8"/>
      <c r="T4866" s="8"/>
      <c r="U4866" s="8"/>
      <c r="V4866" s="8"/>
      <c r="W4866" s="8"/>
    </row>
    <row r="4867" spans="1:23" ht="14.25" customHeight="1">
      <c r="A4867" s="7">
        <v>39171</v>
      </c>
      <c r="B4867" s="8">
        <v>2.25</v>
      </c>
      <c r="C4867" s="8">
        <v>3.4338000000000002</v>
      </c>
      <c r="D4867" s="8">
        <v>1.1838000000000002</v>
      </c>
      <c r="E4867" s="8">
        <v>4.54</v>
      </c>
      <c r="F4867" s="8">
        <v>4.6500000000000004</v>
      </c>
      <c r="G4867" s="8">
        <v>82.94</v>
      </c>
      <c r="H4867" s="8"/>
      <c r="I4867" s="8"/>
      <c r="J4867" s="8"/>
      <c r="N4867" s="7"/>
      <c r="O4867" s="8"/>
      <c r="P4867" s="8"/>
      <c r="Q4867" s="8"/>
      <c r="R4867" s="8"/>
      <c r="S4867" s="8"/>
      <c r="T4867" s="8"/>
      <c r="U4867" s="8"/>
      <c r="V4867" s="8"/>
      <c r="W4867" s="8"/>
    </row>
    <row r="4868" spans="1:23" ht="14.25" customHeight="1">
      <c r="A4868" s="7">
        <v>39170</v>
      </c>
      <c r="B4868" s="8">
        <v>2.2492999999999999</v>
      </c>
      <c r="C4868" s="8">
        <v>3.4386000000000001</v>
      </c>
      <c r="D4868" s="8">
        <v>1.1893000000000002</v>
      </c>
      <c r="E4868" s="8">
        <v>4.53</v>
      </c>
      <c r="F4868" s="8">
        <v>4.6399999999999997</v>
      </c>
      <c r="G4868" s="8">
        <v>83.1</v>
      </c>
      <c r="H4868" s="8"/>
      <c r="I4868" s="8"/>
      <c r="J4868" s="8"/>
      <c r="N4868" s="7"/>
      <c r="O4868" s="8"/>
      <c r="P4868" s="8"/>
      <c r="Q4868" s="8"/>
      <c r="R4868" s="8"/>
      <c r="S4868" s="8"/>
      <c r="T4868" s="8"/>
      <c r="U4868" s="8"/>
      <c r="V4868" s="8"/>
      <c r="W4868" s="8"/>
    </row>
    <row r="4869" spans="1:23" ht="14.25" customHeight="1">
      <c r="A4869" s="7">
        <v>39169</v>
      </c>
      <c r="B4869" s="8">
        <v>2.2542</v>
      </c>
      <c r="C4869" s="8">
        <v>3.4245000000000001</v>
      </c>
      <c r="D4869" s="8">
        <v>1.1703000000000001</v>
      </c>
      <c r="E4869" s="8">
        <v>4.5</v>
      </c>
      <c r="F4869" s="8">
        <v>4.62</v>
      </c>
      <c r="G4869" s="8">
        <v>83.08</v>
      </c>
      <c r="H4869" s="8"/>
      <c r="I4869" s="8"/>
      <c r="J4869" s="8"/>
      <c r="N4869" s="7"/>
      <c r="O4869" s="8"/>
      <c r="P4869" s="8"/>
      <c r="Q4869" s="8"/>
      <c r="R4869" s="8"/>
      <c r="S4869" s="8"/>
      <c r="T4869" s="8"/>
      <c r="U4869" s="8"/>
      <c r="V4869" s="8"/>
      <c r="W4869" s="8"/>
    </row>
    <row r="4870" spans="1:23" ht="14.25" customHeight="1">
      <c r="A4870" s="7">
        <v>39168</v>
      </c>
      <c r="B4870" s="8">
        <v>2.2528999999999999</v>
      </c>
      <c r="C4870" s="8">
        <v>3.42</v>
      </c>
      <c r="D4870" s="8">
        <v>1.1671</v>
      </c>
      <c r="E4870" s="8">
        <v>4.5</v>
      </c>
      <c r="F4870" s="8">
        <v>4.62</v>
      </c>
      <c r="G4870" s="8">
        <v>82.93</v>
      </c>
      <c r="H4870" s="8"/>
      <c r="I4870" s="8"/>
      <c r="J4870" s="8"/>
      <c r="N4870" s="7"/>
      <c r="O4870" s="8"/>
      <c r="P4870" s="8"/>
      <c r="Q4870" s="8"/>
      <c r="R4870" s="8"/>
      <c r="S4870" s="8"/>
      <c r="T4870" s="8"/>
      <c r="U4870" s="8"/>
      <c r="V4870" s="8"/>
      <c r="W4870" s="8"/>
    </row>
    <row r="4871" spans="1:23" ht="14.25" customHeight="1">
      <c r="A4871" s="7">
        <v>39167</v>
      </c>
      <c r="B4871" s="8">
        <v>2.2408999999999999</v>
      </c>
      <c r="C4871" s="8">
        <v>3.42</v>
      </c>
      <c r="D4871" s="8">
        <v>1.1791</v>
      </c>
      <c r="E4871" s="8">
        <v>4.4800000000000004</v>
      </c>
      <c r="F4871" s="8">
        <v>4.5999999999999996</v>
      </c>
      <c r="G4871" s="8">
        <v>83.07</v>
      </c>
      <c r="H4871" s="8"/>
      <c r="I4871" s="8"/>
      <c r="J4871" s="8"/>
      <c r="N4871" s="7"/>
      <c r="O4871" s="8"/>
      <c r="P4871" s="8"/>
      <c r="Q4871" s="8"/>
      <c r="R4871" s="8"/>
      <c r="S4871" s="8"/>
      <c r="T4871" s="8"/>
      <c r="U4871" s="8"/>
      <c r="V4871" s="8"/>
      <c r="W4871" s="8"/>
    </row>
    <row r="4872" spans="1:23" ht="14.25" customHeight="1">
      <c r="A4872" s="7">
        <v>39164</v>
      </c>
      <c r="B4872" s="8">
        <v>2.2200000000000002</v>
      </c>
      <c r="C4872" s="8">
        <v>3.4235000000000002</v>
      </c>
      <c r="D4872" s="8">
        <v>1.2035</v>
      </c>
      <c r="E4872" s="8">
        <v>4.5199999999999996</v>
      </c>
      <c r="F4872" s="8">
        <v>4.62</v>
      </c>
      <c r="G4872" s="8">
        <v>83.3</v>
      </c>
      <c r="H4872" s="8"/>
      <c r="I4872" s="8"/>
      <c r="J4872" s="8"/>
      <c r="N4872" s="7"/>
      <c r="O4872" s="8"/>
      <c r="P4872" s="8"/>
      <c r="Q4872" s="8"/>
      <c r="R4872" s="8"/>
      <c r="S4872" s="8"/>
      <c r="T4872" s="8"/>
      <c r="U4872" s="8"/>
      <c r="V4872" s="8"/>
      <c r="W4872" s="8"/>
    </row>
    <row r="4873" spans="1:23" ht="14.25" customHeight="1">
      <c r="A4873" s="7">
        <v>39163</v>
      </c>
      <c r="B4873" s="8">
        <v>2.2200000000000002</v>
      </c>
      <c r="C4873" s="8">
        <v>3.395</v>
      </c>
      <c r="D4873" s="8">
        <v>1.1749999999999998</v>
      </c>
      <c r="E4873" s="8">
        <v>4.49</v>
      </c>
      <c r="F4873" s="8">
        <v>4.5999999999999996</v>
      </c>
      <c r="G4873" s="8">
        <v>83.08</v>
      </c>
      <c r="H4873" s="8"/>
      <c r="I4873" s="8"/>
      <c r="J4873" s="8"/>
      <c r="N4873" s="7"/>
      <c r="O4873" s="8"/>
      <c r="P4873" s="8"/>
      <c r="Q4873" s="8"/>
      <c r="R4873" s="8"/>
      <c r="S4873" s="8"/>
      <c r="T4873" s="8"/>
      <c r="U4873" s="8"/>
      <c r="V4873" s="8"/>
      <c r="W4873" s="8"/>
    </row>
    <row r="4874" spans="1:23" ht="14.25" customHeight="1">
      <c r="A4874" s="7">
        <v>39162</v>
      </c>
      <c r="B4874" s="8">
        <v>2.21</v>
      </c>
      <c r="C4874" s="8">
        <v>3.4</v>
      </c>
      <c r="D4874" s="8">
        <v>1.19</v>
      </c>
      <c r="E4874" s="8">
        <v>4.43</v>
      </c>
      <c r="F4874" s="8">
        <v>4.53</v>
      </c>
      <c r="G4874" s="8">
        <v>82.76</v>
      </c>
      <c r="H4874" s="8"/>
      <c r="I4874" s="8"/>
      <c r="J4874" s="8"/>
      <c r="N4874" s="7"/>
      <c r="O4874" s="8"/>
      <c r="P4874" s="8"/>
      <c r="Q4874" s="8"/>
      <c r="R4874" s="8"/>
      <c r="S4874" s="8"/>
      <c r="T4874" s="8"/>
      <c r="U4874" s="8"/>
      <c r="V4874" s="8"/>
      <c r="W4874" s="8"/>
    </row>
    <row r="4875" spans="1:23" ht="14.25" customHeight="1">
      <c r="A4875" s="7">
        <v>39161</v>
      </c>
      <c r="B4875" s="8">
        <v>2.17</v>
      </c>
      <c r="C4875" s="8">
        <v>3.36</v>
      </c>
      <c r="D4875" s="8">
        <v>1.19</v>
      </c>
      <c r="E4875" s="8">
        <v>4.47</v>
      </c>
      <c r="F4875" s="8">
        <v>4.5599999999999996</v>
      </c>
      <c r="G4875" s="8">
        <v>83.06</v>
      </c>
      <c r="H4875" s="8"/>
      <c r="I4875" s="8"/>
      <c r="J4875" s="8"/>
      <c r="N4875" s="7"/>
      <c r="O4875" s="8"/>
      <c r="P4875" s="8"/>
      <c r="Q4875" s="8"/>
      <c r="R4875" s="8"/>
      <c r="S4875" s="8"/>
      <c r="T4875" s="8"/>
      <c r="U4875" s="8"/>
      <c r="V4875" s="8"/>
      <c r="W4875" s="8"/>
    </row>
    <row r="4876" spans="1:23" ht="14.25" customHeight="1">
      <c r="A4876" s="7">
        <v>39160</v>
      </c>
      <c r="B4876" s="8">
        <v>2.16</v>
      </c>
      <c r="C4876" s="8">
        <v>3.3370000000000002</v>
      </c>
      <c r="D4876" s="8">
        <v>1.177</v>
      </c>
      <c r="E4876" s="8">
        <v>4.5</v>
      </c>
      <c r="F4876" s="8">
        <v>4.58</v>
      </c>
      <c r="G4876" s="8">
        <v>83.36</v>
      </c>
      <c r="H4876" s="8"/>
      <c r="I4876" s="8"/>
      <c r="J4876" s="8"/>
      <c r="N4876" s="7"/>
      <c r="O4876" s="8"/>
      <c r="P4876" s="8"/>
      <c r="Q4876" s="8"/>
      <c r="R4876" s="8"/>
      <c r="S4876" s="8"/>
      <c r="T4876" s="8"/>
      <c r="U4876" s="8"/>
      <c r="V4876" s="8"/>
      <c r="W4876" s="8"/>
    </row>
    <row r="4877" spans="1:23" ht="14.25" customHeight="1">
      <c r="A4877" s="7">
        <v>39157</v>
      </c>
      <c r="B4877" s="8">
        <v>2.14</v>
      </c>
      <c r="C4877" s="8">
        <v>3.3041999999999998</v>
      </c>
      <c r="D4877" s="8">
        <v>1.1641999999999997</v>
      </c>
      <c r="E4877" s="8">
        <v>4.47</v>
      </c>
      <c r="F4877" s="8">
        <v>4.55</v>
      </c>
      <c r="G4877" s="8">
        <v>83.2</v>
      </c>
      <c r="H4877" s="8"/>
      <c r="I4877" s="8"/>
      <c r="J4877" s="8"/>
      <c r="N4877" s="7"/>
      <c r="O4877" s="8"/>
      <c r="P4877" s="8"/>
      <c r="Q4877" s="8"/>
      <c r="R4877" s="8"/>
      <c r="S4877" s="8"/>
      <c r="T4877" s="8"/>
      <c r="U4877" s="8"/>
      <c r="V4877" s="8"/>
      <c r="W4877" s="8"/>
    </row>
    <row r="4878" spans="1:23" ht="14.25" customHeight="1">
      <c r="A4878" s="7">
        <v>39156</v>
      </c>
      <c r="B4878" s="8">
        <v>2.13</v>
      </c>
      <c r="C4878" s="8">
        <v>3.2875999999999999</v>
      </c>
      <c r="D4878" s="8">
        <v>1.1576</v>
      </c>
      <c r="E4878" s="8">
        <v>4.46</v>
      </c>
      <c r="F4878" s="8">
        <v>4.54</v>
      </c>
      <c r="G4878" s="8">
        <v>83.64</v>
      </c>
      <c r="H4878" s="8"/>
      <c r="I4878" s="8"/>
      <c r="J4878" s="8"/>
      <c r="N4878" s="7"/>
      <c r="O4878" s="8"/>
      <c r="P4878" s="8"/>
      <c r="Q4878" s="8"/>
      <c r="R4878" s="8"/>
      <c r="S4878" s="8"/>
      <c r="T4878" s="8"/>
      <c r="U4878" s="8"/>
      <c r="V4878" s="8"/>
      <c r="W4878" s="8"/>
    </row>
    <row r="4879" spans="1:23" ht="14.25" customHeight="1">
      <c r="A4879" s="7">
        <v>39155</v>
      </c>
      <c r="B4879" s="8">
        <v>2.13</v>
      </c>
      <c r="C4879" s="8">
        <v>3.2332000000000001</v>
      </c>
      <c r="D4879" s="8">
        <v>1.1032000000000002</v>
      </c>
      <c r="E4879" s="8">
        <v>4.4400000000000004</v>
      </c>
      <c r="F4879" s="8">
        <v>4.53</v>
      </c>
      <c r="G4879" s="8">
        <v>83.7</v>
      </c>
      <c r="H4879" s="8"/>
      <c r="I4879" s="8"/>
      <c r="J4879" s="8"/>
      <c r="N4879" s="7"/>
      <c r="O4879" s="8"/>
      <c r="P4879" s="8"/>
      <c r="Q4879" s="8"/>
      <c r="R4879" s="8"/>
      <c r="S4879" s="8"/>
      <c r="T4879" s="8"/>
      <c r="U4879" s="8"/>
      <c r="V4879" s="8"/>
      <c r="W4879" s="8"/>
    </row>
    <row r="4880" spans="1:23" ht="14.25" customHeight="1">
      <c r="A4880" s="7">
        <v>39154</v>
      </c>
      <c r="B4880" s="8">
        <v>2.14</v>
      </c>
      <c r="C4880" s="8">
        <v>3.2050999999999998</v>
      </c>
      <c r="D4880" s="8">
        <v>1.0650999999999997</v>
      </c>
      <c r="E4880" s="8">
        <v>4.41</v>
      </c>
      <c r="F4880" s="8">
        <v>4.5</v>
      </c>
      <c r="G4880" s="8">
        <v>83.72</v>
      </c>
      <c r="H4880" s="8"/>
      <c r="I4880" s="8"/>
      <c r="J4880" s="8"/>
      <c r="N4880" s="7"/>
      <c r="O4880" s="8"/>
      <c r="P4880" s="8"/>
      <c r="Q4880" s="8"/>
      <c r="R4880" s="8"/>
      <c r="S4880" s="8"/>
      <c r="T4880" s="8"/>
      <c r="U4880" s="8"/>
      <c r="V4880" s="8"/>
      <c r="W4880" s="8"/>
    </row>
    <row r="4881" spans="1:23" ht="14.25" customHeight="1">
      <c r="A4881" s="7">
        <v>39153</v>
      </c>
      <c r="B4881" s="8">
        <v>2.14</v>
      </c>
      <c r="C4881" s="8">
        <v>3.2277999999999998</v>
      </c>
      <c r="D4881" s="8">
        <v>1.0877999999999997</v>
      </c>
      <c r="E4881" s="8">
        <v>4.5</v>
      </c>
      <c r="F4881" s="8">
        <v>4.5599999999999996</v>
      </c>
      <c r="G4881" s="8">
        <v>83.85</v>
      </c>
      <c r="H4881" s="8"/>
      <c r="I4881" s="8"/>
      <c r="J4881" s="8"/>
      <c r="N4881" s="7"/>
      <c r="O4881" s="8"/>
      <c r="P4881" s="8"/>
      <c r="Q4881" s="8"/>
      <c r="R4881" s="8"/>
      <c r="S4881" s="8"/>
      <c r="T4881" s="8"/>
      <c r="U4881" s="8"/>
      <c r="V4881" s="8"/>
      <c r="W4881" s="8"/>
    </row>
    <row r="4882" spans="1:23" ht="14.25" customHeight="1">
      <c r="A4882" s="7">
        <v>39150</v>
      </c>
      <c r="B4882" s="8">
        <v>2.14</v>
      </c>
      <c r="C4882" s="8">
        <v>3.2229999999999999</v>
      </c>
      <c r="D4882" s="8">
        <v>1.0829999999999997</v>
      </c>
      <c r="E4882" s="8">
        <v>4.55</v>
      </c>
      <c r="F4882" s="8">
        <v>4.59</v>
      </c>
      <c r="G4882" s="8">
        <v>84.26</v>
      </c>
      <c r="H4882" s="8"/>
      <c r="I4882" s="8"/>
      <c r="J4882" s="8"/>
      <c r="N4882" s="7"/>
      <c r="O4882" s="8"/>
      <c r="P4882" s="8"/>
      <c r="Q4882" s="8"/>
      <c r="R4882" s="8"/>
      <c r="S4882" s="8"/>
      <c r="T4882" s="8"/>
      <c r="U4882" s="8"/>
      <c r="V4882" s="8"/>
      <c r="W4882" s="8"/>
    </row>
    <row r="4883" spans="1:23" ht="14.25" customHeight="1">
      <c r="A4883" s="7">
        <v>39149</v>
      </c>
      <c r="B4883" s="8">
        <v>2.15</v>
      </c>
      <c r="C4883" s="8">
        <v>3.2191999999999998</v>
      </c>
      <c r="D4883" s="8">
        <v>1.0691999999999999</v>
      </c>
      <c r="E4883" s="8">
        <v>4.45</v>
      </c>
      <c r="F4883" s="8">
        <v>4.51</v>
      </c>
      <c r="G4883" s="8">
        <v>84.12</v>
      </c>
      <c r="H4883" s="8"/>
      <c r="I4883" s="8"/>
      <c r="J4883" s="8"/>
      <c r="N4883" s="7"/>
      <c r="O4883" s="8"/>
      <c r="P4883" s="8"/>
      <c r="Q4883" s="8"/>
      <c r="R4883" s="8"/>
      <c r="S4883" s="8"/>
      <c r="T4883" s="8"/>
      <c r="U4883" s="8"/>
      <c r="V4883" s="8"/>
      <c r="W4883" s="8"/>
    </row>
    <row r="4884" spans="1:23" ht="14.25" customHeight="1">
      <c r="A4884" s="7">
        <v>39148</v>
      </c>
      <c r="B4884" s="8">
        <v>2.15</v>
      </c>
      <c r="C4884" s="8">
        <v>3.19</v>
      </c>
      <c r="D4884" s="8">
        <v>1.04</v>
      </c>
      <c r="E4884" s="8">
        <v>4.45</v>
      </c>
      <c r="F4884" s="8">
        <v>4.5</v>
      </c>
      <c r="G4884" s="8">
        <v>83.77</v>
      </c>
      <c r="H4884" s="8"/>
      <c r="I4884" s="8"/>
      <c r="J4884" s="8"/>
      <c r="N4884" s="7"/>
      <c r="O4884" s="8"/>
      <c r="P4884" s="8"/>
      <c r="Q4884" s="8"/>
      <c r="R4884" s="8"/>
      <c r="S4884" s="8"/>
      <c r="T4884" s="8"/>
      <c r="U4884" s="8"/>
      <c r="V4884" s="8"/>
      <c r="W4884" s="8"/>
    </row>
    <row r="4885" spans="1:23" ht="14.25" customHeight="1">
      <c r="A4885" s="7">
        <v>39147</v>
      </c>
      <c r="B4885" s="8">
        <v>2.14</v>
      </c>
      <c r="C4885" s="8">
        <v>3.1789999999999998</v>
      </c>
      <c r="D4885" s="8">
        <v>1.0389999999999997</v>
      </c>
      <c r="E4885" s="8">
        <v>4.4800000000000004</v>
      </c>
      <c r="F4885" s="8">
        <v>4.53</v>
      </c>
      <c r="G4885" s="8">
        <v>84.02</v>
      </c>
      <c r="H4885" s="8"/>
      <c r="I4885" s="8"/>
      <c r="J4885" s="8"/>
      <c r="N4885" s="7"/>
      <c r="O4885" s="8"/>
      <c r="P4885" s="8"/>
      <c r="Q4885" s="8"/>
      <c r="R4885" s="8"/>
      <c r="S4885" s="8"/>
      <c r="T4885" s="8"/>
      <c r="U4885" s="8"/>
      <c r="V4885" s="8"/>
      <c r="W4885" s="8"/>
    </row>
    <row r="4886" spans="1:23" ht="14.25" customHeight="1">
      <c r="A4886" s="7">
        <v>39146</v>
      </c>
      <c r="B4886" s="8">
        <v>2.14</v>
      </c>
      <c r="C4886" s="8">
        <v>3.1726000000000001</v>
      </c>
      <c r="D4886" s="8">
        <v>1.0326</v>
      </c>
      <c r="E4886" s="8">
        <v>4.45</v>
      </c>
      <c r="F4886" s="8">
        <v>4.51</v>
      </c>
      <c r="G4886" s="8">
        <v>84.16</v>
      </c>
      <c r="H4886" s="8"/>
      <c r="I4886" s="8"/>
      <c r="J4886" s="8"/>
      <c r="N4886" s="7"/>
      <c r="O4886" s="8"/>
      <c r="P4886" s="8"/>
      <c r="Q4886" s="8"/>
      <c r="R4886" s="8"/>
      <c r="S4886" s="8"/>
      <c r="T4886" s="8"/>
      <c r="U4886" s="8"/>
      <c r="V4886" s="8"/>
      <c r="W4886" s="8"/>
    </row>
    <row r="4887" spans="1:23" ht="14.25" customHeight="1">
      <c r="A4887" s="7">
        <v>39143</v>
      </c>
      <c r="B4887" s="8">
        <v>2.14</v>
      </c>
      <c r="C4887" s="8">
        <v>3.1682999999999999</v>
      </c>
      <c r="D4887" s="8">
        <v>1.0282999999999998</v>
      </c>
      <c r="E4887" s="8">
        <v>4.46</v>
      </c>
      <c r="F4887" s="8">
        <v>4.5199999999999996</v>
      </c>
      <c r="G4887" s="8">
        <v>83.73</v>
      </c>
      <c r="H4887" s="8"/>
      <c r="I4887" s="8"/>
      <c r="J4887" s="8"/>
      <c r="N4887" s="7"/>
      <c r="O4887" s="8"/>
      <c r="P4887" s="8"/>
      <c r="Q4887" s="8"/>
      <c r="R4887" s="8"/>
      <c r="S4887" s="8"/>
      <c r="T4887" s="8"/>
      <c r="U4887" s="8"/>
      <c r="V4887" s="8"/>
      <c r="W4887" s="8"/>
    </row>
    <row r="4888" spans="1:23" ht="14.25" customHeight="1">
      <c r="A4888" s="7">
        <v>39142</v>
      </c>
      <c r="B4888" s="8">
        <v>2.1349999999999998</v>
      </c>
      <c r="C4888" s="8">
        <v>3.1553</v>
      </c>
      <c r="D4888" s="8">
        <v>1.0203000000000002</v>
      </c>
      <c r="E4888" s="8">
        <v>4.5</v>
      </c>
      <c r="F4888" s="8">
        <v>4.5599999999999996</v>
      </c>
      <c r="G4888" s="8">
        <v>83.74</v>
      </c>
      <c r="H4888" s="8"/>
      <c r="I4888" s="8"/>
      <c r="J4888" s="8"/>
      <c r="N4888" s="7"/>
      <c r="O4888" s="8"/>
      <c r="P4888" s="8"/>
      <c r="Q4888" s="8"/>
      <c r="R4888" s="8"/>
      <c r="S4888" s="8"/>
      <c r="T4888" s="8"/>
      <c r="U4888" s="8"/>
      <c r="V4888" s="8"/>
      <c r="W4888" s="8"/>
    </row>
    <row r="4889" spans="1:23" ht="14.25" customHeight="1">
      <c r="A4889" s="7">
        <v>39141</v>
      </c>
      <c r="B4889" s="8">
        <v>2.1349999999999998</v>
      </c>
      <c r="C4889" s="8">
        <v>3.1465999999999998</v>
      </c>
      <c r="D4889" s="8">
        <v>1.0116000000000001</v>
      </c>
      <c r="E4889" s="8">
        <v>4.5199999999999996</v>
      </c>
      <c r="F4889" s="8">
        <v>4.5599999999999996</v>
      </c>
      <c r="G4889" s="8">
        <v>83.59</v>
      </c>
      <c r="H4889" s="8"/>
      <c r="I4889" s="8"/>
      <c r="J4889" s="8"/>
      <c r="N4889" s="7"/>
      <c r="O4889" s="8"/>
      <c r="P4889" s="8"/>
      <c r="Q4889" s="8"/>
      <c r="R4889" s="8"/>
      <c r="S4889" s="8"/>
      <c r="T4889" s="8"/>
      <c r="U4889" s="8"/>
      <c r="V4889" s="8"/>
      <c r="W4889" s="8"/>
    </row>
    <row r="4890" spans="1:23" ht="14.25" customHeight="1">
      <c r="A4890" s="7">
        <v>39140</v>
      </c>
      <c r="B4890" s="8">
        <v>2.15</v>
      </c>
      <c r="C4890" s="8">
        <v>3.1467999999999998</v>
      </c>
      <c r="D4890" s="8">
        <v>0.99679999999999991</v>
      </c>
      <c r="E4890" s="8">
        <v>4.46</v>
      </c>
      <c r="F4890" s="8">
        <v>4.5</v>
      </c>
      <c r="G4890" s="8">
        <v>83.46</v>
      </c>
      <c r="H4890" s="8"/>
      <c r="I4890" s="8"/>
      <c r="J4890" s="8"/>
      <c r="N4890" s="7"/>
      <c r="O4890" s="8"/>
      <c r="P4890" s="8"/>
      <c r="Q4890" s="8"/>
      <c r="R4890" s="8"/>
      <c r="S4890" s="8"/>
      <c r="T4890" s="8"/>
      <c r="U4890" s="8"/>
      <c r="V4890" s="8"/>
      <c r="W4890" s="8"/>
    </row>
    <row r="4891" spans="1:23" ht="14.25" customHeight="1">
      <c r="A4891" s="7">
        <v>39139</v>
      </c>
      <c r="B4891" s="8">
        <v>2.15</v>
      </c>
      <c r="C4891" s="8">
        <v>3.12</v>
      </c>
      <c r="D4891" s="8">
        <v>0.9700000000000002</v>
      </c>
      <c r="E4891" s="8">
        <v>4.62</v>
      </c>
      <c r="F4891" s="8">
        <v>4.63</v>
      </c>
      <c r="G4891" s="8">
        <v>83.93</v>
      </c>
      <c r="H4891" s="8"/>
      <c r="I4891" s="8"/>
      <c r="J4891" s="8"/>
      <c r="N4891" s="7"/>
      <c r="O4891" s="8"/>
      <c r="P4891" s="8"/>
      <c r="Q4891" s="8"/>
      <c r="R4891" s="8"/>
      <c r="S4891" s="8"/>
      <c r="T4891" s="8"/>
      <c r="U4891" s="8"/>
      <c r="V4891" s="8"/>
      <c r="W4891" s="8"/>
    </row>
    <row r="4892" spans="1:23" ht="14.25" customHeight="1">
      <c r="A4892" s="7">
        <v>39138</v>
      </c>
      <c r="B4892" s="8">
        <v>2.15</v>
      </c>
      <c r="C4892" s="8">
        <v>3.11</v>
      </c>
      <c r="D4892" s="8">
        <v>0.96</v>
      </c>
      <c r="E4892" s="8">
        <v>4.67</v>
      </c>
      <c r="F4892" s="8">
        <v>4.68</v>
      </c>
      <c r="G4892" s="8">
        <v>84.05</v>
      </c>
      <c r="H4892" s="8"/>
      <c r="I4892" s="8"/>
      <c r="J4892" s="8"/>
      <c r="N4892" s="7"/>
      <c r="O4892" s="8"/>
      <c r="P4892" s="8"/>
      <c r="Q4892" s="8"/>
      <c r="R4892" s="8"/>
      <c r="S4892" s="8"/>
      <c r="T4892" s="8"/>
      <c r="U4892" s="8"/>
      <c r="V4892" s="8"/>
      <c r="W4892" s="8"/>
    </row>
    <row r="4893" spans="1:23" ht="14.25" customHeight="1">
      <c r="A4893" s="7">
        <v>39136</v>
      </c>
      <c r="B4893" s="8">
        <v>2.16</v>
      </c>
      <c r="C4893" s="8">
        <v>3.11</v>
      </c>
      <c r="D4893" s="8">
        <v>0.94999999999999973</v>
      </c>
      <c r="E4893" s="8">
        <v>4.67</v>
      </c>
      <c r="F4893" s="8">
        <v>4.68</v>
      </c>
      <c r="G4893" s="8">
        <v>84.05</v>
      </c>
      <c r="H4893" s="8"/>
      <c r="I4893" s="8"/>
      <c r="J4893" s="8"/>
      <c r="N4893" s="7"/>
      <c r="O4893" s="8"/>
      <c r="P4893" s="8"/>
      <c r="Q4893" s="8"/>
      <c r="R4893" s="8"/>
      <c r="S4893" s="8"/>
      <c r="T4893" s="8"/>
      <c r="U4893" s="8"/>
      <c r="V4893" s="8"/>
      <c r="W4893" s="8"/>
    </row>
    <row r="4894" spans="1:23" ht="14.25" customHeight="1">
      <c r="A4894" s="7">
        <v>39135</v>
      </c>
      <c r="B4894" s="8">
        <v>2.16</v>
      </c>
      <c r="C4894" s="8">
        <v>3.11</v>
      </c>
      <c r="D4894" s="8">
        <v>0.94999999999999973</v>
      </c>
      <c r="E4894" s="8">
        <v>4.72</v>
      </c>
      <c r="F4894" s="8">
        <v>4.7300000000000004</v>
      </c>
      <c r="G4894" s="8">
        <v>84.34</v>
      </c>
      <c r="H4894" s="8"/>
      <c r="I4894" s="8"/>
      <c r="J4894" s="8"/>
      <c r="N4894" s="7"/>
      <c r="O4894" s="8"/>
      <c r="P4894" s="8"/>
      <c r="Q4894" s="8"/>
      <c r="R4894" s="8"/>
      <c r="S4894" s="8"/>
      <c r="T4894" s="8"/>
      <c r="U4894" s="8"/>
      <c r="V4894" s="8"/>
      <c r="W4894" s="8"/>
    </row>
    <row r="4895" spans="1:23" ht="14.25" customHeight="1">
      <c r="A4895" s="7">
        <v>39134</v>
      </c>
      <c r="B4895" s="8">
        <v>2.16</v>
      </c>
      <c r="C4895" s="8">
        <v>3.11</v>
      </c>
      <c r="D4895" s="8">
        <v>0.94999999999999973</v>
      </c>
      <c r="E4895" s="8">
        <v>4.68</v>
      </c>
      <c r="F4895" s="8">
        <v>4.6900000000000004</v>
      </c>
      <c r="G4895" s="8">
        <v>84.22</v>
      </c>
      <c r="H4895" s="8"/>
      <c r="I4895" s="8"/>
      <c r="J4895" s="8"/>
      <c r="N4895" s="7"/>
      <c r="O4895" s="8"/>
      <c r="P4895" s="8"/>
      <c r="Q4895" s="8"/>
      <c r="R4895" s="8"/>
      <c r="S4895" s="8"/>
      <c r="T4895" s="8"/>
      <c r="U4895" s="8"/>
      <c r="V4895" s="8"/>
      <c r="W4895" s="8"/>
    </row>
    <row r="4896" spans="1:23" ht="14.25" customHeight="1">
      <c r="A4896" s="7">
        <v>39133</v>
      </c>
      <c r="B4896" s="8">
        <v>2.16</v>
      </c>
      <c r="C4896" s="8">
        <v>3.11</v>
      </c>
      <c r="D4896" s="8">
        <v>0.94999999999999973</v>
      </c>
      <c r="E4896" s="8">
        <v>4.67</v>
      </c>
      <c r="F4896" s="8">
        <v>4.68</v>
      </c>
      <c r="G4896" s="8">
        <v>84.18</v>
      </c>
      <c r="H4896" s="8"/>
      <c r="I4896" s="8"/>
      <c r="J4896" s="8"/>
      <c r="N4896" s="7"/>
      <c r="O4896" s="8"/>
      <c r="P4896" s="8"/>
      <c r="Q4896" s="8"/>
      <c r="R4896" s="8"/>
      <c r="S4896" s="8"/>
      <c r="T4896" s="8"/>
      <c r="U4896" s="8"/>
      <c r="V4896" s="8"/>
      <c r="W4896" s="8"/>
    </row>
    <row r="4897" spans="1:23" ht="14.25" customHeight="1">
      <c r="A4897" s="7">
        <v>39132</v>
      </c>
      <c r="B4897" s="8">
        <v>2.16</v>
      </c>
      <c r="C4897" s="8">
        <v>3.11</v>
      </c>
      <c r="D4897" s="8">
        <v>0.94999999999999973</v>
      </c>
      <c r="E4897" s="8">
        <v>4.68</v>
      </c>
      <c r="F4897" s="8">
        <v>4.6900000000000004</v>
      </c>
      <c r="G4897" s="8">
        <v>84.03</v>
      </c>
      <c r="H4897" s="8"/>
      <c r="I4897" s="8"/>
      <c r="J4897" s="8"/>
      <c r="N4897" s="7"/>
      <c r="O4897" s="8"/>
      <c r="P4897" s="8"/>
      <c r="Q4897" s="8"/>
      <c r="R4897" s="8"/>
      <c r="S4897" s="8"/>
      <c r="T4897" s="8"/>
      <c r="U4897" s="8"/>
      <c r="V4897" s="8"/>
      <c r="W4897" s="8"/>
    </row>
    <row r="4898" spans="1:23" ht="14.25" customHeight="1">
      <c r="A4898" s="7">
        <v>39130</v>
      </c>
      <c r="B4898" s="8">
        <v>2.16</v>
      </c>
      <c r="C4898" s="8">
        <v>3.11</v>
      </c>
      <c r="D4898" s="8">
        <v>0.94999999999999973</v>
      </c>
      <c r="E4898" s="8">
        <v>4.68</v>
      </c>
      <c r="F4898" s="8">
        <v>4.6900000000000004</v>
      </c>
      <c r="G4898" s="8">
        <v>84.1</v>
      </c>
      <c r="H4898" s="8"/>
      <c r="I4898" s="8"/>
      <c r="J4898" s="8"/>
      <c r="N4898" s="7"/>
      <c r="O4898" s="8"/>
      <c r="P4898" s="8"/>
      <c r="Q4898" s="8"/>
      <c r="R4898" s="8"/>
      <c r="S4898" s="8"/>
      <c r="T4898" s="8"/>
      <c r="U4898" s="8"/>
      <c r="V4898" s="8"/>
      <c r="W4898" s="8"/>
    </row>
    <row r="4899" spans="1:23" ht="14.25" customHeight="1">
      <c r="A4899" s="7">
        <v>39129</v>
      </c>
      <c r="B4899" s="8">
        <v>2.16</v>
      </c>
      <c r="C4899" s="8">
        <v>3.1360999999999999</v>
      </c>
      <c r="D4899" s="8">
        <v>0.97609999999999975</v>
      </c>
      <c r="E4899" s="8">
        <v>4.68</v>
      </c>
      <c r="F4899" s="8">
        <v>4.6900000000000004</v>
      </c>
      <c r="G4899" s="8">
        <v>84.1</v>
      </c>
      <c r="H4899" s="8"/>
      <c r="I4899" s="8"/>
      <c r="J4899" s="8"/>
      <c r="N4899" s="7"/>
      <c r="O4899" s="8"/>
      <c r="P4899" s="8"/>
      <c r="Q4899" s="8"/>
      <c r="R4899" s="8"/>
      <c r="S4899" s="8"/>
      <c r="T4899" s="8"/>
      <c r="U4899" s="8"/>
      <c r="V4899" s="8"/>
      <c r="W4899" s="8"/>
    </row>
    <row r="4900" spans="1:23" ht="14.25" customHeight="1">
      <c r="A4900" s="7">
        <v>39128</v>
      </c>
      <c r="B4900" s="8">
        <v>2.15</v>
      </c>
      <c r="C4900" s="8">
        <v>3.1364999999999998</v>
      </c>
      <c r="D4900" s="8">
        <v>0.98649999999999993</v>
      </c>
      <c r="E4900" s="8">
        <v>4.68</v>
      </c>
      <c r="F4900" s="8">
        <v>4.7</v>
      </c>
      <c r="G4900" s="8">
        <v>84.06</v>
      </c>
      <c r="H4900" s="8"/>
      <c r="I4900" s="8"/>
      <c r="J4900" s="8"/>
      <c r="N4900" s="7"/>
      <c r="O4900" s="8"/>
      <c r="P4900" s="8"/>
      <c r="Q4900" s="8"/>
      <c r="R4900" s="8"/>
      <c r="S4900" s="8"/>
      <c r="T4900" s="8"/>
      <c r="U4900" s="8"/>
      <c r="V4900" s="8"/>
      <c r="W4900" s="8"/>
    </row>
    <row r="4901" spans="1:23" ht="14.25" customHeight="1">
      <c r="A4901" s="7">
        <v>39127</v>
      </c>
      <c r="B4901" s="8">
        <v>2.14</v>
      </c>
      <c r="C4901" s="8">
        <v>3.137</v>
      </c>
      <c r="D4901" s="8">
        <v>0.99699999999999989</v>
      </c>
      <c r="E4901" s="8">
        <v>4.72</v>
      </c>
      <c r="F4901" s="8">
        <v>4.74</v>
      </c>
      <c r="G4901" s="8">
        <v>84.18</v>
      </c>
      <c r="H4901" s="8"/>
      <c r="I4901" s="8"/>
      <c r="J4901" s="8"/>
      <c r="N4901" s="7"/>
      <c r="O4901" s="8"/>
      <c r="P4901" s="8"/>
      <c r="Q4901" s="8"/>
      <c r="R4901" s="8"/>
      <c r="S4901" s="8"/>
      <c r="T4901" s="8"/>
      <c r="U4901" s="8"/>
      <c r="V4901" s="8"/>
      <c r="W4901" s="8"/>
    </row>
    <row r="4902" spans="1:23" ht="14.25" customHeight="1">
      <c r="A4902" s="7">
        <v>39126</v>
      </c>
      <c r="B4902" s="8">
        <v>2.113</v>
      </c>
      <c r="C4902" s="8">
        <v>3.1366999999999998</v>
      </c>
      <c r="D4902" s="8">
        <v>1.0236999999999998</v>
      </c>
      <c r="E4902" s="8">
        <v>4.8099999999999996</v>
      </c>
      <c r="F4902" s="8">
        <v>4.82</v>
      </c>
      <c r="G4902" s="8">
        <v>84.7</v>
      </c>
      <c r="H4902" s="8"/>
      <c r="I4902" s="8"/>
      <c r="J4902" s="8"/>
      <c r="N4902" s="7"/>
      <c r="O4902" s="8"/>
      <c r="P4902" s="8"/>
      <c r="Q4902" s="8"/>
      <c r="R4902" s="8"/>
      <c r="S4902" s="8"/>
      <c r="T4902" s="8"/>
      <c r="U4902" s="8"/>
      <c r="V4902" s="8"/>
      <c r="W4902" s="8"/>
    </row>
    <row r="4903" spans="1:23" ht="14.25" customHeight="1">
      <c r="A4903" s="7">
        <v>39125</v>
      </c>
      <c r="B4903" s="8">
        <v>2.14</v>
      </c>
      <c r="C4903" s="8">
        <v>3.1355</v>
      </c>
      <c r="D4903" s="8">
        <v>0.99549999999999983</v>
      </c>
      <c r="E4903" s="8">
        <v>4.8</v>
      </c>
      <c r="F4903" s="8">
        <v>4.8</v>
      </c>
      <c r="G4903" s="8">
        <v>85.12</v>
      </c>
      <c r="H4903" s="8"/>
      <c r="I4903" s="8"/>
      <c r="J4903" s="8"/>
      <c r="N4903" s="7"/>
      <c r="O4903" s="8"/>
      <c r="P4903" s="8"/>
      <c r="Q4903" s="8"/>
      <c r="R4903" s="8"/>
      <c r="S4903" s="8"/>
      <c r="T4903" s="8"/>
      <c r="U4903" s="8"/>
      <c r="V4903" s="8"/>
      <c r="W4903" s="8"/>
    </row>
    <row r="4904" spans="1:23" ht="14.25" customHeight="1">
      <c r="A4904" s="7">
        <v>39122</v>
      </c>
      <c r="B4904" s="8">
        <v>2.12</v>
      </c>
      <c r="C4904" s="8">
        <v>3.1171000000000002</v>
      </c>
      <c r="D4904" s="8">
        <v>0.9971000000000001</v>
      </c>
      <c r="E4904" s="8">
        <v>4.78</v>
      </c>
      <c r="F4904" s="8">
        <v>4.79</v>
      </c>
      <c r="G4904" s="8">
        <v>84.89</v>
      </c>
      <c r="H4904" s="8"/>
      <c r="I4904" s="8"/>
      <c r="J4904" s="8"/>
      <c r="N4904" s="7"/>
      <c r="O4904" s="8"/>
      <c r="P4904" s="8"/>
      <c r="Q4904" s="8"/>
      <c r="R4904" s="8"/>
      <c r="S4904" s="8"/>
      <c r="T4904" s="8"/>
      <c r="U4904" s="8"/>
      <c r="V4904" s="8"/>
      <c r="W4904" s="8"/>
    </row>
    <row r="4905" spans="1:23" ht="14.25" customHeight="1">
      <c r="A4905" s="7">
        <v>39121</v>
      </c>
      <c r="B4905" s="8">
        <v>2.12</v>
      </c>
      <c r="C4905" s="8">
        <v>3.0813999999999999</v>
      </c>
      <c r="D4905" s="8">
        <v>0.96139999999999981</v>
      </c>
      <c r="E4905" s="8">
        <v>4.7300000000000004</v>
      </c>
      <c r="F4905" s="8">
        <v>4.7300000000000004</v>
      </c>
      <c r="G4905" s="8">
        <v>84.68</v>
      </c>
      <c r="H4905" s="8"/>
      <c r="I4905" s="8"/>
      <c r="J4905" s="8"/>
      <c r="N4905" s="7"/>
      <c r="O4905" s="8"/>
      <c r="P4905" s="8"/>
      <c r="Q4905" s="8"/>
      <c r="R4905" s="8"/>
      <c r="S4905" s="8"/>
      <c r="T4905" s="8"/>
      <c r="U4905" s="8"/>
      <c r="V4905" s="8"/>
      <c r="W4905" s="8"/>
    </row>
    <row r="4906" spans="1:23" ht="14.25" customHeight="1">
      <c r="A4906" s="7">
        <v>39120</v>
      </c>
      <c r="B4906" s="8">
        <v>2.12</v>
      </c>
      <c r="C4906" s="8">
        <v>3.0703999999999998</v>
      </c>
      <c r="D4906" s="8">
        <v>0.95039999999999969</v>
      </c>
      <c r="E4906" s="8">
        <v>4.74</v>
      </c>
      <c r="F4906" s="8">
        <v>4.74</v>
      </c>
      <c r="G4906" s="8">
        <v>84.72</v>
      </c>
      <c r="H4906" s="8"/>
      <c r="I4906" s="8"/>
      <c r="J4906" s="8"/>
      <c r="N4906" s="7"/>
      <c r="O4906" s="8"/>
      <c r="P4906" s="8"/>
      <c r="Q4906" s="8"/>
      <c r="R4906" s="8"/>
      <c r="S4906" s="8"/>
      <c r="T4906" s="8"/>
      <c r="U4906" s="8"/>
      <c r="V4906" s="8"/>
      <c r="W4906" s="8"/>
    </row>
    <row r="4907" spans="1:23" ht="14.25" customHeight="1">
      <c r="A4907" s="7">
        <v>39119</v>
      </c>
      <c r="B4907" s="8">
        <v>2.13</v>
      </c>
      <c r="C4907" s="8">
        <v>3.0705</v>
      </c>
      <c r="D4907" s="8">
        <v>0.94050000000000011</v>
      </c>
      <c r="E4907" s="8">
        <v>4.76</v>
      </c>
      <c r="F4907" s="8">
        <v>4.7699999999999996</v>
      </c>
      <c r="G4907" s="8">
        <v>84.76</v>
      </c>
      <c r="H4907" s="8"/>
      <c r="I4907" s="8"/>
      <c r="J4907" s="8"/>
      <c r="N4907" s="7"/>
      <c r="O4907" s="8"/>
      <c r="P4907" s="8"/>
      <c r="Q4907" s="8"/>
      <c r="R4907" s="8"/>
      <c r="S4907" s="8"/>
      <c r="T4907" s="8"/>
      <c r="U4907" s="8"/>
      <c r="V4907" s="8"/>
      <c r="W4907" s="8"/>
    </row>
    <row r="4908" spans="1:23" ht="14.25" customHeight="1">
      <c r="A4908" s="7">
        <v>39118</v>
      </c>
      <c r="B4908" s="8">
        <v>2.12</v>
      </c>
      <c r="C4908" s="8">
        <v>3.0764999999999998</v>
      </c>
      <c r="D4908" s="8">
        <v>0.95649999999999968</v>
      </c>
      <c r="E4908" s="8">
        <v>4.8</v>
      </c>
      <c r="F4908" s="8">
        <v>4.8099999999999996</v>
      </c>
      <c r="G4908" s="8">
        <v>85.09</v>
      </c>
      <c r="H4908" s="8"/>
      <c r="I4908" s="8"/>
      <c r="J4908" s="8"/>
      <c r="N4908" s="7"/>
      <c r="O4908" s="8"/>
      <c r="P4908" s="8"/>
      <c r="Q4908" s="8"/>
      <c r="R4908" s="8"/>
      <c r="S4908" s="8"/>
      <c r="T4908" s="8"/>
      <c r="U4908" s="8"/>
      <c r="V4908" s="8"/>
      <c r="W4908" s="8"/>
    </row>
    <row r="4909" spans="1:23" ht="14.25" customHeight="1">
      <c r="A4909" s="7">
        <v>39115</v>
      </c>
      <c r="B4909" s="8">
        <v>2.1</v>
      </c>
      <c r="C4909" s="8">
        <v>3.0598000000000001</v>
      </c>
      <c r="D4909" s="8">
        <v>0.95979999999999999</v>
      </c>
      <c r="E4909" s="8">
        <v>4.82</v>
      </c>
      <c r="F4909" s="8">
        <v>4.83</v>
      </c>
      <c r="G4909" s="8">
        <v>84.98</v>
      </c>
      <c r="H4909" s="8"/>
      <c r="I4909" s="8"/>
      <c r="J4909" s="8"/>
      <c r="N4909" s="7"/>
      <c r="O4909" s="8"/>
      <c r="P4909" s="8"/>
      <c r="Q4909" s="8"/>
      <c r="R4909" s="8"/>
      <c r="S4909" s="8"/>
      <c r="T4909" s="8"/>
      <c r="U4909" s="8"/>
      <c r="V4909" s="8"/>
      <c r="W4909" s="8"/>
    </row>
    <row r="4910" spans="1:23" ht="14.25" customHeight="1">
      <c r="A4910" s="7">
        <v>39114</v>
      </c>
      <c r="B4910" s="8">
        <v>2.0859999999999999</v>
      </c>
      <c r="C4910" s="8">
        <v>3.0676000000000001</v>
      </c>
      <c r="D4910" s="8">
        <v>0.98160000000000025</v>
      </c>
      <c r="E4910" s="8">
        <v>4.84</v>
      </c>
      <c r="F4910" s="8">
        <v>4.84</v>
      </c>
      <c r="G4910" s="8">
        <v>84.65</v>
      </c>
      <c r="H4910" s="8"/>
      <c r="I4910" s="8"/>
      <c r="J4910" s="8"/>
      <c r="N4910" s="7"/>
      <c r="O4910" s="8"/>
      <c r="P4910" s="8"/>
      <c r="Q4910" s="8"/>
      <c r="R4910" s="8"/>
      <c r="S4910" s="8"/>
      <c r="T4910" s="8"/>
      <c r="U4910" s="8"/>
      <c r="V4910" s="8"/>
      <c r="W4910" s="8"/>
    </row>
    <row r="4911" spans="1:23" ht="14.25" customHeight="1">
      <c r="A4911" s="7">
        <v>39113</v>
      </c>
      <c r="B4911" s="8">
        <v>2.0699999999999998</v>
      </c>
      <c r="C4911" s="8">
        <v>3.0670999999999999</v>
      </c>
      <c r="D4911" s="8">
        <v>0.9971000000000001</v>
      </c>
      <c r="E4911" s="8">
        <v>4.82</v>
      </c>
      <c r="F4911" s="8">
        <v>4.83</v>
      </c>
      <c r="G4911" s="8">
        <v>84.59</v>
      </c>
      <c r="H4911" s="8"/>
      <c r="I4911" s="8"/>
      <c r="J4911" s="8"/>
      <c r="N4911" s="7"/>
      <c r="O4911" s="8"/>
      <c r="P4911" s="8"/>
      <c r="Q4911" s="8"/>
      <c r="R4911" s="8"/>
      <c r="S4911" s="8"/>
      <c r="T4911" s="8"/>
      <c r="U4911" s="8"/>
      <c r="V4911" s="8"/>
      <c r="W4911" s="8"/>
    </row>
    <row r="4912" spans="1:23" ht="14.25" customHeight="1">
      <c r="A4912" s="7">
        <v>39112</v>
      </c>
      <c r="B4912" s="8">
        <v>2.0550000000000002</v>
      </c>
      <c r="C4912" s="8">
        <v>3.0558999999999998</v>
      </c>
      <c r="D4912" s="8">
        <v>1.0008999999999997</v>
      </c>
      <c r="E4912" s="8">
        <v>4.8600000000000003</v>
      </c>
      <c r="F4912" s="8">
        <v>4.88</v>
      </c>
      <c r="G4912" s="8">
        <v>84.99</v>
      </c>
      <c r="H4912" s="8"/>
      <c r="I4912" s="8"/>
      <c r="J4912" s="8"/>
      <c r="N4912" s="7"/>
      <c r="O4912" s="8"/>
      <c r="P4912" s="8"/>
      <c r="Q4912" s="8"/>
      <c r="R4912" s="8"/>
      <c r="S4912" s="8"/>
      <c r="T4912" s="8"/>
      <c r="U4912" s="8"/>
      <c r="V4912" s="8"/>
      <c r="W4912" s="8"/>
    </row>
    <row r="4913" spans="1:23" ht="14.25" customHeight="1">
      <c r="A4913" s="7">
        <v>39111</v>
      </c>
      <c r="B4913" s="8">
        <v>2.0407999999999999</v>
      </c>
      <c r="C4913" s="8">
        <v>3.0427</v>
      </c>
      <c r="D4913" s="8">
        <v>1.0019</v>
      </c>
      <c r="E4913" s="8">
        <v>4.8899999999999997</v>
      </c>
      <c r="F4913" s="8">
        <v>4.9000000000000004</v>
      </c>
      <c r="G4913" s="8">
        <v>85.08</v>
      </c>
      <c r="H4913" s="8"/>
      <c r="I4913" s="8"/>
      <c r="J4913" s="8"/>
      <c r="N4913" s="7"/>
      <c r="O4913" s="8"/>
      <c r="P4913" s="8"/>
      <c r="Q4913" s="8"/>
      <c r="R4913" s="8"/>
      <c r="S4913" s="8"/>
      <c r="T4913" s="8"/>
      <c r="U4913" s="8"/>
      <c r="V4913" s="8"/>
      <c r="W4913" s="8"/>
    </row>
    <row r="4914" spans="1:23" ht="14.25" customHeight="1">
      <c r="A4914" s="7">
        <v>39108</v>
      </c>
      <c r="B4914" s="8">
        <v>2.0387</v>
      </c>
      <c r="C4914" s="8">
        <v>3.0373999999999999</v>
      </c>
      <c r="D4914" s="8">
        <v>0.99869999999999992</v>
      </c>
      <c r="E4914" s="8">
        <v>4.87</v>
      </c>
      <c r="F4914" s="8">
        <v>4.88</v>
      </c>
      <c r="G4914" s="8">
        <v>85.24</v>
      </c>
      <c r="H4914" s="8"/>
      <c r="I4914" s="8"/>
      <c r="J4914" s="8"/>
      <c r="N4914" s="7"/>
      <c r="O4914" s="8"/>
      <c r="P4914" s="8"/>
      <c r="Q4914" s="8"/>
      <c r="R4914" s="8"/>
      <c r="S4914" s="8"/>
      <c r="T4914" s="8"/>
      <c r="U4914" s="8"/>
      <c r="V4914" s="8"/>
      <c r="W4914" s="8"/>
    </row>
    <row r="4915" spans="1:23" ht="14.25" customHeight="1">
      <c r="A4915" s="7">
        <v>39107</v>
      </c>
      <c r="B4915" s="8">
        <v>2.0499000000000001</v>
      </c>
      <c r="C4915" s="8">
        <v>3.032</v>
      </c>
      <c r="D4915" s="8">
        <v>0.98209999999999997</v>
      </c>
      <c r="E4915" s="8">
        <v>4.8499999999999996</v>
      </c>
      <c r="F4915" s="8">
        <v>4.87</v>
      </c>
      <c r="G4915" s="8">
        <v>85.12</v>
      </c>
      <c r="H4915" s="8"/>
      <c r="I4915" s="8"/>
      <c r="J4915" s="8"/>
      <c r="N4915" s="7"/>
      <c r="O4915" s="8"/>
      <c r="P4915" s="8"/>
      <c r="Q4915" s="8"/>
      <c r="R4915" s="8"/>
      <c r="S4915" s="8"/>
      <c r="T4915" s="8"/>
      <c r="U4915" s="8"/>
      <c r="V4915" s="8"/>
      <c r="W4915" s="8"/>
    </row>
    <row r="4916" spans="1:23" ht="14.25" customHeight="1">
      <c r="A4916" s="7">
        <v>39106</v>
      </c>
      <c r="B4916" s="8">
        <v>2.0506000000000002</v>
      </c>
      <c r="C4916" s="8">
        <v>3.0266999999999999</v>
      </c>
      <c r="D4916" s="8">
        <v>0.97609999999999975</v>
      </c>
      <c r="E4916" s="8">
        <v>4.8099999999999996</v>
      </c>
      <c r="F4916" s="8">
        <v>4.8099999999999996</v>
      </c>
      <c r="G4916" s="8">
        <v>84.91</v>
      </c>
      <c r="H4916" s="8"/>
      <c r="I4916" s="8"/>
      <c r="J4916" s="8"/>
      <c r="N4916" s="7"/>
      <c r="O4916" s="8"/>
      <c r="P4916" s="8"/>
      <c r="Q4916" s="8"/>
      <c r="R4916" s="8"/>
      <c r="S4916" s="8"/>
      <c r="T4916" s="8"/>
      <c r="U4916" s="8"/>
      <c r="V4916" s="8"/>
      <c r="W4916" s="8"/>
    </row>
    <row r="4917" spans="1:23" ht="14.25" customHeight="1">
      <c r="A4917" s="7">
        <v>39105</v>
      </c>
      <c r="B4917" s="8">
        <v>2.0405000000000002</v>
      </c>
      <c r="C4917" s="8">
        <v>3.0373000000000001</v>
      </c>
      <c r="D4917" s="8">
        <v>0.99679999999999991</v>
      </c>
      <c r="E4917" s="8">
        <v>4.8099999999999996</v>
      </c>
      <c r="F4917" s="8">
        <v>4.8099999999999996</v>
      </c>
      <c r="G4917" s="8">
        <v>84.66</v>
      </c>
      <c r="H4917" s="8"/>
      <c r="I4917" s="8"/>
      <c r="J4917" s="8"/>
      <c r="N4917" s="7"/>
      <c r="O4917" s="8"/>
      <c r="P4917" s="8"/>
      <c r="Q4917" s="8"/>
      <c r="R4917" s="8"/>
      <c r="S4917" s="8"/>
      <c r="T4917" s="8"/>
      <c r="U4917" s="8"/>
      <c r="V4917" s="8"/>
      <c r="W4917" s="8"/>
    </row>
    <row r="4918" spans="1:23" ht="14.25" customHeight="1">
      <c r="A4918" s="7">
        <v>39104</v>
      </c>
      <c r="B4918" s="8">
        <v>2.0476999999999999</v>
      </c>
      <c r="C4918" s="8">
        <v>3.0276999999999998</v>
      </c>
      <c r="D4918" s="8">
        <v>0.98</v>
      </c>
      <c r="E4918" s="8">
        <v>4.7699999999999996</v>
      </c>
      <c r="F4918" s="8">
        <v>4.76</v>
      </c>
      <c r="G4918" s="8">
        <v>85.04</v>
      </c>
      <c r="H4918" s="8"/>
      <c r="I4918" s="8"/>
      <c r="J4918" s="8"/>
      <c r="N4918" s="7"/>
      <c r="O4918" s="8"/>
      <c r="P4918" s="8"/>
      <c r="Q4918" s="8"/>
      <c r="R4918" s="8"/>
      <c r="S4918" s="8"/>
      <c r="T4918" s="8"/>
      <c r="U4918" s="8"/>
      <c r="V4918" s="8"/>
      <c r="W4918" s="8"/>
    </row>
    <row r="4919" spans="1:23" ht="14.25" customHeight="1">
      <c r="A4919" s="7">
        <v>39101</v>
      </c>
      <c r="B4919" s="8">
        <v>2.0356999999999998</v>
      </c>
      <c r="C4919" s="8">
        <v>3.032</v>
      </c>
      <c r="D4919" s="8">
        <v>0.99630000000000019</v>
      </c>
      <c r="E4919" s="8">
        <v>4.78</v>
      </c>
      <c r="F4919" s="8">
        <v>4.78</v>
      </c>
      <c r="G4919" s="8">
        <v>84.89</v>
      </c>
      <c r="H4919" s="8"/>
      <c r="I4919" s="8"/>
      <c r="J4919" s="8"/>
      <c r="N4919" s="7"/>
      <c r="O4919" s="8"/>
      <c r="P4919" s="8"/>
      <c r="Q4919" s="8"/>
      <c r="R4919" s="8"/>
      <c r="S4919" s="8"/>
      <c r="T4919" s="8"/>
      <c r="U4919" s="8"/>
      <c r="V4919" s="8"/>
      <c r="W4919" s="8"/>
    </row>
    <row r="4920" spans="1:23" ht="14.25" customHeight="1">
      <c r="A4920" s="7">
        <v>39100</v>
      </c>
      <c r="B4920" s="8">
        <v>2.0466000000000002</v>
      </c>
      <c r="C4920" s="8">
        <v>3.0272999999999999</v>
      </c>
      <c r="D4920" s="8">
        <v>0.98069999999999968</v>
      </c>
      <c r="E4920" s="8">
        <v>4.75</v>
      </c>
      <c r="F4920" s="8">
        <v>4.75</v>
      </c>
      <c r="G4920" s="8">
        <v>84.9</v>
      </c>
      <c r="H4920" s="8"/>
      <c r="I4920" s="8"/>
      <c r="J4920" s="8"/>
      <c r="N4920" s="7"/>
      <c r="O4920" s="8"/>
      <c r="P4920" s="8"/>
      <c r="Q4920" s="8"/>
      <c r="R4920" s="8"/>
      <c r="S4920" s="8"/>
      <c r="T4920" s="8"/>
      <c r="U4920" s="8"/>
      <c r="V4920" s="8"/>
      <c r="W4920" s="8"/>
    </row>
    <row r="4921" spans="1:23" ht="14.25" customHeight="1">
      <c r="A4921" s="7">
        <v>39099</v>
      </c>
      <c r="B4921" s="8">
        <v>2.0360999999999998</v>
      </c>
      <c r="C4921" s="8">
        <v>3.0175999999999998</v>
      </c>
      <c r="D4921" s="8">
        <v>0.98150000000000004</v>
      </c>
      <c r="E4921" s="8">
        <v>4.78</v>
      </c>
      <c r="F4921" s="8">
        <v>4.79</v>
      </c>
      <c r="G4921" s="8">
        <v>84.94</v>
      </c>
      <c r="H4921" s="8"/>
      <c r="I4921" s="8"/>
      <c r="J4921" s="8"/>
      <c r="N4921" s="7"/>
      <c r="O4921" s="8"/>
      <c r="P4921" s="8"/>
      <c r="Q4921" s="8"/>
      <c r="R4921" s="8"/>
      <c r="S4921" s="8"/>
      <c r="T4921" s="8"/>
      <c r="U4921" s="8"/>
      <c r="V4921" s="8"/>
      <c r="W4921" s="8"/>
    </row>
    <row r="4922" spans="1:23" ht="14.25" customHeight="1">
      <c r="A4922" s="7">
        <v>39098</v>
      </c>
      <c r="B4922" s="8">
        <v>2.0363000000000002</v>
      </c>
      <c r="C4922" s="8">
        <v>3.0175000000000001</v>
      </c>
      <c r="D4922" s="8">
        <v>0.98119999999999985</v>
      </c>
      <c r="E4922" s="8">
        <v>4.74</v>
      </c>
      <c r="F4922" s="8">
        <v>4.75</v>
      </c>
      <c r="G4922" s="8">
        <v>85.08</v>
      </c>
      <c r="H4922" s="8"/>
      <c r="I4922" s="8"/>
      <c r="J4922" s="8"/>
      <c r="N4922" s="7"/>
      <c r="O4922" s="8"/>
      <c r="P4922" s="8"/>
      <c r="Q4922" s="8"/>
      <c r="R4922" s="8"/>
      <c r="S4922" s="8"/>
      <c r="T4922" s="8"/>
      <c r="U4922" s="8"/>
      <c r="V4922" s="8"/>
      <c r="W4922" s="8"/>
    </row>
    <row r="4923" spans="1:23" ht="14.25" customHeight="1">
      <c r="A4923" s="7">
        <v>39097</v>
      </c>
      <c r="B4923" s="8">
        <v>2.0762</v>
      </c>
      <c r="C4923" s="8">
        <v>3.0167000000000002</v>
      </c>
      <c r="D4923" s="8">
        <v>0.94050000000000011</v>
      </c>
      <c r="E4923" s="8">
        <v>4.76</v>
      </c>
      <c r="F4923" s="8">
        <v>4.7699999999999996</v>
      </c>
      <c r="G4923" s="8">
        <v>84.93</v>
      </c>
      <c r="H4923" s="8"/>
      <c r="I4923" s="8"/>
      <c r="J4923" s="8"/>
      <c r="N4923" s="7"/>
      <c r="O4923" s="8"/>
      <c r="P4923" s="8"/>
      <c r="Q4923" s="8"/>
      <c r="R4923" s="8"/>
      <c r="S4923" s="8"/>
      <c r="T4923" s="8"/>
      <c r="U4923" s="8"/>
      <c r="V4923" s="8"/>
      <c r="W4923" s="8"/>
    </row>
    <row r="4924" spans="1:23" ht="14.25" customHeight="1">
      <c r="A4924" s="7">
        <v>39094</v>
      </c>
      <c r="B4924" s="8">
        <v>2.0865999999999998</v>
      </c>
      <c r="C4924" s="8">
        <v>3.0202</v>
      </c>
      <c r="D4924" s="8">
        <v>0.93360000000000021</v>
      </c>
      <c r="E4924" s="8">
        <v>4.76</v>
      </c>
      <c r="F4924" s="8">
        <v>4.7699999999999996</v>
      </c>
      <c r="G4924" s="8">
        <v>85.01</v>
      </c>
      <c r="H4924" s="8"/>
      <c r="I4924" s="8"/>
      <c r="J4924" s="8"/>
      <c r="N4924" s="7"/>
      <c r="O4924" s="8"/>
      <c r="P4924" s="8"/>
      <c r="Q4924" s="8"/>
      <c r="R4924" s="8"/>
      <c r="S4924" s="8"/>
      <c r="T4924" s="8"/>
      <c r="U4924" s="8"/>
      <c r="V4924" s="8"/>
      <c r="W4924" s="8"/>
    </row>
    <row r="4925" spans="1:23" ht="14.25" customHeight="1">
      <c r="A4925" s="7">
        <v>39093</v>
      </c>
      <c r="B4925" s="8">
        <v>2.0914000000000001</v>
      </c>
      <c r="C4925" s="8">
        <v>3.0047000000000001</v>
      </c>
      <c r="D4925" s="8">
        <v>0.9133</v>
      </c>
      <c r="E4925" s="8">
        <v>4.7300000000000004</v>
      </c>
      <c r="F4925" s="8">
        <v>4.74</v>
      </c>
      <c r="G4925" s="8">
        <v>85.3</v>
      </c>
      <c r="H4925" s="8"/>
      <c r="I4925" s="8"/>
      <c r="J4925" s="8"/>
      <c r="N4925" s="7"/>
      <c r="O4925" s="8"/>
      <c r="P4925" s="8"/>
      <c r="Q4925" s="8"/>
      <c r="R4925" s="8"/>
      <c r="S4925" s="8"/>
      <c r="T4925" s="8"/>
      <c r="U4925" s="8"/>
      <c r="V4925" s="8"/>
      <c r="W4925" s="8"/>
    </row>
    <row r="4926" spans="1:23" ht="14.25" customHeight="1">
      <c r="A4926" s="7">
        <v>39092</v>
      </c>
      <c r="B4926" s="8">
        <v>2.0758999999999999</v>
      </c>
      <c r="C4926" s="8">
        <v>3.0102000000000002</v>
      </c>
      <c r="D4926" s="8">
        <v>0.93430000000000035</v>
      </c>
      <c r="E4926" s="8">
        <v>4.68</v>
      </c>
      <c r="F4926" s="8">
        <v>4.6900000000000004</v>
      </c>
      <c r="G4926" s="8">
        <v>85.08</v>
      </c>
      <c r="H4926" s="8"/>
      <c r="I4926" s="8"/>
      <c r="J4926" s="8"/>
      <c r="N4926" s="7"/>
      <c r="O4926" s="8"/>
      <c r="P4926" s="8"/>
      <c r="Q4926" s="8"/>
      <c r="R4926" s="8"/>
      <c r="S4926" s="8"/>
      <c r="T4926" s="8"/>
      <c r="U4926" s="8"/>
      <c r="V4926" s="8"/>
      <c r="W4926" s="8"/>
    </row>
    <row r="4927" spans="1:23" ht="14.25" customHeight="1">
      <c r="A4927" s="7">
        <v>39091</v>
      </c>
      <c r="B4927" s="8">
        <v>2.0743999999999998</v>
      </c>
      <c r="C4927" s="8">
        <v>3.0230999999999999</v>
      </c>
      <c r="D4927" s="8">
        <v>0.9487000000000001</v>
      </c>
      <c r="E4927" s="8">
        <v>4.6500000000000004</v>
      </c>
      <c r="F4927" s="8">
        <v>4.66</v>
      </c>
      <c r="G4927" s="8">
        <v>84.76</v>
      </c>
      <c r="H4927" s="8"/>
      <c r="I4927" s="8"/>
      <c r="J4927" s="8"/>
      <c r="N4927" s="7"/>
      <c r="O4927" s="8"/>
      <c r="P4927" s="8"/>
      <c r="Q4927" s="8"/>
      <c r="R4927" s="8"/>
      <c r="S4927" s="8"/>
      <c r="T4927" s="8"/>
      <c r="U4927" s="8"/>
      <c r="V4927" s="8"/>
      <c r="W4927" s="8"/>
    </row>
    <row r="4928" spans="1:23" ht="14.25" customHeight="1">
      <c r="A4928" s="7">
        <v>39090</v>
      </c>
      <c r="B4928" s="8">
        <v>2.0872999999999999</v>
      </c>
      <c r="C4928" s="8">
        <v>3.0356000000000001</v>
      </c>
      <c r="D4928" s="8">
        <v>0.94830000000000014</v>
      </c>
      <c r="E4928" s="8">
        <v>4.66</v>
      </c>
      <c r="F4928" s="8">
        <v>4.66</v>
      </c>
      <c r="G4928" s="8">
        <v>84.58</v>
      </c>
      <c r="H4928" s="8"/>
      <c r="I4928" s="8"/>
      <c r="J4928" s="8"/>
      <c r="N4928" s="7"/>
      <c r="O4928" s="8"/>
      <c r="P4928" s="8"/>
      <c r="Q4928" s="8"/>
      <c r="R4928" s="8"/>
      <c r="S4928" s="8"/>
      <c r="T4928" s="8"/>
      <c r="U4928" s="8"/>
      <c r="V4928" s="8"/>
      <c r="W4928" s="8"/>
    </row>
    <row r="4929" spans="1:23" ht="14.25" customHeight="1">
      <c r="A4929" s="7">
        <v>39087</v>
      </c>
      <c r="B4929" s="8">
        <v>2.0849000000000002</v>
      </c>
      <c r="C4929" s="8">
        <v>3.0211000000000001</v>
      </c>
      <c r="D4929" s="8">
        <v>0.93619999999999992</v>
      </c>
      <c r="E4929" s="8">
        <v>4.6500000000000004</v>
      </c>
      <c r="F4929" s="8">
        <v>4.6500000000000004</v>
      </c>
      <c r="G4929" s="8">
        <v>84.66</v>
      </c>
      <c r="H4929" s="8"/>
      <c r="I4929" s="8"/>
      <c r="J4929" s="8"/>
      <c r="N4929" s="7"/>
      <c r="O4929" s="8"/>
      <c r="P4929" s="8"/>
      <c r="Q4929" s="8"/>
      <c r="R4929" s="8"/>
      <c r="S4929" s="8"/>
      <c r="T4929" s="8"/>
      <c r="U4929" s="8"/>
      <c r="V4929" s="8"/>
      <c r="W4929" s="8"/>
    </row>
    <row r="4930" spans="1:23" ht="14.25" customHeight="1">
      <c r="A4930" s="7">
        <v>39086</v>
      </c>
      <c r="B4930" s="8">
        <v>2.0831</v>
      </c>
      <c r="C4930" s="8">
        <v>3.0238999999999998</v>
      </c>
      <c r="D4930" s="8">
        <v>0.94079999999999986</v>
      </c>
      <c r="E4930" s="8">
        <v>4.6100000000000003</v>
      </c>
      <c r="F4930" s="8">
        <v>4.62</v>
      </c>
      <c r="G4930" s="8">
        <v>84.34</v>
      </c>
      <c r="H4930" s="8"/>
      <c r="I4930" s="8"/>
      <c r="J4930" s="8"/>
      <c r="N4930" s="7"/>
      <c r="O4930" s="8"/>
      <c r="P4930" s="8"/>
      <c r="Q4930" s="8"/>
      <c r="R4930" s="8"/>
      <c r="S4930" s="8"/>
      <c r="T4930" s="8"/>
      <c r="U4930" s="8"/>
      <c r="V4930" s="8"/>
      <c r="W4930" s="8"/>
    </row>
    <row r="4931" spans="1:23" ht="14.25" customHeight="1">
      <c r="A4931" s="7">
        <v>39085</v>
      </c>
      <c r="B4931" s="8">
        <v>2.089</v>
      </c>
      <c r="C4931" s="8">
        <v>3.0268999999999999</v>
      </c>
      <c r="D4931" s="8">
        <v>0.93789999999999996</v>
      </c>
      <c r="E4931" s="8">
        <v>4.66</v>
      </c>
      <c r="F4931" s="8">
        <v>4.67</v>
      </c>
      <c r="G4931" s="8">
        <v>83.92</v>
      </c>
      <c r="H4931" s="8"/>
      <c r="I4931" s="8"/>
      <c r="J4931" s="8"/>
      <c r="N4931" s="7"/>
      <c r="O4931" s="8"/>
      <c r="P4931" s="8"/>
      <c r="Q4931" s="8"/>
      <c r="R4931" s="8"/>
      <c r="S4931" s="8"/>
      <c r="T4931" s="8"/>
      <c r="U4931" s="8"/>
      <c r="V4931" s="8"/>
      <c r="W4931" s="8"/>
    </row>
    <row r="4932" spans="1:23" ht="14.25" customHeight="1">
      <c r="A4932" s="7">
        <v>39084</v>
      </c>
      <c r="B4932" s="8">
        <v>2.089</v>
      </c>
      <c r="C4932" s="8">
        <v>3.0268999999999999</v>
      </c>
      <c r="D4932" s="8">
        <v>0.93789999999999996</v>
      </c>
      <c r="E4932" s="8">
        <v>4.68</v>
      </c>
      <c r="F4932" s="8">
        <v>4.68</v>
      </c>
      <c r="G4932" s="8">
        <v>83.26</v>
      </c>
      <c r="H4932" s="8"/>
      <c r="I4932" s="8"/>
      <c r="J4932" s="8"/>
      <c r="N4932" s="7"/>
      <c r="O4932" s="8"/>
      <c r="P4932" s="8"/>
      <c r="Q4932" s="8"/>
      <c r="R4932" s="8"/>
      <c r="S4932" s="8"/>
      <c r="T4932" s="8"/>
      <c r="U4932" s="8"/>
      <c r="V4932" s="8"/>
      <c r="W4932" s="8"/>
    </row>
    <row r="4933" spans="1:23" ht="14.25" customHeight="1">
      <c r="A4933" s="7">
        <v>39083</v>
      </c>
      <c r="B4933" s="8">
        <v>2.089</v>
      </c>
      <c r="C4933" s="8">
        <v>3.0268999999999999</v>
      </c>
      <c r="D4933" s="8">
        <v>0.93789999999999996</v>
      </c>
      <c r="E4933" s="8">
        <v>4.7</v>
      </c>
      <c r="F4933" s="8">
        <v>4.71</v>
      </c>
      <c r="G4933" s="8">
        <v>83.66</v>
      </c>
      <c r="H4933" s="8"/>
      <c r="I4933" s="8"/>
      <c r="J4933" s="8"/>
      <c r="N4933" s="7"/>
      <c r="O4933" s="8"/>
      <c r="P4933" s="8"/>
      <c r="Q4933" s="8"/>
      <c r="R4933" s="8"/>
      <c r="S4933" s="8"/>
      <c r="T4933" s="8"/>
      <c r="U4933" s="8"/>
      <c r="V4933" s="8"/>
      <c r="W4933" s="8"/>
    </row>
    <row r="4934" spans="1:23" ht="14.25" customHeight="1">
      <c r="A4934" s="7">
        <v>39082</v>
      </c>
      <c r="B4934" s="8">
        <v>2.089</v>
      </c>
      <c r="C4934" s="8">
        <v>3.0268999999999999</v>
      </c>
      <c r="D4934" s="8">
        <v>0.93789999999999996</v>
      </c>
      <c r="E4934" s="8">
        <v>4.7</v>
      </c>
      <c r="F4934" s="8">
        <v>4.71</v>
      </c>
      <c r="G4934" s="8">
        <v>83.68</v>
      </c>
      <c r="H4934" s="8"/>
      <c r="I4934" s="8"/>
      <c r="J4934" s="8"/>
      <c r="N4934" s="7"/>
      <c r="O4934" s="8"/>
      <c r="P4934" s="8"/>
      <c r="Q4934" s="8"/>
      <c r="R4934" s="8"/>
      <c r="S4934" s="8"/>
      <c r="T4934" s="8"/>
      <c r="U4934" s="8"/>
      <c r="V4934" s="8"/>
      <c r="W4934" s="8"/>
    </row>
    <row r="4935" spans="1:23" ht="14.25" customHeight="1">
      <c r="A4935" s="7">
        <v>39081</v>
      </c>
      <c r="B4935" s="8">
        <v>2.089</v>
      </c>
      <c r="C4935" s="8">
        <v>3.0204</v>
      </c>
      <c r="D4935" s="8">
        <v>0.93140000000000001</v>
      </c>
      <c r="E4935" s="8">
        <v>4.7</v>
      </c>
      <c r="F4935" s="8">
        <v>4.71</v>
      </c>
      <c r="G4935" s="8">
        <v>83.68</v>
      </c>
      <c r="H4935" s="8"/>
      <c r="I4935" s="8"/>
      <c r="J4935" s="8"/>
      <c r="N4935" s="7"/>
      <c r="O4935" s="8"/>
      <c r="P4935" s="8"/>
      <c r="Q4935" s="8"/>
      <c r="R4935" s="8"/>
      <c r="S4935" s="8"/>
      <c r="T4935" s="8"/>
      <c r="U4935" s="8"/>
      <c r="V4935" s="8"/>
      <c r="W4935" s="8"/>
    </row>
    <row r="4936" spans="1:23" ht="14.25" customHeight="1">
      <c r="A4936" s="7">
        <v>39080</v>
      </c>
      <c r="B4936" s="8">
        <v>2.0870000000000002</v>
      </c>
      <c r="C4936" s="8">
        <v>3.0202</v>
      </c>
      <c r="D4936" s="8">
        <v>0.93319999999999981</v>
      </c>
      <c r="E4936" s="8">
        <v>4.7</v>
      </c>
      <c r="F4936" s="8">
        <v>4.71</v>
      </c>
      <c r="G4936" s="8">
        <v>83.68</v>
      </c>
      <c r="H4936" s="8"/>
      <c r="I4936" s="8"/>
      <c r="J4936" s="8"/>
      <c r="N4936" s="7"/>
      <c r="O4936" s="8"/>
      <c r="P4936" s="8"/>
      <c r="Q4936" s="8"/>
      <c r="R4936" s="8"/>
      <c r="S4936" s="8"/>
      <c r="T4936" s="8"/>
      <c r="U4936" s="8"/>
      <c r="V4936" s="8"/>
      <c r="W4936" s="8"/>
    </row>
    <row r="4937" spans="1:23" ht="14.25" customHeight="1">
      <c r="A4937" s="7">
        <v>39079</v>
      </c>
      <c r="B4937" s="8">
        <v>2.0827</v>
      </c>
      <c r="C4937" s="8">
        <v>3.0259999999999998</v>
      </c>
      <c r="D4937" s="8">
        <v>0.94329999999999981</v>
      </c>
      <c r="E4937" s="8">
        <v>4.6900000000000004</v>
      </c>
      <c r="F4937" s="8">
        <v>4.7</v>
      </c>
      <c r="G4937" s="8">
        <v>83.81</v>
      </c>
      <c r="H4937" s="8"/>
      <c r="I4937" s="8"/>
      <c r="J4937" s="8"/>
      <c r="N4937" s="7"/>
      <c r="O4937" s="8"/>
      <c r="P4937" s="8"/>
      <c r="Q4937" s="8"/>
      <c r="R4937" s="8"/>
      <c r="S4937" s="8"/>
      <c r="T4937" s="8"/>
      <c r="U4937" s="8"/>
      <c r="V4937" s="8"/>
      <c r="W4937" s="8"/>
    </row>
    <row r="4938" spans="1:23" ht="14.25" customHeight="1">
      <c r="A4938" s="7">
        <v>39078</v>
      </c>
      <c r="B4938" s="8">
        <v>2.0857999999999999</v>
      </c>
      <c r="C4938" s="8">
        <v>3.0407999999999999</v>
      </c>
      <c r="D4938" s="8">
        <v>0.95500000000000007</v>
      </c>
      <c r="E4938" s="8">
        <v>4.6399999999999997</v>
      </c>
      <c r="F4938" s="8">
        <v>4.66</v>
      </c>
      <c r="G4938" s="8">
        <v>84</v>
      </c>
      <c r="H4938" s="8"/>
      <c r="I4938" s="8"/>
      <c r="J4938" s="8"/>
      <c r="N4938" s="7"/>
      <c r="O4938" s="8"/>
      <c r="P4938" s="8"/>
      <c r="Q4938" s="8"/>
      <c r="R4938" s="8"/>
      <c r="S4938" s="8"/>
      <c r="T4938" s="8"/>
      <c r="U4938" s="8"/>
      <c r="V4938" s="8"/>
      <c r="W4938" s="8"/>
    </row>
    <row r="4939" spans="1:23" ht="14.25" customHeight="1">
      <c r="A4939" s="7">
        <v>39077</v>
      </c>
      <c r="B4939" s="8">
        <v>2.1116000000000001</v>
      </c>
      <c r="C4939" s="8">
        <v>3.0419</v>
      </c>
      <c r="D4939" s="8">
        <v>0.9302999999999999</v>
      </c>
      <c r="E4939" s="8">
        <v>4.58</v>
      </c>
      <c r="F4939" s="8">
        <v>4.6100000000000003</v>
      </c>
      <c r="G4939" s="8">
        <v>84.08</v>
      </c>
      <c r="H4939" s="8"/>
      <c r="I4939" s="8"/>
      <c r="J4939" s="8"/>
      <c r="N4939" s="7"/>
      <c r="O4939" s="8"/>
      <c r="P4939" s="8"/>
      <c r="Q4939" s="8"/>
      <c r="R4939" s="8"/>
      <c r="S4939" s="8"/>
      <c r="T4939" s="8"/>
      <c r="U4939" s="8"/>
      <c r="V4939" s="8"/>
      <c r="W4939" s="8"/>
    </row>
    <row r="4940" spans="1:23" ht="14.25" customHeight="1">
      <c r="A4940" s="7">
        <v>39076</v>
      </c>
      <c r="B4940" s="8">
        <v>2.1105999999999998</v>
      </c>
      <c r="C4940" s="8">
        <v>3.0407999999999999</v>
      </c>
      <c r="D4940" s="8">
        <v>0.93020000000000014</v>
      </c>
      <c r="E4940" s="8">
        <v>4.59</v>
      </c>
      <c r="F4940" s="8">
        <v>4.63</v>
      </c>
      <c r="G4940" s="8">
        <v>83.8</v>
      </c>
      <c r="H4940" s="8"/>
      <c r="I4940" s="8"/>
      <c r="J4940" s="8"/>
      <c r="N4940" s="7"/>
      <c r="O4940" s="8"/>
      <c r="P4940" s="8"/>
      <c r="Q4940" s="8"/>
      <c r="R4940" s="8"/>
      <c r="S4940" s="8"/>
      <c r="T4940" s="8"/>
      <c r="U4940" s="8"/>
      <c r="V4940" s="8"/>
      <c r="W4940" s="8"/>
    </row>
    <row r="4941" spans="1:23" ht="14.25" customHeight="1">
      <c r="A4941" s="7">
        <v>39073</v>
      </c>
      <c r="B4941" s="8">
        <v>2.1063999999999998</v>
      </c>
      <c r="C4941" s="8">
        <v>3.0364</v>
      </c>
      <c r="D4941" s="8">
        <v>0.93000000000000016</v>
      </c>
      <c r="E4941" s="8">
        <v>4.59</v>
      </c>
      <c r="F4941" s="8">
        <v>4.63</v>
      </c>
      <c r="G4941" s="8">
        <v>83.88</v>
      </c>
      <c r="H4941" s="8"/>
      <c r="I4941" s="8"/>
      <c r="J4941" s="8"/>
      <c r="N4941" s="7"/>
      <c r="O4941" s="8"/>
      <c r="P4941" s="8"/>
      <c r="Q4941" s="8"/>
      <c r="R4941" s="8"/>
      <c r="S4941" s="8"/>
      <c r="T4941" s="8"/>
      <c r="U4941" s="8"/>
      <c r="V4941" s="8"/>
      <c r="W4941" s="8"/>
    </row>
    <row r="4942" spans="1:23" ht="14.25" customHeight="1">
      <c r="A4942" s="7">
        <v>39072</v>
      </c>
      <c r="B4942" s="8">
        <v>2.1051000000000002</v>
      </c>
      <c r="C4942" s="8">
        <v>3.0198999999999998</v>
      </c>
      <c r="D4942" s="8">
        <v>0.91479999999999961</v>
      </c>
      <c r="E4942" s="8">
        <v>4.5199999999999996</v>
      </c>
      <c r="F4942" s="8">
        <v>4.55</v>
      </c>
      <c r="G4942" s="8">
        <v>83.58</v>
      </c>
      <c r="H4942" s="8"/>
      <c r="I4942" s="8"/>
      <c r="J4942" s="8"/>
      <c r="N4942" s="7"/>
      <c r="O4942" s="8"/>
      <c r="P4942" s="8"/>
      <c r="Q4942" s="8"/>
      <c r="R4942" s="8"/>
      <c r="S4942" s="8"/>
      <c r="T4942" s="8"/>
      <c r="U4942" s="8"/>
      <c r="V4942" s="8"/>
      <c r="W4942" s="8"/>
    </row>
    <row r="4943" spans="1:23" ht="14.25" customHeight="1">
      <c r="A4943" s="7">
        <v>39071</v>
      </c>
      <c r="B4943" s="8">
        <v>2.1032000000000002</v>
      </c>
      <c r="C4943" s="8">
        <v>3.0266999999999999</v>
      </c>
      <c r="D4943" s="8">
        <v>0.92349999999999977</v>
      </c>
      <c r="E4943" s="8">
        <v>4.57</v>
      </c>
      <c r="F4943" s="8">
        <v>4.5999999999999996</v>
      </c>
      <c r="G4943" s="8">
        <v>83.55</v>
      </c>
      <c r="H4943" s="8"/>
      <c r="I4943" s="8"/>
      <c r="J4943" s="8"/>
      <c r="N4943" s="7"/>
      <c r="O4943" s="8"/>
      <c r="P4943" s="8"/>
      <c r="Q4943" s="8"/>
      <c r="R4943" s="8"/>
      <c r="S4943" s="8"/>
      <c r="T4943" s="8"/>
      <c r="U4943" s="8"/>
      <c r="V4943" s="8"/>
      <c r="W4943" s="8"/>
    </row>
    <row r="4944" spans="1:23" ht="14.25" customHeight="1">
      <c r="A4944" s="7">
        <v>39070</v>
      </c>
      <c r="B4944" s="8">
        <v>2.1233</v>
      </c>
      <c r="C4944" s="8">
        <v>3.0232000000000001</v>
      </c>
      <c r="D4944" s="8">
        <v>0.89990000000000014</v>
      </c>
      <c r="E4944" s="8">
        <v>4.57</v>
      </c>
      <c r="F4944" s="8">
        <v>4.5999999999999996</v>
      </c>
      <c r="G4944" s="8">
        <v>83.43</v>
      </c>
      <c r="H4944" s="8"/>
      <c r="I4944" s="8"/>
      <c r="J4944" s="8"/>
      <c r="N4944" s="7"/>
      <c r="O4944" s="8"/>
      <c r="P4944" s="8"/>
      <c r="Q4944" s="8"/>
      <c r="R4944" s="8"/>
      <c r="S4944" s="8"/>
      <c r="T4944" s="8"/>
      <c r="U4944" s="8"/>
      <c r="V4944" s="8"/>
      <c r="W4944" s="8"/>
    </row>
    <row r="4945" spans="1:23" ht="14.25" customHeight="1">
      <c r="A4945" s="7">
        <v>39069</v>
      </c>
      <c r="B4945" s="8">
        <v>2.1536</v>
      </c>
      <c r="C4945" s="8">
        <v>3.0306999999999999</v>
      </c>
      <c r="D4945" s="8">
        <v>0.87709999999999999</v>
      </c>
      <c r="E4945" s="8">
        <v>4.57</v>
      </c>
      <c r="F4945" s="8">
        <v>4.5999999999999996</v>
      </c>
      <c r="G4945" s="8">
        <v>84</v>
      </c>
      <c r="H4945" s="8"/>
      <c r="I4945" s="8"/>
      <c r="J4945" s="8"/>
      <c r="N4945" s="7"/>
      <c r="O4945" s="8"/>
      <c r="P4945" s="8"/>
      <c r="Q4945" s="8"/>
      <c r="R4945" s="8"/>
      <c r="S4945" s="8"/>
      <c r="T4945" s="8"/>
      <c r="U4945" s="8"/>
      <c r="V4945" s="8"/>
      <c r="W4945" s="8"/>
    </row>
    <row r="4946" spans="1:23" ht="14.25" customHeight="1">
      <c r="A4946" s="7">
        <v>39066</v>
      </c>
      <c r="B4946" s="8">
        <v>2.1638000000000002</v>
      </c>
      <c r="C4946" s="8">
        <v>3.0402</v>
      </c>
      <c r="D4946" s="8">
        <v>0.87639999999999985</v>
      </c>
      <c r="E4946" s="8">
        <v>4.57</v>
      </c>
      <c r="F4946" s="8">
        <v>4.5999999999999996</v>
      </c>
      <c r="G4946" s="8">
        <v>84.05</v>
      </c>
      <c r="H4946" s="8"/>
      <c r="I4946" s="8"/>
      <c r="J4946" s="8"/>
      <c r="N4946" s="7"/>
      <c r="O4946" s="8"/>
      <c r="P4946" s="8"/>
      <c r="Q4946" s="8"/>
      <c r="R4946" s="8"/>
      <c r="S4946" s="8"/>
      <c r="T4946" s="8"/>
      <c r="U4946" s="8"/>
      <c r="V4946" s="8"/>
      <c r="W4946" s="8"/>
    </row>
    <row r="4947" spans="1:23" ht="14.25" customHeight="1">
      <c r="A4947" s="7">
        <v>39065</v>
      </c>
      <c r="B4947" s="8">
        <v>2.1617000000000002</v>
      </c>
      <c r="C4947" s="8">
        <v>3.0335000000000001</v>
      </c>
      <c r="D4947" s="8">
        <v>0.87179999999999991</v>
      </c>
      <c r="E4947" s="8">
        <v>4.58</v>
      </c>
      <c r="F4947" s="8">
        <v>4.5999999999999996</v>
      </c>
      <c r="G4947" s="8">
        <v>83.71</v>
      </c>
      <c r="H4947" s="8"/>
      <c r="I4947" s="8"/>
      <c r="J4947" s="8"/>
      <c r="N4947" s="7"/>
      <c r="O4947" s="8"/>
      <c r="P4947" s="8"/>
      <c r="Q4947" s="8"/>
      <c r="R4947" s="8"/>
      <c r="S4947" s="8"/>
      <c r="T4947" s="8"/>
      <c r="U4947" s="8"/>
      <c r="V4947" s="8"/>
      <c r="W4947" s="8"/>
    </row>
    <row r="4948" spans="1:23" ht="14.25" customHeight="1">
      <c r="A4948" s="7">
        <v>39064</v>
      </c>
      <c r="B4948" s="8">
        <v>2.1800999999999999</v>
      </c>
      <c r="C4948" s="8">
        <v>3.0461</v>
      </c>
      <c r="D4948" s="8">
        <v>0.8660000000000001</v>
      </c>
      <c r="E4948" s="8">
        <v>4.54</v>
      </c>
      <c r="F4948" s="8">
        <v>4.58</v>
      </c>
      <c r="G4948" s="8">
        <v>83.34</v>
      </c>
      <c r="H4948" s="8"/>
      <c r="I4948" s="8"/>
      <c r="J4948" s="8"/>
      <c r="N4948" s="7"/>
      <c r="O4948" s="8"/>
      <c r="P4948" s="8"/>
      <c r="Q4948" s="8"/>
      <c r="R4948" s="8"/>
      <c r="S4948" s="8"/>
      <c r="T4948" s="8"/>
      <c r="U4948" s="8"/>
      <c r="V4948" s="8"/>
      <c r="W4948" s="8"/>
    </row>
    <row r="4949" spans="1:23" ht="14.25" customHeight="1">
      <c r="A4949" s="7">
        <v>39063</v>
      </c>
      <c r="B4949" s="8">
        <v>2.0680999999999998</v>
      </c>
      <c r="C4949" s="8">
        <v>3.0392999999999999</v>
      </c>
      <c r="D4949" s="8">
        <v>0.97120000000000006</v>
      </c>
      <c r="E4949" s="8">
        <v>4.45</v>
      </c>
      <c r="F4949" s="8">
        <v>4.49</v>
      </c>
      <c r="G4949" s="8">
        <v>82.92</v>
      </c>
      <c r="H4949" s="8"/>
      <c r="I4949" s="8"/>
      <c r="J4949" s="8"/>
      <c r="N4949" s="7"/>
      <c r="O4949" s="8"/>
      <c r="P4949" s="8"/>
      <c r="Q4949" s="8"/>
      <c r="R4949" s="8"/>
      <c r="S4949" s="8"/>
      <c r="T4949" s="8"/>
      <c r="U4949" s="8"/>
      <c r="V4949" s="8"/>
      <c r="W4949" s="8"/>
    </row>
    <row r="4950" spans="1:23" ht="14.25" customHeight="1">
      <c r="A4950" s="7">
        <v>39062</v>
      </c>
      <c r="B4950" s="8">
        <v>2.0649999999999999</v>
      </c>
      <c r="C4950" s="8">
        <v>3.0527000000000002</v>
      </c>
      <c r="D4950" s="8">
        <v>0.98770000000000024</v>
      </c>
      <c r="E4950" s="8">
        <v>4.5</v>
      </c>
      <c r="F4950" s="8">
        <v>4.5199999999999996</v>
      </c>
      <c r="G4950" s="8">
        <v>83.18</v>
      </c>
      <c r="H4950" s="8"/>
      <c r="I4950" s="8"/>
      <c r="J4950" s="8"/>
      <c r="N4950" s="7"/>
      <c r="O4950" s="8"/>
      <c r="P4950" s="8"/>
      <c r="Q4950" s="8"/>
      <c r="R4950" s="8"/>
      <c r="S4950" s="8"/>
      <c r="T4950" s="8"/>
      <c r="U4950" s="8"/>
      <c r="V4950" s="8"/>
      <c r="W4950" s="8"/>
    </row>
    <row r="4951" spans="1:23" ht="14.25" customHeight="1">
      <c r="A4951" s="7">
        <v>39059</v>
      </c>
      <c r="B4951" s="8">
        <v>2.0669</v>
      </c>
      <c r="C4951" s="8">
        <v>3.0350999999999999</v>
      </c>
      <c r="D4951" s="8">
        <v>0.96819999999999995</v>
      </c>
      <c r="E4951" s="8">
        <v>4.53</v>
      </c>
      <c r="F4951" s="8">
        <v>4.5599999999999996</v>
      </c>
      <c r="G4951" s="8">
        <v>83.29</v>
      </c>
      <c r="H4951" s="8"/>
      <c r="I4951" s="8"/>
      <c r="J4951" s="8"/>
      <c r="N4951" s="7"/>
      <c r="O4951" s="8"/>
      <c r="P4951" s="8"/>
      <c r="Q4951" s="8"/>
      <c r="R4951" s="8"/>
      <c r="S4951" s="8"/>
      <c r="T4951" s="8"/>
      <c r="U4951" s="8"/>
      <c r="V4951" s="8"/>
      <c r="W4951" s="8"/>
    </row>
    <row r="4952" spans="1:23" ht="14.25" customHeight="1">
      <c r="A4952" s="7">
        <v>39058</v>
      </c>
      <c r="B4952" s="8">
        <v>2.0640000000000001</v>
      </c>
      <c r="C4952" s="8">
        <v>2.9946999999999999</v>
      </c>
      <c r="D4952" s="8">
        <v>0.93069999999999986</v>
      </c>
      <c r="E4952" s="8">
        <v>4.45</v>
      </c>
      <c r="F4952" s="8">
        <v>4.49</v>
      </c>
      <c r="G4952" s="8">
        <v>82.78</v>
      </c>
      <c r="H4952" s="8"/>
      <c r="I4952" s="8"/>
      <c r="J4952" s="8"/>
      <c r="N4952" s="7"/>
      <c r="O4952" s="8"/>
      <c r="P4952" s="8"/>
      <c r="Q4952" s="8"/>
      <c r="R4952" s="8"/>
      <c r="S4952" s="8"/>
      <c r="T4952" s="8"/>
      <c r="U4952" s="8"/>
      <c r="V4952" s="8"/>
      <c r="W4952" s="8"/>
    </row>
    <row r="4953" spans="1:23" ht="14.25" customHeight="1">
      <c r="A4953" s="7">
        <v>39057</v>
      </c>
      <c r="B4953" s="8">
        <v>2.0617000000000001</v>
      </c>
      <c r="C4953" s="8">
        <v>2.9851000000000001</v>
      </c>
      <c r="D4953" s="8">
        <v>0.9234</v>
      </c>
      <c r="E4953" s="8">
        <v>4.4400000000000004</v>
      </c>
      <c r="F4953" s="8">
        <v>4.4800000000000004</v>
      </c>
      <c r="G4953" s="8">
        <v>82.78</v>
      </c>
      <c r="H4953" s="8"/>
      <c r="I4953" s="8"/>
      <c r="J4953" s="8"/>
      <c r="N4953" s="7"/>
      <c r="O4953" s="8"/>
      <c r="P4953" s="8"/>
      <c r="Q4953" s="8"/>
      <c r="R4953" s="8"/>
      <c r="S4953" s="8"/>
      <c r="T4953" s="8"/>
      <c r="U4953" s="8"/>
      <c r="V4953" s="8"/>
      <c r="W4953" s="8"/>
    </row>
    <row r="4954" spans="1:23" ht="14.25" customHeight="1">
      <c r="A4954" s="7">
        <v>39056</v>
      </c>
      <c r="B4954" s="8">
        <v>2.0611000000000002</v>
      </c>
      <c r="C4954" s="8">
        <v>2.9912000000000001</v>
      </c>
      <c r="D4954" s="8">
        <v>0.93009999999999993</v>
      </c>
      <c r="E4954" s="8">
        <v>4.3899999999999997</v>
      </c>
      <c r="F4954" s="8">
        <v>4.45</v>
      </c>
      <c r="G4954" s="8">
        <v>82.46</v>
      </c>
      <c r="H4954" s="8"/>
      <c r="I4954" s="8"/>
      <c r="J4954" s="8"/>
      <c r="N4954" s="7"/>
      <c r="O4954" s="8"/>
      <c r="P4954" s="8"/>
      <c r="Q4954" s="8"/>
      <c r="R4954" s="8"/>
      <c r="S4954" s="8"/>
      <c r="T4954" s="8"/>
      <c r="U4954" s="8"/>
      <c r="V4954" s="8"/>
      <c r="W4954" s="8"/>
    </row>
    <row r="4955" spans="1:23" ht="14.25" customHeight="1">
      <c r="A4955" s="7">
        <v>39055</v>
      </c>
      <c r="B4955" s="8">
        <v>2.0594000000000001</v>
      </c>
      <c r="C4955" s="8">
        <v>2.9895</v>
      </c>
      <c r="D4955" s="8">
        <v>0.93009999999999993</v>
      </c>
      <c r="E4955" s="8">
        <v>4.3899999999999997</v>
      </c>
      <c r="F4955" s="8">
        <v>4.43</v>
      </c>
      <c r="G4955" s="8">
        <v>82.42</v>
      </c>
      <c r="H4955" s="8"/>
      <c r="I4955" s="8"/>
      <c r="J4955" s="8"/>
      <c r="N4955" s="7"/>
      <c r="O4955" s="8"/>
      <c r="P4955" s="8"/>
      <c r="Q4955" s="8"/>
      <c r="R4955" s="8"/>
      <c r="S4955" s="8"/>
      <c r="T4955" s="8"/>
      <c r="U4955" s="8"/>
      <c r="V4955" s="8"/>
      <c r="W4955" s="8"/>
    </row>
    <row r="4956" spans="1:23" ht="14.25" customHeight="1">
      <c r="A4956" s="7">
        <v>39052</v>
      </c>
      <c r="B4956" s="8">
        <v>2.0499000000000001</v>
      </c>
      <c r="C4956" s="8">
        <v>2.9935999999999998</v>
      </c>
      <c r="D4956" s="8">
        <v>0.94369999999999976</v>
      </c>
      <c r="E4956" s="8">
        <v>4.3899999999999997</v>
      </c>
      <c r="F4956" s="8">
        <v>4.43</v>
      </c>
      <c r="G4956" s="8">
        <v>82.47</v>
      </c>
      <c r="H4956" s="8"/>
      <c r="I4956" s="8"/>
      <c r="J4956" s="8"/>
      <c r="N4956" s="7"/>
      <c r="O4956" s="8"/>
      <c r="P4956" s="8"/>
      <c r="Q4956" s="8"/>
      <c r="R4956" s="8"/>
      <c r="S4956" s="8"/>
      <c r="T4956" s="8"/>
      <c r="U4956" s="8"/>
      <c r="V4956" s="8"/>
      <c r="W4956" s="8"/>
    </row>
    <row r="4957" spans="1:23" ht="14.25" customHeight="1">
      <c r="A4957" s="7">
        <v>39051</v>
      </c>
      <c r="B4957" s="8">
        <v>2.0508000000000002</v>
      </c>
      <c r="C4957" s="8">
        <v>2.9781</v>
      </c>
      <c r="D4957" s="8">
        <v>0.92729999999999979</v>
      </c>
      <c r="E4957" s="8">
        <v>4.45</v>
      </c>
      <c r="F4957" s="8">
        <v>4.46</v>
      </c>
      <c r="G4957" s="8">
        <v>82.95</v>
      </c>
      <c r="H4957" s="8"/>
      <c r="I4957" s="8"/>
      <c r="J4957" s="8"/>
      <c r="N4957" s="7"/>
      <c r="O4957" s="8"/>
      <c r="P4957" s="8"/>
      <c r="Q4957" s="8"/>
      <c r="R4957" s="8"/>
      <c r="S4957" s="8"/>
      <c r="T4957" s="8"/>
      <c r="U4957" s="8"/>
      <c r="V4957" s="8"/>
      <c r="W4957" s="8"/>
    </row>
    <row r="4958" spans="1:23" ht="14.25" customHeight="1">
      <c r="A4958" s="7">
        <v>39050</v>
      </c>
      <c r="B4958" s="8">
        <v>2.0598000000000001</v>
      </c>
      <c r="C4958" s="8">
        <v>2.9811000000000001</v>
      </c>
      <c r="D4958" s="8">
        <v>0.92130000000000001</v>
      </c>
      <c r="E4958" s="8">
        <v>4.51</v>
      </c>
      <c r="F4958" s="8">
        <v>4.5199999999999996</v>
      </c>
      <c r="G4958" s="8">
        <v>83.47</v>
      </c>
      <c r="H4958" s="8"/>
      <c r="I4958" s="8"/>
      <c r="J4958" s="8"/>
      <c r="N4958" s="7"/>
      <c r="O4958" s="8"/>
      <c r="P4958" s="8"/>
      <c r="Q4958" s="8"/>
      <c r="R4958" s="8"/>
      <c r="S4958" s="8"/>
      <c r="T4958" s="8"/>
      <c r="U4958" s="8"/>
      <c r="V4958" s="8"/>
      <c r="W4958" s="8"/>
    </row>
    <row r="4959" spans="1:23" ht="14.25" customHeight="1">
      <c r="A4959" s="7">
        <v>39049</v>
      </c>
      <c r="B4959" s="8">
        <v>2.0613999999999999</v>
      </c>
      <c r="C4959" s="8">
        <v>2.9885999999999999</v>
      </c>
      <c r="D4959" s="8">
        <v>0.92720000000000002</v>
      </c>
      <c r="E4959" s="8">
        <v>4.5</v>
      </c>
      <c r="F4959" s="8">
        <v>4.51</v>
      </c>
      <c r="G4959" s="8">
        <v>83.17</v>
      </c>
      <c r="H4959" s="8"/>
      <c r="I4959" s="8"/>
      <c r="J4959" s="8"/>
      <c r="N4959" s="7"/>
      <c r="O4959" s="8"/>
      <c r="P4959" s="8"/>
      <c r="Q4959" s="8"/>
      <c r="R4959" s="8"/>
      <c r="S4959" s="8"/>
      <c r="T4959" s="8"/>
      <c r="U4959" s="8"/>
      <c r="V4959" s="8"/>
      <c r="W4959" s="8"/>
    </row>
    <row r="4960" spans="1:23" ht="14.25" customHeight="1">
      <c r="A4960" s="7">
        <v>39048</v>
      </c>
      <c r="B4960" s="8">
        <v>2.1368999999999998</v>
      </c>
      <c r="C4960" s="8">
        <v>3.02</v>
      </c>
      <c r="D4960" s="8">
        <v>0.88310000000000022</v>
      </c>
      <c r="E4960" s="8">
        <v>4.54</v>
      </c>
      <c r="F4960" s="8">
        <v>4.54</v>
      </c>
      <c r="G4960" s="8">
        <v>83.51</v>
      </c>
      <c r="H4960" s="8"/>
      <c r="I4960" s="8"/>
      <c r="J4960" s="8"/>
      <c r="N4960" s="7"/>
      <c r="O4960" s="8"/>
      <c r="P4960" s="8"/>
      <c r="Q4960" s="8"/>
      <c r="R4960" s="8"/>
      <c r="S4960" s="8"/>
      <c r="T4960" s="8"/>
      <c r="U4960" s="8"/>
      <c r="V4960" s="8"/>
      <c r="W4960" s="8"/>
    </row>
    <row r="4961" spans="1:23" ht="14.25" customHeight="1">
      <c r="A4961" s="7">
        <v>39045</v>
      </c>
      <c r="B4961" s="8">
        <v>2.1412</v>
      </c>
      <c r="C4961" s="8">
        <v>3.0655000000000001</v>
      </c>
      <c r="D4961" s="8">
        <v>0.92430000000000012</v>
      </c>
      <c r="E4961" s="8">
        <v>4.55</v>
      </c>
      <c r="F4961" s="8">
        <v>4.55</v>
      </c>
      <c r="G4961" s="8">
        <v>83.69</v>
      </c>
      <c r="H4961" s="8"/>
      <c r="I4961" s="8"/>
      <c r="J4961" s="8"/>
      <c r="N4961" s="7"/>
      <c r="O4961" s="8"/>
      <c r="P4961" s="8"/>
      <c r="Q4961" s="8"/>
      <c r="R4961" s="8"/>
      <c r="S4961" s="8"/>
      <c r="T4961" s="8"/>
      <c r="U4961" s="8"/>
      <c r="V4961" s="8"/>
      <c r="W4961" s="8"/>
    </row>
    <row r="4962" spans="1:23" ht="14.25" customHeight="1">
      <c r="A4962" s="7">
        <v>39044</v>
      </c>
      <c r="B4962" s="8">
        <v>2.14</v>
      </c>
      <c r="C4962" s="8">
        <v>3.0609000000000002</v>
      </c>
      <c r="D4962" s="8">
        <v>0.92090000000000005</v>
      </c>
      <c r="E4962" s="8">
        <v>4.57</v>
      </c>
      <c r="F4962" s="8">
        <v>4.57</v>
      </c>
      <c r="G4962" s="8">
        <v>84.49</v>
      </c>
      <c r="H4962" s="8"/>
      <c r="I4962" s="8"/>
      <c r="J4962" s="8"/>
      <c r="N4962" s="7"/>
      <c r="O4962" s="8"/>
      <c r="P4962" s="8"/>
      <c r="Q4962" s="8"/>
      <c r="R4962" s="8"/>
      <c r="S4962" s="8"/>
      <c r="T4962" s="8"/>
      <c r="U4962" s="8"/>
      <c r="V4962" s="8"/>
      <c r="W4962" s="8"/>
    </row>
    <row r="4963" spans="1:23" ht="14.25" customHeight="1">
      <c r="A4963" s="7">
        <v>39043</v>
      </c>
      <c r="B4963" s="8">
        <v>2.13</v>
      </c>
      <c r="C4963" s="8">
        <v>3.0518000000000001</v>
      </c>
      <c r="D4963" s="8">
        <v>0.92180000000000017</v>
      </c>
      <c r="E4963" s="8">
        <v>4.57</v>
      </c>
      <c r="F4963" s="8">
        <v>4.57</v>
      </c>
      <c r="G4963" s="8">
        <v>84.57</v>
      </c>
      <c r="H4963" s="8"/>
      <c r="I4963" s="8"/>
      <c r="J4963" s="8"/>
      <c r="N4963" s="7"/>
      <c r="O4963" s="8"/>
      <c r="P4963" s="8"/>
      <c r="Q4963" s="8"/>
      <c r="R4963" s="8"/>
      <c r="S4963" s="8"/>
      <c r="T4963" s="8"/>
      <c r="U4963" s="8"/>
      <c r="V4963" s="8"/>
      <c r="W4963" s="8"/>
    </row>
    <row r="4964" spans="1:23" ht="14.25" customHeight="1">
      <c r="A4964" s="7">
        <v>39042</v>
      </c>
      <c r="B4964" s="8">
        <v>2.1274999999999999</v>
      </c>
      <c r="C4964" s="8">
        <v>2.9784999999999999</v>
      </c>
      <c r="D4964" s="8">
        <v>0.85099999999999998</v>
      </c>
      <c r="E4964" s="8">
        <v>4.58</v>
      </c>
      <c r="F4964" s="8">
        <v>4.58</v>
      </c>
      <c r="G4964" s="8">
        <v>85.26</v>
      </c>
      <c r="H4964" s="8"/>
      <c r="I4964" s="8"/>
      <c r="J4964" s="8"/>
      <c r="N4964" s="7"/>
      <c r="O4964" s="8"/>
      <c r="P4964" s="8"/>
      <c r="Q4964" s="8"/>
      <c r="R4964" s="8"/>
      <c r="S4964" s="8"/>
      <c r="T4964" s="8"/>
      <c r="U4964" s="8"/>
      <c r="V4964" s="8"/>
      <c r="W4964" s="8"/>
    </row>
    <row r="4965" spans="1:23" ht="14.25" customHeight="1">
      <c r="A4965" s="7">
        <v>39041</v>
      </c>
      <c r="B4965" s="8">
        <v>2.0737000000000001</v>
      </c>
      <c r="C4965" s="8">
        <v>2.9805999999999999</v>
      </c>
      <c r="D4965" s="8">
        <v>0.90689999999999982</v>
      </c>
      <c r="E4965" s="8">
        <v>4.5999999999999996</v>
      </c>
      <c r="F4965" s="8">
        <v>4.5999999999999996</v>
      </c>
      <c r="G4965" s="8">
        <v>85.39</v>
      </c>
      <c r="H4965" s="8"/>
      <c r="I4965" s="8"/>
      <c r="J4965" s="8"/>
      <c r="N4965" s="7"/>
      <c r="O4965" s="8"/>
      <c r="P4965" s="8"/>
      <c r="Q4965" s="8"/>
      <c r="R4965" s="8"/>
      <c r="S4965" s="8"/>
      <c r="T4965" s="8"/>
      <c r="U4965" s="8"/>
      <c r="V4965" s="8"/>
      <c r="W4965" s="8"/>
    </row>
    <row r="4966" spans="1:23" ht="14.25" customHeight="1">
      <c r="A4966" s="7">
        <v>39038</v>
      </c>
      <c r="B4966" s="8">
        <v>2.0455000000000001</v>
      </c>
      <c r="C4966" s="8">
        <v>2.9632000000000001</v>
      </c>
      <c r="D4966" s="8">
        <v>0.91769999999999996</v>
      </c>
      <c r="E4966" s="8">
        <v>4.5999999999999996</v>
      </c>
      <c r="F4966" s="8">
        <v>4.6100000000000003</v>
      </c>
      <c r="G4966" s="8">
        <v>85.32</v>
      </c>
      <c r="H4966" s="8"/>
      <c r="I4966" s="8"/>
      <c r="J4966" s="8"/>
      <c r="N4966" s="7"/>
      <c r="O4966" s="8"/>
      <c r="P4966" s="8"/>
      <c r="Q4966" s="8"/>
      <c r="R4966" s="8"/>
      <c r="S4966" s="8"/>
      <c r="T4966" s="8"/>
      <c r="U4966" s="8"/>
      <c r="V4966" s="8"/>
      <c r="W4966" s="8"/>
    </row>
    <row r="4967" spans="1:23" ht="14.25" customHeight="1">
      <c r="A4967" s="7">
        <v>39037</v>
      </c>
      <c r="B4967" s="8">
        <v>2.0463</v>
      </c>
      <c r="C4967" s="8">
        <v>2.9725000000000001</v>
      </c>
      <c r="D4967" s="8">
        <v>0.92620000000000013</v>
      </c>
      <c r="E4967" s="8">
        <v>4.67</v>
      </c>
      <c r="F4967" s="8">
        <v>4.66</v>
      </c>
      <c r="G4967" s="8">
        <v>85.51</v>
      </c>
      <c r="H4967" s="8"/>
      <c r="I4967" s="8"/>
      <c r="J4967" s="8"/>
      <c r="N4967" s="7"/>
      <c r="O4967" s="8"/>
      <c r="P4967" s="8"/>
      <c r="Q4967" s="8"/>
      <c r="R4967" s="8"/>
      <c r="S4967" s="8"/>
      <c r="T4967" s="8"/>
      <c r="U4967" s="8"/>
      <c r="V4967" s="8"/>
      <c r="W4967" s="8"/>
    </row>
    <row r="4968" spans="1:23" ht="14.25" customHeight="1">
      <c r="A4968" s="7">
        <v>39036</v>
      </c>
      <c r="B4968" s="8">
        <v>2.0489000000000002</v>
      </c>
      <c r="C4968" s="8">
        <v>2.9687999999999999</v>
      </c>
      <c r="D4968" s="8">
        <v>0.91989999999999972</v>
      </c>
      <c r="E4968" s="8">
        <v>4.62</v>
      </c>
      <c r="F4968" s="8">
        <v>4.6100000000000003</v>
      </c>
      <c r="G4968" s="8">
        <v>85.32</v>
      </c>
      <c r="H4968" s="8"/>
      <c r="I4968" s="8"/>
      <c r="J4968" s="8"/>
      <c r="N4968" s="7"/>
      <c r="O4968" s="8"/>
      <c r="P4968" s="8"/>
      <c r="Q4968" s="8"/>
      <c r="R4968" s="8"/>
      <c r="S4968" s="8"/>
      <c r="T4968" s="8"/>
      <c r="U4968" s="8"/>
      <c r="V4968" s="8"/>
      <c r="W4968" s="8"/>
    </row>
    <row r="4969" spans="1:23" ht="14.25" customHeight="1">
      <c r="A4969" s="7">
        <v>39035</v>
      </c>
      <c r="B4969" s="8">
        <v>2.0527000000000002</v>
      </c>
      <c r="C4969" s="8">
        <v>2.9681999999999999</v>
      </c>
      <c r="D4969" s="8">
        <v>0.91549999999999976</v>
      </c>
      <c r="E4969" s="8">
        <v>4.57</v>
      </c>
      <c r="F4969" s="8">
        <v>4.57</v>
      </c>
      <c r="G4969" s="8">
        <v>85.3</v>
      </c>
      <c r="H4969" s="8"/>
      <c r="I4969" s="8"/>
      <c r="J4969" s="8"/>
      <c r="N4969" s="7"/>
      <c r="O4969" s="8"/>
      <c r="P4969" s="8"/>
      <c r="Q4969" s="8"/>
      <c r="R4969" s="8"/>
      <c r="S4969" s="8"/>
      <c r="T4969" s="8"/>
      <c r="U4969" s="8"/>
      <c r="V4969" s="8"/>
      <c r="W4969" s="8"/>
    </row>
    <row r="4970" spans="1:23" ht="14.25" customHeight="1">
      <c r="A4970" s="7">
        <v>39034</v>
      </c>
      <c r="B4970" s="8">
        <v>2.0562999999999998</v>
      </c>
      <c r="C4970" s="8">
        <v>2.9493999999999998</v>
      </c>
      <c r="D4970" s="8">
        <v>0.8931</v>
      </c>
      <c r="E4970" s="8">
        <v>4.5999999999999996</v>
      </c>
      <c r="F4970" s="8">
        <v>4.6100000000000003</v>
      </c>
      <c r="G4970" s="8">
        <v>85.37</v>
      </c>
      <c r="H4970" s="8"/>
      <c r="I4970" s="8"/>
      <c r="J4970" s="8"/>
      <c r="N4970" s="7"/>
      <c r="O4970" s="8"/>
      <c r="P4970" s="8"/>
      <c r="Q4970" s="8"/>
      <c r="R4970" s="8"/>
      <c r="S4970" s="8"/>
      <c r="T4970" s="8"/>
      <c r="U4970" s="8"/>
      <c r="V4970" s="8"/>
      <c r="W4970" s="8"/>
    </row>
    <row r="4971" spans="1:23" ht="14.25" customHeight="1">
      <c r="A4971" s="7">
        <v>39031</v>
      </c>
      <c r="B4971" s="8">
        <v>2.0528</v>
      </c>
      <c r="C4971" s="8">
        <v>2.9594999999999998</v>
      </c>
      <c r="D4971" s="8">
        <v>0.90669999999999984</v>
      </c>
      <c r="E4971" s="8">
        <v>4.57</v>
      </c>
      <c r="F4971" s="8">
        <v>4.59</v>
      </c>
      <c r="G4971" s="8">
        <v>85.07</v>
      </c>
      <c r="H4971" s="8"/>
      <c r="I4971" s="8"/>
      <c r="J4971" s="8"/>
      <c r="N4971" s="7"/>
      <c r="O4971" s="8"/>
      <c r="P4971" s="8"/>
      <c r="Q4971" s="8"/>
      <c r="R4971" s="8"/>
      <c r="S4971" s="8"/>
      <c r="T4971" s="8"/>
      <c r="U4971" s="8"/>
      <c r="V4971" s="8"/>
      <c r="W4971" s="8"/>
    </row>
    <row r="4972" spans="1:23" ht="14.25" customHeight="1">
      <c r="A4972" s="7">
        <v>39030</v>
      </c>
      <c r="B4972" s="8">
        <v>2.0508999999999999</v>
      </c>
      <c r="C4972" s="8">
        <v>2.972</v>
      </c>
      <c r="D4972" s="8">
        <v>0.92110000000000003</v>
      </c>
      <c r="E4972" s="8">
        <v>4.5999999999999996</v>
      </c>
      <c r="F4972" s="8">
        <v>4.62</v>
      </c>
      <c r="G4972" s="8">
        <v>85.16</v>
      </c>
      <c r="H4972" s="8"/>
      <c r="I4972" s="8"/>
      <c r="J4972" s="8"/>
      <c r="N4972" s="7"/>
      <c r="O4972" s="8"/>
      <c r="P4972" s="8"/>
      <c r="Q4972" s="8"/>
      <c r="R4972" s="8"/>
      <c r="S4972" s="8"/>
      <c r="T4972" s="8"/>
      <c r="U4972" s="8"/>
      <c r="V4972" s="8"/>
      <c r="W4972" s="8"/>
    </row>
    <row r="4973" spans="1:23" ht="14.25" customHeight="1">
      <c r="A4973" s="7">
        <v>39029</v>
      </c>
      <c r="B4973" s="8">
        <v>2.0465</v>
      </c>
      <c r="C4973" s="8">
        <v>2.9781</v>
      </c>
      <c r="D4973" s="8">
        <v>0.93159999999999998</v>
      </c>
      <c r="E4973" s="8">
        <v>4.6100000000000003</v>
      </c>
      <c r="F4973" s="8">
        <v>4.6399999999999997</v>
      </c>
      <c r="G4973" s="8">
        <v>85.49</v>
      </c>
      <c r="H4973" s="8"/>
      <c r="I4973" s="8"/>
      <c r="J4973" s="8"/>
      <c r="N4973" s="7"/>
      <c r="O4973" s="8"/>
      <c r="P4973" s="8"/>
      <c r="Q4973" s="8"/>
      <c r="R4973" s="8"/>
      <c r="S4973" s="8"/>
      <c r="T4973" s="8"/>
      <c r="U4973" s="8"/>
      <c r="V4973" s="8"/>
      <c r="W4973" s="8"/>
    </row>
    <row r="4974" spans="1:23" ht="14.25" customHeight="1">
      <c r="A4974" s="7">
        <v>39028</v>
      </c>
      <c r="B4974" s="8">
        <v>2.0409000000000002</v>
      </c>
      <c r="C4974" s="8">
        <v>2.9889999999999999</v>
      </c>
      <c r="D4974" s="8">
        <v>0.94809999999999972</v>
      </c>
      <c r="E4974" s="8">
        <v>4.63</v>
      </c>
      <c r="F4974" s="8">
        <v>4.66</v>
      </c>
      <c r="G4974" s="8">
        <v>85.4</v>
      </c>
      <c r="H4974" s="8"/>
      <c r="I4974" s="8"/>
      <c r="J4974" s="8"/>
      <c r="N4974" s="7"/>
      <c r="O4974" s="8"/>
      <c r="P4974" s="8"/>
      <c r="Q4974" s="8"/>
      <c r="R4974" s="8"/>
      <c r="S4974" s="8"/>
      <c r="T4974" s="8"/>
      <c r="U4974" s="8"/>
      <c r="V4974" s="8"/>
      <c r="W4974" s="8"/>
    </row>
    <row r="4975" spans="1:23" ht="14.25" customHeight="1">
      <c r="A4975" s="7">
        <v>39027</v>
      </c>
      <c r="B4975" s="8">
        <v>2.0499999999999998</v>
      </c>
      <c r="C4975" s="8">
        <v>2.9843999999999999</v>
      </c>
      <c r="D4975" s="8">
        <v>0.93440000000000012</v>
      </c>
      <c r="E4975" s="8">
        <v>4.6900000000000004</v>
      </c>
      <c r="F4975" s="8">
        <v>4.71</v>
      </c>
      <c r="G4975" s="8">
        <v>85.74</v>
      </c>
      <c r="H4975" s="8"/>
      <c r="I4975" s="8"/>
      <c r="J4975" s="8"/>
      <c r="N4975" s="7"/>
      <c r="O4975" s="8"/>
      <c r="P4975" s="8"/>
      <c r="Q4975" s="8"/>
      <c r="R4975" s="8"/>
      <c r="S4975" s="8"/>
      <c r="T4975" s="8"/>
      <c r="U4975" s="8"/>
      <c r="V4975" s="8"/>
      <c r="W4975" s="8"/>
    </row>
    <row r="4976" spans="1:23" ht="14.25" customHeight="1">
      <c r="A4976" s="7">
        <v>39024</v>
      </c>
      <c r="B4976" s="8">
        <v>2.0127999999999999</v>
      </c>
      <c r="C4976" s="8">
        <v>2.9561000000000002</v>
      </c>
      <c r="D4976" s="8">
        <v>0.94330000000000025</v>
      </c>
      <c r="E4976" s="8">
        <v>4.7</v>
      </c>
      <c r="F4976" s="8">
        <v>4.72</v>
      </c>
      <c r="G4976" s="8">
        <v>85.71</v>
      </c>
      <c r="H4976" s="8"/>
      <c r="I4976" s="8"/>
      <c r="J4976" s="8"/>
      <c r="N4976" s="7"/>
      <c r="O4976" s="8"/>
      <c r="P4976" s="8"/>
      <c r="Q4976" s="8"/>
      <c r="R4976" s="8"/>
      <c r="S4976" s="8"/>
      <c r="T4976" s="8"/>
      <c r="U4976" s="8"/>
      <c r="V4976" s="8"/>
      <c r="W4976" s="8"/>
    </row>
    <row r="4977" spans="1:23" ht="14.25" customHeight="1">
      <c r="A4977" s="7">
        <v>39023</v>
      </c>
      <c r="B4977" s="8">
        <v>2.0186999999999999</v>
      </c>
      <c r="C4977" s="8">
        <v>2.9557000000000002</v>
      </c>
      <c r="D4977" s="8">
        <v>0.93700000000000028</v>
      </c>
      <c r="E4977" s="8">
        <v>4.55</v>
      </c>
      <c r="F4977" s="8">
        <v>4.5999999999999996</v>
      </c>
      <c r="G4977" s="8">
        <v>85.34</v>
      </c>
      <c r="H4977" s="8"/>
      <c r="I4977" s="8"/>
      <c r="J4977" s="8"/>
      <c r="N4977" s="7"/>
      <c r="O4977" s="8"/>
      <c r="P4977" s="8"/>
      <c r="Q4977" s="8"/>
      <c r="R4977" s="8"/>
      <c r="S4977" s="8"/>
      <c r="T4977" s="8"/>
      <c r="U4977" s="8"/>
      <c r="V4977" s="8"/>
      <c r="W4977" s="8"/>
    </row>
    <row r="4978" spans="1:23" ht="14.25" customHeight="1">
      <c r="A4978" s="7">
        <v>39022</v>
      </c>
      <c r="B4978" s="8">
        <v>2.0114999999999998</v>
      </c>
      <c r="C4978" s="8">
        <v>2.9544999999999999</v>
      </c>
      <c r="D4978" s="8">
        <v>0.94300000000000006</v>
      </c>
      <c r="E4978" s="8">
        <v>4.5199999999999996</v>
      </c>
      <c r="F4978" s="8">
        <v>4.57</v>
      </c>
      <c r="G4978" s="8">
        <v>85.42</v>
      </c>
      <c r="H4978" s="8"/>
      <c r="I4978" s="8"/>
      <c r="J4978" s="8"/>
      <c r="N4978" s="7"/>
      <c r="O4978" s="8"/>
      <c r="P4978" s="8"/>
      <c r="Q4978" s="8"/>
      <c r="R4978" s="8"/>
      <c r="S4978" s="8"/>
      <c r="T4978" s="8"/>
      <c r="U4978" s="8"/>
      <c r="V4978" s="8"/>
      <c r="W4978" s="8"/>
    </row>
    <row r="4979" spans="1:23" ht="14.25" customHeight="1">
      <c r="A4979" s="7">
        <v>39021</v>
      </c>
      <c r="B4979" s="8">
        <v>2.0104000000000002</v>
      </c>
      <c r="C4979" s="8">
        <v>2.9512</v>
      </c>
      <c r="D4979" s="8">
        <v>0.94079999999999986</v>
      </c>
      <c r="E4979" s="8">
        <v>4.57</v>
      </c>
      <c r="F4979" s="8">
        <v>4.6100000000000003</v>
      </c>
      <c r="G4979" s="8">
        <v>85.33</v>
      </c>
      <c r="H4979" s="8"/>
      <c r="I4979" s="8"/>
      <c r="J4979" s="8"/>
      <c r="N4979" s="7"/>
      <c r="O4979" s="8"/>
      <c r="P4979" s="8"/>
      <c r="Q4979" s="8"/>
      <c r="R4979" s="8"/>
      <c r="S4979" s="8"/>
      <c r="T4979" s="8"/>
      <c r="U4979" s="8"/>
      <c r="V4979" s="8"/>
      <c r="W4979" s="8"/>
    </row>
    <row r="4980" spans="1:23" ht="14.25" customHeight="1">
      <c r="A4980" s="7">
        <v>39020</v>
      </c>
      <c r="B4980" s="8">
        <v>2.0091000000000001</v>
      </c>
      <c r="C4980" s="8">
        <v>2.9405999999999999</v>
      </c>
      <c r="D4980" s="8">
        <v>0.93149999999999977</v>
      </c>
      <c r="E4980" s="8">
        <v>4.6399999999999997</v>
      </c>
      <c r="F4980" s="8">
        <v>4.68</v>
      </c>
      <c r="G4980" s="8">
        <v>85.61</v>
      </c>
      <c r="H4980" s="8"/>
      <c r="I4980" s="8"/>
      <c r="J4980" s="8"/>
      <c r="N4980" s="7"/>
      <c r="O4980" s="8"/>
      <c r="P4980" s="8"/>
      <c r="Q4980" s="8"/>
      <c r="R4980" s="8"/>
      <c r="S4980" s="8"/>
      <c r="T4980" s="8"/>
      <c r="U4980" s="8"/>
      <c r="V4980" s="8"/>
      <c r="W4980" s="8"/>
    </row>
    <row r="4981" spans="1:23" ht="14.25" customHeight="1">
      <c r="A4981" s="7">
        <v>39017</v>
      </c>
      <c r="B4981" s="8">
        <v>2.0047999999999999</v>
      </c>
      <c r="C4981" s="8">
        <v>2.9397000000000002</v>
      </c>
      <c r="D4981" s="8">
        <v>0.93490000000000029</v>
      </c>
      <c r="E4981" s="8">
        <v>4.6399999999999997</v>
      </c>
      <c r="F4981" s="8">
        <v>4.68</v>
      </c>
      <c r="G4981" s="8">
        <v>85.53</v>
      </c>
      <c r="H4981" s="8"/>
      <c r="I4981" s="8"/>
      <c r="J4981" s="8"/>
      <c r="N4981" s="7"/>
      <c r="O4981" s="8"/>
      <c r="P4981" s="8"/>
      <c r="Q4981" s="8"/>
      <c r="R4981" s="8"/>
      <c r="S4981" s="8"/>
      <c r="T4981" s="8"/>
      <c r="U4981" s="8"/>
      <c r="V4981" s="8"/>
      <c r="W4981" s="8"/>
    </row>
    <row r="4982" spans="1:23" ht="14.25" customHeight="1">
      <c r="A4982" s="7">
        <v>39016</v>
      </c>
      <c r="B4982" s="8">
        <v>2.0065</v>
      </c>
      <c r="C4982" s="8">
        <v>2.9373999999999998</v>
      </c>
      <c r="D4982" s="8">
        <v>0.93089999999999984</v>
      </c>
      <c r="E4982" s="8">
        <v>4.6900000000000004</v>
      </c>
      <c r="F4982" s="8">
        <v>4.7300000000000004</v>
      </c>
      <c r="G4982" s="8">
        <v>85.91</v>
      </c>
      <c r="H4982" s="8"/>
      <c r="I4982" s="8"/>
      <c r="J4982" s="8"/>
      <c r="N4982" s="7"/>
      <c r="O4982" s="8"/>
      <c r="P4982" s="8"/>
      <c r="Q4982" s="8"/>
      <c r="R4982" s="8"/>
      <c r="S4982" s="8"/>
      <c r="T4982" s="8"/>
      <c r="U4982" s="8"/>
      <c r="V4982" s="8"/>
      <c r="W4982" s="8"/>
    </row>
    <row r="4983" spans="1:23" ht="14.25" customHeight="1">
      <c r="A4983" s="7">
        <v>39015</v>
      </c>
      <c r="B4983" s="8">
        <v>2.0019999999999998</v>
      </c>
      <c r="C4983" s="8">
        <v>2.9498000000000002</v>
      </c>
      <c r="D4983" s="8">
        <v>0.94780000000000042</v>
      </c>
      <c r="E4983" s="8">
        <v>4.75</v>
      </c>
      <c r="F4983" s="8">
        <v>4.78</v>
      </c>
      <c r="G4983" s="8">
        <v>86.38</v>
      </c>
      <c r="H4983" s="8"/>
      <c r="I4983" s="8"/>
      <c r="J4983" s="8"/>
      <c r="N4983" s="7"/>
      <c r="O4983" s="8"/>
      <c r="P4983" s="8"/>
      <c r="Q4983" s="8"/>
      <c r="R4983" s="8"/>
      <c r="S4983" s="8"/>
      <c r="T4983" s="8"/>
      <c r="U4983" s="8"/>
      <c r="V4983" s="8"/>
      <c r="W4983" s="8"/>
    </row>
    <row r="4984" spans="1:23" ht="14.25" customHeight="1">
      <c r="A4984" s="7">
        <v>39014</v>
      </c>
      <c r="B4984" s="8">
        <v>2.004</v>
      </c>
      <c r="C4984" s="8">
        <v>2.9384999999999999</v>
      </c>
      <c r="D4984" s="8">
        <v>0.93449999999999989</v>
      </c>
      <c r="E4984" s="8">
        <v>4.8099999999999996</v>
      </c>
      <c r="F4984" s="8">
        <v>4.83</v>
      </c>
      <c r="G4984" s="8">
        <v>86.73</v>
      </c>
      <c r="H4984" s="8"/>
      <c r="I4984" s="8"/>
      <c r="J4984" s="8"/>
      <c r="N4984" s="7"/>
      <c r="O4984" s="8"/>
      <c r="P4984" s="8"/>
      <c r="Q4984" s="8"/>
      <c r="R4984" s="8"/>
      <c r="S4984" s="8"/>
      <c r="T4984" s="8"/>
      <c r="U4984" s="8"/>
      <c r="V4984" s="8"/>
      <c r="W4984" s="8"/>
    </row>
    <row r="4985" spans="1:23" ht="14.25" customHeight="1">
      <c r="A4985" s="7">
        <v>39013</v>
      </c>
      <c r="B4985" s="8">
        <v>2.0028999999999999</v>
      </c>
      <c r="C4985" s="8">
        <v>2.9491999999999998</v>
      </c>
      <c r="D4985" s="8">
        <v>0.94629999999999992</v>
      </c>
      <c r="E4985" s="8">
        <v>4.8</v>
      </c>
      <c r="F4985" s="8">
        <v>4.83</v>
      </c>
      <c r="G4985" s="8">
        <v>86.79</v>
      </c>
      <c r="H4985" s="8"/>
      <c r="I4985" s="8"/>
      <c r="J4985" s="8"/>
      <c r="N4985" s="7"/>
      <c r="O4985" s="8"/>
      <c r="P4985" s="8"/>
      <c r="Q4985" s="8"/>
      <c r="R4985" s="8"/>
      <c r="S4985" s="8"/>
      <c r="T4985" s="8"/>
      <c r="U4985" s="8"/>
      <c r="V4985" s="8"/>
      <c r="W4985" s="8"/>
    </row>
    <row r="4986" spans="1:23" ht="14.25" customHeight="1">
      <c r="A4986" s="7">
        <v>39010</v>
      </c>
      <c r="B4986" s="8">
        <v>1.9971000000000001</v>
      </c>
      <c r="C4986" s="8">
        <v>2.9523000000000001</v>
      </c>
      <c r="D4986" s="8">
        <v>0.95520000000000005</v>
      </c>
      <c r="E4986" s="8">
        <v>4.76</v>
      </c>
      <c r="F4986" s="8">
        <v>4.79</v>
      </c>
      <c r="G4986" s="8">
        <v>86.26</v>
      </c>
      <c r="H4986" s="8"/>
      <c r="I4986" s="8"/>
      <c r="J4986" s="8"/>
      <c r="N4986" s="7"/>
      <c r="O4986" s="8"/>
      <c r="P4986" s="8"/>
      <c r="Q4986" s="8"/>
      <c r="R4986" s="8"/>
      <c r="S4986" s="8"/>
      <c r="T4986" s="8"/>
      <c r="U4986" s="8"/>
      <c r="V4986" s="8"/>
      <c r="W4986" s="8"/>
    </row>
    <row r="4987" spans="1:23" ht="14.25" customHeight="1">
      <c r="A4987" s="7">
        <v>39009</v>
      </c>
      <c r="B4987" s="8">
        <v>2.0097</v>
      </c>
      <c r="C4987" s="8">
        <v>2.9540000000000002</v>
      </c>
      <c r="D4987" s="8">
        <v>0.94430000000000014</v>
      </c>
      <c r="E4987" s="8">
        <v>4.75</v>
      </c>
      <c r="F4987" s="8">
        <v>4.79</v>
      </c>
      <c r="G4987" s="8">
        <v>86.54</v>
      </c>
      <c r="H4987" s="8"/>
      <c r="I4987" s="8"/>
      <c r="J4987" s="8"/>
      <c r="N4987" s="7"/>
      <c r="O4987" s="8"/>
      <c r="P4987" s="8"/>
      <c r="Q4987" s="8"/>
      <c r="R4987" s="8"/>
      <c r="S4987" s="8"/>
      <c r="T4987" s="8"/>
      <c r="U4987" s="8"/>
      <c r="V4987" s="8"/>
      <c r="W4987" s="8"/>
    </row>
    <row r="4988" spans="1:23" ht="14.25" customHeight="1">
      <c r="A4988" s="7">
        <v>39008</v>
      </c>
      <c r="B4988" s="8">
        <v>2.0247000000000002</v>
      </c>
      <c r="C4988" s="8">
        <v>2.9535</v>
      </c>
      <c r="D4988" s="8">
        <v>0.92879999999999985</v>
      </c>
      <c r="E4988" s="8">
        <v>4.74</v>
      </c>
      <c r="F4988" s="8">
        <v>4.7699999999999996</v>
      </c>
      <c r="G4988" s="8">
        <v>86.88</v>
      </c>
      <c r="H4988" s="8"/>
      <c r="I4988" s="8"/>
      <c r="J4988" s="8"/>
      <c r="N4988" s="7"/>
      <c r="O4988" s="8"/>
      <c r="P4988" s="8"/>
      <c r="Q4988" s="8"/>
      <c r="R4988" s="8"/>
      <c r="S4988" s="8"/>
      <c r="T4988" s="8"/>
      <c r="U4988" s="8"/>
      <c r="V4988" s="8"/>
      <c r="W4988" s="8"/>
    </row>
    <row r="4989" spans="1:23" ht="14.25" customHeight="1">
      <c r="A4989" s="7">
        <v>39007</v>
      </c>
      <c r="B4989" s="8">
        <v>2.0358000000000001</v>
      </c>
      <c r="C4989" s="8">
        <v>2.9533</v>
      </c>
      <c r="D4989" s="8">
        <v>0.91749999999999998</v>
      </c>
      <c r="E4989" s="8">
        <v>4.7300000000000004</v>
      </c>
      <c r="F4989" s="8">
        <v>4.78</v>
      </c>
      <c r="G4989" s="8">
        <v>86.83</v>
      </c>
      <c r="H4989" s="8"/>
      <c r="I4989" s="8"/>
      <c r="J4989" s="8"/>
      <c r="N4989" s="7"/>
      <c r="O4989" s="8"/>
      <c r="P4989" s="8"/>
      <c r="Q4989" s="8"/>
      <c r="R4989" s="8"/>
      <c r="S4989" s="8"/>
      <c r="T4989" s="8"/>
      <c r="U4989" s="8"/>
      <c r="V4989" s="8"/>
      <c r="W4989" s="8"/>
    </row>
    <row r="4990" spans="1:23" ht="14.25" customHeight="1">
      <c r="A4990" s="7">
        <v>39006</v>
      </c>
      <c r="B4990" s="8">
        <v>2.0377999999999998</v>
      </c>
      <c r="C4990" s="8">
        <v>2.9567000000000001</v>
      </c>
      <c r="D4990" s="8">
        <v>0.91890000000000027</v>
      </c>
      <c r="E4990" s="8">
        <v>4.76</v>
      </c>
      <c r="F4990" s="8">
        <v>4.79</v>
      </c>
      <c r="G4990" s="8">
        <v>86.94</v>
      </c>
      <c r="H4990" s="8"/>
      <c r="I4990" s="8"/>
      <c r="J4990" s="8"/>
      <c r="N4990" s="7"/>
      <c r="O4990" s="8"/>
      <c r="P4990" s="8"/>
      <c r="Q4990" s="8"/>
      <c r="R4990" s="8"/>
      <c r="S4990" s="8"/>
      <c r="T4990" s="8"/>
      <c r="U4990" s="8"/>
      <c r="V4990" s="8"/>
      <c r="W4990" s="8"/>
    </row>
    <row r="4991" spans="1:23" ht="14.25" customHeight="1">
      <c r="A4991" s="7">
        <v>39003</v>
      </c>
      <c r="B4991" s="8">
        <v>2.0419</v>
      </c>
      <c r="C4991" s="8">
        <v>2.9540999999999999</v>
      </c>
      <c r="D4991" s="8">
        <v>0.9121999999999999</v>
      </c>
      <c r="E4991" s="8">
        <v>4.7699999999999996</v>
      </c>
      <c r="F4991" s="8">
        <v>4.8099999999999996</v>
      </c>
      <c r="G4991" s="8">
        <v>87.14</v>
      </c>
      <c r="H4991" s="8"/>
      <c r="I4991" s="8"/>
      <c r="J4991" s="8"/>
      <c r="N4991" s="7"/>
      <c r="O4991" s="8"/>
      <c r="P4991" s="8"/>
      <c r="Q4991" s="8"/>
      <c r="R4991" s="8"/>
      <c r="S4991" s="8"/>
      <c r="T4991" s="8"/>
      <c r="U4991" s="8"/>
      <c r="V4991" s="8"/>
      <c r="W4991" s="8"/>
    </row>
    <row r="4992" spans="1:23" ht="14.25" customHeight="1">
      <c r="A4992" s="7">
        <v>39002</v>
      </c>
      <c r="B4992" s="8">
        <v>2.0415999999999999</v>
      </c>
      <c r="C4992" s="8">
        <v>2.9552</v>
      </c>
      <c r="D4992" s="8">
        <v>0.91360000000000019</v>
      </c>
      <c r="E4992" s="8">
        <v>4.74</v>
      </c>
      <c r="F4992" s="8">
        <v>4.79</v>
      </c>
      <c r="G4992" s="8">
        <v>86.83</v>
      </c>
      <c r="H4992" s="8"/>
      <c r="I4992" s="8"/>
      <c r="J4992" s="8"/>
      <c r="N4992" s="7"/>
      <c r="O4992" s="8"/>
      <c r="P4992" s="8"/>
      <c r="Q4992" s="8"/>
      <c r="R4992" s="8"/>
      <c r="S4992" s="8"/>
      <c r="T4992" s="8"/>
      <c r="U4992" s="8"/>
      <c r="V4992" s="8"/>
      <c r="W4992" s="8"/>
    </row>
    <row r="4993" spans="1:23" ht="14.25" customHeight="1">
      <c r="A4993" s="7">
        <v>39001</v>
      </c>
      <c r="B4993" s="8">
        <v>2.0402999999999998</v>
      </c>
      <c r="C4993" s="8">
        <v>2.97</v>
      </c>
      <c r="D4993" s="8">
        <v>0.92970000000000041</v>
      </c>
      <c r="E4993" s="8">
        <v>4.75</v>
      </c>
      <c r="F4993" s="8">
        <v>4.78</v>
      </c>
      <c r="G4993" s="8">
        <v>87.09</v>
      </c>
      <c r="H4993" s="8"/>
      <c r="I4993" s="8"/>
      <c r="J4993" s="8"/>
      <c r="N4993" s="7"/>
      <c r="O4993" s="8"/>
      <c r="P4993" s="8"/>
      <c r="Q4993" s="8"/>
      <c r="R4993" s="8"/>
      <c r="S4993" s="8"/>
      <c r="T4993" s="8"/>
      <c r="U4993" s="8"/>
      <c r="V4993" s="8"/>
      <c r="W4993" s="8"/>
    </row>
    <row r="4994" spans="1:23" ht="14.25" customHeight="1">
      <c r="A4994" s="7">
        <v>39000</v>
      </c>
      <c r="B4994" s="8">
        <v>2.0404</v>
      </c>
      <c r="C4994" s="8">
        <v>2.99</v>
      </c>
      <c r="D4994" s="8">
        <v>0.94960000000000022</v>
      </c>
      <c r="E4994" s="8">
        <v>4.71</v>
      </c>
      <c r="F4994" s="8">
        <v>4.75</v>
      </c>
      <c r="G4994" s="8">
        <v>87.01</v>
      </c>
      <c r="H4994" s="8"/>
      <c r="I4994" s="8"/>
      <c r="J4994" s="8"/>
      <c r="N4994" s="7"/>
      <c r="O4994" s="8"/>
      <c r="P4994" s="8"/>
      <c r="Q4994" s="8"/>
      <c r="R4994" s="8"/>
      <c r="S4994" s="8"/>
      <c r="T4994" s="8"/>
      <c r="U4994" s="8"/>
      <c r="V4994" s="8"/>
      <c r="W4994" s="8"/>
    </row>
    <row r="4995" spans="1:23" ht="14.25" customHeight="1">
      <c r="A4995" s="7">
        <v>38999</v>
      </c>
      <c r="B4995" s="8">
        <v>2.0377999999999998</v>
      </c>
      <c r="C4995" s="8">
        <v>3</v>
      </c>
      <c r="D4995" s="8">
        <v>0.96220000000000017</v>
      </c>
      <c r="E4995" s="8">
        <v>4.6399999999999997</v>
      </c>
      <c r="F4995" s="8">
        <v>4.7</v>
      </c>
      <c r="G4995" s="8">
        <v>86.56</v>
      </c>
      <c r="H4995" s="8"/>
      <c r="I4995" s="8"/>
      <c r="J4995" s="8"/>
      <c r="N4995" s="7"/>
      <c r="O4995" s="8"/>
      <c r="P4995" s="8"/>
      <c r="Q4995" s="8"/>
      <c r="R4995" s="8"/>
      <c r="S4995" s="8"/>
      <c r="T4995" s="8"/>
      <c r="U4995" s="8"/>
      <c r="V4995" s="8"/>
      <c r="W4995" s="8"/>
    </row>
    <row r="4996" spans="1:23" ht="14.25" customHeight="1">
      <c r="A4996" s="7">
        <v>38998</v>
      </c>
      <c r="B4996" s="8">
        <v>2.0339</v>
      </c>
      <c r="C4996" s="8">
        <v>3</v>
      </c>
      <c r="D4996" s="8">
        <v>0.96609999999999996</v>
      </c>
      <c r="E4996" s="8">
        <v>4.6399999999999997</v>
      </c>
      <c r="F4996" s="8">
        <v>4.7</v>
      </c>
      <c r="G4996" s="8">
        <v>86.51</v>
      </c>
      <c r="H4996" s="8"/>
      <c r="I4996" s="8"/>
      <c r="J4996" s="8"/>
      <c r="N4996" s="7"/>
      <c r="O4996" s="8"/>
      <c r="P4996" s="8"/>
      <c r="Q4996" s="8"/>
      <c r="R4996" s="8"/>
      <c r="S4996" s="8"/>
      <c r="T4996" s="8"/>
      <c r="U4996" s="8"/>
      <c r="V4996" s="8"/>
      <c r="W4996" s="8"/>
    </row>
    <row r="4997" spans="1:23" ht="14.25" customHeight="1">
      <c r="A4997" s="7">
        <v>38996</v>
      </c>
      <c r="B4997" s="8">
        <v>2.0150000000000001</v>
      </c>
      <c r="C4997" s="8">
        <v>2.9990000000000001</v>
      </c>
      <c r="D4997" s="8">
        <v>0.98399999999999999</v>
      </c>
      <c r="E4997" s="8">
        <v>4.6399999999999997</v>
      </c>
      <c r="F4997" s="8">
        <v>4.7</v>
      </c>
      <c r="G4997" s="8">
        <v>86.51</v>
      </c>
      <c r="H4997" s="8"/>
      <c r="I4997" s="8"/>
      <c r="J4997" s="8"/>
      <c r="N4997" s="7"/>
      <c r="O4997" s="8"/>
      <c r="P4997" s="8"/>
      <c r="Q4997" s="8"/>
      <c r="R4997" s="8"/>
      <c r="S4997" s="8"/>
      <c r="T4997" s="8"/>
      <c r="U4997" s="8"/>
      <c r="V4997" s="8"/>
      <c r="W4997" s="8"/>
    </row>
    <row r="4998" spans="1:23" ht="14.25" customHeight="1">
      <c r="A4998" s="7">
        <v>38995</v>
      </c>
      <c r="B4998" s="8">
        <v>2.0150000000000001</v>
      </c>
      <c r="C4998" s="8">
        <v>2.9990000000000001</v>
      </c>
      <c r="D4998" s="8">
        <v>0.98399999999999999</v>
      </c>
      <c r="E4998" s="8">
        <v>4.55</v>
      </c>
      <c r="F4998" s="8">
        <v>4.6100000000000003</v>
      </c>
      <c r="G4998" s="8">
        <v>85.94</v>
      </c>
      <c r="H4998" s="8"/>
      <c r="I4998" s="8"/>
      <c r="J4998" s="8"/>
      <c r="N4998" s="7"/>
      <c r="O4998" s="8"/>
      <c r="P4998" s="8"/>
      <c r="Q4998" s="8"/>
      <c r="R4998" s="8"/>
      <c r="S4998" s="8"/>
      <c r="T4998" s="8"/>
      <c r="U4998" s="8"/>
      <c r="V4998" s="8"/>
      <c r="W4998" s="8"/>
    </row>
    <row r="4999" spans="1:23" ht="14.25" customHeight="1">
      <c r="A4999" s="7">
        <v>38994</v>
      </c>
      <c r="B4999" s="8">
        <v>2.0150000000000001</v>
      </c>
      <c r="C4999" s="8">
        <v>2.9990000000000001</v>
      </c>
      <c r="D4999" s="8">
        <v>0.98399999999999999</v>
      </c>
      <c r="E4999" s="8">
        <v>4.5</v>
      </c>
      <c r="F4999" s="8">
        <v>4.57</v>
      </c>
      <c r="G4999" s="8">
        <v>85.81</v>
      </c>
      <c r="H4999" s="8"/>
      <c r="I4999" s="8"/>
      <c r="J4999" s="8"/>
      <c r="N4999" s="7"/>
      <c r="O4999" s="8"/>
      <c r="P4999" s="8"/>
      <c r="Q4999" s="8"/>
      <c r="R4999" s="8"/>
      <c r="S4999" s="8"/>
      <c r="T4999" s="8"/>
      <c r="U4999" s="8"/>
      <c r="V4999" s="8"/>
      <c r="W4999" s="8"/>
    </row>
    <row r="5000" spans="1:23" ht="14.25" customHeight="1">
      <c r="A5000" s="7">
        <v>38993</v>
      </c>
      <c r="B5000" s="8">
        <v>2.0150000000000001</v>
      </c>
      <c r="C5000" s="8">
        <v>2.9990000000000001</v>
      </c>
      <c r="D5000" s="8">
        <v>0.98399999999999999</v>
      </c>
      <c r="E5000" s="8">
        <v>4.5599999999999996</v>
      </c>
      <c r="F5000" s="8">
        <v>4.62</v>
      </c>
      <c r="G5000" s="8">
        <v>85.73</v>
      </c>
      <c r="H5000" s="8"/>
      <c r="I5000" s="8"/>
      <c r="J5000" s="8"/>
      <c r="N5000" s="7"/>
      <c r="O5000" s="8"/>
      <c r="P5000" s="8"/>
      <c r="Q5000" s="8"/>
      <c r="R5000" s="8"/>
      <c r="S5000" s="8"/>
      <c r="T5000" s="8"/>
      <c r="U5000" s="8"/>
      <c r="V5000" s="8"/>
      <c r="W5000" s="8"/>
    </row>
    <row r="5001" spans="1:23" ht="14.25" customHeight="1">
      <c r="A5001" s="7">
        <v>38992</v>
      </c>
      <c r="B5001" s="8">
        <v>2.0150000000000001</v>
      </c>
      <c r="C5001" s="8">
        <v>2.9990000000000001</v>
      </c>
      <c r="D5001" s="8">
        <v>0.98399999999999999</v>
      </c>
      <c r="E5001" s="8">
        <v>4.5599999999999996</v>
      </c>
      <c r="F5001" s="8">
        <v>4.62</v>
      </c>
      <c r="G5001" s="8">
        <v>85.62</v>
      </c>
      <c r="H5001" s="8"/>
      <c r="I5001" s="8"/>
      <c r="J5001" s="8"/>
      <c r="N5001" s="7"/>
      <c r="O5001" s="8"/>
      <c r="P5001" s="8"/>
      <c r="Q5001" s="8"/>
      <c r="R5001" s="8"/>
      <c r="S5001" s="8"/>
      <c r="T5001" s="8"/>
      <c r="U5001" s="8"/>
      <c r="V5001" s="8"/>
      <c r="W5001" s="8"/>
    </row>
    <row r="5002" spans="1:23" ht="14.25" customHeight="1">
      <c r="A5002" s="7">
        <v>38990</v>
      </c>
      <c r="B5002" s="8">
        <v>2.0150000000000001</v>
      </c>
      <c r="C5002" s="8">
        <v>2.9990000000000001</v>
      </c>
      <c r="D5002" s="8">
        <v>0.98399999999999999</v>
      </c>
      <c r="E5002" s="8">
        <v>4.59</v>
      </c>
      <c r="F5002" s="8">
        <v>4.6399999999999997</v>
      </c>
      <c r="G5002" s="8">
        <v>86.02</v>
      </c>
      <c r="H5002" s="8"/>
      <c r="I5002" s="8"/>
      <c r="J5002" s="8"/>
      <c r="N5002" s="7"/>
      <c r="O5002" s="8"/>
      <c r="P5002" s="8"/>
      <c r="Q5002" s="8"/>
      <c r="R5002" s="8"/>
      <c r="S5002" s="8"/>
      <c r="T5002" s="8"/>
      <c r="U5002" s="8"/>
      <c r="V5002" s="8"/>
      <c r="W5002" s="8"/>
    </row>
    <row r="5003" spans="1:23" ht="14.25" customHeight="1">
      <c r="A5003" s="7">
        <v>38989</v>
      </c>
      <c r="B5003" s="8">
        <v>2.0158999999999998</v>
      </c>
      <c r="C5003" s="8">
        <v>3</v>
      </c>
      <c r="D5003" s="8">
        <v>0.9841000000000002</v>
      </c>
      <c r="E5003" s="8">
        <v>4.59</v>
      </c>
      <c r="F5003" s="8">
        <v>4.6399999999999997</v>
      </c>
      <c r="G5003" s="8">
        <v>86.02</v>
      </c>
      <c r="H5003" s="8"/>
      <c r="I5003" s="8"/>
      <c r="J5003" s="8"/>
      <c r="N5003" s="7"/>
      <c r="O5003" s="8"/>
      <c r="P5003" s="8"/>
      <c r="Q5003" s="8"/>
      <c r="R5003" s="8"/>
      <c r="S5003" s="8"/>
      <c r="T5003" s="8"/>
      <c r="U5003" s="8"/>
      <c r="V5003" s="8"/>
      <c r="W5003" s="8"/>
    </row>
    <row r="5004" spans="1:23" ht="14.25" customHeight="1">
      <c r="A5004" s="7">
        <v>38988</v>
      </c>
      <c r="B5004" s="8">
        <v>2.0219</v>
      </c>
      <c r="C5004" s="8">
        <v>3</v>
      </c>
      <c r="D5004" s="8">
        <v>0.97809999999999997</v>
      </c>
      <c r="E5004" s="8">
        <v>4.57</v>
      </c>
      <c r="F5004" s="8">
        <v>4.63</v>
      </c>
      <c r="G5004" s="8">
        <v>85.8</v>
      </c>
      <c r="H5004" s="8"/>
      <c r="I5004" s="8"/>
      <c r="J5004" s="8"/>
      <c r="N5004" s="7"/>
      <c r="O5004" s="8"/>
      <c r="P5004" s="8"/>
      <c r="Q5004" s="8"/>
      <c r="R5004" s="8"/>
      <c r="S5004" s="8"/>
      <c r="T5004" s="8"/>
      <c r="U5004" s="8"/>
      <c r="V5004" s="8"/>
      <c r="W5004" s="8"/>
    </row>
    <row r="5005" spans="1:23" ht="14.25" customHeight="1">
      <c r="A5005" s="7">
        <v>38987</v>
      </c>
      <c r="B5005" s="8">
        <v>2.02</v>
      </c>
      <c r="C5005" s="8">
        <v>3</v>
      </c>
      <c r="D5005" s="8">
        <v>0.98</v>
      </c>
      <c r="E5005" s="8">
        <v>4.5599999999999996</v>
      </c>
      <c r="F5005" s="8">
        <v>4.5999999999999996</v>
      </c>
      <c r="G5005" s="8">
        <v>85.69</v>
      </c>
      <c r="H5005" s="8"/>
      <c r="I5005" s="8"/>
      <c r="J5005" s="8"/>
      <c r="N5005" s="7"/>
      <c r="O5005" s="8"/>
      <c r="P5005" s="8"/>
      <c r="Q5005" s="8"/>
      <c r="R5005" s="8"/>
      <c r="S5005" s="8"/>
      <c r="T5005" s="8"/>
      <c r="U5005" s="8"/>
      <c r="V5005" s="8"/>
      <c r="W5005" s="8"/>
    </row>
    <row r="5006" spans="1:23" ht="14.25" customHeight="1">
      <c r="A5006" s="7">
        <v>38986</v>
      </c>
      <c r="B5006" s="8">
        <v>1.9886999999999999</v>
      </c>
      <c r="C5006" s="8">
        <v>3</v>
      </c>
      <c r="D5006" s="8">
        <v>1.0113000000000001</v>
      </c>
      <c r="E5006" s="8">
        <v>4.55</v>
      </c>
      <c r="F5006" s="8">
        <v>4.59</v>
      </c>
      <c r="G5006" s="8">
        <v>85.72</v>
      </c>
      <c r="H5006" s="8"/>
      <c r="I5006" s="8"/>
      <c r="J5006" s="8"/>
      <c r="N5006" s="7"/>
      <c r="O5006" s="8"/>
      <c r="P5006" s="8"/>
      <c r="Q5006" s="8"/>
      <c r="R5006" s="8"/>
      <c r="S5006" s="8"/>
      <c r="T5006" s="8"/>
      <c r="U5006" s="8"/>
      <c r="V5006" s="8"/>
      <c r="W5006" s="8"/>
    </row>
    <row r="5007" spans="1:23" ht="14.25" customHeight="1">
      <c r="A5007" s="7">
        <v>38985</v>
      </c>
      <c r="B5007" s="8">
        <v>1.9819</v>
      </c>
      <c r="C5007" s="8">
        <v>3</v>
      </c>
      <c r="D5007" s="8">
        <v>1.0181</v>
      </c>
      <c r="E5007" s="8">
        <v>4.51</v>
      </c>
      <c r="F5007" s="8">
        <v>4.5599999999999996</v>
      </c>
      <c r="G5007" s="8">
        <v>85.38</v>
      </c>
      <c r="H5007" s="8"/>
      <c r="I5007" s="8"/>
      <c r="J5007" s="8"/>
      <c r="N5007" s="7"/>
      <c r="O5007" s="8"/>
      <c r="P5007" s="8"/>
      <c r="Q5007" s="8"/>
      <c r="R5007" s="8"/>
      <c r="S5007" s="8"/>
      <c r="T5007" s="8"/>
      <c r="U5007" s="8"/>
      <c r="V5007" s="8"/>
      <c r="W5007" s="8"/>
    </row>
    <row r="5008" spans="1:23" ht="14.25" customHeight="1">
      <c r="A5008" s="7">
        <v>38982</v>
      </c>
      <c r="B5008" s="8">
        <v>1.9822</v>
      </c>
      <c r="C5008" s="8">
        <v>3.05</v>
      </c>
      <c r="D5008" s="8">
        <v>1.0677999999999999</v>
      </c>
      <c r="E5008" s="8">
        <v>4.55</v>
      </c>
      <c r="F5008" s="8">
        <v>4.5999999999999996</v>
      </c>
      <c r="G5008" s="8">
        <v>85.22</v>
      </c>
      <c r="H5008" s="8"/>
      <c r="I5008" s="8"/>
      <c r="J5008" s="8"/>
      <c r="N5008" s="7"/>
      <c r="O5008" s="8"/>
      <c r="P5008" s="8"/>
      <c r="Q5008" s="8"/>
      <c r="R5008" s="8"/>
      <c r="S5008" s="8"/>
      <c r="T5008" s="8"/>
      <c r="U5008" s="8"/>
      <c r="V5008" s="8"/>
      <c r="W5008" s="8"/>
    </row>
    <row r="5009" spans="1:23" ht="14.25" customHeight="1">
      <c r="A5009" s="7">
        <v>38981</v>
      </c>
      <c r="B5009" s="8">
        <v>1.9851000000000001</v>
      </c>
      <c r="C5009" s="8">
        <v>3.11</v>
      </c>
      <c r="D5009" s="8">
        <v>1.1248999999999998</v>
      </c>
      <c r="E5009" s="8">
        <v>4.5999999999999996</v>
      </c>
      <c r="F5009" s="8">
        <v>4.6500000000000004</v>
      </c>
      <c r="G5009" s="8">
        <v>85.2</v>
      </c>
      <c r="H5009" s="8"/>
      <c r="I5009" s="8"/>
      <c r="J5009" s="8"/>
      <c r="N5009" s="7"/>
      <c r="O5009" s="8"/>
      <c r="P5009" s="8"/>
      <c r="Q5009" s="8"/>
      <c r="R5009" s="8"/>
      <c r="S5009" s="8"/>
      <c r="T5009" s="8"/>
      <c r="U5009" s="8"/>
      <c r="V5009" s="8"/>
      <c r="W5009" s="8"/>
    </row>
    <row r="5010" spans="1:23" ht="14.25" customHeight="1">
      <c r="A5010" s="7">
        <v>38980</v>
      </c>
      <c r="B5010" s="8">
        <v>1.9943</v>
      </c>
      <c r="C5010" s="8">
        <v>3.13</v>
      </c>
      <c r="D5010" s="8">
        <v>1.1356999999999999</v>
      </c>
      <c r="E5010" s="8">
        <v>4.7</v>
      </c>
      <c r="F5010" s="8">
        <v>4.7300000000000004</v>
      </c>
      <c r="G5010" s="8">
        <v>85.85</v>
      </c>
      <c r="H5010" s="8"/>
      <c r="I5010" s="8"/>
      <c r="J5010" s="8"/>
      <c r="N5010" s="7"/>
      <c r="O5010" s="8"/>
      <c r="P5010" s="8"/>
      <c r="Q5010" s="8"/>
      <c r="R5010" s="8"/>
      <c r="S5010" s="8"/>
      <c r="T5010" s="8"/>
      <c r="U5010" s="8"/>
      <c r="V5010" s="8"/>
      <c r="W5010" s="8"/>
    </row>
    <row r="5011" spans="1:23" ht="14.25" customHeight="1">
      <c r="A5011" s="7">
        <v>38979</v>
      </c>
      <c r="B5011" s="8">
        <v>1.9956</v>
      </c>
      <c r="C5011" s="8">
        <v>3.15</v>
      </c>
      <c r="D5011" s="8">
        <v>1.1543999999999999</v>
      </c>
      <c r="E5011" s="8">
        <v>4.6900000000000004</v>
      </c>
      <c r="F5011" s="8">
        <v>4.74</v>
      </c>
      <c r="G5011" s="8">
        <v>85.98</v>
      </c>
      <c r="H5011" s="8"/>
      <c r="I5011" s="8"/>
      <c r="J5011" s="8"/>
      <c r="N5011" s="7"/>
      <c r="O5011" s="8"/>
      <c r="P5011" s="8"/>
      <c r="Q5011" s="8"/>
      <c r="R5011" s="8"/>
      <c r="S5011" s="8"/>
      <c r="T5011" s="8"/>
      <c r="U5011" s="8"/>
      <c r="V5011" s="8"/>
      <c r="W5011" s="8"/>
    </row>
    <row r="5012" spans="1:23" ht="14.25" customHeight="1">
      <c r="A5012" s="7">
        <v>38978</v>
      </c>
      <c r="B5012" s="8">
        <v>1.9948999999999999</v>
      </c>
      <c r="C5012" s="8">
        <v>3.1549999999999998</v>
      </c>
      <c r="D5012" s="8">
        <v>1.1600999999999999</v>
      </c>
      <c r="E5012" s="8">
        <v>4.7699999999999996</v>
      </c>
      <c r="F5012" s="8">
        <v>4.8099999999999996</v>
      </c>
      <c r="G5012" s="8">
        <v>85.79</v>
      </c>
      <c r="H5012" s="8"/>
      <c r="I5012" s="8"/>
      <c r="J5012" s="8"/>
      <c r="N5012" s="7"/>
      <c r="O5012" s="8"/>
      <c r="P5012" s="8"/>
      <c r="Q5012" s="8"/>
      <c r="R5012" s="8"/>
      <c r="S5012" s="8"/>
      <c r="T5012" s="8"/>
      <c r="U5012" s="8"/>
      <c r="V5012" s="8"/>
      <c r="W5012" s="8"/>
    </row>
    <row r="5013" spans="1:23" ht="14.25" customHeight="1">
      <c r="A5013" s="7">
        <v>38975</v>
      </c>
      <c r="B5013" s="8">
        <v>2.0146000000000002</v>
      </c>
      <c r="C5013" s="8">
        <v>3.17</v>
      </c>
      <c r="D5013" s="8">
        <v>1.1553999999999998</v>
      </c>
      <c r="E5013" s="8">
        <v>4.76</v>
      </c>
      <c r="F5013" s="8">
        <v>4.8</v>
      </c>
      <c r="G5013" s="8">
        <v>85.96</v>
      </c>
      <c r="H5013" s="8"/>
      <c r="I5013" s="8"/>
      <c r="J5013" s="8"/>
      <c r="N5013" s="7"/>
      <c r="O5013" s="8"/>
      <c r="P5013" s="8"/>
      <c r="Q5013" s="8"/>
      <c r="R5013" s="8"/>
      <c r="S5013" s="8"/>
      <c r="T5013" s="8"/>
      <c r="U5013" s="8"/>
      <c r="V5013" s="8"/>
      <c r="W5013" s="8"/>
    </row>
    <row r="5014" spans="1:23" ht="14.25" customHeight="1">
      <c r="A5014" s="7">
        <v>38974</v>
      </c>
      <c r="B5014" s="8">
        <v>2.0112999999999999</v>
      </c>
      <c r="C5014" s="8">
        <v>3.1720000000000002</v>
      </c>
      <c r="D5014" s="8">
        <v>1.1607000000000003</v>
      </c>
      <c r="E5014" s="8">
        <v>4.74</v>
      </c>
      <c r="F5014" s="8">
        <v>4.79</v>
      </c>
      <c r="G5014" s="8">
        <v>85.65</v>
      </c>
      <c r="H5014" s="8"/>
      <c r="I5014" s="8"/>
      <c r="J5014" s="8"/>
      <c r="N5014" s="7"/>
      <c r="O5014" s="8"/>
      <c r="P5014" s="8"/>
      <c r="Q5014" s="8"/>
      <c r="R5014" s="8"/>
      <c r="S5014" s="8"/>
      <c r="T5014" s="8"/>
      <c r="U5014" s="8"/>
      <c r="V5014" s="8"/>
      <c r="W5014" s="8"/>
    </row>
    <row r="5015" spans="1:23" ht="14.25" customHeight="1">
      <c r="A5015" s="7">
        <v>38973</v>
      </c>
      <c r="B5015" s="8">
        <v>2.0449999999999999</v>
      </c>
      <c r="C5015" s="8">
        <v>3.18</v>
      </c>
      <c r="D5015" s="8">
        <v>1.1350000000000002</v>
      </c>
      <c r="E5015" s="8">
        <v>4.7</v>
      </c>
      <c r="F5015" s="8">
        <v>4.7699999999999996</v>
      </c>
      <c r="G5015" s="8">
        <v>85.81</v>
      </c>
      <c r="H5015" s="8"/>
      <c r="I5015" s="8"/>
      <c r="J5015" s="8"/>
      <c r="N5015" s="7"/>
      <c r="O5015" s="8"/>
      <c r="P5015" s="8"/>
      <c r="Q5015" s="8"/>
      <c r="R5015" s="8"/>
      <c r="S5015" s="8"/>
      <c r="T5015" s="8"/>
      <c r="U5015" s="8"/>
      <c r="V5015" s="8"/>
      <c r="W5015" s="8"/>
    </row>
    <row r="5016" spans="1:23" ht="14.25" customHeight="1">
      <c r="A5016" s="7">
        <v>38972</v>
      </c>
      <c r="B5016" s="8">
        <v>2.0804</v>
      </c>
      <c r="C5016" s="8">
        <v>3.18</v>
      </c>
      <c r="D5016" s="8">
        <v>1.0996000000000001</v>
      </c>
      <c r="E5016" s="8">
        <v>4.71</v>
      </c>
      <c r="F5016" s="8">
        <v>4.78</v>
      </c>
      <c r="G5016" s="8">
        <v>85.95</v>
      </c>
      <c r="H5016" s="8"/>
      <c r="I5016" s="8"/>
      <c r="J5016" s="8"/>
      <c r="N5016" s="7"/>
      <c r="O5016" s="8"/>
      <c r="P5016" s="8"/>
      <c r="Q5016" s="8"/>
      <c r="R5016" s="8"/>
      <c r="S5016" s="8"/>
      <c r="T5016" s="8"/>
      <c r="U5016" s="8"/>
      <c r="V5016" s="8"/>
      <c r="W5016" s="8"/>
    </row>
    <row r="5017" spans="1:23" ht="14.25" customHeight="1">
      <c r="A5017" s="7">
        <v>38971</v>
      </c>
      <c r="B5017" s="8">
        <v>2.04</v>
      </c>
      <c r="C5017" s="8">
        <v>3.2</v>
      </c>
      <c r="D5017" s="8">
        <v>1.1600000000000001</v>
      </c>
      <c r="E5017" s="8">
        <v>4.74</v>
      </c>
      <c r="F5017" s="8">
        <v>4.8</v>
      </c>
      <c r="G5017" s="8">
        <v>85.9</v>
      </c>
      <c r="H5017" s="8"/>
      <c r="I5017" s="8"/>
      <c r="J5017" s="8"/>
      <c r="N5017" s="7"/>
      <c r="O5017" s="8"/>
      <c r="P5017" s="8"/>
      <c r="Q5017" s="8"/>
      <c r="R5017" s="8"/>
      <c r="S5017" s="8"/>
      <c r="T5017" s="8"/>
      <c r="U5017" s="8"/>
      <c r="V5017" s="8"/>
      <c r="W5017" s="8"/>
    </row>
    <row r="5018" spans="1:23" ht="14.25" customHeight="1">
      <c r="A5018" s="7">
        <v>38968</v>
      </c>
      <c r="B5018" s="8">
        <v>2.0409999999999999</v>
      </c>
      <c r="C5018" s="8">
        <v>3.2</v>
      </c>
      <c r="D5018" s="8">
        <v>1.1590000000000003</v>
      </c>
      <c r="E5018" s="8">
        <v>4.71</v>
      </c>
      <c r="F5018" s="8">
        <v>4.78</v>
      </c>
      <c r="G5018" s="8">
        <v>85.96</v>
      </c>
      <c r="H5018" s="8"/>
      <c r="I5018" s="8"/>
      <c r="J5018" s="8"/>
      <c r="N5018" s="7"/>
      <c r="O5018" s="8"/>
      <c r="P5018" s="8"/>
      <c r="Q5018" s="8"/>
      <c r="R5018" s="8"/>
      <c r="S5018" s="8"/>
      <c r="T5018" s="8"/>
      <c r="U5018" s="8"/>
      <c r="V5018" s="8"/>
      <c r="W5018" s="8"/>
    </row>
    <row r="5019" spans="1:23" ht="14.25" customHeight="1">
      <c r="A5019" s="7">
        <v>38967</v>
      </c>
      <c r="B5019" s="8">
        <v>2.04</v>
      </c>
      <c r="C5019" s="8">
        <v>3.2010000000000001</v>
      </c>
      <c r="D5019" s="8">
        <v>1.161</v>
      </c>
      <c r="E5019" s="8">
        <v>4.74</v>
      </c>
      <c r="F5019" s="8">
        <v>4.8</v>
      </c>
      <c r="G5019" s="8">
        <v>85.53</v>
      </c>
      <c r="H5019" s="8"/>
      <c r="I5019" s="8"/>
      <c r="J5019" s="8"/>
      <c r="N5019" s="7"/>
      <c r="O5019" s="8"/>
      <c r="P5019" s="8"/>
      <c r="Q5019" s="8"/>
      <c r="R5019" s="8"/>
      <c r="S5019" s="8"/>
      <c r="T5019" s="8"/>
      <c r="U5019" s="8"/>
      <c r="V5019" s="8"/>
      <c r="W5019" s="8"/>
    </row>
    <row r="5020" spans="1:23" ht="14.25" customHeight="1">
      <c r="A5020" s="7">
        <v>38966</v>
      </c>
      <c r="B5020" s="8">
        <v>2.0449999999999999</v>
      </c>
      <c r="C5020" s="8">
        <v>3.21</v>
      </c>
      <c r="D5020" s="8">
        <v>1.165</v>
      </c>
      <c r="E5020" s="8">
        <v>4.75</v>
      </c>
      <c r="F5020" s="8">
        <v>4.8</v>
      </c>
      <c r="G5020" s="8">
        <v>85.15</v>
      </c>
      <c r="H5020" s="8"/>
      <c r="I5020" s="8"/>
      <c r="J5020" s="8"/>
      <c r="N5020" s="7"/>
      <c r="O5020" s="8"/>
      <c r="P5020" s="8"/>
      <c r="Q5020" s="8"/>
      <c r="R5020" s="8"/>
      <c r="S5020" s="8"/>
      <c r="T5020" s="8"/>
      <c r="U5020" s="8"/>
      <c r="V5020" s="8"/>
      <c r="W5020" s="8"/>
    </row>
    <row r="5021" spans="1:23" ht="14.25" customHeight="1">
      <c r="A5021" s="7">
        <v>38965</v>
      </c>
      <c r="B5021" s="8">
        <v>2.0409999999999999</v>
      </c>
      <c r="C5021" s="8">
        <v>3.2250000000000001</v>
      </c>
      <c r="D5021" s="8">
        <v>1.1840000000000002</v>
      </c>
      <c r="E5021" s="8">
        <v>4.7300000000000004</v>
      </c>
      <c r="F5021" s="8">
        <v>4.78</v>
      </c>
      <c r="G5021" s="8">
        <v>85.02</v>
      </c>
      <c r="H5021" s="8"/>
      <c r="I5021" s="8"/>
      <c r="J5021" s="8"/>
      <c r="N5021" s="7"/>
      <c r="O5021" s="8"/>
      <c r="P5021" s="8"/>
      <c r="Q5021" s="8"/>
      <c r="R5021" s="8"/>
      <c r="S5021" s="8"/>
      <c r="T5021" s="8"/>
      <c r="U5021" s="8"/>
      <c r="V5021" s="8"/>
      <c r="W5021" s="8"/>
    </row>
    <row r="5022" spans="1:23" ht="14.25" customHeight="1">
      <c r="A5022" s="7">
        <v>38964</v>
      </c>
      <c r="B5022" s="8">
        <v>2.0369999999999999</v>
      </c>
      <c r="C5022" s="8">
        <v>3.23</v>
      </c>
      <c r="D5022" s="8">
        <v>1.1930000000000001</v>
      </c>
      <c r="E5022" s="8">
        <v>4.68</v>
      </c>
      <c r="F5022" s="8">
        <v>4.7300000000000004</v>
      </c>
      <c r="G5022" s="8">
        <v>84.75</v>
      </c>
      <c r="H5022" s="8"/>
      <c r="I5022" s="8"/>
      <c r="J5022" s="8"/>
      <c r="N5022" s="7"/>
      <c r="O5022" s="8"/>
      <c r="P5022" s="8"/>
      <c r="Q5022" s="8"/>
      <c r="R5022" s="8"/>
      <c r="S5022" s="8"/>
      <c r="T5022" s="8"/>
      <c r="U5022" s="8"/>
      <c r="V5022" s="8"/>
      <c r="W5022" s="8"/>
    </row>
    <row r="5023" spans="1:23" ht="14.25" customHeight="1">
      <c r="A5023" s="7">
        <v>38961</v>
      </c>
      <c r="B5023" s="8">
        <v>2.048</v>
      </c>
      <c r="C5023" s="8">
        <v>3.23</v>
      </c>
      <c r="D5023" s="8">
        <v>1.1819999999999999</v>
      </c>
      <c r="E5023" s="8">
        <v>4.68</v>
      </c>
      <c r="F5023" s="8">
        <v>4.7300000000000004</v>
      </c>
      <c r="G5023" s="8">
        <v>84.93</v>
      </c>
      <c r="H5023" s="8"/>
      <c r="I5023" s="8"/>
      <c r="J5023" s="8"/>
      <c r="N5023" s="7"/>
      <c r="O5023" s="8"/>
      <c r="P5023" s="8"/>
      <c r="Q5023" s="8"/>
      <c r="R5023" s="8"/>
      <c r="S5023" s="8"/>
      <c r="T5023" s="8"/>
      <c r="U5023" s="8"/>
      <c r="V5023" s="8"/>
      <c r="W5023" s="8"/>
    </row>
    <row r="5024" spans="1:23" ht="14.25" customHeight="1">
      <c r="A5024" s="7">
        <v>38960</v>
      </c>
      <c r="B5024" s="8">
        <v>2.0310000000000001</v>
      </c>
      <c r="C5024" s="8">
        <v>3.238</v>
      </c>
      <c r="D5024" s="8">
        <v>1.2069999999999999</v>
      </c>
      <c r="E5024" s="8">
        <v>4.7</v>
      </c>
      <c r="F5024" s="8">
        <v>4.74</v>
      </c>
      <c r="G5024" s="8">
        <v>85.08</v>
      </c>
      <c r="H5024" s="8"/>
      <c r="I5024" s="8"/>
      <c r="J5024" s="8"/>
      <c r="N5024" s="7"/>
      <c r="O5024" s="8"/>
      <c r="P5024" s="8"/>
      <c r="Q5024" s="8"/>
      <c r="R5024" s="8"/>
      <c r="S5024" s="8"/>
      <c r="T5024" s="8"/>
      <c r="U5024" s="8"/>
      <c r="V5024" s="8"/>
      <c r="W5024" s="8"/>
    </row>
    <row r="5025" spans="1:23" ht="14.25" customHeight="1">
      <c r="A5025" s="7">
        <v>38959</v>
      </c>
      <c r="B5025" s="8">
        <v>2.0350000000000001</v>
      </c>
      <c r="C5025" s="8">
        <v>3.24</v>
      </c>
      <c r="D5025" s="8">
        <v>1.2050000000000001</v>
      </c>
      <c r="E5025" s="8">
        <v>4.72</v>
      </c>
      <c r="F5025" s="8">
        <v>4.76</v>
      </c>
      <c r="G5025" s="8">
        <v>84.93</v>
      </c>
      <c r="H5025" s="8"/>
      <c r="I5025" s="8"/>
      <c r="J5025" s="8"/>
      <c r="N5025" s="7"/>
      <c r="O5025" s="8"/>
      <c r="P5025" s="8"/>
      <c r="Q5025" s="8"/>
      <c r="R5025" s="8"/>
      <c r="S5025" s="8"/>
      <c r="T5025" s="8"/>
      <c r="U5025" s="8"/>
      <c r="V5025" s="8"/>
      <c r="W5025" s="8"/>
    </row>
    <row r="5026" spans="1:23" ht="14.25" customHeight="1">
      <c r="A5026" s="7">
        <v>38958</v>
      </c>
      <c r="B5026" s="8">
        <v>2.036</v>
      </c>
      <c r="C5026" s="8">
        <v>3.25</v>
      </c>
      <c r="D5026" s="8">
        <v>1.214</v>
      </c>
      <c r="E5026" s="8">
        <v>4.7699999999999996</v>
      </c>
      <c r="F5026" s="8">
        <v>4.79</v>
      </c>
      <c r="G5026" s="8">
        <v>84.94</v>
      </c>
      <c r="H5026" s="8"/>
      <c r="I5026" s="8"/>
      <c r="J5026" s="8"/>
      <c r="N5026" s="7"/>
      <c r="O5026" s="8"/>
      <c r="P5026" s="8"/>
      <c r="Q5026" s="8"/>
      <c r="R5026" s="8"/>
      <c r="S5026" s="8"/>
      <c r="T5026" s="8"/>
      <c r="U5026" s="8"/>
      <c r="V5026" s="8"/>
      <c r="W5026" s="8"/>
    </row>
    <row r="5027" spans="1:23" ht="14.25" customHeight="1">
      <c r="A5027" s="7">
        <v>38957</v>
      </c>
      <c r="B5027" s="8">
        <v>2.0449999999999999</v>
      </c>
      <c r="C5027" s="8">
        <v>3.2559999999999998</v>
      </c>
      <c r="D5027" s="8">
        <v>1.2109999999999999</v>
      </c>
      <c r="E5027" s="8">
        <v>4.7699999999999996</v>
      </c>
      <c r="F5027" s="8">
        <v>4.8</v>
      </c>
      <c r="G5027" s="8">
        <v>85.26</v>
      </c>
      <c r="H5027" s="8"/>
      <c r="I5027" s="8"/>
      <c r="J5027" s="8"/>
      <c r="N5027" s="7"/>
      <c r="O5027" s="8"/>
      <c r="P5027" s="8"/>
      <c r="Q5027" s="8"/>
      <c r="R5027" s="8"/>
      <c r="S5027" s="8"/>
      <c r="T5027" s="8"/>
      <c r="U5027" s="8"/>
      <c r="V5027" s="8"/>
      <c r="W5027" s="8"/>
    </row>
    <row r="5028" spans="1:23" ht="14.25" customHeight="1">
      <c r="A5028" s="7">
        <v>38954</v>
      </c>
      <c r="B5028" s="8">
        <v>2.0649999999999999</v>
      </c>
      <c r="C5028" s="8">
        <v>3.2389000000000001</v>
      </c>
      <c r="D5028" s="8">
        <v>1.1739000000000002</v>
      </c>
      <c r="E5028" s="8">
        <v>4.76</v>
      </c>
      <c r="F5028" s="8">
        <v>4.79</v>
      </c>
      <c r="G5028" s="8">
        <v>85.43</v>
      </c>
      <c r="H5028" s="8"/>
      <c r="I5028" s="8"/>
      <c r="J5028" s="8"/>
      <c r="N5028" s="7"/>
      <c r="O5028" s="8"/>
      <c r="P5028" s="8"/>
      <c r="Q5028" s="8"/>
      <c r="R5028" s="8"/>
      <c r="S5028" s="8"/>
      <c r="T5028" s="8"/>
      <c r="U5028" s="8"/>
      <c r="V5028" s="8"/>
      <c r="W5028" s="8"/>
    </row>
    <row r="5029" spans="1:23" ht="14.25" customHeight="1">
      <c r="A5029" s="7">
        <v>38953</v>
      </c>
      <c r="B5029" s="8">
        <v>2.085</v>
      </c>
      <c r="C5029" s="8">
        <v>3.2480000000000002</v>
      </c>
      <c r="D5029" s="8">
        <v>1.1630000000000003</v>
      </c>
      <c r="E5029" s="8">
        <v>4.78</v>
      </c>
      <c r="F5029" s="8">
        <v>4.8099999999999996</v>
      </c>
      <c r="G5029" s="8">
        <v>85.28</v>
      </c>
      <c r="H5029" s="8"/>
      <c r="I5029" s="8"/>
      <c r="J5029" s="8"/>
      <c r="N5029" s="7"/>
      <c r="O5029" s="8"/>
      <c r="P5029" s="8"/>
      <c r="Q5029" s="8"/>
      <c r="R5029" s="8"/>
      <c r="S5029" s="8"/>
      <c r="T5029" s="8"/>
      <c r="U5029" s="8"/>
      <c r="V5029" s="8"/>
      <c r="W5029" s="8"/>
    </row>
    <row r="5030" spans="1:23" ht="14.25" customHeight="1">
      <c r="A5030" s="7">
        <v>38952</v>
      </c>
      <c r="B5030" s="8">
        <v>2.1</v>
      </c>
      <c r="C5030" s="8">
        <v>3.2509999999999999</v>
      </c>
      <c r="D5030" s="8">
        <v>1.1509999999999998</v>
      </c>
      <c r="E5030" s="8">
        <v>4.7699999999999996</v>
      </c>
      <c r="F5030" s="8">
        <v>4.82</v>
      </c>
      <c r="G5030" s="8">
        <v>85.16</v>
      </c>
      <c r="H5030" s="8"/>
      <c r="I5030" s="8"/>
      <c r="J5030" s="8"/>
      <c r="N5030" s="7"/>
      <c r="O5030" s="8"/>
      <c r="P5030" s="8"/>
      <c r="Q5030" s="8"/>
      <c r="R5030" s="8"/>
      <c r="S5030" s="8"/>
      <c r="T5030" s="8"/>
      <c r="U5030" s="8"/>
      <c r="V5030" s="8"/>
      <c r="W5030" s="8"/>
    </row>
    <row r="5031" spans="1:23" ht="14.25" customHeight="1">
      <c r="A5031" s="7">
        <v>38951</v>
      </c>
      <c r="B5031" s="8">
        <v>2.1030000000000002</v>
      </c>
      <c r="C5031" s="8">
        <v>3.254</v>
      </c>
      <c r="D5031" s="8">
        <v>1.1509999999999998</v>
      </c>
      <c r="E5031" s="8">
        <v>4.7699999999999996</v>
      </c>
      <c r="F5031" s="8">
        <v>4.82</v>
      </c>
      <c r="G5031" s="8">
        <v>85.13</v>
      </c>
      <c r="H5031" s="8"/>
      <c r="I5031" s="8"/>
      <c r="J5031" s="8"/>
      <c r="N5031" s="7"/>
      <c r="O5031" s="8"/>
      <c r="P5031" s="8"/>
      <c r="Q5031" s="8"/>
      <c r="R5031" s="8"/>
      <c r="S5031" s="8"/>
      <c r="T5031" s="8"/>
      <c r="U5031" s="8"/>
      <c r="V5031" s="8"/>
      <c r="W5031" s="8"/>
    </row>
    <row r="5032" spans="1:23" ht="14.25" customHeight="1">
      <c r="A5032" s="7">
        <v>38950</v>
      </c>
      <c r="B5032" s="8">
        <v>2.125</v>
      </c>
      <c r="C5032" s="8">
        <v>3.26</v>
      </c>
      <c r="D5032" s="8">
        <v>1.1349999999999998</v>
      </c>
      <c r="E5032" s="8">
        <v>4.7699999999999996</v>
      </c>
      <c r="F5032" s="8">
        <v>4.82</v>
      </c>
      <c r="G5032" s="8">
        <v>84.72</v>
      </c>
      <c r="H5032" s="8"/>
      <c r="I5032" s="8"/>
      <c r="J5032" s="8"/>
      <c r="N5032" s="7"/>
      <c r="O5032" s="8"/>
      <c r="P5032" s="8"/>
      <c r="Q5032" s="8"/>
      <c r="R5032" s="8"/>
      <c r="S5032" s="8"/>
      <c r="T5032" s="8"/>
      <c r="U5032" s="8"/>
      <c r="V5032" s="8"/>
      <c r="W5032" s="8"/>
    </row>
    <row r="5033" spans="1:23" ht="14.25" customHeight="1">
      <c r="A5033" s="7">
        <v>38947</v>
      </c>
      <c r="B5033" s="8">
        <v>2.0499999999999998</v>
      </c>
      <c r="C5033" s="8">
        <v>3.2</v>
      </c>
      <c r="D5033" s="8">
        <v>1.1500000000000004</v>
      </c>
      <c r="E5033" s="8">
        <v>4.78</v>
      </c>
      <c r="F5033" s="8">
        <v>4.84</v>
      </c>
      <c r="G5033" s="8">
        <v>85.09</v>
      </c>
      <c r="H5033" s="8"/>
      <c r="I5033" s="8"/>
      <c r="J5033" s="8"/>
      <c r="N5033" s="7"/>
      <c r="O5033" s="8"/>
      <c r="P5033" s="8"/>
      <c r="Q5033" s="8"/>
      <c r="R5033" s="8"/>
      <c r="S5033" s="8"/>
      <c r="T5033" s="8"/>
      <c r="U5033" s="8"/>
      <c r="V5033" s="8"/>
      <c r="W5033" s="8"/>
    </row>
    <row r="5034" spans="1:23" ht="14.25" customHeight="1">
      <c r="A5034" s="7">
        <v>38946</v>
      </c>
      <c r="B5034" s="8">
        <v>2.09</v>
      </c>
      <c r="C5034" s="8">
        <v>3.24</v>
      </c>
      <c r="D5034" s="8">
        <v>1.1500000000000004</v>
      </c>
      <c r="E5034" s="8">
        <v>4.82</v>
      </c>
      <c r="F5034" s="8">
        <v>4.87</v>
      </c>
      <c r="G5034" s="8">
        <v>85.05</v>
      </c>
      <c r="H5034" s="8"/>
      <c r="I5034" s="8"/>
      <c r="J5034" s="8"/>
      <c r="N5034" s="7"/>
      <c r="O5034" s="8"/>
      <c r="P5034" s="8"/>
      <c r="Q5034" s="8"/>
      <c r="R5034" s="8"/>
      <c r="S5034" s="8"/>
      <c r="T5034" s="8"/>
      <c r="U5034" s="8"/>
      <c r="V5034" s="8"/>
      <c r="W5034" s="8"/>
    </row>
    <row r="5035" spans="1:23" ht="14.25" customHeight="1">
      <c r="A5035" s="7">
        <v>38945</v>
      </c>
      <c r="B5035" s="8">
        <v>2.1019999999999999</v>
      </c>
      <c r="C5035" s="8">
        <v>3.24</v>
      </c>
      <c r="D5035" s="8">
        <v>1.1380000000000003</v>
      </c>
      <c r="E5035" s="8">
        <v>4.8099999999999996</v>
      </c>
      <c r="F5035" s="8">
        <v>4.87</v>
      </c>
      <c r="G5035" s="8">
        <v>84.89</v>
      </c>
      <c r="H5035" s="8"/>
      <c r="I5035" s="8"/>
      <c r="J5035" s="8"/>
      <c r="N5035" s="7"/>
      <c r="O5035" s="8"/>
      <c r="P5035" s="8"/>
      <c r="Q5035" s="8"/>
      <c r="R5035" s="8"/>
      <c r="S5035" s="8"/>
      <c r="T5035" s="8"/>
      <c r="U5035" s="8"/>
      <c r="V5035" s="8"/>
      <c r="W5035" s="8"/>
    </row>
    <row r="5036" spans="1:23" ht="14.25" customHeight="1">
      <c r="A5036" s="7">
        <v>38944</v>
      </c>
      <c r="B5036" s="8">
        <v>2.1520000000000001</v>
      </c>
      <c r="C5036" s="8">
        <v>3.2450000000000001</v>
      </c>
      <c r="D5036" s="8">
        <v>1.093</v>
      </c>
      <c r="E5036" s="8">
        <v>4.88</v>
      </c>
      <c r="F5036" s="8">
        <v>4.93</v>
      </c>
      <c r="G5036" s="8">
        <v>85.21</v>
      </c>
      <c r="H5036" s="8"/>
      <c r="I5036" s="8"/>
      <c r="J5036" s="8"/>
      <c r="N5036" s="7"/>
      <c r="O5036" s="8"/>
      <c r="P5036" s="8"/>
      <c r="Q5036" s="8"/>
      <c r="R5036" s="8"/>
      <c r="S5036" s="8"/>
      <c r="T5036" s="8"/>
      <c r="U5036" s="8"/>
      <c r="V5036" s="8"/>
      <c r="W5036" s="8"/>
    </row>
    <row r="5037" spans="1:23" ht="14.25" customHeight="1">
      <c r="A5037" s="7">
        <v>38943</v>
      </c>
      <c r="B5037" s="8">
        <v>2.165</v>
      </c>
      <c r="C5037" s="8">
        <v>3.2450000000000001</v>
      </c>
      <c r="D5037" s="8">
        <v>1.08</v>
      </c>
      <c r="E5037" s="8">
        <v>4.95</v>
      </c>
      <c r="F5037" s="8">
        <v>5</v>
      </c>
      <c r="G5037" s="8">
        <v>85.6</v>
      </c>
      <c r="H5037" s="8"/>
      <c r="I5037" s="8"/>
      <c r="J5037" s="8"/>
      <c r="N5037" s="7"/>
      <c r="O5037" s="8"/>
      <c r="P5037" s="8"/>
      <c r="Q5037" s="8"/>
      <c r="R5037" s="8"/>
      <c r="S5037" s="8"/>
      <c r="T5037" s="8"/>
      <c r="U5037" s="8"/>
      <c r="V5037" s="8"/>
      <c r="W5037" s="8"/>
    </row>
    <row r="5038" spans="1:23" ht="14.25" customHeight="1">
      <c r="A5038" s="7">
        <v>38940</v>
      </c>
      <c r="B5038" s="8">
        <v>2.1840000000000002</v>
      </c>
      <c r="C5038" s="8">
        <v>3.2549999999999999</v>
      </c>
      <c r="D5038" s="8">
        <v>1.0709999999999997</v>
      </c>
      <c r="E5038" s="8">
        <v>4.91</v>
      </c>
      <c r="F5038" s="8">
        <v>4.97</v>
      </c>
      <c r="G5038" s="8">
        <v>85.54</v>
      </c>
      <c r="H5038" s="8"/>
      <c r="I5038" s="8"/>
      <c r="J5038" s="8"/>
      <c r="N5038" s="7"/>
      <c r="O5038" s="8"/>
      <c r="P5038" s="8"/>
      <c r="Q5038" s="8"/>
      <c r="R5038" s="8"/>
      <c r="S5038" s="8"/>
      <c r="T5038" s="8"/>
      <c r="U5038" s="8"/>
      <c r="V5038" s="8"/>
      <c r="W5038" s="8"/>
    </row>
    <row r="5039" spans="1:23" ht="14.25" customHeight="1">
      <c r="A5039" s="7">
        <v>38939</v>
      </c>
      <c r="B5039" s="8">
        <v>2.1949999999999998</v>
      </c>
      <c r="C5039" s="8">
        <v>3.26</v>
      </c>
      <c r="D5039" s="8">
        <v>1.0649999999999999</v>
      </c>
      <c r="E5039" s="8">
        <v>4.8600000000000003</v>
      </c>
      <c r="F5039" s="8">
        <v>4.93</v>
      </c>
      <c r="G5039" s="8">
        <v>85.1</v>
      </c>
      <c r="H5039" s="8"/>
      <c r="I5039" s="8"/>
      <c r="J5039" s="8"/>
      <c r="N5039" s="7"/>
      <c r="O5039" s="8"/>
      <c r="P5039" s="8"/>
      <c r="Q5039" s="8"/>
      <c r="R5039" s="8"/>
      <c r="S5039" s="8"/>
      <c r="T5039" s="8"/>
      <c r="U5039" s="8"/>
      <c r="V5039" s="8"/>
      <c r="W5039" s="8"/>
    </row>
    <row r="5040" spans="1:23" ht="14.25" customHeight="1">
      <c r="A5040" s="7">
        <v>38938</v>
      </c>
      <c r="B5040" s="8">
        <v>2.1949999999999998</v>
      </c>
      <c r="C5040" s="8">
        <v>3.26</v>
      </c>
      <c r="D5040" s="8">
        <v>1.0649999999999999</v>
      </c>
      <c r="E5040" s="8">
        <v>4.8600000000000003</v>
      </c>
      <c r="F5040" s="8">
        <v>4.92</v>
      </c>
      <c r="G5040" s="8">
        <v>84.68</v>
      </c>
      <c r="H5040" s="8"/>
      <c r="I5040" s="8"/>
      <c r="J5040" s="8"/>
      <c r="N5040" s="7"/>
      <c r="O5040" s="8"/>
      <c r="P5040" s="8"/>
      <c r="Q5040" s="8"/>
      <c r="R5040" s="8"/>
      <c r="S5040" s="8"/>
      <c r="T5040" s="8"/>
      <c r="U5040" s="8"/>
      <c r="V5040" s="8"/>
      <c r="W5040" s="8"/>
    </row>
    <row r="5041" spans="1:23" ht="14.25" customHeight="1">
      <c r="A5041" s="7">
        <v>38937</v>
      </c>
      <c r="B5041" s="8">
        <v>2.2069999999999999</v>
      </c>
      <c r="C5041" s="8">
        <v>3.25</v>
      </c>
      <c r="D5041" s="8">
        <v>1.0430000000000001</v>
      </c>
      <c r="E5041" s="8">
        <v>4.8499999999999996</v>
      </c>
      <c r="F5041" s="8">
        <v>4.93</v>
      </c>
      <c r="G5041" s="8">
        <v>84.88</v>
      </c>
      <c r="H5041" s="8"/>
      <c r="I5041" s="8"/>
      <c r="J5041" s="8"/>
      <c r="N5041" s="7"/>
      <c r="O5041" s="8"/>
      <c r="P5041" s="8"/>
      <c r="Q5041" s="8"/>
      <c r="R5041" s="8"/>
      <c r="S5041" s="8"/>
      <c r="T5041" s="8"/>
      <c r="U5041" s="8"/>
      <c r="V5041" s="8"/>
      <c r="W5041" s="8"/>
    </row>
    <row r="5042" spans="1:23" ht="14.25" customHeight="1">
      <c r="A5042" s="7">
        <v>38936</v>
      </c>
      <c r="B5042" s="8">
        <v>2.2069999999999999</v>
      </c>
      <c r="C5042" s="8">
        <v>3.25</v>
      </c>
      <c r="D5042" s="8">
        <v>1.0430000000000001</v>
      </c>
      <c r="E5042" s="8">
        <v>4.8600000000000003</v>
      </c>
      <c r="F5042" s="8">
        <v>4.93</v>
      </c>
      <c r="G5042" s="8">
        <v>84.88</v>
      </c>
      <c r="H5042" s="8"/>
      <c r="I5042" s="8"/>
      <c r="J5042" s="8"/>
      <c r="N5042" s="7"/>
      <c r="O5042" s="8"/>
      <c r="P5042" s="8"/>
      <c r="Q5042" s="8"/>
      <c r="R5042" s="8"/>
      <c r="S5042" s="8"/>
      <c r="T5042" s="8"/>
      <c r="U5042" s="8"/>
      <c r="V5042" s="8"/>
      <c r="W5042" s="8"/>
    </row>
    <row r="5043" spans="1:23" ht="14.25" customHeight="1">
      <c r="A5043" s="7">
        <v>38933</v>
      </c>
      <c r="B5043" s="8">
        <v>2.2069999999999999</v>
      </c>
      <c r="C5043" s="8">
        <v>3.25</v>
      </c>
      <c r="D5043" s="8">
        <v>1.0430000000000001</v>
      </c>
      <c r="E5043" s="8">
        <v>4.84</v>
      </c>
      <c r="F5043" s="8">
        <v>4.91</v>
      </c>
      <c r="G5043" s="8">
        <v>84.6</v>
      </c>
      <c r="H5043" s="8"/>
      <c r="I5043" s="8"/>
      <c r="J5043" s="8"/>
      <c r="N5043" s="7"/>
      <c r="O5043" s="8"/>
      <c r="P5043" s="8"/>
      <c r="Q5043" s="8"/>
      <c r="R5043" s="8"/>
      <c r="S5043" s="8"/>
      <c r="T5043" s="8"/>
      <c r="U5043" s="8"/>
      <c r="V5043" s="8"/>
      <c r="W5043" s="8"/>
    </row>
    <row r="5044" spans="1:23" ht="14.25" customHeight="1">
      <c r="A5044" s="7">
        <v>38932</v>
      </c>
      <c r="B5044" s="8">
        <v>2.21</v>
      </c>
      <c r="C5044" s="8">
        <v>3.24</v>
      </c>
      <c r="D5044" s="8">
        <v>1.0300000000000002</v>
      </c>
      <c r="E5044" s="8">
        <v>4.9000000000000004</v>
      </c>
      <c r="F5044" s="8">
        <v>4.96</v>
      </c>
      <c r="G5044" s="8">
        <v>85.06</v>
      </c>
      <c r="H5044" s="8"/>
      <c r="I5044" s="8"/>
      <c r="J5044" s="8"/>
      <c r="N5044" s="7"/>
      <c r="O5044" s="8"/>
      <c r="P5044" s="8"/>
      <c r="Q5044" s="8"/>
      <c r="R5044" s="8"/>
      <c r="S5044" s="8"/>
      <c r="T5044" s="8"/>
      <c r="U5044" s="8"/>
      <c r="V5044" s="8"/>
      <c r="W5044" s="8"/>
    </row>
    <row r="5045" spans="1:23" ht="14.25" customHeight="1">
      <c r="A5045" s="7">
        <v>38931</v>
      </c>
      <c r="B5045" s="8">
        <v>2.2200000000000002</v>
      </c>
      <c r="C5045" s="8">
        <v>3.25</v>
      </c>
      <c r="D5045" s="8">
        <v>1.0299999999999998</v>
      </c>
      <c r="E5045" s="8">
        <v>4.88</v>
      </c>
      <c r="F5045" s="8">
        <v>4.96</v>
      </c>
      <c r="G5045" s="8">
        <v>85.13</v>
      </c>
      <c r="H5045" s="8"/>
      <c r="I5045" s="8"/>
      <c r="J5045" s="8"/>
      <c r="N5045" s="7"/>
      <c r="O5045" s="8"/>
      <c r="P5045" s="8"/>
      <c r="Q5045" s="8"/>
      <c r="R5045" s="8"/>
      <c r="S5045" s="8"/>
      <c r="T5045" s="8"/>
      <c r="U5045" s="8"/>
      <c r="V5045" s="8"/>
      <c r="W5045" s="8"/>
    </row>
    <row r="5046" spans="1:23" ht="14.25" customHeight="1">
      <c r="A5046" s="7">
        <v>38930</v>
      </c>
      <c r="B5046" s="8">
        <v>2.2200000000000002</v>
      </c>
      <c r="C5046" s="8">
        <v>3.25</v>
      </c>
      <c r="D5046" s="8">
        <v>1.0299999999999998</v>
      </c>
      <c r="E5046" s="8">
        <v>4.9000000000000004</v>
      </c>
      <c r="F5046" s="8">
        <v>4.99</v>
      </c>
      <c r="G5046" s="8">
        <v>85.03</v>
      </c>
      <c r="H5046" s="8"/>
      <c r="I5046" s="8"/>
      <c r="J5046" s="8"/>
      <c r="N5046" s="7"/>
      <c r="O5046" s="8"/>
      <c r="P5046" s="8"/>
      <c r="Q5046" s="8"/>
      <c r="R5046" s="8"/>
      <c r="S5046" s="8"/>
      <c r="T5046" s="8"/>
      <c r="U5046" s="8"/>
      <c r="V5046" s="8"/>
      <c r="W5046" s="8"/>
    </row>
    <row r="5047" spans="1:23" ht="14.25" customHeight="1">
      <c r="A5047" s="7">
        <v>38929</v>
      </c>
      <c r="B5047" s="8">
        <v>2.23</v>
      </c>
      <c r="C5047" s="8">
        <v>3.26</v>
      </c>
      <c r="D5047" s="8">
        <v>1.0299999999999998</v>
      </c>
      <c r="E5047" s="8">
        <v>4.91</v>
      </c>
      <c r="F5047" s="8">
        <v>4.99</v>
      </c>
      <c r="G5047" s="8">
        <v>85.33</v>
      </c>
      <c r="H5047" s="8"/>
      <c r="I5047" s="8"/>
      <c r="J5047" s="8"/>
      <c r="N5047" s="7"/>
      <c r="O5047" s="8"/>
      <c r="P5047" s="8"/>
      <c r="Q5047" s="8"/>
      <c r="R5047" s="8"/>
      <c r="S5047" s="8"/>
      <c r="T5047" s="8"/>
      <c r="U5047" s="8"/>
      <c r="V5047" s="8"/>
      <c r="W5047" s="8"/>
    </row>
    <row r="5048" spans="1:23" ht="14.25" customHeight="1">
      <c r="A5048" s="7">
        <v>38926</v>
      </c>
      <c r="B5048" s="8">
        <v>2.2000000000000002</v>
      </c>
      <c r="C5048" s="8">
        <v>3.25</v>
      </c>
      <c r="D5048" s="8">
        <v>1.0499999999999998</v>
      </c>
      <c r="E5048" s="8">
        <v>4.92</v>
      </c>
      <c r="F5048" s="8">
        <v>5</v>
      </c>
      <c r="G5048" s="8">
        <v>85.38</v>
      </c>
      <c r="H5048" s="8"/>
      <c r="I5048" s="8"/>
      <c r="J5048" s="8"/>
      <c r="N5048" s="7"/>
      <c r="O5048" s="8"/>
      <c r="P5048" s="8"/>
      <c r="Q5048" s="8"/>
      <c r="R5048" s="8"/>
      <c r="S5048" s="8"/>
      <c r="T5048" s="8"/>
      <c r="U5048" s="8"/>
      <c r="V5048" s="8"/>
      <c r="W5048" s="8"/>
    </row>
    <row r="5049" spans="1:23" ht="14.25" customHeight="1">
      <c r="A5049" s="7">
        <v>38925</v>
      </c>
      <c r="B5049" s="8">
        <v>2.2200000000000002</v>
      </c>
      <c r="C5049" s="8">
        <v>3.2749999999999999</v>
      </c>
      <c r="D5049" s="8">
        <v>1.0549999999999997</v>
      </c>
      <c r="E5049" s="8">
        <v>4.9800000000000004</v>
      </c>
      <c r="F5049" s="8">
        <v>5.07</v>
      </c>
      <c r="G5049" s="8">
        <v>85.83</v>
      </c>
      <c r="H5049" s="8"/>
      <c r="I5049" s="8"/>
      <c r="J5049" s="8"/>
      <c r="N5049" s="7"/>
      <c r="O5049" s="8"/>
      <c r="P5049" s="8"/>
      <c r="Q5049" s="8"/>
      <c r="R5049" s="8"/>
      <c r="S5049" s="8"/>
      <c r="T5049" s="8"/>
      <c r="U5049" s="8"/>
      <c r="V5049" s="8"/>
      <c r="W5049" s="8"/>
    </row>
    <row r="5050" spans="1:23" ht="14.25" customHeight="1">
      <c r="A5050" s="7">
        <v>38924</v>
      </c>
      <c r="B5050" s="8">
        <v>2.25</v>
      </c>
      <c r="C5050" s="8">
        <v>3.25</v>
      </c>
      <c r="D5050" s="8">
        <v>1</v>
      </c>
      <c r="E5050" s="8">
        <v>4.99</v>
      </c>
      <c r="F5050" s="8">
        <v>5.04</v>
      </c>
      <c r="G5050" s="8">
        <v>85.86</v>
      </c>
      <c r="H5050" s="8"/>
      <c r="I5050" s="8"/>
      <c r="J5050" s="8"/>
      <c r="N5050" s="7"/>
      <c r="O5050" s="8"/>
      <c r="P5050" s="8"/>
      <c r="Q5050" s="8"/>
      <c r="R5050" s="8"/>
      <c r="S5050" s="8"/>
      <c r="T5050" s="8"/>
      <c r="U5050" s="8"/>
      <c r="V5050" s="8"/>
      <c r="W5050" s="8"/>
    </row>
    <row r="5051" spans="1:23" ht="14.25" customHeight="1">
      <c r="A5051" s="7">
        <v>38923</v>
      </c>
      <c r="B5051" s="8">
        <v>2.2149999999999999</v>
      </c>
      <c r="C5051" s="8">
        <v>3.24</v>
      </c>
      <c r="D5051" s="8">
        <v>1.0250000000000004</v>
      </c>
      <c r="E5051" s="8">
        <v>5.0199999999999996</v>
      </c>
      <c r="F5051" s="8">
        <v>5.07</v>
      </c>
      <c r="G5051" s="8">
        <v>86.65</v>
      </c>
      <c r="H5051" s="8"/>
      <c r="I5051" s="8"/>
      <c r="J5051" s="8"/>
      <c r="N5051" s="7"/>
      <c r="O5051" s="8"/>
      <c r="P5051" s="8"/>
      <c r="Q5051" s="8"/>
      <c r="R5051" s="8"/>
      <c r="S5051" s="8"/>
      <c r="T5051" s="8"/>
      <c r="U5051" s="8"/>
      <c r="V5051" s="8"/>
      <c r="W5051" s="8"/>
    </row>
    <row r="5052" spans="1:23" ht="14.25" customHeight="1">
      <c r="A5052" s="7">
        <v>38922</v>
      </c>
      <c r="B5052" s="8">
        <v>2.21</v>
      </c>
      <c r="C5052" s="8">
        <v>3.25</v>
      </c>
      <c r="D5052" s="8">
        <v>1.04</v>
      </c>
      <c r="E5052" s="8">
        <v>4.99</v>
      </c>
      <c r="F5052" s="8">
        <v>5.05</v>
      </c>
      <c r="G5052" s="8">
        <v>86.3</v>
      </c>
      <c r="H5052" s="8"/>
      <c r="I5052" s="8"/>
      <c r="J5052" s="8"/>
      <c r="N5052" s="7"/>
      <c r="O5052" s="8"/>
      <c r="P5052" s="8"/>
      <c r="Q5052" s="8"/>
      <c r="R5052" s="8"/>
      <c r="S5052" s="8"/>
      <c r="T5052" s="8"/>
      <c r="U5052" s="8"/>
      <c r="V5052" s="8"/>
      <c r="W5052" s="8"/>
    </row>
    <row r="5053" spans="1:23" ht="14.25" customHeight="1">
      <c r="A5053" s="7">
        <v>38919</v>
      </c>
      <c r="B5053" s="8">
        <v>2.0089999999999999</v>
      </c>
      <c r="C5053" s="8">
        <v>3.2</v>
      </c>
      <c r="D5053" s="8">
        <v>1.1910000000000003</v>
      </c>
      <c r="E5053" s="8">
        <v>4.99</v>
      </c>
      <c r="F5053" s="8">
        <v>5.05</v>
      </c>
      <c r="G5053" s="8">
        <v>85.9</v>
      </c>
      <c r="H5053" s="8"/>
      <c r="I5053" s="8"/>
      <c r="J5053" s="8"/>
      <c r="N5053" s="7"/>
      <c r="O5053" s="8"/>
      <c r="P5053" s="8"/>
      <c r="Q5053" s="8"/>
      <c r="R5053" s="8"/>
      <c r="S5053" s="8"/>
      <c r="T5053" s="8"/>
      <c r="U5053" s="8"/>
      <c r="V5053" s="8"/>
      <c r="W5053" s="8"/>
    </row>
    <row r="5054" spans="1:23" ht="14.25" customHeight="1">
      <c r="A5054" s="7">
        <v>38918</v>
      </c>
      <c r="B5054" s="8">
        <v>2.0099999999999998</v>
      </c>
      <c r="C5054" s="8">
        <v>3.2</v>
      </c>
      <c r="D5054" s="8">
        <v>1.1900000000000004</v>
      </c>
      <c r="E5054" s="8">
        <v>4.9800000000000004</v>
      </c>
      <c r="F5054" s="8">
        <v>5.03</v>
      </c>
      <c r="G5054" s="8">
        <v>86.31</v>
      </c>
      <c r="H5054" s="8"/>
      <c r="I5054" s="8"/>
      <c r="J5054" s="8"/>
      <c r="N5054" s="7"/>
      <c r="O5054" s="8"/>
      <c r="P5054" s="8"/>
      <c r="Q5054" s="8"/>
      <c r="R5054" s="8"/>
      <c r="S5054" s="8"/>
      <c r="T5054" s="8"/>
      <c r="U5054" s="8"/>
      <c r="V5054" s="8"/>
      <c r="W5054" s="8"/>
    </row>
    <row r="5055" spans="1:23" ht="14.25" customHeight="1">
      <c r="A5055" s="7">
        <v>38917</v>
      </c>
      <c r="B5055" s="8">
        <v>1.98</v>
      </c>
      <c r="C5055" s="8">
        <v>3.19</v>
      </c>
      <c r="D5055" s="8">
        <v>1.21</v>
      </c>
      <c r="E5055" s="8">
        <v>5.0199999999999996</v>
      </c>
      <c r="F5055" s="8">
        <v>5.0599999999999996</v>
      </c>
      <c r="G5055" s="8">
        <v>86.49</v>
      </c>
      <c r="H5055" s="8"/>
      <c r="I5055" s="8"/>
      <c r="J5055" s="8"/>
      <c r="N5055" s="7"/>
      <c r="O5055" s="8"/>
      <c r="P5055" s="8"/>
      <c r="Q5055" s="8"/>
      <c r="R5055" s="8"/>
      <c r="S5055" s="8"/>
      <c r="T5055" s="8"/>
      <c r="U5055" s="8"/>
      <c r="V5055" s="8"/>
      <c r="W5055" s="8"/>
    </row>
    <row r="5056" spans="1:23" ht="14.25" customHeight="1">
      <c r="A5056" s="7">
        <v>38916</v>
      </c>
      <c r="B5056" s="8">
        <v>1.9872000000000001</v>
      </c>
      <c r="C5056" s="8">
        <v>3.2</v>
      </c>
      <c r="D5056" s="8">
        <v>1.2128000000000001</v>
      </c>
      <c r="E5056" s="8">
        <v>5.0999999999999996</v>
      </c>
      <c r="F5056" s="8">
        <v>5.13</v>
      </c>
      <c r="G5056" s="8">
        <v>87.03</v>
      </c>
      <c r="H5056" s="8"/>
      <c r="I5056" s="8"/>
      <c r="J5056" s="8"/>
      <c r="N5056" s="7"/>
      <c r="O5056" s="8"/>
      <c r="P5056" s="8"/>
      <c r="Q5056" s="8"/>
      <c r="R5056" s="8"/>
      <c r="S5056" s="8"/>
      <c r="T5056" s="8"/>
      <c r="U5056" s="8"/>
      <c r="V5056" s="8"/>
      <c r="W5056" s="8"/>
    </row>
    <row r="5057" spans="1:23" ht="14.25" customHeight="1">
      <c r="A5057" s="7">
        <v>38915</v>
      </c>
      <c r="B5057" s="8">
        <v>2.0116000000000001</v>
      </c>
      <c r="C5057" s="8">
        <v>3.2</v>
      </c>
      <c r="D5057" s="8">
        <v>1.1884000000000001</v>
      </c>
      <c r="E5057" s="8">
        <v>5.04</v>
      </c>
      <c r="F5057" s="8">
        <v>5.07</v>
      </c>
      <c r="G5057" s="8">
        <v>86.96</v>
      </c>
      <c r="H5057" s="8"/>
      <c r="I5057" s="8"/>
      <c r="J5057" s="8"/>
      <c r="N5057" s="7"/>
      <c r="O5057" s="8"/>
      <c r="P5057" s="8"/>
      <c r="Q5057" s="8"/>
      <c r="R5057" s="8"/>
      <c r="S5057" s="8"/>
      <c r="T5057" s="8"/>
      <c r="U5057" s="8"/>
      <c r="V5057" s="8"/>
      <c r="W5057" s="8"/>
    </row>
    <row r="5058" spans="1:23" ht="14.25" customHeight="1">
      <c r="A5058" s="7">
        <v>38912</v>
      </c>
      <c r="B5058" s="8">
        <v>2</v>
      </c>
      <c r="C5058" s="8">
        <v>3.2349999999999999</v>
      </c>
      <c r="D5058" s="8">
        <v>1.2349999999999999</v>
      </c>
      <c r="E5058" s="8">
        <v>5.0199999999999996</v>
      </c>
      <c r="F5058" s="8">
        <v>5.07</v>
      </c>
      <c r="G5058" s="8">
        <v>86.1</v>
      </c>
      <c r="H5058" s="8"/>
      <c r="I5058" s="8"/>
      <c r="J5058" s="8"/>
      <c r="N5058" s="7"/>
      <c r="O5058" s="8"/>
      <c r="P5058" s="8"/>
      <c r="Q5058" s="8"/>
      <c r="R5058" s="8"/>
      <c r="S5058" s="8"/>
      <c r="T5058" s="8"/>
      <c r="U5058" s="8"/>
      <c r="V5058" s="8"/>
      <c r="W5058" s="8"/>
    </row>
    <row r="5059" spans="1:23" ht="14.25" customHeight="1">
      <c r="A5059" s="7">
        <v>38911</v>
      </c>
      <c r="B5059" s="8">
        <v>1.9950000000000001</v>
      </c>
      <c r="C5059" s="8">
        <v>3.23</v>
      </c>
      <c r="D5059" s="8">
        <v>1.2349999999999999</v>
      </c>
      <c r="E5059" s="8">
        <v>5.04</v>
      </c>
      <c r="F5059" s="8">
        <v>5.08</v>
      </c>
      <c r="G5059" s="8">
        <v>85.83</v>
      </c>
      <c r="H5059" s="8"/>
      <c r="I5059" s="8"/>
      <c r="J5059" s="8"/>
      <c r="N5059" s="7"/>
      <c r="O5059" s="8"/>
      <c r="P5059" s="8"/>
      <c r="Q5059" s="8"/>
      <c r="R5059" s="8"/>
      <c r="S5059" s="8"/>
      <c r="T5059" s="8"/>
      <c r="U5059" s="8"/>
      <c r="V5059" s="8"/>
      <c r="W5059" s="8"/>
    </row>
    <row r="5060" spans="1:23" ht="14.25" customHeight="1">
      <c r="A5060" s="7">
        <v>38910</v>
      </c>
      <c r="B5060" s="8">
        <v>1.98</v>
      </c>
      <c r="C5060" s="8">
        <v>3.2</v>
      </c>
      <c r="D5060" s="8">
        <v>1.2200000000000002</v>
      </c>
      <c r="E5060" s="8">
        <v>5.08</v>
      </c>
      <c r="F5060" s="8">
        <v>5.0999999999999996</v>
      </c>
      <c r="G5060" s="8">
        <v>85.87</v>
      </c>
      <c r="H5060" s="8"/>
      <c r="I5060" s="8"/>
      <c r="J5060" s="8"/>
      <c r="N5060" s="7"/>
      <c r="O5060" s="8"/>
      <c r="P5060" s="8"/>
      <c r="Q5060" s="8"/>
      <c r="R5060" s="8"/>
      <c r="S5060" s="8"/>
      <c r="T5060" s="8"/>
      <c r="U5060" s="8"/>
      <c r="V5060" s="8"/>
      <c r="W5060" s="8"/>
    </row>
    <row r="5061" spans="1:23" ht="14.25" customHeight="1">
      <c r="A5061" s="7">
        <v>38909</v>
      </c>
      <c r="B5061" s="8">
        <v>1.9650000000000001</v>
      </c>
      <c r="C5061" s="8">
        <v>3.1688999999999998</v>
      </c>
      <c r="D5061" s="8">
        <v>1.2038999999999997</v>
      </c>
      <c r="E5061" s="8">
        <v>5.07</v>
      </c>
      <c r="F5061" s="8">
        <v>5.0999999999999996</v>
      </c>
      <c r="G5061" s="8">
        <v>85.4</v>
      </c>
      <c r="H5061" s="8"/>
      <c r="I5061" s="8"/>
      <c r="J5061" s="8"/>
      <c r="N5061" s="7"/>
      <c r="O5061" s="8"/>
      <c r="P5061" s="8"/>
      <c r="Q5061" s="8"/>
      <c r="R5061" s="8"/>
      <c r="S5061" s="8"/>
      <c r="T5061" s="8"/>
      <c r="U5061" s="8"/>
      <c r="V5061" s="8"/>
      <c r="W5061" s="8"/>
    </row>
    <row r="5062" spans="1:23" ht="14.25" customHeight="1">
      <c r="A5062" s="7">
        <v>38908</v>
      </c>
      <c r="B5062" s="8">
        <v>1.9910000000000001</v>
      </c>
      <c r="C5062" s="8">
        <v>3.1728999999999998</v>
      </c>
      <c r="D5062" s="8">
        <v>1.1818999999999997</v>
      </c>
      <c r="E5062" s="8">
        <v>5.0999999999999996</v>
      </c>
      <c r="F5062" s="8">
        <v>5.13</v>
      </c>
      <c r="G5062" s="8">
        <v>85.47</v>
      </c>
      <c r="H5062" s="8"/>
      <c r="I5062" s="8"/>
      <c r="J5062" s="8"/>
      <c r="N5062" s="7"/>
      <c r="O5062" s="8"/>
      <c r="P5062" s="8"/>
      <c r="Q5062" s="8"/>
      <c r="R5062" s="8"/>
      <c r="S5062" s="8"/>
      <c r="T5062" s="8"/>
      <c r="U5062" s="8"/>
      <c r="V5062" s="8"/>
      <c r="W5062" s="8"/>
    </row>
    <row r="5063" spans="1:23" ht="14.25" customHeight="1">
      <c r="A5063" s="7">
        <v>38905</v>
      </c>
      <c r="B5063" s="8">
        <v>1.99</v>
      </c>
      <c r="C5063" s="8">
        <v>3.18</v>
      </c>
      <c r="D5063" s="8">
        <v>1.1900000000000002</v>
      </c>
      <c r="E5063" s="8">
        <v>5.0999999999999996</v>
      </c>
      <c r="F5063" s="8">
        <v>5.14</v>
      </c>
      <c r="G5063" s="8">
        <v>85.01</v>
      </c>
      <c r="H5063" s="8"/>
      <c r="I5063" s="8"/>
      <c r="J5063" s="8"/>
      <c r="N5063" s="7"/>
      <c r="O5063" s="8"/>
      <c r="P5063" s="8"/>
      <c r="Q5063" s="8"/>
      <c r="R5063" s="8"/>
      <c r="S5063" s="8"/>
      <c r="T5063" s="8"/>
      <c r="U5063" s="8"/>
      <c r="V5063" s="8"/>
      <c r="W5063" s="8"/>
    </row>
    <row r="5064" spans="1:23" ht="14.25" customHeight="1">
      <c r="A5064" s="7">
        <v>38904</v>
      </c>
      <c r="B5064" s="8">
        <v>1.994</v>
      </c>
      <c r="C5064" s="8">
        <v>3.1720000000000002</v>
      </c>
      <c r="D5064" s="8">
        <v>1.1780000000000002</v>
      </c>
      <c r="E5064" s="8">
        <v>5.15</v>
      </c>
      <c r="F5064" s="8">
        <v>5.19</v>
      </c>
      <c r="G5064" s="8">
        <v>85.34</v>
      </c>
      <c r="H5064" s="8"/>
      <c r="I5064" s="8"/>
      <c r="J5064" s="8"/>
      <c r="N5064" s="7"/>
      <c r="O5064" s="8"/>
      <c r="P5064" s="8"/>
      <c r="Q5064" s="8"/>
      <c r="R5064" s="8"/>
      <c r="S5064" s="8"/>
      <c r="T5064" s="8"/>
      <c r="U5064" s="8"/>
      <c r="V5064" s="8"/>
      <c r="W5064" s="8"/>
    </row>
    <row r="5065" spans="1:23" ht="14.25" customHeight="1">
      <c r="A5065" s="7">
        <v>38903</v>
      </c>
      <c r="B5065" s="8">
        <v>2</v>
      </c>
      <c r="C5065" s="8">
        <v>3.18</v>
      </c>
      <c r="D5065" s="8">
        <v>1.1800000000000002</v>
      </c>
      <c r="E5065" s="8">
        <v>5.19</v>
      </c>
      <c r="F5065" s="8">
        <v>5.23</v>
      </c>
      <c r="G5065" s="8">
        <v>85.66</v>
      </c>
      <c r="H5065" s="8"/>
      <c r="I5065" s="8"/>
      <c r="J5065" s="8"/>
      <c r="N5065" s="7"/>
      <c r="O5065" s="8"/>
      <c r="P5065" s="8"/>
      <c r="Q5065" s="8"/>
      <c r="R5065" s="8"/>
      <c r="S5065" s="8"/>
      <c r="T5065" s="8"/>
      <c r="U5065" s="8"/>
      <c r="V5065" s="8"/>
      <c r="W5065" s="8"/>
    </row>
    <row r="5066" spans="1:23" ht="14.25" customHeight="1">
      <c r="A5066" s="7">
        <v>38902</v>
      </c>
      <c r="B5066" s="8">
        <v>2</v>
      </c>
      <c r="C5066" s="8">
        <v>3.15</v>
      </c>
      <c r="D5066" s="8">
        <v>1.1499999999999999</v>
      </c>
      <c r="E5066" s="8">
        <v>5.1100000000000003</v>
      </c>
      <c r="F5066" s="8">
        <v>5.15</v>
      </c>
      <c r="G5066" s="8">
        <v>85.2</v>
      </c>
      <c r="H5066" s="8"/>
      <c r="I5066" s="8"/>
      <c r="J5066" s="8"/>
      <c r="N5066" s="7"/>
      <c r="O5066" s="8"/>
      <c r="P5066" s="8"/>
      <c r="Q5066" s="8"/>
      <c r="R5066" s="8"/>
      <c r="S5066" s="8"/>
      <c r="T5066" s="8"/>
      <c r="U5066" s="8"/>
      <c r="V5066" s="8"/>
      <c r="W5066" s="8"/>
    </row>
    <row r="5067" spans="1:23" ht="14.25" customHeight="1">
      <c r="A5067" s="7">
        <v>38901</v>
      </c>
      <c r="B5067" s="8">
        <v>2.0070000000000001</v>
      </c>
      <c r="C5067" s="8">
        <v>3.1589999999999998</v>
      </c>
      <c r="D5067" s="8">
        <v>1.1519999999999997</v>
      </c>
      <c r="E5067" s="8">
        <v>5.1100000000000003</v>
      </c>
      <c r="F5067" s="8">
        <v>5.15</v>
      </c>
      <c r="G5067" s="8">
        <v>85.22</v>
      </c>
      <c r="H5067" s="8"/>
      <c r="I5067" s="8"/>
      <c r="J5067" s="8"/>
      <c r="N5067" s="7"/>
      <c r="O5067" s="8"/>
      <c r="P5067" s="8"/>
      <c r="Q5067" s="8"/>
      <c r="R5067" s="8"/>
      <c r="S5067" s="8"/>
      <c r="T5067" s="8"/>
      <c r="U5067" s="8"/>
      <c r="V5067" s="8"/>
      <c r="W5067" s="8"/>
    </row>
    <row r="5068" spans="1:23" ht="14.25" customHeight="1">
      <c r="A5068" s="7">
        <v>38898</v>
      </c>
      <c r="B5068" s="8">
        <v>2.0099999999999998</v>
      </c>
      <c r="C5068" s="8">
        <v>3.165</v>
      </c>
      <c r="D5068" s="8">
        <v>1.1550000000000002</v>
      </c>
      <c r="E5068" s="8">
        <v>5.0999999999999996</v>
      </c>
      <c r="F5068" s="8">
        <v>5.15</v>
      </c>
      <c r="G5068" s="8">
        <v>85.18</v>
      </c>
      <c r="H5068" s="8"/>
      <c r="I5068" s="8"/>
      <c r="J5068" s="8"/>
      <c r="N5068" s="7"/>
      <c r="O5068" s="8"/>
      <c r="P5068" s="8"/>
      <c r="Q5068" s="8"/>
      <c r="R5068" s="8"/>
      <c r="S5068" s="8"/>
      <c r="T5068" s="8"/>
      <c r="U5068" s="8"/>
      <c r="V5068" s="8"/>
      <c r="W5068" s="8"/>
    </row>
    <row r="5069" spans="1:23" ht="14.25" customHeight="1">
      <c r="A5069" s="7">
        <v>38897</v>
      </c>
      <c r="B5069" s="8">
        <v>2</v>
      </c>
      <c r="C5069" s="8">
        <v>3.15</v>
      </c>
      <c r="D5069" s="8">
        <v>1.1499999999999999</v>
      </c>
      <c r="E5069" s="8">
        <v>5.17</v>
      </c>
      <c r="F5069" s="8">
        <v>5.22</v>
      </c>
      <c r="G5069" s="8">
        <v>85.89</v>
      </c>
      <c r="H5069" s="8"/>
      <c r="I5069" s="8"/>
      <c r="J5069" s="8"/>
      <c r="N5069" s="7"/>
      <c r="O5069" s="8"/>
      <c r="P5069" s="8"/>
      <c r="Q5069" s="8"/>
      <c r="R5069" s="8"/>
      <c r="S5069" s="8"/>
      <c r="T5069" s="8"/>
      <c r="U5069" s="8"/>
      <c r="V5069" s="8"/>
      <c r="W5069" s="8"/>
    </row>
    <row r="5070" spans="1:23" ht="14.25" customHeight="1">
      <c r="A5070" s="7">
        <v>38896</v>
      </c>
      <c r="B5070" s="8">
        <v>2.02</v>
      </c>
      <c r="C5070" s="8">
        <v>3.15</v>
      </c>
      <c r="D5070" s="8">
        <v>1.1299999999999999</v>
      </c>
      <c r="E5070" s="8">
        <v>5.23</v>
      </c>
      <c r="F5070" s="8">
        <v>5.25</v>
      </c>
      <c r="G5070" s="8">
        <v>86.68</v>
      </c>
      <c r="H5070" s="8"/>
      <c r="I5070" s="8"/>
      <c r="J5070" s="8"/>
      <c r="N5070" s="7"/>
      <c r="O5070" s="8"/>
      <c r="P5070" s="8"/>
      <c r="Q5070" s="8"/>
      <c r="R5070" s="8"/>
      <c r="S5070" s="8"/>
      <c r="T5070" s="8"/>
      <c r="U5070" s="8"/>
      <c r="V5070" s="8"/>
      <c r="W5070" s="8"/>
    </row>
    <row r="5071" spans="1:23" ht="14.25" customHeight="1">
      <c r="A5071" s="7">
        <v>38895</v>
      </c>
      <c r="B5071" s="8">
        <v>1.99</v>
      </c>
      <c r="C5071" s="8">
        <v>3.15</v>
      </c>
      <c r="D5071" s="8">
        <v>1.1599999999999999</v>
      </c>
      <c r="E5071" s="8">
        <v>5.19</v>
      </c>
      <c r="F5071" s="8">
        <v>5.21</v>
      </c>
      <c r="G5071" s="8">
        <v>86.55</v>
      </c>
      <c r="H5071" s="8"/>
      <c r="I5071" s="8"/>
      <c r="J5071" s="8"/>
      <c r="N5071" s="7"/>
      <c r="O5071" s="8"/>
      <c r="P5071" s="8"/>
      <c r="Q5071" s="8"/>
      <c r="R5071" s="8"/>
      <c r="S5071" s="8"/>
      <c r="T5071" s="8"/>
      <c r="U5071" s="8"/>
      <c r="V5071" s="8"/>
      <c r="W5071" s="8"/>
    </row>
    <row r="5072" spans="1:23" ht="14.25" customHeight="1">
      <c r="A5072" s="7">
        <v>38894</v>
      </c>
      <c r="B5072" s="8">
        <v>2.0099999999999998</v>
      </c>
      <c r="C5072" s="8">
        <v>3.15</v>
      </c>
      <c r="D5072" s="8">
        <v>1.1400000000000001</v>
      </c>
      <c r="E5072" s="8">
        <v>5.22</v>
      </c>
      <c r="F5072" s="8">
        <v>5.25</v>
      </c>
      <c r="G5072" s="8">
        <v>86.45</v>
      </c>
      <c r="H5072" s="8"/>
      <c r="I5072" s="8"/>
      <c r="J5072" s="8"/>
      <c r="N5072" s="7"/>
      <c r="O5072" s="8"/>
      <c r="P5072" s="8"/>
      <c r="Q5072" s="8"/>
      <c r="R5072" s="8"/>
      <c r="S5072" s="8"/>
      <c r="T5072" s="8"/>
      <c r="U5072" s="8"/>
      <c r="V5072" s="8"/>
      <c r="W5072" s="8"/>
    </row>
    <row r="5073" spans="1:23" ht="14.25" customHeight="1">
      <c r="A5073" s="7">
        <v>38891</v>
      </c>
      <c r="B5073" s="8">
        <v>2.02</v>
      </c>
      <c r="C5073" s="8">
        <v>3.13</v>
      </c>
      <c r="D5073" s="8">
        <v>1.1099999999999999</v>
      </c>
      <c r="E5073" s="8">
        <v>5.21</v>
      </c>
      <c r="F5073" s="8">
        <v>5.23</v>
      </c>
      <c r="G5073" s="8">
        <v>86.89</v>
      </c>
      <c r="H5073" s="8"/>
      <c r="I5073" s="8"/>
      <c r="J5073" s="8"/>
      <c r="N5073" s="7"/>
      <c r="O5073" s="8"/>
      <c r="P5073" s="8"/>
      <c r="Q5073" s="8"/>
      <c r="R5073" s="8"/>
      <c r="S5073" s="8"/>
      <c r="T5073" s="8"/>
      <c r="U5073" s="8"/>
      <c r="V5073" s="8"/>
      <c r="W5073" s="8"/>
    </row>
    <row r="5074" spans="1:23" ht="14.25" customHeight="1">
      <c r="A5074" s="7">
        <v>38890</v>
      </c>
      <c r="B5074" s="8">
        <v>2.0299999999999998</v>
      </c>
      <c r="C5074" s="8">
        <v>3.12</v>
      </c>
      <c r="D5074" s="8">
        <v>1.0900000000000003</v>
      </c>
      <c r="E5074" s="8">
        <v>5.18</v>
      </c>
      <c r="F5074" s="8">
        <v>5.2</v>
      </c>
      <c r="G5074" s="8">
        <v>86.46</v>
      </c>
      <c r="H5074" s="8"/>
      <c r="I5074" s="8"/>
      <c r="J5074" s="8"/>
      <c r="N5074" s="7"/>
      <c r="O5074" s="8"/>
      <c r="P5074" s="8"/>
      <c r="Q5074" s="8"/>
      <c r="R5074" s="8"/>
      <c r="S5074" s="8"/>
      <c r="T5074" s="8"/>
      <c r="U5074" s="8"/>
      <c r="V5074" s="8"/>
      <c r="W5074" s="8"/>
    </row>
    <row r="5075" spans="1:23" ht="14.25" customHeight="1">
      <c r="A5075" s="7">
        <v>38889</v>
      </c>
      <c r="B5075" s="8">
        <v>2.0299999999999998</v>
      </c>
      <c r="C5075" s="8">
        <v>3.15</v>
      </c>
      <c r="D5075" s="8">
        <v>1.1200000000000001</v>
      </c>
      <c r="E5075" s="8">
        <v>5.14</v>
      </c>
      <c r="F5075" s="8">
        <v>5.16</v>
      </c>
      <c r="G5075" s="8">
        <v>85.74</v>
      </c>
      <c r="H5075" s="8"/>
      <c r="I5075" s="8"/>
      <c r="J5075" s="8"/>
      <c r="N5075" s="7"/>
      <c r="O5075" s="8"/>
      <c r="P5075" s="8"/>
      <c r="Q5075" s="8"/>
      <c r="R5075" s="8"/>
      <c r="S5075" s="8"/>
      <c r="T5075" s="8"/>
      <c r="U5075" s="8"/>
      <c r="V5075" s="8"/>
      <c r="W5075" s="8"/>
    </row>
    <row r="5076" spans="1:23" ht="14.25" customHeight="1">
      <c r="A5076" s="7">
        <v>38888</v>
      </c>
      <c r="B5076" s="8">
        <v>2</v>
      </c>
      <c r="C5076" s="8">
        <v>3.1</v>
      </c>
      <c r="D5076" s="8">
        <v>1.1000000000000001</v>
      </c>
      <c r="E5076" s="8">
        <v>5.13</v>
      </c>
      <c r="F5076" s="8">
        <v>5.15</v>
      </c>
      <c r="G5076" s="8">
        <v>86.19</v>
      </c>
      <c r="H5076" s="8"/>
      <c r="I5076" s="8"/>
      <c r="J5076" s="8"/>
      <c r="N5076" s="7"/>
      <c r="O5076" s="8"/>
      <c r="P5076" s="8"/>
      <c r="Q5076" s="8"/>
      <c r="R5076" s="8"/>
      <c r="S5076" s="8"/>
      <c r="T5076" s="8"/>
      <c r="U5076" s="8"/>
      <c r="V5076" s="8"/>
      <c r="W5076" s="8"/>
    </row>
    <row r="5077" spans="1:23" ht="14.25" customHeight="1">
      <c r="A5077" s="7">
        <v>38887</v>
      </c>
      <c r="B5077" s="8">
        <v>2</v>
      </c>
      <c r="C5077" s="8">
        <v>3.12</v>
      </c>
      <c r="D5077" s="8">
        <v>1.1200000000000001</v>
      </c>
      <c r="E5077" s="8">
        <v>5.12</v>
      </c>
      <c r="F5077" s="8">
        <v>5.14</v>
      </c>
      <c r="G5077" s="8">
        <v>86.34</v>
      </c>
      <c r="H5077" s="8"/>
      <c r="I5077" s="8"/>
      <c r="J5077" s="8"/>
      <c r="N5077" s="7"/>
      <c r="O5077" s="8"/>
      <c r="P5077" s="8"/>
      <c r="Q5077" s="8"/>
      <c r="R5077" s="8"/>
      <c r="S5077" s="8"/>
      <c r="T5077" s="8"/>
      <c r="U5077" s="8"/>
      <c r="V5077" s="8"/>
      <c r="W5077" s="8"/>
    </row>
    <row r="5078" spans="1:23" ht="14.25" customHeight="1">
      <c r="A5078" s="7">
        <v>38884</v>
      </c>
      <c r="B5078" s="8">
        <v>1.95</v>
      </c>
      <c r="C5078" s="8">
        <v>3.1</v>
      </c>
      <c r="D5078" s="8">
        <v>1.1500000000000001</v>
      </c>
      <c r="E5078" s="8">
        <v>5.0999999999999996</v>
      </c>
      <c r="F5078" s="8">
        <v>5.13</v>
      </c>
      <c r="G5078" s="8">
        <v>85.97</v>
      </c>
      <c r="H5078" s="8"/>
      <c r="I5078" s="8"/>
      <c r="J5078" s="8"/>
      <c r="N5078" s="7"/>
      <c r="O5078" s="8"/>
      <c r="P5078" s="8"/>
      <c r="Q5078" s="8"/>
      <c r="R5078" s="8"/>
      <c r="S5078" s="8"/>
      <c r="T5078" s="8"/>
      <c r="U5078" s="8"/>
      <c r="V5078" s="8"/>
      <c r="W5078" s="8"/>
    </row>
    <row r="5079" spans="1:23" ht="14.25" customHeight="1">
      <c r="A5079" s="7">
        <v>38883</v>
      </c>
      <c r="B5079" s="8">
        <v>1.95</v>
      </c>
      <c r="C5079" s="8">
        <v>3.1</v>
      </c>
      <c r="D5079" s="8">
        <v>1.1500000000000001</v>
      </c>
      <c r="E5079" s="8">
        <v>5.08</v>
      </c>
      <c r="F5079" s="8">
        <v>5.0999999999999996</v>
      </c>
      <c r="G5079" s="8">
        <v>85.91</v>
      </c>
      <c r="H5079" s="8"/>
      <c r="I5079" s="8"/>
      <c r="J5079" s="8"/>
      <c r="N5079" s="7"/>
      <c r="O5079" s="8"/>
      <c r="P5079" s="8"/>
      <c r="Q5079" s="8"/>
      <c r="R5079" s="8"/>
      <c r="S5079" s="8"/>
      <c r="T5079" s="8"/>
      <c r="U5079" s="8"/>
      <c r="V5079" s="8"/>
      <c r="W5079" s="8"/>
    </row>
    <row r="5080" spans="1:23" ht="14.25" customHeight="1">
      <c r="A5080" s="7">
        <v>38882</v>
      </c>
      <c r="B5080" s="8">
        <v>1.93</v>
      </c>
      <c r="C5080" s="8">
        <v>3.09</v>
      </c>
      <c r="D5080" s="8">
        <v>1.1599999999999999</v>
      </c>
      <c r="E5080" s="8">
        <v>5.03</v>
      </c>
      <c r="F5080" s="8">
        <v>5.05</v>
      </c>
      <c r="G5080" s="8">
        <v>86.06</v>
      </c>
      <c r="H5080" s="8"/>
      <c r="I5080" s="8"/>
      <c r="J5080" s="8"/>
      <c r="N5080" s="7"/>
      <c r="O5080" s="8"/>
      <c r="P5080" s="8"/>
      <c r="Q5080" s="8"/>
      <c r="R5080" s="8"/>
      <c r="S5080" s="8"/>
      <c r="T5080" s="8"/>
      <c r="U5080" s="8"/>
      <c r="V5080" s="8"/>
      <c r="W5080" s="8"/>
    </row>
    <row r="5081" spans="1:23" ht="14.25" customHeight="1">
      <c r="A5081" s="7">
        <v>38881</v>
      </c>
      <c r="B5081" s="8">
        <v>1.8963000000000001</v>
      </c>
      <c r="C5081" s="8">
        <v>3.08</v>
      </c>
      <c r="D5081" s="8">
        <v>1.1837</v>
      </c>
      <c r="E5081" s="8">
        <v>4.93</v>
      </c>
      <c r="F5081" s="8">
        <v>4.97</v>
      </c>
      <c r="G5081" s="8">
        <v>86.46</v>
      </c>
      <c r="H5081" s="8"/>
      <c r="I5081" s="8"/>
      <c r="J5081" s="8"/>
      <c r="N5081" s="7"/>
      <c r="O5081" s="8"/>
      <c r="P5081" s="8"/>
      <c r="Q5081" s="8"/>
      <c r="R5081" s="8"/>
      <c r="S5081" s="8"/>
      <c r="T5081" s="8"/>
      <c r="U5081" s="8"/>
      <c r="V5081" s="8"/>
      <c r="W5081" s="8"/>
    </row>
    <row r="5082" spans="1:23" ht="14.25" customHeight="1">
      <c r="A5082" s="7">
        <v>38880</v>
      </c>
      <c r="B5082" s="8">
        <v>1.8874</v>
      </c>
      <c r="C5082" s="8">
        <v>3.05</v>
      </c>
      <c r="D5082" s="8">
        <v>1.1625999999999999</v>
      </c>
      <c r="E5082" s="8">
        <v>4.95</v>
      </c>
      <c r="F5082" s="8">
        <v>4.99</v>
      </c>
      <c r="G5082" s="8">
        <v>86.03</v>
      </c>
      <c r="H5082" s="8"/>
      <c r="I5082" s="8"/>
      <c r="J5082" s="8"/>
      <c r="N5082" s="7"/>
      <c r="O5082" s="8"/>
      <c r="P5082" s="8"/>
      <c r="Q5082" s="8"/>
      <c r="R5082" s="8"/>
      <c r="S5082" s="8"/>
      <c r="T5082" s="8"/>
      <c r="U5082" s="8"/>
      <c r="V5082" s="8"/>
      <c r="W5082" s="8"/>
    </row>
    <row r="5083" spans="1:23" ht="14.25" customHeight="1">
      <c r="A5083" s="7">
        <v>38877</v>
      </c>
      <c r="B5083" s="8">
        <v>1.8439000000000001</v>
      </c>
      <c r="C5083" s="8">
        <v>3.03</v>
      </c>
      <c r="D5083" s="8">
        <v>1.1860999999999997</v>
      </c>
      <c r="E5083" s="8">
        <v>4.95</v>
      </c>
      <c r="F5083" s="8">
        <v>4.9800000000000004</v>
      </c>
      <c r="G5083" s="8">
        <v>85.77</v>
      </c>
      <c r="H5083" s="8"/>
      <c r="I5083" s="8"/>
      <c r="J5083" s="8"/>
      <c r="N5083" s="7"/>
      <c r="O5083" s="8"/>
      <c r="P5083" s="8"/>
      <c r="Q5083" s="8"/>
      <c r="R5083" s="8"/>
      <c r="S5083" s="8"/>
      <c r="T5083" s="8"/>
      <c r="U5083" s="8"/>
      <c r="V5083" s="8"/>
      <c r="W5083" s="8"/>
    </row>
    <row r="5084" spans="1:23" ht="14.25" customHeight="1">
      <c r="A5084" s="7">
        <v>38876</v>
      </c>
      <c r="B5084" s="8">
        <v>1.8121</v>
      </c>
      <c r="C5084" s="8">
        <v>3.05</v>
      </c>
      <c r="D5084" s="8">
        <v>1.2378999999999998</v>
      </c>
      <c r="E5084" s="8">
        <v>4.95</v>
      </c>
      <c r="F5084" s="8">
        <v>5</v>
      </c>
      <c r="G5084" s="8">
        <v>85.84</v>
      </c>
      <c r="H5084" s="8"/>
      <c r="I5084" s="8"/>
      <c r="J5084" s="8"/>
      <c r="N5084" s="7"/>
      <c r="O5084" s="8"/>
      <c r="P5084" s="8"/>
      <c r="Q5084" s="8"/>
      <c r="R5084" s="8"/>
      <c r="S5084" s="8"/>
      <c r="T5084" s="8"/>
      <c r="U5084" s="8"/>
      <c r="V5084" s="8"/>
      <c r="W5084" s="8"/>
    </row>
    <row r="5085" spans="1:23" ht="14.25" customHeight="1">
      <c r="A5085" s="7">
        <v>38875</v>
      </c>
      <c r="B5085" s="8">
        <v>1.8028999999999999</v>
      </c>
      <c r="C5085" s="8">
        <v>3.05</v>
      </c>
      <c r="D5085" s="8">
        <v>1.2470999999999999</v>
      </c>
      <c r="E5085" s="8">
        <v>4.97</v>
      </c>
      <c r="F5085" s="8">
        <v>5.0199999999999996</v>
      </c>
      <c r="G5085" s="8">
        <v>84.95</v>
      </c>
      <c r="H5085" s="8"/>
      <c r="I5085" s="8"/>
      <c r="J5085" s="8"/>
      <c r="N5085" s="7"/>
      <c r="O5085" s="8"/>
      <c r="P5085" s="8"/>
      <c r="Q5085" s="8"/>
      <c r="R5085" s="8"/>
      <c r="S5085" s="8"/>
      <c r="T5085" s="8"/>
      <c r="U5085" s="8"/>
      <c r="V5085" s="8"/>
      <c r="W5085" s="8"/>
    </row>
    <row r="5086" spans="1:23" ht="14.25" customHeight="1">
      <c r="A5086" s="7">
        <v>38874</v>
      </c>
      <c r="B5086" s="8">
        <v>1.802</v>
      </c>
      <c r="C5086" s="8">
        <v>3.02</v>
      </c>
      <c r="D5086" s="8">
        <v>1.218</v>
      </c>
      <c r="E5086" s="8">
        <v>4.95</v>
      </c>
      <c r="F5086" s="8">
        <v>5.01</v>
      </c>
      <c r="G5086" s="8">
        <v>84.83</v>
      </c>
      <c r="H5086" s="8"/>
      <c r="I5086" s="8"/>
      <c r="J5086" s="8"/>
      <c r="N5086" s="7"/>
      <c r="O5086" s="8"/>
      <c r="P5086" s="8"/>
      <c r="Q5086" s="8"/>
      <c r="R5086" s="8"/>
      <c r="S5086" s="8"/>
      <c r="T5086" s="8"/>
      <c r="U5086" s="8"/>
      <c r="V5086" s="8"/>
      <c r="W5086" s="8"/>
    </row>
    <row r="5087" spans="1:23" ht="14.25" customHeight="1">
      <c r="A5087" s="7">
        <v>38873</v>
      </c>
      <c r="B5087" s="8">
        <v>1.798</v>
      </c>
      <c r="C5087" s="8">
        <v>3.03</v>
      </c>
      <c r="D5087" s="8">
        <v>1.2319999999999998</v>
      </c>
      <c r="E5087" s="8">
        <v>4.95</v>
      </c>
      <c r="F5087" s="8">
        <v>5.0199999999999996</v>
      </c>
      <c r="G5087" s="8">
        <v>84.25</v>
      </c>
      <c r="H5087" s="8"/>
      <c r="I5087" s="8"/>
      <c r="J5087" s="8"/>
      <c r="N5087" s="7"/>
      <c r="O5087" s="8"/>
      <c r="P5087" s="8"/>
      <c r="Q5087" s="8"/>
      <c r="R5087" s="8"/>
      <c r="S5087" s="8"/>
      <c r="T5087" s="8"/>
      <c r="U5087" s="8"/>
      <c r="V5087" s="8"/>
      <c r="W5087" s="8"/>
    </row>
    <row r="5088" spans="1:23" ht="14.25" customHeight="1">
      <c r="A5088" s="7">
        <v>38870</v>
      </c>
      <c r="B5088" s="8">
        <v>1.7745</v>
      </c>
      <c r="C5088" s="8">
        <v>3.05</v>
      </c>
      <c r="D5088" s="8">
        <v>1.2754999999999999</v>
      </c>
      <c r="E5088" s="8">
        <v>4.9000000000000004</v>
      </c>
      <c r="F5088" s="8">
        <v>5</v>
      </c>
      <c r="G5088" s="8">
        <v>84.07</v>
      </c>
      <c r="H5088" s="8"/>
      <c r="I5088" s="8"/>
      <c r="J5088" s="8"/>
      <c r="N5088" s="7"/>
      <c r="O5088" s="8"/>
      <c r="P5088" s="8"/>
      <c r="Q5088" s="8"/>
      <c r="R5088" s="8"/>
      <c r="S5088" s="8"/>
      <c r="T5088" s="8"/>
      <c r="U5088" s="8"/>
      <c r="V5088" s="8"/>
      <c r="W5088" s="8"/>
    </row>
    <row r="5089" spans="1:23" ht="14.25" customHeight="1">
      <c r="A5089" s="7">
        <v>38869</v>
      </c>
      <c r="B5089" s="8">
        <v>1.7451000000000001</v>
      </c>
      <c r="C5089" s="8">
        <v>3.03</v>
      </c>
      <c r="D5089" s="8">
        <v>1.2848999999999997</v>
      </c>
      <c r="E5089" s="8">
        <v>5.03</v>
      </c>
      <c r="F5089" s="8">
        <v>5.1100000000000003</v>
      </c>
      <c r="G5089" s="8">
        <v>84.71</v>
      </c>
      <c r="H5089" s="8"/>
      <c r="I5089" s="8"/>
      <c r="J5089" s="8"/>
      <c r="N5089" s="7"/>
      <c r="O5089" s="8"/>
      <c r="P5089" s="8"/>
      <c r="Q5089" s="8"/>
      <c r="R5089" s="8"/>
      <c r="S5089" s="8"/>
      <c r="T5089" s="8"/>
      <c r="U5089" s="8"/>
      <c r="V5089" s="8"/>
      <c r="W5089" s="8"/>
    </row>
    <row r="5090" spans="1:23" ht="14.25" customHeight="1">
      <c r="A5090" s="7">
        <v>38868</v>
      </c>
      <c r="B5090" s="8">
        <v>1.7373000000000001</v>
      </c>
      <c r="C5090" s="8">
        <v>3.02</v>
      </c>
      <c r="D5090" s="8">
        <v>1.2827</v>
      </c>
      <c r="E5090" s="8">
        <v>5.04</v>
      </c>
      <c r="F5090" s="8">
        <v>5.12</v>
      </c>
      <c r="G5090" s="8">
        <v>84.67</v>
      </c>
      <c r="H5090" s="8"/>
      <c r="I5090" s="8"/>
      <c r="J5090" s="8"/>
      <c r="N5090" s="7"/>
      <c r="O5090" s="8"/>
      <c r="P5090" s="8"/>
      <c r="Q5090" s="8"/>
      <c r="R5090" s="8"/>
      <c r="S5090" s="8"/>
      <c r="T5090" s="8"/>
      <c r="U5090" s="8"/>
      <c r="V5090" s="8"/>
      <c r="W5090" s="8"/>
    </row>
    <row r="5091" spans="1:23" ht="14.25" customHeight="1">
      <c r="A5091" s="7">
        <v>38867</v>
      </c>
      <c r="B5091" s="8">
        <v>1.7357</v>
      </c>
      <c r="C5091" s="8">
        <v>3.02</v>
      </c>
      <c r="D5091" s="8">
        <v>1.2843</v>
      </c>
      <c r="E5091" s="8">
        <v>4.99</v>
      </c>
      <c r="F5091" s="8">
        <v>5.09</v>
      </c>
      <c r="G5091" s="8">
        <v>84.29</v>
      </c>
      <c r="H5091" s="8"/>
      <c r="I5091" s="8"/>
      <c r="J5091" s="8"/>
      <c r="N5091" s="7"/>
      <c r="O5091" s="8"/>
      <c r="P5091" s="8"/>
      <c r="Q5091" s="8"/>
      <c r="R5091" s="8"/>
      <c r="S5091" s="8"/>
      <c r="T5091" s="8"/>
      <c r="U5091" s="8"/>
      <c r="V5091" s="8"/>
      <c r="W5091" s="8"/>
    </row>
    <row r="5092" spans="1:23" ht="14.25" customHeight="1">
      <c r="A5092" s="7">
        <v>38866</v>
      </c>
      <c r="B5092" s="8">
        <v>1.7316</v>
      </c>
      <c r="C5092" s="8">
        <v>3.03</v>
      </c>
      <c r="D5092" s="8">
        <v>1.2983999999999998</v>
      </c>
      <c r="E5092" s="8">
        <v>4.95</v>
      </c>
      <c r="F5092" s="8">
        <v>5.0599999999999996</v>
      </c>
      <c r="G5092" s="8">
        <v>85.06</v>
      </c>
      <c r="H5092" s="8"/>
      <c r="I5092" s="8"/>
      <c r="J5092" s="8"/>
      <c r="N5092" s="7"/>
      <c r="O5092" s="8"/>
      <c r="P5092" s="8"/>
      <c r="Q5092" s="8"/>
      <c r="R5092" s="8"/>
      <c r="S5092" s="8"/>
      <c r="T5092" s="8"/>
      <c r="U5092" s="8"/>
      <c r="V5092" s="8"/>
      <c r="W5092" s="8"/>
    </row>
    <row r="5093" spans="1:23" ht="14.25" customHeight="1">
      <c r="A5093" s="7">
        <v>38863</v>
      </c>
      <c r="B5093" s="8">
        <v>1.7305999999999999</v>
      </c>
      <c r="C5093" s="8">
        <v>3</v>
      </c>
      <c r="D5093" s="8">
        <v>1.2694000000000001</v>
      </c>
      <c r="E5093" s="8">
        <v>4.95</v>
      </c>
      <c r="F5093" s="8">
        <v>5.0599999999999996</v>
      </c>
      <c r="G5093" s="8">
        <v>85.13</v>
      </c>
      <c r="H5093" s="8"/>
      <c r="I5093" s="8"/>
      <c r="J5093" s="8"/>
      <c r="N5093" s="7"/>
      <c r="O5093" s="8"/>
      <c r="P5093" s="8"/>
      <c r="Q5093" s="8"/>
      <c r="R5093" s="8"/>
      <c r="S5093" s="8"/>
      <c r="T5093" s="8"/>
      <c r="U5093" s="8"/>
      <c r="V5093" s="8"/>
      <c r="W5093" s="8"/>
    </row>
    <row r="5094" spans="1:23" ht="14.25" customHeight="1">
      <c r="A5094" s="7">
        <v>38862</v>
      </c>
      <c r="B5094" s="8">
        <v>1.7299</v>
      </c>
      <c r="C5094" s="8">
        <v>3</v>
      </c>
      <c r="D5094" s="8">
        <v>1.2701</v>
      </c>
      <c r="E5094" s="8">
        <v>4.97</v>
      </c>
      <c r="F5094" s="8">
        <v>5.07</v>
      </c>
      <c r="G5094" s="8">
        <v>84.55</v>
      </c>
      <c r="H5094" s="8"/>
      <c r="I5094" s="8"/>
      <c r="J5094" s="8"/>
      <c r="N5094" s="7"/>
      <c r="O5094" s="8"/>
      <c r="P5094" s="8"/>
      <c r="Q5094" s="8"/>
      <c r="R5094" s="8"/>
      <c r="S5094" s="8"/>
      <c r="T5094" s="8"/>
      <c r="U5094" s="8"/>
      <c r="V5094" s="8"/>
      <c r="W5094" s="8"/>
    </row>
    <row r="5095" spans="1:23" ht="14.25" customHeight="1">
      <c r="A5095" s="7">
        <v>38861</v>
      </c>
      <c r="B5095" s="8">
        <v>1.7205999999999999</v>
      </c>
      <c r="C5095" s="8">
        <v>3</v>
      </c>
      <c r="D5095" s="8">
        <v>1.2794000000000001</v>
      </c>
      <c r="E5095" s="8">
        <v>4.93</v>
      </c>
      <c r="F5095" s="8">
        <v>5.03</v>
      </c>
      <c r="G5095" s="8">
        <v>85.1</v>
      </c>
      <c r="H5095" s="8"/>
      <c r="I5095" s="8"/>
      <c r="J5095" s="8"/>
      <c r="N5095" s="7"/>
      <c r="O5095" s="8"/>
      <c r="P5095" s="8"/>
      <c r="Q5095" s="8"/>
      <c r="R5095" s="8"/>
      <c r="S5095" s="8"/>
      <c r="T5095" s="8"/>
      <c r="U5095" s="8"/>
      <c r="V5095" s="8"/>
      <c r="W5095" s="8"/>
    </row>
    <row r="5096" spans="1:23" ht="14.25" customHeight="1">
      <c r="A5096" s="7">
        <v>38860</v>
      </c>
      <c r="B5096" s="8">
        <v>1.722</v>
      </c>
      <c r="C5096" s="8">
        <v>3.02</v>
      </c>
      <c r="D5096" s="8">
        <v>1.298</v>
      </c>
      <c r="E5096" s="8">
        <v>4.9800000000000004</v>
      </c>
      <c r="F5096" s="8">
        <v>5.07</v>
      </c>
      <c r="G5096" s="8">
        <v>84.86</v>
      </c>
      <c r="H5096" s="8"/>
      <c r="I5096" s="8"/>
      <c r="J5096" s="8"/>
      <c r="N5096" s="7"/>
      <c r="O5096" s="8"/>
      <c r="P5096" s="8"/>
      <c r="Q5096" s="8"/>
      <c r="R5096" s="8"/>
      <c r="S5096" s="8"/>
      <c r="T5096" s="8"/>
      <c r="U5096" s="8"/>
      <c r="V5096" s="8"/>
      <c r="W5096" s="8"/>
    </row>
    <row r="5097" spans="1:23" ht="14.25" customHeight="1">
      <c r="A5097" s="7">
        <v>38859</v>
      </c>
      <c r="B5097" s="8">
        <v>1.7293000000000001</v>
      </c>
      <c r="C5097" s="8">
        <v>3</v>
      </c>
      <c r="D5097" s="8">
        <v>1.2706999999999999</v>
      </c>
      <c r="E5097" s="8">
        <v>4.9400000000000004</v>
      </c>
      <c r="F5097" s="8">
        <v>5.04</v>
      </c>
      <c r="G5097" s="8">
        <v>84.39</v>
      </c>
      <c r="H5097" s="8"/>
      <c r="I5097" s="8"/>
      <c r="J5097" s="8"/>
      <c r="N5097" s="7"/>
      <c r="O5097" s="8"/>
      <c r="P5097" s="8"/>
      <c r="Q5097" s="8"/>
      <c r="R5097" s="8"/>
      <c r="S5097" s="8"/>
      <c r="T5097" s="8"/>
      <c r="U5097" s="8"/>
      <c r="V5097" s="8"/>
      <c r="W5097" s="8"/>
    </row>
    <row r="5098" spans="1:23" ht="14.25" customHeight="1">
      <c r="A5098" s="7">
        <v>38856</v>
      </c>
      <c r="B5098" s="8">
        <v>1.7379</v>
      </c>
      <c r="C5098" s="8">
        <v>2.99</v>
      </c>
      <c r="D5098" s="8">
        <v>1.2521000000000002</v>
      </c>
      <c r="E5098" s="8">
        <v>4.96</v>
      </c>
      <c r="F5098" s="8">
        <v>5.05</v>
      </c>
      <c r="G5098" s="8">
        <v>84.84</v>
      </c>
      <c r="H5098" s="8"/>
      <c r="I5098" s="8"/>
      <c r="J5098" s="8"/>
      <c r="N5098" s="7"/>
      <c r="O5098" s="8"/>
      <c r="P5098" s="8"/>
      <c r="Q5098" s="8"/>
      <c r="R5098" s="8"/>
      <c r="S5098" s="8"/>
      <c r="T5098" s="8"/>
      <c r="U5098" s="8"/>
      <c r="V5098" s="8"/>
      <c r="W5098" s="8"/>
    </row>
    <row r="5099" spans="1:23" ht="14.25" customHeight="1">
      <c r="A5099" s="7">
        <v>38855</v>
      </c>
      <c r="B5099" s="8">
        <v>1.7401</v>
      </c>
      <c r="C5099" s="8">
        <v>3</v>
      </c>
      <c r="D5099" s="8">
        <v>1.2599</v>
      </c>
      <c r="E5099" s="8">
        <v>4.96</v>
      </c>
      <c r="F5099" s="8">
        <v>5.08</v>
      </c>
      <c r="G5099" s="8">
        <v>84.33</v>
      </c>
      <c r="H5099" s="8"/>
      <c r="I5099" s="8"/>
      <c r="J5099" s="8"/>
      <c r="N5099" s="7"/>
      <c r="O5099" s="8"/>
      <c r="P5099" s="8"/>
      <c r="Q5099" s="8"/>
      <c r="R5099" s="8"/>
      <c r="S5099" s="8"/>
      <c r="T5099" s="8"/>
      <c r="U5099" s="8"/>
      <c r="V5099" s="8"/>
      <c r="W5099" s="8"/>
    </row>
    <row r="5100" spans="1:23" ht="14.25" customHeight="1">
      <c r="A5100" s="7">
        <v>38854</v>
      </c>
      <c r="B5100" s="8">
        <v>1.75</v>
      </c>
      <c r="C5100" s="8">
        <v>3</v>
      </c>
      <c r="D5100" s="8">
        <v>1.25</v>
      </c>
      <c r="E5100" s="8">
        <v>5.03</v>
      </c>
      <c r="F5100" s="8">
        <v>5.16</v>
      </c>
      <c r="G5100" s="8">
        <v>85.01</v>
      </c>
      <c r="H5100" s="8"/>
      <c r="I5100" s="8"/>
      <c r="J5100" s="8"/>
      <c r="N5100" s="7"/>
      <c r="O5100" s="8"/>
      <c r="P5100" s="8"/>
      <c r="Q5100" s="8"/>
      <c r="R5100" s="8"/>
      <c r="S5100" s="8"/>
      <c r="T5100" s="8"/>
      <c r="U5100" s="8"/>
      <c r="V5100" s="8"/>
      <c r="W5100" s="8"/>
    </row>
    <row r="5101" spans="1:23" ht="14.25" customHeight="1">
      <c r="A5101" s="7">
        <v>38853</v>
      </c>
      <c r="B5101" s="8">
        <v>1.78</v>
      </c>
      <c r="C5101" s="8">
        <v>3.02</v>
      </c>
      <c r="D5101" s="8">
        <v>1.24</v>
      </c>
      <c r="E5101" s="8">
        <v>4.99</v>
      </c>
      <c r="F5101" s="8">
        <v>5.0999999999999996</v>
      </c>
      <c r="G5101" s="8">
        <v>84.17</v>
      </c>
      <c r="H5101" s="8"/>
      <c r="I5101" s="8"/>
      <c r="J5101" s="8"/>
      <c r="N5101" s="7"/>
      <c r="O5101" s="8"/>
      <c r="P5101" s="8"/>
      <c r="Q5101" s="8"/>
      <c r="R5101" s="8"/>
      <c r="S5101" s="8"/>
      <c r="T5101" s="8"/>
      <c r="U5101" s="8"/>
      <c r="V5101" s="8"/>
      <c r="W5101" s="8"/>
    </row>
    <row r="5102" spans="1:23" ht="14.25" customHeight="1">
      <c r="A5102" s="7">
        <v>38852</v>
      </c>
      <c r="B5102" s="8">
        <v>1.77</v>
      </c>
      <c r="C5102" s="8">
        <v>3.03</v>
      </c>
      <c r="D5102" s="8">
        <v>1.2599999999999998</v>
      </c>
      <c r="E5102" s="8">
        <v>5.04</v>
      </c>
      <c r="F5102" s="8">
        <v>5.15</v>
      </c>
      <c r="G5102" s="8">
        <v>84.6</v>
      </c>
      <c r="H5102" s="8"/>
      <c r="I5102" s="8"/>
      <c r="J5102" s="8"/>
      <c r="N5102" s="7"/>
      <c r="O5102" s="8"/>
      <c r="P5102" s="8"/>
      <c r="Q5102" s="8"/>
      <c r="R5102" s="8"/>
      <c r="S5102" s="8"/>
      <c r="T5102" s="8"/>
      <c r="U5102" s="8"/>
      <c r="V5102" s="8"/>
      <c r="W5102" s="8"/>
    </row>
    <row r="5103" spans="1:23" ht="14.25" customHeight="1">
      <c r="A5103" s="7">
        <v>38849</v>
      </c>
      <c r="B5103" s="8">
        <v>1.74</v>
      </c>
      <c r="C5103" s="8">
        <v>3.02</v>
      </c>
      <c r="D5103" s="8">
        <v>1.28</v>
      </c>
      <c r="E5103" s="8">
        <v>5.08</v>
      </c>
      <c r="F5103" s="8">
        <v>5.19</v>
      </c>
      <c r="G5103" s="8">
        <v>83.88</v>
      </c>
      <c r="H5103" s="8"/>
      <c r="I5103" s="8"/>
      <c r="J5103" s="8"/>
      <c r="N5103" s="7"/>
      <c r="O5103" s="8"/>
      <c r="P5103" s="8"/>
      <c r="Q5103" s="8"/>
      <c r="R5103" s="8"/>
      <c r="S5103" s="8"/>
      <c r="T5103" s="8"/>
      <c r="U5103" s="8"/>
      <c r="V5103" s="8"/>
      <c r="W5103" s="8"/>
    </row>
    <row r="5104" spans="1:23" ht="14.25" customHeight="1">
      <c r="A5104" s="7">
        <v>38848</v>
      </c>
      <c r="B5104" s="8">
        <v>1.6943999999999999</v>
      </c>
      <c r="C5104" s="8">
        <v>3</v>
      </c>
      <c r="D5104" s="8">
        <v>1.3056000000000001</v>
      </c>
      <c r="E5104" s="8">
        <v>5.04</v>
      </c>
      <c r="F5104" s="8">
        <v>5.14</v>
      </c>
      <c r="G5104" s="8">
        <v>84.38</v>
      </c>
      <c r="H5104" s="8"/>
      <c r="I5104" s="8"/>
      <c r="J5104" s="8"/>
      <c r="N5104" s="7"/>
      <c r="O5104" s="8"/>
      <c r="P5104" s="8"/>
      <c r="Q5104" s="8"/>
      <c r="R5104" s="8"/>
      <c r="S5104" s="8"/>
      <c r="T5104" s="8"/>
      <c r="U5104" s="8"/>
      <c r="V5104" s="8"/>
      <c r="W5104" s="8"/>
    </row>
    <row r="5105" spans="1:23" ht="14.25" customHeight="1">
      <c r="A5105" s="7">
        <v>38847</v>
      </c>
      <c r="B5105" s="8">
        <v>1.6882999999999999</v>
      </c>
      <c r="C5105" s="8">
        <v>3</v>
      </c>
      <c r="D5105" s="8">
        <v>1.3117000000000001</v>
      </c>
      <c r="E5105" s="8">
        <v>5.03</v>
      </c>
      <c r="F5105" s="8">
        <v>5.13</v>
      </c>
      <c r="G5105" s="8">
        <v>84.67</v>
      </c>
      <c r="H5105" s="8"/>
      <c r="I5105" s="8"/>
      <c r="J5105" s="8"/>
      <c r="N5105" s="7"/>
      <c r="O5105" s="8"/>
      <c r="P5105" s="8"/>
      <c r="Q5105" s="8"/>
      <c r="R5105" s="8"/>
      <c r="S5105" s="8"/>
      <c r="T5105" s="8"/>
      <c r="U5105" s="8"/>
      <c r="V5105" s="8"/>
      <c r="W5105" s="8"/>
    </row>
    <row r="5106" spans="1:23" ht="14.25" customHeight="1">
      <c r="A5106" s="7">
        <v>38846</v>
      </c>
      <c r="B5106" s="8">
        <v>1.71</v>
      </c>
      <c r="C5106" s="8">
        <v>3</v>
      </c>
      <c r="D5106" s="8">
        <v>1.29</v>
      </c>
      <c r="E5106" s="8">
        <v>5.01</v>
      </c>
      <c r="F5106" s="8">
        <v>5.13</v>
      </c>
      <c r="G5106" s="8">
        <v>84.79</v>
      </c>
      <c r="H5106" s="8"/>
      <c r="I5106" s="8"/>
      <c r="J5106" s="8"/>
      <c r="N5106" s="7"/>
      <c r="O5106" s="8"/>
      <c r="P5106" s="8"/>
      <c r="Q5106" s="8"/>
      <c r="R5106" s="8"/>
      <c r="S5106" s="8"/>
      <c r="T5106" s="8"/>
      <c r="U5106" s="8"/>
      <c r="V5106" s="8"/>
      <c r="W5106" s="8"/>
    </row>
    <row r="5107" spans="1:23" ht="14.25" customHeight="1">
      <c r="A5107" s="7">
        <v>38845</v>
      </c>
      <c r="B5107" s="8">
        <v>1.71</v>
      </c>
      <c r="C5107" s="8">
        <v>3.02</v>
      </c>
      <c r="D5107" s="8">
        <v>1.31</v>
      </c>
      <c r="E5107" s="8">
        <v>5.01</v>
      </c>
      <c r="F5107" s="8">
        <v>5.12</v>
      </c>
      <c r="G5107" s="8">
        <v>85.26</v>
      </c>
      <c r="H5107" s="8"/>
      <c r="I5107" s="8"/>
      <c r="J5107" s="8"/>
      <c r="N5107" s="7"/>
      <c r="O5107" s="8"/>
      <c r="P5107" s="8"/>
      <c r="Q5107" s="8"/>
      <c r="R5107" s="8"/>
      <c r="S5107" s="8"/>
      <c r="T5107" s="8"/>
      <c r="U5107" s="8"/>
      <c r="V5107" s="8"/>
      <c r="W5107" s="8"/>
    </row>
    <row r="5108" spans="1:23" ht="14.25" customHeight="1">
      <c r="A5108" s="7">
        <v>38842</v>
      </c>
      <c r="B5108" s="8">
        <v>1.7250000000000001</v>
      </c>
      <c r="C5108" s="8">
        <v>3</v>
      </c>
      <c r="D5108" s="8">
        <v>1.2749999999999999</v>
      </c>
      <c r="E5108" s="8">
        <v>4.99</v>
      </c>
      <c r="F5108" s="8">
        <v>5.12</v>
      </c>
      <c r="G5108" s="8">
        <v>85.17</v>
      </c>
      <c r="H5108" s="8"/>
      <c r="I5108" s="8"/>
      <c r="J5108" s="8"/>
      <c r="N5108" s="7"/>
      <c r="O5108" s="8"/>
      <c r="P5108" s="8"/>
      <c r="Q5108" s="8"/>
      <c r="R5108" s="8"/>
      <c r="S5108" s="8"/>
      <c r="T5108" s="8"/>
      <c r="U5108" s="8"/>
      <c r="V5108" s="8"/>
      <c r="W5108" s="8"/>
    </row>
    <row r="5109" spans="1:23" ht="14.25" customHeight="1">
      <c r="A5109" s="7">
        <v>38841</v>
      </c>
      <c r="B5109" s="8">
        <v>1.7250000000000001</v>
      </c>
      <c r="C5109" s="8">
        <v>3</v>
      </c>
      <c r="D5109" s="8">
        <v>1.2749999999999999</v>
      </c>
      <c r="E5109" s="8">
        <v>5.03</v>
      </c>
      <c r="F5109" s="8">
        <v>5.16</v>
      </c>
      <c r="G5109" s="8">
        <v>85.45</v>
      </c>
      <c r="H5109" s="8"/>
      <c r="I5109" s="8"/>
      <c r="J5109" s="8"/>
      <c r="N5109" s="7"/>
      <c r="O5109" s="8"/>
      <c r="P5109" s="8"/>
      <c r="Q5109" s="8"/>
      <c r="R5109" s="8"/>
      <c r="S5109" s="8"/>
      <c r="T5109" s="8"/>
      <c r="U5109" s="8"/>
      <c r="V5109" s="8"/>
      <c r="W5109" s="8"/>
    </row>
    <row r="5110" spans="1:23" ht="14.25" customHeight="1">
      <c r="A5110" s="7">
        <v>38840</v>
      </c>
      <c r="B5110" s="8">
        <v>1.7250000000000001</v>
      </c>
      <c r="C5110" s="8">
        <v>3</v>
      </c>
      <c r="D5110" s="8">
        <v>1.2749999999999999</v>
      </c>
      <c r="E5110" s="8">
        <v>5.01</v>
      </c>
      <c r="F5110" s="8">
        <v>5.15</v>
      </c>
      <c r="G5110" s="8">
        <v>85.83</v>
      </c>
      <c r="H5110" s="8"/>
      <c r="I5110" s="8"/>
      <c r="J5110" s="8"/>
      <c r="N5110" s="7"/>
      <c r="O5110" s="8"/>
      <c r="P5110" s="8"/>
      <c r="Q5110" s="8"/>
      <c r="R5110" s="8"/>
      <c r="S5110" s="8"/>
      <c r="T5110" s="8"/>
      <c r="U5110" s="8"/>
      <c r="V5110" s="8"/>
      <c r="W5110" s="8"/>
    </row>
    <row r="5111" spans="1:23" ht="14.25" customHeight="1">
      <c r="A5111" s="7">
        <v>38839</v>
      </c>
      <c r="B5111" s="8">
        <v>1.7250000000000001</v>
      </c>
      <c r="C5111" s="8">
        <v>3</v>
      </c>
      <c r="D5111" s="8">
        <v>1.2749999999999999</v>
      </c>
      <c r="E5111" s="8">
        <v>4.9800000000000004</v>
      </c>
      <c r="F5111" s="8">
        <v>5.12</v>
      </c>
      <c r="G5111" s="8">
        <v>85.89</v>
      </c>
      <c r="H5111" s="8"/>
      <c r="I5111" s="8"/>
      <c r="J5111" s="8"/>
      <c r="N5111" s="7"/>
      <c r="O5111" s="8"/>
      <c r="P5111" s="8"/>
      <c r="Q5111" s="8"/>
      <c r="R5111" s="8"/>
      <c r="S5111" s="8"/>
      <c r="T5111" s="8"/>
      <c r="U5111" s="8"/>
      <c r="V5111" s="8"/>
      <c r="W5111" s="8"/>
    </row>
    <row r="5112" spans="1:23" ht="14.25" customHeight="1">
      <c r="A5112" s="7">
        <v>38838</v>
      </c>
      <c r="B5112" s="8">
        <v>1.7250000000000001</v>
      </c>
      <c r="C5112" s="8">
        <v>3</v>
      </c>
      <c r="D5112" s="8">
        <v>1.2749999999999999</v>
      </c>
      <c r="E5112" s="8">
        <v>4.99</v>
      </c>
      <c r="F5112" s="8">
        <v>5.14</v>
      </c>
      <c r="G5112" s="8">
        <v>86.23</v>
      </c>
      <c r="H5112" s="8"/>
      <c r="I5112" s="8"/>
      <c r="J5112" s="8"/>
      <c r="N5112" s="7"/>
      <c r="O5112" s="8"/>
      <c r="P5112" s="8"/>
      <c r="Q5112" s="8"/>
      <c r="R5112" s="8"/>
      <c r="S5112" s="8"/>
      <c r="T5112" s="8"/>
      <c r="U5112" s="8"/>
      <c r="V5112" s="8"/>
      <c r="W5112" s="8"/>
    </row>
    <row r="5113" spans="1:23" ht="14.25" customHeight="1">
      <c r="A5113" s="7">
        <v>38837</v>
      </c>
      <c r="B5113" s="8">
        <v>1.7250000000000001</v>
      </c>
      <c r="C5113" s="8">
        <v>3</v>
      </c>
      <c r="D5113" s="8">
        <v>1.2749999999999999</v>
      </c>
      <c r="E5113" s="8">
        <v>4.92</v>
      </c>
      <c r="F5113" s="8">
        <v>5.07</v>
      </c>
      <c r="G5113" s="8">
        <v>85.97</v>
      </c>
      <c r="H5113" s="8"/>
      <c r="I5113" s="8"/>
      <c r="J5113" s="8"/>
      <c r="N5113" s="7"/>
      <c r="O5113" s="8"/>
      <c r="P5113" s="8"/>
      <c r="Q5113" s="8"/>
      <c r="R5113" s="8"/>
      <c r="S5113" s="8"/>
      <c r="T5113" s="8"/>
      <c r="U5113" s="8"/>
      <c r="V5113" s="8"/>
      <c r="W5113" s="8"/>
    </row>
    <row r="5114" spans="1:23" ht="14.25" customHeight="1">
      <c r="A5114" s="7">
        <v>38836</v>
      </c>
      <c r="B5114" s="8">
        <v>1.7192000000000001</v>
      </c>
      <c r="C5114" s="8">
        <v>3</v>
      </c>
      <c r="D5114" s="8">
        <v>1.2807999999999999</v>
      </c>
      <c r="E5114" s="8">
        <v>4.92</v>
      </c>
      <c r="F5114" s="8">
        <v>5.07</v>
      </c>
      <c r="G5114" s="8">
        <v>85.97</v>
      </c>
      <c r="H5114" s="8"/>
      <c r="I5114" s="8"/>
      <c r="J5114" s="8"/>
      <c r="N5114" s="7"/>
      <c r="O5114" s="8"/>
      <c r="P5114" s="8"/>
      <c r="Q5114" s="8"/>
      <c r="R5114" s="8"/>
      <c r="S5114" s="8"/>
      <c r="T5114" s="8"/>
      <c r="U5114" s="8"/>
      <c r="V5114" s="8"/>
      <c r="W5114" s="8"/>
    </row>
    <row r="5115" spans="1:23" ht="14.25" customHeight="1">
      <c r="A5115" s="7">
        <v>38835</v>
      </c>
      <c r="B5115" s="8">
        <v>1.7210000000000001</v>
      </c>
      <c r="C5115" s="8">
        <v>3.01</v>
      </c>
      <c r="D5115" s="8">
        <v>1.2889999999999997</v>
      </c>
      <c r="E5115" s="8">
        <v>4.92</v>
      </c>
      <c r="F5115" s="8">
        <v>5.07</v>
      </c>
      <c r="G5115" s="8">
        <v>85.97</v>
      </c>
      <c r="H5115" s="8"/>
      <c r="I5115" s="8"/>
      <c r="J5115" s="8"/>
      <c r="N5115" s="7"/>
      <c r="O5115" s="8"/>
      <c r="P5115" s="8"/>
      <c r="Q5115" s="8"/>
      <c r="R5115" s="8"/>
      <c r="S5115" s="8"/>
      <c r="T5115" s="8"/>
      <c r="U5115" s="8"/>
      <c r="V5115" s="8"/>
      <c r="W5115" s="8"/>
    </row>
    <row r="5116" spans="1:23" ht="14.25" customHeight="1">
      <c r="A5116" s="7">
        <v>38834</v>
      </c>
      <c r="B5116" s="8">
        <v>1.7331000000000001</v>
      </c>
      <c r="C5116" s="8">
        <v>3.01</v>
      </c>
      <c r="D5116" s="8">
        <v>1.2768999999999997</v>
      </c>
      <c r="E5116" s="8">
        <v>4.95</v>
      </c>
      <c r="F5116" s="8">
        <v>5.09</v>
      </c>
      <c r="G5116" s="8">
        <v>86.7</v>
      </c>
      <c r="H5116" s="8"/>
      <c r="I5116" s="8"/>
      <c r="J5116" s="8"/>
      <c r="N5116" s="7"/>
      <c r="O5116" s="8"/>
      <c r="P5116" s="8"/>
      <c r="Q5116" s="8"/>
      <c r="R5116" s="8"/>
      <c r="S5116" s="8"/>
      <c r="T5116" s="8"/>
      <c r="U5116" s="8"/>
      <c r="V5116" s="8"/>
      <c r="W5116" s="8"/>
    </row>
    <row r="5117" spans="1:23" ht="14.25" customHeight="1">
      <c r="A5117" s="7">
        <v>38833</v>
      </c>
      <c r="B5117" s="8">
        <v>1.7</v>
      </c>
      <c r="C5117" s="8">
        <v>3.05</v>
      </c>
      <c r="D5117" s="8">
        <v>1.3499999999999999</v>
      </c>
      <c r="E5117" s="8">
        <v>5.0199999999999996</v>
      </c>
      <c r="F5117" s="8">
        <v>5.12</v>
      </c>
      <c r="G5117" s="8">
        <v>87.29</v>
      </c>
      <c r="H5117" s="8"/>
      <c r="I5117" s="8"/>
      <c r="J5117" s="8"/>
      <c r="N5117" s="7"/>
      <c r="O5117" s="8"/>
      <c r="P5117" s="8"/>
      <c r="Q5117" s="8"/>
      <c r="R5117" s="8"/>
      <c r="S5117" s="8"/>
      <c r="T5117" s="8"/>
      <c r="U5117" s="8"/>
      <c r="V5117" s="8"/>
      <c r="W5117" s="8"/>
    </row>
    <row r="5118" spans="1:23" ht="14.25" customHeight="1">
      <c r="A5118" s="7">
        <v>38832</v>
      </c>
      <c r="B5118" s="8">
        <v>1.7204999999999999</v>
      </c>
      <c r="C5118" s="8">
        <v>3.06</v>
      </c>
      <c r="D5118" s="8">
        <v>1.3395000000000001</v>
      </c>
      <c r="E5118" s="8">
        <v>4.9800000000000004</v>
      </c>
      <c r="F5118" s="8">
        <v>5.07</v>
      </c>
      <c r="G5118" s="8">
        <v>87.36</v>
      </c>
      <c r="H5118" s="8"/>
      <c r="I5118" s="8"/>
      <c r="J5118" s="8"/>
      <c r="N5118" s="7"/>
      <c r="O5118" s="8"/>
      <c r="P5118" s="8"/>
      <c r="Q5118" s="8"/>
      <c r="R5118" s="8"/>
      <c r="S5118" s="8"/>
      <c r="T5118" s="8"/>
      <c r="U5118" s="8"/>
      <c r="V5118" s="8"/>
      <c r="W5118" s="8"/>
    </row>
    <row r="5119" spans="1:23" ht="14.25" customHeight="1">
      <c r="A5119" s="7">
        <v>38831</v>
      </c>
      <c r="B5119" s="8">
        <v>1.7022999999999999</v>
      </c>
      <c r="C5119" s="8">
        <v>3.05</v>
      </c>
      <c r="D5119" s="8">
        <v>1.3476999999999999</v>
      </c>
      <c r="E5119" s="8">
        <v>4.9000000000000004</v>
      </c>
      <c r="F5119" s="8">
        <v>4.99</v>
      </c>
      <c r="G5119" s="8">
        <v>87.61</v>
      </c>
      <c r="H5119" s="8"/>
      <c r="I5119" s="8"/>
      <c r="J5119" s="8"/>
      <c r="N5119" s="7"/>
      <c r="O5119" s="8"/>
      <c r="P5119" s="8"/>
      <c r="Q5119" s="8"/>
      <c r="R5119" s="8"/>
      <c r="S5119" s="8"/>
      <c r="T5119" s="8"/>
      <c r="U5119" s="8"/>
      <c r="V5119" s="8"/>
      <c r="W5119" s="8"/>
    </row>
    <row r="5120" spans="1:23" ht="14.25" customHeight="1">
      <c r="A5120" s="7">
        <v>38828</v>
      </c>
      <c r="B5120" s="8">
        <v>1.72</v>
      </c>
      <c r="C5120" s="8">
        <v>3.048</v>
      </c>
      <c r="D5120" s="8">
        <v>1.3280000000000001</v>
      </c>
      <c r="E5120" s="8">
        <v>4.92</v>
      </c>
      <c r="F5120" s="8">
        <v>5.01</v>
      </c>
      <c r="G5120" s="8">
        <v>88.04</v>
      </c>
      <c r="H5120" s="8"/>
      <c r="I5120" s="8"/>
      <c r="J5120" s="8"/>
      <c r="N5120" s="7"/>
      <c r="O5120" s="8"/>
      <c r="P5120" s="8"/>
      <c r="Q5120" s="8"/>
      <c r="R5120" s="8"/>
      <c r="S5120" s="8"/>
      <c r="T5120" s="8"/>
      <c r="U5120" s="8"/>
      <c r="V5120" s="8"/>
      <c r="W5120" s="8"/>
    </row>
    <row r="5121" spans="1:23" ht="14.25" customHeight="1">
      <c r="A5121" s="7">
        <v>38827</v>
      </c>
      <c r="B5121" s="8">
        <v>1.7074</v>
      </c>
      <c r="C5121" s="8">
        <v>3</v>
      </c>
      <c r="D5121" s="8">
        <v>1.2926</v>
      </c>
      <c r="E5121" s="8">
        <v>4.92</v>
      </c>
      <c r="F5121" s="8">
        <v>5.04</v>
      </c>
      <c r="G5121" s="8">
        <v>88.26</v>
      </c>
      <c r="H5121" s="8"/>
      <c r="I5121" s="8"/>
      <c r="J5121" s="8"/>
      <c r="N5121" s="7"/>
      <c r="O5121" s="8"/>
      <c r="P5121" s="8"/>
      <c r="Q5121" s="8"/>
      <c r="R5121" s="8"/>
      <c r="S5121" s="8"/>
      <c r="T5121" s="8"/>
      <c r="U5121" s="8"/>
      <c r="V5121" s="8"/>
      <c r="W5121" s="8"/>
    </row>
    <row r="5122" spans="1:23" ht="14.25" customHeight="1">
      <c r="A5122" s="7">
        <v>38826</v>
      </c>
      <c r="B5122" s="8">
        <v>1.7</v>
      </c>
      <c r="C5122" s="8">
        <v>3.01</v>
      </c>
      <c r="D5122" s="8">
        <v>1.3099999999999998</v>
      </c>
      <c r="E5122" s="8">
        <v>4.91</v>
      </c>
      <c r="F5122" s="8">
        <v>5.04</v>
      </c>
      <c r="G5122" s="8">
        <v>87.82</v>
      </c>
      <c r="H5122" s="8"/>
      <c r="I5122" s="8"/>
      <c r="J5122" s="8"/>
      <c r="N5122" s="7"/>
      <c r="O5122" s="8"/>
      <c r="P5122" s="8"/>
      <c r="Q5122" s="8"/>
      <c r="R5122" s="8"/>
      <c r="S5122" s="8"/>
      <c r="T5122" s="8"/>
      <c r="U5122" s="8"/>
      <c r="V5122" s="8"/>
      <c r="W5122" s="8"/>
    </row>
    <row r="5123" spans="1:23" ht="14.25" customHeight="1">
      <c r="A5123" s="7">
        <v>38825</v>
      </c>
      <c r="B5123" s="8">
        <v>1.7077</v>
      </c>
      <c r="C5123" s="8">
        <v>3.01</v>
      </c>
      <c r="D5123" s="8">
        <v>1.3022999999999998</v>
      </c>
      <c r="E5123" s="8">
        <v>4.87</v>
      </c>
      <c r="F5123" s="8">
        <v>4.99</v>
      </c>
      <c r="G5123" s="8">
        <v>87.93</v>
      </c>
      <c r="H5123" s="8"/>
      <c r="I5123" s="8"/>
      <c r="J5123" s="8"/>
      <c r="N5123" s="7"/>
      <c r="O5123" s="8"/>
      <c r="P5123" s="8"/>
      <c r="Q5123" s="8"/>
      <c r="R5123" s="8"/>
      <c r="S5123" s="8"/>
      <c r="T5123" s="8"/>
      <c r="U5123" s="8"/>
      <c r="V5123" s="8"/>
      <c r="W5123" s="8"/>
    </row>
    <row r="5124" spans="1:23" ht="14.25" customHeight="1">
      <c r="A5124" s="7">
        <v>38824</v>
      </c>
      <c r="B5124" s="8">
        <v>1.7050000000000001</v>
      </c>
      <c r="C5124" s="8">
        <v>2.94</v>
      </c>
      <c r="D5124" s="8">
        <v>1.2349999999999999</v>
      </c>
      <c r="E5124" s="8">
        <v>4.93</v>
      </c>
      <c r="F5124" s="8">
        <v>5.01</v>
      </c>
      <c r="G5124" s="8">
        <v>88.65</v>
      </c>
      <c r="H5124" s="8"/>
      <c r="I5124" s="8"/>
      <c r="J5124" s="8"/>
      <c r="N5124" s="7"/>
      <c r="O5124" s="8"/>
      <c r="P5124" s="8"/>
      <c r="Q5124" s="8"/>
      <c r="R5124" s="8"/>
      <c r="S5124" s="8"/>
      <c r="T5124" s="8"/>
      <c r="U5124" s="8"/>
      <c r="V5124" s="8"/>
      <c r="W5124" s="8"/>
    </row>
    <row r="5125" spans="1:23" ht="14.25" customHeight="1">
      <c r="A5125" s="7">
        <v>38821</v>
      </c>
      <c r="B5125" s="8">
        <v>1.7082999999999999</v>
      </c>
      <c r="C5125" s="8">
        <v>2.95</v>
      </c>
      <c r="D5125" s="8">
        <v>1.2417000000000002</v>
      </c>
      <c r="E5125" s="8">
        <v>4.97</v>
      </c>
      <c r="F5125" s="8">
        <v>5.05</v>
      </c>
      <c r="G5125" s="8">
        <v>89.62</v>
      </c>
      <c r="H5125" s="8"/>
      <c r="I5125" s="8"/>
      <c r="J5125" s="8"/>
      <c r="N5125" s="7"/>
      <c r="O5125" s="8"/>
      <c r="P5125" s="8"/>
      <c r="Q5125" s="8"/>
      <c r="R5125" s="8"/>
      <c r="S5125" s="8"/>
      <c r="T5125" s="8"/>
      <c r="U5125" s="8"/>
      <c r="V5125" s="8"/>
      <c r="W5125" s="8"/>
    </row>
    <row r="5126" spans="1:23" ht="14.25" customHeight="1">
      <c r="A5126" s="7">
        <v>38820</v>
      </c>
      <c r="B5126" s="8">
        <v>1.7</v>
      </c>
      <c r="C5126" s="8">
        <v>2.9405000000000001</v>
      </c>
      <c r="D5126" s="8">
        <v>1.2405000000000002</v>
      </c>
      <c r="E5126" s="8">
        <v>4.97</v>
      </c>
      <c r="F5126" s="8">
        <v>5.05</v>
      </c>
      <c r="G5126" s="8">
        <v>89.59</v>
      </c>
      <c r="H5126" s="8"/>
      <c r="I5126" s="8"/>
      <c r="J5126" s="8"/>
      <c r="N5126" s="7"/>
      <c r="O5126" s="8"/>
      <c r="P5126" s="8"/>
      <c r="Q5126" s="8"/>
      <c r="R5126" s="8"/>
      <c r="S5126" s="8"/>
      <c r="T5126" s="8"/>
      <c r="U5126" s="8"/>
      <c r="V5126" s="8"/>
      <c r="W5126" s="8"/>
    </row>
    <row r="5127" spans="1:23" ht="14.25" customHeight="1">
      <c r="A5127" s="7">
        <v>38819</v>
      </c>
      <c r="B5127" s="8">
        <v>1.6892</v>
      </c>
      <c r="C5127" s="8">
        <v>2.98</v>
      </c>
      <c r="D5127" s="8">
        <v>1.2907999999999999</v>
      </c>
      <c r="E5127" s="8">
        <v>4.91</v>
      </c>
      <c r="F5127" s="8">
        <v>4.9800000000000004</v>
      </c>
      <c r="G5127" s="8">
        <v>89.61</v>
      </c>
      <c r="H5127" s="8"/>
      <c r="I5127" s="8"/>
      <c r="J5127" s="8"/>
      <c r="N5127" s="7"/>
      <c r="O5127" s="8"/>
      <c r="P5127" s="8"/>
      <c r="Q5127" s="8"/>
      <c r="R5127" s="8"/>
      <c r="S5127" s="8"/>
      <c r="T5127" s="8"/>
      <c r="U5127" s="8"/>
      <c r="V5127" s="8"/>
      <c r="W5127" s="8"/>
    </row>
    <row r="5128" spans="1:23" ht="14.25" customHeight="1">
      <c r="A5128" s="7">
        <v>38818</v>
      </c>
      <c r="B5128" s="8">
        <v>1.6660999999999999</v>
      </c>
      <c r="C5128" s="8">
        <v>2.97</v>
      </c>
      <c r="D5128" s="8">
        <v>1.3039000000000003</v>
      </c>
      <c r="E5128" s="8">
        <v>4.8600000000000003</v>
      </c>
      <c r="F5128" s="8">
        <v>4.93</v>
      </c>
      <c r="G5128" s="8">
        <v>89.41</v>
      </c>
      <c r="H5128" s="8"/>
      <c r="I5128" s="8"/>
      <c r="J5128" s="8"/>
      <c r="N5128" s="7"/>
      <c r="O5128" s="8"/>
      <c r="P5128" s="8"/>
      <c r="Q5128" s="8"/>
      <c r="R5128" s="8"/>
      <c r="S5128" s="8"/>
      <c r="T5128" s="8"/>
      <c r="U5128" s="8"/>
      <c r="V5128" s="8"/>
      <c r="W5128" s="8"/>
    </row>
    <row r="5129" spans="1:23" ht="14.25" customHeight="1">
      <c r="A5129" s="7">
        <v>38817</v>
      </c>
      <c r="B5129" s="8">
        <v>1.6551</v>
      </c>
      <c r="C5129" s="8">
        <v>2.93</v>
      </c>
      <c r="D5129" s="8">
        <v>1.2749000000000001</v>
      </c>
      <c r="E5129" s="8">
        <v>4.8899999999999997</v>
      </c>
      <c r="F5129" s="8">
        <v>4.97</v>
      </c>
      <c r="G5129" s="8">
        <v>89.61</v>
      </c>
      <c r="H5129" s="8"/>
      <c r="I5129" s="8"/>
      <c r="J5129" s="8"/>
      <c r="N5129" s="7"/>
      <c r="O5129" s="8"/>
      <c r="P5129" s="8"/>
      <c r="Q5129" s="8"/>
      <c r="R5129" s="8"/>
      <c r="S5129" s="8"/>
      <c r="T5129" s="8"/>
      <c r="U5129" s="8"/>
      <c r="V5129" s="8"/>
      <c r="W5129" s="8"/>
    </row>
    <row r="5130" spans="1:23" ht="14.25" customHeight="1">
      <c r="A5130" s="7">
        <v>38814</v>
      </c>
      <c r="B5130" s="8">
        <v>1.64</v>
      </c>
      <c r="C5130" s="8">
        <v>2.9291</v>
      </c>
      <c r="D5130" s="8">
        <v>1.2891000000000001</v>
      </c>
      <c r="E5130" s="8">
        <v>4.8899999999999997</v>
      </c>
      <c r="F5130" s="8">
        <v>4.97</v>
      </c>
      <c r="G5130" s="8">
        <v>89.71</v>
      </c>
      <c r="H5130" s="8"/>
      <c r="I5130" s="8"/>
      <c r="J5130" s="8"/>
      <c r="N5130" s="7"/>
      <c r="O5130" s="8"/>
      <c r="P5130" s="8"/>
      <c r="Q5130" s="8"/>
      <c r="R5130" s="8"/>
      <c r="S5130" s="8"/>
      <c r="T5130" s="8"/>
      <c r="U5130" s="8"/>
      <c r="V5130" s="8"/>
      <c r="W5130" s="8"/>
    </row>
    <row r="5131" spans="1:23" ht="14.25" customHeight="1">
      <c r="A5131" s="7">
        <v>38813</v>
      </c>
      <c r="B5131" s="8">
        <v>1.6916</v>
      </c>
      <c r="C5131" s="8">
        <v>2.94</v>
      </c>
      <c r="D5131" s="8">
        <v>1.2484</v>
      </c>
      <c r="E5131" s="8">
        <v>4.84</v>
      </c>
      <c r="F5131" s="8">
        <v>4.9000000000000004</v>
      </c>
      <c r="G5131" s="8">
        <v>89.02</v>
      </c>
      <c r="H5131" s="8"/>
      <c r="I5131" s="8"/>
      <c r="J5131" s="8"/>
      <c r="N5131" s="7"/>
      <c r="O5131" s="8"/>
      <c r="P5131" s="8"/>
      <c r="Q5131" s="8"/>
      <c r="R5131" s="8"/>
      <c r="S5131" s="8"/>
      <c r="T5131" s="8"/>
      <c r="U5131" s="8"/>
      <c r="V5131" s="8"/>
      <c r="W5131" s="8"/>
    </row>
    <row r="5132" spans="1:23" ht="14.25" customHeight="1">
      <c r="A5132" s="7">
        <v>38812</v>
      </c>
      <c r="B5132" s="8">
        <v>1.702</v>
      </c>
      <c r="C5132" s="8">
        <v>2.91</v>
      </c>
      <c r="D5132" s="8">
        <v>1.2080000000000002</v>
      </c>
      <c r="E5132" s="8">
        <v>4.79</v>
      </c>
      <c r="F5132" s="8">
        <v>4.84</v>
      </c>
      <c r="G5132" s="8">
        <v>88.67</v>
      </c>
      <c r="H5132" s="8"/>
      <c r="I5132" s="8"/>
      <c r="J5132" s="8"/>
      <c r="N5132" s="7"/>
      <c r="O5132" s="8"/>
      <c r="P5132" s="8"/>
      <c r="Q5132" s="8"/>
      <c r="R5132" s="8"/>
      <c r="S5132" s="8"/>
      <c r="T5132" s="8"/>
      <c r="U5132" s="8"/>
      <c r="V5132" s="8"/>
      <c r="W5132" s="8"/>
    </row>
    <row r="5133" spans="1:23" ht="14.25" customHeight="1">
      <c r="A5133" s="7">
        <v>38811</v>
      </c>
      <c r="B5133" s="8">
        <v>1.7254</v>
      </c>
      <c r="C5133" s="8">
        <v>2.92</v>
      </c>
      <c r="D5133" s="8">
        <v>1.1945999999999999</v>
      </c>
      <c r="E5133" s="8">
        <v>4.82</v>
      </c>
      <c r="F5133" s="8">
        <v>4.87</v>
      </c>
      <c r="G5133" s="8">
        <v>88.88</v>
      </c>
      <c r="H5133" s="8"/>
      <c r="I5133" s="8"/>
      <c r="J5133" s="8"/>
      <c r="N5133" s="7"/>
      <c r="O5133" s="8"/>
      <c r="P5133" s="8"/>
      <c r="Q5133" s="8"/>
      <c r="R5133" s="8"/>
      <c r="S5133" s="8"/>
      <c r="T5133" s="8"/>
      <c r="U5133" s="8"/>
      <c r="V5133" s="8"/>
      <c r="W5133" s="8"/>
    </row>
    <row r="5134" spans="1:23" ht="14.25" customHeight="1">
      <c r="A5134" s="7">
        <v>38810</v>
      </c>
      <c r="B5134" s="8">
        <v>1.72</v>
      </c>
      <c r="C5134" s="8">
        <v>2.92</v>
      </c>
      <c r="D5134" s="8">
        <v>1.2</v>
      </c>
      <c r="E5134" s="8">
        <v>4.8499999999999996</v>
      </c>
      <c r="F5134" s="8">
        <v>4.88</v>
      </c>
      <c r="G5134" s="8">
        <v>89.68</v>
      </c>
      <c r="H5134" s="8"/>
      <c r="I5134" s="8"/>
      <c r="J5134" s="8"/>
      <c r="N5134" s="7"/>
      <c r="O5134" s="8"/>
      <c r="P5134" s="8"/>
      <c r="Q5134" s="8"/>
      <c r="R5134" s="8"/>
      <c r="S5134" s="8"/>
      <c r="T5134" s="8"/>
      <c r="U5134" s="8"/>
      <c r="V5134" s="8"/>
      <c r="W5134" s="8"/>
    </row>
    <row r="5135" spans="1:23" ht="14.25" customHeight="1">
      <c r="A5135" s="7">
        <v>38807</v>
      </c>
      <c r="B5135" s="8">
        <v>1.71</v>
      </c>
      <c r="C5135" s="8">
        <v>2.94</v>
      </c>
      <c r="D5135" s="8">
        <v>1.23</v>
      </c>
      <c r="E5135" s="8">
        <v>4.82</v>
      </c>
      <c r="F5135" s="8">
        <v>4.8600000000000003</v>
      </c>
      <c r="G5135" s="8">
        <v>89.77</v>
      </c>
      <c r="H5135" s="8"/>
      <c r="I5135" s="8"/>
      <c r="J5135" s="8"/>
      <c r="N5135" s="7"/>
      <c r="O5135" s="8"/>
      <c r="P5135" s="8"/>
      <c r="Q5135" s="8"/>
      <c r="R5135" s="8"/>
      <c r="S5135" s="8"/>
      <c r="T5135" s="8"/>
      <c r="U5135" s="8"/>
      <c r="V5135" s="8"/>
      <c r="W5135" s="8"/>
    </row>
    <row r="5136" spans="1:23" ht="14.25" customHeight="1">
      <c r="A5136" s="7">
        <v>38806</v>
      </c>
      <c r="B5136" s="8">
        <v>1.72</v>
      </c>
      <c r="C5136" s="8">
        <v>2.94</v>
      </c>
      <c r="D5136" s="8">
        <v>1.22</v>
      </c>
      <c r="E5136" s="8">
        <v>4.83</v>
      </c>
      <c r="F5136" s="8">
        <v>4.8600000000000003</v>
      </c>
      <c r="G5136" s="8">
        <v>89.36</v>
      </c>
      <c r="H5136" s="8"/>
      <c r="I5136" s="8"/>
      <c r="J5136" s="8"/>
      <c r="N5136" s="7"/>
      <c r="O5136" s="8"/>
      <c r="P5136" s="8"/>
      <c r="Q5136" s="8"/>
      <c r="R5136" s="8"/>
      <c r="S5136" s="8"/>
      <c r="T5136" s="8"/>
      <c r="U5136" s="8"/>
      <c r="V5136" s="8"/>
      <c r="W5136" s="8"/>
    </row>
    <row r="5137" spans="1:23" ht="14.25" customHeight="1">
      <c r="A5137" s="7">
        <v>38805</v>
      </c>
      <c r="B5137" s="8">
        <v>1.7029000000000001</v>
      </c>
      <c r="C5137" s="8">
        <v>2.94</v>
      </c>
      <c r="D5137" s="8">
        <v>1.2370999999999999</v>
      </c>
      <c r="E5137" s="8">
        <v>4.79</v>
      </c>
      <c r="F5137" s="8">
        <v>4.8099999999999996</v>
      </c>
      <c r="G5137" s="8">
        <v>90.24</v>
      </c>
      <c r="H5137" s="8"/>
      <c r="I5137" s="8"/>
      <c r="J5137" s="8"/>
      <c r="N5137" s="7"/>
      <c r="O5137" s="8"/>
      <c r="P5137" s="8"/>
      <c r="Q5137" s="8"/>
      <c r="R5137" s="8"/>
      <c r="S5137" s="8"/>
      <c r="T5137" s="8"/>
      <c r="U5137" s="8"/>
      <c r="V5137" s="8"/>
      <c r="W5137" s="8"/>
    </row>
    <row r="5138" spans="1:23" ht="14.25" customHeight="1">
      <c r="A5138" s="7">
        <v>38804</v>
      </c>
      <c r="B5138" s="8">
        <v>1.7002999999999999</v>
      </c>
      <c r="C5138" s="8">
        <v>2.92</v>
      </c>
      <c r="D5138" s="8">
        <v>1.2197</v>
      </c>
      <c r="E5138" s="8">
        <v>4.79</v>
      </c>
      <c r="F5138" s="8">
        <v>4.79</v>
      </c>
      <c r="G5138" s="8">
        <v>90.26</v>
      </c>
      <c r="H5138" s="8"/>
      <c r="I5138" s="8"/>
      <c r="J5138" s="8"/>
      <c r="N5138" s="7"/>
      <c r="O5138" s="8"/>
      <c r="P5138" s="8"/>
      <c r="Q5138" s="8"/>
      <c r="R5138" s="8"/>
      <c r="S5138" s="8"/>
      <c r="T5138" s="8"/>
      <c r="U5138" s="8"/>
      <c r="V5138" s="8"/>
      <c r="W5138" s="8"/>
    </row>
    <row r="5139" spans="1:23" ht="14.25" customHeight="1">
      <c r="A5139" s="7">
        <v>38803</v>
      </c>
      <c r="B5139" s="8">
        <v>1.7141</v>
      </c>
      <c r="C5139" s="8">
        <v>2.92</v>
      </c>
      <c r="D5139" s="8">
        <v>1.2059</v>
      </c>
      <c r="E5139" s="8">
        <v>4.6900000000000004</v>
      </c>
      <c r="F5139" s="8">
        <v>4.7</v>
      </c>
      <c r="G5139" s="8">
        <v>90.05</v>
      </c>
      <c r="H5139" s="8"/>
      <c r="I5139" s="8"/>
      <c r="J5139" s="8"/>
      <c r="N5139" s="7"/>
      <c r="O5139" s="8"/>
      <c r="P5139" s="8"/>
      <c r="Q5139" s="8"/>
      <c r="R5139" s="8"/>
      <c r="S5139" s="8"/>
      <c r="T5139" s="8"/>
      <c r="U5139" s="8"/>
      <c r="V5139" s="8"/>
      <c r="W5139" s="8"/>
    </row>
    <row r="5140" spans="1:23" ht="14.25" customHeight="1">
      <c r="A5140" s="7">
        <v>38800</v>
      </c>
      <c r="B5140" s="8">
        <v>1.68</v>
      </c>
      <c r="C5140" s="8">
        <v>2.9</v>
      </c>
      <c r="D5140" s="8">
        <v>1.22</v>
      </c>
      <c r="E5140" s="8">
        <v>4.66</v>
      </c>
      <c r="F5140" s="8">
        <v>4.67</v>
      </c>
      <c r="G5140" s="8">
        <v>90.03</v>
      </c>
      <c r="H5140" s="8"/>
      <c r="I5140" s="8"/>
      <c r="J5140" s="8"/>
      <c r="N5140" s="7"/>
      <c r="O5140" s="8"/>
      <c r="P5140" s="8"/>
      <c r="Q5140" s="8"/>
      <c r="R5140" s="8"/>
      <c r="S5140" s="8"/>
      <c r="T5140" s="8"/>
      <c r="U5140" s="8"/>
      <c r="V5140" s="8"/>
      <c r="W5140" s="8"/>
    </row>
    <row r="5141" spans="1:23" ht="14.25" customHeight="1">
      <c r="A5141" s="7">
        <v>38799</v>
      </c>
      <c r="B5141" s="8">
        <v>1.69</v>
      </c>
      <c r="C5141" s="8">
        <v>2.9119999999999999</v>
      </c>
      <c r="D5141" s="8">
        <v>1.222</v>
      </c>
      <c r="E5141" s="8">
        <v>4.7300000000000004</v>
      </c>
      <c r="F5141" s="8">
        <v>4.7300000000000004</v>
      </c>
      <c r="G5141" s="8">
        <v>90.43</v>
      </c>
      <c r="H5141" s="8"/>
      <c r="I5141" s="8"/>
      <c r="J5141" s="8"/>
      <c r="N5141" s="7"/>
      <c r="O5141" s="8"/>
      <c r="P5141" s="8"/>
      <c r="Q5141" s="8"/>
      <c r="R5141" s="8"/>
      <c r="S5141" s="8"/>
      <c r="T5141" s="8"/>
      <c r="U5141" s="8"/>
      <c r="V5141" s="8"/>
      <c r="W5141" s="8"/>
    </row>
    <row r="5142" spans="1:23" ht="14.25" customHeight="1">
      <c r="A5142" s="7">
        <v>38798</v>
      </c>
      <c r="B5142" s="8">
        <v>1.71</v>
      </c>
      <c r="C5142" s="8">
        <v>2.93</v>
      </c>
      <c r="D5142" s="8">
        <v>1.2200000000000002</v>
      </c>
      <c r="E5142" s="8">
        <v>4.6900000000000004</v>
      </c>
      <c r="F5142" s="8">
        <v>4.7</v>
      </c>
      <c r="G5142" s="8">
        <v>89.75</v>
      </c>
      <c r="H5142" s="8"/>
      <c r="I5142" s="8"/>
      <c r="J5142" s="8"/>
      <c r="N5142" s="7"/>
      <c r="O5142" s="8"/>
      <c r="P5142" s="8"/>
      <c r="Q5142" s="8"/>
      <c r="R5142" s="8"/>
      <c r="S5142" s="8"/>
      <c r="T5142" s="8"/>
      <c r="U5142" s="8"/>
      <c r="V5142" s="8"/>
      <c r="W5142" s="8"/>
    </row>
    <row r="5143" spans="1:23" ht="14.25" customHeight="1">
      <c r="A5143" s="7">
        <v>38797</v>
      </c>
      <c r="B5143" s="8">
        <v>1.7</v>
      </c>
      <c r="C5143" s="8">
        <v>2.92</v>
      </c>
      <c r="D5143" s="8">
        <v>1.22</v>
      </c>
      <c r="E5143" s="8">
        <v>4.68</v>
      </c>
      <c r="F5143" s="8">
        <v>4.71</v>
      </c>
      <c r="G5143" s="8">
        <v>89.68</v>
      </c>
      <c r="H5143" s="8"/>
      <c r="I5143" s="8"/>
      <c r="J5143" s="8"/>
      <c r="N5143" s="7"/>
      <c r="O5143" s="8"/>
      <c r="P5143" s="8"/>
      <c r="Q5143" s="8"/>
      <c r="R5143" s="8"/>
      <c r="S5143" s="8"/>
      <c r="T5143" s="8"/>
      <c r="U5143" s="8"/>
      <c r="V5143" s="8"/>
      <c r="W5143" s="8"/>
    </row>
    <row r="5144" spans="1:23" ht="14.25" customHeight="1">
      <c r="A5144" s="7">
        <v>38796</v>
      </c>
      <c r="B5144" s="8">
        <v>1.71</v>
      </c>
      <c r="C5144" s="8">
        <v>2.93</v>
      </c>
      <c r="D5144" s="8">
        <v>1.2200000000000002</v>
      </c>
      <c r="E5144" s="8">
        <v>4.6100000000000003</v>
      </c>
      <c r="F5144" s="8">
        <v>4.66</v>
      </c>
      <c r="G5144" s="8">
        <v>89.16</v>
      </c>
      <c r="H5144" s="8"/>
      <c r="I5144" s="8"/>
      <c r="J5144" s="8"/>
      <c r="N5144" s="7"/>
      <c r="O5144" s="8"/>
      <c r="P5144" s="8"/>
      <c r="Q5144" s="8"/>
      <c r="R5144" s="8"/>
      <c r="S5144" s="8"/>
      <c r="T5144" s="8"/>
      <c r="U5144" s="8"/>
      <c r="V5144" s="8"/>
      <c r="W5144" s="8"/>
    </row>
    <row r="5145" spans="1:23" ht="14.25" customHeight="1">
      <c r="A5145" s="7">
        <v>38793</v>
      </c>
      <c r="B5145" s="8">
        <v>1.7</v>
      </c>
      <c r="C5145" s="8">
        <v>2.92</v>
      </c>
      <c r="D5145" s="8">
        <v>1.22</v>
      </c>
      <c r="E5145" s="8">
        <v>4.62</v>
      </c>
      <c r="F5145" s="8">
        <v>4.68</v>
      </c>
      <c r="G5145" s="8">
        <v>88.98</v>
      </c>
      <c r="H5145" s="8"/>
      <c r="I5145" s="8"/>
      <c r="J5145" s="8"/>
      <c r="N5145" s="7"/>
      <c r="O5145" s="8"/>
      <c r="P5145" s="8"/>
      <c r="Q5145" s="8"/>
      <c r="R5145" s="8"/>
      <c r="S5145" s="8"/>
      <c r="T5145" s="8"/>
      <c r="U5145" s="8"/>
      <c r="V5145" s="8"/>
      <c r="W5145" s="8"/>
    </row>
    <row r="5146" spans="1:23" ht="14.25" customHeight="1">
      <c r="A5146" s="7">
        <v>38792</v>
      </c>
      <c r="B5146" s="8">
        <v>1.72</v>
      </c>
      <c r="C5146" s="8">
        <v>2.91</v>
      </c>
      <c r="D5146" s="8">
        <v>1.1900000000000002</v>
      </c>
      <c r="E5146" s="8">
        <v>4.5999999999999996</v>
      </c>
      <c r="F5146" s="8">
        <v>4.6500000000000004</v>
      </c>
      <c r="G5146" s="8">
        <v>89.06</v>
      </c>
      <c r="H5146" s="8"/>
      <c r="I5146" s="8"/>
      <c r="J5146" s="8"/>
      <c r="N5146" s="7"/>
      <c r="O5146" s="8"/>
      <c r="P5146" s="8"/>
      <c r="Q5146" s="8"/>
      <c r="R5146" s="8"/>
      <c r="S5146" s="8"/>
      <c r="T5146" s="8"/>
      <c r="U5146" s="8"/>
      <c r="V5146" s="8"/>
      <c r="W5146" s="8"/>
    </row>
    <row r="5147" spans="1:23" ht="14.25" customHeight="1">
      <c r="A5147" s="7">
        <v>38791</v>
      </c>
      <c r="B5147" s="8">
        <v>1.71</v>
      </c>
      <c r="C5147" s="8">
        <v>2.91</v>
      </c>
      <c r="D5147" s="8">
        <v>1.2000000000000002</v>
      </c>
      <c r="E5147" s="8">
        <v>4.6900000000000004</v>
      </c>
      <c r="F5147" s="8">
        <v>4.7300000000000004</v>
      </c>
      <c r="G5147" s="8">
        <v>89.72</v>
      </c>
      <c r="H5147" s="8"/>
      <c r="I5147" s="8"/>
      <c r="J5147" s="8"/>
      <c r="N5147" s="7"/>
      <c r="O5147" s="8"/>
      <c r="P5147" s="8"/>
      <c r="Q5147" s="8"/>
      <c r="R5147" s="8"/>
      <c r="S5147" s="8"/>
      <c r="T5147" s="8"/>
      <c r="U5147" s="8"/>
      <c r="V5147" s="8"/>
      <c r="W5147" s="8"/>
    </row>
    <row r="5148" spans="1:23" ht="14.25" customHeight="1">
      <c r="A5148" s="7">
        <v>38790</v>
      </c>
      <c r="B5148" s="8">
        <v>1.69</v>
      </c>
      <c r="C5148" s="8">
        <v>2.9</v>
      </c>
      <c r="D5148" s="8">
        <v>1.21</v>
      </c>
      <c r="E5148" s="8">
        <v>4.68</v>
      </c>
      <c r="F5148" s="8">
        <v>4.71</v>
      </c>
      <c r="G5148" s="8">
        <v>90.06</v>
      </c>
      <c r="H5148" s="8"/>
      <c r="I5148" s="8"/>
      <c r="J5148" s="8"/>
      <c r="N5148" s="7"/>
      <c r="O5148" s="8"/>
      <c r="P5148" s="8"/>
      <c r="Q5148" s="8"/>
      <c r="R5148" s="8"/>
      <c r="S5148" s="8"/>
      <c r="T5148" s="8"/>
      <c r="U5148" s="8"/>
      <c r="V5148" s="8"/>
      <c r="W5148" s="8"/>
    </row>
    <row r="5149" spans="1:23" ht="14.25" customHeight="1">
      <c r="A5149" s="7">
        <v>38789</v>
      </c>
      <c r="B5149" s="8">
        <v>1.68</v>
      </c>
      <c r="C5149" s="8">
        <v>2.9</v>
      </c>
      <c r="D5149" s="8">
        <v>1.22</v>
      </c>
      <c r="E5149" s="8">
        <v>4.78</v>
      </c>
      <c r="F5149" s="8">
        <v>4.7699999999999996</v>
      </c>
      <c r="G5149" s="8">
        <v>90.57</v>
      </c>
      <c r="H5149" s="8"/>
      <c r="I5149" s="8"/>
      <c r="J5149" s="8"/>
      <c r="N5149" s="7"/>
      <c r="O5149" s="8"/>
      <c r="P5149" s="8"/>
      <c r="Q5149" s="8"/>
      <c r="R5149" s="8"/>
      <c r="S5149" s="8"/>
      <c r="T5149" s="8"/>
      <c r="U5149" s="8"/>
      <c r="V5149" s="8"/>
      <c r="W5149" s="8"/>
    </row>
    <row r="5150" spans="1:23" ht="14.25" customHeight="1">
      <c r="A5150" s="7">
        <v>38786</v>
      </c>
      <c r="B5150" s="8">
        <v>1.67</v>
      </c>
      <c r="C5150" s="8">
        <v>2.89</v>
      </c>
      <c r="D5150" s="8">
        <v>1.2200000000000002</v>
      </c>
      <c r="E5150" s="8">
        <v>4.7699999999999996</v>
      </c>
      <c r="F5150" s="8">
        <v>4.76</v>
      </c>
      <c r="G5150" s="8">
        <v>90.85</v>
      </c>
      <c r="H5150" s="8"/>
      <c r="I5150" s="8"/>
      <c r="J5150" s="8"/>
      <c r="N5150" s="7"/>
      <c r="O5150" s="8"/>
      <c r="P5150" s="8"/>
      <c r="Q5150" s="8"/>
      <c r="R5150" s="8"/>
      <c r="S5150" s="8"/>
      <c r="T5150" s="8"/>
      <c r="U5150" s="8"/>
      <c r="V5150" s="8"/>
      <c r="W5150" s="8"/>
    </row>
    <row r="5151" spans="1:23" ht="14.25" customHeight="1">
      <c r="A5151" s="7">
        <v>38785</v>
      </c>
      <c r="B5151" s="8">
        <v>1.68</v>
      </c>
      <c r="C5151" s="8">
        <v>2.88</v>
      </c>
      <c r="D5151" s="8">
        <v>1.2</v>
      </c>
      <c r="E5151" s="8">
        <v>4.75</v>
      </c>
      <c r="F5151" s="8">
        <v>4.74</v>
      </c>
      <c r="G5151" s="8">
        <v>90.73</v>
      </c>
      <c r="H5151" s="8"/>
      <c r="I5151" s="8"/>
      <c r="J5151" s="8"/>
      <c r="N5151" s="7"/>
      <c r="O5151" s="8"/>
      <c r="P5151" s="8"/>
      <c r="Q5151" s="8"/>
      <c r="R5151" s="8"/>
      <c r="S5151" s="8"/>
      <c r="T5151" s="8"/>
      <c r="U5151" s="8"/>
      <c r="V5151" s="8"/>
      <c r="W5151" s="8"/>
    </row>
    <row r="5152" spans="1:23" ht="14.25" customHeight="1">
      <c r="A5152" s="7">
        <v>38784</v>
      </c>
      <c r="B5152" s="8">
        <v>1.69</v>
      </c>
      <c r="C5152" s="8">
        <v>2.88</v>
      </c>
      <c r="D5152" s="8">
        <v>1.19</v>
      </c>
      <c r="E5152" s="8">
        <v>4.75</v>
      </c>
      <c r="F5152" s="8">
        <v>4.7300000000000004</v>
      </c>
      <c r="G5152" s="8">
        <v>90.56</v>
      </c>
      <c r="H5152" s="8"/>
      <c r="I5152" s="8"/>
      <c r="J5152" s="8"/>
      <c r="N5152" s="7"/>
      <c r="O5152" s="8"/>
      <c r="P5152" s="8"/>
      <c r="Q5152" s="8"/>
      <c r="R5152" s="8"/>
      <c r="S5152" s="8"/>
      <c r="T5152" s="8"/>
      <c r="U5152" s="8"/>
      <c r="V5152" s="8"/>
      <c r="W5152" s="8"/>
    </row>
    <row r="5153" spans="1:23" ht="14.25" customHeight="1">
      <c r="A5153" s="7">
        <v>38783</v>
      </c>
      <c r="B5153" s="8">
        <v>1.71</v>
      </c>
      <c r="C5153" s="8">
        <v>2.9</v>
      </c>
      <c r="D5153" s="8">
        <v>1.19</v>
      </c>
      <c r="E5153" s="8">
        <v>4.76</v>
      </c>
      <c r="F5153" s="8">
        <v>4.74</v>
      </c>
      <c r="G5153" s="8">
        <v>90.75</v>
      </c>
      <c r="H5153" s="8"/>
      <c r="I5153" s="8"/>
      <c r="J5153" s="8"/>
      <c r="N5153" s="7"/>
      <c r="O5153" s="8"/>
      <c r="P5153" s="8"/>
      <c r="Q5153" s="8"/>
      <c r="R5153" s="8"/>
      <c r="S5153" s="8"/>
      <c r="T5153" s="8"/>
      <c r="U5153" s="8"/>
      <c r="V5153" s="8"/>
      <c r="W5153" s="8"/>
    </row>
    <row r="5154" spans="1:23" ht="14.25" customHeight="1">
      <c r="A5154" s="7">
        <v>38782</v>
      </c>
      <c r="B5154" s="8">
        <v>1.73</v>
      </c>
      <c r="C5154" s="8">
        <v>2.93</v>
      </c>
      <c r="D5154" s="8">
        <v>1.2000000000000002</v>
      </c>
      <c r="E5154" s="8">
        <v>4.76</v>
      </c>
      <c r="F5154" s="8">
        <v>4.74</v>
      </c>
      <c r="G5154" s="8">
        <v>89.9</v>
      </c>
      <c r="H5154" s="8"/>
      <c r="I5154" s="8"/>
      <c r="J5154" s="8"/>
      <c r="N5154" s="7"/>
      <c r="O5154" s="8"/>
      <c r="P5154" s="8"/>
      <c r="Q5154" s="8"/>
      <c r="R5154" s="8"/>
      <c r="S5154" s="8"/>
      <c r="T5154" s="8"/>
      <c r="U5154" s="8"/>
      <c r="V5154" s="8"/>
      <c r="W5154" s="8"/>
    </row>
    <row r="5155" spans="1:23" ht="14.25" customHeight="1">
      <c r="A5155" s="7">
        <v>38779</v>
      </c>
      <c r="B5155" s="8">
        <v>1.68</v>
      </c>
      <c r="C5155" s="8">
        <v>2.87</v>
      </c>
      <c r="D5155" s="8">
        <v>1.1900000000000002</v>
      </c>
      <c r="E5155" s="8">
        <v>4.71</v>
      </c>
      <c r="F5155" s="8">
        <v>4.68</v>
      </c>
      <c r="G5155" s="8">
        <v>89.59</v>
      </c>
      <c r="H5155" s="8"/>
      <c r="I5155" s="8"/>
      <c r="J5155" s="8"/>
      <c r="N5155" s="7"/>
      <c r="O5155" s="8"/>
      <c r="P5155" s="8"/>
      <c r="Q5155" s="8"/>
      <c r="R5155" s="8"/>
      <c r="S5155" s="8"/>
      <c r="T5155" s="8"/>
      <c r="U5155" s="8"/>
      <c r="V5155" s="8"/>
      <c r="W5155" s="8"/>
    </row>
    <row r="5156" spans="1:23" ht="14.25" customHeight="1">
      <c r="A5156" s="7">
        <v>38778</v>
      </c>
      <c r="B5156" s="8">
        <v>1.69</v>
      </c>
      <c r="C5156" s="8">
        <v>2.9</v>
      </c>
      <c r="D5156" s="8">
        <v>1.21</v>
      </c>
      <c r="E5156" s="8">
        <v>4.68</v>
      </c>
      <c r="F5156" s="8">
        <v>4.6399999999999997</v>
      </c>
      <c r="G5156" s="8">
        <v>89.54</v>
      </c>
      <c r="H5156" s="8"/>
      <c r="I5156" s="8"/>
      <c r="J5156" s="8"/>
      <c r="N5156" s="7"/>
      <c r="O5156" s="8"/>
      <c r="P5156" s="8"/>
      <c r="Q5156" s="8"/>
      <c r="R5156" s="8"/>
      <c r="S5156" s="8"/>
      <c r="T5156" s="8"/>
      <c r="U5156" s="8"/>
      <c r="V5156" s="8"/>
      <c r="W5156" s="8"/>
    </row>
    <row r="5157" spans="1:23" ht="14.25" customHeight="1">
      <c r="A5157" s="7">
        <v>38777</v>
      </c>
      <c r="B5157" s="8">
        <v>1.68</v>
      </c>
      <c r="C5157" s="8">
        <v>2.9</v>
      </c>
      <c r="D5157" s="8">
        <v>1.22</v>
      </c>
      <c r="E5157" s="8">
        <v>4.63</v>
      </c>
      <c r="F5157" s="8">
        <v>4.59</v>
      </c>
      <c r="G5157" s="8">
        <v>90.21</v>
      </c>
      <c r="H5157" s="8"/>
      <c r="I5157" s="8"/>
      <c r="J5157" s="8"/>
      <c r="N5157" s="7"/>
      <c r="O5157" s="8"/>
      <c r="P5157" s="8"/>
      <c r="Q5157" s="8"/>
      <c r="R5157" s="8"/>
      <c r="S5157" s="8"/>
      <c r="T5157" s="8"/>
      <c r="U5157" s="8"/>
      <c r="V5157" s="8"/>
      <c r="W5157" s="8"/>
    </row>
    <row r="5158" spans="1:23" ht="14.25" customHeight="1">
      <c r="A5158" s="7">
        <v>38776</v>
      </c>
      <c r="B5158" s="8">
        <v>1.7030000000000001</v>
      </c>
      <c r="C5158" s="8">
        <v>2.9266000000000001</v>
      </c>
      <c r="D5158" s="8">
        <v>1.2236</v>
      </c>
      <c r="E5158" s="8">
        <v>4.6100000000000003</v>
      </c>
      <c r="F5158" s="8">
        <v>4.55</v>
      </c>
      <c r="G5158" s="8">
        <v>90.14</v>
      </c>
      <c r="H5158" s="8"/>
      <c r="I5158" s="8"/>
      <c r="J5158" s="8"/>
      <c r="N5158" s="7"/>
      <c r="O5158" s="8"/>
      <c r="P5158" s="8"/>
      <c r="Q5158" s="8"/>
      <c r="R5158" s="8"/>
      <c r="S5158" s="8"/>
      <c r="T5158" s="8"/>
      <c r="U5158" s="8"/>
      <c r="V5158" s="8"/>
      <c r="W5158" s="8"/>
    </row>
    <row r="5159" spans="1:23" ht="14.25" customHeight="1">
      <c r="A5159" s="7">
        <v>38775</v>
      </c>
      <c r="B5159" s="8">
        <v>1.8514999999999999</v>
      </c>
      <c r="C5159" s="8">
        <v>2.9224999999999999</v>
      </c>
      <c r="D5159" s="8">
        <v>1.071</v>
      </c>
      <c r="E5159" s="8">
        <v>4.66</v>
      </c>
      <c r="F5159" s="8">
        <v>4.59</v>
      </c>
      <c r="G5159" s="8">
        <v>90.69</v>
      </c>
      <c r="H5159" s="8"/>
      <c r="I5159" s="8"/>
      <c r="J5159" s="8"/>
      <c r="N5159" s="7"/>
      <c r="O5159" s="8"/>
      <c r="P5159" s="8"/>
      <c r="Q5159" s="8"/>
      <c r="R5159" s="8"/>
      <c r="S5159" s="8"/>
      <c r="T5159" s="8"/>
      <c r="U5159" s="8"/>
      <c r="V5159" s="8"/>
      <c r="W5159" s="8"/>
    </row>
    <row r="5160" spans="1:23" ht="14.25" customHeight="1">
      <c r="A5160" s="7">
        <v>38772</v>
      </c>
      <c r="B5160" s="8">
        <v>1.7887999999999999</v>
      </c>
      <c r="C5160" s="8">
        <v>2.9451000000000001</v>
      </c>
      <c r="D5160" s="8">
        <v>1.1563000000000001</v>
      </c>
      <c r="E5160" s="8">
        <v>4.6399999999999997</v>
      </c>
      <c r="F5160" s="8">
        <v>4.58</v>
      </c>
      <c r="G5160" s="8">
        <v>90.6</v>
      </c>
      <c r="H5160" s="8"/>
      <c r="I5160" s="8"/>
      <c r="J5160" s="8"/>
      <c r="N5160" s="7"/>
      <c r="O5160" s="8"/>
      <c r="P5160" s="8"/>
      <c r="Q5160" s="8"/>
      <c r="R5160" s="8"/>
      <c r="S5160" s="8"/>
      <c r="T5160" s="8"/>
      <c r="U5160" s="8"/>
      <c r="V5160" s="8"/>
      <c r="W5160" s="8"/>
    </row>
    <row r="5161" spans="1:23" ht="14.25" customHeight="1">
      <c r="A5161" s="7">
        <v>38771</v>
      </c>
      <c r="B5161" s="8">
        <v>1.7625</v>
      </c>
      <c r="C5161" s="8">
        <v>2.9937</v>
      </c>
      <c r="D5161" s="8">
        <v>1.2312000000000001</v>
      </c>
      <c r="E5161" s="8">
        <v>4.63</v>
      </c>
      <c r="F5161" s="8">
        <v>4.5599999999999996</v>
      </c>
      <c r="G5161" s="8">
        <v>90.4</v>
      </c>
      <c r="H5161" s="8"/>
      <c r="I5161" s="8"/>
      <c r="J5161" s="8"/>
      <c r="N5161" s="7"/>
      <c r="O5161" s="8"/>
      <c r="P5161" s="8"/>
      <c r="Q5161" s="8"/>
      <c r="R5161" s="8"/>
      <c r="S5161" s="8"/>
      <c r="T5161" s="8"/>
      <c r="U5161" s="8"/>
      <c r="V5161" s="8"/>
      <c r="W5161" s="8"/>
    </row>
    <row r="5162" spans="1:23" ht="14.25" customHeight="1">
      <c r="A5162" s="7">
        <v>38770</v>
      </c>
      <c r="B5162" s="8">
        <v>1.6580999999999999</v>
      </c>
      <c r="C5162" s="8">
        <v>2.9171999999999998</v>
      </c>
      <c r="D5162" s="8">
        <v>1.2590999999999999</v>
      </c>
      <c r="E5162" s="8">
        <v>4.57</v>
      </c>
      <c r="F5162" s="8">
        <v>4.53</v>
      </c>
      <c r="G5162" s="8">
        <v>90.6</v>
      </c>
      <c r="H5162" s="8"/>
      <c r="I5162" s="8"/>
      <c r="J5162" s="8"/>
      <c r="N5162" s="7"/>
      <c r="O5162" s="8"/>
      <c r="P5162" s="8"/>
      <c r="Q5162" s="8"/>
      <c r="R5162" s="8"/>
      <c r="S5162" s="8"/>
      <c r="T5162" s="8"/>
      <c r="U5162" s="8"/>
      <c r="V5162" s="8"/>
      <c r="W5162" s="8"/>
    </row>
    <row r="5163" spans="1:23" ht="14.25" customHeight="1">
      <c r="A5163" s="7">
        <v>38769</v>
      </c>
      <c r="B5163" s="8">
        <v>1.5526</v>
      </c>
      <c r="C5163" s="8">
        <v>2.9954999999999998</v>
      </c>
      <c r="D5163" s="8">
        <v>1.4428999999999998</v>
      </c>
      <c r="E5163" s="8">
        <v>4.59</v>
      </c>
      <c r="F5163" s="8">
        <v>4.57</v>
      </c>
      <c r="G5163" s="8">
        <v>90.58</v>
      </c>
      <c r="H5163" s="8"/>
      <c r="I5163" s="8"/>
      <c r="J5163" s="8"/>
      <c r="N5163" s="7"/>
      <c r="O5163" s="8"/>
      <c r="P5163" s="8"/>
      <c r="Q5163" s="8"/>
      <c r="R5163" s="8"/>
      <c r="S5163" s="8"/>
      <c r="T5163" s="8"/>
      <c r="U5163" s="8"/>
      <c r="V5163" s="8"/>
      <c r="W5163" s="8"/>
    </row>
    <row r="5164" spans="1:23" ht="14.25" customHeight="1">
      <c r="A5164" s="7">
        <v>38768</v>
      </c>
      <c r="B5164" s="8">
        <v>1.6588000000000001</v>
      </c>
      <c r="C5164" s="8">
        <v>2.9123999999999999</v>
      </c>
      <c r="D5164" s="8">
        <v>1.2535999999999998</v>
      </c>
      <c r="E5164" s="8">
        <v>4.55</v>
      </c>
      <c r="F5164" s="8">
        <v>4.54</v>
      </c>
      <c r="G5164" s="8">
        <v>90.43</v>
      </c>
      <c r="H5164" s="8"/>
      <c r="I5164" s="8"/>
      <c r="J5164" s="8"/>
      <c r="N5164" s="7"/>
      <c r="O5164" s="8"/>
      <c r="P5164" s="8"/>
      <c r="Q5164" s="8"/>
      <c r="R5164" s="8"/>
      <c r="S5164" s="8"/>
      <c r="T5164" s="8"/>
      <c r="U5164" s="8"/>
      <c r="V5164" s="8"/>
      <c r="W5164" s="8"/>
    </row>
    <row r="5165" spans="1:23" ht="14.25" customHeight="1">
      <c r="A5165" s="7">
        <v>38765</v>
      </c>
      <c r="B5165" s="8">
        <v>1.6319999999999999</v>
      </c>
      <c r="C5165" s="8">
        <v>2.9411999999999998</v>
      </c>
      <c r="D5165" s="8">
        <v>1.3091999999999999</v>
      </c>
      <c r="E5165" s="8">
        <v>4.55</v>
      </c>
      <c r="F5165" s="8">
        <v>4.54</v>
      </c>
      <c r="G5165" s="8">
        <v>90.45</v>
      </c>
      <c r="H5165" s="8"/>
      <c r="I5165" s="8"/>
      <c r="J5165" s="8"/>
      <c r="N5165" s="7"/>
      <c r="O5165" s="8"/>
      <c r="P5165" s="8"/>
      <c r="Q5165" s="8"/>
      <c r="R5165" s="8"/>
      <c r="S5165" s="8"/>
      <c r="T5165" s="8"/>
      <c r="U5165" s="8"/>
      <c r="V5165" s="8"/>
      <c r="W5165" s="8"/>
    </row>
    <row r="5166" spans="1:23" ht="14.25" customHeight="1">
      <c r="A5166" s="7">
        <v>38764</v>
      </c>
      <c r="B5166" s="8">
        <v>1.7466999999999999</v>
      </c>
      <c r="C5166" s="8">
        <v>2.875</v>
      </c>
      <c r="D5166" s="8">
        <v>1.1283000000000001</v>
      </c>
      <c r="E5166" s="8">
        <v>4.59</v>
      </c>
      <c r="F5166" s="8">
        <v>4.59</v>
      </c>
      <c r="G5166" s="8">
        <v>90.61</v>
      </c>
      <c r="H5166" s="8"/>
      <c r="I5166" s="8"/>
      <c r="J5166" s="8"/>
      <c r="N5166" s="7"/>
      <c r="O5166" s="8"/>
      <c r="P5166" s="8"/>
      <c r="Q5166" s="8"/>
      <c r="R5166" s="8"/>
      <c r="S5166" s="8"/>
      <c r="T5166" s="8"/>
      <c r="U5166" s="8"/>
      <c r="V5166" s="8"/>
      <c r="W5166" s="8"/>
    </row>
    <row r="5167" spans="1:23" ht="14.25" customHeight="1">
      <c r="A5167" s="7">
        <v>38763</v>
      </c>
      <c r="B5167" s="8">
        <v>1.5176000000000001</v>
      </c>
      <c r="C5167" s="8">
        <v>2.9108999999999998</v>
      </c>
      <c r="D5167" s="8">
        <v>1.3932999999999998</v>
      </c>
      <c r="E5167" s="8">
        <v>4.5999999999999996</v>
      </c>
      <c r="F5167" s="8">
        <v>4.6100000000000003</v>
      </c>
      <c r="G5167" s="8">
        <v>90.69</v>
      </c>
      <c r="H5167" s="8"/>
      <c r="I5167" s="8"/>
      <c r="J5167" s="8"/>
      <c r="N5167" s="7"/>
      <c r="O5167" s="8"/>
      <c r="P5167" s="8"/>
      <c r="Q5167" s="8"/>
      <c r="R5167" s="8"/>
      <c r="S5167" s="8"/>
      <c r="T5167" s="8"/>
      <c r="U5167" s="8"/>
      <c r="V5167" s="8"/>
      <c r="W5167" s="8"/>
    </row>
    <row r="5168" spans="1:23" ht="14.25" customHeight="1">
      <c r="A5168" s="7">
        <v>38762</v>
      </c>
      <c r="B5168" s="8">
        <v>1.7764</v>
      </c>
      <c r="C5168" s="8">
        <v>2.8723000000000001</v>
      </c>
      <c r="D5168" s="8">
        <v>1.0959000000000001</v>
      </c>
      <c r="E5168" s="8">
        <v>4.6100000000000003</v>
      </c>
      <c r="F5168" s="8">
        <v>4.62</v>
      </c>
      <c r="G5168" s="8">
        <v>90.51</v>
      </c>
      <c r="H5168" s="8"/>
      <c r="I5168" s="8"/>
      <c r="J5168" s="8"/>
      <c r="N5168" s="7"/>
      <c r="O5168" s="8"/>
      <c r="P5168" s="8"/>
      <c r="Q5168" s="8"/>
      <c r="R5168" s="8"/>
      <c r="S5168" s="8"/>
      <c r="T5168" s="8"/>
      <c r="U5168" s="8"/>
      <c r="V5168" s="8"/>
      <c r="W5168" s="8"/>
    </row>
    <row r="5169" spans="1:23" ht="14.25" customHeight="1">
      <c r="A5169" s="7">
        <v>38761</v>
      </c>
      <c r="B5169" s="8">
        <v>1.7963</v>
      </c>
      <c r="C5169" s="8">
        <v>2.8475000000000001</v>
      </c>
      <c r="D5169" s="8">
        <v>1.0512000000000001</v>
      </c>
      <c r="E5169" s="8">
        <v>4.58</v>
      </c>
      <c r="F5169" s="8">
        <v>4.58</v>
      </c>
      <c r="G5169" s="8">
        <v>90.63</v>
      </c>
      <c r="H5169" s="8"/>
      <c r="I5169" s="8"/>
      <c r="J5169" s="8"/>
      <c r="N5169" s="7"/>
      <c r="O5169" s="8"/>
      <c r="P5169" s="8"/>
      <c r="Q5169" s="8"/>
      <c r="R5169" s="8"/>
      <c r="S5169" s="8"/>
      <c r="T5169" s="8"/>
      <c r="U5169" s="8"/>
      <c r="V5169" s="8"/>
      <c r="W5169" s="8"/>
    </row>
    <row r="5170" spans="1:23" ht="14.25" customHeight="1">
      <c r="A5170" s="7">
        <v>38758</v>
      </c>
      <c r="B5170" s="8">
        <v>1.6839</v>
      </c>
      <c r="C5170" s="8">
        <v>2.8673000000000002</v>
      </c>
      <c r="D5170" s="8">
        <v>1.1834000000000002</v>
      </c>
      <c r="E5170" s="8">
        <v>4.59</v>
      </c>
      <c r="F5170" s="8">
        <v>4.59</v>
      </c>
      <c r="G5170" s="8">
        <v>90.56</v>
      </c>
      <c r="H5170" s="8"/>
      <c r="I5170" s="8"/>
      <c r="J5170" s="8"/>
      <c r="N5170" s="7"/>
      <c r="O5170" s="8"/>
      <c r="P5170" s="8"/>
      <c r="Q5170" s="8"/>
      <c r="R5170" s="8"/>
      <c r="S5170" s="8"/>
      <c r="T5170" s="8"/>
      <c r="U5170" s="8"/>
      <c r="V5170" s="8"/>
      <c r="W5170" s="8"/>
    </row>
    <row r="5171" spans="1:23" ht="14.25" customHeight="1">
      <c r="A5171" s="7">
        <v>38757</v>
      </c>
      <c r="B5171" s="8">
        <v>1.7388999999999999</v>
      </c>
      <c r="C5171" s="8">
        <v>2.8715000000000002</v>
      </c>
      <c r="D5171" s="8">
        <v>1.1326000000000003</v>
      </c>
      <c r="E5171" s="8">
        <v>4.55</v>
      </c>
      <c r="F5171" s="8">
        <v>4.54</v>
      </c>
      <c r="G5171" s="8">
        <v>90.29</v>
      </c>
      <c r="H5171" s="8"/>
      <c r="I5171" s="8"/>
      <c r="J5171" s="8"/>
      <c r="N5171" s="7"/>
      <c r="O5171" s="8"/>
      <c r="P5171" s="8"/>
      <c r="Q5171" s="8"/>
      <c r="R5171" s="8"/>
      <c r="S5171" s="8"/>
      <c r="T5171" s="8"/>
      <c r="U5171" s="8"/>
      <c r="V5171" s="8"/>
      <c r="W5171" s="8"/>
    </row>
    <row r="5172" spans="1:23" ht="14.25" customHeight="1">
      <c r="A5172" s="7">
        <v>38756</v>
      </c>
      <c r="B5172" s="8">
        <v>1.6919999999999999</v>
      </c>
      <c r="C5172" s="8">
        <v>2.9714999999999998</v>
      </c>
      <c r="D5172" s="8">
        <v>1.2794999999999999</v>
      </c>
      <c r="E5172" s="8">
        <v>4.55</v>
      </c>
      <c r="F5172" s="8">
        <v>4.5599999999999996</v>
      </c>
      <c r="G5172" s="8">
        <v>90.31</v>
      </c>
      <c r="H5172" s="8"/>
      <c r="I5172" s="8"/>
      <c r="J5172" s="8"/>
      <c r="N5172" s="7"/>
      <c r="O5172" s="8"/>
      <c r="P5172" s="8"/>
      <c r="Q5172" s="8"/>
      <c r="R5172" s="8"/>
      <c r="S5172" s="8"/>
      <c r="T5172" s="8"/>
      <c r="U5172" s="8"/>
      <c r="V5172" s="8"/>
      <c r="W5172" s="8"/>
    </row>
    <row r="5173" spans="1:23" ht="14.25" customHeight="1">
      <c r="A5173" s="7">
        <v>38755</v>
      </c>
      <c r="B5173" s="8">
        <v>1.5566</v>
      </c>
      <c r="C5173" s="8">
        <v>2.9411999999999998</v>
      </c>
      <c r="D5173" s="8">
        <v>1.3845999999999998</v>
      </c>
      <c r="E5173" s="8">
        <v>4.5199999999999996</v>
      </c>
      <c r="F5173" s="8">
        <v>4.57</v>
      </c>
      <c r="G5173" s="8">
        <v>90.18</v>
      </c>
      <c r="H5173" s="8"/>
      <c r="I5173" s="8"/>
      <c r="J5173" s="8"/>
      <c r="N5173" s="7"/>
      <c r="O5173" s="8"/>
      <c r="P5173" s="8"/>
      <c r="Q5173" s="8"/>
      <c r="R5173" s="8"/>
      <c r="S5173" s="8"/>
      <c r="T5173" s="8"/>
      <c r="U5173" s="8"/>
      <c r="V5173" s="8"/>
      <c r="W5173" s="8"/>
    </row>
    <row r="5174" spans="1:23" ht="14.25" customHeight="1">
      <c r="A5174" s="7">
        <v>38754</v>
      </c>
      <c r="B5174" s="8">
        <v>1.5819000000000001</v>
      </c>
      <c r="C5174" s="8">
        <v>3.0106999999999999</v>
      </c>
      <c r="D5174" s="8">
        <v>1.4287999999999998</v>
      </c>
      <c r="E5174" s="8">
        <v>4.51</v>
      </c>
      <c r="F5174" s="8">
        <v>4.55</v>
      </c>
      <c r="G5174" s="8">
        <v>90.31</v>
      </c>
      <c r="H5174" s="8"/>
      <c r="I5174" s="8"/>
      <c r="J5174" s="8"/>
      <c r="N5174" s="7"/>
      <c r="O5174" s="8"/>
      <c r="P5174" s="8"/>
      <c r="Q5174" s="8"/>
      <c r="R5174" s="8"/>
      <c r="S5174" s="8"/>
      <c r="T5174" s="8"/>
      <c r="U5174" s="8"/>
      <c r="V5174" s="8"/>
      <c r="W5174" s="8"/>
    </row>
    <row r="5175" spans="1:23" ht="14.25" customHeight="1">
      <c r="A5175" s="7">
        <v>38753</v>
      </c>
      <c r="B5175" s="8">
        <v>1.6568000000000001</v>
      </c>
      <c r="C5175" s="8">
        <v>2.9836999999999998</v>
      </c>
      <c r="D5175" s="8">
        <v>1.3268999999999997</v>
      </c>
      <c r="E5175" s="8">
        <v>4.5</v>
      </c>
      <c r="F5175" s="8">
        <v>4.54</v>
      </c>
      <c r="G5175" s="8">
        <v>89.89</v>
      </c>
      <c r="H5175" s="8"/>
      <c r="I5175" s="8"/>
      <c r="J5175" s="8"/>
      <c r="N5175" s="7"/>
      <c r="O5175" s="8"/>
      <c r="P5175" s="8"/>
      <c r="Q5175" s="8"/>
      <c r="R5175" s="8"/>
      <c r="S5175" s="8"/>
      <c r="T5175" s="8"/>
      <c r="U5175" s="8"/>
      <c r="V5175" s="8"/>
      <c r="W5175" s="8"/>
    </row>
    <row r="5176" spans="1:23" ht="14.25" customHeight="1">
      <c r="A5176" s="7">
        <v>38751</v>
      </c>
      <c r="B5176" s="8">
        <v>1.6571</v>
      </c>
      <c r="C5176" s="8">
        <v>2.9794999999999998</v>
      </c>
      <c r="D5176" s="8">
        <v>1.3223999999999998</v>
      </c>
      <c r="E5176" s="8">
        <v>4.5</v>
      </c>
      <c r="F5176" s="8">
        <v>4.54</v>
      </c>
      <c r="G5176" s="8">
        <v>89.89</v>
      </c>
      <c r="H5176" s="8"/>
      <c r="I5176" s="8"/>
      <c r="J5176" s="8"/>
      <c r="N5176" s="7"/>
      <c r="O5176" s="8"/>
      <c r="P5176" s="8"/>
      <c r="Q5176" s="8"/>
      <c r="R5176" s="8"/>
      <c r="S5176" s="8"/>
      <c r="T5176" s="8"/>
      <c r="U5176" s="8"/>
      <c r="V5176" s="8"/>
      <c r="W5176" s="8"/>
    </row>
    <row r="5177" spans="1:23" ht="14.25" customHeight="1">
      <c r="A5177" s="7">
        <v>38750</v>
      </c>
      <c r="B5177" s="8">
        <v>1.6571</v>
      </c>
      <c r="C5177" s="8">
        <v>2.9794999999999998</v>
      </c>
      <c r="D5177" s="8">
        <v>1.3223999999999998</v>
      </c>
      <c r="E5177" s="8">
        <v>4.51</v>
      </c>
      <c r="F5177" s="8">
        <v>4.57</v>
      </c>
      <c r="G5177" s="8">
        <v>89.39</v>
      </c>
      <c r="H5177" s="8"/>
      <c r="I5177" s="8"/>
      <c r="J5177" s="8"/>
      <c r="N5177" s="7"/>
      <c r="O5177" s="8"/>
      <c r="P5177" s="8"/>
      <c r="Q5177" s="8"/>
      <c r="R5177" s="8"/>
      <c r="S5177" s="8"/>
      <c r="T5177" s="8"/>
      <c r="U5177" s="8"/>
      <c r="V5177" s="8"/>
      <c r="W5177" s="8"/>
    </row>
    <row r="5178" spans="1:23" ht="14.25" customHeight="1">
      <c r="A5178" s="7">
        <v>38749</v>
      </c>
      <c r="B5178" s="8">
        <v>1.6571</v>
      </c>
      <c r="C5178" s="8">
        <v>2.9794999999999998</v>
      </c>
      <c r="D5178" s="8">
        <v>1.3223999999999998</v>
      </c>
      <c r="E5178" s="8">
        <v>4.51</v>
      </c>
      <c r="F5178" s="8">
        <v>4.57</v>
      </c>
      <c r="G5178" s="8">
        <v>89.48</v>
      </c>
      <c r="H5178" s="8"/>
      <c r="I5178" s="8"/>
      <c r="J5178" s="8"/>
      <c r="N5178" s="7"/>
      <c r="O5178" s="8"/>
      <c r="P5178" s="8"/>
      <c r="Q5178" s="8"/>
      <c r="R5178" s="8"/>
      <c r="S5178" s="8"/>
      <c r="T5178" s="8"/>
      <c r="U5178" s="8"/>
      <c r="V5178" s="8"/>
      <c r="W5178" s="8"/>
    </row>
    <row r="5179" spans="1:23" ht="14.25" customHeight="1">
      <c r="A5179" s="7">
        <v>38748</v>
      </c>
      <c r="B5179" s="8">
        <v>1.6571</v>
      </c>
      <c r="C5179" s="8">
        <v>2.9794999999999998</v>
      </c>
      <c r="D5179" s="8">
        <v>1.3223999999999998</v>
      </c>
      <c r="E5179" s="8">
        <v>4.47</v>
      </c>
      <c r="F5179" s="8">
        <v>4.53</v>
      </c>
      <c r="G5179" s="8">
        <v>88.9</v>
      </c>
      <c r="H5179" s="8"/>
      <c r="I5179" s="8"/>
      <c r="J5179" s="8"/>
      <c r="N5179" s="7"/>
      <c r="O5179" s="8"/>
      <c r="P5179" s="8"/>
      <c r="Q5179" s="8"/>
      <c r="R5179" s="8"/>
      <c r="S5179" s="8"/>
      <c r="T5179" s="8"/>
      <c r="U5179" s="8"/>
      <c r="V5179" s="8"/>
      <c r="W5179" s="8"/>
    </row>
    <row r="5180" spans="1:23" ht="14.25" customHeight="1">
      <c r="A5180" s="7">
        <v>38747</v>
      </c>
      <c r="B5180" s="8">
        <v>1.6571</v>
      </c>
      <c r="C5180" s="8">
        <v>2.9794999999999998</v>
      </c>
      <c r="D5180" s="8">
        <v>1.3223999999999998</v>
      </c>
      <c r="E5180" s="8">
        <v>4.46</v>
      </c>
      <c r="F5180" s="8">
        <v>4.54</v>
      </c>
      <c r="G5180" s="8">
        <v>89.38</v>
      </c>
      <c r="H5180" s="8"/>
      <c r="I5180" s="8"/>
      <c r="J5180" s="8"/>
      <c r="N5180" s="7"/>
      <c r="O5180" s="8"/>
      <c r="P5180" s="8"/>
      <c r="Q5180" s="8"/>
      <c r="R5180" s="8"/>
      <c r="S5180" s="8"/>
      <c r="T5180" s="8"/>
      <c r="U5180" s="8"/>
      <c r="V5180" s="8"/>
      <c r="W5180" s="8"/>
    </row>
    <row r="5181" spans="1:23" ht="14.25" customHeight="1">
      <c r="A5181" s="7">
        <v>38745</v>
      </c>
      <c r="B5181" s="8">
        <v>1.6571</v>
      </c>
      <c r="C5181" s="8">
        <v>2.9794999999999998</v>
      </c>
      <c r="D5181" s="8">
        <v>1.3223999999999998</v>
      </c>
      <c r="E5181" s="8">
        <v>4.45</v>
      </c>
      <c r="F5181" s="8">
        <v>4.5199999999999996</v>
      </c>
      <c r="G5181" s="8">
        <v>89.35</v>
      </c>
      <c r="H5181" s="8"/>
      <c r="I5181" s="8"/>
      <c r="J5181" s="8"/>
      <c r="N5181" s="7"/>
      <c r="O5181" s="8"/>
      <c r="P5181" s="8"/>
      <c r="Q5181" s="8"/>
      <c r="R5181" s="8"/>
      <c r="S5181" s="8"/>
      <c r="T5181" s="8"/>
      <c r="U5181" s="8"/>
      <c r="V5181" s="8"/>
      <c r="W5181" s="8"/>
    </row>
    <row r="5182" spans="1:23" ht="14.25" customHeight="1">
      <c r="A5182" s="7">
        <v>38744</v>
      </c>
      <c r="B5182" s="8">
        <v>1.6574</v>
      </c>
      <c r="C5182" s="8">
        <v>2.9796</v>
      </c>
      <c r="D5182" s="8">
        <v>1.3222</v>
      </c>
      <c r="E5182" s="8">
        <v>4.45</v>
      </c>
      <c r="F5182" s="8">
        <v>4.5199999999999996</v>
      </c>
      <c r="G5182" s="8">
        <v>89.35</v>
      </c>
      <c r="H5182" s="8"/>
      <c r="I5182" s="8"/>
      <c r="J5182" s="8"/>
      <c r="N5182" s="7"/>
      <c r="O5182" s="8"/>
      <c r="P5182" s="8"/>
      <c r="Q5182" s="8"/>
      <c r="R5182" s="8"/>
      <c r="S5182" s="8"/>
      <c r="T5182" s="8"/>
      <c r="U5182" s="8"/>
      <c r="V5182" s="8"/>
      <c r="W5182" s="8"/>
    </row>
    <row r="5183" spans="1:23" ht="14.25" customHeight="1">
      <c r="A5183" s="7">
        <v>38743</v>
      </c>
      <c r="B5183" s="8">
        <v>1.6543000000000001</v>
      </c>
      <c r="C5183" s="8">
        <v>2.9546000000000001</v>
      </c>
      <c r="D5183" s="8">
        <v>1.3003</v>
      </c>
      <c r="E5183" s="8">
        <v>4.4400000000000004</v>
      </c>
      <c r="F5183" s="8">
        <v>4.53</v>
      </c>
      <c r="G5183" s="8">
        <v>88.67</v>
      </c>
      <c r="H5183" s="8"/>
      <c r="I5183" s="8"/>
      <c r="J5183" s="8"/>
      <c r="N5183" s="7"/>
      <c r="O5183" s="8"/>
      <c r="P5183" s="8"/>
      <c r="Q5183" s="8"/>
      <c r="R5183" s="8"/>
      <c r="S5183" s="8"/>
      <c r="T5183" s="8"/>
      <c r="U5183" s="8"/>
      <c r="V5183" s="8"/>
      <c r="W5183" s="8"/>
    </row>
    <row r="5184" spans="1:23" ht="14.25" customHeight="1">
      <c r="A5184" s="7">
        <v>38742</v>
      </c>
      <c r="B5184" s="8">
        <v>1.6572</v>
      </c>
      <c r="C5184" s="8">
        <v>2.9588999999999999</v>
      </c>
      <c r="D5184" s="8">
        <v>1.3016999999999999</v>
      </c>
      <c r="E5184" s="8">
        <v>4.41</v>
      </c>
      <c r="F5184" s="8">
        <v>4.49</v>
      </c>
      <c r="G5184" s="8">
        <v>88.39</v>
      </c>
      <c r="H5184" s="8"/>
      <c r="I5184" s="8"/>
      <c r="J5184" s="8"/>
      <c r="N5184" s="7"/>
      <c r="O5184" s="8"/>
      <c r="P5184" s="8"/>
      <c r="Q5184" s="8"/>
      <c r="R5184" s="8"/>
      <c r="S5184" s="8"/>
      <c r="T5184" s="8"/>
      <c r="U5184" s="8"/>
      <c r="V5184" s="8"/>
      <c r="W5184" s="8"/>
    </row>
    <row r="5185" spans="1:23" ht="14.25" customHeight="1">
      <c r="A5185" s="7">
        <v>38741</v>
      </c>
      <c r="B5185" s="8">
        <v>1.6936</v>
      </c>
      <c r="C5185" s="8">
        <v>2.9676</v>
      </c>
      <c r="D5185" s="8">
        <v>1.274</v>
      </c>
      <c r="E5185" s="8">
        <v>4.32</v>
      </c>
      <c r="F5185" s="8">
        <v>4.4000000000000004</v>
      </c>
      <c r="G5185" s="8">
        <v>87.98</v>
      </c>
      <c r="H5185" s="8"/>
      <c r="I5185" s="8"/>
      <c r="J5185" s="8"/>
      <c r="N5185" s="7"/>
      <c r="O5185" s="8"/>
      <c r="P5185" s="8"/>
      <c r="Q5185" s="8"/>
      <c r="R5185" s="8"/>
      <c r="S5185" s="8"/>
      <c r="T5185" s="8"/>
      <c r="U5185" s="8"/>
      <c r="V5185" s="8"/>
      <c r="W5185" s="8"/>
    </row>
    <row r="5186" spans="1:23" ht="14.25" customHeight="1">
      <c r="A5186" s="7">
        <v>38740</v>
      </c>
      <c r="B5186" s="8">
        <v>1.5874999999999999</v>
      </c>
      <c r="C5186" s="8">
        <v>3.0789</v>
      </c>
      <c r="D5186" s="8">
        <v>1.4914000000000001</v>
      </c>
      <c r="E5186" s="8">
        <v>4.3</v>
      </c>
      <c r="F5186" s="8">
        <v>4.3600000000000003</v>
      </c>
      <c r="G5186" s="8">
        <v>87.93</v>
      </c>
      <c r="H5186" s="8"/>
      <c r="I5186" s="8"/>
      <c r="J5186" s="8"/>
      <c r="N5186" s="7"/>
      <c r="O5186" s="8"/>
      <c r="P5186" s="8"/>
      <c r="Q5186" s="8"/>
      <c r="R5186" s="8"/>
      <c r="S5186" s="8"/>
      <c r="T5186" s="8"/>
      <c r="U5186" s="8"/>
      <c r="V5186" s="8"/>
      <c r="W5186" s="8"/>
    </row>
    <row r="5187" spans="1:23" ht="14.25" customHeight="1">
      <c r="A5187" s="7">
        <v>38737</v>
      </c>
      <c r="B5187" s="8">
        <v>1.6252</v>
      </c>
      <c r="C5187" s="8">
        <v>3.0438999999999998</v>
      </c>
      <c r="D5187" s="8">
        <v>1.4186999999999999</v>
      </c>
      <c r="E5187" s="8">
        <v>4.3099999999999996</v>
      </c>
      <c r="F5187" s="8">
        <v>4.37</v>
      </c>
      <c r="G5187" s="8">
        <v>88.97</v>
      </c>
      <c r="H5187" s="8"/>
      <c r="I5187" s="8"/>
      <c r="J5187" s="8"/>
      <c r="N5187" s="7"/>
      <c r="O5187" s="8"/>
      <c r="P5187" s="8"/>
      <c r="Q5187" s="8"/>
      <c r="R5187" s="8"/>
      <c r="S5187" s="8"/>
      <c r="T5187" s="8"/>
      <c r="U5187" s="8"/>
      <c r="V5187" s="8"/>
      <c r="W5187" s="8"/>
    </row>
    <row r="5188" spans="1:23" ht="14.25" customHeight="1">
      <c r="A5188" s="7">
        <v>38736</v>
      </c>
      <c r="B5188" s="8">
        <v>1.6087</v>
      </c>
      <c r="C5188" s="8">
        <v>2.9916</v>
      </c>
      <c r="D5188" s="8">
        <v>1.3829</v>
      </c>
      <c r="E5188" s="8">
        <v>4.3099999999999996</v>
      </c>
      <c r="F5188" s="8">
        <v>4.38</v>
      </c>
      <c r="G5188" s="8">
        <v>89.32</v>
      </c>
      <c r="H5188" s="8"/>
      <c r="I5188" s="8"/>
      <c r="J5188" s="8"/>
      <c r="N5188" s="7"/>
      <c r="O5188" s="8"/>
      <c r="P5188" s="8"/>
      <c r="Q5188" s="8"/>
      <c r="R5188" s="8"/>
      <c r="S5188" s="8"/>
      <c r="T5188" s="8"/>
      <c r="U5188" s="8"/>
      <c r="V5188" s="8"/>
      <c r="W5188" s="8"/>
    </row>
    <row r="5189" spans="1:23" ht="14.25" customHeight="1">
      <c r="A5189" s="7">
        <v>38735</v>
      </c>
      <c r="B5189" s="8">
        <v>1.6020000000000001</v>
      </c>
      <c r="C5189" s="8">
        <v>2.9971999999999999</v>
      </c>
      <c r="D5189" s="8">
        <v>1.3951999999999998</v>
      </c>
      <c r="E5189" s="8">
        <v>4.28</v>
      </c>
      <c r="F5189" s="8">
        <v>4.34</v>
      </c>
      <c r="G5189" s="8">
        <v>89.24</v>
      </c>
      <c r="H5189" s="8"/>
      <c r="I5189" s="8"/>
      <c r="J5189" s="8"/>
      <c r="N5189" s="7"/>
      <c r="O5189" s="8"/>
      <c r="P5189" s="8"/>
      <c r="Q5189" s="8"/>
      <c r="R5189" s="8"/>
      <c r="S5189" s="8"/>
      <c r="T5189" s="8"/>
      <c r="U5189" s="8"/>
      <c r="V5189" s="8"/>
      <c r="W5189" s="8"/>
    </row>
    <row r="5190" spans="1:23" ht="14.25" customHeight="1">
      <c r="A5190" s="7">
        <v>38734</v>
      </c>
      <c r="B5190" s="8">
        <v>1.6837</v>
      </c>
      <c r="C5190" s="8">
        <v>3.0129000000000001</v>
      </c>
      <c r="D5190" s="8">
        <v>1.3292000000000002</v>
      </c>
      <c r="E5190" s="8">
        <v>4.2699999999999996</v>
      </c>
      <c r="F5190" s="8">
        <v>4.34</v>
      </c>
      <c r="G5190" s="8">
        <v>89.24</v>
      </c>
      <c r="H5190" s="8"/>
      <c r="I5190" s="8"/>
      <c r="J5190" s="8"/>
      <c r="N5190" s="7"/>
      <c r="O5190" s="8"/>
      <c r="P5190" s="8"/>
      <c r="Q5190" s="8"/>
      <c r="R5190" s="8"/>
      <c r="S5190" s="8"/>
      <c r="T5190" s="8"/>
      <c r="U5190" s="8"/>
      <c r="V5190" s="8"/>
      <c r="W5190" s="8"/>
    </row>
    <row r="5191" spans="1:23" ht="14.25" customHeight="1">
      <c r="A5191" s="7">
        <v>38733</v>
      </c>
      <c r="B5191" s="8">
        <v>1.6984999999999999</v>
      </c>
      <c r="C5191" s="8">
        <v>3.0310999999999999</v>
      </c>
      <c r="D5191" s="8">
        <v>1.3326</v>
      </c>
      <c r="E5191" s="8">
        <v>4.28</v>
      </c>
      <c r="F5191" s="8">
        <v>4.3600000000000003</v>
      </c>
      <c r="G5191" s="8">
        <v>89.07</v>
      </c>
      <c r="H5191" s="8"/>
      <c r="I5191" s="8"/>
      <c r="J5191" s="8"/>
      <c r="N5191" s="7"/>
      <c r="O5191" s="8"/>
      <c r="P5191" s="8"/>
      <c r="Q5191" s="8"/>
      <c r="R5191" s="8"/>
      <c r="S5191" s="8"/>
      <c r="T5191" s="8"/>
      <c r="U5191" s="8"/>
      <c r="V5191" s="8"/>
      <c r="W5191" s="8"/>
    </row>
    <row r="5192" spans="1:23" ht="14.25" customHeight="1">
      <c r="A5192" s="7">
        <v>38730</v>
      </c>
      <c r="B5192" s="8">
        <v>1.5363</v>
      </c>
      <c r="C5192" s="8">
        <v>3.0228999999999999</v>
      </c>
      <c r="D5192" s="8">
        <v>1.4865999999999999</v>
      </c>
      <c r="E5192" s="8">
        <v>4.28</v>
      </c>
      <c r="F5192" s="8">
        <v>4.3600000000000003</v>
      </c>
      <c r="G5192" s="8">
        <v>88.85</v>
      </c>
      <c r="H5192" s="8"/>
      <c r="I5192" s="8"/>
      <c r="J5192" s="8"/>
      <c r="N5192" s="7"/>
      <c r="O5192" s="8"/>
      <c r="P5192" s="8"/>
      <c r="Q5192" s="8"/>
      <c r="R5192" s="8"/>
      <c r="S5192" s="8"/>
      <c r="T5192" s="8"/>
      <c r="U5192" s="8"/>
      <c r="V5192" s="8"/>
      <c r="W5192" s="8"/>
    </row>
    <row r="5193" spans="1:23" ht="14.25" customHeight="1">
      <c r="A5193" s="7">
        <v>38729</v>
      </c>
      <c r="B5193" s="8">
        <v>1.6221000000000001</v>
      </c>
      <c r="C5193" s="8">
        <v>3.0432000000000001</v>
      </c>
      <c r="D5193" s="8">
        <v>1.4211</v>
      </c>
      <c r="E5193" s="8">
        <v>4.3499999999999996</v>
      </c>
      <c r="F5193" s="8">
        <v>4.42</v>
      </c>
      <c r="G5193" s="8">
        <v>89.48</v>
      </c>
      <c r="H5193" s="8"/>
      <c r="I5193" s="8"/>
      <c r="J5193" s="8"/>
      <c r="N5193" s="7"/>
      <c r="O5193" s="8"/>
      <c r="P5193" s="8"/>
      <c r="Q5193" s="8"/>
      <c r="R5193" s="8"/>
      <c r="S5193" s="8"/>
      <c r="T5193" s="8"/>
      <c r="U5193" s="8"/>
      <c r="V5193" s="8"/>
      <c r="W5193" s="8"/>
    </row>
    <row r="5194" spans="1:23" ht="14.25" customHeight="1">
      <c r="A5194" s="7">
        <v>38728</v>
      </c>
      <c r="B5194" s="8">
        <v>1.5986</v>
      </c>
      <c r="C5194" s="8">
        <v>3.0678000000000001</v>
      </c>
      <c r="D5194" s="8">
        <v>1.4692000000000001</v>
      </c>
      <c r="E5194" s="8">
        <v>4.3899999999999997</v>
      </c>
      <c r="F5194" s="8">
        <v>4.46</v>
      </c>
      <c r="G5194" s="8">
        <v>88.98</v>
      </c>
      <c r="H5194" s="8"/>
      <c r="I5194" s="8"/>
      <c r="J5194" s="8"/>
      <c r="N5194" s="7"/>
      <c r="O5194" s="8"/>
      <c r="P5194" s="8"/>
      <c r="Q5194" s="8"/>
      <c r="R5194" s="8"/>
      <c r="S5194" s="8"/>
      <c r="T5194" s="8"/>
      <c r="U5194" s="8"/>
      <c r="V5194" s="8"/>
      <c r="W5194" s="8"/>
    </row>
    <row r="5195" spans="1:23" ht="14.25" customHeight="1">
      <c r="A5195" s="7">
        <v>38727</v>
      </c>
      <c r="B5195" s="8">
        <v>1.6435999999999999</v>
      </c>
      <c r="C5195" s="8">
        <v>3.0476000000000001</v>
      </c>
      <c r="D5195" s="8">
        <v>1.4040000000000001</v>
      </c>
      <c r="E5195" s="8">
        <v>4.3600000000000003</v>
      </c>
      <c r="F5195" s="8">
        <v>4.43</v>
      </c>
      <c r="G5195" s="8">
        <v>89.35</v>
      </c>
      <c r="H5195" s="8"/>
      <c r="I5195" s="8"/>
      <c r="J5195" s="8"/>
      <c r="N5195" s="7"/>
      <c r="O5195" s="8"/>
      <c r="P5195" s="8"/>
      <c r="Q5195" s="8"/>
      <c r="R5195" s="8"/>
      <c r="S5195" s="8"/>
      <c r="T5195" s="8"/>
      <c r="U5195" s="8"/>
      <c r="V5195" s="8"/>
      <c r="W5195" s="8"/>
    </row>
    <row r="5196" spans="1:23" ht="14.25" customHeight="1">
      <c r="A5196" s="7">
        <v>38726</v>
      </c>
      <c r="B5196" s="8">
        <v>1.6531</v>
      </c>
      <c r="C5196" s="8">
        <v>3.0634000000000001</v>
      </c>
      <c r="D5196" s="8">
        <v>1.4103000000000001</v>
      </c>
      <c r="E5196" s="8">
        <v>4.32</v>
      </c>
      <c r="F5196" s="8">
        <v>4.38</v>
      </c>
      <c r="G5196" s="8">
        <v>89.3</v>
      </c>
      <c r="H5196" s="8"/>
      <c r="I5196" s="8"/>
      <c r="J5196" s="8"/>
      <c r="N5196" s="7"/>
      <c r="O5196" s="8"/>
      <c r="P5196" s="8"/>
      <c r="Q5196" s="8"/>
      <c r="R5196" s="8"/>
      <c r="S5196" s="8"/>
      <c r="T5196" s="8"/>
      <c r="U5196" s="8"/>
      <c r="V5196" s="8"/>
      <c r="W5196" s="8"/>
    </row>
    <row r="5197" spans="1:23" ht="14.25" customHeight="1">
      <c r="A5197" s="7">
        <v>38723</v>
      </c>
      <c r="B5197" s="8">
        <v>1.663</v>
      </c>
      <c r="C5197" s="8">
        <v>3.0848</v>
      </c>
      <c r="D5197" s="8">
        <v>1.4218</v>
      </c>
      <c r="E5197" s="8">
        <v>4.32</v>
      </c>
      <c r="F5197" s="8">
        <v>4.38</v>
      </c>
      <c r="G5197" s="8">
        <v>88.89</v>
      </c>
      <c r="H5197" s="8"/>
      <c r="I5197" s="8"/>
      <c r="J5197" s="8"/>
      <c r="N5197" s="7"/>
      <c r="O5197" s="8"/>
      <c r="P5197" s="8"/>
      <c r="Q5197" s="8"/>
      <c r="R5197" s="8"/>
      <c r="S5197" s="8"/>
      <c r="T5197" s="8"/>
      <c r="U5197" s="8"/>
      <c r="V5197" s="8"/>
      <c r="W5197" s="8"/>
    </row>
    <row r="5198" spans="1:23" ht="14.25" customHeight="1">
      <c r="A5198" s="7">
        <v>38722</v>
      </c>
      <c r="B5198" s="8">
        <v>1.7011000000000001</v>
      </c>
      <c r="C5198" s="8">
        <v>2.9971000000000001</v>
      </c>
      <c r="D5198" s="8">
        <v>1.296</v>
      </c>
      <c r="E5198" s="8">
        <v>4.29</v>
      </c>
      <c r="F5198" s="8">
        <v>4.3600000000000003</v>
      </c>
      <c r="G5198" s="8">
        <v>89.36</v>
      </c>
      <c r="H5198" s="8"/>
      <c r="I5198" s="8"/>
      <c r="J5198" s="8"/>
      <c r="N5198" s="7"/>
      <c r="O5198" s="8"/>
      <c r="P5198" s="8"/>
      <c r="Q5198" s="8"/>
      <c r="R5198" s="8"/>
      <c r="S5198" s="8"/>
      <c r="T5198" s="8"/>
      <c r="U5198" s="8"/>
      <c r="V5198" s="8"/>
      <c r="W5198" s="8"/>
    </row>
    <row r="5199" spans="1:23" ht="14.25" customHeight="1">
      <c r="A5199" s="7">
        <v>38721</v>
      </c>
      <c r="B5199" s="8">
        <v>1.67</v>
      </c>
      <c r="C5199" s="8">
        <v>3.0720000000000001</v>
      </c>
      <c r="D5199" s="8">
        <v>1.4020000000000001</v>
      </c>
      <c r="E5199" s="8">
        <v>4.28</v>
      </c>
      <c r="F5199" s="8">
        <v>4.3600000000000003</v>
      </c>
      <c r="G5199" s="8">
        <v>89.13</v>
      </c>
      <c r="H5199" s="8"/>
      <c r="I5199" s="8"/>
      <c r="J5199" s="8"/>
      <c r="N5199" s="7"/>
      <c r="O5199" s="8"/>
      <c r="P5199" s="8"/>
      <c r="Q5199" s="8"/>
      <c r="R5199" s="8"/>
      <c r="S5199" s="8"/>
      <c r="T5199" s="8"/>
      <c r="U5199" s="8"/>
      <c r="V5199" s="8"/>
      <c r="W5199" s="8"/>
    </row>
    <row r="5200" spans="1:23" ht="14.25" customHeight="1">
      <c r="A5200" s="7">
        <v>38720</v>
      </c>
      <c r="B5200" s="8">
        <v>1.7782</v>
      </c>
      <c r="C5200" s="8">
        <v>3.1215999999999999</v>
      </c>
      <c r="D5200" s="8">
        <v>1.3433999999999999</v>
      </c>
      <c r="E5200" s="8">
        <v>4.3</v>
      </c>
      <c r="F5200" s="8">
        <v>4.37</v>
      </c>
      <c r="G5200" s="8">
        <v>89.87</v>
      </c>
      <c r="H5200" s="8"/>
      <c r="I5200" s="8"/>
      <c r="J5200" s="8"/>
      <c r="N5200" s="7"/>
      <c r="O5200" s="8"/>
      <c r="P5200" s="8"/>
      <c r="Q5200" s="8"/>
      <c r="R5200" s="8"/>
      <c r="S5200" s="8"/>
      <c r="T5200" s="8"/>
      <c r="U5200" s="8"/>
      <c r="V5200" s="8"/>
      <c r="W5200" s="8"/>
    </row>
    <row r="5201" spans="1:23" ht="14.25" customHeight="1">
      <c r="A5201" s="7">
        <v>38719</v>
      </c>
      <c r="B5201" s="8">
        <v>1.7782</v>
      </c>
      <c r="C5201" s="8">
        <v>3.1215999999999999</v>
      </c>
      <c r="D5201" s="8">
        <v>1.3433999999999999</v>
      </c>
      <c r="E5201" s="8">
        <v>4.3499999999999996</v>
      </c>
      <c r="F5201" s="8">
        <v>4.3899999999999997</v>
      </c>
      <c r="G5201" s="8">
        <v>91.21</v>
      </c>
      <c r="H5201" s="8"/>
      <c r="I5201" s="8"/>
      <c r="J5201" s="8"/>
      <c r="N5201" s="7"/>
      <c r="O5201" s="8"/>
      <c r="P5201" s="8"/>
      <c r="Q5201" s="8"/>
      <c r="R5201" s="8"/>
      <c r="S5201" s="8"/>
      <c r="T5201" s="8"/>
      <c r="U5201" s="8"/>
      <c r="V5201" s="8"/>
      <c r="W5201" s="8"/>
    </row>
    <row r="5202" spans="1:23" ht="14.25" customHeight="1">
      <c r="A5202" s="7">
        <v>38717</v>
      </c>
      <c r="B5202" s="8">
        <v>1.7782</v>
      </c>
      <c r="C5202" s="8">
        <v>3.1215999999999999</v>
      </c>
      <c r="D5202" s="8">
        <v>1.3433999999999999</v>
      </c>
      <c r="E5202" s="8">
        <v>4.3499999999999996</v>
      </c>
      <c r="F5202" s="8">
        <v>4.3899999999999997</v>
      </c>
      <c r="G5202" s="8">
        <v>91.39</v>
      </c>
      <c r="H5202" s="8"/>
      <c r="I5202" s="8"/>
      <c r="J5202" s="8"/>
      <c r="N5202" s="7"/>
      <c r="O5202" s="8"/>
      <c r="P5202" s="8"/>
      <c r="Q5202" s="8"/>
      <c r="R5202" s="8"/>
      <c r="S5202" s="8"/>
      <c r="T5202" s="8"/>
      <c r="U5202" s="8"/>
      <c r="V5202" s="8"/>
      <c r="W5202" s="8"/>
    </row>
    <row r="5203" spans="1:23" ht="14.25" customHeight="1">
      <c r="A5203" s="7">
        <v>38716</v>
      </c>
      <c r="B5203" s="8">
        <v>1.86</v>
      </c>
      <c r="C5203" s="8">
        <v>3.2235999999999998</v>
      </c>
      <c r="D5203" s="8">
        <v>1.3635999999999997</v>
      </c>
      <c r="E5203" s="8">
        <v>4.3499999999999996</v>
      </c>
      <c r="F5203" s="8">
        <v>4.3899999999999997</v>
      </c>
      <c r="G5203" s="8">
        <v>91.39</v>
      </c>
      <c r="H5203" s="8"/>
      <c r="I5203" s="8"/>
      <c r="J5203" s="8"/>
      <c r="N5203" s="7"/>
      <c r="O5203" s="8"/>
      <c r="P5203" s="8"/>
      <c r="Q5203" s="8"/>
      <c r="R5203" s="8"/>
      <c r="S5203" s="8"/>
      <c r="T5203" s="8"/>
      <c r="U5203" s="8"/>
      <c r="V5203" s="8"/>
      <c r="W5203" s="8"/>
    </row>
    <row r="5204" spans="1:23" ht="14.25" customHeight="1">
      <c r="A5204" s="7">
        <v>38715</v>
      </c>
      <c r="B5204" s="8">
        <v>1.7573000000000001</v>
      </c>
      <c r="C5204" s="8">
        <v>3.1745999999999999</v>
      </c>
      <c r="D5204" s="8">
        <v>1.4172999999999998</v>
      </c>
      <c r="E5204" s="8">
        <v>4.33</v>
      </c>
      <c r="F5204" s="8">
        <v>4.37</v>
      </c>
      <c r="G5204" s="8">
        <v>91.09</v>
      </c>
      <c r="H5204" s="8"/>
      <c r="I5204" s="8"/>
      <c r="J5204" s="8"/>
      <c r="N5204" s="7"/>
      <c r="O5204" s="8"/>
      <c r="P5204" s="8"/>
      <c r="Q5204" s="8"/>
      <c r="R5204" s="8"/>
      <c r="S5204" s="8"/>
      <c r="T5204" s="8"/>
      <c r="U5204" s="8"/>
      <c r="V5204" s="8"/>
      <c r="W5204" s="8"/>
    </row>
    <row r="5205" spans="1:23" ht="14.25" customHeight="1">
      <c r="A5205" s="7">
        <v>38714</v>
      </c>
      <c r="B5205" s="8">
        <v>1.7065999999999999</v>
      </c>
      <c r="C5205" s="8">
        <v>3.1640999999999999</v>
      </c>
      <c r="D5205" s="8">
        <v>1.4575</v>
      </c>
      <c r="E5205" s="8">
        <v>4.32</v>
      </c>
      <c r="F5205" s="8">
        <v>4.38</v>
      </c>
      <c r="G5205" s="8">
        <v>91.2</v>
      </c>
      <c r="H5205" s="8"/>
      <c r="I5205" s="8"/>
      <c r="J5205" s="8"/>
      <c r="N5205" s="7"/>
      <c r="O5205" s="8"/>
      <c r="P5205" s="8"/>
      <c r="Q5205" s="8"/>
      <c r="R5205" s="8"/>
      <c r="S5205" s="8"/>
      <c r="T5205" s="8"/>
      <c r="U5205" s="8"/>
      <c r="V5205" s="8"/>
      <c r="W5205" s="8"/>
    </row>
    <row r="5206" spans="1:23" ht="14.25" customHeight="1">
      <c r="A5206" s="7">
        <v>38713</v>
      </c>
      <c r="B5206" s="8">
        <v>1.6994</v>
      </c>
      <c r="C5206" s="8">
        <v>3.2484999999999999</v>
      </c>
      <c r="D5206" s="8">
        <v>1.5490999999999999</v>
      </c>
      <c r="E5206" s="8">
        <v>4.3</v>
      </c>
      <c r="F5206" s="8">
        <v>4.34</v>
      </c>
      <c r="G5206" s="8">
        <v>91.19</v>
      </c>
      <c r="H5206" s="8"/>
      <c r="I5206" s="8"/>
      <c r="J5206" s="8"/>
      <c r="N5206" s="7"/>
      <c r="O5206" s="8"/>
      <c r="P5206" s="8"/>
      <c r="Q5206" s="8"/>
      <c r="R5206" s="8"/>
      <c r="S5206" s="8"/>
      <c r="T5206" s="8"/>
      <c r="U5206" s="8"/>
      <c r="V5206" s="8"/>
      <c r="W5206" s="8"/>
    </row>
    <row r="5207" spans="1:23" ht="14.25" customHeight="1">
      <c r="A5207" s="7">
        <v>38712</v>
      </c>
      <c r="B5207" s="8">
        <v>1.7523</v>
      </c>
      <c r="C5207" s="8">
        <v>3.2170999999999998</v>
      </c>
      <c r="D5207" s="8">
        <v>1.4647999999999999</v>
      </c>
      <c r="E5207" s="8">
        <v>4.32</v>
      </c>
      <c r="F5207" s="8">
        <v>4.38</v>
      </c>
      <c r="G5207" s="8">
        <v>90.98</v>
      </c>
      <c r="H5207" s="8"/>
      <c r="I5207" s="8"/>
      <c r="J5207" s="8"/>
      <c r="N5207" s="7"/>
      <c r="O5207" s="8"/>
      <c r="P5207" s="8"/>
      <c r="Q5207" s="8"/>
      <c r="R5207" s="8"/>
      <c r="S5207" s="8"/>
      <c r="T5207" s="8"/>
      <c r="U5207" s="8"/>
      <c r="V5207" s="8"/>
      <c r="W5207" s="8"/>
    </row>
    <row r="5208" spans="1:23" ht="14.25" customHeight="1">
      <c r="A5208" s="7">
        <v>38709</v>
      </c>
      <c r="B5208" s="8">
        <v>1.8317000000000001</v>
      </c>
      <c r="C5208" s="8">
        <v>3.1474000000000002</v>
      </c>
      <c r="D5208" s="8">
        <v>1.3157000000000001</v>
      </c>
      <c r="E5208" s="8">
        <v>4.32</v>
      </c>
      <c r="F5208" s="8">
        <v>4.38</v>
      </c>
      <c r="G5208" s="8">
        <v>90.78</v>
      </c>
      <c r="H5208" s="8"/>
      <c r="I5208" s="8"/>
      <c r="J5208" s="8"/>
      <c r="N5208" s="7"/>
      <c r="O5208" s="8"/>
      <c r="P5208" s="8"/>
      <c r="Q5208" s="8"/>
      <c r="R5208" s="8"/>
      <c r="S5208" s="8"/>
      <c r="T5208" s="8"/>
      <c r="U5208" s="8"/>
      <c r="V5208" s="8"/>
      <c r="W5208" s="8"/>
    </row>
    <row r="5209" spans="1:23" ht="14.25" customHeight="1">
      <c r="A5209" s="7">
        <v>38708</v>
      </c>
      <c r="B5209" s="8">
        <v>1.6405000000000001</v>
      </c>
      <c r="C5209" s="8">
        <v>3.2789000000000001</v>
      </c>
      <c r="D5209" s="8">
        <v>1.6384000000000001</v>
      </c>
      <c r="E5209" s="8">
        <v>4.38</v>
      </c>
      <c r="F5209" s="8">
        <v>4.4400000000000004</v>
      </c>
      <c r="G5209" s="8">
        <v>90.82</v>
      </c>
      <c r="H5209" s="8"/>
      <c r="I5209" s="8"/>
      <c r="J5209" s="8"/>
      <c r="N5209" s="7"/>
      <c r="O5209" s="8"/>
      <c r="P5209" s="8"/>
      <c r="Q5209" s="8"/>
      <c r="R5209" s="8"/>
      <c r="S5209" s="8"/>
      <c r="T5209" s="8"/>
      <c r="U5209" s="8"/>
      <c r="V5209" s="8"/>
      <c r="W5209" s="8"/>
    </row>
    <row r="5210" spans="1:23" ht="14.25" customHeight="1">
      <c r="A5210" s="7">
        <v>38707</v>
      </c>
      <c r="B5210" s="8">
        <v>2.1131000000000002</v>
      </c>
      <c r="C5210" s="8">
        <v>3.1295999999999999</v>
      </c>
      <c r="D5210" s="8">
        <v>1.0164999999999997</v>
      </c>
      <c r="E5210" s="8">
        <v>4.42</v>
      </c>
      <c r="F5210" s="8">
        <v>4.49</v>
      </c>
      <c r="G5210" s="8">
        <v>90.94</v>
      </c>
      <c r="H5210" s="8"/>
      <c r="I5210" s="8"/>
      <c r="J5210" s="8"/>
      <c r="N5210" s="7"/>
      <c r="O5210" s="8"/>
      <c r="P5210" s="8"/>
      <c r="Q5210" s="8"/>
      <c r="R5210" s="8"/>
      <c r="S5210" s="8"/>
      <c r="T5210" s="8"/>
      <c r="U5210" s="8"/>
      <c r="V5210" s="8"/>
      <c r="W5210" s="8"/>
    </row>
    <row r="5211" spans="1:23" ht="14.25" customHeight="1">
      <c r="A5211" s="7">
        <v>38706</v>
      </c>
      <c r="B5211" s="8">
        <v>1.7685999999999999</v>
      </c>
      <c r="C5211" s="8">
        <v>3.1905000000000001</v>
      </c>
      <c r="D5211" s="8">
        <v>1.4219000000000002</v>
      </c>
      <c r="E5211" s="8">
        <v>4.4000000000000004</v>
      </c>
      <c r="F5211" s="8">
        <v>4.47</v>
      </c>
      <c r="G5211" s="8">
        <v>90.83</v>
      </c>
      <c r="H5211" s="8"/>
      <c r="I5211" s="8"/>
      <c r="J5211" s="8"/>
      <c r="N5211" s="7"/>
      <c r="O5211" s="8"/>
      <c r="P5211" s="8"/>
      <c r="Q5211" s="8"/>
      <c r="R5211" s="8"/>
      <c r="S5211" s="8"/>
      <c r="T5211" s="8"/>
      <c r="U5211" s="8"/>
      <c r="V5211" s="8"/>
      <c r="W5211" s="8"/>
    </row>
    <row r="5212" spans="1:23" ht="14.25" customHeight="1">
      <c r="A5212" s="7">
        <v>38705</v>
      </c>
      <c r="B5212" s="8">
        <v>1.8143</v>
      </c>
      <c r="C5212" s="8">
        <v>3.1541999999999999</v>
      </c>
      <c r="D5212" s="8">
        <v>1.3398999999999999</v>
      </c>
      <c r="E5212" s="8">
        <v>4.37</v>
      </c>
      <c r="F5212" s="8">
        <v>4.45</v>
      </c>
      <c r="G5212" s="8">
        <v>89.89</v>
      </c>
      <c r="H5212" s="8"/>
      <c r="I5212" s="8"/>
      <c r="J5212" s="8"/>
      <c r="N5212" s="7"/>
      <c r="O5212" s="8"/>
      <c r="P5212" s="8"/>
      <c r="Q5212" s="8"/>
      <c r="R5212" s="8"/>
      <c r="S5212" s="8"/>
      <c r="T5212" s="8"/>
      <c r="U5212" s="8"/>
      <c r="V5212" s="8"/>
      <c r="W5212" s="8"/>
    </row>
    <row r="5213" spans="1:23" ht="14.25" customHeight="1">
      <c r="A5213" s="7">
        <v>38702</v>
      </c>
      <c r="B5213" s="8">
        <v>1.7403999999999999</v>
      </c>
      <c r="C5213" s="8">
        <v>3.1766999999999999</v>
      </c>
      <c r="D5213" s="8">
        <v>1.4362999999999999</v>
      </c>
      <c r="E5213" s="8">
        <v>4.3600000000000003</v>
      </c>
      <c r="F5213" s="8">
        <v>4.45</v>
      </c>
      <c r="G5213" s="8">
        <v>89.7</v>
      </c>
      <c r="H5213" s="8"/>
      <c r="I5213" s="8"/>
      <c r="J5213" s="8"/>
      <c r="N5213" s="7"/>
      <c r="O5213" s="8"/>
      <c r="P5213" s="8"/>
      <c r="Q5213" s="8"/>
      <c r="R5213" s="8"/>
      <c r="S5213" s="8"/>
      <c r="T5213" s="8"/>
      <c r="U5213" s="8"/>
      <c r="V5213" s="8"/>
      <c r="W5213" s="8"/>
    </row>
    <row r="5214" spans="1:23" ht="14.25" customHeight="1">
      <c r="A5214" s="7">
        <v>38701</v>
      </c>
      <c r="B5214" s="8">
        <v>1.8252999999999999</v>
      </c>
      <c r="C5214" s="8">
        <v>3.2145000000000001</v>
      </c>
      <c r="D5214" s="8">
        <v>1.3892000000000002</v>
      </c>
      <c r="E5214" s="8">
        <v>4.38</v>
      </c>
      <c r="F5214" s="8">
        <v>4.47</v>
      </c>
      <c r="G5214" s="8">
        <v>89.96</v>
      </c>
      <c r="H5214" s="8"/>
      <c r="I5214" s="8"/>
      <c r="J5214" s="8"/>
      <c r="N5214" s="7"/>
      <c r="O5214" s="8"/>
      <c r="P5214" s="8"/>
      <c r="Q5214" s="8"/>
      <c r="R5214" s="8"/>
      <c r="S5214" s="8"/>
      <c r="T5214" s="8"/>
      <c r="U5214" s="8"/>
      <c r="V5214" s="8"/>
      <c r="W5214" s="8"/>
    </row>
    <row r="5215" spans="1:23" ht="14.25" customHeight="1">
      <c r="A5215" s="7">
        <v>38700</v>
      </c>
      <c r="B5215" s="8">
        <v>1.8617999999999999</v>
      </c>
      <c r="C5215" s="8">
        <v>3.2309000000000001</v>
      </c>
      <c r="D5215" s="8">
        <v>1.3691000000000002</v>
      </c>
      <c r="E5215" s="8">
        <v>4.3600000000000003</v>
      </c>
      <c r="F5215" s="8">
        <v>4.45</v>
      </c>
      <c r="G5215" s="8">
        <v>89.85</v>
      </c>
      <c r="H5215" s="8"/>
      <c r="I5215" s="8"/>
      <c r="J5215" s="8"/>
      <c r="N5215" s="7"/>
      <c r="O5215" s="8"/>
      <c r="P5215" s="8"/>
      <c r="Q5215" s="8"/>
      <c r="R5215" s="8"/>
      <c r="S5215" s="8"/>
      <c r="T5215" s="8"/>
      <c r="U5215" s="8"/>
      <c r="V5215" s="8"/>
      <c r="W5215" s="8"/>
    </row>
    <row r="5216" spans="1:23" ht="14.25" customHeight="1">
      <c r="A5216" s="7">
        <v>38699</v>
      </c>
      <c r="B5216" s="8">
        <v>1.9011</v>
      </c>
      <c r="C5216" s="8">
        <v>3.2955999999999999</v>
      </c>
      <c r="D5216" s="8">
        <v>1.3944999999999999</v>
      </c>
      <c r="E5216" s="8">
        <v>4.4400000000000004</v>
      </c>
      <c r="F5216" s="8">
        <v>4.54</v>
      </c>
      <c r="G5216" s="8">
        <v>90.43</v>
      </c>
      <c r="H5216" s="8"/>
      <c r="I5216" s="8"/>
      <c r="J5216" s="8"/>
      <c r="N5216" s="7"/>
      <c r="O5216" s="8"/>
      <c r="P5216" s="8"/>
      <c r="Q5216" s="8"/>
      <c r="R5216" s="8"/>
      <c r="S5216" s="8"/>
      <c r="T5216" s="8"/>
      <c r="U5216" s="8"/>
      <c r="V5216" s="8"/>
      <c r="W5216" s="8"/>
    </row>
    <row r="5217" spans="1:23" ht="14.25" customHeight="1">
      <c r="A5217" s="7">
        <v>38698</v>
      </c>
      <c r="B5217" s="8">
        <v>1.9135</v>
      </c>
      <c r="C5217" s="8">
        <v>3.2389000000000001</v>
      </c>
      <c r="D5217" s="8">
        <v>1.3254000000000001</v>
      </c>
      <c r="E5217" s="8">
        <v>4.46</v>
      </c>
      <c r="F5217" s="8">
        <v>4.5599999999999996</v>
      </c>
      <c r="G5217" s="8">
        <v>90.32</v>
      </c>
      <c r="H5217" s="8"/>
      <c r="I5217" s="8"/>
      <c r="J5217" s="8"/>
      <c r="N5217" s="7"/>
      <c r="O5217" s="8"/>
      <c r="P5217" s="8"/>
      <c r="Q5217" s="8"/>
      <c r="R5217" s="8"/>
      <c r="S5217" s="8"/>
      <c r="T5217" s="8"/>
      <c r="U5217" s="8"/>
      <c r="V5217" s="8"/>
      <c r="W5217" s="8"/>
    </row>
    <row r="5218" spans="1:23" ht="14.25" customHeight="1">
      <c r="A5218" s="7">
        <v>38695</v>
      </c>
      <c r="B5218" s="8">
        <v>1.8693</v>
      </c>
      <c r="C5218" s="8">
        <v>3.3271000000000002</v>
      </c>
      <c r="D5218" s="8">
        <v>1.4578000000000002</v>
      </c>
      <c r="E5218" s="8">
        <v>4.4400000000000004</v>
      </c>
      <c r="F5218" s="8">
        <v>4.54</v>
      </c>
      <c r="G5218" s="8">
        <v>91.24</v>
      </c>
      <c r="H5218" s="8"/>
      <c r="I5218" s="8"/>
      <c r="J5218" s="8"/>
      <c r="N5218" s="7"/>
      <c r="O5218" s="8"/>
      <c r="P5218" s="8"/>
      <c r="Q5218" s="8"/>
      <c r="R5218" s="8"/>
      <c r="S5218" s="8"/>
      <c r="T5218" s="8"/>
      <c r="U5218" s="8"/>
      <c r="V5218" s="8"/>
      <c r="W5218" s="8"/>
    </row>
    <row r="5219" spans="1:23" ht="14.25" customHeight="1">
      <c r="A5219" s="7">
        <v>38694</v>
      </c>
      <c r="B5219" s="8">
        <v>1.87</v>
      </c>
      <c r="C5219" s="8">
        <v>3.2844000000000002</v>
      </c>
      <c r="D5219" s="8">
        <v>1.4144000000000001</v>
      </c>
      <c r="E5219" s="8">
        <v>4.3600000000000003</v>
      </c>
      <c r="F5219" s="8">
        <v>4.47</v>
      </c>
      <c r="G5219" s="8">
        <v>91.27</v>
      </c>
      <c r="H5219" s="8"/>
      <c r="I5219" s="8"/>
      <c r="J5219" s="8"/>
      <c r="N5219" s="7"/>
      <c r="O5219" s="8"/>
      <c r="P5219" s="8"/>
      <c r="Q5219" s="8"/>
      <c r="R5219" s="8"/>
      <c r="S5219" s="8"/>
      <c r="T5219" s="8"/>
      <c r="U5219" s="8"/>
      <c r="V5219" s="8"/>
      <c r="W5219" s="8"/>
    </row>
    <row r="5220" spans="1:23" ht="14.25" customHeight="1">
      <c r="A5220" s="7">
        <v>38693</v>
      </c>
      <c r="B5220" s="8">
        <v>1.9460999999999999</v>
      </c>
      <c r="C5220" s="8">
        <v>3.2690000000000001</v>
      </c>
      <c r="D5220" s="8">
        <v>1.3229000000000002</v>
      </c>
      <c r="E5220" s="8">
        <v>4.43</v>
      </c>
      <c r="F5220" s="8">
        <v>4.5199999999999996</v>
      </c>
      <c r="G5220" s="8">
        <v>91.89</v>
      </c>
      <c r="H5220" s="8"/>
      <c r="I5220" s="8"/>
      <c r="J5220" s="8"/>
      <c r="N5220" s="7"/>
      <c r="O5220" s="8"/>
      <c r="P5220" s="8"/>
      <c r="Q5220" s="8"/>
      <c r="R5220" s="8"/>
      <c r="S5220" s="8"/>
      <c r="T5220" s="8"/>
      <c r="U5220" s="8"/>
      <c r="V5220" s="8"/>
      <c r="W5220" s="8"/>
    </row>
    <row r="5221" spans="1:23" ht="14.25" customHeight="1">
      <c r="A5221" s="7">
        <v>38692</v>
      </c>
      <c r="B5221" s="8">
        <v>1.9277</v>
      </c>
      <c r="C5221" s="8">
        <v>3.2601</v>
      </c>
      <c r="D5221" s="8">
        <v>1.3324</v>
      </c>
      <c r="E5221" s="8">
        <v>4.42</v>
      </c>
      <c r="F5221" s="8">
        <v>4.49</v>
      </c>
      <c r="G5221" s="8">
        <v>91.44</v>
      </c>
      <c r="H5221" s="8"/>
      <c r="I5221" s="8"/>
      <c r="J5221" s="8"/>
      <c r="N5221" s="7"/>
      <c r="O5221" s="8"/>
      <c r="P5221" s="8"/>
      <c r="Q5221" s="8"/>
      <c r="R5221" s="8"/>
      <c r="S5221" s="8"/>
      <c r="T5221" s="8"/>
      <c r="U5221" s="8"/>
      <c r="V5221" s="8"/>
      <c r="W5221" s="8"/>
    </row>
    <row r="5222" spans="1:23" ht="14.25" customHeight="1">
      <c r="A5222" s="7">
        <v>38691</v>
      </c>
      <c r="B5222" s="8">
        <v>1.9443999999999999</v>
      </c>
      <c r="C5222" s="8">
        <v>3.3184999999999998</v>
      </c>
      <c r="D5222" s="8">
        <v>1.3740999999999999</v>
      </c>
      <c r="E5222" s="8">
        <v>4.5</v>
      </c>
      <c r="F5222" s="8">
        <v>4.57</v>
      </c>
      <c r="G5222" s="8">
        <v>91.51</v>
      </c>
      <c r="H5222" s="8"/>
      <c r="I5222" s="8"/>
      <c r="J5222" s="8"/>
      <c r="N5222" s="7"/>
      <c r="O5222" s="8"/>
      <c r="P5222" s="8"/>
      <c r="Q5222" s="8"/>
      <c r="R5222" s="8"/>
      <c r="S5222" s="8"/>
      <c r="T5222" s="8"/>
      <c r="U5222" s="8"/>
      <c r="V5222" s="8"/>
      <c r="W5222" s="8"/>
    </row>
    <row r="5223" spans="1:23" ht="14.25" customHeight="1">
      <c r="A5223" s="7">
        <v>38688</v>
      </c>
      <c r="B5223" s="8">
        <v>1.8752</v>
      </c>
      <c r="C5223" s="8">
        <v>3.2544</v>
      </c>
      <c r="D5223" s="8">
        <v>1.3792</v>
      </c>
      <c r="E5223" s="8">
        <v>4.45</v>
      </c>
      <c r="F5223" s="8">
        <v>4.5199999999999996</v>
      </c>
      <c r="G5223" s="8">
        <v>91.95</v>
      </c>
      <c r="H5223" s="8"/>
      <c r="I5223" s="8"/>
      <c r="J5223" s="8"/>
      <c r="N5223" s="7"/>
      <c r="O5223" s="8"/>
      <c r="P5223" s="8"/>
      <c r="Q5223" s="8"/>
      <c r="R5223" s="8"/>
      <c r="S5223" s="8"/>
      <c r="T5223" s="8"/>
      <c r="U5223" s="8"/>
      <c r="V5223" s="8"/>
      <c r="W5223" s="8"/>
    </row>
    <row r="5224" spans="1:23" ht="14.25" customHeight="1">
      <c r="A5224" s="7">
        <v>38687</v>
      </c>
      <c r="B5224" s="8">
        <v>1.8279000000000001</v>
      </c>
      <c r="C5224" s="8">
        <v>3.3169</v>
      </c>
      <c r="D5224" s="8">
        <v>1.4889999999999999</v>
      </c>
      <c r="E5224" s="8">
        <v>4.45</v>
      </c>
      <c r="F5224" s="8">
        <v>4.5199999999999996</v>
      </c>
      <c r="G5224" s="8">
        <v>91.58</v>
      </c>
      <c r="H5224" s="8"/>
      <c r="I5224" s="8"/>
      <c r="J5224" s="8"/>
      <c r="N5224" s="7"/>
      <c r="O5224" s="8"/>
      <c r="P5224" s="8"/>
      <c r="Q5224" s="8"/>
      <c r="R5224" s="8"/>
      <c r="S5224" s="8"/>
      <c r="T5224" s="8"/>
      <c r="U5224" s="8"/>
      <c r="V5224" s="8"/>
      <c r="W5224" s="8"/>
    </row>
    <row r="5225" spans="1:23" ht="14.25" customHeight="1">
      <c r="A5225" s="7">
        <v>38686</v>
      </c>
      <c r="B5225" s="8">
        <v>1.7849999999999999</v>
      </c>
      <c r="C5225" s="8">
        <v>3.3254999999999999</v>
      </c>
      <c r="D5225" s="8">
        <v>1.5405</v>
      </c>
      <c r="E5225" s="8">
        <v>4.42</v>
      </c>
      <c r="F5225" s="8">
        <v>4.49</v>
      </c>
      <c r="G5225" s="8">
        <v>91.59</v>
      </c>
      <c r="H5225" s="8"/>
      <c r="I5225" s="8"/>
      <c r="J5225" s="8"/>
      <c r="N5225" s="7"/>
      <c r="O5225" s="8"/>
      <c r="P5225" s="8"/>
      <c r="Q5225" s="8"/>
      <c r="R5225" s="8"/>
      <c r="S5225" s="8"/>
      <c r="T5225" s="8"/>
      <c r="U5225" s="8"/>
      <c r="V5225" s="8"/>
      <c r="W5225" s="8"/>
    </row>
    <row r="5226" spans="1:23" ht="14.25" customHeight="1">
      <c r="A5226" s="7">
        <v>38685</v>
      </c>
      <c r="B5226" s="8">
        <v>1.8913</v>
      </c>
      <c r="C5226" s="8">
        <v>3.3613</v>
      </c>
      <c r="D5226" s="8">
        <v>1.47</v>
      </c>
      <c r="E5226" s="8">
        <v>4.4000000000000004</v>
      </c>
      <c r="F5226" s="8">
        <v>4.4800000000000004</v>
      </c>
      <c r="G5226" s="8">
        <v>91.66</v>
      </c>
      <c r="H5226" s="8"/>
      <c r="I5226" s="8"/>
      <c r="J5226" s="8"/>
      <c r="N5226" s="7"/>
      <c r="O5226" s="8"/>
      <c r="P5226" s="8"/>
      <c r="Q5226" s="8"/>
      <c r="R5226" s="8"/>
      <c r="S5226" s="8"/>
      <c r="T5226" s="8"/>
      <c r="U5226" s="8"/>
      <c r="V5226" s="8"/>
      <c r="W5226" s="8"/>
    </row>
    <row r="5227" spans="1:23" ht="14.25" customHeight="1">
      <c r="A5227" s="7">
        <v>38684</v>
      </c>
      <c r="B5227" s="8">
        <v>1.7135</v>
      </c>
      <c r="C5227" s="8">
        <v>3.4318</v>
      </c>
      <c r="D5227" s="8">
        <v>1.7182999999999999</v>
      </c>
      <c r="E5227" s="8">
        <v>4.32</v>
      </c>
      <c r="F5227" s="8">
        <v>4.41</v>
      </c>
      <c r="G5227" s="8">
        <v>91</v>
      </c>
      <c r="H5227" s="8"/>
      <c r="I5227" s="8"/>
      <c r="J5227" s="8"/>
      <c r="N5227" s="7"/>
      <c r="O5227" s="8"/>
      <c r="P5227" s="8"/>
      <c r="Q5227" s="8"/>
      <c r="R5227" s="8"/>
      <c r="S5227" s="8"/>
      <c r="T5227" s="8"/>
      <c r="U5227" s="8"/>
      <c r="V5227" s="8"/>
      <c r="W5227" s="8"/>
    </row>
    <row r="5228" spans="1:23" ht="14.25" customHeight="1">
      <c r="A5228" s="7">
        <v>38681</v>
      </c>
      <c r="B5228" s="8">
        <v>1.7407999999999999</v>
      </c>
      <c r="C5228" s="8">
        <v>3.4342999999999999</v>
      </c>
      <c r="D5228" s="8">
        <v>1.6935</v>
      </c>
      <c r="E5228" s="8">
        <v>4.34</v>
      </c>
      <c r="F5228" s="8">
        <v>4.43</v>
      </c>
      <c r="G5228" s="8">
        <v>92.03</v>
      </c>
      <c r="H5228" s="8"/>
      <c r="I5228" s="8"/>
      <c r="J5228" s="8"/>
      <c r="N5228" s="7"/>
      <c r="O5228" s="8"/>
      <c r="P5228" s="8"/>
      <c r="Q5228" s="8"/>
      <c r="R5228" s="8"/>
      <c r="S5228" s="8"/>
      <c r="T5228" s="8"/>
      <c r="U5228" s="8"/>
      <c r="V5228" s="8"/>
      <c r="W5228" s="8"/>
    </row>
    <row r="5229" spans="1:23" ht="14.25" customHeight="1">
      <c r="A5229" s="7">
        <v>38680</v>
      </c>
      <c r="B5229" s="8">
        <v>1.7875000000000001</v>
      </c>
      <c r="C5229" s="8">
        <v>3.4622000000000002</v>
      </c>
      <c r="D5229" s="8">
        <v>1.6747000000000001</v>
      </c>
      <c r="E5229" s="8">
        <v>4.38</v>
      </c>
      <c r="F5229" s="8">
        <v>4.47</v>
      </c>
      <c r="G5229" s="8">
        <v>91.58</v>
      </c>
      <c r="H5229" s="8"/>
      <c r="I5229" s="8"/>
      <c r="J5229" s="8"/>
      <c r="N5229" s="7"/>
      <c r="O5229" s="8"/>
      <c r="P5229" s="8"/>
      <c r="Q5229" s="8"/>
      <c r="R5229" s="8"/>
      <c r="S5229" s="8"/>
      <c r="T5229" s="8"/>
      <c r="U5229" s="8"/>
      <c r="V5229" s="8"/>
      <c r="W5229" s="8"/>
    </row>
    <row r="5230" spans="1:23" ht="14.25" customHeight="1">
      <c r="A5230" s="7">
        <v>38679</v>
      </c>
      <c r="B5230" s="8">
        <v>1.6151</v>
      </c>
      <c r="C5230" s="8">
        <v>3.3553000000000002</v>
      </c>
      <c r="D5230" s="8">
        <v>1.7402000000000002</v>
      </c>
      <c r="E5230" s="8">
        <v>4.38</v>
      </c>
      <c r="F5230" s="8">
        <v>4.47</v>
      </c>
      <c r="G5230" s="8">
        <v>91.46</v>
      </c>
      <c r="H5230" s="8"/>
      <c r="I5230" s="8"/>
      <c r="J5230" s="8"/>
      <c r="N5230" s="7"/>
      <c r="O5230" s="8"/>
      <c r="P5230" s="8"/>
      <c r="Q5230" s="8"/>
      <c r="R5230" s="8"/>
      <c r="S5230" s="8"/>
      <c r="T5230" s="8"/>
      <c r="U5230" s="8"/>
      <c r="V5230" s="8"/>
      <c r="W5230" s="8"/>
    </row>
    <row r="5231" spans="1:23" ht="14.25" customHeight="1">
      <c r="A5231" s="7">
        <v>38678</v>
      </c>
      <c r="B5231" s="8">
        <v>1.8617999999999999</v>
      </c>
      <c r="C5231" s="8">
        <v>3.3614000000000002</v>
      </c>
      <c r="D5231" s="8">
        <v>1.4996000000000003</v>
      </c>
      <c r="E5231" s="8">
        <v>4.34</v>
      </c>
      <c r="F5231" s="8">
        <v>4.43</v>
      </c>
      <c r="G5231" s="8">
        <v>91.47</v>
      </c>
      <c r="H5231" s="8"/>
      <c r="I5231" s="8"/>
      <c r="J5231" s="8"/>
      <c r="N5231" s="7"/>
      <c r="O5231" s="8"/>
      <c r="P5231" s="8"/>
      <c r="Q5231" s="8"/>
      <c r="R5231" s="8"/>
      <c r="S5231" s="8"/>
      <c r="T5231" s="8"/>
      <c r="U5231" s="8"/>
      <c r="V5231" s="8"/>
      <c r="W5231" s="8"/>
    </row>
    <row r="5232" spans="1:23" ht="14.25" customHeight="1">
      <c r="A5232" s="7">
        <v>38677</v>
      </c>
      <c r="B5232" s="8">
        <v>1.5998000000000001</v>
      </c>
      <c r="C5232" s="8">
        <v>3.4832000000000001</v>
      </c>
      <c r="D5232" s="8">
        <v>1.8834</v>
      </c>
      <c r="E5232" s="8">
        <v>4.3899999999999997</v>
      </c>
      <c r="F5232" s="8">
        <v>4.46</v>
      </c>
      <c r="G5232" s="8">
        <v>92.03</v>
      </c>
      <c r="H5232" s="8"/>
      <c r="I5232" s="8"/>
      <c r="J5232" s="8"/>
      <c r="N5232" s="7"/>
      <c r="O5232" s="8"/>
      <c r="P5232" s="8"/>
      <c r="Q5232" s="8"/>
      <c r="R5232" s="8"/>
      <c r="S5232" s="8"/>
      <c r="T5232" s="8"/>
      <c r="U5232" s="8"/>
      <c r="V5232" s="8"/>
      <c r="W5232" s="8"/>
    </row>
    <row r="5233" spans="1:23" ht="14.25" customHeight="1">
      <c r="A5233" s="7">
        <v>38674</v>
      </c>
      <c r="B5233" s="8">
        <v>1.6511</v>
      </c>
      <c r="C5233" s="8">
        <v>3.4946000000000002</v>
      </c>
      <c r="D5233" s="8">
        <v>1.8435000000000001</v>
      </c>
      <c r="E5233" s="8">
        <v>4.43</v>
      </c>
      <c r="F5233" s="8">
        <v>4.5</v>
      </c>
      <c r="G5233" s="8">
        <v>91.85</v>
      </c>
      <c r="H5233" s="8"/>
      <c r="I5233" s="8"/>
      <c r="J5233" s="8"/>
      <c r="N5233" s="7"/>
      <c r="O5233" s="8"/>
      <c r="P5233" s="8"/>
      <c r="Q5233" s="8"/>
      <c r="R5233" s="8"/>
      <c r="S5233" s="8"/>
      <c r="T5233" s="8"/>
      <c r="U5233" s="8"/>
      <c r="V5233" s="8"/>
      <c r="W5233" s="8"/>
    </row>
    <row r="5234" spans="1:23" ht="14.25" customHeight="1">
      <c r="A5234" s="7">
        <v>38673</v>
      </c>
      <c r="B5234" s="8">
        <v>1.5823</v>
      </c>
      <c r="C5234" s="8">
        <v>3.4508999999999999</v>
      </c>
      <c r="D5234" s="8">
        <v>1.8685999999999998</v>
      </c>
      <c r="E5234" s="8">
        <v>4.3899999999999997</v>
      </c>
      <c r="F5234" s="8">
        <v>4.46</v>
      </c>
      <c r="G5234" s="8">
        <v>91.88</v>
      </c>
      <c r="H5234" s="8"/>
      <c r="I5234" s="8"/>
      <c r="J5234" s="8"/>
      <c r="N5234" s="7"/>
      <c r="O5234" s="8"/>
      <c r="P5234" s="8"/>
      <c r="Q5234" s="8"/>
      <c r="R5234" s="8"/>
      <c r="S5234" s="8"/>
      <c r="T5234" s="8"/>
      <c r="U5234" s="8"/>
      <c r="V5234" s="8"/>
      <c r="W5234" s="8"/>
    </row>
    <row r="5235" spans="1:23" ht="14.25" customHeight="1">
      <c r="A5235" s="7">
        <v>38672</v>
      </c>
      <c r="B5235" s="8">
        <v>1.5609</v>
      </c>
      <c r="C5235" s="8">
        <v>3.5099</v>
      </c>
      <c r="D5235" s="8">
        <v>1.9490000000000001</v>
      </c>
      <c r="E5235" s="8">
        <v>4.43</v>
      </c>
      <c r="F5235" s="8">
        <v>4.49</v>
      </c>
      <c r="G5235" s="8">
        <v>92.43</v>
      </c>
      <c r="H5235" s="8"/>
      <c r="I5235" s="8"/>
      <c r="J5235" s="8"/>
      <c r="N5235" s="7"/>
      <c r="O5235" s="8"/>
      <c r="P5235" s="8"/>
      <c r="Q5235" s="8"/>
      <c r="R5235" s="8"/>
      <c r="S5235" s="8"/>
      <c r="T5235" s="8"/>
      <c r="U5235" s="8"/>
      <c r="V5235" s="8"/>
      <c r="W5235" s="8"/>
    </row>
    <row r="5236" spans="1:23" ht="14.25" customHeight="1">
      <c r="A5236" s="7">
        <v>38671</v>
      </c>
      <c r="B5236" s="8">
        <v>1.7965</v>
      </c>
      <c r="C5236" s="8">
        <v>3.1920000000000002</v>
      </c>
      <c r="D5236" s="8">
        <v>1.3955000000000002</v>
      </c>
      <c r="E5236" s="8">
        <v>4.51</v>
      </c>
      <c r="F5236" s="8">
        <v>4.5599999999999996</v>
      </c>
      <c r="G5236" s="8">
        <v>92.01</v>
      </c>
      <c r="H5236" s="8"/>
      <c r="I5236" s="8"/>
      <c r="J5236" s="8"/>
      <c r="N5236" s="7"/>
      <c r="O5236" s="8"/>
      <c r="P5236" s="8"/>
      <c r="Q5236" s="8"/>
      <c r="R5236" s="8"/>
      <c r="S5236" s="8"/>
      <c r="T5236" s="8"/>
      <c r="U5236" s="8"/>
      <c r="V5236" s="8"/>
      <c r="W5236" s="8"/>
    </row>
    <row r="5237" spans="1:23" ht="14.25" customHeight="1">
      <c r="A5237" s="7">
        <v>38670</v>
      </c>
      <c r="B5237" s="8">
        <v>1.6581999999999999</v>
      </c>
      <c r="C5237" s="8">
        <v>3.1996000000000002</v>
      </c>
      <c r="D5237" s="8">
        <v>1.5414000000000003</v>
      </c>
      <c r="E5237" s="8">
        <v>4.54</v>
      </c>
      <c r="F5237" s="8">
        <v>4.6100000000000003</v>
      </c>
      <c r="G5237" s="8">
        <v>92.12</v>
      </c>
      <c r="H5237" s="8"/>
      <c r="I5237" s="8"/>
      <c r="J5237" s="8"/>
      <c r="N5237" s="7"/>
      <c r="O5237" s="8"/>
      <c r="P5237" s="8"/>
      <c r="Q5237" s="8"/>
      <c r="R5237" s="8"/>
      <c r="S5237" s="8"/>
      <c r="T5237" s="8"/>
      <c r="U5237" s="8"/>
      <c r="V5237" s="8"/>
      <c r="W5237" s="8"/>
    </row>
    <row r="5238" spans="1:23" ht="14.25" customHeight="1">
      <c r="A5238" s="7">
        <v>38667</v>
      </c>
      <c r="B5238" s="8">
        <v>1.5102</v>
      </c>
      <c r="C5238" s="8">
        <v>3.1598000000000002</v>
      </c>
      <c r="D5238" s="8">
        <v>1.6496000000000002</v>
      </c>
      <c r="E5238" s="8">
        <v>4.49</v>
      </c>
      <c r="F5238" s="8">
        <v>4.55</v>
      </c>
      <c r="G5238" s="8">
        <v>91.81</v>
      </c>
      <c r="H5238" s="8"/>
      <c r="I5238" s="8"/>
      <c r="J5238" s="8"/>
      <c r="N5238" s="7"/>
      <c r="O5238" s="8"/>
      <c r="P5238" s="8"/>
      <c r="Q5238" s="8"/>
      <c r="R5238" s="8"/>
      <c r="S5238" s="8"/>
      <c r="T5238" s="8"/>
      <c r="U5238" s="8"/>
      <c r="V5238" s="8"/>
      <c r="W5238" s="8"/>
    </row>
    <row r="5239" spans="1:23" ht="14.25" customHeight="1">
      <c r="A5239" s="7">
        <v>38666</v>
      </c>
      <c r="B5239" s="8">
        <v>1.6115999999999999</v>
      </c>
      <c r="C5239" s="8">
        <v>3.1440999999999999</v>
      </c>
      <c r="D5239" s="8">
        <v>1.5325</v>
      </c>
      <c r="E5239" s="8">
        <v>4.49</v>
      </c>
      <c r="F5239" s="8">
        <v>4.55</v>
      </c>
      <c r="G5239" s="8">
        <v>92.08</v>
      </c>
      <c r="H5239" s="8"/>
      <c r="I5239" s="8"/>
      <c r="J5239" s="8"/>
      <c r="N5239" s="7"/>
      <c r="O5239" s="8"/>
      <c r="P5239" s="8"/>
      <c r="Q5239" s="8"/>
      <c r="R5239" s="8"/>
      <c r="S5239" s="8"/>
      <c r="T5239" s="8"/>
      <c r="U5239" s="8"/>
      <c r="V5239" s="8"/>
      <c r="W5239" s="8"/>
    </row>
    <row r="5240" spans="1:23" ht="14.25" customHeight="1">
      <c r="A5240" s="7">
        <v>38665</v>
      </c>
      <c r="B5240" s="8">
        <v>1.5974999999999999</v>
      </c>
      <c r="C5240" s="8">
        <v>3.1316999999999999</v>
      </c>
      <c r="D5240" s="8">
        <v>1.5342</v>
      </c>
      <c r="E5240" s="8">
        <v>4.55</v>
      </c>
      <c r="F5240" s="8">
        <v>4.6399999999999997</v>
      </c>
      <c r="G5240" s="8">
        <v>91.57</v>
      </c>
      <c r="H5240" s="8"/>
      <c r="I5240" s="8"/>
      <c r="J5240" s="8"/>
      <c r="N5240" s="7"/>
      <c r="O5240" s="8"/>
      <c r="P5240" s="8"/>
      <c r="Q5240" s="8"/>
      <c r="R5240" s="8"/>
      <c r="S5240" s="8"/>
      <c r="T5240" s="8"/>
      <c r="U5240" s="8"/>
      <c r="V5240" s="8"/>
      <c r="W5240" s="8"/>
    </row>
    <row r="5241" spans="1:23" ht="14.25" customHeight="1">
      <c r="A5241" s="7">
        <v>38664</v>
      </c>
      <c r="B5241" s="8">
        <v>1.6519999999999999</v>
      </c>
      <c r="C5241" s="8">
        <v>3.1038999999999999</v>
      </c>
      <c r="D5241" s="8">
        <v>1.4519</v>
      </c>
      <c r="E5241" s="8">
        <v>4.49</v>
      </c>
      <c r="F5241" s="8">
        <v>4.57</v>
      </c>
      <c r="G5241" s="8">
        <v>91.4</v>
      </c>
      <c r="H5241" s="8"/>
      <c r="I5241" s="8"/>
      <c r="J5241" s="8"/>
      <c r="N5241" s="7"/>
      <c r="O5241" s="8"/>
      <c r="P5241" s="8"/>
      <c r="Q5241" s="8"/>
      <c r="R5241" s="8"/>
      <c r="S5241" s="8"/>
      <c r="T5241" s="8"/>
      <c r="U5241" s="8"/>
      <c r="V5241" s="8"/>
      <c r="W5241" s="8"/>
    </row>
    <row r="5242" spans="1:23" ht="14.25" customHeight="1">
      <c r="A5242" s="7">
        <v>38663</v>
      </c>
      <c r="B5242" s="8">
        <v>1.4583999999999999</v>
      </c>
      <c r="C5242" s="8">
        <v>3.0234000000000001</v>
      </c>
      <c r="D5242" s="8">
        <v>1.5650000000000002</v>
      </c>
      <c r="E5242" s="8">
        <v>4.55</v>
      </c>
      <c r="F5242" s="8">
        <v>4.6500000000000004</v>
      </c>
      <c r="G5242" s="8">
        <v>91.32</v>
      </c>
      <c r="H5242" s="8"/>
      <c r="I5242" s="8"/>
      <c r="J5242" s="8"/>
      <c r="N5242" s="7"/>
      <c r="O5242" s="8"/>
      <c r="P5242" s="8"/>
      <c r="Q5242" s="8"/>
      <c r="R5242" s="8"/>
      <c r="S5242" s="8"/>
      <c r="T5242" s="8"/>
      <c r="U5242" s="8"/>
      <c r="V5242" s="8"/>
      <c r="W5242" s="8"/>
    </row>
    <row r="5243" spans="1:23" ht="14.25" customHeight="1">
      <c r="A5243" s="7">
        <v>38660</v>
      </c>
      <c r="B5243" s="8">
        <v>1.4775</v>
      </c>
      <c r="C5243" s="8">
        <v>3.1709999999999998</v>
      </c>
      <c r="D5243" s="8">
        <v>1.6934999999999998</v>
      </c>
      <c r="E5243" s="8">
        <v>4.5599999999999996</v>
      </c>
      <c r="F5243" s="8">
        <v>4.66</v>
      </c>
      <c r="G5243" s="8">
        <v>91.28</v>
      </c>
      <c r="H5243" s="8"/>
      <c r="I5243" s="8"/>
      <c r="J5243" s="8"/>
      <c r="N5243" s="7"/>
      <c r="O5243" s="8"/>
      <c r="P5243" s="8"/>
      <c r="Q5243" s="8"/>
      <c r="R5243" s="8"/>
      <c r="S5243" s="8"/>
      <c r="T5243" s="8"/>
      <c r="U5243" s="8"/>
      <c r="V5243" s="8"/>
      <c r="W5243" s="8"/>
    </row>
    <row r="5244" spans="1:23" ht="14.25" customHeight="1">
      <c r="A5244" s="7">
        <v>38659</v>
      </c>
      <c r="B5244" s="8">
        <v>1.4769000000000001</v>
      </c>
      <c r="C5244" s="8">
        <v>3.0093999999999999</v>
      </c>
      <c r="D5244" s="8">
        <v>1.5324999999999998</v>
      </c>
      <c r="E5244" s="8">
        <v>4.55</v>
      </c>
      <c r="F5244" s="8">
        <v>4.6500000000000004</v>
      </c>
      <c r="G5244" s="8">
        <v>90.41</v>
      </c>
      <c r="H5244" s="8"/>
      <c r="I5244" s="8"/>
      <c r="J5244" s="8"/>
      <c r="N5244" s="7"/>
      <c r="O5244" s="8"/>
      <c r="P5244" s="8"/>
      <c r="Q5244" s="8"/>
      <c r="R5244" s="8"/>
      <c r="S5244" s="8"/>
      <c r="T5244" s="8"/>
      <c r="U5244" s="8"/>
      <c r="V5244" s="8"/>
      <c r="W5244" s="8"/>
    </row>
    <row r="5245" spans="1:23" ht="14.25" customHeight="1">
      <c r="A5245" s="7">
        <v>38658</v>
      </c>
      <c r="B5245" s="8">
        <v>1.4883999999999999</v>
      </c>
      <c r="C5245" s="8">
        <v>2.9790000000000001</v>
      </c>
      <c r="D5245" s="8">
        <v>1.4906000000000001</v>
      </c>
      <c r="E5245" s="8">
        <v>4.5</v>
      </c>
      <c r="F5245" s="8">
        <v>4.6100000000000003</v>
      </c>
      <c r="G5245" s="8">
        <v>89.71</v>
      </c>
      <c r="H5245" s="8"/>
      <c r="I5245" s="8"/>
      <c r="J5245" s="8"/>
      <c r="N5245" s="7"/>
      <c r="O5245" s="8"/>
      <c r="P5245" s="8"/>
      <c r="Q5245" s="8"/>
      <c r="R5245" s="8"/>
      <c r="S5245" s="8"/>
      <c r="T5245" s="8"/>
      <c r="U5245" s="8"/>
      <c r="V5245" s="8"/>
      <c r="W5245" s="8"/>
    </row>
    <row r="5246" spans="1:23" ht="14.25" customHeight="1">
      <c r="A5246" s="7">
        <v>38657</v>
      </c>
      <c r="B5246" s="8">
        <v>1.4388000000000001</v>
      </c>
      <c r="C5246" s="8">
        <v>2.98</v>
      </c>
      <c r="D5246" s="8">
        <v>1.5411999999999999</v>
      </c>
      <c r="E5246" s="8">
        <v>4.47</v>
      </c>
      <c r="F5246" s="8">
        <v>4.58</v>
      </c>
      <c r="G5246" s="8">
        <v>90.01</v>
      </c>
      <c r="H5246" s="8"/>
      <c r="I5246" s="8"/>
      <c r="J5246" s="8"/>
      <c r="N5246" s="7"/>
      <c r="O5246" s="8"/>
      <c r="P5246" s="8"/>
      <c r="Q5246" s="8"/>
      <c r="R5246" s="8"/>
      <c r="S5246" s="8"/>
      <c r="T5246" s="8"/>
      <c r="U5246" s="8"/>
      <c r="V5246" s="8"/>
      <c r="W5246" s="8"/>
    </row>
    <row r="5247" spans="1:23" ht="14.25" customHeight="1">
      <c r="A5247" s="7">
        <v>38656</v>
      </c>
      <c r="B5247" s="8">
        <v>1.4259999999999999</v>
      </c>
      <c r="C5247" s="8">
        <v>3.0613000000000001</v>
      </c>
      <c r="D5247" s="8">
        <v>1.6353000000000002</v>
      </c>
      <c r="E5247" s="8">
        <v>4.45</v>
      </c>
      <c r="F5247" s="8">
        <v>4.57</v>
      </c>
      <c r="G5247" s="8">
        <v>90.09</v>
      </c>
      <c r="H5247" s="8"/>
      <c r="I5247" s="8"/>
      <c r="J5247" s="8"/>
      <c r="N5247" s="7"/>
      <c r="O5247" s="8"/>
      <c r="P5247" s="8"/>
      <c r="Q5247" s="8"/>
      <c r="R5247" s="8"/>
      <c r="S5247" s="8"/>
      <c r="T5247" s="8"/>
      <c r="U5247" s="8"/>
      <c r="V5247" s="8"/>
      <c r="W5247" s="8"/>
    </row>
    <row r="5248" spans="1:23" ht="14.25" customHeight="1">
      <c r="A5248" s="7">
        <v>38653</v>
      </c>
      <c r="B5248" s="8">
        <v>1.4454</v>
      </c>
      <c r="C5248" s="8">
        <v>2.9417</v>
      </c>
      <c r="D5248" s="8">
        <v>1.4963</v>
      </c>
      <c r="E5248" s="8">
        <v>4.46</v>
      </c>
      <c r="F5248" s="8">
        <v>4.58</v>
      </c>
      <c r="G5248" s="8">
        <v>89.59</v>
      </c>
      <c r="H5248" s="8"/>
      <c r="I5248" s="8"/>
      <c r="J5248" s="8"/>
      <c r="N5248" s="7"/>
      <c r="O5248" s="8"/>
      <c r="P5248" s="8"/>
      <c r="Q5248" s="8"/>
      <c r="R5248" s="8"/>
      <c r="S5248" s="8"/>
      <c r="T5248" s="8"/>
      <c r="U5248" s="8"/>
      <c r="V5248" s="8"/>
      <c r="W5248" s="8"/>
    </row>
    <row r="5249" spans="1:23" ht="14.25" customHeight="1">
      <c r="A5249" s="7">
        <v>38652</v>
      </c>
      <c r="B5249" s="8">
        <v>1.4844999999999999</v>
      </c>
      <c r="C5249" s="8">
        <v>2.8717000000000001</v>
      </c>
      <c r="D5249" s="8">
        <v>1.3872000000000002</v>
      </c>
      <c r="E5249" s="8">
        <v>4.43</v>
      </c>
      <c r="F5249" s="8">
        <v>4.57</v>
      </c>
      <c r="G5249" s="8">
        <v>89.13</v>
      </c>
      <c r="H5249" s="8"/>
      <c r="I5249" s="8"/>
      <c r="J5249" s="8"/>
      <c r="N5249" s="7"/>
      <c r="O5249" s="8"/>
      <c r="P5249" s="8"/>
      <c r="Q5249" s="8"/>
      <c r="R5249" s="8"/>
      <c r="S5249" s="8"/>
      <c r="T5249" s="8"/>
      <c r="U5249" s="8"/>
      <c r="V5249" s="8"/>
      <c r="W5249" s="8"/>
    </row>
    <row r="5250" spans="1:23" ht="14.25" customHeight="1">
      <c r="A5250" s="7">
        <v>38651</v>
      </c>
      <c r="B5250" s="8">
        <v>1.4853000000000001</v>
      </c>
      <c r="C5250" s="8">
        <v>2.8096000000000001</v>
      </c>
      <c r="D5250" s="8">
        <v>1.3243</v>
      </c>
      <c r="E5250" s="8">
        <v>4.46</v>
      </c>
      <c r="F5250" s="8">
        <v>4.5999999999999996</v>
      </c>
      <c r="G5250" s="8">
        <v>89.54</v>
      </c>
      <c r="H5250" s="8"/>
      <c r="I5250" s="8"/>
      <c r="J5250" s="8"/>
      <c r="N5250" s="7"/>
      <c r="O5250" s="8"/>
      <c r="P5250" s="8"/>
      <c r="Q5250" s="8"/>
      <c r="R5250" s="8"/>
      <c r="S5250" s="8"/>
      <c r="T5250" s="8"/>
      <c r="U5250" s="8"/>
      <c r="V5250" s="8"/>
      <c r="W5250" s="8"/>
    </row>
    <row r="5251" spans="1:23" ht="14.25" customHeight="1">
      <c r="A5251" s="7">
        <v>38650</v>
      </c>
      <c r="B5251" s="8">
        <v>1.5024999999999999</v>
      </c>
      <c r="C5251" s="8">
        <v>2.9220000000000002</v>
      </c>
      <c r="D5251" s="8">
        <v>1.4195000000000002</v>
      </c>
      <c r="E5251" s="8">
        <v>4.41</v>
      </c>
      <c r="F5251" s="8">
        <v>4.54</v>
      </c>
      <c r="G5251" s="8">
        <v>89.2</v>
      </c>
      <c r="H5251" s="8"/>
      <c r="I5251" s="8"/>
      <c r="J5251" s="8"/>
      <c r="N5251" s="7"/>
      <c r="O5251" s="8"/>
      <c r="P5251" s="8"/>
      <c r="Q5251" s="8"/>
      <c r="R5251" s="8"/>
      <c r="S5251" s="8"/>
      <c r="T5251" s="8"/>
      <c r="U5251" s="8"/>
      <c r="V5251" s="8"/>
      <c r="W5251" s="8"/>
    </row>
    <row r="5252" spans="1:23" ht="14.25" customHeight="1">
      <c r="A5252" s="7">
        <v>38649</v>
      </c>
      <c r="B5252" s="8">
        <v>1.3796999999999999</v>
      </c>
      <c r="C5252" s="8">
        <v>2.7938000000000001</v>
      </c>
      <c r="D5252" s="8">
        <v>1.4141000000000001</v>
      </c>
      <c r="E5252" s="8">
        <v>4.32</v>
      </c>
      <c r="F5252" s="8">
        <v>4.45</v>
      </c>
      <c r="G5252" s="8">
        <v>90.03</v>
      </c>
      <c r="H5252" s="8"/>
      <c r="I5252" s="8"/>
      <c r="J5252" s="8"/>
      <c r="N5252" s="7"/>
      <c r="O5252" s="8"/>
      <c r="P5252" s="8"/>
      <c r="Q5252" s="8"/>
      <c r="R5252" s="8"/>
      <c r="S5252" s="8"/>
      <c r="T5252" s="8"/>
      <c r="U5252" s="8"/>
      <c r="V5252" s="8"/>
      <c r="W5252" s="8"/>
    </row>
    <row r="5253" spans="1:23" ht="14.25" customHeight="1">
      <c r="A5253" s="7">
        <v>38646</v>
      </c>
      <c r="B5253" s="8">
        <v>1.4762999999999999</v>
      </c>
      <c r="C5253" s="8">
        <v>2.8919000000000001</v>
      </c>
      <c r="D5253" s="8">
        <v>1.4156000000000002</v>
      </c>
      <c r="E5253" s="8">
        <v>4.26</v>
      </c>
      <c r="F5253" s="8">
        <v>4.3899999999999997</v>
      </c>
      <c r="G5253" s="8">
        <v>90.27</v>
      </c>
      <c r="H5253" s="8"/>
      <c r="I5253" s="8"/>
      <c r="J5253" s="8"/>
      <c r="N5253" s="7"/>
      <c r="O5253" s="8"/>
      <c r="P5253" s="8"/>
      <c r="Q5253" s="8"/>
      <c r="R5253" s="8"/>
      <c r="S5253" s="8"/>
      <c r="T5253" s="8"/>
      <c r="U5253" s="8"/>
      <c r="V5253" s="8"/>
      <c r="W5253" s="8"/>
    </row>
    <row r="5254" spans="1:23" ht="14.25" customHeight="1">
      <c r="A5254" s="7">
        <v>38645</v>
      </c>
      <c r="B5254" s="8">
        <v>1.3847</v>
      </c>
      <c r="C5254" s="8">
        <v>2.8717999999999999</v>
      </c>
      <c r="D5254" s="8">
        <v>1.4870999999999999</v>
      </c>
      <c r="E5254" s="8">
        <v>4.33</v>
      </c>
      <c r="F5254" s="8">
        <v>4.46</v>
      </c>
      <c r="G5254" s="8">
        <v>89.75</v>
      </c>
      <c r="H5254" s="8"/>
      <c r="I5254" s="8"/>
      <c r="J5254" s="8"/>
      <c r="N5254" s="7"/>
      <c r="O5254" s="8"/>
      <c r="P5254" s="8"/>
      <c r="Q5254" s="8"/>
      <c r="R5254" s="8"/>
      <c r="S5254" s="8"/>
      <c r="T5254" s="8"/>
      <c r="U5254" s="8"/>
      <c r="V5254" s="8"/>
      <c r="W5254" s="8"/>
    </row>
    <row r="5255" spans="1:23" ht="14.25" customHeight="1">
      <c r="A5255" s="7">
        <v>38644</v>
      </c>
      <c r="B5255" s="8">
        <v>1.3834</v>
      </c>
      <c r="C5255" s="8">
        <v>2.9127000000000001</v>
      </c>
      <c r="D5255" s="8">
        <v>1.5293000000000001</v>
      </c>
      <c r="E5255" s="8">
        <v>4.32</v>
      </c>
      <c r="F5255" s="8">
        <v>4.47</v>
      </c>
      <c r="G5255" s="8">
        <v>89.94</v>
      </c>
      <c r="H5255" s="8"/>
      <c r="I5255" s="8"/>
      <c r="J5255" s="8"/>
      <c r="N5255" s="7"/>
      <c r="O5255" s="8"/>
      <c r="P5255" s="8"/>
      <c r="Q5255" s="8"/>
      <c r="R5255" s="8"/>
      <c r="S5255" s="8"/>
      <c r="T5255" s="8"/>
      <c r="U5255" s="8"/>
      <c r="V5255" s="8"/>
      <c r="W5255" s="8"/>
    </row>
    <row r="5256" spans="1:23" ht="14.25" customHeight="1">
      <c r="A5256" s="7">
        <v>38643</v>
      </c>
      <c r="B5256" s="8">
        <v>1.4104000000000001</v>
      </c>
      <c r="C5256" s="8">
        <v>2.9479000000000002</v>
      </c>
      <c r="D5256" s="8">
        <v>1.5375000000000001</v>
      </c>
      <c r="E5256" s="8">
        <v>4.34</v>
      </c>
      <c r="F5256" s="8">
        <v>4.49</v>
      </c>
      <c r="G5256" s="8">
        <v>90.23</v>
      </c>
      <c r="H5256" s="8"/>
      <c r="I5256" s="8"/>
      <c r="J5256" s="8"/>
      <c r="N5256" s="7"/>
      <c r="O5256" s="8"/>
      <c r="P5256" s="8"/>
      <c r="Q5256" s="8"/>
      <c r="R5256" s="8"/>
      <c r="S5256" s="8"/>
      <c r="T5256" s="8"/>
      <c r="U5256" s="8"/>
      <c r="V5256" s="8"/>
      <c r="W5256" s="8"/>
    </row>
    <row r="5257" spans="1:23" ht="14.25" customHeight="1">
      <c r="A5257" s="7">
        <v>38642</v>
      </c>
      <c r="B5257" s="8">
        <v>1.4194</v>
      </c>
      <c r="C5257" s="8">
        <v>2.9693999999999998</v>
      </c>
      <c r="D5257" s="8">
        <v>1.5499999999999998</v>
      </c>
      <c r="E5257" s="8">
        <v>4.3600000000000003</v>
      </c>
      <c r="F5257" s="8">
        <v>4.5</v>
      </c>
      <c r="G5257" s="8">
        <v>89.8</v>
      </c>
      <c r="H5257" s="8"/>
      <c r="I5257" s="8"/>
      <c r="J5257" s="8"/>
      <c r="N5257" s="7"/>
      <c r="O5257" s="8"/>
      <c r="P5257" s="8"/>
      <c r="Q5257" s="8"/>
      <c r="R5257" s="8"/>
      <c r="S5257" s="8"/>
      <c r="T5257" s="8"/>
      <c r="U5257" s="8"/>
      <c r="V5257" s="8"/>
      <c r="W5257" s="8"/>
    </row>
    <row r="5258" spans="1:23" ht="14.25" customHeight="1">
      <c r="A5258" s="7">
        <v>38639</v>
      </c>
      <c r="B5258" s="8">
        <v>1.3701000000000001</v>
      </c>
      <c r="C5258" s="8">
        <v>3.0171000000000001</v>
      </c>
      <c r="D5258" s="8">
        <v>1.647</v>
      </c>
      <c r="E5258" s="8">
        <v>4.34</v>
      </c>
      <c r="F5258" s="8">
        <v>4.4800000000000004</v>
      </c>
      <c r="G5258" s="8">
        <v>89.44</v>
      </c>
      <c r="H5258" s="8"/>
      <c r="I5258" s="8"/>
      <c r="J5258" s="8"/>
      <c r="N5258" s="7"/>
      <c r="O5258" s="8"/>
      <c r="P5258" s="8"/>
      <c r="Q5258" s="8"/>
      <c r="R5258" s="8"/>
      <c r="S5258" s="8"/>
      <c r="T5258" s="8"/>
      <c r="U5258" s="8"/>
      <c r="V5258" s="8"/>
      <c r="W5258" s="8"/>
    </row>
    <row r="5259" spans="1:23" ht="14.25" customHeight="1">
      <c r="A5259" s="7">
        <v>38638</v>
      </c>
      <c r="B5259" s="8">
        <v>1.4083000000000001</v>
      </c>
      <c r="C5259" s="8">
        <v>2.9958999999999998</v>
      </c>
      <c r="D5259" s="8">
        <v>1.5875999999999997</v>
      </c>
      <c r="E5259" s="8">
        <v>4.32</v>
      </c>
      <c r="F5259" s="8">
        <v>4.4800000000000004</v>
      </c>
      <c r="G5259" s="8">
        <v>89.77</v>
      </c>
      <c r="H5259" s="8"/>
      <c r="I5259" s="8"/>
      <c r="J5259" s="8"/>
      <c r="N5259" s="7"/>
      <c r="O5259" s="8"/>
      <c r="P5259" s="8"/>
      <c r="Q5259" s="8"/>
      <c r="R5259" s="8"/>
      <c r="S5259" s="8"/>
      <c r="T5259" s="8"/>
      <c r="U5259" s="8"/>
      <c r="V5259" s="8"/>
      <c r="W5259" s="8"/>
    </row>
    <row r="5260" spans="1:23" ht="14.25" customHeight="1">
      <c r="A5260" s="7">
        <v>38637</v>
      </c>
      <c r="B5260" s="8">
        <v>1.4345000000000001</v>
      </c>
      <c r="C5260" s="8">
        <v>3.0104000000000002</v>
      </c>
      <c r="D5260" s="8">
        <v>1.5759000000000001</v>
      </c>
      <c r="E5260" s="8">
        <v>4.32</v>
      </c>
      <c r="F5260" s="8">
        <v>4.45</v>
      </c>
      <c r="G5260" s="8">
        <v>89.69</v>
      </c>
      <c r="H5260" s="8"/>
      <c r="I5260" s="8"/>
      <c r="J5260" s="8"/>
      <c r="N5260" s="7"/>
      <c r="O5260" s="8"/>
      <c r="P5260" s="8"/>
      <c r="Q5260" s="8"/>
      <c r="R5260" s="8"/>
      <c r="S5260" s="8"/>
      <c r="T5260" s="8"/>
      <c r="U5260" s="8"/>
      <c r="V5260" s="8"/>
      <c r="W5260" s="8"/>
    </row>
    <row r="5261" spans="1:23" ht="14.25" customHeight="1">
      <c r="A5261" s="7">
        <v>38636</v>
      </c>
      <c r="B5261" s="8">
        <v>1.3596999999999999</v>
      </c>
      <c r="C5261" s="8">
        <v>2.9986999999999999</v>
      </c>
      <c r="D5261" s="8">
        <v>1.639</v>
      </c>
      <c r="E5261" s="8">
        <v>4.2699999999999996</v>
      </c>
      <c r="F5261" s="8">
        <v>4.3899999999999997</v>
      </c>
      <c r="G5261" s="8">
        <v>89.97</v>
      </c>
      <c r="H5261" s="8"/>
      <c r="I5261" s="8"/>
      <c r="J5261" s="8"/>
      <c r="N5261" s="7"/>
      <c r="O5261" s="8"/>
      <c r="P5261" s="8"/>
      <c r="Q5261" s="8"/>
      <c r="R5261" s="8"/>
      <c r="S5261" s="8"/>
      <c r="T5261" s="8"/>
      <c r="U5261" s="8"/>
      <c r="V5261" s="8"/>
      <c r="W5261" s="8"/>
    </row>
    <row r="5262" spans="1:23" ht="14.25" customHeight="1">
      <c r="A5262" s="7">
        <v>38635</v>
      </c>
      <c r="B5262" s="8">
        <v>1.4282999999999999</v>
      </c>
      <c r="C5262" s="8">
        <v>3.1840999999999999</v>
      </c>
      <c r="D5262" s="8">
        <v>1.7558</v>
      </c>
      <c r="E5262" s="8">
        <v>4.2300000000000004</v>
      </c>
      <c r="F5262" s="8">
        <v>4.3499999999999996</v>
      </c>
      <c r="G5262" s="8">
        <v>89.45</v>
      </c>
      <c r="H5262" s="8"/>
      <c r="I5262" s="8"/>
      <c r="J5262" s="8"/>
      <c r="N5262" s="7"/>
      <c r="O5262" s="8"/>
      <c r="P5262" s="8"/>
      <c r="Q5262" s="8"/>
      <c r="R5262" s="8"/>
      <c r="S5262" s="8"/>
      <c r="T5262" s="8"/>
      <c r="U5262" s="8"/>
      <c r="V5262" s="8"/>
      <c r="W5262" s="8"/>
    </row>
    <row r="5263" spans="1:23" ht="14.25" customHeight="1">
      <c r="A5263" s="7">
        <v>38634</v>
      </c>
      <c r="B5263" s="8">
        <v>1.3923000000000001</v>
      </c>
      <c r="C5263" s="8">
        <v>3.2441</v>
      </c>
      <c r="D5263" s="8">
        <v>1.8517999999999999</v>
      </c>
      <c r="E5263" s="8">
        <v>4.2300000000000004</v>
      </c>
      <c r="F5263" s="8">
        <v>4.3499999999999996</v>
      </c>
      <c r="G5263" s="8">
        <v>89.08</v>
      </c>
      <c r="H5263" s="8"/>
      <c r="I5263" s="8"/>
      <c r="J5263" s="8"/>
      <c r="N5263" s="7"/>
      <c r="O5263" s="8"/>
      <c r="P5263" s="8"/>
      <c r="Q5263" s="8"/>
      <c r="R5263" s="8"/>
      <c r="S5263" s="8"/>
      <c r="T5263" s="8"/>
      <c r="U5263" s="8"/>
      <c r="V5263" s="8"/>
      <c r="W5263" s="8"/>
    </row>
    <row r="5264" spans="1:23" ht="14.25" customHeight="1">
      <c r="A5264" s="7">
        <v>38633</v>
      </c>
      <c r="B5264" s="8">
        <v>1.3836999999999999</v>
      </c>
      <c r="C5264" s="8">
        <v>3.2313000000000001</v>
      </c>
      <c r="D5264" s="8">
        <v>1.8476000000000001</v>
      </c>
      <c r="E5264" s="8">
        <v>4.2300000000000004</v>
      </c>
      <c r="F5264" s="8">
        <v>4.3499999999999996</v>
      </c>
      <c r="G5264" s="8">
        <v>89.08</v>
      </c>
      <c r="H5264" s="8"/>
      <c r="I5264" s="8"/>
      <c r="J5264" s="8"/>
      <c r="N5264" s="7"/>
      <c r="O5264" s="8"/>
      <c r="P5264" s="8"/>
      <c r="Q5264" s="8"/>
      <c r="R5264" s="8"/>
      <c r="S5264" s="8"/>
      <c r="T5264" s="8"/>
      <c r="U5264" s="8"/>
      <c r="V5264" s="8"/>
      <c r="W5264" s="8"/>
    </row>
    <row r="5265" spans="1:23" ht="14.25" customHeight="1">
      <c r="A5265" s="7">
        <v>38632</v>
      </c>
      <c r="B5265" s="8">
        <v>1.3576999999999999</v>
      </c>
      <c r="C5265" s="8">
        <v>3.2404000000000002</v>
      </c>
      <c r="D5265" s="8">
        <v>1.8827000000000003</v>
      </c>
      <c r="E5265" s="8">
        <v>4.2300000000000004</v>
      </c>
      <c r="F5265" s="8">
        <v>4.3499999999999996</v>
      </c>
      <c r="G5265" s="8">
        <v>89.08</v>
      </c>
      <c r="H5265" s="8"/>
      <c r="I5265" s="8"/>
      <c r="J5265" s="8"/>
      <c r="N5265" s="7"/>
      <c r="O5265" s="8"/>
      <c r="P5265" s="8"/>
      <c r="Q5265" s="8"/>
      <c r="R5265" s="8"/>
      <c r="S5265" s="8"/>
      <c r="T5265" s="8"/>
      <c r="U5265" s="8"/>
      <c r="V5265" s="8"/>
      <c r="W5265" s="8"/>
    </row>
    <row r="5266" spans="1:23" ht="14.25" customHeight="1">
      <c r="A5266" s="7">
        <v>38631</v>
      </c>
      <c r="B5266" s="8">
        <v>1.3576999999999999</v>
      </c>
      <c r="C5266" s="8">
        <v>3.2404000000000002</v>
      </c>
      <c r="D5266" s="8">
        <v>1.8827000000000003</v>
      </c>
      <c r="E5266" s="8">
        <v>4.2300000000000004</v>
      </c>
      <c r="F5266" s="8">
        <v>4.37</v>
      </c>
      <c r="G5266" s="8">
        <v>88.7</v>
      </c>
      <c r="H5266" s="8"/>
      <c r="I5266" s="8"/>
      <c r="J5266" s="8"/>
      <c r="N5266" s="7"/>
      <c r="O5266" s="8"/>
      <c r="P5266" s="8"/>
      <c r="Q5266" s="8"/>
      <c r="R5266" s="8"/>
      <c r="S5266" s="8"/>
      <c r="T5266" s="8"/>
      <c r="U5266" s="8"/>
      <c r="V5266" s="8"/>
      <c r="W5266" s="8"/>
    </row>
    <row r="5267" spans="1:23" ht="14.25" customHeight="1">
      <c r="A5267" s="7">
        <v>38630</v>
      </c>
      <c r="B5267" s="8">
        <v>1.3576999999999999</v>
      </c>
      <c r="C5267" s="8">
        <v>3.2404000000000002</v>
      </c>
      <c r="D5267" s="8">
        <v>1.8827000000000003</v>
      </c>
      <c r="E5267" s="8">
        <v>4.2300000000000004</v>
      </c>
      <c r="F5267" s="8">
        <v>4.3600000000000003</v>
      </c>
      <c r="G5267" s="8">
        <v>89.88</v>
      </c>
      <c r="H5267" s="8"/>
      <c r="I5267" s="8"/>
      <c r="J5267" s="8"/>
      <c r="N5267" s="7"/>
      <c r="O5267" s="8"/>
      <c r="P5267" s="8"/>
      <c r="Q5267" s="8"/>
      <c r="R5267" s="8"/>
      <c r="S5267" s="8"/>
      <c r="T5267" s="8"/>
      <c r="U5267" s="8"/>
      <c r="V5267" s="8"/>
      <c r="W5267" s="8"/>
    </row>
    <row r="5268" spans="1:23" ht="14.25" customHeight="1">
      <c r="A5268" s="7">
        <v>38629</v>
      </c>
      <c r="B5268" s="8">
        <v>1.3576999999999999</v>
      </c>
      <c r="C5268" s="8">
        <v>3.2404000000000002</v>
      </c>
      <c r="D5268" s="8">
        <v>1.8827000000000003</v>
      </c>
      <c r="E5268" s="8">
        <v>4.24</v>
      </c>
      <c r="F5268" s="8">
        <v>4.38</v>
      </c>
      <c r="G5268" s="8">
        <v>90.14</v>
      </c>
      <c r="H5268" s="8"/>
      <c r="I5268" s="8"/>
      <c r="J5268" s="8"/>
      <c r="N5268" s="7"/>
      <c r="O5268" s="8"/>
      <c r="P5268" s="8"/>
      <c r="Q5268" s="8"/>
      <c r="R5268" s="8"/>
      <c r="S5268" s="8"/>
      <c r="T5268" s="8"/>
      <c r="U5268" s="8"/>
      <c r="V5268" s="8"/>
      <c r="W5268" s="8"/>
    </row>
    <row r="5269" spans="1:23" ht="14.25" customHeight="1">
      <c r="A5269" s="7">
        <v>38628</v>
      </c>
      <c r="B5269" s="8">
        <v>1.3576999999999999</v>
      </c>
      <c r="C5269" s="8">
        <v>3.2404000000000002</v>
      </c>
      <c r="D5269" s="8">
        <v>1.8827000000000003</v>
      </c>
      <c r="E5269" s="8">
        <v>4.25</v>
      </c>
      <c r="F5269" s="8">
        <v>4.3899999999999997</v>
      </c>
      <c r="G5269" s="8">
        <v>90.11</v>
      </c>
      <c r="H5269" s="8"/>
      <c r="I5269" s="8"/>
      <c r="J5269" s="8"/>
      <c r="N5269" s="7"/>
      <c r="O5269" s="8"/>
      <c r="P5269" s="8"/>
      <c r="Q5269" s="8"/>
      <c r="R5269" s="8"/>
      <c r="S5269" s="8"/>
      <c r="T5269" s="8"/>
      <c r="U5269" s="8"/>
      <c r="V5269" s="8"/>
      <c r="W5269" s="8"/>
    </row>
    <row r="5270" spans="1:23" ht="14.25" customHeight="1">
      <c r="A5270" s="7">
        <v>38625</v>
      </c>
      <c r="B5270" s="8">
        <v>1.3576999999999999</v>
      </c>
      <c r="C5270" s="8">
        <v>3.2404000000000002</v>
      </c>
      <c r="D5270" s="8">
        <v>1.8827000000000003</v>
      </c>
      <c r="E5270" s="8">
        <v>4.18</v>
      </c>
      <c r="F5270" s="8">
        <v>4.34</v>
      </c>
      <c r="G5270" s="8">
        <v>89.45</v>
      </c>
      <c r="H5270" s="8"/>
      <c r="I5270" s="8"/>
      <c r="J5270" s="8"/>
      <c r="N5270" s="7"/>
      <c r="O5270" s="8"/>
      <c r="P5270" s="8"/>
      <c r="Q5270" s="8"/>
      <c r="R5270" s="8"/>
      <c r="S5270" s="8"/>
      <c r="T5270" s="8"/>
      <c r="U5270" s="8"/>
      <c r="V5270" s="8"/>
      <c r="W5270" s="8"/>
    </row>
    <row r="5271" spans="1:23" ht="14.25" customHeight="1">
      <c r="A5271" s="7">
        <v>38624</v>
      </c>
      <c r="B5271" s="8">
        <v>1.6636</v>
      </c>
      <c r="C5271" s="8">
        <v>3.1869000000000001</v>
      </c>
      <c r="D5271" s="8">
        <v>1.5233000000000001</v>
      </c>
      <c r="E5271" s="8">
        <v>4.1399999999999997</v>
      </c>
      <c r="F5271" s="8">
        <v>4.29</v>
      </c>
      <c r="G5271" s="8">
        <v>89.45</v>
      </c>
      <c r="H5271" s="8"/>
      <c r="I5271" s="8"/>
      <c r="J5271" s="8"/>
      <c r="N5271" s="7"/>
      <c r="O5271" s="8"/>
      <c r="P5271" s="8"/>
      <c r="Q5271" s="8"/>
      <c r="R5271" s="8"/>
      <c r="S5271" s="8"/>
      <c r="T5271" s="8"/>
      <c r="U5271" s="8"/>
      <c r="V5271" s="8"/>
      <c r="W5271" s="8"/>
    </row>
    <row r="5272" spans="1:23" ht="14.25" customHeight="1">
      <c r="A5272" s="7">
        <v>38623</v>
      </c>
      <c r="B5272" s="8">
        <v>1.3621000000000001</v>
      </c>
      <c r="C5272" s="8">
        <v>3.206</v>
      </c>
      <c r="D5272" s="8">
        <v>1.8438999999999999</v>
      </c>
      <c r="E5272" s="8">
        <v>4.1100000000000003</v>
      </c>
      <c r="F5272" s="8">
        <v>4.26</v>
      </c>
      <c r="G5272" s="8">
        <v>89.42</v>
      </c>
      <c r="H5272" s="8"/>
      <c r="I5272" s="8"/>
      <c r="J5272" s="8"/>
      <c r="N5272" s="7"/>
      <c r="O5272" s="8"/>
      <c r="P5272" s="8"/>
      <c r="Q5272" s="8"/>
      <c r="R5272" s="8"/>
      <c r="S5272" s="8"/>
      <c r="T5272" s="8"/>
      <c r="U5272" s="8"/>
      <c r="V5272" s="8"/>
      <c r="W5272" s="8"/>
    </row>
    <row r="5273" spans="1:23" ht="14.25" customHeight="1">
      <c r="A5273" s="7">
        <v>38622</v>
      </c>
      <c r="B5273" s="8">
        <v>1.3759999999999999</v>
      </c>
      <c r="C5273" s="8">
        <v>3.3999000000000001</v>
      </c>
      <c r="D5273" s="8">
        <v>2.0239000000000003</v>
      </c>
      <c r="E5273" s="8">
        <v>4.13</v>
      </c>
      <c r="F5273" s="8">
        <v>4.3</v>
      </c>
      <c r="G5273" s="8">
        <v>89.6</v>
      </c>
      <c r="H5273" s="8"/>
      <c r="I5273" s="8"/>
      <c r="J5273" s="8"/>
      <c r="N5273" s="7"/>
      <c r="O5273" s="8"/>
      <c r="P5273" s="8"/>
      <c r="Q5273" s="8"/>
      <c r="R5273" s="8"/>
      <c r="S5273" s="8"/>
      <c r="T5273" s="8"/>
      <c r="U5273" s="8"/>
      <c r="V5273" s="8"/>
      <c r="W5273" s="8"/>
    </row>
    <row r="5274" spans="1:23" ht="14.25" customHeight="1">
      <c r="A5274" s="7">
        <v>38621</v>
      </c>
      <c r="B5274" s="8">
        <v>1.3585</v>
      </c>
      <c r="C5274" s="8">
        <v>3.3603999999999998</v>
      </c>
      <c r="D5274" s="8">
        <v>2.0019</v>
      </c>
      <c r="E5274" s="8">
        <v>4.1100000000000003</v>
      </c>
      <c r="F5274" s="8">
        <v>4.3</v>
      </c>
      <c r="G5274" s="8">
        <v>89.09</v>
      </c>
      <c r="H5274" s="8"/>
      <c r="I5274" s="8"/>
      <c r="J5274" s="8"/>
      <c r="N5274" s="7"/>
      <c r="O5274" s="8"/>
      <c r="P5274" s="8"/>
      <c r="Q5274" s="8"/>
      <c r="R5274" s="8"/>
      <c r="S5274" s="8"/>
      <c r="T5274" s="8"/>
      <c r="U5274" s="8"/>
      <c r="V5274" s="8"/>
      <c r="W5274" s="8"/>
    </row>
    <row r="5275" spans="1:23" ht="14.25" customHeight="1">
      <c r="A5275" s="7">
        <v>38618</v>
      </c>
      <c r="B5275" s="8">
        <v>1.4258999999999999</v>
      </c>
      <c r="C5275" s="8">
        <v>3.2703000000000002</v>
      </c>
      <c r="D5275" s="8">
        <v>1.8444000000000003</v>
      </c>
      <c r="E5275" s="8">
        <v>4.07</v>
      </c>
      <c r="F5275" s="8">
        <v>4.25</v>
      </c>
      <c r="G5275" s="8">
        <v>89.28</v>
      </c>
      <c r="H5275" s="8"/>
      <c r="I5275" s="8"/>
      <c r="J5275" s="8"/>
      <c r="N5275" s="7"/>
      <c r="O5275" s="8"/>
      <c r="P5275" s="8"/>
      <c r="Q5275" s="8"/>
      <c r="R5275" s="8"/>
      <c r="S5275" s="8"/>
      <c r="T5275" s="8"/>
      <c r="U5275" s="8"/>
      <c r="V5275" s="8"/>
      <c r="W5275" s="8"/>
    </row>
    <row r="5276" spans="1:23" ht="14.25" customHeight="1">
      <c r="A5276" s="7">
        <v>38617</v>
      </c>
      <c r="B5276" s="8">
        <v>1.3657999999999999</v>
      </c>
      <c r="C5276" s="8">
        <v>3.2080000000000002</v>
      </c>
      <c r="D5276" s="8">
        <v>1.8422000000000003</v>
      </c>
      <c r="E5276" s="8">
        <v>3.99</v>
      </c>
      <c r="F5276" s="8">
        <v>4.1900000000000004</v>
      </c>
      <c r="G5276" s="8">
        <v>88.56</v>
      </c>
      <c r="H5276" s="8"/>
      <c r="I5276" s="8"/>
      <c r="J5276" s="8"/>
      <c r="N5276" s="7"/>
      <c r="O5276" s="8"/>
      <c r="P5276" s="8"/>
      <c r="Q5276" s="8"/>
      <c r="R5276" s="8"/>
      <c r="S5276" s="8"/>
      <c r="T5276" s="8"/>
      <c r="U5276" s="8"/>
      <c r="V5276" s="8"/>
      <c r="W5276" s="8"/>
    </row>
    <row r="5277" spans="1:23" ht="14.25" customHeight="1">
      <c r="A5277" s="7">
        <v>38616</v>
      </c>
      <c r="B5277" s="8">
        <v>1.3972</v>
      </c>
      <c r="C5277" s="8">
        <v>3.3698000000000001</v>
      </c>
      <c r="D5277" s="8">
        <v>1.9726000000000001</v>
      </c>
      <c r="E5277" s="8">
        <v>4.01</v>
      </c>
      <c r="F5277" s="8">
        <v>4.1900000000000004</v>
      </c>
      <c r="G5277" s="8">
        <v>88.14</v>
      </c>
      <c r="H5277" s="8"/>
      <c r="I5277" s="8"/>
      <c r="J5277" s="8"/>
      <c r="N5277" s="7"/>
      <c r="O5277" s="8"/>
      <c r="P5277" s="8"/>
      <c r="Q5277" s="8"/>
      <c r="R5277" s="8"/>
      <c r="S5277" s="8"/>
      <c r="T5277" s="8"/>
      <c r="U5277" s="8"/>
      <c r="V5277" s="8"/>
      <c r="W5277" s="8"/>
    </row>
    <row r="5278" spans="1:23" ht="14.25" customHeight="1">
      <c r="A5278" s="7">
        <v>38615</v>
      </c>
      <c r="B5278" s="8">
        <v>1.3217000000000001</v>
      </c>
      <c r="C5278" s="8">
        <v>3.3877999999999999</v>
      </c>
      <c r="D5278" s="8">
        <v>2.0660999999999996</v>
      </c>
      <c r="E5278" s="8">
        <v>4.0599999999999996</v>
      </c>
      <c r="F5278" s="8">
        <v>4.26</v>
      </c>
      <c r="G5278" s="8">
        <v>88.7</v>
      </c>
      <c r="H5278" s="8"/>
      <c r="I5278" s="8"/>
      <c r="J5278" s="8"/>
      <c r="N5278" s="7"/>
      <c r="O5278" s="8"/>
      <c r="P5278" s="8"/>
      <c r="Q5278" s="8"/>
      <c r="R5278" s="8"/>
      <c r="S5278" s="8"/>
      <c r="T5278" s="8"/>
      <c r="U5278" s="8"/>
      <c r="V5278" s="8"/>
      <c r="W5278" s="8"/>
    </row>
    <row r="5279" spans="1:23" ht="14.25" customHeight="1">
      <c r="A5279" s="7">
        <v>38614</v>
      </c>
      <c r="B5279" s="8">
        <v>1.4307000000000001</v>
      </c>
      <c r="C5279" s="8">
        <v>3.2322000000000002</v>
      </c>
      <c r="D5279" s="8">
        <v>1.8015000000000001</v>
      </c>
      <c r="E5279" s="8">
        <v>4.0199999999999996</v>
      </c>
      <c r="F5279" s="8">
        <v>4.25</v>
      </c>
      <c r="G5279" s="8">
        <v>88.49</v>
      </c>
      <c r="H5279" s="8"/>
      <c r="I5279" s="8"/>
      <c r="J5279" s="8"/>
      <c r="N5279" s="7"/>
      <c r="O5279" s="8"/>
      <c r="P5279" s="8"/>
      <c r="Q5279" s="8"/>
      <c r="R5279" s="8"/>
      <c r="S5279" s="8"/>
      <c r="T5279" s="8"/>
      <c r="U5279" s="8"/>
      <c r="V5279" s="8"/>
      <c r="W5279" s="8"/>
    </row>
    <row r="5280" spans="1:23" ht="14.25" customHeight="1">
      <c r="A5280" s="7">
        <v>38611</v>
      </c>
      <c r="B5280" s="8">
        <v>1.4543999999999999</v>
      </c>
      <c r="C5280" s="8">
        <v>3.1838000000000002</v>
      </c>
      <c r="D5280" s="8">
        <v>1.7294000000000003</v>
      </c>
      <c r="E5280" s="8">
        <v>4.05</v>
      </c>
      <c r="F5280" s="8">
        <v>4.26</v>
      </c>
      <c r="G5280" s="8">
        <v>88.05</v>
      </c>
      <c r="H5280" s="8"/>
      <c r="I5280" s="8"/>
      <c r="J5280" s="8"/>
      <c r="N5280" s="7"/>
      <c r="O5280" s="8"/>
      <c r="P5280" s="8"/>
      <c r="Q5280" s="8"/>
      <c r="R5280" s="8"/>
      <c r="S5280" s="8"/>
      <c r="T5280" s="8"/>
      <c r="U5280" s="8"/>
      <c r="V5280" s="8"/>
      <c r="W5280" s="8"/>
    </row>
    <row r="5281" spans="1:23" ht="14.25" customHeight="1">
      <c r="A5281" s="7">
        <v>38610</v>
      </c>
      <c r="B5281" s="8">
        <v>1.3815</v>
      </c>
      <c r="C5281" s="8">
        <v>3.3102999999999998</v>
      </c>
      <c r="D5281" s="8">
        <v>1.9287999999999998</v>
      </c>
      <c r="E5281" s="8">
        <v>3.99</v>
      </c>
      <c r="F5281" s="8">
        <v>4.22</v>
      </c>
      <c r="G5281" s="8">
        <v>88.08</v>
      </c>
      <c r="H5281" s="8"/>
      <c r="I5281" s="8"/>
      <c r="J5281" s="8"/>
      <c r="N5281" s="7"/>
      <c r="O5281" s="8"/>
      <c r="P5281" s="8"/>
      <c r="Q5281" s="8"/>
      <c r="R5281" s="8"/>
      <c r="S5281" s="8"/>
      <c r="T5281" s="8"/>
      <c r="U5281" s="8"/>
      <c r="V5281" s="8"/>
      <c r="W5281" s="8"/>
    </row>
    <row r="5282" spans="1:23" ht="14.25" customHeight="1">
      <c r="A5282" s="7">
        <v>38609</v>
      </c>
      <c r="B5282" s="8">
        <v>1.4477</v>
      </c>
      <c r="C5282" s="8">
        <v>3.3046000000000002</v>
      </c>
      <c r="D5282" s="8">
        <v>1.8569000000000002</v>
      </c>
      <c r="E5282" s="8">
        <v>3.96</v>
      </c>
      <c r="F5282" s="8">
        <v>4.17</v>
      </c>
      <c r="G5282" s="8">
        <v>87.61</v>
      </c>
      <c r="H5282" s="8"/>
      <c r="I5282" s="8"/>
      <c r="J5282" s="8"/>
      <c r="N5282" s="7"/>
      <c r="O5282" s="8"/>
      <c r="P5282" s="8"/>
      <c r="Q5282" s="8"/>
      <c r="R5282" s="8"/>
      <c r="S5282" s="8"/>
      <c r="T5282" s="8"/>
      <c r="U5282" s="8"/>
      <c r="V5282" s="8"/>
      <c r="W5282" s="8"/>
    </row>
    <row r="5283" spans="1:23" ht="14.25" customHeight="1">
      <c r="A5283" s="7">
        <v>38608</v>
      </c>
      <c r="B5283" s="8">
        <v>1.4390000000000001</v>
      </c>
      <c r="C5283" s="8">
        <v>3.2858999999999998</v>
      </c>
      <c r="D5283" s="8">
        <v>1.8468999999999998</v>
      </c>
      <c r="E5283" s="8">
        <v>3.93</v>
      </c>
      <c r="F5283" s="8">
        <v>4.1399999999999997</v>
      </c>
      <c r="G5283" s="8">
        <v>87.76</v>
      </c>
      <c r="H5283" s="8"/>
      <c r="I5283" s="8"/>
      <c r="J5283" s="8"/>
      <c r="N5283" s="7"/>
      <c r="O5283" s="8"/>
      <c r="P5283" s="8"/>
      <c r="Q5283" s="8"/>
      <c r="R5283" s="8"/>
      <c r="S5283" s="8"/>
      <c r="T5283" s="8"/>
      <c r="U5283" s="8"/>
      <c r="V5283" s="8"/>
      <c r="W5283" s="8"/>
    </row>
    <row r="5284" spans="1:23" ht="14.25" customHeight="1">
      <c r="A5284" s="7">
        <v>38607</v>
      </c>
      <c r="B5284" s="8">
        <v>1.4443999999999999</v>
      </c>
      <c r="C5284" s="8">
        <v>3.3342999999999998</v>
      </c>
      <c r="D5284" s="8">
        <v>1.8898999999999999</v>
      </c>
      <c r="E5284" s="8">
        <v>3.98</v>
      </c>
      <c r="F5284" s="8">
        <v>4.18</v>
      </c>
      <c r="G5284" s="8">
        <v>87.67</v>
      </c>
      <c r="H5284" s="8"/>
      <c r="I5284" s="8"/>
      <c r="J5284" s="8"/>
      <c r="N5284" s="7"/>
      <c r="O5284" s="8"/>
      <c r="P5284" s="8"/>
      <c r="Q5284" s="8"/>
      <c r="R5284" s="8"/>
      <c r="S5284" s="8"/>
      <c r="T5284" s="8"/>
      <c r="U5284" s="8"/>
      <c r="V5284" s="8"/>
      <c r="W5284" s="8"/>
    </row>
    <row r="5285" spans="1:23" ht="14.25" customHeight="1">
      <c r="A5285" s="7">
        <v>38604</v>
      </c>
      <c r="B5285" s="8">
        <v>1.4458</v>
      </c>
      <c r="C5285" s="8">
        <v>3.3622000000000001</v>
      </c>
      <c r="D5285" s="8">
        <v>1.9164000000000001</v>
      </c>
      <c r="E5285" s="8">
        <v>3.94</v>
      </c>
      <c r="F5285" s="8">
        <v>4.1399999999999997</v>
      </c>
      <c r="G5285" s="8">
        <v>86.86</v>
      </c>
      <c r="H5285" s="8"/>
      <c r="I5285" s="8"/>
      <c r="J5285" s="8"/>
      <c r="N5285" s="7"/>
      <c r="O5285" s="8"/>
      <c r="P5285" s="8"/>
      <c r="Q5285" s="8"/>
      <c r="R5285" s="8"/>
      <c r="S5285" s="8"/>
      <c r="T5285" s="8"/>
      <c r="U5285" s="8"/>
      <c r="V5285" s="8"/>
      <c r="W5285" s="8"/>
    </row>
    <row r="5286" spans="1:23" ht="14.25" customHeight="1">
      <c r="A5286" s="7">
        <v>38603</v>
      </c>
      <c r="B5286" s="8">
        <v>1.4497</v>
      </c>
      <c r="C5286" s="8">
        <v>3.3795999999999999</v>
      </c>
      <c r="D5286" s="8">
        <v>1.9298999999999999</v>
      </c>
      <c r="E5286" s="8">
        <v>3.94</v>
      </c>
      <c r="F5286" s="8">
        <v>4.1500000000000004</v>
      </c>
      <c r="G5286" s="8">
        <v>87.05</v>
      </c>
      <c r="H5286" s="8"/>
      <c r="I5286" s="8"/>
      <c r="J5286" s="8"/>
      <c r="N5286" s="7"/>
      <c r="O5286" s="8"/>
      <c r="P5286" s="8"/>
      <c r="Q5286" s="8"/>
      <c r="R5286" s="8"/>
      <c r="S5286" s="8"/>
      <c r="T5286" s="8"/>
      <c r="U5286" s="8"/>
      <c r="V5286" s="8"/>
      <c r="W5286" s="8"/>
    </row>
    <row r="5287" spans="1:23" ht="14.25" customHeight="1">
      <c r="A5287" s="7">
        <v>38602</v>
      </c>
      <c r="B5287" s="8">
        <v>1.4224000000000001</v>
      </c>
      <c r="C5287" s="8">
        <v>3.4426999999999999</v>
      </c>
      <c r="D5287" s="8">
        <v>2.0202999999999998</v>
      </c>
      <c r="E5287" s="8">
        <v>3.93</v>
      </c>
      <c r="F5287" s="8">
        <v>4.1500000000000004</v>
      </c>
      <c r="G5287" s="8">
        <v>86.95</v>
      </c>
      <c r="H5287" s="8"/>
      <c r="I5287" s="8"/>
      <c r="J5287" s="8"/>
      <c r="N5287" s="7"/>
      <c r="O5287" s="8"/>
      <c r="P5287" s="8"/>
      <c r="Q5287" s="8"/>
      <c r="R5287" s="8"/>
      <c r="S5287" s="8"/>
      <c r="T5287" s="8"/>
      <c r="U5287" s="8"/>
      <c r="V5287" s="8"/>
      <c r="W5287" s="8"/>
    </row>
    <row r="5288" spans="1:23" ht="14.25" customHeight="1">
      <c r="A5288" s="7">
        <v>38601</v>
      </c>
      <c r="B5288" s="8">
        <v>1.4283999999999999</v>
      </c>
      <c r="C5288" s="8">
        <v>3.4420999999999999</v>
      </c>
      <c r="D5288" s="8">
        <v>2.0137</v>
      </c>
      <c r="E5288" s="8">
        <v>3.89</v>
      </c>
      <c r="F5288" s="8">
        <v>4.09</v>
      </c>
      <c r="G5288" s="8">
        <v>86.64</v>
      </c>
      <c r="H5288" s="8"/>
      <c r="I5288" s="8"/>
      <c r="J5288" s="8"/>
      <c r="N5288" s="7"/>
      <c r="O5288" s="8"/>
      <c r="P5288" s="8"/>
      <c r="Q5288" s="8"/>
      <c r="R5288" s="8"/>
      <c r="S5288" s="8"/>
      <c r="T5288" s="8"/>
      <c r="U5288" s="8"/>
      <c r="V5288" s="8"/>
      <c r="W5288" s="8"/>
    </row>
    <row r="5289" spans="1:23" ht="14.25" customHeight="1">
      <c r="A5289" s="7">
        <v>38600</v>
      </c>
      <c r="B5289" s="8">
        <v>1.4691000000000001</v>
      </c>
      <c r="C5289" s="8">
        <v>3.5278</v>
      </c>
      <c r="D5289" s="8">
        <v>2.0587</v>
      </c>
      <c r="E5289" s="8">
        <v>3.85</v>
      </c>
      <c r="F5289" s="8">
        <v>4.03</v>
      </c>
      <c r="G5289" s="8">
        <v>86.26</v>
      </c>
      <c r="H5289" s="8"/>
      <c r="I5289" s="8"/>
      <c r="J5289" s="8"/>
      <c r="N5289" s="7"/>
      <c r="O5289" s="8"/>
      <c r="P5289" s="8"/>
      <c r="Q5289" s="8"/>
      <c r="R5289" s="8"/>
      <c r="S5289" s="8"/>
      <c r="T5289" s="8"/>
      <c r="U5289" s="8"/>
      <c r="V5289" s="8"/>
      <c r="W5289" s="8"/>
    </row>
    <row r="5290" spans="1:23" ht="14.25" customHeight="1">
      <c r="A5290" s="7">
        <v>38598</v>
      </c>
      <c r="B5290" s="8">
        <v>1.4</v>
      </c>
      <c r="C5290" s="8">
        <v>3.5394999999999999</v>
      </c>
      <c r="D5290" s="8">
        <v>2.1395</v>
      </c>
      <c r="E5290" s="8">
        <v>3.85</v>
      </c>
      <c r="F5290" s="8">
        <v>4.03</v>
      </c>
      <c r="G5290" s="8">
        <v>86.27</v>
      </c>
      <c r="H5290" s="8"/>
      <c r="I5290" s="8"/>
      <c r="J5290" s="8"/>
      <c r="N5290" s="7"/>
      <c r="O5290" s="8"/>
      <c r="P5290" s="8"/>
      <c r="Q5290" s="8"/>
      <c r="R5290" s="8"/>
      <c r="S5290" s="8"/>
      <c r="T5290" s="8"/>
      <c r="U5290" s="8"/>
      <c r="V5290" s="8"/>
      <c r="W5290" s="8"/>
    </row>
    <row r="5291" spans="1:23" ht="14.25" customHeight="1">
      <c r="A5291" s="7">
        <v>38597</v>
      </c>
      <c r="B5291" s="8">
        <v>1.4</v>
      </c>
      <c r="C5291" s="8">
        <v>3.5394999999999999</v>
      </c>
      <c r="D5291" s="8">
        <v>2.1395</v>
      </c>
      <c r="E5291" s="8">
        <v>3.85</v>
      </c>
      <c r="F5291" s="8">
        <v>4.03</v>
      </c>
      <c r="G5291" s="8">
        <v>86.3</v>
      </c>
      <c r="H5291" s="8"/>
      <c r="I5291" s="8"/>
      <c r="J5291" s="8"/>
      <c r="N5291" s="7"/>
      <c r="O5291" s="8"/>
      <c r="P5291" s="8"/>
      <c r="Q5291" s="8"/>
      <c r="R5291" s="8"/>
      <c r="S5291" s="8"/>
      <c r="T5291" s="8"/>
      <c r="U5291" s="8"/>
      <c r="V5291" s="8"/>
      <c r="W5291" s="8"/>
    </row>
    <row r="5292" spans="1:23" ht="14.25" customHeight="1">
      <c r="A5292" s="7">
        <v>38596</v>
      </c>
      <c r="B5292" s="8">
        <v>1.4338</v>
      </c>
      <c r="C5292" s="8">
        <v>3.5110000000000001</v>
      </c>
      <c r="D5292" s="8">
        <v>2.0772000000000004</v>
      </c>
      <c r="E5292" s="8">
        <v>3.85</v>
      </c>
      <c r="F5292" s="8">
        <v>4.0199999999999996</v>
      </c>
      <c r="G5292" s="8">
        <v>86.55</v>
      </c>
      <c r="H5292" s="8"/>
      <c r="I5292" s="8"/>
      <c r="J5292" s="8"/>
      <c r="N5292" s="7"/>
      <c r="O5292" s="8"/>
      <c r="P5292" s="8"/>
      <c r="Q5292" s="8"/>
      <c r="R5292" s="8"/>
      <c r="S5292" s="8"/>
      <c r="T5292" s="8"/>
      <c r="U5292" s="8"/>
      <c r="V5292" s="8"/>
      <c r="W5292" s="8"/>
    </row>
    <row r="5293" spans="1:23" ht="14.25" customHeight="1">
      <c r="A5293" s="7">
        <v>38595</v>
      </c>
      <c r="B5293" s="8">
        <v>1.4272</v>
      </c>
      <c r="C5293" s="8">
        <v>3.5608</v>
      </c>
      <c r="D5293" s="8">
        <v>2.1335999999999999</v>
      </c>
      <c r="E5293" s="8">
        <v>3.87</v>
      </c>
      <c r="F5293" s="8">
        <v>4.0199999999999996</v>
      </c>
      <c r="G5293" s="8">
        <v>87.53</v>
      </c>
      <c r="H5293" s="8"/>
      <c r="I5293" s="8"/>
      <c r="J5293" s="8"/>
      <c r="N5293" s="7"/>
      <c r="O5293" s="8"/>
      <c r="P5293" s="8"/>
      <c r="Q5293" s="8"/>
      <c r="R5293" s="8"/>
      <c r="S5293" s="8"/>
      <c r="T5293" s="8"/>
      <c r="U5293" s="8"/>
      <c r="V5293" s="8"/>
      <c r="W5293" s="8"/>
    </row>
    <row r="5294" spans="1:23" ht="14.25" customHeight="1">
      <c r="A5294" s="7">
        <v>38594</v>
      </c>
      <c r="B5294" s="8">
        <v>1.4249000000000001</v>
      </c>
      <c r="C5294" s="8">
        <v>3.5013999999999998</v>
      </c>
      <c r="D5294" s="8">
        <v>2.0764999999999998</v>
      </c>
      <c r="E5294" s="8">
        <v>4.03</v>
      </c>
      <c r="F5294" s="8">
        <v>4.16</v>
      </c>
      <c r="G5294" s="8">
        <v>88.34</v>
      </c>
      <c r="H5294" s="8"/>
      <c r="I5294" s="8"/>
      <c r="J5294" s="8"/>
      <c r="N5294" s="7"/>
      <c r="O5294" s="8"/>
      <c r="P5294" s="8"/>
      <c r="Q5294" s="8"/>
      <c r="R5294" s="8"/>
      <c r="S5294" s="8"/>
      <c r="T5294" s="8"/>
      <c r="U5294" s="8"/>
      <c r="V5294" s="8"/>
      <c r="W5294" s="8"/>
    </row>
    <row r="5295" spans="1:23" ht="14.25" customHeight="1">
      <c r="A5295" s="7">
        <v>38593</v>
      </c>
      <c r="B5295" s="8">
        <v>1.3813</v>
      </c>
      <c r="C5295" s="8">
        <v>3.4527999999999999</v>
      </c>
      <c r="D5295" s="8">
        <v>2.0714999999999999</v>
      </c>
      <c r="E5295" s="8">
        <v>4.08</v>
      </c>
      <c r="F5295" s="8">
        <v>4.2</v>
      </c>
      <c r="G5295" s="8">
        <v>88.18</v>
      </c>
      <c r="H5295" s="8"/>
      <c r="I5295" s="8"/>
      <c r="J5295" s="8"/>
      <c r="N5295" s="7"/>
      <c r="O5295" s="8"/>
      <c r="P5295" s="8"/>
      <c r="Q5295" s="8"/>
      <c r="R5295" s="8"/>
      <c r="S5295" s="8"/>
      <c r="T5295" s="8"/>
      <c r="U5295" s="8"/>
      <c r="V5295" s="8"/>
      <c r="W5295" s="8"/>
    </row>
    <row r="5296" spans="1:23" ht="14.25" customHeight="1">
      <c r="A5296" s="7">
        <v>38590</v>
      </c>
      <c r="B5296" s="8">
        <v>1.4536</v>
      </c>
      <c r="C5296" s="8">
        <v>3.4413999999999998</v>
      </c>
      <c r="D5296" s="8">
        <v>1.9877999999999998</v>
      </c>
      <c r="E5296" s="8">
        <v>4.09</v>
      </c>
      <c r="F5296" s="8">
        <v>4.2</v>
      </c>
      <c r="G5296" s="8">
        <v>87.87</v>
      </c>
      <c r="H5296" s="8"/>
      <c r="I5296" s="8"/>
      <c r="J5296" s="8"/>
      <c r="N5296" s="7"/>
      <c r="O5296" s="8"/>
      <c r="P5296" s="8"/>
      <c r="Q5296" s="8"/>
      <c r="R5296" s="8"/>
      <c r="S5296" s="8"/>
      <c r="T5296" s="8"/>
      <c r="U5296" s="8"/>
      <c r="V5296" s="8"/>
      <c r="W5296" s="8"/>
    </row>
    <row r="5297" spans="1:23" ht="14.25" customHeight="1">
      <c r="A5297" s="7">
        <v>38589</v>
      </c>
      <c r="B5297" s="8">
        <v>1.484</v>
      </c>
      <c r="C5297" s="8">
        <v>3.4579</v>
      </c>
      <c r="D5297" s="8">
        <v>1.9739</v>
      </c>
      <c r="E5297" s="8">
        <v>4.0599999999999996</v>
      </c>
      <c r="F5297" s="8">
        <v>4.18</v>
      </c>
      <c r="G5297" s="8">
        <v>87.72</v>
      </c>
      <c r="H5297" s="8"/>
      <c r="I5297" s="8"/>
      <c r="J5297" s="8"/>
      <c r="N5297" s="7"/>
      <c r="O5297" s="8"/>
      <c r="P5297" s="8"/>
      <c r="Q5297" s="8"/>
      <c r="R5297" s="8"/>
      <c r="S5297" s="8"/>
      <c r="T5297" s="8"/>
      <c r="U5297" s="8"/>
      <c r="V5297" s="8"/>
      <c r="W5297" s="8"/>
    </row>
    <row r="5298" spans="1:23" ht="14.25" customHeight="1">
      <c r="A5298" s="7">
        <v>38588</v>
      </c>
      <c r="B5298" s="8">
        <v>1.6883999999999999</v>
      </c>
      <c r="C5298" s="8">
        <v>3.3212999999999999</v>
      </c>
      <c r="D5298" s="8">
        <v>1.6329</v>
      </c>
      <c r="E5298" s="8">
        <v>4.0599999999999996</v>
      </c>
      <c r="F5298" s="8">
        <v>4.1900000000000004</v>
      </c>
      <c r="G5298" s="8">
        <v>87.88</v>
      </c>
      <c r="H5298" s="8"/>
      <c r="I5298" s="8"/>
      <c r="J5298" s="8"/>
      <c r="N5298" s="7"/>
      <c r="O5298" s="8"/>
      <c r="P5298" s="8"/>
      <c r="Q5298" s="8"/>
      <c r="R5298" s="8"/>
      <c r="S5298" s="8"/>
      <c r="T5298" s="8"/>
      <c r="U5298" s="8"/>
      <c r="V5298" s="8"/>
      <c r="W5298" s="8"/>
    </row>
    <row r="5299" spans="1:23" ht="14.25" customHeight="1">
      <c r="A5299" s="7">
        <v>38587</v>
      </c>
      <c r="B5299" s="8">
        <v>1.5971</v>
      </c>
      <c r="C5299" s="8">
        <v>3.2608999999999999</v>
      </c>
      <c r="D5299" s="8">
        <v>1.6637999999999999</v>
      </c>
      <c r="E5299" s="8">
        <v>4.07</v>
      </c>
      <c r="F5299" s="8">
        <v>4.2</v>
      </c>
      <c r="G5299" s="8">
        <v>88.07</v>
      </c>
      <c r="H5299" s="8"/>
      <c r="I5299" s="8"/>
      <c r="J5299" s="8"/>
      <c r="N5299" s="7"/>
      <c r="O5299" s="8"/>
      <c r="P5299" s="8"/>
      <c r="Q5299" s="8"/>
      <c r="R5299" s="8"/>
      <c r="S5299" s="8"/>
      <c r="T5299" s="8"/>
      <c r="U5299" s="8"/>
      <c r="V5299" s="8"/>
      <c r="W5299" s="8"/>
    </row>
    <row r="5300" spans="1:23" ht="14.25" customHeight="1">
      <c r="A5300" s="7">
        <v>38586</v>
      </c>
      <c r="B5300" s="8">
        <v>1.6341000000000001</v>
      </c>
      <c r="C5300" s="8">
        <v>3.3073999999999999</v>
      </c>
      <c r="D5300" s="8">
        <v>1.6732999999999998</v>
      </c>
      <c r="E5300" s="8">
        <v>4.08</v>
      </c>
      <c r="F5300" s="8">
        <v>4.22</v>
      </c>
      <c r="G5300" s="8">
        <v>88.13</v>
      </c>
      <c r="H5300" s="8"/>
      <c r="I5300" s="8"/>
      <c r="J5300" s="8"/>
      <c r="N5300" s="7"/>
      <c r="O5300" s="8"/>
      <c r="P5300" s="8"/>
      <c r="Q5300" s="8"/>
      <c r="R5300" s="8"/>
      <c r="S5300" s="8"/>
      <c r="T5300" s="8"/>
      <c r="U5300" s="8"/>
      <c r="V5300" s="8"/>
      <c r="W5300" s="8"/>
    </row>
    <row r="5301" spans="1:23" ht="14.25" customHeight="1">
      <c r="A5301" s="7">
        <v>38583</v>
      </c>
      <c r="B5301" s="8">
        <v>1.5364</v>
      </c>
      <c r="C5301" s="8">
        <v>3.3921999999999999</v>
      </c>
      <c r="D5301" s="8">
        <v>1.8557999999999999</v>
      </c>
      <c r="E5301" s="8">
        <v>4.08</v>
      </c>
      <c r="F5301" s="8">
        <v>4.21</v>
      </c>
      <c r="G5301" s="8">
        <v>88.67</v>
      </c>
      <c r="H5301" s="8"/>
      <c r="I5301" s="8"/>
      <c r="J5301" s="8"/>
      <c r="N5301" s="7"/>
      <c r="O5301" s="8"/>
      <c r="P5301" s="8"/>
      <c r="Q5301" s="8"/>
      <c r="R5301" s="8"/>
      <c r="S5301" s="8"/>
      <c r="T5301" s="8"/>
      <c r="U5301" s="8"/>
      <c r="V5301" s="8"/>
      <c r="W5301" s="8"/>
    </row>
    <row r="5302" spans="1:23" ht="14.25" customHeight="1">
      <c r="A5302" s="7">
        <v>38582</v>
      </c>
      <c r="B5302" s="8">
        <v>1.5986</v>
      </c>
      <c r="C5302" s="8">
        <v>3.2974000000000001</v>
      </c>
      <c r="D5302" s="8">
        <v>1.6988000000000001</v>
      </c>
      <c r="E5302" s="8">
        <v>4.08</v>
      </c>
      <c r="F5302" s="8">
        <v>4.21</v>
      </c>
      <c r="G5302" s="8">
        <v>88.59</v>
      </c>
      <c r="H5302" s="8"/>
      <c r="I5302" s="8"/>
      <c r="J5302" s="8"/>
      <c r="N5302" s="7"/>
      <c r="O5302" s="8"/>
      <c r="P5302" s="8"/>
      <c r="Q5302" s="8"/>
      <c r="R5302" s="8"/>
      <c r="S5302" s="8"/>
      <c r="T5302" s="8"/>
      <c r="U5302" s="8"/>
      <c r="V5302" s="8"/>
      <c r="W5302" s="8"/>
    </row>
    <row r="5303" spans="1:23" ht="14.25" customHeight="1">
      <c r="A5303" s="7">
        <v>38581</v>
      </c>
      <c r="B5303" s="8">
        <v>1.5692999999999999</v>
      </c>
      <c r="C5303" s="8">
        <v>3.3433999999999999</v>
      </c>
      <c r="D5303" s="8">
        <v>1.7741</v>
      </c>
      <c r="E5303" s="8">
        <v>4.1500000000000004</v>
      </c>
      <c r="F5303" s="8">
        <v>4.28</v>
      </c>
      <c r="G5303" s="8">
        <v>87.98</v>
      </c>
      <c r="H5303" s="8"/>
      <c r="I5303" s="8"/>
      <c r="J5303" s="8"/>
      <c r="N5303" s="7"/>
      <c r="O5303" s="8"/>
      <c r="P5303" s="8"/>
      <c r="Q5303" s="8"/>
      <c r="R5303" s="8"/>
      <c r="S5303" s="8"/>
      <c r="T5303" s="8"/>
      <c r="U5303" s="8"/>
      <c r="V5303" s="8"/>
      <c r="W5303" s="8"/>
    </row>
    <row r="5304" spans="1:23" ht="14.25" customHeight="1">
      <c r="A5304" s="7">
        <v>38580</v>
      </c>
      <c r="B5304" s="8">
        <v>1.6544000000000001</v>
      </c>
      <c r="C5304" s="8">
        <v>3.3064</v>
      </c>
      <c r="D5304" s="8">
        <v>1.6519999999999999</v>
      </c>
      <c r="E5304" s="8">
        <v>4.0999999999999996</v>
      </c>
      <c r="F5304" s="8">
        <v>4.2300000000000004</v>
      </c>
      <c r="G5304" s="8">
        <v>87.37</v>
      </c>
      <c r="H5304" s="8"/>
      <c r="I5304" s="8"/>
      <c r="J5304" s="8"/>
      <c r="N5304" s="7"/>
      <c r="O5304" s="8"/>
      <c r="P5304" s="8"/>
      <c r="Q5304" s="8"/>
      <c r="R5304" s="8"/>
      <c r="S5304" s="8"/>
      <c r="T5304" s="8"/>
      <c r="U5304" s="8"/>
      <c r="V5304" s="8"/>
      <c r="W5304" s="8"/>
    </row>
    <row r="5305" spans="1:23" ht="14.25" customHeight="1">
      <c r="A5305" s="7">
        <v>38579</v>
      </c>
      <c r="B5305" s="8">
        <v>1.6395</v>
      </c>
      <c r="C5305" s="8">
        <v>3.3397999999999999</v>
      </c>
      <c r="D5305" s="8">
        <v>1.7002999999999999</v>
      </c>
      <c r="E5305" s="8">
        <v>4.1500000000000004</v>
      </c>
      <c r="F5305" s="8">
        <v>4.2699999999999996</v>
      </c>
      <c r="G5305" s="8">
        <v>87.32</v>
      </c>
      <c r="H5305" s="8"/>
      <c r="I5305" s="8"/>
      <c r="J5305" s="8"/>
      <c r="N5305" s="7"/>
      <c r="O5305" s="8"/>
      <c r="P5305" s="8"/>
      <c r="Q5305" s="8"/>
      <c r="R5305" s="8"/>
      <c r="S5305" s="8"/>
      <c r="T5305" s="8"/>
      <c r="U5305" s="8"/>
      <c r="V5305" s="8"/>
      <c r="W5305" s="8"/>
    </row>
    <row r="5306" spans="1:23" ht="14.25" customHeight="1">
      <c r="A5306" s="7">
        <v>38576</v>
      </c>
      <c r="B5306" s="8">
        <v>1.6607000000000001</v>
      </c>
      <c r="C5306" s="8">
        <v>3.2928000000000002</v>
      </c>
      <c r="D5306" s="8">
        <v>1.6321000000000001</v>
      </c>
      <c r="E5306" s="8">
        <v>4.1100000000000003</v>
      </c>
      <c r="F5306" s="8">
        <v>4.24</v>
      </c>
      <c r="G5306" s="8">
        <v>86.98</v>
      </c>
      <c r="H5306" s="8"/>
      <c r="I5306" s="8"/>
      <c r="J5306" s="8"/>
      <c r="N5306" s="7"/>
      <c r="O5306" s="8"/>
      <c r="P5306" s="8"/>
      <c r="Q5306" s="8"/>
      <c r="R5306" s="8"/>
      <c r="S5306" s="8"/>
      <c r="T5306" s="8"/>
      <c r="U5306" s="8"/>
      <c r="V5306" s="8"/>
      <c r="W5306" s="8"/>
    </row>
    <row r="5307" spans="1:23" ht="14.25" customHeight="1">
      <c r="A5307" s="7">
        <v>38575</v>
      </c>
      <c r="B5307" s="8">
        <v>1.5966</v>
      </c>
      <c r="C5307" s="8">
        <v>3.2997000000000001</v>
      </c>
      <c r="D5307" s="8">
        <v>1.7031000000000001</v>
      </c>
      <c r="E5307" s="8">
        <v>4.18</v>
      </c>
      <c r="F5307" s="8">
        <v>4.32</v>
      </c>
      <c r="G5307" s="8">
        <v>86.9</v>
      </c>
      <c r="H5307" s="8"/>
      <c r="I5307" s="8"/>
      <c r="J5307" s="8"/>
      <c r="N5307" s="7"/>
      <c r="O5307" s="8"/>
      <c r="P5307" s="8"/>
      <c r="Q5307" s="8"/>
      <c r="R5307" s="8"/>
      <c r="S5307" s="8"/>
      <c r="T5307" s="8"/>
      <c r="U5307" s="8"/>
      <c r="V5307" s="8"/>
      <c r="W5307" s="8"/>
    </row>
    <row r="5308" spans="1:23" ht="14.25" customHeight="1">
      <c r="A5308" s="7">
        <v>38574</v>
      </c>
      <c r="B5308" s="8">
        <v>1.7078</v>
      </c>
      <c r="C5308" s="8">
        <v>3.2313000000000001</v>
      </c>
      <c r="D5308" s="8">
        <v>1.5235000000000001</v>
      </c>
      <c r="E5308" s="8">
        <v>4.24</v>
      </c>
      <c r="F5308" s="8">
        <v>4.4000000000000004</v>
      </c>
      <c r="G5308" s="8">
        <v>87.6</v>
      </c>
      <c r="H5308" s="8"/>
      <c r="I5308" s="8"/>
      <c r="J5308" s="8"/>
      <c r="N5308" s="7"/>
      <c r="O5308" s="8"/>
      <c r="P5308" s="8"/>
      <c r="Q5308" s="8"/>
      <c r="R5308" s="8"/>
      <c r="S5308" s="8"/>
      <c r="T5308" s="8"/>
      <c r="U5308" s="8"/>
      <c r="V5308" s="8"/>
      <c r="W5308" s="8"/>
    </row>
    <row r="5309" spans="1:23" ht="14.25" customHeight="1">
      <c r="A5309" s="7">
        <v>38573</v>
      </c>
      <c r="B5309" s="8">
        <v>1.5670999999999999</v>
      </c>
      <c r="C5309" s="8">
        <v>3.2738</v>
      </c>
      <c r="D5309" s="8">
        <v>1.7067000000000001</v>
      </c>
      <c r="E5309" s="8">
        <v>4.25</v>
      </c>
      <c r="F5309" s="8">
        <v>4.41</v>
      </c>
      <c r="G5309" s="8">
        <v>87.84</v>
      </c>
      <c r="H5309" s="8"/>
      <c r="I5309" s="8"/>
      <c r="J5309" s="8"/>
      <c r="N5309" s="7"/>
      <c r="O5309" s="8"/>
      <c r="P5309" s="8"/>
      <c r="Q5309" s="8"/>
      <c r="R5309" s="8"/>
      <c r="S5309" s="8"/>
      <c r="T5309" s="8"/>
      <c r="U5309" s="8"/>
      <c r="V5309" s="8"/>
      <c r="W5309" s="8"/>
    </row>
    <row r="5310" spans="1:23" ht="14.25" customHeight="1">
      <c r="A5310" s="7">
        <v>38572</v>
      </c>
      <c r="B5310" s="8">
        <v>1.6351</v>
      </c>
      <c r="C5310" s="8">
        <v>3.1783999999999999</v>
      </c>
      <c r="D5310" s="8">
        <v>1.5432999999999999</v>
      </c>
      <c r="E5310" s="8">
        <v>4.28</v>
      </c>
      <c r="F5310" s="8">
        <v>4.42</v>
      </c>
      <c r="G5310" s="8">
        <v>87.99</v>
      </c>
      <c r="H5310" s="8"/>
      <c r="I5310" s="8"/>
      <c r="J5310" s="8"/>
      <c r="N5310" s="7"/>
      <c r="O5310" s="8"/>
      <c r="P5310" s="8"/>
      <c r="Q5310" s="8"/>
      <c r="R5310" s="8"/>
      <c r="S5310" s="8"/>
      <c r="T5310" s="8"/>
      <c r="U5310" s="8"/>
      <c r="V5310" s="8"/>
      <c r="W5310" s="8"/>
    </row>
    <row r="5311" spans="1:23" ht="14.25" customHeight="1">
      <c r="A5311" s="7">
        <v>38569</v>
      </c>
      <c r="B5311" s="8">
        <v>1.6584000000000001</v>
      </c>
      <c r="C5311" s="8">
        <v>3.1511</v>
      </c>
      <c r="D5311" s="8">
        <v>1.4926999999999999</v>
      </c>
      <c r="E5311" s="8">
        <v>4.24</v>
      </c>
      <c r="F5311" s="8">
        <v>4.4000000000000004</v>
      </c>
      <c r="G5311" s="8">
        <v>87.96</v>
      </c>
      <c r="H5311" s="8"/>
      <c r="I5311" s="8"/>
      <c r="J5311" s="8"/>
      <c r="N5311" s="7"/>
      <c r="O5311" s="8"/>
      <c r="P5311" s="8"/>
      <c r="Q5311" s="8"/>
      <c r="R5311" s="8"/>
      <c r="S5311" s="8"/>
      <c r="T5311" s="8"/>
      <c r="U5311" s="8"/>
      <c r="V5311" s="8"/>
      <c r="W5311" s="8"/>
    </row>
    <row r="5312" spans="1:23" ht="14.25" customHeight="1">
      <c r="A5312" s="7">
        <v>38568</v>
      </c>
      <c r="B5312" s="8">
        <v>1.5525</v>
      </c>
      <c r="C5312" s="8">
        <v>3.1522000000000001</v>
      </c>
      <c r="D5312" s="8">
        <v>1.5997000000000001</v>
      </c>
      <c r="E5312" s="8">
        <v>4.1500000000000004</v>
      </c>
      <c r="F5312" s="8">
        <v>4.32</v>
      </c>
      <c r="G5312" s="8">
        <v>87.77</v>
      </c>
      <c r="H5312" s="8"/>
      <c r="I5312" s="8"/>
      <c r="J5312" s="8"/>
      <c r="N5312" s="7"/>
      <c r="O5312" s="8"/>
      <c r="P5312" s="8"/>
      <c r="Q5312" s="8"/>
      <c r="R5312" s="8"/>
      <c r="S5312" s="8"/>
      <c r="T5312" s="8"/>
      <c r="U5312" s="8"/>
      <c r="V5312" s="8"/>
      <c r="W5312" s="8"/>
    </row>
    <row r="5313" spans="1:23" ht="14.25" customHeight="1">
      <c r="A5313" s="7">
        <v>38567</v>
      </c>
      <c r="B5313" s="8">
        <v>1.8534999999999999</v>
      </c>
      <c r="C5313" s="8">
        <v>3.2242000000000002</v>
      </c>
      <c r="D5313" s="8">
        <v>1.3707000000000003</v>
      </c>
      <c r="E5313" s="8">
        <v>4.13</v>
      </c>
      <c r="F5313" s="8">
        <v>4.3</v>
      </c>
      <c r="G5313" s="8">
        <v>88.02</v>
      </c>
      <c r="H5313" s="8"/>
      <c r="I5313" s="8"/>
      <c r="J5313" s="8"/>
      <c r="N5313" s="7"/>
      <c r="O5313" s="8"/>
      <c r="P5313" s="8"/>
      <c r="Q5313" s="8"/>
      <c r="R5313" s="8"/>
      <c r="S5313" s="8"/>
      <c r="T5313" s="8"/>
      <c r="U5313" s="8"/>
      <c r="V5313" s="8"/>
      <c r="W5313" s="8"/>
    </row>
    <row r="5314" spans="1:23" ht="14.25" customHeight="1">
      <c r="A5314" s="7">
        <v>38566</v>
      </c>
      <c r="B5314" s="8">
        <v>1.6101000000000001</v>
      </c>
      <c r="C5314" s="8">
        <v>3.2980999999999998</v>
      </c>
      <c r="D5314" s="8">
        <v>1.6879999999999997</v>
      </c>
      <c r="E5314" s="8">
        <v>4.17</v>
      </c>
      <c r="F5314" s="8">
        <v>4.34</v>
      </c>
      <c r="G5314" s="8">
        <v>88.78</v>
      </c>
      <c r="H5314" s="8"/>
      <c r="I5314" s="8"/>
      <c r="J5314" s="8"/>
      <c r="N5314" s="7"/>
      <c r="O5314" s="8"/>
      <c r="P5314" s="8"/>
      <c r="Q5314" s="8"/>
      <c r="R5314" s="8"/>
      <c r="S5314" s="8"/>
      <c r="T5314" s="8"/>
      <c r="U5314" s="8"/>
      <c r="V5314" s="8"/>
      <c r="W5314" s="8"/>
    </row>
    <row r="5315" spans="1:23" ht="14.25" customHeight="1">
      <c r="A5315" s="7">
        <v>38565</v>
      </c>
      <c r="B5315" s="8">
        <v>1.7206999999999999</v>
      </c>
      <c r="C5315" s="8">
        <v>3.2113</v>
      </c>
      <c r="D5315" s="8">
        <v>1.4906000000000001</v>
      </c>
      <c r="E5315" s="8">
        <v>4.16</v>
      </c>
      <c r="F5315" s="8">
        <v>4.32</v>
      </c>
      <c r="G5315" s="8">
        <v>88.94</v>
      </c>
      <c r="H5315" s="8"/>
      <c r="I5315" s="8"/>
      <c r="J5315" s="8"/>
      <c r="N5315" s="7"/>
      <c r="O5315" s="8"/>
      <c r="P5315" s="8"/>
      <c r="Q5315" s="8"/>
      <c r="R5315" s="8"/>
      <c r="S5315" s="8"/>
      <c r="T5315" s="8"/>
      <c r="U5315" s="8"/>
      <c r="V5315" s="8"/>
      <c r="W5315" s="8"/>
    </row>
    <row r="5316" spans="1:23" ht="14.25" customHeight="1">
      <c r="A5316" s="7">
        <v>38562</v>
      </c>
      <c r="B5316" s="8">
        <v>1.6114999999999999</v>
      </c>
      <c r="C5316" s="8">
        <v>3.3874</v>
      </c>
      <c r="D5316" s="8">
        <v>1.7759</v>
      </c>
      <c r="E5316" s="8">
        <v>4.12</v>
      </c>
      <c r="F5316" s="8">
        <v>4.28</v>
      </c>
      <c r="G5316" s="8">
        <v>89.38</v>
      </c>
      <c r="H5316" s="8"/>
      <c r="I5316" s="8"/>
      <c r="J5316" s="8"/>
      <c r="N5316" s="7"/>
      <c r="O5316" s="8"/>
      <c r="P5316" s="8"/>
      <c r="Q5316" s="8"/>
      <c r="R5316" s="8"/>
      <c r="S5316" s="8"/>
      <c r="T5316" s="8"/>
      <c r="U5316" s="8"/>
      <c r="V5316" s="8"/>
      <c r="W5316" s="8"/>
    </row>
    <row r="5317" spans="1:23" ht="14.25" customHeight="1">
      <c r="A5317" s="7">
        <v>38561</v>
      </c>
      <c r="B5317" s="8">
        <v>1.5894999999999999</v>
      </c>
      <c r="C5317" s="8">
        <v>3.3666999999999998</v>
      </c>
      <c r="D5317" s="8">
        <v>1.7771999999999999</v>
      </c>
      <c r="E5317" s="8">
        <v>4.04</v>
      </c>
      <c r="F5317" s="8">
        <v>4.2</v>
      </c>
      <c r="G5317" s="8">
        <v>89.34</v>
      </c>
      <c r="H5317" s="8"/>
      <c r="I5317" s="8"/>
      <c r="J5317" s="8"/>
      <c r="N5317" s="7"/>
      <c r="O5317" s="8"/>
      <c r="P5317" s="8"/>
      <c r="Q5317" s="8"/>
      <c r="R5317" s="8"/>
      <c r="S5317" s="8"/>
      <c r="T5317" s="8"/>
      <c r="U5317" s="8"/>
      <c r="V5317" s="8"/>
      <c r="W5317" s="8"/>
    </row>
    <row r="5318" spans="1:23" ht="14.25" customHeight="1">
      <c r="A5318" s="7">
        <v>38560</v>
      </c>
      <c r="B5318" s="8">
        <v>1.4924999999999999</v>
      </c>
      <c r="C5318" s="8">
        <v>3.5569000000000002</v>
      </c>
      <c r="D5318" s="8">
        <v>2.0644</v>
      </c>
      <c r="E5318" s="8">
        <v>4.09</v>
      </c>
      <c r="F5318" s="8">
        <v>4.2699999999999996</v>
      </c>
      <c r="G5318" s="8">
        <v>89.82</v>
      </c>
      <c r="H5318" s="8"/>
      <c r="I5318" s="8"/>
      <c r="J5318" s="8"/>
      <c r="N5318" s="7"/>
      <c r="O5318" s="8"/>
      <c r="P5318" s="8"/>
      <c r="Q5318" s="8"/>
      <c r="R5318" s="8"/>
      <c r="S5318" s="8"/>
      <c r="T5318" s="8"/>
      <c r="U5318" s="8"/>
      <c r="V5318" s="8"/>
      <c r="W5318" s="8"/>
    </row>
    <row r="5319" spans="1:23" ht="14.25" customHeight="1">
      <c r="A5319" s="7">
        <v>38559</v>
      </c>
      <c r="B5319" s="8">
        <v>1.5649999999999999</v>
      </c>
      <c r="C5319" s="8">
        <v>3.4746999999999999</v>
      </c>
      <c r="D5319" s="8">
        <v>1.9097</v>
      </c>
      <c r="E5319" s="8">
        <v>4.0599999999999996</v>
      </c>
      <c r="F5319" s="8">
        <v>4.24</v>
      </c>
      <c r="G5319" s="8">
        <v>90.1</v>
      </c>
      <c r="H5319" s="8"/>
      <c r="I5319" s="8"/>
      <c r="J5319" s="8"/>
      <c r="N5319" s="7"/>
      <c r="O5319" s="8"/>
      <c r="P5319" s="8"/>
      <c r="Q5319" s="8"/>
      <c r="R5319" s="8"/>
      <c r="S5319" s="8"/>
      <c r="T5319" s="8"/>
      <c r="U5319" s="8"/>
      <c r="V5319" s="8"/>
      <c r="W5319" s="8"/>
    </row>
    <row r="5320" spans="1:23" ht="14.25" customHeight="1">
      <c r="A5320" s="7">
        <v>38558</v>
      </c>
      <c r="B5320" s="8">
        <v>1.5678000000000001</v>
      </c>
      <c r="C5320" s="8">
        <v>3.4365999999999999</v>
      </c>
      <c r="D5320" s="8">
        <v>1.8687999999999998</v>
      </c>
      <c r="E5320" s="8">
        <v>4.0599999999999996</v>
      </c>
      <c r="F5320" s="8">
        <v>4.25</v>
      </c>
      <c r="G5320" s="8">
        <v>89.61</v>
      </c>
      <c r="H5320" s="8"/>
      <c r="I5320" s="8"/>
      <c r="J5320" s="8"/>
      <c r="N5320" s="7"/>
      <c r="O5320" s="8"/>
      <c r="P5320" s="8"/>
      <c r="Q5320" s="8"/>
      <c r="R5320" s="8"/>
      <c r="S5320" s="8"/>
      <c r="T5320" s="8"/>
      <c r="U5320" s="8"/>
      <c r="V5320" s="8"/>
      <c r="W5320" s="8"/>
    </row>
    <row r="5321" spans="1:23" ht="14.25" customHeight="1">
      <c r="A5321" s="7">
        <v>38555</v>
      </c>
      <c r="B5321" s="8">
        <v>1.6524000000000001</v>
      </c>
      <c r="C5321" s="8">
        <v>3.3633000000000002</v>
      </c>
      <c r="D5321" s="8">
        <v>1.7109000000000001</v>
      </c>
      <c r="E5321" s="8">
        <v>4.04</v>
      </c>
      <c r="F5321" s="8">
        <v>4.2300000000000004</v>
      </c>
      <c r="G5321" s="8">
        <v>89.64</v>
      </c>
      <c r="H5321" s="8"/>
      <c r="I5321" s="8"/>
      <c r="J5321" s="8"/>
      <c r="N5321" s="7"/>
      <c r="O5321" s="8"/>
      <c r="P5321" s="8"/>
      <c r="Q5321" s="8"/>
      <c r="R5321" s="8"/>
      <c r="S5321" s="8"/>
      <c r="T5321" s="8"/>
      <c r="U5321" s="8"/>
      <c r="V5321" s="8"/>
      <c r="W5321" s="8"/>
    </row>
    <row r="5322" spans="1:23" ht="14.25" customHeight="1">
      <c r="A5322" s="7">
        <v>38554</v>
      </c>
      <c r="B5322" s="8">
        <v>1.6687000000000001</v>
      </c>
      <c r="C5322" s="8">
        <v>3.3860999999999999</v>
      </c>
      <c r="D5322" s="8">
        <v>1.7173999999999998</v>
      </c>
      <c r="E5322" s="8">
        <v>4.09</v>
      </c>
      <c r="F5322" s="8">
        <v>4.28</v>
      </c>
      <c r="G5322" s="8">
        <v>88.87</v>
      </c>
      <c r="H5322" s="8"/>
      <c r="I5322" s="8"/>
      <c r="J5322" s="8"/>
      <c r="N5322" s="7"/>
      <c r="O5322" s="8"/>
      <c r="P5322" s="8"/>
      <c r="Q5322" s="8"/>
      <c r="R5322" s="8"/>
      <c r="S5322" s="8"/>
      <c r="T5322" s="8"/>
      <c r="U5322" s="8"/>
      <c r="V5322" s="8"/>
      <c r="W5322" s="8"/>
    </row>
    <row r="5323" spans="1:23" ht="14.25" customHeight="1">
      <c r="A5323" s="7">
        <v>38553</v>
      </c>
      <c r="B5323" s="8">
        <v>1.6642999999999999</v>
      </c>
      <c r="C5323" s="8">
        <v>3.3833000000000002</v>
      </c>
      <c r="D5323" s="8">
        <v>1.7190000000000003</v>
      </c>
      <c r="E5323" s="8">
        <v>3.99</v>
      </c>
      <c r="F5323" s="8">
        <v>4.17</v>
      </c>
      <c r="G5323" s="8">
        <v>89.4</v>
      </c>
      <c r="H5323" s="8"/>
      <c r="I5323" s="8"/>
      <c r="J5323" s="8"/>
      <c r="N5323" s="7"/>
      <c r="O5323" s="8"/>
      <c r="P5323" s="8"/>
      <c r="Q5323" s="8"/>
      <c r="R5323" s="8"/>
      <c r="S5323" s="8"/>
      <c r="T5323" s="8"/>
      <c r="U5323" s="8"/>
      <c r="V5323" s="8"/>
      <c r="W5323" s="8"/>
    </row>
    <row r="5324" spans="1:23" ht="14.25" customHeight="1">
      <c r="A5324" s="7">
        <v>38552</v>
      </c>
      <c r="B5324" s="8">
        <v>1.6131</v>
      </c>
      <c r="C5324" s="8">
        <v>3.3426</v>
      </c>
      <c r="D5324" s="8">
        <v>1.7295</v>
      </c>
      <c r="E5324" s="8">
        <v>3.99</v>
      </c>
      <c r="F5324" s="8">
        <v>4.2</v>
      </c>
      <c r="G5324" s="8">
        <v>89.9</v>
      </c>
      <c r="H5324" s="8"/>
      <c r="I5324" s="8"/>
      <c r="J5324" s="8"/>
      <c r="N5324" s="7"/>
      <c r="O5324" s="8"/>
      <c r="P5324" s="8"/>
      <c r="Q5324" s="8"/>
      <c r="R5324" s="8"/>
      <c r="S5324" s="8"/>
      <c r="T5324" s="8"/>
      <c r="U5324" s="8"/>
      <c r="V5324" s="8"/>
      <c r="W5324" s="8"/>
    </row>
    <row r="5325" spans="1:23" ht="14.25" customHeight="1">
      <c r="A5325" s="7">
        <v>38551</v>
      </c>
      <c r="B5325" s="8">
        <v>1.5718000000000001</v>
      </c>
      <c r="C5325" s="8">
        <v>3.3014000000000001</v>
      </c>
      <c r="D5325" s="8">
        <v>1.7296</v>
      </c>
      <c r="E5325" s="8">
        <v>4.01</v>
      </c>
      <c r="F5325" s="8">
        <v>4.22</v>
      </c>
      <c r="G5325" s="8">
        <v>89.47</v>
      </c>
      <c r="H5325" s="8"/>
      <c r="I5325" s="8"/>
      <c r="J5325" s="8"/>
      <c r="N5325" s="7"/>
      <c r="O5325" s="8"/>
      <c r="P5325" s="8"/>
      <c r="Q5325" s="8"/>
      <c r="R5325" s="8"/>
      <c r="S5325" s="8"/>
      <c r="T5325" s="8"/>
      <c r="U5325" s="8"/>
      <c r="V5325" s="8"/>
      <c r="W5325" s="8"/>
    </row>
    <row r="5326" spans="1:23" ht="14.25" customHeight="1">
      <c r="A5326" s="7">
        <v>38548</v>
      </c>
      <c r="B5326" s="8">
        <v>1.5745</v>
      </c>
      <c r="C5326" s="8">
        <v>3.2848999999999999</v>
      </c>
      <c r="D5326" s="8">
        <v>1.7103999999999999</v>
      </c>
      <c r="E5326" s="8">
        <v>3.98</v>
      </c>
      <c r="F5326" s="8">
        <v>4.18</v>
      </c>
      <c r="G5326" s="8">
        <v>89.75</v>
      </c>
      <c r="H5326" s="8"/>
      <c r="I5326" s="8"/>
      <c r="J5326" s="8"/>
      <c r="N5326" s="7"/>
      <c r="O5326" s="8"/>
      <c r="P5326" s="8"/>
      <c r="Q5326" s="8"/>
      <c r="R5326" s="8"/>
      <c r="S5326" s="8"/>
      <c r="T5326" s="8"/>
      <c r="U5326" s="8"/>
      <c r="V5326" s="8"/>
      <c r="W5326" s="8"/>
    </row>
    <row r="5327" spans="1:23" ht="14.25" customHeight="1">
      <c r="A5327" s="7">
        <v>38547</v>
      </c>
      <c r="B5327" s="8">
        <v>2.0663</v>
      </c>
      <c r="C5327" s="8">
        <v>3.2040999999999999</v>
      </c>
      <c r="D5327" s="8">
        <v>1.1377999999999999</v>
      </c>
      <c r="E5327" s="8">
        <v>3.98</v>
      </c>
      <c r="F5327" s="8">
        <v>4.1900000000000004</v>
      </c>
      <c r="G5327" s="8">
        <v>89.46</v>
      </c>
      <c r="H5327" s="8"/>
      <c r="I5327" s="8"/>
      <c r="J5327" s="8"/>
      <c r="N5327" s="7"/>
      <c r="O5327" s="8"/>
      <c r="P5327" s="8"/>
      <c r="Q5327" s="8"/>
      <c r="R5327" s="8"/>
      <c r="S5327" s="8"/>
      <c r="T5327" s="8"/>
      <c r="U5327" s="8"/>
      <c r="V5327" s="8"/>
      <c r="W5327" s="8"/>
    </row>
    <row r="5328" spans="1:23" ht="14.25" customHeight="1">
      <c r="A5328" s="7">
        <v>38546</v>
      </c>
      <c r="B5328" s="8">
        <v>1.9643999999999999</v>
      </c>
      <c r="C5328" s="8">
        <v>3.2273000000000001</v>
      </c>
      <c r="D5328" s="8">
        <v>1.2629000000000001</v>
      </c>
      <c r="E5328" s="8">
        <v>3.96</v>
      </c>
      <c r="F5328" s="8">
        <v>4.17</v>
      </c>
      <c r="G5328" s="8">
        <v>89.27</v>
      </c>
      <c r="H5328" s="8"/>
      <c r="I5328" s="8"/>
      <c r="J5328" s="8"/>
      <c r="N5328" s="7"/>
      <c r="O5328" s="8"/>
      <c r="P5328" s="8"/>
      <c r="Q5328" s="8"/>
      <c r="R5328" s="8"/>
      <c r="S5328" s="8"/>
      <c r="T5328" s="8"/>
      <c r="U5328" s="8"/>
      <c r="V5328" s="8"/>
      <c r="W5328" s="8"/>
    </row>
    <row r="5329" spans="1:23" ht="14.25" customHeight="1">
      <c r="A5329" s="7">
        <v>38545</v>
      </c>
      <c r="B5329" s="8">
        <v>2.0228000000000002</v>
      </c>
      <c r="C5329" s="8">
        <v>3.2835999999999999</v>
      </c>
      <c r="D5329" s="8">
        <v>1.2607999999999997</v>
      </c>
      <c r="E5329" s="8">
        <v>3.94</v>
      </c>
      <c r="F5329" s="8">
        <v>4.1500000000000004</v>
      </c>
      <c r="G5329" s="8">
        <v>88.35</v>
      </c>
      <c r="H5329" s="8"/>
      <c r="I5329" s="8"/>
      <c r="J5329" s="8"/>
      <c r="N5329" s="7"/>
      <c r="O5329" s="8"/>
      <c r="P5329" s="8"/>
      <c r="Q5329" s="8"/>
      <c r="R5329" s="8"/>
      <c r="S5329" s="8"/>
      <c r="T5329" s="8"/>
      <c r="U5329" s="8"/>
      <c r="V5329" s="8"/>
      <c r="W5329" s="8"/>
    </row>
    <row r="5330" spans="1:23" ht="14.25" customHeight="1">
      <c r="A5330" s="7">
        <v>38544</v>
      </c>
      <c r="B5330" s="8">
        <v>2.0453000000000001</v>
      </c>
      <c r="C5330" s="8">
        <v>3.3298000000000001</v>
      </c>
      <c r="D5330" s="8">
        <v>1.2845</v>
      </c>
      <c r="E5330" s="8">
        <v>3.91</v>
      </c>
      <c r="F5330" s="8">
        <v>4.1100000000000003</v>
      </c>
      <c r="G5330" s="8">
        <v>89.51</v>
      </c>
      <c r="H5330" s="8"/>
      <c r="I5330" s="8"/>
      <c r="J5330" s="8"/>
      <c r="N5330" s="7"/>
      <c r="O5330" s="8"/>
      <c r="P5330" s="8"/>
      <c r="Q5330" s="8"/>
      <c r="R5330" s="8"/>
      <c r="S5330" s="8"/>
      <c r="T5330" s="8"/>
      <c r="U5330" s="8"/>
      <c r="V5330" s="8"/>
      <c r="W5330" s="8"/>
    </row>
    <row r="5331" spans="1:23" ht="14.25" customHeight="1">
      <c r="A5331" s="7">
        <v>38541</v>
      </c>
      <c r="B5331" s="8">
        <v>2.0019</v>
      </c>
      <c r="C5331" s="8">
        <v>3.3102</v>
      </c>
      <c r="D5331" s="8">
        <v>1.3083</v>
      </c>
      <c r="E5331" s="8">
        <v>3.89</v>
      </c>
      <c r="F5331" s="8">
        <v>4.1100000000000003</v>
      </c>
      <c r="G5331" s="8">
        <v>90.19</v>
      </c>
      <c r="H5331" s="8"/>
      <c r="I5331" s="8"/>
      <c r="J5331" s="8"/>
      <c r="N5331" s="7"/>
      <c r="O5331" s="8"/>
      <c r="P5331" s="8"/>
      <c r="Q5331" s="8"/>
      <c r="R5331" s="8"/>
      <c r="S5331" s="8"/>
      <c r="T5331" s="8"/>
      <c r="U5331" s="8"/>
      <c r="V5331" s="8"/>
      <c r="W5331" s="8"/>
    </row>
    <row r="5332" spans="1:23" ht="14.25" customHeight="1">
      <c r="A5332" s="7">
        <v>38540</v>
      </c>
      <c r="B5332" s="8">
        <v>2.0579999999999998</v>
      </c>
      <c r="C5332" s="8">
        <v>3.3891</v>
      </c>
      <c r="D5332" s="8">
        <v>1.3311000000000002</v>
      </c>
      <c r="E5332" s="8">
        <v>3.83</v>
      </c>
      <c r="F5332" s="8">
        <v>4.05</v>
      </c>
      <c r="G5332" s="8">
        <v>90.25</v>
      </c>
      <c r="H5332" s="8"/>
      <c r="I5332" s="8"/>
      <c r="J5332" s="8"/>
      <c r="N5332" s="7"/>
      <c r="O5332" s="8"/>
      <c r="P5332" s="8"/>
      <c r="Q5332" s="8"/>
      <c r="R5332" s="8"/>
      <c r="S5332" s="8"/>
      <c r="T5332" s="8"/>
      <c r="U5332" s="8"/>
      <c r="V5332" s="8"/>
      <c r="W5332" s="8"/>
    </row>
    <row r="5333" spans="1:23" ht="14.25" customHeight="1">
      <c r="A5333" s="7">
        <v>38539</v>
      </c>
      <c r="B5333" s="8">
        <v>2.0617999999999999</v>
      </c>
      <c r="C5333" s="8">
        <v>3.536</v>
      </c>
      <c r="D5333" s="8">
        <v>1.4742000000000002</v>
      </c>
      <c r="E5333" s="8">
        <v>3.86</v>
      </c>
      <c r="F5333" s="8">
        <v>4.08</v>
      </c>
      <c r="G5333" s="8">
        <v>90.35</v>
      </c>
      <c r="H5333" s="8"/>
      <c r="I5333" s="8"/>
      <c r="J5333" s="8"/>
      <c r="N5333" s="7"/>
      <c r="O5333" s="8"/>
      <c r="P5333" s="8"/>
      <c r="Q5333" s="8"/>
      <c r="R5333" s="8"/>
      <c r="S5333" s="8"/>
      <c r="T5333" s="8"/>
      <c r="U5333" s="8"/>
      <c r="V5333" s="8"/>
      <c r="W5333" s="8"/>
    </row>
    <row r="5334" spans="1:23" ht="14.25" customHeight="1">
      <c r="A5334" s="7">
        <v>38538</v>
      </c>
      <c r="B5334" s="8">
        <v>2.0371000000000001</v>
      </c>
      <c r="C5334" s="8">
        <v>3.5329000000000002</v>
      </c>
      <c r="D5334" s="8">
        <v>1.4958</v>
      </c>
      <c r="E5334" s="8">
        <v>3.9</v>
      </c>
      <c r="F5334" s="8">
        <v>4.1100000000000003</v>
      </c>
      <c r="G5334" s="8">
        <v>90.44</v>
      </c>
      <c r="H5334" s="8"/>
      <c r="I5334" s="8"/>
      <c r="J5334" s="8"/>
      <c r="N5334" s="7"/>
      <c r="O5334" s="8"/>
      <c r="P5334" s="8"/>
      <c r="Q5334" s="8"/>
      <c r="R5334" s="8"/>
      <c r="S5334" s="8"/>
      <c r="T5334" s="8"/>
      <c r="U5334" s="8"/>
      <c r="V5334" s="8"/>
      <c r="W5334" s="8"/>
    </row>
    <row r="5335" spans="1:23" ht="14.25" customHeight="1">
      <c r="A5335" s="7">
        <v>38537</v>
      </c>
      <c r="B5335" s="8">
        <v>2.0567000000000002</v>
      </c>
      <c r="C5335" s="8">
        <v>3.5905</v>
      </c>
      <c r="D5335" s="8">
        <v>1.5337999999999998</v>
      </c>
      <c r="E5335" s="8">
        <v>3.84</v>
      </c>
      <c r="F5335" s="8">
        <v>4.0599999999999996</v>
      </c>
      <c r="G5335" s="8">
        <v>90.45</v>
      </c>
      <c r="H5335" s="8"/>
      <c r="I5335" s="8"/>
      <c r="J5335" s="8"/>
      <c r="N5335" s="7"/>
      <c r="O5335" s="8"/>
      <c r="P5335" s="8"/>
      <c r="Q5335" s="8"/>
      <c r="R5335" s="8"/>
      <c r="S5335" s="8"/>
      <c r="T5335" s="8"/>
      <c r="U5335" s="8"/>
      <c r="V5335" s="8"/>
      <c r="W5335" s="8"/>
    </row>
    <row r="5336" spans="1:23" ht="14.25" customHeight="1">
      <c r="A5336" s="7">
        <v>38534</v>
      </c>
      <c r="B5336" s="8">
        <v>2.1680000000000001</v>
      </c>
      <c r="C5336" s="8">
        <v>3.5783</v>
      </c>
      <c r="D5336" s="8">
        <v>1.4102999999999999</v>
      </c>
      <c r="E5336" s="8">
        <v>3.84</v>
      </c>
      <c r="F5336" s="8">
        <v>4.0599999999999996</v>
      </c>
      <c r="G5336" s="8">
        <v>90.18</v>
      </c>
      <c r="H5336" s="8"/>
      <c r="I5336" s="8"/>
      <c r="J5336" s="8"/>
      <c r="N5336" s="7"/>
      <c r="O5336" s="8"/>
      <c r="P5336" s="8"/>
      <c r="Q5336" s="8"/>
      <c r="R5336" s="8"/>
      <c r="S5336" s="8"/>
      <c r="T5336" s="8"/>
      <c r="U5336" s="8"/>
      <c r="V5336" s="8"/>
      <c r="W5336" s="8"/>
    </row>
    <row r="5337" spans="1:23" ht="14.25" customHeight="1">
      <c r="A5337" s="7">
        <v>38533</v>
      </c>
      <c r="B5337" s="8">
        <v>2.1057999999999999</v>
      </c>
      <c r="C5337" s="8">
        <v>3.653</v>
      </c>
      <c r="D5337" s="8">
        <v>1.5472000000000001</v>
      </c>
      <c r="E5337" s="8">
        <v>3.72</v>
      </c>
      <c r="F5337" s="8">
        <v>3.94</v>
      </c>
      <c r="G5337" s="8">
        <v>89.08</v>
      </c>
      <c r="H5337" s="8"/>
      <c r="I5337" s="8"/>
      <c r="J5337" s="8"/>
      <c r="N5337" s="7"/>
      <c r="O5337" s="8"/>
      <c r="P5337" s="8"/>
      <c r="Q5337" s="8"/>
      <c r="R5337" s="8"/>
      <c r="S5337" s="8"/>
      <c r="T5337" s="8"/>
      <c r="U5337" s="8"/>
      <c r="V5337" s="8"/>
      <c r="W5337" s="8"/>
    </row>
    <row r="5338" spans="1:23" ht="14.25" customHeight="1">
      <c r="A5338" s="7">
        <v>38532</v>
      </c>
      <c r="B5338" s="8">
        <v>2.1185</v>
      </c>
      <c r="C5338" s="8">
        <v>3.5861000000000001</v>
      </c>
      <c r="D5338" s="8">
        <v>1.4676</v>
      </c>
      <c r="E5338" s="8">
        <v>3.77</v>
      </c>
      <c r="F5338" s="8">
        <v>3.99</v>
      </c>
      <c r="G5338" s="8">
        <v>89.12</v>
      </c>
      <c r="H5338" s="8"/>
      <c r="I5338" s="8"/>
      <c r="J5338" s="8"/>
      <c r="N5338" s="7"/>
      <c r="O5338" s="8"/>
      <c r="P5338" s="8"/>
      <c r="Q5338" s="8"/>
      <c r="R5338" s="8"/>
      <c r="S5338" s="8"/>
      <c r="T5338" s="8"/>
      <c r="U5338" s="8"/>
      <c r="V5338" s="8"/>
      <c r="W5338" s="8"/>
    </row>
    <row r="5339" spans="1:23" ht="14.25" customHeight="1">
      <c r="A5339" s="7">
        <v>38531</v>
      </c>
      <c r="B5339" s="8">
        <v>2.1985000000000001</v>
      </c>
      <c r="C5339" s="8">
        <v>3.6305999999999998</v>
      </c>
      <c r="D5339" s="8">
        <v>1.4320999999999997</v>
      </c>
      <c r="E5339" s="8">
        <v>3.76</v>
      </c>
      <c r="F5339" s="8">
        <v>3.97</v>
      </c>
      <c r="G5339" s="8">
        <v>89.11</v>
      </c>
      <c r="H5339" s="8"/>
      <c r="I5339" s="8"/>
      <c r="J5339" s="8"/>
      <c r="N5339" s="7"/>
      <c r="O5339" s="8"/>
      <c r="P5339" s="8"/>
      <c r="Q5339" s="8"/>
      <c r="R5339" s="8"/>
      <c r="S5339" s="8"/>
      <c r="T5339" s="8"/>
      <c r="U5339" s="8"/>
      <c r="V5339" s="8"/>
      <c r="W5339" s="8"/>
    </row>
    <row r="5340" spans="1:23" ht="14.25" customHeight="1">
      <c r="A5340" s="7">
        <v>38530</v>
      </c>
      <c r="B5340" s="8">
        <v>2.2040000000000002</v>
      </c>
      <c r="C5340" s="8">
        <v>3.7683</v>
      </c>
      <c r="D5340" s="8">
        <v>1.5642999999999998</v>
      </c>
      <c r="E5340" s="8">
        <v>3.69</v>
      </c>
      <c r="F5340" s="8">
        <v>3.9</v>
      </c>
      <c r="G5340" s="8">
        <v>88.4</v>
      </c>
      <c r="H5340" s="8"/>
      <c r="I5340" s="8"/>
      <c r="J5340" s="8"/>
      <c r="N5340" s="7"/>
      <c r="O5340" s="8"/>
      <c r="P5340" s="8"/>
      <c r="Q5340" s="8"/>
      <c r="R5340" s="8"/>
      <c r="S5340" s="8"/>
      <c r="T5340" s="8"/>
      <c r="U5340" s="8"/>
      <c r="V5340" s="8"/>
      <c r="W5340" s="8"/>
    </row>
    <row r="5341" spans="1:23" ht="14.25" customHeight="1">
      <c r="A5341" s="7">
        <v>38527</v>
      </c>
      <c r="B5341" s="8">
        <v>2.3010999999999999</v>
      </c>
      <c r="C5341" s="8">
        <v>3.5004</v>
      </c>
      <c r="D5341" s="8">
        <v>1.1993</v>
      </c>
      <c r="E5341" s="8">
        <v>3.69</v>
      </c>
      <c r="F5341" s="8">
        <v>3.92</v>
      </c>
      <c r="G5341" s="8">
        <v>88.75</v>
      </c>
      <c r="H5341" s="8"/>
      <c r="I5341" s="8"/>
      <c r="J5341" s="8"/>
      <c r="N5341" s="7"/>
      <c r="O5341" s="8"/>
      <c r="P5341" s="8"/>
      <c r="Q5341" s="8"/>
      <c r="R5341" s="8"/>
      <c r="S5341" s="8"/>
      <c r="T5341" s="8"/>
      <c r="U5341" s="8"/>
      <c r="V5341" s="8"/>
      <c r="W5341" s="8"/>
    </row>
    <row r="5342" spans="1:23" ht="14.25" customHeight="1">
      <c r="A5342" s="7">
        <v>38526</v>
      </c>
      <c r="B5342" s="8">
        <v>2.6436000000000002</v>
      </c>
      <c r="C5342" s="8">
        <v>3.4209999999999998</v>
      </c>
      <c r="D5342" s="8">
        <v>0.77739999999999965</v>
      </c>
      <c r="E5342" s="8">
        <v>3.74</v>
      </c>
      <c r="F5342" s="8">
        <v>3.96</v>
      </c>
      <c r="G5342" s="8">
        <v>89.05</v>
      </c>
      <c r="H5342" s="8"/>
      <c r="I5342" s="8"/>
      <c r="J5342" s="8"/>
      <c r="N5342" s="7"/>
      <c r="O5342" s="8"/>
      <c r="P5342" s="8"/>
      <c r="Q5342" s="8"/>
      <c r="R5342" s="8"/>
      <c r="S5342" s="8"/>
      <c r="T5342" s="8"/>
      <c r="U5342" s="8"/>
      <c r="V5342" s="8"/>
      <c r="W5342" s="8"/>
    </row>
    <row r="5343" spans="1:23" ht="14.25" customHeight="1">
      <c r="A5343" s="7">
        <v>38525</v>
      </c>
      <c r="B5343" s="8">
        <v>2.0453000000000001</v>
      </c>
      <c r="C5343" s="8">
        <v>3.5291000000000001</v>
      </c>
      <c r="D5343" s="8">
        <v>1.4838</v>
      </c>
      <c r="E5343" s="8">
        <v>3.72</v>
      </c>
      <c r="F5343" s="8">
        <v>3.95</v>
      </c>
      <c r="G5343" s="8">
        <v>88.56</v>
      </c>
      <c r="H5343" s="8"/>
      <c r="I5343" s="8"/>
      <c r="J5343" s="8"/>
      <c r="N5343" s="7"/>
      <c r="O5343" s="8"/>
      <c r="P5343" s="8"/>
      <c r="Q5343" s="8"/>
      <c r="R5343" s="8"/>
      <c r="S5343" s="8"/>
      <c r="T5343" s="8"/>
      <c r="U5343" s="8"/>
      <c r="V5343" s="8"/>
      <c r="W5343" s="8"/>
    </row>
    <row r="5344" spans="1:23" ht="14.25" customHeight="1">
      <c r="A5344" s="7">
        <v>38524</v>
      </c>
      <c r="B5344" s="8">
        <v>2.0398999999999998</v>
      </c>
      <c r="C5344" s="8">
        <v>3.5434000000000001</v>
      </c>
      <c r="D5344" s="8">
        <v>1.5035000000000003</v>
      </c>
      <c r="E5344" s="8">
        <v>3.84</v>
      </c>
      <c r="F5344" s="8">
        <v>4.0599999999999996</v>
      </c>
      <c r="G5344" s="8">
        <v>88.13</v>
      </c>
      <c r="H5344" s="8"/>
      <c r="I5344" s="8"/>
      <c r="J5344" s="8"/>
      <c r="N5344" s="7"/>
      <c r="O5344" s="8"/>
      <c r="P5344" s="8"/>
      <c r="Q5344" s="8"/>
      <c r="R5344" s="8"/>
      <c r="S5344" s="8"/>
      <c r="T5344" s="8"/>
      <c r="U5344" s="8"/>
      <c r="V5344" s="8"/>
      <c r="W5344" s="8"/>
    </row>
    <row r="5345" spans="1:23" ht="14.25" customHeight="1">
      <c r="A5345" s="7">
        <v>38523</v>
      </c>
      <c r="B5345" s="8">
        <v>2.3887</v>
      </c>
      <c r="C5345" s="8">
        <v>3.5217000000000001</v>
      </c>
      <c r="D5345" s="8">
        <v>1.133</v>
      </c>
      <c r="E5345" s="8">
        <v>3.88</v>
      </c>
      <c r="F5345" s="8">
        <v>4.1100000000000003</v>
      </c>
      <c r="G5345" s="8">
        <v>88.45</v>
      </c>
      <c r="H5345" s="8"/>
      <c r="I5345" s="8"/>
      <c r="J5345" s="8"/>
      <c r="N5345" s="7"/>
      <c r="O5345" s="8"/>
      <c r="P5345" s="8"/>
      <c r="Q5345" s="8"/>
      <c r="R5345" s="8"/>
      <c r="S5345" s="8"/>
      <c r="T5345" s="8"/>
      <c r="U5345" s="8"/>
      <c r="V5345" s="8"/>
      <c r="W5345" s="8"/>
    </row>
    <row r="5346" spans="1:23" ht="14.25" customHeight="1">
      <c r="A5346" s="7">
        <v>38520</v>
      </c>
      <c r="B5346" s="8">
        <v>2.2583000000000002</v>
      </c>
      <c r="C5346" s="8">
        <v>3.4813000000000001</v>
      </c>
      <c r="D5346" s="8">
        <v>1.2229999999999999</v>
      </c>
      <c r="E5346" s="8">
        <v>3.88</v>
      </c>
      <c r="F5346" s="8">
        <v>4.09</v>
      </c>
      <c r="G5346" s="8">
        <v>87.68</v>
      </c>
      <c r="H5346" s="8"/>
      <c r="I5346" s="8"/>
      <c r="J5346" s="8"/>
      <c r="N5346" s="7"/>
      <c r="O5346" s="8"/>
      <c r="P5346" s="8"/>
      <c r="Q5346" s="8"/>
      <c r="R5346" s="8"/>
      <c r="S5346" s="8"/>
      <c r="T5346" s="8"/>
      <c r="U5346" s="8"/>
      <c r="V5346" s="8"/>
      <c r="W5346" s="8"/>
    </row>
    <row r="5347" spans="1:23" ht="14.25" customHeight="1">
      <c r="A5347" s="7">
        <v>38519</v>
      </c>
      <c r="B5347" s="8">
        <v>1.9976</v>
      </c>
      <c r="C5347" s="8">
        <v>3.4958999999999998</v>
      </c>
      <c r="D5347" s="8">
        <v>1.4982999999999997</v>
      </c>
      <c r="E5347" s="8">
        <v>3.87</v>
      </c>
      <c r="F5347" s="8">
        <v>4.09</v>
      </c>
      <c r="G5347" s="8">
        <v>88.65</v>
      </c>
      <c r="H5347" s="8"/>
      <c r="I5347" s="8"/>
      <c r="J5347" s="8"/>
      <c r="N5347" s="7"/>
      <c r="O5347" s="8"/>
      <c r="P5347" s="8"/>
      <c r="Q5347" s="8"/>
      <c r="R5347" s="8"/>
      <c r="S5347" s="8"/>
      <c r="T5347" s="8"/>
      <c r="U5347" s="8"/>
      <c r="V5347" s="8"/>
      <c r="W5347" s="8"/>
    </row>
    <row r="5348" spans="1:23" ht="14.25" customHeight="1">
      <c r="A5348" s="7">
        <v>38518</v>
      </c>
      <c r="B5348" s="8">
        <v>2.1682999999999999</v>
      </c>
      <c r="C5348" s="8">
        <v>3.5680999999999998</v>
      </c>
      <c r="D5348" s="8">
        <v>1.3997999999999999</v>
      </c>
      <c r="E5348" s="8">
        <v>3.9</v>
      </c>
      <c r="F5348" s="8">
        <v>4.12</v>
      </c>
      <c r="G5348" s="8">
        <v>88.65</v>
      </c>
      <c r="H5348" s="8"/>
      <c r="I5348" s="8"/>
      <c r="J5348" s="8"/>
      <c r="N5348" s="7"/>
      <c r="O5348" s="8"/>
      <c r="P5348" s="8"/>
      <c r="Q5348" s="8"/>
      <c r="R5348" s="8"/>
      <c r="S5348" s="8"/>
      <c r="T5348" s="8"/>
      <c r="U5348" s="8"/>
      <c r="V5348" s="8"/>
      <c r="W5348" s="8"/>
    </row>
    <row r="5349" spans="1:23" ht="14.25" customHeight="1">
      <c r="A5349" s="7">
        <v>38517</v>
      </c>
      <c r="B5349" s="8">
        <v>2.1320000000000001</v>
      </c>
      <c r="C5349" s="8">
        <v>3.7633999999999999</v>
      </c>
      <c r="D5349" s="8">
        <v>1.6313999999999997</v>
      </c>
      <c r="E5349" s="8">
        <v>3.89</v>
      </c>
      <c r="F5349" s="8">
        <v>4.13</v>
      </c>
      <c r="G5349" s="8">
        <v>89.28</v>
      </c>
      <c r="H5349" s="8"/>
      <c r="I5349" s="8"/>
      <c r="J5349" s="8"/>
      <c r="N5349" s="7"/>
      <c r="O5349" s="8"/>
      <c r="P5349" s="8"/>
      <c r="Q5349" s="8"/>
      <c r="R5349" s="8"/>
      <c r="S5349" s="8"/>
      <c r="T5349" s="8"/>
      <c r="U5349" s="8"/>
      <c r="V5349" s="8"/>
      <c r="W5349" s="8"/>
    </row>
    <row r="5350" spans="1:23" ht="14.25" customHeight="1">
      <c r="A5350" s="7">
        <v>38516</v>
      </c>
      <c r="B5350" s="8">
        <v>2.1419000000000001</v>
      </c>
      <c r="C5350" s="8">
        <v>3.7023000000000001</v>
      </c>
      <c r="D5350" s="8">
        <v>1.5604</v>
      </c>
      <c r="E5350" s="8">
        <v>3.87</v>
      </c>
      <c r="F5350" s="8">
        <v>4.09</v>
      </c>
      <c r="G5350" s="8">
        <v>88.91</v>
      </c>
      <c r="H5350" s="8"/>
      <c r="I5350" s="8"/>
      <c r="J5350" s="8"/>
      <c r="N5350" s="7"/>
      <c r="O5350" s="8"/>
      <c r="P5350" s="8"/>
      <c r="Q5350" s="8"/>
      <c r="R5350" s="8"/>
      <c r="S5350" s="8"/>
      <c r="T5350" s="8"/>
      <c r="U5350" s="8"/>
      <c r="V5350" s="8"/>
      <c r="W5350" s="8"/>
    </row>
    <row r="5351" spans="1:23" ht="14.25" customHeight="1">
      <c r="A5351" s="7">
        <v>38513</v>
      </c>
      <c r="B5351" s="8">
        <v>2.1859999999999999</v>
      </c>
      <c r="C5351" s="8">
        <v>3.7271999999999998</v>
      </c>
      <c r="D5351" s="8">
        <v>1.5411999999999999</v>
      </c>
      <c r="E5351" s="8">
        <v>3.84</v>
      </c>
      <c r="F5351" s="8">
        <v>4.05</v>
      </c>
      <c r="G5351" s="8">
        <v>88.71</v>
      </c>
      <c r="H5351" s="8"/>
      <c r="I5351" s="8"/>
      <c r="J5351" s="8"/>
      <c r="N5351" s="7"/>
      <c r="O5351" s="8"/>
      <c r="P5351" s="8"/>
      <c r="Q5351" s="8"/>
      <c r="R5351" s="8"/>
      <c r="S5351" s="8"/>
      <c r="T5351" s="8"/>
      <c r="U5351" s="8"/>
      <c r="V5351" s="8"/>
      <c r="W5351" s="8"/>
    </row>
    <row r="5352" spans="1:23" ht="14.25" customHeight="1">
      <c r="A5352" s="7">
        <v>38512</v>
      </c>
      <c r="B5352" s="8">
        <v>2.1657999999999999</v>
      </c>
      <c r="C5352" s="8">
        <v>3.7642000000000002</v>
      </c>
      <c r="D5352" s="8">
        <v>1.5984000000000003</v>
      </c>
      <c r="E5352" s="8">
        <v>3.76</v>
      </c>
      <c r="F5352" s="8">
        <v>3.98</v>
      </c>
      <c r="G5352" s="8">
        <v>88</v>
      </c>
      <c r="H5352" s="8"/>
      <c r="I5352" s="8"/>
      <c r="J5352" s="8"/>
      <c r="N5352" s="7"/>
      <c r="O5352" s="8"/>
      <c r="P5352" s="8"/>
      <c r="Q5352" s="8"/>
      <c r="R5352" s="8"/>
      <c r="S5352" s="8"/>
      <c r="T5352" s="8"/>
      <c r="U5352" s="8"/>
      <c r="V5352" s="8"/>
      <c r="W5352" s="8"/>
    </row>
    <row r="5353" spans="1:23" ht="14.25" customHeight="1">
      <c r="A5353" s="7">
        <v>38511</v>
      </c>
      <c r="B5353" s="8">
        <v>2.3247</v>
      </c>
      <c r="C5353" s="8">
        <v>3.7747000000000002</v>
      </c>
      <c r="D5353" s="8">
        <v>1.4500000000000002</v>
      </c>
      <c r="E5353" s="8">
        <v>3.73</v>
      </c>
      <c r="F5353" s="8">
        <v>3.95</v>
      </c>
      <c r="G5353" s="8">
        <v>87.92</v>
      </c>
      <c r="H5353" s="8"/>
      <c r="I5353" s="8"/>
      <c r="J5353" s="8"/>
      <c r="N5353" s="7"/>
      <c r="O5353" s="8"/>
      <c r="P5353" s="8"/>
      <c r="Q5353" s="8"/>
      <c r="R5353" s="8"/>
      <c r="S5353" s="8"/>
      <c r="T5353" s="8"/>
      <c r="U5353" s="8"/>
      <c r="V5353" s="8"/>
      <c r="W5353" s="8"/>
    </row>
    <row r="5354" spans="1:23" ht="14.25" customHeight="1">
      <c r="A5354" s="7">
        <v>38510</v>
      </c>
      <c r="B5354" s="8">
        <v>2.3243999999999998</v>
      </c>
      <c r="C5354" s="8">
        <v>3.7696000000000001</v>
      </c>
      <c r="D5354" s="8">
        <v>1.4452000000000003</v>
      </c>
      <c r="E5354" s="8">
        <v>3.7</v>
      </c>
      <c r="F5354" s="8">
        <v>3.92</v>
      </c>
      <c r="G5354" s="8">
        <v>87.47</v>
      </c>
      <c r="H5354" s="8"/>
      <c r="I5354" s="8"/>
      <c r="J5354" s="8"/>
      <c r="N5354" s="7"/>
      <c r="O5354" s="8"/>
      <c r="P5354" s="8"/>
      <c r="Q5354" s="8"/>
      <c r="R5354" s="8"/>
      <c r="S5354" s="8"/>
      <c r="T5354" s="8"/>
      <c r="U5354" s="8"/>
      <c r="V5354" s="8"/>
      <c r="W5354" s="8"/>
    </row>
    <row r="5355" spans="1:23" ht="14.25" customHeight="1">
      <c r="A5355" s="7">
        <v>38509</v>
      </c>
      <c r="B5355" s="8">
        <v>2.2831000000000001</v>
      </c>
      <c r="C5355" s="8">
        <v>3.7149999999999999</v>
      </c>
      <c r="D5355" s="8">
        <v>1.4318999999999997</v>
      </c>
      <c r="E5355" s="8">
        <v>3.73</v>
      </c>
      <c r="F5355" s="8">
        <v>3.96</v>
      </c>
      <c r="G5355" s="8">
        <v>87.7</v>
      </c>
      <c r="H5355" s="8"/>
      <c r="I5355" s="8"/>
      <c r="J5355" s="8"/>
      <c r="N5355" s="7"/>
      <c r="O5355" s="8"/>
      <c r="P5355" s="8"/>
      <c r="Q5355" s="8"/>
      <c r="R5355" s="8"/>
      <c r="S5355" s="8"/>
      <c r="T5355" s="8"/>
      <c r="U5355" s="8"/>
      <c r="V5355" s="8"/>
      <c r="W5355" s="8"/>
    </row>
    <row r="5356" spans="1:23" ht="14.25" customHeight="1">
      <c r="A5356" s="7">
        <v>38506</v>
      </c>
      <c r="B5356" s="8">
        <v>2.2677</v>
      </c>
      <c r="C5356" s="8">
        <v>3.7774000000000001</v>
      </c>
      <c r="D5356" s="8">
        <v>1.5097</v>
      </c>
      <c r="E5356" s="8">
        <v>3.73</v>
      </c>
      <c r="F5356" s="8">
        <v>3.98</v>
      </c>
      <c r="G5356" s="8">
        <v>87.96</v>
      </c>
      <c r="H5356" s="8"/>
      <c r="I5356" s="8"/>
      <c r="J5356" s="8"/>
      <c r="N5356" s="7"/>
      <c r="O5356" s="8"/>
      <c r="P5356" s="8"/>
      <c r="Q5356" s="8"/>
      <c r="R5356" s="8"/>
      <c r="S5356" s="8"/>
      <c r="T5356" s="8"/>
      <c r="U5356" s="8"/>
      <c r="V5356" s="8"/>
      <c r="W5356" s="8"/>
    </row>
    <row r="5357" spans="1:23" ht="14.25" customHeight="1">
      <c r="A5357" s="7">
        <v>38505</v>
      </c>
      <c r="B5357" s="8">
        <v>2.3212999999999999</v>
      </c>
      <c r="C5357" s="8">
        <v>3.7772999999999999</v>
      </c>
      <c r="D5357" s="8">
        <v>1.456</v>
      </c>
      <c r="E5357" s="8">
        <v>3.65</v>
      </c>
      <c r="F5357" s="8">
        <v>3.89</v>
      </c>
      <c r="G5357" s="8">
        <v>87.87</v>
      </c>
      <c r="H5357" s="8"/>
      <c r="I5357" s="8"/>
      <c r="J5357" s="8"/>
      <c r="N5357" s="7"/>
      <c r="O5357" s="8"/>
      <c r="P5357" s="8"/>
      <c r="Q5357" s="8"/>
      <c r="R5357" s="8"/>
      <c r="S5357" s="8"/>
      <c r="T5357" s="8"/>
      <c r="U5357" s="8"/>
      <c r="V5357" s="8"/>
      <c r="W5357" s="8"/>
    </row>
    <row r="5358" spans="1:23" ht="14.25" customHeight="1">
      <c r="A5358" s="7">
        <v>38504</v>
      </c>
      <c r="B5358" s="8">
        <v>2.2993999999999999</v>
      </c>
      <c r="C5358" s="8">
        <v>3.8035999999999999</v>
      </c>
      <c r="D5358" s="8">
        <v>1.5042</v>
      </c>
      <c r="E5358" s="8">
        <v>3.63</v>
      </c>
      <c r="F5358" s="8">
        <v>3.91</v>
      </c>
      <c r="G5358" s="8">
        <v>88.38</v>
      </c>
      <c r="H5358" s="8"/>
      <c r="I5358" s="8"/>
      <c r="J5358" s="8"/>
      <c r="N5358" s="7"/>
      <c r="O5358" s="8"/>
      <c r="P5358" s="8"/>
      <c r="Q5358" s="8"/>
      <c r="R5358" s="8"/>
      <c r="S5358" s="8"/>
      <c r="T5358" s="8"/>
      <c r="U5358" s="8"/>
      <c r="V5358" s="8"/>
      <c r="W5358" s="8"/>
    </row>
    <row r="5359" spans="1:23" ht="14.25" customHeight="1">
      <c r="A5359" s="7">
        <v>38503</v>
      </c>
      <c r="B5359" s="8">
        <v>2.4216000000000002</v>
      </c>
      <c r="C5359" s="8">
        <v>3.8469000000000002</v>
      </c>
      <c r="D5359" s="8">
        <v>1.4253</v>
      </c>
      <c r="E5359" s="8">
        <v>3.76</v>
      </c>
      <c r="F5359" s="8">
        <v>4</v>
      </c>
      <c r="G5359" s="8">
        <v>87.79</v>
      </c>
      <c r="H5359" s="8"/>
      <c r="I5359" s="8"/>
      <c r="J5359" s="8"/>
      <c r="N5359" s="7"/>
      <c r="O5359" s="8"/>
      <c r="P5359" s="8"/>
      <c r="Q5359" s="8"/>
      <c r="R5359" s="8"/>
      <c r="S5359" s="8"/>
      <c r="T5359" s="8"/>
      <c r="U5359" s="8"/>
      <c r="V5359" s="8"/>
      <c r="W5359" s="8"/>
    </row>
    <row r="5360" spans="1:23" ht="14.25" customHeight="1">
      <c r="A5360" s="7">
        <v>38502</v>
      </c>
      <c r="B5360" s="8">
        <v>2.4234</v>
      </c>
      <c r="C5360" s="8">
        <v>3.8096999999999999</v>
      </c>
      <c r="D5360" s="8">
        <v>1.3862999999999999</v>
      </c>
      <c r="E5360" s="8">
        <v>3.82</v>
      </c>
      <c r="F5360" s="8">
        <v>4.08</v>
      </c>
      <c r="G5360" s="8">
        <v>86.93</v>
      </c>
      <c r="H5360" s="8"/>
      <c r="I5360" s="8"/>
      <c r="J5360" s="8"/>
      <c r="N5360" s="7"/>
      <c r="O5360" s="8"/>
      <c r="P5360" s="8"/>
      <c r="Q5360" s="8"/>
      <c r="R5360" s="8"/>
      <c r="S5360" s="8"/>
      <c r="T5360" s="8"/>
      <c r="U5360" s="8"/>
      <c r="V5360" s="8"/>
      <c r="W5360" s="8"/>
    </row>
    <row r="5361" spans="1:23" ht="14.25" customHeight="1">
      <c r="A5361" s="7">
        <v>38499</v>
      </c>
      <c r="B5361" s="8">
        <v>2.3815</v>
      </c>
      <c r="C5361" s="8">
        <v>3.7519</v>
      </c>
      <c r="D5361" s="8">
        <v>1.3704000000000001</v>
      </c>
      <c r="E5361" s="8">
        <v>3.82</v>
      </c>
      <c r="F5361" s="8">
        <v>4.08</v>
      </c>
      <c r="G5361" s="8">
        <v>86.42</v>
      </c>
      <c r="H5361" s="8"/>
      <c r="I5361" s="8"/>
      <c r="J5361" s="8"/>
      <c r="N5361" s="7"/>
      <c r="O5361" s="8"/>
      <c r="P5361" s="8"/>
      <c r="Q5361" s="8"/>
      <c r="R5361" s="8"/>
      <c r="S5361" s="8"/>
      <c r="T5361" s="8"/>
      <c r="U5361" s="8"/>
      <c r="V5361" s="8"/>
      <c r="W5361" s="8"/>
    </row>
    <row r="5362" spans="1:23" ht="14.25" customHeight="1">
      <c r="A5362" s="7">
        <v>38498</v>
      </c>
      <c r="B5362" s="8">
        <v>2.3022</v>
      </c>
      <c r="C5362" s="8">
        <v>3.7374000000000001</v>
      </c>
      <c r="D5362" s="8">
        <v>1.4352</v>
      </c>
      <c r="E5362" s="8">
        <v>3.82</v>
      </c>
      <c r="F5362" s="8">
        <v>4.08</v>
      </c>
      <c r="G5362" s="8">
        <v>86.85</v>
      </c>
      <c r="H5362" s="8"/>
      <c r="I5362" s="8"/>
      <c r="J5362" s="8"/>
      <c r="N5362" s="7"/>
      <c r="O5362" s="8"/>
      <c r="P5362" s="8"/>
      <c r="Q5362" s="8"/>
      <c r="R5362" s="8"/>
      <c r="S5362" s="8"/>
      <c r="T5362" s="8"/>
      <c r="U5362" s="8"/>
      <c r="V5362" s="8"/>
      <c r="W5362" s="8"/>
    </row>
    <row r="5363" spans="1:23" ht="14.25" customHeight="1">
      <c r="A5363" s="7">
        <v>38497</v>
      </c>
      <c r="B5363" s="8">
        <v>2.4190999999999998</v>
      </c>
      <c r="C5363" s="8">
        <v>3.681</v>
      </c>
      <c r="D5363" s="8">
        <v>1.2619000000000002</v>
      </c>
      <c r="E5363" s="8">
        <v>3.81</v>
      </c>
      <c r="F5363" s="8">
        <v>4.08</v>
      </c>
      <c r="G5363" s="8">
        <v>86.34</v>
      </c>
      <c r="H5363" s="8"/>
      <c r="I5363" s="8"/>
      <c r="J5363" s="8"/>
      <c r="N5363" s="7"/>
      <c r="O5363" s="8"/>
      <c r="P5363" s="8"/>
      <c r="Q5363" s="8"/>
      <c r="R5363" s="8"/>
      <c r="S5363" s="8"/>
      <c r="T5363" s="8"/>
      <c r="U5363" s="8"/>
      <c r="V5363" s="8"/>
      <c r="W5363" s="8"/>
    </row>
    <row r="5364" spans="1:23" ht="14.25" customHeight="1">
      <c r="A5364" s="7">
        <v>38496</v>
      </c>
      <c r="B5364" s="8">
        <v>2.3218000000000001</v>
      </c>
      <c r="C5364" s="8">
        <v>3.7292999999999998</v>
      </c>
      <c r="D5364" s="8">
        <v>1.4074999999999998</v>
      </c>
      <c r="E5364" s="8">
        <v>3.78</v>
      </c>
      <c r="F5364" s="8">
        <v>4.04</v>
      </c>
      <c r="G5364" s="8">
        <v>86.37</v>
      </c>
      <c r="H5364" s="8"/>
      <c r="I5364" s="8"/>
      <c r="J5364" s="8"/>
      <c r="N5364" s="7"/>
      <c r="O5364" s="8"/>
      <c r="P5364" s="8"/>
      <c r="Q5364" s="8"/>
      <c r="R5364" s="8"/>
      <c r="S5364" s="8"/>
      <c r="T5364" s="8"/>
      <c r="U5364" s="8"/>
      <c r="V5364" s="8"/>
      <c r="W5364" s="8"/>
    </row>
    <row r="5365" spans="1:23" ht="14.25" customHeight="1">
      <c r="A5365" s="7">
        <v>38495</v>
      </c>
      <c r="B5365" s="8">
        <v>2.3540000000000001</v>
      </c>
      <c r="C5365" s="8">
        <v>3.6930000000000001</v>
      </c>
      <c r="D5365" s="8">
        <v>1.339</v>
      </c>
      <c r="E5365" s="8">
        <v>3.83</v>
      </c>
      <c r="F5365" s="8">
        <v>4.07</v>
      </c>
      <c r="G5365" s="8">
        <v>86.4</v>
      </c>
      <c r="H5365" s="8"/>
      <c r="I5365" s="8"/>
      <c r="J5365" s="8"/>
      <c r="N5365" s="7"/>
      <c r="O5365" s="8"/>
      <c r="P5365" s="8"/>
      <c r="Q5365" s="8"/>
      <c r="R5365" s="8"/>
      <c r="S5365" s="8"/>
      <c r="T5365" s="8"/>
      <c r="U5365" s="8"/>
      <c r="V5365" s="8"/>
      <c r="W5365" s="8"/>
    </row>
    <row r="5366" spans="1:23" ht="14.25" customHeight="1">
      <c r="A5366" s="7">
        <v>38492</v>
      </c>
      <c r="B5366" s="8">
        <v>2.4849000000000001</v>
      </c>
      <c r="C5366" s="8">
        <v>3.7997000000000001</v>
      </c>
      <c r="D5366" s="8">
        <v>1.3148</v>
      </c>
      <c r="E5366" s="8">
        <v>3.88</v>
      </c>
      <c r="F5366" s="8">
        <v>4.13</v>
      </c>
      <c r="G5366" s="8">
        <v>86.61</v>
      </c>
      <c r="H5366" s="8"/>
      <c r="I5366" s="8"/>
      <c r="J5366" s="8"/>
      <c r="N5366" s="7"/>
      <c r="O5366" s="8"/>
      <c r="P5366" s="8"/>
      <c r="Q5366" s="8"/>
      <c r="R5366" s="8"/>
      <c r="S5366" s="8"/>
      <c r="T5366" s="8"/>
      <c r="U5366" s="8"/>
      <c r="V5366" s="8"/>
      <c r="W5366" s="8"/>
    </row>
    <row r="5367" spans="1:23" ht="14.25" customHeight="1">
      <c r="A5367" s="7">
        <v>38491</v>
      </c>
      <c r="B5367" s="8">
        <v>2.5365000000000002</v>
      </c>
      <c r="C5367" s="8">
        <v>3.843</v>
      </c>
      <c r="D5367" s="8">
        <v>1.3064999999999998</v>
      </c>
      <c r="E5367" s="8">
        <v>3.84</v>
      </c>
      <c r="F5367" s="8">
        <v>4.1100000000000003</v>
      </c>
      <c r="G5367" s="8">
        <v>86.09</v>
      </c>
      <c r="H5367" s="8"/>
      <c r="I5367" s="8"/>
      <c r="J5367" s="8"/>
      <c r="N5367" s="7"/>
      <c r="O5367" s="8"/>
      <c r="P5367" s="8"/>
      <c r="Q5367" s="8"/>
      <c r="R5367" s="8"/>
      <c r="S5367" s="8"/>
      <c r="T5367" s="8"/>
      <c r="U5367" s="8"/>
      <c r="V5367" s="8"/>
      <c r="W5367" s="8"/>
    </row>
    <row r="5368" spans="1:23" ht="14.25" customHeight="1">
      <c r="A5368" s="7">
        <v>38490</v>
      </c>
      <c r="B5368" s="8">
        <v>2.5495000000000001</v>
      </c>
      <c r="C5368" s="8">
        <v>3.8757000000000001</v>
      </c>
      <c r="D5368" s="8">
        <v>1.3262</v>
      </c>
      <c r="E5368" s="8">
        <v>3.77</v>
      </c>
      <c r="F5368" s="8">
        <v>4.07</v>
      </c>
      <c r="G5368" s="8">
        <v>85.77</v>
      </c>
      <c r="H5368" s="8"/>
      <c r="I5368" s="8"/>
      <c r="J5368" s="8"/>
      <c r="N5368" s="7"/>
      <c r="O5368" s="8"/>
      <c r="P5368" s="8"/>
      <c r="Q5368" s="8"/>
      <c r="R5368" s="8"/>
      <c r="S5368" s="8"/>
      <c r="T5368" s="8"/>
      <c r="U5368" s="8"/>
      <c r="V5368" s="8"/>
      <c r="W5368" s="8"/>
    </row>
    <row r="5369" spans="1:23" ht="14.25" customHeight="1">
      <c r="A5369" s="7">
        <v>38489</v>
      </c>
      <c r="B5369" s="8">
        <v>2.5754000000000001</v>
      </c>
      <c r="C5369" s="8">
        <v>3.9350000000000001</v>
      </c>
      <c r="D5369" s="8">
        <v>1.3595999999999999</v>
      </c>
      <c r="E5369" s="8">
        <v>3.82</v>
      </c>
      <c r="F5369" s="8">
        <v>4.12</v>
      </c>
      <c r="G5369" s="8">
        <v>86.21</v>
      </c>
      <c r="H5369" s="8"/>
      <c r="I5369" s="8"/>
      <c r="J5369" s="8"/>
      <c r="N5369" s="7"/>
      <c r="O5369" s="8"/>
      <c r="P5369" s="8"/>
      <c r="Q5369" s="8"/>
      <c r="R5369" s="8"/>
      <c r="S5369" s="8"/>
      <c r="T5369" s="8"/>
      <c r="U5369" s="8"/>
      <c r="V5369" s="8"/>
      <c r="W5369" s="8"/>
    </row>
    <row r="5370" spans="1:23" ht="14.25" customHeight="1">
      <c r="A5370" s="7">
        <v>38488</v>
      </c>
      <c r="B5370" s="8">
        <v>2.5251000000000001</v>
      </c>
      <c r="C5370" s="8">
        <v>3.9832000000000001</v>
      </c>
      <c r="D5370" s="8">
        <v>1.4581</v>
      </c>
      <c r="E5370" s="8">
        <v>3.83</v>
      </c>
      <c r="F5370" s="8">
        <v>4.13</v>
      </c>
      <c r="G5370" s="8">
        <v>86.12</v>
      </c>
      <c r="H5370" s="8"/>
      <c r="I5370" s="8"/>
      <c r="J5370" s="8"/>
      <c r="N5370" s="7"/>
      <c r="O5370" s="8"/>
      <c r="P5370" s="8"/>
      <c r="Q5370" s="8"/>
      <c r="R5370" s="8"/>
      <c r="S5370" s="8"/>
      <c r="T5370" s="8"/>
      <c r="U5370" s="8"/>
      <c r="V5370" s="8"/>
      <c r="W5370" s="8"/>
    </row>
    <row r="5371" spans="1:23" ht="14.25" customHeight="1">
      <c r="A5371" s="7">
        <v>38485</v>
      </c>
      <c r="B5371" s="8">
        <v>2.5305</v>
      </c>
      <c r="C5371" s="8">
        <v>3.8822000000000001</v>
      </c>
      <c r="D5371" s="8">
        <v>1.3517000000000001</v>
      </c>
      <c r="E5371" s="8">
        <v>3.83</v>
      </c>
      <c r="F5371" s="8">
        <v>4.12</v>
      </c>
      <c r="G5371" s="8">
        <v>86.1</v>
      </c>
      <c r="H5371" s="8"/>
      <c r="I5371" s="8"/>
      <c r="J5371" s="8"/>
      <c r="N5371" s="7"/>
      <c r="O5371" s="8"/>
      <c r="P5371" s="8"/>
      <c r="Q5371" s="8"/>
      <c r="R5371" s="8"/>
      <c r="S5371" s="8"/>
      <c r="T5371" s="8"/>
      <c r="U5371" s="8"/>
      <c r="V5371" s="8"/>
      <c r="W5371" s="8"/>
    </row>
    <row r="5372" spans="1:23" ht="14.25" customHeight="1">
      <c r="A5372" s="7">
        <v>38484</v>
      </c>
      <c r="B5372" s="8">
        <v>2.5838999999999999</v>
      </c>
      <c r="C5372" s="8">
        <v>3.9594999999999998</v>
      </c>
      <c r="D5372" s="8">
        <v>1.3755999999999999</v>
      </c>
      <c r="E5372" s="8">
        <v>3.87</v>
      </c>
      <c r="F5372" s="8">
        <v>4.18</v>
      </c>
      <c r="G5372" s="8">
        <v>85.49</v>
      </c>
      <c r="H5372" s="8"/>
      <c r="I5372" s="8"/>
      <c r="J5372" s="8"/>
      <c r="N5372" s="7"/>
      <c r="O5372" s="8"/>
      <c r="P5372" s="8"/>
      <c r="Q5372" s="8"/>
      <c r="R5372" s="8"/>
      <c r="S5372" s="8"/>
      <c r="T5372" s="8"/>
      <c r="U5372" s="8"/>
      <c r="V5372" s="8"/>
      <c r="W5372" s="8"/>
    </row>
    <row r="5373" spans="1:23" ht="14.25" customHeight="1">
      <c r="A5373" s="7">
        <v>38483</v>
      </c>
      <c r="B5373" s="8">
        <v>2.6604999999999999</v>
      </c>
      <c r="C5373" s="8">
        <v>3.9218000000000002</v>
      </c>
      <c r="D5373" s="8">
        <v>1.2613000000000003</v>
      </c>
      <c r="E5373" s="8">
        <v>3.91</v>
      </c>
      <c r="F5373" s="8">
        <v>4.21</v>
      </c>
      <c r="G5373" s="8">
        <v>84.87</v>
      </c>
      <c r="H5373" s="8"/>
      <c r="I5373" s="8"/>
      <c r="J5373" s="8"/>
      <c r="N5373" s="7"/>
      <c r="O5373" s="8"/>
      <c r="P5373" s="8"/>
      <c r="Q5373" s="8"/>
      <c r="R5373" s="8"/>
      <c r="S5373" s="8"/>
      <c r="T5373" s="8"/>
      <c r="U5373" s="8"/>
      <c r="V5373" s="8"/>
      <c r="W5373" s="8"/>
    </row>
    <row r="5374" spans="1:23" ht="14.25" customHeight="1">
      <c r="A5374" s="7">
        <v>38482</v>
      </c>
      <c r="B5374" s="8">
        <v>2.5775999999999999</v>
      </c>
      <c r="C5374" s="8">
        <v>3.9651999999999998</v>
      </c>
      <c r="D5374" s="8">
        <v>1.3875999999999999</v>
      </c>
      <c r="E5374" s="8">
        <v>3.93</v>
      </c>
      <c r="F5374" s="8">
        <v>4.2300000000000004</v>
      </c>
      <c r="G5374" s="8">
        <v>84.48</v>
      </c>
      <c r="H5374" s="8"/>
      <c r="I5374" s="8"/>
      <c r="J5374" s="8"/>
      <c r="N5374" s="7"/>
      <c r="O5374" s="8"/>
      <c r="P5374" s="8"/>
      <c r="Q5374" s="8"/>
      <c r="R5374" s="8"/>
      <c r="S5374" s="8"/>
      <c r="T5374" s="8"/>
      <c r="U5374" s="8"/>
      <c r="V5374" s="8"/>
      <c r="W5374" s="8"/>
    </row>
    <row r="5375" spans="1:23" ht="14.25" customHeight="1">
      <c r="A5375" s="7">
        <v>38481</v>
      </c>
      <c r="B5375" s="8">
        <v>2.6625999999999999</v>
      </c>
      <c r="C5375" s="8">
        <v>4.0160999999999998</v>
      </c>
      <c r="D5375" s="8">
        <v>1.3534999999999999</v>
      </c>
      <c r="E5375" s="8">
        <v>3.99</v>
      </c>
      <c r="F5375" s="8">
        <v>4.29</v>
      </c>
      <c r="G5375" s="8">
        <v>84.64</v>
      </c>
      <c r="H5375" s="8"/>
      <c r="I5375" s="8"/>
      <c r="J5375" s="8"/>
      <c r="N5375" s="7"/>
      <c r="O5375" s="8"/>
      <c r="P5375" s="8"/>
      <c r="Q5375" s="8"/>
      <c r="R5375" s="8"/>
      <c r="S5375" s="8"/>
      <c r="T5375" s="8"/>
      <c r="U5375" s="8"/>
      <c r="V5375" s="8"/>
      <c r="W5375" s="8"/>
    </row>
    <row r="5376" spans="1:23" ht="14.25" customHeight="1">
      <c r="A5376" s="7">
        <v>38480</v>
      </c>
      <c r="B5376" s="8">
        <v>2.6212</v>
      </c>
      <c r="C5376" s="8">
        <v>4.0045000000000002</v>
      </c>
      <c r="D5376" s="8">
        <v>1.3833000000000002</v>
      </c>
      <c r="E5376" s="8">
        <v>3.95</v>
      </c>
      <c r="F5376" s="8">
        <v>4.28</v>
      </c>
      <c r="G5376" s="8">
        <v>84.62</v>
      </c>
      <c r="H5376" s="8"/>
      <c r="I5376" s="8"/>
      <c r="J5376" s="8"/>
      <c r="N5376" s="7"/>
      <c r="O5376" s="8"/>
      <c r="P5376" s="8"/>
      <c r="Q5376" s="8"/>
      <c r="R5376" s="8"/>
      <c r="S5376" s="8"/>
      <c r="T5376" s="8"/>
      <c r="U5376" s="8"/>
      <c r="V5376" s="8"/>
      <c r="W5376" s="8"/>
    </row>
    <row r="5377" spans="1:23" ht="14.25" customHeight="1">
      <c r="A5377" s="7">
        <v>38478</v>
      </c>
      <c r="B5377" s="8">
        <v>2.6852999999999998</v>
      </c>
      <c r="C5377" s="8">
        <v>4.0441000000000003</v>
      </c>
      <c r="D5377" s="8">
        <v>1.3588000000000005</v>
      </c>
      <c r="E5377" s="8">
        <v>3.95</v>
      </c>
      <c r="F5377" s="8">
        <v>4.28</v>
      </c>
      <c r="G5377" s="8">
        <v>84.62</v>
      </c>
      <c r="H5377" s="8"/>
      <c r="I5377" s="8"/>
      <c r="J5377" s="8"/>
      <c r="N5377" s="7"/>
      <c r="O5377" s="8"/>
      <c r="P5377" s="8"/>
      <c r="Q5377" s="8"/>
      <c r="R5377" s="8"/>
      <c r="S5377" s="8"/>
      <c r="T5377" s="8"/>
      <c r="U5377" s="8"/>
      <c r="V5377" s="8"/>
      <c r="W5377" s="8"/>
    </row>
    <row r="5378" spans="1:23" ht="14.25" customHeight="1">
      <c r="A5378" s="7">
        <v>38477</v>
      </c>
      <c r="B5378" s="8">
        <v>2.6852999999999998</v>
      </c>
      <c r="C5378" s="8">
        <v>4.0441000000000003</v>
      </c>
      <c r="D5378" s="8">
        <v>1.3588000000000005</v>
      </c>
      <c r="E5378" s="8">
        <v>3.82</v>
      </c>
      <c r="F5378" s="8">
        <v>4.1900000000000004</v>
      </c>
      <c r="G5378" s="8">
        <v>83.94</v>
      </c>
      <c r="H5378" s="8"/>
      <c r="I5378" s="8"/>
      <c r="J5378" s="8"/>
      <c r="N5378" s="7"/>
      <c r="O5378" s="8"/>
      <c r="P5378" s="8"/>
      <c r="Q5378" s="8"/>
      <c r="R5378" s="8"/>
      <c r="S5378" s="8"/>
      <c r="T5378" s="8"/>
      <c r="U5378" s="8"/>
      <c r="V5378" s="8"/>
      <c r="W5378" s="8"/>
    </row>
    <row r="5379" spans="1:23" ht="14.25" customHeight="1">
      <c r="A5379" s="7">
        <v>38476</v>
      </c>
      <c r="B5379" s="8">
        <v>2.6852999999999998</v>
      </c>
      <c r="C5379" s="8">
        <v>4.0441000000000003</v>
      </c>
      <c r="D5379" s="8">
        <v>1.3588000000000005</v>
      </c>
      <c r="E5379" s="8">
        <v>3.87</v>
      </c>
      <c r="F5379" s="8">
        <v>4.2</v>
      </c>
      <c r="G5379" s="8">
        <v>84</v>
      </c>
      <c r="H5379" s="8"/>
      <c r="I5379" s="8"/>
      <c r="J5379" s="8"/>
      <c r="N5379" s="7"/>
      <c r="O5379" s="8"/>
      <c r="P5379" s="8"/>
      <c r="Q5379" s="8"/>
      <c r="R5379" s="8"/>
      <c r="S5379" s="8"/>
      <c r="T5379" s="8"/>
      <c r="U5379" s="8"/>
      <c r="V5379" s="8"/>
      <c r="W5379" s="8"/>
    </row>
    <row r="5380" spans="1:23" ht="14.25" customHeight="1">
      <c r="A5380" s="7">
        <v>38475</v>
      </c>
      <c r="B5380" s="8">
        <v>2.6852999999999998</v>
      </c>
      <c r="C5380" s="8">
        <v>4.0441000000000003</v>
      </c>
      <c r="D5380" s="8">
        <v>1.3588000000000005</v>
      </c>
      <c r="E5380" s="8">
        <v>3.9</v>
      </c>
      <c r="F5380" s="8">
        <v>4.21</v>
      </c>
      <c r="G5380" s="8">
        <v>84.45</v>
      </c>
      <c r="H5380" s="8"/>
      <c r="I5380" s="8"/>
      <c r="J5380" s="8"/>
      <c r="N5380" s="7"/>
      <c r="O5380" s="8"/>
      <c r="P5380" s="8"/>
      <c r="Q5380" s="8"/>
      <c r="R5380" s="8"/>
      <c r="S5380" s="8"/>
      <c r="T5380" s="8"/>
      <c r="U5380" s="8"/>
      <c r="V5380" s="8"/>
      <c r="W5380" s="8"/>
    </row>
    <row r="5381" spans="1:23" ht="14.25" customHeight="1">
      <c r="A5381" s="7">
        <v>38474</v>
      </c>
      <c r="B5381" s="8">
        <v>2.6852999999999998</v>
      </c>
      <c r="C5381" s="8">
        <v>4.0441000000000003</v>
      </c>
      <c r="D5381" s="8">
        <v>1.3588000000000005</v>
      </c>
      <c r="E5381" s="8">
        <v>3.88</v>
      </c>
      <c r="F5381" s="8">
        <v>4.21</v>
      </c>
      <c r="G5381" s="8">
        <v>84.49</v>
      </c>
      <c r="H5381" s="8"/>
      <c r="I5381" s="8"/>
      <c r="J5381" s="8"/>
      <c r="N5381" s="7"/>
      <c r="O5381" s="8"/>
      <c r="P5381" s="8"/>
      <c r="Q5381" s="8"/>
      <c r="R5381" s="8"/>
      <c r="S5381" s="8"/>
      <c r="T5381" s="8"/>
      <c r="U5381" s="8"/>
      <c r="V5381" s="8"/>
      <c r="W5381" s="8"/>
    </row>
    <row r="5382" spans="1:23" ht="14.25" customHeight="1">
      <c r="A5382" s="7">
        <v>38472</v>
      </c>
      <c r="B5382" s="8">
        <v>2.6852999999999998</v>
      </c>
      <c r="C5382" s="8">
        <v>4.0441000000000003</v>
      </c>
      <c r="D5382" s="8">
        <v>1.3588000000000005</v>
      </c>
      <c r="E5382" s="8">
        <v>3.9</v>
      </c>
      <c r="F5382" s="8">
        <v>4.21</v>
      </c>
      <c r="G5382" s="8">
        <v>84.43</v>
      </c>
      <c r="H5382" s="8"/>
      <c r="I5382" s="8"/>
      <c r="J5382" s="8"/>
      <c r="N5382" s="7"/>
      <c r="O5382" s="8"/>
      <c r="P5382" s="8"/>
      <c r="Q5382" s="8"/>
      <c r="R5382" s="8"/>
      <c r="S5382" s="8"/>
      <c r="T5382" s="8"/>
      <c r="U5382" s="8"/>
      <c r="V5382" s="8"/>
      <c r="W5382" s="8"/>
    </row>
    <row r="5383" spans="1:23" ht="14.25" customHeight="1">
      <c r="A5383" s="7">
        <v>38471</v>
      </c>
      <c r="B5383" s="8">
        <v>2.6179000000000001</v>
      </c>
      <c r="C5383" s="8">
        <v>4.0664999999999996</v>
      </c>
      <c r="D5383" s="8">
        <v>1.4485999999999994</v>
      </c>
      <c r="E5383" s="8">
        <v>3.9</v>
      </c>
      <c r="F5383" s="8">
        <v>4.21</v>
      </c>
      <c r="G5383" s="8">
        <v>84.43</v>
      </c>
      <c r="H5383" s="8"/>
      <c r="I5383" s="8"/>
      <c r="J5383" s="8"/>
      <c r="N5383" s="7"/>
      <c r="O5383" s="8"/>
      <c r="P5383" s="8"/>
      <c r="Q5383" s="8"/>
      <c r="R5383" s="8"/>
      <c r="S5383" s="8"/>
      <c r="T5383" s="8"/>
      <c r="U5383" s="8"/>
      <c r="V5383" s="8"/>
      <c r="W5383" s="8"/>
    </row>
    <row r="5384" spans="1:23" ht="14.25" customHeight="1">
      <c r="A5384" s="7">
        <v>38470</v>
      </c>
      <c r="B5384" s="8">
        <v>2.7101000000000002</v>
      </c>
      <c r="C5384" s="8">
        <v>4.0137</v>
      </c>
      <c r="D5384" s="8">
        <v>1.3035999999999999</v>
      </c>
      <c r="E5384" s="8">
        <v>3.85</v>
      </c>
      <c r="F5384" s="8">
        <v>4.1900000000000004</v>
      </c>
      <c r="G5384" s="8">
        <v>84.35</v>
      </c>
      <c r="H5384" s="8"/>
      <c r="I5384" s="8"/>
      <c r="J5384" s="8"/>
      <c r="N5384" s="7"/>
      <c r="O5384" s="8"/>
      <c r="P5384" s="8"/>
      <c r="Q5384" s="8"/>
      <c r="R5384" s="8"/>
      <c r="S5384" s="8"/>
      <c r="T5384" s="8"/>
      <c r="U5384" s="8"/>
      <c r="V5384" s="8"/>
      <c r="W5384" s="8"/>
    </row>
    <row r="5385" spans="1:23" ht="14.25" customHeight="1">
      <c r="A5385" s="7">
        <v>38469</v>
      </c>
      <c r="B5385" s="8">
        <v>2.6547000000000001</v>
      </c>
      <c r="C5385" s="8">
        <v>4.0537000000000001</v>
      </c>
      <c r="D5385" s="8">
        <v>1.399</v>
      </c>
      <c r="E5385" s="8">
        <v>3.92</v>
      </c>
      <c r="F5385" s="8">
        <v>4.25</v>
      </c>
      <c r="G5385" s="8">
        <v>84.18</v>
      </c>
      <c r="H5385" s="8"/>
      <c r="I5385" s="8"/>
      <c r="J5385" s="8"/>
      <c r="N5385" s="7"/>
      <c r="O5385" s="8"/>
      <c r="P5385" s="8"/>
      <c r="Q5385" s="8"/>
      <c r="R5385" s="8"/>
      <c r="S5385" s="8"/>
      <c r="T5385" s="8"/>
      <c r="U5385" s="8"/>
      <c r="V5385" s="8"/>
      <c r="W5385" s="8"/>
    </row>
    <row r="5386" spans="1:23" ht="14.25" customHeight="1">
      <c r="A5386" s="7">
        <v>38468</v>
      </c>
      <c r="B5386" s="8">
        <v>2.7391999999999999</v>
      </c>
      <c r="C5386" s="8">
        <v>4.0442</v>
      </c>
      <c r="D5386" s="8">
        <v>1.3050000000000002</v>
      </c>
      <c r="E5386" s="8">
        <v>3.96</v>
      </c>
      <c r="F5386" s="8">
        <v>4.28</v>
      </c>
      <c r="G5386" s="8">
        <v>83.96</v>
      </c>
      <c r="H5386" s="8"/>
      <c r="I5386" s="8"/>
      <c r="J5386" s="8"/>
      <c r="N5386" s="7"/>
      <c r="O5386" s="8"/>
      <c r="P5386" s="8"/>
      <c r="Q5386" s="8"/>
      <c r="R5386" s="8"/>
      <c r="S5386" s="8"/>
      <c r="T5386" s="8"/>
      <c r="U5386" s="8"/>
      <c r="V5386" s="8"/>
      <c r="W5386" s="8"/>
    </row>
    <row r="5387" spans="1:23" ht="14.25" customHeight="1">
      <c r="A5387" s="7">
        <v>38467</v>
      </c>
      <c r="B5387" s="8">
        <v>2.4108999999999998</v>
      </c>
      <c r="C5387" s="8">
        <v>3.9550000000000001</v>
      </c>
      <c r="D5387" s="8">
        <v>1.5441000000000003</v>
      </c>
      <c r="E5387" s="8">
        <v>3.94</v>
      </c>
      <c r="F5387" s="8">
        <v>4.26</v>
      </c>
      <c r="G5387" s="8">
        <v>83.75</v>
      </c>
      <c r="H5387" s="8"/>
      <c r="I5387" s="8"/>
      <c r="J5387" s="8"/>
      <c r="N5387" s="7"/>
      <c r="O5387" s="8"/>
      <c r="P5387" s="8"/>
      <c r="Q5387" s="8"/>
      <c r="R5387" s="8"/>
      <c r="S5387" s="8"/>
      <c r="T5387" s="8"/>
      <c r="U5387" s="8"/>
      <c r="V5387" s="8"/>
      <c r="W5387" s="8"/>
    </row>
    <row r="5388" spans="1:23" ht="14.25" customHeight="1">
      <c r="A5388" s="7">
        <v>38464</v>
      </c>
      <c r="B5388" s="8">
        <v>2.4236</v>
      </c>
      <c r="C5388" s="8">
        <v>4.0433000000000003</v>
      </c>
      <c r="D5388" s="8">
        <v>1.6197000000000004</v>
      </c>
      <c r="E5388" s="8">
        <v>3.92</v>
      </c>
      <c r="F5388" s="8">
        <v>4.26</v>
      </c>
      <c r="G5388" s="8">
        <v>83.5</v>
      </c>
      <c r="H5388" s="8"/>
      <c r="I5388" s="8"/>
      <c r="J5388" s="8"/>
      <c r="N5388" s="7"/>
      <c r="O5388" s="8"/>
      <c r="P5388" s="8"/>
      <c r="Q5388" s="8"/>
      <c r="R5388" s="8"/>
      <c r="S5388" s="8"/>
      <c r="T5388" s="8"/>
      <c r="U5388" s="8"/>
      <c r="V5388" s="8"/>
      <c r="W5388" s="8"/>
    </row>
    <row r="5389" spans="1:23" ht="14.25" customHeight="1">
      <c r="A5389" s="7">
        <v>38463</v>
      </c>
      <c r="B5389" s="8">
        <v>2.4758</v>
      </c>
      <c r="C5389" s="8">
        <v>3.9981</v>
      </c>
      <c r="D5389" s="8">
        <v>1.5223</v>
      </c>
      <c r="E5389" s="8">
        <v>3.97</v>
      </c>
      <c r="F5389" s="8">
        <v>4.32</v>
      </c>
      <c r="G5389" s="8">
        <v>83.73</v>
      </c>
      <c r="H5389" s="8"/>
      <c r="I5389" s="8"/>
      <c r="J5389" s="8"/>
      <c r="N5389" s="7"/>
      <c r="O5389" s="8"/>
      <c r="P5389" s="8"/>
      <c r="Q5389" s="8"/>
      <c r="R5389" s="8"/>
      <c r="S5389" s="8"/>
      <c r="T5389" s="8"/>
      <c r="U5389" s="8"/>
      <c r="V5389" s="8"/>
      <c r="W5389" s="8"/>
    </row>
    <row r="5390" spans="1:23" ht="14.25" customHeight="1">
      <c r="A5390" s="7">
        <v>38462</v>
      </c>
      <c r="B5390" s="8">
        <v>2.5849000000000002</v>
      </c>
      <c r="C5390" s="8">
        <v>4.0468000000000002</v>
      </c>
      <c r="D5390" s="8">
        <v>1.4619</v>
      </c>
      <c r="E5390" s="8">
        <v>3.86</v>
      </c>
      <c r="F5390" s="8">
        <v>4.22</v>
      </c>
      <c r="G5390" s="8">
        <v>83.52</v>
      </c>
      <c r="H5390" s="8"/>
      <c r="I5390" s="8"/>
      <c r="J5390" s="8"/>
      <c r="N5390" s="7"/>
      <c r="O5390" s="8"/>
      <c r="P5390" s="8"/>
      <c r="Q5390" s="8"/>
      <c r="R5390" s="8"/>
      <c r="S5390" s="8"/>
      <c r="T5390" s="8"/>
      <c r="U5390" s="8"/>
      <c r="V5390" s="8"/>
      <c r="W5390" s="8"/>
    </row>
    <row r="5391" spans="1:23" ht="14.25" customHeight="1">
      <c r="A5391" s="7">
        <v>38461</v>
      </c>
      <c r="B5391" s="8">
        <v>2.7378</v>
      </c>
      <c r="C5391" s="8">
        <v>3.9847000000000001</v>
      </c>
      <c r="D5391" s="8">
        <v>1.2469000000000001</v>
      </c>
      <c r="E5391" s="8">
        <v>3.85</v>
      </c>
      <c r="F5391" s="8">
        <v>4.21</v>
      </c>
      <c r="G5391" s="8">
        <v>83.59</v>
      </c>
      <c r="H5391" s="8"/>
      <c r="I5391" s="8"/>
      <c r="J5391" s="8"/>
      <c r="N5391" s="7"/>
      <c r="O5391" s="8"/>
      <c r="P5391" s="8"/>
      <c r="Q5391" s="8"/>
      <c r="R5391" s="8"/>
      <c r="S5391" s="8"/>
      <c r="T5391" s="8"/>
      <c r="U5391" s="8"/>
      <c r="V5391" s="8"/>
      <c r="W5391" s="8"/>
    </row>
    <row r="5392" spans="1:23" ht="14.25" customHeight="1">
      <c r="A5392" s="7">
        <v>38460</v>
      </c>
      <c r="B5392" s="8">
        <v>2.5733000000000001</v>
      </c>
      <c r="C5392" s="8">
        <v>3.9733999999999998</v>
      </c>
      <c r="D5392" s="8">
        <v>1.4000999999999997</v>
      </c>
      <c r="E5392" s="8">
        <v>3.9</v>
      </c>
      <c r="F5392" s="8">
        <v>4.2699999999999996</v>
      </c>
      <c r="G5392" s="8">
        <v>84</v>
      </c>
      <c r="H5392" s="8"/>
      <c r="I5392" s="8"/>
      <c r="J5392" s="8"/>
      <c r="N5392" s="7"/>
      <c r="O5392" s="8"/>
      <c r="P5392" s="8"/>
      <c r="Q5392" s="8"/>
      <c r="R5392" s="8"/>
      <c r="S5392" s="8"/>
      <c r="T5392" s="8"/>
      <c r="U5392" s="8"/>
      <c r="V5392" s="8"/>
      <c r="W5392" s="8"/>
    </row>
    <row r="5393" spans="1:23" ht="14.25" customHeight="1">
      <c r="A5393" s="7">
        <v>38457</v>
      </c>
      <c r="B5393" s="8">
        <v>2.5017999999999998</v>
      </c>
      <c r="C5393" s="8">
        <v>4.0378999999999996</v>
      </c>
      <c r="D5393" s="8">
        <v>1.5360999999999998</v>
      </c>
      <c r="E5393" s="8">
        <v>3.9</v>
      </c>
      <c r="F5393" s="8">
        <v>4.2699999999999996</v>
      </c>
      <c r="G5393" s="8">
        <v>84.48</v>
      </c>
      <c r="H5393" s="8"/>
      <c r="I5393" s="8"/>
      <c r="J5393" s="8"/>
      <c r="N5393" s="7"/>
      <c r="O5393" s="8"/>
      <c r="P5393" s="8"/>
      <c r="Q5393" s="8"/>
      <c r="R5393" s="8"/>
      <c r="S5393" s="8"/>
      <c r="T5393" s="8"/>
      <c r="U5393" s="8"/>
      <c r="V5393" s="8"/>
      <c r="W5393" s="8"/>
    </row>
    <row r="5394" spans="1:23" ht="14.25" customHeight="1">
      <c r="A5394" s="7">
        <v>38456</v>
      </c>
      <c r="B5394" s="8">
        <v>2.4030999999999998</v>
      </c>
      <c r="C5394" s="8">
        <v>4.0286999999999997</v>
      </c>
      <c r="D5394" s="8">
        <v>1.6255999999999999</v>
      </c>
      <c r="E5394" s="8">
        <v>3.99</v>
      </c>
      <c r="F5394" s="8">
        <v>4.37</v>
      </c>
      <c r="G5394" s="8">
        <v>85</v>
      </c>
      <c r="H5394" s="8"/>
      <c r="I5394" s="8"/>
      <c r="J5394" s="8"/>
      <c r="N5394" s="7"/>
      <c r="O5394" s="8"/>
      <c r="P5394" s="8"/>
      <c r="Q5394" s="8"/>
      <c r="R5394" s="8"/>
      <c r="S5394" s="8"/>
      <c r="T5394" s="8"/>
      <c r="U5394" s="8"/>
      <c r="V5394" s="8"/>
      <c r="W5394" s="8"/>
    </row>
    <row r="5395" spans="1:23" ht="14.25" customHeight="1">
      <c r="A5395" s="7">
        <v>38455</v>
      </c>
      <c r="B5395" s="8">
        <v>2.5263</v>
      </c>
      <c r="C5395" s="8">
        <v>4.0651999999999999</v>
      </c>
      <c r="D5395" s="8">
        <v>1.5388999999999999</v>
      </c>
      <c r="E5395" s="8">
        <v>4.03</v>
      </c>
      <c r="F5395" s="8">
        <v>4.38</v>
      </c>
      <c r="G5395" s="8">
        <v>84.4</v>
      </c>
      <c r="H5395" s="8"/>
      <c r="I5395" s="8"/>
      <c r="J5395" s="8"/>
      <c r="N5395" s="7"/>
      <c r="O5395" s="8"/>
      <c r="P5395" s="8"/>
      <c r="Q5395" s="8"/>
      <c r="R5395" s="8"/>
      <c r="S5395" s="8"/>
      <c r="T5395" s="8"/>
      <c r="U5395" s="8"/>
      <c r="V5395" s="8"/>
      <c r="W5395" s="8"/>
    </row>
    <row r="5396" spans="1:23" ht="14.25" customHeight="1">
      <c r="A5396" s="7">
        <v>38454</v>
      </c>
      <c r="B5396" s="8">
        <v>2.5110000000000001</v>
      </c>
      <c r="C5396" s="8">
        <v>4.0228999999999999</v>
      </c>
      <c r="D5396" s="8">
        <v>1.5118999999999998</v>
      </c>
      <c r="E5396" s="8">
        <v>4.05</v>
      </c>
      <c r="F5396" s="8">
        <v>4.38</v>
      </c>
      <c r="G5396" s="8">
        <v>84.44</v>
      </c>
      <c r="H5396" s="8"/>
      <c r="I5396" s="8"/>
      <c r="J5396" s="8"/>
      <c r="N5396" s="7"/>
      <c r="O5396" s="8"/>
      <c r="P5396" s="8"/>
      <c r="Q5396" s="8"/>
      <c r="R5396" s="8"/>
      <c r="S5396" s="8"/>
      <c r="T5396" s="8"/>
      <c r="U5396" s="8"/>
      <c r="V5396" s="8"/>
      <c r="W5396" s="8"/>
    </row>
    <row r="5397" spans="1:23" ht="14.25" customHeight="1">
      <c r="A5397" s="7">
        <v>38453</v>
      </c>
      <c r="B5397" s="8">
        <v>2.7004999999999999</v>
      </c>
      <c r="C5397" s="8">
        <v>4.16</v>
      </c>
      <c r="D5397" s="8">
        <v>1.4595000000000002</v>
      </c>
      <c r="E5397" s="8">
        <v>4.13</v>
      </c>
      <c r="F5397" s="8">
        <v>4.45</v>
      </c>
      <c r="G5397" s="8">
        <v>84.22</v>
      </c>
      <c r="H5397" s="8"/>
      <c r="I5397" s="8"/>
      <c r="J5397" s="8"/>
      <c r="N5397" s="7"/>
      <c r="O5397" s="8"/>
      <c r="P5397" s="8"/>
      <c r="Q5397" s="8"/>
      <c r="R5397" s="8"/>
      <c r="S5397" s="8"/>
      <c r="T5397" s="8"/>
      <c r="U5397" s="8"/>
      <c r="V5397" s="8"/>
      <c r="W5397" s="8"/>
    </row>
    <row r="5398" spans="1:23" ht="14.25" customHeight="1">
      <c r="A5398" s="7">
        <v>38450</v>
      </c>
      <c r="B5398" s="8">
        <v>2.6328999999999998</v>
      </c>
      <c r="C5398" s="8">
        <v>4.0903</v>
      </c>
      <c r="D5398" s="8">
        <v>1.4574000000000003</v>
      </c>
      <c r="E5398" s="8">
        <v>4.17</v>
      </c>
      <c r="F5398" s="8">
        <v>4.5</v>
      </c>
      <c r="G5398" s="8">
        <v>84.43</v>
      </c>
      <c r="H5398" s="8"/>
      <c r="I5398" s="8"/>
      <c r="J5398" s="8"/>
      <c r="N5398" s="7"/>
      <c r="O5398" s="8"/>
      <c r="P5398" s="8"/>
      <c r="Q5398" s="8"/>
      <c r="R5398" s="8"/>
      <c r="S5398" s="8"/>
      <c r="T5398" s="8"/>
      <c r="U5398" s="8"/>
      <c r="V5398" s="8"/>
      <c r="W5398" s="8"/>
    </row>
    <row r="5399" spans="1:23" ht="14.25" customHeight="1">
      <c r="A5399" s="7">
        <v>38449</v>
      </c>
      <c r="B5399" s="8">
        <v>2.5386000000000002</v>
      </c>
      <c r="C5399" s="8">
        <v>4.0797999999999996</v>
      </c>
      <c r="D5399" s="8">
        <v>1.5411999999999995</v>
      </c>
      <c r="E5399" s="8">
        <v>4.13</v>
      </c>
      <c r="F5399" s="8">
        <v>4.49</v>
      </c>
      <c r="G5399" s="8">
        <v>84.85</v>
      </c>
      <c r="H5399" s="8"/>
      <c r="I5399" s="8"/>
      <c r="J5399" s="8"/>
      <c r="N5399" s="7"/>
      <c r="O5399" s="8"/>
      <c r="P5399" s="8"/>
      <c r="Q5399" s="8"/>
      <c r="R5399" s="8"/>
      <c r="S5399" s="8"/>
      <c r="T5399" s="8"/>
      <c r="U5399" s="8"/>
      <c r="V5399" s="8"/>
      <c r="W5399" s="8"/>
    </row>
    <row r="5400" spans="1:23" ht="14.25" customHeight="1">
      <c r="A5400" s="7">
        <v>38448</v>
      </c>
      <c r="B5400" s="8">
        <v>2.7132999999999998</v>
      </c>
      <c r="C5400" s="8">
        <v>4.1641000000000004</v>
      </c>
      <c r="D5400" s="8">
        <v>1.4508000000000005</v>
      </c>
      <c r="E5400" s="8">
        <v>4.09</v>
      </c>
      <c r="F5400" s="8">
        <v>4.4400000000000004</v>
      </c>
      <c r="G5400" s="8">
        <v>84.68</v>
      </c>
      <c r="H5400" s="8"/>
      <c r="I5400" s="8"/>
      <c r="J5400" s="8"/>
      <c r="N5400" s="7"/>
      <c r="O5400" s="8"/>
      <c r="P5400" s="8"/>
      <c r="Q5400" s="8"/>
      <c r="R5400" s="8"/>
      <c r="S5400" s="8"/>
      <c r="T5400" s="8"/>
      <c r="U5400" s="8"/>
      <c r="V5400" s="8"/>
      <c r="W5400" s="8"/>
    </row>
    <row r="5401" spans="1:23" ht="14.25" customHeight="1">
      <c r="A5401" s="7">
        <v>38447</v>
      </c>
      <c r="B5401" s="8">
        <v>2.72</v>
      </c>
      <c r="C5401" s="8">
        <v>4.1051000000000002</v>
      </c>
      <c r="D5401" s="8">
        <v>1.3851</v>
      </c>
      <c r="E5401" s="8">
        <v>4.1500000000000004</v>
      </c>
      <c r="F5401" s="8">
        <v>4.4800000000000004</v>
      </c>
      <c r="G5401" s="8">
        <v>84.66</v>
      </c>
      <c r="H5401" s="8"/>
      <c r="I5401" s="8"/>
      <c r="J5401" s="8"/>
      <c r="N5401" s="7"/>
      <c r="O5401" s="8"/>
      <c r="P5401" s="8"/>
      <c r="Q5401" s="8"/>
      <c r="R5401" s="8"/>
      <c r="S5401" s="8"/>
      <c r="T5401" s="8"/>
      <c r="U5401" s="8"/>
      <c r="V5401" s="8"/>
      <c r="W5401" s="8"/>
    </row>
    <row r="5402" spans="1:23" ht="14.25" customHeight="1">
      <c r="A5402" s="7">
        <v>38446</v>
      </c>
      <c r="B5402" s="8">
        <v>2.6909999999999998</v>
      </c>
      <c r="C5402" s="8">
        <v>4.1075999999999997</v>
      </c>
      <c r="D5402" s="8">
        <v>1.4165999999999999</v>
      </c>
      <c r="E5402" s="8">
        <v>4.13</v>
      </c>
      <c r="F5402" s="8">
        <v>4.47</v>
      </c>
      <c r="G5402" s="8">
        <v>84.78</v>
      </c>
      <c r="H5402" s="8"/>
      <c r="I5402" s="8"/>
      <c r="J5402" s="8"/>
      <c r="N5402" s="7"/>
      <c r="O5402" s="8"/>
      <c r="P5402" s="8"/>
      <c r="Q5402" s="8"/>
      <c r="R5402" s="8"/>
      <c r="S5402" s="8"/>
      <c r="T5402" s="8"/>
      <c r="U5402" s="8"/>
      <c r="V5402" s="8"/>
      <c r="W5402" s="8"/>
    </row>
    <row r="5403" spans="1:23" ht="14.25" customHeight="1">
      <c r="A5403" s="7">
        <v>38443</v>
      </c>
      <c r="B5403" s="8">
        <v>2.7696000000000001</v>
      </c>
      <c r="C5403" s="8">
        <v>4.2679</v>
      </c>
      <c r="D5403" s="8">
        <v>1.4983</v>
      </c>
      <c r="E5403" s="8">
        <v>4.13</v>
      </c>
      <c r="F5403" s="8">
        <v>4.46</v>
      </c>
      <c r="G5403" s="8">
        <v>84.41</v>
      </c>
      <c r="H5403" s="8"/>
      <c r="I5403" s="8"/>
      <c r="J5403" s="8"/>
      <c r="N5403" s="7"/>
      <c r="O5403" s="8"/>
      <c r="P5403" s="8"/>
      <c r="Q5403" s="8"/>
      <c r="R5403" s="8"/>
      <c r="S5403" s="8"/>
      <c r="T5403" s="8"/>
      <c r="U5403" s="8"/>
      <c r="V5403" s="8"/>
      <c r="W5403" s="8"/>
    </row>
    <row r="5404" spans="1:23" ht="14.25" customHeight="1">
      <c r="A5404" s="7">
        <v>38442</v>
      </c>
      <c r="B5404" s="8">
        <v>2.6000999999999999</v>
      </c>
      <c r="C5404" s="8">
        <v>4.1203000000000003</v>
      </c>
      <c r="D5404" s="8">
        <v>1.5202000000000004</v>
      </c>
      <c r="E5404" s="8">
        <v>4.18</v>
      </c>
      <c r="F5404" s="8">
        <v>4.5</v>
      </c>
      <c r="G5404" s="8">
        <v>84.03</v>
      </c>
      <c r="H5404" s="8"/>
      <c r="I5404" s="8"/>
      <c r="J5404" s="8"/>
      <c r="N5404" s="7"/>
      <c r="O5404" s="8"/>
      <c r="P5404" s="8"/>
      <c r="Q5404" s="8"/>
      <c r="R5404" s="8"/>
      <c r="S5404" s="8"/>
      <c r="T5404" s="8"/>
      <c r="U5404" s="8"/>
      <c r="V5404" s="8"/>
      <c r="W5404" s="8"/>
    </row>
    <row r="5405" spans="1:23" ht="14.25" customHeight="1">
      <c r="A5405" s="7">
        <v>38441</v>
      </c>
      <c r="B5405" s="8">
        <v>2.7761</v>
      </c>
      <c r="C5405" s="8">
        <v>4.1635999999999997</v>
      </c>
      <c r="D5405" s="8">
        <v>1.3874999999999997</v>
      </c>
      <c r="E5405" s="8">
        <v>4.26</v>
      </c>
      <c r="F5405" s="8">
        <v>4.5599999999999996</v>
      </c>
      <c r="G5405" s="8">
        <v>84.32</v>
      </c>
      <c r="H5405" s="8"/>
      <c r="I5405" s="8"/>
      <c r="J5405" s="8"/>
      <c r="N5405" s="7"/>
      <c r="O5405" s="8"/>
      <c r="P5405" s="8"/>
      <c r="Q5405" s="8"/>
      <c r="R5405" s="8"/>
      <c r="S5405" s="8"/>
      <c r="T5405" s="8"/>
      <c r="U5405" s="8"/>
      <c r="V5405" s="8"/>
      <c r="W5405" s="8"/>
    </row>
    <row r="5406" spans="1:23" ht="14.25" customHeight="1">
      <c r="A5406" s="7">
        <v>38440</v>
      </c>
      <c r="B5406" s="8">
        <v>2.7871000000000001</v>
      </c>
      <c r="C5406" s="8">
        <v>4.3433000000000002</v>
      </c>
      <c r="D5406" s="8">
        <v>1.5562</v>
      </c>
      <c r="E5406" s="8">
        <v>4.3</v>
      </c>
      <c r="F5406" s="8">
        <v>4.5999999999999996</v>
      </c>
      <c r="G5406" s="8">
        <v>84.34</v>
      </c>
      <c r="H5406" s="8"/>
      <c r="I5406" s="8"/>
      <c r="J5406" s="8"/>
      <c r="N5406" s="7"/>
      <c r="O5406" s="8"/>
      <c r="P5406" s="8"/>
      <c r="Q5406" s="8"/>
      <c r="R5406" s="8"/>
      <c r="S5406" s="8"/>
      <c r="T5406" s="8"/>
      <c r="U5406" s="8"/>
      <c r="V5406" s="8"/>
      <c r="W5406" s="8"/>
    </row>
    <row r="5407" spans="1:23" ht="14.25" customHeight="1">
      <c r="A5407" s="7">
        <v>38439</v>
      </c>
      <c r="B5407" s="8">
        <v>2.8418999999999999</v>
      </c>
      <c r="C5407" s="8">
        <v>4.3783000000000003</v>
      </c>
      <c r="D5407" s="8">
        <v>1.5364000000000004</v>
      </c>
      <c r="E5407" s="8">
        <v>4.33</v>
      </c>
      <c r="F5407" s="8">
        <v>4.6399999999999997</v>
      </c>
      <c r="G5407" s="8">
        <v>84.52</v>
      </c>
      <c r="H5407" s="8"/>
      <c r="I5407" s="8"/>
      <c r="J5407" s="8"/>
      <c r="N5407" s="7"/>
      <c r="O5407" s="8"/>
      <c r="P5407" s="8"/>
      <c r="Q5407" s="8"/>
      <c r="R5407" s="8"/>
      <c r="S5407" s="8"/>
      <c r="T5407" s="8"/>
      <c r="U5407" s="8"/>
      <c r="V5407" s="8"/>
      <c r="W5407" s="8"/>
    </row>
    <row r="5408" spans="1:23" ht="14.25" customHeight="1">
      <c r="A5408" s="7">
        <v>38436</v>
      </c>
      <c r="B5408" s="8">
        <v>2.8639000000000001</v>
      </c>
      <c r="C5408" s="8">
        <v>4.4634999999999998</v>
      </c>
      <c r="D5408" s="8">
        <v>1.5995999999999997</v>
      </c>
      <c r="E5408" s="8">
        <v>4.3</v>
      </c>
      <c r="F5408" s="8">
        <v>4.5999999999999996</v>
      </c>
      <c r="G5408" s="8">
        <v>84.12</v>
      </c>
      <c r="H5408" s="8"/>
      <c r="I5408" s="8"/>
      <c r="J5408" s="8"/>
      <c r="N5408" s="7"/>
      <c r="O5408" s="8"/>
      <c r="P5408" s="8"/>
      <c r="Q5408" s="8"/>
      <c r="R5408" s="8"/>
      <c r="S5408" s="8"/>
      <c r="T5408" s="8"/>
      <c r="U5408" s="8"/>
      <c r="V5408" s="8"/>
      <c r="W5408" s="8"/>
    </row>
    <row r="5409" spans="1:23" ht="14.25" customHeight="1">
      <c r="A5409" s="7">
        <v>38435</v>
      </c>
      <c r="B5409" s="8">
        <v>2.9167999999999998</v>
      </c>
      <c r="C5409" s="8">
        <v>4.4630999999999998</v>
      </c>
      <c r="D5409" s="8">
        <v>1.5463</v>
      </c>
      <c r="E5409" s="8">
        <v>4.3</v>
      </c>
      <c r="F5409" s="8">
        <v>4.5999999999999996</v>
      </c>
      <c r="G5409" s="8">
        <v>84.18</v>
      </c>
      <c r="H5409" s="8"/>
      <c r="I5409" s="8"/>
      <c r="J5409" s="8"/>
      <c r="N5409" s="7"/>
      <c r="O5409" s="8"/>
      <c r="P5409" s="8"/>
      <c r="Q5409" s="8"/>
      <c r="R5409" s="8"/>
      <c r="S5409" s="8"/>
      <c r="T5409" s="8"/>
      <c r="U5409" s="8"/>
      <c r="V5409" s="8"/>
      <c r="W5409" s="8"/>
    </row>
    <row r="5410" spans="1:23" ht="14.25" customHeight="1">
      <c r="A5410" s="7">
        <v>38434</v>
      </c>
      <c r="B5410" s="8">
        <v>2.8822999999999999</v>
      </c>
      <c r="C5410" s="8">
        <v>4.5281000000000002</v>
      </c>
      <c r="D5410" s="8">
        <v>1.6458000000000004</v>
      </c>
      <c r="E5410" s="8">
        <v>4.3</v>
      </c>
      <c r="F5410" s="8">
        <v>4.6100000000000003</v>
      </c>
      <c r="G5410" s="8">
        <v>83.94</v>
      </c>
      <c r="H5410" s="8"/>
      <c r="I5410" s="8"/>
      <c r="J5410" s="8"/>
      <c r="N5410" s="7"/>
      <c r="O5410" s="8"/>
      <c r="P5410" s="8"/>
      <c r="Q5410" s="8"/>
      <c r="R5410" s="8"/>
      <c r="S5410" s="8"/>
      <c r="T5410" s="8"/>
      <c r="U5410" s="8"/>
      <c r="V5410" s="8"/>
      <c r="W5410" s="8"/>
    </row>
    <row r="5411" spans="1:23" ht="14.25" customHeight="1">
      <c r="A5411" s="7">
        <v>38433</v>
      </c>
      <c r="B5411" s="8">
        <v>2.8187000000000002</v>
      </c>
      <c r="C5411" s="8">
        <v>4.4321000000000002</v>
      </c>
      <c r="D5411" s="8">
        <v>1.6133999999999999</v>
      </c>
      <c r="E5411" s="8">
        <v>4.3099999999999996</v>
      </c>
      <c r="F5411" s="8">
        <v>4.63</v>
      </c>
      <c r="G5411" s="8">
        <v>83.37</v>
      </c>
      <c r="H5411" s="8"/>
      <c r="I5411" s="8"/>
      <c r="J5411" s="8"/>
      <c r="N5411" s="7"/>
      <c r="O5411" s="8"/>
      <c r="P5411" s="8"/>
      <c r="Q5411" s="8"/>
      <c r="R5411" s="8"/>
      <c r="S5411" s="8"/>
      <c r="T5411" s="8"/>
      <c r="U5411" s="8"/>
      <c r="V5411" s="8"/>
      <c r="W5411" s="8"/>
    </row>
    <row r="5412" spans="1:23" ht="14.25" customHeight="1">
      <c r="A5412" s="7">
        <v>38432</v>
      </c>
      <c r="B5412" s="8">
        <v>2.7906</v>
      </c>
      <c r="C5412" s="8">
        <v>4.4032999999999998</v>
      </c>
      <c r="D5412" s="8">
        <v>1.6126999999999998</v>
      </c>
      <c r="E5412" s="8">
        <v>4.18</v>
      </c>
      <c r="F5412" s="8">
        <v>4.53</v>
      </c>
      <c r="G5412" s="8">
        <v>82.9</v>
      </c>
      <c r="H5412" s="8"/>
      <c r="I5412" s="8"/>
      <c r="J5412" s="8"/>
      <c r="N5412" s="7"/>
      <c r="O5412" s="8"/>
      <c r="P5412" s="8"/>
      <c r="Q5412" s="8"/>
      <c r="R5412" s="8"/>
      <c r="S5412" s="8"/>
      <c r="T5412" s="8"/>
      <c r="U5412" s="8"/>
      <c r="V5412" s="8"/>
      <c r="W5412" s="8"/>
    </row>
    <row r="5413" spans="1:23" ht="14.25" customHeight="1">
      <c r="A5413" s="7">
        <v>38429</v>
      </c>
      <c r="B5413" s="8">
        <v>2.7896000000000001</v>
      </c>
      <c r="C5413" s="8">
        <v>4.4314999999999998</v>
      </c>
      <c r="D5413" s="8">
        <v>1.6418999999999997</v>
      </c>
      <c r="E5413" s="8">
        <v>4.18</v>
      </c>
      <c r="F5413" s="8">
        <v>4.51</v>
      </c>
      <c r="G5413" s="8">
        <v>82.09</v>
      </c>
      <c r="H5413" s="8"/>
      <c r="I5413" s="8"/>
      <c r="J5413" s="8"/>
      <c r="N5413" s="7"/>
      <c r="O5413" s="8"/>
      <c r="P5413" s="8"/>
      <c r="Q5413" s="8"/>
      <c r="R5413" s="8"/>
      <c r="S5413" s="8"/>
      <c r="T5413" s="8"/>
      <c r="U5413" s="8"/>
      <c r="V5413" s="8"/>
      <c r="W5413" s="8"/>
    </row>
    <row r="5414" spans="1:23" ht="14.25" customHeight="1">
      <c r="A5414" s="7">
        <v>38428</v>
      </c>
      <c r="B5414" s="8">
        <v>2.8447</v>
      </c>
      <c r="C5414" s="8">
        <v>4.4573</v>
      </c>
      <c r="D5414" s="8">
        <v>1.6126</v>
      </c>
      <c r="E5414" s="8">
        <v>4.1399999999999997</v>
      </c>
      <c r="F5414" s="8">
        <v>4.47</v>
      </c>
      <c r="G5414" s="8">
        <v>81.790000000000006</v>
      </c>
      <c r="H5414" s="8"/>
      <c r="I5414" s="8"/>
      <c r="J5414" s="8"/>
      <c r="N5414" s="7"/>
      <c r="O5414" s="8"/>
      <c r="P5414" s="8"/>
      <c r="Q5414" s="8"/>
      <c r="R5414" s="8"/>
      <c r="S5414" s="8"/>
      <c r="T5414" s="8"/>
      <c r="U5414" s="8"/>
      <c r="V5414" s="8"/>
      <c r="W5414" s="8"/>
    </row>
    <row r="5415" spans="1:23" ht="14.25" customHeight="1">
      <c r="A5415" s="7">
        <v>38427</v>
      </c>
      <c r="B5415" s="8">
        <v>3.0903999999999998</v>
      </c>
      <c r="C5415" s="8">
        <v>4.5724999999999998</v>
      </c>
      <c r="D5415" s="8">
        <v>1.4821</v>
      </c>
      <c r="E5415" s="8">
        <v>4.18</v>
      </c>
      <c r="F5415" s="8">
        <v>4.5199999999999996</v>
      </c>
      <c r="G5415" s="8">
        <v>81.61</v>
      </c>
      <c r="H5415" s="8"/>
      <c r="I5415" s="8"/>
      <c r="J5415" s="8"/>
      <c r="N5415" s="7"/>
      <c r="O5415" s="8"/>
      <c r="P5415" s="8"/>
      <c r="Q5415" s="8"/>
      <c r="R5415" s="8"/>
      <c r="S5415" s="8"/>
      <c r="T5415" s="8"/>
      <c r="U5415" s="8"/>
      <c r="V5415" s="8"/>
      <c r="W5415" s="8"/>
    </row>
    <row r="5416" spans="1:23" ht="14.25" customHeight="1">
      <c r="A5416" s="7">
        <v>38426</v>
      </c>
      <c r="B5416" s="8">
        <v>2.9443000000000001</v>
      </c>
      <c r="C5416" s="8">
        <v>4.5641999999999996</v>
      </c>
      <c r="D5416" s="8">
        <v>1.6198999999999995</v>
      </c>
      <c r="E5416" s="8">
        <v>4.22</v>
      </c>
      <c r="F5416" s="8">
        <v>4.54</v>
      </c>
      <c r="G5416" s="8">
        <v>82.18</v>
      </c>
      <c r="H5416" s="8"/>
      <c r="I5416" s="8"/>
      <c r="J5416" s="8"/>
      <c r="N5416" s="7"/>
      <c r="O5416" s="8"/>
      <c r="P5416" s="8"/>
      <c r="Q5416" s="8"/>
      <c r="R5416" s="8"/>
      <c r="S5416" s="8"/>
      <c r="T5416" s="8"/>
      <c r="U5416" s="8"/>
      <c r="V5416" s="8"/>
      <c r="W5416" s="8"/>
    </row>
    <row r="5417" spans="1:23" ht="14.25" customHeight="1">
      <c r="A5417" s="7">
        <v>38425</v>
      </c>
      <c r="B5417" s="8">
        <v>2.5116000000000001</v>
      </c>
      <c r="C5417" s="8">
        <v>4.5979000000000001</v>
      </c>
      <c r="D5417" s="8">
        <v>2.0863</v>
      </c>
      <c r="E5417" s="8">
        <v>4.2</v>
      </c>
      <c r="F5417" s="8">
        <v>4.5199999999999996</v>
      </c>
      <c r="G5417" s="8">
        <v>81.96</v>
      </c>
      <c r="H5417" s="8"/>
      <c r="I5417" s="8"/>
      <c r="J5417" s="8"/>
      <c r="N5417" s="7"/>
      <c r="O5417" s="8"/>
      <c r="P5417" s="8"/>
      <c r="Q5417" s="8"/>
      <c r="R5417" s="8"/>
      <c r="S5417" s="8"/>
      <c r="T5417" s="8"/>
      <c r="U5417" s="8"/>
      <c r="V5417" s="8"/>
      <c r="W5417" s="8"/>
    </row>
    <row r="5418" spans="1:23" ht="14.25" customHeight="1">
      <c r="A5418" s="7">
        <v>38422</v>
      </c>
      <c r="B5418" s="8">
        <v>2.5503999999999998</v>
      </c>
      <c r="C5418" s="8">
        <v>4.6186999999999996</v>
      </c>
      <c r="D5418" s="8">
        <v>2.0682999999999998</v>
      </c>
      <c r="E5418" s="8">
        <v>4.22</v>
      </c>
      <c r="F5418" s="8">
        <v>4.5599999999999996</v>
      </c>
      <c r="G5418" s="8">
        <v>81.44</v>
      </c>
      <c r="H5418" s="8"/>
      <c r="I5418" s="8"/>
      <c r="J5418" s="8"/>
      <c r="N5418" s="7"/>
      <c r="O5418" s="8"/>
      <c r="P5418" s="8"/>
      <c r="Q5418" s="8"/>
      <c r="R5418" s="8"/>
      <c r="S5418" s="8"/>
      <c r="T5418" s="8"/>
      <c r="U5418" s="8"/>
      <c r="V5418" s="8"/>
      <c r="W5418" s="8"/>
    </row>
    <row r="5419" spans="1:23" ht="14.25" customHeight="1">
      <c r="A5419" s="7">
        <v>38421</v>
      </c>
      <c r="B5419" s="8">
        <v>2.4969999999999999</v>
      </c>
      <c r="C5419" s="8">
        <v>4.6433</v>
      </c>
      <c r="D5419" s="8">
        <v>2.1463000000000001</v>
      </c>
      <c r="E5419" s="8">
        <v>4.13</v>
      </c>
      <c r="F5419" s="8">
        <v>4.4800000000000004</v>
      </c>
      <c r="G5419" s="8">
        <v>81.56</v>
      </c>
      <c r="H5419" s="8"/>
      <c r="I5419" s="8"/>
      <c r="J5419" s="8"/>
      <c r="N5419" s="7"/>
      <c r="O5419" s="8"/>
      <c r="P5419" s="8"/>
      <c r="Q5419" s="8"/>
      <c r="R5419" s="8"/>
      <c r="S5419" s="8"/>
      <c r="T5419" s="8"/>
      <c r="U5419" s="8"/>
      <c r="V5419" s="8"/>
      <c r="W5419" s="8"/>
    </row>
    <row r="5420" spans="1:23" ht="14.25" customHeight="1">
      <c r="A5420" s="7">
        <v>38420</v>
      </c>
      <c r="B5420" s="8">
        <v>2.5813000000000001</v>
      </c>
      <c r="C5420" s="8">
        <v>4.6365999999999996</v>
      </c>
      <c r="D5420" s="8">
        <v>2.0552999999999995</v>
      </c>
      <c r="E5420" s="8">
        <v>4.16</v>
      </c>
      <c r="F5420" s="8">
        <v>4.5199999999999996</v>
      </c>
      <c r="G5420" s="8">
        <v>81.72</v>
      </c>
      <c r="H5420" s="8"/>
      <c r="I5420" s="8"/>
      <c r="J5420" s="8"/>
      <c r="N5420" s="7"/>
      <c r="O5420" s="8"/>
      <c r="P5420" s="8"/>
      <c r="Q5420" s="8"/>
      <c r="R5420" s="8"/>
      <c r="S5420" s="8"/>
      <c r="T5420" s="8"/>
      <c r="U5420" s="8"/>
      <c r="V5420" s="8"/>
      <c r="W5420" s="8"/>
    </row>
    <row r="5421" spans="1:23" ht="14.25" customHeight="1">
      <c r="A5421" s="7">
        <v>38419</v>
      </c>
      <c r="B5421" s="8">
        <v>2.5261</v>
      </c>
      <c r="C5421" s="8">
        <v>4.7335000000000003</v>
      </c>
      <c r="D5421" s="8">
        <v>2.2074000000000003</v>
      </c>
      <c r="E5421" s="8">
        <v>4.05</v>
      </c>
      <c r="F5421" s="8">
        <v>4.38</v>
      </c>
      <c r="G5421" s="8">
        <v>81.99</v>
      </c>
      <c r="H5421" s="8"/>
      <c r="I5421" s="8"/>
      <c r="J5421" s="8"/>
      <c r="N5421" s="7"/>
      <c r="O5421" s="8"/>
      <c r="P5421" s="8"/>
      <c r="Q5421" s="8"/>
      <c r="R5421" s="8"/>
      <c r="S5421" s="8"/>
      <c r="T5421" s="8"/>
      <c r="U5421" s="8"/>
      <c r="V5421" s="8"/>
      <c r="W5421" s="8"/>
    </row>
    <row r="5422" spans="1:23" ht="14.25" customHeight="1">
      <c r="A5422" s="7">
        <v>38418</v>
      </c>
      <c r="B5422" s="8">
        <v>2.7582</v>
      </c>
      <c r="C5422" s="8">
        <v>4.7253999999999996</v>
      </c>
      <c r="D5422" s="8">
        <v>1.9671999999999996</v>
      </c>
      <c r="E5422" s="8">
        <v>3.99</v>
      </c>
      <c r="F5422" s="8">
        <v>4.3099999999999996</v>
      </c>
      <c r="G5422" s="8">
        <v>82.76</v>
      </c>
      <c r="H5422" s="8"/>
      <c r="I5422" s="8"/>
      <c r="J5422" s="8"/>
      <c r="N5422" s="7"/>
      <c r="O5422" s="8"/>
      <c r="P5422" s="8"/>
      <c r="Q5422" s="8"/>
      <c r="R5422" s="8"/>
      <c r="S5422" s="8"/>
      <c r="T5422" s="8"/>
      <c r="U5422" s="8"/>
      <c r="V5422" s="8"/>
      <c r="W5422" s="8"/>
    </row>
    <row r="5423" spans="1:23" ht="14.25" customHeight="1">
      <c r="A5423" s="7">
        <v>38415</v>
      </c>
      <c r="B5423" s="8">
        <v>2.7079</v>
      </c>
      <c r="C5423" s="8">
        <v>4.7637999999999998</v>
      </c>
      <c r="D5423" s="8">
        <v>2.0558999999999998</v>
      </c>
      <c r="E5423" s="8">
        <v>3.97</v>
      </c>
      <c r="F5423" s="8">
        <v>4.32</v>
      </c>
      <c r="G5423" s="8">
        <v>82.52</v>
      </c>
      <c r="H5423" s="8"/>
      <c r="I5423" s="8"/>
      <c r="J5423" s="8"/>
      <c r="N5423" s="7"/>
      <c r="O5423" s="8"/>
      <c r="P5423" s="8"/>
      <c r="Q5423" s="8"/>
      <c r="R5423" s="8"/>
      <c r="S5423" s="8"/>
      <c r="T5423" s="8"/>
      <c r="U5423" s="8"/>
      <c r="V5423" s="8"/>
      <c r="W5423" s="8"/>
    </row>
    <row r="5424" spans="1:23" ht="14.25" customHeight="1">
      <c r="A5424" s="7">
        <v>38414</v>
      </c>
      <c r="B5424" s="8">
        <v>2.8035999999999999</v>
      </c>
      <c r="C5424" s="8">
        <v>4.6722999999999999</v>
      </c>
      <c r="D5424" s="8">
        <v>1.8687</v>
      </c>
      <c r="E5424" s="8">
        <v>4.0199999999999996</v>
      </c>
      <c r="F5424" s="8">
        <v>4.3899999999999997</v>
      </c>
      <c r="G5424" s="8">
        <v>83.3</v>
      </c>
      <c r="H5424" s="8"/>
      <c r="I5424" s="8"/>
      <c r="J5424" s="8"/>
      <c r="N5424" s="7"/>
      <c r="O5424" s="8"/>
      <c r="P5424" s="8"/>
      <c r="Q5424" s="8"/>
      <c r="R5424" s="8"/>
      <c r="S5424" s="8"/>
      <c r="T5424" s="8"/>
      <c r="U5424" s="8"/>
      <c r="V5424" s="8"/>
      <c r="W5424" s="8"/>
    </row>
    <row r="5425" spans="1:23" ht="14.25" customHeight="1">
      <c r="A5425" s="7">
        <v>38413</v>
      </c>
      <c r="B5425" s="8">
        <v>2.7183000000000002</v>
      </c>
      <c r="C5425" s="8">
        <v>4.7211999999999996</v>
      </c>
      <c r="D5425" s="8">
        <v>2.0028999999999995</v>
      </c>
      <c r="E5425" s="8">
        <v>4</v>
      </c>
      <c r="F5425" s="8">
        <v>4.38</v>
      </c>
      <c r="G5425" s="8">
        <v>83.08</v>
      </c>
      <c r="H5425" s="8"/>
      <c r="I5425" s="8"/>
      <c r="J5425" s="8"/>
      <c r="N5425" s="7"/>
      <c r="O5425" s="8"/>
      <c r="P5425" s="8"/>
      <c r="Q5425" s="8"/>
      <c r="R5425" s="8"/>
      <c r="S5425" s="8"/>
      <c r="T5425" s="8"/>
      <c r="U5425" s="8"/>
      <c r="V5425" s="8"/>
      <c r="W5425" s="8"/>
    </row>
    <row r="5426" spans="1:23" ht="14.25" customHeight="1">
      <c r="A5426" s="7">
        <v>38412</v>
      </c>
      <c r="B5426" s="8">
        <v>2.6758000000000002</v>
      </c>
      <c r="C5426" s="8">
        <v>4.7202999999999999</v>
      </c>
      <c r="D5426" s="8">
        <v>2.0444999999999998</v>
      </c>
      <c r="E5426" s="8">
        <v>4.0199999999999996</v>
      </c>
      <c r="F5426" s="8">
        <v>4.38</v>
      </c>
      <c r="G5426" s="8">
        <v>82.79</v>
      </c>
      <c r="H5426" s="8"/>
      <c r="I5426" s="8"/>
      <c r="J5426" s="8"/>
      <c r="N5426" s="7"/>
      <c r="O5426" s="8"/>
      <c r="P5426" s="8"/>
      <c r="Q5426" s="8"/>
      <c r="R5426" s="8"/>
      <c r="S5426" s="8"/>
      <c r="T5426" s="8"/>
      <c r="U5426" s="8"/>
      <c r="V5426" s="8"/>
      <c r="W5426" s="8"/>
    </row>
    <row r="5427" spans="1:23" ht="14.25" customHeight="1">
      <c r="A5427" s="7">
        <v>38411</v>
      </c>
      <c r="B5427" s="8">
        <v>2.7235</v>
      </c>
      <c r="C5427" s="8">
        <v>4.8334000000000001</v>
      </c>
      <c r="D5427" s="8">
        <v>2.1099000000000001</v>
      </c>
      <c r="E5427" s="8">
        <v>4</v>
      </c>
      <c r="F5427" s="8">
        <v>4.3600000000000003</v>
      </c>
      <c r="G5427" s="8">
        <v>82.54</v>
      </c>
      <c r="H5427" s="8"/>
      <c r="I5427" s="8"/>
      <c r="J5427" s="8"/>
      <c r="N5427" s="7"/>
      <c r="O5427" s="8"/>
      <c r="P5427" s="8"/>
      <c r="Q5427" s="8"/>
      <c r="R5427" s="8"/>
      <c r="S5427" s="8"/>
      <c r="T5427" s="8"/>
      <c r="U5427" s="8"/>
      <c r="V5427" s="8"/>
      <c r="W5427" s="8"/>
    </row>
    <row r="5428" spans="1:23" ht="14.25" customHeight="1">
      <c r="A5428" s="7">
        <v>38408</v>
      </c>
      <c r="B5428" s="8">
        <v>2.8502999999999998</v>
      </c>
      <c r="C5428" s="8">
        <v>4.6127000000000002</v>
      </c>
      <c r="D5428" s="8">
        <v>1.7624000000000004</v>
      </c>
      <c r="E5428" s="8">
        <v>3.91</v>
      </c>
      <c r="F5428" s="8">
        <v>4.2699999999999996</v>
      </c>
      <c r="G5428" s="8">
        <v>82.63</v>
      </c>
      <c r="H5428" s="8"/>
      <c r="I5428" s="8"/>
      <c r="J5428" s="8"/>
      <c r="N5428" s="7"/>
      <c r="O5428" s="8"/>
      <c r="P5428" s="8"/>
      <c r="Q5428" s="8"/>
      <c r="R5428" s="8"/>
      <c r="S5428" s="8"/>
      <c r="T5428" s="8"/>
      <c r="U5428" s="8"/>
      <c r="V5428" s="8"/>
      <c r="W5428" s="8"/>
    </row>
    <row r="5429" spans="1:23" ht="14.25" customHeight="1">
      <c r="A5429" s="7">
        <v>38407</v>
      </c>
      <c r="B5429" s="8">
        <v>2.8919999999999999</v>
      </c>
      <c r="C5429" s="8">
        <v>4.7130000000000001</v>
      </c>
      <c r="D5429" s="8">
        <v>1.8210000000000002</v>
      </c>
      <c r="E5429" s="8">
        <v>3.91</v>
      </c>
      <c r="F5429" s="8">
        <v>4.29</v>
      </c>
      <c r="G5429" s="8">
        <v>82.89</v>
      </c>
      <c r="H5429" s="8"/>
      <c r="I5429" s="8"/>
      <c r="J5429" s="8"/>
      <c r="N5429" s="7"/>
      <c r="O5429" s="8"/>
      <c r="P5429" s="8"/>
      <c r="Q5429" s="8"/>
      <c r="R5429" s="8"/>
      <c r="S5429" s="8"/>
      <c r="T5429" s="8"/>
      <c r="U5429" s="8"/>
      <c r="V5429" s="8"/>
      <c r="W5429" s="8"/>
    </row>
    <row r="5430" spans="1:23" ht="14.25" customHeight="1">
      <c r="A5430" s="7">
        <v>38406</v>
      </c>
      <c r="B5430" s="8">
        <v>2.9011</v>
      </c>
      <c r="C5430" s="8">
        <v>4.7866</v>
      </c>
      <c r="D5430" s="8">
        <v>1.8855</v>
      </c>
      <c r="E5430" s="8">
        <v>3.87</v>
      </c>
      <c r="F5430" s="8">
        <v>4.2699999999999996</v>
      </c>
      <c r="G5430" s="8">
        <v>82.8</v>
      </c>
      <c r="H5430" s="8"/>
      <c r="I5430" s="8"/>
      <c r="J5430" s="8"/>
      <c r="N5430" s="7"/>
      <c r="O5430" s="8"/>
      <c r="P5430" s="8"/>
      <c r="Q5430" s="8"/>
      <c r="R5430" s="8"/>
      <c r="S5430" s="8"/>
      <c r="T5430" s="8"/>
      <c r="U5430" s="8"/>
      <c r="V5430" s="8"/>
      <c r="W5430" s="8"/>
    </row>
    <row r="5431" spans="1:23" ht="14.25" customHeight="1">
      <c r="A5431" s="7">
        <v>38405</v>
      </c>
      <c r="B5431" s="8">
        <v>2.8355000000000001</v>
      </c>
      <c r="C5431" s="8">
        <v>4.6593</v>
      </c>
      <c r="D5431" s="8">
        <v>1.8237999999999999</v>
      </c>
      <c r="E5431" s="8">
        <v>3.88</v>
      </c>
      <c r="F5431" s="8">
        <v>4.29</v>
      </c>
      <c r="G5431" s="8">
        <v>82.43</v>
      </c>
      <c r="H5431" s="8"/>
      <c r="I5431" s="8"/>
      <c r="J5431" s="8"/>
      <c r="N5431" s="7"/>
      <c r="O5431" s="8"/>
      <c r="P5431" s="8"/>
      <c r="Q5431" s="8"/>
      <c r="R5431" s="8"/>
      <c r="S5431" s="8"/>
      <c r="T5431" s="8"/>
      <c r="U5431" s="8"/>
      <c r="V5431" s="8"/>
      <c r="W5431" s="8"/>
    </row>
    <row r="5432" spans="1:23" ht="14.25" customHeight="1">
      <c r="A5432" s="7">
        <v>38404</v>
      </c>
      <c r="B5432" s="8">
        <v>2.7067999999999999</v>
      </c>
      <c r="C5432" s="8">
        <v>4.8449999999999998</v>
      </c>
      <c r="D5432" s="8">
        <v>2.1381999999999999</v>
      </c>
      <c r="E5432" s="8">
        <v>3.86</v>
      </c>
      <c r="F5432" s="8">
        <v>4.2699999999999996</v>
      </c>
      <c r="G5432" s="8">
        <v>83.54</v>
      </c>
      <c r="H5432" s="8"/>
      <c r="I5432" s="8"/>
      <c r="J5432" s="8"/>
      <c r="N5432" s="7"/>
      <c r="O5432" s="8"/>
      <c r="P5432" s="8"/>
      <c r="Q5432" s="8"/>
      <c r="R5432" s="8"/>
      <c r="S5432" s="8"/>
      <c r="T5432" s="8"/>
      <c r="U5432" s="8"/>
      <c r="V5432" s="8"/>
      <c r="W5432" s="8"/>
    </row>
    <row r="5433" spans="1:23" ht="14.25" customHeight="1">
      <c r="A5433" s="7">
        <v>38401</v>
      </c>
      <c r="B5433" s="8">
        <v>2.8473999999999999</v>
      </c>
      <c r="C5433" s="8">
        <v>4.8342000000000001</v>
      </c>
      <c r="D5433" s="8">
        <v>1.9868000000000001</v>
      </c>
      <c r="E5433" s="8">
        <v>3.86</v>
      </c>
      <c r="F5433" s="8">
        <v>4.2699999999999996</v>
      </c>
      <c r="G5433" s="8">
        <v>83.54</v>
      </c>
      <c r="H5433" s="8"/>
      <c r="I5433" s="8"/>
      <c r="J5433" s="8"/>
      <c r="N5433" s="7"/>
      <c r="O5433" s="8"/>
      <c r="P5433" s="8"/>
      <c r="Q5433" s="8"/>
      <c r="R5433" s="8"/>
      <c r="S5433" s="8"/>
      <c r="T5433" s="8"/>
      <c r="U5433" s="8"/>
      <c r="V5433" s="8"/>
      <c r="W5433" s="8"/>
    </row>
    <row r="5434" spans="1:23" ht="14.25" customHeight="1">
      <c r="A5434" s="7">
        <v>38400</v>
      </c>
      <c r="B5434" s="8">
        <v>2.8368000000000002</v>
      </c>
      <c r="C5434" s="8">
        <v>4.8377999999999997</v>
      </c>
      <c r="D5434" s="8">
        <v>2.0009999999999994</v>
      </c>
      <c r="E5434" s="8">
        <v>3.78</v>
      </c>
      <c r="F5434" s="8">
        <v>4.1900000000000004</v>
      </c>
      <c r="G5434" s="8">
        <v>83.47</v>
      </c>
      <c r="H5434" s="8"/>
      <c r="I5434" s="8"/>
      <c r="J5434" s="8"/>
      <c r="N5434" s="7"/>
      <c r="O5434" s="8"/>
      <c r="P5434" s="8"/>
      <c r="Q5434" s="8"/>
      <c r="R5434" s="8"/>
      <c r="S5434" s="8"/>
      <c r="T5434" s="8"/>
      <c r="U5434" s="8"/>
      <c r="V5434" s="8"/>
      <c r="W5434" s="8"/>
    </row>
    <row r="5435" spans="1:23" ht="14.25" customHeight="1">
      <c r="A5435" s="7">
        <v>38399</v>
      </c>
      <c r="B5435" s="8">
        <v>2.8912</v>
      </c>
      <c r="C5435" s="8">
        <v>4.7565</v>
      </c>
      <c r="D5435" s="8">
        <v>1.8653</v>
      </c>
      <c r="E5435" s="8">
        <v>3.78</v>
      </c>
      <c r="F5435" s="8">
        <v>4.16</v>
      </c>
      <c r="G5435" s="8">
        <v>83.71</v>
      </c>
      <c r="H5435" s="8"/>
      <c r="I5435" s="8"/>
      <c r="J5435" s="8"/>
      <c r="N5435" s="7"/>
      <c r="O5435" s="8"/>
      <c r="P5435" s="8"/>
      <c r="Q5435" s="8"/>
      <c r="R5435" s="8"/>
      <c r="S5435" s="8"/>
      <c r="T5435" s="8"/>
      <c r="U5435" s="8"/>
      <c r="V5435" s="8"/>
      <c r="W5435" s="8"/>
    </row>
    <row r="5436" spans="1:23" ht="14.25" customHeight="1">
      <c r="A5436" s="7">
        <v>38398</v>
      </c>
      <c r="B5436" s="8">
        <v>2.7921999999999998</v>
      </c>
      <c r="C5436" s="8">
        <v>4.8308</v>
      </c>
      <c r="D5436" s="8">
        <v>2.0386000000000002</v>
      </c>
      <c r="E5436" s="8">
        <v>3.71</v>
      </c>
      <c r="F5436" s="8">
        <v>4.0999999999999996</v>
      </c>
      <c r="G5436" s="8">
        <v>83.56</v>
      </c>
      <c r="H5436" s="8"/>
      <c r="I5436" s="8"/>
      <c r="J5436" s="8"/>
      <c r="N5436" s="7"/>
      <c r="O5436" s="8"/>
      <c r="P5436" s="8"/>
      <c r="Q5436" s="8"/>
      <c r="R5436" s="8"/>
      <c r="S5436" s="8"/>
      <c r="T5436" s="8"/>
      <c r="U5436" s="8"/>
      <c r="V5436" s="8"/>
      <c r="W5436" s="8"/>
    </row>
    <row r="5437" spans="1:23" ht="14.25" customHeight="1">
      <c r="A5437" s="7">
        <v>38397</v>
      </c>
      <c r="B5437" s="8">
        <v>2.7921999999999998</v>
      </c>
      <c r="C5437" s="8">
        <v>4.8308</v>
      </c>
      <c r="D5437" s="8">
        <v>2.0386000000000002</v>
      </c>
      <c r="E5437" s="8">
        <v>3.7</v>
      </c>
      <c r="F5437" s="8">
        <v>4.08</v>
      </c>
      <c r="G5437" s="8">
        <v>83.96</v>
      </c>
      <c r="H5437" s="8"/>
      <c r="I5437" s="8"/>
      <c r="J5437" s="8"/>
      <c r="N5437" s="7"/>
      <c r="O5437" s="8"/>
      <c r="P5437" s="8"/>
      <c r="Q5437" s="8"/>
      <c r="R5437" s="8"/>
      <c r="S5437" s="8"/>
      <c r="T5437" s="8"/>
      <c r="U5437" s="8"/>
      <c r="V5437" s="8"/>
      <c r="W5437" s="8"/>
    </row>
    <row r="5438" spans="1:23" ht="14.25" customHeight="1">
      <c r="A5438" s="7">
        <v>38394</v>
      </c>
      <c r="B5438" s="8">
        <v>2.7921999999999998</v>
      </c>
      <c r="C5438" s="8">
        <v>4.8308</v>
      </c>
      <c r="D5438" s="8">
        <v>2.0386000000000002</v>
      </c>
      <c r="E5438" s="8">
        <v>3.7</v>
      </c>
      <c r="F5438" s="8">
        <v>4.0999999999999996</v>
      </c>
      <c r="G5438" s="8">
        <v>84.58</v>
      </c>
      <c r="H5438" s="8"/>
      <c r="I5438" s="8"/>
      <c r="J5438" s="8"/>
      <c r="N5438" s="7"/>
      <c r="O5438" s="8"/>
      <c r="P5438" s="8"/>
      <c r="Q5438" s="8"/>
      <c r="R5438" s="8"/>
      <c r="S5438" s="8"/>
      <c r="T5438" s="8"/>
      <c r="U5438" s="8"/>
      <c r="V5438" s="8"/>
      <c r="W5438" s="8"/>
    </row>
    <row r="5439" spans="1:23" ht="14.25" customHeight="1">
      <c r="A5439" s="7">
        <v>38393</v>
      </c>
      <c r="B5439" s="8">
        <v>2.7921999999999998</v>
      </c>
      <c r="C5439" s="8">
        <v>4.8308</v>
      </c>
      <c r="D5439" s="8">
        <v>2.0386000000000002</v>
      </c>
      <c r="E5439" s="8">
        <v>3.65</v>
      </c>
      <c r="F5439" s="8">
        <v>4.07</v>
      </c>
      <c r="G5439" s="8">
        <v>84.56</v>
      </c>
      <c r="H5439" s="8"/>
      <c r="I5439" s="8"/>
      <c r="J5439" s="8"/>
      <c r="N5439" s="7"/>
      <c r="O5439" s="8"/>
      <c r="P5439" s="8"/>
      <c r="Q5439" s="8"/>
      <c r="R5439" s="8"/>
      <c r="S5439" s="8"/>
      <c r="T5439" s="8"/>
      <c r="U5439" s="8"/>
      <c r="V5439" s="8"/>
      <c r="W5439" s="8"/>
    </row>
    <row r="5440" spans="1:23" ht="14.25" customHeight="1">
      <c r="A5440" s="7">
        <v>38392</v>
      </c>
      <c r="B5440" s="8">
        <v>2.7921999999999998</v>
      </c>
      <c r="C5440" s="8">
        <v>4.8308</v>
      </c>
      <c r="D5440" s="8">
        <v>2.0386000000000002</v>
      </c>
      <c r="E5440" s="8">
        <v>3.58</v>
      </c>
      <c r="F5440" s="8">
        <v>4</v>
      </c>
      <c r="G5440" s="8">
        <v>84.95</v>
      </c>
      <c r="H5440" s="8"/>
      <c r="I5440" s="8"/>
      <c r="J5440" s="8"/>
      <c r="N5440" s="7"/>
      <c r="O5440" s="8"/>
      <c r="P5440" s="8"/>
      <c r="Q5440" s="8"/>
      <c r="R5440" s="8"/>
      <c r="S5440" s="8"/>
      <c r="T5440" s="8"/>
      <c r="U5440" s="8"/>
      <c r="V5440" s="8"/>
      <c r="W5440" s="8"/>
    </row>
    <row r="5441" spans="1:23" ht="14.25" customHeight="1">
      <c r="A5441" s="7">
        <v>38391</v>
      </c>
      <c r="B5441" s="8">
        <v>2.7921999999999998</v>
      </c>
      <c r="C5441" s="8">
        <v>4.8308</v>
      </c>
      <c r="D5441" s="8">
        <v>2.0386000000000002</v>
      </c>
      <c r="E5441" s="8">
        <v>3.68</v>
      </c>
      <c r="F5441" s="8">
        <v>4.05</v>
      </c>
      <c r="G5441" s="8">
        <v>85.12</v>
      </c>
      <c r="H5441" s="8"/>
      <c r="I5441" s="8"/>
      <c r="J5441" s="8"/>
      <c r="N5441" s="7"/>
      <c r="O5441" s="8"/>
      <c r="P5441" s="8"/>
      <c r="Q5441" s="8"/>
      <c r="R5441" s="8"/>
      <c r="S5441" s="8"/>
      <c r="T5441" s="8"/>
      <c r="U5441" s="8"/>
      <c r="V5441" s="8"/>
      <c r="W5441" s="8"/>
    </row>
    <row r="5442" spans="1:23" ht="14.25" customHeight="1">
      <c r="A5442" s="7">
        <v>38390</v>
      </c>
      <c r="B5442" s="8">
        <v>2.8363</v>
      </c>
      <c r="C5442" s="8">
        <v>4.8788999999999998</v>
      </c>
      <c r="D5442" s="8">
        <v>2.0425999999999997</v>
      </c>
      <c r="E5442" s="8">
        <v>3.67</v>
      </c>
      <c r="F5442" s="8">
        <v>4.07</v>
      </c>
      <c r="G5442" s="8">
        <v>85.12</v>
      </c>
      <c r="H5442" s="8"/>
      <c r="I5442" s="8"/>
      <c r="J5442" s="8"/>
      <c r="N5442" s="7"/>
      <c r="O5442" s="8"/>
      <c r="P5442" s="8"/>
      <c r="Q5442" s="8"/>
      <c r="R5442" s="8"/>
      <c r="S5442" s="8"/>
      <c r="T5442" s="8"/>
      <c r="U5442" s="8"/>
      <c r="V5442" s="8"/>
      <c r="W5442" s="8"/>
    </row>
    <row r="5443" spans="1:23" ht="14.25" customHeight="1">
      <c r="A5443" s="7">
        <v>38389</v>
      </c>
      <c r="B5443" s="8">
        <v>2.8936999999999999</v>
      </c>
      <c r="C5443" s="8">
        <v>4.8813000000000004</v>
      </c>
      <c r="D5443" s="8">
        <v>1.9876000000000005</v>
      </c>
      <c r="E5443" s="8">
        <v>3.68</v>
      </c>
      <c r="F5443" s="8">
        <v>4.09</v>
      </c>
      <c r="G5443" s="8">
        <v>84.39</v>
      </c>
      <c r="H5443" s="8"/>
      <c r="I5443" s="8"/>
      <c r="J5443" s="8"/>
      <c r="N5443" s="7"/>
      <c r="O5443" s="8"/>
      <c r="P5443" s="8"/>
      <c r="Q5443" s="8"/>
      <c r="R5443" s="8"/>
      <c r="S5443" s="8"/>
      <c r="T5443" s="8"/>
      <c r="U5443" s="8"/>
      <c r="V5443" s="8"/>
      <c r="W5443" s="8"/>
    </row>
    <row r="5444" spans="1:23" ht="14.25" customHeight="1">
      <c r="A5444" s="7">
        <v>38388</v>
      </c>
      <c r="B5444" s="8">
        <v>2.9912999999999998</v>
      </c>
      <c r="C5444" s="8">
        <v>4.8112000000000004</v>
      </c>
      <c r="D5444" s="8">
        <v>1.8199000000000005</v>
      </c>
      <c r="E5444" s="8">
        <v>3.68</v>
      </c>
      <c r="F5444" s="8">
        <v>4.09</v>
      </c>
      <c r="G5444" s="8">
        <v>84.39</v>
      </c>
      <c r="H5444" s="8"/>
      <c r="I5444" s="8"/>
      <c r="J5444" s="8"/>
      <c r="N5444" s="7"/>
      <c r="O5444" s="8"/>
      <c r="P5444" s="8"/>
      <c r="Q5444" s="8"/>
      <c r="R5444" s="8"/>
      <c r="S5444" s="8"/>
      <c r="T5444" s="8"/>
      <c r="U5444" s="8"/>
      <c r="V5444" s="8"/>
      <c r="W5444" s="8"/>
    </row>
    <row r="5445" spans="1:23" ht="14.25" customHeight="1">
      <c r="A5445" s="7">
        <v>38387</v>
      </c>
      <c r="B5445" s="8">
        <v>2.8919999999999999</v>
      </c>
      <c r="C5445" s="8">
        <v>4.9390000000000001</v>
      </c>
      <c r="D5445" s="8">
        <v>2.0470000000000002</v>
      </c>
      <c r="E5445" s="8">
        <v>3.68</v>
      </c>
      <c r="F5445" s="8">
        <v>4.09</v>
      </c>
      <c r="G5445" s="8">
        <v>84.39</v>
      </c>
      <c r="H5445" s="8"/>
      <c r="I5445" s="8"/>
      <c r="J5445" s="8"/>
      <c r="N5445" s="7"/>
      <c r="O5445" s="8"/>
      <c r="P5445" s="8"/>
      <c r="Q5445" s="8"/>
      <c r="R5445" s="8"/>
      <c r="S5445" s="8"/>
      <c r="T5445" s="8"/>
      <c r="U5445" s="8"/>
      <c r="V5445" s="8"/>
      <c r="W5445" s="8"/>
    </row>
    <row r="5446" spans="1:23" ht="14.25" customHeight="1">
      <c r="A5446" s="7">
        <v>38386</v>
      </c>
      <c r="B5446" s="8">
        <v>2.8856000000000002</v>
      </c>
      <c r="C5446" s="8">
        <v>4.9043999999999999</v>
      </c>
      <c r="D5446" s="8">
        <v>2.0187999999999997</v>
      </c>
      <c r="E5446" s="8">
        <v>3.76</v>
      </c>
      <c r="F5446" s="8">
        <v>4.18</v>
      </c>
      <c r="G5446" s="8">
        <v>83.92</v>
      </c>
      <c r="H5446" s="8"/>
      <c r="I5446" s="8"/>
      <c r="J5446" s="8"/>
      <c r="N5446" s="7"/>
      <c r="O5446" s="8"/>
      <c r="P5446" s="8"/>
      <c r="Q5446" s="8"/>
      <c r="R5446" s="8"/>
      <c r="S5446" s="8"/>
      <c r="T5446" s="8"/>
      <c r="U5446" s="8"/>
      <c r="V5446" s="8"/>
      <c r="W5446" s="8"/>
    </row>
    <row r="5447" spans="1:23" ht="14.25" customHeight="1">
      <c r="A5447" s="7">
        <v>38385</v>
      </c>
      <c r="B5447" s="8">
        <v>2.782</v>
      </c>
      <c r="C5447" s="8">
        <v>4.9248000000000003</v>
      </c>
      <c r="D5447" s="8">
        <v>2.1428000000000003</v>
      </c>
      <c r="E5447" s="8">
        <v>3.73</v>
      </c>
      <c r="F5447" s="8">
        <v>4.1500000000000004</v>
      </c>
      <c r="G5447" s="8">
        <v>83.54</v>
      </c>
      <c r="H5447" s="8"/>
      <c r="I5447" s="8"/>
      <c r="J5447" s="8"/>
      <c r="N5447" s="7"/>
      <c r="O5447" s="8"/>
      <c r="P5447" s="8"/>
      <c r="Q5447" s="8"/>
      <c r="R5447" s="8"/>
      <c r="S5447" s="8"/>
      <c r="T5447" s="8"/>
      <c r="U5447" s="8"/>
      <c r="V5447" s="8"/>
      <c r="W5447" s="8"/>
    </row>
    <row r="5448" spans="1:23" ht="14.25" customHeight="1">
      <c r="A5448" s="7">
        <v>38384</v>
      </c>
      <c r="B5448" s="8">
        <v>2.8033000000000001</v>
      </c>
      <c r="C5448" s="8">
        <v>4.8876999999999997</v>
      </c>
      <c r="D5448" s="8">
        <v>2.0843999999999996</v>
      </c>
      <c r="E5448" s="8">
        <v>3.71</v>
      </c>
      <c r="F5448" s="8">
        <v>4.1500000000000004</v>
      </c>
      <c r="G5448" s="8">
        <v>83.52</v>
      </c>
      <c r="H5448" s="8"/>
      <c r="I5448" s="8"/>
      <c r="J5448" s="8"/>
      <c r="N5448" s="7"/>
      <c r="O5448" s="8"/>
      <c r="P5448" s="8"/>
      <c r="Q5448" s="8"/>
      <c r="R5448" s="8"/>
      <c r="S5448" s="8"/>
      <c r="T5448" s="8"/>
      <c r="U5448" s="8"/>
      <c r="V5448" s="8"/>
      <c r="W5448" s="8"/>
    </row>
    <row r="5449" spans="1:23" ht="14.25" customHeight="1">
      <c r="A5449" s="7">
        <v>38383</v>
      </c>
      <c r="B5449" s="8">
        <v>2.8151000000000002</v>
      </c>
      <c r="C5449" s="8">
        <v>4.8982000000000001</v>
      </c>
      <c r="D5449" s="8">
        <v>2.0831</v>
      </c>
      <c r="E5449" s="8">
        <v>3.71</v>
      </c>
      <c r="F5449" s="8">
        <v>4.1399999999999997</v>
      </c>
      <c r="G5449" s="8">
        <v>83.56</v>
      </c>
      <c r="H5449" s="8"/>
      <c r="I5449" s="8"/>
      <c r="J5449" s="8"/>
      <c r="N5449" s="7"/>
      <c r="O5449" s="8"/>
      <c r="P5449" s="8"/>
      <c r="Q5449" s="8"/>
      <c r="R5449" s="8"/>
      <c r="S5449" s="8"/>
      <c r="T5449" s="8"/>
      <c r="U5449" s="8"/>
      <c r="V5449" s="8"/>
      <c r="W5449" s="8"/>
    </row>
    <row r="5450" spans="1:23" ht="14.25" customHeight="1">
      <c r="A5450" s="7">
        <v>38380</v>
      </c>
      <c r="B5450" s="8">
        <v>2.7317999999999998</v>
      </c>
      <c r="C5450" s="8">
        <v>4.9038000000000004</v>
      </c>
      <c r="D5450" s="8">
        <v>2.1720000000000006</v>
      </c>
      <c r="E5450" s="8">
        <v>3.69</v>
      </c>
      <c r="F5450" s="8">
        <v>4.16</v>
      </c>
      <c r="G5450" s="8">
        <v>83.45</v>
      </c>
      <c r="H5450" s="8"/>
      <c r="I5450" s="8"/>
      <c r="J5450" s="8"/>
      <c r="N5450" s="7"/>
      <c r="O5450" s="8"/>
      <c r="P5450" s="8"/>
      <c r="Q5450" s="8"/>
      <c r="R5450" s="8"/>
      <c r="S5450" s="8"/>
      <c r="T5450" s="8"/>
      <c r="U5450" s="8"/>
      <c r="V5450" s="8"/>
      <c r="W5450" s="8"/>
    </row>
    <row r="5451" spans="1:23" ht="14.25" customHeight="1">
      <c r="A5451" s="7">
        <v>38379</v>
      </c>
      <c r="B5451" s="8">
        <v>2.8677000000000001</v>
      </c>
      <c r="C5451" s="8">
        <v>4.9683999999999999</v>
      </c>
      <c r="D5451" s="8">
        <v>2.1006999999999998</v>
      </c>
      <c r="E5451" s="8">
        <v>3.75</v>
      </c>
      <c r="F5451" s="8">
        <v>4.22</v>
      </c>
      <c r="G5451" s="8">
        <v>83.46</v>
      </c>
      <c r="H5451" s="8"/>
      <c r="I5451" s="8"/>
      <c r="J5451" s="8"/>
      <c r="N5451" s="7"/>
      <c r="O5451" s="8"/>
      <c r="P5451" s="8"/>
      <c r="Q5451" s="8"/>
      <c r="R5451" s="8"/>
      <c r="S5451" s="8"/>
      <c r="T5451" s="8"/>
      <c r="U5451" s="8"/>
      <c r="V5451" s="8"/>
      <c r="W5451" s="8"/>
    </row>
    <row r="5452" spans="1:23" ht="14.25" customHeight="1">
      <c r="A5452" s="7">
        <v>38378</v>
      </c>
      <c r="B5452" s="8">
        <v>2.8953000000000002</v>
      </c>
      <c r="C5452" s="8">
        <v>5.0080999999999998</v>
      </c>
      <c r="D5452" s="8">
        <v>2.1127999999999996</v>
      </c>
      <c r="E5452" s="8">
        <v>3.73</v>
      </c>
      <c r="F5452" s="8">
        <v>4.21</v>
      </c>
      <c r="G5452" s="8">
        <v>83.21</v>
      </c>
      <c r="H5452" s="8"/>
      <c r="I5452" s="8"/>
      <c r="J5452" s="8"/>
      <c r="N5452" s="7"/>
      <c r="O5452" s="8"/>
      <c r="P5452" s="8"/>
      <c r="Q5452" s="8"/>
      <c r="R5452" s="8"/>
      <c r="S5452" s="8"/>
      <c r="T5452" s="8"/>
      <c r="U5452" s="8"/>
      <c r="V5452" s="8"/>
      <c r="W5452" s="8"/>
    </row>
    <row r="5453" spans="1:23" ht="14.25" customHeight="1">
      <c r="A5453" s="7">
        <v>38377</v>
      </c>
      <c r="B5453" s="8">
        <v>2.8045</v>
      </c>
      <c r="C5453" s="8">
        <v>5.0338000000000003</v>
      </c>
      <c r="D5453" s="8">
        <v>2.2293000000000003</v>
      </c>
      <c r="E5453" s="8">
        <v>3.71</v>
      </c>
      <c r="F5453" s="8">
        <v>4.2</v>
      </c>
      <c r="G5453" s="8">
        <v>83.91</v>
      </c>
      <c r="H5453" s="8"/>
      <c r="I5453" s="8"/>
      <c r="J5453" s="8"/>
      <c r="N5453" s="7"/>
      <c r="O5453" s="8"/>
      <c r="P5453" s="8"/>
      <c r="Q5453" s="8"/>
      <c r="R5453" s="8"/>
      <c r="S5453" s="8"/>
      <c r="T5453" s="8"/>
      <c r="U5453" s="8"/>
      <c r="V5453" s="8"/>
      <c r="W5453" s="8"/>
    </row>
    <row r="5454" spans="1:23" ht="14.25" customHeight="1">
      <c r="A5454" s="7">
        <v>38376</v>
      </c>
      <c r="B5454" s="8">
        <v>2.8094000000000001</v>
      </c>
      <c r="C5454" s="8">
        <v>4.9653999999999998</v>
      </c>
      <c r="D5454" s="8">
        <v>2.1559999999999997</v>
      </c>
      <c r="E5454" s="8">
        <v>3.65</v>
      </c>
      <c r="F5454" s="8">
        <v>4.1399999999999997</v>
      </c>
      <c r="G5454" s="8">
        <v>83.23</v>
      </c>
      <c r="H5454" s="8"/>
      <c r="I5454" s="8"/>
      <c r="J5454" s="8"/>
      <c r="N5454" s="7"/>
      <c r="O5454" s="8"/>
      <c r="P5454" s="8"/>
      <c r="Q5454" s="8"/>
      <c r="R5454" s="8"/>
      <c r="S5454" s="8"/>
      <c r="T5454" s="8"/>
      <c r="U5454" s="8"/>
      <c r="V5454" s="8"/>
      <c r="W5454" s="8"/>
    </row>
    <row r="5455" spans="1:23" ht="14.25" customHeight="1">
      <c r="A5455" s="7">
        <v>38373</v>
      </c>
      <c r="B5455" s="8">
        <v>2.9588999999999999</v>
      </c>
      <c r="C5455" s="8">
        <v>4.9313000000000002</v>
      </c>
      <c r="D5455" s="8">
        <v>1.9724000000000004</v>
      </c>
      <c r="E5455" s="8">
        <v>3.65</v>
      </c>
      <c r="F5455" s="8">
        <v>4.16</v>
      </c>
      <c r="G5455" s="8">
        <v>83.28</v>
      </c>
      <c r="H5455" s="8"/>
      <c r="I5455" s="8"/>
      <c r="J5455" s="8"/>
      <c r="N5455" s="7"/>
      <c r="O5455" s="8"/>
      <c r="P5455" s="8"/>
      <c r="Q5455" s="8"/>
      <c r="R5455" s="8"/>
      <c r="S5455" s="8"/>
      <c r="T5455" s="8"/>
      <c r="U5455" s="8"/>
      <c r="V5455" s="8"/>
      <c r="W5455" s="8"/>
    </row>
    <row r="5456" spans="1:23" ht="14.25" customHeight="1">
      <c r="A5456" s="7">
        <v>38372</v>
      </c>
      <c r="B5456" s="8">
        <v>2.8988999999999998</v>
      </c>
      <c r="C5456" s="8">
        <v>4.9256000000000002</v>
      </c>
      <c r="D5456" s="8">
        <v>2.0267000000000004</v>
      </c>
      <c r="E5456" s="8">
        <v>3.68</v>
      </c>
      <c r="F5456" s="8">
        <v>4.17</v>
      </c>
      <c r="G5456" s="8">
        <v>83.78</v>
      </c>
      <c r="H5456" s="8"/>
      <c r="I5456" s="8"/>
      <c r="J5456" s="8"/>
      <c r="N5456" s="7"/>
      <c r="O5456" s="8"/>
      <c r="P5456" s="8"/>
      <c r="Q5456" s="8"/>
      <c r="R5456" s="8"/>
      <c r="S5456" s="8"/>
      <c r="T5456" s="8"/>
      <c r="U5456" s="8"/>
      <c r="V5456" s="8"/>
      <c r="W5456" s="8"/>
    </row>
    <row r="5457" spans="1:23" ht="14.25" customHeight="1">
      <c r="A5457" s="7">
        <v>38371</v>
      </c>
      <c r="B5457" s="8">
        <v>2.7705000000000002</v>
      </c>
      <c r="C5457" s="8">
        <v>5.0084999999999997</v>
      </c>
      <c r="D5457" s="8">
        <v>2.2379999999999995</v>
      </c>
      <c r="E5457" s="8">
        <v>3.73</v>
      </c>
      <c r="F5457" s="8">
        <v>4.2</v>
      </c>
      <c r="G5457" s="8">
        <v>83.56</v>
      </c>
      <c r="H5457" s="8"/>
      <c r="I5457" s="8"/>
      <c r="J5457" s="8"/>
      <c r="N5457" s="7"/>
      <c r="O5457" s="8"/>
      <c r="P5457" s="8"/>
      <c r="Q5457" s="8"/>
      <c r="R5457" s="8"/>
      <c r="S5457" s="8"/>
      <c r="T5457" s="8"/>
      <c r="U5457" s="8"/>
      <c r="V5457" s="8"/>
      <c r="W5457" s="8"/>
    </row>
    <row r="5458" spans="1:23" ht="14.25" customHeight="1">
      <c r="A5458" s="7">
        <v>38370</v>
      </c>
      <c r="B5458" s="8">
        <v>2.7252999999999998</v>
      </c>
      <c r="C5458" s="8">
        <v>5.0648</v>
      </c>
      <c r="D5458" s="8">
        <v>2.3395000000000001</v>
      </c>
      <c r="E5458" s="8">
        <v>3.72</v>
      </c>
      <c r="F5458" s="8">
        <v>4.21</v>
      </c>
      <c r="G5458" s="8">
        <v>83.4</v>
      </c>
      <c r="H5458" s="8"/>
      <c r="I5458" s="8"/>
      <c r="J5458" s="8"/>
      <c r="N5458" s="7"/>
      <c r="O5458" s="8"/>
      <c r="P5458" s="8"/>
      <c r="Q5458" s="8"/>
      <c r="R5458" s="8"/>
      <c r="S5458" s="8"/>
      <c r="T5458" s="8"/>
      <c r="U5458" s="8"/>
      <c r="V5458" s="8"/>
      <c r="W5458" s="8"/>
    </row>
    <row r="5459" spans="1:23" ht="14.25" customHeight="1">
      <c r="A5459" s="7">
        <v>38369</v>
      </c>
      <c r="B5459" s="8">
        <v>2.7728999999999999</v>
      </c>
      <c r="C5459" s="8">
        <v>4.9739000000000004</v>
      </c>
      <c r="D5459" s="8">
        <v>2.2010000000000005</v>
      </c>
      <c r="E5459" s="8">
        <v>3.71</v>
      </c>
      <c r="F5459" s="8">
        <v>4.2300000000000004</v>
      </c>
      <c r="G5459" s="8">
        <v>83.22</v>
      </c>
      <c r="H5459" s="8"/>
      <c r="I5459" s="8"/>
      <c r="J5459" s="8"/>
      <c r="N5459" s="7"/>
      <c r="O5459" s="8"/>
      <c r="P5459" s="8"/>
      <c r="Q5459" s="8"/>
      <c r="R5459" s="8"/>
      <c r="S5459" s="8"/>
      <c r="T5459" s="8"/>
      <c r="U5459" s="8"/>
      <c r="V5459" s="8"/>
      <c r="W5459" s="8"/>
    </row>
    <row r="5460" spans="1:23" ht="14.25" customHeight="1">
      <c r="A5460" s="7">
        <v>38366</v>
      </c>
      <c r="B5460" s="8">
        <v>2.7181000000000002</v>
      </c>
      <c r="C5460" s="8">
        <v>4.9943</v>
      </c>
      <c r="D5460" s="8">
        <v>2.2761999999999998</v>
      </c>
      <c r="E5460" s="8">
        <v>3.71</v>
      </c>
      <c r="F5460" s="8">
        <v>4.2300000000000004</v>
      </c>
      <c r="G5460" s="8">
        <v>82.97</v>
      </c>
      <c r="H5460" s="8"/>
      <c r="I5460" s="8"/>
      <c r="J5460" s="8"/>
      <c r="N5460" s="7"/>
      <c r="O5460" s="8"/>
      <c r="P5460" s="8"/>
      <c r="Q5460" s="8"/>
      <c r="R5460" s="8"/>
      <c r="S5460" s="8"/>
      <c r="T5460" s="8"/>
      <c r="U5460" s="8"/>
      <c r="V5460" s="8"/>
      <c r="W5460" s="8"/>
    </row>
    <row r="5461" spans="1:23" ht="14.25" customHeight="1">
      <c r="A5461" s="7">
        <v>38365</v>
      </c>
      <c r="B5461" s="8">
        <v>2.7124000000000001</v>
      </c>
      <c r="C5461" s="8">
        <v>5.2205000000000004</v>
      </c>
      <c r="D5461" s="8">
        <v>2.5081000000000002</v>
      </c>
      <c r="E5461" s="8">
        <v>3.68</v>
      </c>
      <c r="F5461" s="8">
        <v>4.2</v>
      </c>
      <c r="G5461" s="8">
        <v>82.41</v>
      </c>
      <c r="H5461" s="8"/>
      <c r="I5461" s="8"/>
      <c r="J5461" s="8"/>
      <c r="N5461" s="7"/>
      <c r="O5461" s="8"/>
      <c r="P5461" s="8"/>
      <c r="Q5461" s="8"/>
      <c r="R5461" s="8"/>
      <c r="S5461" s="8"/>
      <c r="T5461" s="8"/>
      <c r="U5461" s="8"/>
      <c r="V5461" s="8"/>
      <c r="W5461" s="8"/>
    </row>
    <row r="5462" spans="1:23" ht="14.25" customHeight="1">
      <c r="A5462" s="7">
        <v>38364</v>
      </c>
      <c r="B5462" s="8">
        <v>2.7728000000000002</v>
      </c>
      <c r="C5462" s="8">
        <v>5.1645000000000003</v>
      </c>
      <c r="D5462" s="8">
        <v>2.3917000000000002</v>
      </c>
      <c r="E5462" s="8">
        <v>3.72</v>
      </c>
      <c r="F5462" s="8">
        <v>4.25</v>
      </c>
      <c r="G5462" s="8">
        <v>82.16</v>
      </c>
      <c r="H5462" s="8"/>
      <c r="I5462" s="8"/>
      <c r="J5462" s="8"/>
      <c r="N5462" s="7"/>
      <c r="O5462" s="8"/>
      <c r="P5462" s="8"/>
      <c r="Q5462" s="8"/>
      <c r="R5462" s="8"/>
      <c r="S5462" s="8"/>
      <c r="T5462" s="8"/>
      <c r="U5462" s="8"/>
      <c r="V5462" s="8"/>
      <c r="W5462" s="8"/>
    </row>
    <row r="5463" spans="1:23" ht="14.25" customHeight="1">
      <c r="A5463" s="7">
        <v>38363</v>
      </c>
      <c r="B5463" s="8">
        <v>2.7864</v>
      </c>
      <c r="C5463" s="8">
        <v>5.1536</v>
      </c>
      <c r="D5463" s="8">
        <v>2.3672</v>
      </c>
      <c r="E5463" s="8">
        <v>3.73</v>
      </c>
      <c r="F5463" s="8">
        <v>4.26</v>
      </c>
      <c r="G5463" s="8">
        <v>83.06</v>
      </c>
      <c r="H5463" s="8"/>
      <c r="I5463" s="8"/>
      <c r="J5463" s="8"/>
      <c r="N5463" s="7"/>
      <c r="O5463" s="8"/>
      <c r="P5463" s="8"/>
      <c r="Q5463" s="8"/>
      <c r="R5463" s="8"/>
      <c r="S5463" s="8"/>
      <c r="T5463" s="8"/>
      <c r="U5463" s="8"/>
      <c r="V5463" s="8"/>
      <c r="W5463" s="8"/>
    </row>
    <row r="5464" spans="1:23" ht="14.25" customHeight="1">
      <c r="A5464" s="7">
        <v>38362</v>
      </c>
      <c r="B5464" s="8">
        <v>2.7976000000000001</v>
      </c>
      <c r="C5464" s="8">
        <v>5.1988000000000003</v>
      </c>
      <c r="D5464" s="8">
        <v>2.4012000000000002</v>
      </c>
      <c r="E5464" s="8">
        <v>3.75</v>
      </c>
      <c r="F5464" s="8">
        <v>4.29</v>
      </c>
      <c r="G5464" s="8">
        <v>83.32</v>
      </c>
      <c r="H5464" s="8"/>
      <c r="I5464" s="8"/>
      <c r="J5464" s="8"/>
      <c r="N5464" s="7"/>
      <c r="O5464" s="8"/>
      <c r="P5464" s="8"/>
      <c r="Q5464" s="8"/>
      <c r="R5464" s="8"/>
      <c r="S5464" s="8"/>
      <c r="T5464" s="8"/>
      <c r="U5464" s="8"/>
      <c r="V5464" s="8"/>
      <c r="W5464" s="8"/>
    </row>
    <row r="5465" spans="1:23" ht="14.25" customHeight="1">
      <c r="A5465" s="7">
        <v>38359</v>
      </c>
      <c r="B5465" s="8">
        <v>2.7286000000000001</v>
      </c>
      <c r="C5465" s="8">
        <v>5.1532999999999998</v>
      </c>
      <c r="D5465" s="8">
        <v>2.4246999999999996</v>
      </c>
      <c r="E5465" s="8">
        <v>3.73</v>
      </c>
      <c r="F5465" s="8">
        <v>4.29</v>
      </c>
      <c r="G5465" s="8">
        <v>83.41</v>
      </c>
      <c r="H5465" s="8"/>
      <c r="I5465" s="8"/>
      <c r="J5465" s="8"/>
      <c r="N5465" s="7"/>
      <c r="O5465" s="8"/>
      <c r="P5465" s="8"/>
      <c r="Q5465" s="8"/>
      <c r="R5465" s="8"/>
      <c r="S5465" s="8"/>
      <c r="T5465" s="8"/>
      <c r="U5465" s="8"/>
      <c r="V5465" s="8"/>
      <c r="W5465" s="8"/>
    </row>
    <row r="5466" spans="1:23" ht="14.25" customHeight="1">
      <c r="A5466" s="7">
        <v>38358</v>
      </c>
      <c r="B5466" s="8">
        <v>2.8443000000000001</v>
      </c>
      <c r="C5466" s="8">
        <v>5.1707000000000001</v>
      </c>
      <c r="D5466" s="8">
        <v>2.3264</v>
      </c>
      <c r="E5466" s="8">
        <v>3.71</v>
      </c>
      <c r="F5466" s="8">
        <v>4.29</v>
      </c>
      <c r="G5466" s="8">
        <v>83.14</v>
      </c>
      <c r="H5466" s="8"/>
      <c r="I5466" s="8"/>
      <c r="J5466" s="8"/>
      <c r="N5466" s="7"/>
      <c r="O5466" s="8"/>
      <c r="P5466" s="8"/>
      <c r="Q5466" s="8"/>
      <c r="R5466" s="8"/>
      <c r="S5466" s="8"/>
      <c r="T5466" s="8"/>
      <c r="U5466" s="8"/>
      <c r="V5466" s="8"/>
      <c r="W5466" s="8"/>
    </row>
    <row r="5467" spans="1:23" ht="14.25" customHeight="1">
      <c r="A5467" s="7">
        <v>38357</v>
      </c>
      <c r="B5467" s="8">
        <v>2.8868</v>
      </c>
      <c r="C5467" s="8">
        <v>5.0084</v>
      </c>
      <c r="D5467" s="8">
        <v>2.1215999999999999</v>
      </c>
      <c r="E5467" s="8">
        <v>3.73</v>
      </c>
      <c r="F5467" s="8">
        <v>4.29</v>
      </c>
      <c r="G5467" s="8">
        <v>82.58</v>
      </c>
      <c r="H5467" s="8"/>
      <c r="I5467" s="8"/>
      <c r="J5467" s="8"/>
      <c r="N5467" s="7"/>
      <c r="O5467" s="8"/>
      <c r="P5467" s="8"/>
      <c r="Q5467" s="8"/>
      <c r="R5467" s="8"/>
      <c r="S5467" s="8"/>
      <c r="T5467" s="8"/>
      <c r="U5467" s="8"/>
      <c r="V5467" s="8"/>
      <c r="W5467" s="8"/>
    </row>
    <row r="5468" spans="1:23" ht="14.25" customHeight="1">
      <c r="A5468" s="7">
        <v>38356</v>
      </c>
      <c r="B5468" s="8">
        <v>3.1095000000000002</v>
      </c>
      <c r="C5468" s="8">
        <v>5.2221000000000002</v>
      </c>
      <c r="D5468" s="8">
        <v>2.1126</v>
      </c>
      <c r="E5468" s="8">
        <v>3.72</v>
      </c>
      <c r="F5468" s="8">
        <v>4.29</v>
      </c>
      <c r="G5468" s="8">
        <v>82.54</v>
      </c>
      <c r="H5468" s="8"/>
      <c r="I5468" s="8"/>
      <c r="J5468" s="8"/>
      <c r="N5468" s="7"/>
      <c r="O5468" s="8"/>
      <c r="P5468" s="8"/>
      <c r="Q5468" s="8"/>
      <c r="R5468" s="8"/>
      <c r="S5468" s="8"/>
      <c r="T5468" s="8"/>
      <c r="U5468" s="8"/>
      <c r="V5468" s="8"/>
      <c r="W5468" s="8"/>
    </row>
    <row r="5469" spans="1:23" ht="14.25" customHeight="1">
      <c r="A5469" s="7">
        <v>38355</v>
      </c>
      <c r="B5469" s="8">
        <v>2.9201999999999999</v>
      </c>
      <c r="C5469" s="8">
        <v>4.7332000000000001</v>
      </c>
      <c r="D5469" s="8">
        <v>1.8130000000000002</v>
      </c>
      <c r="E5469" s="8">
        <v>3.64</v>
      </c>
      <c r="F5469" s="8">
        <v>4.2300000000000004</v>
      </c>
      <c r="G5469" s="8">
        <v>81.39</v>
      </c>
      <c r="H5469" s="8"/>
      <c r="I5469" s="8"/>
      <c r="J5469" s="8"/>
      <c r="N5469" s="7"/>
      <c r="O5469" s="8"/>
      <c r="P5469" s="8"/>
      <c r="Q5469" s="8"/>
      <c r="R5469" s="8"/>
      <c r="S5469" s="8"/>
      <c r="T5469" s="8"/>
      <c r="U5469" s="8"/>
      <c r="V5469" s="8"/>
      <c r="W5469" s="8"/>
    </row>
    <row r="5470" spans="1:23" ht="14.25" customHeight="1">
      <c r="A5470" s="7">
        <v>38352</v>
      </c>
      <c r="B5470" s="8">
        <v>2.9201999999999999</v>
      </c>
      <c r="C5470" s="8">
        <v>4.7332000000000001</v>
      </c>
      <c r="D5470" s="8">
        <v>1.8130000000000002</v>
      </c>
      <c r="E5470" s="8">
        <v>3.63</v>
      </c>
      <c r="F5470" s="8">
        <v>4.24</v>
      </c>
      <c r="G5470" s="8">
        <v>80.87</v>
      </c>
      <c r="H5470" s="8"/>
      <c r="I5470" s="8"/>
      <c r="J5470" s="8"/>
      <c r="N5470" s="7"/>
      <c r="O5470" s="8"/>
      <c r="P5470" s="8"/>
      <c r="Q5470" s="8"/>
      <c r="R5470" s="8"/>
      <c r="S5470" s="8"/>
      <c r="T5470" s="8"/>
      <c r="U5470" s="8"/>
      <c r="V5470" s="8"/>
      <c r="W5470" s="8"/>
    </row>
    <row r="5471" spans="1:23" ht="14.25" customHeight="1">
      <c r="A5471" s="7">
        <v>38351</v>
      </c>
      <c r="B5471" s="8">
        <v>2.9308999999999998</v>
      </c>
      <c r="C5471" s="8">
        <v>5.2506000000000004</v>
      </c>
      <c r="D5471" s="8">
        <v>2.3197000000000005</v>
      </c>
      <c r="E5471" s="8">
        <v>3.64</v>
      </c>
      <c r="F5471" s="8">
        <v>4.2699999999999996</v>
      </c>
      <c r="G5471" s="8">
        <v>80.56</v>
      </c>
      <c r="H5471" s="8"/>
      <c r="I5471" s="8"/>
      <c r="J5471" s="8"/>
      <c r="N5471" s="7"/>
      <c r="O5471" s="8"/>
      <c r="P5471" s="8"/>
      <c r="Q5471" s="8"/>
      <c r="R5471" s="8"/>
      <c r="S5471" s="8"/>
      <c r="T5471" s="8"/>
      <c r="U5471" s="8"/>
      <c r="V5471" s="8"/>
      <c r="W5471" s="8"/>
    </row>
    <row r="5472" spans="1:23" ht="14.25" customHeight="1">
      <c r="A5472" s="7">
        <v>38350</v>
      </c>
      <c r="B5472" s="8">
        <v>2.8464</v>
      </c>
      <c r="C5472" s="8">
        <v>4.7164999999999999</v>
      </c>
      <c r="D5472" s="8">
        <v>1.8700999999999999</v>
      </c>
      <c r="E5472" s="8">
        <v>3.69</v>
      </c>
      <c r="F5472" s="8">
        <v>4.33</v>
      </c>
      <c r="G5472" s="8">
        <v>80.849999999999994</v>
      </c>
      <c r="H5472" s="8"/>
      <c r="I5472" s="8"/>
      <c r="J5472" s="8"/>
      <c r="N5472" s="7"/>
      <c r="O5472" s="8"/>
      <c r="P5472" s="8"/>
      <c r="Q5472" s="8"/>
      <c r="R5472" s="8"/>
      <c r="S5472" s="8"/>
      <c r="T5472" s="8"/>
      <c r="U5472" s="8"/>
      <c r="V5472" s="8"/>
      <c r="W5472" s="8"/>
    </row>
    <row r="5473" spans="1:23" ht="14.25" customHeight="1">
      <c r="A5473" s="7">
        <v>38349</v>
      </c>
      <c r="B5473" s="8">
        <v>3.0686</v>
      </c>
      <c r="C5473" s="8">
        <v>4.4611000000000001</v>
      </c>
      <c r="D5473" s="8">
        <v>1.3925000000000001</v>
      </c>
      <c r="E5473" s="8">
        <v>3.66</v>
      </c>
      <c r="F5473" s="8">
        <v>4.3099999999999996</v>
      </c>
      <c r="G5473" s="8">
        <v>80.739999999999995</v>
      </c>
      <c r="H5473" s="8"/>
      <c r="I5473" s="8"/>
      <c r="J5473" s="8"/>
      <c r="N5473" s="7"/>
      <c r="O5473" s="8"/>
      <c r="P5473" s="8"/>
      <c r="Q5473" s="8"/>
      <c r="R5473" s="8"/>
      <c r="S5473" s="8"/>
      <c r="T5473" s="8"/>
      <c r="U5473" s="8"/>
      <c r="V5473" s="8"/>
      <c r="W5473" s="8"/>
    </row>
    <row r="5474" spans="1:23" ht="14.25" customHeight="1">
      <c r="A5474" s="7">
        <v>38348</v>
      </c>
      <c r="B5474" s="8">
        <v>2.9072</v>
      </c>
      <c r="C5474" s="8">
        <v>5.2118000000000002</v>
      </c>
      <c r="D5474" s="8">
        <v>2.3046000000000002</v>
      </c>
      <c r="E5474" s="8">
        <v>3.65</v>
      </c>
      <c r="F5474" s="8">
        <v>4.3</v>
      </c>
      <c r="G5474" s="8">
        <v>80.709999999999994</v>
      </c>
      <c r="H5474" s="8"/>
      <c r="I5474" s="8"/>
      <c r="J5474" s="8"/>
      <c r="N5474" s="7"/>
      <c r="O5474" s="8"/>
      <c r="P5474" s="8"/>
      <c r="Q5474" s="8"/>
      <c r="R5474" s="8"/>
      <c r="S5474" s="8"/>
      <c r="T5474" s="8"/>
      <c r="U5474" s="8"/>
      <c r="V5474" s="8"/>
      <c r="W5474" s="8"/>
    </row>
    <row r="5475" spans="1:23" ht="14.25" customHeight="1">
      <c r="A5475" s="7">
        <v>38345</v>
      </c>
      <c r="B5475" s="8">
        <v>2.8552</v>
      </c>
      <c r="C5475" s="8">
        <v>5.2720000000000002</v>
      </c>
      <c r="D5475" s="8">
        <v>2.4168000000000003</v>
      </c>
      <c r="E5475" s="8">
        <v>3.58</v>
      </c>
      <c r="F5475" s="8">
        <v>4.2300000000000004</v>
      </c>
      <c r="G5475" s="8">
        <v>81.400000000000006</v>
      </c>
      <c r="H5475" s="8"/>
      <c r="I5475" s="8"/>
      <c r="J5475" s="8"/>
      <c r="N5475" s="7"/>
      <c r="O5475" s="8"/>
      <c r="P5475" s="8"/>
      <c r="Q5475" s="8"/>
      <c r="R5475" s="8"/>
      <c r="S5475" s="8"/>
      <c r="T5475" s="8"/>
      <c r="U5475" s="8"/>
      <c r="V5475" s="8"/>
      <c r="W5475" s="8"/>
    </row>
    <row r="5476" spans="1:23" ht="14.25" customHeight="1">
      <c r="A5476" s="7">
        <v>38344</v>
      </c>
      <c r="B5476" s="8">
        <v>2.8984999999999999</v>
      </c>
      <c r="C5476" s="8">
        <v>5.3438999999999997</v>
      </c>
      <c r="D5476" s="8">
        <v>2.4453999999999998</v>
      </c>
      <c r="E5476" s="8">
        <v>3.58</v>
      </c>
      <c r="F5476" s="8">
        <v>4.2300000000000004</v>
      </c>
      <c r="G5476" s="8">
        <v>81.33</v>
      </c>
      <c r="H5476" s="8"/>
      <c r="I5476" s="8"/>
      <c r="J5476" s="8"/>
      <c r="N5476" s="7"/>
      <c r="O5476" s="8"/>
      <c r="P5476" s="8"/>
      <c r="Q5476" s="8"/>
      <c r="R5476" s="8"/>
      <c r="S5476" s="8"/>
      <c r="T5476" s="8"/>
      <c r="U5476" s="8"/>
      <c r="V5476" s="8"/>
      <c r="W5476" s="8"/>
    </row>
    <row r="5477" spans="1:23" ht="14.25" customHeight="1">
      <c r="A5477" s="7">
        <v>38343</v>
      </c>
      <c r="B5477" s="8">
        <v>2.8841999999999999</v>
      </c>
      <c r="C5477" s="8">
        <v>5.2850999999999999</v>
      </c>
      <c r="D5477" s="8">
        <v>2.4009</v>
      </c>
      <c r="E5477" s="8">
        <v>3.57</v>
      </c>
      <c r="F5477" s="8">
        <v>4.21</v>
      </c>
      <c r="G5477" s="8">
        <v>81.98</v>
      </c>
      <c r="H5477" s="8"/>
      <c r="I5477" s="8"/>
      <c r="J5477" s="8"/>
      <c r="N5477" s="7"/>
      <c r="O5477" s="8"/>
      <c r="P5477" s="8"/>
      <c r="Q5477" s="8"/>
      <c r="R5477" s="8"/>
      <c r="S5477" s="8"/>
      <c r="T5477" s="8"/>
      <c r="U5477" s="8"/>
      <c r="V5477" s="8"/>
      <c r="W5477" s="8"/>
    </row>
    <row r="5478" spans="1:23" ht="14.25" customHeight="1">
      <c r="A5478" s="7">
        <v>38342</v>
      </c>
      <c r="B5478" s="8">
        <v>2.9691000000000001</v>
      </c>
      <c r="C5478" s="8">
        <v>5.3170000000000002</v>
      </c>
      <c r="D5478" s="8">
        <v>2.3479000000000001</v>
      </c>
      <c r="E5478" s="8">
        <v>3.57</v>
      </c>
      <c r="F5478" s="8">
        <v>4.18</v>
      </c>
      <c r="G5478" s="8">
        <v>81.900000000000006</v>
      </c>
      <c r="H5478" s="8"/>
      <c r="I5478" s="8"/>
      <c r="J5478" s="8"/>
      <c r="N5478" s="7"/>
      <c r="O5478" s="8"/>
      <c r="P5478" s="8"/>
      <c r="Q5478" s="8"/>
      <c r="R5478" s="8"/>
      <c r="S5478" s="8"/>
      <c r="T5478" s="8"/>
      <c r="U5478" s="8"/>
      <c r="V5478" s="8"/>
      <c r="W5478" s="8"/>
    </row>
    <row r="5479" spans="1:23" ht="14.25" customHeight="1">
      <c r="A5479" s="7">
        <v>38341</v>
      </c>
      <c r="B5479" s="8">
        <v>3.0350999999999999</v>
      </c>
      <c r="C5479" s="8">
        <v>5.1803999999999997</v>
      </c>
      <c r="D5479" s="8">
        <v>2.1452999999999998</v>
      </c>
      <c r="E5479" s="8">
        <v>3.59</v>
      </c>
      <c r="F5479" s="8">
        <v>4.21</v>
      </c>
      <c r="G5479" s="8">
        <v>81.650000000000006</v>
      </c>
      <c r="H5479" s="8"/>
      <c r="I5479" s="8"/>
      <c r="J5479" s="8"/>
      <c r="N5479" s="7"/>
      <c r="O5479" s="8"/>
      <c r="P5479" s="8"/>
      <c r="Q5479" s="8"/>
      <c r="R5479" s="8"/>
      <c r="S5479" s="8"/>
      <c r="T5479" s="8"/>
      <c r="U5479" s="8"/>
      <c r="V5479" s="8"/>
      <c r="W5479" s="8"/>
    </row>
    <row r="5480" spans="1:23" ht="14.25" customHeight="1">
      <c r="A5480" s="7">
        <v>38338</v>
      </c>
      <c r="B5480" s="8">
        <v>2.9973000000000001</v>
      </c>
      <c r="C5480" s="8">
        <v>5.2252000000000001</v>
      </c>
      <c r="D5480" s="8">
        <v>2.2279</v>
      </c>
      <c r="E5480" s="8">
        <v>3.59</v>
      </c>
      <c r="F5480" s="8">
        <v>4.21</v>
      </c>
      <c r="G5480" s="8">
        <v>82.03</v>
      </c>
      <c r="H5480" s="8"/>
      <c r="I5480" s="8"/>
      <c r="J5480" s="8"/>
      <c r="N5480" s="7"/>
      <c r="O5480" s="8"/>
      <c r="P5480" s="8"/>
      <c r="Q5480" s="8"/>
      <c r="R5480" s="8"/>
      <c r="S5480" s="8"/>
      <c r="T5480" s="8"/>
      <c r="U5480" s="8"/>
      <c r="V5480" s="8"/>
      <c r="W5480" s="8"/>
    </row>
    <row r="5481" spans="1:23" ht="14.25" customHeight="1">
      <c r="A5481" s="7">
        <v>38337</v>
      </c>
      <c r="B5481" s="8">
        <v>2.8593000000000002</v>
      </c>
      <c r="C5481" s="8">
        <v>5.2419000000000002</v>
      </c>
      <c r="D5481" s="8">
        <v>2.3826000000000001</v>
      </c>
      <c r="E5481" s="8">
        <v>3.58</v>
      </c>
      <c r="F5481" s="8">
        <v>4.1900000000000004</v>
      </c>
      <c r="G5481" s="8">
        <v>82.44</v>
      </c>
      <c r="H5481" s="8"/>
      <c r="I5481" s="8"/>
      <c r="J5481" s="8"/>
      <c r="N5481" s="7"/>
      <c r="O5481" s="8"/>
      <c r="P5481" s="8"/>
      <c r="Q5481" s="8"/>
      <c r="R5481" s="8"/>
      <c r="S5481" s="8"/>
      <c r="T5481" s="8"/>
      <c r="U5481" s="8"/>
      <c r="V5481" s="8"/>
      <c r="W5481" s="8"/>
    </row>
    <row r="5482" spans="1:23" ht="14.25" customHeight="1">
      <c r="A5482" s="7">
        <v>38336</v>
      </c>
      <c r="B5482" s="8">
        <v>2.8308</v>
      </c>
      <c r="C5482" s="8">
        <v>5.2610999999999999</v>
      </c>
      <c r="D5482" s="8">
        <v>2.4302999999999999</v>
      </c>
      <c r="E5482" s="8">
        <v>3.48</v>
      </c>
      <c r="F5482" s="8">
        <v>4.09</v>
      </c>
      <c r="G5482" s="8">
        <v>81.7</v>
      </c>
      <c r="H5482" s="8"/>
      <c r="I5482" s="8"/>
      <c r="J5482" s="8"/>
      <c r="N5482" s="7"/>
      <c r="O5482" s="8"/>
      <c r="P5482" s="8"/>
      <c r="Q5482" s="8"/>
      <c r="R5482" s="8"/>
      <c r="S5482" s="8"/>
      <c r="T5482" s="8"/>
      <c r="U5482" s="8"/>
      <c r="V5482" s="8"/>
      <c r="W5482" s="8"/>
    </row>
    <row r="5483" spans="1:23" ht="14.25" customHeight="1">
      <c r="A5483" s="7">
        <v>38335</v>
      </c>
      <c r="B5483" s="8">
        <v>2.7330000000000001</v>
      </c>
      <c r="C5483" s="8">
        <v>5.2527999999999997</v>
      </c>
      <c r="D5483" s="8">
        <v>2.5197999999999996</v>
      </c>
      <c r="E5483" s="8">
        <v>3.53</v>
      </c>
      <c r="F5483" s="8">
        <v>4.1399999999999997</v>
      </c>
      <c r="G5483" s="8">
        <v>82.32</v>
      </c>
      <c r="H5483" s="8"/>
      <c r="I5483" s="8"/>
      <c r="J5483" s="8"/>
      <c r="N5483" s="7"/>
      <c r="O5483" s="8"/>
      <c r="P5483" s="8"/>
      <c r="Q5483" s="8"/>
      <c r="R5483" s="8"/>
      <c r="S5483" s="8"/>
      <c r="T5483" s="8"/>
      <c r="U5483" s="8"/>
      <c r="V5483" s="8"/>
      <c r="W5483" s="8"/>
    </row>
    <row r="5484" spans="1:23" ht="14.25" customHeight="1">
      <c r="A5484" s="7">
        <v>38334</v>
      </c>
      <c r="B5484" s="8">
        <v>2.7810000000000001</v>
      </c>
      <c r="C5484" s="8">
        <v>5.2915000000000001</v>
      </c>
      <c r="D5484" s="8">
        <v>2.5105</v>
      </c>
      <c r="E5484" s="8">
        <v>3.54</v>
      </c>
      <c r="F5484" s="8">
        <v>4.16</v>
      </c>
      <c r="G5484" s="8">
        <v>82.16</v>
      </c>
      <c r="H5484" s="8"/>
      <c r="I5484" s="8"/>
      <c r="J5484" s="8"/>
      <c r="N5484" s="7"/>
      <c r="O5484" s="8"/>
      <c r="P5484" s="8"/>
      <c r="Q5484" s="8"/>
      <c r="R5484" s="8"/>
      <c r="S5484" s="8"/>
      <c r="T5484" s="8"/>
      <c r="U5484" s="8"/>
      <c r="V5484" s="8"/>
      <c r="W5484" s="8"/>
    </row>
    <row r="5485" spans="1:23" ht="14.25" customHeight="1">
      <c r="A5485" s="7">
        <v>38331</v>
      </c>
      <c r="B5485" s="8">
        <v>2.4693000000000001</v>
      </c>
      <c r="C5485" s="8">
        <v>5.1744000000000003</v>
      </c>
      <c r="D5485" s="8">
        <v>2.7051000000000003</v>
      </c>
      <c r="E5485" s="8">
        <v>3.52</v>
      </c>
      <c r="F5485" s="8">
        <v>4.16</v>
      </c>
      <c r="G5485" s="8">
        <v>82.6</v>
      </c>
      <c r="H5485" s="8"/>
      <c r="I5485" s="8"/>
      <c r="J5485" s="8"/>
      <c r="N5485" s="7"/>
      <c r="O5485" s="8"/>
      <c r="P5485" s="8"/>
      <c r="Q5485" s="8"/>
      <c r="R5485" s="8"/>
      <c r="S5485" s="8"/>
      <c r="T5485" s="8"/>
      <c r="U5485" s="8"/>
      <c r="V5485" s="8"/>
      <c r="W5485" s="8"/>
    </row>
    <row r="5486" spans="1:23" ht="14.25" customHeight="1">
      <c r="A5486" s="7">
        <v>38330</v>
      </c>
      <c r="B5486" s="8">
        <v>2.9209999999999998</v>
      </c>
      <c r="C5486" s="8">
        <v>5.2732000000000001</v>
      </c>
      <c r="D5486" s="8">
        <v>2.3522000000000003</v>
      </c>
      <c r="E5486" s="8">
        <v>3.54</v>
      </c>
      <c r="F5486" s="8">
        <v>4.1900000000000004</v>
      </c>
      <c r="G5486" s="8">
        <v>82.12</v>
      </c>
      <c r="H5486" s="8"/>
      <c r="I5486" s="8"/>
      <c r="J5486" s="8"/>
      <c r="N5486" s="7"/>
      <c r="O5486" s="8"/>
      <c r="P5486" s="8"/>
      <c r="Q5486" s="8"/>
      <c r="R5486" s="8"/>
      <c r="S5486" s="8"/>
      <c r="T5486" s="8"/>
      <c r="U5486" s="8"/>
      <c r="V5486" s="8"/>
      <c r="W5486" s="8"/>
    </row>
    <row r="5487" spans="1:23" ht="14.25" customHeight="1">
      <c r="A5487" s="7">
        <v>38329</v>
      </c>
      <c r="B5487" s="8">
        <v>2.8820000000000001</v>
      </c>
      <c r="C5487" s="8">
        <v>5.3685</v>
      </c>
      <c r="D5487" s="8">
        <v>2.4864999999999999</v>
      </c>
      <c r="E5487" s="8">
        <v>3.53</v>
      </c>
      <c r="F5487" s="8">
        <v>4.1399999999999997</v>
      </c>
      <c r="G5487" s="8">
        <v>81.86</v>
      </c>
      <c r="H5487" s="8"/>
      <c r="I5487" s="8"/>
      <c r="J5487" s="8"/>
      <c r="N5487" s="7"/>
      <c r="O5487" s="8"/>
      <c r="P5487" s="8"/>
      <c r="Q5487" s="8"/>
      <c r="R5487" s="8"/>
      <c r="S5487" s="8"/>
      <c r="T5487" s="8"/>
      <c r="U5487" s="8"/>
      <c r="V5487" s="8"/>
      <c r="W5487" s="8"/>
    </row>
    <row r="5488" spans="1:23" ht="14.25" customHeight="1">
      <c r="A5488" s="7">
        <v>38328</v>
      </c>
      <c r="B5488" s="8">
        <v>2.8536999999999999</v>
      </c>
      <c r="C5488" s="8">
        <v>5.3266</v>
      </c>
      <c r="D5488" s="8">
        <v>2.4729000000000001</v>
      </c>
      <c r="E5488" s="8">
        <v>3.6</v>
      </c>
      <c r="F5488" s="8">
        <v>4.2300000000000004</v>
      </c>
      <c r="G5488" s="8">
        <v>81.239999999999995</v>
      </c>
      <c r="H5488" s="8"/>
      <c r="I5488" s="8"/>
      <c r="J5488" s="8"/>
      <c r="N5488" s="7"/>
      <c r="O5488" s="8"/>
      <c r="P5488" s="8"/>
      <c r="Q5488" s="8"/>
      <c r="R5488" s="8"/>
      <c r="S5488" s="8"/>
      <c r="T5488" s="8"/>
      <c r="U5488" s="8"/>
      <c r="V5488" s="8"/>
      <c r="W5488" s="8"/>
    </row>
    <row r="5489" spans="1:23" ht="14.25" customHeight="1">
      <c r="A5489" s="7">
        <v>38327</v>
      </c>
      <c r="B5489" s="8">
        <v>2.9519000000000002</v>
      </c>
      <c r="C5489" s="8">
        <v>5.4127000000000001</v>
      </c>
      <c r="D5489" s="8">
        <v>2.4607999999999999</v>
      </c>
      <c r="E5489" s="8">
        <v>3.59</v>
      </c>
      <c r="F5489" s="8">
        <v>4.24</v>
      </c>
      <c r="G5489" s="8">
        <v>81.36</v>
      </c>
      <c r="H5489" s="8"/>
      <c r="I5489" s="8"/>
      <c r="J5489" s="8"/>
      <c r="N5489" s="7"/>
      <c r="O5489" s="8"/>
      <c r="P5489" s="8"/>
      <c r="Q5489" s="8"/>
      <c r="R5489" s="8"/>
      <c r="S5489" s="8"/>
      <c r="T5489" s="8"/>
      <c r="U5489" s="8"/>
      <c r="V5489" s="8"/>
      <c r="W5489" s="8"/>
    </row>
    <row r="5490" spans="1:23" ht="14.25" customHeight="1">
      <c r="A5490" s="7">
        <v>38324</v>
      </c>
      <c r="B5490" s="8">
        <v>2.9533999999999998</v>
      </c>
      <c r="C5490" s="8">
        <v>5.3426999999999998</v>
      </c>
      <c r="D5490" s="8">
        <v>2.3893</v>
      </c>
      <c r="E5490" s="8">
        <v>3.61</v>
      </c>
      <c r="F5490" s="8">
        <v>4.2699999999999996</v>
      </c>
      <c r="G5490" s="8">
        <v>80.930000000000007</v>
      </c>
      <c r="H5490" s="8"/>
      <c r="I5490" s="8"/>
      <c r="J5490" s="8"/>
      <c r="N5490" s="7"/>
      <c r="O5490" s="8"/>
      <c r="P5490" s="8"/>
      <c r="Q5490" s="8"/>
      <c r="R5490" s="8"/>
      <c r="S5490" s="8"/>
      <c r="T5490" s="8"/>
      <c r="U5490" s="8"/>
      <c r="V5490" s="8"/>
      <c r="W5490" s="8"/>
    </row>
    <row r="5491" spans="1:23" ht="14.25" customHeight="1">
      <c r="A5491" s="7">
        <v>38323</v>
      </c>
      <c r="B5491" s="8">
        <v>2.9965999999999999</v>
      </c>
      <c r="C5491" s="8">
        <v>5.3109000000000002</v>
      </c>
      <c r="D5491" s="8">
        <v>2.3143000000000002</v>
      </c>
      <c r="E5491" s="8">
        <v>3.75</v>
      </c>
      <c r="F5491" s="8">
        <v>4.4000000000000004</v>
      </c>
      <c r="G5491" s="8">
        <v>81.95</v>
      </c>
      <c r="H5491" s="8"/>
      <c r="I5491" s="8"/>
      <c r="J5491" s="8"/>
      <c r="N5491" s="7"/>
      <c r="O5491" s="8"/>
      <c r="P5491" s="8"/>
      <c r="Q5491" s="8"/>
      <c r="R5491" s="8"/>
      <c r="S5491" s="8"/>
      <c r="T5491" s="8"/>
      <c r="U5491" s="8"/>
      <c r="V5491" s="8"/>
      <c r="W5491" s="8"/>
    </row>
    <row r="5492" spans="1:23" ht="14.25" customHeight="1">
      <c r="A5492" s="7">
        <v>38322</v>
      </c>
      <c r="B5492" s="8">
        <v>3.4748000000000001</v>
      </c>
      <c r="C5492" s="8">
        <v>5.2553999999999998</v>
      </c>
      <c r="D5492" s="8">
        <v>1.7805999999999997</v>
      </c>
      <c r="E5492" s="8">
        <v>3.72</v>
      </c>
      <c r="F5492" s="8">
        <v>4.38</v>
      </c>
      <c r="G5492" s="8">
        <v>81.39</v>
      </c>
      <c r="H5492" s="8"/>
      <c r="I5492" s="8"/>
      <c r="J5492" s="8"/>
      <c r="N5492" s="7"/>
      <c r="O5492" s="8"/>
      <c r="P5492" s="8"/>
      <c r="Q5492" s="8"/>
      <c r="R5492" s="8"/>
      <c r="S5492" s="8"/>
      <c r="T5492" s="8"/>
      <c r="U5492" s="8"/>
      <c r="V5492" s="8"/>
      <c r="W5492" s="8"/>
    </row>
    <row r="5493" spans="1:23" ht="14.25" customHeight="1">
      <c r="A5493" s="7">
        <v>38321</v>
      </c>
      <c r="B5493" s="8">
        <v>3.0084</v>
      </c>
      <c r="C5493" s="8">
        <v>5.3418999999999999</v>
      </c>
      <c r="D5493" s="8">
        <v>2.3334999999999999</v>
      </c>
      <c r="E5493" s="8">
        <v>3.72</v>
      </c>
      <c r="F5493" s="8">
        <v>4.3600000000000003</v>
      </c>
      <c r="G5493" s="8">
        <v>81.8</v>
      </c>
      <c r="H5493" s="8"/>
      <c r="I5493" s="8"/>
      <c r="J5493" s="8"/>
      <c r="N5493" s="7"/>
      <c r="O5493" s="8"/>
      <c r="P5493" s="8"/>
      <c r="Q5493" s="8"/>
      <c r="R5493" s="8"/>
      <c r="S5493" s="8"/>
      <c r="T5493" s="8"/>
      <c r="U5493" s="8"/>
      <c r="V5493" s="8"/>
      <c r="W5493" s="8"/>
    </row>
    <row r="5494" spans="1:23" ht="14.25" customHeight="1">
      <c r="A5494" s="7">
        <v>38320</v>
      </c>
      <c r="B5494" s="8">
        <v>3.0825</v>
      </c>
      <c r="C5494" s="8">
        <v>5.3186999999999998</v>
      </c>
      <c r="D5494" s="8">
        <v>2.2361999999999997</v>
      </c>
      <c r="E5494" s="8">
        <v>3.72</v>
      </c>
      <c r="F5494" s="8">
        <v>4.34</v>
      </c>
      <c r="G5494" s="8">
        <v>81.97</v>
      </c>
      <c r="H5494" s="8"/>
      <c r="I5494" s="8"/>
      <c r="J5494" s="8"/>
      <c r="N5494" s="7"/>
      <c r="O5494" s="8"/>
      <c r="P5494" s="8"/>
      <c r="Q5494" s="8"/>
      <c r="R5494" s="8"/>
      <c r="S5494" s="8"/>
      <c r="T5494" s="8"/>
      <c r="U5494" s="8"/>
      <c r="V5494" s="8"/>
      <c r="W5494" s="8"/>
    </row>
    <row r="5495" spans="1:23" ht="14.25" customHeight="1">
      <c r="A5495" s="7">
        <v>38317</v>
      </c>
      <c r="B5495" s="8">
        <v>2.9861</v>
      </c>
      <c r="C5495" s="8">
        <v>5.4070999999999998</v>
      </c>
      <c r="D5495" s="8">
        <v>2.4209999999999998</v>
      </c>
      <c r="E5495" s="8">
        <v>3.64</v>
      </c>
      <c r="F5495" s="8">
        <v>4.24</v>
      </c>
      <c r="G5495" s="8">
        <v>81.77</v>
      </c>
      <c r="H5495" s="8"/>
      <c r="I5495" s="8"/>
      <c r="J5495" s="8"/>
      <c r="N5495" s="7"/>
      <c r="O5495" s="8"/>
      <c r="P5495" s="8"/>
      <c r="Q5495" s="8"/>
      <c r="R5495" s="8"/>
      <c r="S5495" s="8"/>
      <c r="T5495" s="8"/>
      <c r="U5495" s="8"/>
      <c r="V5495" s="8"/>
      <c r="W5495" s="8"/>
    </row>
    <row r="5496" spans="1:23" ht="14.25" customHeight="1">
      <c r="A5496" s="7">
        <v>38316</v>
      </c>
      <c r="B5496" s="8">
        <v>2.9788999999999999</v>
      </c>
      <c r="C5496" s="8">
        <v>5.3029000000000002</v>
      </c>
      <c r="D5496" s="8">
        <v>2.3240000000000003</v>
      </c>
      <c r="E5496" s="8">
        <v>3.61</v>
      </c>
      <c r="F5496" s="8">
        <v>4.2</v>
      </c>
      <c r="G5496" s="8">
        <v>82</v>
      </c>
      <c r="H5496" s="8"/>
      <c r="I5496" s="8"/>
      <c r="J5496" s="8"/>
      <c r="N5496" s="7"/>
      <c r="O5496" s="8"/>
      <c r="P5496" s="8"/>
      <c r="Q5496" s="8"/>
      <c r="R5496" s="8"/>
      <c r="S5496" s="8"/>
      <c r="T5496" s="8"/>
      <c r="U5496" s="8"/>
      <c r="V5496" s="8"/>
      <c r="W5496" s="8"/>
    </row>
    <row r="5497" spans="1:23" ht="14.25" customHeight="1">
      <c r="A5497" s="7">
        <v>38315</v>
      </c>
      <c r="B5497" s="8">
        <v>3.0118999999999998</v>
      </c>
      <c r="C5497" s="8">
        <v>5.274</v>
      </c>
      <c r="D5497" s="8">
        <v>2.2621000000000002</v>
      </c>
      <c r="E5497" s="8">
        <v>3.61</v>
      </c>
      <c r="F5497" s="8">
        <v>4.2</v>
      </c>
      <c r="G5497" s="8">
        <v>82.37</v>
      </c>
      <c r="H5497" s="8"/>
      <c r="I5497" s="8"/>
      <c r="J5497" s="8"/>
      <c r="N5497" s="7"/>
      <c r="O5497" s="8"/>
      <c r="P5497" s="8"/>
      <c r="Q5497" s="8"/>
      <c r="R5497" s="8"/>
      <c r="S5497" s="8"/>
      <c r="T5497" s="8"/>
      <c r="U5497" s="8"/>
      <c r="V5497" s="8"/>
      <c r="W5497" s="8"/>
    </row>
    <row r="5498" spans="1:23" ht="14.25" customHeight="1">
      <c r="A5498" s="7">
        <v>38314</v>
      </c>
      <c r="B5498" s="8">
        <v>2.9944999999999999</v>
      </c>
      <c r="C5498" s="8">
        <v>5.3341000000000003</v>
      </c>
      <c r="D5498" s="8">
        <v>2.3396000000000003</v>
      </c>
      <c r="E5498" s="8">
        <v>3.58</v>
      </c>
      <c r="F5498" s="8">
        <v>4.1900000000000004</v>
      </c>
      <c r="G5498" s="8">
        <v>82.94</v>
      </c>
      <c r="H5498" s="8"/>
      <c r="I5498" s="8"/>
      <c r="J5498" s="8"/>
      <c r="N5498" s="7"/>
      <c r="O5498" s="8"/>
      <c r="P5498" s="8"/>
      <c r="Q5498" s="8"/>
      <c r="R5498" s="8"/>
      <c r="S5498" s="8"/>
      <c r="T5498" s="8"/>
      <c r="U5498" s="8"/>
      <c r="V5498" s="8"/>
      <c r="W5498" s="8"/>
    </row>
    <row r="5499" spans="1:23" ht="14.25" customHeight="1">
      <c r="A5499" s="7">
        <v>38313</v>
      </c>
      <c r="B5499" s="8">
        <v>3.0787</v>
      </c>
      <c r="C5499" s="8">
        <v>5.359</v>
      </c>
      <c r="D5499" s="8">
        <v>2.2803</v>
      </c>
      <c r="E5499" s="8">
        <v>3.56</v>
      </c>
      <c r="F5499" s="8">
        <v>4.18</v>
      </c>
      <c r="G5499" s="8">
        <v>83.14</v>
      </c>
      <c r="H5499" s="8"/>
      <c r="I5499" s="8"/>
      <c r="J5499" s="8"/>
      <c r="N5499" s="7"/>
      <c r="O5499" s="8"/>
      <c r="P5499" s="8"/>
      <c r="Q5499" s="8"/>
      <c r="R5499" s="8"/>
      <c r="S5499" s="8"/>
      <c r="T5499" s="8"/>
      <c r="U5499" s="8"/>
      <c r="V5499" s="8"/>
      <c r="W5499" s="8"/>
    </row>
    <row r="5500" spans="1:23" ht="14.25" customHeight="1">
      <c r="A5500" s="7">
        <v>38310</v>
      </c>
      <c r="B5500" s="8">
        <v>3.0144000000000002</v>
      </c>
      <c r="C5500" s="8">
        <v>5.2412999999999998</v>
      </c>
      <c r="D5500" s="8">
        <v>2.2268999999999997</v>
      </c>
      <c r="E5500" s="8">
        <v>3.57</v>
      </c>
      <c r="F5500" s="8">
        <v>4.2</v>
      </c>
      <c r="G5500" s="8">
        <v>83.28</v>
      </c>
      <c r="H5500" s="8"/>
      <c r="I5500" s="8"/>
      <c r="J5500" s="8"/>
      <c r="N5500" s="7"/>
      <c r="O5500" s="8"/>
      <c r="P5500" s="8"/>
      <c r="Q5500" s="8"/>
      <c r="R5500" s="8"/>
      <c r="S5500" s="8"/>
      <c r="T5500" s="8"/>
      <c r="U5500" s="8"/>
      <c r="V5500" s="8"/>
      <c r="W5500" s="8"/>
    </row>
    <row r="5501" spans="1:23" ht="14.25" customHeight="1">
      <c r="A5501" s="7">
        <v>38309</v>
      </c>
      <c r="B5501" s="8">
        <v>3.0249999999999999</v>
      </c>
      <c r="C5501" s="8">
        <v>5.2584</v>
      </c>
      <c r="D5501" s="8">
        <v>2.2334000000000001</v>
      </c>
      <c r="E5501" s="8">
        <v>3.48</v>
      </c>
      <c r="F5501" s="8">
        <v>4.12</v>
      </c>
      <c r="G5501" s="8">
        <v>83.82</v>
      </c>
      <c r="H5501" s="8"/>
      <c r="I5501" s="8"/>
      <c r="J5501" s="8"/>
      <c r="N5501" s="7"/>
      <c r="O5501" s="8"/>
      <c r="P5501" s="8"/>
      <c r="Q5501" s="8"/>
      <c r="R5501" s="8"/>
      <c r="S5501" s="8"/>
      <c r="T5501" s="8"/>
      <c r="U5501" s="8"/>
      <c r="V5501" s="8"/>
      <c r="W5501" s="8"/>
    </row>
    <row r="5502" spans="1:23" ht="14.25" customHeight="1">
      <c r="A5502" s="7">
        <v>38308</v>
      </c>
      <c r="B5502" s="8">
        <v>2.9599000000000002</v>
      </c>
      <c r="C5502" s="8">
        <v>5.2478999999999996</v>
      </c>
      <c r="D5502" s="8">
        <v>2.2879999999999994</v>
      </c>
      <c r="E5502" s="8">
        <v>3.47</v>
      </c>
      <c r="F5502" s="8">
        <v>4.1399999999999997</v>
      </c>
      <c r="G5502" s="8">
        <v>83.32</v>
      </c>
      <c r="H5502" s="8"/>
      <c r="I5502" s="8"/>
      <c r="J5502" s="8"/>
      <c r="N5502" s="7"/>
      <c r="O5502" s="8"/>
      <c r="P5502" s="8"/>
      <c r="Q5502" s="8"/>
      <c r="R5502" s="8"/>
      <c r="S5502" s="8"/>
      <c r="T5502" s="8"/>
      <c r="U5502" s="8"/>
      <c r="V5502" s="8"/>
      <c r="W5502" s="8"/>
    </row>
    <row r="5503" spans="1:23" ht="14.25" customHeight="1">
      <c r="A5503" s="7">
        <v>38307</v>
      </c>
      <c r="B5503" s="8">
        <v>2.9826000000000001</v>
      </c>
      <c r="C5503" s="8">
        <v>5.1901999999999999</v>
      </c>
      <c r="D5503" s="8">
        <v>2.2075999999999998</v>
      </c>
      <c r="E5503" s="8">
        <v>3.56</v>
      </c>
      <c r="F5503" s="8">
        <v>4.21</v>
      </c>
      <c r="G5503" s="8">
        <v>83.85</v>
      </c>
      <c r="H5503" s="8"/>
      <c r="I5503" s="8"/>
      <c r="J5503" s="8"/>
      <c r="N5503" s="7"/>
      <c r="O5503" s="8"/>
      <c r="P5503" s="8"/>
      <c r="Q5503" s="8"/>
      <c r="R5503" s="8"/>
      <c r="S5503" s="8"/>
      <c r="T5503" s="8"/>
      <c r="U5503" s="8"/>
      <c r="V5503" s="8"/>
      <c r="W5503" s="8"/>
    </row>
    <row r="5504" spans="1:23" ht="14.25" customHeight="1">
      <c r="A5504" s="7">
        <v>38306</v>
      </c>
      <c r="B5504" s="8">
        <v>3.0219</v>
      </c>
      <c r="C5504" s="8">
        <v>5.2664</v>
      </c>
      <c r="D5504" s="8">
        <v>2.2444999999999999</v>
      </c>
      <c r="E5504" s="8">
        <v>3.53</v>
      </c>
      <c r="F5504" s="8">
        <v>4.2</v>
      </c>
      <c r="G5504" s="8">
        <v>83.95</v>
      </c>
      <c r="H5504" s="8"/>
      <c r="I5504" s="8"/>
      <c r="J5504" s="8"/>
      <c r="N5504" s="7"/>
      <c r="O5504" s="8"/>
      <c r="P5504" s="8"/>
      <c r="Q5504" s="8"/>
      <c r="R5504" s="8"/>
      <c r="S5504" s="8"/>
      <c r="T5504" s="8"/>
      <c r="U5504" s="8"/>
      <c r="V5504" s="8"/>
      <c r="W5504" s="8"/>
    </row>
    <row r="5505" spans="1:23" ht="14.25" customHeight="1">
      <c r="A5505" s="7">
        <v>38303</v>
      </c>
      <c r="B5505" s="8">
        <v>3.0198</v>
      </c>
      <c r="C5505" s="8">
        <v>5.2956000000000003</v>
      </c>
      <c r="D5505" s="8">
        <v>2.2758000000000003</v>
      </c>
      <c r="E5505" s="8">
        <v>3.53</v>
      </c>
      <c r="F5505" s="8">
        <v>4.2</v>
      </c>
      <c r="G5505" s="8">
        <v>83.74</v>
      </c>
      <c r="H5505" s="8"/>
      <c r="I5505" s="8"/>
      <c r="J5505" s="8"/>
      <c r="N5505" s="7"/>
      <c r="O5505" s="8"/>
      <c r="P5505" s="8"/>
      <c r="Q5505" s="8"/>
      <c r="R5505" s="8"/>
      <c r="S5505" s="8"/>
      <c r="T5505" s="8"/>
      <c r="U5505" s="8"/>
      <c r="V5505" s="8"/>
      <c r="W5505" s="8"/>
    </row>
    <row r="5506" spans="1:23" ht="14.25" customHeight="1">
      <c r="A5506" s="7">
        <v>38302</v>
      </c>
      <c r="B5506" s="8">
        <v>3.0049000000000001</v>
      </c>
      <c r="C5506" s="8">
        <v>5.2713999999999999</v>
      </c>
      <c r="D5506" s="8">
        <v>2.2664999999999997</v>
      </c>
      <c r="E5506" s="8">
        <v>3.56</v>
      </c>
      <c r="F5506" s="8">
        <v>4.25</v>
      </c>
      <c r="G5506" s="8">
        <v>84.27</v>
      </c>
      <c r="H5506" s="8"/>
      <c r="I5506" s="8"/>
      <c r="J5506" s="8"/>
      <c r="N5506" s="7"/>
      <c r="O5506" s="8"/>
      <c r="P5506" s="8"/>
      <c r="Q5506" s="8"/>
      <c r="R5506" s="8"/>
      <c r="S5506" s="8"/>
      <c r="T5506" s="8"/>
      <c r="U5506" s="8"/>
      <c r="V5506" s="8"/>
      <c r="W5506" s="8"/>
    </row>
    <row r="5507" spans="1:23" ht="14.25" customHeight="1">
      <c r="A5507" s="7">
        <v>38301</v>
      </c>
      <c r="B5507" s="8">
        <v>2.4630000000000001</v>
      </c>
      <c r="C5507" s="8">
        <v>5.1843000000000004</v>
      </c>
      <c r="D5507" s="8">
        <v>2.7213000000000003</v>
      </c>
      <c r="E5507" s="8">
        <v>3.56</v>
      </c>
      <c r="F5507" s="8">
        <v>4.25</v>
      </c>
      <c r="G5507" s="8">
        <v>84.39</v>
      </c>
      <c r="H5507" s="8"/>
      <c r="I5507" s="8"/>
      <c r="J5507" s="8"/>
      <c r="N5507" s="7"/>
      <c r="O5507" s="8"/>
      <c r="P5507" s="8"/>
      <c r="Q5507" s="8"/>
      <c r="R5507" s="8"/>
      <c r="S5507" s="8"/>
      <c r="T5507" s="8"/>
      <c r="U5507" s="8"/>
      <c r="V5507" s="8"/>
      <c r="W5507" s="8"/>
    </row>
    <row r="5508" spans="1:23" ht="14.25" customHeight="1">
      <c r="A5508" s="7">
        <v>38300</v>
      </c>
      <c r="B5508" s="8">
        <v>3.0794000000000001</v>
      </c>
      <c r="C5508" s="8">
        <v>5.1584000000000003</v>
      </c>
      <c r="D5508" s="8">
        <v>2.0790000000000002</v>
      </c>
      <c r="E5508" s="8">
        <v>3.53</v>
      </c>
      <c r="F5508" s="8">
        <v>4.22</v>
      </c>
      <c r="G5508" s="8">
        <v>84.22</v>
      </c>
      <c r="H5508" s="8"/>
      <c r="I5508" s="8"/>
      <c r="J5508" s="8"/>
      <c r="N5508" s="7"/>
      <c r="O5508" s="8"/>
      <c r="P5508" s="8"/>
      <c r="Q5508" s="8"/>
      <c r="R5508" s="8"/>
      <c r="S5508" s="8"/>
      <c r="T5508" s="8"/>
      <c r="U5508" s="8"/>
      <c r="V5508" s="8"/>
      <c r="W5508" s="8"/>
    </row>
    <row r="5509" spans="1:23" ht="14.25" customHeight="1">
      <c r="A5509" s="7">
        <v>38299</v>
      </c>
      <c r="B5509" s="8">
        <v>3.1013999999999999</v>
      </c>
      <c r="C5509" s="8">
        <v>5.1914999999999996</v>
      </c>
      <c r="D5509" s="8">
        <v>2.0900999999999996</v>
      </c>
      <c r="E5509" s="8">
        <v>3.51</v>
      </c>
      <c r="F5509" s="8">
        <v>4.22</v>
      </c>
      <c r="G5509" s="8">
        <v>84.05</v>
      </c>
      <c r="H5509" s="8"/>
      <c r="I5509" s="8"/>
      <c r="J5509" s="8"/>
      <c r="N5509" s="7"/>
      <c r="O5509" s="8"/>
      <c r="P5509" s="8"/>
      <c r="Q5509" s="8"/>
      <c r="R5509" s="8"/>
      <c r="S5509" s="8"/>
      <c r="T5509" s="8"/>
      <c r="U5509" s="8"/>
      <c r="V5509" s="8"/>
      <c r="W5509" s="8"/>
    </row>
    <row r="5510" spans="1:23" ht="14.25" customHeight="1">
      <c r="A5510" s="7">
        <v>38296</v>
      </c>
      <c r="B5510" s="8">
        <v>3.0461</v>
      </c>
      <c r="C5510" s="8">
        <v>5.1608999999999998</v>
      </c>
      <c r="D5510" s="8">
        <v>2.1147999999999998</v>
      </c>
      <c r="E5510" s="8">
        <v>3.51</v>
      </c>
      <c r="F5510" s="8">
        <v>4.21</v>
      </c>
      <c r="G5510" s="8">
        <v>83.89</v>
      </c>
      <c r="H5510" s="8"/>
      <c r="I5510" s="8"/>
      <c r="J5510" s="8"/>
      <c r="N5510" s="7"/>
      <c r="O5510" s="8"/>
      <c r="P5510" s="8"/>
      <c r="Q5510" s="8"/>
      <c r="R5510" s="8"/>
      <c r="S5510" s="8"/>
      <c r="T5510" s="8"/>
      <c r="U5510" s="8"/>
      <c r="V5510" s="8"/>
      <c r="W5510" s="8"/>
    </row>
    <row r="5511" spans="1:23" ht="14.25" customHeight="1">
      <c r="A5511" s="7">
        <v>38295</v>
      </c>
      <c r="B5511" s="8">
        <v>3.0331999999999999</v>
      </c>
      <c r="C5511" s="8">
        <v>5.1333000000000002</v>
      </c>
      <c r="D5511" s="8">
        <v>2.1001000000000003</v>
      </c>
      <c r="E5511" s="8">
        <v>3.37</v>
      </c>
      <c r="F5511" s="8">
        <v>4.0999999999999996</v>
      </c>
      <c r="G5511" s="8">
        <v>84.48</v>
      </c>
      <c r="H5511" s="8"/>
      <c r="I5511" s="8"/>
      <c r="J5511" s="8"/>
      <c r="N5511" s="7"/>
      <c r="O5511" s="8"/>
      <c r="P5511" s="8"/>
      <c r="Q5511" s="8"/>
      <c r="R5511" s="8"/>
      <c r="S5511" s="8"/>
      <c r="T5511" s="8"/>
      <c r="U5511" s="8"/>
      <c r="V5511" s="8"/>
      <c r="W5511" s="8"/>
    </row>
    <row r="5512" spans="1:23" ht="14.25" customHeight="1">
      <c r="A5512" s="7">
        <v>38294</v>
      </c>
      <c r="B5512" s="8">
        <v>3.0171999999999999</v>
      </c>
      <c r="C5512" s="8">
        <v>5.1649000000000003</v>
      </c>
      <c r="D5512" s="8">
        <v>2.1477000000000004</v>
      </c>
      <c r="E5512" s="8">
        <v>3.35</v>
      </c>
      <c r="F5512" s="8">
        <v>4.09</v>
      </c>
      <c r="G5512" s="8">
        <v>84.7</v>
      </c>
      <c r="H5512" s="8"/>
      <c r="I5512" s="8"/>
      <c r="J5512" s="8"/>
      <c r="N5512" s="7"/>
      <c r="O5512" s="8"/>
      <c r="P5512" s="8"/>
      <c r="Q5512" s="8"/>
      <c r="R5512" s="8"/>
      <c r="S5512" s="8"/>
      <c r="T5512" s="8"/>
      <c r="U5512" s="8"/>
      <c r="V5512" s="8"/>
      <c r="W5512" s="8"/>
    </row>
    <row r="5513" spans="1:23" ht="14.25" customHeight="1">
      <c r="A5513" s="7">
        <v>38293</v>
      </c>
      <c r="B5513" s="8">
        <v>3.1291000000000002</v>
      </c>
      <c r="C5513" s="8">
        <v>5.1174999999999997</v>
      </c>
      <c r="D5513" s="8">
        <v>1.9883999999999995</v>
      </c>
      <c r="E5513" s="8">
        <v>3.34</v>
      </c>
      <c r="F5513" s="8">
        <v>4.0999999999999996</v>
      </c>
      <c r="G5513" s="8">
        <v>85.24</v>
      </c>
      <c r="H5513" s="8"/>
      <c r="I5513" s="8"/>
      <c r="J5513" s="8"/>
      <c r="N5513" s="7"/>
      <c r="O5513" s="8"/>
      <c r="P5513" s="8"/>
      <c r="Q5513" s="8"/>
      <c r="R5513" s="8"/>
      <c r="S5513" s="8"/>
      <c r="T5513" s="8"/>
      <c r="U5513" s="8"/>
      <c r="V5513" s="8"/>
      <c r="W5513" s="8"/>
    </row>
    <row r="5514" spans="1:23" ht="14.25" customHeight="1">
      <c r="A5514" s="7">
        <v>38292</v>
      </c>
      <c r="B5514" s="8">
        <v>3.2027000000000001</v>
      </c>
      <c r="C5514" s="8">
        <v>5.0730000000000004</v>
      </c>
      <c r="D5514" s="8">
        <v>1.8703000000000003</v>
      </c>
      <c r="E5514" s="8">
        <v>3.36</v>
      </c>
      <c r="F5514" s="8">
        <v>4.1100000000000003</v>
      </c>
      <c r="G5514" s="8">
        <v>85.18</v>
      </c>
      <c r="H5514" s="8"/>
      <c r="I5514" s="8"/>
      <c r="J5514" s="8"/>
      <c r="N5514" s="7"/>
      <c r="O5514" s="8"/>
      <c r="P5514" s="8"/>
      <c r="Q5514" s="8"/>
      <c r="R5514" s="8"/>
      <c r="S5514" s="8"/>
      <c r="T5514" s="8"/>
      <c r="U5514" s="8"/>
      <c r="V5514" s="8"/>
      <c r="W5514" s="8"/>
    </row>
    <row r="5515" spans="1:23" ht="14.25" customHeight="1">
      <c r="A5515" s="7">
        <v>38289</v>
      </c>
      <c r="B5515" s="8">
        <v>3.2635000000000001</v>
      </c>
      <c r="C5515" s="8">
        <v>4.8246000000000002</v>
      </c>
      <c r="D5515" s="8">
        <v>1.5611000000000002</v>
      </c>
      <c r="E5515" s="8">
        <v>3.3</v>
      </c>
      <c r="F5515" s="8">
        <v>4.05</v>
      </c>
      <c r="G5515" s="8">
        <v>84.91</v>
      </c>
      <c r="H5515" s="8"/>
      <c r="I5515" s="8"/>
      <c r="J5515" s="8"/>
      <c r="N5515" s="7"/>
      <c r="O5515" s="8"/>
      <c r="P5515" s="8"/>
      <c r="Q5515" s="8"/>
      <c r="R5515" s="8"/>
      <c r="S5515" s="8"/>
      <c r="T5515" s="8"/>
      <c r="U5515" s="8"/>
      <c r="V5515" s="8"/>
      <c r="W5515" s="8"/>
    </row>
    <row r="5516" spans="1:23" ht="14.25" customHeight="1">
      <c r="A5516" s="7">
        <v>38288</v>
      </c>
      <c r="B5516" s="8">
        <v>2.9468000000000001</v>
      </c>
      <c r="C5516" s="8">
        <v>5.1273999999999997</v>
      </c>
      <c r="D5516" s="8">
        <v>2.1805999999999996</v>
      </c>
      <c r="E5516" s="8">
        <v>3.34</v>
      </c>
      <c r="F5516" s="8">
        <v>4.09</v>
      </c>
      <c r="G5516" s="8">
        <v>85.21</v>
      </c>
      <c r="H5516" s="8"/>
      <c r="I5516" s="8"/>
      <c r="J5516" s="8"/>
      <c r="N5516" s="7"/>
      <c r="O5516" s="8"/>
      <c r="P5516" s="8"/>
      <c r="Q5516" s="8"/>
      <c r="R5516" s="8"/>
      <c r="S5516" s="8"/>
      <c r="T5516" s="8"/>
      <c r="U5516" s="8"/>
      <c r="V5516" s="8"/>
      <c r="W5516" s="8"/>
    </row>
    <row r="5517" spans="1:23" ht="14.25" customHeight="1">
      <c r="A5517" s="7">
        <v>38287</v>
      </c>
      <c r="B5517" s="8">
        <v>2.9630000000000001</v>
      </c>
      <c r="C5517" s="8">
        <v>4.9143999999999997</v>
      </c>
      <c r="D5517" s="8">
        <v>1.9513999999999996</v>
      </c>
      <c r="E5517" s="8">
        <v>3.37</v>
      </c>
      <c r="F5517" s="8">
        <v>4.1100000000000003</v>
      </c>
      <c r="G5517" s="8">
        <v>85.41</v>
      </c>
      <c r="H5517" s="8"/>
      <c r="I5517" s="8"/>
      <c r="J5517" s="8"/>
      <c r="N5517" s="7"/>
      <c r="O5517" s="8"/>
      <c r="P5517" s="8"/>
      <c r="Q5517" s="8"/>
      <c r="R5517" s="8"/>
      <c r="S5517" s="8"/>
      <c r="T5517" s="8"/>
      <c r="U5517" s="8"/>
      <c r="V5517" s="8"/>
      <c r="W5517" s="8"/>
    </row>
    <row r="5518" spans="1:23" ht="14.25" customHeight="1">
      <c r="A5518" s="7">
        <v>38286</v>
      </c>
      <c r="B5518" s="8">
        <v>3.0914999999999999</v>
      </c>
      <c r="C5518" s="8">
        <v>4.9978999999999996</v>
      </c>
      <c r="D5518" s="8">
        <v>1.9063999999999997</v>
      </c>
      <c r="E5518" s="8">
        <v>3.26</v>
      </c>
      <c r="F5518" s="8">
        <v>4.01</v>
      </c>
      <c r="G5518" s="8">
        <v>85.23</v>
      </c>
      <c r="H5518" s="8"/>
      <c r="I5518" s="8"/>
      <c r="J5518" s="8"/>
      <c r="N5518" s="7"/>
      <c r="O5518" s="8"/>
      <c r="P5518" s="8"/>
      <c r="Q5518" s="8"/>
      <c r="R5518" s="8"/>
      <c r="S5518" s="8"/>
      <c r="T5518" s="8"/>
      <c r="U5518" s="8"/>
      <c r="V5518" s="8"/>
      <c r="W5518" s="8"/>
    </row>
    <row r="5519" spans="1:23" ht="14.25" customHeight="1">
      <c r="A5519" s="7">
        <v>38285</v>
      </c>
      <c r="B5519" s="8">
        <v>3.0009000000000001</v>
      </c>
      <c r="C5519" s="8">
        <v>4.9165999999999999</v>
      </c>
      <c r="D5519" s="8">
        <v>1.9156999999999997</v>
      </c>
      <c r="E5519" s="8">
        <v>3.25</v>
      </c>
      <c r="F5519" s="8">
        <v>3.99</v>
      </c>
      <c r="G5519" s="8">
        <v>84.97</v>
      </c>
      <c r="H5519" s="8"/>
      <c r="I5519" s="8"/>
      <c r="J5519" s="8"/>
      <c r="N5519" s="7"/>
      <c r="O5519" s="8"/>
      <c r="P5519" s="8"/>
      <c r="Q5519" s="8"/>
      <c r="R5519" s="8"/>
      <c r="S5519" s="8"/>
      <c r="T5519" s="8"/>
      <c r="U5519" s="8"/>
      <c r="V5519" s="8"/>
      <c r="W5519" s="8"/>
    </row>
    <row r="5520" spans="1:23" ht="14.25" customHeight="1">
      <c r="A5520" s="7">
        <v>38282</v>
      </c>
      <c r="B5520" s="8">
        <v>2.9243999999999999</v>
      </c>
      <c r="C5520" s="8">
        <v>5.0224000000000002</v>
      </c>
      <c r="D5520" s="8">
        <v>2.0980000000000003</v>
      </c>
      <c r="E5520" s="8">
        <v>3.26</v>
      </c>
      <c r="F5520" s="8">
        <v>4</v>
      </c>
      <c r="G5520" s="8">
        <v>85.87</v>
      </c>
      <c r="H5520" s="8"/>
      <c r="I5520" s="8"/>
      <c r="J5520" s="8"/>
      <c r="N5520" s="7"/>
      <c r="O5520" s="8"/>
      <c r="P5520" s="8"/>
      <c r="Q5520" s="8"/>
      <c r="R5520" s="8"/>
      <c r="S5520" s="8"/>
      <c r="T5520" s="8"/>
      <c r="U5520" s="8"/>
      <c r="V5520" s="8"/>
      <c r="W5520" s="8"/>
    </row>
    <row r="5521" spans="1:23" ht="14.25" customHeight="1">
      <c r="A5521" s="7">
        <v>38281</v>
      </c>
      <c r="B5521" s="8">
        <v>2.8883000000000001</v>
      </c>
      <c r="C5521" s="8">
        <v>4.9709000000000003</v>
      </c>
      <c r="D5521" s="8">
        <v>2.0826000000000002</v>
      </c>
      <c r="E5521" s="8">
        <v>3.29</v>
      </c>
      <c r="F5521" s="8">
        <v>4.01</v>
      </c>
      <c r="G5521" s="8">
        <v>86.1</v>
      </c>
      <c r="H5521" s="8"/>
      <c r="I5521" s="8"/>
      <c r="J5521" s="8"/>
      <c r="N5521" s="7"/>
      <c r="O5521" s="8"/>
      <c r="P5521" s="8"/>
      <c r="Q5521" s="8"/>
      <c r="R5521" s="8"/>
      <c r="S5521" s="8"/>
      <c r="T5521" s="8"/>
      <c r="U5521" s="8"/>
      <c r="V5521" s="8"/>
      <c r="W5521" s="8"/>
    </row>
    <row r="5522" spans="1:23" ht="14.25" customHeight="1">
      <c r="A5522" s="7">
        <v>38280</v>
      </c>
      <c r="B5522" s="8">
        <v>3.0133999999999999</v>
      </c>
      <c r="C5522" s="8">
        <v>4.9828000000000001</v>
      </c>
      <c r="D5522" s="8">
        <v>1.9694000000000003</v>
      </c>
      <c r="E5522" s="8">
        <v>3.26</v>
      </c>
      <c r="F5522" s="8">
        <v>4.01</v>
      </c>
      <c r="G5522" s="8">
        <v>86.37</v>
      </c>
      <c r="H5522" s="8"/>
      <c r="I5522" s="8"/>
      <c r="J5522" s="8"/>
      <c r="N5522" s="7"/>
      <c r="O5522" s="8"/>
      <c r="P5522" s="8"/>
      <c r="Q5522" s="8"/>
      <c r="R5522" s="8"/>
      <c r="S5522" s="8"/>
      <c r="T5522" s="8"/>
      <c r="U5522" s="8"/>
      <c r="V5522" s="8"/>
      <c r="W5522" s="8"/>
    </row>
    <row r="5523" spans="1:23" ht="14.25" customHeight="1">
      <c r="A5523" s="7">
        <v>38279</v>
      </c>
      <c r="B5523" s="8">
        <v>3.0413000000000001</v>
      </c>
      <c r="C5523" s="8">
        <v>5.0155000000000003</v>
      </c>
      <c r="D5523" s="8">
        <v>1.9742000000000002</v>
      </c>
      <c r="E5523" s="8">
        <v>3.32</v>
      </c>
      <c r="F5523" s="8">
        <v>4.07</v>
      </c>
      <c r="G5523" s="8">
        <v>86.84</v>
      </c>
      <c r="H5523" s="8"/>
      <c r="I5523" s="8"/>
      <c r="J5523" s="8"/>
      <c r="N5523" s="7"/>
      <c r="O5523" s="8"/>
      <c r="P5523" s="8"/>
      <c r="Q5523" s="8"/>
      <c r="R5523" s="8"/>
      <c r="S5523" s="8"/>
      <c r="T5523" s="8"/>
      <c r="U5523" s="8"/>
      <c r="V5523" s="8"/>
      <c r="W5523" s="8"/>
    </row>
    <row r="5524" spans="1:23" ht="14.25" customHeight="1">
      <c r="A5524" s="7">
        <v>38278</v>
      </c>
      <c r="B5524" s="8">
        <v>2.9045000000000001</v>
      </c>
      <c r="C5524" s="8">
        <v>4.976</v>
      </c>
      <c r="D5524" s="8">
        <v>2.0714999999999999</v>
      </c>
      <c r="E5524" s="8">
        <v>3.31</v>
      </c>
      <c r="F5524" s="8">
        <v>4.07</v>
      </c>
      <c r="G5524" s="8">
        <v>87.06</v>
      </c>
      <c r="H5524" s="8"/>
      <c r="I5524" s="8"/>
      <c r="J5524" s="8"/>
      <c r="N5524" s="7"/>
      <c r="O5524" s="8"/>
      <c r="P5524" s="8"/>
      <c r="Q5524" s="8"/>
      <c r="R5524" s="8"/>
      <c r="S5524" s="8"/>
      <c r="T5524" s="8"/>
      <c r="U5524" s="8"/>
      <c r="V5524" s="8"/>
      <c r="W5524" s="8"/>
    </row>
    <row r="5525" spans="1:23" ht="14.25" customHeight="1">
      <c r="A5525" s="7">
        <v>38275</v>
      </c>
      <c r="B5525" s="8">
        <v>2.9539</v>
      </c>
      <c r="C5525" s="8">
        <v>5.0176999999999996</v>
      </c>
      <c r="D5525" s="8">
        <v>2.0637999999999996</v>
      </c>
      <c r="E5525" s="8">
        <v>3.31</v>
      </c>
      <c r="F5525" s="8">
        <v>4.07</v>
      </c>
      <c r="G5525" s="8">
        <v>87.12</v>
      </c>
      <c r="H5525" s="8"/>
      <c r="I5525" s="8"/>
      <c r="J5525" s="8"/>
      <c r="N5525" s="7"/>
      <c r="O5525" s="8"/>
      <c r="P5525" s="8"/>
      <c r="Q5525" s="8"/>
      <c r="R5525" s="8"/>
      <c r="S5525" s="8"/>
      <c r="T5525" s="8"/>
      <c r="U5525" s="8"/>
      <c r="V5525" s="8"/>
      <c r="W5525" s="8"/>
    </row>
    <row r="5526" spans="1:23" ht="14.25" customHeight="1">
      <c r="A5526" s="7">
        <v>38274</v>
      </c>
      <c r="B5526" s="8">
        <v>2.9668000000000001</v>
      </c>
      <c r="C5526" s="8">
        <v>4.9812000000000003</v>
      </c>
      <c r="D5526" s="8">
        <v>2.0144000000000002</v>
      </c>
      <c r="E5526" s="8">
        <v>3.26</v>
      </c>
      <c r="F5526" s="8">
        <v>4.03</v>
      </c>
      <c r="G5526" s="8">
        <v>87.65</v>
      </c>
      <c r="H5526" s="8"/>
      <c r="I5526" s="8"/>
      <c r="J5526" s="8"/>
      <c r="N5526" s="7"/>
      <c r="O5526" s="8"/>
      <c r="P5526" s="8"/>
      <c r="Q5526" s="8"/>
      <c r="R5526" s="8"/>
      <c r="S5526" s="8"/>
      <c r="T5526" s="8"/>
      <c r="U5526" s="8"/>
      <c r="V5526" s="8"/>
      <c r="W5526" s="8"/>
    </row>
    <row r="5527" spans="1:23" ht="14.25" customHeight="1">
      <c r="A5527" s="7">
        <v>38273</v>
      </c>
      <c r="B5527" s="8">
        <v>2.9786999999999999</v>
      </c>
      <c r="C5527" s="8">
        <v>4.9649999999999999</v>
      </c>
      <c r="D5527" s="8">
        <v>1.9863</v>
      </c>
      <c r="E5527" s="8">
        <v>3.32</v>
      </c>
      <c r="F5527" s="8">
        <v>4.09</v>
      </c>
      <c r="G5527" s="8">
        <v>87.84</v>
      </c>
      <c r="H5527" s="8"/>
      <c r="I5527" s="8"/>
      <c r="J5527" s="8"/>
      <c r="N5527" s="7"/>
      <c r="O5527" s="8"/>
      <c r="P5527" s="8"/>
      <c r="Q5527" s="8"/>
      <c r="R5527" s="8"/>
      <c r="S5527" s="8"/>
      <c r="T5527" s="8"/>
      <c r="U5527" s="8"/>
      <c r="V5527" s="8"/>
      <c r="W5527" s="8"/>
    </row>
    <row r="5528" spans="1:23" ht="14.25" customHeight="1">
      <c r="A5528" s="7">
        <v>38272</v>
      </c>
      <c r="B5528" s="8">
        <v>2.9451999999999998</v>
      </c>
      <c r="C5528" s="8">
        <v>5.0575000000000001</v>
      </c>
      <c r="D5528" s="8">
        <v>2.1123000000000003</v>
      </c>
      <c r="E5528" s="8">
        <v>3.35</v>
      </c>
      <c r="F5528" s="8">
        <v>4.12</v>
      </c>
      <c r="G5528" s="8">
        <v>87.92</v>
      </c>
      <c r="H5528" s="8"/>
      <c r="I5528" s="8"/>
      <c r="J5528" s="8"/>
      <c r="N5528" s="7"/>
      <c r="O5528" s="8"/>
      <c r="P5528" s="8"/>
      <c r="Q5528" s="8"/>
      <c r="R5528" s="8"/>
      <c r="S5528" s="8"/>
      <c r="T5528" s="8"/>
      <c r="U5528" s="8"/>
      <c r="V5528" s="8"/>
      <c r="W5528" s="8"/>
    </row>
    <row r="5529" spans="1:23" ht="14.25" customHeight="1">
      <c r="A5529" s="7">
        <v>38271</v>
      </c>
      <c r="B5529" s="8">
        <v>3.0385</v>
      </c>
      <c r="C5529" s="8">
        <v>5.0682</v>
      </c>
      <c r="D5529" s="8">
        <v>2.0297000000000001</v>
      </c>
      <c r="E5529" s="8">
        <v>3.39</v>
      </c>
      <c r="F5529" s="8">
        <v>4.1500000000000004</v>
      </c>
      <c r="G5529" s="8">
        <v>87.58</v>
      </c>
      <c r="H5529" s="8"/>
      <c r="I5529" s="8"/>
      <c r="J5529" s="8"/>
      <c r="N5529" s="7"/>
      <c r="O5529" s="8"/>
      <c r="P5529" s="8"/>
      <c r="Q5529" s="8"/>
      <c r="R5529" s="8"/>
      <c r="S5529" s="8"/>
      <c r="T5529" s="8"/>
      <c r="U5529" s="8"/>
      <c r="V5529" s="8"/>
      <c r="W5529" s="8"/>
    </row>
    <row r="5530" spans="1:23" ht="14.25" customHeight="1">
      <c r="A5530" s="7">
        <v>38270</v>
      </c>
      <c r="B5530" s="8">
        <v>3.1110000000000002</v>
      </c>
      <c r="C5530" s="8">
        <v>5.1260000000000003</v>
      </c>
      <c r="D5530" s="8">
        <v>2.0150000000000001</v>
      </c>
      <c r="E5530" s="8">
        <v>3.39</v>
      </c>
      <c r="F5530" s="8">
        <v>4.1500000000000004</v>
      </c>
      <c r="G5530" s="8">
        <v>87.51</v>
      </c>
      <c r="H5530" s="8"/>
      <c r="I5530" s="8"/>
      <c r="J5530" s="8"/>
      <c r="N5530" s="7"/>
      <c r="O5530" s="8"/>
      <c r="P5530" s="8"/>
      <c r="Q5530" s="8"/>
      <c r="R5530" s="8"/>
      <c r="S5530" s="8"/>
      <c r="T5530" s="8"/>
      <c r="U5530" s="8"/>
      <c r="V5530" s="8"/>
      <c r="W5530" s="8"/>
    </row>
    <row r="5531" spans="1:23" ht="14.25" customHeight="1">
      <c r="A5531" s="7">
        <v>38269</v>
      </c>
      <c r="B5531" s="8">
        <v>3.0569000000000002</v>
      </c>
      <c r="C5531" s="8">
        <v>5.1326999999999998</v>
      </c>
      <c r="D5531" s="8">
        <v>2.0757999999999996</v>
      </c>
      <c r="E5531" s="8">
        <v>3.39</v>
      </c>
      <c r="F5531" s="8">
        <v>4.1500000000000004</v>
      </c>
      <c r="G5531" s="8">
        <v>87.51</v>
      </c>
      <c r="H5531" s="8"/>
      <c r="I5531" s="8"/>
      <c r="J5531" s="8"/>
      <c r="N5531" s="7"/>
      <c r="O5531" s="8"/>
      <c r="P5531" s="8"/>
      <c r="Q5531" s="8"/>
      <c r="R5531" s="8"/>
      <c r="S5531" s="8"/>
      <c r="T5531" s="8"/>
      <c r="U5531" s="8"/>
      <c r="V5531" s="8"/>
      <c r="W5531" s="8"/>
    </row>
    <row r="5532" spans="1:23" ht="14.25" customHeight="1">
      <c r="A5532" s="7">
        <v>38268</v>
      </c>
      <c r="B5532" s="8">
        <v>2.9182000000000001</v>
      </c>
      <c r="C5532" s="8">
        <v>5.3190999999999997</v>
      </c>
      <c r="D5532" s="8">
        <v>2.4008999999999996</v>
      </c>
      <c r="E5532" s="8">
        <v>3.39</v>
      </c>
      <c r="F5532" s="8">
        <v>4.1500000000000004</v>
      </c>
      <c r="G5532" s="8">
        <v>87.51</v>
      </c>
      <c r="H5532" s="8"/>
      <c r="I5532" s="8"/>
      <c r="J5532" s="8"/>
      <c r="N5532" s="7"/>
      <c r="O5532" s="8"/>
      <c r="P5532" s="8"/>
      <c r="Q5532" s="8"/>
      <c r="R5532" s="8"/>
      <c r="S5532" s="8"/>
      <c r="T5532" s="8"/>
      <c r="U5532" s="8"/>
      <c r="V5532" s="8"/>
      <c r="W5532" s="8"/>
    </row>
    <row r="5533" spans="1:23" ht="14.25" customHeight="1">
      <c r="A5533" s="7">
        <v>38267</v>
      </c>
      <c r="B5533" s="8">
        <v>2.9554</v>
      </c>
      <c r="C5533" s="8">
        <v>5.1265999999999998</v>
      </c>
      <c r="D5533" s="8">
        <v>2.1711999999999998</v>
      </c>
      <c r="E5533" s="8">
        <v>3.53</v>
      </c>
      <c r="F5533" s="8">
        <v>4.26</v>
      </c>
      <c r="G5533" s="8">
        <v>88.37</v>
      </c>
      <c r="H5533" s="8"/>
      <c r="I5533" s="8"/>
      <c r="J5533" s="8"/>
      <c r="N5533" s="7"/>
      <c r="O5533" s="8"/>
      <c r="P5533" s="8"/>
      <c r="Q5533" s="8"/>
      <c r="R5533" s="8"/>
      <c r="S5533" s="8"/>
      <c r="T5533" s="8"/>
      <c r="U5533" s="8"/>
      <c r="V5533" s="8"/>
      <c r="W5533" s="8"/>
    </row>
    <row r="5534" spans="1:23" ht="14.25" customHeight="1">
      <c r="A5534" s="7">
        <v>38266</v>
      </c>
      <c r="B5534" s="8">
        <v>2.9554</v>
      </c>
      <c r="C5534" s="8">
        <v>5.1265999999999998</v>
      </c>
      <c r="D5534" s="8">
        <v>2.1711999999999998</v>
      </c>
      <c r="E5534" s="8">
        <v>3.51</v>
      </c>
      <c r="F5534" s="8">
        <v>4.2300000000000004</v>
      </c>
      <c r="G5534" s="8">
        <v>88.48</v>
      </c>
      <c r="H5534" s="8"/>
      <c r="I5534" s="8"/>
      <c r="J5534" s="8"/>
      <c r="N5534" s="7"/>
      <c r="O5534" s="8"/>
      <c r="P5534" s="8"/>
      <c r="Q5534" s="8"/>
      <c r="R5534" s="8"/>
      <c r="S5534" s="8"/>
      <c r="T5534" s="8"/>
      <c r="U5534" s="8"/>
      <c r="V5534" s="8"/>
      <c r="W5534" s="8"/>
    </row>
    <row r="5535" spans="1:23" ht="14.25" customHeight="1">
      <c r="A5535" s="7">
        <v>38265</v>
      </c>
      <c r="B5535" s="8">
        <v>2.9554</v>
      </c>
      <c r="C5535" s="8">
        <v>5.1265999999999998</v>
      </c>
      <c r="D5535" s="8">
        <v>2.1711999999999998</v>
      </c>
      <c r="E5535" s="8">
        <v>3.44</v>
      </c>
      <c r="F5535" s="8">
        <v>4.18</v>
      </c>
      <c r="G5535" s="8">
        <v>88.17</v>
      </c>
      <c r="H5535" s="8"/>
      <c r="I5535" s="8"/>
      <c r="J5535" s="8"/>
      <c r="N5535" s="7"/>
      <c r="O5535" s="8"/>
      <c r="P5535" s="8"/>
      <c r="Q5535" s="8"/>
      <c r="R5535" s="8"/>
      <c r="S5535" s="8"/>
      <c r="T5535" s="8"/>
      <c r="U5535" s="8"/>
      <c r="V5535" s="8"/>
      <c r="W5535" s="8"/>
    </row>
    <row r="5536" spans="1:23" ht="14.25" customHeight="1">
      <c r="A5536" s="7">
        <v>38264</v>
      </c>
      <c r="B5536" s="8">
        <v>2.9554</v>
      </c>
      <c r="C5536" s="8">
        <v>5.1265999999999998</v>
      </c>
      <c r="D5536" s="8">
        <v>2.1711999999999998</v>
      </c>
      <c r="E5536" s="8">
        <v>3.44</v>
      </c>
      <c r="F5536" s="8">
        <v>4.1900000000000004</v>
      </c>
      <c r="G5536" s="8">
        <v>88.41</v>
      </c>
      <c r="H5536" s="8"/>
      <c r="I5536" s="8"/>
      <c r="J5536" s="8"/>
      <c r="N5536" s="7"/>
      <c r="O5536" s="8"/>
      <c r="P5536" s="8"/>
      <c r="Q5536" s="8"/>
      <c r="R5536" s="8"/>
      <c r="S5536" s="8"/>
      <c r="T5536" s="8"/>
      <c r="U5536" s="8"/>
      <c r="V5536" s="8"/>
      <c r="W5536" s="8"/>
    </row>
    <row r="5537" spans="1:23" ht="14.25" customHeight="1">
      <c r="A5537" s="7">
        <v>38261</v>
      </c>
      <c r="B5537" s="8">
        <v>2.9554</v>
      </c>
      <c r="C5537" s="8">
        <v>5.1265999999999998</v>
      </c>
      <c r="D5537" s="8">
        <v>2.1711999999999998</v>
      </c>
      <c r="E5537" s="8">
        <v>3.44</v>
      </c>
      <c r="F5537" s="8">
        <v>4.21</v>
      </c>
      <c r="G5537" s="8">
        <v>87.62</v>
      </c>
      <c r="H5537" s="8"/>
      <c r="I5537" s="8"/>
      <c r="J5537" s="8"/>
      <c r="N5537" s="7"/>
      <c r="O5537" s="8"/>
      <c r="P5537" s="8"/>
      <c r="Q5537" s="8"/>
      <c r="R5537" s="8"/>
      <c r="S5537" s="8"/>
      <c r="T5537" s="8"/>
      <c r="U5537" s="8"/>
      <c r="V5537" s="8"/>
      <c r="W5537" s="8"/>
    </row>
    <row r="5538" spans="1:23" ht="14.25" customHeight="1">
      <c r="A5538" s="7">
        <v>38260</v>
      </c>
      <c r="B5538" s="8">
        <v>2.9554</v>
      </c>
      <c r="C5538" s="8">
        <v>5.1265999999999998</v>
      </c>
      <c r="D5538" s="8">
        <v>2.1711999999999998</v>
      </c>
      <c r="E5538" s="8">
        <v>3.38</v>
      </c>
      <c r="F5538" s="8">
        <v>4.1399999999999997</v>
      </c>
      <c r="G5538" s="8">
        <v>87.38</v>
      </c>
      <c r="H5538" s="8"/>
      <c r="I5538" s="8"/>
      <c r="J5538" s="8"/>
      <c r="N5538" s="7"/>
      <c r="O5538" s="8"/>
      <c r="P5538" s="8"/>
      <c r="Q5538" s="8"/>
      <c r="R5538" s="8"/>
      <c r="S5538" s="8"/>
      <c r="T5538" s="8"/>
      <c r="U5538" s="8"/>
      <c r="V5538" s="8"/>
      <c r="W5538" s="8"/>
    </row>
    <row r="5539" spans="1:23" ht="14.25" customHeight="1">
      <c r="A5539" s="7">
        <v>38259</v>
      </c>
      <c r="B5539" s="8">
        <v>2.8727999999999998</v>
      </c>
      <c r="C5539" s="8">
        <v>5.1657000000000002</v>
      </c>
      <c r="D5539" s="8">
        <v>2.2929000000000004</v>
      </c>
      <c r="E5539" s="8">
        <v>3.37</v>
      </c>
      <c r="F5539" s="8">
        <v>4.0999999999999996</v>
      </c>
      <c r="G5539" s="8">
        <v>88.09</v>
      </c>
      <c r="H5539" s="8"/>
      <c r="I5539" s="8"/>
      <c r="J5539" s="8"/>
      <c r="N5539" s="7"/>
      <c r="O5539" s="8"/>
      <c r="P5539" s="8"/>
      <c r="Q5539" s="8"/>
      <c r="R5539" s="8"/>
      <c r="S5539" s="8"/>
      <c r="T5539" s="8"/>
      <c r="U5539" s="8"/>
      <c r="V5539" s="8"/>
      <c r="W5539" s="8"/>
    </row>
    <row r="5540" spans="1:23" ht="14.25" customHeight="1">
      <c r="A5540" s="7">
        <v>38258</v>
      </c>
      <c r="B5540" s="8">
        <v>2.8708999999999998</v>
      </c>
      <c r="C5540" s="8">
        <v>5.1374000000000004</v>
      </c>
      <c r="D5540" s="8">
        <v>2.2665000000000006</v>
      </c>
      <c r="E5540" s="8">
        <v>3.28</v>
      </c>
      <c r="F5540" s="8">
        <v>4.0199999999999996</v>
      </c>
      <c r="G5540" s="8">
        <v>88.11</v>
      </c>
      <c r="H5540" s="8"/>
      <c r="I5540" s="8"/>
      <c r="J5540" s="8"/>
      <c r="N5540" s="7"/>
      <c r="O5540" s="8"/>
      <c r="P5540" s="8"/>
      <c r="Q5540" s="8"/>
      <c r="R5540" s="8"/>
      <c r="S5540" s="8"/>
      <c r="T5540" s="8"/>
      <c r="U5540" s="8"/>
      <c r="V5540" s="8"/>
      <c r="W5540" s="8"/>
    </row>
    <row r="5541" spans="1:23" ht="14.25" customHeight="1">
      <c r="A5541" s="7">
        <v>38257</v>
      </c>
      <c r="B5541" s="8">
        <v>2.7608999999999999</v>
      </c>
      <c r="C5541" s="8">
        <v>5.1555999999999997</v>
      </c>
      <c r="D5541" s="8">
        <v>2.3946999999999998</v>
      </c>
      <c r="E5541" s="8">
        <v>3.29</v>
      </c>
      <c r="F5541" s="8">
        <v>4.01</v>
      </c>
      <c r="G5541" s="8">
        <v>88.21</v>
      </c>
      <c r="H5541" s="8"/>
      <c r="I5541" s="8"/>
      <c r="J5541" s="8"/>
      <c r="N5541" s="7"/>
      <c r="O5541" s="8"/>
      <c r="P5541" s="8"/>
      <c r="Q5541" s="8"/>
      <c r="R5541" s="8"/>
      <c r="S5541" s="8"/>
      <c r="T5541" s="8"/>
      <c r="U5541" s="8"/>
      <c r="V5541" s="8"/>
      <c r="W5541" s="8"/>
    </row>
    <row r="5542" spans="1:23" ht="14.25" customHeight="1">
      <c r="A5542" s="7">
        <v>38254</v>
      </c>
      <c r="B5542" s="8">
        <v>3.0223</v>
      </c>
      <c r="C5542" s="8">
        <v>5.1429</v>
      </c>
      <c r="D5542" s="8">
        <v>2.1206</v>
      </c>
      <c r="E5542" s="8">
        <v>3.33</v>
      </c>
      <c r="F5542" s="8">
        <v>4.04</v>
      </c>
      <c r="G5542" s="8">
        <v>88.4</v>
      </c>
      <c r="H5542" s="8"/>
      <c r="I5542" s="8"/>
      <c r="J5542" s="8"/>
      <c r="N5542" s="7"/>
      <c r="O5542" s="8"/>
      <c r="P5542" s="8"/>
      <c r="Q5542" s="8"/>
      <c r="R5542" s="8"/>
      <c r="S5542" s="8"/>
      <c r="T5542" s="8"/>
      <c r="U5542" s="8"/>
      <c r="V5542" s="8"/>
      <c r="W5542" s="8"/>
    </row>
    <row r="5543" spans="1:23" ht="14.25" customHeight="1">
      <c r="A5543" s="7">
        <v>38253</v>
      </c>
      <c r="B5543" s="8">
        <v>3.0466000000000002</v>
      </c>
      <c r="C5543" s="8">
        <v>5.1776</v>
      </c>
      <c r="D5543" s="8">
        <v>2.1309999999999998</v>
      </c>
      <c r="E5543" s="8">
        <v>3.3</v>
      </c>
      <c r="F5543" s="8">
        <v>4.0199999999999996</v>
      </c>
      <c r="G5543" s="8">
        <v>88.41</v>
      </c>
      <c r="H5543" s="8"/>
      <c r="I5543" s="8"/>
      <c r="J5543" s="8"/>
      <c r="N5543" s="7"/>
      <c r="O5543" s="8"/>
      <c r="P5543" s="8"/>
      <c r="Q5543" s="8"/>
      <c r="R5543" s="8"/>
      <c r="S5543" s="8"/>
      <c r="T5543" s="8"/>
      <c r="U5543" s="8"/>
      <c r="V5543" s="8"/>
      <c r="W5543" s="8"/>
    </row>
    <row r="5544" spans="1:23" ht="14.25" customHeight="1">
      <c r="A5544" s="7">
        <v>38252</v>
      </c>
      <c r="B5544" s="8">
        <v>2.9338000000000002</v>
      </c>
      <c r="C5544" s="8">
        <v>5.2731000000000003</v>
      </c>
      <c r="D5544" s="8">
        <v>2.3393000000000002</v>
      </c>
      <c r="E5544" s="8">
        <v>3.26</v>
      </c>
      <c r="F5544" s="8">
        <v>4</v>
      </c>
      <c r="G5544" s="8">
        <v>88.51</v>
      </c>
      <c r="H5544" s="8"/>
      <c r="I5544" s="8"/>
      <c r="J5544" s="8"/>
      <c r="N5544" s="7"/>
      <c r="O5544" s="8"/>
      <c r="P5544" s="8"/>
      <c r="Q5544" s="8"/>
      <c r="R5544" s="8"/>
      <c r="S5544" s="8"/>
      <c r="T5544" s="8"/>
      <c r="U5544" s="8"/>
      <c r="V5544" s="8"/>
      <c r="W5544" s="8"/>
    </row>
    <row r="5545" spans="1:23" ht="14.25" customHeight="1">
      <c r="A5545" s="7">
        <v>38251</v>
      </c>
      <c r="B5545" s="8">
        <v>3.0853999999999999</v>
      </c>
      <c r="C5545" s="8">
        <v>5.0206999999999997</v>
      </c>
      <c r="D5545" s="8">
        <v>1.9352999999999998</v>
      </c>
      <c r="E5545" s="8">
        <v>3.28</v>
      </c>
      <c r="F5545" s="8">
        <v>4.05</v>
      </c>
      <c r="G5545" s="8">
        <v>88.13</v>
      </c>
      <c r="H5545" s="8"/>
      <c r="I5545" s="8"/>
      <c r="J5545" s="8"/>
      <c r="N5545" s="7"/>
      <c r="O5545" s="8"/>
      <c r="P5545" s="8"/>
      <c r="Q5545" s="8"/>
      <c r="R5545" s="8"/>
      <c r="S5545" s="8"/>
      <c r="T5545" s="8"/>
      <c r="U5545" s="8"/>
      <c r="V5545" s="8"/>
      <c r="W5545" s="8"/>
    </row>
    <row r="5546" spans="1:23" ht="14.25" customHeight="1">
      <c r="A5546" s="7">
        <v>38250</v>
      </c>
      <c r="B5546" s="8">
        <v>3.0186999999999999</v>
      </c>
      <c r="C5546" s="8">
        <v>5.2686999999999999</v>
      </c>
      <c r="D5546" s="8">
        <v>2.25</v>
      </c>
      <c r="E5546" s="8">
        <v>3.28</v>
      </c>
      <c r="F5546" s="8">
        <v>4.07</v>
      </c>
      <c r="G5546" s="8">
        <v>88.99</v>
      </c>
      <c r="H5546" s="8"/>
      <c r="I5546" s="8"/>
      <c r="J5546" s="8"/>
      <c r="N5546" s="7"/>
      <c r="O5546" s="8"/>
      <c r="P5546" s="8"/>
      <c r="Q5546" s="8"/>
      <c r="R5546" s="8"/>
      <c r="S5546" s="8"/>
      <c r="T5546" s="8"/>
      <c r="U5546" s="8"/>
      <c r="V5546" s="8"/>
      <c r="W5546" s="8"/>
    </row>
    <row r="5547" spans="1:23" ht="14.25" customHeight="1">
      <c r="A5547" s="7">
        <v>38247</v>
      </c>
      <c r="B5547" s="8">
        <v>3.0589</v>
      </c>
      <c r="C5547" s="8">
        <v>5.1718000000000002</v>
      </c>
      <c r="D5547" s="8">
        <v>2.1129000000000002</v>
      </c>
      <c r="E5547" s="8">
        <v>3.35</v>
      </c>
      <c r="F5547" s="8">
        <v>4.1399999999999997</v>
      </c>
      <c r="G5547" s="8">
        <v>88.89</v>
      </c>
      <c r="H5547" s="8"/>
      <c r="I5547" s="8"/>
      <c r="J5547" s="8"/>
      <c r="N5547" s="7"/>
      <c r="O5547" s="8"/>
      <c r="P5547" s="8"/>
      <c r="Q5547" s="8"/>
      <c r="R5547" s="8"/>
      <c r="S5547" s="8"/>
      <c r="T5547" s="8"/>
      <c r="U5547" s="8"/>
      <c r="V5547" s="8"/>
      <c r="W5547" s="8"/>
    </row>
    <row r="5548" spans="1:23" ht="14.25" customHeight="1">
      <c r="A5548" s="7">
        <v>38246</v>
      </c>
      <c r="B5548" s="8">
        <v>3.109</v>
      </c>
      <c r="C5548" s="8">
        <v>5.1742999999999997</v>
      </c>
      <c r="D5548" s="8">
        <v>2.0652999999999997</v>
      </c>
      <c r="E5548" s="8">
        <v>3.29</v>
      </c>
      <c r="F5548" s="8">
        <v>4.08</v>
      </c>
      <c r="G5548" s="8">
        <v>88.79</v>
      </c>
      <c r="H5548" s="8"/>
      <c r="I5548" s="8"/>
      <c r="J5548" s="8"/>
      <c r="N5548" s="7"/>
      <c r="O5548" s="8"/>
      <c r="P5548" s="8"/>
      <c r="Q5548" s="8"/>
      <c r="R5548" s="8"/>
      <c r="S5548" s="8"/>
      <c r="T5548" s="8"/>
      <c r="U5548" s="8"/>
      <c r="V5548" s="8"/>
      <c r="W5548" s="8"/>
    </row>
    <row r="5549" spans="1:23" ht="14.25" customHeight="1">
      <c r="A5549" s="7">
        <v>38245</v>
      </c>
      <c r="B5549" s="8">
        <v>3.0116999999999998</v>
      </c>
      <c r="C5549" s="8">
        <v>5.2149000000000001</v>
      </c>
      <c r="D5549" s="8">
        <v>2.2032000000000003</v>
      </c>
      <c r="E5549" s="8">
        <v>3.39</v>
      </c>
      <c r="F5549" s="8">
        <v>4.18</v>
      </c>
      <c r="G5549" s="8">
        <v>89.17</v>
      </c>
      <c r="H5549" s="8"/>
      <c r="I5549" s="8"/>
      <c r="J5549" s="8"/>
      <c r="N5549" s="7"/>
      <c r="O5549" s="8"/>
      <c r="P5549" s="8"/>
      <c r="Q5549" s="8"/>
      <c r="R5549" s="8"/>
      <c r="S5549" s="8"/>
      <c r="T5549" s="8"/>
      <c r="U5549" s="8"/>
      <c r="V5549" s="8"/>
      <c r="W5549" s="8"/>
    </row>
    <row r="5550" spans="1:23" ht="14.25" customHeight="1">
      <c r="A5550" s="7">
        <v>38244</v>
      </c>
      <c r="B5550" s="8">
        <v>3.0634999999999999</v>
      </c>
      <c r="C5550" s="8">
        <v>5.2587999999999999</v>
      </c>
      <c r="D5550" s="8">
        <v>2.1953</v>
      </c>
      <c r="E5550" s="8">
        <v>3.35</v>
      </c>
      <c r="F5550" s="8">
        <v>4.1500000000000004</v>
      </c>
      <c r="G5550" s="8">
        <v>88.46</v>
      </c>
      <c r="H5550" s="8"/>
      <c r="I5550" s="8"/>
      <c r="J5550" s="8"/>
      <c r="N5550" s="7"/>
      <c r="O5550" s="8"/>
      <c r="P5550" s="8"/>
      <c r="Q5550" s="8"/>
      <c r="R5550" s="8"/>
      <c r="S5550" s="8"/>
      <c r="T5550" s="8"/>
      <c r="U5550" s="8"/>
      <c r="V5550" s="8"/>
      <c r="W5550" s="8"/>
    </row>
    <row r="5551" spans="1:23" ht="14.25" customHeight="1">
      <c r="A5551" s="7">
        <v>38243</v>
      </c>
      <c r="B5551" s="8">
        <v>3.2010000000000001</v>
      </c>
      <c r="C5551" s="8">
        <v>5.2061999999999999</v>
      </c>
      <c r="D5551" s="8">
        <v>2.0051999999999999</v>
      </c>
      <c r="E5551" s="8">
        <v>3.38</v>
      </c>
      <c r="F5551" s="8">
        <v>4.16</v>
      </c>
      <c r="G5551" s="8">
        <v>88.54</v>
      </c>
      <c r="H5551" s="8"/>
      <c r="I5551" s="8"/>
      <c r="J5551" s="8"/>
      <c r="N5551" s="7"/>
      <c r="O5551" s="8"/>
      <c r="P5551" s="8"/>
      <c r="Q5551" s="8"/>
      <c r="R5551" s="8"/>
      <c r="S5551" s="8"/>
      <c r="T5551" s="8"/>
      <c r="U5551" s="8"/>
      <c r="V5551" s="8"/>
      <c r="W5551" s="8"/>
    </row>
    <row r="5552" spans="1:23" ht="14.25" customHeight="1">
      <c r="A5552" s="7">
        <v>38240</v>
      </c>
      <c r="B5552" s="8">
        <v>2.9971999999999999</v>
      </c>
      <c r="C5552" s="8">
        <v>5.3727</v>
      </c>
      <c r="D5552" s="8">
        <v>2.3755000000000002</v>
      </c>
      <c r="E5552" s="8">
        <v>3.4</v>
      </c>
      <c r="F5552" s="8">
        <v>4.1900000000000004</v>
      </c>
      <c r="G5552" s="8">
        <v>88.39</v>
      </c>
      <c r="H5552" s="8"/>
      <c r="I5552" s="8"/>
      <c r="J5552" s="8"/>
      <c r="N5552" s="7"/>
      <c r="O5552" s="8"/>
      <c r="P5552" s="8"/>
      <c r="Q5552" s="8"/>
      <c r="R5552" s="8"/>
      <c r="S5552" s="8"/>
      <c r="T5552" s="8"/>
      <c r="U5552" s="8"/>
      <c r="V5552" s="8"/>
      <c r="W5552" s="8"/>
    </row>
    <row r="5553" spans="1:23" ht="14.25" customHeight="1">
      <c r="A5553" s="7">
        <v>38239</v>
      </c>
      <c r="B5553" s="8">
        <v>3.0626000000000002</v>
      </c>
      <c r="C5553" s="8">
        <v>5.1501000000000001</v>
      </c>
      <c r="D5553" s="8">
        <v>2.0874999999999999</v>
      </c>
      <c r="E5553" s="8">
        <v>3.41</v>
      </c>
      <c r="F5553" s="8">
        <v>4.22</v>
      </c>
      <c r="G5553" s="8">
        <v>88.83</v>
      </c>
      <c r="H5553" s="8"/>
      <c r="I5553" s="8"/>
      <c r="J5553" s="8"/>
      <c r="N5553" s="7"/>
      <c r="O5553" s="8"/>
      <c r="P5553" s="8"/>
      <c r="Q5553" s="8"/>
      <c r="R5553" s="8"/>
      <c r="S5553" s="8"/>
      <c r="T5553" s="8"/>
      <c r="U5553" s="8"/>
      <c r="V5553" s="8"/>
      <c r="W5553" s="8"/>
    </row>
    <row r="5554" spans="1:23" ht="14.25" customHeight="1">
      <c r="A5554" s="7">
        <v>38238</v>
      </c>
      <c r="B5554" s="8">
        <v>3.1381000000000001</v>
      </c>
      <c r="C5554" s="8">
        <v>5.1421999999999999</v>
      </c>
      <c r="D5554" s="8">
        <v>2.0040999999999998</v>
      </c>
      <c r="E5554" s="8">
        <v>3.4</v>
      </c>
      <c r="F5554" s="8">
        <v>4.18</v>
      </c>
      <c r="G5554" s="8">
        <v>88.77</v>
      </c>
      <c r="H5554" s="8"/>
      <c r="I5554" s="8"/>
      <c r="J5554" s="8"/>
      <c r="N5554" s="7"/>
      <c r="O5554" s="8"/>
      <c r="P5554" s="8"/>
      <c r="Q5554" s="8"/>
      <c r="R5554" s="8"/>
      <c r="S5554" s="8"/>
      <c r="T5554" s="8"/>
      <c r="U5554" s="8"/>
      <c r="V5554" s="8"/>
      <c r="W5554" s="8"/>
    </row>
    <row r="5555" spans="1:23" ht="14.25" customHeight="1">
      <c r="A5555" s="7">
        <v>38237</v>
      </c>
      <c r="B5555" s="8">
        <v>3.0371999999999999</v>
      </c>
      <c r="C5555" s="8">
        <v>5.1357999999999997</v>
      </c>
      <c r="D5555" s="8">
        <v>2.0985999999999998</v>
      </c>
      <c r="E5555" s="8">
        <v>3.48</v>
      </c>
      <c r="F5555" s="8">
        <v>4.26</v>
      </c>
      <c r="G5555" s="8">
        <v>89.23</v>
      </c>
      <c r="H5555" s="8"/>
      <c r="I5555" s="8"/>
      <c r="J5555" s="8"/>
      <c r="N5555" s="7"/>
      <c r="O5555" s="8"/>
      <c r="P5555" s="8"/>
      <c r="Q5555" s="8"/>
      <c r="R5555" s="8"/>
      <c r="S5555" s="8"/>
      <c r="T5555" s="8"/>
      <c r="U5555" s="8"/>
      <c r="V5555" s="8"/>
      <c r="W5555" s="8"/>
    </row>
    <row r="5556" spans="1:23" ht="14.25" customHeight="1">
      <c r="A5556" s="7">
        <v>38236</v>
      </c>
      <c r="B5556" s="8">
        <v>3.0640000000000001</v>
      </c>
      <c r="C5556" s="8">
        <v>5.1459000000000001</v>
      </c>
      <c r="D5556" s="8">
        <v>2.0819000000000001</v>
      </c>
      <c r="E5556" s="8">
        <v>3.52</v>
      </c>
      <c r="F5556" s="8">
        <v>4.3</v>
      </c>
      <c r="G5556" s="8">
        <v>89.53</v>
      </c>
      <c r="H5556" s="8"/>
      <c r="I5556" s="8"/>
      <c r="J5556" s="8"/>
      <c r="N5556" s="7"/>
      <c r="O5556" s="8"/>
      <c r="P5556" s="8"/>
      <c r="Q5556" s="8"/>
      <c r="R5556" s="8"/>
      <c r="S5556" s="8"/>
      <c r="T5556" s="8"/>
      <c r="U5556" s="8"/>
      <c r="V5556" s="8"/>
      <c r="W5556" s="8"/>
    </row>
    <row r="5557" spans="1:23" ht="14.25" customHeight="1">
      <c r="A5557" s="7">
        <v>38233</v>
      </c>
      <c r="B5557" s="8">
        <v>3.1738</v>
      </c>
      <c r="C5557" s="8">
        <v>5.1486999999999998</v>
      </c>
      <c r="D5557" s="8">
        <v>1.9748999999999999</v>
      </c>
      <c r="E5557" s="8">
        <v>3.52</v>
      </c>
      <c r="F5557" s="8">
        <v>4.3</v>
      </c>
      <c r="G5557" s="8">
        <v>89.63</v>
      </c>
      <c r="H5557" s="8"/>
      <c r="I5557" s="8"/>
      <c r="J5557" s="8"/>
      <c r="N5557" s="7"/>
      <c r="O5557" s="8"/>
      <c r="P5557" s="8"/>
      <c r="Q5557" s="8"/>
      <c r="R5557" s="8"/>
      <c r="S5557" s="8"/>
      <c r="T5557" s="8"/>
      <c r="U5557" s="8"/>
      <c r="V5557" s="8"/>
      <c r="W5557" s="8"/>
    </row>
    <row r="5558" spans="1:23" ht="14.25" customHeight="1">
      <c r="A5558" s="7">
        <v>38232</v>
      </c>
      <c r="B5558" s="8">
        <v>2.9559000000000002</v>
      </c>
      <c r="C5558" s="8">
        <v>5.0885999999999996</v>
      </c>
      <c r="D5558" s="8">
        <v>2.1326999999999994</v>
      </c>
      <c r="E5558" s="8">
        <v>3.4</v>
      </c>
      <c r="F5558" s="8">
        <v>4.2</v>
      </c>
      <c r="G5558" s="8">
        <v>88.98</v>
      </c>
      <c r="H5558" s="8"/>
      <c r="I5558" s="8"/>
      <c r="J5558" s="8"/>
      <c r="N5558" s="7"/>
      <c r="O5558" s="8"/>
      <c r="P5558" s="8"/>
      <c r="Q5558" s="8"/>
      <c r="R5558" s="8"/>
      <c r="S5558" s="8"/>
      <c r="T5558" s="8"/>
      <c r="U5558" s="8"/>
      <c r="V5558" s="8"/>
      <c r="W5558" s="8"/>
    </row>
    <row r="5559" spans="1:23" ht="14.25" customHeight="1">
      <c r="A5559" s="7">
        <v>38231</v>
      </c>
      <c r="B5559" s="8">
        <v>3.2361</v>
      </c>
      <c r="C5559" s="8">
        <v>5.0037000000000003</v>
      </c>
      <c r="D5559" s="8">
        <v>1.7676000000000003</v>
      </c>
      <c r="E5559" s="8">
        <v>3.32</v>
      </c>
      <c r="F5559" s="8">
        <v>4.13</v>
      </c>
      <c r="G5559" s="8">
        <v>88.87</v>
      </c>
      <c r="H5559" s="8"/>
      <c r="I5559" s="8"/>
      <c r="J5559" s="8"/>
      <c r="N5559" s="7"/>
      <c r="O5559" s="8"/>
      <c r="P5559" s="8"/>
      <c r="Q5559" s="8"/>
      <c r="R5559" s="8"/>
      <c r="S5559" s="8"/>
      <c r="T5559" s="8"/>
      <c r="U5559" s="8"/>
      <c r="V5559" s="8"/>
      <c r="W5559" s="8"/>
    </row>
    <row r="5560" spans="1:23" ht="14.25" customHeight="1">
      <c r="A5560" s="7">
        <v>38230</v>
      </c>
      <c r="B5560" s="8">
        <v>3.0396999999999998</v>
      </c>
      <c r="C5560" s="8">
        <v>5.1676000000000002</v>
      </c>
      <c r="D5560" s="8">
        <v>2.1279000000000003</v>
      </c>
      <c r="E5560" s="8">
        <v>3.33</v>
      </c>
      <c r="F5560" s="8">
        <v>4.13</v>
      </c>
      <c r="G5560" s="8">
        <v>88.94</v>
      </c>
      <c r="H5560" s="8"/>
      <c r="I5560" s="8"/>
      <c r="J5560" s="8"/>
      <c r="N5560" s="7"/>
      <c r="O5560" s="8"/>
      <c r="P5560" s="8"/>
      <c r="Q5560" s="8"/>
      <c r="R5560" s="8"/>
      <c r="S5560" s="8"/>
      <c r="T5560" s="8"/>
      <c r="U5560" s="8"/>
      <c r="V5560" s="8"/>
      <c r="W5560" s="8"/>
    </row>
    <row r="5561" spans="1:23" ht="14.25" customHeight="1">
      <c r="A5561" s="7">
        <v>38229</v>
      </c>
      <c r="B5561" s="8">
        <v>3.1692999999999998</v>
      </c>
      <c r="C5561" s="8">
        <v>4.9779</v>
      </c>
      <c r="D5561" s="8">
        <v>1.8086000000000002</v>
      </c>
      <c r="E5561" s="8">
        <v>3.4</v>
      </c>
      <c r="F5561" s="8">
        <v>4.1900000000000004</v>
      </c>
      <c r="G5561" s="8">
        <v>89.69</v>
      </c>
      <c r="H5561" s="8"/>
      <c r="I5561" s="8"/>
      <c r="J5561" s="8"/>
      <c r="N5561" s="7"/>
      <c r="O5561" s="8"/>
      <c r="P5561" s="8"/>
      <c r="Q5561" s="8"/>
      <c r="R5561" s="8"/>
      <c r="S5561" s="8"/>
      <c r="T5561" s="8"/>
      <c r="U5561" s="8"/>
      <c r="V5561" s="8"/>
      <c r="W5561" s="8"/>
    </row>
    <row r="5562" spans="1:23" ht="14.25" customHeight="1">
      <c r="A5562" s="7">
        <v>38226</v>
      </c>
      <c r="B5562" s="8">
        <v>2.9963000000000002</v>
      </c>
      <c r="C5562" s="8">
        <v>5.1082000000000001</v>
      </c>
      <c r="D5562" s="8">
        <v>2.1118999999999999</v>
      </c>
      <c r="E5562" s="8">
        <v>3.43</v>
      </c>
      <c r="F5562" s="8">
        <v>4.2300000000000004</v>
      </c>
      <c r="G5562" s="8">
        <v>89.77</v>
      </c>
      <c r="H5562" s="8"/>
      <c r="I5562" s="8"/>
      <c r="J5562" s="8"/>
      <c r="N5562" s="7"/>
      <c r="O5562" s="8"/>
      <c r="P5562" s="8"/>
      <c r="Q5562" s="8"/>
      <c r="R5562" s="8"/>
      <c r="S5562" s="8"/>
      <c r="T5562" s="8"/>
      <c r="U5562" s="8"/>
      <c r="V5562" s="8"/>
      <c r="W5562" s="8"/>
    </row>
    <row r="5563" spans="1:23" ht="14.25" customHeight="1">
      <c r="A5563" s="7">
        <v>38225</v>
      </c>
      <c r="B5563" s="8">
        <v>3.0049999999999999</v>
      </c>
      <c r="C5563" s="8">
        <v>5.0648</v>
      </c>
      <c r="D5563" s="8">
        <v>2.0598000000000001</v>
      </c>
      <c r="E5563" s="8">
        <v>3.42</v>
      </c>
      <c r="F5563" s="8">
        <v>4.22</v>
      </c>
      <c r="G5563" s="8">
        <v>89.3</v>
      </c>
      <c r="H5563" s="8"/>
      <c r="I5563" s="8"/>
      <c r="J5563" s="8"/>
      <c r="N5563" s="7"/>
      <c r="O5563" s="8"/>
      <c r="P5563" s="8"/>
      <c r="Q5563" s="8"/>
      <c r="R5563" s="8"/>
      <c r="S5563" s="8"/>
      <c r="T5563" s="8"/>
      <c r="U5563" s="8"/>
      <c r="V5563" s="8"/>
      <c r="W5563" s="8"/>
    </row>
    <row r="5564" spans="1:23" ht="14.25" customHeight="1">
      <c r="A5564" s="7">
        <v>38224</v>
      </c>
      <c r="B5564" s="8">
        <v>3.0242</v>
      </c>
      <c r="C5564" s="8">
        <v>5.0239000000000003</v>
      </c>
      <c r="D5564" s="8">
        <v>1.9997000000000003</v>
      </c>
      <c r="E5564" s="8">
        <v>3.46</v>
      </c>
      <c r="F5564" s="8">
        <v>4.26</v>
      </c>
      <c r="G5564" s="8">
        <v>89.42</v>
      </c>
      <c r="H5564" s="8"/>
      <c r="I5564" s="8"/>
      <c r="J5564" s="8"/>
      <c r="N5564" s="7"/>
      <c r="O5564" s="8"/>
      <c r="P5564" s="8"/>
      <c r="Q5564" s="8"/>
      <c r="R5564" s="8"/>
      <c r="S5564" s="8"/>
      <c r="T5564" s="8"/>
      <c r="U5564" s="8"/>
      <c r="V5564" s="8"/>
      <c r="W5564" s="8"/>
    </row>
    <row r="5565" spans="1:23" ht="14.25" customHeight="1">
      <c r="A5565" s="7">
        <v>38223</v>
      </c>
      <c r="B5565" s="8">
        <v>3.1132</v>
      </c>
      <c r="C5565" s="8">
        <v>4.9249999999999998</v>
      </c>
      <c r="D5565" s="8">
        <v>1.8117999999999999</v>
      </c>
      <c r="E5565" s="8">
        <v>3.46</v>
      </c>
      <c r="F5565" s="8">
        <v>4.28</v>
      </c>
      <c r="G5565" s="8">
        <v>89.45</v>
      </c>
      <c r="H5565" s="8"/>
      <c r="I5565" s="8"/>
      <c r="J5565" s="8"/>
      <c r="N5565" s="7"/>
      <c r="O5565" s="8"/>
      <c r="P5565" s="8"/>
      <c r="Q5565" s="8"/>
      <c r="R5565" s="8"/>
      <c r="S5565" s="8"/>
      <c r="T5565" s="8"/>
      <c r="U5565" s="8"/>
      <c r="V5565" s="8"/>
      <c r="W5565" s="8"/>
    </row>
    <row r="5566" spans="1:23" ht="14.25" customHeight="1">
      <c r="A5566" s="7">
        <v>38222</v>
      </c>
      <c r="B5566" s="8">
        <v>3.1257000000000001</v>
      </c>
      <c r="C5566" s="8">
        <v>4.8886000000000003</v>
      </c>
      <c r="D5566" s="8">
        <v>1.7629000000000001</v>
      </c>
      <c r="E5566" s="8">
        <v>3.46</v>
      </c>
      <c r="F5566" s="8">
        <v>4.28</v>
      </c>
      <c r="G5566" s="8">
        <v>89.06</v>
      </c>
      <c r="H5566" s="8"/>
      <c r="I5566" s="8"/>
      <c r="J5566" s="8"/>
      <c r="N5566" s="7"/>
      <c r="O5566" s="8"/>
      <c r="P5566" s="8"/>
      <c r="Q5566" s="8"/>
      <c r="R5566" s="8"/>
      <c r="S5566" s="8"/>
      <c r="T5566" s="8"/>
      <c r="U5566" s="8"/>
      <c r="V5566" s="8"/>
      <c r="W5566" s="8"/>
    </row>
    <row r="5567" spans="1:23" ht="14.25" customHeight="1">
      <c r="A5567" s="7">
        <v>38219</v>
      </c>
      <c r="B5567" s="8">
        <v>3.0274999999999999</v>
      </c>
      <c r="C5567" s="8">
        <v>4.9653999999999998</v>
      </c>
      <c r="D5567" s="8">
        <v>1.9379</v>
      </c>
      <c r="E5567" s="8">
        <v>3.42</v>
      </c>
      <c r="F5567" s="8">
        <v>4.24</v>
      </c>
      <c r="G5567" s="8">
        <v>88.12</v>
      </c>
      <c r="H5567" s="8"/>
      <c r="I5567" s="8"/>
      <c r="J5567" s="8"/>
      <c r="N5567" s="7"/>
      <c r="O5567" s="8"/>
      <c r="P5567" s="8"/>
      <c r="Q5567" s="8"/>
      <c r="R5567" s="8"/>
      <c r="S5567" s="8"/>
      <c r="T5567" s="8"/>
      <c r="U5567" s="8"/>
      <c r="V5567" s="8"/>
      <c r="W5567" s="8"/>
    </row>
    <row r="5568" spans="1:23" ht="14.25" customHeight="1">
      <c r="A5568" s="7">
        <v>38218</v>
      </c>
      <c r="B5568" s="8">
        <v>3.0367000000000002</v>
      </c>
      <c r="C5568" s="8">
        <v>4.9513999999999996</v>
      </c>
      <c r="D5568" s="8">
        <v>1.9146999999999994</v>
      </c>
      <c r="E5568" s="8">
        <v>3.39</v>
      </c>
      <c r="F5568" s="8">
        <v>4.22</v>
      </c>
      <c r="G5568" s="8">
        <v>87.79</v>
      </c>
      <c r="H5568" s="8"/>
      <c r="I5568" s="8"/>
      <c r="J5568" s="8"/>
      <c r="N5568" s="7"/>
      <c r="O5568" s="8"/>
      <c r="P5568" s="8"/>
      <c r="Q5568" s="8"/>
      <c r="R5568" s="8"/>
      <c r="S5568" s="8"/>
      <c r="T5568" s="8"/>
      <c r="U5568" s="8"/>
      <c r="V5568" s="8"/>
      <c r="W5568" s="8"/>
    </row>
    <row r="5569" spans="1:23" ht="14.25" customHeight="1">
      <c r="A5569" s="7">
        <v>38217</v>
      </c>
      <c r="B5569" s="8">
        <v>2.5387</v>
      </c>
      <c r="C5569" s="8">
        <v>4.9165000000000001</v>
      </c>
      <c r="D5569" s="8">
        <v>2.3778000000000001</v>
      </c>
      <c r="E5569" s="8">
        <v>3.41</v>
      </c>
      <c r="F5569" s="8">
        <v>4.2300000000000004</v>
      </c>
      <c r="G5569" s="8">
        <v>88.08</v>
      </c>
      <c r="H5569" s="8"/>
      <c r="I5569" s="8"/>
      <c r="J5569" s="8"/>
      <c r="N5569" s="7"/>
      <c r="O5569" s="8"/>
      <c r="P5569" s="8"/>
      <c r="Q5569" s="8"/>
      <c r="R5569" s="8"/>
      <c r="S5569" s="8"/>
      <c r="T5569" s="8"/>
      <c r="U5569" s="8"/>
      <c r="V5569" s="8"/>
      <c r="W5569" s="8"/>
    </row>
    <row r="5570" spans="1:23" ht="14.25" customHeight="1">
      <c r="A5570" s="7">
        <v>38216</v>
      </c>
      <c r="B5570" s="8">
        <v>2.9498000000000002</v>
      </c>
      <c r="C5570" s="8">
        <v>4.8875999999999999</v>
      </c>
      <c r="D5570" s="8">
        <v>1.9377999999999997</v>
      </c>
      <c r="E5570" s="8">
        <v>3.39</v>
      </c>
      <c r="F5570" s="8">
        <v>4.21</v>
      </c>
      <c r="G5570" s="8">
        <v>88.06</v>
      </c>
      <c r="H5570" s="8"/>
      <c r="I5570" s="8"/>
      <c r="J5570" s="8"/>
      <c r="N5570" s="7"/>
      <c r="O5570" s="8"/>
      <c r="P5570" s="8"/>
      <c r="Q5570" s="8"/>
      <c r="R5570" s="8"/>
      <c r="S5570" s="8"/>
      <c r="T5570" s="8"/>
      <c r="U5570" s="8"/>
      <c r="V5570" s="8"/>
      <c r="W5570" s="8"/>
    </row>
    <row r="5571" spans="1:23" ht="14.25" customHeight="1">
      <c r="A5571" s="7">
        <v>38215</v>
      </c>
      <c r="B5571" s="8">
        <v>3.1591999999999998</v>
      </c>
      <c r="C5571" s="8">
        <v>4.7610000000000001</v>
      </c>
      <c r="D5571" s="8">
        <v>1.6018000000000003</v>
      </c>
      <c r="E5571" s="8">
        <v>3.45</v>
      </c>
      <c r="F5571" s="8">
        <v>4.26</v>
      </c>
      <c r="G5571" s="8">
        <v>87.96</v>
      </c>
      <c r="H5571" s="8"/>
      <c r="I5571" s="8"/>
      <c r="J5571" s="8"/>
      <c r="N5571" s="7"/>
      <c r="O5571" s="8"/>
      <c r="P5571" s="8"/>
      <c r="Q5571" s="8"/>
      <c r="R5571" s="8"/>
      <c r="S5571" s="8"/>
      <c r="T5571" s="8"/>
      <c r="U5571" s="8"/>
      <c r="V5571" s="8"/>
      <c r="W5571" s="8"/>
    </row>
    <row r="5572" spans="1:23" ht="14.25" customHeight="1">
      <c r="A5572" s="7">
        <v>38212</v>
      </c>
      <c r="B5572" s="8">
        <v>3.0432000000000001</v>
      </c>
      <c r="C5572" s="8">
        <v>4.7084000000000001</v>
      </c>
      <c r="D5572" s="8">
        <v>1.6652</v>
      </c>
      <c r="E5572" s="8">
        <v>3.42</v>
      </c>
      <c r="F5572" s="8">
        <v>4.22</v>
      </c>
      <c r="G5572" s="8">
        <v>87.9</v>
      </c>
      <c r="H5572" s="8"/>
      <c r="I5572" s="8"/>
      <c r="J5572" s="8"/>
      <c r="N5572" s="7"/>
      <c r="O5572" s="8"/>
      <c r="P5572" s="8"/>
      <c r="Q5572" s="8"/>
      <c r="R5572" s="8"/>
      <c r="S5572" s="8"/>
      <c r="T5572" s="8"/>
      <c r="U5572" s="8"/>
      <c r="V5572" s="8"/>
      <c r="W5572" s="8"/>
    </row>
    <row r="5573" spans="1:23" ht="14.25" customHeight="1">
      <c r="A5573" s="7">
        <v>38211</v>
      </c>
      <c r="B5573" s="8">
        <v>3.0589</v>
      </c>
      <c r="C5573" s="8">
        <v>4.7544000000000004</v>
      </c>
      <c r="D5573" s="8">
        <v>1.6955000000000005</v>
      </c>
      <c r="E5573" s="8">
        <v>3.47</v>
      </c>
      <c r="F5573" s="8">
        <v>4.2699999999999996</v>
      </c>
      <c r="G5573" s="8">
        <v>88.69</v>
      </c>
      <c r="H5573" s="8"/>
      <c r="I5573" s="8"/>
      <c r="J5573" s="8"/>
      <c r="N5573" s="7"/>
      <c r="O5573" s="8"/>
      <c r="P5573" s="8"/>
      <c r="Q5573" s="8"/>
      <c r="R5573" s="8"/>
      <c r="S5573" s="8"/>
      <c r="T5573" s="8"/>
      <c r="U5573" s="8"/>
      <c r="V5573" s="8"/>
      <c r="W5573" s="8"/>
    </row>
    <row r="5574" spans="1:23" ht="14.25" customHeight="1">
      <c r="A5574" s="7">
        <v>38210</v>
      </c>
      <c r="B5574" s="8">
        <v>3.0114000000000001</v>
      </c>
      <c r="C5574" s="8">
        <v>4.9325000000000001</v>
      </c>
      <c r="D5574" s="8">
        <v>1.9211</v>
      </c>
      <c r="E5574" s="8">
        <v>3.51</v>
      </c>
      <c r="F5574" s="8">
        <v>4.3</v>
      </c>
      <c r="G5574" s="8">
        <v>88.84</v>
      </c>
      <c r="H5574" s="8"/>
      <c r="I5574" s="8"/>
      <c r="J5574" s="8"/>
      <c r="N5574" s="7"/>
      <c r="O5574" s="8"/>
      <c r="P5574" s="8"/>
      <c r="Q5574" s="8"/>
      <c r="R5574" s="8"/>
      <c r="S5574" s="8"/>
      <c r="T5574" s="8"/>
      <c r="U5574" s="8"/>
      <c r="V5574" s="8"/>
      <c r="W5574" s="8"/>
    </row>
    <row r="5575" spans="1:23" ht="14.25" customHeight="1">
      <c r="A5575" s="7">
        <v>38209</v>
      </c>
      <c r="B5575" s="8">
        <v>2.9788999999999999</v>
      </c>
      <c r="C5575" s="8">
        <v>4.6546000000000003</v>
      </c>
      <c r="D5575" s="8">
        <v>1.6757000000000004</v>
      </c>
      <c r="E5575" s="8">
        <v>3.52</v>
      </c>
      <c r="F5575" s="8">
        <v>4.32</v>
      </c>
      <c r="G5575" s="8">
        <v>88.79</v>
      </c>
      <c r="H5575" s="8"/>
      <c r="I5575" s="8"/>
      <c r="J5575" s="8"/>
      <c r="N5575" s="7"/>
      <c r="O5575" s="8"/>
      <c r="P5575" s="8"/>
      <c r="Q5575" s="8"/>
      <c r="R5575" s="8"/>
      <c r="S5575" s="8"/>
      <c r="T5575" s="8"/>
      <c r="U5575" s="8"/>
      <c r="V5575" s="8"/>
      <c r="W5575" s="8"/>
    </row>
    <row r="5576" spans="1:23" ht="14.25" customHeight="1">
      <c r="A5576" s="7">
        <v>38208</v>
      </c>
      <c r="B5576" s="8">
        <v>3.0703999999999998</v>
      </c>
      <c r="C5576" s="8">
        <v>4.6375000000000002</v>
      </c>
      <c r="D5576" s="8">
        <v>1.5671000000000004</v>
      </c>
      <c r="E5576" s="8">
        <v>3.45</v>
      </c>
      <c r="F5576" s="8">
        <v>4.28</v>
      </c>
      <c r="G5576" s="8">
        <v>88.47</v>
      </c>
      <c r="H5576" s="8"/>
      <c r="I5576" s="8"/>
      <c r="J5576" s="8"/>
      <c r="N5576" s="7"/>
      <c r="O5576" s="8"/>
      <c r="P5576" s="8"/>
      <c r="Q5576" s="8"/>
      <c r="R5576" s="8"/>
      <c r="S5576" s="8"/>
      <c r="T5576" s="8"/>
      <c r="U5576" s="8"/>
      <c r="V5576" s="8"/>
      <c r="W5576" s="8"/>
    </row>
    <row r="5577" spans="1:23" ht="14.25" customHeight="1">
      <c r="A5577" s="7">
        <v>38205</v>
      </c>
      <c r="B5577" s="8">
        <v>2.7978999999999998</v>
      </c>
      <c r="C5577" s="8">
        <v>4.4800000000000004</v>
      </c>
      <c r="D5577" s="8">
        <v>1.6821000000000006</v>
      </c>
      <c r="E5577" s="8">
        <v>3.4</v>
      </c>
      <c r="F5577" s="8">
        <v>4.24</v>
      </c>
      <c r="G5577" s="8">
        <v>88.36</v>
      </c>
      <c r="H5577" s="8"/>
      <c r="I5577" s="8"/>
      <c r="J5577" s="8"/>
      <c r="N5577" s="7"/>
      <c r="O5577" s="8"/>
      <c r="P5577" s="8"/>
      <c r="Q5577" s="8"/>
      <c r="R5577" s="8"/>
      <c r="S5577" s="8"/>
      <c r="T5577" s="8"/>
      <c r="U5577" s="8"/>
      <c r="V5577" s="8"/>
      <c r="W5577" s="8"/>
    </row>
    <row r="5578" spans="1:23" ht="14.25" customHeight="1">
      <c r="A5578" s="7">
        <v>38204</v>
      </c>
      <c r="B5578" s="8">
        <v>2.8803999999999998</v>
      </c>
      <c r="C5578" s="8">
        <v>4.4481000000000002</v>
      </c>
      <c r="D5578" s="8">
        <v>1.5677000000000003</v>
      </c>
      <c r="E5578" s="8">
        <v>3.64</v>
      </c>
      <c r="F5578" s="8">
        <v>4.43</v>
      </c>
      <c r="G5578" s="8">
        <v>89.64</v>
      </c>
      <c r="H5578" s="8"/>
      <c r="I5578" s="8"/>
      <c r="J5578" s="8"/>
      <c r="N5578" s="7"/>
      <c r="O5578" s="8"/>
      <c r="P5578" s="8"/>
      <c r="Q5578" s="8"/>
      <c r="R5578" s="8"/>
      <c r="S5578" s="8"/>
      <c r="T5578" s="8"/>
      <c r="U5578" s="8"/>
      <c r="V5578" s="8"/>
      <c r="W5578" s="8"/>
    </row>
    <row r="5579" spans="1:23" ht="14.25" customHeight="1">
      <c r="A5579" s="7">
        <v>38203</v>
      </c>
      <c r="B5579" s="8">
        <v>2.9887000000000001</v>
      </c>
      <c r="C5579" s="8">
        <v>4.9229000000000003</v>
      </c>
      <c r="D5579" s="8">
        <v>1.9342000000000001</v>
      </c>
      <c r="E5579" s="8">
        <v>3.66</v>
      </c>
      <c r="F5579" s="8">
        <v>4.45</v>
      </c>
      <c r="G5579" s="8">
        <v>89.68</v>
      </c>
      <c r="H5579" s="8"/>
      <c r="I5579" s="8"/>
      <c r="J5579" s="8"/>
      <c r="N5579" s="7"/>
      <c r="O5579" s="8"/>
      <c r="P5579" s="8"/>
      <c r="Q5579" s="8"/>
      <c r="R5579" s="8"/>
      <c r="S5579" s="8"/>
      <c r="T5579" s="8"/>
      <c r="U5579" s="8"/>
      <c r="V5579" s="8"/>
      <c r="W5579" s="8"/>
    </row>
    <row r="5580" spans="1:23" ht="14.25" customHeight="1">
      <c r="A5580" s="7">
        <v>38202</v>
      </c>
      <c r="B5580" s="8">
        <v>3.0449999999999999</v>
      </c>
      <c r="C5580" s="8">
        <v>4.6329000000000002</v>
      </c>
      <c r="D5580" s="8">
        <v>1.5879000000000003</v>
      </c>
      <c r="E5580" s="8">
        <v>3.67</v>
      </c>
      <c r="F5580" s="8">
        <v>4.45</v>
      </c>
      <c r="G5580" s="8">
        <v>89.57</v>
      </c>
      <c r="H5580" s="8"/>
      <c r="I5580" s="8"/>
      <c r="J5580" s="8"/>
      <c r="N5580" s="7"/>
      <c r="O5580" s="8"/>
      <c r="P5580" s="8"/>
      <c r="Q5580" s="8"/>
      <c r="R5580" s="8"/>
      <c r="S5580" s="8"/>
      <c r="T5580" s="8"/>
      <c r="U5580" s="8"/>
      <c r="V5580" s="8"/>
      <c r="W5580" s="8"/>
    </row>
    <row r="5581" spans="1:23" ht="14.25" customHeight="1">
      <c r="A5581" s="7">
        <v>38201</v>
      </c>
      <c r="B5581" s="8">
        <v>2.6808000000000001</v>
      </c>
      <c r="C5581" s="8">
        <v>4.5823</v>
      </c>
      <c r="D5581" s="8">
        <v>1.9015</v>
      </c>
      <c r="E5581" s="8">
        <v>3.68</v>
      </c>
      <c r="F5581" s="8">
        <v>4.4800000000000004</v>
      </c>
      <c r="G5581" s="8">
        <v>89.76</v>
      </c>
      <c r="H5581" s="8"/>
      <c r="I5581" s="8"/>
      <c r="J5581" s="8"/>
      <c r="N5581" s="7"/>
      <c r="O5581" s="8"/>
      <c r="P5581" s="8"/>
      <c r="Q5581" s="8"/>
      <c r="R5581" s="8"/>
      <c r="S5581" s="8"/>
      <c r="T5581" s="8"/>
      <c r="U5581" s="8"/>
      <c r="V5581" s="8"/>
      <c r="W5581" s="8"/>
    </row>
    <row r="5582" spans="1:23" ht="14.25" customHeight="1">
      <c r="A5582" s="7">
        <v>38198</v>
      </c>
      <c r="B5582" s="8">
        <v>2.7406999999999999</v>
      </c>
      <c r="C5582" s="8">
        <v>4.6017999999999999</v>
      </c>
      <c r="D5582" s="8">
        <v>1.8611</v>
      </c>
      <c r="E5582" s="8">
        <v>3.71</v>
      </c>
      <c r="F5582" s="8">
        <v>4.5</v>
      </c>
      <c r="G5582" s="8">
        <v>89.96</v>
      </c>
      <c r="H5582" s="8"/>
      <c r="I5582" s="8"/>
      <c r="J5582" s="8"/>
      <c r="N5582" s="7"/>
      <c r="O5582" s="8"/>
      <c r="P5582" s="8"/>
      <c r="Q5582" s="8"/>
      <c r="R5582" s="8"/>
      <c r="S5582" s="8"/>
      <c r="T5582" s="8"/>
      <c r="U5582" s="8"/>
      <c r="V5582" s="8"/>
      <c r="W5582" s="8"/>
    </row>
    <row r="5583" spans="1:23" ht="14.25" customHeight="1">
      <c r="A5583" s="7">
        <v>38197</v>
      </c>
      <c r="B5583" s="8">
        <v>3.0152000000000001</v>
      </c>
      <c r="C5583" s="8">
        <v>4.5843999999999996</v>
      </c>
      <c r="D5583" s="8">
        <v>1.5691999999999995</v>
      </c>
      <c r="E5583" s="8">
        <v>3.8</v>
      </c>
      <c r="F5583" s="8">
        <v>4.5999999999999996</v>
      </c>
      <c r="G5583" s="8">
        <v>89.87</v>
      </c>
      <c r="H5583" s="8"/>
      <c r="I5583" s="8"/>
      <c r="J5583" s="8"/>
      <c r="N5583" s="7"/>
      <c r="O5583" s="8"/>
      <c r="P5583" s="8"/>
      <c r="Q5583" s="8"/>
      <c r="R5583" s="8"/>
      <c r="S5583" s="8"/>
      <c r="T5583" s="8"/>
      <c r="U5583" s="8"/>
      <c r="V5583" s="8"/>
      <c r="W5583" s="8"/>
    </row>
    <row r="5584" spans="1:23" ht="14.25" customHeight="1">
      <c r="A5584" s="7">
        <v>38196</v>
      </c>
      <c r="B5584" s="8">
        <v>3.0139999999999998</v>
      </c>
      <c r="C5584" s="8">
        <v>4.5838999999999999</v>
      </c>
      <c r="D5584" s="8">
        <v>1.5699000000000001</v>
      </c>
      <c r="E5584" s="8">
        <v>3.82</v>
      </c>
      <c r="F5584" s="8">
        <v>4.6100000000000003</v>
      </c>
      <c r="G5584" s="8">
        <v>89.75</v>
      </c>
      <c r="H5584" s="8"/>
      <c r="I5584" s="8"/>
      <c r="J5584" s="8"/>
      <c r="N5584" s="7"/>
      <c r="O5584" s="8"/>
      <c r="P5584" s="8"/>
      <c r="Q5584" s="8"/>
      <c r="R5584" s="8"/>
      <c r="S5584" s="8"/>
      <c r="T5584" s="8"/>
      <c r="U5584" s="8"/>
      <c r="V5584" s="8"/>
      <c r="W5584" s="8"/>
    </row>
    <row r="5585" spans="1:23" ht="14.25" customHeight="1">
      <c r="A5585" s="7">
        <v>38195</v>
      </c>
      <c r="B5585" s="8">
        <v>3.1042999999999998</v>
      </c>
      <c r="C5585" s="8">
        <v>4.7443999999999997</v>
      </c>
      <c r="D5585" s="8">
        <v>1.6400999999999999</v>
      </c>
      <c r="E5585" s="8">
        <v>3.85</v>
      </c>
      <c r="F5585" s="8">
        <v>4.62</v>
      </c>
      <c r="G5585" s="8">
        <v>89.79</v>
      </c>
      <c r="H5585" s="8"/>
      <c r="I5585" s="8"/>
      <c r="J5585" s="8"/>
      <c r="N5585" s="7"/>
      <c r="O5585" s="8"/>
      <c r="P5585" s="8"/>
      <c r="Q5585" s="8"/>
      <c r="R5585" s="8"/>
      <c r="S5585" s="8"/>
      <c r="T5585" s="8"/>
      <c r="U5585" s="8"/>
      <c r="V5585" s="8"/>
      <c r="W5585" s="8"/>
    </row>
    <row r="5586" spans="1:23" ht="14.25" customHeight="1">
      <c r="A5586" s="7">
        <v>38194</v>
      </c>
      <c r="B5586" s="8">
        <v>3.1848000000000001</v>
      </c>
      <c r="C5586" s="8">
        <v>4.7049000000000003</v>
      </c>
      <c r="D5586" s="8">
        <v>1.5201000000000002</v>
      </c>
      <c r="E5586" s="8">
        <v>3.73</v>
      </c>
      <c r="F5586" s="8">
        <v>4.49</v>
      </c>
      <c r="G5586" s="8">
        <v>89.03</v>
      </c>
      <c r="H5586" s="8"/>
      <c r="I5586" s="8"/>
      <c r="J5586" s="8"/>
      <c r="N5586" s="7"/>
      <c r="O5586" s="8"/>
      <c r="P5586" s="8"/>
      <c r="Q5586" s="8"/>
      <c r="R5586" s="8"/>
      <c r="S5586" s="8"/>
      <c r="T5586" s="8"/>
      <c r="U5586" s="8"/>
      <c r="V5586" s="8"/>
      <c r="W5586" s="8"/>
    </row>
    <row r="5587" spans="1:23" ht="14.25" customHeight="1">
      <c r="A5587" s="7">
        <v>38191</v>
      </c>
      <c r="B5587" s="8">
        <v>3.032</v>
      </c>
      <c r="C5587" s="8">
        <v>4.9046000000000003</v>
      </c>
      <c r="D5587" s="8">
        <v>1.8726000000000003</v>
      </c>
      <c r="E5587" s="8">
        <v>3.69</v>
      </c>
      <c r="F5587" s="8">
        <v>4.45</v>
      </c>
      <c r="G5587" s="8">
        <v>89.26</v>
      </c>
      <c r="H5587" s="8"/>
      <c r="I5587" s="8"/>
      <c r="J5587" s="8"/>
      <c r="N5587" s="7"/>
      <c r="O5587" s="8"/>
      <c r="P5587" s="8"/>
      <c r="Q5587" s="8"/>
      <c r="R5587" s="8"/>
      <c r="S5587" s="8"/>
      <c r="T5587" s="8"/>
      <c r="U5587" s="8"/>
      <c r="V5587" s="8"/>
      <c r="W5587" s="8"/>
    </row>
    <row r="5588" spans="1:23" ht="14.25" customHeight="1">
      <c r="A5588" s="7">
        <v>38190</v>
      </c>
      <c r="B5588" s="8">
        <v>3.1267</v>
      </c>
      <c r="C5588" s="8">
        <v>4.5430000000000001</v>
      </c>
      <c r="D5588" s="8">
        <v>1.4163000000000001</v>
      </c>
      <c r="E5588" s="8">
        <v>3.71</v>
      </c>
      <c r="F5588" s="8">
        <v>4.4800000000000004</v>
      </c>
      <c r="G5588" s="8">
        <v>88.45</v>
      </c>
      <c r="H5588" s="8"/>
      <c r="I5588" s="8"/>
      <c r="J5588" s="8"/>
      <c r="N5588" s="7"/>
      <c r="O5588" s="8"/>
      <c r="P5588" s="8"/>
      <c r="Q5588" s="8"/>
      <c r="R5588" s="8"/>
      <c r="S5588" s="8"/>
      <c r="T5588" s="8"/>
      <c r="U5588" s="8"/>
      <c r="V5588" s="8"/>
      <c r="W5588" s="8"/>
    </row>
    <row r="5589" spans="1:23" ht="14.25" customHeight="1">
      <c r="A5589" s="7">
        <v>38189</v>
      </c>
      <c r="B5589" s="8">
        <v>3.1787000000000001</v>
      </c>
      <c r="C5589" s="8">
        <v>4.6153000000000004</v>
      </c>
      <c r="D5589" s="8">
        <v>1.4366000000000003</v>
      </c>
      <c r="E5589" s="8">
        <v>3.72</v>
      </c>
      <c r="F5589" s="8">
        <v>4.5</v>
      </c>
      <c r="G5589" s="8">
        <v>88.4</v>
      </c>
      <c r="H5589" s="8"/>
      <c r="I5589" s="8"/>
      <c r="J5589" s="8"/>
      <c r="N5589" s="7"/>
      <c r="O5589" s="8"/>
      <c r="P5589" s="8"/>
      <c r="Q5589" s="8"/>
      <c r="R5589" s="8"/>
      <c r="S5589" s="8"/>
      <c r="T5589" s="8"/>
      <c r="U5589" s="8"/>
      <c r="V5589" s="8"/>
      <c r="W5589" s="8"/>
    </row>
    <row r="5590" spans="1:23" ht="14.25" customHeight="1">
      <c r="A5590" s="7">
        <v>38188</v>
      </c>
      <c r="B5590" s="8">
        <v>3.1225999999999998</v>
      </c>
      <c r="C5590" s="8">
        <v>4.6902999999999997</v>
      </c>
      <c r="D5590" s="8">
        <v>1.5676999999999999</v>
      </c>
      <c r="E5590" s="8">
        <v>3.68</v>
      </c>
      <c r="F5590" s="8">
        <v>4.47</v>
      </c>
      <c r="G5590" s="8">
        <v>87.83</v>
      </c>
      <c r="H5590" s="8"/>
      <c r="I5590" s="8"/>
      <c r="J5590" s="8"/>
      <c r="N5590" s="7"/>
      <c r="O5590" s="8"/>
      <c r="P5590" s="8"/>
      <c r="Q5590" s="8"/>
      <c r="R5590" s="8"/>
      <c r="S5590" s="8"/>
      <c r="T5590" s="8"/>
      <c r="U5590" s="8"/>
      <c r="V5590" s="8"/>
      <c r="W5590" s="8"/>
    </row>
    <row r="5591" spans="1:23" ht="14.25" customHeight="1">
      <c r="A5591" s="7">
        <v>38187</v>
      </c>
      <c r="B5591" s="8">
        <v>3.0548999999999999</v>
      </c>
      <c r="C5591" s="8">
        <v>4.6158000000000001</v>
      </c>
      <c r="D5591" s="8">
        <v>1.5609000000000002</v>
      </c>
      <c r="E5591" s="8">
        <v>3.57</v>
      </c>
      <c r="F5591" s="8">
        <v>4.38</v>
      </c>
      <c r="G5591" s="8">
        <v>87.18</v>
      </c>
      <c r="H5591" s="8"/>
      <c r="I5591" s="8"/>
      <c r="J5591" s="8"/>
      <c r="N5591" s="7"/>
      <c r="O5591" s="8"/>
      <c r="P5591" s="8"/>
      <c r="Q5591" s="8"/>
      <c r="R5591" s="8"/>
      <c r="S5591" s="8"/>
      <c r="T5591" s="8"/>
      <c r="U5591" s="8"/>
      <c r="V5591" s="8"/>
      <c r="W5591" s="8"/>
    </row>
    <row r="5592" spans="1:23" ht="14.25" customHeight="1">
      <c r="A5592" s="7">
        <v>38184</v>
      </c>
      <c r="B5592" s="8">
        <v>3.0406</v>
      </c>
      <c r="C5592" s="8">
        <v>4.625</v>
      </c>
      <c r="D5592" s="8">
        <v>1.5844</v>
      </c>
      <c r="E5592" s="8">
        <v>3.56</v>
      </c>
      <c r="F5592" s="8">
        <v>4.38</v>
      </c>
      <c r="G5592" s="8">
        <v>87.14</v>
      </c>
      <c r="H5592" s="8"/>
      <c r="I5592" s="8"/>
      <c r="J5592" s="8"/>
      <c r="N5592" s="7"/>
      <c r="O5592" s="8"/>
      <c r="P5592" s="8"/>
      <c r="Q5592" s="8"/>
      <c r="R5592" s="8"/>
      <c r="S5592" s="8"/>
      <c r="T5592" s="8"/>
      <c r="U5592" s="8"/>
      <c r="V5592" s="8"/>
      <c r="W5592" s="8"/>
    </row>
    <row r="5593" spans="1:23" ht="14.25" customHeight="1">
      <c r="A5593" s="7">
        <v>38183</v>
      </c>
      <c r="B5593" s="8">
        <v>3.1640000000000001</v>
      </c>
      <c r="C5593" s="8">
        <v>4.9665999999999997</v>
      </c>
      <c r="D5593" s="8">
        <v>1.8025999999999995</v>
      </c>
      <c r="E5593" s="8">
        <v>3.69</v>
      </c>
      <c r="F5593" s="8">
        <v>4.5</v>
      </c>
      <c r="G5593" s="8">
        <v>87.99</v>
      </c>
      <c r="H5593" s="8"/>
      <c r="I5593" s="8"/>
      <c r="J5593" s="8"/>
      <c r="N5593" s="7"/>
      <c r="O5593" s="8"/>
      <c r="P5593" s="8"/>
      <c r="Q5593" s="8"/>
      <c r="R5593" s="8"/>
      <c r="S5593" s="8"/>
      <c r="T5593" s="8"/>
      <c r="U5593" s="8"/>
      <c r="V5593" s="8"/>
      <c r="W5593" s="8"/>
    </row>
    <row r="5594" spans="1:23" ht="14.25" customHeight="1">
      <c r="A5594" s="7">
        <v>38182</v>
      </c>
      <c r="B5594" s="8">
        <v>3.0806</v>
      </c>
      <c r="C5594" s="8">
        <v>5.0473999999999997</v>
      </c>
      <c r="D5594" s="8">
        <v>1.9667999999999997</v>
      </c>
      <c r="E5594" s="8">
        <v>3.68</v>
      </c>
      <c r="F5594" s="8">
        <v>4.5</v>
      </c>
      <c r="G5594" s="8">
        <v>87.58</v>
      </c>
      <c r="H5594" s="8"/>
      <c r="I5594" s="8"/>
      <c r="J5594" s="8"/>
      <c r="N5594" s="7"/>
      <c r="O5594" s="8"/>
      <c r="P5594" s="8"/>
      <c r="Q5594" s="8"/>
      <c r="R5594" s="8"/>
      <c r="S5594" s="8"/>
      <c r="T5594" s="8"/>
      <c r="U5594" s="8"/>
      <c r="V5594" s="8"/>
      <c r="W5594" s="8"/>
    </row>
    <row r="5595" spans="1:23" ht="14.25" customHeight="1">
      <c r="A5595" s="7">
        <v>38181</v>
      </c>
      <c r="B5595" s="8">
        <v>3.0672000000000001</v>
      </c>
      <c r="C5595" s="8">
        <v>4.8227000000000002</v>
      </c>
      <c r="D5595" s="8">
        <v>1.7555000000000001</v>
      </c>
      <c r="E5595" s="8">
        <v>3.66</v>
      </c>
      <c r="F5595" s="8">
        <v>4.5</v>
      </c>
      <c r="G5595" s="8">
        <v>87.82</v>
      </c>
      <c r="H5595" s="8"/>
      <c r="I5595" s="8"/>
      <c r="J5595" s="8"/>
      <c r="N5595" s="7"/>
      <c r="O5595" s="8"/>
      <c r="P5595" s="8"/>
      <c r="Q5595" s="8"/>
      <c r="R5595" s="8"/>
      <c r="S5595" s="8"/>
      <c r="T5595" s="8"/>
      <c r="U5595" s="8"/>
      <c r="V5595" s="8"/>
      <c r="W5595" s="8"/>
    </row>
    <row r="5596" spans="1:23" ht="14.25" customHeight="1">
      <c r="A5596" s="7">
        <v>38180</v>
      </c>
      <c r="B5596" s="8">
        <v>3.153</v>
      </c>
      <c r="C5596" s="8">
        <v>4.6172000000000004</v>
      </c>
      <c r="D5596" s="8">
        <v>1.4642000000000004</v>
      </c>
      <c r="E5596" s="8">
        <v>3.62</v>
      </c>
      <c r="F5596" s="8">
        <v>4.46</v>
      </c>
      <c r="G5596" s="8">
        <v>87.39</v>
      </c>
      <c r="H5596" s="8"/>
      <c r="I5596" s="8"/>
      <c r="J5596" s="8"/>
      <c r="N5596" s="7"/>
      <c r="O5596" s="8"/>
      <c r="P5596" s="8"/>
      <c r="Q5596" s="8"/>
      <c r="R5596" s="8"/>
      <c r="S5596" s="8"/>
      <c r="T5596" s="8"/>
      <c r="U5596" s="8"/>
      <c r="V5596" s="8"/>
      <c r="W5596" s="8"/>
    </row>
    <row r="5597" spans="1:23" ht="14.25" customHeight="1">
      <c r="A5597" s="7">
        <v>38177</v>
      </c>
      <c r="B5597" s="8">
        <v>3.0434000000000001</v>
      </c>
      <c r="C5597" s="8">
        <v>4.4894999999999996</v>
      </c>
      <c r="D5597" s="8">
        <v>1.4460999999999995</v>
      </c>
      <c r="E5597" s="8">
        <v>3.64</v>
      </c>
      <c r="F5597" s="8">
        <v>4.49</v>
      </c>
      <c r="G5597" s="8">
        <v>87.42</v>
      </c>
      <c r="H5597" s="8"/>
      <c r="I5597" s="8"/>
      <c r="J5597" s="8"/>
      <c r="N5597" s="7"/>
      <c r="O5597" s="8"/>
      <c r="P5597" s="8"/>
      <c r="Q5597" s="8"/>
      <c r="R5597" s="8"/>
      <c r="S5597" s="8"/>
      <c r="T5597" s="8"/>
      <c r="U5597" s="8"/>
      <c r="V5597" s="8"/>
      <c r="W5597" s="8"/>
    </row>
    <row r="5598" spans="1:23" ht="14.25" customHeight="1">
      <c r="A5598" s="7">
        <v>38176</v>
      </c>
      <c r="B5598" s="8">
        <v>3.0337999999999998</v>
      </c>
      <c r="C5598" s="8">
        <v>4.6531000000000002</v>
      </c>
      <c r="D5598" s="8">
        <v>1.6193000000000004</v>
      </c>
      <c r="E5598" s="8">
        <v>3.65</v>
      </c>
      <c r="F5598" s="8">
        <v>4.49</v>
      </c>
      <c r="G5598" s="8">
        <v>87.54</v>
      </c>
      <c r="H5598" s="8"/>
      <c r="I5598" s="8"/>
      <c r="J5598" s="8"/>
      <c r="N5598" s="7"/>
      <c r="O5598" s="8"/>
      <c r="P5598" s="8"/>
      <c r="Q5598" s="8"/>
      <c r="R5598" s="8"/>
      <c r="S5598" s="8"/>
      <c r="T5598" s="8"/>
      <c r="U5598" s="8"/>
      <c r="V5598" s="8"/>
      <c r="W5598" s="8"/>
    </row>
    <row r="5599" spans="1:23" ht="14.25" customHeight="1">
      <c r="A5599" s="7">
        <v>38175</v>
      </c>
      <c r="B5599" s="8">
        <v>3.1377999999999999</v>
      </c>
      <c r="C5599" s="8">
        <v>4.6315999999999997</v>
      </c>
      <c r="D5599" s="8">
        <v>1.4937999999999998</v>
      </c>
      <c r="E5599" s="8">
        <v>3.67</v>
      </c>
      <c r="F5599" s="8">
        <v>4.5</v>
      </c>
      <c r="G5599" s="8">
        <v>87.65</v>
      </c>
      <c r="H5599" s="8"/>
      <c r="I5599" s="8"/>
      <c r="J5599" s="8"/>
      <c r="N5599" s="7"/>
      <c r="O5599" s="8"/>
      <c r="P5599" s="8"/>
      <c r="Q5599" s="8"/>
      <c r="R5599" s="8"/>
      <c r="S5599" s="8"/>
      <c r="T5599" s="8"/>
      <c r="U5599" s="8"/>
      <c r="V5599" s="8"/>
      <c r="W5599" s="8"/>
    </row>
    <row r="5600" spans="1:23" ht="14.25" customHeight="1">
      <c r="A5600" s="7">
        <v>38174</v>
      </c>
      <c r="B5600" s="8">
        <v>3.0636000000000001</v>
      </c>
      <c r="C5600" s="8">
        <v>4.4557000000000002</v>
      </c>
      <c r="D5600" s="8">
        <v>1.3921000000000001</v>
      </c>
      <c r="E5600" s="8">
        <v>3.65</v>
      </c>
      <c r="F5600" s="8">
        <v>4.49</v>
      </c>
      <c r="G5600" s="8">
        <v>88.12</v>
      </c>
      <c r="H5600" s="8"/>
      <c r="I5600" s="8"/>
      <c r="J5600" s="8"/>
      <c r="N5600" s="7"/>
      <c r="O5600" s="8"/>
      <c r="P5600" s="8"/>
      <c r="Q5600" s="8"/>
      <c r="R5600" s="8"/>
      <c r="S5600" s="8"/>
      <c r="T5600" s="8"/>
      <c r="U5600" s="8"/>
      <c r="V5600" s="8"/>
      <c r="W5600" s="8"/>
    </row>
    <row r="5601" spans="1:23" ht="14.25" customHeight="1">
      <c r="A5601" s="7">
        <v>38173</v>
      </c>
      <c r="B5601" s="8">
        <v>2.8035000000000001</v>
      </c>
      <c r="C5601" s="8">
        <v>4.4168000000000003</v>
      </c>
      <c r="D5601" s="8">
        <v>1.6133000000000002</v>
      </c>
      <c r="E5601" s="8">
        <v>3.62</v>
      </c>
      <c r="F5601" s="8">
        <v>4.4800000000000004</v>
      </c>
      <c r="G5601" s="8">
        <v>87.97</v>
      </c>
      <c r="H5601" s="8"/>
      <c r="I5601" s="8"/>
      <c r="J5601" s="8"/>
      <c r="N5601" s="7"/>
      <c r="O5601" s="8"/>
      <c r="P5601" s="8"/>
      <c r="Q5601" s="8"/>
      <c r="R5601" s="8"/>
      <c r="S5601" s="8"/>
      <c r="T5601" s="8"/>
      <c r="U5601" s="8"/>
      <c r="V5601" s="8"/>
      <c r="W5601" s="8"/>
    </row>
    <row r="5602" spans="1:23" ht="14.25" customHeight="1">
      <c r="A5602" s="7">
        <v>38170</v>
      </c>
      <c r="B5602" s="8">
        <v>3.3031000000000001</v>
      </c>
      <c r="C5602" s="8">
        <v>4.5468000000000002</v>
      </c>
      <c r="D5602" s="8">
        <v>1.2437</v>
      </c>
      <c r="E5602" s="8">
        <v>3.62</v>
      </c>
      <c r="F5602" s="8">
        <v>4.4800000000000004</v>
      </c>
      <c r="G5602" s="8">
        <v>87.97</v>
      </c>
      <c r="H5602" s="8"/>
      <c r="I5602" s="8"/>
      <c r="J5602" s="8"/>
      <c r="N5602" s="7"/>
      <c r="O5602" s="8"/>
      <c r="P5602" s="8"/>
      <c r="Q5602" s="8"/>
      <c r="R5602" s="8"/>
      <c r="S5602" s="8"/>
      <c r="T5602" s="8"/>
      <c r="U5602" s="8"/>
      <c r="V5602" s="8"/>
      <c r="W5602" s="8"/>
    </row>
    <row r="5603" spans="1:23" ht="14.25" customHeight="1">
      <c r="A5603" s="7">
        <v>38169</v>
      </c>
      <c r="B5603" s="8">
        <v>3.0716999999999999</v>
      </c>
      <c r="C5603" s="8">
        <v>4.4671000000000003</v>
      </c>
      <c r="D5603" s="8">
        <v>1.3954000000000004</v>
      </c>
      <c r="E5603" s="8">
        <v>3.74</v>
      </c>
      <c r="F5603" s="8">
        <v>4.57</v>
      </c>
      <c r="G5603" s="8">
        <v>88.79</v>
      </c>
      <c r="H5603" s="8"/>
      <c r="I5603" s="8"/>
      <c r="J5603" s="8"/>
      <c r="N5603" s="7"/>
      <c r="O5603" s="8"/>
      <c r="P5603" s="8"/>
      <c r="Q5603" s="8"/>
      <c r="R5603" s="8"/>
      <c r="S5603" s="8"/>
      <c r="T5603" s="8"/>
      <c r="U5603" s="8"/>
      <c r="V5603" s="8"/>
      <c r="W5603" s="8"/>
    </row>
    <row r="5604" spans="1:23" ht="14.25" customHeight="1">
      <c r="A5604" s="7">
        <v>38168</v>
      </c>
      <c r="B5604" s="8">
        <v>3.0914000000000001</v>
      </c>
      <c r="C5604" s="8">
        <v>4.3479999999999999</v>
      </c>
      <c r="D5604" s="8">
        <v>1.2565999999999997</v>
      </c>
      <c r="E5604" s="8">
        <v>3.81</v>
      </c>
      <c r="F5604" s="8">
        <v>4.62</v>
      </c>
      <c r="G5604" s="8">
        <v>88.8</v>
      </c>
      <c r="H5604" s="8"/>
      <c r="I5604" s="8"/>
      <c r="J5604" s="8"/>
      <c r="N5604" s="7"/>
      <c r="O5604" s="8"/>
      <c r="P5604" s="8"/>
      <c r="Q5604" s="8"/>
      <c r="R5604" s="8"/>
      <c r="S5604" s="8"/>
      <c r="T5604" s="8"/>
      <c r="U5604" s="8"/>
      <c r="V5604" s="8"/>
      <c r="W5604" s="8"/>
    </row>
    <row r="5605" spans="1:23" ht="14.25" customHeight="1">
      <c r="A5605" s="7">
        <v>38167</v>
      </c>
      <c r="B5605" s="8">
        <v>2.9182999999999999</v>
      </c>
      <c r="C5605" s="8">
        <v>4.2664</v>
      </c>
      <c r="D5605" s="8">
        <v>1.3481000000000001</v>
      </c>
      <c r="E5605" s="8">
        <v>3.92</v>
      </c>
      <c r="F5605" s="8">
        <v>4.7</v>
      </c>
      <c r="G5605" s="8">
        <v>89.41</v>
      </c>
      <c r="H5605" s="8"/>
      <c r="I5605" s="8"/>
      <c r="J5605" s="8"/>
      <c r="N5605" s="7"/>
      <c r="O5605" s="8"/>
      <c r="P5605" s="8"/>
      <c r="Q5605" s="8"/>
      <c r="R5605" s="8"/>
      <c r="S5605" s="8"/>
      <c r="T5605" s="8"/>
      <c r="U5605" s="8"/>
      <c r="V5605" s="8"/>
      <c r="W5605" s="8"/>
    </row>
    <row r="5606" spans="1:23" ht="14.25" customHeight="1">
      <c r="A5606" s="7">
        <v>38166</v>
      </c>
      <c r="B5606" s="8">
        <v>3.1909999999999998</v>
      </c>
      <c r="C5606" s="8">
        <v>4.4138000000000002</v>
      </c>
      <c r="D5606" s="8">
        <v>1.2228000000000003</v>
      </c>
      <c r="E5606" s="8">
        <v>3.97</v>
      </c>
      <c r="F5606" s="8">
        <v>4.76</v>
      </c>
      <c r="G5606" s="8">
        <v>88.72</v>
      </c>
      <c r="H5606" s="8"/>
      <c r="I5606" s="8"/>
      <c r="J5606" s="8"/>
      <c r="N5606" s="7"/>
      <c r="O5606" s="8"/>
      <c r="P5606" s="8"/>
      <c r="Q5606" s="8"/>
      <c r="R5606" s="8"/>
      <c r="S5606" s="8"/>
      <c r="T5606" s="8"/>
      <c r="U5606" s="8"/>
      <c r="V5606" s="8"/>
      <c r="W5606" s="8"/>
    </row>
    <row r="5607" spans="1:23" ht="14.25" customHeight="1">
      <c r="A5607" s="7">
        <v>38163</v>
      </c>
      <c r="B5607" s="8">
        <v>2.8965999999999998</v>
      </c>
      <c r="C5607" s="8">
        <v>4.1599000000000004</v>
      </c>
      <c r="D5607" s="8">
        <v>1.2633000000000005</v>
      </c>
      <c r="E5607" s="8">
        <v>3.85</v>
      </c>
      <c r="F5607" s="8">
        <v>4.66</v>
      </c>
      <c r="G5607" s="8">
        <v>88.88</v>
      </c>
      <c r="H5607" s="8"/>
      <c r="I5607" s="8"/>
      <c r="J5607" s="8"/>
      <c r="N5607" s="7"/>
      <c r="O5607" s="8"/>
      <c r="P5607" s="8"/>
      <c r="Q5607" s="8"/>
      <c r="R5607" s="8"/>
      <c r="S5607" s="8"/>
      <c r="T5607" s="8"/>
      <c r="U5607" s="8"/>
      <c r="V5607" s="8"/>
      <c r="W5607" s="8"/>
    </row>
    <row r="5608" spans="1:23" ht="14.25" customHeight="1">
      <c r="A5608" s="7">
        <v>38162</v>
      </c>
      <c r="B5608" s="8">
        <v>2.8776999999999999</v>
      </c>
      <c r="C5608" s="8">
        <v>4.1204999999999998</v>
      </c>
      <c r="D5608" s="8">
        <v>1.2427999999999999</v>
      </c>
      <c r="E5608" s="8">
        <v>3.85</v>
      </c>
      <c r="F5608" s="8">
        <v>4.66</v>
      </c>
      <c r="G5608" s="8">
        <v>88.75</v>
      </c>
      <c r="H5608" s="8"/>
      <c r="I5608" s="8"/>
      <c r="J5608" s="8"/>
      <c r="N5608" s="7"/>
      <c r="O5608" s="8"/>
      <c r="P5608" s="8"/>
      <c r="Q5608" s="8"/>
      <c r="R5608" s="8"/>
      <c r="S5608" s="8"/>
      <c r="T5608" s="8"/>
      <c r="U5608" s="8"/>
      <c r="V5608" s="8"/>
      <c r="W5608" s="8"/>
    </row>
    <row r="5609" spans="1:23" ht="14.25" customHeight="1">
      <c r="A5609" s="7">
        <v>38161</v>
      </c>
      <c r="B5609" s="8">
        <v>2.851</v>
      </c>
      <c r="C5609" s="8">
        <v>4.1158000000000001</v>
      </c>
      <c r="D5609" s="8">
        <v>1.2648000000000001</v>
      </c>
      <c r="E5609" s="8">
        <v>3.9</v>
      </c>
      <c r="F5609" s="8">
        <v>4.71</v>
      </c>
      <c r="G5609" s="8">
        <v>89.42</v>
      </c>
      <c r="H5609" s="8"/>
      <c r="I5609" s="8"/>
      <c r="J5609" s="8"/>
      <c r="N5609" s="7"/>
      <c r="O5609" s="8"/>
      <c r="P5609" s="8"/>
      <c r="Q5609" s="8"/>
      <c r="R5609" s="8"/>
      <c r="S5609" s="8"/>
      <c r="T5609" s="8"/>
      <c r="U5609" s="8"/>
      <c r="V5609" s="8"/>
      <c r="W5609" s="8"/>
    </row>
    <row r="5610" spans="1:23" ht="14.25" customHeight="1">
      <c r="A5610" s="7">
        <v>38160</v>
      </c>
      <c r="B5610" s="8">
        <v>3.0800999999999998</v>
      </c>
      <c r="C5610" s="8">
        <v>4.2854000000000001</v>
      </c>
      <c r="D5610" s="8">
        <v>1.2053000000000003</v>
      </c>
      <c r="E5610" s="8">
        <v>3.92</v>
      </c>
      <c r="F5610" s="8">
        <v>4.72</v>
      </c>
      <c r="G5610" s="8">
        <v>89.43</v>
      </c>
      <c r="H5610" s="8"/>
      <c r="I5610" s="8"/>
      <c r="J5610" s="8"/>
      <c r="N5610" s="7"/>
      <c r="O5610" s="8"/>
      <c r="P5610" s="8"/>
      <c r="Q5610" s="8"/>
      <c r="R5610" s="8"/>
      <c r="S5610" s="8"/>
      <c r="T5610" s="8"/>
      <c r="U5610" s="8"/>
      <c r="V5610" s="8"/>
      <c r="W5610" s="8"/>
    </row>
    <row r="5611" spans="1:23" ht="14.25" customHeight="1">
      <c r="A5611" s="7">
        <v>38159</v>
      </c>
      <c r="B5611" s="8">
        <v>2.9971999999999999</v>
      </c>
      <c r="C5611" s="8">
        <v>4.2873999999999999</v>
      </c>
      <c r="D5611" s="8">
        <v>1.2902</v>
      </c>
      <c r="E5611" s="8">
        <v>3.91</v>
      </c>
      <c r="F5611" s="8">
        <v>4.7</v>
      </c>
      <c r="G5611" s="8">
        <v>89.29</v>
      </c>
      <c r="H5611" s="8"/>
      <c r="I5611" s="8"/>
      <c r="J5611" s="8"/>
      <c r="N5611" s="7"/>
      <c r="O5611" s="8"/>
      <c r="P5611" s="8"/>
      <c r="Q5611" s="8"/>
      <c r="R5611" s="8"/>
      <c r="S5611" s="8"/>
      <c r="T5611" s="8"/>
      <c r="U5611" s="8"/>
      <c r="V5611" s="8"/>
      <c r="W5611" s="8"/>
    </row>
    <row r="5612" spans="1:23" ht="14.25" customHeight="1">
      <c r="A5612" s="7">
        <v>38156</v>
      </c>
      <c r="B5612" s="8">
        <v>2.8873000000000002</v>
      </c>
      <c r="C5612" s="8">
        <v>4.2854999999999999</v>
      </c>
      <c r="D5612" s="8">
        <v>1.3981999999999997</v>
      </c>
      <c r="E5612" s="8">
        <v>3.94</v>
      </c>
      <c r="F5612" s="8">
        <v>4.72</v>
      </c>
      <c r="G5612" s="8">
        <v>89.08</v>
      </c>
      <c r="H5612" s="8"/>
      <c r="I5612" s="8"/>
      <c r="J5612" s="8"/>
      <c r="N5612" s="7"/>
      <c r="O5612" s="8"/>
      <c r="P5612" s="8"/>
      <c r="Q5612" s="8"/>
      <c r="R5612" s="8"/>
      <c r="S5612" s="8"/>
      <c r="T5612" s="8"/>
      <c r="U5612" s="8"/>
      <c r="V5612" s="8"/>
      <c r="W5612" s="8"/>
    </row>
    <row r="5613" spans="1:23" ht="14.25" customHeight="1">
      <c r="A5613" s="7">
        <v>38155</v>
      </c>
      <c r="B5613" s="8">
        <v>2.8089</v>
      </c>
      <c r="C5613" s="8">
        <v>4.4614000000000003</v>
      </c>
      <c r="D5613" s="8">
        <v>1.6525000000000003</v>
      </c>
      <c r="E5613" s="8">
        <v>3.93</v>
      </c>
      <c r="F5613" s="8">
        <v>4.71</v>
      </c>
      <c r="G5613" s="8">
        <v>89.6</v>
      </c>
      <c r="H5613" s="8"/>
      <c r="I5613" s="8"/>
      <c r="J5613" s="8"/>
      <c r="N5613" s="7"/>
      <c r="O5613" s="8"/>
      <c r="P5613" s="8"/>
      <c r="Q5613" s="8"/>
      <c r="R5613" s="8"/>
      <c r="S5613" s="8"/>
      <c r="T5613" s="8"/>
      <c r="U5613" s="8"/>
      <c r="V5613" s="8"/>
      <c r="W5613" s="8"/>
    </row>
    <row r="5614" spans="1:23" ht="14.25" customHeight="1">
      <c r="A5614" s="7">
        <v>38154</v>
      </c>
      <c r="B5614" s="8">
        <v>3.0897000000000001</v>
      </c>
      <c r="C5614" s="8">
        <v>4.5856000000000003</v>
      </c>
      <c r="D5614" s="8">
        <v>1.4959000000000002</v>
      </c>
      <c r="E5614" s="8">
        <v>3.96</v>
      </c>
      <c r="F5614" s="8">
        <v>4.74</v>
      </c>
      <c r="G5614" s="8">
        <v>90.04</v>
      </c>
      <c r="H5614" s="8"/>
      <c r="I5614" s="8"/>
      <c r="J5614" s="8"/>
      <c r="N5614" s="7"/>
      <c r="O5614" s="8"/>
      <c r="P5614" s="8"/>
      <c r="Q5614" s="8"/>
      <c r="R5614" s="8"/>
      <c r="S5614" s="8"/>
      <c r="T5614" s="8"/>
      <c r="U5614" s="8"/>
      <c r="V5614" s="8"/>
      <c r="W5614" s="8"/>
    </row>
    <row r="5615" spans="1:23" ht="14.25" customHeight="1">
      <c r="A5615" s="7">
        <v>38153</v>
      </c>
      <c r="B5615" s="8">
        <v>2.8793000000000002</v>
      </c>
      <c r="C5615" s="8">
        <v>4.4172000000000002</v>
      </c>
      <c r="D5615" s="8">
        <v>1.5379</v>
      </c>
      <c r="E5615" s="8">
        <v>3.9</v>
      </c>
      <c r="F5615" s="8">
        <v>4.6900000000000004</v>
      </c>
      <c r="G5615" s="8">
        <v>89.08</v>
      </c>
      <c r="H5615" s="8"/>
      <c r="I5615" s="8"/>
      <c r="J5615" s="8"/>
      <c r="N5615" s="7"/>
      <c r="O5615" s="8"/>
      <c r="P5615" s="8"/>
      <c r="Q5615" s="8"/>
      <c r="R5615" s="8"/>
      <c r="S5615" s="8"/>
      <c r="T5615" s="8"/>
      <c r="U5615" s="8"/>
      <c r="V5615" s="8"/>
      <c r="W5615" s="8"/>
    </row>
    <row r="5616" spans="1:23" ht="14.25" customHeight="1">
      <c r="A5616" s="7">
        <v>38152</v>
      </c>
      <c r="B5616" s="8">
        <v>3.2208999999999999</v>
      </c>
      <c r="C5616" s="8">
        <v>4.6821000000000002</v>
      </c>
      <c r="D5616" s="8">
        <v>1.4612000000000003</v>
      </c>
      <c r="E5616" s="8">
        <v>4.0999999999999996</v>
      </c>
      <c r="F5616" s="8">
        <v>4.8899999999999997</v>
      </c>
      <c r="G5616" s="8">
        <v>89.97</v>
      </c>
      <c r="H5616" s="8"/>
      <c r="I5616" s="8"/>
      <c r="J5616" s="8"/>
      <c r="N5616" s="7"/>
      <c r="O5616" s="8"/>
      <c r="P5616" s="8"/>
      <c r="Q5616" s="8"/>
      <c r="R5616" s="8"/>
      <c r="S5616" s="8"/>
      <c r="T5616" s="8"/>
      <c r="U5616" s="8"/>
      <c r="V5616" s="8"/>
      <c r="W5616" s="8"/>
    </row>
    <row r="5617" spans="1:23" ht="14.25" customHeight="1">
      <c r="A5617" s="7">
        <v>38149</v>
      </c>
      <c r="B5617" s="8">
        <v>3.0495999999999999</v>
      </c>
      <c r="C5617" s="8">
        <v>4.4333</v>
      </c>
      <c r="D5617" s="8">
        <v>1.3837000000000002</v>
      </c>
      <c r="E5617" s="8">
        <v>4</v>
      </c>
      <c r="F5617" s="8">
        <v>4.8099999999999996</v>
      </c>
      <c r="G5617" s="8">
        <v>90.01</v>
      </c>
      <c r="H5617" s="8"/>
      <c r="I5617" s="8"/>
      <c r="J5617" s="8"/>
      <c r="N5617" s="7"/>
      <c r="O5617" s="8"/>
      <c r="P5617" s="8"/>
      <c r="Q5617" s="8"/>
      <c r="R5617" s="8"/>
      <c r="S5617" s="8"/>
      <c r="T5617" s="8"/>
      <c r="U5617" s="8"/>
      <c r="V5617" s="8"/>
      <c r="W5617" s="8"/>
    </row>
    <row r="5618" spans="1:23" ht="14.25" customHeight="1">
      <c r="A5618" s="7">
        <v>38148</v>
      </c>
      <c r="B5618" s="8">
        <v>3.0310999999999999</v>
      </c>
      <c r="C5618" s="8">
        <v>4.4352</v>
      </c>
      <c r="D5618" s="8">
        <v>1.4041000000000001</v>
      </c>
      <c r="E5618" s="8">
        <v>4</v>
      </c>
      <c r="F5618" s="8">
        <v>4.8099999999999996</v>
      </c>
      <c r="G5618" s="8">
        <v>89.25</v>
      </c>
      <c r="H5618" s="8"/>
      <c r="I5618" s="8"/>
      <c r="J5618" s="8"/>
      <c r="N5618" s="7"/>
      <c r="O5618" s="8"/>
      <c r="P5618" s="8"/>
      <c r="Q5618" s="8"/>
      <c r="R5618" s="8"/>
      <c r="S5618" s="8"/>
      <c r="T5618" s="8"/>
      <c r="U5618" s="8"/>
      <c r="V5618" s="8"/>
      <c r="W5618" s="8"/>
    </row>
    <row r="5619" spans="1:23" ht="14.25" customHeight="1">
      <c r="A5619" s="7">
        <v>38147</v>
      </c>
      <c r="B5619" s="8">
        <v>3.0548000000000002</v>
      </c>
      <c r="C5619" s="8">
        <v>4.4238</v>
      </c>
      <c r="D5619" s="8">
        <v>1.3689999999999998</v>
      </c>
      <c r="E5619" s="8">
        <v>4.01</v>
      </c>
      <c r="F5619" s="8">
        <v>4.82</v>
      </c>
      <c r="G5619" s="8">
        <v>89.73</v>
      </c>
      <c r="H5619" s="8"/>
      <c r="I5619" s="8"/>
      <c r="J5619" s="8"/>
      <c r="N5619" s="7"/>
      <c r="O5619" s="8"/>
      <c r="P5619" s="8"/>
      <c r="Q5619" s="8"/>
      <c r="R5619" s="8"/>
      <c r="S5619" s="8"/>
      <c r="T5619" s="8"/>
      <c r="U5619" s="8"/>
      <c r="V5619" s="8"/>
      <c r="W5619" s="8"/>
    </row>
    <row r="5620" spans="1:23" ht="14.25" customHeight="1">
      <c r="A5620" s="7">
        <v>38146</v>
      </c>
      <c r="B5620" s="8">
        <v>2.8967000000000001</v>
      </c>
      <c r="C5620" s="8">
        <v>4.3122999999999996</v>
      </c>
      <c r="D5620" s="8">
        <v>1.4155999999999995</v>
      </c>
      <c r="E5620" s="8">
        <v>3.96</v>
      </c>
      <c r="F5620" s="8">
        <v>4.78</v>
      </c>
      <c r="G5620" s="8">
        <v>88.51</v>
      </c>
      <c r="H5620" s="8"/>
      <c r="I5620" s="8"/>
      <c r="J5620" s="8"/>
      <c r="N5620" s="7"/>
      <c r="O5620" s="8"/>
      <c r="P5620" s="8"/>
      <c r="Q5620" s="8"/>
      <c r="R5620" s="8"/>
      <c r="S5620" s="8"/>
      <c r="T5620" s="8"/>
      <c r="U5620" s="8"/>
      <c r="V5620" s="8"/>
      <c r="W5620" s="8"/>
    </row>
    <row r="5621" spans="1:23" ht="14.25" customHeight="1">
      <c r="A5621" s="7">
        <v>38145</v>
      </c>
      <c r="B5621" s="8">
        <v>2.9539</v>
      </c>
      <c r="C5621" s="8">
        <v>4.2625000000000002</v>
      </c>
      <c r="D5621" s="8">
        <v>1.3086000000000002</v>
      </c>
      <c r="E5621" s="8">
        <v>3.95</v>
      </c>
      <c r="F5621" s="8">
        <v>4.78</v>
      </c>
      <c r="G5621" s="8">
        <v>88.25</v>
      </c>
      <c r="H5621" s="8"/>
      <c r="I5621" s="8"/>
      <c r="J5621" s="8"/>
      <c r="N5621" s="7"/>
      <c r="O5621" s="8"/>
      <c r="P5621" s="8"/>
      <c r="Q5621" s="8"/>
      <c r="R5621" s="8"/>
      <c r="S5621" s="8"/>
      <c r="T5621" s="8"/>
      <c r="U5621" s="8"/>
      <c r="V5621" s="8"/>
      <c r="W5621" s="8"/>
    </row>
    <row r="5622" spans="1:23" ht="14.25" customHeight="1">
      <c r="A5622" s="7">
        <v>38142</v>
      </c>
      <c r="B5622" s="8">
        <v>2.7797999999999998</v>
      </c>
      <c r="C5622" s="8">
        <v>4.1287000000000003</v>
      </c>
      <c r="D5622" s="8">
        <v>1.3489000000000004</v>
      </c>
      <c r="E5622" s="8">
        <v>3.97</v>
      </c>
      <c r="F5622" s="8">
        <v>4.78</v>
      </c>
      <c r="G5622" s="8">
        <v>88.54</v>
      </c>
      <c r="H5622" s="8"/>
      <c r="I5622" s="8"/>
      <c r="J5622" s="8"/>
      <c r="N5622" s="7"/>
      <c r="O5622" s="8"/>
      <c r="P5622" s="8"/>
      <c r="Q5622" s="8"/>
      <c r="R5622" s="8"/>
      <c r="S5622" s="8"/>
      <c r="T5622" s="8"/>
      <c r="U5622" s="8"/>
      <c r="V5622" s="8"/>
      <c r="W5622" s="8"/>
    </row>
    <row r="5623" spans="1:23" ht="14.25" customHeight="1">
      <c r="A5623" s="7">
        <v>38141</v>
      </c>
      <c r="B5623" s="8">
        <v>2.8462000000000001</v>
      </c>
      <c r="C5623" s="8">
        <v>4.1249000000000002</v>
      </c>
      <c r="D5623" s="8">
        <v>1.2787000000000002</v>
      </c>
      <c r="E5623" s="8">
        <v>3.89</v>
      </c>
      <c r="F5623" s="8">
        <v>4.71</v>
      </c>
      <c r="G5623" s="8">
        <v>88.95</v>
      </c>
      <c r="H5623" s="8"/>
      <c r="I5623" s="8"/>
      <c r="J5623" s="8"/>
      <c r="N5623" s="7"/>
      <c r="O5623" s="8"/>
      <c r="P5623" s="8"/>
      <c r="Q5623" s="8"/>
      <c r="R5623" s="8"/>
      <c r="S5623" s="8"/>
      <c r="T5623" s="8"/>
      <c r="U5623" s="8"/>
      <c r="V5623" s="8"/>
      <c r="W5623" s="8"/>
    </row>
    <row r="5624" spans="1:23" ht="14.25" customHeight="1">
      <c r="A5624" s="7">
        <v>38140</v>
      </c>
      <c r="B5624" s="8">
        <v>2.8088000000000002</v>
      </c>
      <c r="C5624" s="8">
        <v>4.1946000000000003</v>
      </c>
      <c r="D5624" s="8">
        <v>1.3858000000000001</v>
      </c>
      <c r="E5624" s="8">
        <v>3.91</v>
      </c>
      <c r="F5624" s="8">
        <v>4.74</v>
      </c>
      <c r="G5624" s="8">
        <v>88.84</v>
      </c>
      <c r="H5624" s="8"/>
      <c r="I5624" s="8"/>
      <c r="J5624" s="8"/>
      <c r="N5624" s="7"/>
      <c r="O5624" s="8"/>
      <c r="P5624" s="8"/>
      <c r="Q5624" s="8"/>
      <c r="R5624" s="8"/>
      <c r="S5624" s="8"/>
      <c r="T5624" s="8"/>
      <c r="U5624" s="8"/>
      <c r="V5624" s="8"/>
      <c r="W5624" s="8"/>
    </row>
    <row r="5625" spans="1:23" ht="14.25" customHeight="1">
      <c r="A5625" s="7">
        <v>38139</v>
      </c>
      <c r="B5625" s="8">
        <v>2.8456000000000001</v>
      </c>
      <c r="C5625" s="8">
        <v>4.2119999999999997</v>
      </c>
      <c r="D5625" s="8">
        <v>1.3663999999999996</v>
      </c>
      <c r="E5625" s="8">
        <v>3.86</v>
      </c>
      <c r="F5625" s="8">
        <v>4.71</v>
      </c>
      <c r="G5625" s="8">
        <v>88.88</v>
      </c>
      <c r="H5625" s="8"/>
      <c r="I5625" s="8"/>
      <c r="J5625" s="8"/>
      <c r="N5625" s="7"/>
      <c r="O5625" s="8"/>
      <c r="P5625" s="8"/>
      <c r="Q5625" s="8"/>
      <c r="R5625" s="8"/>
      <c r="S5625" s="8"/>
      <c r="T5625" s="8"/>
      <c r="U5625" s="8"/>
      <c r="V5625" s="8"/>
      <c r="W5625" s="8"/>
    </row>
    <row r="5626" spans="1:23" ht="14.25" customHeight="1">
      <c r="A5626" s="7">
        <v>38138</v>
      </c>
      <c r="B5626" s="8">
        <v>3.0514999999999999</v>
      </c>
      <c r="C5626" s="8">
        <v>4.6123000000000003</v>
      </c>
      <c r="D5626" s="8">
        <v>1.5608000000000004</v>
      </c>
      <c r="E5626" s="8">
        <v>3.81</v>
      </c>
      <c r="F5626" s="8">
        <v>4.66</v>
      </c>
      <c r="G5626" s="8">
        <v>88.95</v>
      </c>
      <c r="H5626" s="8"/>
      <c r="I5626" s="8"/>
      <c r="J5626" s="8"/>
      <c r="N5626" s="7"/>
      <c r="O5626" s="8"/>
      <c r="P5626" s="8"/>
      <c r="Q5626" s="8"/>
      <c r="R5626" s="8"/>
      <c r="S5626" s="8"/>
      <c r="T5626" s="8"/>
      <c r="U5626" s="8"/>
      <c r="V5626" s="8"/>
      <c r="W5626" s="8"/>
    </row>
    <row r="5627" spans="1:23" ht="14.25" customHeight="1">
      <c r="A5627" s="7">
        <v>38135</v>
      </c>
      <c r="B5627" s="8">
        <v>2.9245999999999999</v>
      </c>
      <c r="C5627" s="8">
        <v>4.2908999999999997</v>
      </c>
      <c r="D5627" s="8">
        <v>1.3662999999999998</v>
      </c>
      <c r="E5627" s="8">
        <v>3.81</v>
      </c>
      <c r="F5627" s="8">
        <v>4.66</v>
      </c>
      <c r="G5627" s="8">
        <v>88.95</v>
      </c>
      <c r="H5627" s="8"/>
      <c r="I5627" s="8"/>
      <c r="J5627" s="8"/>
      <c r="N5627" s="7"/>
      <c r="O5627" s="8"/>
      <c r="P5627" s="8"/>
      <c r="Q5627" s="8"/>
      <c r="R5627" s="8"/>
      <c r="S5627" s="8"/>
      <c r="T5627" s="8"/>
      <c r="U5627" s="8"/>
      <c r="V5627" s="8"/>
      <c r="W5627" s="8"/>
    </row>
    <row r="5628" spans="1:23" ht="14.25" customHeight="1">
      <c r="A5628" s="7">
        <v>38134</v>
      </c>
      <c r="B5628" s="8">
        <v>3.0087999999999999</v>
      </c>
      <c r="C5628" s="8">
        <v>4.4653999999999998</v>
      </c>
      <c r="D5628" s="8">
        <v>1.4565999999999999</v>
      </c>
      <c r="E5628" s="8">
        <v>3.74</v>
      </c>
      <c r="F5628" s="8">
        <v>4.5999999999999996</v>
      </c>
      <c r="G5628" s="8">
        <v>88.67</v>
      </c>
      <c r="H5628" s="8"/>
      <c r="I5628" s="8"/>
      <c r="J5628" s="8"/>
      <c r="N5628" s="7"/>
      <c r="O5628" s="8"/>
      <c r="P5628" s="8"/>
      <c r="Q5628" s="8"/>
      <c r="R5628" s="8"/>
      <c r="S5628" s="8"/>
      <c r="T5628" s="8"/>
      <c r="U5628" s="8"/>
      <c r="V5628" s="8"/>
      <c r="W5628" s="8"/>
    </row>
    <row r="5629" spans="1:23" ht="14.25" customHeight="1">
      <c r="A5629" s="7">
        <v>38133</v>
      </c>
      <c r="B5629" s="8">
        <v>2.8809999999999998</v>
      </c>
      <c r="C5629" s="8">
        <v>4.2675000000000001</v>
      </c>
      <c r="D5629" s="8">
        <v>1.3865000000000003</v>
      </c>
      <c r="E5629" s="8">
        <v>3.81</v>
      </c>
      <c r="F5629" s="8">
        <v>4.67</v>
      </c>
      <c r="G5629" s="8">
        <v>89.72</v>
      </c>
      <c r="H5629" s="8"/>
      <c r="I5629" s="8"/>
      <c r="J5629" s="8"/>
      <c r="N5629" s="7"/>
      <c r="O5629" s="8"/>
      <c r="P5629" s="8"/>
      <c r="Q5629" s="8"/>
      <c r="R5629" s="8"/>
      <c r="S5629" s="8"/>
      <c r="T5629" s="8"/>
      <c r="U5629" s="8"/>
      <c r="V5629" s="8"/>
      <c r="W5629" s="8"/>
    </row>
    <row r="5630" spans="1:23" ht="14.25" customHeight="1">
      <c r="A5630" s="7">
        <v>38132</v>
      </c>
      <c r="B5630" s="8">
        <v>2.6511999999999998</v>
      </c>
      <c r="C5630" s="8">
        <v>4.0557999999999996</v>
      </c>
      <c r="D5630" s="8">
        <v>1.4045999999999998</v>
      </c>
      <c r="E5630" s="8">
        <v>3.89</v>
      </c>
      <c r="F5630" s="8">
        <v>4.7300000000000004</v>
      </c>
      <c r="G5630" s="8">
        <v>89.84</v>
      </c>
      <c r="H5630" s="8"/>
      <c r="I5630" s="8"/>
      <c r="J5630" s="8"/>
      <c r="N5630" s="7"/>
      <c r="O5630" s="8"/>
      <c r="P5630" s="8"/>
      <c r="Q5630" s="8"/>
      <c r="R5630" s="8"/>
      <c r="S5630" s="8"/>
      <c r="T5630" s="8"/>
      <c r="U5630" s="8"/>
      <c r="V5630" s="8"/>
      <c r="W5630" s="8"/>
    </row>
    <row r="5631" spans="1:23" ht="14.25" customHeight="1">
      <c r="A5631" s="7">
        <v>38131</v>
      </c>
      <c r="B5631" s="8">
        <v>3.0617999999999999</v>
      </c>
      <c r="C5631" s="8">
        <v>4.3251999999999997</v>
      </c>
      <c r="D5631" s="8">
        <v>1.2633999999999999</v>
      </c>
      <c r="E5631" s="8">
        <v>3.9</v>
      </c>
      <c r="F5631" s="8">
        <v>4.75</v>
      </c>
      <c r="G5631" s="8">
        <v>90.48</v>
      </c>
      <c r="H5631" s="8"/>
      <c r="I5631" s="8"/>
      <c r="J5631" s="8"/>
      <c r="N5631" s="7"/>
      <c r="O5631" s="8"/>
      <c r="P5631" s="8"/>
      <c r="Q5631" s="8"/>
      <c r="R5631" s="8"/>
      <c r="S5631" s="8"/>
      <c r="T5631" s="8"/>
      <c r="U5631" s="8"/>
      <c r="V5631" s="8"/>
      <c r="W5631" s="8"/>
    </row>
    <row r="5632" spans="1:23" ht="14.25" customHeight="1">
      <c r="A5632" s="7">
        <v>38128</v>
      </c>
      <c r="B5632" s="8">
        <v>3.0464000000000002</v>
      </c>
      <c r="C5632" s="8">
        <v>4.4169999999999998</v>
      </c>
      <c r="D5632" s="8">
        <v>1.3705999999999996</v>
      </c>
      <c r="E5632" s="8">
        <v>3.91</v>
      </c>
      <c r="F5632" s="8">
        <v>4.76</v>
      </c>
      <c r="G5632" s="8">
        <v>90.49</v>
      </c>
      <c r="H5632" s="8"/>
      <c r="I5632" s="8"/>
      <c r="J5632" s="8"/>
      <c r="N5632" s="7"/>
      <c r="O5632" s="8"/>
      <c r="P5632" s="8"/>
      <c r="Q5632" s="8"/>
      <c r="R5632" s="8"/>
      <c r="S5632" s="8"/>
      <c r="T5632" s="8"/>
      <c r="U5632" s="8"/>
      <c r="V5632" s="8"/>
      <c r="W5632" s="8"/>
    </row>
    <row r="5633" spans="1:23" ht="14.25" customHeight="1">
      <c r="A5633" s="7">
        <v>38127</v>
      </c>
      <c r="B5633" s="8">
        <v>2.9312</v>
      </c>
      <c r="C5633" s="8">
        <v>4.5566000000000004</v>
      </c>
      <c r="D5633" s="8">
        <v>1.6254000000000004</v>
      </c>
      <c r="E5633" s="8">
        <v>3.86</v>
      </c>
      <c r="F5633" s="8">
        <v>4.72</v>
      </c>
      <c r="G5633" s="8">
        <v>91.03</v>
      </c>
      <c r="H5633" s="8"/>
      <c r="I5633" s="8"/>
      <c r="J5633" s="8"/>
      <c r="N5633" s="7"/>
      <c r="O5633" s="8"/>
      <c r="P5633" s="8"/>
      <c r="Q5633" s="8"/>
      <c r="R5633" s="8"/>
      <c r="S5633" s="8"/>
      <c r="T5633" s="8"/>
      <c r="U5633" s="8"/>
      <c r="V5633" s="8"/>
      <c r="W5633" s="8"/>
    </row>
    <row r="5634" spans="1:23" ht="14.25" customHeight="1">
      <c r="A5634" s="7">
        <v>38126</v>
      </c>
      <c r="B5634" s="8">
        <v>2.8589000000000002</v>
      </c>
      <c r="C5634" s="8">
        <v>4.1586999999999996</v>
      </c>
      <c r="D5634" s="8">
        <v>1.2997999999999994</v>
      </c>
      <c r="E5634" s="8">
        <v>3.93</v>
      </c>
      <c r="F5634" s="8">
        <v>4.79</v>
      </c>
      <c r="G5634" s="8">
        <v>90.53</v>
      </c>
      <c r="H5634" s="8"/>
      <c r="I5634" s="8"/>
      <c r="J5634" s="8"/>
      <c r="N5634" s="7"/>
      <c r="O5634" s="8"/>
      <c r="P5634" s="8"/>
      <c r="Q5634" s="8"/>
      <c r="R5634" s="8"/>
      <c r="S5634" s="8"/>
      <c r="T5634" s="8"/>
      <c r="U5634" s="8"/>
      <c r="V5634" s="8"/>
      <c r="W5634" s="8"/>
    </row>
    <row r="5635" spans="1:23" ht="14.25" customHeight="1">
      <c r="A5635" s="7">
        <v>38125</v>
      </c>
      <c r="B5635" s="8">
        <v>2.6112000000000002</v>
      </c>
      <c r="C5635" s="8">
        <v>4.0366999999999997</v>
      </c>
      <c r="D5635" s="8">
        <v>1.4254999999999995</v>
      </c>
      <c r="E5635" s="8">
        <v>3.87</v>
      </c>
      <c r="F5635" s="8">
        <v>4.74</v>
      </c>
      <c r="G5635" s="8">
        <v>91.25</v>
      </c>
      <c r="H5635" s="8"/>
      <c r="I5635" s="8"/>
      <c r="J5635" s="8"/>
      <c r="N5635" s="7"/>
      <c r="O5635" s="8"/>
      <c r="P5635" s="8"/>
      <c r="Q5635" s="8"/>
      <c r="R5635" s="8"/>
      <c r="S5635" s="8"/>
      <c r="T5635" s="8"/>
      <c r="U5635" s="8"/>
      <c r="V5635" s="8"/>
      <c r="W5635" s="8"/>
    </row>
    <row r="5636" spans="1:23" ht="14.25" customHeight="1">
      <c r="A5636" s="7">
        <v>38124</v>
      </c>
      <c r="B5636" s="8">
        <v>2.6349999999999998</v>
      </c>
      <c r="C5636" s="8">
        <v>4.0393999999999997</v>
      </c>
      <c r="D5636" s="8">
        <v>1.4043999999999999</v>
      </c>
      <c r="E5636" s="8">
        <v>3.83</v>
      </c>
      <c r="F5636" s="8">
        <v>4.7</v>
      </c>
      <c r="G5636" s="8">
        <v>91</v>
      </c>
      <c r="H5636" s="8"/>
      <c r="I5636" s="8"/>
      <c r="J5636" s="8"/>
      <c r="N5636" s="7"/>
      <c r="O5636" s="8"/>
      <c r="P5636" s="8"/>
      <c r="Q5636" s="8"/>
      <c r="R5636" s="8"/>
      <c r="S5636" s="8"/>
      <c r="T5636" s="8"/>
      <c r="U5636" s="8"/>
      <c r="V5636" s="8"/>
      <c r="W5636" s="8"/>
    </row>
    <row r="5637" spans="1:23" ht="14.25" customHeight="1">
      <c r="A5637" s="7">
        <v>38121</v>
      </c>
      <c r="B5637" s="8">
        <v>2.6882000000000001</v>
      </c>
      <c r="C5637" s="8">
        <v>4.2026000000000003</v>
      </c>
      <c r="D5637" s="8">
        <v>1.5144000000000002</v>
      </c>
      <c r="E5637" s="8">
        <v>3.92</v>
      </c>
      <c r="F5637" s="8">
        <v>4.79</v>
      </c>
      <c r="G5637" s="8">
        <v>91.66</v>
      </c>
      <c r="H5637" s="8"/>
      <c r="I5637" s="8"/>
      <c r="J5637" s="8"/>
      <c r="N5637" s="7"/>
      <c r="O5637" s="8"/>
      <c r="P5637" s="8"/>
      <c r="Q5637" s="8"/>
      <c r="R5637" s="8"/>
      <c r="S5637" s="8"/>
      <c r="T5637" s="8"/>
      <c r="U5637" s="8"/>
      <c r="V5637" s="8"/>
      <c r="W5637" s="8"/>
    </row>
    <row r="5638" spans="1:23" ht="14.25" customHeight="1">
      <c r="A5638" s="7">
        <v>38120</v>
      </c>
      <c r="B5638" s="8">
        <v>2.9260000000000002</v>
      </c>
      <c r="C5638" s="8">
        <v>4.3940000000000001</v>
      </c>
      <c r="D5638" s="8">
        <v>1.468</v>
      </c>
      <c r="E5638" s="8">
        <v>4.01</v>
      </c>
      <c r="F5638" s="8">
        <v>4.8499999999999996</v>
      </c>
      <c r="G5638" s="8">
        <v>91.96</v>
      </c>
      <c r="H5638" s="8"/>
      <c r="I5638" s="8"/>
      <c r="J5638" s="8"/>
      <c r="N5638" s="7"/>
      <c r="O5638" s="8"/>
      <c r="P5638" s="8"/>
      <c r="Q5638" s="8"/>
      <c r="R5638" s="8"/>
      <c r="S5638" s="8"/>
      <c r="T5638" s="8"/>
      <c r="U5638" s="8"/>
      <c r="V5638" s="8"/>
      <c r="W5638" s="8"/>
    </row>
    <row r="5639" spans="1:23" ht="14.25" customHeight="1">
      <c r="A5639" s="7">
        <v>38119</v>
      </c>
      <c r="B5639" s="8">
        <v>2.8187000000000002</v>
      </c>
      <c r="C5639" s="8">
        <v>4.4111000000000002</v>
      </c>
      <c r="D5639" s="8">
        <v>1.5924</v>
      </c>
      <c r="E5639" s="8">
        <v>3.96</v>
      </c>
      <c r="F5639" s="8">
        <v>4.83</v>
      </c>
      <c r="G5639" s="8">
        <v>91.29</v>
      </c>
      <c r="H5639" s="8"/>
      <c r="I5639" s="8"/>
      <c r="J5639" s="8"/>
      <c r="N5639" s="7"/>
      <c r="O5639" s="8"/>
      <c r="P5639" s="8"/>
      <c r="Q5639" s="8"/>
      <c r="R5639" s="8"/>
      <c r="S5639" s="8"/>
      <c r="T5639" s="8"/>
      <c r="U5639" s="8"/>
      <c r="V5639" s="8"/>
      <c r="W5639" s="8"/>
    </row>
    <row r="5640" spans="1:23" ht="14.25" customHeight="1">
      <c r="A5640" s="7">
        <v>38118</v>
      </c>
      <c r="B5640" s="8">
        <v>2.7879999999999998</v>
      </c>
      <c r="C5640" s="8">
        <v>4.4969000000000001</v>
      </c>
      <c r="D5640" s="8">
        <v>1.7089000000000003</v>
      </c>
      <c r="E5640" s="8">
        <v>3.94</v>
      </c>
      <c r="F5640" s="8">
        <v>4.79</v>
      </c>
      <c r="G5640" s="8">
        <v>91.66</v>
      </c>
      <c r="H5640" s="8"/>
      <c r="I5640" s="8"/>
      <c r="J5640" s="8"/>
      <c r="N5640" s="7"/>
      <c r="O5640" s="8"/>
      <c r="P5640" s="8"/>
      <c r="Q5640" s="8"/>
      <c r="R5640" s="8"/>
      <c r="S5640" s="8"/>
      <c r="T5640" s="8"/>
      <c r="U5640" s="8"/>
      <c r="V5640" s="8"/>
      <c r="W5640" s="8"/>
    </row>
    <row r="5641" spans="1:23" ht="14.25" customHeight="1">
      <c r="A5641" s="7">
        <v>38117</v>
      </c>
      <c r="B5641" s="8">
        <v>2.7222</v>
      </c>
      <c r="C5641" s="8">
        <v>4.4457000000000004</v>
      </c>
      <c r="D5641" s="8">
        <v>1.7235000000000005</v>
      </c>
      <c r="E5641" s="8">
        <v>3.95</v>
      </c>
      <c r="F5641" s="8">
        <v>4.8099999999999996</v>
      </c>
      <c r="G5641" s="8">
        <v>91.56</v>
      </c>
      <c r="H5641" s="8"/>
      <c r="I5641" s="8"/>
      <c r="J5641" s="8"/>
      <c r="N5641" s="7"/>
      <c r="O5641" s="8"/>
      <c r="P5641" s="8"/>
      <c r="Q5641" s="8"/>
      <c r="R5641" s="8"/>
      <c r="S5641" s="8"/>
      <c r="T5641" s="8"/>
      <c r="U5641" s="8"/>
      <c r="V5641" s="8"/>
      <c r="W5641" s="8"/>
    </row>
    <row r="5642" spans="1:23" ht="14.25" customHeight="1">
      <c r="A5642" s="7">
        <v>38116</v>
      </c>
      <c r="B5642" s="8">
        <v>2.7440000000000002</v>
      </c>
      <c r="C5642" s="8">
        <v>4.0967000000000002</v>
      </c>
      <c r="D5642" s="8">
        <v>1.3527</v>
      </c>
      <c r="E5642" s="8">
        <v>3.96</v>
      </c>
      <c r="F5642" s="8">
        <v>4.79</v>
      </c>
      <c r="G5642" s="8">
        <v>91.13</v>
      </c>
      <c r="H5642" s="8"/>
      <c r="I5642" s="8"/>
      <c r="J5642" s="8"/>
      <c r="N5642" s="7"/>
      <c r="O5642" s="8"/>
      <c r="P5642" s="8"/>
      <c r="Q5642" s="8"/>
      <c r="R5642" s="8"/>
      <c r="S5642" s="8"/>
      <c r="T5642" s="8"/>
      <c r="U5642" s="8"/>
      <c r="V5642" s="8"/>
      <c r="W5642" s="8"/>
    </row>
    <row r="5643" spans="1:23" ht="14.25" customHeight="1">
      <c r="A5643" s="7">
        <v>38115</v>
      </c>
      <c r="B5643" s="8">
        <v>2.8064</v>
      </c>
      <c r="C5643" s="8">
        <v>4.157</v>
      </c>
      <c r="D5643" s="8">
        <v>1.3506</v>
      </c>
      <c r="E5643" s="8">
        <v>3.96</v>
      </c>
      <c r="F5643" s="8">
        <v>4.79</v>
      </c>
      <c r="G5643" s="8">
        <v>91.13</v>
      </c>
      <c r="H5643" s="8"/>
      <c r="I5643" s="8"/>
      <c r="J5643" s="8"/>
      <c r="N5643" s="7"/>
      <c r="O5643" s="8"/>
      <c r="P5643" s="8"/>
      <c r="Q5643" s="8"/>
      <c r="R5643" s="8"/>
      <c r="S5643" s="8"/>
      <c r="T5643" s="8"/>
      <c r="U5643" s="8"/>
      <c r="V5643" s="8"/>
      <c r="W5643" s="8"/>
    </row>
    <row r="5644" spans="1:23" ht="14.25" customHeight="1">
      <c r="A5644" s="7">
        <v>38114</v>
      </c>
      <c r="B5644" s="8">
        <v>2.8361999999999998</v>
      </c>
      <c r="C5644" s="8">
        <v>4.2840999999999996</v>
      </c>
      <c r="D5644" s="8">
        <v>1.4478999999999997</v>
      </c>
      <c r="E5644" s="8">
        <v>3.96</v>
      </c>
      <c r="F5644" s="8">
        <v>4.79</v>
      </c>
      <c r="G5644" s="8">
        <v>91.13</v>
      </c>
      <c r="H5644" s="8"/>
      <c r="I5644" s="8"/>
      <c r="J5644" s="8"/>
      <c r="N5644" s="7"/>
      <c r="O5644" s="8"/>
      <c r="P5644" s="8"/>
      <c r="Q5644" s="8"/>
      <c r="R5644" s="8"/>
      <c r="S5644" s="8"/>
      <c r="T5644" s="8"/>
      <c r="U5644" s="8"/>
      <c r="V5644" s="8"/>
      <c r="W5644" s="8"/>
    </row>
    <row r="5645" spans="1:23" ht="14.25" customHeight="1">
      <c r="A5645" s="7">
        <v>38113</v>
      </c>
      <c r="B5645" s="8">
        <v>2.8361999999999998</v>
      </c>
      <c r="C5645" s="8">
        <v>4.2840999999999996</v>
      </c>
      <c r="D5645" s="8">
        <v>1.4478999999999997</v>
      </c>
      <c r="E5645" s="8">
        <v>3.72</v>
      </c>
      <c r="F5645" s="8">
        <v>4.63</v>
      </c>
      <c r="G5645" s="8">
        <v>89.89</v>
      </c>
      <c r="H5645" s="8"/>
      <c r="I5645" s="8"/>
      <c r="J5645" s="8"/>
      <c r="N5645" s="7"/>
      <c r="O5645" s="8"/>
      <c r="P5645" s="8"/>
      <c r="Q5645" s="8"/>
      <c r="R5645" s="8"/>
      <c r="S5645" s="8"/>
      <c r="T5645" s="8"/>
      <c r="U5645" s="8"/>
      <c r="V5645" s="8"/>
      <c r="W5645" s="8"/>
    </row>
    <row r="5646" spans="1:23" ht="14.25" customHeight="1">
      <c r="A5646" s="7">
        <v>38112</v>
      </c>
      <c r="B5646" s="8">
        <v>2.8361999999999998</v>
      </c>
      <c r="C5646" s="8">
        <v>4.2840999999999996</v>
      </c>
      <c r="D5646" s="8">
        <v>1.4478999999999997</v>
      </c>
      <c r="E5646" s="8">
        <v>3.71</v>
      </c>
      <c r="F5646" s="8">
        <v>4.6100000000000003</v>
      </c>
      <c r="G5646" s="8">
        <v>89.31</v>
      </c>
      <c r="H5646" s="8"/>
      <c r="I5646" s="8"/>
      <c r="J5646" s="8"/>
      <c r="N5646" s="7"/>
      <c r="O5646" s="8"/>
      <c r="P5646" s="8"/>
      <c r="Q5646" s="8"/>
      <c r="R5646" s="8"/>
      <c r="S5646" s="8"/>
      <c r="T5646" s="8"/>
      <c r="U5646" s="8"/>
      <c r="V5646" s="8"/>
      <c r="W5646" s="8"/>
    </row>
    <row r="5647" spans="1:23" ht="14.25" customHeight="1">
      <c r="A5647" s="7">
        <v>38111</v>
      </c>
      <c r="B5647" s="8">
        <v>2.8361999999999998</v>
      </c>
      <c r="C5647" s="8">
        <v>4.2840999999999996</v>
      </c>
      <c r="D5647" s="8">
        <v>1.4478999999999997</v>
      </c>
      <c r="E5647" s="8">
        <v>3.66</v>
      </c>
      <c r="F5647" s="8">
        <v>4.5599999999999996</v>
      </c>
      <c r="G5647" s="8">
        <v>89.81</v>
      </c>
      <c r="H5647" s="8"/>
      <c r="I5647" s="8"/>
      <c r="J5647" s="8"/>
      <c r="N5647" s="7"/>
      <c r="O5647" s="8"/>
      <c r="P5647" s="8"/>
      <c r="Q5647" s="8"/>
      <c r="R5647" s="8"/>
      <c r="S5647" s="8"/>
      <c r="T5647" s="8"/>
      <c r="U5647" s="8"/>
      <c r="V5647" s="8"/>
      <c r="W5647" s="8"/>
    </row>
    <row r="5648" spans="1:23" ht="14.25" customHeight="1">
      <c r="A5648" s="7">
        <v>38110</v>
      </c>
      <c r="B5648" s="8">
        <v>2.8361999999999998</v>
      </c>
      <c r="C5648" s="8">
        <v>4.2840999999999996</v>
      </c>
      <c r="D5648" s="8">
        <v>1.4478999999999997</v>
      </c>
      <c r="E5648" s="8">
        <v>3.63</v>
      </c>
      <c r="F5648" s="8">
        <v>4.53</v>
      </c>
      <c r="G5648" s="8">
        <v>90.79</v>
      </c>
      <c r="H5648" s="8"/>
      <c r="I5648" s="8"/>
      <c r="J5648" s="8"/>
      <c r="N5648" s="7"/>
      <c r="O5648" s="8"/>
      <c r="P5648" s="8"/>
      <c r="Q5648" s="8"/>
      <c r="R5648" s="8"/>
      <c r="S5648" s="8"/>
      <c r="T5648" s="8"/>
      <c r="U5648" s="8"/>
      <c r="V5648" s="8"/>
      <c r="W5648" s="8"/>
    </row>
    <row r="5649" spans="1:23" ht="14.25" customHeight="1">
      <c r="A5649" s="7">
        <v>38107</v>
      </c>
      <c r="B5649" s="8">
        <v>2.8361999999999998</v>
      </c>
      <c r="C5649" s="8">
        <v>4.2840999999999996</v>
      </c>
      <c r="D5649" s="8">
        <v>1.4478999999999997</v>
      </c>
      <c r="E5649" s="8">
        <v>3.63</v>
      </c>
      <c r="F5649" s="8">
        <v>4.53</v>
      </c>
      <c r="G5649" s="8">
        <v>90.54</v>
      </c>
      <c r="H5649" s="8"/>
      <c r="I5649" s="8"/>
      <c r="J5649" s="8"/>
      <c r="N5649" s="7"/>
      <c r="O5649" s="8"/>
      <c r="P5649" s="8"/>
      <c r="Q5649" s="8"/>
      <c r="R5649" s="8"/>
      <c r="S5649" s="8"/>
      <c r="T5649" s="8"/>
      <c r="U5649" s="8"/>
      <c r="V5649" s="8"/>
      <c r="W5649" s="8"/>
    </row>
    <row r="5650" spans="1:23" ht="14.25" customHeight="1">
      <c r="A5650" s="7">
        <v>38106</v>
      </c>
      <c r="B5650" s="8">
        <v>2.7021000000000002</v>
      </c>
      <c r="C5650" s="8">
        <v>4.7671999999999999</v>
      </c>
      <c r="D5650" s="8">
        <v>2.0650999999999997</v>
      </c>
      <c r="E5650" s="8">
        <v>3.66</v>
      </c>
      <c r="F5650" s="8">
        <v>4.55</v>
      </c>
      <c r="G5650" s="8">
        <v>90.57</v>
      </c>
      <c r="H5650" s="8"/>
      <c r="I5650" s="8"/>
      <c r="J5650" s="8"/>
      <c r="N5650" s="7"/>
      <c r="O5650" s="8"/>
      <c r="P5650" s="8"/>
      <c r="Q5650" s="8"/>
      <c r="R5650" s="8"/>
      <c r="S5650" s="8"/>
      <c r="T5650" s="8"/>
      <c r="U5650" s="8"/>
      <c r="V5650" s="8"/>
      <c r="W5650" s="8"/>
    </row>
    <row r="5651" spans="1:23" ht="14.25" customHeight="1">
      <c r="A5651" s="7">
        <v>38105</v>
      </c>
      <c r="B5651" s="8">
        <v>2.6983000000000001</v>
      </c>
      <c r="C5651" s="8">
        <v>4.1826999999999996</v>
      </c>
      <c r="D5651" s="8">
        <v>1.4843999999999995</v>
      </c>
      <c r="E5651" s="8">
        <v>3.6</v>
      </c>
      <c r="F5651" s="8">
        <v>4.5</v>
      </c>
      <c r="G5651" s="8">
        <v>91.17</v>
      </c>
      <c r="H5651" s="8"/>
      <c r="I5651" s="8"/>
      <c r="J5651" s="8"/>
      <c r="N5651" s="7"/>
      <c r="O5651" s="8"/>
      <c r="P5651" s="8"/>
      <c r="Q5651" s="8"/>
      <c r="R5651" s="8"/>
      <c r="S5651" s="8"/>
      <c r="T5651" s="8"/>
      <c r="U5651" s="8"/>
      <c r="V5651" s="8"/>
      <c r="W5651" s="8"/>
    </row>
    <row r="5652" spans="1:23" ht="14.25" customHeight="1">
      <c r="A5652" s="7">
        <v>38104</v>
      </c>
      <c r="B5652" s="8">
        <v>2.6819000000000002</v>
      </c>
      <c r="C5652" s="8">
        <v>4.1195000000000004</v>
      </c>
      <c r="D5652" s="8">
        <v>1.4376000000000002</v>
      </c>
      <c r="E5652" s="8">
        <v>3.52</v>
      </c>
      <c r="F5652" s="8">
        <v>4.43</v>
      </c>
      <c r="G5652" s="8">
        <v>90.41</v>
      </c>
      <c r="H5652" s="8"/>
      <c r="I5652" s="8"/>
      <c r="J5652" s="8"/>
      <c r="N5652" s="7"/>
      <c r="O5652" s="8"/>
      <c r="P5652" s="8"/>
      <c r="Q5652" s="8"/>
      <c r="R5652" s="8"/>
      <c r="S5652" s="8"/>
      <c r="T5652" s="8"/>
      <c r="U5652" s="8"/>
      <c r="V5652" s="8"/>
      <c r="W5652" s="8"/>
    </row>
    <row r="5653" spans="1:23" ht="14.25" customHeight="1">
      <c r="A5653" s="7">
        <v>38103</v>
      </c>
      <c r="B5653" s="8">
        <v>2.78</v>
      </c>
      <c r="C5653" s="8">
        <v>4.2202000000000002</v>
      </c>
      <c r="D5653" s="8">
        <v>1.4402000000000004</v>
      </c>
      <c r="E5653" s="8">
        <v>3.57</v>
      </c>
      <c r="F5653" s="8">
        <v>4.46</v>
      </c>
      <c r="G5653" s="8">
        <v>90.62</v>
      </c>
      <c r="H5653" s="8"/>
      <c r="I5653" s="8"/>
      <c r="J5653" s="8"/>
      <c r="N5653" s="7"/>
      <c r="O5653" s="8"/>
      <c r="P5653" s="8"/>
      <c r="Q5653" s="8"/>
      <c r="R5653" s="8"/>
      <c r="S5653" s="8"/>
      <c r="T5653" s="8"/>
      <c r="U5653" s="8"/>
      <c r="V5653" s="8"/>
      <c r="W5653" s="8"/>
    </row>
    <row r="5654" spans="1:23" ht="14.25" customHeight="1">
      <c r="A5654" s="7">
        <v>38100</v>
      </c>
      <c r="B5654" s="8">
        <v>2.4708000000000001</v>
      </c>
      <c r="C5654" s="8">
        <v>4.3190999999999997</v>
      </c>
      <c r="D5654" s="8">
        <v>1.8482999999999996</v>
      </c>
      <c r="E5654" s="8">
        <v>3.58</v>
      </c>
      <c r="F5654" s="8">
        <v>4.4800000000000004</v>
      </c>
      <c r="G5654" s="8">
        <v>91.08</v>
      </c>
      <c r="H5654" s="8"/>
      <c r="I5654" s="8"/>
      <c r="J5654" s="8"/>
      <c r="N5654" s="7"/>
      <c r="O5654" s="8"/>
      <c r="P5654" s="8"/>
      <c r="Q5654" s="8"/>
      <c r="R5654" s="8"/>
      <c r="S5654" s="8"/>
      <c r="T5654" s="8"/>
      <c r="U5654" s="8"/>
      <c r="V5654" s="8"/>
      <c r="W5654" s="8"/>
    </row>
    <row r="5655" spans="1:23" ht="14.25" customHeight="1">
      <c r="A5655" s="7">
        <v>38099</v>
      </c>
      <c r="B5655" s="8">
        <v>2.6520000000000001</v>
      </c>
      <c r="C5655" s="8">
        <v>4.3105000000000002</v>
      </c>
      <c r="D5655" s="8">
        <v>1.6585000000000001</v>
      </c>
      <c r="E5655" s="8">
        <v>3.46</v>
      </c>
      <c r="F5655" s="8">
        <v>4.4000000000000004</v>
      </c>
      <c r="G5655" s="8">
        <v>90.82</v>
      </c>
      <c r="H5655" s="8"/>
      <c r="I5655" s="8"/>
      <c r="J5655" s="8"/>
      <c r="N5655" s="7"/>
      <c r="O5655" s="8"/>
      <c r="P5655" s="8"/>
      <c r="Q5655" s="8"/>
      <c r="R5655" s="8"/>
      <c r="S5655" s="8"/>
      <c r="T5655" s="8"/>
      <c r="U5655" s="8"/>
      <c r="V5655" s="8"/>
      <c r="W5655" s="8"/>
    </row>
    <row r="5656" spans="1:23" ht="14.25" customHeight="1">
      <c r="A5656" s="7">
        <v>38098</v>
      </c>
      <c r="B5656" s="8">
        <v>2.6413000000000002</v>
      </c>
      <c r="C5656" s="8">
        <v>4.4034000000000004</v>
      </c>
      <c r="D5656" s="8">
        <v>1.7621000000000002</v>
      </c>
      <c r="E5656" s="8">
        <v>3.52</v>
      </c>
      <c r="F5656" s="8">
        <v>4.45</v>
      </c>
      <c r="G5656" s="8">
        <v>91.12</v>
      </c>
      <c r="H5656" s="8"/>
      <c r="I5656" s="8"/>
      <c r="J5656" s="8"/>
      <c r="N5656" s="7"/>
      <c r="O5656" s="8"/>
      <c r="P5656" s="8"/>
      <c r="Q5656" s="8"/>
      <c r="R5656" s="8"/>
      <c r="S5656" s="8"/>
      <c r="T5656" s="8"/>
      <c r="U5656" s="8"/>
      <c r="V5656" s="8"/>
      <c r="W5656" s="8"/>
    </row>
    <row r="5657" spans="1:23" ht="14.25" customHeight="1">
      <c r="A5657" s="7">
        <v>38097</v>
      </c>
      <c r="B5657" s="8">
        <v>2.6619000000000002</v>
      </c>
      <c r="C5657" s="8">
        <v>4.3421000000000003</v>
      </c>
      <c r="D5657" s="8">
        <v>1.6802000000000001</v>
      </c>
      <c r="E5657" s="8">
        <v>3.45</v>
      </c>
      <c r="F5657" s="8">
        <v>4.43</v>
      </c>
      <c r="G5657" s="8">
        <v>90.49</v>
      </c>
      <c r="H5657" s="8"/>
      <c r="I5657" s="8"/>
      <c r="J5657" s="8"/>
      <c r="N5657" s="7"/>
      <c r="O5657" s="8"/>
      <c r="P5657" s="8"/>
      <c r="Q5657" s="8"/>
      <c r="R5657" s="8"/>
      <c r="S5657" s="8"/>
      <c r="T5657" s="8"/>
      <c r="U5657" s="8"/>
      <c r="V5657" s="8"/>
      <c r="W5657" s="8"/>
    </row>
    <row r="5658" spans="1:23" ht="14.25" customHeight="1">
      <c r="A5658" s="7">
        <v>38096</v>
      </c>
      <c r="B5658" s="8">
        <v>2.8448000000000002</v>
      </c>
      <c r="C5658" s="8">
        <v>4.3780999999999999</v>
      </c>
      <c r="D5658" s="8">
        <v>1.5332999999999997</v>
      </c>
      <c r="E5658" s="8">
        <v>3.42</v>
      </c>
      <c r="F5658" s="8">
        <v>4.3899999999999997</v>
      </c>
      <c r="G5658" s="8">
        <v>89.8</v>
      </c>
      <c r="H5658" s="8"/>
      <c r="I5658" s="8"/>
      <c r="J5658" s="8"/>
      <c r="N5658" s="7"/>
      <c r="O5658" s="8"/>
      <c r="P5658" s="8"/>
      <c r="Q5658" s="8"/>
      <c r="R5658" s="8"/>
      <c r="S5658" s="8"/>
      <c r="T5658" s="8"/>
      <c r="U5658" s="8"/>
      <c r="V5658" s="8"/>
      <c r="W5658" s="8"/>
    </row>
    <row r="5659" spans="1:23" ht="14.25" customHeight="1">
      <c r="A5659" s="7">
        <v>38093</v>
      </c>
      <c r="B5659" s="8">
        <v>2.9634</v>
      </c>
      <c r="C5659" s="8">
        <v>4.1717000000000004</v>
      </c>
      <c r="D5659" s="8">
        <v>1.2083000000000004</v>
      </c>
      <c r="E5659" s="8">
        <v>3.39</v>
      </c>
      <c r="F5659" s="8">
        <v>4.37</v>
      </c>
      <c r="G5659" s="8">
        <v>89.94</v>
      </c>
      <c r="H5659" s="8"/>
      <c r="I5659" s="8"/>
      <c r="J5659" s="8"/>
      <c r="N5659" s="7"/>
      <c r="O5659" s="8"/>
      <c r="P5659" s="8"/>
      <c r="Q5659" s="8"/>
      <c r="R5659" s="8"/>
      <c r="S5659" s="8"/>
      <c r="T5659" s="8"/>
      <c r="U5659" s="8"/>
      <c r="V5659" s="8"/>
      <c r="W5659" s="8"/>
    </row>
    <row r="5660" spans="1:23" ht="14.25" customHeight="1">
      <c r="A5660" s="7">
        <v>38092</v>
      </c>
      <c r="B5660" s="8">
        <v>2.6433</v>
      </c>
      <c r="C5660" s="8">
        <v>4.0297999999999998</v>
      </c>
      <c r="D5660" s="8">
        <v>1.3864999999999998</v>
      </c>
      <c r="E5660" s="8">
        <v>3.45</v>
      </c>
      <c r="F5660" s="8">
        <v>4.42</v>
      </c>
      <c r="G5660" s="8">
        <v>90.06</v>
      </c>
      <c r="H5660" s="8"/>
      <c r="I5660" s="8"/>
      <c r="J5660" s="8"/>
      <c r="N5660" s="7"/>
      <c r="O5660" s="8"/>
      <c r="P5660" s="8"/>
      <c r="Q5660" s="8"/>
      <c r="R5660" s="8"/>
      <c r="S5660" s="8"/>
      <c r="T5660" s="8"/>
      <c r="U5660" s="8"/>
      <c r="V5660" s="8"/>
      <c r="W5660" s="8"/>
    </row>
    <row r="5661" spans="1:23" ht="14.25" customHeight="1">
      <c r="A5661" s="7">
        <v>38091</v>
      </c>
      <c r="B5661" s="8">
        <v>2.7290000000000001</v>
      </c>
      <c r="C5661" s="8">
        <v>4.0197000000000003</v>
      </c>
      <c r="D5661" s="8">
        <v>1.2907000000000002</v>
      </c>
      <c r="E5661" s="8">
        <v>3.44</v>
      </c>
      <c r="F5661" s="8">
        <v>4.4000000000000004</v>
      </c>
      <c r="G5661" s="8">
        <v>90.19</v>
      </c>
      <c r="H5661" s="8"/>
      <c r="I5661" s="8"/>
      <c r="J5661" s="8"/>
      <c r="N5661" s="7"/>
      <c r="O5661" s="8"/>
      <c r="P5661" s="8"/>
      <c r="Q5661" s="8"/>
      <c r="R5661" s="8"/>
      <c r="S5661" s="8"/>
      <c r="T5661" s="8"/>
      <c r="U5661" s="8"/>
      <c r="V5661" s="8"/>
      <c r="W5661" s="8"/>
    </row>
    <row r="5662" spans="1:23" ht="14.25" customHeight="1">
      <c r="A5662" s="7">
        <v>38090</v>
      </c>
      <c r="B5662" s="8">
        <v>2.6556000000000002</v>
      </c>
      <c r="C5662" s="8">
        <v>4.0871000000000004</v>
      </c>
      <c r="D5662" s="8">
        <v>1.4315000000000002</v>
      </c>
      <c r="E5662" s="8">
        <v>3.37</v>
      </c>
      <c r="F5662" s="8">
        <v>4.3499999999999996</v>
      </c>
      <c r="G5662" s="8">
        <v>89.8</v>
      </c>
      <c r="H5662" s="8"/>
      <c r="I5662" s="8"/>
      <c r="J5662" s="8"/>
      <c r="N5662" s="7"/>
      <c r="O5662" s="8"/>
      <c r="P5662" s="8"/>
      <c r="Q5662" s="8"/>
      <c r="R5662" s="8"/>
      <c r="S5662" s="8"/>
      <c r="T5662" s="8"/>
      <c r="U5662" s="8"/>
      <c r="V5662" s="8"/>
      <c r="W5662" s="8"/>
    </row>
    <row r="5663" spans="1:23" ht="14.25" customHeight="1">
      <c r="A5663" s="7">
        <v>38089</v>
      </c>
      <c r="B5663" s="8">
        <v>2.6067999999999998</v>
      </c>
      <c r="C5663" s="8">
        <v>4.2584999999999997</v>
      </c>
      <c r="D5663" s="8">
        <v>1.6516999999999999</v>
      </c>
      <c r="E5663" s="8">
        <v>3.26</v>
      </c>
      <c r="F5663" s="8">
        <v>4.25</v>
      </c>
      <c r="G5663" s="8">
        <v>88.95</v>
      </c>
      <c r="H5663" s="8"/>
      <c r="I5663" s="8"/>
      <c r="J5663" s="8"/>
      <c r="N5663" s="7"/>
      <c r="O5663" s="8"/>
      <c r="P5663" s="8"/>
      <c r="Q5663" s="8"/>
      <c r="R5663" s="8"/>
      <c r="S5663" s="8"/>
      <c r="T5663" s="8"/>
      <c r="U5663" s="8"/>
      <c r="V5663" s="8"/>
      <c r="W5663" s="8"/>
    </row>
    <row r="5664" spans="1:23" ht="14.25" customHeight="1">
      <c r="A5664" s="7">
        <v>38086</v>
      </c>
      <c r="B5664" s="8">
        <v>2.5144000000000002</v>
      </c>
      <c r="C5664" s="8">
        <v>3.8125</v>
      </c>
      <c r="D5664" s="8">
        <v>1.2980999999999998</v>
      </c>
      <c r="E5664" s="8">
        <v>3.22</v>
      </c>
      <c r="F5664" s="8">
        <v>4.21</v>
      </c>
      <c r="G5664" s="8">
        <v>89.02</v>
      </c>
      <c r="H5664" s="8"/>
      <c r="I5664" s="8"/>
      <c r="J5664" s="8"/>
      <c r="N5664" s="7"/>
      <c r="O5664" s="8"/>
      <c r="P5664" s="8"/>
      <c r="Q5664" s="8"/>
      <c r="R5664" s="8"/>
      <c r="S5664" s="8"/>
      <c r="T5664" s="8"/>
      <c r="U5664" s="8"/>
      <c r="V5664" s="8"/>
      <c r="W5664" s="8"/>
    </row>
    <row r="5665" spans="1:23" ht="14.25" customHeight="1">
      <c r="A5665" s="7">
        <v>38085</v>
      </c>
      <c r="B5665" s="8">
        <v>2.613</v>
      </c>
      <c r="C5665" s="8">
        <v>3.9325000000000001</v>
      </c>
      <c r="D5665" s="8">
        <v>1.3195000000000001</v>
      </c>
      <c r="E5665" s="8">
        <v>3.22</v>
      </c>
      <c r="F5665" s="8">
        <v>4.21</v>
      </c>
      <c r="G5665" s="8">
        <v>89.02</v>
      </c>
      <c r="H5665" s="8"/>
      <c r="I5665" s="8"/>
      <c r="J5665" s="8"/>
      <c r="N5665" s="7"/>
      <c r="O5665" s="8"/>
      <c r="P5665" s="8"/>
      <c r="Q5665" s="8"/>
      <c r="R5665" s="8"/>
      <c r="S5665" s="8"/>
      <c r="T5665" s="8"/>
      <c r="U5665" s="8"/>
      <c r="V5665" s="8"/>
      <c r="W5665" s="8"/>
    </row>
    <row r="5666" spans="1:23" ht="14.25" customHeight="1">
      <c r="A5666" s="7">
        <v>38084</v>
      </c>
      <c r="B5666" s="8">
        <v>2.6640000000000001</v>
      </c>
      <c r="C5666" s="8">
        <v>4.0357000000000003</v>
      </c>
      <c r="D5666" s="8">
        <v>1.3717000000000001</v>
      </c>
      <c r="E5666" s="8">
        <v>3.19</v>
      </c>
      <c r="F5666" s="8">
        <v>4.1900000000000004</v>
      </c>
      <c r="G5666" s="8">
        <v>88.27</v>
      </c>
      <c r="H5666" s="8"/>
      <c r="I5666" s="8"/>
      <c r="J5666" s="8"/>
      <c r="N5666" s="7"/>
      <c r="O5666" s="8"/>
      <c r="P5666" s="8"/>
      <c r="Q5666" s="8"/>
      <c r="R5666" s="8"/>
      <c r="S5666" s="8"/>
      <c r="T5666" s="8"/>
      <c r="U5666" s="8"/>
      <c r="V5666" s="8"/>
      <c r="W5666" s="8"/>
    </row>
    <row r="5667" spans="1:23" ht="14.25" customHeight="1">
      <c r="A5667" s="7">
        <v>38083</v>
      </c>
      <c r="B5667" s="8">
        <v>2.4098999999999999</v>
      </c>
      <c r="C5667" s="8">
        <v>3.9209999999999998</v>
      </c>
      <c r="D5667" s="8">
        <v>1.5110999999999999</v>
      </c>
      <c r="E5667" s="8">
        <v>3.19</v>
      </c>
      <c r="F5667" s="8">
        <v>4.1900000000000004</v>
      </c>
      <c r="G5667" s="8">
        <v>88.75</v>
      </c>
      <c r="H5667" s="8"/>
      <c r="I5667" s="8"/>
      <c r="J5667" s="8"/>
      <c r="N5667" s="7"/>
      <c r="O5667" s="8"/>
      <c r="P5667" s="8"/>
      <c r="Q5667" s="8"/>
      <c r="R5667" s="8"/>
      <c r="S5667" s="8"/>
      <c r="T5667" s="8"/>
      <c r="U5667" s="8"/>
      <c r="V5667" s="8"/>
      <c r="W5667" s="8"/>
    </row>
    <row r="5668" spans="1:23" ht="14.25" customHeight="1">
      <c r="A5668" s="7">
        <v>38082</v>
      </c>
      <c r="B5668" s="8">
        <v>2.5125000000000002</v>
      </c>
      <c r="C5668" s="8">
        <v>3.9144000000000001</v>
      </c>
      <c r="D5668" s="8">
        <v>1.4018999999999999</v>
      </c>
      <c r="E5668" s="8">
        <v>3.24</v>
      </c>
      <c r="F5668" s="8">
        <v>4.24</v>
      </c>
      <c r="G5668" s="8">
        <v>89.22</v>
      </c>
      <c r="H5668" s="8"/>
      <c r="I5668" s="8"/>
      <c r="J5668" s="8"/>
      <c r="N5668" s="7"/>
      <c r="O5668" s="8"/>
      <c r="P5668" s="8"/>
      <c r="Q5668" s="8"/>
      <c r="R5668" s="8"/>
      <c r="S5668" s="8"/>
      <c r="T5668" s="8"/>
      <c r="U5668" s="8"/>
      <c r="V5668" s="8"/>
      <c r="W5668" s="8"/>
    </row>
    <row r="5669" spans="1:23" ht="14.25" customHeight="1">
      <c r="A5669" s="7">
        <v>38079</v>
      </c>
      <c r="B5669" s="8">
        <v>2.5516999999999999</v>
      </c>
      <c r="C5669" s="8">
        <v>3.9984000000000002</v>
      </c>
      <c r="D5669" s="8">
        <v>1.4467000000000003</v>
      </c>
      <c r="E5669" s="8">
        <v>3.15</v>
      </c>
      <c r="F5669" s="8">
        <v>4.1500000000000004</v>
      </c>
      <c r="G5669" s="8">
        <v>88.51</v>
      </c>
      <c r="H5669" s="8"/>
      <c r="I5669" s="8"/>
      <c r="J5669" s="8"/>
      <c r="N5669" s="7"/>
      <c r="O5669" s="8"/>
      <c r="P5669" s="8"/>
      <c r="Q5669" s="8"/>
      <c r="R5669" s="8"/>
      <c r="S5669" s="8"/>
      <c r="T5669" s="8"/>
      <c r="U5669" s="8"/>
      <c r="V5669" s="8"/>
      <c r="W5669" s="8"/>
    </row>
    <row r="5670" spans="1:23" ht="14.25" customHeight="1">
      <c r="A5670" s="7">
        <v>38078</v>
      </c>
      <c r="B5670" s="8">
        <v>2.5516999999999999</v>
      </c>
      <c r="C5670" s="8">
        <v>3.9984000000000002</v>
      </c>
      <c r="D5670" s="8">
        <v>1.4467000000000003</v>
      </c>
      <c r="E5670" s="8">
        <v>2.87</v>
      </c>
      <c r="F5670" s="8">
        <v>3.91</v>
      </c>
      <c r="G5670" s="8">
        <v>87.21</v>
      </c>
      <c r="H5670" s="8"/>
      <c r="I5670" s="8"/>
      <c r="J5670" s="8"/>
      <c r="N5670" s="7"/>
      <c r="O5670" s="8"/>
      <c r="P5670" s="8"/>
      <c r="Q5670" s="8"/>
      <c r="R5670" s="8"/>
      <c r="S5670" s="8"/>
      <c r="T5670" s="8"/>
      <c r="U5670" s="8"/>
      <c r="V5670" s="8"/>
      <c r="W5670" s="8"/>
    </row>
    <row r="5671" spans="1:23" ht="14.25" customHeight="1">
      <c r="A5671" s="7">
        <v>38077</v>
      </c>
      <c r="B5671" s="8">
        <v>2.395</v>
      </c>
      <c r="C5671" s="8">
        <v>3.9169</v>
      </c>
      <c r="D5671" s="8">
        <v>1.5219</v>
      </c>
      <c r="E5671" s="8">
        <v>2.8</v>
      </c>
      <c r="F5671" s="8">
        <v>3.86</v>
      </c>
      <c r="G5671" s="8">
        <v>87.61</v>
      </c>
      <c r="H5671" s="8"/>
      <c r="I5671" s="8"/>
      <c r="J5671" s="8"/>
      <c r="N5671" s="7"/>
      <c r="O5671" s="8"/>
      <c r="P5671" s="8"/>
      <c r="Q5671" s="8"/>
      <c r="R5671" s="8"/>
      <c r="S5671" s="8"/>
      <c r="T5671" s="8"/>
      <c r="U5671" s="8"/>
      <c r="V5671" s="8"/>
      <c r="W5671" s="8"/>
    </row>
    <row r="5672" spans="1:23" ht="14.25" customHeight="1">
      <c r="A5672" s="7">
        <v>38076</v>
      </c>
      <c r="B5672" s="8">
        <v>2.4367000000000001</v>
      </c>
      <c r="C5672" s="8">
        <v>3.9180000000000001</v>
      </c>
      <c r="D5672" s="8">
        <v>1.4813000000000001</v>
      </c>
      <c r="E5672" s="8">
        <v>2.86</v>
      </c>
      <c r="F5672" s="8">
        <v>3.91</v>
      </c>
      <c r="G5672" s="8">
        <v>88.43</v>
      </c>
      <c r="H5672" s="8"/>
      <c r="I5672" s="8"/>
      <c r="J5672" s="8"/>
      <c r="N5672" s="7"/>
      <c r="O5672" s="8"/>
      <c r="P5672" s="8"/>
      <c r="Q5672" s="8"/>
      <c r="R5672" s="8"/>
      <c r="S5672" s="8"/>
      <c r="T5672" s="8"/>
      <c r="U5672" s="8"/>
      <c r="V5672" s="8"/>
      <c r="W5672" s="8"/>
    </row>
    <row r="5673" spans="1:23" ht="14.25" customHeight="1">
      <c r="A5673" s="7">
        <v>38075</v>
      </c>
      <c r="B5673" s="8">
        <v>2.5895000000000001</v>
      </c>
      <c r="C5673" s="8">
        <v>3.9485999999999999</v>
      </c>
      <c r="D5673" s="8">
        <v>1.3590999999999998</v>
      </c>
      <c r="E5673" s="8">
        <v>2.86</v>
      </c>
      <c r="F5673" s="8">
        <v>3.91</v>
      </c>
      <c r="G5673" s="8">
        <v>88.63</v>
      </c>
      <c r="H5673" s="8"/>
      <c r="I5673" s="8"/>
      <c r="J5673" s="8"/>
      <c r="N5673" s="7"/>
      <c r="O5673" s="8"/>
      <c r="P5673" s="8"/>
      <c r="Q5673" s="8"/>
      <c r="R5673" s="8"/>
      <c r="S5673" s="8"/>
      <c r="T5673" s="8"/>
      <c r="U5673" s="8"/>
      <c r="V5673" s="8"/>
      <c r="W5673" s="8"/>
    </row>
    <row r="5674" spans="1:23" ht="14.25" customHeight="1">
      <c r="A5674" s="7">
        <v>38072</v>
      </c>
      <c r="B5674" s="8">
        <v>2.6042999999999998</v>
      </c>
      <c r="C5674" s="8">
        <v>3.8891</v>
      </c>
      <c r="D5674" s="8">
        <v>1.2848000000000002</v>
      </c>
      <c r="E5674" s="8">
        <v>2.81</v>
      </c>
      <c r="F5674" s="8">
        <v>3.85</v>
      </c>
      <c r="G5674" s="8">
        <v>88.89</v>
      </c>
      <c r="H5674" s="8"/>
      <c r="I5674" s="8"/>
      <c r="J5674" s="8"/>
      <c r="N5674" s="7"/>
      <c r="O5674" s="8"/>
      <c r="P5674" s="8"/>
      <c r="Q5674" s="8"/>
      <c r="R5674" s="8"/>
      <c r="S5674" s="8"/>
      <c r="T5674" s="8"/>
      <c r="U5674" s="8"/>
      <c r="V5674" s="8"/>
      <c r="W5674" s="8"/>
    </row>
    <row r="5675" spans="1:23" ht="14.25" customHeight="1">
      <c r="A5675" s="7">
        <v>38071</v>
      </c>
      <c r="B5675" s="8">
        <v>2.5566</v>
      </c>
      <c r="C5675" s="8">
        <v>3.9207000000000001</v>
      </c>
      <c r="D5675" s="8">
        <v>1.3641000000000001</v>
      </c>
      <c r="E5675" s="8">
        <v>2.7</v>
      </c>
      <c r="F5675" s="8">
        <v>3.75</v>
      </c>
      <c r="G5675" s="8">
        <v>88.9</v>
      </c>
      <c r="H5675" s="8"/>
      <c r="I5675" s="8"/>
      <c r="J5675" s="8"/>
      <c r="N5675" s="7"/>
      <c r="O5675" s="8"/>
      <c r="P5675" s="8"/>
      <c r="Q5675" s="8"/>
      <c r="R5675" s="8"/>
      <c r="S5675" s="8"/>
      <c r="T5675" s="8"/>
      <c r="U5675" s="8"/>
      <c r="V5675" s="8"/>
      <c r="W5675" s="8"/>
    </row>
    <row r="5676" spans="1:23" ht="14.25" customHeight="1">
      <c r="A5676" s="7">
        <v>38070</v>
      </c>
      <c r="B5676" s="8">
        <v>2.7086999999999999</v>
      </c>
      <c r="C5676" s="8">
        <v>3.9508000000000001</v>
      </c>
      <c r="D5676" s="8">
        <v>1.2421000000000002</v>
      </c>
      <c r="E5676" s="8">
        <v>2.68</v>
      </c>
      <c r="F5676" s="8">
        <v>3.73</v>
      </c>
      <c r="G5676" s="8">
        <v>88.93</v>
      </c>
      <c r="H5676" s="8"/>
      <c r="I5676" s="8"/>
      <c r="J5676" s="8"/>
      <c r="N5676" s="7"/>
      <c r="O5676" s="8"/>
      <c r="P5676" s="8"/>
      <c r="Q5676" s="8"/>
      <c r="R5676" s="8"/>
      <c r="S5676" s="8"/>
      <c r="T5676" s="8"/>
      <c r="U5676" s="8"/>
      <c r="V5676" s="8"/>
      <c r="W5676" s="8"/>
    </row>
    <row r="5677" spans="1:23" ht="14.25" customHeight="1">
      <c r="A5677" s="7">
        <v>38069</v>
      </c>
      <c r="B5677" s="8">
        <v>2.5630000000000002</v>
      </c>
      <c r="C5677" s="8">
        <v>3.8858000000000001</v>
      </c>
      <c r="D5677" s="8">
        <v>1.3228</v>
      </c>
      <c r="E5677" s="8">
        <v>2.69</v>
      </c>
      <c r="F5677" s="8">
        <v>3.73</v>
      </c>
      <c r="G5677" s="8">
        <v>87.85</v>
      </c>
      <c r="H5677" s="8"/>
      <c r="I5677" s="8"/>
      <c r="J5677" s="8"/>
      <c r="N5677" s="7"/>
      <c r="O5677" s="8"/>
      <c r="P5677" s="8"/>
      <c r="Q5677" s="8"/>
      <c r="R5677" s="8"/>
      <c r="S5677" s="8"/>
      <c r="T5677" s="8"/>
      <c r="U5677" s="8"/>
      <c r="V5677" s="8"/>
      <c r="W5677" s="8"/>
    </row>
    <row r="5678" spans="1:23" ht="14.25" customHeight="1">
      <c r="A5678" s="7">
        <v>38068</v>
      </c>
      <c r="B5678" s="8">
        <v>2.6375999999999999</v>
      </c>
      <c r="C5678" s="8">
        <v>3.8717000000000001</v>
      </c>
      <c r="D5678" s="8">
        <v>1.2341000000000002</v>
      </c>
      <c r="E5678" s="8">
        <v>2.69</v>
      </c>
      <c r="F5678" s="8">
        <v>3.74</v>
      </c>
      <c r="G5678" s="8">
        <v>87.81</v>
      </c>
      <c r="H5678" s="8"/>
      <c r="I5678" s="8"/>
      <c r="J5678" s="8"/>
      <c r="N5678" s="7"/>
      <c r="O5678" s="8"/>
      <c r="P5678" s="8"/>
      <c r="Q5678" s="8"/>
      <c r="R5678" s="8"/>
      <c r="S5678" s="8"/>
      <c r="T5678" s="8"/>
      <c r="U5678" s="8"/>
      <c r="V5678" s="8"/>
      <c r="W5678" s="8"/>
    </row>
    <row r="5679" spans="1:23" ht="14.25" customHeight="1">
      <c r="A5679" s="7">
        <v>38065</v>
      </c>
      <c r="B5679" s="8">
        <v>2.6173000000000002</v>
      </c>
      <c r="C5679" s="8">
        <v>4.0839999999999996</v>
      </c>
      <c r="D5679" s="8">
        <v>1.4666999999999994</v>
      </c>
      <c r="E5679" s="8">
        <v>2.75</v>
      </c>
      <c r="F5679" s="8">
        <v>3.8</v>
      </c>
      <c r="G5679" s="8">
        <v>88.12</v>
      </c>
      <c r="H5679" s="8"/>
      <c r="I5679" s="8"/>
      <c r="J5679" s="8"/>
      <c r="N5679" s="7"/>
      <c r="O5679" s="8"/>
      <c r="P5679" s="8"/>
      <c r="Q5679" s="8"/>
      <c r="R5679" s="8"/>
      <c r="S5679" s="8"/>
      <c r="T5679" s="8"/>
      <c r="U5679" s="8"/>
      <c r="V5679" s="8"/>
      <c r="W5679" s="8"/>
    </row>
    <row r="5680" spans="1:23" ht="14.25" customHeight="1">
      <c r="A5680" s="7">
        <v>38064</v>
      </c>
      <c r="B5680" s="8">
        <v>2.3048000000000002</v>
      </c>
      <c r="C5680" s="8">
        <v>3.8639000000000001</v>
      </c>
      <c r="D5680" s="8">
        <v>1.5590999999999999</v>
      </c>
      <c r="E5680" s="8">
        <v>2.72</v>
      </c>
      <c r="F5680" s="8">
        <v>3.76</v>
      </c>
      <c r="G5680" s="8">
        <v>87.7</v>
      </c>
      <c r="H5680" s="8"/>
      <c r="I5680" s="8"/>
      <c r="J5680" s="8"/>
      <c r="N5680" s="7"/>
      <c r="O5680" s="8"/>
      <c r="P5680" s="8"/>
      <c r="Q5680" s="8"/>
      <c r="R5680" s="8"/>
      <c r="S5680" s="8"/>
      <c r="T5680" s="8"/>
      <c r="U5680" s="8"/>
      <c r="V5680" s="8"/>
      <c r="W5680" s="8"/>
    </row>
    <row r="5681" spans="1:23" ht="14.25" customHeight="1">
      <c r="A5681" s="7">
        <v>38063</v>
      </c>
      <c r="B5681" s="8">
        <v>2.2446000000000002</v>
      </c>
      <c r="C5681" s="8">
        <v>3.8129</v>
      </c>
      <c r="D5681" s="8">
        <v>1.5682999999999998</v>
      </c>
      <c r="E5681" s="8">
        <v>2.66</v>
      </c>
      <c r="F5681" s="8">
        <v>3.71</v>
      </c>
      <c r="G5681" s="8">
        <v>88.65</v>
      </c>
      <c r="H5681" s="8"/>
      <c r="I5681" s="8"/>
      <c r="J5681" s="8"/>
      <c r="N5681" s="7"/>
      <c r="O5681" s="8"/>
      <c r="P5681" s="8"/>
      <c r="Q5681" s="8"/>
      <c r="R5681" s="8"/>
      <c r="S5681" s="8"/>
      <c r="T5681" s="8"/>
      <c r="U5681" s="8"/>
      <c r="V5681" s="8"/>
      <c r="W5681" s="8"/>
    </row>
    <row r="5682" spans="1:23" ht="14.25" customHeight="1">
      <c r="A5682" s="7">
        <v>38062</v>
      </c>
      <c r="B5682" s="8">
        <v>2.3448000000000002</v>
      </c>
      <c r="C5682" s="8">
        <v>3.7145999999999999</v>
      </c>
      <c r="D5682" s="8">
        <v>1.3697999999999997</v>
      </c>
      <c r="E5682" s="8">
        <v>2.65</v>
      </c>
      <c r="F5682" s="8">
        <v>3.7</v>
      </c>
      <c r="G5682" s="8">
        <v>88.59</v>
      </c>
      <c r="H5682" s="8"/>
      <c r="I5682" s="8"/>
      <c r="J5682" s="8"/>
      <c r="N5682" s="7"/>
      <c r="O5682" s="8"/>
      <c r="P5682" s="8"/>
      <c r="Q5682" s="8"/>
      <c r="R5682" s="8"/>
      <c r="S5682" s="8"/>
      <c r="T5682" s="8"/>
      <c r="U5682" s="8"/>
      <c r="V5682" s="8"/>
      <c r="W5682" s="8"/>
    </row>
    <row r="5683" spans="1:23" ht="14.25" customHeight="1">
      <c r="A5683" s="7">
        <v>38061</v>
      </c>
      <c r="B5683" s="8">
        <v>2.4226000000000001</v>
      </c>
      <c r="C5683" s="8">
        <v>3.8422000000000001</v>
      </c>
      <c r="D5683" s="8">
        <v>1.4196</v>
      </c>
      <c r="E5683" s="8">
        <v>2.74</v>
      </c>
      <c r="F5683" s="8">
        <v>3.78</v>
      </c>
      <c r="G5683" s="8">
        <v>88.81</v>
      </c>
      <c r="H5683" s="8"/>
      <c r="I5683" s="8"/>
      <c r="J5683" s="8"/>
      <c r="N5683" s="7"/>
      <c r="O5683" s="8"/>
      <c r="P5683" s="8"/>
      <c r="Q5683" s="8"/>
      <c r="R5683" s="8"/>
      <c r="S5683" s="8"/>
      <c r="T5683" s="8"/>
      <c r="U5683" s="8"/>
      <c r="V5683" s="8"/>
      <c r="W5683" s="8"/>
    </row>
    <row r="5684" spans="1:23" ht="14.25" customHeight="1">
      <c r="A5684" s="7">
        <v>38058</v>
      </c>
      <c r="B5684" s="8">
        <v>2.4908000000000001</v>
      </c>
      <c r="C5684" s="8">
        <v>3.9098000000000002</v>
      </c>
      <c r="D5684" s="8">
        <v>1.419</v>
      </c>
      <c r="E5684" s="8">
        <v>2.73</v>
      </c>
      <c r="F5684" s="8">
        <v>3.78</v>
      </c>
      <c r="G5684" s="8">
        <v>89.13</v>
      </c>
      <c r="H5684" s="8"/>
      <c r="I5684" s="8"/>
      <c r="J5684" s="8"/>
      <c r="N5684" s="7"/>
      <c r="O5684" s="8"/>
      <c r="P5684" s="8"/>
      <c r="Q5684" s="8"/>
      <c r="R5684" s="8"/>
      <c r="S5684" s="8"/>
      <c r="T5684" s="8"/>
      <c r="U5684" s="8"/>
      <c r="V5684" s="8"/>
      <c r="W5684" s="8"/>
    </row>
    <row r="5685" spans="1:23" ht="14.25" customHeight="1">
      <c r="A5685" s="7">
        <v>38057</v>
      </c>
      <c r="B5685" s="8">
        <v>2.4786999999999999</v>
      </c>
      <c r="C5685" s="8">
        <v>3.8973</v>
      </c>
      <c r="D5685" s="8">
        <v>1.4186000000000001</v>
      </c>
      <c r="E5685" s="8">
        <v>2.72</v>
      </c>
      <c r="F5685" s="8">
        <v>3.74</v>
      </c>
      <c r="G5685" s="8">
        <v>88.51</v>
      </c>
      <c r="H5685" s="8"/>
      <c r="I5685" s="8"/>
      <c r="J5685" s="8"/>
      <c r="N5685" s="7"/>
      <c r="O5685" s="8"/>
      <c r="P5685" s="8"/>
      <c r="Q5685" s="8"/>
      <c r="R5685" s="8"/>
      <c r="S5685" s="8"/>
      <c r="T5685" s="8"/>
      <c r="U5685" s="8"/>
      <c r="V5685" s="8"/>
      <c r="W5685" s="8"/>
    </row>
    <row r="5686" spans="1:23" ht="14.25" customHeight="1">
      <c r="A5686" s="7">
        <v>38056</v>
      </c>
      <c r="B5686" s="8">
        <v>2.4866000000000001</v>
      </c>
      <c r="C5686" s="8">
        <v>3.8651</v>
      </c>
      <c r="D5686" s="8">
        <v>1.3784999999999998</v>
      </c>
      <c r="E5686" s="8">
        <v>2.71</v>
      </c>
      <c r="F5686" s="8">
        <v>3.74</v>
      </c>
      <c r="G5686" s="8">
        <v>88.95</v>
      </c>
      <c r="H5686" s="8"/>
      <c r="I5686" s="8"/>
      <c r="J5686" s="8"/>
      <c r="N5686" s="7"/>
      <c r="O5686" s="8"/>
      <c r="P5686" s="8"/>
      <c r="Q5686" s="8"/>
      <c r="R5686" s="8"/>
      <c r="S5686" s="8"/>
      <c r="T5686" s="8"/>
      <c r="U5686" s="8"/>
      <c r="V5686" s="8"/>
      <c r="W5686" s="8"/>
    </row>
    <row r="5687" spans="1:23" ht="14.25" customHeight="1">
      <c r="A5687" s="7">
        <v>38055</v>
      </c>
      <c r="B5687" s="8">
        <v>2.4826000000000001</v>
      </c>
      <c r="C5687" s="8">
        <v>3.8363999999999998</v>
      </c>
      <c r="D5687" s="8">
        <v>1.3537999999999997</v>
      </c>
      <c r="E5687" s="8">
        <v>2.68</v>
      </c>
      <c r="F5687" s="8">
        <v>3.73</v>
      </c>
      <c r="G5687" s="8">
        <v>88.29</v>
      </c>
      <c r="H5687" s="8"/>
      <c r="I5687" s="8"/>
      <c r="J5687" s="8"/>
      <c r="N5687" s="7"/>
      <c r="O5687" s="8"/>
      <c r="P5687" s="8"/>
      <c r="Q5687" s="8"/>
      <c r="R5687" s="8"/>
      <c r="S5687" s="8"/>
      <c r="T5687" s="8"/>
      <c r="U5687" s="8"/>
      <c r="V5687" s="8"/>
      <c r="W5687" s="8"/>
    </row>
    <row r="5688" spans="1:23" ht="14.25" customHeight="1">
      <c r="A5688" s="7">
        <v>38054</v>
      </c>
      <c r="B5688" s="8">
        <v>2.4733000000000001</v>
      </c>
      <c r="C5688" s="8">
        <v>3.7271000000000001</v>
      </c>
      <c r="D5688" s="8">
        <v>1.2538</v>
      </c>
      <c r="E5688" s="8">
        <v>2.74</v>
      </c>
      <c r="F5688" s="8">
        <v>3.78</v>
      </c>
      <c r="G5688" s="8">
        <v>88</v>
      </c>
      <c r="H5688" s="8"/>
      <c r="I5688" s="8"/>
      <c r="J5688" s="8"/>
      <c r="N5688" s="7"/>
      <c r="O5688" s="8"/>
      <c r="P5688" s="8"/>
      <c r="Q5688" s="8"/>
      <c r="R5688" s="8"/>
      <c r="S5688" s="8"/>
      <c r="T5688" s="8"/>
      <c r="U5688" s="8"/>
      <c r="V5688" s="8"/>
      <c r="W5688" s="8"/>
    </row>
    <row r="5689" spans="1:23" ht="14.25" customHeight="1">
      <c r="A5689" s="7">
        <v>38051</v>
      </c>
      <c r="B5689" s="8">
        <v>2.4752000000000001</v>
      </c>
      <c r="C5689" s="8">
        <v>3.8959000000000001</v>
      </c>
      <c r="D5689" s="8">
        <v>1.4207000000000001</v>
      </c>
      <c r="E5689" s="8">
        <v>2.81</v>
      </c>
      <c r="F5689" s="8">
        <v>3.85</v>
      </c>
      <c r="G5689" s="8">
        <v>88.16</v>
      </c>
      <c r="H5689" s="8"/>
      <c r="I5689" s="8"/>
      <c r="J5689" s="8"/>
      <c r="N5689" s="7"/>
      <c r="O5689" s="8"/>
      <c r="P5689" s="8"/>
      <c r="Q5689" s="8"/>
      <c r="R5689" s="8"/>
      <c r="S5689" s="8"/>
      <c r="T5689" s="8"/>
      <c r="U5689" s="8"/>
      <c r="V5689" s="8"/>
      <c r="W5689" s="8"/>
    </row>
    <row r="5690" spans="1:23" ht="14.25" customHeight="1">
      <c r="A5690" s="7">
        <v>38050</v>
      </c>
      <c r="B5690" s="8">
        <v>2.4933000000000001</v>
      </c>
      <c r="C5690" s="8">
        <v>3.7856999999999998</v>
      </c>
      <c r="D5690" s="8">
        <v>1.2923999999999998</v>
      </c>
      <c r="E5690" s="8">
        <v>3.02</v>
      </c>
      <c r="F5690" s="8">
        <v>4.04</v>
      </c>
      <c r="G5690" s="8">
        <v>89.14</v>
      </c>
      <c r="H5690" s="8"/>
      <c r="I5690" s="8"/>
      <c r="J5690" s="8"/>
      <c r="N5690" s="7"/>
      <c r="O5690" s="8"/>
      <c r="P5690" s="8"/>
      <c r="Q5690" s="8"/>
      <c r="R5690" s="8"/>
      <c r="S5690" s="8"/>
      <c r="T5690" s="8"/>
      <c r="U5690" s="8"/>
      <c r="V5690" s="8"/>
      <c r="W5690" s="8"/>
    </row>
    <row r="5691" spans="1:23" ht="14.25" customHeight="1">
      <c r="A5691" s="7">
        <v>38049</v>
      </c>
      <c r="B5691" s="8">
        <v>2.4504000000000001</v>
      </c>
      <c r="C5691" s="8">
        <v>3.9102000000000001</v>
      </c>
      <c r="D5691" s="8">
        <v>1.4598</v>
      </c>
      <c r="E5691" s="8">
        <v>3.06</v>
      </c>
      <c r="F5691" s="8">
        <v>4.07</v>
      </c>
      <c r="G5691" s="8">
        <v>89.03</v>
      </c>
      <c r="H5691" s="8"/>
      <c r="I5691" s="8"/>
      <c r="J5691" s="8"/>
      <c r="N5691" s="7"/>
      <c r="O5691" s="8"/>
      <c r="P5691" s="8"/>
      <c r="Q5691" s="8"/>
      <c r="R5691" s="8"/>
      <c r="S5691" s="8"/>
      <c r="T5691" s="8"/>
      <c r="U5691" s="8"/>
      <c r="V5691" s="8"/>
      <c r="W5691" s="8"/>
    </row>
    <row r="5692" spans="1:23" ht="14.25" customHeight="1">
      <c r="A5692" s="7">
        <v>38048</v>
      </c>
      <c r="B5692" s="8">
        <v>2.5083000000000002</v>
      </c>
      <c r="C5692" s="8">
        <v>3.9243999999999999</v>
      </c>
      <c r="D5692" s="8">
        <v>1.4160999999999997</v>
      </c>
      <c r="E5692" s="8">
        <v>3.04</v>
      </c>
      <c r="F5692" s="8">
        <v>4.05</v>
      </c>
      <c r="G5692" s="8">
        <v>88.83</v>
      </c>
      <c r="H5692" s="8"/>
      <c r="I5692" s="8"/>
      <c r="J5692" s="8"/>
      <c r="N5692" s="7"/>
      <c r="O5692" s="8"/>
      <c r="P5692" s="8"/>
      <c r="Q5692" s="8"/>
      <c r="R5692" s="8"/>
      <c r="S5692" s="8"/>
      <c r="T5692" s="8"/>
      <c r="U5692" s="8"/>
      <c r="V5692" s="8"/>
      <c r="W5692" s="8"/>
    </row>
    <row r="5693" spans="1:23" ht="14.25" customHeight="1">
      <c r="A5693" s="7">
        <v>38047</v>
      </c>
      <c r="B5693" s="8">
        <v>2.4430000000000001</v>
      </c>
      <c r="C5693" s="8">
        <v>3.8553000000000002</v>
      </c>
      <c r="D5693" s="8">
        <v>1.4123000000000001</v>
      </c>
      <c r="E5693" s="8">
        <v>2.98</v>
      </c>
      <c r="F5693" s="8">
        <v>4</v>
      </c>
      <c r="G5693" s="8">
        <v>87.52</v>
      </c>
      <c r="H5693" s="8"/>
      <c r="I5693" s="8"/>
      <c r="J5693" s="8"/>
      <c r="N5693" s="7"/>
      <c r="O5693" s="8"/>
      <c r="P5693" s="8"/>
      <c r="Q5693" s="8"/>
      <c r="R5693" s="8"/>
      <c r="S5693" s="8"/>
      <c r="T5693" s="8"/>
      <c r="U5693" s="8"/>
      <c r="V5693" s="8"/>
      <c r="W5693" s="8"/>
    </row>
    <row r="5694" spans="1:23" ht="14.25" customHeight="1">
      <c r="A5694" s="7">
        <v>38044</v>
      </c>
      <c r="B5694" s="8">
        <v>2.4287000000000001</v>
      </c>
      <c r="C5694" s="8">
        <v>3.8105000000000002</v>
      </c>
      <c r="D5694" s="8">
        <v>1.3818000000000001</v>
      </c>
      <c r="E5694" s="8">
        <v>3.01</v>
      </c>
      <c r="F5694" s="8">
        <v>3.99</v>
      </c>
      <c r="G5694" s="8">
        <v>87.3</v>
      </c>
      <c r="H5694" s="8"/>
      <c r="I5694" s="8"/>
      <c r="J5694" s="8"/>
      <c r="N5694" s="7"/>
      <c r="O5694" s="8"/>
      <c r="P5694" s="8"/>
      <c r="Q5694" s="8"/>
      <c r="R5694" s="8"/>
      <c r="S5694" s="8"/>
      <c r="T5694" s="8"/>
      <c r="U5694" s="8"/>
      <c r="V5694" s="8"/>
      <c r="W5694" s="8"/>
    </row>
    <row r="5695" spans="1:23" ht="14.25" customHeight="1">
      <c r="A5695" s="7">
        <v>38043</v>
      </c>
      <c r="B5695" s="8">
        <v>2.4632999999999998</v>
      </c>
      <c r="C5695" s="8">
        <v>3.7724000000000002</v>
      </c>
      <c r="D5695" s="8">
        <v>1.3091000000000004</v>
      </c>
      <c r="E5695" s="8">
        <v>3.01</v>
      </c>
      <c r="F5695" s="8">
        <v>4.05</v>
      </c>
      <c r="G5695" s="8">
        <v>87.69</v>
      </c>
      <c r="H5695" s="8"/>
      <c r="I5695" s="8"/>
      <c r="J5695" s="8"/>
      <c r="N5695" s="7"/>
      <c r="O5695" s="8"/>
      <c r="P5695" s="8"/>
      <c r="Q5695" s="8"/>
      <c r="R5695" s="8"/>
      <c r="S5695" s="8"/>
      <c r="T5695" s="8"/>
      <c r="U5695" s="8"/>
      <c r="V5695" s="8"/>
      <c r="W5695" s="8"/>
    </row>
    <row r="5696" spans="1:23" ht="14.25" customHeight="1">
      <c r="A5696" s="7">
        <v>38042</v>
      </c>
      <c r="B5696" s="8">
        <v>2.4782000000000002</v>
      </c>
      <c r="C5696" s="8">
        <v>3.8336999999999999</v>
      </c>
      <c r="D5696" s="8">
        <v>1.3554999999999997</v>
      </c>
      <c r="E5696" s="8">
        <v>2.98</v>
      </c>
      <c r="F5696" s="8">
        <v>4.0199999999999996</v>
      </c>
      <c r="G5696" s="8">
        <v>87.25</v>
      </c>
      <c r="H5696" s="8"/>
      <c r="I5696" s="8"/>
      <c r="J5696" s="8"/>
      <c r="N5696" s="7"/>
      <c r="O5696" s="8"/>
      <c r="P5696" s="8"/>
      <c r="Q5696" s="8"/>
      <c r="R5696" s="8"/>
      <c r="S5696" s="8"/>
      <c r="T5696" s="8"/>
      <c r="U5696" s="8"/>
      <c r="V5696" s="8"/>
      <c r="W5696" s="8"/>
    </row>
    <row r="5697" spans="1:23" ht="14.25" customHeight="1">
      <c r="A5697" s="7">
        <v>38041</v>
      </c>
      <c r="B5697" s="8">
        <v>2.4994000000000001</v>
      </c>
      <c r="C5697" s="8">
        <v>3.7621000000000002</v>
      </c>
      <c r="D5697" s="8">
        <v>1.2627000000000002</v>
      </c>
      <c r="E5697" s="8">
        <v>3.01</v>
      </c>
      <c r="F5697" s="8">
        <v>4.04</v>
      </c>
      <c r="G5697" s="8">
        <v>86.14</v>
      </c>
      <c r="H5697" s="8"/>
      <c r="I5697" s="8"/>
      <c r="J5697" s="8"/>
      <c r="N5697" s="7"/>
      <c r="O5697" s="8"/>
      <c r="P5697" s="8"/>
      <c r="Q5697" s="8"/>
      <c r="R5697" s="8"/>
      <c r="S5697" s="8"/>
      <c r="T5697" s="8"/>
      <c r="U5697" s="8"/>
      <c r="V5697" s="8"/>
      <c r="W5697" s="8"/>
    </row>
    <row r="5698" spans="1:23" ht="14.25" customHeight="1">
      <c r="A5698" s="7">
        <v>38040</v>
      </c>
      <c r="B5698" s="8">
        <v>2.4977</v>
      </c>
      <c r="C5698" s="8">
        <v>3.8481000000000001</v>
      </c>
      <c r="D5698" s="8">
        <v>1.3504</v>
      </c>
      <c r="E5698" s="8">
        <v>3.03</v>
      </c>
      <c r="F5698" s="8">
        <v>4.05</v>
      </c>
      <c r="G5698" s="8">
        <v>87.04</v>
      </c>
      <c r="H5698" s="8"/>
      <c r="I5698" s="8"/>
      <c r="J5698" s="8"/>
      <c r="N5698" s="7"/>
      <c r="O5698" s="8"/>
      <c r="P5698" s="8"/>
      <c r="Q5698" s="8"/>
      <c r="R5698" s="8"/>
      <c r="S5698" s="8"/>
      <c r="T5698" s="8"/>
      <c r="U5698" s="8"/>
      <c r="V5698" s="8"/>
      <c r="W5698" s="8"/>
    </row>
    <row r="5699" spans="1:23" ht="14.25" customHeight="1">
      <c r="A5699" s="7">
        <v>38037</v>
      </c>
      <c r="B5699" s="8">
        <v>2.1856</v>
      </c>
      <c r="C5699" s="8">
        <v>3.8289</v>
      </c>
      <c r="D5699" s="8">
        <v>1.6433</v>
      </c>
      <c r="E5699" s="8">
        <v>3.08</v>
      </c>
      <c r="F5699" s="8">
        <v>4.0999999999999996</v>
      </c>
      <c r="G5699" s="8">
        <v>87.18</v>
      </c>
      <c r="H5699" s="8"/>
      <c r="I5699" s="8"/>
      <c r="J5699" s="8"/>
      <c r="N5699" s="7"/>
      <c r="O5699" s="8"/>
      <c r="P5699" s="8"/>
      <c r="Q5699" s="8"/>
      <c r="R5699" s="8"/>
      <c r="S5699" s="8"/>
      <c r="T5699" s="8"/>
      <c r="U5699" s="8"/>
      <c r="V5699" s="8"/>
      <c r="W5699" s="8"/>
    </row>
    <row r="5700" spans="1:23" ht="14.25" customHeight="1">
      <c r="A5700" s="7">
        <v>38036</v>
      </c>
      <c r="B5700" s="8">
        <v>2.4729000000000001</v>
      </c>
      <c r="C5700" s="8">
        <v>3.8224999999999998</v>
      </c>
      <c r="D5700" s="8">
        <v>1.3495999999999997</v>
      </c>
      <c r="E5700" s="8">
        <v>3.02</v>
      </c>
      <c r="F5700" s="8">
        <v>4.05</v>
      </c>
      <c r="G5700" s="8">
        <v>85.95</v>
      </c>
      <c r="H5700" s="8"/>
      <c r="I5700" s="8"/>
      <c r="J5700" s="8"/>
      <c r="N5700" s="7"/>
      <c r="O5700" s="8"/>
      <c r="P5700" s="8"/>
      <c r="Q5700" s="8"/>
      <c r="R5700" s="8"/>
      <c r="S5700" s="8"/>
      <c r="T5700" s="8"/>
      <c r="U5700" s="8"/>
      <c r="V5700" s="8"/>
      <c r="W5700" s="8"/>
    </row>
    <row r="5701" spans="1:23" ht="14.25" customHeight="1">
      <c r="A5701" s="7">
        <v>38035</v>
      </c>
      <c r="B5701" s="8">
        <v>2.4897999999999998</v>
      </c>
      <c r="C5701" s="8">
        <v>3.8753000000000002</v>
      </c>
      <c r="D5701" s="8">
        <v>1.3855000000000004</v>
      </c>
      <c r="E5701" s="8">
        <v>3.03</v>
      </c>
      <c r="F5701" s="8">
        <v>4.05</v>
      </c>
      <c r="G5701" s="8">
        <v>85.88</v>
      </c>
      <c r="H5701" s="8"/>
      <c r="I5701" s="8"/>
      <c r="J5701" s="8"/>
      <c r="N5701" s="7"/>
      <c r="O5701" s="8"/>
      <c r="P5701" s="8"/>
      <c r="Q5701" s="8"/>
      <c r="R5701" s="8"/>
      <c r="S5701" s="8"/>
      <c r="T5701" s="8"/>
      <c r="U5701" s="8"/>
      <c r="V5701" s="8"/>
      <c r="W5701" s="8"/>
    </row>
    <row r="5702" spans="1:23" ht="14.25" customHeight="1">
      <c r="A5702" s="7">
        <v>38034</v>
      </c>
      <c r="B5702" s="8">
        <v>2.4634</v>
      </c>
      <c r="C5702" s="8">
        <v>3.8258999999999999</v>
      </c>
      <c r="D5702" s="8">
        <v>1.3624999999999998</v>
      </c>
      <c r="E5702" s="8">
        <v>3.02</v>
      </c>
      <c r="F5702" s="8">
        <v>4.05</v>
      </c>
      <c r="G5702" s="8">
        <v>85.02</v>
      </c>
      <c r="H5702" s="8"/>
      <c r="I5702" s="8"/>
      <c r="J5702" s="8"/>
      <c r="N5702" s="7"/>
      <c r="O5702" s="8"/>
      <c r="P5702" s="8"/>
      <c r="Q5702" s="8"/>
      <c r="R5702" s="8"/>
      <c r="S5702" s="8"/>
      <c r="T5702" s="8"/>
      <c r="U5702" s="8"/>
      <c r="V5702" s="8"/>
      <c r="W5702" s="8"/>
    </row>
    <row r="5703" spans="1:23" ht="14.25" customHeight="1">
      <c r="A5703" s="7">
        <v>38033</v>
      </c>
      <c r="B5703" s="8">
        <v>2.1507999999999998</v>
      </c>
      <c r="C5703" s="8">
        <v>3.7942</v>
      </c>
      <c r="D5703" s="8">
        <v>1.6434000000000002</v>
      </c>
      <c r="E5703" s="8">
        <v>3.01</v>
      </c>
      <c r="F5703" s="8">
        <v>4.05</v>
      </c>
      <c r="G5703" s="8">
        <v>85.47</v>
      </c>
      <c r="H5703" s="8"/>
      <c r="I5703" s="8"/>
      <c r="J5703" s="8"/>
      <c r="N5703" s="7"/>
      <c r="O5703" s="8"/>
      <c r="P5703" s="8"/>
      <c r="Q5703" s="8"/>
      <c r="R5703" s="8"/>
      <c r="S5703" s="8"/>
      <c r="T5703" s="8"/>
      <c r="U5703" s="8"/>
      <c r="V5703" s="8"/>
      <c r="W5703" s="8"/>
    </row>
    <row r="5704" spans="1:23" ht="14.25" customHeight="1">
      <c r="A5704" s="7">
        <v>38030</v>
      </c>
      <c r="B5704" s="8">
        <v>2.4716999999999998</v>
      </c>
      <c r="C5704" s="8">
        <v>3.8469000000000002</v>
      </c>
      <c r="D5704" s="8">
        <v>1.3752000000000004</v>
      </c>
      <c r="E5704" s="8">
        <v>3.01</v>
      </c>
      <c r="F5704" s="8">
        <v>4.05</v>
      </c>
      <c r="G5704" s="8">
        <v>85.56</v>
      </c>
      <c r="H5704" s="8"/>
      <c r="I5704" s="8"/>
      <c r="J5704" s="8"/>
      <c r="N5704" s="7"/>
      <c r="O5704" s="8"/>
      <c r="P5704" s="8"/>
      <c r="Q5704" s="8"/>
      <c r="R5704" s="8"/>
      <c r="S5704" s="8"/>
      <c r="T5704" s="8"/>
      <c r="U5704" s="8"/>
      <c r="V5704" s="8"/>
      <c r="W5704" s="8"/>
    </row>
    <row r="5705" spans="1:23" ht="14.25" customHeight="1">
      <c r="A5705" s="7">
        <v>38029</v>
      </c>
      <c r="B5705" s="8">
        <v>2.5362</v>
      </c>
      <c r="C5705" s="8">
        <v>3.8403</v>
      </c>
      <c r="D5705" s="8">
        <v>1.3041</v>
      </c>
      <c r="E5705" s="8">
        <v>3.07</v>
      </c>
      <c r="F5705" s="8">
        <v>4.0999999999999996</v>
      </c>
      <c r="G5705" s="8">
        <v>85.29</v>
      </c>
      <c r="H5705" s="8"/>
      <c r="I5705" s="8"/>
      <c r="J5705" s="8"/>
      <c r="N5705" s="7"/>
      <c r="O5705" s="8"/>
      <c r="P5705" s="8"/>
      <c r="Q5705" s="8"/>
      <c r="R5705" s="8"/>
      <c r="S5705" s="8"/>
      <c r="T5705" s="8"/>
      <c r="U5705" s="8"/>
      <c r="V5705" s="8"/>
      <c r="W5705" s="8"/>
    </row>
    <row r="5706" spans="1:23" ht="14.25" customHeight="1">
      <c r="A5706" s="7">
        <v>38028</v>
      </c>
      <c r="B5706" s="8">
        <v>2.2006000000000001</v>
      </c>
      <c r="C5706" s="8">
        <v>3.6915</v>
      </c>
      <c r="D5706" s="8">
        <v>1.4908999999999999</v>
      </c>
      <c r="E5706" s="8">
        <v>3.03</v>
      </c>
      <c r="F5706" s="8">
        <v>4.05</v>
      </c>
      <c r="G5706" s="8">
        <v>85.2</v>
      </c>
      <c r="H5706" s="8"/>
      <c r="I5706" s="8"/>
      <c r="J5706" s="8"/>
      <c r="N5706" s="7"/>
      <c r="O5706" s="8"/>
      <c r="P5706" s="8"/>
      <c r="Q5706" s="8"/>
      <c r="R5706" s="8"/>
      <c r="S5706" s="8"/>
      <c r="T5706" s="8"/>
      <c r="U5706" s="8"/>
      <c r="V5706" s="8"/>
      <c r="W5706" s="8"/>
    </row>
    <row r="5707" spans="1:23" ht="14.25" customHeight="1">
      <c r="A5707" s="7">
        <v>38027</v>
      </c>
      <c r="B5707" s="8">
        <v>2.4647999999999999</v>
      </c>
      <c r="C5707" s="8">
        <v>3.8094000000000001</v>
      </c>
      <c r="D5707" s="8">
        <v>1.3446000000000002</v>
      </c>
      <c r="E5707" s="8">
        <v>3.13</v>
      </c>
      <c r="F5707" s="8">
        <v>4.13</v>
      </c>
      <c r="G5707" s="8">
        <v>85.84</v>
      </c>
      <c r="H5707" s="8"/>
      <c r="I5707" s="8"/>
      <c r="J5707" s="8"/>
      <c r="N5707" s="7"/>
      <c r="O5707" s="8"/>
      <c r="P5707" s="8"/>
      <c r="Q5707" s="8"/>
      <c r="R5707" s="8"/>
      <c r="S5707" s="8"/>
      <c r="T5707" s="8"/>
      <c r="U5707" s="8"/>
      <c r="V5707" s="8"/>
      <c r="W5707" s="8"/>
    </row>
    <row r="5708" spans="1:23" ht="14.25" customHeight="1">
      <c r="A5708" s="7">
        <v>38026</v>
      </c>
      <c r="B5708" s="8">
        <v>2.4422000000000001</v>
      </c>
      <c r="C5708" s="8">
        <v>3.8086000000000002</v>
      </c>
      <c r="D5708" s="8">
        <v>1.3664000000000001</v>
      </c>
      <c r="E5708" s="8">
        <v>3.08</v>
      </c>
      <c r="F5708" s="8">
        <v>4.09</v>
      </c>
      <c r="G5708" s="8">
        <v>86</v>
      </c>
      <c r="H5708" s="8"/>
      <c r="I5708" s="8"/>
      <c r="J5708" s="8"/>
      <c r="N5708" s="7"/>
      <c r="O5708" s="8"/>
      <c r="P5708" s="8"/>
      <c r="Q5708" s="8"/>
      <c r="R5708" s="8"/>
      <c r="S5708" s="8"/>
      <c r="T5708" s="8"/>
      <c r="U5708" s="8"/>
      <c r="V5708" s="8"/>
      <c r="W5708" s="8"/>
    </row>
    <row r="5709" spans="1:23" ht="14.25" customHeight="1">
      <c r="A5709" s="7">
        <v>38023</v>
      </c>
      <c r="B5709" s="8">
        <v>2.1831999999999998</v>
      </c>
      <c r="C5709" s="8">
        <v>3.9176000000000002</v>
      </c>
      <c r="D5709" s="8">
        <v>1.7344000000000004</v>
      </c>
      <c r="E5709" s="8">
        <v>3.12</v>
      </c>
      <c r="F5709" s="8">
        <v>4.12</v>
      </c>
      <c r="G5709" s="8">
        <v>85.95</v>
      </c>
      <c r="H5709" s="8"/>
      <c r="I5709" s="8"/>
      <c r="J5709" s="8"/>
      <c r="N5709" s="7"/>
      <c r="O5709" s="8"/>
      <c r="P5709" s="8"/>
      <c r="Q5709" s="8"/>
      <c r="R5709" s="8"/>
      <c r="S5709" s="8"/>
      <c r="T5709" s="8"/>
      <c r="U5709" s="8"/>
      <c r="V5709" s="8"/>
      <c r="W5709" s="8"/>
    </row>
    <row r="5710" spans="1:23" ht="14.25" customHeight="1">
      <c r="A5710" s="7">
        <v>38022</v>
      </c>
      <c r="B5710" s="8">
        <v>2.3005</v>
      </c>
      <c r="C5710" s="8">
        <v>3.8130999999999999</v>
      </c>
      <c r="D5710" s="8">
        <v>1.5125999999999999</v>
      </c>
      <c r="E5710" s="8">
        <v>3.21</v>
      </c>
      <c r="F5710" s="8">
        <v>4.2</v>
      </c>
      <c r="G5710" s="8">
        <v>86.9</v>
      </c>
      <c r="H5710" s="8"/>
      <c r="I5710" s="8"/>
      <c r="J5710" s="8"/>
      <c r="N5710" s="7"/>
      <c r="O5710" s="8"/>
      <c r="P5710" s="8"/>
      <c r="Q5710" s="8"/>
      <c r="R5710" s="8"/>
      <c r="S5710" s="8"/>
      <c r="T5710" s="8"/>
      <c r="U5710" s="8"/>
      <c r="V5710" s="8"/>
      <c r="W5710" s="8"/>
    </row>
    <row r="5711" spans="1:23" ht="14.25" customHeight="1">
      <c r="A5711" s="7">
        <v>38021</v>
      </c>
      <c r="B5711" s="8">
        <v>2.5047000000000001</v>
      </c>
      <c r="C5711" s="8">
        <v>3.9247000000000001</v>
      </c>
      <c r="D5711" s="8">
        <v>1.42</v>
      </c>
      <c r="E5711" s="8">
        <v>3.15</v>
      </c>
      <c r="F5711" s="8">
        <v>4.1500000000000004</v>
      </c>
      <c r="G5711" s="8">
        <v>86.84</v>
      </c>
      <c r="H5711" s="8"/>
      <c r="I5711" s="8"/>
      <c r="J5711" s="8"/>
      <c r="N5711" s="7"/>
      <c r="O5711" s="8"/>
      <c r="P5711" s="8"/>
      <c r="Q5711" s="8"/>
      <c r="R5711" s="8"/>
      <c r="S5711" s="8"/>
      <c r="T5711" s="8"/>
      <c r="U5711" s="8"/>
      <c r="V5711" s="8"/>
      <c r="W5711" s="8"/>
    </row>
    <row r="5712" spans="1:23" ht="14.25" customHeight="1">
      <c r="A5712" s="7">
        <v>38020</v>
      </c>
      <c r="B5712" s="8">
        <v>2.4365000000000001</v>
      </c>
      <c r="C5712" s="8">
        <v>3.8597000000000001</v>
      </c>
      <c r="D5712" s="8">
        <v>1.4232</v>
      </c>
      <c r="E5712" s="8">
        <v>3.12</v>
      </c>
      <c r="F5712" s="8">
        <v>4.13</v>
      </c>
      <c r="G5712" s="8">
        <v>86.79</v>
      </c>
      <c r="H5712" s="8"/>
      <c r="I5712" s="8"/>
      <c r="J5712" s="8"/>
      <c r="N5712" s="7"/>
      <c r="O5712" s="8"/>
      <c r="P5712" s="8"/>
      <c r="Q5712" s="8"/>
      <c r="R5712" s="8"/>
      <c r="S5712" s="8"/>
      <c r="T5712" s="8"/>
      <c r="U5712" s="8"/>
      <c r="V5712" s="8"/>
      <c r="W5712" s="8"/>
    </row>
    <row r="5713" spans="1:23" ht="14.25" customHeight="1">
      <c r="A5713" s="7">
        <v>38019</v>
      </c>
      <c r="B5713" s="8">
        <v>2.3942999999999999</v>
      </c>
      <c r="C5713" s="8">
        <v>3.8742000000000001</v>
      </c>
      <c r="D5713" s="8">
        <v>1.4799000000000002</v>
      </c>
      <c r="E5713" s="8">
        <v>3.18</v>
      </c>
      <c r="F5713" s="8">
        <v>4.18</v>
      </c>
      <c r="G5713" s="8">
        <v>87.53</v>
      </c>
      <c r="H5713" s="8"/>
      <c r="I5713" s="8"/>
      <c r="J5713" s="8"/>
      <c r="N5713" s="7"/>
      <c r="O5713" s="8"/>
      <c r="P5713" s="8"/>
      <c r="Q5713" s="8"/>
      <c r="R5713" s="8"/>
      <c r="S5713" s="8"/>
      <c r="T5713" s="8"/>
      <c r="U5713" s="8"/>
      <c r="V5713" s="8"/>
      <c r="W5713" s="8"/>
    </row>
    <row r="5714" spans="1:23" ht="14.25" customHeight="1">
      <c r="A5714" s="7">
        <v>38016</v>
      </c>
      <c r="B5714" s="8">
        <v>2.3698000000000001</v>
      </c>
      <c r="C5714" s="8">
        <v>3.8706</v>
      </c>
      <c r="D5714" s="8">
        <v>1.5007999999999999</v>
      </c>
      <c r="E5714" s="8">
        <v>3.17</v>
      </c>
      <c r="F5714" s="8">
        <v>4.16</v>
      </c>
      <c r="G5714" s="8">
        <v>87.16</v>
      </c>
      <c r="H5714" s="8"/>
      <c r="I5714" s="8"/>
      <c r="J5714" s="8"/>
      <c r="N5714" s="7"/>
      <c r="O5714" s="8"/>
      <c r="P5714" s="8"/>
      <c r="Q5714" s="8"/>
      <c r="R5714" s="8"/>
      <c r="S5714" s="8"/>
      <c r="T5714" s="8"/>
      <c r="U5714" s="8"/>
      <c r="V5714" s="8"/>
      <c r="W5714" s="8"/>
    </row>
    <row r="5715" spans="1:23" ht="14.25" customHeight="1">
      <c r="A5715" s="7">
        <v>38015</v>
      </c>
      <c r="B5715" s="8">
        <v>2.4020000000000001</v>
      </c>
      <c r="C5715" s="8">
        <v>3.7953999999999999</v>
      </c>
      <c r="D5715" s="8">
        <v>1.3933999999999997</v>
      </c>
      <c r="E5715" s="8">
        <v>3.22</v>
      </c>
      <c r="F5715" s="8">
        <v>4.22</v>
      </c>
      <c r="G5715" s="8">
        <v>87.58</v>
      </c>
      <c r="H5715" s="8"/>
      <c r="I5715" s="8"/>
      <c r="J5715" s="8"/>
      <c r="N5715" s="7"/>
      <c r="O5715" s="8"/>
      <c r="P5715" s="8"/>
      <c r="Q5715" s="8"/>
      <c r="R5715" s="8"/>
      <c r="S5715" s="8"/>
      <c r="T5715" s="8"/>
      <c r="U5715" s="8"/>
      <c r="V5715" s="8"/>
      <c r="W5715" s="8"/>
    </row>
    <row r="5716" spans="1:23" ht="14.25" customHeight="1">
      <c r="A5716" s="7">
        <v>38014</v>
      </c>
      <c r="B5716" s="8">
        <v>2.4258999999999999</v>
      </c>
      <c r="C5716" s="8">
        <v>3.7511999999999999</v>
      </c>
      <c r="D5716" s="8">
        <v>1.3252999999999999</v>
      </c>
      <c r="E5716" s="8">
        <v>3.22</v>
      </c>
      <c r="F5716" s="8">
        <v>4.22</v>
      </c>
      <c r="G5716" s="8">
        <v>86.97</v>
      </c>
      <c r="H5716" s="8"/>
      <c r="I5716" s="8"/>
      <c r="J5716" s="8"/>
      <c r="N5716" s="7"/>
      <c r="O5716" s="8"/>
      <c r="P5716" s="8"/>
      <c r="Q5716" s="8"/>
      <c r="R5716" s="8"/>
      <c r="S5716" s="8"/>
      <c r="T5716" s="8"/>
      <c r="U5716" s="8"/>
      <c r="V5716" s="8"/>
      <c r="W5716" s="8"/>
    </row>
    <row r="5717" spans="1:23" ht="14.25" customHeight="1">
      <c r="A5717" s="7">
        <v>38013</v>
      </c>
      <c r="B5717" s="8">
        <v>2.4258999999999999</v>
      </c>
      <c r="C5717" s="8">
        <v>3.7511999999999999</v>
      </c>
      <c r="D5717" s="8">
        <v>1.3252999999999999</v>
      </c>
      <c r="E5717" s="8">
        <v>3.07</v>
      </c>
      <c r="F5717" s="8">
        <v>4.1100000000000003</v>
      </c>
      <c r="G5717" s="8">
        <v>86.28</v>
      </c>
      <c r="H5717" s="8"/>
      <c r="I5717" s="8"/>
      <c r="J5717" s="8"/>
      <c r="N5717" s="7"/>
      <c r="O5717" s="8"/>
      <c r="P5717" s="8"/>
      <c r="Q5717" s="8"/>
      <c r="R5717" s="8"/>
      <c r="S5717" s="8"/>
      <c r="T5717" s="8"/>
      <c r="U5717" s="8"/>
      <c r="V5717" s="8"/>
      <c r="W5717" s="8"/>
    </row>
    <row r="5718" spans="1:23" ht="14.25" customHeight="1">
      <c r="A5718" s="7">
        <v>38012</v>
      </c>
      <c r="B5718" s="8">
        <v>2.4258999999999999</v>
      </c>
      <c r="C5718" s="8">
        <v>3.7511999999999999</v>
      </c>
      <c r="D5718" s="8">
        <v>1.3252999999999999</v>
      </c>
      <c r="E5718" s="8">
        <v>3.13</v>
      </c>
      <c r="F5718" s="8">
        <v>4.16</v>
      </c>
      <c r="G5718" s="8">
        <v>87.25</v>
      </c>
      <c r="H5718" s="8"/>
      <c r="I5718" s="8"/>
      <c r="J5718" s="8"/>
      <c r="N5718" s="7"/>
      <c r="O5718" s="8"/>
      <c r="P5718" s="8"/>
      <c r="Q5718" s="8"/>
      <c r="R5718" s="8"/>
      <c r="S5718" s="8"/>
      <c r="T5718" s="8"/>
      <c r="U5718" s="8"/>
      <c r="V5718" s="8"/>
      <c r="W5718" s="8"/>
    </row>
    <row r="5719" spans="1:23" ht="14.25" customHeight="1">
      <c r="A5719" s="7">
        <v>38009</v>
      </c>
      <c r="B5719" s="8">
        <v>2.4258999999999999</v>
      </c>
      <c r="C5719" s="8">
        <v>3.7511999999999999</v>
      </c>
      <c r="D5719" s="8">
        <v>1.3252999999999999</v>
      </c>
      <c r="E5719" s="8">
        <v>3.06</v>
      </c>
      <c r="F5719" s="8">
        <v>4.09</v>
      </c>
      <c r="G5719" s="8">
        <v>86.56</v>
      </c>
      <c r="H5719" s="8"/>
      <c r="I5719" s="8"/>
      <c r="J5719" s="8"/>
      <c r="N5719" s="7"/>
      <c r="O5719" s="8"/>
      <c r="P5719" s="8"/>
      <c r="Q5719" s="8"/>
      <c r="R5719" s="8"/>
      <c r="S5719" s="8"/>
      <c r="T5719" s="8"/>
      <c r="U5719" s="8"/>
      <c r="V5719" s="8"/>
      <c r="W5719" s="8"/>
    </row>
    <row r="5720" spans="1:23" ht="14.25" customHeight="1">
      <c r="A5720" s="7">
        <v>38008</v>
      </c>
      <c r="B5720" s="8">
        <v>2.4258999999999999</v>
      </c>
      <c r="C5720" s="8">
        <v>3.7511999999999999</v>
      </c>
      <c r="D5720" s="8">
        <v>1.3252999999999999</v>
      </c>
      <c r="E5720" s="8">
        <v>2.96</v>
      </c>
      <c r="F5720" s="8">
        <v>3.99</v>
      </c>
      <c r="G5720" s="8">
        <v>85.82</v>
      </c>
      <c r="H5720" s="8"/>
      <c r="I5720" s="8"/>
      <c r="J5720" s="8"/>
      <c r="N5720" s="7"/>
      <c r="O5720" s="8"/>
      <c r="P5720" s="8"/>
      <c r="Q5720" s="8"/>
      <c r="R5720" s="8"/>
      <c r="S5720" s="8"/>
      <c r="T5720" s="8"/>
      <c r="U5720" s="8"/>
      <c r="V5720" s="8"/>
      <c r="W5720" s="8"/>
    </row>
    <row r="5721" spans="1:23" ht="14.25" customHeight="1">
      <c r="A5721" s="7">
        <v>38007</v>
      </c>
      <c r="B5721" s="8">
        <v>2.4258999999999999</v>
      </c>
      <c r="C5721" s="8">
        <v>3.7511999999999999</v>
      </c>
      <c r="D5721" s="8">
        <v>1.3252999999999999</v>
      </c>
      <c r="E5721" s="8">
        <v>3.02</v>
      </c>
      <c r="F5721" s="8">
        <v>4.05</v>
      </c>
      <c r="G5721" s="8">
        <v>86.36</v>
      </c>
      <c r="H5721" s="8"/>
      <c r="I5721" s="8"/>
      <c r="J5721" s="8"/>
      <c r="N5721" s="7"/>
      <c r="O5721" s="8"/>
      <c r="P5721" s="8"/>
      <c r="Q5721" s="8"/>
      <c r="R5721" s="8"/>
      <c r="S5721" s="8"/>
      <c r="T5721" s="8"/>
      <c r="U5721" s="8"/>
      <c r="V5721" s="8"/>
      <c r="W5721" s="8"/>
    </row>
    <row r="5722" spans="1:23" ht="14.25" customHeight="1">
      <c r="A5722" s="7">
        <v>38006</v>
      </c>
      <c r="B5722" s="8">
        <v>2.2839999999999998</v>
      </c>
      <c r="C5722" s="8">
        <v>3.7856999999999998</v>
      </c>
      <c r="D5722" s="8">
        <v>1.5017</v>
      </c>
      <c r="E5722" s="8">
        <v>3.05</v>
      </c>
      <c r="F5722" s="8">
        <v>4.08</v>
      </c>
      <c r="G5722" s="8">
        <v>86.71</v>
      </c>
      <c r="H5722" s="8"/>
      <c r="I5722" s="8"/>
      <c r="J5722" s="8"/>
      <c r="N5722" s="7"/>
      <c r="O5722" s="8"/>
      <c r="P5722" s="8"/>
      <c r="Q5722" s="8"/>
      <c r="R5722" s="8"/>
      <c r="S5722" s="8"/>
      <c r="T5722" s="8"/>
      <c r="U5722" s="8"/>
      <c r="V5722" s="8"/>
      <c r="W5722" s="8"/>
    </row>
    <row r="5723" spans="1:23" ht="14.25" customHeight="1">
      <c r="A5723" s="7">
        <v>38005</v>
      </c>
      <c r="B5723" s="8">
        <v>2.3984999999999999</v>
      </c>
      <c r="C5723" s="8">
        <v>3.7103000000000002</v>
      </c>
      <c r="D5723" s="8">
        <v>1.3118000000000003</v>
      </c>
      <c r="E5723" s="8">
        <v>3.03</v>
      </c>
      <c r="F5723" s="8">
        <v>4.04</v>
      </c>
      <c r="G5723" s="8">
        <v>87.66</v>
      </c>
      <c r="H5723" s="8"/>
      <c r="I5723" s="8"/>
      <c r="J5723" s="8"/>
      <c r="N5723" s="7"/>
      <c r="O5723" s="8"/>
      <c r="P5723" s="8"/>
      <c r="Q5723" s="8"/>
      <c r="R5723" s="8"/>
      <c r="S5723" s="8"/>
      <c r="T5723" s="8"/>
      <c r="U5723" s="8"/>
      <c r="V5723" s="8"/>
      <c r="W5723" s="8"/>
    </row>
    <row r="5724" spans="1:23" ht="14.25" customHeight="1">
      <c r="A5724" s="7">
        <v>38004</v>
      </c>
      <c r="B5724" s="8">
        <v>2.2955999999999999</v>
      </c>
      <c r="C5724" s="8">
        <v>3.8658000000000001</v>
      </c>
      <c r="D5724" s="8">
        <v>1.5702000000000003</v>
      </c>
      <c r="E5724" s="8">
        <v>3.03</v>
      </c>
      <c r="F5724" s="8">
        <v>4.04</v>
      </c>
      <c r="G5724" s="8">
        <v>87.73</v>
      </c>
      <c r="H5724" s="8"/>
      <c r="I5724" s="8"/>
      <c r="J5724" s="8"/>
      <c r="N5724" s="7"/>
      <c r="O5724" s="8"/>
      <c r="P5724" s="8"/>
      <c r="Q5724" s="8"/>
      <c r="R5724" s="8"/>
      <c r="S5724" s="8"/>
      <c r="T5724" s="8"/>
      <c r="U5724" s="8"/>
      <c r="V5724" s="8"/>
      <c r="W5724" s="8"/>
    </row>
    <row r="5725" spans="1:23" ht="14.25" customHeight="1">
      <c r="A5725" s="7">
        <v>38003</v>
      </c>
      <c r="B5725" s="8">
        <v>2.4352</v>
      </c>
      <c r="C5725" s="8">
        <v>3.7942</v>
      </c>
      <c r="D5725" s="8">
        <v>1.359</v>
      </c>
      <c r="E5725" s="8">
        <v>3.03</v>
      </c>
      <c r="F5725" s="8">
        <v>4.04</v>
      </c>
      <c r="G5725" s="8">
        <v>87.73</v>
      </c>
      <c r="H5725" s="8"/>
      <c r="I5725" s="8"/>
      <c r="J5725" s="8"/>
      <c r="N5725" s="7"/>
      <c r="O5725" s="8"/>
      <c r="P5725" s="8"/>
      <c r="Q5725" s="8"/>
      <c r="R5725" s="8"/>
      <c r="S5725" s="8"/>
      <c r="T5725" s="8"/>
      <c r="U5725" s="8"/>
      <c r="V5725" s="8"/>
      <c r="W5725" s="8"/>
    </row>
    <row r="5726" spans="1:23" ht="14.25" customHeight="1">
      <c r="A5726" s="7">
        <v>38002</v>
      </c>
      <c r="B5726" s="8">
        <v>2.4754</v>
      </c>
      <c r="C5726" s="8">
        <v>3.7248000000000001</v>
      </c>
      <c r="D5726" s="8">
        <v>1.2494000000000001</v>
      </c>
      <c r="E5726" s="8">
        <v>3.03</v>
      </c>
      <c r="F5726" s="8">
        <v>4.04</v>
      </c>
      <c r="G5726" s="8">
        <v>87.73</v>
      </c>
      <c r="H5726" s="8"/>
      <c r="I5726" s="8"/>
      <c r="J5726" s="8"/>
      <c r="N5726" s="7"/>
      <c r="O5726" s="8"/>
      <c r="P5726" s="8"/>
      <c r="Q5726" s="8"/>
      <c r="R5726" s="8"/>
      <c r="S5726" s="8"/>
      <c r="T5726" s="8"/>
      <c r="U5726" s="8"/>
      <c r="V5726" s="8"/>
      <c r="W5726" s="8"/>
    </row>
    <row r="5727" spans="1:23" ht="14.25" customHeight="1">
      <c r="A5727" s="7">
        <v>38001</v>
      </c>
      <c r="B5727" s="8">
        <v>2.2606999999999999</v>
      </c>
      <c r="C5727" s="8">
        <v>3.7471000000000001</v>
      </c>
      <c r="D5727" s="8">
        <v>1.4864000000000002</v>
      </c>
      <c r="E5727" s="8">
        <v>2.97</v>
      </c>
      <c r="F5727" s="8">
        <v>3.99</v>
      </c>
      <c r="G5727" s="8">
        <v>86.56</v>
      </c>
      <c r="H5727" s="8"/>
      <c r="I5727" s="8"/>
      <c r="J5727" s="8"/>
      <c r="N5727" s="7"/>
      <c r="O5727" s="8"/>
      <c r="P5727" s="8"/>
      <c r="Q5727" s="8"/>
      <c r="R5727" s="8"/>
      <c r="S5727" s="8"/>
      <c r="T5727" s="8"/>
      <c r="U5727" s="8"/>
      <c r="V5727" s="8"/>
      <c r="W5727" s="8"/>
    </row>
    <row r="5728" spans="1:23" ht="14.25" customHeight="1">
      <c r="A5728" s="7">
        <v>38000</v>
      </c>
      <c r="B5728" s="8">
        <v>2.4940000000000002</v>
      </c>
      <c r="C5728" s="8">
        <v>3.6318000000000001</v>
      </c>
      <c r="D5728" s="8">
        <v>1.1377999999999999</v>
      </c>
      <c r="E5728" s="8">
        <v>2.96</v>
      </c>
      <c r="F5728" s="8">
        <v>4.01</v>
      </c>
      <c r="G5728" s="8">
        <v>86.11</v>
      </c>
      <c r="H5728" s="8"/>
      <c r="I5728" s="8"/>
      <c r="J5728" s="8"/>
      <c r="N5728" s="7"/>
      <c r="O5728" s="8"/>
      <c r="P5728" s="8"/>
      <c r="Q5728" s="8"/>
      <c r="R5728" s="8"/>
      <c r="S5728" s="8"/>
      <c r="T5728" s="8"/>
      <c r="U5728" s="8"/>
      <c r="V5728" s="8"/>
      <c r="W5728" s="8"/>
    </row>
    <row r="5729" spans="1:23" ht="14.25" customHeight="1">
      <c r="A5729" s="7">
        <v>37999</v>
      </c>
      <c r="B5729" s="8">
        <v>2.3125</v>
      </c>
      <c r="C5729" s="8">
        <v>3.9283000000000001</v>
      </c>
      <c r="D5729" s="8">
        <v>1.6158000000000001</v>
      </c>
      <c r="E5729" s="8">
        <v>2.98</v>
      </c>
      <c r="F5729" s="8">
        <v>4.05</v>
      </c>
      <c r="G5729" s="8">
        <v>85.51</v>
      </c>
      <c r="H5729" s="8"/>
      <c r="I5729" s="8"/>
      <c r="J5729" s="8"/>
      <c r="N5729" s="7"/>
      <c r="O5729" s="8"/>
      <c r="P5729" s="8"/>
      <c r="Q5729" s="8"/>
      <c r="R5729" s="8"/>
      <c r="S5729" s="8"/>
      <c r="T5729" s="8"/>
      <c r="U5729" s="8"/>
      <c r="V5729" s="8"/>
      <c r="W5729" s="8"/>
    </row>
    <row r="5730" spans="1:23" ht="14.25" customHeight="1">
      <c r="A5730" s="7">
        <v>37998</v>
      </c>
      <c r="B5730" s="8">
        <v>2.2726000000000002</v>
      </c>
      <c r="C5730" s="8">
        <v>3.7339000000000002</v>
      </c>
      <c r="D5730" s="8">
        <v>1.4613</v>
      </c>
      <c r="E5730" s="8">
        <v>3.04</v>
      </c>
      <c r="F5730" s="8">
        <v>4.1100000000000003</v>
      </c>
      <c r="G5730" s="8">
        <v>85.55</v>
      </c>
      <c r="H5730" s="8"/>
      <c r="I5730" s="8"/>
      <c r="J5730" s="8"/>
      <c r="N5730" s="7"/>
      <c r="O5730" s="8"/>
      <c r="P5730" s="8"/>
      <c r="Q5730" s="8"/>
      <c r="R5730" s="8"/>
      <c r="S5730" s="8"/>
      <c r="T5730" s="8"/>
      <c r="U5730" s="8"/>
      <c r="V5730" s="8"/>
      <c r="W5730" s="8"/>
    </row>
    <row r="5731" spans="1:23" ht="14.25" customHeight="1">
      <c r="A5731" s="7">
        <v>37995</v>
      </c>
      <c r="B5731" s="8">
        <v>3.1678999999999999</v>
      </c>
      <c r="C5731" s="8">
        <v>3.8936999999999999</v>
      </c>
      <c r="D5731" s="8">
        <v>0.7258</v>
      </c>
      <c r="E5731" s="8">
        <v>3.05</v>
      </c>
      <c r="F5731" s="8">
        <v>4.1100000000000003</v>
      </c>
      <c r="G5731" s="8">
        <v>85.11</v>
      </c>
      <c r="H5731" s="8"/>
      <c r="I5731" s="8"/>
      <c r="J5731" s="8"/>
      <c r="N5731" s="7"/>
      <c r="O5731" s="8"/>
      <c r="P5731" s="8"/>
      <c r="Q5731" s="8"/>
      <c r="R5731" s="8"/>
      <c r="S5731" s="8"/>
      <c r="T5731" s="8"/>
      <c r="U5731" s="8"/>
      <c r="V5731" s="8"/>
      <c r="W5731" s="8"/>
    </row>
    <row r="5732" spans="1:23" ht="14.25" customHeight="1">
      <c r="A5732" s="7">
        <v>37994</v>
      </c>
      <c r="B5732" s="8">
        <v>2.3243</v>
      </c>
      <c r="C5732" s="8">
        <v>3.8525999999999998</v>
      </c>
      <c r="D5732" s="8">
        <v>1.5282999999999998</v>
      </c>
      <c r="E5732" s="8">
        <v>3.24</v>
      </c>
      <c r="F5732" s="8">
        <v>4.2699999999999996</v>
      </c>
      <c r="G5732" s="8">
        <v>85.57</v>
      </c>
      <c r="H5732" s="8"/>
      <c r="I5732" s="8"/>
      <c r="J5732" s="8"/>
      <c r="N5732" s="7"/>
      <c r="O5732" s="8"/>
      <c r="P5732" s="8"/>
      <c r="Q5732" s="8"/>
      <c r="R5732" s="8"/>
      <c r="S5732" s="8"/>
      <c r="T5732" s="8"/>
      <c r="U5732" s="8"/>
      <c r="V5732" s="8"/>
      <c r="W5732" s="8"/>
    </row>
    <row r="5733" spans="1:23" ht="14.25" customHeight="1">
      <c r="A5733" s="7">
        <v>37993</v>
      </c>
      <c r="B5733" s="8">
        <v>2.3437000000000001</v>
      </c>
      <c r="C5733" s="8">
        <v>3.7456999999999998</v>
      </c>
      <c r="D5733" s="8">
        <v>1.4019999999999997</v>
      </c>
      <c r="E5733" s="8">
        <v>3.25</v>
      </c>
      <c r="F5733" s="8">
        <v>4.2699999999999996</v>
      </c>
      <c r="G5733" s="8">
        <v>86.2</v>
      </c>
      <c r="H5733" s="8"/>
      <c r="I5733" s="8"/>
      <c r="J5733" s="8"/>
      <c r="N5733" s="7"/>
      <c r="O5733" s="8"/>
      <c r="P5733" s="8"/>
      <c r="Q5733" s="8"/>
      <c r="R5733" s="8"/>
      <c r="S5733" s="8"/>
      <c r="T5733" s="8"/>
      <c r="U5733" s="8"/>
      <c r="V5733" s="8"/>
      <c r="W5733" s="8"/>
    </row>
    <row r="5734" spans="1:23" ht="14.25" customHeight="1">
      <c r="A5734" s="7">
        <v>37992</v>
      </c>
      <c r="B5734" s="8">
        <v>2.3151000000000002</v>
      </c>
      <c r="C5734" s="8">
        <v>4.2512999999999996</v>
      </c>
      <c r="D5734" s="8">
        <v>1.9361999999999995</v>
      </c>
      <c r="E5734" s="8">
        <v>3.26</v>
      </c>
      <c r="F5734" s="8">
        <v>4.29</v>
      </c>
      <c r="G5734" s="8">
        <v>85.63</v>
      </c>
      <c r="H5734" s="8"/>
      <c r="I5734" s="8"/>
      <c r="J5734" s="8"/>
      <c r="N5734" s="7"/>
      <c r="O5734" s="8"/>
      <c r="P5734" s="8"/>
      <c r="Q5734" s="8"/>
      <c r="R5734" s="8"/>
      <c r="S5734" s="8"/>
      <c r="T5734" s="8"/>
      <c r="U5734" s="8"/>
      <c r="V5734" s="8"/>
      <c r="W5734" s="8"/>
    </row>
    <row r="5735" spans="1:23" ht="14.25" customHeight="1">
      <c r="A5735" s="7">
        <v>37991</v>
      </c>
      <c r="B5735" s="8">
        <v>2.2892999999999999</v>
      </c>
      <c r="C5735" s="8">
        <v>3.8984000000000001</v>
      </c>
      <c r="D5735" s="8">
        <v>1.6091000000000002</v>
      </c>
      <c r="E5735" s="8">
        <v>3.39</v>
      </c>
      <c r="F5735" s="8">
        <v>4.41</v>
      </c>
      <c r="G5735" s="8">
        <v>86.07</v>
      </c>
      <c r="H5735" s="8"/>
      <c r="I5735" s="8"/>
      <c r="J5735" s="8"/>
      <c r="N5735" s="7"/>
      <c r="O5735" s="8"/>
      <c r="P5735" s="8"/>
      <c r="Q5735" s="8"/>
      <c r="R5735" s="8"/>
      <c r="S5735" s="8"/>
      <c r="T5735" s="8"/>
      <c r="U5735" s="8"/>
      <c r="V5735" s="8"/>
      <c r="W5735" s="8"/>
    </row>
    <row r="5736" spans="1:23" ht="14.25" customHeight="1">
      <c r="A5736" s="7">
        <v>37988</v>
      </c>
      <c r="B5736" s="8">
        <v>1.9468000000000001</v>
      </c>
      <c r="C5736" s="8">
        <v>3.1524000000000001</v>
      </c>
      <c r="D5736" s="8">
        <v>1.2056</v>
      </c>
      <c r="E5736" s="8">
        <v>3.36</v>
      </c>
      <c r="F5736" s="8">
        <v>4.38</v>
      </c>
      <c r="G5736" s="8">
        <v>86.68</v>
      </c>
      <c r="H5736" s="8"/>
      <c r="I5736" s="8"/>
      <c r="J5736" s="8"/>
      <c r="N5736" s="7"/>
      <c r="O5736" s="8"/>
      <c r="P5736" s="8"/>
      <c r="Q5736" s="8"/>
      <c r="R5736" s="8"/>
      <c r="S5736" s="8"/>
      <c r="T5736" s="8"/>
      <c r="U5736" s="8"/>
      <c r="V5736" s="8"/>
      <c r="W5736" s="8"/>
    </row>
    <row r="5737" spans="1:23" ht="14.25" customHeight="1">
      <c r="A5737" s="7">
        <v>37986</v>
      </c>
      <c r="B5737" s="8">
        <v>1.9805999999999999</v>
      </c>
      <c r="C5737" s="8">
        <v>3.3601999999999999</v>
      </c>
      <c r="D5737" s="8">
        <v>1.3795999999999999</v>
      </c>
      <c r="E5737" s="8">
        <v>3.25</v>
      </c>
      <c r="F5737" s="8">
        <v>4.2699999999999996</v>
      </c>
      <c r="G5737" s="8">
        <v>86.93</v>
      </c>
      <c r="H5737" s="8"/>
      <c r="I5737" s="8"/>
      <c r="J5737" s="8"/>
      <c r="N5737" s="7"/>
      <c r="O5737" s="8"/>
      <c r="P5737" s="8"/>
      <c r="Q5737" s="8"/>
      <c r="R5737" s="8"/>
      <c r="S5737" s="8"/>
      <c r="T5737" s="8"/>
      <c r="U5737" s="8"/>
      <c r="V5737" s="8"/>
      <c r="W5737" s="8"/>
    </row>
    <row r="5738" spans="1:23" ht="14.25" customHeight="1">
      <c r="A5738" s="7">
        <v>37985</v>
      </c>
      <c r="B5738" s="8">
        <v>2.2204000000000002</v>
      </c>
      <c r="C5738" s="8">
        <v>3.7711000000000001</v>
      </c>
      <c r="D5738" s="8">
        <v>1.5507</v>
      </c>
      <c r="E5738" s="8">
        <v>3.26</v>
      </c>
      <c r="F5738" s="8">
        <v>4.29</v>
      </c>
      <c r="G5738" s="8">
        <v>87</v>
      </c>
      <c r="H5738" s="8"/>
      <c r="I5738" s="8"/>
      <c r="J5738" s="8"/>
      <c r="N5738" s="7"/>
      <c r="O5738" s="8"/>
      <c r="P5738" s="8"/>
      <c r="Q5738" s="8"/>
      <c r="R5738" s="8"/>
      <c r="S5738" s="8"/>
      <c r="T5738" s="8"/>
      <c r="U5738" s="8"/>
      <c r="V5738" s="8"/>
      <c r="W5738" s="8"/>
    </row>
    <row r="5739" spans="1:23" ht="14.25" customHeight="1">
      <c r="A5739" s="7">
        <v>37984</v>
      </c>
      <c r="B5739" s="8">
        <v>2.3054000000000001</v>
      </c>
      <c r="C5739" s="8">
        <v>3.8508</v>
      </c>
      <c r="D5739" s="8">
        <v>1.5453999999999999</v>
      </c>
      <c r="E5739" s="8">
        <v>3.23</v>
      </c>
      <c r="F5739" s="8">
        <v>4.24</v>
      </c>
      <c r="G5739" s="8">
        <v>87.35</v>
      </c>
      <c r="H5739" s="8"/>
      <c r="I5739" s="8"/>
      <c r="J5739" s="8"/>
      <c r="N5739" s="7"/>
      <c r="O5739" s="8"/>
      <c r="P5739" s="8"/>
      <c r="Q5739" s="8"/>
      <c r="R5739" s="8"/>
      <c r="S5739" s="8"/>
      <c r="T5739" s="8"/>
      <c r="U5739" s="8"/>
      <c r="V5739" s="8"/>
      <c r="W5739" s="8"/>
    </row>
    <row r="5740" spans="1:23" ht="14.25" customHeight="1">
      <c r="A5740" s="7">
        <v>37981</v>
      </c>
      <c r="B5740" s="8">
        <v>2.3664999999999998</v>
      </c>
      <c r="C5740" s="8">
        <v>3.7904</v>
      </c>
      <c r="D5740" s="8">
        <v>1.4239000000000002</v>
      </c>
      <c r="E5740" s="8">
        <v>3.17</v>
      </c>
      <c r="F5740" s="8">
        <v>4.17</v>
      </c>
      <c r="G5740" s="8">
        <v>87.63</v>
      </c>
      <c r="H5740" s="8"/>
      <c r="I5740" s="8"/>
      <c r="J5740" s="8"/>
      <c r="N5740" s="7"/>
      <c r="O5740" s="8"/>
      <c r="P5740" s="8"/>
      <c r="Q5740" s="8"/>
      <c r="R5740" s="8"/>
      <c r="S5740" s="8"/>
      <c r="T5740" s="8"/>
      <c r="U5740" s="8"/>
      <c r="V5740" s="8"/>
      <c r="W5740" s="8"/>
    </row>
    <row r="5741" spans="1:23" ht="14.25" customHeight="1">
      <c r="A5741" s="7">
        <v>37980</v>
      </c>
      <c r="B5741" s="8">
        <v>2.3338999999999999</v>
      </c>
      <c r="C5741" s="8">
        <v>3.9064999999999999</v>
      </c>
      <c r="D5741" s="8">
        <v>1.5726</v>
      </c>
      <c r="E5741" s="8">
        <v>3.2</v>
      </c>
      <c r="F5741" s="8">
        <v>4.2</v>
      </c>
      <c r="G5741" s="8">
        <v>87.56</v>
      </c>
      <c r="H5741" s="8"/>
      <c r="I5741" s="8"/>
      <c r="J5741" s="8"/>
      <c r="N5741" s="7"/>
      <c r="O5741" s="8"/>
      <c r="P5741" s="8"/>
      <c r="Q5741" s="8"/>
      <c r="R5741" s="8"/>
      <c r="S5741" s="8"/>
      <c r="T5741" s="8"/>
      <c r="U5741" s="8"/>
      <c r="V5741" s="8"/>
      <c r="W5741" s="8"/>
    </row>
    <row r="5742" spans="1:23" ht="14.25" customHeight="1">
      <c r="A5742" s="7">
        <v>37979</v>
      </c>
      <c r="B5742" s="8">
        <v>2.3260999999999998</v>
      </c>
      <c r="C5742" s="8">
        <v>3.7618999999999998</v>
      </c>
      <c r="D5742" s="8">
        <v>1.4358</v>
      </c>
      <c r="E5742" s="8">
        <v>3.2</v>
      </c>
      <c r="F5742" s="8">
        <v>4.2</v>
      </c>
      <c r="G5742" s="8">
        <v>87.54</v>
      </c>
      <c r="H5742" s="8"/>
      <c r="I5742" s="8"/>
      <c r="J5742" s="8"/>
      <c r="N5742" s="7"/>
      <c r="O5742" s="8"/>
      <c r="P5742" s="8"/>
      <c r="Q5742" s="8"/>
      <c r="R5742" s="8"/>
      <c r="S5742" s="8"/>
      <c r="T5742" s="8"/>
      <c r="U5742" s="8"/>
      <c r="V5742" s="8"/>
      <c r="W5742" s="8"/>
    </row>
    <row r="5743" spans="1:23" ht="14.25" customHeight="1">
      <c r="A5743" s="7">
        <v>37978</v>
      </c>
      <c r="B5743" s="8">
        <v>2.4333</v>
      </c>
      <c r="C5743" s="8">
        <v>3.6918000000000002</v>
      </c>
      <c r="D5743" s="8">
        <v>1.2585000000000002</v>
      </c>
      <c r="E5743" s="8">
        <v>3.3</v>
      </c>
      <c r="F5743" s="8">
        <v>4.28</v>
      </c>
      <c r="G5743" s="8">
        <v>87.99</v>
      </c>
      <c r="H5743" s="8"/>
      <c r="I5743" s="8"/>
      <c r="J5743" s="8"/>
      <c r="N5743" s="7"/>
      <c r="O5743" s="8"/>
      <c r="P5743" s="8"/>
      <c r="Q5743" s="8"/>
      <c r="R5743" s="8"/>
      <c r="S5743" s="8"/>
      <c r="T5743" s="8"/>
      <c r="U5743" s="8"/>
      <c r="V5743" s="8"/>
      <c r="W5743" s="8"/>
    </row>
    <row r="5744" spans="1:23" ht="14.25" customHeight="1">
      <c r="A5744" s="7">
        <v>37977</v>
      </c>
      <c r="B5744" s="8">
        <v>2.4681000000000002</v>
      </c>
      <c r="C5744" s="8">
        <v>3.7389999999999999</v>
      </c>
      <c r="D5744" s="8">
        <v>1.2708999999999997</v>
      </c>
      <c r="E5744" s="8">
        <v>3.19</v>
      </c>
      <c r="F5744" s="8">
        <v>4.18</v>
      </c>
      <c r="G5744" s="8">
        <v>87.99</v>
      </c>
      <c r="H5744" s="8"/>
      <c r="I5744" s="8"/>
      <c r="J5744" s="8"/>
      <c r="N5744" s="7"/>
      <c r="O5744" s="8"/>
      <c r="P5744" s="8"/>
      <c r="Q5744" s="8"/>
      <c r="R5744" s="8"/>
      <c r="S5744" s="8"/>
      <c r="T5744" s="8"/>
      <c r="U5744" s="8"/>
      <c r="V5744" s="8"/>
      <c r="W5744" s="8"/>
    </row>
    <row r="5745" spans="1:23" ht="14.25" customHeight="1">
      <c r="A5745" s="7">
        <v>37974</v>
      </c>
      <c r="B5745" s="8">
        <v>2.3298000000000001</v>
      </c>
      <c r="C5745" s="8">
        <v>3.7959999999999998</v>
      </c>
      <c r="D5745" s="8">
        <v>1.4661999999999997</v>
      </c>
      <c r="E5745" s="8">
        <v>3.16</v>
      </c>
      <c r="F5745" s="8">
        <v>4.1500000000000004</v>
      </c>
      <c r="G5745" s="8">
        <v>88.11</v>
      </c>
      <c r="H5745" s="8"/>
      <c r="I5745" s="8"/>
      <c r="J5745" s="8"/>
      <c r="N5745" s="7"/>
      <c r="O5745" s="8"/>
      <c r="P5745" s="8"/>
      <c r="Q5745" s="8"/>
      <c r="R5745" s="8"/>
      <c r="S5745" s="8"/>
      <c r="T5745" s="8"/>
      <c r="U5745" s="8"/>
      <c r="V5745" s="8"/>
      <c r="W5745" s="8"/>
    </row>
    <row r="5746" spans="1:23" ht="14.25" customHeight="1">
      <c r="A5746" s="7">
        <v>37973</v>
      </c>
      <c r="B5746" s="8">
        <v>2.1894</v>
      </c>
      <c r="C5746" s="8">
        <v>3.6396000000000002</v>
      </c>
      <c r="D5746" s="8">
        <v>1.4502000000000002</v>
      </c>
      <c r="E5746" s="8">
        <v>3.17</v>
      </c>
      <c r="F5746" s="8">
        <v>4.16</v>
      </c>
      <c r="G5746" s="8">
        <v>87.76</v>
      </c>
      <c r="H5746" s="8"/>
      <c r="I5746" s="8"/>
      <c r="J5746" s="8"/>
      <c r="N5746" s="7"/>
      <c r="O5746" s="8"/>
      <c r="P5746" s="8"/>
      <c r="Q5746" s="8"/>
      <c r="R5746" s="8"/>
      <c r="S5746" s="8"/>
      <c r="T5746" s="8"/>
      <c r="U5746" s="8"/>
      <c r="V5746" s="8"/>
      <c r="W5746" s="8"/>
    </row>
    <row r="5747" spans="1:23" ht="14.25" customHeight="1">
      <c r="A5747" s="7">
        <v>37972</v>
      </c>
      <c r="B5747" s="8">
        <v>2.1751</v>
      </c>
      <c r="C5747" s="8">
        <v>3.8502000000000001</v>
      </c>
      <c r="D5747" s="8">
        <v>1.6751</v>
      </c>
      <c r="E5747" s="8">
        <v>3.18</v>
      </c>
      <c r="F5747" s="8">
        <v>4.1900000000000004</v>
      </c>
      <c r="G5747" s="8">
        <v>87.92</v>
      </c>
      <c r="H5747" s="8"/>
      <c r="I5747" s="8"/>
      <c r="J5747" s="8"/>
      <c r="N5747" s="7"/>
      <c r="O5747" s="8"/>
      <c r="P5747" s="8"/>
      <c r="Q5747" s="8"/>
      <c r="R5747" s="8"/>
      <c r="S5747" s="8"/>
      <c r="T5747" s="8"/>
      <c r="U5747" s="8"/>
      <c r="V5747" s="8"/>
      <c r="W5747" s="8"/>
    </row>
    <row r="5748" spans="1:23" ht="14.25" customHeight="1">
      <c r="A5748" s="7">
        <v>37971</v>
      </c>
      <c r="B5748" s="8">
        <v>2.0476999999999999</v>
      </c>
      <c r="C5748" s="8">
        <v>3.72</v>
      </c>
      <c r="D5748" s="8">
        <v>1.6723000000000003</v>
      </c>
      <c r="E5748" s="8">
        <v>3.21</v>
      </c>
      <c r="F5748" s="8">
        <v>4.24</v>
      </c>
      <c r="G5748" s="8">
        <v>88.33</v>
      </c>
      <c r="H5748" s="8"/>
      <c r="I5748" s="8"/>
      <c r="J5748" s="8"/>
      <c r="N5748" s="7"/>
      <c r="O5748" s="8"/>
      <c r="P5748" s="8"/>
      <c r="Q5748" s="8"/>
      <c r="R5748" s="8"/>
      <c r="S5748" s="8"/>
      <c r="T5748" s="8"/>
      <c r="U5748" s="8"/>
      <c r="V5748" s="8"/>
      <c r="W5748" s="8"/>
    </row>
    <row r="5749" spans="1:23" ht="14.25" customHeight="1">
      <c r="A5749" s="7">
        <v>37970</v>
      </c>
      <c r="B5749" s="8">
        <v>2.3062999999999998</v>
      </c>
      <c r="C5749" s="8">
        <v>3.8466</v>
      </c>
      <c r="D5749" s="8">
        <v>1.5403000000000002</v>
      </c>
      <c r="E5749" s="8">
        <v>3.26</v>
      </c>
      <c r="F5749" s="8">
        <v>4.28</v>
      </c>
      <c r="G5749" s="8">
        <v>88.4</v>
      </c>
      <c r="H5749" s="8"/>
      <c r="I5749" s="8"/>
      <c r="J5749" s="8"/>
      <c r="N5749" s="7"/>
      <c r="O5749" s="8"/>
      <c r="P5749" s="8"/>
      <c r="Q5749" s="8"/>
      <c r="R5749" s="8"/>
      <c r="S5749" s="8"/>
      <c r="T5749" s="8"/>
      <c r="U5749" s="8"/>
      <c r="V5749" s="8"/>
      <c r="W5749" s="8"/>
    </row>
    <row r="5750" spans="1:23" ht="14.25" customHeight="1">
      <c r="A5750" s="7">
        <v>37967</v>
      </c>
      <c r="B5750" s="8">
        <v>2.323</v>
      </c>
      <c r="C5750" s="8">
        <v>3.8544</v>
      </c>
      <c r="D5750" s="8">
        <v>1.5314000000000001</v>
      </c>
      <c r="E5750" s="8">
        <v>3.23</v>
      </c>
      <c r="F5750" s="8">
        <v>4.26</v>
      </c>
      <c r="G5750" s="8">
        <v>88.46</v>
      </c>
      <c r="H5750" s="8"/>
      <c r="I5750" s="8"/>
      <c r="J5750" s="8"/>
      <c r="N5750" s="7"/>
      <c r="O5750" s="8"/>
      <c r="P5750" s="8"/>
      <c r="Q5750" s="8"/>
      <c r="R5750" s="8"/>
      <c r="S5750" s="8"/>
      <c r="T5750" s="8"/>
      <c r="U5750" s="8"/>
      <c r="V5750" s="8"/>
      <c r="W5750" s="8"/>
    </row>
    <row r="5751" spans="1:23" ht="14.25" customHeight="1">
      <c r="A5751" s="7">
        <v>37966</v>
      </c>
      <c r="B5751" s="8">
        <v>2.3311000000000002</v>
      </c>
      <c r="C5751" s="8">
        <v>3.6810999999999998</v>
      </c>
      <c r="D5751" s="8">
        <v>1.3499999999999996</v>
      </c>
      <c r="E5751" s="8">
        <v>3.21</v>
      </c>
      <c r="F5751" s="8">
        <v>4.2699999999999996</v>
      </c>
      <c r="G5751" s="8">
        <v>89.03</v>
      </c>
      <c r="H5751" s="8"/>
      <c r="I5751" s="8"/>
      <c r="J5751" s="8"/>
      <c r="N5751" s="7"/>
      <c r="O5751" s="8"/>
      <c r="P5751" s="8"/>
      <c r="Q5751" s="8"/>
      <c r="R5751" s="8"/>
      <c r="S5751" s="8"/>
      <c r="T5751" s="8"/>
      <c r="U5751" s="8"/>
      <c r="V5751" s="8"/>
      <c r="W5751" s="8"/>
    </row>
    <row r="5752" spans="1:23" ht="14.25" customHeight="1">
      <c r="A5752" s="7">
        <v>37965</v>
      </c>
      <c r="B5752" s="8">
        <v>2.3117999999999999</v>
      </c>
      <c r="C5752" s="8">
        <v>3.8946000000000001</v>
      </c>
      <c r="D5752" s="8">
        <v>1.5828000000000002</v>
      </c>
      <c r="E5752" s="8">
        <v>3.28</v>
      </c>
      <c r="F5752" s="8">
        <v>4.3</v>
      </c>
      <c r="G5752" s="8">
        <v>88.85</v>
      </c>
      <c r="H5752" s="8"/>
      <c r="I5752" s="8"/>
      <c r="J5752" s="8"/>
      <c r="N5752" s="7"/>
      <c r="O5752" s="8"/>
      <c r="P5752" s="8"/>
      <c r="Q5752" s="8"/>
      <c r="R5752" s="8"/>
      <c r="S5752" s="8"/>
      <c r="T5752" s="8"/>
      <c r="U5752" s="8"/>
      <c r="V5752" s="8"/>
      <c r="W5752" s="8"/>
    </row>
    <row r="5753" spans="1:23" ht="14.25" customHeight="1">
      <c r="A5753" s="7">
        <v>37964</v>
      </c>
      <c r="B5753" s="8">
        <v>2.4956999999999998</v>
      </c>
      <c r="C5753" s="8">
        <v>3.7795000000000001</v>
      </c>
      <c r="D5753" s="8">
        <v>1.2838000000000003</v>
      </c>
      <c r="E5753" s="8">
        <v>3.33</v>
      </c>
      <c r="F5753" s="8">
        <v>4.32</v>
      </c>
      <c r="G5753" s="8">
        <v>88.56</v>
      </c>
      <c r="H5753" s="8"/>
      <c r="I5753" s="8"/>
      <c r="J5753" s="8"/>
      <c r="N5753" s="7"/>
      <c r="O5753" s="8"/>
      <c r="P5753" s="8"/>
      <c r="Q5753" s="8"/>
      <c r="R5753" s="8"/>
      <c r="S5753" s="8"/>
      <c r="T5753" s="8"/>
      <c r="U5753" s="8"/>
      <c r="V5753" s="8"/>
      <c r="W5753" s="8"/>
    </row>
    <row r="5754" spans="1:23" ht="14.25" customHeight="1">
      <c r="A5754" s="7">
        <v>37963</v>
      </c>
      <c r="B5754" s="8">
        <v>2.2412999999999998</v>
      </c>
      <c r="C5754" s="8">
        <v>3.8464999999999998</v>
      </c>
      <c r="D5754" s="8">
        <v>1.6052</v>
      </c>
      <c r="E5754" s="8">
        <v>3.28</v>
      </c>
      <c r="F5754" s="8">
        <v>4.29</v>
      </c>
      <c r="G5754" s="8">
        <v>88.72</v>
      </c>
      <c r="H5754" s="8"/>
      <c r="I5754" s="8"/>
      <c r="J5754" s="8"/>
      <c r="N5754" s="7"/>
      <c r="O5754" s="8"/>
      <c r="P5754" s="8"/>
      <c r="Q5754" s="8"/>
      <c r="R5754" s="8"/>
      <c r="S5754" s="8"/>
      <c r="T5754" s="8"/>
      <c r="U5754" s="8"/>
      <c r="V5754" s="8"/>
      <c r="W5754" s="8"/>
    </row>
    <row r="5755" spans="1:23" ht="14.25" customHeight="1">
      <c r="A5755" s="7">
        <v>37960</v>
      </c>
      <c r="B5755" s="8">
        <v>2.3431000000000002</v>
      </c>
      <c r="C5755" s="8">
        <v>3.5478999999999998</v>
      </c>
      <c r="D5755" s="8">
        <v>1.2047999999999996</v>
      </c>
      <c r="E5755" s="8">
        <v>3.23</v>
      </c>
      <c r="F5755" s="8">
        <v>4.2300000000000004</v>
      </c>
      <c r="G5755" s="8">
        <v>89.14</v>
      </c>
      <c r="H5755" s="8"/>
      <c r="I5755" s="8"/>
      <c r="J5755" s="8"/>
      <c r="N5755" s="7"/>
      <c r="O5755" s="8"/>
      <c r="P5755" s="8"/>
      <c r="Q5755" s="8"/>
      <c r="R5755" s="8"/>
      <c r="S5755" s="8"/>
      <c r="T5755" s="8"/>
      <c r="U5755" s="8"/>
      <c r="V5755" s="8"/>
      <c r="W5755" s="8"/>
    </row>
    <row r="5756" spans="1:23" ht="14.25" customHeight="1">
      <c r="A5756" s="7">
        <v>37959</v>
      </c>
      <c r="B5756" s="8">
        <v>2.3361000000000001</v>
      </c>
      <c r="C5756" s="8">
        <v>3.948</v>
      </c>
      <c r="D5756" s="8">
        <v>1.6118999999999999</v>
      </c>
      <c r="E5756" s="8">
        <v>3.42</v>
      </c>
      <c r="F5756" s="8">
        <v>4.38</v>
      </c>
      <c r="G5756" s="8">
        <v>89.6</v>
      </c>
      <c r="H5756" s="8"/>
      <c r="I5756" s="8"/>
      <c r="J5756" s="8"/>
      <c r="N5756" s="7"/>
      <c r="O5756" s="8"/>
      <c r="P5756" s="8"/>
      <c r="Q5756" s="8"/>
      <c r="R5756" s="8"/>
      <c r="S5756" s="8"/>
      <c r="T5756" s="8"/>
      <c r="U5756" s="8"/>
      <c r="V5756" s="8"/>
      <c r="W5756" s="8"/>
    </row>
    <row r="5757" spans="1:23" ht="14.25" customHeight="1">
      <c r="A5757" s="7">
        <v>37958</v>
      </c>
      <c r="B5757" s="8">
        <v>2.2404000000000002</v>
      </c>
      <c r="C5757" s="8">
        <v>3.8603000000000001</v>
      </c>
      <c r="D5757" s="8">
        <v>1.6198999999999999</v>
      </c>
      <c r="E5757" s="8">
        <v>3.46</v>
      </c>
      <c r="F5757" s="8">
        <v>4.41</v>
      </c>
      <c r="G5757" s="8">
        <v>89.5</v>
      </c>
      <c r="H5757" s="8"/>
      <c r="I5757" s="8"/>
      <c r="J5757" s="8"/>
      <c r="N5757" s="7"/>
      <c r="O5757" s="8"/>
      <c r="P5757" s="8"/>
      <c r="Q5757" s="8"/>
      <c r="R5757" s="8"/>
      <c r="S5757" s="8"/>
      <c r="T5757" s="8"/>
      <c r="U5757" s="8"/>
      <c r="V5757" s="8"/>
      <c r="W5757" s="8"/>
    </row>
    <row r="5758" spans="1:23" ht="14.25" customHeight="1">
      <c r="A5758" s="7">
        <v>37957</v>
      </c>
      <c r="B5758" s="8">
        <v>2.1793</v>
      </c>
      <c r="C5758" s="8">
        <v>3.9895999999999998</v>
      </c>
      <c r="D5758" s="8">
        <v>1.8102999999999998</v>
      </c>
      <c r="E5758" s="8">
        <v>3.43</v>
      </c>
      <c r="F5758" s="8">
        <v>4.38</v>
      </c>
      <c r="G5758" s="8">
        <v>89.64</v>
      </c>
      <c r="H5758" s="8"/>
      <c r="I5758" s="8"/>
      <c r="J5758" s="8"/>
      <c r="N5758" s="7"/>
      <c r="O5758" s="8"/>
      <c r="P5758" s="8"/>
      <c r="Q5758" s="8"/>
      <c r="R5758" s="8"/>
      <c r="S5758" s="8"/>
      <c r="T5758" s="8"/>
      <c r="U5758" s="8"/>
      <c r="V5758" s="8"/>
      <c r="W5758" s="8"/>
    </row>
    <row r="5759" spans="1:23" ht="14.25" customHeight="1">
      <c r="A5759" s="7">
        <v>37956</v>
      </c>
      <c r="B5759" s="8">
        <v>2.2389000000000001</v>
      </c>
      <c r="C5759" s="8">
        <v>3.8123</v>
      </c>
      <c r="D5759" s="8">
        <v>1.5733999999999999</v>
      </c>
      <c r="E5759" s="8">
        <v>3.46</v>
      </c>
      <c r="F5759" s="8">
        <v>4.4000000000000004</v>
      </c>
      <c r="G5759" s="8">
        <v>90.32</v>
      </c>
      <c r="H5759" s="8"/>
      <c r="I5759" s="8"/>
      <c r="J5759" s="8"/>
      <c r="N5759" s="7"/>
      <c r="O5759" s="8"/>
      <c r="P5759" s="8"/>
      <c r="Q5759" s="8"/>
      <c r="R5759" s="8"/>
      <c r="S5759" s="8"/>
      <c r="T5759" s="8"/>
      <c r="U5759" s="8"/>
      <c r="V5759" s="8"/>
      <c r="W5759" s="8"/>
    </row>
    <row r="5760" spans="1:23" ht="14.25" customHeight="1">
      <c r="A5760" s="7">
        <v>37953</v>
      </c>
      <c r="B5760" s="8">
        <v>2.0038999999999998</v>
      </c>
      <c r="C5760" s="8">
        <v>3.9329999999999998</v>
      </c>
      <c r="D5760" s="8">
        <v>1.9291</v>
      </c>
      <c r="E5760" s="8">
        <v>3.38</v>
      </c>
      <c r="F5760" s="8">
        <v>4.34</v>
      </c>
      <c r="G5760" s="8">
        <v>90.23</v>
      </c>
      <c r="H5760" s="8"/>
      <c r="I5760" s="8"/>
      <c r="J5760" s="8"/>
      <c r="N5760" s="7"/>
      <c r="O5760" s="8"/>
      <c r="P5760" s="8"/>
      <c r="Q5760" s="8"/>
      <c r="R5760" s="8"/>
      <c r="S5760" s="8"/>
      <c r="T5760" s="8"/>
      <c r="U5760" s="8"/>
      <c r="V5760" s="8"/>
      <c r="W5760" s="8"/>
    </row>
    <row r="5761" spans="1:23" ht="14.25" customHeight="1">
      <c r="A5761" s="7">
        <v>37952</v>
      </c>
      <c r="B5761" s="8">
        <v>2.2307999999999999</v>
      </c>
      <c r="C5761" s="8">
        <v>3.9439000000000002</v>
      </c>
      <c r="D5761" s="8">
        <v>1.7131000000000003</v>
      </c>
      <c r="E5761" s="8">
        <v>3.27</v>
      </c>
      <c r="F5761" s="8">
        <v>4.25</v>
      </c>
      <c r="G5761" s="8">
        <v>90.67</v>
      </c>
      <c r="H5761" s="8"/>
      <c r="I5761" s="8"/>
      <c r="J5761" s="8"/>
      <c r="N5761" s="7"/>
      <c r="O5761" s="8"/>
      <c r="P5761" s="8"/>
      <c r="Q5761" s="8"/>
      <c r="R5761" s="8"/>
      <c r="S5761" s="8"/>
      <c r="T5761" s="8"/>
      <c r="U5761" s="8"/>
      <c r="V5761" s="8"/>
      <c r="W5761" s="8"/>
    </row>
    <row r="5762" spans="1:23" ht="14.25" customHeight="1">
      <c r="A5762" s="7">
        <v>37951</v>
      </c>
      <c r="B5762" s="8">
        <v>2.2307999999999999</v>
      </c>
      <c r="C5762" s="8">
        <v>3.9439000000000002</v>
      </c>
      <c r="D5762" s="8">
        <v>1.7131000000000003</v>
      </c>
      <c r="E5762" s="8">
        <v>3.27</v>
      </c>
      <c r="F5762" s="8">
        <v>4.25</v>
      </c>
      <c r="G5762" s="8">
        <v>90.59</v>
      </c>
      <c r="H5762" s="8"/>
      <c r="I5762" s="8"/>
      <c r="J5762" s="8"/>
      <c r="N5762" s="7"/>
      <c r="O5762" s="8"/>
      <c r="P5762" s="8"/>
      <c r="Q5762" s="8"/>
      <c r="R5762" s="8"/>
      <c r="S5762" s="8"/>
      <c r="T5762" s="8"/>
      <c r="U5762" s="8"/>
      <c r="V5762" s="8"/>
      <c r="W5762" s="8"/>
    </row>
    <row r="5763" spans="1:23" ht="14.25" customHeight="1">
      <c r="A5763" s="7">
        <v>37950</v>
      </c>
      <c r="B5763" s="8">
        <v>2.5495999999999999</v>
      </c>
      <c r="C5763" s="8">
        <v>3.7881999999999998</v>
      </c>
      <c r="D5763" s="8">
        <v>1.2385999999999999</v>
      </c>
      <c r="E5763" s="8">
        <v>3.2</v>
      </c>
      <c r="F5763" s="8">
        <v>4.1900000000000004</v>
      </c>
      <c r="G5763" s="8">
        <v>91.43</v>
      </c>
      <c r="H5763" s="8"/>
      <c r="I5763" s="8"/>
      <c r="J5763" s="8"/>
      <c r="N5763" s="7"/>
      <c r="O5763" s="8"/>
      <c r="P5763" s="8"/>
      <c r="Q5763" s="8"/>
      <c r="R5763" s="8"/>
      <c r="S5763" s="8"/>
      <c r="T5763" s="8"/>
      <c r="U5763" s="8"/>
      <c r="V5763" s="8"/>
      <c r="W5763" s="8"/>
    </row>
    <row r="5764" spans="1:23" ht="14.25" customHeight="1">
      <c r="A5764" s="7">
        <v>37949</v>
      </c>
      <c r="B5764" s="8">
        <v>2.2782</v>
      </c>
      <c r="C5764" s="8">
        <v>3.7557</v>
      </c>
      <c r="D5764" s="8">
        <v>1.4775</v>
      </c>
      <c r="E5764" s="8">
        <v>3.24</v>
      </c>
      <c r="F5764" s="8">
        <v>4.2300000000000004</v>
      </c>
      <c r="G5764" s="8">
        <v>91.62</v>
      </c>
      <c r="H5764" s="8"/>
      <c r="I5764" s="8"/>
      <c r="J5764" s="8"/>
      <c r="N5764" s="7"/>
      <c r="O5764" s="8"/>
      <c r="P5764" s="8"/>
      <c r="Q5764" s="8"/>
      <c r="R5764" s="8"/>
      <c r="S5764" s="8"/>
      <c r="T5764" s="8"/>
      <c r="U5764" s="8"/>
      <c r="V5764" s="8"/>
      <c r="W5764" s="8"/>
    </row>
    <row r="5765" spans="1:23" ht="14.25" customHeight="1">
      <c r="A5765" s="7">
        <v>37946</v>
      </c>
      <c r="B5765" s="8">
        <v>2.2968000000000002</v>
      </c>
      <c r="C5765" s="8">
        <v>3.7608000000000001</v>
      </c>
      <c r="D5765" s="8">
        <v>1.464</v>
      </c>
      <c r="E5765" s="8">
        <v>3.15</v>
      </c>
      <c r="F5765" s="8">
        <v>4.1500000000000004</v>
      </c>
      <c r="G5765" s="8">
        <v>90.6</v>
      </c>
      <c r="H5765" s="8"/>
      <c r="I5765" s="8"/>
      <c r="J5765" s="8"/>
      <c r="N5765" s="7"/>
      <c r="O5765" s="8"/>
      <c r="P5765" s="8"/>
      <c r="Q5765" s="8"/>
      <c r="R5765" s="8"/>
      <c r="S5765" s="8"/>
      <c r="T5765" s="8"/>
      <c r="U5765" s="8"/>
      <c r="V5765" s="8"/>
      <c r="W5765" s="8"/>
    </row>
    <row r="5766" spans="1:23" ht="14.25" customHeight="1">
      <c r="A5766" s="7">
        <v>37945</v>
      </c>
      <c r="B5766" s="8">
        <v>2.3822000000000001</v>
      </c>
      <c r="C5766" s="8">
        <v>3.7357999999999998</v>
      </c>
      <c r="D5766" s="8">
        <v>1.3535999999999997</v>
      </c>
      <c r="E5766" s="8">
        <v>3.14</v>
      </c>
      <c r="F5766" s="8">
        <v>4.16</v>
      </c>
      <c r="G5766" s="8">
        <v>90.64</v>
      </c>
      <c r="H5766" s="8"/>
      <c r="I5766" s="8"/>
      <c r="J5766" s="8"/>
      <c r="N5766" s="7"/>
      <c r="O5766" s="8"/>
      <c r="P5766" s="8"/>
      <c r="Q5766" s="8"/>
      <c r="R5766" s="8"/>
      <c r="S5766" s="8"/>
      <c r="T5766" s="8"/>
      <c r="U5766" s="8"/>
      <c r="V5766" s="8"/>
      <c r="W5766" s="8"/>
    </row>
    <row r="5767" spans="1:23" ht="14.25" customHeight="1">
      <c r="A5767" s="7">
        <v>37944</v>
      </c>
      <c r="B5767" s="8">
        <v>2.4285000000000001</v>
      </c>
      <c r="C5767" s="8">
        <v>3.7764000000000002</v>
      </c>
      <c r="D5767" s="8">
        <v>1.3479000000000001</v>
      </c>
      <c r="E5767" s="8">
        <v>3.22</v>
      </c>
      <c r="F5767" s="8">
        <v>4.24</v>
      </c>
      <c r="G5767" s="8">
        <v>90.89</v>
      </c>
      <c r="H5767" s="8"/>
      <c r="I5767" s="8"/>
      <c r="J5767" s="8"/>
      <c r="N5767" s="7"/>
      <c r="O5767" s="8"/>
      <c r="P5767" s="8"/>
      <c r="Q5767" s="8"/>
      <c r="R5767" s="8"/>
      <c r="S5767" s="8"/>
      <c r="T5767" s="8"/>
      <c r="U5767" s="8"/>
      <c r="V5767" s="8"/>
      <c r="W5767" s="8"/>
    </row>
    <row r="5768" spans="1:23" ht="14.25" customHeight="1">
      <c r="A5768" s="7">
        <v>37943</v>
      </c>
      <c r="B5768" s="8">
        <v>2.4527999999999999</v>
      </c>
      <c r="C5768" s="8">
        <v>3.7473999999999998</v>
      </c>
      <c r="D5768" s="8">
        <v>1.2946</v>
      </c>
      <c r="E5768" s="8">
        <v>3.14</v>
      </c>
      <c r="F5768" s="8">
        <v>4.17</v>
      </c>
      <c r="G5768" s="8">
        <v>90.36</v>
      </c>
      <c r="H5768" s="8"/>
      <c r="I5768" s="8"/>
      <c r="J5768" s="8"/>
      <c r="N5768" s="7"/>
      <c r="O5768" s="8"/>
      <c r="P5768" s="8"/>
      <c r="Q5768" s="8"/>
      <c r="R5768" s="8"/>
      <c r="S5768" s="8"/>
      <c r="T5768" s="8"/>
      <c r="U5768" s="8"/>
      <c r="V5768" s="8"/>
      <c r="W5768" s="8"/>
    </row>
    <row r="5769" spans="1:23" ht="14.25" customHeight="1">
      <c r="A5769" s="7">
        <v>37942</v>
      </c>
      <c r="B5769" s="8">
        <v>2.5261999999999998</v>
      </c>
      <c r="C5769" s="8">
        <v>3.5571000000000002</v>
      </c>
      <c r="D5769" s="8">
        <v>1.0309000000000004</v>
      </c>
      <c r="E5769" s="8">
        <v>3.14</v>
      </c>
      <c r="F5769" s="8">
        <v>4.18</v>
      </c>
      <c r="G5769" s="8">
        <v>91.58</v>
      </c>
      <c r="H5769" s="8"/>
      <c r="I5769" s="8"/>
      <c r="J5769" s="8"/>
      <c r="N5769" s="7"/>
      <c r="O5769" s="8"/>
      <c r="P5769" s="8"/>
      <c r="Q5769" s="8"/>
      <c r="R5769" s="8"/>
      <c r="S5769" s="8"/>
      <c r="T5769" s="8"/>
      <c r="U5769" s="8"/>
      <c r="V5769" s="8"/>
      <c r="W5769" s="8"/>
    </row>
    <row r="5770" spans="1:23" ht="14.25" customHeight="1">
      <c r="A5770" s="7">
        <v>37939</v>
      </c>
      <c r="B5770" s="8">
        <v>2.6539999999999999</v>
      </c>
      <c r="C5770" s="8">
        <v>3.6560999999999999</v>
      </c>
      <c r="D5770" s="8">
        <v>1.0021</v>
      </c>
      <c r="E5770" s="8">
        <v>3.19</v>
      </c>
      <c r="F5770" s="8">
        <v>4.22</v>
      </c>
      <c r="G5770" s="8">
        <v>91.35</v>
      </c>
      <c r="H5770" s="8"/>
      <c r="I5770" s="8"/>
      <c r="J5770" s="8"/>
      <c r="N5770" s="7"/>
      <c r="O5770" s="8"/>
      <c r="P5770" s="8"/>
      <c r="Q5770" s="8"/>
      <c r="R5770" s="8"/>
      <c r="S5770" s="8"/>
      <c r="T5770" s="8"/>
      <c r="U5770" s="8"/>
      <c r="V5770" s="8"/>
      <c r="W5770" s="8"/>
    </row>
    <row r="5771" spans="1:23" ht="14.25" customHeight="1">
      <c r="A5771" s="7">
        <v>37938</v>
      </c>
      <c r="B5771" s="8">
        <v>2.5430999999999999</v>
      </c>
      <c r="C5771" s="8">
        <v>3.6269999999999998</v>
      </c>
      <c r="D5771" s="8">
        <v>1.0838999999999999</v>
      </c>
      <c r="E5771" s="8">
        <v>3.29</v>
      </c>
      <c r="F5771" s="8">
        <v>4.3</v>
      </c>
      <c r="G5771" s="8">
        <v>91.6</v>
      </c>
      <c r="H5771" s="8"/>
      <c r="I5771" s="8"/>
      <c r="J5771" s="8"/>
      <c r="N5771" s="7"/>
      <c r="O5771" s="8"/>
      <c r="P5771" s="8"/>
      <c r="Q5771" s="8"/>
      <c r="R5771" s="8"/>
      <c r="S5771" s="8"/>
      <c r="T5771" s="8"/>
      <c r="U5771" s="8"/>
      <c r="V5771" s="8"/>
      <c r="W5771" s="8"/>
    </row>
    <row r="5772" spans="1:23" ht="14.25" customHeight="1">
      <c r="A5772" s="7">
        <v>37937</v>
      </c>
      <c r="B5772" s="8">
        <v>2.5484</v>
      </c>
      <c r="C5772" s="8">
        <v>3.2513000000000001</v>
      </c>
      <c r="D5772" s="8">
        <v>0.70290000000000008</v>
      </c>
      <c r="E5772" s="8">
        <v>3.45</v>
      </c>
      <c r="F5772" s="8">
        <v>4.4400000000000004</v>
      </c>
      <c r="G5772" s="8">
        <v>92.25</v>
      </c>
      <c r="H5772" s="8"/>
      <c r="I5772" s="8"/>
      <c r="J5772" s="8"/>
      <c r="N5772" s="7"/>
      <c r="O5772" s="8"/>
      <c r="P5772" s="8"/>
      <c r="Q5772" s="8"/>
      <c r="R5772" s="8"/>
      <c r="S5772" s="8"/>
      <c r="T5772" s="8"/>
      <c r="U5772" s="8"/>
      <c r="V5772" s="8"/>
      <c r="W5772" s="8"/>
    </row>
    <row r="5773" spans="1:23" ht="14.25" customHeight="1">
      <c r="A5773" s="7">
        <v>37936</v>
      </c>
      <c r="B5773" s="8">
        <v>2.6017000000000001</v>
      </c>
      <c r="C5773" s="8">
        <v>3.702</v>
      </c>
      <c r="D5773" s="8">
        <v>1.1002999999999998</v>
      </c>
      <c r="E5773" s="8">
        <v>3.49</v>
      </c>
      <c r="F5773" s="8">
        <v>4.49</v>
      </c>
      <c r="G5773" s="8">
        <v>93.06</v>
      </c>
      <c r="H5773" s="8"/>
      <c r="I5773" s="8"/>
      <c r="J5773" s="8"/>
      <c r="N5773" s="7"/>
      <c r="O5773" s="8"/>
      <c r="P5773" s="8"/>
      <c r="Q5773" s="8"/>
      <c r="R5773" s="8"/>
      <c r="S5773" s="8"/>
      <c r="T5773" s="8"/>
      <c r="U5773" s="8"/>
      <c r="V5773" s="8"/>
      <c r="W5773" s="8"/>
    </row>
    <row r="5774" spans="1:23" ht="14.25" customHeight="1">
      <c r="A5774" s="7">
        <v>37935</v>
      </c>
      <c r="B5774" s="8">
        <v>2.5829</v>
      </c>
      <c r="C5774" s="8">
        <v>3.5310000000000001</v>
      </c>
      <c r="D5774" s="8">
        <v>0.94810000000000016</v>
      </c>
      <c r="E5774" s="8">
        <v>3.49</v>
      </c>
      <c r="F5774" s="8">
        <v>4.49</v>
      </c>
      <c r="G5774" s="8">
        <v>93.08</v>
      </c>
      <c r="H5774" s="8"/>
      <c r="I5774" s="8"/>
      <c r="J5774" s="8"/>
      <c r="N5774" s="7"/>
      <c r="O5774" s="8"/>
      <c r="P5774" s="8"/>
      <c r="Q5774" s="8"/>
      <c r="R5774" s="8"/>
      <c r="S5774" s="8"/>
      <c r="T5774" s="8"/>
      <c r="U5774" s="8"/>
      <c r="V5774" s="8"/>
      <c r="W5774" s="8"/>
    </row>
    <row r="5775" spans="1:23" ht="14.25" customHeight="1">
      <c r="A5775" s="7">
        <v>37932</v>
      </c>
      <c r="B5775" s="8">
        <v>2.4661</v>
      </c>
      <c r="C5775" s="8">
        <v>3.423</v>
      </c>
      <c r="D5775" s="8">
        <v>0.95690000000000008</v>
      </c>
      <c r="E5775" s="8">
        <v>3.47</v>
      </c>
      <c r="F5775" s="8">
        <v>4.4800000000000004</v>
      </c>
      <c r="G5775" s="8">
        <v>93.04</v>
      </c>
      <c r="H5775" s="8"/>
      <c r="I5775" s="8"/>
      <c r="J5775" s="8"/>
      <c r="N5775" s="7"/>
      <c r="O5775" s="8"/>
      <c r="P5775" s="8"/>
      <c r="Q5775" s="8"/>
      <c r="R5775" s="8"/>
      <c r="S5775" s="8"/>
      <c r="T5775" s="8"/>
      <c r="U5775" s="8"/>
      <c r="V5775" s="8"/>
      <c r="W5775" s="8"/>
    </row>
    <row r="5776" spans="1:23" ht="14.25" customHeight="1">
      <c r="A5776" s="7">
        <v>37931</v>
      </c>
      <c r="B5776" s="8">
        <v>2.5693999999999999</v>
      </c>
      <c r="C5776" s="8">
        <v>3.2523</v>
      </c>
      <c r="D5776" s="8">
        <v>0.68290000000000006</v>
      </c>
      <c r="E5776" s="8">
        <v>3.43</v>
      </c>
      <c r="F5776" s="8">
        <v>4.45</v>
      </c>
      <c r="G5776" s="8">
        <v>93.89</v>
      </c>
      <c r="H5776" s="8"/>
      <c r="I5776" s="8"/>
      <c r="J5776" s="8"/>
      <c r="N5776" s="7"/>
      <c r="O5776" s="8"/>
      <c r="P5776" s="8"/>
      <c r="Q5776" s="8"/>
      <c r="R5776" s="8"/>
      <c r="S5776" s="8"/>
      <c r="T5776" s="8"/>
      <c r="U5776" s="8"/>
      <c r="V5776" s="8"/>
      <c r="W5776" s="8"/>
    </row>
    <row r="5777" spans="1:23" ht="14.25" customHeight="1">
      <c r="A5777" s="7">
        <v>37930</v>
      </c>
      <c r="B5777" s="8">
        <v>2.6246999999999998</v>
      </c>
      <c r="C5777" s="8">
        <v>3.2197</v>
      </c>
      <c r="D5777" s="8">
        <v>0.5950000000000002</v>
      </c>
      <c r="E5777" s="8">
        <v>3.35</v>
      </c>
      <c r="F5777" s="8">
        <v>4.38</v>
      </c>
      <c r="G5777" s="8">
        <v>93.67</v>
      </c>
      <c r="H5777" s="8"/>
      <c r="I5777" s="8"/>
      <c r="J5777" s="8"/>
      <c r="N5777" s="7"/>
      <c r="O5777" s="8"/>
      <c r="P5777" s="8"/>
      <c r="Q5777" s="8"/>
      <c r="R5777" s="8"/>
      <c r="S5777" s="8"/>
      <c r="T5777" s="8"/>
      <c r="U5777" s="8"/>
      <c r="V5777" s="8"/>
      <c r="W5777" s="8"/>
    </row>
    <row r="5778" spans="1:23" ht="14.25" customHeight="1">
      <c r="A5778" s="7">
        <v>37929</v>
      </c>
      <c r="B5778" s="8">
        <v>2.7667999999999999</v>
      </c>
      <c r="C5778" s="8">
        <v>3.2791999999999999</v>
      </c>
      <c r="D5778" s="8">
        <v>0.51239999999999997</v>
      </c>
      <c r="E5778" s="8">
        <v>3.28</v>
      </c>
      <c r="F5778" s="8">
        <v>4.33</v>
      </c>
      <c r="G5778" s="8">
        <v>93.24</v>
      </c>
      <c r="H5778" s="8"/>
      <c r="I5778" s="8"/>
      <c r="J5778" s="8"/>
      <c r="N5778" s="7"/>
      <c r="O5778" s="8"/>
      <c r="P5778" s="8"/>
      <c r="Q5778" s="8"/>
      <c r="R5778" s="8"/>
      <c r="S5778" s="8"/>
      <c r="T5778" s="8"/>
      <c r="U5778" s="8"/>
      <c r="V5778" s="8"/>
      <c r="W5778" s="8"/>
    </row>
    <row r="5779" spans="1:23" ht="14.25" customHeight="1">
      <c r="A5779" s="7">
        <v>37928</v>
      </c>
      <c r="B5779" s="8">
        <v>2.7341000000000002</v>
      </c>
      <c r="C5779" s="8">
        <v>3.3149999999999999</v>
      </c>
      <c r="D5779" s="8">
        <v>0.58089999999999975</v>
      </c>
      <c r="E5779" s="8">
        <v>3.34</v>
      </c>
      <c r="F5779" s="8">
        <v>4.4000000000000004</v>
      </c>
      <c r="G5779" s="8">
        <v>93.68</v>
      </c>
      <c r="H5779" s="8"/>
      <c r="I5779" s="8"/>
      <c r="J5779" s="8"/>
      <c r="N5779" s="7"/>
      <c r="O5779" s="8"/>
      <c r="P5779" s="8"/>
      <c r="Q5779" s="8"/>
      <c r="R5779" s="8"/>
      <c r="S5779" s="8"/>
      <c r="T5779" s="8"/>
      <c r="U5779" s="8"/>
      <c r="V5779" s="8"/>
      <c r="W5779" s="8"/>
    </row>
    <row r="5780" spans="1:23" ht="14.25" customHeight="1">
      <c r="A5780" s="7">
        <v>37925</v>
      </c>
      <c r="B5780" s="8">
        <v>2.7334000000000001</v>
      </c>
      <c r="C5780" s="8">
        <v>3.3235000000000001</v>
      </c>
      <c r="D5780" s="8">
        <v>0.59010000000000007</v>
      </c>
      <c r="E5780" s="8">
        <v>3.27</v>
      </c>
      <c r="F5780" s="8">
        <v>4.33</v>
      </c>
      <c r="G5780" s="8">
        <v>92.61</v>
      </c>
      <c r="H5780" s="8"/>
      <c r="I5780" s="8"/>
      <c r="J5780" s="8"/>
      <c r="N5780" s="7"/>
      <c r="O5780" s="8"/>
      <c r="P5780" s="8"/>
      <c r="Q5780" s="8"/>
      <c r="R5780" s="8"/>
      <c r="S5780" s="8"/>
      <c r="T5780" s="8"/>
      <c r="U5780" s="8"/>
      <c r="V5780" s="8"/>
      <c r="W5780" s="8"/>
    </row>
    <row r="5781" spans="1:23" ht="14.25" customHeight="1">
      <c r="A5781" s="7">
        <v>37924</v>
      </c>
      <c r="B5781" s="8">
        <v>2.4298999999999999</v>
      </c>
      <c r="C5781" s="8">
        <v>3.4781</v>
      </c>
      <c r="D5781" s="8">
        <v>1.0482</v>
      </c>
      <c r="E5781" s="8">
        <v>3.29</v>
      </c>
      <c r="F5781" s="8">
        <v>4.3600000000000003</v>
      </c>
      <c r="G5781" s="8">
        <v>92.21</v>
      </c>
      <c r="H5781" s="8"/>
      <c r="I5781" s="8"/>
      <c r="J5781" s="8"/>
      <c r="N5781" s="7"/>
      <c r="O5781" s="8"/>
      <c r="P5781" s="8"/>
      <c r="Q5781" s="8"/>
      <c r="R5781" s="8"/>
      <c r="S5781" s="8"/>
      <c r="T5781" s="8"/>
      <c r="U5781" s="8"/>
      <c r="V5781" s="8"/>
      <c r="W5781" s="8"/>
    </row>
    <row r="5782" spans="1:23" ht="14.25" customHeight="1">
      <c r="A5782" s="7">
        <v>37923</v>
      </c>
      <c r="B5782" s="8">
        <v>2.6116999999999999</v>
      </c>
      <c r="C5782" s="8">
        <v>3.4409999999999998</v>
      </c>
      <c r="D5782" s="8">
        <v>0.82929999999999993</v>
      </c>
      <c r="E5782" s="8">
        <v>3.2</v>
      </c>
      <c r="F5782" s="8">
        <v>4.3099999999999996</v>
      </c>
      <c r="G5782" s="8">
        <v>91.96</v>
      </c>
      <c r="H5782" s="8"/>
      <c r="I5782" s="8"/>
      <c r="J5782" s="8"/>
      <c r="N5782" s="7"/>
      <c r="O5782" s="8"/>
      <c r="P5782" s="8"/>
      <c r="Q5782" s="8"/>
      <c r="R5782" s="8"/>
      <c r="S5782" s="8"/>
      <c r="T5782" s="8"/>
      <c r="U5782" s="8"/>
      <c r="V5782" s="8"/>
      <c r="W5782" s="8"/>
    </row>
    <row r="5783" spans="1:23" ht="14.25" customHeight="1">
      <c r="A5783" s="7">
        <v>37922</v>
      </c>
      <c r="B5783" s="8">
        <v>2.6528999999999998</v>
      </c>
      <c r="C5783" s="8">
        <v>3.4100999999999999</v>
      </c>
      <c r="D5783" s="8">
        <v>0.7572000000000001</v>
      </c>
      <c r="E5783" s="8">
        <v>3.11</v>
      </c>
      <c r="F5783" s="8">
        <v>4.2300000000000004</v>
      </c>
      <c r="G5783" s="8">
        <v>91.96</v>
      </c>
      <c r="H5783" s="8"/>
      <c r="I5783" s="8"/>
      <c r="J5783" s="8"/>
      <c r="N5783" s="7"/>
      <c r="O5783" s="8"/>
      <c r="P5783" s="8"/>
      <c r="Q5783" s="8"/>
      <c r="R5783" s="8"/>
      <c r="S5783" s="8"/>
      <c r="T5783" s="8"/>
      <c r="U5783" s="8"/>
      <c r="V5783" s="8"/>
      <c r="W5783" s="8"/>
    </row>
    <row r="5784" spans="1:23" ht="14.25" customHeight="1">
      <c r="A5784" s="7">
        <v>37921</v>
      </c>
      <c r="B5784" s="8">
        <v>2.8311999999999999</v>
      </c>
      <c r="C5784" s="8">
        <v>3.1760999999999999</v>
      </c>
      <c r="D5784" s="8">
        <v>0.34489999999999998</v>
      </c>
      <c r="E5784" s="8">
        <v>3.21</v>
      </c>
      <c r="F5784" s="8">
        <v>4.3</v>
      </c>
      <c r="G5784" s="8">
        <v>91.61</v>
      </c>
      <c r="H5784" s="8"/>
      <c r="I5784" s="8"/>
      <c r="J5784" s="8"/>
      <c r="N5784" s="7"/>
      <c r="O5784" s="8"/>
      <c r="P5784" s="8"/>
      <c r="Q5784" s="8"/>
      <c r="R5784" s="8"/>
      <c r="S5784" s="8"/>
      <c r="T5784" s="8"/>
      <c r="U5784" s="8"/>
      <c r="V5784" s="8"/>
      <c r="W5784" s="8"/>
    </row>
    <row r="5785" spans="1:23" ht="14.25" customHeight="1">
      <c r="A5785" s="7">
        <v>37918</v>
      </c>
      <c r="B5785" s="8">
        <v>2.2141999999999999</v>
      </c>
      <c r="C5785" s="8">
        <v>3.9011</v>
      </c>
      <c r="D5785" s="8">
        <v>1.6869000000000001</v>
      </c>
      <c r="E5785" s="8">
        <v>3.13</v>
      </c>
      <c r="F5785" s="8">
        <v>4.24</v>
      </c>
      <c r="G5785" s="8">
        <v>91.48</v>
      </c>
      <c r="H5785" s="8"/>
      <c r="I5785" s="8"/>
      <c r="J5785" s="8"/>
      <c r="N5785" s="7"/>
      <c r="O5785" s="8"/>
      <c r="P5785" s="8"/>
      <c r="Q5785" s="8"/>
      <c r="R5785" s="8"/>
      <c r="S5785" s="8"/>
      <c r="T5785" s="8"/>
      <c r="U5785" s="8"/>
      <c r="V5785" s="8"/>
      <c r="W5785" s="8"/>
    </row>
    <row r="5786" spans="1:23" ht="14.25" customHeight="1">
      <c r="A5786" s="7">
        <v>37917</v>
      </c>
      <c r="B5786" s="8">
        <v>2.536</v>
      </c>
      <c r="C5786" s="8">
        <v>3.5914999999999999</v>
      </c>
      <c r="D5786" s="8">
        <v>1.0554999999999999</v>
      </c>
      <c r="E5786" s="8">
        <v>3.24</v>
      </c>
      <c r="F5786" s="8">
        <v>4.34</v>
      </c>
      <c r="G5786" s="8">
        <v>91.45</v>
      </c>
      <c r="H5786" s="8"/>
      <c r="I5786" s="8"/>
      <c r="J5786" s="8"/>
      <c r="N5786" s="7"/>
      <c r="O5786" s="8"/>
      <c r="P5786" s="8"/>
      <c r="Q5786" s="8"/>
      <c r="R5786" s="8"/>
      <c r="S5786" s="8"/>
      <c r="T5786" s="8"/>
      <c r="U5786" s="8"/>
      <c r="V5786" s="8"/>
      <c r="W5786" s="8"/>
    </row>
    <row r="5787" spans="1:23" ht="14.25" customHeight="1">
      <c r="A5787" s="7">
        <v>37916</v>
      </c>
      <c r="B5787" s="8">
        <v>2.4695</v>
      </c>
      <c r="C5787" s="8">
        <v>3.2566000000000002</v>
      </c>
      <c r="D5787" s="8">
        <v>0.78710000000000013</v>
      </c>
      <c r="E5787" s="8">
        <v>3.21</v>
      </c>
      <c r="F5787" s="8">
        <v>4.29</v>
      </c>
      <c r="G5787" s="8">
        <v>91.3</v>
      </c>
      <c r="H5787" s="8"/>
      <c r="I5787" s="8"/>
      <c r="J5787" s="8"/>
      <c r="N5787" s="7"/>
      <c r="O5787" s="8"/>
      <c r="P5787" s="8"/>
      <c r="Q5787" s="8"/>
      <c r="R5787" s="8"/>
      <c r="S5787" s="8"/>
      <c r="T5787" s="8"/>
      <c r="U5787" s="8"/>
      <c r="V5787" s="8"/>
      <c r="W5787" s="8"/>
    </row>
    <row r="5788" spans="1:23" ht="14.25" customHeight="1">
      <c r="A5788" s="7">
        <v>37915</v>
      </c>
      <c r="B5788" s="8">
        <v>2.3559000000000001</v>
      </c>
      <c r="C5788" s="8">
        <v>3.1023999999999998</v>
      </c>
      <c r="D5788" s="8">
        <v>0.74649999999999972</v>
      </c>
      <c r="E5788" s="8">
        <v>3.31</v>
      </c>
      <c r="F5788" s="8">
        <v>4.38</v>
      </c>
      <c r="G5788" s="8">
        <v>92.37</v>
      </c>
      <c r="H5788" s="8"/>
      <c r="I5788" s="8"/>
      <c r="J5788" s="8"/>
      <c r="N5788" s="7"/>
      <c r="O5788" s="8"/>
      <c r="P5788" s="8"/>
      <c r="Q5788" s="8"/>
      <c r="R5788" s="8"/>
      <c r="S5788" s="8"/>
      <c r="T5788" s="8"/>
      <c r="U5788" s="8"/>
      <c r="V5788" s="8"/>
      <c r="W5788" s="8"/>
    </row>
    <row r="5789" spans="1:23" ht="14.25" customHeight="1">
      <c r="A5789" s="7">
        <v>37914</v>
      </c>
      <c r="B5789" s="8">
        <v>2.6636000000000002</v>
      </c>
      <c r="C5789" s="8">
        <v>3.4005000000000001</v>
      </c>
      <c r="D5789" s="8">
        <v>0.73689999999999989</v>
      </c>
      <c r="E5789" s="8">
        <v>3.33</v>
      </c>
      <c r="F5789" s="8">
        <v>4.41</v>
      </c>
      <c r="G5789" s="8">
        <v>92.43</v>
      </c>
      <c r="H5789" s="8"/>
      <c r="I5789" s="8"/>
      <c r="J5789" s="8"/>
      <c r="N5789" s="7"/>
      <c r="O5789" s="8"/>
      <c r="P5789" s="8"/>
      <c r="Q5789" s="8"/>
      <c r="R5789" s="8"/>
      <c r="S5789" s="8"/>
      <c r="T5789" s="8"/>
      <c r="U5789" s="8"/>
      <c r="V5789" s="8"/>
      <c r="W5789" s="8"/>
    </row>
    <row r="5790" spans="1:23" ht="14.25" customHeight="1">
      <c r="A5790" s="7">
        <v>37911</v>
      </c>
      <c r="B5790" s="8">
        <v>2.6966999999999999</v>
      </c>
      <c r="C5790" s="8">
        <v>3.3422000000000001</v>
      </c>
      <c r="D5790" s="8">
        <v>0.64550000000000018</v>
      </c>
      <c r="E5790" s="8">
        <v>3.33</v>
      </c>
      <c r="F5790" s="8">
        <v>4.41</v>
      </c>
      <c r="G5790" s="8">
        <v>92.29</v>
      </c>
      <c r="H5790" s="8"/>
      <c r="I5790" s="8"/>
      <c r="J5790" s="8"/>
      <c r="N5790" s="7"/>
      <c r="O5790" s="8"/>
      <c r="P5790" s="8"/>
      <c r="Q5790" s="8"/>
      <c r="R5790" s="8"/>
      <c r="S5790" s="8"/>
      <c r="T5790" s="8"/>
      <c r="U5790" s="8"/>
      <c r="V5790" s="8"/>
      <c r="W5790" s="8"/>
    </row>
    <row r="5791" spans="1:23" ht="14.25" customHeight="1">
      <c r="A5791" s="7">
        <v>37910</v>
      </c>
      <c r="B5791" s="8">
        <v>2.4647000000000001</v>
      </c>
      <c r="C5791" s="8">
        <v>3.3946000000000001</v>
      </c>
      <c r="D5791" s="8">
        <v>0.92989999999999995</v>
      </c>
      <c r="E5791" s="8">
        <v>3.4</v>
      </c>
      <c r="F5791" s="8">
        <v>4.47</v>
      </c>
      <c r="G5791" s="8">
        <v>92.61</v>
      </c>
      <c r="H5791" s="8"/>
      <c r="I5791" s="8"/>
      <c r="J5791" s="8"/>
      <c r="N5791" s="7"/>
      <c r="O5791" s="8"/>
      <c r="P5791" s="8"/>
      <c r="Q5791" s="8"/>
      <c r="R5791" s="8"/>
      <c r="S5791" s="8"/>
      <c r="T5791" s="8"/>
      <c r="U5791" s="8"/>
      <c r="V5791" s="8"/>
      <c r="W5791" s="8"/>
    </row>
    <row r="5792" spans="1:23" ht="14.25" customHeight="1">
      <c r="A5792" s="7">
        <v>37909</v>
      </c>
      <c r="B5792" s="8">
        <v>2.4967000000000001</v>
      </c>
      <c r="C5792" s="8">
        <v>3.2225999999999999</v>
      </c>
      <c r="D5792" s="8">
        <v>0.72589999999999977</v>
      </c>
      <c r="E5792" s="8">
        <v>3.3</v>
      </c>
      <c r="F5792" s="8">
        <v>4.43</v>
      </c>
      <c r="G5792" s="8">
        <v>92.42</v>
      </c>
      <c r="H5792" s="8"/>
      <c r="I5792" s="8"/>
      <c r="J5792" s="8"/>
      <c r="N5792" s="7"/>
      <c r="O5792" s="8"/>
      <c r="P5792" s="8"/>
      <c r="Q5792" s="8"/>
      <c r="R5792" s="8"/>
      <c r="S5792" s="8"/>
      <c r="T5792" s="8"/>
      <c r="U5792" s="8"/>
      <c r="V5792" s="8"/>
      <c r="W5792" s="8"/>
    </row>
    <row r="5793" spans="1:23" ht="14.25" customHeight="1">
      <c r="A5793" s="7">
        <v>37908</v>
      </c>
      <c r="B5793" s="8">
        <v>2.6002000000000001</v>
      </c>
      <c r="C5793" s="8">
        <v>3.4474999999999998</v>
      </c>
      <c r="D5793" s="8">
        <v>0.84729999999999972</v>
      </c>
      <c r="E5793" s="8">
        <v>3.23</v>
      </c>
      <c r="F5793" s="8">
        <v>4.37</v>
      </c>
      <c r="G5793" s="8">
        <v>91.83</v>
      </c>
      <c r="H5793" s="8"/>
      <c r="I5793" s="8"/>
      <c r="J5793" s="8"/>
      <c r="N5793" s="7"/>
      <c r="O5793" s="8"/>
      <c r="P5793" s="8"/>
      <c r="Q5793" s="8"/>
      <c r="R5793" s="8"/>
      <c r="S5793" s="8"/>
      <c r="T5793" s="8"/>
      <c r="U5793" s="8"/>
      <c r="V5793" s="8"/>
      <c r="W5793" s="8"/>
    </row>
    <row r="5794" spans="1:23" ht="14.25" customHeight="1">
      <c r="A5794" s="7">
        <v>37907</v>
      </c>
      <c r="B5794" s="8">
        <v>2.8721000000000001</v>
      </c>
      <c r="C5794" s="8">
        <v>3.4611999999999998</v>
      </c>
      <c r="D5794" s="8">
        <v>0.58909999999999973</v>
      </c>
      <c r="E5794" s="8">
        <v>3.15</v>
      </c>
      <c r="F5794" s="8">
        <v>4.29</v>
      </c>
      <c r="G5794" s="8">
        <v>91.89</v>
      </c>
      <c r="H5794" s="8"/>
      <c r="I5794" s="8"/>
      <c r="J5794" s="8"/>
      <c r="N5794" s="7"/>
      <c r="O5794" s="8"/>
      <c r="P5794" s="8"/>
      <c r="Q5794" s="8"/>
      <c r="R5794" s="8"/>
      <c r="S5794" s="8"/>
      <c r="T5794" s="8"/>
      <c r="U5794" s="8"/>
      <c r="V5794" s="8"/>
      <c r="W5794" s="8"/>
    </row>
    <row r="5795" spans="1:23" ht="14.25" customHeight="1">
      <c r="A5795" s="7">
        <v>37904</v>
      </c>
      <c r="B5795" s="8">
        <v>2.7597999999999998</v>
      </c>
      <c r="C5795" s="8">
        <v>3.1276999999999999</v>
      </c>
      <c r="D5795" s="8">
        <v>0.36790000000000012</v>
      </c>
      <c r="E5795" s="8">
        <v>3.15</v>
      </c>
      <c r="F5795" s="8">
        <v>4.29</v>
      </c>
      <c r="G5795" s="8">
        <v>91.52</v>
      </c>
      <c r="H5795" s="8"/>
      <c r="I5795" s="8"/>
      <c r="J5795" s="8"/>
      <c r="N5795" s="7"/>
      <c r="O5795" s="8"/>
      <c r="P5795" s="8"/>
      <c r="Q5795" s="8"/>
      <c r="R5795" s="8"/>
      <c r="S5795" s="8"/>
      <c r="T5795" s="8"/>
      <c r="U5795" s="8"/>
      <c r="V5795" s="8"/>
      <c r="W5795" s="8"/>
    </row>
    <row r="5796" spans="1:23" ht="14.25" customHeight="1">
      <c r="A5796" s="7">
        <v>37903</v>
      </c>
      <c r="B5796" s="8">
        <v>2.5066999999999999</v>
      </c>
      <c r="C5796" s="8">
        <v>3.0988000000000002</v>
      </c>
      <c r="D5796" s="8">
        <v>0.59210000000000029</v>
      </c>
      <c r="E5796" s="8">
        <v>3.17</v>
      </c>
      <c r="F5796" s="8">
        <v>4.32</v>
      </c>
      <c r="G5796" s="8">
        <v>91.99</v>
      </c>
      <c r="H5796" s="8"/>
      <c r="I5796" s="8"/>
      <c r="J5796" s="8"/>
      <c r="N5796" s="7"/>
      <c r="O5796" s="8"/>
      <c r="P5796" s="8"/>
      <c r="Q5796" s="8"/>
      <c r="R5796" s="8"/>
      <c r="S5796" s="8"/>
      <c r="T5796" s="8"/>
      <c r="U5796" s="8"/>
      <c r="V5796" s="8"/>
      <c r="W5796" s="8"/>
    </row>
    <row r="5797" spans="1:23" ht="14.25" customHeight="1">
      <c r="A5797" s="7">
        <v>37902</v>
      </c>
      <c r="B5797" s="8">
        <v>2.3319999999999999</v>
      </c>
      <c r="C5797" s="8">
        <v>3.2023999999999999</v>
      </c>
      <c r="D5797" s="8">
        <v>0.87040000000000006</v>
      </c>
      <c r="E5797" s="8">
        <v>3.14</v>
      </c>
      <c r="F5797" s="8">
        <v>4.2699999999999996</v>
      </c>
      <c r="G5797" s="8">
        <v>91.73</v>
      </c>
      <c r="H5797" s="8"/>
      <c r="I5797" s="8"/>
      <c r="J5797" s="8"/>
      <c r="N5797" s="7"/>
      <c r="O5797" s="8"/>
      <c r="P5797" s="8"/>
      <c r="Q5797" s="8"/>
      <c r="R5797" s="8"/>
      <c r="S5797" s="8"/>
      <c r="T5797" s="8"/>
      <c r="U5797" s="8"/>
      <c r="V5797" s="8"/>
      <c r="W5797" s="8"/>
    </row>
    <row r="5798" spans="1:23" ht="14.25" customHeight="1">
      <c r="A5798" s="7">
        <v>37901</v>
      </c>
      <c r="B5798" s="8">
        <v>2.3224999999999998</v>
      </c>
      <c r="C5798" s="8">
        <v>3.2368999999999999</v>
      </c>
      <c r="D5798" s="8">
        <v>0.9144000000000001</v>
      </c>
      <c r="E5798" s="8">
        <v>3.15</v>
      </c>
      <c r="F5798" s="8">
        <v>4.2699999999999996</v>
      </c>
      <c r="G5798" s="8">
        <v>91.89</v>
      </c>
      <c r="H5798" s="8"/>
      <c r="I5798" s="8"/>
      <c r="J5798" s="8"/>
      <c r="N5798" s="7"/>
      <c r="O5798" s="8"/>
      <c r="P5798" s="8"/>
      <c r="Q5798" s="8"/>
      <c r="R5798" s="8"/>
      <c r="S5798" s="8"/>
      <c r="T5798" s="8"/>
      <c r="U5798" s="8"/>
      <c r="V5798" s="8"/>
      <c r="W5798" s="8"/>
    </row>
    <row r="5799" spans="1:23" ht="14.25" customHeight="1">
      <c r="A5799" s="7">
        <v>37900</v>
      </c>
      <c r="B5799" s="8">
        <v>2.3224999999999998</v>
      </c>
      <c r="C5799" s="8">
        <v>3.2368999999999999</v>
      </c>
      <c r="D5799" s="8">
        <v>0.9144000000000001</v>
      </c>
      <c r="E5799" s="8">
        <v>3.06</v>
      </c>
      <c r="F5799" s="8">
        <v>4.17</v>
      </c>
      <c r="G5799" s="8">
        <v>92.41</v>
      </c>
      <c r="H5799" s="8"/>
      <c r="I5799" s="8"/>
      <c r="J5799" s="8"/>
      <c r="N5799" s="7"/>
      <c r="O5799" s="8"/>
      <c r="P5799" s="8"/>
      <c r="Q5799" s="8"/>
      <c r="R5799" s="8"/>
      <c r="S5799" s="8"/>
      <c r="T5799" s="8"/>
      <c r="U5799" s="8"/>
      <c r="V5799" s="8"/>
      <c r="W5799" s="8"/>
    </row>
    <row r="5800" spans="1:23" ht="14.25" customHeight="1">
      <c r="A5800" s="7">
        <v>37897</v>
      </c>
      <c r="B5800" s="8">
        <v>2.3224999999999998</v>
      </c>
      <c r="C5800" s="8">
        <v>3.2368999999999999</v>
      </c>
      <c r="D5800" s="8">
        <v>0.9144000000000001</v>
      </c>
      <c r="E5800" s="8">
        <v>3.12</v>
      </c>
      <c r="F5800" s="8">
        <v>4.21</v>
      </c>
      <c r="G5800" s="8">
        <v>93.23</v>
      </c>
      <c r="H5800" s="8"/>
      <c r="I5800" s="8"/>
      <c r="J5800" s="8"/>
      <c r="N5800" s="7"/>
      <c r="O5800" s="8"/>
      <c r="P5800" s="8"/>
      <c r="Q5800" s="8"/>
      <c r="R5800" s="8"/>
      <c r="S5800" s="8"/>
      <c r="T5800" s="8"/>
      <c r="U5800" s="8"/>
      <c r="V5800" s="8"/>
      <c r="W5800" s="8"/>
    </row>
    <row r="5801" spans="1:23" ht="14.25" customHeight="1">
      <c r="A5801" s="7">
        <v>37896</v>
      </c>
      <c r="B5801" s="8">
        <v>2.3224999999999998</v>
      </c>
      <c r="C5801" s="8">
        <v>3.2368999999999999</v>
      </c>
      <c r="D5801" s="8">
        <v>0.9144000000000001</v>
      </c>
      <c r="E5801" s="8">
        <v>2.9</v>
      </c>
      <c r="F5801" s="8">
        <v>4.03</v>
      </c>
      <c r="G5801" s="8">
        <v>92.42</v>
      </c>
      <c r="H5801" s="8"/>
      <c r="I5801" s="8"/>
      <c r="J5801" s="8"/>
      <c r="N5801" s="7"/>
      <c r="O5801" s="8"/>
      <c r="P5801" s="8"/>
      <c r="Q5801" s="8"/>
      <c r="R5801" s="8"/>
      <c r="S5801" s="8"/>
      <c r="T5801" s="8"/>
      <c r="U5801" s="8"/>
      <c r="V5801" s="8"/>
      <c r="W5801" s="8"/>
    </row>
    <row r="5802" spans="1:23" ht="14.25" customHeight="1">
      <c r="A5802" s="7">
        <v>37895</v>
      </c>
      <c r="B5802" s="8">
        <v>2.3224999999999998</v>
      </c>
      <c r="C5802" s="8">
        <v>3.2368999999999999</v>
      </c>
      <c r="D5802" s="8">
        <v>0.9144000000000001</v>
      </c>
      <c r="E5802" s="8">
        <v>2.84</v>
      </c>
      <c r="F5802" s="8">
        <v>3.96</v>
      </c>
      <c r="G5802" s="8">
        <v>92.39</v>
      </c>
      <c r="H5802" s="8"/>
      <c r="I5802" s="8"/>
      <c r="J5802" s="8"/>
      <c r="N5802" s="7"/>
      <c r="O5802" s="8"/>
      <c r="P5802" s="8"/>
      <c r="Q5802" s="8"/>
      <c r="R5802" s="8"/>
      <c r="S5802" s="8"/>
      <c r="T5802" s="8"/>
      <c r="U5802" s="8"/>
      <c r="V5802" s="8"/>
      <c r="W5802" s="8"/>
    </row>
    <row r="5803" spans="1:23" ht="14.25" customHeight="1">
      <c r="A5803" s="7">
        <v>37894</v>
      </c>
      <c r="B5803" s="8">
        <v>2.3224999999999998</v>
      </c>
      <c r="C5803" s="8">
        <v>3.2368999999999999</v>
      </c>
      <c r="D5803" s="8">
        <v>0.9144000000000001</v>
      </c>
      <c r="E5803" s="8">
        <v>2.85</v>
      </c>
      <c r="F5803" s="8">
        <v>3.96</v>
      </c>
      <c r="G5803" s="8">
        <v>92.85</v>
      </c>
      <c r="H5803" s="8"/>
      <c r="I5803" s="8"/>
      <c r="J5803" s="8"/>
      <c r="N5803" s="7"/>
      <c r="O5803" s="8"/>
      <c r="P5803" s="8"/>
      <c r="Q5803" s="8"/>
      <c r="R5803" s="8"/>
      <c r="S5803" s="8"/>
      <c r="T5803" s="8"/>
      <c r="U5803" s="8"/>
      <c r="V5803" s="8"/>
      <c r="W5803" s="8"/>
    </row>
    <row r="5804" spans="1:23" ht="14.25" customHeight="1">
      <c r="A5804" s="7">
        <v>37893</v>
      </c>
      <c r="B5804" s="8">
        <v>2.3260999999999998</v>
      </c>
      <c r="C5804" s="8">
        <v>3.5568</v>
      </c>
      <c r="D5804" s="8">
        <v>1.2307000000000001</v>
      </c>
      <c r="E5804" s="8">
        <v>2.98</v>
      </c>
      <c r="F5804" s="8">
        <v>4.09</v>
      </c>
      <c r="G5804" s="8">
        <v>93.08</v>
      </c>
      <c r="H5804" s="8"/>
      <c r="I5804" s="8"/>
      <c r="J5804" s="8"/>
      <c r="N5804" s="7"/>
      <c r="O5804" s="8"/>
      <c r="P5804" s="8"/>
      <c r="Q5804" s="8"/>
      <c r="R5804" s="8"/>
      <c r="S5804" s="8"/>
      <c r="T5804" s="8"/>
      <c r="U5804" s="8"/>
      <c r="V5804" s="8"/>
      <c r="W5804" s="8"/>
    </row>
    <row r="5805" spans="1:23" ht="14.25" customHeight="1">
      <c r="A5805" s="7">
        <v>37892</v>
      </c>
      <c r="B5805" s="8">
        <v>2.6276999999999999</v>
      </c>
      <c r="C5805" s="8">
        <v>3.1061000000000001</v>
      </c>
      <c r="D5805" s="8">
        <v>0.47840000000000016</v>
      </c>
      <c r="E5805" s="8">
        <v>2.95</v>
      </c>
      <c r="F5805" s="8">
        <v>4.04</v>
      </c>
      <c r="G5805" s="8">
        <v>93.87</v>
      </c>
      <c r="H5805" s="8"/>
      <c r="I5805" s="8"/>
      <c r="J5805" s="8"/>
      <c r="N5805" s="7"/>
      <c r="O5805" s="8"/>
      <c r="P5805" s="8"/>
      <c r="Q5805" s="8"/>
      <c r="R5805" s="8"/>
      <c r="S5805" s="8"/>
      <c r="T5805" s="8"/>
      <c r="U5805" s="8"/>
      <c r="V5805" s="8"/>
      <c r="W5805" s="8"/>
    </row>
    <row r="5806" spans="1:23" ht="14.25" customHeight="1">
      <c r="A5806" s="7">
        <v>37891</v>
      </c>
      <c r="B5806" s="8">
        <v>2.5545</v>
      </c>
      <c r="C5806" s="8">
        <v>3.3612000000000002</v>
      </c>
      <c r="D5806" s="8">
        <v>0.80670000000000019</v>
      </c>
      <c r="E5806" s="8">
        <v>2.95</v>
      </c>
      <c r="F5806" s="8">
        <v>4.04</v>
      </c>
      <c r="G5806" s="8">
        <v>93.87</v>
      </c>
      <c r="H5806" s="8"/>
      <c r="I5806" s="8"/>
      <c r="J5806" s="8"/>
      <c r="N5806" s="7"/>
      <c r="O5806" s="8"/>
      <c r="P5806" s="8"/>
      <c r="Q5806" s="8"/>
      <c r="R5806" s="8"/>
      <c r="S5806" s="8"/>
      <c r="T5806" s="8"/>
      <c r="U5806" s="8"/>
      <c r="V5806" s="8"/>
      <c r="W5806" s="8"/>
    </row>
    <row r="5807" spans="1:23" ht="14.25" customHeight="1">
      <c r="A5807" s="7">
        <v>37890</v>
      </c>
      <c r="B5807" s="8">
        <v>2.5630999999999999</v>
      </c>
      <c r="C5807" s="8">
        <v>3.0703999999999998</v>
      </c>
      <c r="D5807" s="8">
        <v>0.50729999999999986</v>
      </c>
      <c r="E5807" s="8">
        <v>2.95</v>
      </c>
      <c r="F5807" s="8">
        <v>4.04</v>
      </c>
      <c r="G5807" s="8">
        <v>93.87</v>
      </c>
      <c r="H5807" s="8"/>
      <c r="I5807" s="8"/>
      <c r="J5807" s="8"/>
      <c r="N5807" s="7"/>
      <c r="O5807" s="8"/>
      <c r="P5807" s="8"/>
      <c r="Q5807" s="8"/>
      <c r="R5807" s="8"/>
      <c r="S5807" s="8"/>
      <c r="T5807" s="8"/>
      <c r="U5807" s="8"/>
      <c r="V5807" s="8"/>
      <c r="W5807" s="8"/>
    </row>
    <row r="5808" spans="1:23" ht="14.25" customHeight="1">
      <c r="A5808" s="7">
        <v>37889</v>
      </c>
      <c r="B5808" s="8">
        <v>2.7088000000000001</v>
      </c>
      <c r="C5808" s="8">
        <v>3.2145999999999999</v>
      </c>
      <c r="D5808" s="8">
        <v>0.50579999999999981</v>
      </c>
      <c r="E5808" s="8">
        <v>3.05</v>
      </c>
      <c r="F5808" s="8">
        <v>4.12</v>
      </c>
      <c r="G5808" s="8">
        <v>93.76</v>
      </c>
      <c r="H5808" s="8"/>
      <c r="I5808" s="8"/>
      <c r="J5808" s="8"/>
      <c r="N5808" s="7"/>
      <c r="O5808" s="8"/>
      <c r="P5808" s="8"/>
      <c r="Q5808" s="8"/>
      <c r="R5808" s="8"/>
      <c r="S5808" s="8"/>
      <c r="T5808" s="8"/>
      <c r="U5808" s="8"/>
      <c r="V5808" s="8"/>
      <c r="W5808" s="8"/>
    </row>
    <row r="5809" spans="1:23" ht="14.25" customHeight="1">
      <c r="A5809" s="7">
        <v>37888</v>
      </c>
      <c r="B5809" s="8">
        <v>2.5583999999999998</v>
      </c>
      <c r="C5809" s="8">
        <v>3.1280000000000001</v>
      </c>
      <c r="D5809" s="8">
        <v>0.56960000000000033</v>
      </c>
      <c r="E5809" s="8">
        <v>3.07</v>
      </c>
      <c r="F5809" s="8">
        <v>4.16</v>
      </c>
      <c r="G5809" s="8">
        <v>93.7</v>
      </c>
      <c r="H5809" s="8"/>
      <c r="I5809" s="8"/>
      <c r="J5809" s="8"/>
      <c r="N5809" s="7"/>
      <c r="O5809" s="8"/>
      <c r="P5809" s="8"/>
      <c r="Q5809" s="8"/>
      <c r="R5809" s="8"/>
      <c r="S5809" s="8"/>
      <c r="T5809" s="8"/>
      <c r="U5809" s="8"/>
      <c r="V5809" s="8"/>
      <c r="W5809" s="8"/>
    </row>
    <row r="5810" spans="1:23" ht="14.25" customHeight="1">
      <c r="A5810" s="7">
        <v>37887</v>
      </c>
      <c r="B5810" s="8">
        <v>2.5013999999999998</v>
      </c>
      <c r="C5810" s="8">
        <v>3.3277999999999999</v>
      </c>
      <c r="D5810" s="8">
        <v>0.82640000000000002</v>
      </c>
      <c r="E5810" s="8">
        <v>3.13</v>
      </c>
      <c r="F5810" s="8">
        <v>4.24</v>
      </c>
      <c r="G5810" s="8">
        <v>93.99</v>
      </c>
      <c r="H5810" s="8"/>
      <c r="I5810" s="8"/>
      <c r="J5810" s="8"/>
      <c r="N5810" s="7"/>
      <c r="O5810" s="8"/>
      <c r="P5810" s="8"/>
      <c r="Q5810" s="8"/>
      <c r="R5810" s="8"/>
      <c r="S5810" s="8"/>
      <c r="T5810" s="8"/>
      <c r="U5810" s="8"/>
      <c r="V5810" s="8"/>
      <c r="W5810" s="8"/>
    </row>
    <row r="5811" spans="1:23" ht="14.25" customHeight="1">
      <c r="A5811" s="7">
        <v>37886</v>
      </c>
      <c r="B5811" s="8">
        <v>2.601</v>
      </c>
      <c r="C5811" s="8">
        <v>3.1364000000000001</v>
      </c>
      <c r="D5811" s="8">
        <v>0.5354000000000001</v>
      </c>
      <c r="E5811" s="8">
        <v>3.16</v>
      </c>
      <c r="F5811" s="8">
        <v>4.26</v>
      </c>
      <c r="G5811" s="8">
        <v>93.85</v>
      </c>
      <c r="H5811" s="8"/>
      <c r="I5811" s="8"/>
      <c r="J5811" s="8"/>
      <c r="N5811" s="7"/>
      <c r="O5811" s="8"/>
      <c r="P5811" s="8"/>
      <c r="Q5811" s="8"/>
      <c r="R5811" s="8"/>
      <c r="S5811" s="8"/>
      <c r="T5811" s="8"/>
      <c r="U5811" s="8"/>
      <c r="V5811" s="8"/>
      <c r="W5811" s="8"/>
    </row>
    <row r="5812" spans="1:23" ht="14.25" customHeight="1">
      <c r="A5812" s="7">
        <v>37883</v>
      </c>
      <c r="B5812" s="8">
        <v>2.8386999999999998</v>
      </c>
      <c r="C5812" s="8">
        <v>3.0789</v>
      </c>
      <c r="D5812" s="8">
        <v>0.24020000000000019</v>
      </c>
      <c r="E5812" s="8">
        <v>3.11</v>
      </c>
      <c r="F5812" s="8">
        <v>4.17</v>
      </c>
      <c r="G5812" s="8">
        <v>94.96</v>
      </c>
      <c r="H5812" s="8"/>
      <c r="I5812" s="8"/>
      <c r="J5812" s="8"/>
      <c r="N5812" s="7"/>
      <c r="O5812" s="8"/>
      <c r="P5812" s="8"/>
      <c r="Q5812" s="8"/>
      <c r="R5812" s="8"/>
      <c r="S5812" s="8"/>
      <c r="T5812" s="8"/>
      <c r="U5812" s="8"/>
      <c r="V5812" s="8"/>
      <c r="W5812" s="8"/>
    </row>
    <row r="5813" spans="1:23" ht="14.25" customHeight="1">
      <c r="A5813" s="7">
        <v>37882</v>
      </c>
      <c r="B5813" s="8">
        <v>2.6606000000000001</v>
      </c>
      <c r="C5813" s="8">
        <v>3.0179999999999998</v>
      </c>
      <c r="D5813" s="8">
        <v>0.35739999999999972</v>
      </c>
      <c r="E5813" s="8">
        <v>3.09</v>
      </c>
      <c r="F5813" s="8">
        <v>4.1900000000000004</v>
      </c>
      <c r="G5813" s="8">
        <v>95.95</v>
      </c>
      <c r="H5813" s="8"/>
      <c r="I5813" s="8"/>
      <c r="J5813" s="8"/>
      <c r="N5813" s="7"/>
      <c r="O5813" s="8"/>
      <c r="P5813" s="8"/>
      <c r="Q5813" s="8"/>
      <c r="R5813" s="8"/>
      <c r="S5813" s="8"/>
      <c r="T5813" s="8"/>
      <c r="U5813" s="8"/>
      <c r="V5813" s="8"/>
      <c r="W5813" s="8"/>
    </row>
    <row r="5814" spans="1:23" ht="14.25" customHeight="1">
      <c r="A5814" s="7">
        <v>37881</v>
      </c>
      <c r="B5814" s="8">
        <v>2.7242999999999999</v>
      </c>
      <c r="C5814" s="8">
        <v>3.024</v>
      </c>
      <c r="D5814" s="8">
        <v>0.29970000000000008</v>
      </c>
      <c r="E5814" s="8">
        <v>3.06</v>
      </c>
      <c r="F5814" s="8">
        <v>4.2</v>
      </c>
      <c r="G5814" s="8">
        <v>95.74</v>
      </c>
      <c r="H5814" s="8"/>
      <c r="I5814" s="8"/>
      <c r="J5814" s="8"/>
      <c r="N5814" s="7"/>
      <c r="O5814" s="8"/>
      <c r="P5814" s="8"/>
      <c r="Q5814" s="8"/>
      <c r="R5814" s="8"/>
      <c r="S5814" s="8"/>
      <c r="T5814" s="8"/>
      <c r="U5814" s="8"/>
      <c r="V5814" s="8"/>
      <c r="W5814" s="8"/>
    </row>
    <row r="5815" spans="1:23" ht="14.25" customHeight="1">
      <c r="A5815" s="7">
        <v>37880</v>
      </c>
      <c r="B5815" s="8">
        <v>2.6509999999999998</v>
      </c>
      <c r="C5815" s="8">
        <v>2.9085999999999999</v>
      </c>
      <c r="D5815" s="8">
        <v>0.25760000000000005</v>
      </c>
      <c r="E5815" s="8">
        <v>3.12</v>
      </c>
      <c r="F5815" s="8">
        <v>4.29</v>
      </c>
      <c r="G5815" s="8">
        <v>96.67</v>
      </c>
      <c r="H5815" s="8"/>
      <c r="I5815" s="8"/>
      <c r="J5815" s="8"/>
      <c r="N5815" s="7"/>
      <c r="O5815" s="8"/>
      <c r="P5815" s="8"/>
      <c r="Q5815" s="8"/>
      <c r="R5815" s="8"/>
      <c r="S5815" s="8"/>
      <c r="T5815" s="8"/>
      <c r="U5815" s="8"/>
      <c r="V5815" s="8"/>
      <c r="W5815" s="8"/>
    </row>
    <row r="5816" spans="1:23" ht="14.25" customHeight="1">
      <c r="A5816" s="7">
        <v>37879</v>
      </c>
      <c r="B5816" s="8">
        <v>2.3881000000000001</v>
      </c>
      <c r="C5816" s="8">
        <v>2.7846000000000002</v>
      </c>
      <c r="D5816" s="8">
        <v>0.39650000000000007</v>
      </c>
      <c r="E5816" s="8">
        <v>3.12</v>
      </c>
      <c r="F5816" s="8">
        <v>4.28</v>
      </c>
      <c r="G5816" s="8">
        <v>95.98</v>
      </c>
      <c r="H5816" s="8"/>
      <c r="I5816" s="8"/>
      <c r="J5816" s="8"/>
      <c r="N5816" s="7"/>
      <c r="O5816" s="8"/>
      <c r="P5816" s="8"/>
      <c r="Q5816" s="8"/>
      <c r="R5816" s="8"/>
      <c r="S5816" s="8"/>
      <c r="T5816" s="8"/>
      <c r="U5816" s="8"/>
      <c r="V5816" s="8"/>
      <c r="W5816" s="8"/>
    </row>
    <row r="5817" spans="1:23" ht="14.25" customHeight="1">
      <c r="A5817" s="7">
        <v>37876</v>
      </c>
      <c r="B5817" s="8">
        <v>2.6334</v>
      </c>
      <c r="C5817" s="8">
        <v>2.9758</v>
      </c>
      <c r="D5817" s="8">
        <v>0.34240000000000004</v>
      </c>
      <c r="E5817" s="8">
        <v>3.15</v>
      </c>
      <c r="F5817" s="8">
        <v>4.2699999999999996</v>
      </c>
      <c r="G5817" s="8">
        <v>96.01</v>
      </c>
      <c r="H5817" s="8"/>
      <c r="I5817" s="8"/>
      <c r="J5817" s="8"/>
      <c r="N5817" s="7"/>
      <c r="O5817" s="8"/>
      <c r="P5817" s="8"/>
      <c r="Q5817" s="8"/>
      <c r="R5817" s="8"/>
      <c r="S5817" s="8"/>
      <c r="T5817" s="8"/>
      <c r="U5817" s="8"/>
      <c r="V5817" s="8"/>
      <c r="W5817" s="8"/>
    </row>
    <row r="5818" spans="1:23" ht="14.25" customHeight="1">
      <c r="A5818" s="7">
        <v>37875</v>
      </c>
      <c r="B5818" s="8">
        <v>2.6233</v>
      </c>
      <c r="C5818" s="8">
        <v>2.9241000000000001</v>
      </c>
      <c r="D5818" s="8">
        <v>0.30080000000000018</v>
      </c>
      <c r="E5818" s="8">
        <v>3.24</v>
      </c>
      <c r="F5818" s="8">
        <v>4.3499999999999996</v>
      </c>
      <c r="G5818" s="8">
        <v>96.56</v>
      </c>
      <c r="H5818" s="8"/>
      <c r="I5818" s="8"/>
      <c r="J5818" s="8"/>
      <c r="N5818" s="7"/>
      <c r="O5818" s="8"/>
      <c r="P5818" s="8"/>
      <c r="Q5818" s="8"/>
      <c r="R5818" s="8"/>
      <c r="S5818" s="8"/>
      <c r="T5818" s="8"/>
      <c r="U5818" s="8"/>
      <c r="V5818" s="8"/>
      <c r="W5818" s="8"/>
    </row>
    <row r="5819" spans="1:23" ht="14.25" customHeight="1">
      <c r="A5819" s="7">
        <v>37874</v>
      </c>
      <c r="B5819" s="8">
        <v>2.6166</v>
      </c>
      <c r="C5819" s="8">
        <v>2.8803999999999998</v>
      </c>
      <c r="D5819" s="8">
        <v>0.26379999999999981</v>
      </c>
      <c r="E5819" s="8">
        <v>3.18</v>
      </c>
      <c r="F5819" s="8">
        <v>4.28</v>
      </c>
      <c r="G5819" s="8">
        <v>96.5</v>
      </c>
      <c r="H5819" s="8"/>
      <c r="I5819" s="8"/>
      <c r="J5819" s="8"/>
      <c r="N5819" s="7"/>
      <c r="O5819" s="8"/>
      <c r="P5819" s="8"/>
      <c r="Q5819" s="8"/>
      <c r="R5819" s="8"/>
      <c r="S5819" s="8"/>
      <c r="T5819" s="8"/>
      <c r="U5819" s="8"/>
      <c r="V5819" s="8"/>
      <c r="W5819" s="8"/>
    </row>
    <row r="5820" spans="1:23" ht="14.25" customHeight="1">
      <c r="A5820" s="7">
        <v>37873</v>
      </c>
      <c r="B5820" s="8">
        <v>2.6193</v>
      </c>
      <c r="C5820" s="8">
        <v>2.9272999999999998</v>
      </c>
      <c r="D5820" s="8">
        <v>0.30799999999999983</v>
      </c>
      <c r="E5820" s="8">
        <v>3.28</v>
      </c>
      <c r="F5820" s="8">
        <v>4.37</v>
      </c>
      <c r="G5820" s="8">
        <v>96.44</v>
      </c>
      <c r="H5820" s="8"/>
      <c r="I5820" s="8"/>
      <c r="J5820" s="8"/>
      <c r="N5820" s="7"/>
      <c r="O5820" s="8"/>
      <c r="P5820" s="8"/>
      <c r="Q5820" s="8"/>
      <c r="R5820" s="8"/>
      <c r="S5820" s="8"/>
      <c r="T5820" s="8"/>
      <c r="U5820" s="8"/>
      <c r="V5820" s="8"/>
      <c r="W5820" s="8"/>
    </row>
    <row r="5821" spans="1:23" ht="14.25" customHeight="1">
      <c r="A5821" s="7">
        <v>37872</v>
      </c>
      <c r="B5821" s="8">
        <v>2.5623</v>
      </c>
      <c r="C5821" s="8">
        <v>3.0028000000000001</v>
      </c>
      <c r="D5821" s="8">
        <v>0.44050000000000011</v>
      </c>
      <c r="E5821" s="8">
        <v>3.32</v>
      </c>
      <c r="F5821" s="8">
        <v>4.41</v>
      </c>
      <c r="G5821" s="8">
        <v>97.16</v>
      </c>
      <c r="H5821" s="8"/>
      <c r="I5821" s="8"/>
      <c r="J5821" s="8"/>
      <c r="N5821" s="7"/>
      <c r="O5821" s="8"/>
      <c r="P5821" s="8"/>
      <c r="Q5821" s="8"/>
      <c r="R5821" s="8"/>
      <c r="S5821" s="8"/>
      <c r="T5821" s="8"/>
      <c r="U5821" s="8"/>
      <c r="V5821" s="8"/>
      <c r="W5821" s="8"/>
    </row>
    <row r="5822" spans="1:23" ht="14.25" customHeight="1">
      <c r="A5822" s="7">
        <v>37869</v>
      </c>
      <c r="B5822" s="8">
        <v>2.5827</v>
      </c>
      <c r="C5822" s="8">
        <v>2.9125999999999999</v>
      </c>
      <c r="D5822" s="8">
        <v>0.32989999999999986</v>
      </c>
      <c r="E5822" s="8">
        <v>3.28</v>
      </c>
      <c r="F5822" s="8">
        <v>4.3499999999999996</v>
      </c>
      <c r="G5822" s="8">
        <v>97.09</v>
      </c>
      <c r="H5822" s="8"/>
      <c r="I5822" s="8"/>
      <c r="J5822" s="8"/>
      <c r="N5822" s="7"/>
      <c r="O5822" s="8"/>
      <c r="P5822" s="8"/>
      <c r="Q5822" s="8"/>
      <c r="R5822" s="8"/>
      <c r="S5822" s="8"/>
      <c r="T5822" s="8"/>
      <c r="U5822" s="8"/>
      <c r="V5822" s="8"/>
      <c r="W5822" s="8"/>
    </row>
    <row r="5823" spans="1:23" ht="14.25" customHeight="1">
      <c r="A5823" s="7">
        <v>37868</v>
      </c>
      <c r="B5823" s="8">
        <v>2.5891999999999999</v>
      </c>
      <c r="C5823" s="8">
        <v>2.9013</v>
      </c>
      <c r="D5823" s="8">
        <v>0.31210000000000004</v>
      </c>
      <c r="E5823" s="8">
        <v>3.5</v>
      </c>
      <c r="F5823" s="8">
        <v>4.5199999999999996</v>
      </c>
      <c r="G5823" s="8">
        <v>98.2</v>
      </c>
      <c r="H5823" s="8"/>
      <c r="I5823" s="8"/>
      <c r="J5823" s="8"/>
      <c r="N5823" s="7"/>
      <c r="O5823" s="8"/>
      <c r="P5823" s="8"/>
      <c r="Q5823" s="8"/>
      <c r="R5823" s="8"/>
      <c r="S5823" s="8"/>
      <c r="T5823" s="8"/>
      <c r="U5823" s="8"/>
      <c r="V5823" s="8"/>
      <c r="W5823" s="8"/>
    </row>
    <row r="5824" spans="1:23" ht="14.25" customHeight="1">
      <c r="A5824" s="7">
        <v>37867</v>
      </c>
      <c r="B5824" s="8">
        <v>2.5630000000000002</v>
      </c>
      <c r="C5824" s="8">
        <v>2.8351000000000002</v>
      </c>
      <c r="D5824" s="8">
        <v>0.27210000000000001</v>
      </c>
      <c r="E5824" s="8">
        <v>3.61</v>
      </c>
      <c r="F5824" s="8">
        <v>4.5999999999999996</v>
      </c>
      <c r="G5824" s="8">
        <v>98.71</v>
      </c>
      <c r="H5824" s="8"/>
      <c r="I5824" s="8"/>
      <c r="J5824" s="8"/>
      <c r="N5824" s="7"/>
      <c r="O5824" s="8"/>
      <c r="P5824" s="8"/>
      <c r="Q5824" s="8"/>
      <c r="R5824" s="8"/>
      <c r="S5824" s="8"/>
      <c r="T5824" s="8"/>
      <c r="U5824" s="8"/>
      <c r="V5824" s="8"/>
      <c r="W5824" s="8"/>
    </row>
    <row r="5825" spans="1:23" ht="14.25" customHeight="1">
      <c r="A5825" s="7">
        <v>37866</v>
      </c>
      <c r="B5825" s="8">
        <v>2.5945</v>
      </c>
      <c r="C5825" s="8">
        <v>2.9039000000000001</v>
      </c>
      <c r="D5825" s="8">
        <v>0.30940000000000012</v>
      </c>
      <c r="E5825" s="8">
        <v>3.63</v>
      </c>
      <c r="F5825" s="8">
        <v>4.6100000000000003</v>
      </c>
      <c r="G5825" s="8">
        <v>98.95</v>
      </c>
      <c r="H5825" s="8"/>
      <c r="I5825" s="8"/>
      <c r="J5825" s="8"/>
      <c r="N5825" s="7"/>
      <c r="O5825" s="8"/>
      <c r="P5825" s="8"/>
      <c r="Q5825" s="8"/>
      <c r="R5825" s="8"/>
      <c r="S5825" s="8"/>
      <c r="T5825" s="8"/>
      <c r="U5825" s="8"/>
      <c r="V5825" s="8"/>
      <c r="W5825" s="8"/>
    </row>
    <row r="5826" spans="1:23" ht="14.25" customHeight="1">
      <c r="A5826" s="7">
        <v>37865</v>
      </c>
      <c r="B5826" s="8">
        <v>2.5629</v>
      </c>
      <c r="C5826" s="8">
        <v>2.8365999999999998</v>
      </c>
      <c r="D5826" s="8">
        <v>0.27369999999999983</v>
      </c>
      <c r="E5826" s="8">
        <v>3.46</v>
      </c>
      <c r="F5826" s="8">
        <v>4.45</v>
      </c>
      <c r="G5826" s="8">
        <v>98</v>
      </c>
      <c r="H5826" s="8"/>
      <c r="I5826" s="8"/>
      <c r="J5826" s="8"/>
      <c r="N5826" s="7"/>
      <c r="O5826" s="8"/>
      <c r="P5826" s="8"/>
      <c r="Q5826" s="8"/>
      <c r="R5826" s="8"/>
      <c r="S5826" s="8"/>
      <c r="T5826" s="8"/>
      <c r="U5826" s="8"/>
      <c r="V5826" s="8"/>
      <c r="W5826" s="8"/>
    </row>
    <row r="5827" spans="1:23" ht="14.25" customHeight="1">
      <c r="A5827" s="7">
        <v>37862</v>
      </c>
      <c r="B5827" s="8">
        <v>2.5642999999999998</v>
      </c>
      <c r="C5827" s="8">
        <v>2.831</v>
      </c>
      <c r="D5827" s="8">
        <v>0.26670000000000016</v>
      </c>
      <c r="E5827" s="8">
        <v>3.46</v>
      </c>
      <c r="F5827" s="8">
        <v>4.45</v>
      </c>
      <c r="G5827" s="8">
        <v>98.1</v>
      </c>
      <c r="H5827" s="8"/>
      <c r="I5827" s="8"/>
      <c r="J5827" s="8"/>
      <c r="N5827" s="7"/>
      <c r="O5827" s="8"/>
      <c r="P5827" s="8"/>
      <c r="Q5827" s="8"/>
      <c r="R5827" s="8"/>
      <c r="S5827" s="8"/>
      <c r="T5827" s="8"/>
      <c r="U5827" s="8"/>
      <c r="V5827" s="8"/>
      <c r="W5827" s="8"/>
    </row>
    <row r="5828" spans="1:23" ht="14.25" customHeight="1">
      <c r="A5828" s="7">
        <v>37861</v>
      </c>
      <c r="B5828" s="8">
        <v>2.6406000000000001</v>
      </c>
      <c r="C5828" s="8">
        <v>2.9125000000000001</v>
      </c>
      <c r="D5828" s="8">
        <v>0.27190000000000003</v>
      </c>
      <c r="E5828" s="8">
        <v>3.42</v>
      </c>
      <c r="F5828" s="8">
        <v>4.42</v>
      </c>
      <c r="G5828" s="8">
        <v>98.83</v>
      </c>
      <c r="H5828" s="8"/>
      <c r="I5828" s="8"/>
      <c r="J5828" s="8"/>
      <c r="N5828" s="7"/>
      <c r="O5828" s="8"/>
      <c r="P5828" s="8"/>
      <c r="Q5828" s="8"/>
      <c r="R5828" s="8"/>
      <c r="S5828" s="8"/>
      <c r="T5828" s="8"/>
      <c r="U5828" s="8"/>
      <c r="V5828" s="8"/>
      <c r="W5828" s="8"/>
    </row>
    <row r="5829" spans="1:23" ht="14.25" customHeight="1">
      <c r="A5829" s="7">
        <v>37860</v>
      </c>
      <c r="B5829" s="8">
        <v>2.6305999999999998</v>
      </c>
      <c r="C5829" s="8">
        <v>2.8531</v>
      </c>
      <c r="D5829" s="8">
        <v>0.22250000000000014</v>
      </c>
      <c r="E5829" s="8">
        <v>3.55</v>
      </c>
      <c r="F5829" s="8">
        <v>4.54</v>
      </c>
      <c r="G5829" s="8">
        <v>98.86</v>
      </c>
      <c r="H5829" s="8"/>
      <c r="I5829" s="8"/>
      <c r="J5829" s="8"/>
      <c r="N5829" s="7"/>
      <c r="O5829" s="8"/>
      <c r="P5829" s="8"/>
      <c r="Q5829" s="8"/>
      <c r="R5829" s="8"/>
      <c r="S5829" s="8"/>
      <c r="T5829" s="8"/>
      <c r="U5829" s="8"/>
      <c r="V5829" s="8"/>
      <c r="W5829" s="8"/>
    </row>
    <row r="5830" spans="1:23" ht="14.25" customHeight="1">
      <c r="A5830" s="7">
        <v>37859</v>
      </c>
      <c r="B5830" s="8">
        <v>2.5211999999999999</v>
      </c>
      <c r="C5830" s="8">
        <v>2.8856000000000002</v>
      </c>
      <c r="D5830" s="8">
        <v>0.36440000000000028</v>
      </c>
      <c r="E5830" s="8">
        <v>3.5</v>
      </c>
      <c r="F5830" s="8">
        <v>4.5</v>
      </c>
      <c r="G5830" s="8">
        <v>98.76</v>
      </c>
      <c r="H5830" s="8"/>
      <c r="I5830" s="8"/>
      <c r="J5830" s="8"/>
      <c r="N5830" s="7"/>
      <c r="O5830" s="8"/>
      <c r="P5830" s="8"/>
      <c r="Q5830" s="8"/>
      <c r="R5830" s="8"/>
      <c r="S5830" s="8"/>
      <c r="T5830" s="8"/>
      <c r="U5830" s="8"/>
      <c r="V5830" s="8"/>
      <c r="W5830" s="8"/>
    </row>
    <row r="5831" spans="1:23" ht="14.25" customHeight="1">
      <c r="A5831" s="7">
        <v>37858</v>
      </c>
      <c r="B5831" s="8">
        <v>2.5344000000000002</v>
      </c>
      <c r="C5831" s="8">
        <v>2.8483000000000001</v>
      </c>
      <c r="D5831" s="8">
        <v>0.31389999999999985</v>
      </c>
      <c r="E5831" s="8">
        <v>3.52</v>
      </c>
      <c r="F5831" s="8">
        <v>4.53</v>
      </c>
      <c r="G5831" s="8">
        <v>98.92</v>
      </c>
      <c r="H5831" s="8"/>
      <c r="I5831" s="8"/>
      <c r="J5831" s="8"/>
      <c r="N5831" s="7"/>
      <c r="O5831" s="8"/>
      <c r="P5831" s="8"/>
      <c r="Q5831" s="8"/>
      <c r="R5831" s="8"/>
      <c r="S5831" s="8"/>
      <c r="T5831" s="8"/>
      <c r="U5831" s="8"/>
      <c r="V5831" s="8"/>
      <c r="W5831" s="8"/>
    </row>
    <row r="5832" spans="1:23" ht="14.25" customHeight="1">
      <c r="A5832" s="7">
        <v>37855</v>
      </c>
      <c r="B5832" s="8">
        <v>2.5467</v>
      </c>
      <c r="C5832" s="8">
        <v>2.8824999999999998</v>
      </c>
      <c r="D5832" s="8">
        <v>0.33579999999999988</v>
      </c>
      <c r="E5832" s="8">
        <v>3.47</v>
      </c>
      <c r="F5832" s="8">
        <v>4.4800000000000004</v>
      </c>
      <c r="G5832" s="8">
        <v>98.83</v>
      </c>
      <c r="H5832" s="8"/>
      <c r="I5832" s="8"/>
      <c r="J5832" s="8"/>
      <c r="N5832" s="7"/>
      <c r="O5832" s="8"/>
      <c r="P5832" s="8"/>
      <c r="Q5832" s="8"/>
      <c r="R5832" s="8"/>
      <c r="S5832" s="8"/>
      <c r="T5832" s="8"/>
      <c r="U5832" s="8"/>
      <c r="V5832" s="8"/>
      <c r="W5832" s="8"/>
    </row>
    <row r="5833" spans="1:23" ht="14.25" customHeight="1">
      <c r="A5833" s="7">
        <v>37854</v>
      </c>
      <c r="B5833" s="8">
        <v>2.5583</v>
      </c>
      <c r="C5833" s="8">
        <v>2.8580000000000001</v>
      </c>
      <c r="D5833" s="8">
        <v>0.29970000000000008</v>
      </c>
      <c r="E5833" s="8">
        <v>3.51</v>
      </c>
      <c r="F5833" s="8">
        <v>4.53</v>
      </c>
      <c r="G5833" s="8">
        <v>98.61</v>
      </c>
      <c r="H5833" s="8"/>
      <c r="I5833" s="8"/>
      <c r="J5833" s="8"/>
      <c r="N5833" s="7"/>
      <c r="O5833" s="8"/>
      <c r="P5833" s="8"/>
      <c r="Q5833" s="8"/>
      <c r="R5833" s="8"/>
      <c r="S5833" s="8"/>
      <c r="T5833" s="8"/>
      <c r="U5833" s="8"/>
      <c r="V5833" s="8"/>
      <c r="W5833" s="8"/>
    </row>
    <row r="5834" spans="1:23" ht="14.25" customHeight="1">
      <c r="A5834" s="7">
        <v>37853</v>
      </c>
      <c r="B5834" s="8">
        <v>2.4986999999999999</v>
      </c>
      <c r="C5834" s="8">
        <v>2.8357999999999999</v>
      </c>
      <c r="D5834" s="8">
        <v>0.33709999999999996</v>
      </c>
      <c r="E5834" s="8">
        <v>3.35</v>
      </c>
      <c r="F5834" s="8">
        <v>4.45</v>
      </c>
      <c r="G5834" s="8">
        <v>97.37</v>
      </c>
      <c r="H5834" s="8"/>
      <c r="I5834" s="8"/>
      <c r="J5834" s="8"/>
      <c r="N5834" s="7"/>
      <c r="O5834" s="8"/>
      <c r="P5834" s="8"/>
      <c r="Q5834" s="8"/>
      <c r="R5834" s="8"/>
      <c r="S5834" s="8"/>
      <c r="T5834" s="8"/>
      <c r="U5834" s="8"/>
      <c r="V5834" s="8"/>
      <c r="W5834" s="8"/>
    </row>
    <row r="5835" spans="1:23" ht="14.25" customHeight="1">
      <c r="A5835" s="7">
        <v>37852</v>
      </c>
      <c r="B5835" s="8">
        <v>2.548</v>
      </c>
      <c r="C5835" s="8">
        <v>2.8873000000000002</v>
      </c>
      <c r="D5835" s="8">
        <v>0.33930000000000016</v>
      </c>
      <c r="E5835" s="8">
        <v>3.27</v>
      </c>
      <c r="F5835" s="8">
        <v>4.38</v>
      </c>
      <c r="G5835" s="8">
        <v>97.31</v>
      </c>
      <c r="H5835" s="8"/>
      <c r="I5835" s="8"/>
      <c r="J5835" s="8"/>
      <c r="N5835" s="7"/>
      <c r="O5835" s="8"/>
      <c r="P5835" s="8"/>
      <c r="Q5835" s="8"/>
      <c r="R5835" s="8"/>
      <c r="S5835" s="8"/>
      <c r="T5835" s="8"/>
      <c r="U5835" s="8"/>
      <c r="V5835" s="8"/>
      <c r="W5835" s="8"/>
    </row>
    <row r="5836" spans="1:23" ht="14.25" customHeight="1">
      <c r="A5836" s="7">
        <v>37851</v>
      </c>
      <c r="B5836" s="8">
        <v>2.4843000000000002</v>
      </c>
      <c r="C5836" s="8">
        <v>2.8603999999999998</v>
      </c>
      <c r="D5836" s="8">
        <v>0.37609999999999966</v>
      </c>
      <c r="E5836" s="8">
        <v>3.37</v>
      </c>
      <c r="F5836" s="8">
        <v>4.49</v>
      </c>
      <c r="G5836" s="8">
        <v>97.35</v>
      </c>
      <c r="H5836" s="8"/>
      <c r="I5836" s="8"/>
      <c r="J5836" s="8"/>
      <c r="N5836" s="7"/>
      <c r="O5836" s="8"/>
      <c r="P5836" s="8"/>
      <c r="Q5836" s="8"/>
      <c r="R5836" s="8"/>
      <c r="S5836" s="8"/>
      <c r="T5836" s="8"/>
      <c r="U5836" s="8"/>
      <c r="V5836" s="8"/>
      <c r="W5836" s="8"/>
    </row>
    <row r="5837" spans="1:23" ht="14.25" customHeight="1">
      <c r="A5837" s="7">
        <v>37848</v>
      </c>
      <c r="B5837" s="8">
        <v>2.4843000000000002</v>
      </c>
      <c r="C5837" s="8">
        <v>2.8603999999999998</v>
      </c>
      <c r="D5837" s="8">
        <v>0.37609999999999966</v>
      </c>
      <c r="E5837" s="8">
        <v>3.42</v>
      </c>
      <c r="F5837" s="8">
        <v>4.55</v>
      </c>
      <c r="G5837" s="8">
        <v>96.65</v>
      </c>
      <c r="H5837" s="8"/>
      <c r="I5837" s="8"/>
      <c r="J5837" s="8"/>
      <c r="N5837" s="7"/>
      <c r="O5837" s="8"/>
      <c r="P5837" s="8"/>
      <c r="Q5837" s="8"/>
      <c r="R5837" s="8"/>
      <c r="S5837" s="8"/>
      <c r="T5837" s="8"/>
      <c r="U5837" s="8"/>
      <c r="V5837" s="8"/>
      <c r="W5837" s="8"/>
    </row>
    <row r="5838" spans="1:23" ht="14.25" customHeight="1">
      <c r="A5838" s="7">
        <v>37847</v>
      </c>
      <c r="B5838" s="8">
        <v>2.4843000000000002</v>
      </c>
      <c r="C5838" s="8">
        <v>2.8603999999999998</v>
      </c>
      <c r="D5838" s="8">
        <v>0.37609999999999966</v>
      </c>
      <c r="E5838" s="8">
        <v>3.42</v>
      </c>
      <c r="F5838" s="8">
        <v>4.55</v>
      </c>
      <c r="G5838" s="8">
        <v>96.68</v>
      </c>
      <c r="H5838" s="8"/>
      <c r="I5838" s="8"/>
      <c r="J5838" s="8"/>
      <c r="N5838" s="7"/>
      <c r="O5838" s="8"/>
      <c r="P5838" s="8"/>
      <c r="Q5838" s="8"/>
      <c r="R5838" s="8"/>
      <c r="S5838" s="8"/>
      <c r="T5838" s="8"/>
      <c r="U5838" s="8"/>
      <c r="V5838" s="8"/>
      <c r="W5838" s="8"/>
    </row>
    <row r="5839" spans="1:23" ht="14.25" customHeight="1">
      <c r="A5839" s="7">
        <v>37846</v>
      </c>
      <c r="B5839" s="8">
        <v>2.4780000000000002</v>
      </c>
      <c r="C5839" s="8">
        <v>2.8304999999999998</v>
      </c>
      <c r="D5839" s="8">
        <v>0.35249999999999959</v>
      </c>
      <c r="E5839" s="8">
        <v>3.43</v>
      </c>
      <c r="F5839" s="8">
        <v>4.58</v>
      </c>
      <c r="G5839" s="8">
        <v>96.18</v>
      </c>
      <c r="H5839" s="8"/>
      <c r="I5839" s="8"/>
      <c r="J5839" s="8"/>
      <c r="N5839" s="7"/>
      <c r="O5839" s="8"/>
      <c r="P5839" s="8"/>
      <c r="Q5839" s="8"/>
      <c r="R5839" s="8"/>
      <c r="S5839" s="8"/>
      <c r="T5839" s="8"/>
      <c r="U5839" s="8"/>
      <c r="V5839" s="8"/>
      <c r="W5839" s="8"/>
    </row>
    <row r="5840" spans="1:23" ht="14.25" customHeight="1">
      <c r="A5840" s="7">
        <v>37845</v>
      </c>
      <c r="B5840" s="8">
        <v>2.5461999999999998</v>
      </c>
      <c r="C5840" s="8">
        <v>2.9035000000000002</v>
      </c>
      <c r="D5840" s="8">
        <v>0.3573000000000004</v>
      </c>
      <c r="E5840" s="8">
        <v>3.23</v>
      </c>
      <c r="F5840" s="8">
        <v>4.37</v>
      </c>
      <c r="G5840" s="8">
        <v>96.15</v>
      </c>
      <c r="H5840" s="8"/>
      <c r="I5840" s="8"/>
      <c r="J5840" s="8"/>
      <c r="N5840" s="7"/>
      <c r="O5840" s="8"/>
      <c r="P5840" s="8"/>
      <c r="Q5840" s="8"/>
      <c r="R5840" s="8"/>
      <c r="S5840" s="8"/>
      <c r="T5840" s="8"/>
      <c r="U5840" s="8"/>
      <c r="V5840" s="8"/>
      <c r="W5840" s="8"/>
    </row>
    <row r="5841" spans="1:23" ht="14.25" customHeight="1">
      <c r="A5841" s="7">
        <v>37844</v>
      </c>
      <c r="B5841" s="8">
        <v>2.46</v>
      </c>
      <c r="C5841" s="8">
        <v>2.9401999999999999</v>
      </c>
      <c r="D5841" s="8">
        <v>0.48019999999999996</v>
      </c>
      <c r="E5841" s="8">
        <v>3.26</v>
      </c>
      <c r="F5841" s="8">
        <v>4.38</v>
      </c>
      <c r="G5841" s="8">
        <v>95.87</v>
      </c>
      <c r="H5841" s="8"/>
      <c r="I5841" s="8"/>
      <c r="J5841" s="8"/>
      <c r="N5841" s="7"/>
      <c r="O5841" s="8"/>
      <c r="P5841" s="8"/>
      <c r="Q5841" s="8"/>
      <c r="R5841" s="8"/>
      <c r="S5841" s="8"/>
      <c r="T5841" s="8"/>
      <c r="U5841" s="8"/>
      <c r="V5841" s="8"/>
      <c r="W5841" s="8"/>
    </row>
    <row r="5842" spans="1:23" ht="14.25" customHeight="1">
      <c r="A5842" s="7">
        <v>37841</v>
      </c>
      <c r="B5842" s="8">
        <v>2.3248000000000002</v>
      </c>
      <c r="C5842" s="8">
        <v>2.9750000000000001</v>
      </c>
      <c r="D5842" s="8">
        <v>0.65019999999999989</v>
      </c>
      <c r="E5842" s="8">
        <v>3.17</v>
      </c>
      <c r="F5842" s="8">
        <v>4.2699999999999996</v>
      </c>
      <c r="G5842" s="8">
        <v>96.36</v>
      </c>
      <c r="H5842" s="8"/>
      <c r="I5842" s="8"/>
      <c r="J5842" s="8"/>
      <c r="N5842" s="7"/>
      <c r="O5842" s="8"/>
      <c r="P5842" s="8"/>
      <c r="Q5842" s="8"/>
      <c r="R5842" s="8"/>
      <c r="S5842" s="8"/>
      <c r="T5842" s="8"/>
      <c r="U5842" s="8"/>
      <c r="V5842" s="8"/>
      <c r="W5842" s="8"/>
    </row>
    <row r="5843" spans="1:23" ht="14.25" customHeight="1">
      <c r="A5843" s="7">
        <v>37840</v>
      </c>
      <c r="B5843" s="8">
        <v>2.3248000000000002</v>
      </c>
      <c r="C5843" s="8">
        <v>2.9750000000000001</v>
      </c>
      <c r="D5843" s="8">
        <v>0.65019999999999989</v>
      </c>
      <c r="E5843" s="8">
        <v>3.19</v>
      </c>
      <c r="F5843" s="8">
        <v>4.3</v>
      </c>
      <c r="G5843" s="8">
        <v>95.83</v>
      </c>
      <c r="H5843" s="8"/>
      <c r="I5843" s="8"/>
      <c r="J5843" s="8"/>
      <c r="N5843" s="7"/>
      <c r="O5843" s="8"/>
      <c r="P5843" s="8"/>
      <c r="Q5843" s="8"/>
      <c r="R5843" s="8"/>
      <c r="S5843" s="8"/>
      <c r="T5843" s="8"/>
      <c r="U5843" s="8"/>
      <c r="V5843" s="8"/>
      <c r="W5843" s="8"/>
    </row>
    <row r="5844" spans="1:23" ht="14.25" customHeight="1">
      <c r="A5844" s="7">
        <v>37839</v>
      </c>
      <c r="B5844" s="8">
        <v>2.3241999999999998</v>
      </c>
      <c r="C5844" s="8">
        <v>2.911</v>
      </c>
      <c r="D5844" s="8">
        <v>0.58680000000000021</v>
      </c>
      <c r="E5844" s="8">
        <v>3.25</v>
      </c>
      <c r="F5844" s="8">
        <v>4.32</v>
      </c>
      <c r="G5844" s="8">
        <v>96.23</v>
      </c>
      <c r="H5844" s="8"/>
      <c r="I5844" s="8"/>
      <c r="J5844" s="8"/>
      <c r="N5844" s="7"/>
      <c r="O5844" s="8"/>
      <c r="P5844" s="8"/>
      <c r="Q5844" s="8"/>
      <c r="R5844" s="8"/>
      <c r="S5844" s="8"/>
      <c r="T5844" s="8"/>
      <c r="U5844" s="8"/>
      <c r="V5844" s="8"/>
      <c r="W5844" s="8"/>
    </row>
    <row r="5845" spans="1:23" ht="14.25" customHeight="1">
      <c r="A5845" s="7">
        <v>37838</v>
      </c>
      <c r="B5845" s="8">
        <v>2.3115999999999999</v>
      </c>
      <c r="C5845" s="8">
        <v>2.9060000000000001</v>
      </c>
      <c r="D5845" s="8">
        <v>0.59440000000000026</v>
      </c>
      <c r="E5845" s="8">
        <v>3.37</v>
      </c>
      <c r="F5845" s="8">
        <v>4.47</v>
      </c>
      <c r="G5845" s="8">
        <v>96.16</v>
      </c>
      <c r="H5845" s="8"/>
      <c r="I5845" s="8"/>
      <c r="J5845" s="8"/>
      <c r="N5845" s="7"/>
      <c r="O5845" s="8"/>
      <c r="P5845" s="8"/>
      <c r="Q5845" s="8"/>
      <c r="R5845" s="8"/>
      <c r="S5845" s="8"/>
      <c r="T5845" s="8"/>
      <c r="U5845" s="8"/>
      <c r="V5845" s="8"/>
      <c r="W5845" s="8"/>
    </row>
    <row r="5846" spans="1:23" ht="14.25" customHeight="1">
      <c r="A5846" s="7">
        <v>37837</v>
      </c>
      <c r="B5846" s="8">
        <v>2.153</v>
      </c>
      <c r="C5846" s="8">
        <v>2.9823</v>
      </c>
      <c r="D5846" s="8">
        <v>0.82929999999999993</v>
      </c>
      <c r="E5846" s="8">
        <v>3.24</v>
      </c>
      <c r="F5846" s="8">
        <v>4.3499999999999996</v>
      </c>
      <c r="G5846" s="8">
        <v>96.18</v>
      </c>
      <c r="H5846" s="8"/>
      <c r="I5846" s="8"/>
      <c r="J5846" s="8"/>
      <c r="N5846" s="7"/>
      <c r="O5846" s="8"/>
      <c r="P5846" s="8"/>
      <c r="Q5846" s="8"/>
      <c r="R5846" s="8"/>
      <c r="S5846" s="8"/>
      <c r="T5846" s="8"/>
      <c r="U5846" s="8"/>
      <c r="V5846" s="8"/>
      <c r="W5846" s="8"/>
    </row>
    <row r="5847" spans="1:23" ht="14.25" customHeight="1">
      <c r="A5847" s="7">
        <v>37834</v>
      </c>
      <c r="B5847" s="8">
        <v>2.3302999999999998</v>
      </c>
      <c r="C5847" s="8">
        <v>2.9460000000000002</v>
      </c>
      <c r="D5847" s="8">
        <v>0.61570000000000036</v>
      </c>
      <c r="E5847" s="8">
        <v>3.37</v>
      </c>
      <c r="F5847" s="8">
        <v>4.4400000000000004</v>
      </c>
      <c r="G5847" s="8">
        <v>96.66</v>
      </c>
      <c r="H5847" s="8"/>
      <c r="I5847" s="8"/>
      <c r="J5847" s="8"/>
      <c r="N5847" s="7"/>
      <c r="O5847" s="8"/>
      <c r="P5847" s="8"/>
      <c r="Q5847" s="8"/>
      <c r="R5847" s="8"/>
      <c r="S5847" s="8"/>
      <c r="T5847" s="8"/>
      <c r="U5847" s="8"/>
      <c r="V5847" s="8"/>
      <c r="W5847" s="8"/>
    </row>
    <row r="5848" spans="1:23" ht="14.25" customHeight="1">
      <c r="A5848" s="7">
        <v>37833</v>
      </c>
      <c r="B5848" s="8">
        <v>2.3117000000000001</v>
      </c>
      <c r="C5848" s="8">
        <v>2.9293999999999998</v>
      </c>
      <c r="D5848" s="8">
        <v>0.61769999999999969</v>
      </c>
      <c r="E5848" s="8">
        <v>3.38</v>
      </c>
      <c r="F5848" s="8">
        <v>4.49</v>
      </c>
      <c r="G5848" s="8">
        <v>96.89</v>
      </c>
      <c r="H5848" s="8"/>
      <c r="I5848" s="8"/>
      <c r="J5848" s="8"/>
      <c r="N5848" s="7"/>
      <c r="O5848" s="8"/>
      <c r="P5848" s="8"/>
      <c r="Q5848" s="8"/>
      <c r="R5848" s="8"/>
      <c r="S5848" s="8"/>
      <c r="T5848" s="8"/>
      <c r="U5848" s="8"/>
      <c r="V5848" s="8"/>
      <c r="W5848" s="8"/>
    </row>
    <row r="5849" spans="1:23" ht="14.25" customHeight="1">
      <c r="A5849" s="7">
        <v>37832</v>
      </c>
      <c r="B5849" s="8">
        <v>2.3193000000000001</v>
      </c>
      <c r="C5849" s="8">
        <v>2.9350000000000001</v>
      </c>
      <c r="D5849" s="8">
        <v>0.61569999999999991</v>
      </c>
      <c r="E5849" s="8">
        <v>3.27</v>
      </c>
      <c r="F5849" s="8">
        <v>4.34</v>
      </c>
      <c r="G5849" s="8">
        <v>96.07</v>
      </c>
      <c r="H5849" s="8"/>
      <c r="I5849" s="8"/>
      <c r="J5849" s="8"/>
      <c r="N5849" s="7"/>
      <c r="O5849" s="8"/>
      <c r="P5849" s="8"/>
      <c r="Q5849" s="8"/>
      <c r="R5849" s="8"/>
      <c r="S5849" s="8"/>
      <c r="T5849" s="8"/>
      <c r="U5849" s="8"/>
      <c r="V5849" s="8"/>
      <c r="W5849" s="8"/>
    </row>
    <row r="5850" spans="1:23" ht="14.25" customHeight="1">
      <c r="A5850" s="7">
        <v>37831</v>
      </c>
      <c r="B5850" s="8">
        <v>2.3313999999999999</v>
      </c>
      <c r="C5850" s="8">
        <v>2.8954</v>
      </c>
      <c r="D5850" s="8">
        <v>0.56400000000000006</v>
      </c>
      <c r="E5850" s="8">
        <v>3.33</v>
      </c>
      <c r="F5850" s="8">
        <v>4.42</v>
      </c>
      <c r="G5850" s="8">
        <v>95.33</v>
      </c>
      <c r="H5850" s="8"/>
      <c r="I5850" s="8"/>
      <c r="J5850" s="8"/>
      <c r="N5850" s="7"/>
      <c r="O5850" s="8"/>
      <c r="P5850" s="8"/>
      <c r="Q5850" s="8"/>
      <c r="R5850" s="8"/>
      <c r="S5850" s="8"/>
      <c r="T5850" s="8"/>
      <c r="U5850" s="8"/>
      <c r="V5850" s="8"/>
      <c r="W5850" s="8"/>
    </row>
    <row r="5851" spans="1:23" ht="14.25" customHeight="1">
      <c r="A5851" s="7">
        <v>37830</v>
      </c>
      <c r="B5851" s="8">
        <v>2.3485999999999998</v>
      </c>
      <c r="C5851" s="8">
        <v>2.9298999999999999</v>
      </c>
      <c r="D5851" s="8">
        <v>0.58130000000000015</v>
      </c>
      <c r="E5851" s="8">
        <v>3.21</v>
      </c>
      <c r="F5851" s="8">
        <v>4.3099999999999996</v>
      </c>
      <c r="G5851" s="8">
        <v>95.06</v>
      </c>
      <c r="H5851" s="8"/>
      <c r="I5851" s="8"/>
      <c r="J5851" s="8"/>
      <c r="N5851" s="7"/>
      <c r="O5851" s="8"/>
      <c r="P5851" s="8"/>
      <c r="Q5851" s="8"/>
      <c r="R5851" s="8"/>
      <c r="S5851" s="8"/>
      <c r="T5851" s="8"/>
      <c r="U5851" s="8"/>
      <c r="V5851" s="8"/>
      <c r="W5851" s="8"/>
    </row>
    <row r="5852" spans="1:23" ht="14.25" customHeight="1">
      <c r="A5852" s="7">
        <v>37827</v>
      </c>
      <c r="B5852" s="8">
        <v>2.3136000000000001</v>
      </c>
      <c r="C5852" s="8">
        <v>2.9083000000000001</v>
      </c>
      <c r="D5852" s="8">
        <v>0.59470000000000001</v>
      </c>
      <c r="E5852" s="8">
        <v>3.1</v>
      </c>
      <c r="F5852" s="8">
        <v>4.22</v>
      </c>
      <c r="G5852" s="8">
        <v>94.96</v>
      </c>
      <c r="H5852" s="8"/>
      <c r="I5852" s="8"/>
      <c r="J5852" s="8"/>
      <c r="N5852" s="7"/>
      <c r="O5852" s="8"/>
      <c r="P5852" s="8"/>
      <c r="Q5852" s="8"/>
      <c r="R5852" s="8"/>
      <c r="S5852" s="8"/>
      <c r="T5852" s="8"/>
      <c r="U5852" s="8"/>
      <c r="V5852" s="8"/>
      <c r="W5852" s="8"/>
    </row>
    <row r="5853" spans="1:23" ht="14.25" customHeight="1">
      <c r="A5853" s="7">
        <v>37826</v>
      </c>
      <c r="B5853" s="8">
        <v>2.294</v>
      </c>
      <c r="C5853" s="8">
        <v>2.9626000000000001</v>
      </c>
      <c r="D5853" s="8">
        <v>0.66860000000000008</v>
      </c>
      <c r="E5853" s="8">
        <v>3.08</v>
      </c>
      <c r="F5853" s="8">
        <v>4.2</v>
      </c>
      <c r="G5853" s="8">
        <v>95.34</v>
      </c>
      <c r="H5853" s="8"/>
      <c r="I5853" s="8"/>
      <c r="J5853" s="8"/>
      <c r="N5853" s="7"/>
      <c r="O5853" s="8"/>
      <c r="P5853" s="8"/>
      <c r="Q5853" s="8"/>
      <c r="R5853" s="8"/>
      <c r="S5853" s="8"/>
      <c r="T5853" s="8"/>
      <c r="U5853" s="8"/>
      <c r="V5853" s="8"/>
      <c r="W5853" s="8"/>
    </row>
    <row r="5854" spans="1:23" ht="14.25" customHeight="1">
      <c r="A5854" s="7">
        <v>37825</v>
      </c>
      <c r="B5854" s="8">
        <v>2.3248000000000002</v>
      </c>
      <c r="C5854" s="8">
        <v>2.8748999999999998</v>
      </c>
      <c r="D5854" s="8">
        <v>0.55009999999999959</v>
      </c>
      <c r="E5854" s="8">
        <v>3.04</v>
      </c>
      <c r="F5854" s="8">
        <v>4.12</v>
      </c>
      <c r="G5854" s="8">
        <v>95.44</v>
      </c>
      <c r="H5854" s="8"/>
      <c r="I5854" s="8"/>
      <c r="J5854" s="8"/>
      <c r="N5854" s="7"/>
      <c r="O5854" s="8"/>
      <c r="P5854" s="8"/>
      <c r="Q5854" s="8"/>
      <c r="R5854" s="8"/>
      <c r="S5854" s="8"/>
      <c r="T5854" s="8"/>
      <c r="U5854" s="8"/>
      <c r="V5854" s="8"/>
      <c r="W5854" s="8"/>
    </row>
    <row r="5855" spans="1:23" ht="14.25" customHeight="1">
      <c r="A5855" s="7">
        <v>37824</v>
      </c>
      <c r="B5855" s="8">
        <v>2.4262999999999999</v>
      </c>
      <c r="C5855" s="8">
        <v>2.8902999999999999</v>
      </c>
      <c r="D5855" s="8">
        <v>0.46399999999999997</v>
      </c>
      <c r="E5855" s="8">
        <v>3.07</v>
      </c>
      <c r="F5855" s="8">
        <v>4.17</v>
      </c>
      <c r="G5855" s="8">
        <v>96.38</v>
      </c>
      <c r="H5855" s="8"/>
      <c r="I5855" s="8"/>
      <c r="J5855" s="8"/>
      <c r="N5855" s="7"/>
      <c r="O5855" s="8"/>
      <c r="P5855" s="8"/>
      <c r="Q5855" s="8"/>
      <c r="R5855" s="8"/>
      <c r="S5855" s="8"/>
      <c r="T5855" s="8"/>
      <c r="U5855" s="8"/>
      <c r="V5855" s="8"/>
      <c r="W5855" s="8"/>
    </row>
    <row r="5856" spans="1:23" ht="14.25" customHeight="1">
      <c r="A5856" s="7">
        <v>37823</v>
      </c>
      <c r="B5856" s="8">
        <v>2.4563000000000001</v>
      </c>
      <c r="C5856" s="8">
        <v>2.9592000000000001</v>
      </c>
      <c r="D5856" s="8">
        <v>0.5028999999999999</v>
      </c>
      <c r="E5856" s="8">
        <v>3.1</v>
      </c>
      <c r="F5856" s="8">
        <v>4.1900000000000004</v>
      </c>
      <c r="G5856" s="8">
        <v>96.11</v>
      </c>
      <c r="H5856" s="8"/>
      <c r="I5856" s="8"/>
      <c r="J5856" s="8"/>
      <c r="N5856" s="7"/>
      <c r="O5856" s="8"/>
      <c r="P5856" s="8"/>
      <c r="Q5856" s="8"/>
      <c r="R5856" s="8"/>
      <c r="S5856" s="8"/>
      <c r="T5856" s="8"/>
      <c r="U5856" s="8"/>
      <c r="V5856" s="8"/>
      <c r="W5856" s="8"/>
    </row>
    <row r="5857" spans="1:23" ht="14.25" customHeight="1">
      <c r="A5857" s="7">
        <v>37820</v>
      </c>
      <c r="B5857" s="8">
        <v>2.4361999999999999</v>
      </c>
      <c r="C5857" s="8">
        <v>2.9064999999999999</v>
      </c>
      <c r="D5857" s="8">
        <v>0.47029999999999994</v>
      </c>
      <c r="E5857" s="8">
        <v>2.93</v>
      </c>
      <c r="F5857" s="8">
        <v>4</v>
      </c>
      <c r="G5857" s="8">
        <v>96.86</v>
      </c>
      <c r="H5857" s="8"/>
      <c r="I5857" s="8"/>
      <c r="J5857" s="8"/>
      <c r="N5857" s="7"/>
      <c r="O5857" s="8"/>
      <c r="P5857" s="8"/>
      <c r="Q5857" s="8"/>
      <c r="R5857" s="8"/>
      <c r="S5857" s="8"/>
      <c r="T5857" s="8"/>
      <c r="U5857" s="8"/>
      <c r="V5857" s="8"/>
      <c r="W5857" s="8"/>
    </row>
    <row r="5858" spans="1:23" ht="14.25" customHeight="1">
      <c r="A5858" s="7">
        <v>37819</v>
      </c>
      <c r="B5858" s="8">
        <v>2.4380999999999999</v>
      </c>
      <c r="C5858" s="8">
        <v>2.9422999999999999</v>
      </c>
      <c r="D5858" s="8">
        <v>0.50419999999999998</v>
      </c>
      <c r="E5858" s="8">
        <v>2.88</v>
      </c>
      <c r="F5858" s="8">
        <v>3.98</v>
      </c>
      <c r="G5858" s="8">
        <v>96.86</v>
      </c>
      <c r="H5858" s="8"/>
      <c r="I5858" s="8"/>
      <c r="J5858" s="8"/>
      <c r="N5858" s="7"/>
      <c r="O5858" s="8"/>
      <c r="P5858" s="8"/>
      <c r="Q5858" s="8"/>
      <c r="R5858" s="8"/>
      <c r="S5858" s="8"/>
      <c r="T5858" s="8"/>
      <c r="U5858" s="8"/>
      <c r="V5858" s="8"/>
      <c r="W5858" s="8"/>
    </row>
    <row r="5859" spans="1:23" ht="14.25" customHeight="1">
      <c r="A5859" s="7">
        <v>37818</v>
      </c>
      <c r="B5859" s="8">
        <v>2.4763000000000002</v>
      </c>
      <c r="C5859" s="8">
        <v>2.8744000000000001</v>
      </c>
      <c r="D5859" s="8">
        <v>0.3980999999999999</v>
      </c>
      <c r="E5859" s="8">
        <v>2.87</v>
      </c>
      <c r="F5859" s="8">
        <v>3.97</v>
      </c>
      <c r="G5859" s="8">
        <v>96.72</v>
      </c>
      <c r="H5859" s="8"/>
      <c r="I5859" s="8"/>
      <c r="J5859" s="8"/>
      <c r="N5859" s="7"/>
      <c r="O5859" s="8"/>
      <c r="P5859" s="8"/>
      <c r="Q5859" s="8"/>
      <c r="R5859" s="8"/>
      <c r="S5859" s="8"/>
      <c r="T5859" s="8"/>
      <c r="U5859" s="8"/>
      <c r="V5859" s="8"/>
      <c r="W5859" s="8"/>
    </row>
    <row r="5860" spans="1:23" ht="14.25" customHeight="1">
      <c r="A5860" s="7">
        <v>37817</v>
      </c>
      <c r="B5860" s="8">
        <v>2.4321999999999999</v>
      </c>
      <c r="C5860" s="8">
        <v>2.9049999999999998</v>
      </c>
      <c r="D5860" s="8">
        <v>0.47279999999999989</v>
      </c>
      <c r="E5860" s="8">
        <v>2.81</v>
      </c>
      <c r="F5860" s="8">
        <v>3.94</v>
      </c>
      <c r="G5860" s="8">
        <v>96.07</v>
      </c>
      <c r="H5860" s="8"/>
      <c r="I5860" s="8"/>
      <c r="J5860" s="8"/>
      <c r="N5860" s="7"/>
      <c r="O5860" s="8"/>
      <c r="P5860" s="8"/>
      <c r="Q5860" s="8"/>
      <c r="R5860" s="8"/>
      <c r="S5860" s="8"/>
      <c r="T5860" s="8"/>
      <c r="U5860" s="8"/>
      <c r="V5860" s="8"/>
      <c r="W5860" s="8"/>
    </row>
    <row r="5861" spans="1:23" ht="14.25" customHeight="1">
      <c r="A5861" s="7">
        <v>37816</v>
      </c>
      <c r="B5861" s="8">
        <v>2.4514</v>
      </c>
      <c r="C5861" s="8">
        <v>2.9337</v>
      </c>
      <c r="D5861" s="8">
        <v>0.48229999999999995</v>
      </c>
      <c r="E5861" s="8">
        <v>2.6</v>
      </c>
      <c r="F5861" s="8">
        <v>3.74</v>
      </c>
      <c r="G5861" s="8">
        <v>96.07</v>
      </c>
      <c r="H5861" s="8"/>
      <c r="I5861" s="8"/>
      <c r="J5861" s="8"/>
      <c r="N5861" s="7"/>
      <c r="O5861" s="8"/>
      <c r="P5861" s="8"/>
      <c r="Q5861" s="8"/>
      <c r="R5861" s="8"/>
      <c r="S5861" s="8"/>
      <c r="T5861" s="8"/>
      <c r="U5861" s="8"/>
      <c r="V5861" s="8"/>
      <c r="W5861" s="8"/>
    </row>
    <row r="5862" spans="1:23" ht="14.25" customHeight="1">
      <c r="A5862" s="7">
        <v>37813</v>
      </c>
      <c r="B5862" s="8">
        <v>2.1221999999999999</v>
      </c>
      <c r="C5862" s="8">
        <v>2.9361000000000002</v>
      </c>
      <c r="D5862" s="8">
        <v>0.81390000000000029</v>
      </c>
      <c r="E5862" s="8">
        <v>2.52</v>
      </c>
      <c r="F5862" s="8">
        <v>3.66</v>
      </c>
      <c r="G5862" s="8">
        <v>95.8</v>
      </c>
      <c r="H5862" s="8"/>
      <c r="I5862" s="8"/>
      <c r="J5862" s="8"/>
      <c r="N5862" s="7"/>
      <c r="O5862" s="8"/>
      <c r="P5862" s="8"/>
      <c r="Q5862" s="8"/>
      <c r="R5862" s="8"/>
      <c r="S5862" s="8"/>
      <c r="T5862" s="8"/>
      <c r="U5862" s="8"/>
      <c r="V5862" s="8"/>
      <c r="W5862" s="8"/>
    </row>
    <row r="5863" spans="1:23" ht="14.25" customHeight="1">
      <c r="A5863" s="7">
        <v>37812</v>
      </c>
      <c r="B5863" s="8">
        <v>2.1844000000000001</v>
      </c>
      <c r="C5863" s="8">
        <v>3.0194000000000001</v>
      </c>
      <c r="D5863" s="8">
        <v>0.83499999999999996</v>
      </c>
      <c r="E5863" s="8">
        <v>2.59</v>
      </c>
      <c r="F5863" s="8">
        <v>3.7</v>
      </c>
      <c r="G5863" s="8">
        <v>95.39</v>
      </c>
      <c r="H5863" s="8"/>
      <c r="I5863" s="8"/>
      <c r="J5863" s="8"/>
      <c r="N5863" s="7"/>
      <c r="O5863" s="8"/>
      <c r="P5863" s="8"/>
      <c r="Q5863" s="8"/>
      <c r="R5863" s="8"/>
      <c r="S5863" s="8"/>
      <c r="T5863" s="8"/>
      <c r="U5863" s="8"/>
      <c r="V5863" s="8"/>
      <c r="W5863" s="8"/>
    </row>
    <row r="5864" spans="1:23" ht="14.25" customHeight="1">
      <c r="A5864" s="7">
        <v>37811</v>
      </c>
      <c r="B5864" s="8">
        <v>2.1309</v>
      </c>
      <c r="C5864" s="8">
        <v>3.1217999999999999</v>
      </c>
      <c r="D5864" s="8">
        <v>0.99089999999999989</v>
      </c>
      <c r="E5864" s="8">
        <v>2.63</v>
      </c>
      <c r="F5864" s="8">
        <v>3.73</v>
      </c>
      <c r="G5864" s="8">
        <v>95.59</v>
      </c>
      <c r="H5864" s="8"/>
      <c r="I5864" s="8"/>
      <c r="J5864" s="8"/>
      <c r="N5864" s="7"/>
      <c r="O5864" s="8"/>
      <c r="P5864" s="8"/>
      <c r="Q5864" s="8"/>
      <c r="R5864" s="8"/>
      <c r="S5864" s="8"/>
      <c r="T5864" s="8"/>
      <c r="U5864" s="8"/>
      <c r="V5864" s="8"/>
      <c r="W5864" s="8"/>
    </row>
    <row r="5865" spans="1:23" ht="14.25" customHeight="1">
      <c r="A5865" s="7">
        <v>37810</v>
      </c>
      <c r="B5865" s="8">
        <v>2.1503999999999999</v>
      </c>
      <c r="C5865" s="8">
        <v>2.9662999999999999</v>
      </c>
      <c r="D5865" s="8">
        <v>0.81590000000000007</v>
      </c>
      <c r="E5865" s="8">
        <v>2.65</v>
      </c>
      <c r="F5865" s="8">
        <v>3.75</v>
      </c>
      <c r="G5865" s="8">
        <v>95.82</v>
      </c>
      <c r="H5865" s="8"/>
      <c r="I5865" s="8"/>
      <c r="J5865" s="8"/>
      <c r="N5865" s="7"/>
      <c r="O5865" s="8"/>
      <c r="P5865" s="8"/>
      <c r="Q5865" s="8"/>
      <c r="R5865" s="8"/>
      <c r="S5865" s="8"/>
      <c r="T5865" s="8"/>
      <c r="U5865" s="8"/>
      <c r="V5865" s="8"/>
      <c r="W5865" s="8"/>
    </row>
    <row r="5866" spans="1:23" ht="14.25" customHeight="1">
      <c r="A5866" s="7">
        <v>37809</v>
      </c>
      <c r="B5866" s="8">
        <v>2.2408999999999999</v>
      </c>
      <c r="C5866" s="8">
        <v>2.8641999999999999</v>
      </c>
      <c r="D5866" s="8">
        <v>0.62329999999999997</v>
      </c>
      <c r="E5866" s="8">
        <v>2.63</v>
      </c>
      <c r="F5866" s="8">
        <v>3.74</v>
      </c>
      <c r="G5866" s="8">
        <v>95.51</v>
      </c>
      <c r="H5866" s="8"/>
      <c r="I5866" s="8"/>
      <c r="J5866" s="8"/>
      <c r="N5866" s="7"/>
      <c r="O5866" s="8"/>
      <c r="P5866" s="8"/>
      <c r="Q5866" s="8"/>
      <c r="R5866" s="8"/>
      <c r="S5866" s="8"/>
      <c r="T5866" s="8"/>
      <c r="U5866" s="8"/>
      <c r="V5866" s="8"/>
      <c r="W5866" s="8"/>
    </row>
    <row r="5867" spans="1:23" ht="14.25" customHeight="1">
      <c r="A5867" s="7">
        <v>37806</v>
      </c>
      <c r="B5867" s="8">
        <v>2.2092000000000001</v>
      </c>
      <c r="C5867" s="8">
        <v>2.9670999999999998</v>
      </c>
      <c r="D5867" s="8">
        <v>0.7578999999999998</v>
      </c>
      <c r="E5867" s="8">
        <v>2.5499999999999998</v>
      </c>
      <c r="F5867" s="8">
        <v>3.67</v>
      </c>
      <c r="G5867" s="8">
        <v>94.55</v>
      </c>
      <c r="H5867" s="8"/>
      <c r="I5867" s="8"/>
      <c r="J5867" s="8"/>
      <c r="N5867" s="7"/>
      <c r="O5867" s="8"/>
      <c r="P5867" s="8"/>
      <c r="Q5867" s="8"/>
      <c r="R5867" s="8"/>
      <c r="S5867" s="8"/>
      <c r="T5867" s="8"/>
      <c r="U5867" s="8"/>
      <c r="V5867" s="8"/>
      <c r="W5867" s="8"/>
    </row>
    <row r="5868" spans="1:23" ht="14.25" customHeight="1">
      <c r="A5868" s="7">
        <v>37805</v>
      </c>
      <c r="B5868" s="8">
        <v>2.1758000000000002</v>
      </c>
      <c r="C5868" s="8">
        <v>3.2162999999999999</v>
      </c>
      <c r="D5868" s="8">
        <v>1.0404999999999998</v>
      </c>
      <c r="E5868" s="8">
        <v>2.5499999999999998</v>
      </c>
      <c r="F5868" s="8">
        <v>3.67</v>
      </c>
      <c r="G5868" s="8">
        <v>94.41</v>
      </c>
      <c r="H5868" s="8"/>
      <c r="I5868" s="8"/>
      <c r="J5868" s="8"/>
      <c r="N5868" s="7"/>
      <c r="O5868" s="8"/>
      <c r="P5868" s="8"/>
      <c r="Q5868" s="8"/>
      <c r="R5868" s="8"/>
      <c r="S5868" s="8"/>
      <c r="T5868" s="8"/>
      <c r="U5868" s="8"/>
      <c r="V5868" s="8"/>
      <c r="W5868" s="8"/>
    </row>
    <row r="5869" spans="1:23" ht="14.25" customHeight="1">
      <c r="A5869" s="7">
        <v>37804</v>
      </c>
      <c r="B5869" s="8">
        <v>2.2006999999999999</v>
      </c>
      <c r="C5869" s="8">
        <v>2.9407000000000001</v>
      </c>
      <c r="D5869" s="8">
        <v>0.74000000000000021</v>
      </c>
      <c r="E5869" s="8">
        <v>2.4700000000000002</v>
      </c>
      <c r="F5869" s="8">
        <v>3.56</v>
      </c>
      <c r="G5869" s="8">
        <v>94.12</v>
      </c>
      <c r="H5869" s="8"/>
      <c r="I5869" s="8"/>
      <c r="J5869" s="8"/>
      <c r="N5869" s="7"/>
      <c r="O5869" s="8"/>
      <c r="P5869" s="8"/>
      <c r="Q5869" s="8"/>
      <c r="R5869" s="8"/>
      <c r="S5869" s="8"/>
      <c r="T5869" s="8"/>
      <c r="U5869" s="8"/>
      <c r="V5869" s="8"/>
      <c r="W5869" s="8"/>
    </row>
    <row r="5870" spans="1:23" ht="14.25" customHeight="1">
      <c r="A5870" s="7">
        <v>37803</v>
      </c>
      <c r="B5870" s="8">
        <v>2.0796999999999999</v>
      </c>
      <c r="C5870" s="8">
        <v>2.9855999999999998</v>
      </c>
      <c r="D5870" s="8">
        <v>0.90589999999999993</v>
      </c>
      <c r="E5870" s="8">
        <v>2.48</v>
      </c>
      <c r="F5870" s="8">
        <v>3.56</v>
      </c>
      <c r="G5870" s="8">
        <v>94.3</v>
      </c>
      <c r="H5870" s="8"/>
      <c r="I5870" s="8"/>
      <c r="J5870" s="8"/>
      <c r="N5870" s="7"/>
      <c r="O5870" s="8"/>
      <c r="P5870" s="8"/>
      <c r="Q5870" s="8"/>
      <c r="R5870" s="8"/>
      <c r="S5870" s="8"/>
      <c r="T5870" s="8"/>
      <c r="U5870" s="8"/>
      <c r="V5870" s="8"/>
      <c r="W5870" s="8"/>
    </row>
    <row r="5871" spans="1:23" ht="14.25" customHeight="1">
      <c r="A5871" s="7">
        <v>37802</v>
      </c>
      <c r="B5871" s="8">
        <v>2.0457999999999998</v>
      </c>
      <c r="C5871" s="8">
        <v>3.0821000000000001</v>
      </c>
      <c r="D5871" s="8">
        <v>1.0363000000000002</v>
      </c>
      <c r="E5871" s="8">
        <v>2.46</v>
      </c>
      <c r="F5871" s="8">
        <v>3.54</v>
      </c>
      <c r="G5871" s="8">
        <v>94.73</v>
      </c>
      <c r="H5871" s="8"/>
      <c r="I5871" s="8"/>
      <c r="J5871" s="8"/>
      <c r="N5871" s="7"/>
      <c r="O5871" s="8"/>
      <c r="P5871" s="8"/>
      <c r="Q5871" s="8"/>
      <c r="R5871" s="8"/>
      <c r="S5871" s="8"/>
      <c r="T5871" s="8"/>
      <c r="U5871" s="8"/>
      <c r="V5871" s="8"/>
      <c r="W5871" s="8"/>
    </row>
    <row r="5872" spans="1:23" ht="14.25" customHeight="1">
      <c r="A5872" s="7">
        <v>37799</v>
      </c>
      <c r="B5872" s="8">
        <v>2.1819000000000002</v>
      </c>
      <c r="C5872" s="8">
        <v>3.0097999999999998</v>
      </c>
      <c r="D5872" s="8">
        <v>0.82789999999999964</v>
      </c>
      <c r="E5872" s="8">
        <v>2.52</v>
      </c>
      <c r="F5872" s="8">
        <v>3.58</v>
      </c>
      <c r="G5872" s="8">
        <v>95.01</v>
      </c>
      <c r="H5872" s="8"/>
      <c r="I5872" s="8"/>
      <c r="J5872" s="8"/>
      <c r="N5872" s="7"/>
      <c r="O5872" s="8"/>
      <c r="P5872" s="8"/>
      <c r="Q5872" s="8"/>
      <c r="R5872" s="8"/>
      <c r="S5872" s="8"/>
      <c r="T5872" s="8"/>
      <c r="U5872" s="8"/>
      <c r="V5872" s="8"/>
      <c r="W5872" s="8"/>
    </row>
    <row r="5873" spans="1:23" ht="14.25" customHeight="1">
      <c r="A5873" s="7">
        <v>37798</v>
      </c>
      <c r="B5873" s="8">
        <v>2.5979999999999999</v>
      </c>
      <c r="C5873" s="8">
        <v>2.8538000000000001</v>
      </c>
      <c r="D5873" s="8">
        <v>0.25580000000000025</v>
      </c>
      <c r="E5873" s="8">
        <v>2.4900000000000002</v>
      </c>
      <c r="F5873" s="8">
        <v>3.55</v>
      </c>
      <c r="G5873" s="8">
        <v>95.04</v>
      </c>
      <c r="H5873" s="8"/>
      <c r="I5873" s="8"/>
      <c r="J5873" s="8"/>
      <c r="N5873" s="7"/>
      <c r="O5873" s="8"/>
      <c r="P5873" s="8"/>
      <c r="Q5873" s="8"/>
      <c r="R5873" s="8"/>
      <c r="S5873" s="8"/>
      <c r="T5873" s="8"/>
      <c r="U5873" s="8"/>
      <c r="V5873" s="8"/>
      <c r="W5873" s="8"/>
    </row>
    <row r="5874" spans="1:23" ht="14.25" customHeight="1">
      <c r="A5874" s="7">
        <v>37797</v>
      </c>
      <c r="B5874" s="8">
        <v>2.1524999999999999</v>
      </c>
      <c r="C5874" s="8">
        <v>2.8582999999999998</v>
      </c>
      <c r="D5874" s="8">
        <v>0.70579999999999998</v>
      </c>
      <c r="E5874" s="8">
        <v>2.3199999999999998</v>
      </c>
      <c r="F5874" s="8">
        <v>3.38</v>
      </c>
      <c r="G5874" s="8">
        <v>94.12</v>
      </c>
      <c r="H5874" s="8"/>
      <c r="I5874" s="8"/>
      <c r="J5874" s="8"/>
      <c r="N5874" s="7"/>
      <c r="O5874" s="8"/>
      <c r="P5874" s="8"/>
      <c r="Q5874" s="8"/>
      <c r="R5874" s="8"/>
      <c r="S5874" s="8"/>
      <c r="T5874" s="8"/>
      <c r="U5874" s="8"/>
      <c r="V5874" s="8"/>
      <c r="W5874" s="8"/>
    </row>
    <row r="5875" spans="1:23" ht="14.25" customHeight="1">
      <c r="A5875" s="7">
        <v>37796</v>
      </c>
      <c r="B5875" s="8">
        <v>2.1591</v>
      </c>
      <c r="C5875" s="8">
        <v>2.9306000000000001</v>
      </c>
      <c r="D5875" s="8">
        <v>0.77150000000000007</v>
      </c>
      <c r="E5875" s="8">
        <v>2.21</v>
      </c>
      <c r="F5875" s="8">
        <v>3.29</v>
      </c>
      <c r="G5875" s="8">
        <v>94.39</v>
      </c>
      <c r="H5875" s="8"/>
      <c r="I5875" s="8"/>
      <c r="J5875" s="8"/>
      <c r="N5875" s="7"/>
      <c r="O5875" s="8"/>
      <c r="P5875" s="8"/>
      <c r="Q5875" s="8"/>
      <c r="R5875" s="8"/>
      <c r="S5875" s="8"/>
      <c r="T5875" s="8"/>
      <c r="U5875" s="8"/>
      <c r="V5875" s="8"/>
      <c r="W5875" s="8"/>
    </row>
    <row r="5876" spans="1:23" ht="14.25" customHeight="1">
      <c r="A5876" s="7">
        <v>37795</v>
      </c>
      <c r="B5876" s="8">
        <v>2.194</v>
      </c>
      <c r="C5876" s="8">
        <v>3.0084</v>
      </c>
      <c r="D5876" s="8">
        <v>0.81440000000000001</v>
      </c>
      <c r="E5876" s="8">
        <v>2.2400000000000002</v>
      </c>
      <c r="F5876" s="8">
        <v>3.32</v>
      </c>
      <c r="G5876" s="8">
        <v>94.08</v>
      </c>
      <c r="H5876" s="8"/>
      <c r="I5876" s="8"/>
      <c r="J5876" s="8"/>
      <c r="N5876" s="7"/>
      <c r="O5876" s="8"/>
      <c r="P5876" s="8"/>
      <c r="Q5876" s="8"/>
      <c r="R5876" s="8"/>
      <c r="S5876" s="8"/>
      <c r="T5876" s="8"/>
      <c r="U5876" s="8"/>
      <c r="V5876" s="8"/>
      <c r="W5876" s="8"/>
    </row>
    <row r="5877" spans="1:23" ht="14.25" customHeight="1">
      <c r="A5877" s="7">
        <v>37792</v>
      </c>
      <c r="B5877" s="8">
        <v>2.1495000000000002</v>
      </c>
      <c r="C5877" s="8">
        <v>2.9220999999999999</v>
      </c>
      <c r="D5877" s="8">
        <v>0.77259999999999973</v>
      </c>
      <c r="E5877" s="8">
        <v>2.31</v>
      </c>
      <c r="F5877" s="8">
        <v>3.4</v>
      </c>
      <c r="G5877" s="8">
        <v>94.04</v>
      </c>
      <c r="H5877" s="8"/>
      <c r="I5877" s="8"/>
      <c r="J5877" s="8"/>
      <c r="N5877" s="7"/>
      <c r="O5877" s="8"/>
      <c r="P5877" s="8"/>
      <c r="Q5877" s="8"/>
      <c r="R5877" s="8"/>
      <c r="S5877" s="8"/>
      <c r="T5877" s="8"/>
      <c r="U5877" s="8"/>
      <c r="V5877" s="8"/>
      <c r="W5877" s="8"/>
    </row>
    <row r="5878" spans="1:23" ht="14.25" customHeight="1">
      <c r="A5878" s="7">
        <v>37791</v>
      </c>
      <c r="B5878" s="8">
        <v>2.0992000000000002</v>
      </c>
      <c r="C5878" s="8">
        <v>2.8481999999999998</v>
      </c>
      <c r="D5878" s="8">
        <v>0.74899999999999967</v>
      </c>
      <c r="E5878" s="8">
        <v>2.2799999999999998</v>
      </c>
      <c r="F5878" s="8">
        <v>3.35</v>
      </c>
      <c r="G5878" s="8">
        <v>93.16</v>
      </c>
      <c r="H5878" s="8"/>
      <c r="I5878" s="8"/>
      <c r="J5878" s="8"/>
      <c r="N5878" s="7"/>
      <c r="O5878" s="8"/>
      <c r="P5878" s="8"/>
      <c r="Q5878" s="8"/>
      <c r="R5878" s="8"/>
      <c r="S5878" s="8"/>
      <c r="T5878" s="8"/>
      <c r="U5878" s="8"/>
      <c r="V5878" s="8"/>
      <c r="W5878" s="8"/>
    </row>
    <row r="5879" spans="1:23" ht="14.25" customHeight="1">
      <c r="A5879" s="7">
        <v>37790</v>
      </c>
      <c r="B5879" s="8">
        <v>2.0992000000000002</v>
      </c>
      <c r="C5879" s="8">
        <v>2.8481999999999998</v>
      </c>
      <c r="D5879" s="8">
        <v>0.74899999999999967</v>
      </c>
      <c r="E5879" s="8">
        <v>2.34</v>
      </c>
      <c r="F5879" s="8">
        <v>3.37</v>
      </c>
      <c r="G5879" s="8">
        <v>93.17</v>
      </c>
      <c r="H5879" s="8"/>
      <c r="I5879" s="8"/>
      <c r="J5879" s="8"/>
      <c r="N5879" s="7"/>
      <c r="O5879" s="8"/>
      <c r="P5879" s="8"/>
      <c r="Q5879" s="8"/>
      <c r="R5879" s="8"/>
      <c r="S5879" s="8"/>
      <c r="T5879" s="8"/>
      <c r="U5879" s="8"/>
      <c r="V5879" s="8"/>
      <c r="W5879" s="8"/>
    </row>
    <row r="5880" spans="1:23" ht="14.25" customHeight="1">
      <c r="A5880" s="7">
        <v>37789</v>
      </c>
      <c r="B5880" s="8">
        <v>2.1533000000000002</v>
      </c>
      <c r="C5880" s="8">
        <v>2.9916999999999998</v>
      </c>
      <c r="D5880" s="8">
        <v>0.83839999999999959</v>
      </c>
      <c r="E5880" s="8">
        <v>2.2599999999999998</v>
      </c>
      <c r="F5880" s="8">
        <v>3.27</v>
      </c>
      <c r="G5880" s="8">
        <v>92.61</v>
      </c>
      <c r="H5880" s="8"/>
      <c r="I5880" s="8"/>
      <c r="J5880" s="8"/>
      <c r="N5880" s="7"/>
      <c r="O5880" s="8"/>
      <c r="P5880" s="8"/>
      <c r="Q5880" s="8"/>
      <c r="R5880" s="8"/>
      <c r="S5880" s="8"/>
      <c r="T5880" s="8"/>
      <c r="U5880" s="8"/>
      <c r="V5880" s="8"/>
      <c r="W5880" s="8"/>
    </row>
    <row r="5881" spans="1:23" ht="14.25" customHeight="1">
      <c r="A5881" s="7">
        <v>37788</v>
      </c>
      <c r="B5881" s="8">
        <v>2.1192000000000002</v>
      </c>
      <c r="C5881" s="8">
        <v>2.9529000000000001</v>
      </c>
      <c r="D5881" s="8">
        <v>0.83369999999999989</v>
      </c>
      <c r="E5881" s="8">
        <v>2.14</v>
      </c>
      <c r="F5881" s="8">
        <v>3.18</v>
      </c>
      <c r="G5881" s="8">
        <v>92.4</v>
      </c>
      <c r="H5881" s="8"/>
      <c r="I5881" s="8"/>
      <c r="J5881" s="8"/>
      <c r="N5881" s="7"/>
      <c r="O5881" s="8"/>
      <c r="P5881" s="8"/>
      <c r="Q5881" s="8"/>
      <c r="R5881" s="8"/>
      <c r="S5881" s="8"/>
      <c r="T5881" s="8"/>
      <c r="U5881" s="8"/>
      <c r="V5881" s="8"/>
      <c r="W5881" s="8"/>
    </row>
    <row r="5882" spans="1:23" ht="14.25" customHeight="1">
      <c r="A5882" s="7">
        <v>37785</v>
      </c>
      <c r="B5882" s="8">
        <v>2.1943000000000001</v>
      </c>
      <c r="C5882" s="8">
        <v>2.9415</v>
      </c>
      <c r="D5882" s="8">
        <v>0.74719999999999986</v>
      </c>
      <c r="E5882" s="8">
        <v>2.08</v>
      </c>
      <c r="F5882" s="8">
        <v>3.13</v>
      </c>
      <c r="G5882" s="8">
        <v>92.22</v>
      </c>
      <c r="H5882" s="8"/>
      <c r="I5882" s="8"/>
      <c r="J5882" s="8"/>
      <c r="N5882" s="7"/>
      <c r="O5882" s="8"/>
      <c r="P5882" s="8"/>
      <c r="Q5882" s="8"/>
      <c r="R5882" s="8"/>
      <c r="S5882" s="8"/>
      <c r="T5882" s="8"/>
      <c r="U5882" s="8"/>
      <c r="V5882" s="8"/>
      <c r="W5882" s="8"/>
    </row>
    <row r="5883" spans="1:23" ht="14.25" customHeight="1">
      <c r="A5883" s="7">
        <v>37784</v>
      </c>
      <c r="B5883" s="8">
        <v>2.1280999999999999</v>
      </c>
      <c r="C5883" s="8">
        <v>2.8471000000000002</v>
      </c>
      <c r="D5883" s="8">
        <v>0.71900000000000031</v>
      </c>
      <c r="E5883" s="8">
        <v>2.1</v>
      </c>
      <c r="F5883" s="8">
        <v>3.18</v>
      </c>
      <c r="G5883" s="8">
        <v>92.9</v>
      </c>
      <c r="H5883" s="8"/>
      <c r="I5883" s="8"/>
      <c r="J5883" s="8"/>
      <c r="N5883" s="7"/>
      <c r="O5883" s="8"/>
      <c r="P5883" s="8"/>
      <c r="Q5883" s="8"/>
      <c r="R5883" s="8"/>
      <c r="S5883" s="8"/>
      <c r="T5883" s="8"/>
      <c r="U5883" s="8"/>
      <c r="V5883" s="8"/>
      <c r="W5883" s="8"/>
    </row>
    <row r="5884" spans="1:23" ht="14.25" customHeight="1">
      <c r="A5884" s="7">
        <v>37783</v>
      </c>
      <c r="B5884" s="8">
        <v>2.2176999999999998</v>
      </c>
      <c r="C5884" s="8">
        <v>2.7465999999999999</v>
      </c>
      <c r="D5884" s="8">
        <v>0.52890000000000015</v>
      </c>
      <c r="E5884" s="8">
        <v>2.16</v>
      </c>
      <c r="F5884" s="8">
        <v>3.21</v>
      </c>
      <c r="G5884" s="8">
        <v>92.97</v>
      </c>
      <c r="H5884" s="8"/>
      <c r="I5884" s="8"/>
      <c r="J5884" s="8"/>
      <c r="N5884" s="7"/>
      <c r="O5884" s="8"/>
      <c r="P5884" s="8"/>
      <c r="Q5884" s="8"/>
      <c r="R5884" s="8"/>
      <c r="S5884" s="8"/>
      <c r="T5884" s="8"/>
      <c r="U5884" s="8"/>
      <c r="V5884" s="8"/>
      <c r="W5884" s="8"/>
    </row>
    <row r="5885" spans="1:23" ht="14.25" customHeight="1">
      <c r="A5885" s="7">
        <v>37782</v>
      </c>
      <c r="B5885" s="8">
        <v>2.8298000000000001</v>
      </c>
      <c r="C5885" s="8">
        <v>2.8086000000000002</v>
      </c>
      <c r="D5885" s="8">
        <v>-2.1199999999999886E-2</v>
      </c>
      <c r="E5885" s="8">
        <v>2.12</v>
      </c>
      <c r="F5885" s="8">
        <v>3.2</v>
      </c>
      <c r="G5885" s="8">
        <v>93.56</v>
      </c>
      <c r="H5885" s="8"/>
      <c r="I5885" s="8"/>
      <c r="J5885" s="8"/>
      <c r="N5885" s="7"/>
      <c r="O5885" s="8"/>
      <c r="P5885" s="8"/>
      <c r="Q5885" s="8"/>
      <c r="R5885" s="8"/>
      <c r="S5885" s="8"/>
      <c r="T5885" s="8"/>
      <c r="U5885" s="8"/>
      <c r="V5885" s="8"/>
      <c r="W5885" s="8"/>
    </row>
    <row r="5886" spans="1:23" ht="14.25" customHeight="1">
      <c r="A5886" s="7">
        <v>37781</v>
      </c>
      <c r="B5886" s="8">
        <v>2.0992999999999999</v>
      </c>
      <c r="C5886" s="8">
        <v>2.8948</v>
      </c>
      <c r="D5886" s="8">
        <v>0.7955000000000001</v>
      </c>
      <c r="E5886" s="8">
        <v>2.2000000000000002</v>
      </c>
      <c r="F5886" s="8">
        <v>3.29</v>
      </c>
      <c r="G5886" s="8">
        <v>93.3</v>
      </c>
      <c r="H5886" s="8"/>
      <c r="I5886" s="8"/>
      <c r="J5886" s="8"/>
      <c r="N5886" s="7"/>
      <c r="O5886" s="8"/>
      <c r="P5886" s="8"/>
      <c r="Q5886" s="8"/>
      <c r="R5886" s="8"/>
      <c r="S5886" s="8"/>
      <c r="T5886" s="8"/>
      <c r="U5886" s="8"/>
      <c r="V5886" s="8"/>
      <c r="W5886" s="8"/>
    </row>
    <row r="5887" spans="1:23" ht="14.25" customHeight="1">
      <c r="A5887" s="7">
        <v>37778</v>
      </c>
      <c r="B5887" s="8">
        <v>2.0095000000000001</v>
      </c>
      <c r="C5887" s="8">
        <v>2.9811000000000001</v>
      </c>
      <c r="D5887" s="8">
        <v>0.97160000000000002</v>
      </c>
      <c r="E5887" s="8">
        <v>2.29</v>
      </c>
      <c r="F5887" s="8">
        <v>3.37</v>
      </c>
      <c r="G5887" s="8">
        <v>93.48</v>
      </c>
      <c r="H5887" s="8"/>
      <c r="I5887" s="8"/>
      <c r="J5887" s="8"/>
      <c r="N5887" s="7"/>
      <c r="O5887" s="8"/>
      <c r="P5887" s="8"/>
      <c r="Q5887" s="8"/>
      <c r="R5887" s="8"/>
      <c r="S5887" s="8"/>
      <c r="T5887" s="8"/>
      <c r="U5887" s="8"/>
      <c r="V5887" s="8"/>
      <c r="W5887" s="8"/>
    </row>
    <row r="5888" spans="1:23" ht="14.25" customHeight="1">
      <c r="A5888" s="7">
        <v>37777</v>
      </c>
      <c r="B5888" s="8">
        <v>2.0476999999999999</v>
      </c>
      <c r="C5888" s="8">
        <v>2.8853</v>
      </c>
      <c r="D5888" s="8">
        <v>0.83760000000000012</v>
      </c>
      <c r="E5888" s="8">
        <v>2.25</v>
      </c>
      <c r="F5888" s="8">
        <v>3.34</v>
      </c>
      <c r="G5888" s="8">
        <v>92.52</v>
      </c>
      <c r="H5888" s="8"/>
      <c r="I5888" s="8"/>
      <c r="J5888" s="8"/>
      <c r="N5888" s="7"/>
      <c r="O5888" s="8"/>
      <c r="P5888" s="8"/>
      <c r="Q5888" s="8"/>
      <c r="R5888" s="8"/>
      <c r="S5888" s="8"/>
      <c r="T5888" s="8"/>
      <c r="U5888" s="8"/>
      <c r="V5888" s="8"/>
      <c r="W5888" s="8"/>
    </row>
    <row r="5889" spans="1:23" ht="14.25" customHeight="1">
      <c r="A5889" s="7">
        <v>37776</v>
      </c>
      <c r="B5889" s="8">
        <v>2.0461999999999998</v>
      </c>
      <c r="C5889" s="8">
        <v>2.8751000000000002</v>
      </c>
      <c r="D5889" s="8">
        <v>0.82890000000000041</v>
      </c>
      <c r="E5889" s="8">
        <v>2.19</v>
      </c>
      <c r="F5889" s="8">
        <v>3.3</v>
      </c>
      <c r="G5889" s="8">
        <v>93.73</v>
      </c>
      <c r="H5889" s="8"/>
      <c r="I5889" s="8"/>
      <c r="J5889" s="8"/>
      <c r="N5889" s="7"/>
      <c r="O5889" s="8"/>
      <c r="P5889" s="8"/>
      <c r="Q5889" s="8"/>
      <c r="R5889" s="8"/>
      <c r="S5889" s="8"/>
      <c r="T5889" s="8"/>
      <c r="U5889" s="8"/>
      <c r="V5889" s="8"/>
      <c r="W5889" s="8"/>
    </row>
    <row r="5890" spans="1:23" ht="14.25" customHeight="1">
      <c r="A5890" s="7">
        <v>37775</v>
      </c>
      <c r="B5890" s="8">
        <v>2.1141999999999999</v>
      </c>
      <c r="C5890" s="8">
        <v>2.7827999999999999</v>
      </c>
      <c r="D5890" s="8">
        <v>0.66860000000000008</v>
      </c>
      <c r="E5890" s="8">
        <v>2.25</v>
      </c>
      <c r="F5890" s="8">
        <v>3.34</v>
      </c>
      <c r="G5890" s="8">
        <v>93.53</v>
      </c>
      <c r="H5890" s="8"/>
      <c r="I5890" s="8"/>
      <c r="J5890" s="8"/>
      <c r="N5890" s="7"/>
      <c r="O5890" s="8"/>
      <c r="P5890" s="8"/>
      <c r="Q5890" s="8"/>
      <c r="R5890" s="8"/>
      <c r="S5890" s="8"/>
      <c r="T5890" s="8"/>
      <c r="U5890" s="8"/>
      <c r="V5890" s="8"/>
      <c r="W5890" s="8"/>
    </row>
    <row r="5891" spans="1:23" ht="14.25" customHeight="1">
      <c r="A5891" s="7">
        <v>37774</v>
      </c>
      <c r="B5891" s="8">
        <v>1.9918</v>
      </c>
      <c r="C5891" s="8">
        <v>2.8460999999999999</v>
      </c>
      <c r="D5891" s="8">
        <v>0.85429999999999984</v>
      </c>
      <c r="E5891" s="8">
        <v>2.37</v>
      </c>
      <c r="F5891" s="8">
        <v>3.43</v>
      </c>
      <c r="G5891" s="8">
        <v>93.34</v>
      </c>
      <c r="H5891" s="8"/>
      <c r="I5891" s="8"/>
      <c r="J5891" s="8"/>
      <c r="N5891" s="7"/>
      <c r="O5891" s="8"/>
      <c r="P5891" s="8"/>
      <c r="Q5891" s="8"/>
      <c r="R5891" s="8"/>
      <c r="S5891" s="8"/>
      <c r="T5891" s="8"/>
      <c r="U5891" s="8"/>
      <c r="V5891" s="8"/>
      <c r="W5891" s="8"/>
    </row>
    <row r="5892" spans="1:23" ht="14.25" customHeight="1">
      <c r="A5892" s="7">
        <v>37771</v>
      </c>
      <c r="B5892" s="8">
        <v>2.0392000000000001</v>
      </c>
      <c r="C5892" s="8">
        <v>2.8717000000000001</v>
      </c>
      <c r="D5892" s="8">
        <v>0.83250000000000002</v>
      </c>
      <c r="E5892" s="8">
        <v>2.2999999999999998</v>
      </c>
      <c r="F5892" s="8">
        <v>3.37</v>
      </c>
      <c r="G5892" s="8">
        <v>93.27</v>
      </c>
      <c r="H5892" s="8"/>
      <c r="I5892" s="8"/>
      <c r="J5892" s="8"/>
      <c r="N5892" s="7"/>
      <c r="O5892" s="8"/>
      <c r="P5892" s="8"/>
      <c r="Q5892" s="8"/>
      <c r="R5892" s="8"/>
      <c r="S5892" s="8"/>
      <c r="T5892" s="8"/>
      <c r="U5892" s="8"/>
      <c r="V5892" s="8"/>
      <c r="W5892" s="8"/>
    </row>
    <row r="5893" spans="1:23" ht="14.25" customHeight="1">
      <c r="A5893" s="7">
        <v>37770</v>
      </c>
      <c r="B5893" s="8">
        <v>2.0350000000000001</v>
      </c>
      <c r="C5893" s="8">
        <v>2.8693</v>
      </c>
      <c r="D5893" s="8">
        <v>0.83429999999999982</v>
      </c>
      <c r="E5893" s="8">
        <v>2.27</v>
      </c>
      <c r="F5893" s="8">
        <v>3.34</v>
      </c>
      <c r="G5893" s="8">
        <v>92.71</v>
      </c>
      <c r="H5893" s="8"/>
      <c r="I5893" s="8"/>
      <c r="J5893" s="8"/>
      <c r="N5893" s="7"/>
      <c r="O5893" s="8"/>
      <c r="P5893" s="8"/>
      <c r="Q5893" s="8"/>
      <c r="R5893" s="8"/>
      <c r="S5893" s="8"/>
      <c r="T5893" s="8"/>
      <c r="U5893" s="8"/>
      <c r="V5893" s="8"/>
      <c r="W5893" s="8"/>
    </row>
    <row r="5894" spans="1:23" ht="14.25" customHeight="1">
      <c r="A5894" s="7">
        <v>37769</v>
      </c>
      <c r="B5894" s="8">
        <v>1.9663999999999999</v>
      </c>
      <c r="C5894" s="8">
        <v>2.8799000000000001</v>
      </c>
      <c r="D5894" s="8">
        <v>0.9135000000000002</v>
      </c>
      <c r="E5894" s="8">
        <v>2.35</v>
      </c>
      <c r="F5894" s="8">
        <v>3.44</v>
      </c>
      <c r="G5894" s="8">
        <v>93.45</v>
      </c>
      <c r="H5894" s="8"/>
      <c r="I5894" s="8"/>
      <c r="J5894" s="8"/>
      <c r="N5894" s="7"/>
      <c r="O5894" s="8"/>
      <c r="P5894" s="8"/>
      <c r="Q5894" s="8"/>
      <c r="R5894" s="8"/>
      <c r="S5894" s="8"/>
      <c r="T5894" s="8"/>
      <c r="U5894" s="8"/>
      <c r="V5894" s="8"/>
      <c r="W5894" s="8"/>
    </row>
    <row r="5895" spans="1:23" ht="14.25" customHeight="1">
      <c r="A5895" s="7">
        <v>37768</v>
      </c>
      <c r="B5895" s="8">
        <v>2.0607000000000002</v>
      </c>
      <c r="C5895" s="8">
        <v>2.8527</v>
      </c>
      <c r="D5895" s="8">
        <v>0.79199999999999982</v>
      </c>
      <c r="E5895" s="8">
        <v>2.34</v>
      </c>
      <c r="F5895" s="8">
        <v>3.41</v>
      </c>
      <c r="G5895" s="8">
        <v>92.72</v>
      </c>
      <c r="H5895" s="8"/>
      <c r="I5895" s="8"/>
      <c r="J5895" s="8"/>
      <c r="N5895" s="7"/>
      <c r="O5895" s="8"/>
      <c r="P5895" s="8"/>
      <c r="Q5895" s="8"/>
      <c r="R5895" s="8"/>
      <c r="S5895" s="8"/>
      <c r="T5895" s="8"/>
      <c r="U5895" s="8"/>
      <c r="V5895" s="8"/>
      <c r="W5895" s="8"/>
    </row>
    <row r="5896" spans="1:23" ht="14.25" customHeight="1">
      <c r="A5896" s="7">
        <v>37767</v>
      </c>
      <c r="B5896" s="8">
        <v>2.0295000000000001</v>
      </c>
      <c r="C5896" s="8">
        <v>2.8538999999999999</v>
      </c>
      <c r="D5896" s="8">
        <v>0.8243999999999998</v>
      </c>
      <c r="E5896" s="8">
        <v>2.33</v>
      </c>
      <c r="F5896" s="8">
        <v>3.34</v>
      </c>
      <c r="G5896" s="8">
        <v>93.05</v>
      </c>
      <c r="H5896" s="8"/>
      <c r="I5896" s="8"/>
      <c r="J5896" s="8"/>
      <c r="N5896" s="7"/>
      <c r="O5896" s="8"/>
      <c r="P5896" s="8"/>
      <c r="Q5896" s="8"/>
      <c r="R5896" s="8"/>
      <c r="S5896" s="8"/>
      <c r="T5896" s="8"/>
      <c r="U5896" s="8"/>
      <c r="V5896" s="8"/>
      <c r="W5896" s="8"/>
    </row>
    <row r="5897" spans="1:23" ht="14.25" customHeight="1">
      <c r="A5897" s="7">
        <v>37764</v>
      </c>
      <c r="B5897" s="8">
        <v>2.0562</v>
      </c>
      <c r="C5897" s="8">
        <v>2.7987000000000002</v>
      </c>
      <c r="D5897" s="8">
        <v>0.74250000000000016</v>
      </c>
      <c r="E5897" s="8">
        <v>2.33</v>
      </c>
      <c r="F5897" s="8">
        <v>3.34</v>
      </c>
      <c r="G5897" s="8">
        <v>93.05</v>
      </c>
      <c r="H5897" s="8"/>
      <c r="I5897" s="8"/>
      <c r="J5897" s="8"/>
      <c r="N5897" s="7"/>
      <c r="O5897" s="8"/>
      <c r="P5897" s="8"/>
      <c r="Q5897" s="8"/>
      <c r="R5897" s="8"/>
      <c r="S5897" s="8"/>
      <c r="T5897" s="8"/>
      <c r="U5897" s="8"/>
      <c r="V5897" s="8"/>
      <c r="W5897" s="8"/>
    </row>
    <row r="5898" spans="1:23" ht="14.25" customHeight="1">
      <c r="A5898" s="7">
        <v>37763</v>
      </c>
      <c r="B5898" s="8">
        <v>2.0211000000000001</v>
      </c>
      <c r="C5898" s="8">
        <v>2.9155000000000002</v>
      </c>
      <c r="D5898" s="8">
        <v>0.89440000000000008</v>
      </c>
      <c r="E5898" s="8">
        <v>2.3199999999999998</v>
      </c>
      <c r="F5898" s="8">
        <v>3.34</v>
      </c>
      <c r="G5898" s="8">
        <v>93.56</v>
      </c>
      <c r="H5898" s="8"/>
      <c r="I5898" s="8"/>
      <c r="J5898" s="8"/>
      <c r="N5898" s="7"/>
      <c r="O5898" s="8"/>
      <c r="P5898" s="8"/>
      <c r="Q5898" s="8"/>
      <c r="R5898" s="8"/>
      <c r="S5898" s="8"/>
      <c r="T5898" s="8"/>
      <c r="U5898" s="8"/>
      <c r="V5898" s="8"/>
      <c r="W5898" s="8"/>
    </row>
    <row r="5899" spans="1:23" ht="14.25" customHeight="1">
      <c r="A5899" s="7">
        <v>37762</v>
      </c>
      <c r="B5899" s="8">
        <v>2.0213999999999999</v>
      </c>
      <c r="C5899" s="8">
        <v>2.8849999999999998</v>
      </c>
      <c r="D5899" s="8">
        <v>0.86359999999999992</v>
      </c>
      <c r="E5899" s="8">
        <v>2.37</v>
      </c>
      <c r="F5899" s="8">
        <v>3.39</v>
      </c>
      <c r="G5899" s="8">
        <v>93.54</v>
      </c>
      <c r="H5899" s="8"/>
      <c r="I5899" s="8"/>
      <c r="J5899" s="8"/>
      <c r="N5899" s="7"/>
      <c r="O5899" s="8"/>
      <c r="P5899" s="8"/>
      <c r="Q5899" s="8"/>
      <c r="R5899" s="8"/>
      <c r="S5899" s="8"/>
      <c r="T5899" s="8"/>
      <c r="U5899" s="8"/>
      <c r="V5899" s="8"/>
      <c r="W5899" s="8"/>
    </row>
    <row r="5900" spans="1:23" ht="14.25" customHeight="1">
      <c r="A5900" s="7">
        <v>37761</v>
      </c>
      <c r="B5900" s="8">
        <v>1.9479</v>
      </c>
      <c r="C5900" s="8">
        <v>2.8340000000000001</v>
      </c>
      <c r="D5900" s="8">
        <v>0.88610000000000011</v>
      </c>
      <c r="E5900" s="8">
        <v>2.34</v>
      </c>
      <c r="F5900" s="8">
        <v>3.38</v>
      </c>
      <c r="G5900" s="8">
        <v>93.26</v>
      </c>
      <c r="H5900" s="8"/>
      <c r="I5900" s="8"/>
      <c r="J5900" s="8"/>
      <c r="N5900" s="7"/>
      <c r="O5900" s="8"/>
      <c r="P5900" s="8"/>
      <c r="Q5900" s="8"/>
      <c r="R5900" s="8"/>
      <c r="S5900" s="8"/>
      <c r="T5900" s="8"/>
      <c r="U5900" s="8"/>
      <c r="V5900" s="8"/>
      <c r="W5900" s="8"/>
    </row>
    <row r="5901" spans="1:23" ht="14.25" customHeight="1">
      <c r="A5901" s="7">
        <v>37760</v>
      </c>
      <c r="B5901" s="8">
        <v>2.0196000000000001</v>
      </c>
      <c r="C5901" s="8">
        <v>2.8938999999999999</v>
      </c>
      <c r="D5901" s="8">
        <v>0.87429999999999986</v>
      </c>
      <c r="E5901" s="8">
        <v>2.41</v>
      </c>
      <c r="F5901" s="8">
        <v>3.46</v>
      </c>
      <c r="G5901" s="8">
        <v>93.78</v>
      </c>
      <c r="H5901" s="8"/>
      <c r="I5901" s="8"/>
      <c r="J5901" s="8"/>
      <c r="N5901" s="7"/>
      <c r="O5901" s="8"/>
      <c r="P5901" s="8"/>
      <c r="Q5901" s="8"/>
      <c r="R5901" s="8"/>
      <c r="S5901" s="8"/>
      <c r="T5901" s="8"/>
      <c r="U5901" s="8"/>
      <c r="V5901" s="8"/>
      <c r="W5901" s="8"/>
    </row>
    <row r="5902" spans="1:23" ht="14.25" customHeight="1">
      <c r="A5902" s="7">
        <v>37757</v>
      </c>
      <c r="B5902" s="8">
        <v>2.0911</v>
      </c>
      <c r="C5902" s="8">
        <v>2.6619999999999999</v>
      </c>
      <c r="D5902" s="8">
        <v>0.57089999999999996</v>
      </c>
      <c r="E5902" s="8">
        <v>2.4300000000000002</v>
      </c>
      <c r="F5902" s="8">
        <v>3.46</v>
      </c>
      <c r="G5902" s="8">
        <v>94.08</v>
      </c>
      <c r="H5902" s="8"/>
      <c r="I5902" s="8"/>
      <c r="J5902" s="8"/>
      <c r="N5902" s="7"/>
      <c r="O5902" s="8"/>
      <c r="P5902" s="8"/>
      <c r="Q5902" s="8"/>
      <c r="R5902" s="8"/>
      <c r="S5902" s="8"/>
      <c r="T5902" s="8"/>
      <c r="U5902" s="8"/>
      <c r="V5902" s="8"/>
      <c r="W5902" s="8"/>
    </row>
    <row r="5903" spans="1:23" ht="14.25" customHeight="1">
      <c r="A5903" s="7">
        <v>37756</v>
      </c>
      <c r="B5903" s="8">
        <v>2.093</v>
      </c>
      <c r="C5903" s="8">
        <v>2.8647999999999998</v>
      </c>
      <c r="D5903" s="8">
        <v>0.77179999999999982</v>
      </c>
      <c r="E5903" s="8">
        <v>2.52</v>
      </c>
      <c r="F5903" s="8">
        <v>3.53</v>
      </c>
      <c r="G5903" s="8">
        <v>95.22</v>
      </c>
      <c r="H5903" s="8"/>
      <c r="I5903" s="8"/>
      <c r="J5903" s="8"/>
      <c r="N5903" s="7"/>
      <c r="O5903" s="8"/>
      <c r="P5903" s="8"/>
      <c r="Q5903" s="8"/>
      <c r="R5903" s="8"/>
      <c r="S5903" s="8"/>
      <c r="T5903" s="8"/>
      <c r="U5903" s="8"/>
      <c r="V5903" s="8"/>
      <c r="W5903" s="8"/>
    </row>
    <row r="5904" spans="1:23" ht="14.25" customHeight="1">
      <c r="A5904" s="7">
        <v>37755</v>
      </c>
      <c r="B5904" s="8">
        <v>2.0981999999999998</v>
      </c>
      <c r="C5904" s="8">
        <v>2.8496999999999999</v>
      </c>
      <c r="D5904" s="8">
        <v>0.75150000000000006</v>
      </c>
      <c r="E5904" s="8">
        <v>2.4700000000000002</v>
      </c>
      <c r="F5904" s="8">
        <v>3.53</v>
      </c>
      <c r="G5904" s="8">
        <v>94.58</v>
      </c>
      <c r="H5904" s="8"/>
      <c r="I5904" s="8"/>
      <c r="J5904" s="8"/>
      <c r="N5904" s="7"/>
      <c r="O5904" s="8"/>
      <c r="P5904" s="8"/>
      <c r="Q5904" s="8"/>
      <c r="R5904" s="8"/>
      <c r="S5904" s="8"/>
      <c r="T5904" s="8"/>
      <c r="U5904" s="8"/>
      <c r="V5904" s="8"/>
      <c r="W5904" s="8"/>
    </row>
    <row r="5905" spans="1:23" ht="14.25" customHeight="1">
      <c r="A5905" s="7">
        <v>37754</v>
      </c>
      <c r="B5905" s="8">
        <v>2.0247000000000002</v>
      </c>
      <c r="C5905" s="8">
        <v>2.9152999999999998</v>
      </c>
      <c r="D5905" s="8">
        <v>0.89059999999999961</v>
      </c>
      <c r="E5905" s="8">
        <v>2.58</v>
      </c>
      <c r="F5905" s="8">
        <v>3.63</v>
      </c>
      <c r="G5905" s="8">
        <v>94.72</v>
      </c>
      <c r="H5905" s="8"/>
      <c r="I5905" s="8"/>
      <c r="J5905" s="8"/>
      <c r="N5905" s="7"/>
      <c r="O5905" s="8"/>
      <c r="P5905" s="8"/>
      <c r="Q5905" s="8"/>
      <c r="R5905" s="8"/>
      <c r="S5905" s="8"/>
      <c r="T5905" s="8"/>
      <c r="U5905" s="8"/>
      <c r="V5905" s="8"/>
      <c r="W5905" s="8"/>
    </row>
    <row r="5906" spans="1:23" ht="14.25" customHeight="1">
      <c r="A5906" s="7">
        <v>37753</v>
      </c>
      <c r="B5906" s="8">
        <v>2.0682999999999998</v>
      </c>
      <c r="C5906" s="8">
        <v>2.7021000000000002</v>
      </c>
      <c r="D5906" s="8">
        <v>0.63380000000000036</v>
      </c>
      <c r="E5906" s="8">
        <v>2.58</v>
      </c>
      <c r="F5906" s="8">
        <v>3.64</v>
      </c>
      <c r="G5906" s="8">
        <v>94.55</v>
      </c>
      <c r="H5906" s="8"/>
      <c r="I5906" s="8"/>
      <c r="J5906" s="8"/>
      <c r="N5906" s="7"/>
      <c r="O5906" s="8"/>
      <c r="P5906" s="8"/>
      <c r="Q5906" s="8"/>
      <c r="R5906" s="8"/>
      <c r="S5906" s="8"/>
      <c r="T5906" s="8"/>
      <c r="U5906" s="8"/>
      <c r="V5906" s="8"/>
      <c r="W5906" s="8"/>
    </row>
    <row r="5907" spans="1:23" ht="14.25" customHeight="1">
      <c r="A5907" s="7">
        <v>37750</v>
      </c>
      <c r="B5907" s="8">
        <v>2.0817999999999999</v>
      </c>
      <c r="C5907" s="8">
        <v>2.7416</v>
      </c>
      <c r="D5907" s="8">
        <v>0.65980000000000016</v>
      </c>
      <c r="E5907" s="8">
        <v>2.61</v>
      </c>
      <c r="F5907" s="8">
        <v>3.69</v>
      </c>
      <c r="G5907" s="8">
        <v>94.98</v>
      </c>
      <c r="H5907" s="8"/>
      <c r="I5907" s="8"/>
      <c r="J5907" s="8"/>
      <c r="N5907" s="7"/>
      <c r="O5907" s="8"/>
      <c r="P5907" s="8"/>
      <c r="Q5907" s="8"/>
      <c r="R5907" s="8"/>
      <c r="S5907" s="8"/>
      <c r="T5907" s="8"/>
      <c r="U5907" s="8"/>
      <c r="V5907" s="8"/>
      <c r="W5907" s="8"/>
    </row>
    <row r="5908" spans="1:23" ht="14.25" customHeight="1">
      <c r="A5908" s="7">
        <v>37749</v>
      </c>
      <c r="B5908" s="8">
        <v>2.0339999999999998</v>
      </c>
      <c r="C5908" s="8">
        <v>2.8742999999999999</v>
      </c>
      <c r="D5908" s="8">
        <v>0.84030000000000005</v>
      </c>
      <c r="E5908" s="8">
        <v>2.62</v>
      </c>
      <c r="F5908" s="8">
        <v>3.7</v>
      </c>
      <c r="G5908" s="8">
        <v>94.93</v>
      </c>
      <c r="H5908" s="8"/>
      <c r="I5908" s="8"/>
      <c r="J5908" s="8"/>
      <c r="N5908" s="7"/>
      <c r="O5908" s="8"/>
      <c r="P5908" s="8"/>
      <c r="Q5908" s="8"/>
      <c r="R5908" s="8"/>
      <c r="S5908" s="8"/>
      <c r="T5908" s="8"/>
      <c r="U5908" s="8"/>
      <c r="V5908" s="8"/>
      <c r="W5908" s="8"/>
    </row>
    <row r="5909" spans="1:23" ht="14.25" customHeight="1">
      <c r="A5909" s="7">
        <v>37748</v>
      </c>
      <c r="B5909" s="8">
        <v>2.0608</v>
      </c>
      <c r="C5909" s="8">
        <v>2.8652000000000002</v>
      </c>
      <c r="D5909" s="8">
        <v>0.80440000000000023</v>
      </c>
      <c r="E5909" s="8">
        <v>2.64</v>
      </c>
      <c r="F5909" s="8">
        <v>3.72</v>
      </c>
      <c r="G5909" s="8">
        <v>95.58</v>
      </c>
      <c r="H5909" s="8"/>
      <c r="I5909" s="8"/>
      <c r="J5909" s="8"/>
      <c r="N5909" s="7"/>
      <c r="O5909" s="8"/>
      <c r="P5909" s="8"/>
      <c r="Q5909" s="8"/>
      <c r="R5909" s="8"/>
      <c r="S5909" s="8"/>
      <c r="T5909" s="8"/>
      <c r="U5909" s="8"/>
      <c r="V5909" s="8"/>
      <c r="W5909" s="8"/>
    </row>
    <row r="5910" spans="1:23" ht="14.25" customHeight="1">
      <c r="A5910" s="7">
        <v>37747</v>
      </c>
      <c r="B5910" s="8">
        <v>2.052</v>
      </c>
      <c r="C5910" s="8">
        <v>2.7789000000000001</v>
      </c>
      <c r="D5910" s="8">
        <v>0.7269000000000001</v>
      </c>
      <c r="E5910" s="8">
        <v>2.76</v>
      </c>
      <c r="F5910" s="8">
        <v>3.84</v>
      </c>
      <c r="G5910" s="8">
        <v>95.34</v>
      </c>
      <c r="H5910" s="8"/>
      <c r="I5910" s="8"/>
      <c r="J5910" s="8"/>
      <c r="N5910" s="7"/>
      <c r="O5910" s="8"/>
      <c r="P5910" s="8"/>
      <c r="Q5910" s="8"/>
      <c r="R5910" s="8"/>
      <c r="S5910" s="8"/>
      <c r="T5910" s="8"/>
      <c r="U5910" s="8"/>
      <c r="V5910" s="8"/>
      <c r="W5910" s="8"/>
    </row>
    <row r="5911" spans="1:23" ht="14.25" customHeight="1">
      <c r="A5911" s="7">
        <v>37746</v>
      </c>
      <c r="B5911" s="8">
        <v>2.1879</v>
      </c>
      <c r="C5911" s="8">
        <v>2.8340000000000001</v>
      </c>
      <c r="D5911" s="8">
        <v>0.64610000000000012</v>
      </c>
      <c r="E5911" s="8">
        <v>2.87</v>
      </c>
      <c r="F5911" s="8">
        <v>3.92</v>
      </c>
      <c r="G5911" s="8">
        <v>96.37</v>
      </c>
      <c r="H5911" s="8"/>
      <c r="I5911" s="8"/>
      <c r="J5911" s="8"/>
      <c r="N5911" s="7"/>
      <c r="O5911" s="8"/>
      <c r="P5911" s="8"/>
      <c r="Q5911" s="8"/>
      <c r="R5911" s="8"/>
      <c r="S5911" s="8"/>
      <c r="T5911" s="8"/>
      <c r="U5911" s="8"/>
      <c r="V5911" s="8"/>
      <c r="W5911" s="8"/>
    </row>
    <row r="5912" spans="1:23" ht="14.25" customHeight="1">
      <c r="A5912" s="7">
        <v>37743</v>
      </c>
      <c r="B5912" s="8">
        <v>2.1879</v>
      </c>
      <c r="C5912" s="8">
        <v>2.8340000000000001</v>
      </c>
      <c r="D5912" s="8">
        <v>0.64610000000000012</v>
      </c>
      <c r="E5912" s="8">
        <v>2.9</v>
      </c>
      <c r="F5912" s="8">
        <v>3.94</v>
      </c>
      <c r="G5912" s="8">
        <v>96.76</v>
      </c>
      <c r="H5912" s="8"/>
      <c r="I5912" s="8"/>
      <c r="J5912" s="8"/>
      <c r="N5912" s="7"/>
      <c r="O5912" s="8"/>
      <c r="P5912" s="8"/>
      <c r="Q5912" s="8"/>
      <c r="R5912" s="8"/>
      <c r="S5912" s="8"/>
      <c r="T5912" s="8"/>
      <c r="U5912" s="8"/>
      <c r="V5912" s="8"/>
      <c r="W5912" s="8"/>
    </row>
    <row r="5913" spans="1:23" ht="14.25" customHeight="1">
      <c r="A5913" s="7">
        <v>37742</v>
      </c>
      <c r="B5913" s="8">
        <v>2.1879</v>
      </c>
      <c r="C5913" s="8">
        <v>2.8340000000000001</v>
      </c>
      <c r="D5913" s="8">
        <v>0.64610000000000012</v>
      </c>
      <c r="E5913" s="8">
        <v>2.82</v>
      </c>
      <c r="F5913" s="8">
        <v>3.88</v>
      </c>
      <c r="G5913" s="8">
        <v>96.7</v>
      </c>
      <c r="H5913" s="8"/>
      <c r="I5913" s="8"/>
      <c r="J5913" s="8"/>
      <c r="N5913" s="7"/>
      <c r="O5913" s="8"/>
      <c r="P5913" s="8"/>
      <c r="Q5913" s="8"/>
      <c r="R5913" s="8"/>
      <c r="S5913" s="8"/>
      <c r="T5913" s="8"/>
      <c r="U5913" s="8"/>
      <c r="V5913" s="8"/>
      <c r="W5913" s="8"/>
    </row>
    <row r="5914" spans="1:23" ht="14.25" customHeight="1">
      <c r="A5914" s="7">
        <v>37741</v>
      </c>
      <c r="B5914" s="8">
        <v>2.1879</v>
      </c>
      <c r="C5914" s="8">
        <v>2.8340000000000001</v>
      </c>
      <c r="D5914" s="8">
        <v>0.64610000000000012</v>
      </c>
      <c r="E5914" s="8">
        <v>2.85</v>
      </c>
      <c r="F5914" s="8">
        <v>3.89</v>
      </c>
      <c r="G5914" s="8">
        <v>97.19</v>
      </c>
      <c r="H5914" s="8"/>
      <c r="I5914" s="8"/>
      <c r="J5914" s="8"/>
      <c r="N5914" s="7"/>
      <c r="O5914" s="8"/>
      <c r="P5914" s="8"/>
      <c r="Q5914" s="8"/>
      <c r="R5914" s="8"/>
      <c r="S5914" s="8"/>
      <c r="T5914" s="8"/>
      <c r="U5914" s="8"/>
      <c r="V5914" s="8"/>
      <c r="W5914" s="8"/>
    </row>
    <row r="5915" spans="1:23" ht="14.25" customHeight="1">
      <c r="A5915" s="7">
        <v>37740</v>
      </c>
      <c r="B5915" s="8">
        <v>2.1879</v>
      </c>
      <c r="C5915" s="8">
        <v>2.8340000000000001</v>
      </c>
      <c r="D5915" s="8">
        <v>0.64610000000000012</v>
      </c>
      <c r="E5915" s="8">
        <v>2.94</v>
      </c>
      <c r="F5915" s="8">
        <v>3.96</v>
      </c>
      <c r="G5915" s="8">
        <v>98.02</v>
      </c>
      <c r="H5915" s="8"/>
      <c r="I5915" s="8"/>
      <c r="J5915" s="8"/>
      <c r="N5915" s="7"/>
      <c r="O5915" s="8"/>
      <c r="P5915" s="8"/>
      <c r="Q5915" s="8"/>
      <c r="R5915" s="8"/>
      <c r="S5915" s="8"/>
      <c r="T5915" s="8"/>
      <c r="U5915" s="8"/>
      <c r="V5915" s="8"/>
      <c r="W5915" s="8"/>
    </row>
    <row r="5916" spans="1:23" ht="14.25" customHeight="1">
      <c r="A5916" s="7">
        <v>37739</v>
      </c>
      <c r="B5916" s="8">
        <v>2.2170000000000001</v>
      </c>
      <c r="C5916" s="8">
        <v>2.9733000000000001</v>
      </c>
      <c r="D5916" s="8">
        <v>0.75629999999999997</v>
      </c>
      <c r="E5916" s="8">
        <v>2.9</v>
      </c>
      <c r="F5916" s="8">
        <v>3.92</v>
      </c>
      <c r="G5916" s="8">
        <v>98.67</v>
      </c>
      <c r="H5916" s="8"/>
      <c r="I5916" s="8"/>
      <c r="J5916" s="8"/>
      <c r="N5916" s="7"/>
      <c r="O5916" s="8"/>
      <c r="P5916" s="8"/>
      <c r="Q5916" s="8"/>
      <c r="R5916" s="8"/>
      <c r="S5916" s="8"/>
      <c r="T5916" s="8"/>
      <c r="U5916" s="8"/>
      <c r="V5916" s="8"/>
      <c r="W5916" s="8"/>
    </row>
    <row r="5917" spans="1:23" ht="14.25" customHeight="1">
      <c r="A5917" s="7">
        <v>37736</v>
      </c>
      <c r="B5917" s="8">
        <v>2.1402999999999999</v>
      </c>
      <c r="C5917" s="8">
        <v>2.8706999999999998</v>
      </c>
      <c r="D5917" s="8">
        <v>0.73039999999999994</v>
      </c>
      <c r="E5917" s="8">
        <v>2.88</v>
      </c>
      <c r="F5917" s="8">
        <v>3.91</v>
      </c>
      <c r="G5917" s="8">
        <v>98.36</v>
      </c>
      <c r="H5917" s="8"/>
      <c r="I5917" s="8"/>
      <c r="J5917" s="8"/>
      <c r="N5917" s="7"/>
      <c r="O5917" s="8"/>
      <c r="P5917" s="8"/>
      <c r="Q5917" s="8"/>
      <c r="R5917" s="8"/>
      <c r="S5917" s="8"/>
      <c r="T5917" s="8"/>
      <c r="U5917" s="8"/>
      <c r="V5917" s="8"/>
      <c r="W5917" s="8"/>
    </row>
    <row r="5918" spans="1:23" ht="14.25" customHeight="1">
      <c r="A5918" s="7">
        <v>37735</v>
      </c>
      <c r="B5918" s="8">
        <v>1.7678</v>
      </c>
      <c r="C5918" s="8">
        <v>3.4933000000000001</v>
      </c>
      <c r="D5918" s="8">
        <v>1.7255</v>
      </c>
      <c r="E5918" s="8">
        <v>2.92</v>
      </c>
      <c r="F5918" s="8">
        <v>3.93</v>
      </c>
      <c r="G5918" s="8">
        <v>98.33</v>
      </c>
      <c r="H5918" s="8"/>
      <c r="I5918" s="8"/>
      <c r="J5918" s="8"/>
      <c r="N5918" s="7"/>
      <c r="O5918" s="8"/>
      <c r="P5918" s="8"/>
      <c r="Q5918" s="8"/>
      <c r="R5918" s="8"/>
      <c r="S5918" s="8"/>
      <c r="T5918" s="8"/>
      <c r="U5918" s="8"/>
      <c r="V5918" s="8"/>
      <c r="W5918" s="8"/>
    </row>
    <row r="5919" spans="1:23" ht="14.25" customHeight="1">
      <c r="A5919" s="7">
        <v>37734</v>
      </c>
      <c r="B5919" s="8">
        <v>2.0095999999999998</v>
      </c>
      <c r="C5919" s="8">
        <v>2.8197999999999999</v>
      </c>
      <c r="D5919" s="8">
        <v>0.81020000000000003</v>
      </c>
      <c r="E5919" s="8">
        <v>3.02</v>
      </c>
      <c r="F5919" s="8">
        <v>4.0199999999999996</v>
      </c>
      <c r="G5919" s="8">
        <v>98.78</v>
      </c>
      <c r="H5919" s="8"/>
      <c r="I5919" s="8"/>
      <c r="J5919" s="8"/>
      <c r="N5919" s="7"/>
      <c r="O5919" s="8"/>
      <c r="P5919" s="8"/>
      <c r="Q5919" s="8"/>
      <c r="R5919" s="8"/>
      <c r="S5919" s="8"/>
      <c r="T5919" s="8"/>
      <c r="U5919" s="8"/>
      <c r="V5919" s="8"/>
      <c r="W5919" s="8"/>
    </row>
    <row r="5920" spans="1:23" ht="14.25" customHeight="1">
      <c r="A5920" s="7">
        <v>37733</v>
      </c>
      <c r="B5920" s="8">
        <v>0.36559999999999998</v>
      </c>
      <c r="C5920" s="8">
        <v>3.3121999999999998</v>
      </c>
      <c r="D5920" s="8">
        <v>2.9465999999999997</v>
      </c>
      <c r="E5920" s="8">
        <v>3.01</v>
      </c>
      <c r="F5920" s="8">
        <v>4.01</v>
      </c>
      <c r="G5920" s="8">
        <v>98.73</v>
      </c>
      <c r="H5920" s="8"/>
      <c r="I5920" s="8"/>
      <c r="J5920" s="8"/>
      <c r="N5920" s="7"/>
      <c r="O5920" s="8"/>
      <c r="P5920" s="8"/>
      <c r="Q5920" s="8"/>
      <c r="R5920" s="8"/>
      <c r="S5920" s="8"/>
      <c r="T5920" s="8"/>
      <c r="U5920" s="8"/>
      <c r="V5920" s="8"/>
      <c r="W5920" s="8"/>
    </row>
    <row r="5921" spans="1:23" ht="14.25" customHeight="1">
      <c r="A5921" s="7">
        <v>37732</v>
      </c>
      <c r="B5921" s="8">
        <v>2.1080000000000001</v>
      </c>
      <c r="C5921" s="8">
        <v>2.8121999999999998</v>
      </c>
      <c r="D5921" s="8">
        <v>0.70419999999999972</v>
      </c>
      <c r="E5921" s="8">
        <v>3.03</v>
      </c>
      <c r="F5921" s="8">
        <v>4</v>
      </c>
      <c r="G5921" s="8">
        <v>99.59</v>
      </c>
      <c r="H5921" s="8"/>
      <c r="I5921" s="8"/>
      <c r="J5921" s="8"/>
      <c r="N5921" s="7"/>
      <c r="O5921" s="8"/>
      <c r="P5921" s="8"/>
      <c r="Q5921" s="8"/>
      <c r="R5921" s="8"/>
      <c r="S5921" s="8"/>
      <c r="T5921" s="8"/>
      <c r="U5921" s="8"/>
      <c r="V5921" s="8"/>
      <c r="W5921" s="8"/>
    </row>
    <row r="5922" spans="1:23" ht="14.25" customHeight="1">
      <c r="A5922" s="7">
        <v>37729</v>
      </c>
      <c r="B5922" s="8">
        <v>2.1120999999999999</v>
      </c>
      <c r="C5922" s="8">
        <v>2.9659</v>
      </c>
      <c r="D5922" s="8">
        <v>0.85380000000000011</v>
      </c>
      <c r="E5922" s="8">
        <v>2.99</v>
      </c>
      <c r="F5922" s="8">
        <v>3.98</v>
      </c>
      <c r="G5922" s="8">
        <v>99.3</v>
      </c>
      <c r="H5922" s="8"/>
      <c r="I5922" s="8"/>
      <c r="J5922" s="8"/>
      <c r="N5922" s="7"/>
      <c r="O5922" s="8"/>
      <c r="P5922" s="8"/>
      <c r="Q5922" s="8"/>
      <c r="R5922" s="8"/>
      <c r="S5922" s="8"/>
      <c r="T5922" s="8"/>
      <c r="U5922" s="8"/>
      <c r="V5922" s="8"/>
      <c r="W5922" s="8"/>
    </row>
    <row r="5923" spans="1:23" ht="14.25" customHeight="1">
      <c r="A5923" s="7">
        <v>37728</v>
      </c>
      <c r="B5923" s="8">
        <v>2.0760999999999998</v>
      </c>
      <c r="C5923" s="8">
        <v>3.3637000000000001</v>
      </c>
      <c r="D5923" s="8">
        <v>1.2876000000000003</v>
      </c>
      <c r="E5923" s="8">
        <v>2.99</v>
      </c>
      <c r="F5923" s="8">
        <v>3.98</v>
      </c>
      <c r="G5923" s="8">
        <v>99.3</v>
      </c>
      <c r="H5923" s="8"/>
      <c r="I5923" s="8"/>
      <c r="J5923" s="8"/>
      <c r="N5923" s="7"/>
      <c r="O5923" s="8"/>
      <c r="P5923" s="8"/>
      <c r="Q5923" s="8"/>
      <c r="R5923" s="8"/>
      <c r="S5923" s="8"/>
      <c r="T5923" s="8"/>
      <c r="U5923" s="8"/>
      <c r="V5923" s="8"/>
      <c r="W5923" s="8"/>
    </row>
    <row r="5924" spans="1:23" ht="14.25" customHeight="1">
      <c r="A5924" s="7">
        <v>37727</v>
      </c>
      <c r="B5924" s="8">
        <v>2.0215000000000001</v>
      </c>
      <c r="C5924" s="8">
        <v>2.9653999999999998</v>
      </c>
      <c r="D5924" s="8">
        <v>0.94389999999999974</v>
      </c>
      <c r="E5924" s="8">
        <v>2.95</v>
      </c>
      <c r="F5924" s="8">
        <v>3.96</v>
      </c>
      <c r="G5924" s="8">
        <v>99.06</v>
      </c>
      <c r="H5924" s="8"/>
      <c r="I5924" s="8"/>
      <c r="J5924" s="8"/>
      <c r="N5924" s="7"/>
      <c r="O5924" s="8"/>
      <c r="P5924" s="8"/>
      <c r="Q5924" s="8"/>
      <c r="R5924" s="8"/>
      <c r="S5924" s="8"/>
      <c r="T5924" s="8"/>
      <c r="U5924" s="8"/>
      <c r="V5924" s="8"/>
      <c r="W5924" s="8"/>
    </row>
    <row r="5925" spans="1:23" ht="14.25" customHeight="1">
      <c r="A5925" s="7">
        <v>37726</v>
      </c>
      <c r="B5925" s="8">
        <v>2.0606</v>
      </c>
      <c r="C5925" s="8">
        <v>2.8954</v>
      </c>
      <c r="D5925" s="8">
        <v>0.83479999999999999</v>
      </c>
      <c r="E5925" s="8">
        <v>2.96</v>
      </c>
      <c r="F5925" s="8">
        <v>3.98</v>
      </c>
      <c r="G5925" s="8">
        <v>99.76</v>
      </c>
      <c r="H5925" s="8"/>
      <c r="I5925" s="8"/>
      <c r="J5925" s="8"/>
      <c r="N5925" s="7"/>
      <c r="O5925" s="8"/>
      <c r="P5925" s="8"/>
      <c r="Q5925" s="8"/>
      <c r="R5925" s="8"/>
      <c r="S5925" s="8"/>
      <c r="T5925" s="8"/>
      <c r="U5925" s="8"/>
      <c r="V5925" s="8"/>
      <c r="W5925" s="8"/>
    </row>
    <row r="5926" spans="1:23" ht="14.25" customHeight="1">
      <c r="A5926" s="7">
        <v>37725</v>
      </c>
      <c r="B5926" s="8">
        <v>0.56889999999999996</v>
      </c>
      <c r="C5926" s="8">
        <v>3.3414999999999999</v>
      </c>
      <c r="D5926" s="8">
        <v>2.7725999999999997</v>
      </c>
      <c r="E5926" s="8">
        <v>3.02</v>
      </c>
      <c r="F5926" s="8">
        <v>4.04</v>
      </c>
      <c r="G5926" s="8">
        <v>99.96</v>
      </c>
      <c r="H5926" s="8"/>
      <c r="I5926" s="8"/>
      <c r="J5926" s="8"/>
      <c r="N5926" s="7"/>
      <c r="O5926" s="8"/>
      <c r="P5926" s="8"/>
      <c r="Q5926" s="8"/>
      <c r="R5926" s="8"/>
      <c r="S5926" s="8"/>
      <c r="T5926" s="8"/>
      <c r="U5926" s="8"/>
      <c r="V5926" s="8"/>
      <c r="W5926" s="8"/>
    </row>
    <row r="5927" spans="1:23" ht="14.25" customHeight="1">
      <c r="A5927" s="7">
        <v>37722</v>
      </c>
      <c r="B5927" s="8">
        <v>2.1844999999999999</v>
      </c>
      <c r="C5927" s="8">
        <v>3.0019</v>
      </c>
      <c r="D5927" s="8">
        <v>0.81740000000000013</v>
      </c>
      <c r="E5927" s="8">
        <v>2.95</v>
      </c>
      <c r="F5927" s="8">
        <v>4</v>
      </c>
      <c r="G5927" s="8">
        <v>100.18</v>
      </c>
      <c r="H5927" s="8"/>
      <c r="I5927" s="8"/>
      <c r="J5927" s="8"/>
      <c r="N5927" s="7"/>
      <c r="O5927" s="8"/>
      <c r="P5927" s="8"/>
      <c r="Q5927" s="8"/>
      <c r="R5927" s="8"/>
      <c r="S5927" s="8"/>
      <c r="T5927" s="8"/>
      <c r="U5927" s="8"/>
      <c r="V5927" s="8"/>
      <c r="W5927" s="8"/>
    </row>
    <row r="5928" spans="1:23" ht="14.25" customHeight="1">
      <c r="A5928" s="7">
        <v>37721</v>
      </c>
      <c r="B5928" s="8">
        <v>2.0135999999999998</v>
      </c>
      <c r="C5928" s="8">
        <v>3.3454999999999999</v>
      </c>
      <c r="D5928" s="8">
        <v>1.3319000000000001</v>
      </c>
      <c r="E5928" s="8">
        <v>2.89</v>
      </c>
      <c r="F5928" s="8">
        <v>3.95</v>
      </c>
      <c r="G5928" s="8">
        <v>99.82</v>
      </c>
      <c r="H5928" s="8"/>
      <c r="I5928" s="8"/>
      <c r="J5928" s="8"/>
      <c r="N5928" s="7"/>
      <c r="O5928" s="8"/>
      <c r="P5928" s="8"/>
      <c r="Q5928" s="8"/>
      <c r="R5928" s="8"/>
      <c r="S5928" s="8"/>
      <c r="T5928" s="8"/>
      <c r="U5928" s="8"/>
      <c r="V5928" s="8"/>
      <c r="W5928" s="8"/>
    </row>
    <row r="5929" spans="1:23" ht="14.25" customHeight="1">
      <c r="A5929" s="7">
        <v>37720</v>
      </c>
      <c r="B5929" s="8">
        <v>2.0051999999999999</v>
      </c>
      <c r="C5929" s="8">
        <v>2.9295</v>
      </c>
      <c r="D5929" s="8">
        <v>0.92430000000000012</v>
      </c>
      <c r="E5929" s="8">
        <v>2.87</v>
      </c>
      <c r="F5929" s="8">
        <v>3.93</v>
      </c>
      <c r="G5929" s="8">
        <v>100.16</v>
      </c>
      <c r="H5929" s="8"/>
      <c r="I5929" s="8"/>
      <c r="J5929" s="8"/>
      <c r="N5929" s="7"/>
      <c r="O5929" s="8"/>
      <c r="P5929" s="8"/>
      <c r="Q5929" s="8"/>
      <c r="R5929" s="8"/>
      <c r="S5929" s="8"/>
      <c r="T5929" s="8"/>
      <c r="U5929" s="8"/>
      <c r="V5929" s="8"/>
      <c r="W5929" s="8"/>
    </row>
    <row r="5930" spans="1:23" ht="14.25" customHeight="1">
      <c r="A5930" s="7">
        <v>37719</v>
      </c>
      <c r="B5930" s="8">
        <v>2.0503</v>
      </c>
      <c r="C5930" s="8">
        <v>2.7717999999999998</v>
      </c>
      <c r="D5930" s="8">
        <v>0.72149999999999981</v>
      </c>
      <c r="E5930" s="8">
        <v>2.91</v>
      </c>
      <c r="F5930" s="8">
        <v>3.95</v>
      </c>
      <c r="G5930" s="8">
        <v>100.51</v>
      </c>
      <c r="H5930" s="8"/>
      <c r="I5930" s="8"/>
      <c r="J5930" s="8"/>
      <c r="N5930" s="7"/>
      <c r="O5930" s="8"/>
      <c r="P5930" s="8"/>
      <c r="Q5930" s="8"/>
      <c r="R5930" s="8"/>
      <c r="S5930" s="8"/>
      <c r="T5930" s="8"/>
      <c r="U5930" s="8"/>
      <c r="V5930" s="8"/>
      <c r="W5930" s="8"/>
    </row>
    <row r="5931" spans="1:23" ht="14.25" customHeight="1">
      <c r="A5931" s="7">
        <v>37718</v>
      </c>
      <c r="B5931" s="8">
        <v>2.0510999999999999</v>
      </c>
      <c r="C5931" s="8">
        <v>2.9188999999999998</v>
      </c>
      <c r="D5931" s="8">
        <v>0.8677999999999999</v>
      </c>
      <c r="E5931" s="8">
        <v>2.99</v>
      </c>
      <c r="F5931" s="8">
        <v>4.03</v>
      </c>
      <c r="G5931" s="8">
        <v>101.04</v>
      </c>
      <c r="H5931" s="8"/>
      <c r="I5931" s="8"/>
      <c r="J5931" s="8"/>
      <c r="N5931" s="7"/>
      <c r="O5931" s="8"/>
      <c r="P5931" s="8"/>
      <c r="Q5931" s="8"/>
      <c r="R5931" s="8"/>
      <c r="S5931" s="8"/>
      <c r="T5931" s="8"/>
      <c r="U5931" s="8"/>
      <c r="V5931" s="8"/>
      <c r="W5931" s="8"/>
    </row>
    <row r="5932" spans="1:23" ht="14.25" customHeight="1">
      <c r="A5932" s="7">
        <v>37715</v>
      </c>
      <c r="B5932" s="8">
        <v>2.1536</v>
      </c>
      <c r="C5932" s="8">
        <v>2.9594999999999998</v>
      </c>
      <c r="D5932" s="8">
        <v>0.80589999999999984</v>
      </c>
      <c r="E5932" s="8">
        <v>2.88</v>
      </c>
      <c r="F5932" s="8">
        <v>3.96</v>
      </c>
      <c r="G5932" s="8">
        <v>100.44</v>
      </c>
      <c r="H5932" s="8"/>
      <c r="I5932" s="8"/>
      <c r="J5932" s="8"/>
      <c r="N5932" s="7"/>
      <c r="O5932" s="8"/>
      <c r="P5932" s="8"/>
      <c r="Q5932" s="8"/>
      <c r="R5932" s="8"/>
      <c r="S5932" s="8"/>
      <c r="T5932" s="8"/>
      <c r="U5932" s="8"/>
      <c r="V5932" s="8"/>
      <c r="W5932" s="8"/>
    </row>
    <row r="5933" spans="1:23" ht="14.25" customHeight="1">
      <c r="A5933" s="7">
        <v>37714</v>
      </c>
      <c r="B5933" s="8">
        <v>2.0813999999999999</v>
      </c>
      <c r="C5933" s="8">
        <v>2.9597000000000002</v>
      </c>
      <c r="D5933" s="8">
        <v>0.8783000000000003</v>
      </c>
      <c r="E5933" s="8">
        <v>2.87</v>
      </c>
      <c r="F5933" s="8">
        <v>3.93</v>
      </c>
      <c r="G5933" s="8">
        <v>100.34</v>
      </c>
      <c r="H5933" s="8"/>
      <c r="I5933" s="8"/>
      <c r="J5933" s="8"/>
      <c r="N5933" s="7"/>
      <c r="O5933" s="8"/>
      <c r="P5933" s="8"/>
      <c r="Q5933" s="8"/>
      <c r="R5933" s="8"/>
      <c r="S5933" s="8"/>
      <c r="T5933" s="8"/>
      <c r="U5933" s="8"/>
      <c r="V5933" s="8"/>
      <c r="W5933" s="8"/>
    </row>
    <row r="5934" spans="1:23" ht="14.25" customHeight="1">
      <c r="A5934" s="7">
        <v>37713</v>
      </c>
      <c r="B5934" s="8">
        <v>2.0969000000000002</v>
      </c>
      <c r="C5934" s="8">
        <v>2.9211999999999998</v>
      </c>
      <c r="D5934" s="8">
        <v>0.82429999999999959</v>
      </c>
      <c r="E5934" s="8">
        <v>2.89</v>
      </c>
      <c r="F5934" s="8">
        <v>3.94</v>
      </c>
      <c r="G5934" s="8">
        <v>100.08</v>
      </c>
      <c r="H5934" s="8"/>
      <c r="I5934" s="8"/>
      <c r="J5934" s="8"/>
      <c r="N5934" s="7"/>
      <c r="O5934" s="8"/>
      <c r="P5934" s="8"/>
      <c r="Q5934" s="8"/>
      <c r="R5934" s="8"/>
      <c r="S5934" s="8"/>
      <c r="T5934" s="8"/>
      <c r="U5934" s="8"/>
      <c r="V5934" s="8"/>
      <c r="W5934" s="8"/>
    </row>
    <row r="5935" spans="1:23" ht="14.25" customHeight="1">
      <c r="A5935" s="7">
        <v>37712</v>
      </c>
      <c r="B5935" s="8">
        <v>2.1522000000000001</v>
      </c>
      <c r="C5935" s="8">
        <v>2.8837999999999999</v>
      </c>
      <c r="D5935" s="8">
        <v>0.73159999999999981</v>
      </c>
      <c r="E5935" s="8">
        <v>2.78</v>
      </c>
      <c r="F5935" s="8">
        <v>3.84</v>
      </c>
      <c r="G5935" s="8">
        <v>99.15</v>
      </c>
      <c r="H5935" s="8"/>
      <c r="I5935" s="8"/>
      <c r="J5935" s="8"/>
      <c r="N5935" s="7"/>
      <c r="O5935" s="8"/>
      <c r="P5935" s="8"/>
      <c r="Q5935" s="8"/>
      <c r="R5935" s="8"/>
      <c r="S5935" s="8"/>
      <c r="T5935" s="8"/>
      <c r="U5935" s="8"/>
      <c r="V5935" s="8"/>
      <c r="W5935" s="8"/>
    </row>
    <row r="5936" spans="1:23" ht="14.25" customHeight="1">
      <c r="A5936" s="7">
        <v>37711</v>
      </c>
      <c r="B5936" s="8">
        <v>2.0499999999999998</v>
      </c>
      <c r="C5936" s="8">
        <v>2.9228000000000001</v>
      </c>
      <c r="D5936" s="8">
        <v>0.87280000000000024</v>
      </c>
      <c r="E5936" s="8">
        <v>2.78</v>
      </c>
      <c r="F5936" s="8">
        <v>3.83</v>
      </c>
      <c r="G5936" s="8">
        <v>99.06</v>
      </c>
      <c r="H5936" s="8"/>
      <c r="I5936" s="8"/>
      <c r="J5936" s="8"/>
      <c r="N5936" s="7"/>
      <c r="O5936" s="8"/>
      <c r="P5936" s="8"/>
      <c r="Q5936" s="8"/>
      <c r="R5936" s="8"/>
      <c r="S5936" s="8"/>
      <c r="T5936" s="8"/>
      <c r="U5936" s="8"/>
      <c r="V5936" s="8"/>
      <c r="W5936" s="8"/>
    </row>
    <row r="5937" spans="1:23" ht="14.25" customHeight="1">
      <c r="A5937" s="7">
        <v>37708</v>
      </c>
      <c r="B5937" s="8">
        <v>2.1213000000000002</v>
      </c>
      <c r="C5937" s="8">
        <v>3.0179999999999998</v>
      </c>
      <c r="D5937" s="8">
        <v>0.89669999999999961</v>
      </c>
      <c r="E5937" s="8">
        <v>2.86</v>
      </c>
      <c r="F5937" s="8">
        <v>3.92</v>
      </c>
      <c r="G5937" s="8">
        <v>99.96</v>
      </c>
      <c r="H5937" s="8"/>
      <c r="I5937" s="8"/>
      <c r="J5937" s="8"/>
      <c r="N5937" s="7"/>
      <c r="O5937" s="8"/>
      <c r="P5937" s="8"/>
      <c r="Q5937" s="8"/>
      <c r="R5937" s="8"/>
      <c r="S5937" s="8"/>
      <c r="T5937" s="8"/>
      <c r="U5937" s="8"/>
      <c r="V5937" s="8"/>
      <c r="W5937" s="8"/>
    </row>
    <row r="5938" spans="1:23" ht="14.25" customHeight="1">
      <c r="A5938" s="7">
        <v>37707</v>
      </c>
      <c r="B5938" s="8">
        <v>0.92279999999999995</v>
      </c>
      <c r="C5938" s="8">
        <v>3.2572999999999999</v>
      </c>
      <c r="D5938" s="8">
        <v>2.3344999999999998</v>
      </c>
      <c r="E5938" s="8">
        <v>2.92</v>
      </c>
      <c r="F5938" s="8">
        <v>3.95</v>
      </c>
      <c r="G5938" s="8">
        <v>100.55</v>
      </c>
      <c r="H5938" s="8"/>
      <c r="I5938" s="8"/>
      <c r="J5938" s="8"/>
      <c r="N5938" s="7"/>
      <c r="O5938" s="8"/>
      <c r="P5938" s="8"/>
      <c r="Q5938" s="8"/>
      <c r="R5938" s="8"/>
      <c r="S5938" s="8"/>
      <c r="T5938" s="8"/>
      <c r="U5938" s="8"/>
      <c r="V5938" s="8"/>
      <c r="W5938" s="8"/>
    </row>
    <row r="5939" spans="1:23" ht="14.25" customHeight="1">
      <c r="A5939" s="7">
        <v>37706</v>
      </c>
      <c r="B5939" s="8">
        <v>2.1118000000000001</v>
      </c>
      <c r="C5939" s="8">
        <v>2.8754</v>
      </c>
      <c r="D5939" s="8">
        <v>0.76359999999999983</v>
      </c>
      <c r="E5939" s="8">
        <v>2.94</v>
      </c>
      <c r="F5939" s="8">
        <v>3.96</v>
      </c>
      <c r="G5939" s="8">
        <v>100.61</v>
      </c>
      <c r="H5939" s="8"/>
      <c r="I5939" s="8"/>
      <c r="J5939" s="8"/>
      <c r="N5939" s="7"/>
      <c r="O5939" s="8"/>
      <c r="P5939" s="8"/>
      <c r="Q5939" s="8"/>
      <c r="R5939" s="8"/>
      <c r="S5939" s="8"/>
      <c r="T5939" s="8"/>
      <c r="U5939" s="8"/>
      <c r="V5939" s="8"/>
      <c r="W5939" s="8"/>
    </row>
    <row r="5940" spans="1:23" ht="14.25" customHeight="1">
      <c r="A5940" s="7">
        <v>37705</v>
      </c>
      <c r="B5940" s="8">
        <v>1.5577000000000001</v>
      </c>
      <c r="C5940" s="8">
        <v>3.1114999999999999</v>
      </c>
      <c r="D5940" s="8">
        <v>1.5537999999999998</v>
      </c>
      <c r="E5940" s="8">
        <v>2.97</v>
      </c>
      <c r="F5940" s="8">
        <v>3.97</v>
      </c>
      <c r="G5940" s="8">
        <v>100.87</v>
      </c>
      <c r="H5940" s="8"/>
      <c r="I5940" s="8"/>
      <c r="J5940" s="8"/>
      <c r="N5940" s="7"/>
      <c r="O5940" s="8"/>
      <c r="P5940" s="8"/>
      <c r="Q5940" s="8"/>
      <c r="R5940" s="8"/>
      <c r="S5940" s="8"/>
      <c r="T5940" s="8"/>
      <c r="U5940" s="8"/>
      <c r="V5940" s="8"/>
      <c r="W5940" s="8"/>
    </row>
    <row r="5941" spans="1:23" ht="14.25" customHeight="1">
      <c r="A5941" s="7">
        <v>37704</v>
      </c>
      <c r="B5941" s="8">
        <v>1.5181</v>
      </c>
      <c r="C5941" s="8">
        <v>3.1577000000000002</v>
      </c>
      <c r="D5941" s="8">
        <v>1.6396000000000002</v>
      </c>
      <c r="E5941" s="8">
        <v>2.98</v>
      </c>
      <c r="F5941" s="8">
        <v>3.98</v>
      </c>
      <c r="G5941" s="8">
        <v>101.01</v>
      </c>
      <c r="H5941" s="8"/>
      <c r="I5941" s="8"/>
      <c r="J5941" s="8"/>
      <c r="N5941" s="7"/>
      <c r="O5941" s="8"/>
      <c r="P5941" s="8"/>
      <c r="Q5941" s="8"/>
      <c r="R5941" s="8"/>
      <c r="S5941" s="8"/>
      <c r="T5941" s="8"/>
      <c r="U5941" s="8"/>
      <c r="V5941" s="8"/>
      <c r="W5941" s="8"/>
    </row>
    <row r="5942" spans="1:23" ht="14.25" customHeight="1">
      <c r="A5942" s="7">
        <v>37701</v>
      </c>
      <c r="B5942" s="8">
        <v>2.2303000000000002</v>
      </c>
      <c r="C5942" s="8">
        <v>2.8759999999999999</v>
      </c>
      <c r="D5942" s="8">
        <v>0.64569999999999972</v>
      </c>
      <c r="E5942" s="8">
        <v>3.12</v>
      </c>
      <c r="F5942" s="8">
        <v>4.1100000000000003</v>
      </c>
      <c r="G5942" s="8">
        <v>101.91</v>
      </c>
      <c r="H5942" s="8"/>
      <c r="I5942" s="8"/>
      <c r="J5942" s="8"/>
      <c r="N5942" s="7"/>
      <c r="O5942" s="8"/>
      <c r="P5942" s="8"/>
      <c r="Q5942" s="8"/>
      <c r="R5942" s="8"/>
      <c r="S5942" s="8"/>
      <c r="T5942" s="8"/>
      <c r="U5942" s="8"/>
      <c r="V5942" s="8"/>
      <c r="W5942" s="8"/>
    </row>
    <row r="5943" spans="1:23" ht="14.25" customHeight="1">
      <c r="A5943" s="7">
        <v>37700</v>
      </c>
      <c r="B5943" s="8">
        <v>1.1238999999999999</v>
      </c>
      <c r="C5943" s="8">
        <v>3.1698</v>
      </c>
      <c r="D5943" s="8">
        <v>2.0459000000000001</v>
      </c>
      <c r="E5943" s="8">
        <v>3.02</v>
      </c>
      <c r="F5943" s="8">
        <v>4.01</v>
      </c>
      <c r="G5943" s="8">
        <v>101.15</v>
      </c>
      <c r="H5943" s="8"/>
      <c r="I5943" s="8"/>
      <c r="J5943" s="8"/>
      <c r="N5943" s="7"/>
      <c r="O5943" s="8"/>
      <c r="P5943" s="8"/>
      <c r="Q5943" s="8"/>
      <c r="R5943" s="8"/>
      <c r="S5943" s="8"/>
      <c r="T5943" s="8"/>
      <c r="U5943" s="8"/>
      <c r="V5943" s="8"/>
      <c r="W5943" s="8"/>
    </row>
    <row r="5944" spans="1:23" ht="14.25" customHeight="1">
      <c r="A5944" s="7">
        <v>37699</v>
      </c>
      <c r="B5944" s="8">
        <v>1.5798000000000001</v>
      </c>
      <c r="C5944" s="8">
        <v>3.1057000000000001</v>
      </c>
      <c r="D5944" s="8">
        <v>1.5259</v>
      </c>
      <c r="E5944" s="8">
        <v>2.98</v>
      </c>
      <c r="F5944" s="8">
        <v>3.98</v>
      </c>
      <c r="G5944" s="8">
        <v>101.58</v>
      </c>
      <c r="H5944" s="8"/>
      <c r="I5944" s="8"/>
      <c r="J5944" s="8"/>
      <c r="N5944" s="7"/>
      <c r="O5944" s="8"/>
      <c r="P5944" s="8"/>
      <c r="Q5944" s="8"/>
      <c r="R5944" s="8"/>
      <c r="S5944" s="8"/>
      <c r="T5944" s="8"/>
      <c r="U5944" s="8"/>
      <c r="V5944" s="8"/>
      <c r="W5944" s="8"/>
    </row>
    <row r="5945" spans="1:23" ht="14.25" customHeight="1">
      <c r="A5945" s="7">
        <v>37698</v>
      </c>
      <c r="B5945" s="8">
        <v>1.7622</v>
      </c>
      <c r="C5945" s="8">
        <v>3.0897000000000001</v>
      </c>
      <c r="D5945" s="8">
        <v>1.3275000000000001</v>
      </c>
      <c r="E5945" s="8">
        <v>2.93</v>
      </c>
      <c r="F5945" s="8">
        <v>3.91</v>
      </c>
      <c r="G5945" s="8">
        <v>100.86</v>
      </c>
      <c r="H5945" s="8"/>
      <c r="I5945" s="8"/>
      <c r="J5945" s="8"/>
      <c r="N5945" s="7"/>
      <c r="O5945" s="8"/>
      <c r="P5945" s="8"/>
      <c r="Q5945" s="8"/>
      <c r="R5945" s="8"/>
      <c r="S5945" s="8"/>
      <c r="T5945" s="8"/>
      <c r="U5945" s="8"/>
      <c r="V5945" s="8"/>
      <c r="W5945" s="8"/>
    </row>
    <row r="5946" spans="1:23" ht="14.25" customHeight="1">
      <c r="A5946" s="7">
        <v>37697</v>
      </c>
      <c r="B5946" s="8">
        <v>1.0985</v>
      </c>
      <c r="C5946" s="8">
        <v>3.1414</v>
      </c>
      <c r="D5946" s="8">
        <v>2.0428999999999999</v>
      </c>
      <c r="E5946" s="8">
        <v>2.82</v>
      </c>
      <c r="F5946" s="8">
        <v>3.82</v>
      </c>
      <c r="G5946" s="8">
        <v>100.74</v>
      </c>
      <c r="H5946" s="8"/>
      <c r="I5946" s="8"/>
      <c r="J5946" s="8"/>
      <c r="N5946" s="7"/>
      <c r="O5946" s="8"/>
      <c r="P5946" s="8"/>
      <c r="Q5946" s="8"/>
      <c r="R5946" s="8"/>
      <c r="S5946" s="8"/>
      <c r="T5946" s="8"/>
      <c r="U5946" s="8"/>
      <c r="V5946" s="8"/>
      <c r="W5946" s="8"/>
    </row>
    <row r="5947" spans="1:23" ht="14.25" customHeight="1">
      <c r="A5947" s="7">
        <v>37694</v>
      </c>
      <c r="B5947" s="8">
        <v>2.0701000000000001</v>
      </c>
      <c r="C5947" s="8">
        <v>3.0836000000000001</v>
      </c>
      <c r="D5947" s="8">
        <v>1.0135000000000001</v>
      </c>
      <c r="E5947" s="8">
        <v>2.72</v>
      </c>
      <c r="F5947" s="8">
        <v>3.72</v>
      </c>
      <c r="G5947" s="8">
        <v>99.99</v>
      </c>
      <c r="H5947" s="8"/>
      <c r="I5947" s="8"/>
      <c r="J5947" s="8"/>
      <c r="N5947" s="7"/>
      <c r="O5947" s="8"/>
      <c r="P5947" s="8"/>
      <c r="Q5947" s="8"/>
      <c r="R5947" s="8"/>
      <c r="S5947" s="8"/>
      <c r="T5947" s="8"/>
      <c r="U5947" s="8"/>
      <c r="V5947" s="8"/>
      <c r="W5947" s="8"/>
    </row>
    <row r="5948" spans="1:23" ht="14.25" customHeight="1">
      <c r="A5948" s="7">
        <v>37693</v>
      </c>
      <c r="B5948" s="8">
        <v>2.0381999999999998</v>
      </c>
      <c r="C5948" s="8">
        <v>3.4914000000000001</v>
      </c>
      <c r="D5948" s="8">
        <v>1.4532000000000003</v>
      </c>
      <c r="E5948" s="8">
        <v>2.75</v>
      </c>
      <c r="F5948" s="8">
        <v>3.74</v>
      </c>
      <c r="G5948" s="8">
        <v>99.55</v>
      </c>
      <c r="H5948" s="8"/>
      <c r="I5948" s="8"/>
      <c r="J5948" s="8"/>
      <c r="N5948" s="7"/>
      <c r="O5948" s="8"/>
      <c r="P5948" s="8"/>
      <c r="Q5948" s="8"/>
      <c r="R5948" s="8"/>
      <c r="S5948" s="8"/>
      <c r="T5948" s="8"/>
      <c r="U5948" s="8"/>
      <c r="V5948" s="8"/>
      <c r="W5948" s="8"/>
    </row>
    <row r="5949" spans="1:23" ht="14.25" customHeight="1">
      <c r="A5949" s="7">
        <v>37692</v>
      </c>
      <c r="B5949" s="8">
        <v>1.2545999999999999</v>
      </c>
      <c r="C5949" s="8">
        <v>3.2010000000000001</v>
      </c>
      <c r="D5949" s="8">
        <v>1.9464000000000001</v>
      </c>
      <c r="E5949" s="8">
        <v>2.57</v>
      </c>
      <c r="F5949" s="8">
        <v>3.6</v>
      </c>
      <c r="G5949" s="8">
        <v>98.16</v>
      </c>
      <c r="H5949" s="8"/>
      <c r="I5949" s="8"/>
      <c r="J5949" s="8"/>
      <c r="N5949" s="7"/>
      <c r="O5949" s="8"/>
      <c r="P5949" s="8"/>
      <c r="Q5949" s="8"/>
      <c r="R5949" s="8"/>
      <c r="S5949" s="8"/>
      <c r="T5949" s="8"/>
      <c r="U5949" s="8"/>
      <c r="V5949" s="8"/>
      <c r="W5949" s="8"/>
    </row>
    <row r="5950" spans="1:23" ht="14.25" customHeight="1">
      <c r="A5950" s="7">
        <v>37691</v>
      </c>
      <c r="B5950" s="8">
        <v>2.2071000000000001</v>
      </c>
      <c r="C5950" s="8">
        <v>2.9064000000000001</v>
      </c>
      <c r="D5950" s="8">
        <v>0.69930000000000003</v>
      </c>
      <c r="E5950" s="8">
        <v>2.54</v>
      </c>
      <c r="F5950" s="8">
        <v>3.6</v>
      </c>
      <c r="G5950" s="8">
        <v>97.99</v>
      </c>
      <c r="H5950" s="8"/>
      <c r="I5950" s="8"/>
      <c r="J5950" s="8"/>
      <c r="N5950" s="7"/>
      <c r="O5950" s="8"/>
      <c r="P5950" s="8"/>
      <c r="Q5950" s="8"/>
      <c r="R5950" s="8"/>
      <c r="S5950" s="8"/>
      <c r="T5950" s="8"/>
      <c r="U5950" s="8"/>
      <c r="V5950" s="8"/>
      <c r="W5950" s="8"/>
    </row>
    <row r="5951" spans="1:23" ht="14.25" customHeight="1">
      <c r="A5951" s="7">
        <v>37690</v>
      </c>
      <c r="B5951" s="8">
        <v>2.0676000000000001</v>
      </c>
      <c r="C5951" s="8">
        <v>2.9958999999999998</v>
      </c>
      <c r="D5951" s="8">
        <v>0.92829999999999968</v>
      </c>
      <c r="E5951" s="8">
        <v>2.5099999999999998</v>
      </c>
      <c r="F5951" s="8">
        <v>3.59</v>
      </c>
      <c r="G5951" s="8">
        <v>97.85</v>
      </c>
      <c r="H5951" s="8"/>
      <c r="I5951" s="8"/>
      <c r="J5951" s="8"/>
      <c r="N5951" s="7"/>
      <c r="O5951" s="8"/>
      <c r="P5951" s="8"/>
      <c r="Q5951" s="8"/>
      <c r="R5951" s="8"/>
      <c r="S5951" s="8"/>
      <c r="T5951" s="8"/>
      <c r="U5951" s="8"/>
      <c r="V5951" s="8"/>
      <c r="W5951" s="8"/>
    </row>
    <row r="5952" spans="1:23" ht="14.25" customHeight="1">
      <c r="A5952" s="7">
        <v>37687</v>
      </c>
      <c r="B5952" s="8">
        <v>1.1877</v>
      </c>
      <c r="C5952" s="8">
        <v>3.2311000000000001</v>
      </c>
      <c r="D5952" s="8">
        <v>2.0434000000000001</v>
      </c>
      <c r="E5952" s="8">
        <v>2.56</v>
      </c>
      <c r="F5952" s="8">
        <v>3.63</v>
      </c>
      <c r="G5952" s="8">
        <v>98.04</v>
      </c>
      <c r="H5952" s="8"/>
      <c r="I5952" s="8"/>
      <c r="J5952" s="8"/>
      <c r="N5952" s="7"/>
      <c r="O5952" s="8"/>
      <c r="P5952" s="8"/>
      <c r="Q5952" s="8"/>
      <c r="R5952" s="8"/>
      <c r="S5952" s="8"/>
      <c r="T5952" s="8"/>
      <c r="U5952" s="8"/>
      <c r="V5952" s="8"/>
      <c r="W5952" s="8"/>
    </row>
    <row r="5953" spans="1:23" ht="14.25" customHeight="1">
      <c r="A5953" s="7">
        <v>37686</v>
      </c>
      <c r="B5953" s="8">
        <v>2.1185999999999998</v>
      </c>
      <c r="C5953" s="8">
        <v>3.0171000000000001</v>
      </c>
      <c r="D5953" s="8">
        <v>0.8985000000000003</v>
      </c>
      <c r="E5953" s="8">
        <v>2.63</v>
      </c>
      <c r="F5953" s="8">
        <v>3.67</v>
      </c>
      <c r="G5953" s="8">
        <v>98.31</v>
      </c>
      <c r="H5953" s="8"/>
      <c r="I5953" s="8"/>
      <c r="J5953" s="8"/>
      <c r="N5953" s="7"/>
      <c r="O5953" s="8"/>
      <c r="P5953" s="8"/>
      <c r="Q5953" s="8"/>
      <c r="R5953" s="8"/>
      <c r="S5953" s="8"/>
      <c r="T5953" s="8"/>
      <c r="U5953" s="8"/>
      <c r="V5953" s="8"/>
      <c r="W5953" s="8"/>
    </row>
    <row r="5954" spans="1:23" ht="14.25" customHeight="1">
      <c r="A5954" s="7">
        <v>37685</v>
      </c>
      <c r="B5954" s="8">
        <v>2.1501000000000001</v>
      </c>
      <c r="C5954" s="8">
        <v>2.9241999999999999</v>
      </c>
      <c r="D5954" s="8">
        <v>0.77409999999999979</v>
      </c>
      <c r="E5954" s="8">
        <v>2.58</v>
      </c>
      <c r="F5954" s="8">
        <v>3.63</v>
      </c>
      <c r="G5954" s="8">
        <v>98.28</v>
      </c>
      <c r="H5954" s="8"/>
      <c r="I5954" s="8"/>
      <c r="J5954" s="8"/>
      <c r="N5954" s="7"/>
      <c r="O5954" s="8"/>
      <c r="P5954" s="8"/>
      <c r="Q5954" s="8"/>
      <c r="R5954" s="8"/>
      <c r="S5954" s="8"/>
      <c r="T5954" s="8"/>
      <c r="U5954" s="8"/>
      <c r="V5954" s="8"/>
      <c r="W5954" s="8"/>
    </row>
    <row r="5955" spans="1:23" ht="14.25" customHeight="1">
      <c r="A5955" s="7">
        <v>37684</v>
      </c>
      <c r="B5955" s="8">
        <v>1.2302999999999999</v>
      </c>
      <c r="C5955" s="8">
        <v>3.1686999999999999</v>
      </c>
      <c r="D5955" s="8">
        <v>1.9383999999999999</v>
      </c>
      <c r="E5955" s="8">
        <v>2.62</v>
      </c>
      <c r="F5955" s="8">
        <v>3.65</v>
      </c>
      <c r="G5955" s="8">
        <v>99.13</v>
      </c>
      <c r="H5955" s="8"/>
      <c r="I5955" s="8"/>
      <c r="J5955" s="8"/>
      <c r="N5955" s="7"/>
      <c r="O5955" s="8"/>
      <c r="P5955" s="8"/>
      <c r="Q5955" s="8"/>
      <c r="R5955" s="8"/>
      <c r="S5955" s="8"/>
      <c r="T5955" s="8"/>
      <c r="U5955" s="8"/>
      <c r="V5955" s="8"/>
      <c r="W5955" s="8"/>
    </row>
    <row r="5956" spans="1:23" ht="14.25" customHeight="1">
      <c r="A5956" s="7">
        <v>37683</v>
      </c>
      <c r="B5956" s="8">
        <v>2.0215999999999998</v>
      </c>
      <c r="C5956" s="8">
        <v>2.9805999999999999</v>
      </c>
      <c r="D5956" s="8">
        <v>0.95900000000000007</v>
      </c>
      <c r="E5956" s="8">
        <v>2.66</v>
      </c>
      <c r="F5956" s="8">
        <v>3.68</v>
      </c>
      <c r="G5956" s="8">
        <v>99.1</v>
      </c>
      <c r="H5956" s="8"/>
      <c r="I5956" s="8"/>
      <c r="J5956" s="8"/>
      <c r="N5956" s="7"/>
      <c r="O5956" s="8"/>
      <c r="P5956" s="8"/>
      <c r="Q5956" s="8"/>
      <c r="R5956" s="8"/>
      <c r="S5956" s="8"/>
      <c r="T5956" s="8"/>
      <c r="U5956" s="8"/>
      <c r="V5956" s="8"/>
      <c r="W5956" s="8"/>
    </row>
    <row r="5957" spans="1:23" ht="14.25" customHeight="1">
      <c r="A5957" s="7">
        <v>37680</v>
      </c>
      <c r="B5957" s="8">
        <v>1.2908999999999999</v>
      </c>
      <c r="C5957" s="8">
        <v>3.1225000000000001</v>
      </c>
      <c r="D5957" s="8">
        <v>1.8316000000000001</v>
      </c>
      <c r="E5957" s="8">
        <v>2.69</v>
      </c>
      <c r="F5957" s="8">
        <v>3.71</v>
      </c>
      <c r="G5957" s="8">
        <v>99.71</v>
      </c>
      <c r="H5957" s="8"/>
      <c r="I5957" s="8"/>
      <c r="J5957" s="8"/>
      <c r="N5957" s="7"/>
      <c r="O5957" s="8"/>
      <c r="P5957" s="8"/>
      <c r="Q5957" s="8"/>
      <c r="R5957" s="8"/>
      <c r="S5957" s="8"/>
      <c r="T5957" s="8"/>
      <c r="U5957" s="8"/>
      <c r="V5957" s="8"/>
      <c r="W5957" s="8"/>
    </row>
    <row r="5958" spans="1:23" ht="14.25" customHeight="1">
      <c r="A5958" s="7">
        <v>37679</v>
      </c>
      <c r="B5958" s="8">
        <v>1.2962</v>
      </c>
      <c r="C5958" s="8">
        <v>3.2240000000000002</v>
      </c>
      <c r="D5958" s="8">
        <v>1.9278000000000002</v>
      </c>
      <c r="E5958" s="8">
        <v>2.75</v>
      </c>
      <c r="F5958" s="8">
        <v>3.76</v>
      </c>
      <c r="G5958" s="8">
        <v>99.81</v>
      </c>
      <c r="H5958" s="8"/>
      <c r="I5958" s="8"/>
      <c r="J5958" s="8"/>
      <c r="N5958" s="7"/>
      <c r="O5958" s="8"/>
      <c r="P5958" s="8"/>
      <c r="Q5958" s="8"/>
      <c r="R5958" s="8"/>
      <c r="S5958" s="8"/>
      <c r="T5958" s="8"/>
      <c r="U5958" s="8"/>
      <c r="V5958" s="8"/>
      <c r="W5958" s="8"/>
    </row>
    <row r="5959" spans="1:23" ht="14.25" customHeight="1">
      <c r="A5959" s="7">
        <v>37678</v>
      </c>
      <c r="B5959" s="8">
        <v>1.3042</v>
      </c>
      <c r="C5959" s="8">
        <v>3.2151000000000001</v>
      </c>
      <c r="D5959" s="8">
        <v>1.9109</v>
      </c>
      <c r="E5959" s="8">
        <v>2.75</v>
      </c>
      <c r="F5959" s="8">
        <v>3.78</v>
      </c>
      <c r="G5959" s="8">
        <v>99.62</v>
      </c>
      <c r="H5959" s="8"/>
      <c r="I5959" s="8"/>
      <c r="J5959" s="8"/>
      <c r="N5959" s="7"/>
      <c r="O5959" s="8"/>
      <c r="P5959" s="8"/>
      <c r="Q5959" s="8"/>
      <c r="R5959" s="8"/>
      <c r="S5959" s="8"/>
      <c r="T5959" s="8"/>
      <c r="U5959" s="8"/>
      <c r="V5959" s="8"/>
      <c r="W5959" s="8"/>
    </row>
    <row r="5960" spans="1:23" ht="14.25" customHeight="1">
      <c r="A5960" s="7">
        <v>37677</v>
      </c>
      <c r="B5960" s="8">
        <v>1.2741</v>
      </c>
      <c r="C5960" s="8">
        <v>3.4377</v>
      </c>
      <c r="D5960" s="8">
        <v>2.1635999999999997</v>
      </c>
      <c r="E5960" s="8">
        <v>2.77</v>
      </c>
      <c r="F5960" s="8">
        <v>3.81</v>
      </c>
      <c r="G5960" s="8">
        <v>99.83</v>
      </c>
      <c r="H5960" s="8"/>
      <c r="I5960" s="8"/>
      <c r="J5960" s="8"/>
      <c r="N5960" s="7"/>
      <c r="O5960" s="8"/>
      <c r="P5960" s="8"/>
      <c r="Q5960" s="8"/>
      <c r="R5960" s="8"/>
      <c r="S5960" s="8"/>
      <c r="T5960" s="8"/>
      <c r="U5960" s="8"/>
      <c r="V5960" s="8"/>
      <c r="W5960" s="8"/>
    </row>
    <row r="5961" spans="1:23" ht="14.25" customHeight="1">
      <c r="A5961" s="7">
        <v>37676</v>
      </c>
      <c r="B5961" s="8">
        <v>2.1417999999999999</v>
      </c>
      <c r="C5961" s="8">
        <v>2.9318</v>
      </c>
      <c r="D5961" s="8">
        <v>0.79</v>
      </c>
      <c r="E5961" s="8">
        <v>2.82</v>
      </c>
      <c r="F5961" s="8">
        <v>3.86</v>
      </c>
      <c r="G5961" s="8">
        <v>99.66</v>
      </c>
      <c r="H5961" s="8"/>
      <c r="I5961" s="8"/>
      <c r="J5961" s="8"/>
      <c r="N5961" s="7"/>
      <c r="O5961" s="8"/>
      <c r="P5961" s="8"/>
      <c r="Q5961" s="8"/>
      <c r="R5961" s="8"/>
      <c r="S5961" s="8"/>
      <c r="T5961" s="8"/>
      <c r="U5961" s="8"/>
      <c r="V5961" s="8"/>
      <c r="W5961" s="8"/>
    </row>
    <row r="5962" spans="1:23" ht="14.25" customHeight="1">
      <c r="A5962" s="7">
        <v>37673</v>
      </c>
      <c r="B5962" s="8">
        <v>1.3563000000000001</v>
      </c>
      <c r="C5962" s="8">
        <v>3.1680999999999999</v>
      </c>
      <c r="D5962" s="8">
        <v>1.8117999999999999</v>
      </c>
      <c r="E5962" s="8">
        <v>2.86</v>
      </c>
      <c r="F5962" s="8">
        <v>3.9</v>
      </c>
      <c r="G5962" s="8">
        <v>100.09</v>
      </c>
      <c r="H5962" s="8"/>
      <c r="I5962" s="8"/>
      <c r="J5962" s="8"/>
      <c r="N5962" s="7"/>
      <c r="O5962" s="8"/>
      <c r="P5962" s="8"/>
      <c r="Q5962" s="8"/>
      <c r="R5962" s="8"/>
      <c r="S5962" s="8"/>
      <c r="T5962" s="8"/>
      <c r="U5962" s="8"/>
      <c r="V5962" s="8"/>
      <c r="W5962" s="8"/>
    </row>
    <row r="5963" spans="1:23" ht="14.25" customHeight="1">
      <c r="A5963" s="7">
        <v>37672</v>
      </c>
      <c r="B5963" s="8">
        <v>1.3162</v>
      </c>
      <c r="C5963" s="8">
        <v>3.1959</v>
      </c>
      <c r="D5963" s="8">
        <v>1.8796999999999999</v>
      </c>
      <c r="E5963" s="8">
        <v>2.82</v>
      </c>
      <c r="F5963" s="8">
        <v>3.85</v>
      </c>
      <c r="G5963" s="8">
        <v>99.55</v>
      </c>
      <c r="H5963" s="8"/>
      <c r="I5963" s="8"/>
      <c r="J5963" s="8"/>
      <c r="N5963" s="7"/>
      <c r="O5963" s="8"/>
      <c r="P5963" s="8"/>
      <c r="Q5963" s="8"/>
      <c r="R5963" s="8"/>
      <c r="S5963" s="8"/>
      <c r="T5963" s="8"/>
      <c r="U5963" s="8"/>
      <c r="V5963" s="8"/>
      <c r="W5963" s="8"/>
    </row>
    <row r="5964" spans="1:23" ht="14.25" customHeight="1">
      <c r="A5964" s="7">
        <v>37671</v>
      </c>
      <c r="B5964" s="8">
        <v>1.3972</v>
      </c>
      <c r="C5964" s="8">
        <v>3.2237</v>
      </c>
      <c r="D5964" s="8">
        <v>1.8265</v>
      </c>
      <c r="E5964" s="8">
        <v>2.87</v>
      </c>
      <c r="F5964" s="8">
        <v>3.88</v>
      </c>
      <c r="G5964" s="8">
        <v>100</v>
      </c>
      <c r="H5964" s="8"/>
      <c r="I5964" s="8"/>
      <c r="J5964" s="8"/>
      <c r="N5964" s="7"/>
      <c r="O5964" s="8"/>
      <c r="P5964" s="8"/>
      <c r="Q5964" s="8"/>
      <c r="R5964" s="8"/>
      <c r="S5964" s="8"/>
      <c r="T5964" s="8"/>
      <c r="U5964" s="8"/>
      <c r="V5964" s="8"/>
      <c r="W5964" s="8"/>
    </row>
    <row r="5965" spans="1:23" ht="14.25" customHeight="1">
      <c r="A5965" s="7">
        <v>37670</v>
      </c>
      <c r="B5965" s="8">
        <v>1.3191999999999999</v>
      </c>
      <c r="C5965" s="8">
        <v>3.2831000000000001</v>
      </c>
      <c r="D5965" s="8">
        <v>1.9639000000000002</v>
      </c>
      <c r="E5965" s="8">
        <v>2.92</v>
      </c>
      <c r="F5965" s="8">
        <v>3.94</v>
      </c>
      <c r="G5965" s="8">
        <v>100.51</v>
      </c>
      <c r="H5965" s="8"/>
      <c r="I5965" s="8"/>
      <c r="J5965" s="8"/>
      <c r="N5965" s="7"/>
      <c r="O5965" s="8"/>
      <c r="P5965" s="8"/>
      <c r="Q5965" s="8"/>
      <c r="R5965" s="8"/>
      <c r="S5965" s="8"/>
      <c r="T5965" s="8"/>
      <c r="U5965" s="8"/>
      <c r="V5965" s="8"/>
      <c r="W5965" s="8"/>
    </row>
    <row r="5966" spans="1:23" ht="14.25" customHeight="1">
      <c r="A5966" s="7">
        <v>37669</v>
      </c>
      <c r="B5966" s="8">
        <v>2.0402999999999998</v>
      </c>
      <c r="C5966" s="8">
        <v>3.1263000000000001</v>
      </c>
      <c r="D5966" s="8">
        <v>1.0860000000000003</v>
      </c>
      <c r="E5966" s="8">
        <v>2.91</v>
      </c>
      <c r="F5966" s="8">
        <v>3.95</v>
      </c>
      <c r="G5966" s="8">
        <v>100.54</v>
      </c>
      <c r="H5966" s="8"/>
      <c r="I5966" s="8"/>
      <c r="J5966" s="8"/>
      <c r="N5966" s="7"/>
      <c r="O5966" s="8"/>
      <c r="P5966" s="8"/>
      <c r="Q5966" s="8"/>
      <c r="R5966" s="8"/>
      <c r="S5966" s="8"/>
      <c r="T5966" s="8"/>
      <c r="U5966" s="8"/>
      <c r="V5966" s="8"/>
      <c r="W5966" s="8"/>
    </row>
    <row r="5967" spans="1:23" ht="14.25" customHeight="1">
      <c r="A5967" s="7">
        <v>37666</v>
      </c>
      <c r="B5967" s="8">
        <v>1.3571</v>
      </c>
      <c r="C5967" s="8">
        <v>3.2046999999999999</v>
      </c>
      <c r="D5967" s="8">
        <v>1.8475999999999999</v>
      </c>
      <c r="E5967" s="8">
        <v>2.91</v>
      </c>
      <c r="F5967" s="8">
        <v>3.95</v>
      </c>
      <c r="G5967" s="8">
        <v>100.04</v>
      </c>
      <c r="H5967" s="8"/>
      <c r="I5967" s="8"/>
      <c r="J5967" s="8"/>
      <c r="N5967" s="7"/>
      <c r="O5967" s="8"/>
      <c r="P5967" s="8"/>
      <c r="Q5967" s="8"/>
      <c r="R5967" s="8"/>
      <c r="S5967" s="8"/>
      <c r="T5967" s="8"/>
      <c r="U5967" s="8"/>
      <c r="V5967" s="8"/>
      <c r="W5967" s="8"/>
    </row>
    <row r="5968" spans="1:23" ht="14.25" customHeight="1">
      <c r="A5968" s="7">
        <v>37665</v>
      </c>
      <c r="B5968" s="8">
        <v>1.4073</v>
      </c>
      <c r="C5968" s="8">
        <v>3.198</v>
      </c>
      <c r="D5968" s="8">
        <v>1.7907</v>
      </c>
      <c r="E5968" s="8">
        <v>2.85</v>
      </c>
      <c r="F5968" s="8">
        <v>3.89</v>
      </c>
      <c r="G5968" s="8">
        <v>99.59</v>
      </c>
      <c r="H5968" s="8"/>
      <c r="I5968" s="8"/>
      <c r="J5968" s="8"/>
      <c r="N5968" s="7"/>
      <c r="O5968" s="8"/>
      <c r="P5968" s="8"/>
      <c r="Q5968" s="8"/>
      <c r="R5968" s="8"/>
      <c r="S5968" s="8"/>
      <c r="T5968" s="8"/>
      <c r="U5968" s="8"/>
      <c r="V5968" s="8"/>
      <c r="W5968" s="8"/>
    </row>
    <row r="5969" spans="1:23" ht="14.25" customHeight="1">
      <c r="A5969" s="7">
        <v>37664</v>
      </c>
      <c r="B5969" s="8">
        <v>1.4200999999999999</v>
      </c>
      <c r="C5969" s="8">
        <v>3.1915</v>
      </c>
      <c r="D5969" s="8">
        <v>1.7714000000000001</v>
      </c>
      <c r="E5969" s="8">
        <v>2.92</v>
      </c>
      <c r="F5969" s="8">
        <v>3.93</v>
      </c>
      <c r="G5969" s="8">
        <v>100.51</v>
      </c>
      <c r="H5969" s="8"/>
      <c r="I5969" s="8"/>
      <c r="J5969" s="8"/>
      <c r="N5969" s="7"/>
      <c r="O5969" s="8"/>
      <c r="P5969" s="8"/>
      <c r="Q5969" s="8"/>
      <c r="R5969" s="8"/>
      <c r="S5969" s="8"/>
      <c r="T5969" s="8"/>
      <c r="U5969" s="8"/>
      <c r="V5969" s="8"/>
      <c r="W5969" s="8"/>
    </row>
    <row r="5970" spans="1:23" ht="14.25" customHeight="1">
      <c r="A5970" s="7">
        <v>37663</v>
      </c>
      <c r="B5970" s="8">
        <v>2.1326000000000001</v>
      </c>
      <c r="C5970" s="8">
        <v>3.0663999999999998</v>
      </c>
      <c r="D5970" s="8">
        <v>0.93379999999999974</v>
      </c>
      <c r="E5970" s="8">
        <v>3</v>
      </c>
      <c r="F5970" s="8">
        <v>3.98</v>
      </c>
      <c r="G5970" s="8">
        <v>100.37</v>
      </c>
      <c r="H5970" s="8"/>
      <c r="I5970" s="8"/>
      <c r="J5970" s="8"/>
      <c r="N5970" s="7"/>
      <c r="O5970" s="8"/>
      <c r="P5970" s="8"/>
      <c r="Q5970" s="8"/>
      <c r="R5970" s="8"/>
      <c r="S5970" s="8"/>
      <c r="T5970" s="8"/>
      <c r="U5970" s="8"/>
      <c r="V5970" s="8"/>
      <c r="W5970" s="8"/>
    </row>
    <row r="5971" spans="1:23" ht="14.25" customHeight="1">
      <c r="A5971" s="7">
        <v>37662</v>
      </c>
      <c r="B5971" s="8">
        <v>1.5855999999999999</v>
      </c>
      <c r="C5971" s="8">
        <v>3.1675</v>
      </c>
      <c r="D5971" s="8">
        <v>1.5819000000000001</v>
      </c>
      <c r="E5971" s="8">
        <v>3.03</v>
      </c>
      <c r="F5971" s="8">
        <v>3.99</v>
      </c>
      <c r="G5971" s="8">
        <v>100.27</v>
      </c>
      <c r="H5971" s="8"/>
      <c r="I5971" s="8"/>
      <c r="J5971" s="8"/>
      <c r="N5971" s="7"/>
      <c r="O5971" s="8"/>
      <c r="P5971" s="8"/>
      <c r="Q5971" s="8"/>
      <c r="R5971" s="8"/>
      <c r="S5971" s="8"/>
      <c r="T5971" s="8"/>
      <c r="U5971" s="8"/>
      <c r="V5971" s="8"/>
      <c r="W5971" s="8"/>
    </row>
    <row r="5972" spans="1:23" ht="14.25" customHeight="1">
      <c r="A5972" s="7">
        <v>37661</v>
      </c>
      <c r="B5972" s="8">
        <v>1.4553</v>
      </c>
      <c r="C5972" s="8">
        <v>3.3187000000000002</v>
      </c>
      <c r="D5972" s="8">
        <v>1.8634000000000002</v>
      </c>
      <c r="E5972" s="8">
        <v>2.97</v>
      </c>
      <c r="F5972" s="8">
        <v>3.96</v>
      </c>
      <c r="G5972" s="8">
        <v>99.57</v>
      </c>
      <c r="H5972" s="8"/>
      <c r="I5972" s="8"/>
      <c r="J5972" s="8"/>
      <c r="N5972" s="7"/>
      <c r="O5972" s="8"/>
      <c r="P5972" s="8"/>
      <c r="Q5972" s="8"/>
      <c r="R5972" s="8"/>
      <c r="S5972" s="8"/>
      <c r="T5972" s="8"/>
      <c r="U5972" s="8"/>
      <c r="V5972" s="8"/>
      <c r="W5972" s="8"/>
    </row>
    <row r="5973" spans="1:23" ht="14.25" customHeight="1">
      <c r="A5973" s="7">
        <v>37660</v>
      </c>
      <c r="B5973" s="8">
        <v>1.4676</v>
      </c>
      <c r="C5973" s="8">
        <v>3.1389</v>
      </c>
      <c r="D5973" s="8">
        <v>1.6713</v>
      </c>
      <c r="E5973" s="8">
        <v>2.97</v>
      </c>
      <c r="F5973" s="8">
        <v>3.96</v>
      </c>
      <c r="G5973" s="8">
        <v>99.57</v>
      </c>
      <c r="H5973" s="8"/>
      <c r="I5973" s="8"/>
      <c r="J5973" s="8"/>
      <c r="N5973" s="7"/>
      <c r="O5973" s="8"/>
      <c r="P5973" s="8"/>
      <c r="Q5973" s="8"/>
      <c r="R5973" s="8"/>
      <c r="S5973" s="8"/>
      <c r="T5973" s="8"/>
      <c r="U5973" s="8"/>
      <c r="V5973" s="8"/>
      <c r="W5973" s="8"/>
    </row>
    <row r="5974" spans="1:23" ht="14.25" customHeight="1">
      <c r="A5974" s="7">
        <v>37659</v>
      </c>
      <c r="B5974" s="8">
        <v>2.1187</v>
      </c>
      <c r="C5974" s="8">
        <v>3.0983999999999998</v>
      </c>
      <c r="D5974" s="8">
        <v>0.97969999999999979</v>
      </c>
      <c r="E5974" s="8">
        <v>2.97</v>
      </c>
      <c r="F5974" s="8">
        <v>3.96</v>
      </c>
      <c r="G5974" s="8">
        <v>99.57</v>
      </c>
      <c r="H5974" s="8"/>
      <c r="I5974" s="8"/>
      <c r="J5974" s="8"/>
      <c r="N5974" s="7"/>
      <c r="O5974" s="8"/>
      <c r="P5974" s="8"/>
      <c r="Q5974" s="8"/>
      <c r="R5974" s="8"/>
      <c r="S5974" s="8"/>
      <c r="T5974" s="8"/>
      <c r="U5974" s="8"/>
      <c r="V5974" s="8"/>
      <c r="W5974" s="8"/>
    </row>
    <row r="5975" spans="1:23" ht="14.25" customHeight="1">
      <c r="A5975" s="7">
        <v>37658</v>
      </c>
      <c r="B5975" s="8">
        <v>2.1187</v>
      </c>
      <c r="C5975" s="8">
        <v>3.0983999999999998</v>
      </c>
      <c r="D5975" s="8">
        <v>0.97969999999999979</v>
      </c>
      <c r="E5975" s="8">
        <v>3.02</v>
      </c>
      <c r="F5975" s="8">
        <v>3.97</v>
      </c>
      <c r="G5975" s="8">
        <v>99.46</v>
      </c>
      <c r="H5975" s="8"/>
      <c r="I5975" s="8"/>
      <c r="J5975" s="8"/>
      <c r="N5975" s="7"/>
      <c r="O5975" s="8"/>
      <c r="P5975" s="8"/>
      <c r="Q5975" s="8"/>
      <c r="R5975" s="8"/>
      <c r="S5975" s="8"/>
      <c r="T5975" s="8"/>
      <c r="U5975" s="8"/>
      <c r="V5975" s="8"/>
      <c r="W5975" s="8"/>
    </row>
    <row r="5976" spans="1:23" ht="14.25" customHeight="1">
      <c r="A5976" s="7">
        <v>37657</v>
      </c>
      <c r="B5976" s="8">
        <v>2.1187</v>
      </c>
      <c r="C5976" s="8">
        <v>3.0983999999999998</v>
      </c>
      <c r="D5976" s="8">
        <v>0.97969999999999979</v>
      </c>
      <c r="E5976" s="8">
        <v>3.07</v>
      </c>
      <c r="F5976" s="8">
        <v>4.0199999999999996</v>
      </c>
      <c r="G5976" s="8">
        <v>99.65</v>
      </c>
      <c r="H5976" s="8"/>
      <c r="I5976" s="8"/>
      <c r="J5976" s="8"/>
      <c r="N5976" s="7"/>
      <c r="O5976" s="8"/>
      <c r="P5976" s="8"/>
      <c r="Q5976" s="8"/>
      <c r="R5976" s="8"/>
      <c r="S5976" s="8"/>
      <c r="T5976" s="8"/>
      <c r="U5976" s="8"/>
      <c r="V5976" s="8"/>
      <c r="W5976" s="8"/>
    </row>
    <row r="5977" spans="1:23" ht="14.25" customHeight="1">
      <c r="A5977" s="7">
        <v>37656</v>
      </c>
      <c r="B5977" s="8">
        <v>2.1187</v>
      </c>
      <c r="C5977" s="8">
        <v>3.0983999999999998</v>
      </c>
      <c r="D5977" s="8">
        <v>0.97969999999999979</v>
      </c>
      <c r="E5977" s="8">
        <v>2.99</v>
      </c>
      <c r="F5977" s="8">
        <v>3.96</v>
      </c>
      <c r="G5977" s="8">
        <v>99.14</v>
      </c>
      <c r="H5977" s="8"/>
      <c r="I5977" s="8"/>
      <c r="J5977" s="8"/>
      <c r="N5977" s="7"/>
      <c r="O5977" s="8"/>
      <c r="P5977" s="8"/>
      <c r="Q5977" s="8"/>
      <c r="R5977" s="8"/>
      <c r="S5977" s="8"/>
      <c r="T5977" s="8"/>
      <c r="U5977" s="8"/>
      <c r="V5977" s="8"/>
      <c r="W5977" s="8"/>
    </row>
    <row r="5978" spans="1:23" ht="14.25" customHeight="1">
      <c r="A5978" s="7">
        <v>37655</v>
      </c>
      <c r="B5978" s="8">
        <v>2.1187</v>
      </c>
      <c r="C5978" s="8">
        <v>3.0983999999999998</v>
      </c>
      <c r="D5978" s="8">
        <v>0.97969999999999979</v>
      </c>
      <c r="E5978" s="8">
        <v>3.05</v>
      </c>
      <c r="F5978" s="8">
        <v>4.01</v>
      </c>
      <c r="G5978" s="8">
        <v>99.9</v>
      </c>
      <c r="H5978" s="8"/>
      <c r="I5978" s="8"/>
      <c r="J5978" s="8"/>
      <c r="N5978" s="7"/>
      <c r="O5978" s="8"/>
      <c r="P5978" s="8"/>
      <c r="Q5978" s="8"/>
      <c r="R5978" s="8"/>
      <c r="S5978" s="8"/>
      <c r="T5978" s="8"/>
      <c r="U5978" s="8"/>
      <c r="V5978" s="8"/>
      <c r="W5978" s="8"/>
    </row>
    <row r="5979" spans="1:23" ht="14.25" customHeight="1">
      <c r="A5979" s="7">
        <v>37652</v>
      </c>
      <c r="B5979" s="8">
        <v>2.1187</v>
      </c>
      <c r="C5979" s="8">
        <v>3.0983999999999998</v>
      </c>
      <c r="D5979" s="8">
        <v>0.97969999999999979</v>
      </c>
      <c r="E5979" s="8">
        <v>3.02</v>
      </c>
      <c r="F5979" s="8">
        <v>4</v>
      </c>
      <c r="G5979" s="8">
        <v>99.91</v>
      </c>
      <c r="H5979" s="8"/>
      <c r="I5979" s="8"/>
      <c r="J5979" s="8"/>
      <c r="N5979" s="7"/>
      <c r="O5979" s="8"/>
      <c r="P5979" s="8"/>
      <c r="Q5979" s="8"/>
      <c r="R5979" s="8"/>
      <c r="S5979" s="8"/>
      <c r="T5979" s="8"/>
      <c r="U5979" s="8"/>
      <c r="V5979" s="8"/>
      <c r="W5979" s="8"/>
    </row>
    <row r="5980" spans="1:23" ht="14.25" customHeight="1">
      <c r="A5980" s="7">
        <v>37651</v>
      </c>
      <c r="B5980" s="8">
        <v>2.0857000000000001</v>
      </c>
      <c r="C5980" s="8">
        <v>3.0535000000000001</v>
      </c>
      <c r="D5980" s="8">
        <v>0.96779999999999999</v>
      </c>
      <c r="E5980" s="8">
        <v>3.02</v>
      </c>
      <c r="F5980" s="8">
        <v>4</v>
      </c>
      <c r="G5980" s="8">
        <v>99.52</v>
      </c>
      <c r="H5980" s="8"/>
      <c r="I5980" s="8"/>
      <c r="J5980" s="8"/>
      <c r="N5980" s="7"/>
      <c r="O5980" s="8"/>
      <c r="P5980" s="8"/>
      <c r="Q5980" s="8"/>
      <c r="R5980" s="8"/>
      <c r="S5980" s="8"/>
      <c r="T5980" s="8"/>
      <c r="U5980" s="8"/>
      <c r="V5980" s="8"/>
      <c r="W5980" s="8"/>
    </row>
    <row r="5981" spans="1:23" ht="14.25" customHeight="1">
      <c r="A5981" s="7">
        <v>37650</v>
      </c>
      <c r="B5981" s="8">
        <v>1.5714999999999999</v>
      </c>
      <c r="C5981" s="8">
        <v>3.1265000000000001</v>
      </c>
      <c r="D5981" s="8">
        <v>1.5550000000000002</v>
      </c>
      <c r="E5981" s="8">
        <v>3.07</v>
      </c>
      <c r="F5981" s="8">
        <v>4.0599999999999996</v>
      </c>
      <c r="G5981" s="8">
        <v>99.28</v>
      </c>
      <c r="H5981" s="8"/>
      <c r="I5981" s="8"/>
      <c r="J5981" s="8"/>
      <c r="N5981" s="7"/>
      <c r="O5981" s="8"/>
      <c r="P5981" s="8"/>
      <c r="Q5981" s="8"/>
      <c r="R5981" s="8"/>
      <c r="S5981" s="8"/>
      <c r="T5981" s="8"/>
      <c r="U5981" s="8"/>
      <c r="V5981" s="8"/>
      <c r="W5981" s="8"/>
    </row>
    <row r="5982" spans="1:23" ht="14.25" customHeight="1">
      <c r="A5982" s="7">
        <v>37649</v>
      </c>
      <c r="B5982" s="8">
        <v>1.5832999999999999</v>
      </c>
      <c r="C5982" s="8">
        <v>3.0326</v>
      </c>
      <c r="D5982" s="8">
        <v>1.4493</v>
      </c>
      <c r="E5982" s="8">
        <v>2.99</v>
      </c>
      <c r="F5982" s="8">
        <v>4</v>
      </c>
      <c r="G5982" s="8">
        <v>99.48</v>
      </c>
      <c r="H5982" s="8"/>
      <c r="I5982" s="8"/>
      <c r="J5982" s="8"/>
      <c r="N5982" s="7"/>
      <c r="O5982" s="8"/>
      <c r="P5982" s="8"/>
      <c r="Q5982" s="8"/>
      <c r="R5982" s="8"/>
      <c r="S5982" s="8"/>
      <c r="T5982" s="8"/>
      <c r="U5982" s="8"/>
      <c r="V5982" s="8"/>
      <c r="W5982" s="8"/>
    </row>
    <row r="5983" spans="1:23" ht="14.25" customHeight="1">
      <c r="A5983" s="7">
        <v>37648</v>
      </c>
      <c r="B5983" s="8">
        <v>1.7802</v>
      </c>
      <c r="C5983" s="8">
        <v>3.0528</v>
      </c>
      <c r="D5983" s="8">
        <v>1.2726</v>
      </c>
      <c r="E5983" s="8">
        <v>2.97</v>
      </c>
      <c r="F5983" s="8">
        <v>3.98</v>
      </c>
      <c r="G5983" s="8">
        <v>99.26</v>
      </c>
      <c r="H5983" s="8"/>
      <c r="I5983" s="8"/>
      <c r="J5983" s="8"/>
      <c r="N5983" s="7"/>
      <c r="O5983" s="8"/>
      <c r="P5983" s="8"/>
      <c r="Q5983" s="8"/>
      <c r="R5983" s="8"/>
      <c r="S5983" s="8"/>
      <c r="T5983" s="8"/>
      <c r="U5983" s="8"/>
      <c r="V5983" s="8"/>
      <c r="W5983" s="8"/>
    </row>
    <row r="5984" spans="1:23" ht="14.25" customHeight="1">
      <c r="A5984" s="7">
        <v>37645</v>
      </c>
      <c r="B5984" s="8">
        <v>2.1695000000000002</v>
      </c>
      <c r="C5984" s="8">
        <v>3.0137</v>
      </c>
      <c r="D5984" s="8">
        <v>0.84419999999999984</v>
      </c>
      <c r="E5984" s="8">
        <v>2.93</v>
      </c>
      <c r="F5984" s="8">
        <v>3.94</v>
      </c>
      <c r="G5984" s="8">
        <v>99.22</v>
      </c>
      <c r="H5984" s="8"/>
      <c r="I5984" s="8"/>
      <c r="J5984" s="8"/>
      <c r="N5984" s="7"/>
      <c r="O5984" s="8"/>
      <c r="P5984" s="8"/>
      <c r="Q5984" s="8"/>
      <c r="R5984" s="8"/>
      <c r="S5984" s="8"/>
      <c r="T5984" s="8"/>
      <c r="U5984" s="8"/>
      <c r="V5984" s="8"/>
      <c r="W5984" s="8"/>
    </row>
    <row r="5985" spans="1:23" ht="14.25" customHeight="1">
      <c r="A5985" s="7">
        <v>37644</v>
      </c>
      <c r="B5985" s="8">
        <v>1.6012999999999999</v>
      </c>
      <c r="C5985" s="8">
        <v>3.0720000000000001</v>
      </c>
      <c r="D5985" s="8">
        <v>1.4707000000000001</v>
      </c>
      <c r="E5985" s="8">
        <v>2.97</v>
      </c>
      <c r="F5985" s="8">
        <v>3.98</v>
      </c>
      <c r="G5985" s="8">
        <v>99.86</v>
      </c>
      <c r="H5985" s="8"/>
      <c r="I5985" s="8"/>
      <c r="J5985" s="8"/>
      <c r="N5985" s="7"/>
      <c r="O5985" s="8"/>
      <c r="P5985" s="8"/>
      <c r="Q5985" s="8"/>
      <c r="R5985" s="8"/>
      <c r="S5985" s="8"/>
      <c r="T5985" s="8"/>
      <c r="U5985" s="8"/>
      <c r="V5985" s="8"/>
      <c r="W5985" s="8"/>
    </row>
    <row r="5986" spans="1:23" ht="14.25" customHeight="1">
      <c r="A5986" s="7">
        <v>37643</v>
      </c>
      <c r="B5986" s="8">
        <v>1.6060000000000001</v>
      </c>
      <c r="C5986" s="8">
        <v>3.0718000000000001</v>
      </c>
      <c r="D5986" s="8">
        <v>1.4658</v>
      </c>
      <c r="E5986" s="8">
        <v>2.94</v>
      </c>
      <c r="F5986" s="8">
        <v>3.95</v>
      </c>
      <c r="G5986" s="8">
        <v>100.23</v>
      </c>
      <c r="H5986" s="8"/>
      <c r="I5986" s="8"/>
      <c r="J5986" s="8"/>
      <c r="N5986" s="7"/>
      <c r="O5986" s="8"/>
      <c r="P5986" s="8"/>
      <c r="Q5986" s="8"/>
      <c r="R5986" s="8"/>
      <c r="S5986" s="8"/>
      <c r="T5986" s="8"/>
      <c r="U5986" s="8"/>
      <c r="V5986" s="8"/>
      <c r="W5986" s="8"/>
    </row>
    <row r="5987" spans="1:23" ht="14.25" customHeight="1">
      <c r="A5987" s="7">
        <v>37642</v>
      </c>
      <c r="B5987" s="8">
        <v>1.6408</v>
      </c>
      <c r="C5987" s="8">
        <v>3.2105999999999999</v>
      </c>
      <c r="D5987" s="8">
        <v>1.5697999999999999</v>
      </c>
      <c r="E5987" s="8">
        <v>3</v>
      </c>
      <c r="F5987" s="8">
        <v>4.01</v>
      </c>
      <c r="G5987" s="8">
        <v>100.23</v>
      </c>
      <c r="H5987" s="8"/>
      <c r="I5987" s="8"/>
      <c r="J5987" s="8"/>
      <c r="N5987" s="7"/>
      <c r="O5987" s="8"/>
      <c r="P5987" s="8"/>
      <c r="Q5987" s="8"/>
      <c r="R5987" s="8"/>
      <c r="S5987" s="8"/>
      <c r="T5987" s="8"/>
      <c r="U5987" s="8"/>
      <c r="V5987" s="8"/>
      <c r="W5987" s="8"/>
    </row>
    <row r="5988" spans="1:23" ht="14.25" customHeight="1">
      <c r="A5988" s="7">
        <v>37641</v>
      </c>
      <c r="B5988" s="8">
        <v>1.7716000000000001</v>
      </c>
      <c r="C5988" s="8">
        <v>3.1604000000000001</v>
      </c>
      <c r="D5988" s="8">
        <v>1.3888</v>
      </c>
      <c r="E5988" s="8">
        <v>3.05</v>
      </c>
      <c r="F5988" s="8">
        <v>4.05</v>
      </c>
      <c r="G5988" s="8">
        <v>100.66</v>
      </c>
      <c r="H5988" s="8"/>
      <c r="I5988" s="8"/>
      <c r="J5988" s="8"/>
      <c r="N5988" s="7"/>
      <c r="O5988" s="8"/>
      <c r="P5988" s="8"/>
      <c r="Q5988" s="8"/>
      <c r="R5988" s="8"/>
      <c r="S5988" s="8"/>
      <c r="T5988" s="8"/>
      <c r="U5988" s="8"/>
      <c r="V5988" s="8"/>
      <c r="W5988" s="8"/>
    </row>
    <row r="5989" spans="1:23" ht="14.25" customHeight="1">
      <c r="A5989" s="7">
        <v>37638</v>
      </c>
      <c r="B5989" s="8">
        <v>1.6066</v>
      </c>
      <c r="C5989" s="8">
        <v>3.2389000000000001</v>
      </c>
      <c r="D5989" s="8">
        <v>1.6323000000000001</v>
      </c>
      <c r="E5989" s="8">
        <v>3.05</v>
      </c>
      <c r="F5989" s="8">
        <v>4.05</v>
      </c>
      <c r="G5989" s="8">
        <v>100.55</v>
      </c>
      <c r="H5989" s="8"/>
      <c r="I5989" s="8"/>
      <c r="J5989" s="8"/>
      <c r="N5989" s="7"/>
      <c r="O5989" s="8"/>
      <c r="P5989" s="8"/>
      <c r="Q5989" s="8"/>
      <c r="R5989" s="8"/>
      <c r="S5989" s="8"/>
      <c r="T5989" s="8"/>
      <c r="U5989" s="8"/>
      <c r="V5989" s="8"/>
      <c r="W5989" s="8"/>
    </row>
    <row r="5990" spans="1:23" ht="14.25" customHeight="1">
      <c r="A5990" s="7">
        <v>37637</v>
      </c>
      <c r="B5990" s="8">
        <v>1.6729000000000001</v>
      </c>
      <c r="C5990" s="8">
        <v>3.2081</v>
      </c>
      <c r="D5990" s="8">
        <v>1.5351999999999999</v>
      </c>
      <c r="E5990" s="8">
        <v>3.11</v>
      </c>
      <c r="F5990" s="8">
        <v>4.0999999999999996</v>
      </c>
      <c r="G5990" s="8">
        <v>100.79</v>
      </c>
      <c r="H5990" s="8"/>
      <c r="I5990" s="8"/>
      <c r="J5990" s="8"/>
      <c r="N5990" s="7"/>
      <c r="O5990" s="8"/>
      <c r="P5990" s="8"/>
      <c r="Q5990" s="8"/>
      <c r="R5990" s="8"/>
      <c r="S5990" s="8"/>
      <c r="T5990" s="8"/>
      <c r="U5990" s="8"/>
      <c r="V5990" s="8"/>
      <c r="W5990" s="8"/>
    </row>
    <row r="5991" spans="1:23" ht="14.25" customHeight="1">
      <c r="A5991" s="7">
        <v>37636</v>
      </c>
      <c r="B5991" s="8">
        <v>1.6644000000000001</v>
      </c>
      <c r="C5991" s="8">
        <v>3.1259000000000001</v>
      </c>
      <c r="D5991" s="8">
        <v>1.4615</v>
      </c>
      <c r="E5991" s="8">
        <v>3.1</v>
      </c>
      <c r="F5991" s="8">
        <v>4.0999999999999996</v>
      </c>
      <c r="G5991" s="8">
        <v>101.33</v>
      </c>
      <c r="H5991" s="8"/>
      <c r="I5991" s="8"/>
      <c r="J5991" s="8"/>
      <c r="N5991" s="7"/>
      <c r="O5991" s="8"/>
      <c r="P5991" s="8"/>
      <c r="Q5991" s="8"/>
      <c r="R5991" s="8"/>
      <c r="S5991" s="8"/>
      <c r="T5991" s="8"/>
      <c r="U5991" s="8"/>
      <c r="V5991" s="8"/>
      <c r="W5991" s="8"/>
    </row>
    <row r="5992" spans="1:23" ht="14.25" customHeight="1">
      <c r="A5992" s="7">
        <v>37635</v>
      </c>
      <c r="B5992" s="8">
        <v>1.7101999999999999</v>
      </c>
      <c r="C5992" s="8">
        <v>3.1497000000000002</v>
      </c>
      <c r="D5992" s="8">
        <v>1.4395000000000002</v>
      </c>
      <c r="E5992" s="8">
        <v>3.1</v>
      </c>
      <c r="F5992" s="8">
        <v>4.0999999999999996</v>
      </c>
      <c r="G5992" s="8">
        <v>101.19</v>
      </c>
      <c r="H5992" s="8"/>
      <c r="I5992" s="8"/>
      <c r="J5992" s="8"/>
      <c r="N5992" s="7"/>
      <c r="O5992" s="8"/>
      <c r="P5992" s="8"/>
      <c r="Q5992" s="8"/>
      <c r="R5992" s="8"/>
      <c r="S5992" s="8"/>
      <c r="T5992" s="8"/>
      <c r="U5992" s="8"/>
      <c r="V5992" s="8"/>
      <c r="W5992" s="8"/>
    </row>
    <row r="5993" spans="1:23" ht="14.25" customHeight="1">
      <c r="A5993" s="7">
        <v>37634</v>
      </c>
      <c r="B5993" s="8">
        <v>1.7261</v>
      </c>
      <c r="C5993" s="8">
        <v>3.0966999999999998</v>
      </c>
      <c r="D5993" s="8">
        <v>1.3705999999999998</v>
      </c>
      <c r="E5993" s="8">
        <v>3.17</v>
      </c>
      <c r="F5993" s="8">
        <v>4.1500000000000004</v>
      </c>
      <c r="G5993" s="8">
        <v>101.47</v>
      </c>
      <c r="H5993" s="8"/>
      <c r="I5993" s="8"/>
      <c r="J5993" s="8"/>
      <c r="N5993" s="7"/>
      <c r="O5993" s="8"/>
      <c r="P5993" s="8"/>
      <c r="Q5993" s="8"/>
      <c r="R5993" s="8"/>
      <c r="S5993" s="8"/>
      <c r="T5993" s="8"/>
      <c r="U5993" s="8"/>
      <c r="V5993" s="8"/>
      <c r="W5993" s="8"/>
    </row>
    <row r="5994" spans="1:23" ht="14.25" customHeight="1">
      <c r="A5994" s="7">
        <v>37631</v>
      </c>
      <c r="B5994" s="8">
        <v>1.7281</v>
      </c>
      <c r="C5994" s="8">
        <v>3.1219000000000001</v>
      </c>
      <c r="D5994" s="8">
        <v>1.3938000000000001</v>
      </c>
      <c r="E5994" s="8">
        <v>3.2</v>
      </c>
      <c r="F5994" s="8">
        <v>4.16</v>
      </c>
      <c r="G5994" s="8">
        <v>101.23</v>
      </c>
      <c r="H5994" s="8"/>
      <c r="I5994" s="8"/>
      <c r="J5994" s="8"/>
      <c r="N5994" s="7"/>
      <c r="O5994" s="8"/>
      <c r="P5994" s="8"/>
      <c r="Q5994" s="8"/>
      <c r="R5994" s="8"/>
      <c r="S5994" s="8"/>
      <c r="T5994" s="8"/>
      <c r="U5994" s="8"/>
      <c r="V5994" s="8"/>
      <c r="W5994" s="8"/>
    </row>
    <row r="5995" spans="1:23" ht="14.25" customHeight="1">
      <c r="A5995" s="7">
        <v>37630</v>
      </c>
      <c r="B5995" s="8">
        <v>1.8290999999999999</v>
      </c>
      <c r="C5995" s="8">
        <v>3.3369</v>
      </c>
      <c r="D5995" s="8">
        <v>1.5078</v>
      </c>
      <c r="E5995" s="8">
        <v>3.23</v>
      </c>
      <c r="F5995" s="8">
        <v>4.1900000000000004</v>
      </c>
      <c r="G5995" s="8">
        <v>101.94</v>
      </c>
      <c r="H5995" s="8"/>
      <c r="I5995" s="8"/>
      <c r="J5995" s="8"/>
      <c r="N5995" s="7"/>
      <c r="O5995" s="8"/>
      <c r="P5995" s="8"/>
      <c r="Q5995" s="8"/>
      <c r="R5995" s="8"/>
      <c r="S5995" s="8"/>
      <c r="T5995" s="8"/>
      <c r="U5995" s="8"/>
      <c r="V5995" s="8"/>
      <c r="W5995" s="8"/>
    </row>
    <row r="5996" spans="1:23" ht="14.25" customHeight="1">
      <c r="A5996" s="7">
        <v>37629</v>
      </c>
      <c r="B5996" s="8">
        <v>1.8089</v>
      </c>
      <c r="C5996" s="8">
        <v>3.1692</v>
      </c>
      <c r="D5996" s="8">
        <v>1.3603000000000001</v>
      </c>
      <c r="E5996" s="8">
        <v>3.01</v>
      </c>
      <c r="F5996" s="8">
        <v>4</v>
      </c>
      <c r="G5996" s="8">
        <v>101.87</v>
      </c>
      <c r="H5996" s="8"/>
      <c r="I5996" s="8"/>
      <c r="J5996" s="8"/>
      <c r="N5996" s="7"/>
      <c r="O5996" s="8"/>
      <c r="P5996" s="8"/>
      <c r="Q5996" s="8"/>
      <c r="R5996" s="8"/>
      <c r="S5996" s="8"/>
      <c r="T5996" s="8"/>
      <c r="U5996" s="8"/>
      <c r="V5996" s="8"/>
      <c r="W5996" s="8"/>
    </row>
    <row r="5997" spans="1:23" ht="14.25" customHeight="1">
      <c r="A5997" s="7">
        <v>37628</v>
      </c>
      <c r="B5997" s="8">
        <v>2.1145</v>
      </c>
      <c r="C5997" s="8">
        <v>3.1941000000000002</v>
      </c>
      <c r="D5997" s="8">
        <v>1.0796000000000001</v>
      </c>
      <c r="E5997" s="8">
        <v>3.04</v>
      </c>
      <c r="F5997" s="8">
        <v>4.04</v>
      </c>
      <c r="G5997" s="8">
        <v>102.55</v>
      </c>
      <c r="H5997" s="8"/>
      <c r="I5997" s="8"/>
      <c r="J5997" s="8"/>
      <c r="N5997" s="7"/>
      <c r="O5997" s="8"/>
      <c r="P5997" s="8"/>
      <c r="Q5997" s="8"/>
      <c r="R5997" s="8"/>
      <c r="S5997" s="8"/>
      <c r="T5997" s="8"/>
      <c r="U5997" s="8"/>
      <c r="V5997" s="8"/>
      <c r="W5997" s="8"/>
    </row>
    <row r="5998" spans="1:23" ht="14.25" customHeight="1">
      <c r="A5998" s="7">
        <v>37627</v>
      </c>
      <c r="B5998" s="8">
        <v>1.7303999999999999</v>
      </c>
      <c r="C5998" s="8">
        <v>3.2378999999999998</v>
      </c>
      <c r="D5998" s="8">
        <v>1.5074999999999998</v>
      </c>
      <c r="E5998" s="8">
        <v>3.1</v>
      </c>
      <c r="F5998" s="8">
        <v>4.09</v>
      </c>
      <c r="G5998" s="8">
        <v>101.97</v>
      </c>
      <c r="H5998" s="8"/>
      <c r="I5998" s="8"/>
      <c r="J5998" s="8"/>
      <c r="N5998" s="7"/>
      <c r="O5998" s="8"/>
      <c r="P5998" s="8"/>
      <c r="Q5998" s="8"/>
      <c r="R5998" s="8"/>
      <c r="S5998" s="8"/>
      <c r="T5998" s="8"/>
      <c r="U5998" s="8"/>
      <c r="V5998" s="8"/>
      <c r="W5998" s="8"/>
    </row>
    <row r="5999" spans="1:23" ht="14.25" customHeight="1">
      <c r="A5999" s="7">
        <v>37624</v>
      </c>
      <c r="B5999" s="8">
        <v>1.7758</v>
      </c>
      <c r="C5999" s="8">
        <v>3.1402000000000001</v>
      </c>
      <c r="D5999" s="8">
        <v>1.3644000000000001</v>
      </c>
      <c r="E5999" s="8">
        <v>3.03</v>
      </c>
      <c r="F5999" s="8">
        <v>4.05</v>
      </c>
      <c r="G5999" s="8">
        <v>102.47</v>
      </c>
      <c r="H5999" s="8"/>
      <c r="I5999" s="8"/>
      <c r="J5999" s="8"/>
      <c r="N5999" s="7"/>
      <c r="O5999" s="8"/>
      <c r="P5999" s="8"/>
      <c r="Q5999" s="8"/>
      <c r="R5999" s="8"/>
      <c r="S5999" s="8"/>
      <c r="T5999" s="8"/>
      <c r="U5999" s="8"/>
      <c r="V5999" s="8"/>
      <c r="W5999" s="8"/>
    </row>
    <row r="6000" spans="1:23" ht="14.25" customHeight="1">
      <c r="A6000" s="7">
        <v>37623</v>
      </c>
      <c r="B6000" s="8">
        <v>1.7107000000000001</v>
      </c>
      <c r="C6000" s="8">
        <v>3.0781000000000001</v>
      </c>
      <c r="D6000" s="8">
        <v>1.3673999999999999</v>
      </c>
      <c r="E6000" s="8">
        <v>3.05</v>
      </c>
      <c r="F6000" s="8">
        <v>4.07</v>
      </c>
      <c r="G6000" s="8">
        <v>102.98</v>
      </c>
      <c r="H6000" s="8"/>
      <c r="I6000" s="8"/>
      <c r="J6000" s="8"/>
      <c r="N6000" s="7"/>
      <c r="O6000" s="8"/>
      <c r="P6000" s="8"/>
      <c r="Q6000" s="8"/>
      <c r="R6000" s="8"/>
      <c r="S6000" s="8"/>
      <c r="T6000" s="8"/>
      <c r="U6000" s="8"/>
      <c r="V6000" s="8"/>
      <c r="W6000" s="8"/>
    </row>
    <row r="6001" spans="1:23" ht="14.25" customHeight="1">
      <c r="A6001" s="7">
        <v>37622</v>
      </c>
      <c r="B6001" s="8">
        <v>2.0945999999999998</v>
      </c>
      <c r="C6001" s="8">
        <v>3.1776</v>
      </c>
      <c r="D6001" s="8">
        <v>1.0830000000000002</v>
      </c>
      <c r="E6001" s="8">
        <v>2.78</v>
      </c>
      <c r="F6001" s="8">
        <v>3.83</v>
      </c>
      <c r="G6001" s="8">
        <v>101.87</v>
      </c>
      <c r="H6001" s="8"/>
      <c r="I6001" s="8"/>
      <c r="J6001" s="8"/>
      <c r="N6001" s="7"/>
      <c r="O6001" s="8"/>
      <c r="P6001" s="8"/>
      <c r="Q6001" s="8"/>
      <c r="R6001" s="8"/>
      <c r="S6001" s="8"/>
      <c r="T6001" s="8"/>
      <c r="U6001" s="8"/>
      <c r="V6001" s="8"/>
      <c r="W6001" s="8"/>
    </row>
    <row r="6002" spans="1:23" ht="14.25" customHeight="1">
      <c r="A6002" s="7">
        <v>37621</v>
      </c>
      <c r="B6002" s="8">
        <v>2.0945999999999998</v>
      </c>
      <c r="C6002" s="8">
        <v>3.1776</v>
      </c>
      <c r="D6002" s="8">
        <v>1.0830000000000002</v>
      </c>
      <c r="E6002" s="8">
        <v>2.78</v>
      </c>
      <c r="F6002" s="8">
        <v>3.83</v>
      </c>
      <c r="G6002" s="8">
        <v>101.83</v>
      </c>
      <c r="H6002" s="8"/>
      <c r="I6002" s="8"/>
      <c r="J6002" s="8"/>
      <c r="N6002" s="7"/>
      <c r="O6002" s="8"/>
      <c r="P6002" s="8"/>
      <c r="Q6002" s="8"/>
      <c r="R6002" s="8"/>
      <c r="S6002" s="8"/>
      <c r="T6002" s="8"/>
      <c r="U6002" s="8"/>
      <c r="V6002" s="8"/>
      <c r="W6002" s="8"/>
    </row>
    <row r="6003" spans="1:23" ht="14.25" customHeight="1">
      <c r="A6003" s="7">
        <v>37620</v>
      </c>
      <c r="B6003" s="8">
        <v>2.0326</v>
      </c>
      <c r="C6003" s="8">
        <v>3.4611000000000001</v>
      </c>
      <c r="D6003" s="8">
        <v>1.4285000000000001</v>
      </c>
      <c r="E6003" s="8">
        <v>2.76</v>
      </c>
      <c r="F6003" s="8">
        <v>3.82</v>
      </c>
      <c r="G6003" s="8">
        <v>102.01</v>
      </c>
      <c r="H6003" s="8"/>
      <c r="I6003" s="8"/>
      <c r="J6003" s="8"/>
      <c r="N6003" s="7"/>
      <c r="O6003" s="8"/>
      <c r="P6003" s="8"/>
      <c r="Q6003" s="8"/>
      <c r="R6003" s="8"/>
      <c r="S6003" s="8"/>
      <c r="T6003" s="8"/>
      <c r="U6003" s="8"/>
      <c r="V6003" s="8"/>
      <c r="W6003" s="8"/>
    </row>
    <row r="6004" spans="1:23" ht="14.25" customHeight="1">
      <c r="A6004" s="7">
        <v>37617</v>
      </c>
      <c r="B6004" s="8">
        <v>1.6835</v>
      </c>
      <c r="C6004" s="8">
        <v>3.5878000000000001</v>
      </c>
      <c r="D6004" s="8">
        <v>1.9043000000000001</v>
      </c>
      <c r="E6004" s="8">
        <v>2.79</v>
      </c>
      <c r="F6004" s="8">
        <v>3.83</v>
      </c>
      <c r="G6004" s="8">
        <v>102.41</v>
      </c>
      <c r="H6004" s="8"/>
      <c r="I6004" s="8"/>
      <c r="J6004" s="8"/>
      <c r="N6004" s="7"/>
      <c r="O6004" s="8"/>
      <c r="P6004" s="8"/>
      <c r="Q6004" s="8"/>
      <c r="R6004" s="8"/>
      <c r="S6004" s="8"/>
      <c r="T6004" s="8"/>
      <c r="U6004" s="8"/>
      <c r="V6004" s="8"/>
      <c r="W6004" s="8"/>
    </row>
    <row r="6005" spans="1:23" ht="14.25" customHeight="1">
      <c r="A6005" s="7">
        <v>37616</v>
      </c>
      <c r="B6005" s="8">
        <v>2.2332999999999998</v>
      </c>
      <c r="C6005" s="8">
        <v>3.2320000000000002</v>
      </c>
      <c r="D6005" s="8">
        <v>0.99870000000000037</v>
      </c>
      <c r="E6005" s="8">
        <v>2.89</v>
      </c>
      <c r="F6005" s="8">
        <v>3.93</v>
      </c>
      <c r="G6005" s="8">
        <v>102.8</v>
      </c>
      <c r="H6005" s="8"/>
      <c r="I6005" s="8"/>
      <c r="J6005" s="8"/>
      <c r="N6005" s="7"/>
      <c r="O6005" s="8"/>
      <c r="P6005" s="8"/>
      <c r="Q6005" s="8"/>
      <c r="R6005" s="8"/>
      <c r="S6005" s="8"/>
      <c r="T6005" s="8"/>
      <c r="U6005" s="8"/>
      <c r="V6005" s="8"/>
      <c r="W6005" s="8"/>
    </row>
    <row r="6006" spans="1:23" ht="14.25" customHeight="1">
      <c r="A6006" s="7">
        <v>37615</v>
      </c>
      <c r="B6006" s="8">
        <v>1.7498</v>
      </c>
      <c r="C6006" s="8">
        <v>3.1450999999999998</v>
      </c>
      <c r="D6006" s="8">
        <v>1.3952999999999998</v>
      </c>
      <c r="E6006" s="8">
        <v>2.92</v>
      </c>
      <c r="F6006" s="8">
        <v>3.95</v>
      </c>
      <c r="G6006" s="8">
        <v>103.16</v>
      </c>
      <c r="H6006" s="8"/>
      <c r="I6006" s="8"/>
      <c r="J6006" s="8"/>
      <c r="N6006" s="7"/>
      <c r="O6006" s="8"/>
      <c r="P6006" s="8"/>
      <c r="Q6006" s="8"/>
      <c r="R6006" s="8"/>
      <c r="S6006" s="8"/>
      <c r="T6006" s="8"/>
      <c r="U6006" s="8"/>
      <c r="V6006" s="8"/>
      <c r="W6006" s="8"/>
    </row>
    <row r="6007" spans="1:23" ht="14.25" customHeight="1">
      <c r="A6007" s="7">
        <v>37614</v>
      </c>
      <c r="B6007" s="8">
        <v>2.2408000000000001</v>
      </c>
      <c r="C6007" s="8">
        <v>2.8595999999999999</v>
      </c>
      <c r="D6007" s="8">
        <v>0.61879999999999979</v>
      </c>
      <c r="E6007" s="8">
        <v>2.92</v>
      </c>
      <c r="F6007" s="8">
        <v>3.95</v>
      </c>
      <c r="G6007" s="8">
        <v>103.26</v>
      </c>
      <c r="H6007" s="8"/>
      <c r="I6007" s="8"/>
      <c r="J6007" s="8"/>
      <c r="N6007" s="7"/>
      <c r="O6007" s="8"/>
      <c r="P6007" s="8"/>
      <c r="Q6007" s="8"/>
      <c r="R6007" s="8"/>
      <c r="S6007" s="8"/>
      <c r="T6007" s="8"/>
      <c r="U6007" s="8"/>
      <c r="V6007" s="8"/>
      <c r="W6007" s="8"/>
    </row>
    <row r="6008" spans="1:23" ht="14.25" customHeight="1">
      <c r="A6008" s="7">
        <v>37613</v>
      </c>
      <c r="B6008" s="8">
        <v>1.8744000000000001</v>
      </c>
      <c r="C6008" s="8">
        <v>3.2778</v>
      </c>
      <c r="D6008" s="8">
        <v>1.4034</v>
      </c>
      <c r="E6008" s="8">
        <v>2.95</v>
      </c>
      <c r="F6008" s="8">
        <v>3.98</v>
      </c>
      <c r="G6008" s="8">
        <v>103.62</v>
      </c>
      <c r="H6008" s="8"/>
      <c r="I6008" s="8"/>
      <c r="J6008" s="8"/>
      <c r="N6008" s="7"/>
      <c r="O6008" s="8"/>
      <c r="P6008" s="8"/>
      <c r="Q6008" s="8"/>
      <c r="R6008" s="8"/>
      <c r="S6008" s="8"/>
      <c r="T6008" s="8"/>
      <c r="U6008" s="8"/>
      <c r="V6008" s="8"/>
      <c r="W6008" s="8"/>
    </row>
    <row r="6009" spans="1:23" ht="14.25" customHeight="1">
      <c r="A6009" s="7">
        <v>37610</v>
      </c>
      <c r="B6009" s="8">
        <v>1.8956999999999999</v>
      </c>
      <c r="C6009" s="8">
        <v>3.1941000000000002</v>
      </c>
      <c r="D6009" s="8">
        <v>1.2984000000000002</v>
      </c>
      <c r="E6009" s="8">
        <v>2.93</v>
      </c>
      <c r="F6009" s="8">
        <v>3.97</v>
      </c>
      <c r="G6009" s="8">
        <v>103.44</v>
      </c>
      <c r="H6009" s="8"/>
      <c r="I6009" s="8"/>
      <c r="J6009" s="8"/>
      <c r="N6009" s="7"/>
      <c r="O6009" s="8"/>
      <c r="P6009" s="8"/>
      <c r="Q6009" s="8"/>
      <c r="R6009" s="8"/>
      <c r="S6009" s="8"/>
      <c r="T6009" s="8"/>
      <c r="U6009" s="8"/>
      <c r="V6009" s="8"/>
      <c r="W6009" s="8"/>
    </row>
    <row r="6010" spans="1:23" ht="14.25" customHeight="1">
      <c r="A6010" s="7">
        <v>37609</v>
      </c>
      <c r="B6010" s="8">
        <v>1.8993</v>
      </c>
      <c r="C6010" s="8">
        <v>3.1928999999999998</v>
      </c>
      <c r="D6010" s="8">
        <v>1.2935999999999999</v>
      </c>
      <c r="E6010" s="8">
        <v>2.91</v>
      </c>
      <c r="F6010" s="8">
        <v>3.96</v>
      </c>
      <c r="G6010" s="8">
        <v>103.48</v>
      </c>
      <c r="H6010" s="8"/>
      <c r="I6010" s="8"/>
      <c r="J6010" s="8"/>
      <c r="N6010" s="7"/>
      <c r="O6010" s="8"/>
      <c r="P6010" s="8"/>
      <c r="Q6010" s="8"/>
      <c r="R6010" s="8"/>
      <c r="S6010" s="8"/>
      <c r="T6010" s="8"/>
      <c r="U6010" s="8"/>
      <c r="V6010" s="8"/>
      <c r="W6010" s="8"/>
    </row>
    <row r="6011" spans="1:23" ht="14.25" customHeight="1">
      <c r="A6011" s="7">
        <v>37608</v>
      </c>
      <c r="B6011" s="8">
        <v>1.8575999999999999</v>
      </c>
      <c r="C6011" s="8">
        <v>2.9758</v>
      </c>
      <c r="D6011" s="8">
        <v>1.1182000000000001</v>
      </c>
      <c r="E6011" s="8">
        <v>3.03</v>
      </c>
      <c r="F6011" s="8">
        <v>4.0599999999999996</v>
      </c>
      <c r="G6011" s="8">
        <v>103.62</v>
      </c>
      <c r="H6011" s="8"/>
      <c r="I6011" s="8"/>
      <c r="J6011" s="8"/>
      <c r="N6011" s="7"/>
      <c r="O6011" s="8"/>
      <c r="P6011" s="8"/>
      <c r="Q6011" s="8"/>
      <c r="R6011" s="8"/>
      <c r="S6011" s="8"/>
      <c r="T6011" s="8"/>
      <c r="U6011" s="8"/>
      <c r="V6011" s="8"/>
      <c r="W6011" s="8"/>
    </row>
    <row r="6012" spans="1:23" ht="14.25" customHeight="1">
      <c r="A6012" s="7">
        <v>37607</v>
      </c>
      <c r="B6012" s="8">
        <v>1.8536999999999999</v>
      </c>
      <c r="C6012" s="8">
        <v>3.3332000000000002</v>
      </c>
      <c r="D6012" s="8">
        <v>1.4795000000000003</v>
      </c>
      <c r="E6012" s="8">
        <v>3.11</v>
      </c>
      <c r="F6012" s="8">
        <v>4.13</v>
      </c>
      <c r="G6012" s="8">
        <v>103.51</v>
      </c>
      <c r="H6012" s="8"/>
      <c r="I6012" s="8"/>
      <c r="J6012" s="8"/>
      <c r="N6012" s="7"/>
      <c r="O6012" s="8"/>
      <c r="P6012" s="8"/>
      <c r="Q6012" s="8"/>
      <c r="R6012" s="8"/>
      <c r="S6012" s="8"/>
      <c r="T6012" s="8"/>
      <c r="U6012" s="8"/>
      <c r="V6012" s="8"/>
      <c r="W6012" s="8"/>
    </row>
    <row r="6013" spans="1:23" ht="14.25" customHeight="1">
      <c r="A6013" s="7">
        <v>37606</v>
      </c>
      <c r="B6013" s="8">
        <v>1.8948</v>
      </c>
      <c r="C6013" s="8">
        <v>3.3201999999999998</v>
      </c>
      <c r="D6013" s="8">
        <v>1.4253999999999998</v>
      </c>
      <c r="E6013" s="8">
        <v>3.14</v>
      </c>
      <c r="F6013" s="8">
        <v>4.1500000000000004</v>
      </c>
      <c r="G6013" s="8">
        <v>104.05</v>
      </c>
      <c r="H6013" s="8"/>
      <c r="I6013" s="8"/>
      <c r="J6013" s="8"/>
      <c r="N6013" s="7"/>
      <c r="O6013" s="8"/>
      <c r="P6013" s="8"/>
      <c r="Q6013" s="8"/>
      <c r="R6013" s="8"/>
      <c r="S6013" s="8"/>
      <c r="T6013" s="8"/>
      <c r="U6013" s="8"/>
      <c r="V6013" s="8"/>
      <c r="W6013" s="8"/>
    </row>
    <row r="6014" spans="1:23" ht="14.25" customHeight="1">
      <c r="A6014" s="7">
        <v>37603</v>
      </c>
      <c r="B6014" s="8">
        <v>2.262</v>
      </c>
      <c r="C6014" s="8">
        <v>3.2664</v>
      </c>
      <c r="D6014" s="8">
        <v>1.0044</v>
      </c>
      <c r="E6014" s="8">
        <v>3.08</v>
      </c>
      <c r="F6014" s="8">
        <v>4.07</v>
      </c>
      <c r="G6014" s="8">
        <v>103.98</v>
      </c>
      <c r="H6014" s="8"/>
      <c r="I6014" s="8"/>
      <c r="J6014" s="8"/>
      <c r="N6014" s="7"/>
      <c r="O6014" s="8"/>
      <c r="P6014" s="8"/>
      <c r="Q6014" s="8"/>
      <c r="R6014" s="8"/>
      <c r="S6014" s="8"/>
      <c r="T6014" s="8"/>
      <c r="U6014" s="8"/>
      <c r="V6014" s="8"/>
      <c r="W6014" s="8"/>
    </row>
    <row r="6015" spans="1:23" ht="14.25" customHeight="1">
      <c r="A6015" s="7">
        <v>37602</v>
      </c>
      <c r="B6015" s="8">
        <v>1.9075</v>
      </c>
      <c r="C6015" s="8">
        <v>3.3755000000000002</v>
      </c>
      <c r="D6015" s="8">
        <v>1.4680000000000002</v>
      </c>
      <c r="E6015" s="8">
        <v>3.03</v>
      </c>
      <c r="F6015" s="8">
        <v>4.01</v>
      </c>
      <c r="G6015" s="8">
        <v>104.51</v>
      </c>
      <c r="H6015" s="8"/>
      <c r="I6015" s="8"/>
      <c r="J6015" s="8"/>
      <c r="N6015" s="7"/>
      <c r="O6015" s="8"/>
      <c r="P6015" s="8"/>
      <c r="Q6015" s="8"/>
      <c r="R6015" s="8"/>
      <c r="S6015" s="8"/>
      <c r="T6015" s="8"/>
      <c r="U6015" s="8"/>
      <c r="V6015" s="8"/>
      <c r="W6015" s="8"/>
    </row>
    <row r="6016" spans="1:23" ht="14.25" customHeight="1">
      <c r="A6016" s="7">
        <v>37601</v>
      </c>
      <c r="B6016" s="8">
        <v>1.8464</v>
      </c>
      <c r="C6016" s="8">
        <v>3.1962000000000002</v>
      </c>
      <c r="D6016" s="8">
        <v>1.3498000000000001</v>
      </c>
      <c r="E6016" s="8">
        <v>3.02</v>
      </c>
      <c r="F6016" s="8">
        <v>4.01</v>
      </c>
      <c r="G6016" s="8">
        <v>105.33</v>
      </c>
      <c r="H6016" s="8"/>
      <c r="I6016" s="8"/>
      <c r="J6016" s="8"/>
      <c r="N6016" s="7"/>
      <c r="O6016" s="8"/>
      <c r="P6016" s="8"/>
      <c r="Q6016" s="8"/>
      <c r="R6016" s="8"/>
      <c r="S6016" s="8"/>
      <c r="T6016" s="8"/>
      <c r="U6016" s="8"/>
      <c r="V6016" s="8"/>
      <c r="W6016" s="8"/>
    </row>
    <row r="6017" spans="1:23" ht="14.25" customHeight="1">
      <c r="A6017" s="7">
        <v>37600</v>
      </c>
      <c r="B6017" s="8">
        <v>1.8945000000000001</v>
      </c>
      <c r="C6017" s="8">
        <v>3.1526999999999998</v>
      </c>
      <c r="D6017" s="8">
        <v>1.2581999999999998</v>
      </c>
      <c r="E6017" s="8">
        <v>3.07</v>
      </c>
      <c r="F6017" s="8">
        <v>4.0599999999999996</v>
      </c>
      <c r="G6017" s="8">
        <v>105.37</v>
      </c>
      <c r="H6017" s="8"/>
      <c r="I6017" s="8"/>
      <c r="J6017" s="8"/>
      <c r="N6017" s="7"/>
      <c r="O6017" s="8"/>
      <c r="P6017" s="8"/>
      <c r="Q6017" s="8"/>
      <c r="R6017" s="8"/>
      <c r="S6017" s="8"/>
      <c r="T6017" s="8"/>
      <c r="U6017" s="8"/>
      <c r="V6017" s="8"/>
      <c r="W6017" s="8"/>
    </row>
    <row r="6018" spans="1:23" ht="14.25" customHeight="1">
      <c r="A6018" s="7">
        <v>37599</v>
      </c>
      <c r="B6018" s="8">
        <v>1.8278000000000001</v>
      </c>
      <c r="C6018" s="8">
        <v>3.3361000000000001</v>
      </c>
      <c r="D6018" s="8">
        <v>1.5083</v>
      </c>
      <c r="E6018" s="8">
        <v>3.08</v>
      </c>
      <c r="F6018" s="8">
        <v>4.0599999999999996</v>
      </c>
      <c r="G6018" s="8">
        <v>105.23</v>
      </c>
      <c r="H6018" s="8"/>
      <c r="I6018" s="8"/>
      <c r="J6018" s="8"/>
      <c r="N6018" s="7"/>
      <c r="O6018" s="8"/>
      <c r="P6018" s="8"/>
      <c r="Q6018" s="8"/>
      <c r="R6018" s="8"/>
      <c r="S6018" s="8"/>
      <c r="T6018" s="8"/>
      <c r="U6018" s="8"/>
      <c r="V6018" s="8"/>
      <c r="W6018" s="8"/>
    </row>
    <row r="6019" spans="1:23" ht="14.25" customHeight="1">
      <c r="A6019" s="7">
        <v>37596</v>
      </c>
      <c r="B6019" s="8">
        <v>1.9124000000000001</v>
      </c>
      <c r="C6019" s="8">
        <v>3.3433000000000002</v>
      </c>
      <c r="D6019" s="8">
        <v>1.4309000000000001</v>
      </c>
      <c r="E6019" s="8">
        <v>3.13</v>
      </c>
      <c r="F6019" s="8">
        <v>4.09</v>
      </c>
      <c r="G6019" s="8">
        <v>105.36</v>
      </c>
      <c r="H6019" s="8"/>
      <c r="I6019" s="8"/>
      <c r="J6019" s="8"/>
      <c r="N6019" s="7"/>
      <c r="O6019" s="8"/>
      <c r="P6019" s="8"/>
      <c r="Q6019" s="8"/>
      <c r="R6019" s="8"/>
      <c r="S6019" s="8"/>
      <c r="T6019" s="8"/>
      <c r="U6019" s="8"/>
      <c r="V6019" s="8"/>
      <c r="W6019" s="8"/>
    </row>
    <row r="6020" spans="1:23" ht="14.25" customHeight="1">
      <c r="A6020" s="7">
        <v>37595</v>
      </c>
      <c r="B6020" s="8">
        <v>1.8794</v>
      </c>
      <c r="C6020" s="8">
        <v>3.2595999999999998</v>
      </c>
      <c r="D6020" s="8">
        <v>1.3801999999999999</v>
      </c>
      <c r="E6020" s="8">
        <v>3.19</v>
      </c>
      <c r="F6020" s="8">
        <v>4.13</v>
      </c>
      <c r="G6020" s="8">
        <v>106.08</v>
      </c>
      <c r="H6020" s="8"/>
      <c r="I6020" s="8"/>
      <c r="J6020" s="8"/>
      <c r="N6020" s="7"/>
      <c r="O6020" s="8"/>
      <c r="P6020" s="8"/>
      <c r="Q6020" s="8"/>
      <c r="R6020" s="8"/>
      <c r="S6020" s="8"/>
      <c r="T6020" s="8"/>
      <c r="U6020" s="8"/>
      <c r="V6020" s="8"/>
      <c r="W6020" s="8"/>
    </row>
    <row r="6021" spans="1:23" ht="14.25" customHeight="1">
      <c r="A6021" s="7">
        <v>37594</v>
      </c>
      <c r="B6021" s="8">
        <v>1.9266000000000001</v>
      </c>
      <c r="C6021" s="8">
        <v>3.3227000000000002</v>
      </c>
      <c r="D6021" s="8">
        <v>1.3961000000000001</v>
      </c>
      <c r="E6021" s="8">
        <v>3.25</v>
      </c>
      <c r="F6021" s="8">
        <v>4.18</v>
      </c>
      <c r="G6021" s="8">
        <v>106.12</v>
      </c>
      <c r="H6021" s="8"/>
      <c r="I6021" s="8"/>
      <c r="J6021" s="8"/>
      <c r="N6021" s="7"/>
      <c r="O6021" s="8"/>
      <c r="P6021" s="8"/>
      <c r="Q6021" s="8"/>
      <c r="R6021" s="8"/>
      <c r="S6021" s="8"/>
      <c r="T6021" s="8"/>
      <c r="U6021" s="8"/>
      <c r="V6021" s="8"/>
      <c r="W6021" s="8"/>
    </row>
    <row r="6022" spans="1:23" ht="14.25" customHeight="1">
      <c r="A6022" s="7">
        <v>37593</v>
      </c>
      <c r="B6022" s="8">
        <v>1.9265000000000001</v>
      </c>
      <c r="C6022" s="8">
        <v>3.3357000000000001</v>
      </c>
      <c r="D6022" s="8">
        <v>1.4092</v>
      </c>
      <c r="E6022" s="8">
        <v>3.33</v>
      </c>
      <c r="F6022" s="8">
        <v>4.24</v>
      </c>
      <c r="G6022" s="8">
        <v>106.37</v>
      </c>
      <c r="H6022" s="8"/>
      <c r="I6022" s="8"/>
      <c r="J6022" s="8"/>
      <c r="N6022" s="7"/>
      <c r="O6022" s="8"/>
      <c r="P6022" s="8"/>
      <c r="Q6022" s="8"/>
      <c r="R6022" s="8"/>
      <c r="S6022" s="8"/>
      <c r="T6022" s="8"/>
      <c r="U6022" s="8"/>
      <c r="V6022" s="8"/>
      <c r="W6022" s="8"/>
    </row>
    <row r="6023" spans="1:23" ht="14.25" customHeight="1">
      <c r="A6023" s="7">
        <v>37592</v>
      </c>
      <c r="B6023" s="8">
        <v>1.9306000000000001</v>
      </c>
      <c r="C6023" s="8">
        <v>3.3229000000000002</v>
      </c>
      <c r="D6023" s="8">
        <v>1.3923000000000001</v>
      </c>
      <c r="E6023" s="8">
        <v>3.31</v>
      </c>
      <c r="F6023" s="8">
        <v>4.22</v>
      </c>
      <c r="G6023" s="8">
        <v>106.33</v>
      </c>
      <c r="H6023" s="8"/>
      <c r="I6023" s="8"/>
      <c r="J6023" s="8"/>
      <c r="N6023" s="7"/>
      <c r="O6023" s="8"/>
      <c r="P6023" s="8"/>
      <c r="Q6023" s="8"/>
      <c r="R6023" s="8"/>
      <c r="S6023" s="8"/>
      <c r="T6023" s="8"/>
      <c r="U6023" s="8"/>
      <c r="V6023" s="8"/>
      <c r="W6023" s="8"/>
    </row>
    <row r="6024" spans="1:23" ht="14.25" customHeight="1">
      <c r="A6024" s="7">
        <v>37589</v>
      </c>
      <c r="B6024" s="8">
        <v>1.6541999999999999</v>
      </c>
      <c r="C6024" s="8">
        <v>3.5247999999999999</v>
      </c>
      <c r="D6024" s="8">
        <v>1.8706</v>
      </c>
      <c r="E6024" s="8">
        <v>3.28</v>
      </c>
      <c r="F6024" s="8">
        <v>4.22</v>
      </c>
      <c r="G6024" s="8">
        <v>106.41</v>
      </c>
      <c r="H6024" s="8"/>
      <c r="I6024" s="8"/>
      <c r="J6024" s="8"/>
      <c r="N6024" s="7"/>
      <c r="O6024" s="8"/>
      <c r="P6024" s="8"/>
      <c r="Q6024" s="8"/>
      <c r="R6024" s="8"/>
      <c r="S6024" s="8"/>
      <c r="T6024" s="8"/>
      <c r="U6024" s="8"/>
      <c r="V6024" s="8"/>
      <c r="W6024" s="8"/>
    </row>
    <row r="6025" spans="1:23" ht="14.25" customHeight="1">
      <c r="A6025" s="7">
        <v>37588</v>
      </c>
      <c r="B6025" s="8">
        <v>1.8818999999999999</v>
      </c>
      <c r="C6025" s="8">
        <v>3.3</v>
      </c>
      <c r="D6025" s="8">
        <v>1.4180999999999999</v>
      </c>
      <c r="E6025" s="8">
        <v>3.34</v>
      </c>
      <c r="F6025" s="8">
        <v>4.26</v>
      </c>
      <c r="G6025" s="8">
        <v>106.51</v>
      </c>
      <c r="H6025" s="8"/>
      <c r="I6025" s="8"/>
      <c r="J6025" s="8"/>
      <c r="N6025" s="7"/>
      <c r="O6025" s="8"/>
      <c r="P6025" s="8"/>
      <c r="Q6025" s="8"/>
      <c r="R6025" s="8"/>
      <c r="S6025" s="8"/>
      <c r="T6025" s="8"/>
      <c r="U6025" s="8"/>
      <c r="V6025" s="8"/>
      <c r="W6025" s="8"/>
    </row>
    <row r="6026" spans="1:23" ht="14.25" customHeight="1">
      <c r="A6026" s="7">
        <v>37587</v>
      </c>
      <c r="B6026" s="8">
        <v>1.8746</v>
      </c>
      <c r="C6026" s="8">
        <v>3.2826</v>
      </c>
      <c r="D6026" s="8">
        <v>1.4079999999999999</v>
      </c>
      <c r="E6026" s="8">
        <v>3.34</v>
      </c>
      <c r="F6026" s="8">
        <v>4.26</v>
      </c>
      <c r="G6026" s="8">
        <v>106.76</v>
      </c>
      <c r="H6026" s="8"/>
      <c r="I6026" s="8"/>
      <c r="J6026" s="8"/>
      <c r="N6026" s="7"/>
      <c r="O6026" s="8"/>
      <c r="P6026" s="8"/>
      <c r="Q6026" s="8"/>
      <c r="R6026" s="8"/>
      <c r="S6026" s="8"/>
      <c r="T6026" s="8"/>
      <c r="U6026" s="8"/>
      <c r="V6026" s="8"/>
      <c r="W6026" s="8"/>
    </row>
    <row r="6027" spans="1:23" ht="14.25" customHeight="1">
      <c r="A6027" s="7">
        <v>37586</v>
      </c>
      <c r="B6027" s="8">
        <v>1.8448</v>
      </c>
      <c r="C6027" s="8">
        <v>3.2682000000000002</v>
      </c>
      <c r="D6027" s="8">
        <v>1.4234000000000002</v>
      </c>
      <c r="E6027" s="8">
        <v>3.14</v>
      </c>
      <c r="F6027" s="8">
        <v>4.08</v>
      </c>
      <c r="G6027" s="8">
        <v>106.51</v>
      </c>
      <c r="H6027" s="8"/>
      <c r="I6027" s="8"/>
      <c r="J6027" s="8"/>
      <c r="N6027" s="7"/>
      <c r="O6027" s="8"/>
      <c r="P6027" s="8"/>
      <c r="Q6027" s="8"/>
      <c r="R6027" s="8"/>
      <c r="S6027" s="8"/>
      <c r="T6027" s="8"/>
      <c r="U6027" s="8"/>
      <c r="V6027" s="8"/>
      <c r="W6027" s="8"/>
    </row>
    <row r="6028" spans="1:23" ht="14.25" customHeight="1">
      <c r="A6028" s="7">
        <v>37585</v>
      </c>
      <c r="B6028" s="8">
        <v>1.8846000000000001</v>
      </c>
      <c r="C6028" s="8">
        <v>3.2595999999999998</v>
      </c>
      <c r="D6028" s="8">
        <v>1.3749999999999998</v>
      </c>
      <c r="E6028" s="8">
        <v>3.26</v>
      </c>
      <c r="F6028" s="8">
        <v>4.1900000000000004</v>
      </c>
      <c r="G6028" s="8">
        <v>106.54</v>
      </c>
      <c r="H6028" s="8"/>
      <c r="I6028" s="8"/>
      <c r="J6028" s="8"/>
      <c r="N6028" s="7"/>
      <c r="O6028" s="8"/>
      <c r="P6028" s="8"/>
      <c r="Q6028" s="8"/>
      <c r="R6028" s="8"/>
      <c r="S6028" s="8"/>
      <c r="T6028" s="8"/>
      <c r="U6028" s="8"/>
      <c r="V6028" s="8"/>
      <c r="W6028" s="8"/>
    </row>
    <row r="6029" spans="1:23" ht="14.25" customHeight="1">
      <c r="A6029" s="7">
        <v>37582</v>
      </c>
      <c r="B6029" s="8">
        <v>1.891</v>
      </c>
      <c r="C6029" s="8">
        <v>3.2490000000000001</v>
      </c>
      <c r="D6029" s="8">
        <v>1.3580000000000001</v>
      </c>
      <c r="E6029" s="8">
        <v>3.26</v>
      </c>
      <c r="F6029" s="8">
        <v>4.18</v>
      </c>
      <c r="G6029" s="8">
        <v>106.11</v>
      </c>
      <c r="H6029" s="8"/>
      <c r="I6029" s="8"/>
      <c r="J6029" s="8"/>
      <c r="N6029" s="7"/>
      <c r="O6029" s="8"/>
      <c r="P6029" s="8"/>
      <c r="Q6029" s="8"/>
      <c r="R6029" s="8"/>
      <c r="S6029" s="8"/>
      <c r="T6029" s="8"/>
      <c r="U6029" s="8"/>
      <c r="V6029" s="8"/>
      <c r="W6029" s="8"/>
    </row>
    <row r="6030" spans="1:23" ht="14.25" customHeight="1">
      <c r="A6030" s="7">
        <v>37581</v>
      </c>
      <c r="B6030" s="8">
        <v>1.9168000000000001</v>
      </c>
      <c r="C6030" s="8">
        <v>3.2959999999999998</v>
      </c>
      <c r="D6030" s="8">
        <v>1.3791999999999998</v>
      </c>
      <c r="E6030" s="8">
        <v>3.2</v>
      </c>
      <c r="F6030" s="8">
        <v>4.1399999999999997</v>
      </c>
      <c r="G6030" s="8">
        <v>105.8</v>
      </c>
      <c r="H6030" s="8"/>
      <c r="I6030" s="8"/>
      <c r="J6030" s="8"/>
      <c r="N6030" s="7"/>
      <c r="O6030" s="8"/>
      <c r="P6030" s="8"/>
      <c r="Q6030" s="8"/>
      <c r="R6030" s="8"/>
      <c r="S6030" s="8"/>
      <c r="T6030" s="8"/>
      <c r="U6030" s="8"/>
      <c r="V6030" s="8"/>
      <c r="W6030" s="8"/>
    </row>
    <row r="6031" spans="1:23" ht="14.25" customHeight="1">
      <c r="A6031" s="7">
        <v>37580</v>
      </c>
      <c r="B6031" s="8">
        <v>1.9692000000000001</v>
      </c>
      <c r="C6031" s="8">
        <v>3.2618999999999998</v>
      </c>
      <c r="D6031" s="8">
        <v>1.2926999999999997</v>
      </c>
      <c r="E6031" s="8">
        <v>3.13</v>
      </c>
      <c r="F6031" s="8">
        <v>4.08</v>
      </c>
      <c r="G6031" s="8">
        <v>105.87</v>
      </c>
      <c r="H6031" s="8"/>
      <c r="I6031" s="8"/>
      <c r="J6031" s="8"/>
      <c r="N6031" s="7"/>
      <c r="O6031" s="8"/>
      <c r="P6031" s="8"/>
      <c r="Q6031" s="8"/>
      <c r="R6031" s="8"/>
      <c r="S6031" s="8"/>
      <c r="T6031" s="8"/>
      <c r="U6031" s="8"/>
      <c r="V6031" s="8"/>
      <c r="W6031" s="8"/>
    </row>
    <row r="6032" spans="1:23" ht="14.25" customHeight="1">
      <c r="A6032" s="7">
        <v>37579</v>
      </c>
      <c r="B6032" s="8">
        <v>1.6398999999999999</v>
      </c>
      <c r="C6032" s="8">
        <v>3.2926000000000002</v>
      </c>
      <c r="D6032" s="8">
        <v>1.6527000000000003</v>
      </c>
      <c r="E6032" s="8">
        <v>3.02</v>
      </c>
      <c r="F6032" s="8">
        <v>3.99</v>
      </c>
      <c r="G6032" s="8">
        <v>105.66</v>
      </c>
      <c r="H6032" s="8"/>
      <c r="I6032" s="8"/>
      <c r="J6032" s="8"/>
      <c r="N6032" s="7"/>
      <c r="O6032" s="8"/>
      <c r="P6032" s="8"/>
      <c r="Q6032" s="8"/>
      <c r="R6032" s="8"/>
      <c r="S6032" s="8"/>
      <c r="T6032" s="8"/>
      <c r="U6032" s="8"/>
      <c r="V6032" s="8"/>
      <c r="W6032" s="8"/>
    </row>
    <row r="6033" spans="1:23" ht="14.25" customHeight="1">
      <c r="A6033" s="7">
        <v>37578</v>
      </c>
      <c r="B6033" s="8">
        <v>1.9597</v>
      </c>
      <c r="C6033" s="8">
        <v>3.2822</v>
      </c>
      <c r="D6033" s="8">
        <v>1.3225</v>
      </c>
      <c r="E6033" s="8">
        <v>3.04</v>
      </c>
      <c r="F6033" s="8">
        <v>4.0199999999999996</v>
      </c>
      <c r="G6033" s="8">
        <v>105.19</v>
      </c>
      <c r="H6033" s="8"/>
      <c r="I6033" s="8"/>
      <c r="J6033" s="8"/>
      <c r="N6033" s="7"/>
      <c r="O6033" s="8"/>
      <c r="P6033" s="8"/>
      <c r="Q6033" s="8"/>
      <c r="R6033" s="8"/>
      <c r="S6033" s="8"/>
      <c r="T6033" s="8"/>
      <c r="U6033" s="8"/>
      <c r="V6033" s="8"/>
      <c r="W6033" s="8"/>
    </row>
    <row r="6034" spans="1:23" ht="14.25" customHeight="1">
      <c r="A6034" s="7">
        <v>37575</v>
      </c>
      <c r="B6034" s="8">
        <v>1.9782</v>
      </c>
      <c r="C6034" s="8">
        <v>3.2957000000000001</v>
      </c>
      <c r="D6034" s="8">
        <v>1.3175000000000001</v>
      </c>
      <c r="E6034" s="8">
        <v>3.05</v>
      </c>
      <c r="F6034" s="8">
        <v>4.05</v>
      </c>
      <c r="G6034" s="8">
        <v>105.04</v>
      </c>
      <c r="H6034" s="8"/>
      <c r="I6034" s="8"/>
      <c r="J6034" s="8"/>
      <c r="N6034" s="7"/>
      <c r="O6034" s="8"/>
      <c r="P6034" s="8"/>
      <c r="Q6034" s="8"/>
      <c r="R6034" s="8"/>
      <c r="S6034" s="8"/>
      <c r="T6034" s="8"/>
      <c r="U6034" s="8"/>
      <c r="V6034" s="8"/>
      <c r="W6034" s="8"/>
    </row>
    <row r="6035" spans="1:23" ht="14.25" customHeight="1">
      <c r="A6035" s="7">
        <v>37574</v>
      </c>
      <c r="B6035" s="8">
        <v>1.9724999999999999</v>
      </c>
      <c r="C6035" s="8">
        <v>3.3067000000000002</v>
      </c>
      <c r="D6035" s="8">
        <v>1.3342000000000003</v>
      </c>
      <c r="E6035" s="8">
        <v>3.01</v>
      </c>
      <c r="F6035" s="8">
        <v>4.03</v>
      </c>
      <c r="G6035" s="8">
        <v>105.3</v>
      </c>
      <c r="H6035" s="8"/>
      <c r="I6035" s="8"/>
      <c r="J6035" s="8"/>
      <c r="N6035" s="7"/>
      <c r="O6035" s="8"/>
      <c r="P6035" s="8"/>
      <c r="Q6035" s="8"/>
      <c r="R6035" s="8"/>
      <c r="S6035" s="8"/>
      <c r="T6035" s="8"/>
      <c r="U6035" s="8"/>
      <c r="V6035" s="8"/>
      <c r="W6035" s="8"/>
    </row>
    <row r="6036" spans="1:23" ht="14.25" customHeight="1">
      <c r="A6036" s="7">
        <v>37573</v>
      </c>
      <c r="B6036" s="8">
        <v>1.9673</v>
      </c>
      <c r="C6036" s="8">
        <v>3.302</v>
      </c>
      <c r="D6036" s="8">
        <v>1.3347</v>
      </c>
      <c r="E6036" s="8">
        <v>2.82</v>
      </c>
      <c r="F6036" s="8">
        <v>3.84</v>
      </c>
      <c r="G6036" s="8">
        <v>105.08</v>
      </c>
      <c r="H6036" s="8"/>
      <c r="I6036" s="8"/>
      <c r="J6036" s="8"/>
      <c r="N6036" s="7"/>
      <c r="O6036" s="8"/>
      <c r="P6036" s="8"/>
      <c r="Q6036" s="8"/>
      <c r="R6036" s="8"/>
      <c r="S6036" s="8"/>
      <c r="T6036" s="8"/>
      <c r="U6036" s="8"/>
      <c r="V6036" s="8"/>
      <c r="W6036" s="8"/>
    </row>
    <row r="6037" spans="1:23" ht="14.25" customHeight="1">
      <c r="A6037" s="7">
        <v>37572</v>
      </c>
      <c r="B6037" s="8">
        <v>1.9593</v>
      </c>
      <c r="C6037" s="8">
        <v>3.2886000000000002</v>
      </c>
      <c r="D6037" s="8">
        <v>1.3293000000000001</v>
      </c>
      <c r="E6037" s="8">
        <v>2.83</v>
      </c>
      <c r="F6037" s="8">
        <v>3.84</v>
      </c>
      <c r="G6037" s="8">
        <v>104.66</v>
      </c>
      <c r="H6037" s="8"/>
      <c r="I6037" s="8"/>
      <c r="J6037" s="8"/>
      <c r="N6037" s="7"/>
      <c r="O6037" s="8"/>
      <c r="P6037" s="8"/>
      <c r="Q6037" s="8"/>
      <c r="R6037" s="8"/>
      <c r="S6037" s="8"/>
      <c r="T6037" s="8"/>
      <c r="U6037" s="8"/>
      <c r="V6037" s="8"/>
      <c r="W6037" s="8"/>
    </row>
    <row r="6038" spans="1:23" ht="14.25" customHeight="1">
      <c r="A6038" s="7">
        <v>37571</v>
      </c>
      <c r="B6038" s="8">
        <v>1.9588000000000001</v>
      </c>
      <c r="C6038" s="8">
        <v>3.2947000000000002</v>
      </c>
      <c r="D6038" s="8">
        <v>1.3359000000000001</v>
      </c>
      <c r="E6038" s="8">
        <v>2.87</v>
      </c>
      <c r="F6038" s="8">
        <v>3.85</v>
      </c>
      <c r="G6038" s="8">
        <v>104.55</v>
      </c>
      <c r="H6038" s="8"/>
      <c r="I6038" s="8"/>
      <c r="J6038" s="8"/>
      <c r="N6038" s="7"/>
      <c r="O6038" s="8"/>
      <c r="P6038" s="8"/>
      <c r="Q6038" s="8"/>
      <c r="R6038" s="8"/>
      <c r="S6038" s="8"/>
      <c r="T6038" s="8"/>
      <c r="U6038" s="8"/>
      <c r="V6038" s="8"/>
      <c r="W6038" s="8"/>
    </row>
    <row r="6039" spans="1:23" ht="14.25" customHeight="1">
      <c r="A6039" s="7">
        <v>37568</v>
      </c>
      <c r="B6039" s="8">
        <v>1.5530999999999999</v>
      </c>
      <c r="C6039" s="8">
        <v>3.3773</v>
      </c>
      <c r="D6039" s="8">
        <v>1.8242</v>
      </c>
      <c r="E6039" s="8">
        <v>2.87</v>
      </c>
      <c r="F6039" s="8">
        <v>3.85</v>
      </c>
      <c r="G6039" s="8">
        <v>104.5</v>
      </c>
      <c r="H6039" s="8"/>
      <c r="I6039" s="8"/>
      <c r="J6039" s="8"/>
      <c r="N6039" s="7"/>
      <c r="O6039" s="8"/>
      <c r="P6039" s="8"/>
      <c r="Q6039" s="8"/>
      <c r="R6039" s="8"/>
      <c r="S6039" s="8"/>
      <c r="T6039" s="8"/>
      <c r="U6039" s="8"/>
      <c r="V6039" s="8"/>
      <c r="W6039" s="8"/>
    </row>
    <row r="6040" spans="1:23" ht="14.25" customHeight="1">
      <c r="A6040" s="7">
        <v>37567</v>
      </c>
      <c r="B6040" s="8">
        <v>1.9673</v>
      </c>
      <c r="C6040" s="8">
        <v>3.3167</v>
      </c>
      <c r="D6040" s="8">
        <v>1.3493999999999999</v>
      </c>
      <c r="E6040" s="8">
        <v>2.86</v>
      </c>
      <c r="F6040" s="8">
        <v>3.88</v>
      </c>
      <c r="G6040" s="8">
        <v>104.97</v>
      </c>
      <c r="H6040" s="8"/>
      <c r="I6040" s="8"/>
      <c r="J6040" s="8"/>
      <c r="N6040" s="7"/>
      <c r="O6040" s="8"/>
      <c r="P6040" s="8"/>
      <c r="Q6040" s="8"/>
      <c r="R6040" s="8"/>
      <c r="S6040" s="8"/>
      <c r="T6040" s="8"/>
      <c r="U6040" s="8"/>
      <c r="V6040" s="8"/>
      <c r="W6040" s="8"/>
    </row>
    <row r="6041" spans="1:23" ht="14.25" customHeight="1">
      <c r="A6041" s="7">
        <v>37566</v>
      </c>
      <c r="B6041" s="8">
        <v>1.9746999999999999</v>
      </c>
      <c r="C6041" s="8">
        <v>3.3012000000000001</v>
      </c>
      <c r="D6041" s="8">
        <v>1.3265000000000002</v>
      </c>
      <c r="E6041" s="8">
        <v>3.01</v>
      </c>
      <c r="F6041" s="8">
        <v>4.09</v>
      </c>
      <c r="G6041" s="8">
        <v>105.58</v>
      </c>
      <c r="H6041" s="8"/>
      <c r="I6041" s="8"/>
      <c r="J6041" s="8"/>
      <c r="N6041" s="7"/>
      <c r="O6041" s="8"/>
      <c r="P6041" s="8"/>
      <c r="Q6041" s="8"/>
      <c r="R6041" s="8"/>
      <c r="S6041" s="8"/>
      <c r="T6041" s="8"/>
      <c r="U6041" s="8"/>
      <c r="V6041" s="8"/>
      <c r="W6041" s="8"/>
    </row>
    <row r="6042" spans="1:23" ht="14.25" customHeight="1">
      <c r="A6042" s="7">
        <v>37565</v>
      </c>
      <c r="B6042" s="8">
        <v>2.0028999999999999</v>
      </c>
      <c r="C6042" s="8">
        <v>3.3014000000000001</v>
      </c>
      <c r="D6042" s="8">
        <v>1.2985000000000002</v>
      </c>
      <c r="E6042" s="8">
        <v>3</v>
      </c>
      <c r="F6042" s="8">
        <v>4.0999999999999996</v>
      </c>
      <c r="G6042" s="8">
        <v>105.87</v>
      </c>
      <c r="H6042" s="8"/>
      <c r="I6042" s="8"/>
      <c r="J6042" s="8"/>
      <c r="N6042" s="7"/>
      <c r="O6042" s="8"/>
      <c r="P6042" s="8"/>
      <c r="Q6042" s="8"/>
      <c r="R6042" s="8"/>
      <c r="S6042" s="8"/>
      <c r="T6042" s="8"/>
      <c r="U6042" s="8"/>
      <c r="V6042" s="8"/>
      <c r="W6042" s="8"/>
    </row>
    <row r="6043" spans="1:23" ht="14.25" customHeight="1">
      <c r="A6043" s="7">
        <v>37564</v>
      </c>
      <c r="B6043" s="8">
        <v>2.2302</v>
      </c>
      <c r="C6043" s="8">
        <v>3.24</v>
      </c>
      <c r="D6043" s="8">
        <v>1.0098000000000003</v>
      </c>
      <c r="E6043" s="8">
        <v>3</v>
      </c>
      <c r="F6043" s="8">
        <v>4.07</v>
      </c>
      <c r="G6043" s="8">
        <v>106.01</v>
      </c>
      <c r="H6043" s="8"/>
      <c r="I6043" s="8"/>
      <c r="J6043" s="8"/>
      <c r="N6043" s="7"/>
      <c r="O6043" s="8"/>
      <c r="P6043" s="8"/>
      <c r="Q6043" s="8"/>
      <c r="R6043" s="8"/>
      <c r="S6043" s="8"/>
      <c r="T6043" s="8"/>
      <c r="U6043" s="8"/>
      <c r="V6043" s="8"/>
      <c r="W6043" s="8"/>
    </row>
    <row r="6044" spans="1:23" ht="14.25" customHeight="1">
      <c r="A6044" s="7">
        <v>37561</v>
      </c>
      <c r="B6044" s="8">
        <v>2.0137999999999998</v>
      </c>
      <c r="C6044" s="8">
        <v>3.2675000000000001</v>
      </c>
      <c r="D6044" s="8">
        <v>1.2537000000000003</v>
      </c>
      <c r="E6044" s="8">
        <v>2.92</v>
      </c>
      <c r="F6044" s="8">
        <v>4.01</v>
      </c>
      <c r="G6044" s="8">
        <v>106.08</v>
      </c>
      <c r="H6044" s="8"/>
      <c r="I6044" s="8"/>
      <c r="J6044" s="8"/>
      <c r="N6044" s="7"/>
      <c r="O6044" s="8"/>
      <c r="P6044" s="8"/>
      <c r="Q6044" s="8"/>
      <c r="R6044" s="8"/>
      <c r="S6044" s="8"/>
      <c r="T6044" s="8"/>
      <c r="U6044" s="8"/>
      <c r="V6044" s="8"/>
      <c r="W6044" s="8"/>
    </row>
    <row r="6045" spans="1:23" ht="14.25" customHeight="1">
      <c r="A6045" s="7">
        <v>37560</v>
      </c>
      <c r="B6045" s="8">
        <v>2.0243000000000002</v>
      </c>
      <c r="C6045" s="8">
        <v>2.9977999999999998</v>
      </c>
      <c r="D6045" s="8">
        <v>0.97349999999999959</v>
      </c>
      <c r="E6045" s="8">
        <v>2.81</v>
      </c>
      <c r="F6045" s="8">
        <v>3.93</v>
      </c>
      <c r="G6045" s="8">
        <v>106.5</v>
      </c>
      <c r="H6045" s="8"/>
      <c r="I6045" s="8"/>
      <c r="J6045" s="8"/>
      <c r="N6045" s="7"/>
      <c r="O6045" s="8"/>
      <c r="P6045" s="8"/>
      <c r="Q6045" s="8"/>
      <c r="R6045" s="8"/>
      <c r="S6045" s="8"/>
      <c r="T6045" s="8"/>
      <c r="U6045" s="8"/>
      <c r="V6045" s="8"/>
      <c r="W6045" s="8"/>
    </row>
    <row r="6046" spans="1:23" ht="14.25" customHeight="1">
      <c r="A6046" s="7">
        <v>37559</v>
      </c>
      <c r="B6046" s="8">
        <v>2.0527000000000002</v>
      </c>
      <c r="C6046" s="8">
        <v>3.1979000000000002</v>
      </c>
      <c r="D6046" s="8">
        <v>1.1452</v>
      </c>
      <c r="E6046" s="8">
        <v>2.87</v>
      </c>
      <c r="F6046" s="8">
        <v>3.99</v>
      </c>
      <c r="G6046" s="8">
        <v>107.16</v>
      </c>
      <c r="H6046" s="8"/>
      <c r="I6046" s="8"/>
      <c r="J6046" s="8"/>
      <c r="N6046" s="7"/>
      <c r="O6046" s="8"/>
      <c r="P6046" s="8"/>
      <c r="Q6046" s="8"/>
      <c r="R6046" s="8"/>
      <c r="S6046" s="8"/>
      <c r="T6046" s="8"/>
      <c r="U6046" s="8"/>
      <c r="V6046" s="8"/>
      <c r="W6046" s="8"/>
    </row>
    <row r="6047" spans="1:23" ht="14.25" customHeight="1">
      <c r="A6047" s="7">
        <v>37558</v>
      </c>
      <c r="B6047" s="8">
        <v>2.1435</v>
      </c>
      <c r="C6047" s="8">
        <v>3.1322999999999999</v>
      </c>
      <c r="D6047" s="8">
        <v>0.9887999999999999</v>
      </c>
      <c r="E6047" s="8">
        <v>2.89</v>
      </c>
      <c r="F6047" s="8">
        <v>3.97</v>
      </c>
      <c r="G6047" s="8">
        <v>107.23</v>
      </c>
      <c r="H6047" s="8"/>
      <c r="I6047" s="8"/>
      <c r="J6047" s="8"/>
      <c r="N6047" s="7"/>
      <c r="O6047" s="8"/>
      <c r="P6047" s="8"/>
      <c r="Q6047" s="8"/>
      <c r="R6047" s="8"/>
      <c r="S6047" s="8"/>
      <c r="T6047" s="8"/>
      <c r="U6047" s="8"/>
      <c r="V6047" s="8"/>
      <c r="W6047" s="8"/>
    </row>
    <row r="6048" spans="1:23" ht="14.25" customHeight="1">
      <c r="A6048" s="7">
        <v>37557</v>
      </c>
      <c r="B6048" s="8">
        <v>2.1947999999999999</v>
      </c>
      <c r="C6048" s="8">
        <v>2.8948999999999998</v>
      </c>
      <c r="D6048" s="8">
        <v>0.70009999999999994</v>
      </c>
      <c r="E6048" s="8">
        <v>3.03</v>
      </c>
      <c r="F6048" s="8">
        <v>4.0999999999999996</v>
      </c>
      <c r="G6048" s="8">
        <v>107.15</v>
      </c>
      <c r="H6048" s="8"/>
      <c r="I6048" s="8"/>
      <c r="J6048" s="8"/>
      <c r="N6048" s="7"/>
      <c r="O6048" s="8"/>
      <c r="P6048" s="8"/>
      <c r="Q6048" s="8"/>
      <c r="R6048" s="8"/>
      <c r="S6048" s="8"/>
      <c r="T6048" s="8"/>
      <c r="U6048" s="8"/>
      <c r="V6048" s="8"/>
      <c r="W6048" s="8"/>
    </row>
    <row r="6049" spans="1:23" ht="14.25" customHeight="1">
      <c r="A6049" s="7">
        <v>37554</v>
      </c>
      <c r="B6049" s="8">
        <v>2.0823999999999998</v>
      </c>
      <c r="C6049" s="8">
        <v>3.0202</v>
      </c>
      <c r="D6049" s="8">
        <v>0.93780000000000019</v>
      </c>
      <c r="E6049" s="8">
        <v>3.1</v>
      </c>
      <c r="F6049" s="8">
        <v>4.12</v>
      </c>
      <c r="G6049" s="8">
        <v>107.91</v>
      </c>
      <c r="H6049" s="8"/>
      <c r="I6049" s="8"/>
      <c r="J6049" s="8"/>
      <c r="N6049" s="7"/>
      <c r="O6049" s="8"/>
      <c r="P6049" s="8"/>
      <c r="Q6049" s="8"/>
      <c r="R6049" s="8"/>
      <c r="S6049" s="8"/>
      <c r="T6049" s="8"/>
      <c r="U6049" s="8"/>
      <c r="V6049" s="8"/>
      <c r="W6049" s="8"/>
    </row>
    <row r="6050" spans="1:23" ht="14.25" customHeight="1">
      <c r="A6050" s="7">
        <v>37553</v>
      </c>
      <c r="B6050" s="8">
        <v>2.0935999999999999</v>
      </c>
      <c r="C6050" s="8">
        <v>2.9091999999999998</v>
      </c>
      <c r="D6050" s="8">
        <v>0.81559999999999988</v>
      </c>
      <c r="E6050" s="8">
        <v>3.18</v>
      </c>
      <c r="F6050" s="8">
        <v>4.16</v>
      </c>
      <c r="G6050" s="8">
        <v>107.83</v>
      </c>
      <c r="H6050" s="8"/>
      <c r="I6050" s="8"/>
      <c r="J6050" s="8"/>
      <c r="N6050" s="7"/>
      <c r="O6050" s="8"/>
      <c r="P6050" s="8"/>
      <c r="Q6050" s="8"/>
      <c r="R6050" s="8"/>
      <c r="S6050" s="8"/>
      <c r="T6050" s="8"/>
      <c r="U6050" s="8"/>
      <c r="V6050" s="8"/>
      <c r="W6050" s="8"/>
    </row>
    <row r="6051" spans="1:23" ht="14.25" customHeight="1">
      <c r="A6051" s="7">
        <v>37552</v>
      </c>
      <c r="B6051" s="8">
        <v>2.0472000000000001</v>
      </c>
      <c r="C6051" s="8">
        <v>3.0966999999999998</v>
      </c>
      <c r="D6051" s="8">
        <v>1.0494999999999997</v>
      </c>
      <c r="E6051" s="8">
        <v>3.26</v>
      </c>
      <c r="F6051" s="8">
        <v>4.26</v>
      </c>
      <c r="G6051" s="8">
        <v>108.01</v>
      </c>
      <c r="H6051" s="8"/>
      <c r="I6051" s="8"/>
      <c r="J6051" s="8"/>
      <c r="N6051" s="7"/>
      <c r="O6051" s="8"/>
      <c r="P6051" s="8"/>
      <c r="Q6051" s="8"/>
      <c r="R6051" s="8"/>
      <c r="S6051" s="8"/>
      <c r="T6051" s="8"/>
      <c r="U6051" s="8"/>
      <c r="V6051" s="8"/>
      <c r="W6051" s="8"/>
    </row>
    <row r="6052" spans="1:23" ht="14.25" customHeight="1">
      <c r="A6052" s="7">
        <v>37551</v>
      </c>
      <c r="B6052" s="8">
        <v>2.0436000000000001</v>
      </c>
      <c r="C6052" s="8">
        <v>3.1594000000000002</v>
      </c>
      <c r="D6052" s="8">
        <v>1.1158000000000001</v>
      </c>
      <c r="E6052" s="8">
        <v>3.29</v>
      </c>
      <c r="F6052" s="8">
        <v>4.2699999999999996</v>
      </c>
      <c r="G6052" s="8">
        <v>107.94</v>
      </c>
      <c r="H6052" s="8"/>
      <c r="I6052" s="8"/>
      <c r="J6052" s="8"/>
      <c r="N6052" s="7"/>
      <c r="O6052" s="8"/>
      <c r="P6052" s="8"/>
      <c r="Q6052" s="8"/>
      <c r="R6052" s="8"/>
      <c r="S6052" s="8"/>
      <c r="T6052" s="8"/>
      <c r="U6052" s="8"/>
      <c r="V6052" s="8"/>
      <c r="W6052" s="8"/>
    </row>
    <row r="6053" spans="1:23" ht="14.25" customHeight="1">
      <c r="A6053" s="7">
        <v>37550</v>
      </c>
      <c r="B6053" s="8">
        <v>2.0104000000000002</v>
      </c>
      <c r="C6053" s="8">
        <v>3.1400999999999999</v>
      </c>
      <c r="D6053" s="8">
        <v>1.1296999999999997</v>
      </c>
      <c r="E6053" s="8">
        <v>3.28</v>
      </c>
      <c r="F6053" s="8">
        <v>4.24</v>
      </c>
      <c r="G6053" s="8">
        <v>108.29</v>
      </c>
      <c r="H6053" s="8"/>
      <c r="I6053" s="8"/>
      <c r="J6053" s="8"/>
      <c r="N6053" s="7"/>
      <c r="O6053" s="8"/>
      <c r="P6053" s="8"/>
      <c r="Q6053" s="8"/>
      <c r="R6053" s="8"/>
      <c r="S6053" s="8"/>
      <c r="T6053" s="8"/>
      <c r="U6053" s="8"/>
      <c r="V6053" s="8"/>
      <c r="W6053" s="8"/>
    </row>
    <row r="6054" spans="1:23" ht="14.25" customHeight="1">
      <c r="A6054" s="7">
        <v>37547</v>
      </c>
      <c r="B6054" s="8">
        <v>2.0486</v>
      </c>
      <c r="C6054" s="8">
        <v>2.9689999999999999</v>
      </c>
      <c r="D6054" s="8">
        <v>0.92039999999999988</v>
      </c>
      <c r="E6054" s="8">
        <v>3.17</v>
      </c>
      <c r="F6054" s="8">
        <v>4.1399999999999997</v>
      </c>
      <c r="G6054" s="8">
        <v>108.44</v>
      </c>
      <c r="H6054" s="8"/>
      <c r="I6054" s="8"/>
      <c r="J6054" s="8"/>
      <c r="N6054" s="7"/>
      <c r="O6054" s="8"/>
      <c r="P6054" s="8"/>
      <c r="Q6054" s="8"/>
      <c r="R6054" s="8"/>
      <c r="S6054" s="8"/>
      <c r="T6054" s="8"/>
      <c r="U6054" s="8"/>
      <c r="V6054" s="8"/>
      <c r="W6054" s="8"/>
    </row>
    <row r="6055" spans="1:23" ht="14.25" customHeight="1">
      <c r="A6055" s="7">
        <v>37546</v>
      </c>
      <c r="B6055" s="8">
        <v>1.8334999999999999</v>
      </c>
      <c r="C6055" s="8">
        <v>3.0918000000000001</v>
      </c>
      <c r="D6055" s="8">
        <v>1.2583000000000002</v>
      </c>
      <c r="E6055" s="8">
        <v>3.2</v>
      </c>
      <c r="F6055" s="8">
        <v>4.16</v>
      </c>
      <c r="G6055" s="8">
        <v>108.51</v>
      </c>
      <c r="H6055" s="8"/>
      <c r="I6055" s="8"/>
      <c r="J6055" s="8"/>
      <c r="N6055" s="7"/>
      <c r="O6055" s="8"/>
      <c r="P6055" s="8"/>
      <c r="Q6055" s="8"/>
      <c r="R6055" s="8"/>
      <c r="S6055" s="8"/>
      <c r="T6055" s="8"/>
      <c r="U6055" s="8"/>
      <c r="V6055" s="8"/>
      <c r="W6055" s="8"/>
    </row>
    <row r="6056" spans="1:23" ht="14.25" customHeight="1">
      <c r="A6056" s="7">
        <v>37545</v>
      </c>
      <c r="B6056" s="8">
        <v>1.9861</v>
      </c>
      <c r="C6056" s="8">
        <v>3.0828000000000002</v>
      </c>
      <c r="D6056" s="8">
        <v>1.0967000000000002</v>
      </c>
      <c r="E6056" s="8">
        <v>3.11</v>
      </c>
      <c r="F6056" s="8">
        <v>4.0599999999999996</v>
      </c>
      <c r="G6056" s="8">
        <v>107.66</v>
      </c>
      <c r="H6056" s="8"/>
      <c r="I6056" s="8"/>
      <c r="J6056" s="8"/>
      <c r="N6056" s="7"/>
      <c r="O6056" s="8"/>
      <c r="P6056" s="8"/>
      <c r="Q6056" s="8"/>
      <c r="R6056" s="8"/>
      <c r="S6056" s="8"/>
      <c r="T6056" s="8"/>
      <c r="U6056" s="8"/>
      <c r="V6056" s="8"/>
      <c r="W6056" s="8"/>
    </row>
    <row r="6057" spans="1:23" ht="14.25" customHeight="1">
      <c r="A6057" s="7">
        <v>37544</v>
      </c>
      <c r="B6057" s="8">
        <v>1.9749000000000001</v>
      </c>
      <c r="C6057" s="8">
        <v>3.0876000000000001</v>
      </c>
      <c r="D6057" s="8">
        <v>1.1127</v>
      </c>
      <c r="E6057" s="8">
        <v>3.11</v>
      </c>
      <c r="F6057" s="8">
        <v>4.07</v>
      </c>
      <c r="G6057" s="8">
        <v>107.69</v>
      </c>
      <c r="H6057" s="8"/>
      <c r="I6057" s="8"/>
      <c r="J6057" s="8"/>
      <c r="N6057" s="7"/>
      <c r="O6057" s="8"/>
      <c r="P6057" s="8"/>
      <c r="Q6057" s="8"/>
      <c r="R6057" s="8"/>
      <c r="S6057" s="8"/>
      <c r="T6057" s="8"/>
      <c r="U6057" s="8"/>
      <c r="V6057" s="8"/>
      <c r="W6057" s="8"/>
    </row>
    <row r="6058" spans="1:23" ht="14.25" customHeight="1">
      <c r="A6058" s="7">
        <v>37543</v>
      </c>
      <c r="B6058" s="8">
        <v>2.0190000000000001</v>
      </c>
      <c r="C6058" s="8">
        <v>3.0842999999999998</v>
      </c>
      <c r="D6058" s="8">
        <v>1.0652999999999997</v>
      </c>
      <c r="E6058" s="8">
        <v>2.83</v>
      </c>
      <c r="F6058" s="8">
        <v>3.83</v>
      </c>
      <c r="G6058" s="8">
        <v>107.23</v>
      </c>
      <c r="H6058" s="8"/>
      <c r="I6058" s="8"/>
      <c r="J6058" s="8"/>
      <c r="N6058" s="7"/>
      <c r="O6058" s="8"/>
      <c r="P6058" s="8"/>
      <c r="Q6058" s="8"/>
      <c r="R6058" s="8"/>
      <c r="S6058" s="8"/>
      <c r="T6058" s="8"/>
      <c r="U6058" s="8"/>
      <c r="V6058" s="8"/>
      <c r="W6058" s="8"/>
    </row>
    <row r="6059" spans="1:23" ht="14.25" customHeight="1">
      <c r="A6059" s="7">
        <v>37540</v>
      </c>
      <c r="B6059" s="8">
        <v>2.0099</v>
      </c>
      <c r="C6059" s="8">
        <v>3.101</v>
      </c>
      <c r="D6059" s="8">
        <v>1.0911</v>
      </c>
      <c r="E6059" s="8">
        <v>2.83</v>
      </c>
      <c r="F6059" s="8">
        <v>3.83</v>
      </c>
      <c r="G6059" s="8">
        <v>107.12</v>
      </c>
      <c r="H6059" s="8"/>
      <c r="I6059" s="8"/>
      <c r="J6059" s="8"/>
      <c r="N6059" s="7"/>
      <c r="O6059" s="8"/>
      <c r="P6059" s="8"/>
      <c r="Q6059" s="8"/>
      <c r="R6059" s="8"/>
      <c r="S6059" s="8"/>
      <c r="T6059" s="8"/>
      <c r="U6059" s="8"/>
      <c r="V6059" s="8"/>
      <c r="W6059" s="8"/>
    </row>
    <row r="6060" spans="1:23" ht="14.25" customHeight="1">
      <c r="A6060" s="7">
        <v>37539</v>
      </c>
      <c r="B6060" s="8">
        <v>1.9939</v>
      </c>
      <c r="C6060" s="8">
        <v>3.0882000000000001</v>
      </c>
      <c r="D6060" s="8">
        <v>1.0943000000000001</v>
      </c>
      <c r="E6060" s="8">
        <v>2.68</v>
      </c>
      <c r="F6060" s="8">
        <v>3.68</v>
      </c>
      <c r="G6060" s="8">
        <v>107.19</v>
      </c>
      <c r="H6060" s="8"/>
      <c r="I6060" s="8"/>
      <c r="J6060" s="8"/>
      <c r="N6060" s="7"/>
      <c r="O6060" s="8"/>
      <c r="P6060" s="8"/>
      <c r="Q6060" s="8"/>
      <c r="R6060" s="8"/>
      <c r="S6060" s="8"/>
      <c r="T6060" s="8"/>
      <c r="U6060" s="8"/>
      <c r="V6060" s="8"/>
      <c r="W6060" s="8"/>
    </row>
    <row r="6061" spans="1:23" ht="14.25" customHeight="1">
      <c r="A6061" s="7">
        <v>37538</v>
      </c>
      <c r="B6061" s="8">
        <v>2.0476999999999999</v>
      </c>
      <c r="C6061" s="8">
        <v>3.1919</v>
      </c>
      <c r="D6061" s="8">
        <v>1.1442000000000001</v>
      </c>
      <c r="E6061" s="8">
        <v>2.65</v>
      </c>
      <c r="F6061" s="8">
        <v>3.61</v>
      </c>
      <c r="G6061" s="8">
        <v>106.94</v>
      </c>
      <c r="H6061" s="8"/>
      <c r="I6061" s="8"/>
      <c r="J6061" s="8"/>
      <c r="N6061" s="7"/>
      <c r="O6061" s="8"/>
      <c r="P6061" s="8"/>
      <c r="Q6061" s="8"/>
      <c r="R6061" s="8"/>
      <c r="S6061" s="8"/>
      <c r="T6061" s="8"/>
      <c r="U6061" s="8"/>
      <c r="V6061" s="8"/>
      <c r="W6061" s="8"/>
    </row>
    <row r="6062" spans="1:23" ht="14.25" customHeight="1">
      <c r="A6062" s="7">
        <v>37537</v>
      </c>
      <c r="B6062" s="8">
        <v>2.0364</v>
      </c>
      <c r="C6062" s="8">
        <v>3.1328</v>
      </c>
      <c r="D6062" s="8">
        <v>1.0964</v>
      </c>
      <c r="E6062" s="8">
        <v>2.7</v>
      </c>
      <c r="F6062" s="8">
        <v>3.65</v>
      </c>
      <c r="G6062" s="8">
        <v>107.94</v>
      </c>
      <c r="H6062" s="8"/>
      <c r="I6062" s="8"/>
      <c r="J6062" s="8"/>
      <c r="N6062" s="7"/>
      <c r="O6062" s="8"/>
      <c r="P6062" s="8"/>
      <c r="Q6062" s="8"/>
      <c r="R6062" s="8"/>
      <c r="S6062" s="8"/>
      <c r="T6062" s="8"/>
      <c r="U6062" s="8"/>
      <c r="V6062" s="8"/>
      <c r="W6062" s="8"/>
    </row>
    <row r="6063" spans="1:23" ht="14.25" customHeight="1">
      <c r="A6063" s="7">
        <v>37536</v>
      </c>
      <c r="B6063" s="8">
        <v>1.6107</v>
      </c>
      <c r="C6063" s="8">
        <v>3.1396999999999999</v>
      </c>
      <c r="D6063" s="8">
        <v>1.5289999999999999</v>
      </c>
      <c r="E6063" s="8">
        <v>2.67</v>
      </c>
      <c r="F6063" s="8">
        <v>3.64</v>
      </c>
      <c r="G6063" s="8">
        <v>107.44</v>
      </c>
      <c r="H6063" s="8"/>
      <c r="I6063" s="8"/>
      <c r="J6063" s="8"/>
      <c r="N6063" s="7"/>
      <c r="O6063" s="8"/>
      <c r="P6063" s="8"/>
      <c r="Q6063" s="8"/>
      <c r="R6063" s="8"/>
      <c r="S6063" s="8"/>
      <c r="T6063" s="8"/>
      <c r="U6063" s="8"/>
      <c r="V6063" s="8"/>
      <c r="W6063" s="8"/>
    </row>
    <row r="6064" spans="1:23" ht="14.25" customHeight="1">
      <c r="A6064" s="7">
        <v>37533</v>
      </c>
      <c r="B6064" s="8">
        <v>1.6107</v>
      </c>
      <c r="C6064" s="8">
        <v>3.1396999999999999</v>
      </c>
      <c r="D6064" s="8">
        <v>1.5289999999999999</v>
      </c>
      <c r="E6064" s="8">
        <v>2.73</v>
      </c>
      <c r="F6064" s="8">
        <v>3.69</v>
      </c>
      <c r="G6064" s="8">
        <v>107.58</v>
      </c>
      <c r="H6064" s="8"/>
      <c r="I6064" s="8"/>
      <c r="J6064" s="8"/>
      <c r="N6064" s="7"/>
      <c r="O6064" s="8"/>
      <c r="P6064" s="8"/>
      <c r="Q6064" s="8"/>
      <c r="R6064" s="8"/>
      <c r="S6064" s="8"/>
      <c r="T6064" s="8"/>
      <c r="U6064" s="8"/>
      <c r="V6064" s="8"/>
      <c r="W6064" s="8"/>
    </row>
    <row r="6065" spans="1:23" ht="14.25" customHeight="1">
      <c r="A6065" s="7">
        <v>37532</v>
      </c>
      <c r="B6065" s="8">
        <v>1.6107</v>
      </c>
      <c r="C6065" s="8">
        <v>3.1396999999999999</v>
      </c>
      <c r="D6065" s="8">
        <v>1.5289999999999999</v>
      </c>
      <c r="E6065" s="8">
        <v>2.74</v>
      </c>
      <c r="F6065" s="8">
        <v>3.7</v>
      </c>
      <c r="G6065" s="8">
        <v>106.93</v>
      </c>
      <c r="H6065" s="8"/>
      <c r="I6065" s="8"/>
      <c r="J6065" s="8"/>
      <c r="N6065" s="7"/>
      <c r="O6065" s="8"/>
      <c r="P6065" s="8"/>
      <c r="Q6065" s="8"/>
      <c r="R6065" s="8"/>
      <c r="S6065" s="8"/>
      <c r="T6065" s="8"/>
      <c r="U6065" s="8"/>
      <c r="V6065" s="8"/>
      <c r="W6065" s="8"/>
    </row>
    <row r="6066" spans="1:23" ht="14.25" customHeight="1">
      <c r="A6066" s="7">
        <v>37531</v>
      </c>
      <c r="B6066" s="8">
        <v>1.6107</v>
      </c>
      <c r="C6066" s="8">
        <v>3.1396999999999999</v>
      </c>
      <c r="D6066" s="8">
        <v>1.5289999999999999</v>
      </c>
      <c r="E6066" s="8">
        <v>2.74</v>
      </c>
      <c r="F6066" s="8">
        <v>3.71</v>
      </c>
      <c r="G6066" s="8">
        <v>106.97</v>
      </c>
      <c r="H6066" s="8"/>
      <c r="I6066" s="8"/>
      <c r="J6066" s="8"/>
      <c r="N6066" s="7"/>
      <c r="O6066" s="8"/>
      <c r="P6066" s="8"/>
      <c r="Q6066" s="8"/>
      <c r="R6066" s="8"/>
      <c r="S6066" s="8"/>
      <c r="T6066" s="8"/>
      <c r="U6066" s="8"/>
      <c r="V6066" s="8"/>
      <c r="W6066" s="8"/>
    </row>
    <row r="6067" spans="1:23" ht="14.25" customHeight="1">
      <c r="A6067" s="7">
        <v>37530</v>
      </c>
      <c r="B6067" s="8">
        <v>1.6107</v>
      </c>
      <c r="C6067" s="8">
        <v>3.1396999999999999</v>
      </c>
      <c r="D6067" s="8">
        <v>1.5289999999999999</v>
      </c>
      <c r="E6067" s="8">
        <v>2.75</v>
      </c>
      <c r="F6067" s="8">
        <v>3.72</v>
      </c>
      <c r="G6067" s="8">
        <v>107.19</v>
      </c>
      <c r="H6067" s="8"/>
      <c r="I6067" s="8"/>
      <c r="J6067" s="8"/>
      <c r="N6067" s="7"/>
      <c r="O6067" s="8"/>
      <c r="P6067" s="8"/>
      <c r="Q6067" s="8"/>
      <c r="R6067" s="8"/>
      <c r="S6067" s="8"/>
      <c r="T6067" s="8"/>
      <c r="U6067" s="8"/>
      <c r="V6067" s="8"/>
      <c r="W6067" s="8"/>
    </row>
    <row r="6068" spans="1:23" ht="14.25" customHeight="1">
      <c r="A6068" s="7">
        <v>37529</v>
      </c>
      <c r="B6068" s="8">
        <v>1.6107</v>
      </c>
      <c r="C6068" s="8">
        <v>3.1396999999999999</v>
      </c>
      <c r="D6068" s="8">
        <v>1.5289999999999999</v>
      </c>
      <c r="E6068" s="8">
        <v>2.63</v>
      </c>
      <c r="F6068" s="8">
        <v>3.63</v>
      </c>
      <c r="G6068" s="8">
        <v>106.8</v>
      </c>
      <c r="H6068" s="8"/>
      <c r="I6068" s="8"/>
      <c r="J6068" s="8"/>
      <c r="N6068" s="7"/>
      <c r="O6068" s="8"/>
      <c r="P6068" s="8"/>
      <c r="Q6068" s="8"/>
      <c r="R6068" s="8"/>
      <c r="S6068" s="8"/>
      <c r="T6068" s="8"/>
      <c r="U6068" s="8"/>
      <c r="V6068" s="8"/>
      <c r="W6068" s="8"/>
    </row>
    <row r="6069" spans="1:23" ht="14.25" customHeight="1">
      <c r="A6069" s="7">
        <v>37528</v>
      </c>
      <c r="B6069" s="8">
        <v>1.9375</v>
      </c>
      <c r="C6069" s="8">
        <v>3.3757999999999999</v>
      </c>
      <c r="D6069" s="8">
        <v>1.4382999999999999</v>
      </c>
      <c r="E6069" s="8">
        <v>2.74</v>
      </c>
      <c r="F6069" s="8">
        <v>3.69</v>
      </c>
      <c r="G6069" s="8">
        <v>107.51</v>
      </c>
      <c r="H6069" s="8"/>
      <c r="I6069" s="8"/>
      <c r="J6069" s="8"/>
      <c r="N6069" s="7"/>
      <c r="O6069" s="8"/>
      <c r="P6069" s="8"/>
      <c r="Q6069" s="8"/>
      <c r="R6069" s="8"/>
      <c r="S6069" s="8"/>
      <c r="T6069" s="8"/>
      <c r="U6069" s="8"/>
      <c r="V6069" s="8"/>
      <c r="W6069" s="8"/>
    </row>
    <row r="6070" spans="1:23" ht="14.25" customHeight="1">
      <c r="A6070" s="7">
        <v>37527</v>
      </c>
      <c r="B6070" s="8">
        <v>2.0990000000000002</v>
      </c>
      <c r="C6070" s="8">
        <v>2.9491000000000001</v>
      </c>
      <c r="D6070" s="8">
        <v>0.85009999999999986</v>
      </c>
      <c r="E6070" s="8">
        <v>2.74</v>
      </c>
      <c r="F6070" s="8">
        <v>3.69</v>
      </c>
      <c r="G6070" s="8">
        <v>107.51</v>
      </c>
      <c r="H6070" s="8"/>
      <c r="I6070" s="8"/>
      <c r="J6070" s="8"/>
      <c r="N6070" s="7"/>
      <c r="O6070" s="8"/>
      <c r="P6070" s="8"/>
      <c r="Q6070" s="8"/>
      <c r="R6070" s="8"/>
      <c r="S6070" s="8"/>
      <c r="T6070" s="8"/>
      <c r="U6070" s="8"/>
      <c r="V6070" s="8"/>
      <c r="W6070" s="8"/>
    </row>
    <row r="6071" spans="1:23" ht="14.25" customHeight="1">
      <c r="A6071" s="7">
        <v>37526</v>
      </c>
      <c r="B6071" s="8">
        <v>1.9901</v>
      </c>
      <c r="C6071" s="8">
        <v>3.1265999999999998</v>
      </c>
      <c r="D6071" s="8">
        <v>1.1364999999999998</v>
      </c>
      <c r="E6071" s="8">
        <v>2.74</v>
      </c>
      <c r="F6071" s="8">
        <v>3.69</v>
      </c>
      <c r="G6071" s="8">
        <v>107.51</v>
      </c>
      <c r="H6071" s="8"/>
      <c r="I6071" s="8"/>
      <c r="J6071" s="8"/>
      <c r="N6071" s="7"/>
      <c r="O6071" s="8"/>
      <c r="P6071" s="8"/>
      <c r="Q6071" s="8"/>
      <c r="R6071" s="8"/>
      <c r="S6071" s="8"/>
      <c r="T6071" s="8"/>
      <c r="U6071" s="8"/>
      <c r="V6071" s="8"/>
      <c r="W6071" s="8"/>
    </row>
    <row r="6072" spans="1:23" ht="14.25" customHeight="1">
      <c r="A6072" s="7">
        <v>37525</v>
      </c>
      <c r="B6072" s="8">
        <v>1.8747</v>
      </c>
      <c r="C6072" s="8">
        <v>2.9575</v>
      </c>
      <c r="D6072" s="8">
        <v>1.0828</v>
      </c>
      <c r="E6072" s="8">
        <v>2.86</v>
      </c>
      <c r="F6072" s="8">
        <v>3.79</v>
      </c>
      <c r="G6072" s="8">
        <v>107.68</v>
      </c>
      <c r="H6072" s="8"/>
      <c r="I6072" s="8"/>
      <c r="J6072" s="8"/>
      <c r="N6072" s="7"/>
      <c r="O6072" s="8"/>
      <c r="P6072" s="8"/>
      <c r="Q6072" s="8"/>
      <c r="R6072" s="8"/>
      <c r="S6072" s="8"/>
      <c r="T6072" s="8"/>
      <c r="U6072" s="8"/>
      <c r="V6072" s="8"/>
      <c r="W6072" s="8"/>
    </row>
    <row r="6073" spans="1:23" ht="14.25" customHeight="1">
      <c r="A6073" s="7">
        <v>37524</v>
      </c>
      <c r="B6073" s="8">
        <v>2.0127000000000002</v>
      </c>
      <c r="C6073" s="8">
        <v>3.2877000000000001</v>
      </c>
      <c r="D6073" s="8">
        <v>1.2749999999999999</v>
      </c>
      <c r="E6073" s="8">
        <v>2.83</v>
      </c>
      <c r="F6073" s="8">
        <v>3.77</v>
      </c>
      <c r="G6073" s="8">
        <v>107.8</v>
      </c>
      <c r="H6073" s="8"/>
      <c r="I6073" s="8"/>
      <c r="J6073" s="8"/>
      <c r="N6073" s="7"/>
      <c r="O6073" s="8"/>
      <c r="P6073" s="8"/>
      <c r="Q6073" s="8"/>
      <c r="R6073" s="8"/>
      <c r="S6073" s="8"/>
      <c r="T6073" s="8"/>
      <c r="U6073" s="8"/>
      <c r="V6073" s="8"/>
      <c r="W6073" s="8"/>
    </row>
    <row r="6074" spans="1:23" ht="14.25" customHeight="1">
      <c r="A6074" s="7">
        <v>37523</v>
      </c>
      <c r="B6074" s="8">
        <v>2.0173000000000001</v>
      </c>
      <c r="C6074" s="8">
        <v>3.0304000000000002</v>
      </c>
      <c r="D6074" s="8">
        <v>1.0131000000000001</v>
      </c>
      <c r="E6074" s="8">
        <v>2.76</v>
      </c>
      <c r="F6074" s="8">
        <v>3.69</v>
      </c>
      <c r="G6074" s="8">
        <v>107.51</v>
      </c>
      <c r="H6074" s="8"/>
      <c r="I6074" s="8"/>
      <c r="J6074" s="8"/>
      <c r="N6074" s="7"/>
      <c r="O6074" s="8"/>
      <c r="P6074" s="8"/>
      <c r="Q6074" s="8"/>
      <c r="R6074" s="8"/>
      <c r="S6074" s="8"/>
      <c r="T6074" s="8"/>
      <c r="U6074" s="8"/>
      <c r="V6074" s="8"/>
      <c r="W6074" s="8"/>
    </row>
    <row r="6075" spans="1:23" ht="14.25" customHeight="1">
      <c r="A6075" s="7">
        <v>37522</v>
      </c>
      <c r="B6075" s="8">
        <v>2.0569999999999999</v>
      </c>
      <c r="C6075" s="8">
        <v>3.0333000000000001</v>
      </c>
      <c r="D6075" s="8">
        <v>0.97630000000000017</v>
      </c>
      <c r="E6075" s="8">
        <v>2.76</v>
      </c>
      <c r="F6075" s="8">
        <v>3.7</v>
      </c>
      <c r="G6075" s="8">
        <v>107.87</v>
      </c>
      <c r="H6075" s="8"/>
      <c r="I6075" s="8"/>
      <c r="J6075" s="8"/>
      <c r="N6075" s="7"/>
      <c r="O6075" s="8"/>
      <c r="P6075" s="8"/>
      <c r="Q6075" s="8"/>
      <c r="R6075" s="8"/>
      <c r="S6075" s="8"/>
      <c r="T6075" s="8"/>
      <c r="U6075" s="8"/>
      <c r="V6075" s="8"/>
      <c r="W6075" s="8"/>
    </row>
    <row r="6076" spans="1:23" ht="14.25" customHeight="1">
      <c r="A6076" s="7">
        <v>37519</v>
      </c>
      <c r="B6076" s="8">
        <v>1.9591000000000001</v>
      </c>
      <c r="C6076" s="8">
        <v>3.2078000000000002</v>
      </c>
      <c r="D6076" s="8">
        <v>1.2487000000000001</v>
      </c>
      <c r="E6076" s="8">
        <v>2.86</v>
      </c>
      <c r="F6076" s="8">
        <v>3.79</v>
      </c>
      <c r="G6076" s="8">
        <v>107.37</v>
      </c>
      <c r="H6076" s="8"/>
      <c r="I6076" s="8"/>
      <c r="J6076" s="8"/>
      <c r="N6076" s="7"/>
      <c r="O6076" s="8"/>
      <c r="P6076" s="8"/>
      <c r="Q6076" s="8"/>
      <c r="R6076" s="8"/>
      <c r="S6076" s="8"/>
      <c r="T6076" s="8"/>
      <c r="U6076" s="8"/>
      <c r="V6076" s="8"/>
      <c r="W6076" s="8"/>
    </row>
    <row r="6077" spans="1:23" ht="14.25" customHeight="1">
      <c r="A6077" s="7">
        <v>37518</v>
      </c>
      <c r="B6077" s="8">
        <v>1.6682999999999999</v>
      </c>
      <c r="C6077" s="8">
        <v>3.2035999999999998</v>
      </c>
      <c r="D6077" s="8">
        <v>1.5352999999999999</v>
      </c>
      <c r="E6077" s="8">
        <v>2.87</v>
      </c>
      <c r="F6077" s="8">
        <v>3.79</v>
      </c>
      <c r="G6077" s="8">
        <v>107</v>
      </c>
      <c r="H6077" s="8"/>
      <c r="I6077" s="8"/>
      <c r="J6077" s="8"/>
      <c r="N6077" s="7"/>
      <c r="O6077" s="8"/>
      <c r="P6077" s="8"/>
      <c r="Q6077" s="8"/>
      <c r="R6077" s="8"/>
      <c r="S6077" s="8"/>
      <c r="T6077" s="8"/>
      <c r="U6077" s="8"/>
      <c r="V6077" s="8"/>
      <c r="W6077" s="8"/>
    </row>
    <row r="6078" spans="1:23" ht="14.25" customHeight="1">
      <c r="A6078" s="7">
        <v>37517</v>
      </c>
      <c r="B6078" s="8">
        <v>1.9719</v>
      </c>
      <c r="C6078" s="8">
        <v>2.9506000000000001</v>
      </c>
      <c r="D6078" s="8">
        <v>0.97870000000000013</v>
      </c>
      <c r="E6078" s="8">
        <v>2.96</v>
      </c>
      <c r="F6078" s="8">
        <v>3.86</v>
      </c>
      <c r="G6078" s="8">
        <v>107.66</v>
      </c>
      <c r="H6078" s="8"/>
      <c r="I6078" s="8"/>
      <c r="J6078" s="8"/>
      <c r="N6078" s="7"/>
      <c r="O6078" s="8"/>
      <c r="P6078" s="8"/>
      <c r="Q6078" s="8"/>
      <c r="R6078" s="8"/>
      <c r="S6078" s="8"/>
      <c r="T6078" s="8"/>
      <c r="U6078" s="8"/>
      <c r="V6078" s="8"/>
      <c r="W6078" s="8"/>
    </row>
    <row r="6079" spans="1:23" ht="14.25" customHeight="1">
      <c r="A6079" s="7">
        <v>37516</v>
      </c>
      <c r="B6079" s="8">
        <v>1.825</v>
      </c>
      <c r="C6079" s="8">
        <v>3.2284000000000002</v>
      </c>
      <c r="D6079" s="8">
        <v>1.4034000000000002</v>
      </c>
      <c r="E6079" s="8">
        <v>2.97</v>
      </c>
      <c r="F6079" s="8">
        <v>3.87</v>
      </c>
      <c r="G6079" s="8">
        <v>108.33</v>
      </c>
      <c r="H6079" s="8"/>
      <c r="I6079" s="8"/>
      <c r="J6079" s="8"/>
      <c r="N6079" s="7"/>
      <c r="O6079" s="8"/>
      <c r="P6079" s="8"/>
      <c r="Q6079" s="8"/>
      <c r="R6079" s="8"/>
      <c r="S6079" s="8"/>
      <c r="T6079" s="8"/>
      <c r="U6079" s="8"/>
      <c r="V6079" s="8"/>
      <c r="W6079" s="8"/>
    </row>
    <row r="6080" spans="1:23" ht="14.25" customHeight="1">
      <c r="A6080" s="7">
        <v>37515</v>
      </c>
      <c r="B6080" s="8">
        <v>1.7957000000000001</v>
      </c>
      <c r="C6080" s="8">
        <v>3.1667000000000001</v>
      </c>
      <c r="D6080" s="8">
        <v>1.371</v>
      </c>
      <c r="E6080" s="8">
        <v>3</v>
      </c>
      <c r="F6080" s="8">
        <v>3.9</v>
      </c>
      <c r="G6080" s="8">
        <v>108.37</v>
      </c>
      <c r="H6080" s="8"/>
      <c r="I6080" s="8"/>
      <c r="J6080" s="8"/>
      <c r="N6080" s="7"/>
      <c r="O6080" s="8"/>
      <c r="P6080" s="8"/>
      <c r="Q6080" s="8"/>
      <c r="R6080" s="8"/>
      <c r="S6080" s="8"/>
      <c r="T6080" s="8"/>
      <c r="U6080" s="8"/>
      <c r="V6080" s="8"/>
      <c r="W6080" s="8"/>
    </row>
    <row r="6081" spans="1:23" ht="14.25" customHeight="1">
      <c r="A6081" s="7">
        <v>37512</v>
      </c>
      <c r="B6081" s="8">
        <v>1.5929</v>
      </c>
      <c r="C6081" s="8">
        <v>3.5097</v>
      </c>
      <c r="D6081" s="8">
        <v>1.9168000000000001</v>
      </c>
      <c r="E6081" s="8">
        <v>3</v>
      </c>
      <c r="F6081" s="8">
        <v>3.92</v>
      </c>
      <c r="G6081" s="8">
        <v>108.05</v>
      </c>
      <c r="H6081" s="8"/>
      <c r="I6081" s="8"/>
      <c r="J6081" s="8"/>
      <c r="N6081" s="7"/>
      <c r="O6081" s="8"/>
      <c r="P6081" s="8"/>
      <c r="Q6081" s="8"/>
      <c r="R6081" s="8"/>
      <c r="S6081" s="8"/>
      <c r="T6081" s="8"/>
      <c r="U6081" s="8"/>
      <c r="V6081" s="8"/>
      <c r="W6081" s="8"/>
    </row>
    <row r="6082" spans="1:23" ht="14.25" customHeight="1">
      <c r="A6082" s="7">
        <v>37511</v>
      </c>
      <c r="B6082" s="8">
        <v>1.9702</v>
      </c>
      <c r="C6082" s="8">
        <v>3.0011000000000001</v>
      </c>
      <c r="D6082" s="8">
        <v>1.0309000000000001</v>
      </c>
      <c r="E6082" s="8">
        <v>3.07</v>
      </c>
      <c r="F6082" s="8">
        <v>3.98</v>
      </c>
      <c r="G6082" s="8">
        <v>107.12</v>
      </c>
      <c r="H6082" s="8"/>
      <c r="I6082" s="8"/>
      <c r="J6082" s="8"/>
      <c r="N6082" s="7"/>
      <c r="O6082" s="8"/>
      <c r="P6082" s="8"/>
      <c r="Q6082" s="8"/>
      <c r="R6082" s="8"/>
      <c r="S6082" s="8"/>
      <c r="T6082" s="8"/>
      <c r="U6082" s="8"/>
      <c r="V6082" s="8"/>
      <c r="W6082" s="8"/>
    </row>
    <row r="6083" spans="1:23" ht="14.25" customHeight="1">
      <c r="A6083" s="7">
        <v>37510</v>
      </c>
      <c r="B6083" s="8">
        <v>1.9080999999999999</v>
      </c>
      <c r="C6083" s="8">
        <v>2.9573999999999998</v>
      </c>
      <c r="D6083" s="8">
        <v>1.0492999999999999</v>
      </c>
      <c r="E6083" s="8">
        <v>3.15</v>
      </c>
      <c r="F6083" s="8">
        <v>4.07</v>
      </c>
      <c r="G6083" s="8">
        <v>107.62</v>
      </c>
      <c r="H6083" s="8"/>
      <c r="I6083" s="8"/>
      <c r="J6083" s="8"/>
      <c r="N6083" s="7"/>
      <c r="O6083" s="8"/>
      <c r="P6083" s="8"/>
      <c r="Q6083" s="8"/>
      <c r="R6083" s="8"/>
      <c r="S6083" s="8"/>
      <c r="T6083" s="8"/>
      <c r="U6083" s="8"/>
      <c r="V6083" s="8"/>
      <c r="W6083" s="8"/>
    </row>
    <row r="6084" spans="1:23" ht="14.25" customHeight="1">
      <c r="A6084" s="7">
        <v>37509</v>
      </c>
      <c r="B6084" s="8">
        <v>1.4403999999999999</v>
      </c>
      <c r="C6084" s="8">
        <v>3.3954</v>
      </c>
      <c r="D6084" s="8">
        <v>1.9550000000000001</v>
      </c>
      <c r="E6084" s="8">
        <v>3.08</v>
      </c>
      <c r="F6084" s="8">
        <v>4</v>
      </c>
      <c r="G6084" s="8">
        <v>107.48</v>
      </c>
      <c r="H6084" s="8"/>
      <c r="I6084" s="8"/>
      <c r="J6084" s="8"/>
      <c r="N6084" s="7"/>
      <c r="O6084" s="8"/>
      <c r="P6084" s="8"/>
      <c r="Q6084" s="8"/>
      <c r="R6084" s="8"/>
      <c r="S6084" s="8"/>
      <c r="T6084" s="8"/>
      <c r="U6084" s="8"/>
      <c r="V6084" s="8"/>
      <c r="W6084" s="8"/>
    </row>
    <row r="6085" spans="1:23" ht="14.25" customHeight="1">
      <c r="A6085" s="7">
        <v>37508</v>
      </c>
      <c r="B6085" s="8">
        <v>1.6896</v>
      </c>
      <c r="C6085" s="8">
        <v>3.4969999999999999</v>
      </c>
      <c r="D6085" s="8">
        <v>1.8073999999999999</v>
      </c>
      <c r="E6085" s="8">
        <v>3.11</v>
      </c>
      <c r="F6085" s="8">
        <v>4.05</v>
      </c>
      <c r="G6085" s="8">
        <v>107.01</v>
      </c>
      <c r="H6085" s="8"/>
      <c r="I6085" s="8"/>
      <c r="J6085" s="8"/>
      <c r="N6085" s="7"/>
      <c r="O6085" s="8"/>
      <c r="P6085" s="8"/>
      <c r="Q6085" s="8"/>
      <c r="R6085" s="8"/>
      <c r="S6085" s="8"/>
      <c r="T6085" s="8"/>
      <c r="U6085" s="8"/>
      <c r="V6085" s="8"/>
      <c r="W6085" s="8"/>
    </row>
    <row r="6086" spans="1:23" ht="14.25" customHeight="1">
      <c r="A6086" s="7">
        <v>37505</v>
      </c>
      <c r="B6086" s="8">
        <v>1.7777000000000001</v>
      </c>
      <c r="C6086" s="8">
        <v>3.4072</v>
      </c>
      <c r="D6086" s="8">
        <v>1.6294999999999999</v>
      </c>
      <c r="E6086" s="8">
        <v>3.1</v>
      </c>
      <c r="F6086" s="8">
        <v>4.05</v>
      </c>
      <c r="G6086" s="8">
        <v>106.83</v>
      </c>
      <c r="H6086" s="8"/>
      <c r="I6086" s="8"/>
      <c r="J6086" s="8"/>
      <c r="N6086" s="7"/>
      <c r="O6086" s="8"/>
      <c r="P6086" s="8"/>
      <c r="Q6086" s="8"/>
      <c r="R6086" s="8"/>
      <c r="S6086" s="8"/>
      <c r="T6086" s="8"/>
      <c r="U6086" s="8"/>
      <c r="V6086" s="8"/>
      <c r="W6086" s="8"/>
    </row>
    <row r="6087" spans="1:23" ht="14.25" customHeight="1">
      <c r="A6087" s="7">
        <v>37504</v>
      </c>
      <c r="B6087" s="8">
        <v>1.7623</v>
      </c>
      <c r="C6087" s="8">
        <v>3.5310999999999999</v>
      </c>
      <c r="D6087" s="8">
        <v>1.7687999999999999</v>
      </c>
      <c r="E6087" s="8">
        <v>2.95</v>
      </c>
      <c r="F6087" s="8">
        <v>3.91</v>
      </c>
      <c r="G6087" s="8">
        <v>105.98</v>
      </c>
      <c r="H6087" s="8"/>
      <c r="I6087" s="8"/>
      <c r="J6087" s="8"/>
      <c r="N6087" s="7"/>
      <c r="O6087" s="8"/>
      <c r="P6087" s="8"/>
      <c r="Q6087" s="8"/>
      <c r="R6087" s="8"/>
      <c r="S6087" s="8"/>
      <c r="T6087" s="8"/>
      <c r="U6087" s="8"/>
      <c r="V6087" s="8"/>
      <c r="W6087" s="8"/>
    </row>
    <row r="6088" spans="1:23" ht="14.25" customHeight="1">
      <c r="A6088" s="7">
        <v>37503</v>
      </c>
      <c r="B6088" s="8">
        <v>1.8908</v>
      </c>
      <c r="C6088" s="8">
        <v>2.9626999999999999</v>
      </c>
      <c r="D6088" s="8">
        <v>1.0718999999999999</v>
      </c>
      <c r="E6088" s="8">
        <v>3.02</v>
      </c>
      <c r="F6088" s="8">
        <v>3.96</v>
      </c>
      <c r="G6088" s="8">
        <v>106.08</v>
      </c>
      <c r="H6088" s="8"/>
      <c r="I6088" s="8"/>
      <c r="J6088" s="8"/>
      <c r="N6088" s="7"/>
      <c r="O6088" s="8"/>
      <c r="P6088" s="8"/>
      <c r="Q6088" s="8"/>
      <c r="R6088" s="8"/>
      <c r="S6088" s="8"/>
      <c r="T6088" s="8"/>
      <c r="U6088" s="8"/>
      <c r="V6088" s="8"/>
      <c r="W6088" s="8"/>
    </row>
    <row r="6089" spans="1:23" ht="14.25" customHeight="1">
      <c r="A6089" s="7">
        <v>37502</v>
      </c>
      <c r="B6089" s="8">
        <v>1.8836999999999999</v>
      </c>
      <c r="C6089" s="8">
        <v>2.8736000000000002</v>
      </c>
      <c r="D6089" s="8">
        <v>0.98990000000000022</v>
      </c>
      <c r="E6089" s="8">
        <v>3.04</v>
      </c>
      <c r="F6089" s="8">
        <v>3.98</v>
      </c>
      <c r="G6089" s="8">
        <v>105.55</v>
      </c>
      <c r="H6089" s="8"/>
      <c r="I6089" s="8"/>
      <c r="J6089" s="8"/>
      <c r="N6089" s="7"/>
      <c r="O6089" s="8"/>
      <c r="P6089" s="8"/>
      <c r="Q6089" s="8"/>
      <c r="R6089" s="8"/>
      <c r="S6089" s="8"/>
      <c r="T6089" s="8"/>
      <c r="U6089" s="8"/>
      <c r="V6089" s="8"/>
      <c r="W6089" s="8"/>
    </row>
    <row r="6090" spans="1:23" ht="14.25" customHeight="1">
      <c r="A6090" s="7">
        <v>37501</v>
      </c>
      <c r="B6090" s="8">
        <v>1.7745</v>
      </c>
      <c r="C6090" s="8">
        <v>3.1490999999999998</v>
      </c>
      <c r="D6090" s="8">
        <v>1.3745999999999998</v>
      </c>
      <c r="E6090" s="8">
        <v>3.22</v>
      </c>
      <c r="F6090" s="8">
        <v>4.1399999999999997</v>
      </c>
      <c r="G6090" s="8">
        <v>106.69</v>
      </c>
      <c r="H6090" s="8"/>
      <c r="I6090" s="8"/>
      <c r="J6090" s="8"/>
      <c r="N6090" s="7"/>
      <c r="O6090" s="8"/>
      <c r="P6090" s="8"/>
      <c r="Q6090" s="8"/>
      <c r="R6090" s="8"/>
      <c r="S6090" s="8"/>
      <c r="T6090" s="8"/>
      <c r="U6090" s="8"/>
      <c r="V6090" s="8"/>
      <c r="W6090" s="8"/>
    </row>
    <row r="6091" spans="1:23" ht="14.25" customHeight="1">
      <c r="A6091" s="7">
        <v>37498</v>
      </c>
      <c r="B6091" s="8">
        <v>1.8121</v>
      </c>
      <c r="C6091" s="8">
        <v>3.0594999999999999</v>
      </c>
      <c r="D6091" s="8">
        <v>1.2473999999999998</v>
      </c>
      <c r="E6091" s="8">
        <v>3.22</v>
      </c>
      <c r="F6091" s="8">
        <v>4.1399999999999997</v>
      </c>
      <c r="G6091" s="8">
        <v>106.98</v>
      </c>
      <c r="H6091" s="8"/>
      <c r="I6091" s="8"/>
      <c r="J6091" s="8"/>
      <c r="N6091" s="7"/>
      <c r="O6091" s="8"/>
      <c r="P6091" s="8"/>
      <c r="Q6091" s="8"/>
      <c r="R6091" s="8"/>
      <c r="S6091" s="8"/>
      <c r="T6091" s="8"/>
      <c r="U6091" s="8"/>
      <c r="V6091" s="8"/>
      <c r="W6091" s="8"/>
    </row>
    <row r="6092" spans="1:23" ht="14.25" customHeight="1">
      <c r="A6092" s="7">
        <v>37497</v>
      </c>
      <c r="B6092" s="8">
        <v>1.8754</v>
      </c>
      <c r="C6092" s="8">
        <v>3.0539000000000001</v>
      </c>
      <c r="D6092" s="8">
        <v>1.1785000000000001</v>
      </c>
      <c r="E6092" s="8">
        <v>3.24</v>
      </c>
      <c r="F6092" s="8">
        <v>4.16</v>
      </c>
      <c r="G6092" s="8">
        <v>106.69</v>
      </c>
      <c r="H6092" s="8"/>
      <c r="I6092" s="8"/>
      <c r="J6092" s="8"/>
      <c r="N6092" s="7"/>
      <c r="O6092" s="8"/>
      <c r="P6092" s="8"/>
      <c r="Q6092" s="8"/>
      <c r="R6092" s="8"/>
      <c r="S6092" s="8"/>
      <c r="T6092" s="8"/>
      <c r="U6092" s="8"/>
      <c r="V6092" s="8"/>
      <c r="W6092" s="8"/>
    </row>
    <row r="6093" spans="1:23" ht="14.25" customHeight="1">
      <c r="A6093" s="7">
        <v>37496</v>
      </c>
      <c r="B6093" s="8">
        <v>1.8413999999999999</v>
      </c>
      <c r="C6093" s="8">
        <v>3.3262</v>
      </c>
      <c r="D6093" s="8">
        <v>1.4848000000000001</v>
      </c>
      <c r="E6093" s="8">
        <v>3.31</v>
      </c>
      <c r="F6093" s="8">
        <v>4.22</v>
      </c>
      <c r="G6093" s="8">
        <v>107.12</v>
      </c>
      <c r="H6093" s="8"/>
      <c r="I6093" s="8"/>
      <c r="J6093" s="8"/>
      <c r="N6093" s="7"/>
      <c r="O6093" s="8"/>
      <c r="P6093" s="8"/>
      <c r="Q6093" s="8"/>
      <c r="R6093" s="8"/>
      <c r="S6093" s="8"/>
      <c r="T6093" s="8"/>
      <c r="U6093" s="8"/>
      <c r="V6093" s="8"/>
      <c r="W6093" s="8"/>
    </row>
    <row r="6094" spans="1:23" ht="14.25" customHeight="1">
      <c r="A6094" s="7">
        <v>37495</v>
      </c>
      <c r="B6094" s="8">
        <v>1.7647999999999999</v>
      </c>
      <c r="C6094" s="8">
        <v>3.3321000000000001</v>
      </c>
      <c r="D6094" s="8">
        <v>1.5673000000000001</v>
      </c>
      <c r="E6094" s="8">
        <v>3.37</v>
      </c>
      <c r="F6094" s="8">
        <v>4.29</v>
      </c>
      <c r="G6094" s="8">
        <v>106.76</v>
      </c>
      <c r="H6094" s="8"/>
      <c r="I6094" s="8"/>
      <c r="J6094" s="8"/>
      <c r="N6094" s="7"/>
      <c r="O6094" s="8"/>
      <c r="P6094" s="8"/>
      <c r="Q6094" s="8"/>
      <c r="R6094" s="8"/>
      <c r="S6094" s="8"/>
      <c r="T6094" s="8"/>
      <c r="U6094" s="8"/>
      <c r="V6094" s="8"/>
      <c r="W6094" s="8"/>
    </row>
    <row r="6095" spans="1:23" ht="14.25" customHeight="1">
      <c r="A6095" s="7">
        <v>37494</v>
      </c>
      <c r="B6095" s="8">
        <v>1.7065999999999999</v>
      </c>
      <c r="C6095" s="8">
        <v>3.3751000000000002</v>
      </c>
      <c r="D6095" s="8">
        <v>1.6685000000000003</v>
      </c>
      <c r="E6095" s="8">
        <v>3.29</v>
      </c>
      <c r="F6095" s="8">
        <v>4.22</v>
      </c>
      <c r="G6095" s="8">
        <v>107.86</v>
      </c>
      <c r="H6095" s="8"/>
      <c r="I6095" s="8"/>
      <c r="J6095" s="8"/>
      <c r="N6095" s="7"/>
      <c r="O6095" s="8"/>
      <c r="P6095" s="8"/>
      <c r="Q6095" s="8"/>
      <c r="R6095" s="8"/>
      <c r="S6095" s="8"/>
      <c r="T6095" s="8"/>
      <c r="U6095" s="8"/>
      <c r="V6095" s="8"/>
      <c r="W6095" s="8"/>
    </row>
    <row r="6096" spans="1:23" ht="14.25" customHeight="1">
      <c r="A6096" s="7">
        <v>37491</v>
      </c>
      <c r="B6096" s="8">
        <v>1.9603999999999999</v>
      </c>
      <c r="C6096" s="8">
        <v>2.8007</v>
      </c>
      <c r="D6096" s="8">
        <v>0.84030000000000005</v>
      </c>
      <c r="E6096" s="8">
        <v>3.31</v>
      </c>
      <c r="F6096" s="8">
        <v>4.25</v>
      </c>
      <c r="G6096" s="8">
        <v>107.97</v>
      </c>
      <c r="H6096" s="8"/>
      <c r="I6096" s="8"/>
      <c r="J6096" s="8"/>
      <c r="N6096" s="7"/>
      <c r="O6096" s="8"/>
      <c r="P6096" s="8"/>
      <c r="Q6096" s="8"/>
      <c r="R6096" s="8"/>
      <c r="S6096" s="8"/>
      <c r="T6096" s="8"/>
      <c r="U6096" s="8"/>
      <c r="V6096" s="8"/>
      <c r="W6096" s="8"/>
    </row>
    <row r="6097" spans="1:23" ht="14.25" customHeight="1">
      <c r="A6097" s="7">
        <v>37490</v>
      </c>
      <c r="B6097" s="8">
        <v>1.9603999999999999</v>
      </c>
      <c r="C6097" s="8">
        <v>2.8007</v>
      </c>
      <c r="D6097" s="8">
        <v>0.84030000000000005</v>
      </c>
      <c r="E6097" s="8">
        <v>3.37</v>
      </c>
      <c r="F6097" s="8">
        <v>4.3</v>
      </c>
      <c r="G6097" s="8">
        <v>108.12</v>
      </c>
      <c r="H6097" s="8"/>
      <c r="I6097" s="8"/>
      <c r="J6097" s="8"/>
      <c r="N6097" s="7"/>
      <c r="O6097" s="8"/>
      <c r="P6097" s="8"/>
      <c r="Q6097" s="8"/>
      <c r="R6097" s="8"/>
      <c r="S6097" s="8"/>
      <c r="T6097" s="8"/>
      <c r="U6097" s="8"/>
      <c r="V6097" s="8"/>
      <c r="W6097" s="8"/>
    </row>
    <row r="6098" spans="1:23" ht="14.25" customHeight="1">
      <c r="A6098" s="7">
        <v>37489</v>
      </c>
      <c r="B6098" s="8">
        <v>1.6791</v>
      </c>
      <c r="C6098" s="8">
        <v>3.3990999999999998</v>
      </c>
      <c r="D6098" s="8">
        <v>1.7199999999999998</v>
      </c>
      <c r="E6098" s="8">
        <v>3.28</v>
      </c>
      <c r="F6098" s="8">
        <v>4.2</v>
      </c>
      <c r="G6098" s="8">
        <v>107.08</v>
      </c>
      <c r="H6098" s="8"/>
      <c r="I6098" s="8"/>
      <c r="J6098" s="8"/>
      <c r="N6098" s="7"/>
      <c r="O6098" s="8"/>
      <c r="P6098" s="8"/>
      <c r="Q6098" s="8"/>
      <c r="R6098" s="8"/>
      <c r="S6098" s="8"/>
      <c r="T6098" s="8"/>
      <c r="U6098" s="8"/>
      <c r="V6098" s="8"/>
      <c r="W6098" s="8"/>
    </row>
    <row r="6099" spans="1:23" ht="14.25" customHeight="1">
      <c r="A6099" s="7">
        <v>37488</v>
      </c>
      <c r="B6099" s="8">
        <v>1.6369</v>
      </c>
      <c r="C6099" s="8">
        <v>3.3896000000000002</v>
      </c>
      <c r="D6099" s="8">
        <v>1.7527000000000001</v>
      </c>
      <c r="E6099" s="8">
        <v>3.25</v>
      </c>
      <c r="F6099" s="8">
        <v>4.17</v>
      </c>
      <c r="G6099" s="8">
        <v>107.3</v>
      </c>
      <c r="H6099" s="8"/>
      <c r="I6099" s="8"/>
      <c r="J6099" s="8"/>
      <c r="N6099" s="7"/>
      <c r="O6099" s="8"/>
      <c r="P6099" s="8"/>
      <c r="Q6099" s="8"/>
      <c r="R6099" s="8"/>
      <c r="S6099" s="8"/>
      <c r="T6099" s="8"/>
      <c r="U6099" s="8"/>
      <c r="V6099" s="8"/>
      <c r="W6099" s="8"/>
    </row>
    <row r="6100" spans="1:23" ht="14.25" customHeight="1">
      <c r="A6100" s="7">
        <v>37487</v>
      </c>
      <c r="B6100" s="8">
        <v>1.655</v>
      </c>
      <c r="C6100" s="8">
        <v>3.3411</v>
      </c>
      <c r="D6100" s="8">
        <v>1.6860999999999999</v>
      </c>
      <c r="E6100" s="8">
        <v>3.4</v>
      </c>
      <c r="F6100" s="8">
        <v>4.29</v>
      </c>
      <c r="G6100" s="8">
        <v>107.51</v>
      </c>
      <c r="H6100" s="8"/>
      <c r="I6100" s="8"/>
      <c r="J6100" s="8"/>
      <c r="N6100" s="7"/>
      <c r="O6100" s="8"/>
      <c r="P6100" s="8"/>
      <c r="Q6100" s="8"/>
      <c r="R6100" s="8"/>
      <c r="S6100" s="8"/>
      <c r="T6100" s="8"/>
      <c r="U6100" s="8"/>
      <c r="V6100" s="8"/>
      <c r="W6100" s="8"/>
    </row>
    <row r="6101" spans="1:23" ht="14.25" customHeight="1">
      <c r="A6101" s="7">
        <v>37484</v>
      </c>
      <c r="B6101" s="8">
        <v>1.6962999999999999</v>
      </c>
      <c r="C6101" s="8">
        <v>3.3451</v>
      </c>
      <c r="D6101" s="8">
        <v>1.6488</v>
      </c>
      <c r="E6101" s="8">
        <v>3.41</v>
      </c>
      <c r="F6101" s="8">
        <v>4.32</v>
      </c>
      <c r="G6101" s="8">
        <v>106.87</v>
      </c>
      <c r="H6101" s="8"/>
      <c r="I6101" s="8"/>
      <c r="J6101" s="8"/>
      <c r="N6101" s="7"/>
      <c r="O6101" s="8"/>
      <c r="P6101" s="8"/>
      <c r="Q6101" s="8"/>
      <c r="R6101" s="8"/>
      <c r="S6101" s="8"/>
      <c r="T6101" s="8"/>
      <c r="U6101" s="8"/>
      <c r="V6101" s="8"/>
      <c r="W6101" s="8"/>
    </row>
    <row r="6102" spans="1:23" ht="14.25" customHeight="1">
      <c r="A6102" s="7">
        <v>37483</v>
      </c>
      <c r="B6102" s="8">
        <v>1.8492999999999999</v>
      </c>
      <c r="C6102" s="8">
        <v>2.988</v>
      </c>
      <c r="D6102" s="8">
        <v>1.1387</v>
      </c>
      <c r="E6102" s="8">
        <v>3.28</v>
      </c>
      <c r="F6102" s="8">
        <v>4.17</v>
      </c>
      <c r="G6102" s="8">
        <v>106.72</v>
      </c>
      <c r="H6102" s="8"/>
      <c r="I6102" s="8"/>
      <c r="J6102" s="8"/>
      <c r="N6102" s="7"/>
      <c r="O6102" s="8"/>
      <c r="P6102" s="8"/>
      <c r="Q6102" s="8"/>
      <c r="R6102" s="8"/>
      <c r="S6102" s="8"/>
      <c r="T6102" s="8"/>
      <c r="U6102" s="8"/>
      <c r="V6102" s="8"/>
      <c r="W6102" s="8"/>
    </row>
    <row r="6103" spans="1:23" ht="14.25" customHeight="1">
      <c r="A6103" s="7">
        <v>37482</v>
      </c>
      <c r="B6103" s="8">
        <v>1.8388</v>
      </c>
      <c r="C6103" s="8">
        <v>3.0038</v>
      </c>
      <c r="D6103" s="8">
        <v>1.165</v>
      </c>
      <c r="E6103" s="8">
        <v>3.19</v>
      </c>
      <c r="F6103" s="8">
        <v>4.0599999999999996</v>
      </c>
      <c r="G6103" s="8">
        <v>106.79</v>
      </c>
      <c r="H6103" s="8"/>
      <c r="I6103" s="8"/>
      <c r="J6103" s="8"/>
      <c r="N6103" s="7"/>
      <c r="O6103" s="8"/>
      <c r="P6103" s="8"/>
      <c r="Q6103" s="8"/>
      <c r="R6103" s="8"/>
      <c r="S6103" s="8"/>
      <c r="T6103" s="8"/>
      <c r="U6103" s="8"/>
      <c r="V6103" s="8"/>
      <c r="W6103" s="8"/>
    </row>
    <row r="6104" spans="1:23" ht="14.25" customHeight="1">
      <c r="A6104" s="7">
        <v>37481</v>
      </c>
      <c r="B6104" s="8">
        <v>1.8662000000000001</v>
      </c>
      <c r="C6104" s="8">
        <v>2.9737</v>
      </c>
      <c r="D6104" s="8">
        <v>1.1074999999999999</v>
      </c>
      <c r="E6104" s="8">
        <v>3.15</v>
      </c>
      <c r="F6104" s="8">
        <v>4.12</v>
      </c>
      <c r="G6104" s="8">
        <v>106.86</v>
      </c>
      <c r="H6104" s="8"/>
      <c r="I6104" s="8"/>
      <c r="J6104" s="8"/>
      <c r="N6104" s="7"/>
      <c r="O6104" s="8"/>
      <c r="P6104" s="8"/>
      <c r="Q6104" s="8"/>
      <c r="R6104" s="8"/>
      <c r="S6104" s="8"/>
      <c r="T6104" s="8"/>
      <c r="U6104" s="8"/>
      <c r="V6104" s="8"/>
      <c r="W6104" s="8"/>
    </row>
    <row r="6105" spans="1:23" ht="14.25" customHeight="1">
      <c r="A6105" s="7">
        <v>37480</v>
      </c>
      <c r="B6105" s="8">
        <v>1.8142</v>
      </c>
      <c r="C6105" s="8">
        <v>3.0804</v>
      </c>
      <c r="D6105" s="8">
        <v>1.2662</v>
      </c>
      <c r="E6105" s="8">
        <v>3.24</v>
      </c>
      <c r="F6105" s="8">
        <v>4.22</v>
      </c>
      <c r="G6105" s="8">
        <v>107.41</v>
      </c>
      <c r="H6105" s="8"/>
      <c r="I6105" s="8"/>
      <c r="J6105" s="8"/>
      <c r="N6105" s="7"/>
      <c r="O6105" s="8"/>
      <c r="P6105" s="8"/>
      <c r="Q6105" s="8"/>
      <c r="R6105" s="8"/>
      <c r="S6105" s="8"/>
      <c r="T6105" s="8"/>
      <c r="U6105" s="8"/>
      <c r="V6105" s="8"/>
      <c r="W6105" s="8"/>
    </row>
    <row r="6106" spans="1:23" ht="14.25" customHeight="1">
      <c r="A6106" s="7">
        <v>37477</v>
      </c>
      <c r="B6106" s="8">
        <v>1.7203999999999999</v>
      </c>
      <c r="C6106" s="8">
        <v>3.1741000000000001</v>
      </c>
      <c r="D6106" s="8">
        <v>1.4537000000000002</v>
      </c>
      <c r="E6106" s="8">
        <v>3.28</v>
      </c>
      <c r="F6106" s="8">
        <v>4.2699999999999996</v>
      </c>
      <c r="G6106" s="8">
        <v>108.19</v>
      </c>
      <c r="H6106" s="8"/>
      <c r="I6106" s="8"/>
      <c r="J6106" s="8"/>
      <c r="N6106" s="7"/>
      <c r="O6106" s="8"/>
      <c r="P6106" s="8"/>
      <c r="Q6106" s="8"/>
      <c r="R6106" s="8"/>
      <c r="S6106" s="8"/>
      <c r="T6106" s="8"/>
      <c r="U6106" s="8"/>
      <c r="V6106" s="8"/>
      <c r="W6106" s="8"/>
    </row>
    <row r="6107" spans="1:23" ht="14.25" customHeight="1">
      <c r="A6107" s="7">
        <v>37476</v>
      </c>
      <c r="B6107" s="8">
        <v>1.8702000000000001</v>
      </c>
      <c r="C6107" s="8">
        <v>2.8753000000000002</v>
      </c>
      <c r="D6107" s="8">
        <v>1.0051000000000001</v>
      </c>
      <c r="E6107" s="8">
        <v>3.35</v>
      </c>
      <c r="F6107" s="8">
        <v>4.4000000000000004</v>
      </c>
      <c r="G6107" s="8">
        <v>108.55</v>
      </c>
      <c r="H6107" s="8"/>
      <c r="I6107" s="8"/>
      <c r="J6107" s="8"/>
      <c r="N6107" s="7"/>
      <c r="O6107" s="8"/>
      <c r="P6107" s="8"/>
      <c r="Q6107" s="8"/>
      <c r="R6107" s="8"/>
      <c r="S6107" s="8"/>
      <c r="T6107" s="8"/>
      <c r="U6107" s="8"/>
      <c r="V6107" s="8"/>
      <c r="W6107" s="8"/>
    </row>
    <row r="6108" spans="1:23" ht="14.25" customHeight="1">
      <c r="A6108" s="7">
        <v>37475</v>
      </c>
      <c r="B6108" s="8">
        <v>1.8028999999999999</v>
      </c>
      <c r="C6108" s="8">
        <v>2.99</v>
      </c>
      <c r="D6108" s="8">
        <v>1.1871000000000003</v>
      </c>
      <c r="E6108" s="8">
        <v>3.24</v>
      </c>
      <c r="F6108" s="8">
        <v>4.3499999999999996</v>
      </c>
      <c r="G6108" s="8">
        <v>107.83</v>
      </c>
      <c r="H6108" s="8"/>
      <c r="I6108" s="8"/>
      <c r="J6108" s="8"/>
      <c r="N6108" s="7"/>
      <c r="O6108" s="8"/>
      <c r="P6108" s="8"/>
      <c r="Q6108" s="8"/>
      <c r="R6108" s="8"/>
      <c r="S6108" s="8"/>
      <c r="T6108" s="8"/>
      <c r="U6108" s="8"/>
      <c r="V6108" s="8"/>
      <c r="W6108" s="8"/>
    </row>
    <row r="6109" spans="1:23" ht="14.25" customHeight="1">
      <c r="A6109" s="7">
        <v>37474</v>
      </c>
      <c r="B6109" s="8">
        <v>1.7998000000000001</v>
      </c>
      <c r="C6109" s="8">
        <v>2.9415</v>
      </c>
      <c r="D6109" s="8">
        <v>1.1416999999999999</v>
      </c>
      <c r="E6109" s="8">
        <v>3.36</v>
      </c>
      <c r="F6109" s="8">
        <v>4.42</v>
      </c>
      <c r="G6109" s="8">
        <v>108.69</v>
      </c>
      <c r="H6109" s="8"/>
      <c r="I6109" s="8"/>
      <c r="J6109" s="8"/>
      <c r="N6109" s="7"/>
      <c r="O6109" s="8"/>
      <c r="P6109" s="8"/>
      <c r="Q6109" s="8"/>
      <c r="R6109" s="8"/>
      <c r="S6109" s="8"/>
      <c r="T6109" s="8"/>
      <c r="U6109" s="8"/>
      <c r="V6109" s="8"/>
      <c r="W6109" s="8"/>
    </row>
    <row r="6110" spans="1:23" ht="14.25" customHeight="1">
      <c r="A6110" s="7">
        <v>37473</v>
      </c>
      <c r="B6110" s="8">
        <v>1.8022</v>
      </c>
      <c r="C6110" s="8">
        <v>3.0053999999999998</v>
      </c>
      <c r="D6110" s="8">
        <v>1.2031999999999998</v>
      </c>
      <c r="E6110" s="8">
        <v>3.21</v>
      </c>
      <c r="F6110" s="8">
        <v>4.29</v>
      </c>
      <c r="G6110" s="8">
        <v>107.26</v>
      </c>
      <c r="H6110" s="8"/>
      <c r="I6110" s="8"/>
      <c r="J6110" s="8"/>
      <c r="N6110" s="7"/>
      <c r="O6110" s="8"/>
      <c r="P6110" s="8"/>
      <c r="Q6110" s="8"/>
      <c r="R6110" s="8"/>
      <c r="S6110" s="8"/>
      <c r="T6110" s="8"/>
      <c r="U6110" s="8"/>
      <c r="V6110" s="8"/>
      <c r="W6110" s="8"/>
    </row>
    <row r="6111" spans="1:23" ht="14.25" customHeight="1">
      <c r="A6111" s="7">
        <v>37470</v>
      </c>
      <c r="B6111" s="8">
        <v>1.8460000000000001</v>
      </c>
      <c r="C6111" s="8">
        <v>3.0287000000000002</v>
      </c>
      <c r="D6111" s="8">
        <v>1.1827000000000001</v>
      </c>
      <c r="E6111" s="8">
        <v>3.27</v>
      </c>
      <c r="F6111" s="8">
        <v>4.33</v>
      </c>
      <c r="G6111" s="8">
        <v>106.66</v>
      </c>
      <c r="H6111" s="8"/>
      <c r="I6111" s="8"/>
      <c r="J6111" s="8"/>
      <c r="N6111" s="7"/>
      <c r="O6111" s="8"/>
      <c r="P6111" s="8"/>
      <c r="Q6111" s="8"/>
      <c r="R6111" s="8"/>
      <c r="S6111" s="8"/>
      <c r="T6111" s="8"/>
      <c r="U6111" s="8"/>
      <c r="V6111" s="8"/>
      <c r="W6111" s="8"/>
    </row>
    <row r="6112" spans="1:23" ht="14.25" customHeight="1">
      <c r="A6112" s="7">
        <v>37469</v>
      </c>
      <c r="B6112" s="8">
        <v>1.7821</v>
      </c>
      <c r="C6112" s="8">
        <v>2.9805000000000001</v>
      </c>
      <c r="D6112" s="8">
        <v>1.1984000000000001</v>
      </c>
      <c r="E6112" s="8">
        <v>3.46</v>
      </c>
      <c r="F6112" s="8">
        <v>4.47</v>
      </c>
      <c r="G6112" s="8">
        <v>106.93</v>
      </c>
      <c r="H6112" s="8"/>
      <c r="I6112" s="8"/>
      <c r="J6112" s="8"/>
      <c r="N6112" s="7"/>
      <c r="O6112" s="8"/>
      <c r="P6112" s="8"/>
      <c r="Q6112" s="8"/>
      <c r="R6112" s="8"/>
      <c r="S6112" s="8"/>
      <c r="T6112" s="8"/>
      <c r="U6112" s="8"/>
      <c r="V6112" s="8"/>
      <c r="W6112" s="8"/>
    </row>
    <row r="6113" spans="1:23" ht="14.25" customHeight="1">
      <c r="A6113" s="7">
        <v>37468</v>
      </c>
      <c r="B6113" s="8">
        <v>1.7807999999999999</v>
      </c>
      <c r="C6113" s="8">
        <v>2.8690000000000002</v>
      </c>
      <c r="D6113" s="8">
        <v>1.0882000000000003</v>
      </c>
      <c r="E6113" s="8">
        <v>3.53</v>
      </c>
      <c r="F6113" s="8">
        <v>4.51</v>
      </c>
      <c r="G6113" s="8">
        <v>107.41</v>
      </c>
      <c r="H6113" s="8"/>
      <c r="I6113" s="8"/>
      <c r="J6113" s="8"/>
      <c r="N6113" s="7"/>
      <c r="O6113" s="8"/>
      <c r="P6113" s="8"/>
      <c r="Q6113" s="8"/>
      <c r="R6113" s="8"/>
      <c r="S6113" s="8"/>
      <c r="T6113" s="8"/>
      <c r="U6113" s="8"/>
      <c r="V6113" s="8"/>
      <c r="W6113" s="8"/>
    </row>
    <row r="6114" spans="1:23" ht="14.25" customHeight="1">
      <c r="A6114" s="7">
        <v>37467</v>
      </c>
      <c r="B6114" s="8">
        <v>1.8563000000000001</v>
      </c>
      <c r="C6114" s="8">
        <v>2.8115000000000001</v>
      </c>
      <c r="D6114" s="8">
        <v>0.95520000000000005</v>
      </c>
      <c r="E6114" s="8">
        <v>3.71</v>
      </c>
      <c r="F6114" s="8">
        <v>4.6500000000000004</v>
      </c>
      <c r="G6114" s="8">
        <v>106.8</v>
      </c>
      <c r="H6114" s="8"/>
      <c r="I6114" s="8"/>
      <c r="J6114" s="8"/>
      <c r="N6114" s="7"/>
      <c r="O6114" s="8"/>
      <c r="P6114" s="8"/>
      <c r="Q6114" s="8"/>
      <c r="R6114" s="8"/>
      <c r="S6114" s="8"/>
      <c r="T6114" s="8"/>
      <c r="U6114" s="8"/>
      <c r="V6114" s="8"/>
      <c r="W6114" s="8"/>
    </row>
    <row r="6115" spans="1:23" ht="14.25" customHeight="1">
      <c r="A6115" s="7">
        <v>37466</v>
      </c>
      <c r="B6115" s="8">
        <v>1.8351</v>
      </c>
      <c r="C6115" s="8">
        <v>2.7961999999999998</v>
      </c>
      <c r="D6115" s="8">
        <v>0.96109999999999984</v>
      </c>
      <c r="E6115" s="8">
        <v>3.68</v>
      </c>
      <c r="F6115" s="8">
        <v>4.62</v>
      </c>
      <c r="G6115" s="8">
        <v>107.08</v>
      </c>
      <c r="H6115" s="8"/>
      <c r="I6115" s="8"/>
      <c r="J6115" s="8"/>
      <c r="N6115" s="7"/>
      <c r="O6115" s="8"/>
      <c r="P6115" s="8"/>
      <c r="Q6115" s="8"/>
      <c r="R6115" s="8"/>
      <c r="S6115" s="8"/>
      <c r="T6115" s="8"/>
      <c r="U6115" s="8"/>
      <c r="V6115" s="8"/>
      <c r="W6115" s="8"/>
    </row>
    <row r="6116" spans="1:23" ht="14.25" customHeight="1">
      <c r="A6116" s="7">
        <v>37463</v>
      </c>
      <c r="B6116" s="8">
        <v>1.7388999999999999</v>
      </c>
      <c r="C6116" s="8">
        <v>2.8931</v>
      </c>
      <c r="D6116" s="8">
        <v>1.1542000000000001</v>
      </c>
      <c r="E6116" s="8">
        <v>3.46</v>
      </c>
      <c r="F6116" s="8">
        <v>4.43</v>
      </c>
      <c r="G6116" s="8">
        <v>106.61</v>
      </c>
      <c r="H6116" s="8"/>
      <c r="I6116" s="8"/>
      <c r="J6116" s="8"/>
      <c r="N6116" s="7"/>
      <c r="O6116" s="8"/>
      <c r="P6116" s="8"/>
      <c r="Q6116" s="8"/>
      <c r="R6116" s="8"/>
      <c r="S6116" s="8"/>
      <c r="T6116" s="8"/>
      <c r="U6116" s="8"/>
      <c r="V6116" s="8"/>
      <c r="W6116" s="8"/>
    </row>
    <row r="6117" spans="1:23" ht="14.25" customHeight="1">
      <c r="A6117" s="7">
        <v>37462</v>
      </c>
      <c r="B6117" s="8">
        <v>1.8351999999999999</v>
      </c>
      <c r="C6117" s="8">
        <v>2.7816000000000001</v>
      </c>
      <c r="D6117" s="8">
        <v>0.94640000000000013</v>
      </c>
      <c r="E6117" s="8">
        <v>3.51</v>
      </c>
      <c r="F6117" s="8">
        <v>4.43</v>
      </c>
      <c r="G6117" s="8">
        <v>105.12</v>
      </c>
      <c r="H6117" s="8"/>
      <c r="I6117" s="8"/>
      <c r="J6117" s="8"/>
      <c r="N6117" s="7"/>
      <c r="O6117" s="8"/>
      <c r="P6117" s="8"/>
      <c r="Q6117" s="8"/>
      <c r="R6117" s="8"/>
      <c r="S6117" s="8"/>
      <c r="T6117" s="8"/>
      <c r="U6117" s="8"/>
      <c r="V6117" s="8"/>
      <c r="W6117" s="8"/>
    </row>
    <row r="6118" spans="1:23" ht="14.25" customHeight="1">
      <c r="A6118" s="7">
        <v>37461</v>
      </c>
      <c r="B6118" s="8">
        <v>1.7</v>
      </c>
      <c r="C6118" s="8">
        <v>2.9784999999999999</v>
      </c>
      <c r="D6118" s="8">
        <v>1.2785</v>
      </c>
      <c r="E6118" s="8">
        <v>3.6</v>
      </c>
      <c r="F6118" s="8">
        <v>4.49</v>
      </c>
      <c r="G6118" s="8">
        <v>105.68</v>
      </c>
      <c r="H6118" s="8"/>
      <c r="I6118" s="8"/>
      <c r="J6118" s="8"/>
      <c r="N6118" s="7"/>
      <c r="O6118" s="8"/>
      <c r="P6118" s="8"/>
      <c r="Q6118" s="8"/>
      <c r="R6118" s="8"/>
      <c r="S6118" s="8"/>
      <c r="T6118" s="8"/>
      <c r="U6118" s="8"/>
      <c r="V6118" s="8"/>
      <c r="W6118" s="8"/>
    </row>
    <row r="6119" spans="1:23" ht="14.25" customHeight="1">
      <c r="A6119" s="7">
        <v>37460</v>
      </c>
      <c r="B6119" s="8">
        <v>1.6754</v>
      </c>
      <c r="C6119" s="8">
        <v>2.8757999999999999</v>
      </c>
      <c r="D6119" s="8">
        <v>1.2003999999999999</v>
      </c>
      <c r="E6119" s="8">
        <v>3.59</v>
      </c>
      <c r="F6119" s="8">
        <v>4.47</v>
      </c>
      <c r="G6119" s="8">
        <v>106.66</v>
      </c>
      <c r="H6119" s="8"/>
      <c r="I6119" s="8"/>
      <c r="J6119" s="8"/>
      <c r="N6119" s="7"/>
      <c r="O6119" s="8"/>
      <c r="P6119" s="8"/>
      <c r="Q6119" s="8"/>
      <c r="R6119" s="8"/>
      <c r="S6119" s="8"/>
      <c r="T6119" s="8"/>
      <c r="U6119" s="8"/>
      <c r="V6119" s="8"/>
      <c r="W6119" s="8"/>
    </row>
    <row r="6120" spans="1:23" ht="14.25" customHeight="1">
      <c r="A6120" s="7">
        <v>37459</v>
      </c>
      <c r="B6120" s="8">
        <v>1.752</v>
      </c>
      <c r="C6120" s="8">
        <v>2.9691000000000001</v>
      </c>
      <c r="D6120" s="8">
        <v>1.2171000000000001</v>
      </c>
      <c r="E6120" s="8">
        <v>3.65</v>
      </c>
      <c r="F6120" s="8">
        <v>4.51</v>
      </c>
      <c r="G6120" s="8">
        <v>104.75</v>
      </c>
      <c r="H6120" s="8"/>
      <c r="I6120" s="8"/>
      <c r="J6120" s="8"/>
      <c r="N6120" s="7"/>
      <c r="O6120" s="8"/>
      <c r="P6120" s="8"/>
      <c r="Q6120" s="8"/>
      <c r="R6120" s="8"/>
      <c r="S6120" s="8"/>
      <c r="T6120" s="8"/>
      <c r="U6120" s="8"/>
      <c r="V6120" s="8"/>
      <c r="W6120" s="8"/>
    </row>
    <row r="6121" spans="1:23" ht="14.25" customHeight="1">
      <c r="A6121" s="7">
        <v>37456</v>
      </c>
      <c r="B6121" s="8">
        <v>1.7839</v>
      </c>
      <c r="C6121" s="8">
        <v>2.9312</v>
      </c>
      <c r="D6121" s="8">
        <v>1.1473</v>
      </c>
      <c r="E6121" s="8">
        <v>3.76</v>
      </c>
      <c r="F6121" s="8">
        <v>4.6100000000000003</v>
      </c>
      <c r="G6121" s="8">
        <v>104.05</v>
      </c>
      <c r="H6121" s="8"/>
      <c r="I6121" s="8"/>
      <c r="J6121" s="8"/>
      <c r="N6121" s="7"/>
      <c r="O6121" s="8"/>
      <c r="P6121" s="8"/>
      <c r="Q6121" s="8"/>
      <c r="R6121" s="8"/>
      <c r="S6121" s="8"/>
      <c r="T6121" s="8"/>
      <c r="U6121" s="8"/>
      <c r="V6121" s="8"/>
      <c r="W6121" s="8"/>
    </row>
    <row r="6122" spans="1:23" ht="14.25" customHeight="1">
      <c r="A6122" s="7">
        <v>37455</v>
      </c>
      <c r="B6122" s="8">
        <v>1.9216</v>
      </c>
      <c r="C6122" s="8">
        <v>2.7564000000000002</v>
      </c>
      <c r="D6122" s="8">
        <v>0.83480000000000021</v>
      </c>
      <c r="E6122" s="8">
        <v>3.82</v>
      </c>
      <c r="F6122" s="8">
        <v>4.66</v>
      </c>
      <c r="G6122" s="8">
        <v>104.47</v>
      </c>
      <c r="H6122" s="8"/>
      <c r="I6122" s="8"/>
      <c r="J6122" s="8"/>
      <c r="N6122" s="7"/>
      <c r="O6122" s="8"/>
      <c r="P6122" s="8"/>
      <c r="Q6122" s="8"/>
      <c r="R6122" s="8"/>
      <c r="S6122" s="8"/>
      <c r="T6122" s="8"/>
      <c r="U6122" s="8"/>
      <c r="V6122" s="8"/>
      <c r="W6122" s="8"/>
    </row>
    <row r="6123" spans="1:23" ht="14.25" customHeight="1">
      <c r="A6123" s="7">
        <v>37454</v>
      </c>
      <c r="B6123" s="8">
        <v>1.8213999999999999</v>
      </c>
      <c r="C6123" s="8">
        <v>2.7553999999999998</v>
      </c>
      <c r="D6123" s="8">
        <v>0.93399999999999994</v>
      </c>
      <c r="E6123" s="8">
        <v>3.89</v>
      </c>
      <c r="F6123" s="8">
        <v>4.71</v>
      </c>
      <c r="G6123" s="8">
        <v>104.41</v>
      </c>
      <c r="H6123" s="8"/>
      <c r="I6123" s="8"/>
      <c r="J6123" s="8"/>
      <c r="N6123" s="7"/>
      <c r="O6123" s="8"/>
      <c r="P6123" s="8"/>
      <c r="Q6123" s="8"/>
      <c r="R6123" s="8"/>
      <c r="S6123" s="8"/>
      <c r="T6123" s="8"/>
      <c r="U6123" s="8"/>
      <c r="V6123" s="8"/>
      <c r="W6123" s="8"/>
    </row>
    <row r="6124" spans="1:23" ht="14.25" customHeight="1">
      <c r="A6124" s="7">
        <v>37453</v>
      </c>
      <c r="B6124" s="8">
        <v>1.7369000000000001</v>
      </c>
      <c r="C6124" s="8">
        <v>2.7021999999999999</v>
      </c>
      <c r="D6124" s="8">
        <v>0.96529999999999982</v>
      </c>
      <c r="E6124" s="8">
        <v>3.93</v>
      </c>
      <c r="F6124" s="8">
        <v>4.75</v>
      </c>
      <c r="G6124" s="8">
        <v>104.48</v>
      </c>
      <c r="H6124" s="8"/>
      <c r="I6124" s="8"/>
      <c r="J6124" s="8"/>
      <c r="N6124" s="7"/>
      <c r="O6124" s="8"/>
      <c r="P6124" s="8"/>
      <c r="Q6124" s="8"/>
      <c r="R6124" s="8"/>
      <c r="S6124" s="8"/>
      <c r="T6124" s="8"/>
      <c r="U6124" s="8"/>
      <c r="V6124" s="8"/>
      <c r="W6124" s="8"/>
    </row>
    <row r="6125" spans="1:23" ht="14.25" customHeight="1">
      <c r="A6125" s="7">
        <v>37452</v>
      </c>
      <c r="B6125" s="8">
        <v>1.5905</v>
      </c>
      <c r="C6125" s="8">
        <v>2.8395999999999999</v>
      </c>
      <c r="D6125" s="8">
        <v>1.2490999999999999</v>
      </c>
      <c r="E6125" s="8">
        <v>3.85</v>
      </c>
      <c r="F6125" s="8">
        <v>4.66</v>
      </c>
      <c r="G6125" s="8">
        <v>104.83</v>
      </c>
      <c r="H6125" s="8"/>
      <c r="I6125" s="8"/>
      <c r="J6125" s="8"/>
      <c r="N6125" s="7"/>
      <c r="O6125" s="8"/>
      <c r="P6125" s="8"/>
      <c r="Q6125" s="8"/>
      <c r="R6125" s="8"/>
      <c r="S6125" s="8"/>
      <c r="T6125" s="8"/>
      <c r="U6125" s="8"/>
      <c r="V6125" s="8"/>
      <c r="W6125" s="8"/>
    </row>
    <row r="6126" spans="1:23" ht="14.25" customHeight="1">
      <c r="A6126" s="7">
        <v>37449</v>
      </c>
      <c r="B6126" s="8">
        <v>1.8938999999999999</v>
      </c>
      <c r="C6126" s="8">
        <v>2.5535999999999999</v>
      </c>
      <c r="D6126" s="8">
        <v>0.65969999999999995</v>
      </c>
      <c r="E6126" s="8">
        <v>3.82</v>
      </c>
      <c r="F6126" s="8">
        <v>4.63</v>
      </c>
      <c r="G6126" s="8">
        <v>105.8</v>
      </c>
      <c r="H6126" s="8"/>
      <c r="I6126" s="8"/>
      <c r="J6126" s="8"/>
      <c r="N6126" s="7"/>
      <c r="O6126" s="8"/>
      <c r="P6126" s="8"/>
      <c r="Q6126" s="8"/>
      <c r="R6126" s="8"/>
      <c r="S6126" s="8"/>
      <c r="T6126" s="8"/>
      <c r="U6126" s="8"/>
      <c r="V6126" s="8"/>
      <c r="W6126" s="8"/>
    </row>
    <row r="6127" spans="1:23" ht="14.25" customHeight="1">
      <c r="A6127" s="7">
        <v>37448</v>
      </c>
      <c r="B6127" s="8">
        <v>1.7628999999999999</v>
      </c>
      <c r="C6127" s="8">
        <v>2.5707</v>
      </c>
      <c r="D6127" s="8">
        <v>0.80780000000000007</v>
      </c>
      <c r="E6127" s="8">
        <v>3.86</v>
      </c>
      <c r="F6127" s="8">
        <v>4.66</v>
      </c>
      <c r="G6127" s="8">
        <v>105.72</v>
      </c>
      <c r="H6127" s="8"/>
      <c r="I6127" s="8"/>
      <c r="J6127" s="8"/>
      <c r="N6127" s="7"/>
      <c r="O6127" s="8"/>
      <c r="P6127" s="8"/>
      <c r="Q6127" s="8"/>
      <c r="R6127" s="8"/>
      <c r="S6127" s="8"/>
      <c r="T6127" s="8"/>
      <c r="U6127" s="8"/>
      <c r="V6127" s="8"/>
      <c r="W6127" s="8"/>
    </row>
    <row r="6128" spans="1:23" ht="14.25" customHeight="1">
      <c r="A6128" s="7">
        <v>37447</v>
      </c>
      <c r="B6128" s="8">
        <v>1.7161</v>
      </c>
      <c r="C6128" s="8">
        <v>2.5941000000000001</v>
      </c>
      <c r="D6128" s="8">
        <v>0.87800000000000011</v>
      </c>
      <c r="E6128" s="8">
        <v>3.85</v>
      </c>
      <c r="F6128" s="8">
        <v>4.66</v>
      </c>
      <c r="G6128" s="8">
        <v>106.08</v>
      </c>
      <c r="H6128" s="8"/>
      <c r="I6128" s="8"/>
      <c r="J6128" s="8"/>
      <c r="N6128" s="7"/>
      <c r="O6128" s="8"/>
      <c r="P6128" s="8"/>
      <c r="Q6128" s="8"/>
      <c r="R6128" s="8"/>
      <c r="S6128" s="8"/>
      <c r="T6128" s="8"/>
      <c r="U6128" s="8"/>
      <c r="V6128" s="8"/>
      <c r="W6128" s="8"/>
    </row>
    <row r="6129" spans="1:23" ht="14.25" customHeight="1">
      <c r="A6129" s="7">
        <v>37446</v>
      </c>
      <c r="B6129" s="8">
        <v>1.7882</v>
      </c>
      <c r="C6129" s="8">
        <v>2.5154000000000001</v>
      </c>
      <c r="D6129" s="8">
        <v>0.72720000000000007</v>
      </c>
      <c r="E6129" s="8">
        <v>3.98</v>
      </c>
      <c r="F6129" s="8">
        <v>4.78</v>
      </c>
      <c r="G6129" s="8">
        <v>105.65</v>
      </c>
      <c r="H6129" s="8"/>
      <c r="I6129" s="8"/>
      <c r="J6129" s="8"/>
      <c r="N6129" s="7"/>
      <c r="O6129" s="8"/>
      <c r="P6129" s="8"/>
      <c r="Q6129" s="8"/>
      <c r="R6129" s="8"/>
      <c r="S6129" s="8"/>
      <c r="T6129" s="8"/>
      <c r="U6129" s="8"/>
      <c r="V6129" s="8"/>
      <c r="W6129" s="8"/>
    </row>
    <row r="6130" spans="1:23" ht="14.25" customHeight="1">
      <c r="A6130" s="7">
        <v>37445</v>
      </c>
      <c r="B6130" s="8">
        <v>1.7565999999999999</v>
      </c>
      <c r="C6130" s="8">
        <v>2.5264000000000002</v>
      </c>
      <c r="D6130" s="8">
        <v>0.76980000000000026</v>
      </c>
      <c r="E6130" s="8">
        <v>4.07</v>
      </c>
      <c r="F6130" s="8">
        <v>4.84</v>
      </c>
      <c r="G6130" s="8">
        <v>106.19</v>
      </c>
      <c r="H6130" s="8"/>
      <c r="I6130" s="8"/>
      <c r="J6130" s="8"/>
      <c r="N6130" s="7"/>
      <c r="O6130" s="8"/>
      <c r="P6130" s="8"/>
      <c r="Q6130" s="8"/>
      <c r="R6130" s="8"/>
      <c r="S6130" s="8"/>
      <c r="T6130" s="8"/>
      <c r="U6130" s="8"/>
      <c r="V6130" s="8"/>
      <c r="W6130" s="8"/>
    </row>
    <row r="6131" spans="1:23" ht="14.25" customHeight="1">
      <c r="A6131" s="7">
        <v>37442</v>
      </c>
      <c r="B6131" s="8">
        <v>1.7294</v>
      </c>
      <c r="C6131" s="8">
        <v>2.6093000000000002</v>
      </c>
      <c r="D6131" s="8">
        <v>0.87990000000000013</v>
      </c>
      <c r="E6131" s="8">
        <v>4.13</v>
      </c>
      <c r="F6131" s="8">
        <v>4.9000000000000004</v>
      </c>
      <c r="G6131" s="8">
        <v>107.66</v>
      </c>
      <c r="H6131" s="8"/>
      <c r="I6131" s="8"/>
      <c r="J6131" s="8"/>
      <c r="N6131" s="7"/>
      <c r="O6131" s="8"/>
      <c r="P6131" s="8"/>
      <c r="Q6131" s="8"/>
      <c r="R6131" s="8"/>
      <c r="S6131" s="8"/>
      <c r="T6131" s="8"/>
      <c r="U6131" s="8"/>
      <c r="V6131" s="8"/>
      <c r="W6131" s="8"/>
    </row>
    <row r="6132" spans="1:23" ht="14.25" customHeight="1">
      <c r="A6132" s="7">
        <v>37441</v>
      </c>
      <c r="B6132" s="8">
        <v>1.8003</v>
      </c>
      <c r="C6132" s="8">
        <v>2.5196000000000001</v>
      </c>
      <c r="D6132" s="8">
        <v>0.71930000000000005</v>
      </c>
      <c r="E6132" s="8">
        <v>4</v>
      </c>
      <c r="F6132" s="8">
        <v>4.78</v>
      </c>
      <c r="G6132" s="8">
        <v>107.23</v>
      </c>
      <c r="H6132" s="8"/>
      <c r="I6132" s="8"/>
      <c r="J6132" s="8"/>
      <c r="N6132" s="7"/>
      <c r="O6132" s="8"/>
      <c r="P6132" s="8"/>
      <c r="Q6132" s="8"/>
      <c r="R6132" s="8"/>
      <c r="S6132" s="8"/>
      <c r="T6132" s="8"/>
      <c r="U6132" s="8"/>
      <c r="V6132" s="8"/>
      <c r="W6132" s="8"/>
    </row>
    <row r="6133" spans="1:23" ht="14.25" customHeight="1">
      <c r="A6133" s="7">
        <v>37440</v>
      </c>
      <c r="B6133" s="8">
        <v>1.8128</v>
      </c>
      <c r="C6133" s="8">
        <v>2.6252</v>
      </c>
      <c r="D6133" s="8">
        <v>0.81240000000000001</v>
      </c>
      <c r="E6133" s="8">
        <v>4</v>
      </c>
      <c r="F6133" s="8">
        <v>4.78</v>
      </c>
      <c r="G6133" s="8">
        <v>107.08</v>
      </c>
      <c r="H6133" s="8"/>
      <c r="I6133" s="8"/>
      <c r="J6133" s="8"/>
      <c r="N6133" s="7"/>
      <c r="O6133" s="8"/>
      <c r="P6133" s="8"/>
      <c r="Q6133" s="8"/>
      <c r="R6133" s="8"/>
      <c r="S6133" s="8"/>
      <c r="T6133" s="8"/>
      <c r="U6133" s="8"/>
      <c r="V6133" s="8"/>
      <c r="W6133" s="8"/>
    </row>
    <row r="6134" spans="1:23" ht="14.25" customHeight="1">
      <c r="A6134" s="7">
        <v>37439</v>
      </c>
      <c r="B6134" s="8">
        <v>1.8344</v>
      </c>
      <c r="C6134" s="8">
        <v>2.5257999999999998</v>
      </c>
      <c r="D6134" s="8">
        <v>0.69139999999999979</v>
      </c>
      <c r="E6134" s="8">
        <v>3.99</v>
      </c>
      <c r="F6134" s="8">
        <v>4.7699999999999996</v>
      </c>
      <c r="G6134" s="8">
        <v>106.58</v>
      </c>
      <c r="H6134" s="8"/>
      <c r="I6134" s="8"/>
      <c r="J6134" s="8"/>
      <c r="N6134" s="7"/>
      <c r="O6134" s="8"/>
      <c r="P6134" s="8"/>
      <c r="Q6134" s="8"/>
      <c r="R6134" s="8"/>
      <c r="S6134" s="8"/>
      <c r="T6134" s="8"/>
      <c r="U6134" s="8"/>
      <c r="V6134" s="8"/>
      <c r="W6134" s="8"/>
    </row>
    <row r="6135" spans="1:23" ht="14.25" customHeight="1">
      <c r="A6135" s="7">
        <v>37438</v>
      </c>
      <c r="B6135" s="8">
        <v>1.8230999999999999</v>
      </c>
      <c r="C6135" s="8">
        <v>2.5718999999999999</v>
      </c>
      <c r="D6135" s="8">
        <v>0.74879999999999991</v>
      </c>
      <c r="E6135" s="8">
        <v>4.08</v>
      </c>
      <c r="F6135" s="8">
        <v>4.8499999999999996</v>
      </c>
      <c r="G6135" s="8">
        <v>106.51</v>
      </c>
      <c r="H6135" s="8"/>
      <c r="I6135" s="8"/>
      <c r="J6135" s="8"/>
      <c r="N6135" s="7"/>
      <c r="O6135" s="8"/>
      <c r="P6135" s="8"/>
      <c r="Q6135" s="8"/>
      <c r="R6135" s="8"/>
      <c r="S6135" s="8"/>
      <c r="T6135" s="8"/>
      <c r="U6135" s="8"/>
      <c r="V6135" s="8"/>
      <c r="W6135" s="8"/>
    </row>
    <row r="6136" spans="1:23" ht="14.25" customHeight="1">
      <c r="A6136" s="7">
        <v>37435</v>
      </c>
      <c r="B6136" s="8">
        <v>1.7864</v>
      </c>
      <c r="C6136" s="8">
        <v>2.5798000000000001</v>
      </c>
      <c r="D6136" s="8">
        <v>0.79340000000000011</v>
      </c>
      <c r="E6136" s="8">
        <v>4.09</v>
      </c>
      <c r="F6136" s="8">
        <v>4.8600000000000003</v>
      </c>
      <c r="G6136" s="8">
        <v>106.11</v>
      </c>
      <c r="H6136" s="8"/>
      <c r="I6136" s="8"/>
      <c r="J6136" s="8"/>
      <c r="N6136" s="7"/>
      <c r="O6136" s="8"/>
      <c r="P6136" s="8"/>
      <c r="Q6136" s="8"/>
      <c r="R6136" s="8"/>
      <c r="S6136" s="8"/>
      <c r="T6136" s="8"/>
      <c r="U6136" s="8"/>
      <c r="V6136" s="8"/>
      <c r="W6136" s="8"/>
    </row>
    <row r="6137" spans="1:23" ht="14.25" customHeight="1">
      <c r="A6137" s="7">
        <v>37434</v>
      </c>
      <c r="B6137" s="8">
        <v>1.8331999999999999</v>
      </c>
      <c r="C6137" s="8">
        <v>2.5912000000000002</v>
      </c>
      <c r="D6137" s="8">
        <v>0.75800000000000023</v>
      </c>
      <c r="E6137" s="8">
        <v>4.08</v>
      </c>
      <c r="F6137" s="8">
        <v>4.84</v>
      </c>
      <c r="G6137" s="8">
        <v>106.37</v>
      </c>
      <c r="H6137" s="8"/>
      <c r="I6137" s="8"/>
      <c r="J6137" s="8"/>
      <c r="N6137" s="7"/>
      <c r="O6137" s="8"/>
      <c r="P6137" s="8"/>
      <c r="Q6137" s="8"/>
      <c r="R6137" s="8"/>
      <c r="S6137" s="8"/>
      <c r="T6137" s="8"/>
      <c r="U6137" s="8"/>
      <c r="V6137" s="8"/>
      <c r="W6137" s="8"/>
    </row>
    <row r="6138" spans="1:23" ht="14.25" customHeight="1">
      <c r="A6138" s="7">
        <v>37433</v>
      </c>
      <c r="B6138" s="8">
        <v>1.7942</v>
      </c>
      <c r="C6138" s="8">
        <v>2.6981999999999999</v>
      </c>
      <c r="D6138" s="8">
        <v>0.90399999999999991</v>
      </c>
      <c r="E6138" s="8">
        <v>3.99</v>
      </c>
      <c r="F6138" s="8">
        <v>4.75</v>
      </c>
      <c r="G6138" s="8">
        <v>106.55</v>
      </c>
      <c r="H6138" s="8"/>
      <c r="I6138" s="8"/>
      <c r="J6138" s="8"/>
      <c r="N6138" s="7"/>
      <c r="O6138" s="8"/>
      <c r="P6138" s="8"/>
      <c r="Q6138" s="8"/>
      <c r="R6138" s="8"/>
      <c r="S6138" s="8"/>
      <c r="T6138" s="8"/>
      <c r="U6138" s="8"/>
      <c r="V6138" s="8"/>
      <c r="W6138" s="8"/>
    </row>
    <row r="6139" spans="1:23" ht="14.25" customHeight="1">
      <c r="A6139" s="7">
        <v>37432</v>
      </c>
      <c r="B6139" s="8">
        <v>1.6494</v>
      </c>
      <c r="C6139" s="8">
        <v>2.7081</v>
      </c>
      <c r="D6139" s="8">
        <v>1.0587</v>
      </c>
      <c r="E6139" s="8">
        <v>4.13</v>
      </c>
      <c r="F6139" s="8">
        <v>4.88</v>
      </c>
      <c r="G6139" s="8">
        <v>107.37</v>
      </c>
      <c r="H6139" s="8"/>
      <c r="I6139" s="8"/>
      <c r="J6139" s="8"/>
      <c r="N6139" s="7"/>
      <c r="O6139" s="8"/>
      <c r="P6139" s="8"/>
      <c r="Q6139" s="8"/>
      <c r="R6139" s="8"/>
      <c r="S6139" s="8"/>
      <c r="T6139" s="8"/>
      <c r="U6139" s="8"/>
      <c r="V6139" s="8"/>
      <c r="W6139" s="8"/>
    </row>
    <row r="6140" spans="1:23" ht="14.25" customHeight="1">
      <c r="A6140" s="7">
        <v>37431</v>
      </c>
      <c r="B6140" s="8">
        <v>1.8171999999999999</v>
      </c>
      <c r="C6140" s="8">
        <v>2.4935999999999998</v>
      </c>
      <c r="D6140" s="8">
        <v>0.67639999999999989</v>
      </c>
      <c r="E6140" s="8">
        <v>4.13</v>
      </c>
      <c r="F6140" s="8">
        <v>4.87</v>
      </c>
      <c r="G6140" s="8">
        <v>107.51</v>
      </c>
      <c r="H6140" s="8"/>
      <c r="I6140" s="8"/>
      <c r="J6140" s="8"/>
      <c r="N6140" s="7"/>
      <c r="O6140" s="8"/>
      <c r="P6140" s="8"/>
      <c r="Q6140" s="8"/>
      <c r="R6140" s="8"/>
      <c r="S6140" s="8"/>
      <c r="T6140" s="8"/>
      <c r="U6140" s="8"/>
      <c r="V6140" s="8"/>
      <c r="W6140" s="8"/>
    </row>
    <row r="6141" spans="1:23" ht="14.25" customHeight="1">
      <c r="A6141" s="7">
        <v>37428</v>
      </c>
      <c r="B6141" s="8">
        <v>1.8134999999999999</v>
      </c>
      <c r="C6141" s="8">
        <v>2.4605999999999999</v>
      </c>
      <c r="D6141" s="8">
        <v>0.64710000000000001</v>
      </c>
      <c r="E6141" s="8">
        <v>4.0599999999999996</v>
      </c>
      <c r="F6141" s="8">
        <v>4.79</v>
      </c>
      <c r="G6141" s="8">
        <v>108.19</v>
      </c>
      <c r="H6141" s="8"/>
      <c r="I6141" s="8"/>
      <c r="J6141" s="8"/>
      <c r="N6141" s="7"/>
      <c r="O6141" s="8"/>
      <c r="P6141" s="8"/>
      <c r="Q6141" s="8"/>
      <c r="R6141" s="8"/>
      <c r="S6141" s="8"/>
      <c r="T6141" s="8"/>
      <c r="U6141" s="8"/>
      <c r="V6141" s="8"/>
      <c r="W6141" s="8"/>
    </row>
    <row r="6142" spans="1:23" ht="14.25" customHeight="1">
      <c r="A6142" s="7">
        <v>37427</v>
      </c>
      <c r="B6142" s="8">
        <v>1.8243</v>
      </c>
      <c r="C6142" s="8">
        <v>2.4517000000000002</v>
      </c>
      <c r="D6142" s="8">
        <v>0.62740000000000018</v>
      </c>
      <c r="E6142" s="8">
        <v>4.1100000000000003</v>
      </c>
      <c r="F6142" s="8">
        <v>4.8499999999999996</v>
      </c>
      <c r="G6142" s="8">
        <v>108.94</v>
      </c>
      <c r="H6142" s="8"/>
      <c r="I6142" s="8"/>
      <c r="J6142" s="8"/>
      <c r="N6142" s="7"/>
      <c r="O6142" s="8"/>
      <c r="P6142" s="8"/>
      <c r="Q6142" s="8"/>
      <c r="R6142" s="8"/>
      <c r="S6142" s="8"/>
      <c r="T6142" s="8"/>
      <c r="U6142" s="8"/>
      <c r="V6142" s="8"/>
      <c r="W6142" s="8"/>
    </row>
    <row r="6143" spans="1:23" ht="14.25" customHeight="1">
      <c r="A6143" s="7">
        <v>37426</v>
      </c>
      <c r="B6143" s="8">
        <v>1.8136000000000001</v>
      </c>
      <c r="C6143" s="8">
        <v>2.4817999999999998</v>
      </c>
      <c r="D6143" s="8">
        <v>0.66819999999999968</v>
      </c>
      <c r="E6143" s="8">
        <v>4.01</v>
      </c>
      <c r="F6143" s="8">
        <v>4.76</v>
      </c>
      <c r="G6143" s="8">
        <v>109.62</v>
      </c>
      <c r="H6143" s="8"/>
      <c r="I6143" s="8"/>
      <c r="J6143" s="8"/>
      <c r="N6143" s="7"/>
      <c r="O6143" s="8"/>
      <c r="P6143" s="8"/>
      <c r="Q6143" s="8"/>
      <c r="R6143" s="8"/>
      <c r="S6143" s="8"/>
      <c r="T6143" s="8"/>
      <c r="U6143" s="8"/>
      <c r="V6143" s="8"/>
      <c r="W6143" s="8"/>
    </row>
    <row r="6144" spans="1:23" ht="14.25" customHeight="1">
      <c r="A6144" s="7">
        <v>37425</v>
      </c>
      <c r="B6144" s="8">
        <v>1.8879999999999999</v>
      </c>
      <c r="C6144" s="8">
        <v>2.3740999999999999</v>
      </c>
      <c r="D6144" s="8">
        <v>0.48609999999999998</v>
      </c>
      <c r="E6144" s="8">
        <v>4.13</v>
      </c>
      <c r="F6144" s="8">
        <v>4.88</v>
      </c>
      <c r="G6144" s="8">
        <v>110.19</v>
      </c>
      <c r="H6144" s="8"/>
      <c r="I6144" s="8"/>
      <c r="J6144" s="8"/>
      <c r="N6144" s="7"/>
      <c r="O6144" s="8"/>
      <c r="P6144" s="8"/>
      <c r="Q6144" s="8"/>
      <c r="R6144" s="8"/>
      <c r="S6144" s="8"/>
      <c r="T6144" s="8"/>
      <c r="U6144" s="8"/>
      <c r="V6144" s="8"/>
      <c r="W6144" s="8"/>
    </row>
    <row r="6145" spans="1:23" ht="14.25" customHeight="1">
      <c r="A6145" s="7">
        <v>37424</v>
      </c>
      <c r="B6145" s="8">
        <v>1.8285</v>
      </c>
      <c r="C6145" s="8">
        <v>2.4466999999999999</v>
      </c>
      <c r="D6145" s="8">
        <v>0.61819999999999986</v>
      </c>
      <c r="E6145" s="8">
        <v>4.1399999999999997</v>
      </c>
      <c r="F6145" s="8">
        <v>4.8899999999999997</v>
      </c>
      <c r="G6145" s="8">
        <v>110.83</v>
      </c>
      <c r="H6145" s="8"/>
      <c r="I6145" s="8"/>
      <c r="J6145" s="8"/>
      <c r="N6145" s="7"/>
      <c r="O6145" s="8"/>
      <c r="P6145" s="8"/>
      <c r="Q6145" s="8"/>
      <c r="R6145" s="8"/>
      <c r="S6145" s="8"/>
      <c r="T6145" s="8"/>
      <c r="U6145" s="8"/>
      <c r="V6145" s="8"/>
      <c r="W6145" s="8"/>
    </row>
    <row r="6146" spans="1:23" ht="14.25" customHeight="1">
      <c r="A6146" s="7">
        <v>37421</v>
      </c>
      <c r="B6146" s="8">
        <v>1.8205</v>
      </c>
      <c r="C6146" s="8">
        <v>2.4563999999999999</v>
      </c>
      <c r="D6146" s="8">
        <v>0.63589999999999991</v>
      </c>
      <c r="E6146" s="8">
        <v>4.0999999999999996</v>
      </c>
      <c r="F6146" s="8">
        <v>4.83</v>
      </c>
      <c r="G6146" s="8">
        <v>110.76</v>
      </c>
      <c r="H6146" s="8"/>
      <c r="I6146" s="8"/>
      <c r="J6146" s="8"/>
      <c r="N6146" s="7"/>
      <c r="O6146" s="8"/>
      <c r="P6146" s="8"/>
      <c r="Q6146" s="8"/>
      <c r="R6146" s="8"/>
      <c r="S6146" s="8"/>
      <c r="T6146" s="8"/>
      <c r="U6146" s="8"/>
      <c r="V6146" s="8"/>
      <c r="W6146" s="8"/>
    </row>
    <row r="6147" spans="1:23" ht="14.25" customHeight="1">
      <c r="A6147" s="7">
        <v>37420</v>
      </c>
      <c r="B6147" s="8">
        <v>1.8576999999999999</v>
      </c>
      <c r="C6147" s="8">
        <v>2.4340999999999999</v>
      </c>
      <c r="D6147" s="8">
        <v>0.57640000000000002</v>
      </c>
      <c r="E6147" s="8">
        <v>4.2</v>
      </c>
      <c r="F6147" s="8">
        <v>4.9400000000000004</v>
      </c>
      <c r="G6147" s="8">
        <v>111.15</v>
      </c>
      <c r="H6147" s="8"/>
      <c r="I6147" s="8"/>
      <c r="J6147" s="8"/>
      <c r="N6147" s="7"/>
      <c r="O6147" s="8"/>
      <c r="P6147" s="8"/>
      <c r="Q6147" s="8"/>
      <c r="R6147" s="8"/>
      <c r="S6147" s="8"/>
      <c r="T6147" s="8"/>
      <c r="U6147" s="8"/>
      <c r="V6147" s="8"/>
      <c r="W6147" s="8"/>
    </row>
    <row r="6148" spans="1:23" ht="14.25" customHeight="1">
      <c r="A6148" s="7">
        <v>37419</v>
      </c>
      <c r="B6148" s="8">
        <v>1.8689</v>
      </c>
      <c r="C6148" s="8">
        <v>2.4339</v>
      </c>
      <c r="D6148" s="8">
        <v>0.56499999999999995</v>
      </c>
      <c r="E6148" s="8">
        <v>4.24</v>
      </c>
      <c r="F6148" s="8">
        <v>4.9800000000000004</v>
      </c>
      <c r="G6148" s="8">
        <v>111</v>
      </c>
      <c r="H6148" s="8"/>
      <c r="I6148" s="8"/>
      <c r="J6148" s="8"/>
      <c r="N6148" s="7"/>
      <c r="O6148" s="8"/>
      <c r="P6148" s="8"/>
      <c r="Q6148" s="8"/>
      <c r="R6148" s="8"/>
      <c r="S6148" s="8"/>
      <c r="T6148" s="8"/>
      <c r="U6148" s="8"/>
      <c r="V6148" s="8"/>
      <c r="W6148" s="8"/>
    </row>
    <row r="6149" spans="1:23" ht="14.25" customHeight="1">
      <c r="A6149" s="7">
        <v>37418</v>
      </c>
      <c r="B6149" s="8">
        <v>1.8562000000000001</v>
      </c>
      <c r="C6149" s="8">
        <v>2.4830999999999999</v>
      </c>
      <c r="D6149" s="8">
        <v>0.62689999999999979</v>
      </c>
      <c r="E6149" s="8">
        <v>4.29</v>
      </c>
      <c r="F6149" s="8">
        <v>5.0199999999999996</v>
      </c>
      <c r="G6149" s="8">
        <v>110.76</v>
      </c>
      <c r="H6149" s="8"/>
      <c r="I6149" s="8"/>
      <c r="J6149" s="8"/>
      <c r="N6149" s="7"/>
      <c r="O6149" s="8"/>
      <c r="P6149" s="8"/>
      <c r="Q6149" s="8"/>
      <c r="R6149" s="8"/>
      <c r="S6149" s="8"/>
      <c r="T6149" s="8"/>
      <c r="U6149" s="8"/>
      <c r="V6149" s="8"/>
      <c r="W6149" s="8"/>
    </row>
    <row r="6150" spans="1:23" ht="14.25" customHeight="1">
      <c r="A6150" s="7">
        <v>37417</v>
      </c>
      <c r="B6150" s="8">
        <v>1.863</v>
      </c>
      <c r="C6150" s="8">
        <v>2.4376000000000002</v>
      </c>
      <c r="D6150" s="8">
        <v>0.57460000000000022</v>
      </c>
      <c r="E6150" s="8">
        <v>4.34</v>
      </c>
      <c r="F6150" s="8">
        <v>5.07</v>
      </c>
      <c r="G6150" s="8">
        <v>111.01</v>
      </c>
      <c r="H6150" s="8"/>
      <c r="I6150" s="8"/>
      <c r="J6150" s="8"/>
      <c r="N6150" s="7"/>
      <c r="O6150" s="8"/>
      <c r="P6150" s="8"/>
      <c r="Q6150" s="8"/>
      <c r="R6150" s="8"/>
      <c r="S6150" s="8"/>
      <c r="T6150" s="8"/>
      <c r="U6150" s="8"/>
      <c r="V6150" s="8"/>
      <c r="W6150" s="8"/>
    </row>
    <row r="6151" spans="1:23" ht="14.25" customHeight="1">
      <c r="A6151" s="7">
        <v>37414</v>
      </c>
      <c r="B6151" s="8">
        <v>1.7202</v>
      </c>
      <c r="C6151" s="8">
        <v>2.6785999999999999</v>
      </c>
      <c r="D6151" s="8">
        <v>0.95839999999999992</v>
      </c>
      <c r="E6151" s="8">
        <v>4.3600000000000003</v>
      </c>
      <c r="F6151" s="8">
        <v>5.0999999999999996</v>
      </c>
      <c r="G6151" s="8">
        <v>110.98</v>
      </c>
      <c r="H6151" s="8"/>
      <c r="I6151" s="8"/>
      <c r="J6151" s="8"/>
      <c r="N6151" s="7"/>
      <c r="O6151" s="8"/>
      <c r="P6151" s="8"/>
      <c r="Q6151" s="8"/>
      <c r="R6151" s="8"/>
      <c r="S6151" s="8"/>
      <c r="T6151" s="8"/>
      <c r="U6151" s="8"/>
      <c r="V6151" s="8"/>
      <c r="W6151" s="8"/>
    </row>
    <row r="6152" spans="1:23" ht="14.25" customHeight="1">
      <c r="A6152" s="7">
        <v>37413</v>
      </c>
      <c r="B6152" s="8">
        <v>1.8219000000000001</v>
      </c>
      <c r="C6152" s="8">
        <v>2.4016000000000002</v>
      </c>
      <c r="D6152" s="8">
        <v>0.5797000000000001</v>
      </c>
      <c r="E6152" s="8">
        <v>4.3</v>
      </c>
      <c r="F6152" s="8">
        <v>5.04</v>
      </c>
      <c r="G6152" s="8">
        <v>110.83</v>
      </c>
      <c r="H6152" s="8"/>
      <c r="I6152" s="8"/>
      <c r="J6152" s="8"/>
      <c r="N6152" s="7"/>
      <c r="O6152" s="8"/>
      <c r="P6152" s="8"/>
      <c r="Q6152" s="8"/>
      <c r="R6152" s="8"/>
      <c r="S6152" s="8"/>
      <c r="T6152" s="8"/>
      <c r="U6152" s="8"/>
      <c r="V6152" s="8"/>
      <c r="W6152" s="8"/>
    </row>
    <row r="6153" spans="1:23" ht="14.25" customHeight="1">
      <c r="A6153" s="7">
        <v>37412</v>
      </c>
      <c r="B6153" s="8">
        <v>1.6091</v>
      </c>
      <c r="C6153" s="8">
        <v>2.8028</v>
      </c>
      <c r="D6153" s="8">
        <v>1.1937</v>
      </c>
      <c r="E6153" s="8">
        <v>4.3499999999999996</v>
      </c>
      <c r="F6153" s="8">
        <v>5.08</v>
      </c>
      <c r="G6153" s="8">
        <v>111.33</v>
      </c>
      <c r="H6153" s="8"/>
      <c r="I6153" s="8"/>
      <c r="J6153" s="8"/>
      <c r="N6153" s="7"/>
      <c r="O6153" s="8"/>
      <c r="P6153" s="8"/>
      <c r="Q6153" s="8"/>
      <c r="R6153" s="8"/>
      <c r="S6153" s="8"/>
      <c r="T6153" s="8"/>
      <c r="U6153" s="8"/>
      <c r="V6153" s="8"/>
      <c r="W6153" s="8"/>
    </row>
    <row r="6154" spans="1:23" ht="14.25" customHeight="1">
      <c r="A6154" s="7">
        <v>37411</v>
      </c>
      <c r="B6154" s="8">
        <v>1.627</v>
      </c>
      <c r="C6154" s="8">
        <v>2.7385000000000002</v>
      </c>
      <c r="D6154" s="8">
        <v>1.1115000000000002</v>
      </c>
      <c r="E6154" s="8">
        <v>4.3099999999999996</v>
      </c>
      <c r="F6154" s="8">
        <v>5.04</v>
      </c>
      <c r="G6154" s="8">
        <v>111.08</v>
      </c>
      <c r="H6154" s="8"/>
      <c r="I6154" s="8"/>
      <c r="J6154" s="8"/>
      <c r="N6154" s="7"/>
      <c r="O6154" s="8"/>
      <c r="P6154" s="8"/>
      <c r="Q6154" s="8"/>
      <c r="R6154" s="8"/>
      <c r="S6154" s="8"/>
      <c r="T6154" s="8"/>
      <c r="U6154" s="8"/>
      <c r="V6154" s="8"/>
      <c r="W6154" s="8"/>
    </row>
    <row r="6155" spans="1:23" ht="14.25" customHeight="1">
      <c r="A6155" s="7">
        <v>37410</v>
      </c>
      <c r="B6155" s="8">
        <v>1.8675999999999999</v>
      </c>
      <c r="C6155" s="8">
        <v>2.3353000000000002</v>
      </c>
      <c r="D6155" s="8">
        <v>0.46770000000000023</v>
      </c>
      <c r="E6155" s="8">
        <v>4.3600000000000003</v>
      </c>
      <c r="F6155" s="8">
        <v>5.0599999999999996</v>
      </c>
      <c r="G6155" s="8">
        <v>111.04</v>
      </c>
      <c r="H6155" s="8"/>
      <c r="I6155" s="8"/>
      <c r="J6155" s="8"/>
      <c r="N6155" s="7"/>
      <c r="O6155" s="8"/>
      <c r="P6155" s="8"/>
      <c r="Q6155" s="8"/>
      <c r="R6155" s="8"/>
      <c r="S6155" s="8"/>
      <c r="T6155" s="8"/>
      <c r="U6155" s="8"/>
      <c r="V6155" s="8"/>
      <c r="W6155" s="8"/>
    </row>
    <row r="6156" spans="1:23" ht="14.25" customHeight="1">
      <c r="A6156" s="7">
        <v>37407</v>
      </c>
      <c r="B6156" s="8">
        <v>1.8519000000000001</v>
      </c>
      <c r="C6156" s="8">
        <v>2.3809999999999998</v>
      </c>
      <c r="D6156" s="8">
        <v>0.52909999999999968</v>
      </c>
      <c r="E6156" s="8">
        <v>4.37</v>
      </c>
      <c r="F6156" s="8">
        <v>5.08</v>
      </c>
      <c r="G6156" s="8">
        <v>111.8</v>
      </c>
      <c r="H6156" s="8"/>
      <c r="I6156" s="8"/>
      <c r="J6156" s="8"/>
      <c r="N6156" s="7"/>
      <c r="O6156" s="8"/>
      <c r="P6156" s="8"/>
      <c r="Q6156" s="8"/>
      <c r="R6156" s="8"/>
      <c r="S6156" s="8"/>
      <c r="T6156" s="8"/>
      <c r="U6156" s="8"/>
      <c r="V6156" s="8"/>
      <c r="W6156" s="8"/>
    </row>
    <row r="6157" spans="1:23" ht="14.25" customHeight="1">
      <c r="A6157" s="7">
        <v>37406</v>
      </c>
      <c r="B6157" s="8">
        <v>1.8465</v>
      </c>
      <c r="C6157" s="8">
        <v>2.3923999999999999</v>
      </c>
      <c r="D6157" s="8">
        <v>0.54589999999999983</v>
      </c>
      <c r="E6157" s="8">
        <v>4.3600000000000003</v>
      </c>
      <c r="F6157" s="8">
        <v>5.0599999999999996</v>
      </c>
      <c r="G6157" s="8">
        <v>111.26</v>
      </c>
      <c r="H6157" s="8"/>
      <c r="I6157" s="8"/>
      <c r="J6157" s="8"/>
      <c r="N6157" s="7"/>
      <c r="O6157" s="8"/>
      <c r="P6157" s="8"/>
      <c r="Q6157" s="8"/>
      <c r="R6157" s="8"/>
      <c r="S6157" s="8"/>
      <c r="T6157" s="8"/>
      <c r="U6157" s="8"/>
      <c r="V6157" s="8"/>
      <c r="W6157" s="8"/>
    </row>
    <row r="6158" spans="1:23" ht="14.25" customHeight="1">
      <c r="A6158" s="7">
        <v>37405</v>
      </c>
      <c r="B6158" s="8">
        <v>1.8478000000000001</v>
      </c>
      <c r="C6158" s="8">
        <v>2.4199000000000002</v>
      </c>
      <c r="D6158" s="8">
        <v>0.57210000000000005</v>
      </c>
      <c r="E6158" s="8">
        <v>4.41</v>
      </c>
      <c r="F6158" s="8">
        <v>5.1100000000000003</v>
      </c>
      <c r="G6158" s="8">
        <v>111.66</v>
      </c>
      <c r="H6158" s="8"/>
      <c r="I6158" s="8"/>
      <c r="J6158" s="8"/>
      <c r="N6158" s="7"/>
      <c r="O6158" s="8"/>
      <c r="P6158" s="8"/>
      <c r="Q6158" s="8"/>
      <c r="R6158" s="8"/>
      <c r="S6158" s="8"/>
      <c r="T6158" s="8"/>
      <c r="U6158" s="8"/>
      <c r="V6158" s="8"/>
      <c r="W6158" s="8"/>
    </row>
    <row r="6159" spans="1:23" ht="14.25" customHeight="1">
      <c r="A6159" s="7">
        <v>37404</v>
      </c>
      <c r="B6159" s="8">
        <v>1.8435999999999999</v>
      </c>
      <c r="C6159" s="8">
        <v>2.4178000000000002</v>
      </c>
      <c r="D6159" s="8">
        <v>0.57420000000000027</v>
      </c>
      <c r="E6159" s="8">
        <v>4.46</v>
      </c>
      <c r="F6159" s="8">
        <v>5.16</v>
      </c>
      <c r="G6159" s="8">
        <v>112.08</v>
      </c>
      <c r="H6159" s="8"/>
      <c r="I6159" s="8"/>
      <c r="J6159" s="8"/>
      <c r="N6159" s="7"/>
      <c r="O6159" s="8"/>
      <c r="P6159" s="8"/>
      <c r="Q6159" s="8"/>
      <c r="R6159" s="8"/>
      <c r="S6159" s="8"/>
      <c r="T6159" s="8"/>
      <c r="U6159" s="8"/>
      <c r="V6159" s="8"/>
      <c r="W6159" s="8"/>
    </row>
    <row r="6160" spans="1:23" ht="14.25" customHeight="1">
      <c r="A6160" s="7">
        <v>37403</v>
      </c>
      <c r="B6160" s="8">
        <v>1.8459000000000001</v>
      </c>
      <c r="C6160" s="8">
        <v>2.4462000000000002</v>
      </c>
      <c r="D6160" s="8">
        <v>0.60030000000000006</v>
      </c>
      <c r="E6160" s="8">
        <v>4.47</v>
      </c>
      <c r="F6160" s="8">
        <v>5.16</v>
      </c>
      <c r="G6160" s="8">
        <v>113</v>
      </c>
      <c r="H6160" s="8"/>
      <c r="I6160" s="8"/>
      <c r="J6160" s="8"/>
      <c r="N6160" s="7"/>
      <c r="O6160" s="8"/>
      <c r="P6160" s="8"/>
      <c r="Q6160" s="8"/>
      <c r="R6160" s="8"/>
      <c r="S6160" s="8"/>
      <c r="T6160" s="8"/>
      <c r="U6160" s="8"/>
      <c r="V6160" s="8"/>
      <c r="W6160" s="8"/>
    </row>
    <row r="6161" spans="1:23" ht="14.25" customHeight="1">
      <c r="A6161" s="7">
        <v>37400</v>
      </c>
      <c r="B6161" s="8">
        <v>1.9377</v>
      </c>
      <c r="C6161" s="8">
        <v>2.4983</v>
      </c>
      <c r="D6161" s="8">
        <v>0.56059999999999999</v>
      </c>
      <c r="E6161" s="8">
        <v>4.47</v>
      </c>
      <c r="F6161" s="8">
        <v>5.16</v>
      </c>
      <c r="G6161" s="8">
        <v>112.8</v>
      </c>
      <c r="H6161" s="8"/>
      <c r="I6161" s="8"/>
      <c r="J6161" s="8"/>
      <c r="N6161" s="7"/>
      <c r="O6161" s="8"/>
      <c r="P6161" s="8"/>
      <c r="Q6161" s="8"/>
      <c r="R6161" s="8"/>
      <c r="S6161" s="8"/>
      <c r="T6161" s="8"/>
      <c r="U6161" s="8"/>
      <c r="V6161" s="8"/>
      <c r="W6161" s="8"/>
    </row>
    <row r="6162" spans="1:23" ht="14.25" customHeight="1">
      <c r="A6162" s="7">
        <v>37399</v>
      </c>
      <c r="B6162" s="8">
        <v>1.9587000000000001</v>
      </c>
      <c r="C6162" s="8">
        <v>2.5547</v>
      </c>
      <c r="D6162" s="8">
        <v>0.59599999999999986</v>
      </c>
      <c r="E6162" s="8">
        <v>4.46</v>
      </c>
      <c r="F6162" s="8">
        <v>5.16</v>
      </c>
      <c r="G6162" s="8">
        <v>112.79</v>
      </c>
      <c r="H6162" s="8"/>
      <c r="I6162" s="8"/>
      <c r="J6162" s="8"/>
      <c r="N6162" s="7"/>
      <c r="O6162" s="8"/>
      <c r="P6162" s="8"/>
      <c r="Q6162" s="8"/>
      <c r="R6162" s="8"/>
      <c r="S6162" s="8"/>
      <c r="T6162" s="8"/>
      <c r="U6162" s="8"/>
      <c r="V6162" s="8"/>
      <c r="W6162" s="8"/>
    </row>
    <row r="6163" spans="1:23" ht="14.25" customHeight="1">
      <c r="A6163" s="7">
        <v>37398</v>
      </c>
      <c r="B6163" s="8">
        <v>1.8960999999999999</v>
      </c>
      <c r="C6163" s="8">
        <v>2.5476000000000001</v>
      </c>
      <c r="D6163" s="8">
        <v>0.65150000000000019</v>
      </c>
      <c r="E6163" s="8">
        <v>4.43</v>
      </c>
      <c r="F6163" s="8">
        <v>5.13</v>
      </c>
      <c r="G6163" s="8">
        <v>112.33</v>
      </c>
      <c r="H6163" s="8"/>
      <c r="I6163" s="8"/>
      <c r="J6163" s="8"/>
      <c r="N6163" s="7"/>
      <c r="O6163" s="8"/>
      <c r="P6163" s="8"/>
      <c r="Q6163" s="8"/>
      <c r="R6163" s="8"/>
      <c r="S6163" s="8"/>
      <c r="T6163" s="8"/>
      <c r="U6163" s="8"/>
      <c r="V6163" s="8"/>
      <c r="W6163" s="8"/>
    </row>
    <row r="6164" spans="1:23" ht="14.25" customHeight="1">
      <c r="A6164" s="7">
        <v>37397</v>
      </c>
      <c r="B6164" s="8">
        <v>1.8761000000000001</v>
      </c>
      <c r="C6164" s="8">
        <v>2.4961000000000002</v>
      </c>
      <c r="D6164" s="8">
        <v>0.62000000000000011</v>
      </c>
      <c r="E6164" s="8">
        <v>4.49</v>
      </c>
      <c r="F6164" s="8">
        <v>5.18</v>
      </c>
      <c r="G6164" s="8">
        <v>112.8</v>
      </c>
      <c r="H6164" s="8"/>
      <c r="I6164" s="8"/>
      <c r="J6164" s="8"/>
      <c r="N6164" s="7"/>
      <c r="O6164" s="8"/>
      <c r="P6164" s="8"/>
      <c r="Q6164" s="8"/>
      <c r="R6164" s="8"/>
      <c r="S6164" s="8"/>
      <c r="T6164" s="8"/>
      <c r="U6164" s="8"/>
      <c r="V6164" s="8"/>
      <c r="W6164" s="8"/>
    </row>
    <row r="6165" spans="1:23" ht="14.25" customHeight="1">
      <c r="A6165" s="7">
        <v>37396</v>
      </c>
      <c r="B6165" s="8">
        <v>1.8435999999999999</v>
      </c>
      <c r="C6165" s="8">
        <v>2.4836999999999998</v>
      </c>
      <c r="D6165" s="8">
        <v>0.64009999999999989</v>
      </c>
      <c r="E6165" s="8">
        <v>4.53</v>
      </c>
      <c r="F6165" s="8">
        <v>5.21</v>
      </c>
      <c r="G6165" s="8">
        <v>112.94</v>
      </c>
      <c r="H6165" s="8"/>
      <c r="I6165" s="8"/>
      <c r="J6165" s="8"/>
      <c r="N6165" s="7"/>
      <c r="O6165" s="8"/>
      <c r="P6165" s="8"/>
      <c r="Q6165" s="8"/>
      <c r="R6165" s="8"/>
      <c r="S6165" s="8"/>
      <c r="T6165" s="8"/>
      <c r="U6165" s="8"/>
      <c r="V6165" s="8"/>
      <c r="W6165" s="8"/>
    </row>
    <row r="6166" spans="1:23" ht="14.25" customHeight="1">
      <c r="A6166" s="7">
        <v>37393</v>
      </c>
      <c r="B6166" s="8">
        <v>1.9003000000000001</v>
      </c>
      <c r="C6166" s="8">
        <v>2.5423</v>
      </c>
      <c r="D6166" s="8">
        <v>0.6419999999999999</v>
      </c>
      <c r="E6166" s="8">
        <v>4.5999999999999996</v>
      </c>
      <c r="F6166" s="8">
        <v>5.27</v>
      </c>
      <c r="G6166" s="8">
        <v>113</v>
      </c>
      <c r="H6166" s="8"/>
      <c r="I6166" s="8"/>
      <c r="J6166" s="8"/>
      <c r="N6166" s="7"/>
      <c r="O6166" s="8"/>
      <c r="P6166" s="8"/>
      <c r="Q6166" s="8"/>
      <c r="R6166" s="8"/>
      <c r="S6166" s="8"/>
      <c r="T6166" s="8"/>
      <c r="U6166" s="8"/>
      <c r="V6166" s="8"/>
      <c r="W6166" s="8"/>
    </row>
    <row r="6167" spans="1:23" ht="14.25" customHeight="1">
      <c r="A6167" s="7">
        <v>37392</v>
      </c>
      <c r="B6167" s="8">
        <v>1.8791</v>
      </c>
      <c r="C6167" s="8">
        <v>2.4958999999999998</v>
      </c>
      <c r="D6167" s="8">
        <v>0.61679999999999979</v>
      </c>
      <c r="E6167" s="8">
        <v>4.5199999999999996</v>
      </c>
      <c r="F6167" s="8">
        <v>5.2</v>
      </c>
      <c r="G6167" s="8">
        <v>114.12</v>
      </c>
      <c r="H6167" s="8"/>
      <c r="I6167" s="8"/>
      <c r="J6167" s="8"/>
      <c r="N6167" s="7"/>
      <c r="O6167" s="8"/>
      <c r="P6167" s="8"/>
      <c r="Q6167" s="8"/>
      <c r="R6167" s="8"/>
      <c r="S6167" s="8"/>
      <c r="T6167" s="8"/>
      <c r="U6167" s="8"/>
      <c r="V6167" s="8"/>
      <c r="W6167" s="8"/>
    </row>
    <row r="6168" spans="1:23" ht="14.25" customHeight="1">
      <c r="A6168" s="7">
        <v>37391</v>
      </c>
      <c r="B6168" s="8">
        <v>1.8644000000000001</v>
      </c>
      <c r="C6168" s="8">
        <v>2.5034999999999998</v>
      </c>
      <c r="D6168" s="8">
        <v>0.63909999999999978</v>
      </c>
      <c r="E6168" s="8">
        <v>4.59</v>
      </c>
      <c r="F6168" s="8">
        <v>5.28</v>
      </c>
      <c r="G6168" s="8">
        <v>114.12</v>
      </c>
      <c r="H6168" s="8"/>
      <c r="I6168" s="8"/>
      <c r="J6168" s="8"/>
      <c r="N6168" s="7"/>
      <c r="O6168" s="8"/>
      <c r="P6168" s="8"/>
      <c r="Q6168" s="8"/>
      <c r="R6168" s="8"/>
      <c r="S6168" s="8"/>
      <c r="T6168" s="8"/>
      <c r="U6168" s="8"/>
      <c r="V6168" s="8"/>
      <c r="W6168" s="8"/>
    </row>
    <row r="6169" spans="1:23" ht="14.25" customHeight="1">
      <c r="A6169" s="7">
        <v>37390</v>
      </c>
      <c r="B6169" s="8">
        <v>1.8893</v>
      </c>
      <c r="C6169" s="8">
        <v>2.5447000000000002</v>
      </c>
      <c r="D6169" s="8">
        <v>0.6554000000000002</v>
      </c>
      <c r="E6169" s="8">
        <v>4.6399999999999997</v>
      </c>
      <c r="F6169" s="8">
        <v>5.32</v>
      </c>
      <c r="G6169" s="8">
        <v>115.08</v>
      </c>
      <c r="H6169" s="8"/>
      <c r="I6169" s="8"/>
      <c r="J6169" s="8"/>
      <c r="N6169" s="7"/>
      <c r="O6169" s="8"/>
      <c r="P6169" s="8"/>
      <c r="Q6169" s="8"/>
      <c r="R6169" s="8"/>
      <c r="S6169" s="8"/>
      <c r="T6169" s="8"/>
      <c r="U6169" s="8"/>
      <c r="V6169" s="8"/>
      <c r="W6169" s="8"/>
    </row>
    <row r="6170" spans="1:23" ht="14.25" customHeight="1">
      <c r="A6170" s="7">
        <v>37389</v>
      </c>
      <c r="B6170" s="8">
        <v>1.8602000000000001</v>
      </c>
      <c r="C6170" s="8">
        <v>2.5072000000000001</v>
      </c>
      <c r="D6170" s="8">
        <v>0.64700000000000002</v>
      </c>
      <c r="E6170" s="8">
        <v>4.54</v>
      </c>
      <c r="F6170" s="8">
        <v>5.23</v>
      </c>
      <c r="G6170" s="8">
        <v>114.19</v>
      </c>
      <c r="H6170" s="8"/>
      <c r="I6170" s="8"/>
      <c r="J6170" s="8"/>
      <c r="N6170" s="7"/>
      <c r="O6170" s="8"/>
      <c r="P6170" s="8"/>
      <c r="Q6170" s="8"/>
      <c r="R6170" s="8"/>
      <c r="S6170" s="8"/>
      <c r="T6170" s="8"/>
      <c r="U6170" s="8"/>
      <c r="V6170" s="8"/>
      <c r="W6170" s="8"/>
    </row>
    <row r="6171" spans="1:23" ht="14.25" customHeight="1">
      <c r="A6171" s="7">
        <v>37386</v>
      </c>
      <c r="B6171" s="8">
        <v>1.9658</v>
      </c>
      <c r="C6171" s="8">
        <v>2.4971999999999999</v>
      </c>
      <c r="D6171" s="8">
        <v>0.53139999999999987</v>
      </c>
      <c r="E6171" s="8">
        <v>4.46</v>
      </c>
      <c r="F6171" s="8">
        <v>5.15</v>
      </c>
      <c r="G6171" s="8">
        <v>113.91</v>
      </c>
      <c r="H6171" s="8"/>
      <c r="I6171" s="8"/>
      <c r="J6171" s="8"/>
      <c r="N6171" s="7"/>
      <c r="O6171" s="8"/>
      <c r="P6171" s="8"/>
      <c r="Q6171" s="8"/>
      <c r="R6171" s="8"/>
      <c r="S6171" s="8"/>
      <c r="T6171" s="8"/>
      <c r="U6171" s="8"/>
      <c r="V6171" s="8"/>
      <c r="W6171" s="8"/>
    </row>
    <row r="6172" spans="1:23" ht="14.25" customHeight="1">
      <c r="A6172" s="7">
        <v>37385</v>
      </c>
      <c r="B6172" s="8">
        <v>1.86</v>
      </c>
      <c r="C6172" s="8">
        <v>2.5192000000000001</v>
      </c>
      <c r="D6172" s="8">
        <v>0.65920000000000001</v>
      </c>
      <c r="E6172" s="8">
        <v>4.53</v>
      </c>
      <c r="F6172" s="8">
        <v>5.2</v>
      </c>
      <c r="G6172" s="8">
        <v>114.51</v>
      </c>
      <c r="H6172" s="8"/>
      <c r="I6172" s="8"/>
      <c r="J6172" s="8"/>
      <c r="N6172" s="7"/>
      <c r="O6172" s="8"/>
      <c r="P6172" s="8"/>
      <c r="Q6172" s="8"/>
      <c r="R6172" s="8"/>
      <c r="S6172" s="8"/>
      <c r="T6172" s="8"/>
      <c r="U6172" s="8"/>
      <c r="V6172" s="8"/>
      <c r="W6172" s="8"/>
    </row>
    <row r="6173" spans="1:23" ht="14.25" customHeight="1">
      <c r="A6173" s="7">
        <v>37384</v>
      </c>
      <c r="B6173" s="8">
        <v>1.8997999999999999</v>
      </c>
      <c r="C6173" s="8">
        <v>2.5363000000000002</v>
      </c>
      <c r="D6173" s="8">
        <v>0.63650000000000029</v>
      </c>
      <c r="E6173" s="8">
        <v>4.58</v>
      </c>
      <c r="F6173" s="8">
        <v>5.24</v>
      </c>
      <c r="G6173" s="8">
        <v>114.91</v>
      </c>
      <c r="H6173" s="8"/>
      <c r="I6173" s="8"/>
      <c r="J6173" s="8"/>
      <c r="N6173" s="7"/>
      <c r="O6173" s="8"/>
      <c r="P6173" s="8"/>
      <c r="Q6173" s="8"/>
      <c r="R6173" s="8"/>
      <c r="S6173" s="8"/>
      <c r="T6173" s="8"/>
      <c r="U6173" s="8"/>
      <c r="V6173" s="8"/>
      <c r="W6173" s="8"/>
    </row>
    <row r="6174" spans="1:23" ht="14.25" customHeight="1">
      <c r="A6174" s="7">
        <v>37383</v>
      </c>
      <c r="B6174" s="8">
        <v>1.9305000000000001</v>
      </c>
      <c r="C6174" s="8">
        <v>2.5022000000000002</v>
      </c>
      <c r="D6174" s="8">
        <v>0.5717000000000001</v>
      </c>
      <c r="E6174" s="8">
        <v>4.43</v>
      </c>
      <c r="F6174" s="8">
        <v>5.09</v>
      </c>
      <c r="G6174" s="8">
        <v>113.91</v>
      </c>
      <c r="H6174" s="8"/>
      <c r="I6174" s="8"/>
      <c r="J6174" s="8"/>
      <c r="N6174" s="7"/>
      <c r="O6174" s="8"/>
      <c r="P6174" s="8"/>
      <c r="Q6174" s="8"/>
      <c r="R6174" s="8"/>
      <c r="S6174" s="8"/>
      <c r="T6174" s="8"/>
      <c r="U6174" s="8"/>
      <c r="V6174" s="8"/>
      <c r="W6174" s="8"/>
    </row>
    <row r="6175" spans="1:23" ht="14.25" customHeight="1">
      <c r="A6175" s="7">
        <v>37382</v>
      </c>
      <c r="B6175" s="8">
        <v>1.9305000000000001</v>
      </c>
      <c r="C6175" s="8">
        <v>2.5022000000000002</v>
      </c>
      <c r="D6175" s="8">
        <v>0.5717000000000001</v>
      </c>
      <c r="E6175" s="8">
        <v>4.5</v>
      </c>
      <c r="F6175" s="8">
        <v>5.0999999999999996</v>
      </c>
      <c r="G6175" s="8">
        <v>113.51</v>
      </c>
      <c r="H6175" s="8"/>
      <c r="I6175" s="8"/>
      <c r="J6175" s="8"/>
      <c r="N6175" s="7"/>
      <c r="O6175" s="8"/>
      <c r="P6175" s="8"/>
      <c r="Q6175" s="8"/>
      <c r="R6175" s="8"/>
      <c r="S6175" s="8"/>
      <c r="T6175" s="8"/>
      <c r="U6175" s="8"/>
      <c r="V6175" s="8"/>
      <c r="W6175" s="8"/>
    </row>
    <row r="6176" spans="1:23" ht="14.25" customHeight="1">
      <c r="A6176" s="7">
        <v>37379</v>
      </c>
      <c r="B6176" s="8">
        <v>1.9305000000000001</v>
      </c>
      <c r="C6176" s="8">
        <v>2.5022000000000002</v>
      </c>
      <c r="D6176" s="8">
        <v>0.5717000000000001</v>
      </c>
      <c r="E6176" s="8">
        <v>4.4800000000000004</v>
      </c>
      <c r="F6176" s="8">
        <v>5.08</v>
      </c>
      <c r="G6176" s="8">
        <v>113.58</v>
      </c>
      <c r="H6176" s="8"/>
      <c r="I6176" s="8"/>
      <c r="J6176" s="8"/>
      <c r="N6176" s="7"/>
      <c r="O6176" s="8"/>
      <c r="P6176" s="8"/>
      <c r="Q6176" s="8"/>
      <c r="R6176" s="8"/>
      <c r="S6176" s="8"/>
      <c r="T6176" s="8"/>
      <c r="U6176" s="8"/>
      <c r="V6176" s="8"/>
      <c r="W6176" s="8"/>
    </row>
    <row r="6177" spans="1:23" ht="14.25" customHeight="1">
      <c r="A6177" s="7">
        <v>37378</v>
      </c>
      <c r="B6177" s="8">
        <v>1.9305000000000001</v>
      </c>
      <c r="C6177" s="8">
        <v>2.5022000000000002</v>
      </c>
      <c r="D6177" s="8">
        <v>0.5717000000000001</v>
      </c>
      <c r="E6177" s="8">
        <v>4.54</v>
      </c>
      <c r="F6177" s="8">
        <v>5.13</v>
      </c>
      <c r="G6177" s="8">
        <v>114.83</v>
      </c>
      <c r="H6177" s="8"/>
      <c r="I6177" s="8"/>
      <c r="J6177" s="8"/>
      <c r="N6177" s="7"/>
      <c r="O6177" s="8"/>
      <c r="P6177" s="8"/>
      <c r="Q6177" s="8"/>
      <c r="R6177" s="8"/>
      <c r="S6177" s="8"/>
      <c r="T6177" s="8"/>
      <c r="U6177" s="8"/>
      <c r="V6177" s="8"/>
      <c r="W6177" s="8"/>
    </row>
    <row r="6178" spans="1:23" ht="14.25" customHeight="1">
      <c r="A6178" s="7">
        <v>37377</v>
      </c>
      <c r="B6178" s="8">
        <v>1.9305000000000001</v>
      </c>
      <c r="C6178" s="8">
        <v>2.5022000000000002</v>
      </c>
      <c r="D6178" s="8">
        <v>0.5717000000000001</v>
      </c>
      <c r="E6178" s="8">
        <v>4.49</v>
      </c>
      <c r="F6178" s="8">
        <v>5.08</v>
      </c>
      <c r="G6178" s="8">
        <v>114.54</v>
      </c>
      <c r="H6178" s="8"/>
      <c r="I6178" s="8"/>
      <c r="J6178" s="8"/>
      <c r="N6178" s="7"/>
      <c r="O6178" s="8"/>
      <c r="P6178" s="8"/>
      <c r="Q6178" s="8"/>
      <c r="R6178" s="8"/>
      <c r="S6178" s="8"/>
      <c r="T6178" s="8"/>
      <c r="U6178" s="8"/>
      <c r="V6178" s="8"/>
      <c r="W6178" s="8"/>
    </row>
    <row r="6179" spans="1:23" ht="14.25" customHeight="1">
      <c r="A6179" s="7">
        <v>37376</v>
      </c>
      <c r="B6179" s="8">
        <v>1.9305000000000001</v>
      </c>
      <c r="C6179" s="8">
        <v>2.5022000000000002</v>
      </c>
      <c r="D6179" s="8">
        <v>0.5717000000000001</v>
      </c>
      <c r="E6179" s="8">
        <v>4.53</v>
      </c>
      <c r="F6179" s="8">
        <v>5.1100000000000003</v>
      </c>
      <c r="G6179" s="8">
        <v>115.19</v>
      </c>
      <c r="H6179" s="8"/>
      <c r="I6179" s="8"/>
      <c r="J6179" s="8"/>
      <c r="N6179" s="7"/>
      <c r="O6179" s="8"/>
      <c r="P6179" s="8"/>
      <c r="Q6179" s="8"/>
      <c r="R6179" s="8"/>
      <c r="S6179" s="8"/>
      <c r="T6179" s="8"/>
      <c r="U6179" s="8"/>
      <c r="V6179" s="8"/>
      <c r="W6179" s="8"/>
    </row>
    <row r="6180" spans="1:23" ht="14.25" customHeight="1">
      <c r="A6180" s="7">
        <v>37375</v>
      </c>
      <c r="B6180" s="8">
        <v>1.8496999999999999</v>
      </c>
      <c r="C6180" s="8">
        <v>2.5363000000000002</v>
      </c>
      <c r="D6180" s="8">
        <v>0.68660000000000032</v>
      </c>
      <c r="E6180" s="8">
        <v>4.55</v>
      </c>
      <c r="F6180" s="8">
        <v>5.13</v>
      </c>
      <c r="G6180" s="8">
        <v>114.87</v>
      </c>
      <c r="H6180" s="8"/>
      <c r="I6180" s="8"/>
      <c r="J6180" s="8"/>
      <c r="N6180" s="7"/>
      <c r="O6180" s="8"/>
      <c r="P6180" s="8"/>
      <c r="Q6180" s="8"/>
      <c r="R6180" s="8"/>
      <c r="S6180" s="8"/>
      <c r="T6180" s="8"/>
      <c r="U6180" s="8"/>
      <c r="V6180" s="8"/>
      <c r="W6180" s="8"/>
    </row>
    <row r="6181" spans="1:23" ht="14.25" customHeight="1">
      <c r="A6181" s="7">
        <v>37374</v>
      </c>
      <c r="B6181" s="8">
        <v>1.2305999999999999</v>
      </c>
      <c r="C6181" s="8">
        <v>3.5186000000000002</v>
      </c>
      <c r="D6181" s="8">
        <v>2.2880000000000003</v>
      </c>
      <c r="E6181" s="8">
        <v>4.49</v>
      </c>
      <c r="F6181" s="8">
        <v>5.08</v>
      </c>
      <c r="G6181" s="8">
        <v>115.04</v>
      </c>
      <c r="H6181" s="8"/>
      <c r="I6181" s="8"/>
      <c r="J6181" s="8"/>
      <c r="N6181" s="7"/>
      <c r="O6181" s="8"/>
      <c r="P6181" s="8"/>
      <c r="Q6181" s="8"/>
      <c r="R6181" s="8"/>
      <c r="S6181" s="8"/>
      <c r="T6181" s="8"/>
      <c r="U6181" s="8"/>
      <c r="V6181" s="8"/>
      <c r="W6181" s="8"/>
    </row>
    <row r="6182" spans="1:23" ht="14.25" customHeight="1">
      <c r="A6182" s="7">
        <v>37373</v>
      </c>
      <c r="B6182" s="8">
        <v>1.8908</v>
      </c>
      <c r="C6182" s="8">
        <v>2.6303999999999998</v>
      </c>
      <c r="D6182" s="8">
        <v>0.73959999999999981</v>
      </c>
      <c r="E6182" s="8">
        <v>4.49</v>
      </c>
      <c r="F6182" s="8">
        <v>5.08</v>
      </c>
      <c r="G6182" s="8">
        <v>115.04</v>
      </c>
      <c r="H6182" s="8"/>
      <c r="I6182" s="8"/>
      <c r="J6182" s="8"/>
      <c r="N6182" s="7"/>
      <c r="O6182" s="8"/>
      <c r="P6182" s="8"/>
      <c r="Q6182" s="8"/>
      <c r="R6182" s="8"/>
      <c r="S6182" s="8"/>
      <c r="T6182" s="8"/>
      <c r="U6182" s="8"/>
      <c r="V6182" s="8"/>
      <c r="W6182" s="8"/>
    </row>
    <row r="6183" spans="1:23" ht="14.25" customHeight="1">
      <c r="A6183" s="7">
        <v>37372</v>
      </c>
      <c r="B6183" s="8">
        <v>4.5045000000000002</v>
      </c>
      <c r="C6183" s="8">
        <v>1.9775</v>
      </c>
      <c r="D6183" s="8">
        <v>-2.5270000000000001</v>
      </c>
      <c r="E6183" s="8">
        <v>4.49</v>
      </c>
      <c r="F6183" s="8">
        <v>5.08</v>
      </c>
      <c r="G6183" s="8">
        <v>115.04</v>
      </c>
      <c r="H6183" s="8"/>
      <c r="I6183" s="8"/>
      <c r="J6183" s="8"/>
      <c r="N6183" s="7"/>
      <c r="O6183" s="8"/>
      <c r="P6183" s="8"/>
      <c r="Q6183" s="8"/>
      <c r="R6183" s="8"/>
      <c r="S6183" s="8"/>
      <c r="T6183" s="8"/>
      <c r="U6183" s="8"/>
      <c r="V6183" s="8"/>
      <c r="W6183" s="8"/>
    </row>
    <row r="6184" spans="1:23" ht="14.25" customHeight="1">
      <c r="A6184" s="7">
        <v>37371</v>
      </c>
      <c r="B6184" s="8">
        <v>1.851</v>
      </c>
      <c r="C6184" s="8">
        <v>2.5478000000000001</v>
      </c>
      <c r="D6184" s="8">
        <v>0.69680000000000009</v>
      </c>
      <c r="E6184" s="8">
        <v>4.5199999999999996</v>
      </c>
      <c r="F6184" s="8">
        <v>5.0999999999999996</v>
      </c>
      <c r="G6184" s="8">
        <v>115.44</v>
      </c>
      <c r="H6184" s="8"/>
      <c r="I6184" s="8"/>
      <c r="J6184" s="8"/>
      <c r="N6184" s="7"/>
      <c r="O6184" s="8"/>
      <c r="P6184" s="8"/>
      <c r="Q6184" s="8"/>
      <c r="R6184" s="8"/>
      <c r="S6184" s="8"/>
      <c r="T6184" s="8"/>
      <c r="U6184" s="8"/>
      <c r="V6184" s="8"/>
      <c r="W6184" s="8"/>
    </row>
    <row r="6185" spans="1:23" ht="14.25" customHeight="1">
      <c r="A6185" s="7">
        <v>37370</v>
      </c>
      <c r="B6185" s="8">
        <v>1.8967000000000001</v>
      </c>
      <c r="C6185" s="8">
        <v>2.605</v>
      </c>
      <c r="D6185" s="8">
        <v>0.70829999999999993</v>
      </c>
      <c r="E6185" s="8">
        <v>4.53</v>
      </c>
      <c r="F6185" s="8">
        <v>5.1100000000000003</v>
      </c>
      <c r="G6185" s="8">
        <v>116.08</v>
      </c>
      <c r="H6185" s="8"/>
      <c r="I6185" s="8"/>
      <c r="J6185" s="8"/>
      <c r="N6185" s="7"/>
      <c r="O6185" s="8"/>
      <c r="P6185" s="8"/>
      <c r="Q6185" s="8"/>
      <c r="R6185" s="8"/>
      <c r="S6185" s="8"/>
      <c r="T6185" s="8"/>
      <c r="U6185" s="8"/>
      <c r="V6185" s="8"/>
      <c r="W6185" s="8"/>
    </row>
    <row r="6186" spans="1:23" ht="14.25" customHeight="1">
      <c r="A6186" s="7">
        <v>37369</v>
      </c>
      <c r="B6186" s="8">
        <v>1.9133</v>
      </c>
      <c r="C6186" s="8">
        <v>2.5636999999999999</v>
      </c>
      <c r="D6186" s="8">
        <v>0.65039999999999987</v>
      </c>
      <c r="E6186" s="8">
        <v>4.62</v>
      </c>
      <c r="F6186" s="8">
        <v>5.18</v>
      </c>
      <c r="G6186" s="8">
        <v>116.55</v>
      </c>
      <c r="H6186" s="8"/>
      <c r="I6186" s="8"/>
      <c r="J6186" s="8"/>
      <c r="N6186" s="7"/>
      <c r="O6186" s="8"/>
      <c r="P6186" s="8"/>
      <c r="Q6186" s="8"/>
      <c r="R6186" s="8"/>
      <c r="S6186" s="8"/>
      <c r="T6186" s="8"/>
      <c r="U6186" s="8"/>
      <c r="V6186" s="8"/>
      <c r="W6186" s="8"/>
    </row>
    <row r="6187" spans="1:23" ht="14.25" customHeight="1">
      <c r="A6187" s="7">
        <v>37368</v>
      </c>
      <c r="B6187" s="8">
        <v>1.8998999999999999</v>
      </c>
      <c r="C6187" s="8">
        <v>2.5865</v>
      </c>
      <c r="D6187" s="8">
        <v>0.6866000000000001</v>
      </c>
      <c r="E6187" s="8">
        <v>4.62</v>
      </c>
      <c r="F6187" s="8">
        <v>5.19</v>
      </c>
      <c r="G6187" s="8">
        <v>116.44</v>
      </c>
      <c r="H6187" s="8"/>
      <c r="I6187" s="8"/>
      <c r="J6187" s="8"/>
      <c r="N6187" s="7"/>
      <c r="O6187" s="8"/>
      <c r="P6187" s="8"/>
      <c r="Q6187" s="8"/>
      <c r="R6187" s="8"/>
      <c r="S6187" s="8"/>
      <c r="T6187" s="8"/>
      <c r="U6187" s="8"/>
      <c r="V6187" s="8"/>
      <c r="W6187" s="8"/>
    </row>
    <row r="6188" spans="1:23" ht="14.25" customHeight="1">
      <c r="A6188" s="7">
        <v>37365</v>
      </c>
      <c r="B6188" s="8">
        <v>2.0070000000000001</v>
      </c>
      <c r="C6188" s="8">
        <v>2.58</v>
      </c>
      <c r="D6188" s="8">
        <v>0.57299999999999995</v>
      </c>
      <c r="E6188" s="8">
        <v>4.62</v>
      </c>
      <c r="F6188" s="8">
        <v>5.21</v>
      </c>
      <c r="G6188" s="8">
        <v>116.29</v>
      </c>
      <c r="H6188" s="8"/>
      <c r="I6188" s="8"/>
      <c r="J6188" s="8"/>
      <c r="N6188" s="7"/>
      <c r="O6188" s="8"/>
      <c r="P6188" s="8"/>
      <c r="Q6188" s="8"/>
      <c r="R6188" s="8"/>
      <c r="S6188" s="8"/>
      <c r="T6188" s="8"/>
      <c r="U6188" s="8"/>
      <c r="V6188" s="8"/>
      <c r="W6188" s="8"/>
    </row>
    <row r="6189" spans="1:23" ht="14.25" customHeight="1">
      <c r="A6189" s="7">
        <v>37364</v>
      </c>
      <c r="B6189" s="8">
        <v>1.9181999999999999</v>
      </c>
      <c r="C6189" s="8">
        <v>2.5274999999999999</v>
      </c>
      <c r="D6189" s="8">
        <v>0.60929999999999995</v>
      </c>
      <c r="E6189" s="8">
        <v>4.6399999999999997</v>
      </c>
      <c r="F6189" s="8">
        <v>5.23</v>
      </c>
      <c r="G6189" s="8">
        <v>116.37</v>
      </c>
      <c r="H6189" s="8"/>
      <c r="I6189" s="8"/>
      <c r="J6189" s="8"/>
      <c r="N6189" s="7"/>
      <c r="O6189" s="8"/>
      <c r="P6189" s="8"/>
      <c r="Q6189" s="8"/>
      <c r="R6189" s="8"/>
      <c r="S6189" s="8"/>
      <c r="T6189" s="8"/>
      <c r="U6189" s="8"/>
      <c r="V6189" s="8"/>
      <c r="W6189" s="8"/>
    </row>
    <row r="6190" spans="1:23" ht="14.25" customHeight="1">
      <c r="A6190" s="7">
        <v>37363</v>
      </c>
      <c r="B6190" s="8">
        <v>1.8927</v>
      </c>
      <c r="C6190" s="8">
        <v>2.6181000000000001</v>
      </c>
      <c r="D6190" s="8">
        <v>0.72540000000000004</v>
      </c>
      <c r="E6190" s="8">
        <v>4.6399999999999997</v>
      </c>
      <c r="F6190" s="8">
        <v>5.24</v>
      </c>
      <c r="G6190" s="8">
        <v>116.5</v>
      </c>
      <c r="H6190" s="8"/>
      <c r="I6190" s="8"/>
      <c r="J6190" s="8"/>
      <c r="N6190" s="7"/>
      <c r="O6190" s="8"/>
      <c r="P6190" s="8"/>
      <c r="Q6190" s="8"/>
      <c r="R6190" s="8"/>
      <c r="S6190" s="8"/>
      <c r="T6190" s="8"/>
      <c r="U6190" s="8"/>
      <c r="V6190" s="8"/>
      <c r="W6190" s="8"/>
    </row>
    <row r="6191" spans="1:23" ht="14.25" customHeight="1">
      <c r="A6191" s="7">
        <v>37362</v>
      </c>
      <c r="B6191" s="8">
        <v>1.9474</v>
      </c>
      <c r="C6191" s="8">
        <v>2.5653000000000001</v>
      </c>
      <c r="D6191" s="8">
        <v>0.61790000000000012</v>
      </c>
      <c r="E6191" s="8">
        <v>4.62</v>
      </c>
      <c r="F6191" s="8">
        <v>5.2</v>
      </c>
      <c r="G6191" s="8">
        <v>117.37</v>
      </c>
      <c r="H6191" s="8"/>
      <c r="I6191" s="8"/>
      <c r="J6191" s="8"/>
      <c r="N6191" s="7"/>
      <c r="O6191" s="8"/>
      <c r="P6191" s="8"/>
      <c r="Q6191" s="8"/>
      <c r="R6191" s="8"/>
      <c r="S6191" s="8"/>
      <c r="T6191" s="8"/>
      <c r="U6191" s="8"/>
      <c r="V6191" s="8"/>
      <c r="W6191" s="8"/>
    </row>
    <row r="6192" spans="1:23" ht="14.25" customHeight="1">
      <c r="A6192" s="7">
        <v>37361</v>
      </c>
      <c r="B6192" s="8">
        <v>1.9224000000000001</v>
      </c>
      <c r="C6192" s="8">
        <v>2.6374</v>
      </c>
      <c r="D6192" s="8">
        <v>0.71499999999999986</v>
      </c>
      <c r="E6192" s="8">
        <v>4.57</v>
      </c>
      <c r="F6192" s="8">
        <v>5.15</v>
      </c>
      <c r="G6192" s="8">
        <v>117.73</v>
      </c>
      <c r="H6192" s="8"/>
      <c r="I6192" s="8"/>
      <c r="J6192" s="8"/>
      <c r="N6192" s="7"/>
      <c r="O6192" s="8"/>
      <c r="P6192" s="8"/>
      <c r="Q6192" s="8"/>
      <c r="R6192" s="8"/>
      <c r="S6192" s="8"/>
      <c r="T6192" s="8"/>
      <c r="U6192" s="8"/>
      <c r="V6192" s="8"/>
      <c r="W6192" s="8"/>
    </row>
    <row r="6193" spans="1:23" ht="14.25" customHeight="1">
      <c r="A6193" s="7">
        <v>37358</v>
      </c>
      <c r="B6193" s="8">
        <v>1.9654</v>
      </c>
      <c r="C6193" s="8">
        <v>2.6736</v>
      </c>
      <c r="D6193" s="8">
        <v>0.70819999999999994</v>
      </c>
      <c r="E6193" s="8">
        <v>4.5999999999999996</v>
      </c>
      <c r="F6193" s="8">
        <v>5.18</v>
      </c>
      <c r="G6193" s="8">
        <v>117.69</v>
      </c>
      <c r="H6193" s="8"/>
      <c r="I6193" s="8"/>
      <c r="J6193" s="8"/>
      <c r="N6193" s="7"/>
      <c r="O6193" s="8"/>
      <c r="P6193" s="8"/>
      <c r="Q6193" s="8"/>
      <c r="R6193" s="8"/>
      <c r="S6193" s="8"/>
      <c r="T6193" s="8"/>
      <c r="U6193" s="8"/>
      <c r="V6193" s="8"/>
      <c r="W6193" s="8"/>
    </row>
    <row r="6194" spans="1:23" ht="14.25" customHeight="1">
      <c r="A6194" s="7">
        <v>37357</v>
      </c>
      <c r="B6194" s="8">
        <v>1.8843000000000001</v>
      </c>
      <c r="C6194" s="8">
        <v>2.6737000000000002</v>
      </c>
      <c r="D6194" s="8">
        <v>0.7894000000000001</v>
      </c>
      <c r="E6194" s="8">
        <v>4.66</v>
      </c>
      <c r="F6194" s="8">
        <v>5.22</v>
      </c>
      <c r="G6194" s="8">
        <v>117.43</v>
      </c>
      <c r="H6194" s="8"/>
      <c r="I6194" s="8"/>
      <c r="J6194" s="8"/>
      <c r="N6194" s="7"/>
      <c r="O6194" s="8"/>
      <c r="P6194" s="8"/>
      <c r="Q6194" s="8"/>
      <c r="R6194" s="8"/>
      <c r="S6194" s="8"/>
      <c r="T6194" s="8"/>
      <c r="U6194" s="8"/>
      <c r="V6194" s="8"/>
      <c r="W6194" s="8"/>
    </row>
    <row r="6195" spans="1:23" ht="14.25" customHeight="1">
      <c r="A6195" s="7">
        <v>37356</v>
      </c>
      <c r="B6195" s="8">
        <v>1.8942000000000001</v>
      </c>
      <c r="C6195" s="8">
        <v>2.7158000000000002</v>
      </c>
      <c r="D6195" s="8">
        <v>0.82160000000000011</v>
      </c>
      <c r="E6195" s="8">
        <v>4.68</v>
      </c>
      <c r="F6195" s="8">
        <v>5.24</v>
      </c>
      <c r="G6195" s="8">
        <v>117.55</v>
      </c>
      <c r="H6195" s="8"/>
      <c r="I6195" s="8"/>
      <c r="J6195" s="8"/>
      <c r="N6195" s="7"/>
      <c r="O6195" s="8"/>
      <c r="P6195" s="8"/>
      <c r="Q6195" s="8"/>
      <c r="R6195" s="8"/>
      <c r="S6195" s="8"/>
      <c r="T6195" s="8"/>
      <c r="U6195" s="8"/>
      <c r="V6195" s="8"/>
      <c r="W6195" s="8"/>
    </row>
    <row r="6196" spans="1:23" ht="14.25" customHeight="1">
      <c r="A6196" s="7">
        <v>37355</v>
      </c>
      <c r="B6196" s="8">
        <v>1.8409</v>
      </c>
      <c r="C6196" s="8">
        <v>2.7982</v>
      </c>
      <c r="D6196" s="8">
        <v>0.95730000000000004</v>
      </c>
      <c r="E6196" s="8">
        <v>4.67</v>
      </c>
      <c r="F6196" s="8">
        <v>5.22</v>
      </c>
      <c r="G6196" s="8">
        <v>117.58</v>
      </c>
      <c r="H6196" s="8"/>
      <c r="I6196" s="8"/>
      <c r="J6196" s="8"/>
      <c r="N6196" s="7"/>
      <c r="O6196" s="8"/>
      <c r="P6196" s="8"/>
      <c r="Q6196" s="8"/>
      <c r="R6196" s="8"/>
      <c r="S6196" s="8"/>
      <c r="T6196" s="8"/>
      <c r="U6196" s="8"/>
      <c r="V6196" s="8"/>
      <c r="W6196" s="8"/>
    </row>
    <row r="6197" spans="1:23" ht="14.25" customHeight="1">
      <c r="A6197" s="7">
        <v>37354</v>
      </c>
      <c r="B6197" s="8">
        <v>1.8599000000000001</v>
      </c>
      <c r="C6197" s="8">
        <v>2.7345999999999999</v>
      </c>
      <c r="D6197" s="8">
        <v>0.87469999999999981</v>
      </c>
      <c r="E6197" s="8">
        <v>4.7</v>
      </c>
      <c r="F6197" s="8">
        <v>5.25</v>
      </c>
      <c r="G6197" s="8">
        <v>118.18</v>
      </c>
      <c r="H6197" s="8"/>
      <c r="I6197" s="8"/>
      <c r="J6197" s="8"/>
      <c r="N6197" s="7"/>
      <c r="O6197" s="8"/>
      <c r="P6197" s="8"/>
      <c r="Q6197" s="8"/>
      <c r="R6197" s="8"/>
      <c r="S6197" s="8"/>
      <c r="T6197" s="8"/>
      <c r="U6197" s="8"/>
      <c r="V6197" s="8"/>
      <c r="W6197" s="8"/>
    </row>
    <row r="6198" spans="1:23" ht="14.25" customHeight="1">
      <c r="A6198" s="7">
        <v>37351</v>
      </c>
      <c r="B6198" s="8">
        <v>1.7734000000000001</v>
      </c>
      <c r="C6198" s="8">
        <v>3.2698999999999998</v>
      </c>
      <c r="D6198" s="8">
        <v>1.4964999999999997</v>
      </c>
      <c r="E6198" s="8">
        <v>4.68</v>
      </c>
      <c r="F6198" s="8">
        <v>5.22</v>
      </c>
      <c r="G6198" s="8">
        <v>117.73</v>
      </c>
      <c r="H6198" s="8"/>
      <c r="I6198" s="8"/>
      <c r="J6198" s="8"/>
      <c r="N6198" s="7"/>
      <c r="O6198" s="8"/>
      <c r="P6198" s="8"/>
      <c r="Q6198" s="8"/>
      <c r="R6198" s="8"/>
      <c r="S6198" s="8"/>
      <c r="T6198" s="8"/>
      <c r="U6198" s="8"/>
      <c r="V6198" s="8"/>
      <c r="W6198" s="8"/>
    </row>
    <row r="6199" spans="1:23" ht="14.25" customHeight="1">
      <c r="A6199" s="7">
        <v>37350</v>
      </c>
      <c r="B6199" s="8">
        <v>1.8484</v>
      </c>
      <c r="C6199" s="8">
        <v>2.7323</v>
      </c>
      <c r="D6199" s="8">
        <v>0.88389999999999991</v>
      </c>
      <c r="E6199" s="8">
        <v>4.76</v>
      </c>
      <c r="F6199" s="8">
        <v>5.28</v>
      </c>
      <c r="G6199" s="8">
        <v>117.94</v>
      </c>
      <c r="H6199" s="8"/>
      <c r="I6199" s="8"/>
      <c r="J6199" s="8"/>
      <c r="N6199" s="7"/>
      <c r="O6199" s="8"/>
      <c r="P6199" s="8"/>
      <c r="Q6199" s="8"/>
      <c r="R6199" s="8"/>
      <c r="S6199" s="8"/>
      <c r="T6199" s="8"/>
      <c r="U6199" s="8"/>
      <c r="V6199" s="8"/>
      <c r="W6199" s="8"/>
    </row>
    <row r="6200" spans="1:23" ht="14.25" customHeight="1">
      <c r="A6200" s="7">
        <v>37349</v>
      </c>
      <c r="B6200" s="8">
        <v>1.9254</v>
      </c>
      <c r="C6200" s="8">
        <v>2.9178999999999999</v>
      </c>
      <c r="D6200" s="8">
        <v>0.99249999999999994</v>
      </c>
      <c r="E6200" s="8">
        <v>4.76</v>
      </c>
      <c r="F6200" s="8">
        <v>5.3</v>
      </c>
      <c r="G6200" s="8">
        <v>117.68</v>
      </c>
      <c r="H6200" s="8"/>
      <c r="I6200" s="8"/>
      <c r="J6200" s="8"/>
      <c r="N6200" s="7"/>
      <c r="O6200" s="8"/>
      <c r="P6200" s="8"/>
      <c r="Q6200" s="8"/>
      <c r="R6200" s="8"/>
      <c r="S6200" s="8"/>
      <c r="T6200" s="8"/>
      <c r="U6200" s="8"/>
      <c r="V6200" s="8"/>
      <c r="W6200" s="8"/>
    </row>
    <row r="6201" spans="1:23" ht="14.25" customHeight="1">
      <c r="A6201" s="7">
        <v>37348</v>
      </c>
      <c r="B6201" s="8">
        <v>1.9516</v>
      </c>
      <c r="C6201" s="8">
        <v>2.7048000000000001</v>
      </c>
      <c r="D6201" s="8">
        <v>0.75320000000000009</v>
      </c>
      <c r="E6201" s="8">
        <v>4.84</v>
      </c>
      <c r="F6201" s="8">
        <v>5.36</v>
      </c>
      <c r="G6201" s="8">
        <v>117.91</v>
      </c>
      <c r="H6201" s="8"/>
      <c r="I6201" s="8"/>
      <c r="J6201" s="8"/>
      <c r="N6201" s="7"/>
      <c r="O6201" s="8"/>
      <c r="P6201" s="8"/>
      <c r="Q6201" s="8"/>
      <c r="R6201" s="8"/>
      <c r="S6201" s="8"/>
      <c r="T6201" s="8"/>
      <c r="U6201" s="8"/>
      <c r="V6201" s="8"/>
      <c r="W6201" s="8"/>
    </row>
    <row r="6202" spans="1:23" ht="14.25" customHeight="1">
      <c r="A6202" s="7">
        <v>37347</v>
      </c>
      <c r="B6202" s="8">
        <v>1.9079999999999999</v>
      </c>
      <c r="C6202" s="8">
        <v>2.7433000000000001</v>
      </c>
      <c r="D6202" s="8">
        <v>0.83530000000000015</v>
      </c>
      <c r="E6202" s="8">
        <v>4.93</v>
      </c>
      <c r="F6202" s="8">
        <v>5.44</v>
      </c>
      <c r="G6202" s="8">
        <v>117.76</v>
      </c>
      <c r="H6202" s="8"/>
      <c r="I6202" s="8"/>
      <c r="J6202" s="8"/>
      <c r="N6202" s="7"/>
      <c r="O6202" s="8"/>
      <c r="P6202" s="8"/>
      <c r="Q6202" s="8"/>
      <c r="R6202" s="8"/>
      <c r="S6202" s="8"/>
      <c r="T6202" s="8"/>
      <c r="U6202" s="8"/>
      <c r="V6202" s="8"/>
      <c r="W6202" s="8"/>
    </row>
    <row r="6203" spans="1:23" ht="14.25" customHeight="1">
      <c r="A6203" s="7">
        <v>37344</v>
      </c>
      <c r="B6203" s="8">
        <v>1.875</v>
      </c>
      <c r="C6203" s="8">
        <v>2.8551000000000002</v>
      </c>
      <c r="D6203" s="8">
        <v>0.98010000000000019</v>
      </c>
      <c r="E6203" s="8">
        <v>4.91</v>
      </c>
      <c r="F6203" s="8">
        <v>5.42</v>
      </c>
      <c r="G6203" s="8">
        <v>118.62</v>
      </c>
      <c r="H6203" s="8"/>
      <c r="I6203" s="8"/>
      <c r="J6203" s="8"/>
      <c r="N6203" s="7"/>
      <c r="O6203" s="8"/>
      <c r="P6203" s="8"/>
      <c r="Q6203" s="8"/>
      <c r="R6203" s="8"/>
      <c r="S6203" s="8"/>
      <c r="T6203" s="8"/>
      <c r="U6203" s="8"/>
      <c r="V6203" s="8"/>
      <c r="W6203" s="8"/>
    </row>
    <row r="6204" spans="1:23" ht="14.25" customHeight="1">
      <c r="A6204" s="7">
        <v>37343</v>
      </c>
      <c r="B6204" s="8">
        <v>1.861</v>
      </c>
      <c r="C6204" s="8">
        <v>3.0535999999999999</v>
      </c>
      <c r="D6204" s="8">
        <v>1.1925999999999999</v>
      </c>
      <c r="E6204" s="8">
        <v>4.91</v>
      </c>
      <c r="F6204" s="8">
        <v>5.42</v>
      </c>
      <c r="G6204" s="8">
        <v>118.62</v>
      </c>
      <c r="H6204" s="8"/>
      <c r="I6204" s="8"/>
      <c r="J6204" s="8"/>
      <c r="N6204" s="7"/>
      <c r="O6204" s="8"/>
      <c r="P6204" s="8"/>
      <c r="Q6204" s="8"/>
      <c r="R6204" s="8"/>
      <c r="S6204" s="8"/>
      <c r="T6204" s="8"/>
      <c r="U6204" s="8"/>
      <c r="V6204" s="8"/>
      <c r="W6204" s="8"/>
    </row>
    <row r="6205" spans="1:23" ht="14.25" customHeight="1">
      <c r="A6205" s="7">
        <v>37342</v>
      </c>
      <c r="B6205" s="8">
        <v>1.7698</v>
      </c>
      <c r="C6205" s="8">
        <v>3.0714000000000001</v>
      </c>
      <c r="D6205" s="8">
        <v>1.3016000000000001</v>
      </c>
      <c r="E6205" s="8">
        <v>4.8499999999999996</v>
      </c>
      <c r="F6205" s="8">
        <v>5.35</v>
      </c>
      <c r="G6205" s="8">
        <v>118.54</v>
      </c>
      <c r="H6205" s="8"/>
      <c r="I6205" s="8"/>
      <c r="J6205" s="8"/>
      <c r="N6205" s="7"/>
      <c r="O6205" s="8"/>
      <c r="P6205" s="8"/>
      <c r="Q6205" s="8"/>
      <c r="R6205" s="8"/>
      <c r="S6205" s="8"/>
      <c r="T6205" s="8"/>
      <c r="U6205" s="8"/>
      <c r="V6205" s="8"/>
      <c r="W6205" s="8"/>
    </row>
    <row r="6206" spans="1:23" ht="14.25" customHeight="1">
      <c r="A6206" s="7">
        <v>37341</v>
      </c>
      <c r="B6206" s="8">
        <v>1.8838999999999999</v>
      </c>
      <c r="C6206" s="8">
        <v>2.9051999999999998</v>
      </c>
      <c r="D6206" s="8">
        <v>1.0212999999999999</v>
      </c>
      <c r="E6206" s="8">
        <v>4.8499999999999996</v>
      </c>
      <c r="F6206" s="8">
        <v>5.35</v>
      </c>
      <c r="G6206" s="8">
        <v>118.12</v>
      </c>
      <c r="H6206" s="8"/>
      <c r="I6206" s="8"/>
      <c r="J6206" s="8"/>
      <c r="N6206" s="7"/>
      <c r="O6206" s="8"/>
      <c r="P6206" s="8"/>
      <c r="Q6206" s="8"/>
      <c r="R6206" s="8"/>
      <c r="S6206" s="8"/>
      <c r="T6206" s="8"/>
      <c r="U6206" s="8"/>
      <c r="V6206" s="8"/>
      <c r="W6206" s="8"/>
    </row>
    <row r="6207" spans="1:23" ht="14.25" customHeight="1">
      <c r="A6207" s="7">
        <v>37340</v>
      </c>
      <c r="B6207" s="8">
        <v>1.8447</v>
      </c>
      <c r="C6207" s="8">
        <v>2.9165999999999999</v>
      </c>
      <c r="D6207" s="8">
        <v>1.0718999999999999</v>
      </c>
      <c r="E6207" s="8">
        <v>4.92</v>
      </c>
      <c r="F6207" s="8">
        <v>5.41</v>
      </c>
      <c r="G6207" s="8">
        <v>118.05</v>
      </c>
      <c r="H6207" s="8"/>
      <c r="I6207" s="8"/>
      <c r="J6207" s="8"/>
      <c r="N6207" s="7"/>
      <c r="O6207" s="8"/>
      <c r="P6207" s="8"/>
      <c r="Q6207" s="8"/>
      <c r="R6207" s="8"/>
      <c r="S6207" s="8"/>
      <c r="T6207" s="8"/>
      <c r="U6207" s="8"/>
      <c r="V6207" s="8"/>
      <c r="W6207" s="8"/>
    </row>
    <row r="6208" spans="1:23" ht="14.25" customHeight="1">
      <c r="A6208" s="7">
        <v>37337</v>
      </c>
      <c r="B6208" s="8">
        <v>1.9113</v>
      </c>
      <c r="C6208" s="8">
        <v>2.9468000000000001</v>
      </c>
      <c r="D6208" s="8">
        <v>1.0355000000000001</v>
      </c>
      <c r="E6208" s="8">
        <v>4.9000000000000004</v>
      </c>
      <c r="F6208" s="8">
        <v>5.4</v>
      </c>
      <c r="G6208" s="8">
        <v>118.05</v>
      </c>
      <c r="H6208" s="8"/>
      <c r="I6208" s="8"/>
      <c r="J6208" s="8"/>
      <c r="N6208" s="7"/>
      <c r="O6208" s="8"/>
      <c r="P6208" s="8"/>
      <c r="Q6208" s="8"/>
      <c r="R6208" s="8"/>
      <c r="S6208" s="8"/>
      <c r="T6208" s="8"/>
      <c r="U6208" s="8"/>
      <c r="V6208" s="8"/>
      <c r="W6208" s="8"/>
    </row>
    <row r="6209" spans="1:23" ht="14.25" customHeight="1">
      <c r="A6209" s="7">
        <v>37336</v>
      </c>
      <c r="B6209" s="8">
        <v>1.9244000000000001</v>
      </c>
      <c r="C6209" s="8">
        <v>2.9508000000000001</v>
      </c>
      <c r="D6209" s="8">
        <v>1.0264</v>
      </c>
      <c r="E6209" s="8">
        <v>4.88</v>
      </c>
      <c r="F6209" s="8">
        <v>5.39</v>
      </c>
      <c r="G6209" s="8">
        <v>117.44</v>
      </c>
      <c r="H6209" s="8"/>
      <c r="I6209" s="8"/>
      <c r="J6209" s="8"/>
      <c r="N6209" s="7"/>
      <c r="O6209" s="8"/>
      <c r="P6209" s="8"/>
      <c r="Q6209" s="8"/>
      <c r="R6209" s="8"/>
      <c r="S6209" s="8"/>
      <c r="T6209" s="8"/>
      <c r="U6209" s="8"/>
      <c r="V6209" s="8"/>
      <c r="W6209" s="8"/>
    </row>
    <row r="6210" spans="1:23" ht="14.25" customHeight="1">
      <c r="A6210" s="7">
        <v>37335</v>
      </c>
      <c r="B6210" s="8">
        <v>2.1299000000000001</v>
      </c>
      <c r="C6210" s="8">
        <v>3.0009000000000001</v>
      </c>
      <c r="D6210" s="8">
        <v>0.871</v>
      </c>
      <c r="E6210" s="8">
        <v>4.87</v>
      </c>
      <c r="F6210" s="8">
        <v>5.4</v>
      </c>
      <c r="G6210" s="8">
        <v>117.22</v>
      </c>
      <c r="H6210" s="8"/>
      <c r="I6210" s="8"/>
      <c r="J6210" s="8"/>
      <c r="N6210" s="7"/>
      <c r="O6210" s="8"/>
      <c r="P6210" s="8"/>
      <c r="Q6210" s="8"/>
      <c r="R6210" s="8"/>
      <c r="S6210" s="8"/>
      <c r="T6210" s="8"/>
      <c r="U6210" s="8"/>
      <c r="V6210" s="8"/>
      <c r="W6210" s="8"/>
    </row>
    <row r="6211" spans="1:23" ht="14.25" customHeight="1">
      <c r="A6211" s="7">
        <v>37334</v>
      </c>
      <c r="B6211" s="8">
        <v>2.1168999999999998</v>
      </c>
      <c r="C6211" s="8">
        <v>2.9441999999999999</v>
      </c>
      <c r="D6211" s="8">
        <v>0.82730000000000015</v>
      </c>
      <c r="E6211" s="8">
        <v>4.78</v>
      </c>
      <c r="F6211" s="8">
        <v>5.33</v>
      </c>
      <c r="G6211" s="8">
        <v>117.5</v>
      </c>
      <c r="H6211" s="8"/>
      <c r="I6211" s="8"/>
      <c r="J6211" s="8"/>
      <c r="N6211" s="7"/>
      <c r="O6211" s="8"/>
      <c r="P6211" s="8"/>
      <c r="Q6211" s="8"/>
      <c r="R6211" s="8"/>
      <c r="S6211" s="8"/>
      <c r="T6211" s="8"/>
      <c r="U6211" s="8"/>
      <c r="V6211" s="8"/>
      <c r="W6211" s="8"/>
    </row>
    <row r="6212" spans="1:23" ht="14.25" customHeight="1">
      <c r="A6212" s="7">
        <v>37333</v>
      </c>
      <c r="B6212" s="8">
        <v>2.0958999999999999</v>
      </c>
      <c r="C6212" s="8">
        <v>3.0232000000000001</v>
      </c>
      <c r="D6212" s="8">
        <v>0.92730000000000024</v>
      </c>
      <c r="E6212" s="8">
        <v>4.79</v>
      </c>
      <c r="F6212" s="8">
        <v>5.32</v>
      </c>
      <c r="G6212" s="8">
        <v>117.5</v>
      </c>
      <c r="H6212" s="8"/>
      <c r="I6212" s="8"/>
      <c r="J6212" s="8"/>
      <c r="N6212" s="7"/>
      <c r="O6212" s="8"/>
      <c r="P6212" s="8"/>
      <c r="Q6212" s="8"/>
      <c r="R6212" s="8"/>
      <c r="S6212" s="8"/>
      <c r="T6212" s="8"/>
      <c r="U6212" s="8"/>
      <c r="V6212" s="8"/>
      <c r="W6212" s="8"/>
    </row>
    <row r="6213" spans="1:23" ht="14.25" customHeight="1">
      <c r="A6213" s="7">
        <v>37330</v>
      </c>
      <c r="B6213" s="8">
        <v>1.95</v>
      </c>
      <c r="C6213" s="8">
        <v>3.0188000000000001</v>
      </c>
      <c r="D6213" s="8">
        <v>1.0688000000000002</v>
      </c>
      <c r="E6213" s="8">
        <v>4.8</v>
      </c>
      <c r="F6213" s="8">
        <v>5.35</v>
      </c>
      <c r="G6213" s="8">
        <v>117.19</v>
      </c>
      <c r="H6213" s="8"/>
      <c r="I6213" s="8"/>
      <c r="J6213" s="8"/>
      <c r="N6213" s="7"/>
      <c r="O6213" s="8"/>
      <c r="P6213" s="8"/>
      <c r="Q6213" s="8"/>
      <c r="R6213" s="8"/>
      <c r="S6213" s="8"/>
      <c r="T6213" s="8"/>
      <c r="U6213" s="8"/>
      <c r="V6213" s="8"/>
      <c r="W6213" s="8"/>
    </row>
    <row r="6214" spans="1:23" ht="14.25" customHeight="1">
      <c r="A6214" s="7">
        <v>37329</v>
      </c>
      <c r="B6214" s="8">
        <v>1.9146000000000001</v>
      </c>
      <c r="C6214" s="8">
        <v>2.9798</v>
      </c>
      <c r="D6214" s="8">
        <v>1.0651999999999999</v>
      </c>
      <c r="E6214" s="8">
        <v>4.83</v>
      </c>
      <c r="F6214" s="8">
        <v>5.4</v>
      </c>
      <c r="G6214" s="8">
        <v>117.29</v>
      </c>
      <c r="H6214" s="8"/>
      <c r="I6214" s="8"/>
      <c r="J6214" s="8"/>
      <c r="N6214" s="7"/>
      <c r="O6214" s="8"/>
      <c r="P6214" s="8"/>
      <c r="Q6214" s="8"/>
      <c r="R6214" s="8"/>
      <c r="S6214" s="8"/>
      <c r="T6214" s="8"/>
      <c r="U6214" s="8"/>
      <c r="V6214" s="8"/>
      <c r="W6214" s="8"/>
    </row>
    <row r="6215" spans="1:23" ht="14.25" customHeight="1">
      <c r="A6215" s="7">
        <v>37328</v>
      </c>
      <c r="B6215" s="8">
        <v>1.9312</v>
      </c>
      <c r="C6215" s="8">
        <v>2.9872000000000001</v>
      </c>
      <c r="D6215" s="8">
        <v>1.056</v>
      </c>
      <c r="E6215" s="8">
        <v>4.6900000000000004</v>
      </c>
      <c r="F6215" s="8">
        <v>5.28</v>
      </c>
      <c r="G6215" s="8">
        <v>117.94</v>
      </c>
      <c r="H6215" s="8"/>
      <c r="I6215" s="8"/>
      <c r="J6215" s="8"/>
      <c r="N6215" s="7"/>
      <c r="O6215" s="8"/>
      <c r="P6215" s="8"/>
      <c r="Q6215" s="8"/>
      <c r="R6215" s="8"/>
      <c r="S6215" s="8"/>
      <c r="T6215" s="8"/>
      <c r="U6215" s="8"/>
      <c r="V6215" s="8"/>
      <c r="W6215" s="8"/>
    </row>
    <row r="6216" spans="1:23" ht="14.25" customHeight="1">
      <c r="A6216" s="7">
        <v>37327</v>
      </c>
      <c r="B6216" s="8">
        <v>1.9120999999999999</v>
      </c>
      <c r="C6216" s="8">
        <v>3.0044</v>
      </c>
      <c r="D6216" s="8">
        <v>1.0923</v>
      </c>
      <c r="E6216" s="8">
        <v>4.75</v>
      </c>
      <c r="F6216" s="8">
        <v>5.32</v>
      </c>
      <c r="G6216" s="8">
        <v>117.8</v>
      </c>
      <c r="H6216" s="8"/>
      <c r="I6216" s="8"/>
      <c r="J6216" s="8"/>
      <c r="N6216" s="7"/>
      <c r="O6216" s="8"/>
      <c r="P6216" s="8"/>
      <c r="Q6216" s="8"/>
      <c r="R6216" s="8"/>
      <c r="S6216" s="8"/>
      <c r="T6216" s="8"/>
      <c r="U6216" s="8"/>
      <c r="V6216" s="8"/>
      <c r="W6216" s="8"/>
    </row>
    <row r="6217" spans="1:23" ht="14.25" customHeight="1">
      <c r="A6217" s="7">
        <v>37326</v>
      </c>
      <c r="B6217" s="8">
        <v>1.9272</v>
      </c>
      <c r="C6217" s="8">
        <v>3.073</v>
      </c>
      <c r="D6217" s="8">
        <v>1.1457999999999999</v>
      </c>
      <c r="E6217" s="8">
        <v>4.7699999999999996</v>
      </c>
      <c r="F6217" s="8">
        <v>5.33</v>
      </c>
      <c r="G6217" s="8">
        <v>117.73</v>
      </c>
      <c r="H6217" s="8"/>
      <c r="I6217" s="8"/>
      <c r="J6217" s="8"/>
      <c r="N6217" s="7"/>
      <c r="O6217" s="8"/>
      <c r="P6217" s="8"/>
      <c r="Q6217" s="8"/>
      <c r="R6217" s="8"/>
      <c r="S6217" s="8"/>
      <c r="T6217" s="8"/>
      <c r="U6217" s="8"/>
      <c r="V6217" s="8"/>
      <c r="W6217" s="8"/>
    </row>
    <row r="6218" spans="1:23" ht="14.25" customHeight="1">
      <c r="A6218" s="7">
        <v>37323</v>
      </c>
      <c r="B6218" s="8">
        <v>1.8960999999999999</v>
      </c>
      <c r="C6218" s="8">
        <v>3.0655999999999999</v>
      </c>
      <c r="D6218" s="8">
        <v>1.1695</v>
      </c>
      <c r="E6218" s="8">
        <v>4.7699999999999996</v>
      </c>
      <c r="F6218" s="8">
        <v>5.33</v>
      </c>
      <c r="G6218" s="8">
        <v>117.98</v>
      </c>
      <c r="H6218" s="8"/>
      <c r="I6218" s="8"/>
      <c r="J6218" s="8"/>
      <c r="N6218" s="7"/>
      <c r="O6218" s="8"/>
      <c r="P6218" s="8"/>
      <c r="Q6218" s="8"/>
      <c r="R6218" s="8"/>
      <c r="S6218" s="8"/>
      <c r="T6218" s="8"/>
      <c r="U6218" s="8"/>
      <c r="V6218" s="8"/>
      <c r="W6218" s="8"/>
    </row>
    <row r="6219" spans="1:23" ht="14.25" customHeight="1">
      <c r="A6219" s="7">
        <v>37322</v>
      </c>
      <c r="B6219" s="8">
        <v>1.9249000000000001</v>
      </c>
      <c r="C6219" s="8">
        <v>3.0840000000000001</v>
      </c>
      <c r="D6219" s="8">
        <v>1.1591</v>
      </c>
      <c r="E6219" s="8">
        <v>4.6500000000000004</v>
      </c>
      <c r="F6219" s="8">
        <v>5.22</v>
      </c>
      <c r="G6219" s="8">
        <v>116.8</v>
      </c>
      <c r="H6219" s="8"/>
      <c r="I6219" s="8"/>
      <c r="J6219" s="8"/>
      <c r="N6219" s="7"/>
      <c r="O6219" s="8"/>
      <c r="P6219" s="8"/>
      <c r="Q6219" s="8"/>
      <c r="R6219" s="8"/>
      <c r="S6219" s="8"/>
      <c r="T6219" s="8"/>
      <c r="U6219" s="8"/>
      <c r="V6219" s="8"/>
      <c r="W6219" s="8"/>
    </row>
    <row r="6220" spans="1:23" ht="14.25" customHeight="1">
      <c r="A6220" s="7">
        <v>37321</v>
      </c>
      <c r="B6220" s="8">
        <v>1.9399</v>
      </c>
      <c r="C6220" s="8">
        <v>3.0863999999999998</v>
      </c>
      <c r="D6220" s="8">
        <v>1.1464999999999999</v>
      </c>
      <c r="E6220" s="8">
        <v>4.45</v>
      </c>
      <c r="F6220" s="8">
        <v>5.0599999999999996</v>
      </c>
      <c r="G6220" s="8">
        <v>117.9</v>
      </c>
      <c r="H6220" s="8"/>
      <c r="I6220" s="8"/>
      <c r="J6220" s="8"/>
      <c r="N6220" s="7"/>
      <c r="O6220" s="8"/>
      <c r="P6220" s="8"/>
      <c r="Q6220" s="8"/>
      <c r="R6220" s="8"/>
      <c r="S6220" s="8"/>
      <c r="T6220" s="8"/>
      <c r="U6220" s="8"/>
      <c r="V6220" s="8"/>
      <c r="W6220" s="8"/>
    </row>
    <row r="6221" spans="1:23" ht="14.25" customHeight="1">
      <c r="A6221" s="7">
        <v>37320</v>
      </c>
      <c r="B6221" s="8">
        <v>2.0756999999999999</v>
      </c>
      <c r="C6221" s="8">
        <v>3.085</v>
      </c>
      <c r="D6221" s="8">
        <v>1.0093000000000001</v>
      </c>
      <c r="E6221" s="8">
        <v>4.4400000000000004</v>
      </c>
      <c r="F6221" s="8">
        <v>5.0199999999999996</v>
      </c>
      <c r="G6221" s="8">
        <v>118.55</v>
      </c>
      <c r="H6221" s="8"/>
      <c r="I6221" s="8"/>
      <c r="J6221" s="8"/>
      <c r="N6221" s="7"/>
      <c r="O6221" s="8"/>
      <c r="P6221" s="8"/>
      <c r="Q6221" s="8"/>
      <c r="R6221" s="8"/>
      <c r="S6221" s="8"/>
      <c r="T6221" s="8"/>
      <c r="U6221" s="8"/>
      <c r="V6221" s="8"/>
      <c r="W6221" s="8"/>
    </row>
    <row r="6222" spans="1:23" ht="14.25" customHeight="1">
      <c r="A6222" s="7">
        <v>37319</v>
      </c>
      <c r="B6222" s="8">
        <v>2.1438000000000001</v>
      </c>
      <c r="C6222" s="8">
        <v>3.0828000000000002</v>
      </c>
      <c r="D6222" s="8">
        <v>0.93900000000000006</v>
      </c>
      <c r="E6222" s="8">
        <v>4.43</v>
      </c>
      <c r="F6222" s="8">
        <v>5.0199999999999996</v>
      </c>
      <c r="G6222" s="8">
        <v>118.73</v>
      </c>
      <c r="H6222" s="8"/>
      <c r="I6222" s="8"/>
      <c r="J6222" s="8"/>
      <c r="N6222" s="7"/>
      <c r="O6222" s="8"/>
      <c r="P6222" s="8"/>
      <c r="Q6222" s="8"/>
      <c r="R6222" s="8"/>
      <c r="S6222" s="8"/>
      <c r="T6222" s="8"/>
      <c r="U6222" s="8"/>
      <c r="V6222" s="8"/>
      <c r="W6222" s="8"/>
    </row>
    <row r="6223" spans="1:23" ht="14.25" customHeight="1">
      <c r="A6223" s="7">
        <v>37316</v>
      </c>
      <c r="B6223" s="8">
        <v>2.0790999999999999</v>
      </c>
      <c r="C6223" s="8">
        <v>3.1154999999999999</v>
      </c>
      <c r="D6223" s="8">
        <v>1.0364</v>
      </c>
      <c r="E6223" s="8">
        <v>4.43</v>
      </c>
      <c r="F6223" s="8">
        <v>4.9800000000000004</v>
      </c>
      <c r="G6223" s="8">
        <v>119.4</v>
      </c>
      <c r="H6223" s="8"/>
      <c r="I6223" s="8"/>
      <c r="J6223" s="8"/>
      <c r="N6223" s="7"/>
      <c r="O6223" s="8"/>
      <c r="P6223" s="8"/>
      <c r="Q6223" s="8"/>
      <c r="R6223" s="8"/>
      <c r="S6223" s="8"/>
      <c r="T6223" s="8"/>
      <c r="U6223" s="8"/>
      <c r="V6223" s="8"/>
      <c r="W6223" s="8"/>
    </row>
    <row r="6224" spans="1:23" ht="14.25" customHeight="1">
      <c r="A6224" s="7">
        <v>37315</v>
      </c>
      <c r="B6224" s="8">
        <v>2.056</v>
      </c>
      <c r="C6224" s="8">
        <v>3.1315</v>
      </c>
      <c r="D6224" s="8">
        <v>1.0754999999999999</v>
      </c>
      <c r="E6224" s="8">
        <v>4.2699999999999996</v>
      </c>
      <c r="F6224" s="8">
        <v>4.88</v>
      </c>
      <c r="G6224" s="8">
        <v>119.16</v>
      </c>
      <c r="H6224" s="8"/>
      <c r="I6224" s="8"/>
      <c r="J6224" s="8"/>
      <c r="N6224" s="7"/>
      <c r="O6224" s="8"/>
      <c r="P6224" s="8"/>
      <c r="Q6224" s="8"/>
      <c r="R6224" s="8"/>
      <c r="S6224" s="8"/>
      <c r="T6224" s="8"/>
      <c r="U6224" s="8"/>
      <c r="V6224" s="8"/>
      <c r="W6224" s="8"/>
    </row>
    <row r="6225" spans="1:23" ht="14.25" customHeight="1">
      <c r="A6225" s="7">
        <v>37314</v>
      </c>
      <c r="B6225" s="8">
        <v>2.0638000000000001</v>
      </c>
      <c r="C6225" s="8">
        <v>3.1480999999999999</v>
      </c>
      <c r="D6225" s="8">
        <v>1.0842999999999998</v>
      </c>
      <c r="E6225" s="8">
        <v>4.22</v>
      </c>
      <c r="F6225" s="8">
        <v>4.84</v>
      </c>
      <c r="G6225" s="8">
        <v>119.55</v>
      </c>
      <c r="H6225" s="8"/>
      <c r="I6225" s="8"/>
      <c r="J6225" s="8"/>
      <c r="N6225" s="7"/>
      <c r="O6225" s="8"/>
      <c r="P6225" s="8"/>
      <c r="Q6225" s="8"/>
      <c r="R6225" s="8"/>
      <c r="S6225" s="8"/>
      <c r="T6225" s="8"/>
      <c r="U6225" s="8"/>
      <c r="V6225" s="8"/>
      <c r="W6225" s="8"/>
    </row>
    <row r="6226" spans="1:23" ht="14.25" customHeight="1">
      <c r="A6226" s="7">
        <v>37313</v>
      </c>
      <c r="B6226" s="8">
        <v>2.0676999999999999</v>
      </c>
      <c r="C6226" s="8">
        <v>3.1511999999999998</v>
      </c>
      <c r="D6226" s="8">
        <v>1.0834999999999999</v>
      </c>
      <c r="E6226" s="8">
        <v>4.33</v>
      </c>
      <c r="F6226" s="8">
        <v>4.93</v>
      </c>
      <c r="G6226" s="8">
        <v>119.8</v>
      </c>
      <c r="H6226" s="8"/>
      <c r="I6226" s="8"/>
      <c r="J6226" s="8"/>
      <c r="N6226" s="7"/>
      <c r="O6226" s="8"/>
      <c r="P6226" s="8"/>
      <c r="Q6226" s="8"/>
      <c r="R6226" s="8"/>
      <c r="S6226" s="8"/>
      <c r="T6226" s="8"/>
      <c r="U6226" s="8"/>
      <c r="V6226" s="8"/>
      <c r="W6226" s="8"/>
    </row>
    <row r="6227" spans="1:23" ht="14.25" customHeight="1">
      <c r="A6227" s="7">
        <v>37312</v>
      </c>
      <c r="B6227" s="8">
        <v>2.0962000000000001</v>
      </c>
      <c r="C6227" s="8">
        <v>3.1616</v>
      </c>
      <c r="D6227" s="8">
        <v>1.0653999999999999</v>
      </c>
      <c r="E6227" s="8">
        <v>4.26</v>
      </c>
      <c r="F6227" s="8">
        <v>4.8600000000000003</v>
      </c>
      <c r="G6227" s="8">
        <v>119.12</v>
      </c>
      <c r="H6227" s="8"/>
      <c r="I6227" s="8"/>
      <c r="J6227" s="8"/>
      <c r="N6227" s="7"/>
      <c r="O6227" s="8"/>
      <c r="P6227" s="8"/>
      <c r="Q6227" s="8"/>
      <c r="R6227" s="8"/>
      <c r="S6227" s="8"/>
      <c r="T6227" s="8"/>
      <c r="U6227" s="8"/>
      <c r="V6227" s="8"/>
      <c r="W6227" s="8"/>
    </row>
    <row r="6228" spans="1:23" ht="14.25" customHeight="1">
      <c r="A6228" s="7">
        <v>37309</v>
      </c>
      <c r="B6228" s="8">
        <v>2.2164999999999999</v>
      </c>
      <c r="C6228" s="8">
        <v>3.2237</v>
      </c>
      <c r="D6228" s="8">
        <v>1.0072000000000001</v>
      </c>
      <c r="E6228" s="8">
        <v>4.2300000000000004</v>
      </c>
      <c r="F6228" s="8">
        <v>4.84</v>
      </c>
      <c r="G6228" s="8">
        <v>118.48</v>
      </c>
      <c r="H6228" s="8"/>
      <c r="I6228" s="8"/>
      <c r="J6228" s="8"/>
      <c r="N6228" s="7"/>
      <c r="O6228" s="8"/>
      <c r="P6228" s="8"/>
      <c r="Q6228" s="8"/>
      <c r="R6228" s="8"/>
      <c r="S6228" s="8"/>
      <c r="T6228" s="8"/>
      <c r="U6228" s="8"/>
      <c r="V6228" s="8"/>
      <c r="W6228" s="8"/>
    </row>
    <row r="6229" spans="1:23" ht="14.25" customHeight="1">
      <c r="A6229" s="7">
        <v>37308</v>
      </c>
      <c r="B6229" s="8">
        <v>2.2222</v>
      </c>
      <c r="C6229" s="8">
        <v>3.1583000000000001</v>
      </c>
      <c r="D6229" s="8">
        <v>0.93610000000000015</v>
      </c>
      <c r="E6229" s="8">
        <v>4.2699999999999996</v>
      </c>
      <c r="F6229" s="8">
        <v>4.88</v>
      </c>
      <c r="G6229" s="8">
        <v>119.16</v>
      </c>
      <c r="H6229" s="8"/>
      <c r="I6229" s="8"/>
      <c r="J6229" s="8"/>
      <c r="N6229" s="7"/>
      <c r="O6229" s="8"/>
      <c r="P6229" s="8"/>
      <c r="Q6229" s="8"/>
      <c r="R6229" s="8"/>
      <c r="S6229" s="8"/>
      <c r="T6229" s="8"/>
      <c r="U6229" s="8"/>
      <c r="V6229" s="8"/>
      <c r="W6229" s="8"/>
    </row>
    <row r="6230" spans="1:23" ht="14.25" customHeight="1">
      <c r="A6230" s="7">
        <v>37307</v>
      </c>
      <c r="B6230" s="8">
        <v>2.1404999999999998</v>
      </c>
      <c r="C6230" s="8">
        <v>3.1646999999999998</v>
      </c>
      <c r="D6230" s="8">
        <v>1.0242</v>
      </c>
      <c r="E6230" s="8">
        <v>4.28</v>
      </c>
      <c r="F6230" s="8">
        <v>4.88</v>
      </c>
      <c r="G6230" s="8">
        <v>118.93</v>
      </c>
      <c r="H6230" s="8"/>
      <c r="I6230" s="8"/>
      <c r="J6230" s="8"/>
      <c r="N6230" s="7"/>
      <c r="O6230" s="8"/>
      <c r="P6230" s="8"/>
      <c r="Q6230" s="8"/>
      <c r="R6230" s="8"/>
      <c r="S6230" s="8"/>
      <c r="T6230" s="8"/>
      <c r="U6230" s="8"/>
      <c r="V6230" s="8"/>
      <c r="W6230" s="8"/>
    </row>
    <row r="6231" spans="1:23" ht="14.25" customHeight="1">
      <c r="A6231" s="7">
        <v>37306</v>
      </c>
      <c r="B6231" s="8">
        <v>2.2399</v>
      </c>
      <c r="C6231" s="8">
        <v>3.1678999999999999</v>
      </c>
      <c r="D6231" s="8">
        <v>0.92799999999999994</v>
      </c>
      <c r="E6231" s="8">
        <v>4.28</v>
      </c>
      <c r="F6231" s="8">
        <v>4.88</v>
      </c>
      <c r="G6231" s="8">
        <v>118.36</v>
      </c>
      <c r="H6231" s="8"/>
      <c r="I6231" s="8"/>
      <c r="J6231" s="8"/>
      <c r="N6231" s="7"/>
      <c r="O6231" s="8"/>
      <c r="P6231" s="8"/>
      <c r="Q6231" s="8"/>
      <c r="R6231" s="8"/>
      <c r="S6231" s="8"/>
      <c r="T6231" s="8"/>
      <c r="U6231" s="8"/>
      <c r="V6231" s="8"/>
      <c r="W6231" s="8"/>
    </row>
    <row r="6232" spans="1:23" ht="14.25" customHeight="1">
      <c r="A6232" s="7">
        <v>37305</v>
      </c>
      <c r="B6232" s="8">
        <v>2.2538999999999998</v>
      </c>
      <c r="C6232" s="8">
        <v>3.2172999999999998</v>
      </c>
      <c r="D6232" s="8">
        <v>0.96340000000000003</v>
      </c>
      <c r="E6232" s="8">
        <v>4.2699999999999996</v>
      </c>
      <c r="F6232" s="8">
        <v>4.8600000000000003</v>
      </c>
      <c r="G6232" s="8">
        <v>118.76</v>
      </c>
      <c r="H6232" s="8"/>
      <c r="I6232" s="8"/>
      <c r="J6232" s="8"/>
      <c r="N6232" s="7"/>
      <c r="O6232" s="8"/>
      <c r="P6232" s="8"/>
      <c r="Q6232" s="8"/>
      <c r="R6232" s="8"/>
      <c r="S6232" s="8"/>
      <c r="T6232" s="8"/>
      <c r="U6232" s="8"/>
      <c r="V6232" s="8"/>
      <c r="W6232" s="8"/>
    </row>
    <row r="6233" spans="1:23" ht="14.25" customHeight="1">
      <c r="A6233" s="7">
        <v>37302</v>
      </c>
      <c r="B6233" s="8">
        <v>2.2538999999999998</v>
      </c>
      <c r="C6233" s="8">
        <v>3.2172999999999998</v>
      </c>
      <c r="D6233" s="8">
        <v>0.96340000000000003</v>
      </c>
      <c r="E6233" s="8">
        <v>4.2699999999999996</v>
      </c>
      <c r="F6233" s="8">
        <v>4.8600000000000003</v>
      </c>
      <c r="G6233" s="8">
        <v>118.58</v>
      </c>
      <c r="H6233" s="8"/>
      <c r="I6233" s="8"/>
      <c r="J6233" s="8"/>
      <c r="N6233" s="7"/>
      <c r="O6233" s="8"/>
      <c r="P6233" s="8"/>
      <c r="Q6233" s="8"/>
      <c r="R6233" s="8"/>
      <c r="S6233" s="8"/>
      <c r="T6233" s="8"/>
      <c r="U6233" s="8"/>
      <c r="V6233" s="8"/>
      <c r="W6233" s="8"/>
    </row>
    <row r="6234" spans="1:23" ht="14.25" customHeight="1">
      <c r="A6234" s="7">
        <v>37301</v>
      </c>
      <c r="B6234" s="8">
        <v>2.2538999999999998</v>
      </c>
      <c r="C6234" s="8">
        <v>3.2172999999999998</v>
      </c>
      <c r="D6234" s="8">
        <v>0.96340000000000003</v>
      </c>
      <c r="E6234" s="8">
        <v>4.3499999999999996</v>
      </c>
      <c r="F6234" s="8">
        <v>4.95</v>
      </c>
      <c r="G6234" s="8">
        <v>118.43</v>
      </c>
      <c r="H6234" s="8"/>
      <c r="I6234" s="8"/>
      <c r="J6234" s="8"/>
      <c r="N6234" s="7"/>
      <c r="O6234" s="8"/>
      <c r="P6234" s="8"/>
      <c r="Q6234" s="8"/>
      <c r="R6234" s="8"/>
      <c r="S6234" s="8"/>
      <c r="T6234" s="8"/>
      <c r="U6234" s="8"/>
      <c r="V6234" s="8"/>
      <c r="W6234" s="8"/>
    </row>
    <row r="6235" spans="1:23" ht="14.25" customHeight="1">
      <c r="A6235" s="7">
        <v>37300</v>
      </c>
      <c r="B6235" s="8">
        <v>2.2538999999999998</v>
      </c>
      <c r="C6235" s="8">
        <v>3.2172999999999998</v>
      </c>
      <c r="D6235" s="8">
        <v>0.96340000000000003</v>
      </c>
      <c r="E6235" s="8">
        <v>4.4000000000000004</v>
      </c>
      <c r="F6235" s="8">
        <v>5.01</v>
      </c>
      <c r="G6235" s="8">
        <v>118.8</v>
      </c>
      <c r="H6235" s="8"/>
      <c r="I6235" s="8"/>
      <c r="J6235" s="8"/>
      <c r="N6235" s="7"/>
      <c r="O6235" s="8"/>
      <c r="P6235" s="8"/>
      <c r="Q6235" s="8"/>
      <c r="R6235" s="8"/>
      <c r="S6235" s="8"/>
      <c r="T6235" s="8"/>
      <c r="U6235" s="8"/>
      <c r="V6235" s="8"/>
      <c r="W6235" s="8"/>
    </row>
    <row r="6236" spans="1:23" ht="14.25" customHeight="1">
      <c r="A6236" s="7">
        <v>37299</v>
      </c>
      <c r="B6236" s="8">
        <v>2.2538999999999998</v>
      </c>
      <c r="C6236" s="8">
        <v>3.2172999999999998</v>
      </c>
      <c r="D6236" s="8">
        <v>0.96340000000000003</v>
      </c>
      <c r="E6236" s="8">
        <v>4.3600000000000003</v>
      </c>
      <c r="F6236" s="8">
        <v>4.97</v>
      </c>
      <c r="G6236" s="8">
        <v>118.25</v>
      </c>
      <c r="H6236" s="8"/>
      <c r="I6236" s="8"/>
      <c r="J6236" s="8"/>
      <c r="N6236" s="7"/>
      <c r="O6236" s="8"/>
      <c r="P6236" s="8"/>
      <c r="Q6236" s="8"/>
      <c r="R6236" s="8"/>
      <c r="S6236" s="8"/>
      <c r="T6236" s="8"/>
      <c r="U6236" s="8"/>
      <c r="V6236" s="8"/>
      <c r="W6236" s="8"/>
    </row>
    <row r="6237" spans="1:23" ht="14.25" customHeight="1">
      <c r="A6237" s="7">
        <v>37298</v>
      </c>
      <c r="B6237" s="8">
        <v>2.2538999999999998</v>
      </c>
      <c r="C6237" s="8">
        <v>3.2172999999999998</v>
      </c>
      <c r="D6237" s="8">
        <v>0.96340000000000003</v>
      </c>
      <c r="E6237" s="8">
        <v>4.29</v>
      </c>
      <c r="F6237" s="8">
        <v>4.91</v>
      </c>
      <c r="G6237" s="8">
        <v>118.44</v>
      </c>
      <c r="H6237" s="8"/>
      <c r="I6237" s="8"/>
      <c r="J6237" s="8"/>
      <c r="N6237" s="7"/>
      <c r="O6237" s="8"/>
      <c r="P6237" s="8"/>
      <c r="Q6237" s="8"/>
      <c r="R6237" s="8"/>
      <c r="S6237" s="8"/>
      <c r="T6237" s="8"/>
      <c r="U6237" s="8"/>
      <c r="V6237" s="8"/>
      <c r="W6237" s="8"/>
    </row>
    <row r="6238" spans="1:23" ht="14.25" customHeight="1">
      <c r="A6238" s="7">
        <v>37297</v>
      </c>
      <c r="B6238" s="8">
        <v>2.2233000000000001</v>
      </c>
      <c r="C6238" s="8">
        <v>3.2084000000000001</v>
      </c>
      <c r="D6238" s="8">
        <v>0.98510000000000009</v>
      </c>
      <c r="E6238" s="8">
        <v>4.28</v>
      </c>
      <c r="F6238" s="8">
        <v>4.9000000000000004</v>
      </c>
      <c r="G6238" s="8">
        <v>118.98</v>
      </c>
      <c r="H6238" s="8"/>
      <c r="I6238" s="8"/>
      <c r="J6238" s="8"/>
      <c r="N6238" s="7"/>
      <c r="O6238" s="8"/>
      <c r="P6238" s="8"/>
      <c r="Q6238" s="8"/>
      <c r="R6238" s="8"/>
      <c r="S6238" s="8"/>
      <c r="T6238" s="8"/>
      <c r="U6238" s="8"/>
      <c r="V6238" s="8"/>
      <c r="W6238" s="8"/>
    </row>
    <row r="6239" spans="1:23" ht="14.25" customHeight="1">
      <c r="A6239" s="7">
        <v>37296</v>
      </c>
      <c r="B6239" s="8">
        <v>2.2008999999999999</v>
      </c>
      <c r="C6239" s="8">
        <v>3.1947999999999999</v>
      </c>
      <c r="D6239" s="8">
        <v>0.99390000000000001</v>
      </c>
      <c r="E6239" s="8">
        <v>4.28</v>
      </c>
      <c r="F6239" s="8">
        <v>4.9000000000000004</v>
      </c>
      <c r="G6239" s="8">
        <v>118.98</v>
      </c>
      <c r="H6239" s="8"/>
      <c r="I6239" s="8"/>
      <c r="J6239" s="8"/>
      <c r="N6239" s="7"/>
      <c r="O6239" s="8"/>
      <c r="P6239" s="8"/>
      <c r="Q6239" s="8"/>
      <c r="R6239" s="8"/>
      <c r="S6239" s="8"/>
      <c r="T6239" s="8"/>
      <c r="U6239" s="8"/>
      <c r="V6239" s="8"/>
      <c r="W6239" s="8"/>
    </row>
    <row r="6240" spans="1:23" ht="14.25" customHeight="1">
      <c r="A6240" s="7">
        <v>37295</v>
      </c>
      <c r="B6240" s="8">
        <v>2.1877</v>
      </c>
      <c r="C6240" s="8">
        <v>3.2084999999999999</v>
      </c>
      <c r="D6240" s="8">
        <v>1.0207999999999999</v>
      </c>
      <c r="E6240" s="8">
        <v>4.28</v>
      </c>
      <c r="F6240" s="8">
        <v>4.9000000000000004</v>
      </c>
      <c r="G6240" s="8">
        <v>118.98</v>
      </c>
      <c r="H6240" s="8"/>
      <c r="I6240" s="8"/>
      <c r="J6240" s="8"/>
      <c r="N6240" s="7"/>
      <c r="O6240" s="8"/>
      <c r="P6240" s="8"/>
      <c r="Q6240" s="8"/>
      <c r="R6240" s="8"/>
      <c r="S6240" s="8"/>
      <c r="T6240" s="8"/>
      <c r="U6240" s="8"/>
      <c r="V6240" s="8"/>
      <c r="W6240" s="8"/>
    </row>
    <row r="6241" spans="1:23" ht="14.25" customHeight="1">
      <c r="A6241" s="7">
        <v>37294</v>
      </c>
      <c r="B6241" s="8">
        <v>2.1876000000000002</v>
      </c>
      <c r="C6241" s="8">
        <v>3.2490999999999999</v>
      </c>
      <c r="D6241" s="8">
        <v>1.0614999999999997</v>
      </c>
      <c r="E6241" s="8">
        <v>4.33</v>
      </c>
      <c r="F6241" s="8">
        <v>4.93</v>
      </c>
      <c r="G6241" s="8">
        <v>119.05</v>
      </c>
      <c r="H6241" s="8"/>
      <c r="I6241" s="8"/>
      <c r="J6241" s="8"/>
      <c r="N6241" s="7"/>
      <c r="O6241" s="8"/>
      <c r="P6241" s="8"/>
      <c r="Q6241" s="8"/>
      <c r="R6241" s="8"/>
      <c r="S6241" s="8"/>
      <c r="T6241" s="8"/>
      <c r="U6241" s="8"/>
      <c r="V6241" s="8"/>
      <c r="W6241" s="8"/>
    </row>
    <row r="6242" spans="1:23" ht="14.25" customHeight="1">
      <c r="A6242" s="7">
        <v>37293</v>
      </c>
      <c r="B6242" s="8">
        <v>2.2673000000000001</v>
      </c>
      <c r="C6242" s="8">
        <v>3.1897000000000002</v>
      </c>
      <c r="D6242" s="8">
        <v>0.92240000000000011</v>
      </c>
      <c r="E6242" s="8">
        <v>4.3</v>
      </c>
      <c r="F6242" s="8">
        <v>4.92</v>
      </c>
      <c r="G6242" s="8">
        <v>119.3</v>
      </c>
      <c r="H6242" s="8"/>
      <c r="I6242" s="8"/>
      <c r="J6242" s="8"/>
      <c r="N6242" s="7"/>
      <c r="O6242" s="8"/>
      <c r="P6242" s="8"/>
      <c r="Q6242" s="8"/>
      <c r="R6242" s="8"/>
      <c r="S6242" s="8"/>
      <c r="T6242" s="8"/>
      <c r="U6242" s="8"/>
      <c r="V6242" s="8"/>
      <c r="W6242" s="8"/>
    </row>
    <row r="6243" spans="1:23" ht="14.25" customHeight="1">
      <c r="A6243" s="7">
        <v>37292</v>
      </c>
      <c r="B6243" s="8">
        <v>2.1993999999999998</v>
      </c>
      <c r="C6243" s="8">
        <v>3.1892999999999998</v>
      </c>
      <c r="D6243" s="8">
        <v>0.9899</v>
      </c>
      <c r="E6243" s="8">
        <v>4.29</v>
      </c>
      <c r="F6243" s="8">
        <v>4.92</v>
      </c>
      <c r="G6243" s="8">
        <v>119.4</v>
      </c>
      <c r="H6243" s="8"/>
      <c r="I6243" s="8"/>
      <c r="J6243" s="8"/>
      <c r="N6243" s="7"/>
      <c r="O6243" s="8"/>
      <c r="P6243" s="8"/>
      <c r="Q6243" s="8"/>
      <c r="R6243" s="8"/>
      <c r="S6243" s="8"/>
      <c r="T6243" s="8"/>
      <c r="U6243" s="8"/>
      <c r="V6243" s="8"/>
      <c r="W6243" s="8"/>
    </row>
    <row r="6244" spans="1:23" ht="14.25" customHeight="1">
      <c r="A6244" s="7">
        <v>37291</v>
      </c>
      <c r="B6244" s="8">
        <v>2.2322000000000002</v>
      </c>
      <c r="C6244" s="8">
        <v>3.218</v>
      </c>
      <c r="D6244" s="8">
        <v>0.98579999999999979</v>
      </c>
      <c r="E6244" s="8">
        <v>4.29</v>
      </c>
      <c r="F6244" s="8">
        <v>4.9400000000000004</v>
      </c>
      <c r="G6244" s="8">
        <v>118.86</v>
      </c>
      <c r="H6244" s="8"/>
      <c r="I6244" s="8"/>
      <c r="J6244" s="8"/>
      <c r="N6244" s="7"/>
      <c r="O6244" s="8"/>
      <c r="P6244" s="8"/>
      <c r="Q6244" s="8"/>
      <c r="R6244" s="8"/>
      <c r="S6244" s="8"/>
      <c r="T6244" s="8"/>
      <c r="U6244" s="8"/>
      <c r="V6244" s="8"/>
      <c r="W6244" s="8"/>
    </row>
    <row r="6245" spans="1:23" ht="14.25" customHeight="1">
      <c r="A6245" s="7">
        <v>37288</v>
      </c>
      <c r="B6245" s="8">
        <v>2.2378</v>
      </c>
      <c r="C6245" s="8">
        <v>3.2016</v>
      </c>
      <c r="D6245" s="8">
        <v>0.96379999999999999</v>
      </c>
      <c r="E6245" s="8">
        <v>4.37</v>
      </c>
      <c r="F6245" s="8">
        <v>5.0199999999999996</v>
      </c>
      <c r="G6245" s="8">
        <v>119.79</v>
      </c>
      <c r="H6245" s="8"/>
      <c r="I6245" s="8"/>
      <c r="J6245" s="8"/>
      <c r="N6245" s="7"/>
      <c r="O6245" s="8"/>
      <c r="P6245" s="8"/>
      <c r="Q6245" s="8"/>
      <c r="R6245" s="8"/>
      <c r="S6245" s="8"/>
      <c r="T6245" s="8"/>
      <c r="U6245" s="8"/>
      <c r="V6245" s="8"/>
      <c r="W6245" s="8"/>
    </row>
    <row r="6246" spans="1:23" ht="14.25" customHeight="1">
      <c r="A6246" s="7">
        <v>37287</v>
      </c>
      <c r="B6246" s="8">
        <v>2.3163999999999998</v>
      </c>
      <c r="C6246" s="8">
        <v>3.2185999999999999</v>
      </c>
      <c r="D6246" s="8">
        <v>0.90220000000000011</v>
      </c>
      <c r="E6246" s="8">
        <v>4.42</v>
      </c>
      <c r="F6246" s="8">
        <v>5.07</v>
      </c>
      <c r="G6246" s="8">
        <v>120.23</v>
      </c>
      <c r="H6246" s="8"/>
      <c r="I6246" s="8"/>
      <c r="J6246" s="8"/>
      <c r="N6246" s="7"/>
      <c r="O6246" s="8"/>
      <c r="P6246" s="8"/>
      <c r="Q6246" s="8"/>
      <c r="R6246" s="8"/>
      <c r="S6246" s="8"/>
      <c r="T6246" s="8"/>
      <c r="U6246" s="8"/>
      <c r="V6246" s="8"/>
      <c r="W6246" s="8"/>
    </row>
    <row r="6247" spans="1:23" ht="14.25" customHeight="1">
      <c r="A6247" s="7">
        <v>37286</v>
      </c>
      <c r="B6247" s="8">
        <v>2.3022</v>
      </c>
      <c r="C6247" s="8">
        <v>3.2151999999999998</v>
      </c>
      <c r="D6247" s="8">
        <v>0.91299999999999981</v>
      </c>
      <c r="E6247" s="8">
        <v>4.37</v>
      </c>
      <c r="F6247" s="8">
        <v>5.0199999999999996</v>
      </c>
      <c r="G6247" s="8">
        <v>119.73</v>
      </c>
      <c r="H6247" s="8"/>
      <c r="I6247" s="8"/>
      <c r="J6247" s="8"/>
      <c r="N6247" s="7"/>
      <c r="O6247" s="8"/>
      <c r="P6247" s="8"/>
      <c r="Q6247" s="8"/>
      <c r="R6247" s="8"/>
      <c r="S6247" s="8"/>
      <c r="T6247" s="8"/>
      <c r="U6247" s="8"/>
      <c r="V6247" s="8"/>
      <c r="W6247" s="8"/>
    </row>
    <row r="6248" spans="1:23" ht="14.25" customHeight="1">
      <c r="A6248" s="7">
        <v>37285</v>
      </c>
      <c r="B6248" s="8">
        <v>1.8731</v>
      </c>
      <c r="C6248" s="8">
        <v>3.81</v>
      </c>
      <c r="D6248" s="8">
        <v>1.9369000000000001</v>
      </c>
      <c r="E6248" s="8">
        <v>4.3499999999999996</v>
      </c>
      <c r="F6248" s="8">
        <v>5.0199999999999996</v>
      </c>
      <c r="G6248" s="8">
        <v>119.62</v>
      </c>
      <c r="H6248" s="8"/>
      <c r="I6248" s="8"/>
      <c r="J6248" s="8"/>
      <c r="N6248" s="7"/>
      <c r="O6248" s="8"/>
      <c r="P6248" s="8"/>
      <c r="Q6248" s="8"/>
      <c r="R6248" s="8"/>
      <c r="S6248" s="8"/>
      <c r="T6248" s="8"/>
      <c r="U6248" s="8"/>
      <c r="V6248" s="8"/>
      <c r="W6248" s="8"/>
    </row>
    <row r="6249" spans="1:23" ht="14.25" customHeight="1">
      <c r="A6249" s="7">
        <v>37284</v>
      </c>
      <c r="B6249" s="8">
        <v>2.3582999999999998</v>
      </c>
      <c r="C6249" s="8">
        <v>3.1583999999999999</v>
      </c>
      <c r="D6249" s="8">
        <v>0.80010000000000003</v>
      </c>
      <c r="E6249" s="8">
        <v>4.4800000000000004</v>
      </c>
      <c r="F6249" s="8">
        <v>5.12</v>
      </c>
      <c r="G6249" s="8">
        <v>120.04</v>
      </c>
      <c r="H6249" s="8"/>
      <c r="I6249" s="8"/>
      <c r="J6249" s="8"/>
      <c r="N6249" s="7"/>
      <c r="O6249" s="8"/>
      <c r="P6249" s="8"/>
      <c r="Q6249" s="8"/>
      <c r="R6249" s="8"/>
      <c r="S6249" s="8"/>
      <c r="T6249" s="8"/>
      <c r="U6249" s="8"/>
      <c r="V6249" s="8"/>
      <c r="W6249" s="8"/>
    </row>
    <row r="6250" spans="1:23" ht="14.25" customHeight="1">
      <c r="A6250" s="7">
        <v>37281</v>
      </c>
      <c r="B6250" s="8">
        <v>2.4083999999999999</v>
      </c>
      <c r="C6250" s="8">
        <v>3.0794999999999999</v>
      </c>
      <c r="D6250" s="8">
        <v>0.67110000000000003</v>
      </c>
      <c r="E6250" s="8">
        <v>4.46</v>
      </c>
      <c r="F6250" s="8">
        <v>5.0999999999999996</v>
      </c>
      <c r="G6250" s="8">
        <v>119.83</v>
      </c>
      <c r="H6250" s="8"/>
      <c r="I6250" s="8"/>
      <c r="J6250" s="8"/>
      <c r="N6250" s="7"/>
      <c r="O6250" s="8"/>
      <c r="P6250" s="8"/>
      <c r="Q6250" s="8"/>
      <c r="R6250" s="8"/>
      <c r="S6250" s="8"/>
      <c r="T6250" s="8"/>
      <c r="U6250" s="8"/>
      <c r="V6250" s="8"/>
      <c r="W6250" s="8"/>
    </row>
    <row r="6251" spans="1:23" ht="14.25" customHeight="1">
      <c r="A6251" s="7">
        <v>37280</v>
      </c>
      <c r="B6251" s="8">
        <v>2.282</v>
      </c>
      <c r="C6251" s="8">
        <v>3.2581000000000002</v>
      </c>
      <c r="D6251" s="8">
        <v>0.97610000000000019</v>
      </c>
      <c r="E6251" s="8">
        <v>4.4000000000000004</v>
      </c>
      <c r="F6251" s="8">
        <v>5.07</v>
      </c>
      <c r="G6251" s="8">
        <v>118.62</v>
      </c>
      <c r="H6251" s="8"/>
      <c r="I6251" s="8"/>
      <c r="J6251" s="8"/>
      <c r="N6251" s="7"/>
      <c r="O6251" s="8"/>
      <c r="P6251" s="8"/>
      <c r="Q6251" s="8"/>
      <c r="R6251" s="8"/>
      <c r="S6251" s="8"/>
      <c r="T6251" s="8"/>
      <c r="U6251" s="8"/>
      <c r="V6251" s="8"/>
      <c r="W6251" s="8"/>
    </row>
    <row r="6252" spans="1:23" ht="14.25" customHeight="1">
      <c r="A6252" s="7">
        <v>37279</v>
      </c>
      <c r="B6252" s="8">
        <v>2.4150999999999998</v>
      </c>
      <c r="C6252" s="8">
        <v>3.1897000000000002</v>
      </c>
      <c r="D6252" s="8">
        <v>0.7746000000000004</v>
      </c>
      <c r="E6252" s="8">
        <v>4.3600000000000003</v>
      </c>
      <c r="F6252" s="8">
        <v>5.05</v>
      </c>
      <c r="G6252" s="8">
        <v>118.47</v>
      </c>
      <c r="H6252" s="8"/>
      <c r="I6252" s="8"/>
      <c r="J6252" s="8"/>
      <c r="N6252" s="7"/>
      <c r="O6252" s="8"/>
      <c r="P6252" s="8"/>
      <c r="Q6252" s="8"/>
      <c r="R6252" s="8"/>
      <c r="S6252" s="8"/>
      <c r="T6252" s="8"/>
      <c r="U6252" s="8"/>
      <c r="V6252" s="8"/>
      <c r="W6252" s="8"/>
    </row>
    <row r="6253" spans="1:23" ht="14.25" customHeight="1">
      <c r="A6253" s="7">
        <v>37278</v>
      </c>
      <c r="B6253" s="8">
        <v>2.3195000000000001</v>
      </c>
      <c r="C6253" s="8">
        <v>3.3182</v>
      </c>
      <c r="D6253" s="8">
        <v>0.99869999999999992</v>
      </c>
      <c r="E6253" s="8">
        <v>4.2699999999999996</v>
      </c>
      <c r="F6253" s="8">
        <v>4.96</v>
      </c>
      <c r="G6253" s="8">
        <v>117.75</v>
      </c>
      <c r="H6253" s="8"/>
      <c r="I6253" s="8"/>
      <c r="J6253" s="8"/>
      <c r="N6253" s="7"/>
      <c r="O6253" s="8"/>
      <c r="P6253" s="8"/>
      <c r="Q6253" s="8"/>
      <c r="R6253" s="8"/>
      <c r="S6253" s="8"/>
      <c r="T6253" s="8"/>
      <c r="U6253" s="8"/>
      <c r="V6253" s="8"/>
      <c r="W6253" s="8"/>
    </row>
    <row r="6254" spans="1:23" ht="14.25" customHeight="1">
      <c r="A6254" s="7">
        <v>37277</v>
      </c>
      <c r="B6254" s="8">
        <v>2.3056999999999999</v>
      </c>
      <c r="C6254" s="8">
        <v>3.2563</v>
      </c>
      <c r="D6254" s="8">
        <v>0.95060000000000011</v>
      </c>
      <c r="E6254" s="8">
        <v>4.2300000000000004</v>
      </c>
      <c r="F6254" s="8">
        <v>4.9400000000000004</v>
      </c>
      <c r="G6254" s="8">
        <v>117.66</v>
      </c>
      <c r="H6254" s="8"/>
      <c r="I6254" s="8"/>
      <c r="J6254" s="8"/>
      <c r="N6254" s="7"/>
      <c r="O6254" s="8"/>
      <c r="P6254" s="8"/>
      <c r="Q6254" s="8"/>
      <c r="R6254" s="8"/>
      <c r="S6254" s="8"/>
      <c r="T6254" s="8"/>
      <c r="U6254" s="8"/>
      <c r="V6254" s="8"/>
      <c r="W6254" s="8"/>
    </row>
    <row r="6255" spans="1:23" ht="14.25" customHeight="1">
      <c r="A6255" s="7">
        <v>37274</v>
      </c>
      <c r="B6255" s="8">
        <v>2.3130000000000002</v>
      </c>
      <c r="C6255" s="8">
        <v>3.2968000000000002</v>
      </c>
      <c r="D6255" s="8">
        <v>0.98380000000000001</v>
      </c>
      <c r="E6255" s="8">
        <v>4.2300000000000004</v>
      </c>
      <c r="F6255" s="8">
        <v>4.9400000000000004</v>
      </c>
      <c r="G6255" s="8">
        <v>117.51</v>
      </c>
      <c r="H6255" s="8"/>
      <c r="I6255" s="8"/>
      <c r="J6255" s="8"/>
      <c r="N6255" s="7"/>
      <c r="O6255" s="8"/>
      <c r="P6255" s="8"/>
      <c r="Q6255" s="8"/>
      <c r="R6255" s="8"/>
      <c r="S6255" s="8"/>
      <c r="T6255" s="8"/>
      <c r="U6255" s="8"/>
      <c r="V6255" s="8"/>
      <c r="W6255" s="8"/>
    </row>
    <row r="6256" spans="1:23" ht="14.25" customHeight="1">
      <c r="A6256" s="7">
        <v>37273</v>
      </c>
      <c r="B6256" s="8">
        <v>1.7164999999999999</v>
      </c>
      <c r="C6256" s="8">
        <v>3.4510999999999998</v>
      </c>
      <c r="D6256" s="8">
        <v>1.7345999999999999</v>
      </c>
      <c r="E6256" s="8">
        <v>4.28</v>
      </c>
      <c r="F6256" s="8">
        <v>4.9800000000000004</v>
      </c>
      <c r="G6256" s="8">
        <v>117.83</v>
      </c>
      <c r="H6256" s="8"/>
      <c r="I6256" s="8"/>
      <c r="J6256" s="8"/>
      <c r="N6256" s="7"/>
      <c r="O6256" s="8"/>
      <c r="P6256" s="8"/>
      <c r="Q6256" s="8"/>
      <c r="R6256" s="8"/>
      <c r="S6256" s="8"/>
      <c r="T6256" s="8"/>
      <c r="U6256" s="8"/>
      <c r="V6256" s="8"/>
      <c r="W6256" s="8"/>
    </row>
    <row r="6257" spans="1:23" ht="14.25" customHeight="1">
      <c r="A6257" s="7">
        <v>37272</v>
      </c>
      <c r="B6257" s="8">
        <v>1.7403</v>
      </c>
      <c r="C6257" s="8">
        <v>3.4413999999999998</v>
      </c>
      <c r="D6257" s="8">
        <v>1.7010999999999998</v>
      </c>
      <c r="E6257" s="8">
        <v>4.16</v>
      </c>
      <c r="F6257" s="8">
        <v>4.88</v>
      </c>
      <c r="G6257" s="8">
        <v>117.58</v>
      </c>
      <c r="H6257" s="8"/>
      <c r="I6257" s="8"/>
      <c r="J6257" s="8"/>
      <c r="N6257" s="7"/>
      <c r="O6257" s="8"/>
      <c r="P6257" s="8"/>
      <c r="Q6257" s="8"/>
      <c r="R6257" s="8"/>
      <c r="S6257" s="8"/>
      <c r="T6257" s="8"/>
      <c r="U6257" s="8"/>
      <c r="V6257" s="8"/>
      <c r="W6257" s="8"/>
    </row>
    <row r="6258" spans="1:23" ht="14.25" customHeight="1">
      <c r="A6258" s="7">
        <v>37271</v>
      </c>
      <c r="B6258" s="8">
        <v>1.7264999999999999</v>
      </c>
      <c r="C6258" s="8">
        <v>3.5023</v>
      </c>
      <c r="D6258" s="8">
        <v>1.7758</v>
      </c>
      <c r="E6258" s="8">
        <v>4.1399999999999997</v>
      </c>
      <c r="F6258" s="8">
        <v>4.88</v>
      </c>
      <c r="G6258" s="8">
        <v>117.29</v>
      </c>
      <c r="H6258" s="8"/>
      <c r="I6258" s="8"/>
      <c r="J6258" s="8"/>
      <c r="N6258" s="7"/>
      <c r="O6258" s="8"/>
      <c r="P6258" s="8"/>
      <c r="Q6258" s="8"/>
      <c r="R6258" s="8"/>
      <c r="S6258" s="8"/>
      <c r="T6258" s="8"/>
      <c r="U6258" s="8"/>
      <c r="V6258" s="8"/>
      <c r="W6258" s="8"/>
    </row>
    <row r="6259" spans="1:23" ht="14.25" customHeight="1">
      <c r="A6259" s="7">
        <v>37270</v>
      </c>
      <c r="B6259" s="8">
        <v>1.6794</v>
      </c>
      <c r="C6259" s="8">
        <v>3.5114000000000001</v>
      </c>
      <c r="D6259" s="8">
        <v>1.8320000000000001</v>
      </c>
      <c r="E6259" s="8">
        <v>4.1500000000000004</v>
      </c>
      <c r="F6259" s="8">
        <v>4.91</v>
      </c>
      <c r="G6259" s="8">
        <v>116.51</v>
      </c>
      <c r="H6259" s="8"/>
      <c r="I6259" s="8"/>
      <c r="J6259" s="8"/>
      <c r="N6259" s="7"/>
      <c r="O6259" s="8"/>
      <c r="P6259" s="8"/>
      <c r="Q6259" s="8"/>
      <c r="R6259" s="8"/>
      <c r="S6259" s="8"/>
      <c r="T6259" s="8"/>
      <c r="U6259" s="8"/>
      <c r="V6259" s="8"/>
      <c r="W6259" s="8"/>
    </row>
    <row r="6260" spans="1:23" ht="14.25" customHeight="1">
      <c r="A6260" s="7">
        <v>37267</v>
      </c>
      <c r="B6260" s="8">
        <v>1.8756999999999999</v>
      </c>
      <c r="C6260" s="8">
        <v>3.4531999999999998</v>
      </c>
      <c r="D6260" s="8">
        <v>1.5774999999999999</v>
      </c>
      <c r="E6260" s="8">
        <v>4.1399999999999997</v>
      </c>
      <c r="F6260" s="8">
        <v>4.92</v>
      </c>
      <c r="G6260" s="8">
        <v>116.62</v>
      </c>
      <c r="H6260" s="8"/>
      <c r="I6260" s="8"/>
      <c r="J6260" s="8"/>
      <c r="N6260" s="7"/>
      <c r="O6260" s="8"/>
      <c r="P6260" s="8"/>
      <c r="Q6260" s="8"/>
      <c r="R6260" s="8"/>
      <c r="S6260" s="8"/>
      <c r="T6260" s="8"/>
      <c r="U6260" s="8"/>
      <c r="V6260" s="8"/>
      <c r="W6260" s="8"/>
    </row>
    <row r="6261" spans="1:23" ht="14.25" customHeight="1">
      <c r="A6261" s="7">
        <v>37266</v>
      </c>
      <c r="B6261" s="8">
        <v>1.8987000000000001</v>
      </c>
      <c r="C6261" s="8">
        <v>3.5783999999999998</v>
      </c>
      <c r="D6261" s="8">
        <v>1.6796999999999997</v>
      </c>
      <c r="E6261" s="8">
        <v>4.2699999999999996</v>
      </c>
      <c r="F6261" s="8">
        <v>5</v>
      </c>
      <c r="G6261" s="8">
        <v>116.87</v>
      </c>
      <c r="H6261" s="8"/>
      <c r="I6261" s="8"/>
      <c r="J6261" s="8"/>
      <c r="N6261" s="7"/>
      <c r="O6261" s="8"/>
      <c r="P6261" s="8"/>
      <c r="Q6261" s="8"/>
      <c r="R6261" s="8"/>
      <c r="S6261" s="8"/>
      <c r="T6261" s="8"/>
      <c r="U6261" s="8"/>
      <c r="V6261" s="8"/>
      <c r="W6261" s="8"/>
    </row>
    <row r="6262" spans="1:23" ht="14.25" customHeight="1">
      <c r="A6262" s="7">
        <v>37265</v>
      </c>
      <c r="B6262" s="8">
        <v>1.9039999999999999</v>
      </c>
      <c r="C6262" s="8">
        <v>3.5895999999999999</v>
      </c>
      <c r="D6262" s="8">
        <v>1.6856</v>
      </c>
      <c r="E6262" s="8">
        <v>4.38</v>
      </c>
      <c r="F6262" s="8">
        <v>5.0999999999999996</v>
      </c>
      <c r="G6262" s="8">
        <v>117.01</v>
      </c>
      <c r="H6262" s="8"/>
      <c r="I6262" s="8"/>
      <c r="J6262" s="8"/>
      <c r="N6262" s="7"/>
      <c r="O6262" s="8"/>
      <c r="P6262" s="8"/>
      <c r="Q6262" s="8"/>
      <c r="R6262" s="8"/>
      <c r="S6262" s="8"/>
      <c r="T6262" s="8"/>
      <c r="U6262" s="8"/>
      <c r="V6262" s="8"/>
      <c r="W6262" s="8"/>
    </row>
    <row r="6263" spans="1:23" ht="14.25" customHeight="1">
      <c r="A6263" s="7">
        <v>37264</v>
      </c>
      <c r="B6263" s="8">
        <v>1.9156</v>
      </c>
      <c r="C6263" s="8">
        <v>3.5225</v>
      </c>
      <c r="D6263" s="8">
        <v>1.6069</v>
      </c>
      <c r="E6263" s="8">
        <v>4.3899999999999997</v>
      </c>
      <c r="F6263" s="8">
        <v>5.0999999999999996</v>
      </c>
      <c r="G6263" s="8">
        <v>116.8</v>
      </c>
      <c r="H6263" s="8"/>
      <c r="I6263" s="8"/>
      <c r="J6263" s="8"/>
      <c r="N6263" s="7"/>
      <c r="O6263" s="8"/>
      <c r="P6263" s="8"/>
      <c r="Q6263" s="8"/>
      <c r="R6263" s="8"/>
      <c r="S6263" s="8"/>
      <c r="T6263" s="8"/>
      <c r="U6263" s="8"/>
      <c r="V6263" s="8"/>
      <c r="W6263" s="8"/>
    </row>
    <row r="6264" spans="1:23" ht="14.25" customHeight="1">
      <c r="A6264" s="7">
        <v>37263</v>
      </c>
      <c r="B6264" s="8">
        <v>2.6009000000000002</v>
      </c>
      <c r="C6264" s="8">
        <v>3.2002999999999999</v>
      </c>
      <c r="D6264" s="8">
        <v>0.59939999999999971</v>
      </c>
      <c r="E6264" s="8">
        <v>4.3899999999999997</v>
      </c>
      <c r="F6264" s="8">
        <v>5.09</v>
      </c>
      <c r="G6264" s="8">
        <v>116.51</v>
      </c>
      <c r="H6264" s="8"/>
      <c r="I6264" s="8"/>
      <c r="J6264" s="8"/>
      <c r="N6264" s="7"/>
      <c r="O6264" s="8"/>
      <c r="P6264" s="8"/>
      <c r="Q6264" s="8"/>
      <c r="R6264" s="8"/>
      <c r="S6264" s="8"/>
      <c r="T6264" s="8"/>
      <c r="U6264" s="8"/>
      <c r="V6264" s="8"/>
      <c r="W6264" s="8"/>
    </row>
    <row r="6265" spans="1:23" ht="14.25" customHeight="1">
      <c r="A6265" s="7">
        <v>37260</v>
      </c>
      <c r="B6265" s="8">
        <v>2.585</v>
      </c>
      <c r="C6265" s="8">
        <v>3.2096</v>
      </c>
      <c r="D6265" s="8">
        <v>0.62460000000000004</v>
      </c>
      <c r="E6265" s="8">
        <v>4.5</v>
      </c>
      <c r="F6265" s="8">
        <v>5.18</v>
      </c>
      <c r="G6265" s="8">
        <v>116.33</v>
      </c>
      <c r="H6265" s="8"/>
      <c r="I6265" s="8"/>
      <c r="J6265" s="8"/>
      <c r="N6265" s="7"/>
      <c r="O6265" s="8"/>
      <c r="P6265" s="8"/>
      <c r="Q6265" s="8"/>
      <c r="R6265" s="8"/>
      <c r="S6265" s="8"/>
      <c r="T6265" s="8"/>
      <c r="U6265" s="8"/>
      <c r="V6265" s="8"/>
      <c r="W6265" s="8"/>
    </row>
    <row r="6266" spans="1:23" ht="14.25" customHeight="1">
      <c r="A6266" s="7">
        <v>37259</v>
      </c>
      <c r="B6266" s="8"/>
      <c r="C6266" s="8"/>
      <c r="D6266" s="8"/>
      <c r="E6266" s="8">
        <v>4.4800000000000004</v>
      </c>
      <c r="F6266" s="8">
        <v>5.16</v>
      </c>
      <c r="G6266" s="8">
        <v>116.19</v>
      </c>
      <c r="H6266" s="8"/>
      <c r="I6266" s="8"/>
      <c r="J6266" s="8"/>
      <c r="N6266" s="7"/>
      <c r="O6266" s="8"/>
      <c r="P6266" s="8"/>
      <c r="Q6266" s="8"/>
      <c r="R6266" s="8"/>
      <c r="S6266" s="8"/>
      <c r="T6266" s="8"/>
      <c r="U6266" s="8"/>
      <c r="V6266" s="8"/>
      <c r="W6266" s="8"/>
    </row>
    <row r="6267" spans="1:23" ht="14.25" customHeight="1">
      <c r="A6267" s="7">
        <v>37258</v>
      </c>
      <c r="B6267" s="8"/>
      <c r="C6267" s="8"/>
      <c r="D6267" s="8"/>
      <c r="E6267" s="8">
        <v>4.5199999999999996</v>
      </c>
      <c r="F6267" s="8">
        <v>5.2</v>
      </c>
      <c r="G6267" s="8">
        <v>115.8</v>
      </c>
      <c r="H6267" s="8"/>
      <c r="I6267" s="8"/>
      <c r="J6267" s="8"/>
      <c r="N6267" s="7"/>
      <c r="O6267" s="8"/>
      <c r="P6267" s="8"/>
      <c r="Q6267" s="8"/>
      <c r="R6267" s="8"/>
      <c r="S6267" s="8"/>
      <c r="T6267" s="8"/>
      <c r="U6267" s="8"/>
      <c r="V6267" s="8"/>
      <c r="W6267" s="8"/>
    </row>
    <row r="6268" spans="1:23" ht="14.25" customHeight="1">
      <c r="A6268" s="7"/>
      <c r="B6268" s="8"/>
      <c r="C6268" s="8"/>
      <c r="D6268" s="8"/>
      <c r="E6268" s="8"/>
      <c r="F6268" s="8"/>
      <c r="G6268" s="8"/>
      <c r="H6268" s="8"/>
      <c r="I6268" s="8"/>
      <c r="N6268" s="7"/>
      <c r="O6268" s="8"/>
      <c r="P6268" s="8"/>
      <c r="Q6268" s="8"/>
      <c r="R6268" s="8"/>
      <c r="S6268" s="8"/>
      <c r="T6268" s="8"/>
      <c r="U6268" s="8"/>
      <c r="V6268" s="8"/>
      <c r="W6268" s="8"/>
    </row>
    <row r="6269" spans="1:23" ht="14.25" customHeight="1">
      <c r="A6269" s="7"/>
      <c r="B6269" s="8"/>
      <c r="C6269" s="8"/>
      <c r="D6269" s="8"/>
      <c r="E6269" s="8"/>
      <c r="F6269" s="8"/>
      <c r="G6269" s="8"/>
      <c r="H6269" s="8"/>
      <c r="I6269" s="8"/>
      <c r="N6269" s="7"/>
      <c r="O6269" s="8"/>
      <c r="P6269" s="8"/>
      <c r="Q6269" s="8"/>
      <c r="R6269" s="8"/>
      <c r="S6269" s="8"/>
      <c r="T6269" s="8"/>
      <c r="U6269" s="8"/>
      <c r="V6269" s="8"/>
      <c r="W6269" s="8"/>
    </row>
    <row r="6270" spans="1:23" ht="14.25" customHeight="1">
      <c r="A6270" s="7"/>
      <c r="B6270" s="8"/>
      <c r="C6270" s="8"/>
      <c r="D6270" s="8"/>
      <c r="E6270" s="8"/>
      <c r="F6270" s="8"/>
      <c r="G6270" s="8"/>
      <c r="H6270" s="8"/>
      <c r="I6270" s="8"/>
      <c r="N6270" s="7"/>
      <c r="O6270" s="8"/>
      <c r="P6270" s="8"/>
      <c r="Q6270" s="8"/>
      <c r="R6270" s="8"/>
      <c r="S6270" s="8"/>
      <c r="T6270" s="8"/>
      <c r="U6270" s="8"/>
      <c r="V6270" s="8"/>
      <c r="W6270" s="8"/>
    </row>
    <row r="6271" spans="1:23" ht="14.25" customHeight="1">
      <c r="A6271" s="7"/>
      <c r="B6271" s="8"/>
      <c r="C6271" s="8"/>
      <c r="D6271" s="8"/>
      <c r="E6271" s="8"/>
      <c r="F6271" s="8"/>
      <c r="G6271" s="8"/>
      <c r="H6271" s="8"/>
      <c r="I6271" s="8"/>
      <c r="N6271" s="7"/>
      <c r="O6271" s="8"/>
      <c r="P6271" s="8"/>
      <c r="Q6271" s="8"/>
      <c r="R6271" s="8"/>
      <c r="S6271" s="8"/>
      <c r="T6271" s="8"/>
      <c r="U6271" s="8"/>
      <c r="V6271" s="8"/>
      <c r="W6271" s="8"/>
    </row>
    <row r="6272" spans="1:23" ht="14.25" customHeight="1">
      <c r="A6272" s="7"/>
      <c r="B6272" s="8"/>
      <c r="C6272" s="8"/>
      <c r="D6272" s="8"/>
      <c r="E6272" s="8"/>
      <c r="F6272" s="8"/>
      <c r="G6272" s="8"/>
      <c r="H6272" s="8"/>
      <c r="I6272" s="8"/>
      <c r="N6272" s="7"/>
      <c r="O6272" s="8"/>
      <c r="P6272" s="8"/>
      <c r="Q6272" s="8"/>
      <c r="R6272" s="8"/>
      <c r="S6272" s="8"/>
      <c r="T6272" s="8"/>
      <c r="U6272" s="8"/>
      <c r="V6272" s="8"/>
      <c r="W6272" s="8"/>
    </row>
    <row r="6273" spans="1:23" ht="14.25" customHeight="1">
      <c r="A6273" s="7"/>
      <c r="B6273" s="8"/>
      <c r="C6273" s="8"/>
      <c r="D6273" s="8"/>
      <c r="E6273" s="8"/>
      <c r="F6273" s="8"/>
      <c r="G6273" s="8"/>
      <c r="H6273" s="8"/>
      <c r="I6273" s="8"/>
      <c r="N6273" s="7"/>
      <c r="O6273" s="8"/>
      <c r="P6273" s="8"/>
      <c r="Q6273" s="8"/>
      <c r="R6273" s="8"/>
      <c r="S6273" s="8"/>
      <c r="T6273" s="8"/>
      <c r="U6273" s="8"/>
      <c r="V6273" s="8"/>
      <c r="W6273" s="8"/>
    </row>
    <row r="6274" spans="1:23" ht="14.25" customHeight="1">
      <c r="A6274" s="7"/>
      <c r="B6274" s="8"/>
      <c r="C6274" s="8"/>
      <c r="D6274" s="8"/>
      <c r="E6274" s="8"/>
      <c r="F6274" s="8"/>
      <c r="G6274" s="8"/>
      <c r="H6274" s="8"/>
      <c r="I6274" s="8"/>
      <c r="N6274" s="7"/>
      <c r="O6274" s="8"/>
      <c r="P6274" s="8"/>
      <c r="Q6274" s="8"/>
      <c r="R6274" s="8"/>
      <c r="S6274" s="8"/>
      <c r="T6274" s="8"/>
      <c r="U6274" s="8"/>
      <c r="V6274" s="8"/>
      <c r="W6274" s="8"/>
    </row>
    <row r="6275" spans="1:23" ht="14.25" customHeight="1">
      <c r="A6275" s="7"/>
      <c r="B6275" s="8"/>
      <c r="C6275" s="8"/>
      <c r="D6275" s="8"/>
      <c r="E6275" s="8"/>
      <c r="F6275" s="8"/>
      <c r="G6275" s="8"/>
      <c r="H6275" s="8"/>
      <c r="I6275" s="8"/>
      <c r="N6275" s="7"/>
      <c r="O6275" s="8"/>
      <c r="P6275" s="8"/>
      <c r="Q6275" s="8"/>
      <c r="R6275" s="8"/>
      <c r="S6275" s="8"/>
      <c r="T6275" s="8"/>
      <c r="U6275" s="8"/>
      <c r="V6275" s="8"/>
      <c r="W6275" s="8"/>
    </row>
    <row r="6276" spans="1:23" ht="14.25" customHeight="1">
      <c r="A6276" s="7"/>
      <c r="B6276" s="8"/>
      <c r="C6276" s="8"/>
      <c r="D6276" s="8"/>
      <c r="E6276" s="8"/>
      <c r="F6276" s="8"/>
      <c r="G6276" s="8"/>
      <c r="H6276" s="8"/>
      <c r="I6276" s="8"/>
      <c r="N6276" s="7"/>
      <c r="O6276" s="8"/>
      <c r="P6276" s="8"/>
      <c r="Q6276" s="8"/>
      <c r="R6276" s="8"/>
      <c r="S6276" s="8"/>
      <c r="T6276" s="8"/>
      <c r="U6276" s="8"/>
      <c r="V6276" s="8"/>
      <c r="W6276" s="8"/>
    </row>
    <row r="6277" spans="1:23" ht="14.25" customHeight="1">
      <c r="A6277" s="7"/>
      <c r="B6277" s="8"/>
      <c r="C6277" s="8"/>
      <c r="D6277" s="8"/>
      <c r="E6277" s="8"/>
      <c r="F6277" s="8"/>
      <c r="G6277" s="8"/>
      <c r="H6277" s="8"/>
      <c r="I6277" s="8"/>
      <c r="N6277" s="7"/>
      <c r="O6277" s="8"/>
      <c r="P6277" s="8"/>
      <c r="Q6277" s="8"/>
      <c r="R6277" s="8"/>
      <c r="S6277" s="8"/>
      <c r="T6277" s="8"/>
      <c r="U6277" s="8"/>
      <c r="V6277" s="8"/>
      <c r="W6277" s="8"/>
    </row>
    <row r="6278" spans="1:23" ht="14.25" customHeight="1">
      <c r="A6278" s="7"/>
      <c r="B6278" s="8"/>
      <c r="C6278" s="8"/>
      <c r="D6278" s="8"/>
      <c r="E6278" s="8"/>
      <c r="F6278" s="8"/>
      <c r="G6278" s="8"/>
      <c r="H6278" s="8"/>
      <c r="I6278" s="8"/>
      <c r="N6278" s="7"/>
      <c r="O6278" s="8"/>
      <c r="P6278" s="8"/>
      <c r="Q6278" s="8"/>
      <c r="R6278" s="8"/>
      <c r="S6278" s="8"/>
      <c r="T6278" s="8"/>
      <c r="U6278" s="8"/>
      <c r="V6278" s="8"/>
      <c r="W6278" s="8"/>
    </row>
    <row r="6279" spans="1:23" ht="14.25" customHeight="1">
      <c r="A6279" s="7"/>
      <c r="B6279" s="8"/>
      <c r="C6279" s="8"/>
      <c r="D6279" s="8"/>
      <c r="E6279" s="8"/>
      <c r="F6279" s="8"/>
      <c r="G6279" s="8"/>
      <c r="H6279" s="8"/>
      <c r="I6279" s="8"/>
      <c r="N6279" s="7"/>
      <c r="O6279" s="8"/>
      <c r="P6279" s="8"/>
      <c r="Q6279" s="8"/>
      <c r="R6279" s="8"/>
      <c r="S6279" s="8"/>
      <c r="T6279" s="8"/>
      <c r="U6279" s="8"/>
      <c r="V6279" s="8"/>
      <c r="W6279" s="8"/>
    </row>
    <row r="6280" spans="1:23" ht="14.25" customHeight="1">
      <c r="A6280" s="7"/>
      <c r="B6280" s="8"/>
      <c r="C6280" s="8"/>
      <c r="D6280" s="8"/>
      <c r="E6280" s="8"/>
      <c r="F6280" s="8"/>
      <c r="G6280" s="8"/>
      <c r="H6280" s="8"/>
      <c r="I6280" s="8"/>
      <c r="N6280" s="7"/>
      <c r="O6280" s="8"/>
      <c r="P6280" s="8"/>
      <c r="Q6280" s="8"/>
      <c r="R6280" s="8"/>
      <c r="S6280" s="8"/>
      <c r="T6280" s="8"/>
      <c r="U6280" s="8"/>
      <c r="V6280" s="8"/>
      <c r="W6280" s="8"/>
    </row>
    <row r="6281" spans="1:23" ht="14.25" customHeight="1">
      <c r="A6281" s="7"/>
      <c r="B6281" s="8"/>
      <c r="C6281" s="8"/>
      <c r="D6281" s="8"/>
      <c r="E6281" s="8"/>
      <c r="F6281" s="8"/>
      <c r="G6281" s="8"/>
      <c r="H6281" s="8"/>
      <c r="I6281" s="8"/>
      <c r="N6281" s="7"/>
      <c r="O6281" s="8"/>
      <c r="P6281" s="8"/>
      <c r="Q6281" s="8"/>
      <c r="R6281" s="8"/>
      <c r="S6281" s="8"/>
      <c r="T6281" s="8"/>
      <c r="U6281" s="8"/>
      <c r="V6281" s="8"/>
      <c r="W6281" s="8"/>
    </row>
    <row r="6282" spans="1:23" ht="14.25" customHeight="1">
      <c r="A6282" s="7"/>
      <c r="B6282" s="8"/>
      <c r="C6282" s="8"/>
      <c r="D6282" s="8"/>
      <c r="E6282" s="8"/>
      <c r="F6282" s="8"/>
      <c r="G6282" s="8"/>
      <c r="H6282" s="8"/>
      <c r="I6282" s="8"/>
      <c r="N6282" s="7"/>
      <c r="O6282" s="8"/>
      <c r="P6282" s="8"/>
      <c r="Q6282" s="8"/>
      <c r="R6282" s="8"/>
      <c r="S6282" s="8"/>
      <c r="T6282" s="8"/>
      <c r="U6282" s="8"/>
      <c r="V6282" s="8"/>
      <c r="W6282" s="8"/>
    </row>
    <row r="6283" spans="1:23" ht="14.25" customHeight="1">
      <c r="A6283" s="7"/>
      <c r="B6283" s="8"/>
      <c r="C6283" s="8"/>
      <c r="D6283" s="8"/>
      <c r="E6283" s="8"/>
      <c r="F6283" s="8"/>
      <c r="G6283" s="8"/>
      <c r="H6283" s="8"/>
      <c r="I6283" s="8"/>
      <c r="N6283" s="7"/>
      <c r="O6283" s="8"/>
      <c r="P6283" s="8"/>
      <c r="Q6283" s="8"/>
      <c r="R6283" s="8"/>
      <c r="S6283" s="8"/>
      <c r="T6283" s="8"/>
      <c r="U6283" s="8"/>
      <c r="V6283" s="8"/>
      <c r="W6283" s="8"/>
    </row>
    <row r="6284" spans="1:23" ht="14.25" customHeight="1">
      <c r="A6284" s="7"/>
      <c r="B6284" s="8"/>
      <c r="C6284" s="8"/>
      <c r="D6284" s="8"/>
      <c r="E6284" s="8"/>
      <c r="F6284" s="8"/>
      <c r="G6284" s="8"/>
      <c r="H6284" s="8"/>
      <c r="I6284" s="8"/>
      <c r="N6284" s="7"/>
      <c r="O6284" s="8"/>
      <c r="P6284" s="8"/>
      <c r="Q6284" s="8"/>
      <c r="R6284" s="8"/>
      <c r="S6284" s="8"/>
      <c r="T6284" s="8"/>
      <c r="U6284" s="8"/>
      <c r="V6284" s="8"/>
      <c r="W6284" s="8"/>
    </row>
    <row r="6285" spans="1:23" ht="14.25" customHeight="1">
      <c r="A6285" s="7"/>
      <c r="B6285" s="8"/>
      <c r="C6285" s="8"/>
      <c r="D6285" s="8"/>
      <c r="E6285" s="8"/>
      <c r="F6285" s="8"/>
      <c r="G6285" s="8"/>
      <c r="H6285" s="8"/>
      <c r="I6285" s="8"/>
      <c r="N6285" s="7"/>
      <c r="O6285" s="8"/>
      <c r="P6285" s="8"/>
      <c r="Q6285" s="8"/>
      <c r="R6285" s="8"/>
      <c r="S6285" s="8"/>
      <c r="T6285" s="8"/>
      <c r="U6285" s="8"/>
      <c r="V6285" s="8"/>
      <c r="W6285" s="8"/>
    </row>
    <row r="6286" spans="1:23" ht="14.25" customHeight="1">
      <c r="A6286" s="7"/>
      <c r="B6286" s="8"/>
      <c r="C6286" s="8"/>
      <c r="D6286" s="8"/>
      <c r="E6286" s="8"/>
      <c r="F6286" s="8"/>
      <c r="G6286" s="8"/>
      <c r="H6286" s="8"/>
      <c r="I6286" s="8"/>
      <c r="N6286" s="7"/>
      <c r="O6286" s="8"/>
      <c r="P6286" s="8"/>
      <c r="Q6286" s="8"/>
      <c r="R6286" s="8"/>
      <c r="S6286" s="8"/>
      <c r="T6286" s="8"/>
      <c r="U6286" s="8"/>
      <c r="V6286" s="8"/>
      <c r="W6286" s="8"/>
    </row>
    <row r="6287" spans="1:23" ht="14.25" customHeight="1">
      <c r="A6287" s="7"/>
      <c r="B6287" s="8"/>
      <c r="C6287" s="8"/>
      <c r="D6287" s="8"/>
      <c r="E6287" s="8"/>
      <c r="F6287" s="8"/>
      <c r="G6287" s="8"/>
      <c r="H6287" s="8"/>
      <c r="I6287" s="8"/>
      <c r="N6287" s="7"/>
      <c r="O6287" s="8"/>
      <c r="P6287" s="8"/>
      <c r="Q6287" s="8"/>
      <c r="R6287" s="8"/>
      <c r="S6287" s="8"/>
      <c r="T6287" s="8"/>
      <c r="U6287" s="8"/>
      <c r="V6287" s="8"/>
      <c r="W6287" s="8"/>
    </row>
    <row r="6288" spans="1:23" ht="14.25" customHeight="1">
      <c r="A6288" s="7"/>
      <c r="B6288" s="8"/>
      <c r="C6288" s="8"/>
      <c r="D6288" s="8"/>
      <c r="E6288" s="8"/>
      <c r="F6288" s="8"/>
      <c r="G6288" s="8"/>
      <c r="H6288" s="8"/>
      <c r="I6288" s="8"/>
      <c r="N6288" s="7"/>
      <c r="O6288" s="8"/>
      <c r="P6288" s="8"/>
      <c r="Q6288" s="8"/>
      <c r="R6288" s="8"/>
      <c r="S6288" s="8"/>
      <c r="T6288" s="8"/>
      <c r="U6288" s="8"/>
      <c r="V6288" s="8"/>
      <c r="W6288" s="8"/>
    </row>
    <row r="6289" spans="1:23" ht="14.25" customHeight="1">
      <c r="A6289" s="7"/>
      <c r="B6289" s="8"/>
      <c r="C6289" s="8"/>
      <c r="D6289" s="8"/>
      <c r="E6289" s="8"/>
      <c r="F6289" s="8"/>
      <c r="G6289" s="8"/>
      <c r="H6289" s="8"/>
      <c r="I6289" s="8"/>
      <c r="N6289" s="7"/>
      <c r="O6289" s="8"/>
      <c r="P6289" s="8"/>
      <c r="Q6289" s="8"/>
      <c r="R6289" s="8"/>
      <c r="S6289" s="8"/>
      <c r="T6289" s="8"/>
      <c r="U6289" s="8"/>
      <c r="V6289" s="8"/>
      <c r="W6289" s="8"/>
    </row>
    <row r="6290" spans="1:23" ht="14.25" customHeight="1">
      <c r="A6290" s="7"/>
      <c r="B6290" s="8"/>
      <c r="C6290" s="8"/>
      <c r="D6290" s="8"/>
      <c r="E6290" s="8"/>
      <c r="F6290" s="8"/>
      <c r="G6290" s="8"/>
      <c r="H6290" s="8"/>
      <c r="I6290" s="8"/>
      <c r="N6290" s="7"/>
      <c r="O6290" s="8"/>
      <c r="P6290" s="8"/>
      <c r="Q6290" s="8"/>
      <c r="R6290" s="8"/>
      <c r="S6290" s="8"/>
      <c r="T6290" s="8"/>
      <c r="U6290" s="8"/>
      <c r="V6290" s="8"/>
      <c r="W6290" s="8"/>
    </row>
    <row r="6291" spans="1:23" ht="14.25" customHeight="1">
      <c r="A6291" s="7"/>
      <c r="B6291" s="8"/>
      <c r="C6291" s="8"/>
      <c r="D6291" s="8"/>
      <c r="E6291" s="8"/>
      <c r="F6291" s="8"/>
      <c r="G6291" s="8"/>
      <c r="H6291" s="8"/>
      <c r="I6291" s="8"/>
      <c r="N6291" s="7"/>
      <c r="O6291" s="8"/>
      <c r="P6291" s="8"/>
      <c r="Q6291" s="8"/>
      <c r="R6291" s="8"/>
      <c r="S6291" s="8"/>
      <c r="T6291" s="8"/>
      <c r="U6291" s="8"/>
      <c r="V6291" s="8"/>
      <c r="W6291" s="8"/>
    </row>
    <row r="6292" spans="1:23" ht="14.25" customHeight="1">
      <c r="A6292" s="7"/>
      <c r="B6292" s="8"/>
      <c r="C6292" s="8"/>
      <c r="D6292" s="8"/>
      <c r="E6292" s="8"/>
      <c r="F6292" s="8"/>
      <c r="G6292" s="8"/>
      <c r="H6292" s="8"/>
      <c r="I6292" s="8"/>
      <c r="N6292" s="7"/>
      <c r="O6292" s="8"/>
      <c r="P6292" s="8"/>
      <c r="Q6292" s="8"/>
      <c r="R6292" s="8"/>
      <c r="S6292" s="8"/>
      <c r="T6292" s="8"/>
      <c r="U6292" s="8"/>
      <c r="V6292" s="8"/>
      <c r="W6292" s="8"/>
    </row>
    <row r="6293" spans="1:23" ht="14.25" customHeight="1">
      <c r="A6293" s="7"/>
      <c r="B6293" s="8"/>
      <c r="C6293" s="8"/>
      <c r="D6293" s="8"/>
      <c r="E6293" s="8"/>
      <c r="F6293" s="8"/>
      <c r="G6293" s="8"/>
      <c r="H6293" s="8"/>
      <c r="I6293" s="8"/>
      <c r="N6293" s="7"/>
      <c r="O6293" s="8"/>
      <c r="P6293" s="8"/>
      <c r="Q6293" s="8"/>
      <c r="R6293" s="8"/>
      <c r="S6293" s="8"/>
      <c r="T6293" s="8"/>
      <c r="U6293" s="8"/>
      <c r="V6293" s="8"/>
      <c r="W6293" s="8"/>
    </row>
    <row r="6294" spans="1:23" ht="14.25" customHeight="1">
      <c r="A6294" s="7"/>
      <c r="B6294" s="8"/>
      <c r="C6294" s="8"/>
      <c r="D6294" s="8"/>
      <c r="E6294" s="8"/>
      <c r="F6294" s="8"/>
      <c r="G6294" s="8"/>
      <c r="H6294" s="8"/>
      <c r="I6294" s="8"/>
      <c r="N6294" s="7"/>
      <c r="O6294" s="8"/>
      <c r="P6294" s="8"/>
      <c r="Q6294" s="8"/>
      <c r="R6294" s="8"/>
      <c r="S6294" s="8"/>
      <c r="T6294" s="8"/>
      <c r="U6294" s="8"/>
      <c r="V6294" s="8"/>
      <c r="W6294" s="8"/>
    </row>
    <row r="6295" spans="1:23" ht="14.25" customHeight="1">
      <c r="A6295" s="7"/>
      <c r="B6295" s="8"/>
      <c r="C6295" s="8"/>
      <c r="D6295" s="8"/>
      <c r="E6295" s="8"/>
      <c r="F6295" s="8"/>
      <c r="G6295" s="8"/>
      <c r="H6295" s="8"/>
      <c r="I6295" s="8"/>
      <c r="N6295" s="7"/>
      <c r="O6295" s="8"/>
      <c r="P6295" s="8"/>
      <c r="Q6295" s="8"/>
      <c r="R6295" s="8"/>
      <c r="S6295" s="8"/>
      <c r="T6295" s="8"/>
      <c r="U6295" s="8"/>
      <c r="V6295" s="8"/>
      <c r="W6295" s="8"/>
    </row>
    <row r="6296" spans="1:23" ht="14.25" customHeight="1">
      <c r="A6296" s="7"/>
      <c r="B6296" s="8"/>
      <c r="C6296" s="8"/>
      <c r="D6296" s="8"/>
      <c r="E6296" s="8"/>
      <c r="F6296" s="8"/>
      <c r="G6296" s="8"/>
      <c r="H6296" s="8"/>
      <c r="I6296" s="8"/>
    </row>
    <row r="6297" spans="1:23" ht="14.25" customHeight="1">
      <c r="A6297" s="7"/>
      <c r="B6297" s="8"/>
      <c r="C6297" s="8"/>
      <c r="D6297" s="8"/>
      <c r="E6297" s="8"/>
      <c r="F6297" s="8"/>
      <c r="G6297" s="8"/>
      <c r="H6297" s="8"/>
      <c r="I6297" s="8"/>
    </row>
    <row r="6298" spans="1:23" ht="14.25" customHeight="1">
      <c r="A6298" s="7"/>
      <c r="B6298" s="8"/>
      <c r="C6298" s="8"/>
      <c r="D6298" s="8"/>
      <c r="E6298" s="8"/>
      <c r="F6298" s="8"/>
      <c r="G6298" s="8"/>
      <c r="H6298" s="8"/>
      <c r="I6298" s="8"/>
    </row>
    <row r="6299" spans="1:23" ht="14.25" customHeight="1">
      <c r="A6299" s="7"/>
      <c r="B6299" s="8"/>
      <c r="C6299" s="8"/>
      <c r="D6299" s="8"/>
      <c r="E6299" s="8"/>
      <c r="F6299" s="8"/>
      <c r="G6299" s="8"/>
      <c r="H6299" s="8"/>
      <c r="I6299" s="8"/>
    </row>
    <row r="6300" spans="1:23" ht="14.25" customHeight="1">
      <c r="A6300" s="7"/>
      <c r="B6300" s="8"/>
      <c r="C6300" s="8"/>
      <c r="D6300" s="8"/>
      <c r="E6300" s="8"/>
      <c r="F6300" s="8"/>
      <c r="G6300" s="8"/>
      <c r="H6300" s="8"/>
      <c r="I6300" s="8"/>
    </row>
    <row r="6301" spans="1:23" ht="14.25" customHeight="1">
      <c r="A6301" s="7"/>
      <c r="B6301" s="8"/>
      <c r="C6301" s="8"/>
      <c r="D6301" s="8"/>
      <c r="E6301" s="8"/>
      <c r="F6301" s="8"/>
      <c r="G6301" s="8"/>
      <c r="H6301" s="8"/>
      <c r="I6301" s="8"/>
    </row>
    <row r="6302" spans="1:23" ht="14.25" customHeight="1">
      <c r="A6302" s="7"/>
      <c r="B6302" s="8"/>
      <c r="C6302" s="8"/>
      <c r="D6302" s="8"/>
      <c r="E6302" s="8"/>
      <c r="F6302" s="8"/>
      <c r="G6302" s="8"/>
      <c r="H6302" s="8"/>
      <c r="I6302" s="8"/>
    </row>
    <row r="6303" spans="1:23" ht="14.25" customHeight="1">
      <c r="A6303" s="7"/>
      <c r="B6303" s="8"/>
      <c r="C6303" s="8"/>
      <c r="D6303" s="8"/>
      <c r="E6303" s="8"/>
      <c r="F6303" s="8"/>
      <c r="G6303" s="8"/>
      <c r="H6303" s="8"/>
      <c r="I6303" s="8"/>
    </row>
    <row r="6304" spans="1:23" ht="14.25" customHeight="1">
      <c r="A6304" s="7"/>
      <c r="B6304" s="8"/>
      <c r="C6304" s="8"/>
      <c r="D6304" s="8"/>
      <c r="E6304" s="8"/>
      <c r="F6304" s="8"/>
      <c r="G6304" s="8"/>
      <c r="H6304" s="8"/>
      <c r="I6304" s="8"/>
    </row>
    <row r="6305" spans="1:9" ht="14.25" customHeight="1">
      <c r="A6305" s="7"/>
      <c r="B6305" s="8"/>
      <c r="C6305" s="8"/>
      <c r="D6305" s="8"/>
      <c r="E6305" s="8"/>
      <c r="F6305" s="8"/>
      <c r="G6305" s="8"/>
      <c r="H6305" s="8"/>
      <c r="I6305" s="8"/>
    </row>
    <row r="6306" spans="1:9" ht="14.25" customHeight="1">
      <c r="A6306" s="7"/>
      <c r="B6306" s="8"/>
      <c r="C6306" s="8"/>
      <c r="D6306" s="8"/>
      <c r="E6306" s="8"/>
      <c r="F6306" s="8"/>
      <c r="G6306" s="8"/>
      <c r="H6306" s="8"/>
      <c r="I6306" s="8"/>
    </row>
    <row r="6307" spans="1:9" ht="14.25" customHeight="1">
      <c r="A6307" s="7"/>
      <c r="B6307" s="8"/>
      <c r="C6307" s="8"/>
      <c r="D6307" s="8"/>
      <c r="E6307" s="8"/>
      <c r="F6307" s="8"/>
      <c r="G6307" s="8"/>
      <c r="H6307" s="8"/>
      <c r="I6307" s="8"/>
    </row>
    <row r="6308" spans="1:9" ht="14.25" customHeight="1">
      <c r="A6308" s="7"/>
      <c r="B6308" s="8"/>
      <c r="C6308" s="8"/>
      <c r="D6308" s="8"/>
      <c r="E6308" s="8"/>
      <c r="F6308" s="8"/>
      <c r="G6308" s="8"/>
      <c r="H6308" s="8"/>
      <c r="I6308" s="8"/>
    </row>
    <row r="6309" spans="1:9" ht="14.25" customHeight="1">
      <c r="A6309" s="7"/>
      <c r="B6309" s="8"/>
      <c r="C6309" s="8"/>
      <c r="D6309" s="8"/>
      <c r="E6309" s="8"/>
      <c r="F6309" s="8"/>
      <c r="G6309" s="8"/>
      <c r="H6309" s="8"/>
      <c r="I6309" s="8"/>
    </row>
    <row r="6310" spans="1:9" ht="14.25" customHeight="1">
      <c r="A6310" s="7"/>
      <c r="B6310" s="8"/>
      <c r="C6310" s="8"/>
      <c r="D6310" s="8"/>
      <c r="E6310" s="8"/>
      <c r="F6310" s="8"/>
      <c r="G6310" s="8"/>
      <c r="H6310" s="8"/>
      <c r="I6310" s="8"/>
    </row>
    <row r="6311" spans="1:9" ht="14.25" customHeight="1">
      <c r="A6311" s="7"/>
      <c r="B6311" s="8"/>
      <c r="C6311" s="8"/>
      <c r="D6311" s="8"/>
      <c r="E6311" s="8"/>
      <c r="F6311" s="8"/>
      <c r="G6311" s="8"/>
      <c r="H6311" s="8"/>
      <c r="I6311" s="8"/>
    </row>
    <row r="6312" spans="1:9" ht="14.25" customHeight="1">
      <c r="A6312" s="7"/>
      <c r="B6312" s="8"/>
      <c r="C6312" s="8"/>
      <c r="D6312" s="8"/>
      <c r="E6312" s="8"/>
      <c r="F6312" s="8"/>
      <c r="G6312" s="8"/>
      <c r="H6312" s="8"/>
      <c r="I6312" s="8"/>
    </row>
    <row r="6313" spans="1:9" ht="14.25" customHeight="1">
      <c r="A6313" s="7"/>
      <c r="B6313" s="8"/>
      <c r="C6313" s="8"/>
      <c r="D6313" s="8"/>
      <c r="E6313" s="8"/>
      <c r="F6313" s="8"/>
      <c r="G6313" s="8"/>
      <c r="H6313" s="8"/>
      <c r="I6313" s="8"/>
    </row>
    <row r="6314" spans="1:9" ht="14.25" customHeight="1">
      <c r="A6314" s="7"/>
      <c r="B6314" s="8"/>
      <c r="C6314" s="8"/>
      <c r="D6314" s="8"/>
      <c r="E6314" s="8"/>
      <c r="F6314" s="8"/>
      <c r="G6314" s="8"/>
      <c r="H6314" s="8"/>
      <c r="I6314" s="8"/>
    </row>
    <row r="6315" spans="1:9" ht="14.25" customHeight="1">
      <c r="A6315" s="7"/>
      <c r="B6315" s="8"/>
      <c r="C6315" s="8"/>
      <c r="D6315" s="8"/>
      <c r="E6315" s="8"/>
      <c r="F6315" s="8"/>
      <c r="G6315" s="8"/>
      <c r="H6315" s="8"/>
      <c r="I6315" s="8"/>
    </row>
    <row r="6316" spans="1:9" ht="14.25" customHeight="1">
      <c r="A6316" s="7"/>
      <c r="B6316" s="8"/>
      <c r="C6316" s="8"/>
      <c r="D6316" s="8"/>
      <c r="E6316" s="8"/>
      <c r="F6316" s="8"/>
      <c r="G6316" s="8"/>
      <c r="H6316" s="8"/>
      <c r="I6316" s="8"/>
    </row>
    <row r="6317" spans="1:9" ht="14.25" customHeight="1">
      <c r="A6317" s="7"/>
      <c r="B6317" s="8"/>
      <c r="C6317" s="8"/>
      <c r="D6317" s="8"/>
      <c r="E6317" s="8"/>
      <c r="F6317" s="8"/>
      <c r="G6317" s="8"/>
      <c r="H6317" s="8"/>
      <c r="I6317" s="8"/>
    </row>
    <row r="6318" spans="1:9" ht="14.25" customHeight="1">
      <c r="A6318" s="7"/>
      <c r="B6318" s="8"/>
      <c r="C6318" s="8"/>
      <c r="D6318" s="8"/>
      <c r="E6318" s="8"/>
      <c r="F6318" s="8"/>
      <c r="G6318" s="8"/>
      <c r="H6318" s="8"/>
      <c r="I6318" s="8"/>
    </row>
    <row r="6319" spans="1:9" ht="14.25" customHeight="1">
      <c r="A6319" s="7"/>
      <c r="B6319" s="8"/>
      <c r="C6319" s="8"/>
      <c r="D6319" s="8"/>
      <c r="E6319" s="8"/>
      <c r="F6319" s="8"/>
      <c r="G6319" s="8"/>
      <c r="H6319" s="8"/>
      <c r="I6319" s="8"/>
    </row>
    <row r="6320" spans="1:9" ht="14.25" customHeight="1">
      <c r="A6320" s="7"/>
      <c r="B6320" s="8"/>
      <c r="C6320" s="8"/>
      <c r="D6320" s="8"/>
      <c r="E6320" s="8"/>
      <c r="F6320" s="8"/>
      <c r="G6320" s="8"/>
      <c r="H6320" s="8"/>
      <c r="I6320" s="8"/>
    </row>
    <row r="6321" spans="1:9" ht="14.25" customHeight="1">
      <c r="A6321" s="7"/>
      <c r="B6321" s="8"/>
      <c r="C6321" s="8"/>
      <c r="D6321" s="8"/>
      <c r="E6321" s="8"/>
      <c r="F6321" s="8"/>
      <c r="G6321" s="8"/>
      <c r="H6321" s="8"/>
      <c r="I6321" s="8"/>
    </row>
    <row r="6322" spans="1:9" ht="14.25" customHeight="1">
      <c r="A6322" s="7"/>
      <c r="B6322" s="8"/>
      <c r="C6322" s="8"/>
      <c r="D6322" s="8"/>
      <c r="E6322" s="8"/>
      <c r="F6322" s="8"/>
      <c r="G6322" s="8"/>
      <c r="H6322" s="8"/>
      <c r="I6322" s="8"/>
    </row>
    <row r="6323" spans="1:9" ht="14.25" customHeight="1">
      <c r="A6323" s="7"/>
      <c r="B6323" s="8"/>
      <c r="C6323" s="8"/>
      <c r="D6323" s="8"/>
      <c r="E6323" s="8"/>
      <c r="F6323" s="8"/>
      <c r="G6323" s="8"/>
      <c r="H6323" s="8"/>
      <c r="I6323" s="8"/>
    </row>
    <row r="6324" spans="1:9" ht="14.25" customHeight="1">
      <c r="A6324" s="7"/>
      <c r="B6324" s="8"/>
      <c r="C6324" s="8"/>
      <c r="D6324" s="8"/>
      <c r="E6324" s="8"/>
      <c r="F6324" s="8"/>
      <c r="G6324" s="8"/>
      <c r="H6324" s="8"/>
      <c r="I6324" s="8"/>
    </row>
    <row r="6325" spans="1:9" ht="14.25" customHeight="1">
      <c r="A6325" s="7"/>
      <c r="B6325" s="8"/>
      <c r="C6325" s="8"/>
      <c r="D6325" s="8"/>
      <c r="E6325" s="8"/>
      <c r="F6325" s="8"/>
      <c r="G6325" s="8"/>
      <c r="H6325" s="8"/>
      <c r="I6325" s="8"/>
    </row>
    <row r="6326" spans="1:9" ht="14.25" customHeight="1">
      <c r="A6326" s="7"/>
      <c r="B6326" s="8"/>
      <c r="C6326" s="8"/>
      <c r="D6326" s="8"/>
      <c r="E6326" s="8"/>
      <c r="F6326" s="8"/>
      <c r="G6326" s="8"/>
      <c r="H6326" s="8"/>
      <c r="I6326" s="8"/>
    </row>
    <row r="6327" spans="1:9" ht="14.25" customHeight="1">
      <c r="A6327" s="7"/>
      <c r="B6327" s="8"/>
      <c r="C6327" s="8"/>
      <c r="D6327" s="8"/>
      <c r="E6327" s="8"/>
      <c r="F6327" s="8"/>
      <c r="G6327" s="8"/>
      <c r="H6327" s="8"/>
      <c r="I6327" s="8"/>
    </row>
    <row r="6328" spans="1:9" ht="14.25" customHeight="1">
      <c r="A6328" s="7"/>
      <c r="B6328" s="8"/>
      <c r="C6328" s="8"/>
      <c r="D6328" s="8"/>
      <c r="E6328" s="8"/>
      <c r="F6328" s="8"/>
      <c r="G6328" s="8"/>
      <c r="H6328" s="8"/>
      <c r="I6328" s="8"/>
    </row>
    <row r="6329" spans="1:9" ht="14.25" customHeight="1">
      <c r="A6329" s="7"/>
      <c r="B6329" s="8"/>
      <c r="C6329" s="8"/>
      <c r="D6329" s="8"/>
      <c r="E6329" s="8"/>
      <c r="F6329" s="8"/>
      <c r="G6329" s="8"/>
      <c r="H6329" s="8"/>
      <c r="I6329" s="8"/>
    </row>
    <row r="6330" spans="1:9" ht="14.25" customHeight="1">
      <c r="A6330" s="7"/>
      <c r="B6330" s="8"/>
      <c r="C6330" s="8"/>
      <c r="D6330" s="8"/>
      <c r="E6330" s="8"/>
      <c r="F6330" s="8"/>
      <c r="G6330" s="8"/>
      <c r="H6330" s="8"/>
      <c r="I6330" s="8"/>
    </row>
    <row r="6331" spans="1:9" ht="14.25" customHeight="1">
      <c r="A6331" s="7"/>
      <c r="B6331" s="8"/>
      <c r="C6331" s="8"/>
      <c r="D6331" s="8"/>
      <c r="E6331" s="8"/>
      <c r="F6331" s="8"/>
      <c r="G6331" s="8"/>
      <c r="H6331" s="8"/>
      <c r="I6331" s="8"/>
    </row>
    <row r="6332" spans="1:9" ht="14.25" customHeight="1">
      <c r="A6332" s="7"/>
      <c r="B6332" s="8"/>
      <c r="C6332" s="8"/>
      <c r="D6332" s="8"/>
      <c r="E6332" s="8"/>
      <c r="F6332" s="8"/>
      <c r="G6332" s="8"/>
      <c r="H6332" s="8"/>
      <c r="I6332" s="8"/>
    </row>
    <row r="6333" spans="1:9" ht="14.25" customHeight="1">
      <c r="A6333" s="7"/>
      <c r="B6333" s="8"/>
      <c r="C6333" s="8"/>
      <c r="D6333" s="8"/>
      <c r="E6333" s="8"/>
      <c r="F6333" s="8"/>
      <c r="G6333" s="8"/>
      <c r="H6333" s="8"/>
      <c r="I6333" s="8"/>
    </row>
    <row r="6334" spans="1:9" ht="14.25" customHeight="1">
      <c r="A6334" s="7"/>
      <c r="B6334" s="8"/>
      <c r="C6334" s="8"/>
      <c r="D6334" s="8"/>
      <c r="E6334" s="8"/>
      <c r="F6334" s="8"/>
      <c r="G6334" s="8"/>
      <c r="H6334" s="8"/>
      <c r="I6334" s="8"/>
    </row>
    <row r="6335" spans="1:9" ht="14.25" customHeight="1">
      <c r="A6335" s="7"/>
      <c r="B6335" s="8"/>
      <c r="C6335" s="8"/>
      <c r="D6335" s="8"/>
      <c r="E6335" s="8"/>
      <c r="F6335" s="8"/>
      <c r="G6335" s="8"/>
      <c r="H6335" s="8"/>
      <c r="I6335" s="8"/>
    </row>
    <row r="6336" spans="1:9" ht="14.25" customHeight="1">
      <c r="A6336" s="7"/>
      <c r="B6336" s="8"/>
      <c r="C6336" s="8"/>
      <c r="D6336" s="8"/>
      <c r="E6336" s="8"/>
      <c r="F6336" s="8"/>
      <c r="G6336" s="8"/>
      <c r="H6336" s="8"/>
      <c r="I6336" s="8"/>
    </row>
    <row r="6337" spans="1:9" ht="14.25" customHeight="1">
      <c r="A6337" s="7"/>
      <c r="B6337" s="8"/>
      <c r="C6337" s="8"/>
      <c r="D6337" s="8"/>
      <c r="E6337" s="8"/>
      <c r="F6337" s="8"/>
      <c r="G6337" s="8"/>
      <c r="H6337" s="8"/>
      <c r="I6337" s="8"/>
    </row>
    <row r="6338" spans="1:9" ht="14.25" customHeight="1">
      <c r="A6338" s="7"/>
      <c r="B6338" s="8"/>
      <c r="C6338" s="8"/>
      <c r="D6338" s="8"/>
      <c r="E6338" s="8"/>
      <c r="F6338" s="8"/>
      <c r="G6338" s="8"/>
      <c r="H6338" s="8"/>
      <c r="I6338" s="8"/>
    </row>
    <row r="6339" spans="1:9" ht="14.25" customHeight="1">
      <c r="A6339" s="7"/>
      <c r="B6339" s="8"/>
      <c r="C6339" s="8"/>
      <c r="D6339" s="8"/>
      <c r="E6339" s="8"/>
      <c r="F6339" s="8"/>
      <c r="G6339" s="8"/>
      <c r="H6339" s="8"/>
      <c r="I6339" s="8"/>
    </row>
    <row r="6340" spans="1:9" ht="14.25" customHeight="1">
      <c r="A6340" s="7"/>
      <c r="B6340" s="8"/>
      <c r="C6340" s="8"/>
      <c r="D6340" s="8"/>
      <c r="E6340" s="8"/>
      <c r="F6340" s="8"/>
      <c r="G6340" s="8"/>
      <c r="H6340" s="8"/>
      <c r="I6340" s="8"/>
    </row>
    <row r="6341" spans="1:9" ht="14.25" customHeight="1">
      <c r="A6341" s="7"/>
      <c r="B6341" s="8"/>
      <c r="C6341" s="8"/>
      <c r="D6341" s="8"/>
      <c r="E6341" s="8"/>
      <c r="F6341" s="8"/>
      <c r="G6341" s="8"/>
      <c r="H6341" s="8"/>
      <c r="I6341" s="8"/>
    </row>
    <row r="6342" spans="1:9" ht="14.25" customHeight="1">
      <c r="A6342" s="7"/>
      <c r="B6342" s="8"/>
      <c r="C6342" s="8"/>
      <c r="D6342" s="8"/>
      <c r="E6342" s="8"/>
      <c r="F6342" s="8"/>
      <c r="G6342" s="8"/>
      <c r="H6342" s="8"/>
      <c r="I6342" s="8"/>
    </row>
    <row r="6343" spans="1:9" ht="14.25" customHeight="1">
      <c r="A6343" s="7"/>
      <c r="B6343" s="8"/>
      <c r="C6343" s="8"/>
      <c r="D6343" s="8"/>
      <c r="E6343" s="8"/>
      <c r="F6343" s="8"/>
      <c r="G6343" s="8"/>
      <c r="H6343" s="8"/>
      <c r="I6343" s="8"/>
    </row>
    <row r="6344" spans="1:9" ht="14.25" customHeight="1">
      <c r="A6344" s="7"/>
      <c r="B6344" s="8"/>
      <c r="C6344" s="8"/>
      <c r="D6344" s="8"/>
      <c r="E6344" s="8"/>
      <c r="F6344" s="8"/>
      <c r="G6344" s="8"/>
      <c r="H6344" s="8"/>
      <c r="I6344" s="8"/>
    </row>
    <row r="6345" spans="1:9" ht="14.25" customHeight="1">
      <c r="A6345" s="7"/>
      <c r="B6345" s="8"/>
      <c r="C6345" s="8"/>
      <c r="D6345" s="8"/>
      <c r="E6345" s="8"/>
      <c r="F6345" s="8"/>
      <c r="G6345" s="8"/>
      <c r="H6345" s="8"/>
      <c r="I6345" s="8"/>
    </row>
    <row r="6346" spans="1:9" ht="14.25" customHeight="1">
      <c r="A6346" s="7"/>
      <c r="B6346" s="8"/>
      <c r="C6346" s="8"/>
      <c r="D6346" s="8"/>
      <c r="E6346" s="8"/>
      <c r="F6346" s="8"/>
      <c r="G6346" s="8"/>
      <c r="H6346" s="8"/>
      <c r="I6346" s="8"/>
    </row>
    <row r="6347" spans="1:9" ht="14.25" customHeight="1">
      <c r="A6347" s="7"/>
      <c r="B6347" s="8"/>
      <c r="C6347" s="8"/>
      <c r="D6347" s="8"/>
      <c r="E6347" s="8"/>
      <c r="F6347" s="8"/>
      <c r="G6347" s="8"/>
      <c r="H6347" s="8"/>
      <c r="I6347" s="8"/>
    </row>
    <row r="6348" spans="1:9" ht="14.25" customHeight="1">
      <c r="A6348" s="7"/>
      <c r="B6348" s="8"/>
      <c r="C6348" s="8"/>
      <c r="D6348" s="8"/>
      <c r="E6348" s="8"/>
      <c r="F6348" s="8"/>
      <c r="G6348" s="8"/>
      <c r="H6348" s="8"/>
      <c r="I6348" s="8"/>
    </row>
    <row r="6349" spans="1:9" ht="14.25" customHeight="1">
      <c r="A6349" s="7"/>
      <c r="B6349" s="8"/>
      <c r="C6349" s="8"/>
      <c r="D6349" s="8"/>
      <c r="E6349" s="8"/>
      <c r="F6349" s="8"/>
      <c r="G6349" s="8"/>
      <c r="H6349" s="8"/>
      <c r="I6349" s="8"/>
    </row>
    <row r="6350" spans="1:9" ht="14.25" customHeight="1">
      <c r="A6350" s="7"/>
      <c r="B6350" s="8"/>
      <c r="C6350" s="8"/>
      <c r="D6350" s="8"/>
      <c r="E6350" s="8"/>
      <c r="F6350" s="8"/>
      <c r="G6350" s="8"/>
      <c r="H6350" s="8"/>
      <c r="I6350" s="8"/>
    </row>
    <row r="6351" spans="1:9" ht="14.25" customHeight="1">
      <c r="A6351" s="7"/>
      <c r="B6351" s="8"/>
      <c r="C6351" s="8"/>
      <c r="D6351" s="8"/>
      <c r="E6351" s="8"/>
      <c r="F6351" s="8"/>
      <c r="G6351" s="8"/>
      <c r="H6351" s="8"/>
      <c r="I6351" s="8"/>
    </row>
    <row r="6352" spans="1:9" ht="14.25" customHeight="1">
      <c r="A6352" s="7"/>
      <c r="B6352" s="8"/>
      <c r="C6352" s="8"/>
      <c r="D6352" s="8"/>
      <c r="E6352" s="8"/>
      <c r="F6352" s="8"/>
      <c r="G6352" s="8"/>
      <c r="H6352" s="8"/>
      <c r="I6352" s="8"/>
    </row>
    <row r="6353" spans="1:9" ht="14.25" customHeight="1">
      <c r="A6353" s="7"/>
      <c r="B6353" s="8"/>
      <c r="C6353" s="8"/>
      <c r="D6353" s="8"/>
      <c r="E6353" s="8"/>
      <c r="F6353" s="8"/>
      <c r="G6353" s="8"/>
      <c r="H6353" s="8"/>
      <c r="I6353" s="8"/>
    </row>
    <row r="6354" spans="1:9" ht="14.25" customHeight="1">
      <c r="A6354" s="7"/>
      <c r="B6354" s="8"/>
      <c r="C6354" s="8"/>
      <c r="D6354" s="8"/>
      <c r="E6354" s="8"/>
      <c r="F6354" s="8"/>
      <c r="G6354" s="8"/>
      <c r="H6354" s="8"/>
      <c r="I6354" s="8"/>
    </row>
    <row r="6355" spans="1:9" ht="14.25" customHeight="1">
      <c r="A6355" s="7"/>
      <c r="B6355" s="8"/>
      <c r="C6355" s="8"/>
      <c r="D6355" s="8"/>
      <c r="E6355" s="8"/>
      <c r="F6355" s="8"/>
      <c r="G6355" s="8"/>
      <c r="H6355" s="8"/>
      <c r="I6355" s="8"/>
    </row>
    <row r="6356" spans="1:9" ht="14.25" customHeight="1">
      <c r="A6356" s="7"/>
      <c r="B6356" s="8"/>
      <c r="C6356" s="8"/>
      <c r="D6356" s="8"/>
      <c r="E6356" s="8"/>
      <c r="F6356" s="8"/>
      <c r="G6356" s="8"/>
      <c r="H6356" s="8"/>
      <c r="I6356" s="8"/>
    </row>
    <row r="6357" spans="1:9" ht="14.25" customHeight="1">
      <c r="A6357" s="7"/>
      <c r="B6357" s="8"/>
      <c r="C6357" s="8"/>
      <c r="D6357" s="8"/>
      <c r="E6357" s="8"/>
      <c r="F6357" s="8"/>
      <c r="G6357" s="8"/>
      <c r="H6357" s="8"/>
      <c r="I6357" s="8"/>
    </row>
    <row r="6358" spans="1:9" ht="14.25" customHeight="1">
      <c r="A6358" s="7"/>
      <c r="B6358" s="8"/>
      <c r="C6358" s="8"/>
      <c r="D6358" s="8"/>
      <c r="E6358" s="8"/>
      <c r="F6358" s="8"/>
      <c r="G6358" s="8"/>
      <c r="H6358" s="8"/>
      <c r="I6358" s="8"/>
    </row>
    <row r="6359" spans="1:9" ht="14.25" customHeight="1">
      <c r="A6359" s="7"/>
      <c r="B6359" s="8"/>
      <c r="C6359" s="8"/>
      <c r="D6359" s="8"/>
      <c r="E6359" s="8"/>
      <c r="F6359" s="8"/>
      <c r="G6359" s="8"/>
      <c r="H6359" s="8"/>
      <c r="I6359" s="8"/>
    </row>
    <row r="6360" spans="1:9" ht="14.25" customHeight="1">
      <c r="A6360" s="7"/>
      <c r="B6360" s="8"/>
      <c r="C6360" s="8"/>
      <c r="D6360" s="8"/>
      <c r="E6360" s="8"/>
      <c r="F6360" s="8"/>
      <c r="G6360" s="8"/>
      <c r="H6360" s="8"/>
      <c r="I6360" s="8"/>
    </row>
    <row r="6361" spans="1:9" ht="14.25" customHeight="1">
      <c r="A6361" s="7"/>
      <c r="B6361" s="8"/>
      <c r="C6361" s="8"/>
      <c r="D6361" s="8"/>
      <c r="E6361" s="8"/>
      <c r="F6361" s="8"/>
      <c r="G6361" s="8"/>
      <c r="H6361" s="8"/>
      <c r="I6361" s="8"/>
    </row>
    <row r="6362" spans="1:9" ht="14.25" customHeight="1">
      <c r="A6362" s="7"/>
      <c r="B6362" s="8"/>
      <c r="C6362" s="8"/>
      <c r="D6362" s="8"/>
      <c r="E6362" s="8"/>
      <c r="F6362" s="8"/>
      <c r="G6362" s="8"/>
      <c r="H6362" s="8"/>
      <c r="I6362" s="8"/>
    </row>
    <row r="6363" spans="1:9" ht="14.25" customHeight="1">
      <c r="A6363" s="7"/>
      <c r="B6363" s="8"/>
      <c r="C6363" s="8"/>
      <c r="D6363" s="8"/>
      <c r="E6363" s="8"/>
      <c r="F6363" s="8"/>
      <c r="G6363" s="8"/>
      <c r="H6363" s="8"/>
      <c r="I6363" s="8"/>
    </row>
    <row r="6364" spans="1:9" ht="14.25" customHeight="1">
      <c r="A6364" s="7"/>
      <c r="B6364" s="8"/>
      <c r="C6364" s="8"/>
      <c r="D6364" s="8"/>
      <c r="E6364" s="8"/>
      <c r="F6364" s="8"/>
      <c r="G6364" s="8"/>
      <c r="H6364" s="8"/>
      <c r="I6364" s="8"/>
    </row>
    <row r="6365" spans="1:9" ht="14.25" customHeight="1">
      <c r="A6365" s="7"/>
      <c r="B6365" s="8"/>
      <c r="C6365" s="8"/>
      <c r="D6365" s="8"/>
      <c r="E6365" s="8"/>
      <c r="F6365" s="8"/>
      <c r="G6365" s="8"/>
      <c r="H6365" s="8"/>
      <c r="I6365" s="8"/>
    </row>
    <row r="6366" spans="1:9" ht="14.25" customHeight="1">
      <c r="A6366" s="7"/>
      <c r="B6366" s="8"/>
      <c r="C6366" s="8"/>
      <c r="D6366" s="8"/>
      <c r="E6366" s="8"/>
      <c r="F6366" s="8"/>
      <c r="G6366" s="8"/>
      <c r="H6366" s="8"/>
      <c r="I6366" s="8"/>
    </row>
    <row r="6367" spans="1:9" ht="14.25" customHeight="1">
      <c r="A6367" s="7"/>
      <c r="B6367" s="8"/>
      <c r="C6367" s="8"/>
      <c r="D6367" s="8"/>
      <c r="E6367" s="8"/>
      <c r="F6367" s="8"/>
      <c r="G6367" s="8"/>
      <c r="H6367" s="8"/>
      <c r="I6367" s="8"/>
    </row>
    <row r="6368" spans="1:9" ht="14.25" customHeight="1">
      <c r="A6368" s="7"/>
      <c r="B6368" s="8"/>
      <c r="C6368" s="8"/>
      <c r="D6368" s="8"/>
      <c r="E6368" s="8"/>
      <c r="F6368" s="8"/>
      <c r="G6368" s="8"/>
      <c r="H6368" s="8"/>
      <c r="I6368" s="8"/>
    </row>
    <row r="6369" spans="1:9" ht="14.25" customHeight="1">
      <c r="A6369" s="7"/>
      <c r="B6369" s="8"/>
      <c r="C6369" s="8"/>
      <c r="D6369" s="8"/>
      <c r="E6369" s="8"/>
      <c r="F6369" s="8"/>
      <c r="G6369" s="8"/>
      <c r="H6369" s="8"/>
      <c r="I6369" s="8"/>
    </row>
    <row r="6370" spans="1:9" ht="14.25" customHeight="1">
      <c r="A6370" s="7"/>
      <c r="B6370" s="8"/>
      <c r="C6370" s="8"/>
      <c r="D6370" s="8"/>
      <c r="E6370" s="8"/>
      <c r="F6370" s="8"/>
      <c r="G6370" s="8"/>
      <c r="H6370" s="8"/>
      <c r="I6370" s="8"/>
    </row>
    <row r="6371" spans="1:9" ht="14.25" customHeight="1">
      <c r="A6371" s="7"/>
      <c r="B6371" s="8"/>
      <c r="C6371" s="8"/>
      <c r="D6371" s="8"/>
      <c r="E6371" s="8"/>
      <c r="F6371" s="8"/>
      <c r="G6371" s="8"/>
      <c r="H6371" s="8"/>
      <c r="I6371" s="8"/>
    </row>
    <row r="6372" spans="1:9" ht="14.25" customHeight="1">
      <c r="A6372" s="7"/>
      <c r="B6372" s="8"/>
      <c r="C6372" s="8"/>
      <c r="D6372" s="8"/>
      <c r="E6372" s="8"/>
      <c r="F6372" s="8"/>
      <c r="G6372" s="8"/>
      <c r="H6372" s="8"/>
      <c r="I6372" s="8"/>
    </row>
    <row r="6373" spans="1:9" ht="14.25" customHeight="1">
      <c r="A6373" s="7"/>
      <c r="B6373" s="8"/>
      <c r="C6373" s="8"/>
      <c r="D6373" s="8"/>
      <c r="E6373" s="8"/>
      <c r="F6373" s="8"/>
      <c r="G6373" s="8"/>
      <c r="H6373" s="8"/>
      <c r="I6373" s="8"/>
    </row>
    <row r="6374" spans="1:9" ht="14.25" customHeight="1">
      <c r="A6374" s="7"/>
      <c r="B6374" s="8"/>
      <c r="C6374" s="8"/>
      <c r="D6374" s="8"/>
      <c r="E6374" s="8"/>
      <c r="F6374" s="8"/>
      <c r="G6374" s="8"/>
      <c r="H6374" s="8"/>
      <c r="I6374" s="8"/>
    </row>
    <row r="6375" spans="1:9" ht="14.25" customHeight="1">
      <c r="A6375" s="7"/>
      <c r="B6375" s="8"/>
      <c r="C6375" s="8"/>
      <c r="D6375" s="8"/>
      <c r="E6375" s="8"/>
      <c r="F6375" s="8"/>
      <c r="G6375" s="8"/>
      <c r="H6375" s="8"/>
      <c r="I6375" s="8"/>
    </row>
    <row r="6376" spans="1:9" ht="14.25" customHeight="1">
      <c r="A6376" s="7"/>
      <c r="B6376" s="8"/>
      <c r="C6376" s="8"/>
      <c r="D6376" s="8"/>
      <c r="E6376" s="8"/>
      <c r="F6376" s="8"/>
      <c r="G6376" s="8"/>
      <c r="H6376" s="8"/>
      <c r="I6376" s="8"/>
    </row>
    <row r="6377" spans="1:9" ht="14.25" customHeight="1">
      <c r="A6377" s="7"/>
      <c r="B6377" s="8"/>
      <c r="C6377" s="8"/>
      <c r="D6377" s="8"/>
      <c r="E6377" s="8"/>
      <c r="F6377" s="8"/>
      <c r="G6377" s="8"/>
      <c r="H6377" s="8"/>
      <c r="I6377" s="8"/>
    </row>
    <row r="6378" spans="1:9" ht="14.25" customHeight="1">
      <c r="A6378" s="7"/>
      <c r="B6378" s="8"/>
      <c r="C6378" s="8"/>
      <c r="D6378" s="8"/>
      <c r="E6378" s="8"/>
      <c r="F6378" s="8"/>
      <c r="G6378" s="8"/>
      <c r="H6378" s="8"/>
      <c r="I6378" s="8"/>
    </row>
    <row r="6379" spans="1:9" ht="14.25" customHeight="1">
      <c r="A6379" s="7"/>
      <c r="B6379" s="8"/>
      <c r="C6379" s="8"/>
      <c r="D6379" s="8"/>
      <c r="E6379" s="8"/>
      <c r="F6379" s="8"/>
      <c r="G6379" s="8"/>
      <c r="H6379" s="8"/>
      <c r="I6379" s="8"/>
    </row>
    <row r="6380" spans="1:9" ht="14.25" customHeight="1">
      <c r="A6380" s="7"/>
      <c r="B6380" s="8"/>
      <c r="C6380" s="8"/>
      <c r="D6380" s="8"/>
      <c r="E6380" s="8"/>
      <c r="F6380" s="8"/>
      <c r="G6380" s="8"/>
      <c r="H6380" s="8"/>
      <c r="I6380" s="8"/>
    </row>
    <row r="6381" spans="1:9" ht="14.25" customHeight="1">
      <c r="A6381" s="7"/>
      <c r="B6381" s="8"/>
      <c r="C6381" s="8"/>
      <c r="D6381" s="8"/>
      <c r="E6381" s="8"/>
      <c r="F6381" s="8"/>
      <c r="G6381" s="8"/>
      <c r="H6381" s="8"/>
      <c r="I6381" s="8"/>
    </row>
    <row r="6382" spans="1:9" ht="14.25" customHeight="1">
      <c r="A6382" s="7"/>
      <c r="B6382" s="8"/>
      <c r="C6382" s="8"/>
      <c r="D6382" s="8"/>
      <c r="E6382" s="8"/>
      <c r="F6382" s="8"/>
      <c r="G6382" s="8"/>
      <c r="H6382" s="8"/>
      <c r="I6382" s="8"/>
    </row>
    <row r="6383" spans="1:9" ht="14.25" customHeight="1">
      <c r="A6383" s="7"/>
      <c r="B6383" s="8"/>
      <c r="C6383" s="8"/>
      <c r="D6383" s="8"/>
      <c r="E6383" s="8"/>
      <c r="F6383" s="8"/>
      <c r="G6383" s="8"/>
      <c r="H6383" s="8"/>
      <c r="I6383" s="8"/>
    </row>
    <row r="6384" spans="1:9" ht="14.25" customHeight="1">
      <c r="A6384" s="7"/>
      <c r="B6384" s="8"/>
      <c r="C6384" s="8"/>
      <c r="D6384" s="8"/>
      <c r="E6384" s="8"/>
      <c r="F6384" s="8"/>
      <c r="G6384" s="8"/>
      <c r="H6384" s="8"/>
      <c r="I6384" s="8"/>
    </row>
    <row r="6385" spans="1:9" ht="14.25" customHeight="1">
      <c r="A6385" s="7"/>
      <c r="B6385" s="8"/>
      <c r="C6385" s="8"/>
      <c r="D6385" s="8"/>
      <c r="E6385" s="8"/>
      <c r="F6385" s="8"/>
      <c r="G6385" s="8"/>
      <c r="H6385" s="8"/>
      <c r="I6385" s="8"/>
    </row>
    <row r="6386" spans="1:9" ht="14.25" customHeight="1">
      <c r="A6386" s="7"/>
      <c r="B6386" s="8"/>
      <c r="C6386" s="8"/>
      <c r="D6386" s="8"/>
      <c r="E6386" s="8"/>
      <c r="F6386" s="8"/>
      <c r="G6386" s="8"/>
      <c r="H6386" s="8"/>
      <c r="I6386" s="8"/>
    </row>
    <row r="6387" spans="1:9" ht="14.25" customHeight="1">
      <c r="A6387" s="7"/>
      <c r="B6387" s="8"/>
      <c r="C6387" s="8"/>
      <c r="D6387" s="8"/>
      <c r="E6387" s="8"/>
      <c r="F6387" s="8"/>
      <c r="G6387" s="8"/>
      <c r="H6387" s="8"/>
      <c r="I6387" s="8"/>
    </row>
    <row r="6388" spans="1:9" ht="14.25" customHeight="1">
      <c r="A6388" s="7"/>
      <c r="B6388" s="8"/>
      <c r="C6388" s="8"/>
      <c r="D6388" s="8"/>
      <c r="E6388" s="8"/>
      <c r="F6388" s="8"/>
      <c r="G6388" s="8"/>
      <c r="H6388" s="8"/>
      <c r="I6388" s="8"/>
    </row>
    <row r="6389" spans="1:9" ht="14.25" customHeight="1">
      <c r="A6389" s="7"/>
      <c r="B6389" s="8"/>
      <c r="C6389" s="8"/>
      <c r="D6389" s="8"/>
      <c r="E6389" s="8"/>
      <c r="F6389" s="8"/>
      <c r="G6389" s="8"/>
      <c r="H6389" s="8"/>
      <c r="I6389" s="8"/>
    </row>
    <row r="6390" spans="1:9" ht="14.25" customHeight="1">
      <c r="A6390" s="7"/>
      <c r="B6390" s="8"/>
      <c r="C6390" s="8"/>
      <c r="D6390" s="8"/>
      <c r="E6390" s="8"/>
      <c r="F6390" s="8"/>
      <c r="G6390" s="8"/>
      <c r="H6390" s="8"/>
      <c r="I6390" s="8"/>
    </row>
    <row r="6391" spans="1:9" ht="14.25" customHeight="1">
      <c r="A6391" s="7"/>
      <c r="B6391" s="8"/>
      <c r="C6391" s="8"/>
      <c r="D6391" s="8"/>
      <c r="E6391" s="8"/>
      <c r="F6391" s="8"/>
      <c r="G6391" s="8"/>
      <c r="H6391" s="8"/>
      <c r="I6391" s="8"/>
    </row>
    <row r="6392" spans="1:9" ht="14.25" customHeight="1">
      <c r="A6392" s="7"/>
      <c r="B6392" s="8"/>
      <c r="C6392" s="8"/>
      <c r="D6392" s="8"/>
      <c r="E6392" s="8"/>
      <c r="F6392" s="8"/>
      <c r="G6392" s="8"/>
      <c r="H6392" s="8"/>
      <c r="I6392" s="8"/>
    </row>
    <row r="6393" spans="1:9" ht="14.25" customHeight="1">
      <c r="A6393" s="7"/>
      <c r="B6393" s="8"/>
      <c r="C6393" s="8"/>
      <c r="D6393" s="8"/>
      <c r="E6393" s="8"/>
      <c r="F6393" s="8"/>
      <c r="G6393" s="8"/>
      <c r="H6393" s="8"/>
      <c r="I6393" s="8"/>
    </row>
    <row r="6394" spans="1:9" ht="14.25" customHeight="1">
      <c r="A6394" s="7"/>
      <c r="B6394" s="8"/>
      <c r="C6394" s="8"/>
      <c r="D6394" s="8"/>
      <c r="E6394" s="8"/>
      <c r="F6394" s="8"/>
      <c r="G6394" s="8"/>
      <c r="H6394" s="8"/>
      <c r="I6394" s="8"/>
    </row>
    <row r="6395" spans="1:9" ht="14.25" customHeight="1">
      <c r="A6395" s="7"/>
      <c r="B6395" s="8"/>
      <c r="C6395" s="8"/>
      <c r="D6395" s="8"/>
      <c r="E6395" s="8"/>
      <c r="F6395" s="8"/>
      <c r="G6395" s="8"/>
      <c r="H6395" s="8"/>
      <c r="I6395" s="8"/>
    </row>
    <row r="6396" spans="1:9" ht="14.25" customHeight="1">
      <c r="A6396" s="7"/>
      <c r="B6396" s="8"/>
      <c r="C6396" s="8"/>
      <c r="D6396" s="8"/>
      <c r="E6396" s="8"/>
      <c r="F6396" s="8"/>
      <c r="G6396" s="8"/>
      <c r="H6396" s="8"/>
      <c r="I6396" s="8"/>
    </row>
    <row r="6397" spans="1:9" ht="14.25" customHeight="1">
      <c r="A6397" s="7"/>
      <c r="B6397" s="8"/>
      <c r="C6397" s="8"/>
      <c r="D6397" s="8"/>
      <c r="E6397" s="8"/>
      <c r="F6397" s="8"/>
      <c r="G6397" s="8"/>
      <c r="H6397" s="8"/>
      <c r="I6397" s="8"/>
    </row>
    <row r="6398" spans="1:9" ht="14.25" customHeight="1">
      <c r="A6398" s="7"/>
      <c r="B6398" s="8"/>
      <c r="C6398" s="8"/>
      <c r="D6398" s="8"/>
      <c r="E6398" s="8"/>
      <c r="F6398" s="8"/>
      <c r="G6398" s="8"/>
      <c r="H6398" s="8"/>
      <c r="I6398" s="8"/>
    </row>
    <row r="6399" spans="1:9" ht="14.25" customHeight="1">
      <c r="A6399" s="7"/>
      <c r="B6399" s="8"/>
      <c r="C6399" s="8"/>
      <c r="D6399" s="8"/>
      <c r="E6399" s="8"/>
      <c r="F6399" s="8"/>
      <c r="G6399" s="8"/>
      <c r="H6399" s="8"/>
      <c r="I6399" s="8"/>
    </row>
    <row r="6400" spans="1:9" ht="14.25" customHeight="1">
      <c r="A6400" s="7"/>
      <c r="B6400" s="8"/>
      <c r="C6400" s="8"/>
      <c r="D6400" s="8"/>
      <c r="E6400" s="8"/>
      <c r="F6400" s="8"/>
      <c r="G6400" s="8"/>
      <c r="H6400" s="8"/>
      <c r="I6400" s="8"/>
    </row>
    <row r="6401" spans="1:9" ht="14.25" customHeight="1">
      <c r="A6401" s="7"/>
      <c r="B6401" s="8"/>
      <c r="C6401" s="8"/>
      <c r="D6401" s="8"/>
      <c r="E6401" s="8"/>
      <c r="F6401" s="8"/>
      <c r="G6401" s="8"/>
      <c r="H6401" s="8"/>
      <c r="I6401" s="8"/>
    </row>
    <row r="6402" spans="1:9" ht="14.25" customHeight="1">
      <c r="A6402" s="7"/>
      <c r="B6402" s="8"/>
      <c r="C6402" s="8"/>
      <c r="D6402" s="8"/>
      <c r="E6402" s="8"/>
      <c r="F6402" s="8"/>
      <c r="G6402" s="8"/>
      <c r="H6402" s="8"/>
      <c r="I6402" s="8"/>
    </row>
    <row r="6403" spans="1:9" ht="14.25" customHeight="1">
      <c r="A6403" s="7"/>
      <c r="B6403" s="8"/>
      <c r="C6403" s="8"/>
      <c r="D6403" s="8"/>
      <c r="E6403" s="8"/>
      <c r="F6403" s="8"/>
      <c r="G6403" s="8"/>
      <c r="H6403" s="8"/>
      <c r="I6403" s="8"/>
    </row>
    <row r="6404" spans="1:9" ht="14.25" customHeight="1">
      <c r="A6404" s="7"/>
      <c r="B6404" s="8"/>
      <c r="C6404" s="8"/>
      <c r="D6404" s="8"/>
      <c r="E6404" s="8"/>
      <c r="F6404" s="8"/>
      <c r="G6404" s="8"/>
      <c r="H6404" s="8"/>
      <c r="I6404" s="8"/>
    </row>
    <row r="6405" spans="1:9" ht="14.25" customHeight="1">
      <c r="A6405" s="7"/>
      <c r="B6405" s="8"/>
      <c r="C6405" s="8"/>
      <c r="D6405" s="8"/>
      <c r="E6405" s="8"/>
      <c r="F6405" s="8"/>
      <c r="G6405" s="8"/>
      <c r="H6405" s="8"/>
      <c r="I6405" s="8"/>
    </row>
    <row r="6406" spans="1:9" ht="14.25" customHeight="1">
      <c r="A6406" s="7"/>
      <c r="B6406" s="8"/>
      <c r="C6406" s="8"/>
      <c r="D6406" s="8"/>
      <c r="E6406" s="8"/>
      <c r="F6406" s="8"/>
      <c r="G6406" s="8"/>
      <c r="H6406" s="8"/>
      <c r="I6406" s="8"/>
    </row>
    <row r="6407" spans="1:9" ht="14.25" customHeight="1">
      <c r="A6407" s="7"/>
      <c r="B6407" s="8"/>
      <c r="C6407" s="8"/>
      <c r="D6407" s="8"/>
      <c r="E6407" s="8"/>
      <c r="F6407" s="8"/>
      <c r="G6407" s="8"/>
      <c r="H6407" s="8"/>
      <c r="I6407" s="8"/>
    </row>
    <row r="6408" spans="1:9" ht="14.25" customHeight="1">
      <c r="A6408" s="7"/>
      <c r="B6408" s="8"/>
      <c r="C6408" s="8"/>
      <c r="D6408" s="8"/>
      <c r="E6408" s="8"/>
      <c r="F6408" s="8"/>
      <c r="G6408" s="8"/>
      <c r="H6408" s="8"/>
      <c r="I6408" s="8"/>
    </row>
    <row r="6409" spans="1:9" ht="14.25" customHeight="1">
      <c r="A6409" s="7"/>
      <c r="B6409" s="8"/>
      <c r="C6409" s="8"/>
      <c r="D6409" s="8"/>
      <c r="E6409" s="8"/>
      <c r="F6409" s="8"/>
      <c r="G6409" s="8"/>
      <c r="H6409" s="8"/>
      <c r="I6409" s="8"/>
    </row>
    <row r="6410" spans="1:9" ht="14.25" customHeight="1">
      <c r="A6410" s="7"/>
      <c r="B6410" s="8"/>
      <c r="C6410" s="8"/>
      <c r="D6410" s="8"/>
      <c r="E6410" s="8"/>
      <c r="F6410" s="8"/>
      <c r="G6410" s="8"/>
      <c r="H6410" s="8"/>
      <c r="I6410" s="8"/>
    </row>
    <row r="6411" spans="1:9" ht="14.25" customHeight="1">
      <c r="A6411" s="7"/>
      <c r="B6411" s="8"/>
      <c r="C6411" s="8"/>
      <c r="D6411" s="8"/>
      <c r="E6411" s="8"/>
      <c r="F6411" s="8"/>
      <c r="G6411" s="8"/>
      <c r="H6411" s="8"/>
      <c r="I6411" s="8"/>
    </row>
    <row r="6412" spans="1:9" ht="14.25" customHeight="1">
      <c r="A6412" s="7"/>
      <c r="B6412" s="8"/>
      <c r="C6412" s="8"/>
      <c r="D6412" s="8"/>
      <c r="E6412" s="8"/>
      <c r="F6412" s="8"/>
      <c r="G6412" s="8"/>
      <c r="H6412" s="8"/>
      <c r="I6412" s="8"/>
    </row>
    <row r="6413" spans="1:9" ht="14.25" customHeight="1">
      <c r="A6413" s="7"/>
      <c r="B6413" s="8"/>
      <c r="C6413" s="8"/>
      <c r="D6413" s="8"/>
      <c r="E6413" s="8"/>
      <c r="F6413" s="8"/>
      <c r="G6413" s="8"/>
      <c r="H6413" s="8"/>
      <c r="I6413" s="8"/>
    </row>
    <row r="6414" spans="1:9" ht="14.25" customHeight="1">
      <c r="A6414" s="7"/>
      <c r="B6414" s="8"/>
      <c r="C6414" s="8"/>
      <c r="D6414" s="8"/>
      <c r="E6414" s="8"/>
      <c r="F6414" s="8"/>
      <c r="G6414" s="8"/>
      <c r="H6414" s="8"/>
      <c r="I6414" s="8"/>
    </row>
    <row r="6415" spans="1:9" ht="14.25" customHeight="1">
      <c r="A6415" s="7"/>
      <c r="B6415" s="8"/>
      <c r="C6415" s="8"/>
      <c r="D6415" s="8"/>
      <c r="E6415" s="8"/>
      <c r="F6415" s="8"/>
      <c r="G6415" s="8"/>
      <c r="H6415" s="8"/>
      <c r="I6415" s="8"/>
    </row>
    <row r="6416" spans="1:9" ht="14.25" customHeight="1">
      <c r="A6416" s="7"/>
      <c r="B6416" s="8"/>
      <c r="C6416" s="8"/>
      <c r="D6416" s="8"/>
      <c r="E6416" s="8"/>
      <c r="F6416" s="8"/>
      <c r="G6416" s="8"/>
      <c r="H6416" s="8"/>
      <c r="I6416" s="8"/>
    </row>
    <row r="6417" spans="1:9" ht="14.25" customHeight="1">
      <c r="A6417" s="7"/>
      <c r="B6417" s="8"/>
      <c r="C6417" s="8"/>
      <c r="D6417" s="8"/>
      <c r="E6417" s="8"/>
      <c r="F6417" s="8"/>
      <c r="G6417" s="8"/>
      <c r="H6417" s="8"/>
      <c r="I6417" s="8"/>
    </row>
    <row r="6418" spans="1:9" ht="14.25" customHeight="1">
      <c r="A6418" s="7"/>
      <c r="B6418" s="8"/>
      <c r="C6418" s="8"/>
      <c r="D6418" s="8"/>
      <c r="E6418" s="8"/>
      <c r="F6418" s="8"/>
      <c r="G6418" s="8"/>
      <c r="H6418" s="8"/>
      <c r="I6418" s="8"/>
    </row>
    <row r="6419" spans="1:9" ht="14.25" customHeight="1">
      <c r="A6419" s="7"/>
      <c r="B6419" s="8"/>
      <c r="C6419" s="8"/>
      <c r="D6419" s="8"/>
      <c r="E6419" s="8"/>
      <c r="F6419" s="8"/>
      <c r="G6419" s="8"/>
      <c r="H6419" s="8"/>
      <c r="I6419" s="8"/>
    </row>
    <row r="6420" spans="1:9" ht="14.25" customHeight="1">
      <c r="A6420" s="7"/>
      <c r="B6420" s="8"/>
      <c r="C6420" s="8"/>
      <c r="D6420" s="8"/>
      <c r="E6420" s="8"/>
      <c r="F6420" s="8"/>
      <c r="G6420" s="8"/>
      <c r="H6420" s="8"/>
      <c r="I6420" s="8"/>
    </row>
    <row r="6421" spans="1:9" ht="14.25" customHeight="1">
      <c r="A6421" s="7"/>
      <c r="B6421" s="8"/>
      <c r="C6421" s="8"/>
      <c r="D6421" s="8"/>
      <c r="E6421" s="8"/>
      <c r="F6421" s="8"/>
      <c r="G6421" s="8"/>
      <c r="H6421" s="8"/>
      <c r="I6421" s="8"/>
    </row>
    <row r="6422" spans="1:9" ht="14.25" customHeight="1">
      <c r="A6422" s="7"/>
      <c r="B6422" s="8"/>
      <c r="C6422" s="8"/>
      <c r="D6422" s="8"/>
      <c r="E6422" s="8"/>
      <c r="F6422" s="8"/>
      <c r="G6422" s="8"/>
      <c r="H6422" s="8"/>
      <c r="I6422" s="8"/>
    </row>
    <row r="6423" spans="1:9" ht="14.25" customHeight="1">
      <c r="A6423" s="7"/>
      <c r="B6423" s="8"/>
      <c r="C6423" s="8"/>
      <c r="D6423" s="8"/>
      <c r="E6423" s="8"/>
      <c r="F6423" s="8"/>
      <c r="G6423" s="8"/>
      <c r="H6423" s="8"/>
      <c r="I6423" s="8"/>
    </row>
    <row r="6424" spans="1:9" ht="14.25" customHeight="1">
      <c r="A6424" s="7"/>
      <c r="B6424" s="8"/>
      <c r="C6424" s="8"/>
      <c r="D6424" s="8"/>
      <c r="E6424" s="8"/>
      <c r="F6424" s="8"/>
      <c r="G6424" s="8"/>
      <c r="H6424" s="8"/>
      <c r="I6424" s="8"/>
    </row>
    <row r="6425" spans="1:9" ht="14.25" customHeight="1">
      <c r="A6425" s="7"/>
      <c r="B6425" s="8"/>
      <c r="C6425" s="8"/>
      <c r="D6425" s="8"/>
      <c r="E6425" s="8"/>
      <c r="F6425" s="8"/>
      <c r="G6425" s="8"/>
      <c r="H6425" s="8"/>
      <c r="I6425" s="8"/>
    </row>
    <row r="6426" spans="1:9" ht="14.25" customHeight="1">
      <c r="A6426" s="7"/>
      <c r="B6426" s="8"/>
      <c r="C6426" s="8"/>
      <c r="D6426" s="8"/>
      <c r="E6426" s="8"/>
      <c r="F6426" s="8"/>
      <c r="G6426" s="8"/>
      <c r="H6426" s="8"/>
      <c r="I6426" s="8"/>
    </row>
    <row r="6427" spans="1:9" ht="14.25" customHeight="1">
      <c r="A6427" s="7"/>
      <c r="B6427" s="8"/>
      <c r="C6427" s="8"/>
      <c r="D6427" s="8"/>
      <c r="E6427" s="8"/>
      <c r="F6427" s="8"/>
      <c r="G6427" s="8"/>
      <c r="H6427" s="8"/>
      <c r="I6427" s="8"/>
    </row>
    <row r="6428" spans="1:9" ht="14.25" customHeight="1">
      <c r="A6428" s="7"/>
      <c r="B6428" s="8"/>
      <c r="C6428" s="8"/>
      <c r="D6428" s="8"/>
      <c r="E6428" s="8"/>
      <c r="F6428" s="8"/>
      <c r="G6428" s="8"/>
      <c r="H6428" s="8"/>
      <c r="I6428" s="8"/>
    </row>
    <row r="6429" spans="1:9" ht="14.25" customHeight="1">
      <c r="A6429" s="7"/>
      <c r="B6429" s="8"/>
      <c r="C6429" s="8"/>
      <c r="D6429" s="8"/>
      <c r="E6429" s="8"/>
      <c r="F6429" s="8"/>
      <c r="G6429" s="8"/>
      <c r="H6429" s="8"/>
      <c r="I6429" s="8"/>
    </row>
    <row r="6430" spans="1:9" ht="14.25" customHeight="1">
      <c r="A6430" s="7"/>
      <c r="B6430" s="8"/>
      <c r="C6430" s="8"/>
      <c r="D6430" s="8"/>
      <c r="E6430" s="8"/>
      <c r="F6430" s="8"/>
      <c r="G6430" s="8"/>
      <c r="H6430" s="8"/>
      <c r="I6430" s="8"/>
    </row>
    <row r="6431" spans="1:9" ht="14.25" customHeight="1">
      <c r="A6431" s="7"/>
      <c r="B6431" s="8"/>
      <c r="C6431" s="8"/>
      <c r="D6431" s="8"/>
      <c r="E6431" s="8"/>
      <c r="F6431" s="8"/>
      <c r="G6431" s="8"/>
      <c r="H6431" s="8"/>
      <c r="I6431" s="8"/>
    </row>
    <row r="6432" spans="1:9" ht="14.25" customHeight="1">
      <c r="A6432" s="7"/>
      <c r="B6432" s="8"/>
      <c r="C6432" s="8"/>
      <c r="D6432" s="8"/>
      <c r="E6432" s="8"/>
      <c r="F6432" s="8"/>
      <c r="G6432" s="8"/>
      <c r="H6432" s="8"/>
      <c r="I6432" s="8"/>
    </row>
    <row r="6433" spans="1:9" ht="14.25" customHeight="1">
      <c r="A6433" s="7"/>
      <c r="B6433" s="8"/>
      <c r="C6433" s="8"/>
      <c r="D6433" s="8"/>
      <c r="E6433" s="8"/>
      <c r="F6433" s="8"/>
      <c r="G6433" s="8"/>
      <c r="H6433" s="8"/>
      <c r="I6433" s="8"/>
    </row>
    <row r="6434" spans="1:9" ht="14.25" customHeight="1">
      <c r="A6434" s="7"/>
      <c r="B6434" s="8"/>
      <c r="C6434" s="8"/>
      <c r="D6434" s="8"/>
      <c r="E6434" s="8"/>
      <c r="F6434" s="8"/>
      <c r="G6434" s="8"/>
      <c r="H6434" s="8"/>
      <c r="I6434" s="8"/>
    </row>
    <row r="6435" spans="1:9" ht="14.25" customHeight="1">
      <c r="A6435" s="7"/>
      <c r="B6435" s="8"/>
      <c r="C6435" s="8"/>
      <c r="D6435" s="8"/>
      <c r="E6435" s="8"/>
      <c r="F6435" s="8"/>
      <c r="G6435" s="8"/>
      <c r="H6435" s="8"/>
      <c r="I6435" s="8"/>
    </row>
    <row r="6436" spans="1:9" ht="14.25" customHeight="1">
      <c r="A6436" s="7"/>
      <c r="B6436" s="8"/>
      <c r="C6436" s="8"/>
      <c r="D6436" s="8"/>
      <c r="E6436" s="8"/>
      <c r="F6436" s="8"/>
      <c r="G6436" s="8"/>
      <c r="H6436" s="8"/>
      <c r="I6436" s="8"/>
    </row>
    <row r="6437" spans="1:9" ht="14.25" customHeight="1">
      <c r="A6437" s="7"/>
      <c r="B6437" s="8"/>
      <c r="C6437" s="8"/>
      <c r="D6437" s="8"/>
      <c r="E6437" s="8"/>
      <c r="F6437" s="8"/>
      <c r="G6437" s="8"/>
      <c r="H6437" s="8"/>
      <c r="I6437" s="8"/>
    </row>
    <row r="6438" spans="1:9" ht="14.25" customHeight="1">
      <c r="A6438" s="7"/>
      <c r="B6438" s="8"/>
      <c r="C6438" s="8"/>
      <c r="D6438" s="8"/>
      <c r="E6438" s="8"/>
      <c r="F6438" s="8"/>
      <c r="G6438" s="8"/>
      <c r="H6438" s="8"/>
      <c r="I6438" s="8"/>
    </row>
    <row r="6439" spans="1:9" ht="14.25" customHeight="1">
      <c r="A6439" s="7"/>
      <c r="B6439" s="8"/>
      <c r="C6439" s="8"/>
      <c r="D6439" s="8"/>
      <c r="E6439" s="8"/>
      <c r="F6439" s="8"/>
      <c r="G6439" s="8"/>
      <c r="H6439" s="8"/>
      <c r="I6439" s="8"/>
    </row>
    <row r="6440" spans="1:9" ht="14.25" customHeight="1">
      <c r="A6440" s="7"/>
      <c r="B6440" s="8"/>
      <c r="C6440" s="8"/>
      <c r="D6440" s="8"/>
      <c r="E6440" s="8"/>
      <c r="F6440" s="8"/>
      <c r="G6440" s="8"/>
      <c r="H6440" s="8"/>
      <c r="I6440" s="8"/>
    </row>
    <row r="6441" spans="1:9" ht="14.25" customHeight="1">
      <c r="A6441" s="7"/>
      <c r="B6441" s="8"/>
      <c r="C6441" s="8"/>
      <c r="D6441" s="8"/>
      <c r="E6441" s="8"/>
      <c r="F6441" s="8"/>
      <c r="G6441" s="8"/>
      <c r="H6441" s="8"/>
      <c r="I6441" s="8"/>
    </row>
    <row r="6442" spans="1:9" ht="14.25" customHeight="1">
      <c r="A6442" s="7"/>
      <c r="B6442" s="8"/>
      <c r="C6442" s="8"/>
      <c r="D6442" s="8"/>
      <c r="E6442" s="8"/>
      <c r="F6442" s="8"/>
      <c r="G6442" s="8"/>
      <c r="H6442" s="8"/>
      <c r="I6442" s="8"/>
    </row>
    <row r="6443" spans="1:9" ht="14.25" customHeight="1">
      <c r="A6443" s="7"/>
      <c r="B6443" s="8"/>
      <c r="C6443" s="8"/>
      <c r="D6443" s="8"/>
      <c r="E6443" s="8"/>
      <c r="F6443" s="8"/>
      <c r="G6443" s="8"/>
      <c r="H6443" s="8"/>
      <c r="I6443" s="8"/>
    </row>
    <row r="6444" spans="1:9" ht="14.25" customHeight="1">
      <c r="A6444" s="7"/>
      <c r="B6444" s="8"/>
      <c r="C6444" s="8"/>
      <c r="D6444" s="8"/>
      <c r="E6444" s="8"/>
      <c r="F6444" s="8"/>
      <c r="G6444" s="8"/>
      <c r="H6444" s="8"/>
      <c r="I6444" s="8"/>
    </row>
    <row r="6445" spans="1:9" ht="14.25" customHeight="1">
      <c r="A6445" s="7"/>
      <c r="B6445" s="8"/>
      <c r="C6445" s="8"/>
      <c r="D6445" s="8"/>
      <c r="E6445" s="8"/>
      <c r="F6445" s="8"/>
      <c r="G6445" s="8"/>
      <c r="H6445" s="8"/>
      <c r="I6445" s="8"/>
    </row>
    <row r="6446" spans="1:9" ht="14.25" customHeight="1">
      <c r="A6446" s="7"/>
      <c r="B6446" s="8"/>
      <c r="C6446" s="8"/>
      <c r="D6446" s="8"/>
      <c r="E6446" s="8"/>
      <c r="F6446" s="8"/>
      <c r="G6446" s="8"/>
      <c r="H6446" s="8"/>
      <c r="I6446" s="8"/>
    </row>
    <row r="6447" spans="1:9" ht="14.25" customHeight="1">
      <c r="A6447" s="7"/>
      <c r="B6447" s="8"/>
      <c r="C6447" s="8"/>
      <c r="D6447" s="8"/>
      <c r="E6447" s="8"/>
      <c r="F6447" s="8"/>
      <c r="G6447" s="8"/>
      <c r="H6447" s="8"/>
      <c r="I6447" s="8"/>
    </row>
    <row r="6448" spans="1:9" ht="14.25" customHeight="1">
      <c r="A6448" s="7"/>
      <c r="B6448" s="8"/>
      <c r="C6448" s="8"/>
      <c r="D6448" s="8"/>
      <c r="E6448" s="8"/>
      <c r="F6448" s="8"/>
      <c r="G6448" s="8"/>
      <c r="H6448" s="8"/>
      <c r="I6448" s="8"/>
    </row>
    <row r="6449" spans="1:9" ht="14.25" customHeight="1">
      <c r="A6449" s="7"/>
      <c r="B6449" s="8"/>
      <c r="C6449" s="8"/>
      <c r="D6449" s="8"/>
      <c r="E6449" s="8"/>
      <c r="F6449" s="8"/>
      <c r="G6449" s="8"/>
      <c r="H6449" s="8"/>
      <c r="I6449" s="8"/>
    </row>
    <row r="6450" spans="1:9" ht="14.25" customHeight="1">
      <c r="A6450" s="7"/>
      <c r="B6450" s="8"/>
      <c r="C6450" s="8"/>
      <c r="D6450" s="8"/>
      <c r="E6450" s="8"/>
      <c r="F6450" s="8"/>
      <c r="G6450" s="8"/>
      <c r="H6450" s="8"/>
      <c r="I6450" s="8"/>
    </row>
    <row r="6451" spans="1:9" ht="14.25" customHeight="1">
      <c r="A6451" s="7"/>
      <c r="B6451" s="8"/>
      <c r="C6451" s="8"/>
      <c r="D6451" s="8"/>
      <c r="E6451" s="8"/>
      <c r="F6451" s="8"/>
      <c r="G6451" s="8"/>
      <c r="H6451" s="8"/>
      <c r="I6451" s="8"/>
    </row>
    <row r="6452" spans="1:9" ht="14.25" customHeight="1">
      <c r="A6452" s="7"/>
      <c r="B6452" s="8"/>
      <c r="C6452" s="8"/>
      <c r="D6452" s="8"/>
      <c r="E6452" s="8"/>
      <c r="F6452" s="8"/>
      <c r="G6452" s="8"/>
      <c r="H6452" s="8"/>
      <c r="I6452" s="8"/>
    </row>
    <row r="6453" spans="1:9" ht="14.25" customHeight="1">
      <c r="A6453" s="7"/>
      <c r="B6453" s="8"/>
      <c r="C6453" s="8"/>
      <c r="D6453" s="8"/>
      <c r="E6453" s="8"/>
      <c r="F6453" s="8"/>
      <c r="G6453" s="8"/>
      <c r="H6453" s="8"/>
      <c r="I6453" s="8"/>
    </row>
    <row r="6454" spans="1:9" ht="14.25" customHeight="1">
      <c r="A6454" s="7"/>
      <c r="B6454" s="8"/>
      <c r="C6454" s="8"/>
      <c r="D6454" s="8"/>
      <c r="E6454" s="8"/>
      <c r="F6454" s="8"/>
      <c r="G6454" s="8"/>
      <c r="H6454" s="8"/>
      <c r="I6454" s="8"/>
    </row>
    <row r="6455" spans="1:9" ht="14.25" customHeight="1">
      <c r="A6455" s="7"/>
      <c r="B6455" s="8"/>
      <c r="C6455" s="8"/>
      <c r="D6455" s="8"/>
      <c r="E6455" s="8"/>
      <c r="F6455" s="8"/>
      <c r="G6455" s="8"/>
      <c r="H6455" s="8"/>
      <c r="I6455" s="8"/>
    </row>
    <row r="6456" spans="1:9" ht="14.25" customHeight="1">
      <c r="A6456" s="7"/>
      <c r="B6456" s="8"/>
      <c r="C6456" s="8"/>
      <c r="D6456" s="8"/>
      <c r="E6456" s="8"/>
      <c r="F6456" s="8"/>
      <c r="G6456" s="8"/>
      <c r="H6456" s="8"/>
      <c r="I6456" s="8"/>
    </row>
    <row r="6457" spans="1:9" ht="14.25" customHeight="1">
      <c r="A6457" s="7"/>
      <c r="B6457" s="8"/>
      <c r="C6457" s="8"/>
      <c r="D6457" s="8"/>
      <c r="E6457" s="8"/>
      <c r="F6457" s="8"/>
      <c r="G6457" s="8"/>
      <c r="H6457" s="8"/>
      <c r="I6457" s="8"/>
    </row>
    <row r="6458" spans="1:9" ht="14.25" customHeight="1">
      <c r="A6458" s="7"/>
      <c r="B6458" s="8"/>
      <c r="C6458" s="8"/>
      <c r="D6458" s="8"/>
      <c r="E6458" s="8"/>
      <c r="F6458" s="8"/>
      <c r="G6458" s="8"/>
      <c r="H6458" s="8"/>
      <c r="I6458" s="8"/>
    </row>
    <row r="6459" spans="1:9" ht="14.25" customHeight="1">
      <c r="A6459" s="7"/>
      <c r="B6459" s="8"/>
      <c r="C6459" s="8"/>
      <c r="D6459" s="8"/>
      <c r="E6459" s="8"/>
      <c r="F6459" s="8"/>
      <c r="G6459" s="8"/>
      <c r="H6459" s="8"/>
      <c r="I6459" s="8"/>
    </row>
    <row r="6460" spans="1:9" ht="14.25" customHeight="1">
      <c r="A6460" s="7"/>
      <c r="B6460" s="8"/>
      <c r="C6460" s="8"/>
      <c r="D6460" s="8"/>
      <c r="E6460" s="8"/>
      <c r="F6460" s="8"/>
      <c r="G6460" s="8"/>
      <c r="H6460" s="8"/>
      <c r="I6460" s="8"/>
    </row>
    <row r="6461" spans="1:9" ht="14.25" customHeight="1">
      <c r="A6461" s="7"/>
      <c r="B6461" s="8"/>
      <c r="C6461" s="8"/>
      <c r="D6461" s="8"/>
      <c r="E6461" s="8"/>
      <c r="F6461" s="8"/>
      <c r="G6461" s="8"/>
      <c r="H6461" s="8"/>
      <c r="I6461" s="8"/>
    </row>
    <row r="6462" spans="1:9" ht="14.25" customHeight="1">
      <c r="A6462" s="7"/>
      <c r="B6462" s="8"/>
      <c r="C6462" s="8"/>
      <c r="D6462" s="8"/>
      <c r="E6462" s="8"/>
      <c r="F6462" s="8"/>
      <c r="G6462" s="8"/>
      <c r="H6462" s="8"/>
      <c r="I6462" s="8"/>
    </row>
    <row r="6463" spans="1:9" ht="14.25" customHeight="1">
      <c r="A6463" s="7"/>
      <c r="B6463" s="8"/>
      <c r="C6463" s="8"/>
      <c r="D6463" s="8"/>
      <c r="E6463" s="8"/>
      <c r="F6463" s="8"/>
      <c r="G6463" s="8"/>
      <c r="H6463" s="8"/>
      <c r="I6463" s="8"/>
    </row>
    <row r="6464" spans="1:9" ht="14.25" customHeight="1">
      <c r="A6464" s="7"/>
      <c r="B6464" s="8"/>
      <c r="C6464" s="8"/>
      <c r="D6464" s="8"/>
      <c r="E6464" s="8"/>
      <c r="F6464" s="8"/>
      <c r="G6464" s="8"/>
      <c r="H6464" s="8"/>
      <c r="I6464" s="8"/>
    </row>
    <row r="6465" spans="1:9" ht="14.25" customHeight="1">
      <c r="A6465" s="7"/>
      <c r="B6465" s="8"/>
      <c r="C6465" s="8"/>
      <c r="D6465" s="8"/>
      <c r="E6465" s="8"/>
      <c r="F6465" s="8"/>
      <c r="G6465" s="8"/>
      <c r="H6465" s="8"/>
      <c r="I6465" s="8"/>
    </row>
    <row r="6466" spans="1:9" ht="14.25" customHeight="1">
      <c r="A6466" s="7"/>
      <c r="B6466" s="8"/>
      <c r="C6466" s="8"/>
      <c r="D6466" s="8"/>
      <c r="E6466" s="8"/>
      <c r="F6466" s="8"/>
      <c r="G6466" s="8"/>
      <c r="H6466" s="8"/>
      <c r="I6466" s="8"/>
    </row>
    <row r="6467" spans="1:9" ht="14.25" customHeight="1">
      <c r="A6467" s="7"/>
      <c r="B6467" s="8"/>
      <c r="C6467" s="8"/>
      <c r="D6467" s="8"/>
      <c r="E6467" s="8"/>
      <c r="F6467" s="8"/>
      <c r="G6467" s="8"/>
      <c r="H6467" s="8"/>
      <c r="I6467" s="8"/>
    </row>
    <row r="6468" spans="1:9" ht="14.25" customHeight="1">
      <c r="A6468" s="7"/>
      <c r="B6468" s="8"/>
      <c r="C6468" s="8"/>
      <c r="D6468" s="8"/>
      <c r="E6468" s="8"/>
      <c r="F6468" s="8"/>
      <c r="G6468" s="8"/>
      <c r="H6468" s="8"/>
      <c r="I6468" s="8"/>
    </row>
    <row r="6469" spans="1:9" ht="14.25" customHeight="1">
      <c r="A6469" s="7"/>
      <c r="B6469" s="8"/>
      <c r="C6469" s="8"/>
      <c r="D6469" s="8"/>
      <c r="E6469" s="8"/>
      <c r="F6469" s="8"/>
      <c r="G6469" s="8"/>
      <c r="H6469" s="8"/>
      <c r="I6469" s="8"/>
    </row>
    <row r="6470" spans="1:9" ht="14.25" customHeight="1">
      <c r="A6470" s="7"/>
      <c r="B6470" s="8"/>
      <c r="C6470" s="8"/>
      <c r="D6470" s="8"/>
      <c r="E6470" s="8"/>
      <c r="F6470" s="8"/>
      <c r="G6470" s="8"/>
      <c r="H6470" s="8"/>
      <c r="I6470" s="8"/>
    </row>
    <row r="6471" spans="1:9" ht="14.25" customHeight="1">
      <c r="A6471" s="7"/>
      <c r="B6471" s="8"/>
      <c r="C6471" s="8"/>
      <c r="D6471" s="8"/>
      <c r="E6471" s="8"/>
      <c r="F6471" s="8"/>
      <c r="G6471" s="8"/>
      <c r="H6471" s="8"/>
      <c r="I6471" s="8"/>
    </row>
    <row r="6472" spans="1:9" ht="14.25" customHeight="1">
      <c r="A6472" s="7"/>
      <c r="B6472" s="8"/>
      <c r="C6472" s="8"/>
      <c r="D6472" s="8"/>
      <c r="E6472" s="8"/>
      <c r="F6472" s="8"/>
      <c r="G6472" s="8"/>
      <c r="H6472" s="8"/>
      <c r="I6472" s="8"/>
    </row>
    <row r="6473" spans="1:9" ht="14.25" customHeight="1">
      <c r="A6473" s="7"/>
      <c r="B6473" s="8"/>
      <c r="C6473" s="8"/>
      <c r="D6473" s="8"/>
      <c r="E6473" s="8"/>
      <c r="F6473" s="8"/>
      <c r="G6473" s="8"/>
      <c r="H6473" s="8"/>
      <c r="I6473" s="8"/>
    </row>
    <row r="6474" spans="1:9" ht="14.25" customHeight="1">
      <c r="A6474" s="7"/>
      <c r="B6474" s="8"/>
      <c r="C6474" s="8"/>
      <c r="D6474" s="8"/>
      <c r="E6474" s="8"/>
      <c r="F6474" s="8"/>
      <c r="G6474" s="8"/>
      <c r="H6474" s="8"/>
      <c r="I6474" s="8"/>
    </row>
    <row r="6475" spans="1:9" ht="14.25" customHeight="1">
      <c r="A6475" s="7"/>
      <c r="B6475" s="8"/>
      <c r="C6475" s="8"/>
      <c r="D6475" s="8"/>
      <c r="E6475" s="8"/>
      <c r="F6475" s="8"/>
      <c r="G6475" s="8"/>
      <c r="H6475" s="8"/>
      <c r="I6475" s="8"/>
    </row>
    <row r="6476" spans="1:9" ht="14.25" customHeight="1">
      <c r="A6476" s="7"/>
      <c r="B6476" s="8"/>
      <c r="C6476" s="8"/>
      <c r="D6476" s="8"/>
      <c r="E6476" s="8"/>
      <c r="F6476" s="8"/>
      <c r="G6476" s="8"/>
      <c r="H6476" s="8"/>
      <c r="I6476" s="8"/>
    </row>
    <row r="6477" spans="1:9" ht="14.25" customHeight="1">
      <c r="A6477" s="7"/>
      <c r="B6477" s="8"/>
      <c r="C6477" s="8"/>
      <c r="D6477" s="8"/>
      <c r="E6477" s="8"/>
      <c r="F6477" s="8"/>
      <c r="G6477" s="8"/>
      <c r="H6477" s="8"/>
      <c r="I6477" s="8"/>
    </row>
    <row r="6478" spans="1:9" ht="14.25" customHeight="1">
      <c r="A6478" s="7"/>
      <c r="B6478" s="8"/>
      <c r="C6478" s="8"/>
      <c r="D6478" s="8"/>
      <c r="E6478" s="8"/>
      <c r="F6478" s="8"/>
      <c r="G6478" s="8"/>
      <c r="H6478" s="8"/>
      <c r="I6478" s="8"/>
    </row>
    <row r="6479" spans="1:9" ht="14.25" customHeight="1">
      <c r="A6479" s="7"/>
      <c r="B6479" s="8"/>
      <c r="C6479" s="8"/>
      <c r="D6479" s="8"/>
      <c r="E6479" s="8"/>
      <c r="F6479" s="8"/>
      <c r="G6479" s="8"/>
      <c r="H6479" s="8"/>
      <c r="I6479" s="8"/>
    </row>
    <row r="6480" spans="1:9" ht="14.25" customHeight="1">
      <c r="A6480" s="7"/>
      <c r="B6480" s="8"/>
      <c r="C6480" s="8"/>
      <c r="D6480" s="8"/>
      <c r="E6480" s="8"/>
      <c r="F6480" s="8"/>
      <c r="G6480" s="8"/>
      <c r="H6480" s="8"/>
      <c r="I6480" s="8"/>
    </row>
    <row r="6481" spans="1:9" ht="14.25" customHeight="1">
      <c r="A6481" s="7"/>
      <c r="B6481" s="8"/>
      <c r="C6481" s="8"/>
      <c r="D6481" s="8"/>
      <c r="E6481" s="8"/>
      <c r="F6481" s="8"/>
      <c r="G6481" s="8"/>
      <c r="H6481" s="8"/>
      <c r="I6481" s="8"/>
    </row>
    <row r="6482" spans="1:9" ht="14.25" customHeight="1">
      <c r="A6482" s="7"/>
      <c r="B6482" s="8"/>
      <c r="C6482" s="8"/>
      <c r="D6482" s="8"/>
      <c r="E6482" s="8"/>
      <c r="F6482" s="8"/>
      <c r="G6482" s="8"/>
      <c r="H6482" s="8"/>
      <c r="I6482" s="8"/>
    </row>
    <row r="6483" spans="1:9" ht="14.25" customHeight="1">
      <c r="A6483" s="7"/>
      <c r="B6483" s="8"/>
      <c r="C6483" s="8"/>
      <c r="D6483" s="8"/>
      <c r="E6483" s="8"/>
      <c r="F6483" s="8"/>
      <c r="G6483" s="8"/>
      <c r="H6483" s="8"/>
      <c r="I6483" s="8"/>
    </row>
    <row r="6484" spans="1:9" ht="14.25" customHeight="1">
      <c r="A6484" s="7"/>
      <c r="B6484" s="8"/>
      <c r="C6484" s="8"/>
      <c r="D6484" s="8"/>
      <c r="E6484" s="8"/>
      <c r="F6484" s="8"/>
      <c r="G6484" s="8"/>
      <c r="H6484" s="8"/>
      <c r="I6484" s="8"/>
    </row>
    <row r="6485" spans="1:9" ht="14.25" customHeight="1">
      <c r="A6485" s="7"/>
      <c r="B6485" s="8"/>
      <c r="C6485" s="8"/>
      <c r="D6485" s="8"/>
      <c r="E6485" s="8"/>
      <c r="F6485" s="8"/>
      <c r="G6485" s="8"/>
      <c r="H6485" s="8"/>
      <c r="I6485" s="8"/>
    </row>
    <row r="6486" spans="1:9" ht="14.25" customHeight="1">
      <c r="A6486" s="7"/>
      <c r="B6486" s="8"/>
      <c r="C6486" s="8"/>
      <c r="D6486" s="8"/>
      <c r="E6486" s="8"/>
      <c r="F6486" s="8"/>
      <c r="G6486" s="8"/>
      <c r="H6486" s="8"/>
      <c r="I6486" s="8"/>
    </row>
    <row r="6487" spans="1:9" ht="14.25" customHeight="1">
      <c r="A6487" s="7"/>
      <c r="B6487" s="8"/>
      <c r="C6487" s="8"/>
      <c r="D6487" s="8"/>
      <c r="E6487" s="8"/>
      <c r="F6487" s="8"/>
      <c r="G6487" s="8"/>
      <c r="H6487" s="8"/>
      <c r="I6487" s="8"/>
    </row>
    <row r="6488" spans="1:9" ht="14.25" customHeight="1">
      <c r="A6488" s="7"/>
      <c r="B6488" s="8"/>
      <c r="C6488" s="8"/>
      <c r="D6488" s="8"/>
      <c r="E6488" s="8"/>
      <c r="F6488" s="8"/>
      <c r="G6488" s="8"/>
      <c r="H6488" s="8"/>
      <c r="I6488" s="8"/>
    </row>
    <row r="6489" spans="1:9" ht="14.25" customHeight="1">
      <c r="A6489" s="7"/>
      <c r="B6489" s="8"/>
      <c r="C6489" s="8"/>
      <c r="D6489" s="8"/>
      <c r="E6489" s="8"/>
      <c r="F6489" s="8"/>
      <c r="G6489" s="8"/>
      <c r="H6489" s="8"/>
      <c r="I6489" s="8"/>
    </row>
    <row r="6490" spans="1:9" ht="14.25" customHeight="1">
      <c r="A6490" s="7"/>
      <c r="B6490" s="8"/>
      <c r="C6490" s="8"/>
      <c r="D6490" s="8"/>
      <c r="E6490" s="8"/>
      <c r="F6490" s="8"/>
      <c r="G6490" s="8"/>
      <c r="H6490" s="8"/>
      <c r="I6490" s="8"/>
    </row>
    <row r="6491" spans="1:9" ht="14.25" customHeight="1">
      <c r="A6491" s="7"/>
      <c r="B6491" s="8"/>
      <c r="C6491" s="8"/>
      <c r="D6491" s="8"/>
      <c r="E6491" s="8"/>
      <c r="F6491" s="8"/>
      <c r="G6491" s="8"/>
      <c r="H6491" s="8"/>
      <c r="I6491" s="8"/>
    </row>
    <row r="6492" spans="1:9" ht="14.25" customHeight="1">
      <c r="A6492" s="7"/>
      <c r="B6492" s="8"/>
      <c r="C6492" s="8"/>
      <c r="D6492" s="8"/>
      <c r="E6492" s="8"/>
      <c r="F6492" s="8"/>
      <c r="G6492" s="8"/>
      <c r="H6492" s="8"/>
      <c r="I6492" s="8"/>
    </row>
    <row r="6493" spans="1:9" ht="14.25" customHeight="1">
      <c r="A6493" s="7"/>
      <c r="B6493" s="8"/>
      <c r="C6493" s="8"/>
      <c r="D6493" s="8"/>
      <c r="E6493" s="8"/>
      <c r="F6493" s="8"/>
      <c r="G6493" s="8"/>
      <c r="H6493" s="8"/>
      <c r="I6493" s="8"/>
    </row>
    <row r="6494" spans="1:9" ht="14.25" customHeight="1">
      <c r="A6494" s="7"/>
      <c r="B6494" s="8"/>
      <c r="C6494" s="8"/>
      <c r="D6494" s="8"/>
      <c r="E6494" s="8"/>
      <c r="F6494" s="8"/>
      <c r="G6494" s="8"/>
      <c r="H6494" s="8"/>
      <c r="I6494" s="8"/>
    </row>
    <row r="6495" spans="1:9" ht="14.25" customHeight="1">
      <c r="A6495" s="7"/>
      <c r="B6495" s="8"/>
      <c r="C6495" s="8"/>
      <c r="D6495" s="8"/>
      <c r="E6495" s="8"/>
      <c r="F6495" s="8"/>
      <c r="G6495" s="8"/>
      <c r="H6495" s="8"/>
      <c r="I6495" s="8"/>
    </row>
    <row r="6496" spans="1:9" ht="14.25" customHeight="1">
      <c r="A6496" s="7"/>
      <c r="B6496" s="8"/>
      <c r="C6496" s="8"/>
      <c r="D6496" s="8"/>
      <c r="E6496" s="8"/>
      <c r="F6496" s="8"/>
      <c r="G6496" s="8"/>
      <c r="H6496" s="8"/>
      <c r="I6496" s="8"/>
    </row>
    <row r="6497" spans="1:9" ht="14.25" customHeight="1">
      <c r="A6497" s="7"/>
      <c r="B6497" s="8"/>
      <c r="C6497" s="8"/>
      <c r="D6497" s="8"/>
      <c r="E6497" s="8"/>
      <c r="F6497" s="8"/>
      <c r="G6497" s="8"/>
      <c r="H6497" s="8"/>
      <c r="I6497" s="8"/>
    </row>
    <row r="6498" spans="1:9" ht="14.25" customHeight="1">
      <c r="A6498" s="7"/>
      <c r="B6498" s="8"/>
      <c r="C6498" s="8"/>
      <c r="D6498" s="8"/>
      <c r="E6498" s="8"/>
      <c r="F6498" s="8"/>
      <c r="G6498" s="8"/>
      <c r="H6498" s="8"/>
      <c r="I6498" s="8"/>
    </row>
    <row r="6499" spans="1:9" ht="14.25" customHeight="1">
      <c r="A6499" s="7"/>
      <c r="B6499" s="8"/>
      <c r="C6499" s="8"/>
      <c r="D6499" s="8"/>
      <c r="E6499" s="8"/>
      <c r="F6499" s="8"/>
      <c r="G6499" s="8"/>
      <c r="H6499" s="8"/>
      <c r="I6499" s="8"/>
    </row>
    <row r="6500" spans="1:9" ht="14.25" customHeight="1">
      <c r="A6500" s="7"/>
      <c r="B6500" s="8"/>
      <c r="C6500" s="8"/>
      <c r="D6500" s="8"/>
      <c r="E6500" s="8"/>
      <c r="F6500" s="8"/>
      <c r="G6500" s="8"/>
      <c r="H6500" s="8"/>
      <c r="I6500" s="8"/>
    </row>
    <row r="6501" spans="1:9" ht="14.25" customHeight="1">
      <c r="A6501" s="7"/>
      <c r="B6501" s="8"/>
      <c r="C6501" s="8"/>
      <c r="D6501" s="8"/>
      <c r="E6501" s="8"/>
      <c r="F6501" s="8"/>
      <c r="G6501" s="8"/>
      <c r="H6501" s="8"/>
      <c r="I6501" s="8"/>
    </row>
    <row r="6502" spans="1:9" ht="14.25" customHeight="1">
      <c r="A6502" s="7"/>
      <c r="B6502" s="8"/>
      <c r="C6502" s="8"/>
      <c r="D6502" s="8"/>
      <c r="E6502" s="8"/>
      <c r="F6502" s="8"/>
      <c r="G6502" s="8"/>
      <c r="H6502" s="8"/>
      <c r="I6502" s="8"/>
    </row>
    <row r="6503" spans="1:9" ht="14.25" customHeight="1">
      <c r="A6503" s="7"/>
      <c r="B6503" s="8"/>
      <c r="C6503" s="8"/>
      <c r="D6503" s="8"/>
      <c r="E6503" s="8"/>
      <c r="F6503" s="8"/>
      <c r="G6503" s="8"/>
      <c r="H6503" s="8"/>
      <c r="I6503" s="8"/>
    </row>
    <row r="6504" spans="1:9" ht="14.25" customHeight="1">
      <c r="A6504" s="7"/>
      <c r="B6504" s="8"/>
      <c r="C6504" s="8"/>
      <c r="D6504" s="8"/>
      <c r="E6504" s="8"/>
      <c r="F6504" s="8"/>
      <c r="G6504" s="8"/>
      <c r="H6504" s="8"/>
      <c r="I6504" s="8"/>
    </row>
    <row r="6505" spans="1:9" ht="14.25" customHeight="1">
      <c r="A6505" s="7"/>
      <c r="B6505" s="8"/>
      <c r="C6505" s="8"/>
      <c r="D6505" s="8"/>
      <c r="E6505" s="8"/>
      <c r="F6505" s="8"/>
      <c r="G6505" s="8"/>
      <c r="H6505" s="8"/>
      <c r="I6505" s="8"/>
    </row>
    <row r="6506" spans="1:9" ht="14.25" customHeight="1">
      <c r="A6506" s="7"/>
      <c r="B6506" s="8"/>
      <c r="C6506" s="8"/>
      <c r="D6506" s="8"/>
      <c r="E6506" s="8"/>
      <c r="F6506" s="8"/>
      <c r="G6506" s="8"/>
      <c r="H6506" s="8"/>
      <c r="I6506" s="8"/>
    </row>
    <row r="6507" spans="1:9" ht="14.25" customHeight="1">
      <c r="A6507" s="7"/>
      <c r="B6507" s="8"/>
      <c r="C6507" s="8"/>
      <c r="D6507" s="8"/>
      <c r="E6507" s="8"/>
      <c r="F6507" s="8"/>
      <c r="G6507" s="8"/>
      <c r="H6507" s="8"/>
      <c r="I6507" s="8"/>
    </row>
    <row r="6508" spans="1:9" ht="14.25" customHeight="1">
      <c r="A6508" s="7"/>
      <c r="B6508" s="8"/>
      <c r="C6508" s="8"/>
      <c r="D6508" s="8"/>
      <c r="E6508" s="8"/>
      <c r="F6508" s="8"/>
      <c r="G6508" s="8"/>
      <c r="H6508" s="8"/>
      <c r="I6508" s="8"/>
    </row>
    <row r="6509" spans="1:9" ht="14.25" customHeight="1">
      <c r="A6509" s="7"/>
      <c r="B6509" s="8"/>
      <c r="C6509" s="8"/>
      <c r="D6509" s="8"/>
      <c r="E6509" s="8"/>
      <c r="F6509" s="8"/>
      <c r="G6509" s="8"/>
      <c r="H6509" s="8"/>
      <c r="I6509" s="8"/>
    </row>
    <row r="6510" spans="1:9" ht="14.25" customHeight="1">
      <c r="A6510" s="7"/>
      <c r="B6510" s="8"/>
      <c r="C6510" s="8"/>
      <c r="D6510" s="8"/>
      <c r="E6510" s="8"/>
      <c r="F6510" s="8"/>
      <c r="G6510" s="8"/>
      <c r="H6510" s="8"/>
      <c r="I6510" s="8"/>
    </row>
    <row r="6511" spans="1:9" ht="14.25" customHeight="1">
      <c r="A6511" s="7"/>
      <c r="B6511" s="8"/>
      <c r="C6511" s="8"/>
      <c r="D6511" s="8"/>
      <c r="E6511" s="8"/>
      <c r="F6511" s="8"/>
      <c r="G6511" s="8"/>
      <c r="H6511" s="8"/>
      <c r="I6511" s="8"/>
    </row>
    <row r="6512" spans="1:9" ht="14.25" customHeight="1">
      <c r="A6512" s="7"/>
      <c r="B6512" s="8"/>
      <c r="C6512" s="8"/>
      <c r="D6512" s="8"/>
      <c r="E6512" s="8"/>
      <c r="F6512" s="8"/>
      <c r="G6512" s="8"/>
      <c r="H6512" s="8"/>
      <c r="I6512" s="8"/>
    </row>
    <row r="6513" spans="1:9" ht="14.25" customHeight="1">
      <c r="A6513" s="7"/>
      <c r="B6513" s="8"/>
      <c r="C6513" s="8"/>
      <c r="D6513" s="8"/>
      <c r="E6513" s="8"/>
      <c r="F6513" s="8"/>
      <c r="G6513" s="8"/>
      <c r="H6513" s="8"/>
      <c r="I6513" s="8"/>
    </row>
    <row r="6514" spans="1:9" ht="14.25" customHeight="1">
      <c r="A6514" s="7"/>
      <c r="B6514" s="8"/>
      <c r="C6514" s="8"/>
      <c r="D6514" s="8"/>
      <c r="E6514" s="8"/>
      <c r="F6514" s="8"/>
      <c r="G6514" s="8"/>
      <c r="H6514" s="8"/>
      <c r="I6514" s="8"/>
    </row>
    <row r="6515" spans="1:9" ht="14.25" customHeight="1">
      <c r="A6515" s="7"/>
      <c r="B6515" s="8"/>
      <c r="C6515" s="8"/>
      <c r="D6515" s="8"/>
      <c r="E6515" s="8"/>
      <c r="F6515" s="8"/>
      <c r="G6515" s="8"/>
      <c r="H6515" s="8"/>
      <c r="I6515" s="8"/>
    </row>
    <row r="6516" spans="1:9" ht="14.25" customHeight="1">
      <c r="A6516" s="7"/>
      <c r="B6516" s="8"/>
      <c r="C6516" s="8"/>
      <c r="D6516" s="8"/>
      <c r="E6516" s="8"/>
      <c r="F6516" s="8"/>
      <c r="G6516" s="8"/>
      <c r="H6516" s="8"/>
      <c r="I6516" s="8"/>
    </row>
    <row r="6517" spans="1:9" ht="14.25" customHeight="1">
      <c r="A6517" s="7"/>
      <c r="B6517" s="8"/>
      <c r="C6517" s="8"/>
      <c r="D6517" s="8"/>
      <c r="E6517" s="8"/>
      <c r="F6517" s="8"/>
      <c r="G6517" s="8"/>
      <c r="H6517" s="8"/>
      <c r="I6517" s="8"/>
    </row>
    <row r="6518" spans="1:9" ht="14.25" customHeight="1">
      <c r="A6518" s="7"/>
      <c r="B6518" s="8"/>
      <c r="C6518" s="8"/>
      <c r="D6518" s="8"/>
      <c r="E6518" s="8"/>
      <c r="F6518" s="8"/>
      <c r="G6518" s="8"/>
      <c r="H6518" s="8"/>
      <c r="I6518" s="8"/>
    </row>
    <row r="6519" spans="1:9" ht="14.25" customHeight="1">
      <c r="A6519" s="7"/>
      <c r="B6519" s="8"/>
      <c r="C6519" s="8"/>
      <c r="D6519" s="8"/>
      <c r="E6519" s="8"/>
      <c r="F6519" s="8"/>
      <c r="G6519" s="8"/>
      <c r="H6519" s="8"/>
      <c r="I6519" s="8"/>
    </row>
    <row r="6520" spans="1:9" ht="14.25" customHeight="1">
      <c r="A6520" s="7"/>
      <c r="B6520" s="8"/>
      <c r="C6520" s="8"/>
      <c r="D6520" s="8"/>
      <c r="E6520" s="8"/>
      <c r="F6520" s="8"/>
      <c r="G6520" s="8"/>
      <c r="H6520" s="8"/>
      <c r="I6520" s="8"/>
    </row>
    <row r="6521" spans="1:9" ht="14.25" customHeight="1">
      <c r="A6521" s="7"/>
      <c r="B6521" s="8"/>
      <c r="C6521" s="8"/>
      <c r="D6521" s="8"/>
      <c r="E6521" s="8"/>
      <c r="F6521" s="8"/>
      <c r="G6521" s="8"/>
      <c r="H6521" s="8"/>
      <c r="I6521" s="8"/>
    </row>
    <row r="6522" spans="1:9" ht="14.25" customHeight="1">
      <c r="A6522" s="7"/>
      <c r="B6522" s="8"/>
      <c r="C6522" s="8"/>
      <c r="D6522" s="8"/>
      <c r="E6522" s="8"/>
      <c r="F6522" s="8"/>
      <c r="G6522" s="8"/>
      <c r="H6522" s="8"/>
      <c r="I6522" s="8"/>
    </row>
    <row r="6523" spans="1:9" ht="14.25" customHeight="1">
      <c r="A6523" s="7"/>
      <c r="B6523" s="8"/>
      <c r="C6523" s="8"/>
      <c r="D6523" s="8"/>
      <c r="E6523" s="8"/>
      <c r="F6523" s="8"/>
      <c r="G6523" s="8"/>
      <c r="H6523" s="8"/>
      <c r="I6523" s="8"/>
    </row>
    <row r="6524" spans="1:9" ht="14.25" customHeight="1">
      <c r="A6524" s="7"/>
      <c r="B6524" s="8"/>
      <c r="C6524" s="8"/>
      <c r="D6524" s="8"/>
      <c r="E6524" s="8"/>
      <c r="F6524" s="8"/>
      <c r="G6524" s="8"/>
      <c r="H6524" s="8"/>
      <c r="I6524" s="8"/>
    </row>
    <row r="6525" spans="1:9" ht="14.25" customHeight="1">
      <c r="A6525" s="7"/>
      <c r="B6525" s="8"/>
      <c r="C6525" s="8"/>
      <c r="D6525" s="8"/>
      <c r="E6525" s="8"/>
      <c r="F6525" s="8"/>
      <c r="G6525" s="8"/>
      <c r="H6525" s="8"/>
      <c r="I6525" s="8"/>
    </row>
    <row r="6526" spans="1:9" ht="14.25" customHeight="1">
      <c r="A6526" s="7"/>
      <c r="B6526" s="8"/>
      <c r="C6526" s="8"/>
      <c r="D6526" s="8"/>
      <c r="E6526" s="8"/>
      <c r="F6526" s="8"/>
      <c r="G6526" s="8"/>
      <c r="H6526" s="8"/>
      <c r="I6526" s="8"/>
    </row>
    <row r="6527" spans="1:9" ht="14.25" customHeight="1">
      <c r="A6527" s="7"/>
      <c r="B6527" s="8"/>
      <c r="C6527" s="8"/>
      <c r="D6527" s="8"/>
      <c r="E6527" s="8"/>
      <c r="F6527" s="8"/>
      <c r="G6527" s="8"/>
      <c r="H6527" s="8"/>
      <c r="I6527" s="8"/>
    </row>
    <row r="6528" spans="1:9" ht="14.25" customHeight="1">
      <c r="A6528" s="7"/>
      <c r="B6528" s="8"/>
      <c r="C6528" s="8"/>
      <c r="D6528" s="8"/>
      <c r="E6528" s="8"/>
      <c r="F6528" s="8"/>
      <c r="G6528" s="8"/>
      <c r="H6528" s="8"/>
      <c r="I6528" s="8"/>
    </row>
    <row r="6529" spans="1:9" ht="14.25" customHeight="1">
      <c r="A6529" s="7"/>
      <c r="B6529" s="8"/>
      <c r="C6529" s="8"/>
      <c r="D6529" s="8"/>
      <c r="E6529" s="8"/>
      <c r="F6529" s="8"/>
      <c r="G6529" s="8"/>
      <c r="H6529" s="8"/>
      <c r="I6529" s="8"/>
    </row>
    <row r="6530" spans="1:9" ht="14.25" customHeight="1">
      <c r="A6530" s="7"/>
      <c r="B6530" s="8"/>
      <c r="C6530" s="8"/>
      <c r="D6530" s="8"/>
      <c r="E6530" s="8"/>
      <c r="F6530" s="8"/>
      <c r="G6530" s="8"/>
      <c r="H6530" s="8"/>
      <c r="I6530" s="8"/>
    </row>
    <row r="6531" spans="1:9" ht="14.25" customHeight="1">
      <c r="A6531" s="7"/>
      <c r="B6531" s="8"/>
      <c r="C6531" s="8"/>
      <c r="D6531" s="8"/>
      <c r="E6531" s="8"/>
      <c r="F6531" s="8"/>
      <c r="G6531" s="8"/>
      <c r="H6531" s="8"/>
      <c r="I6531" s="8"/>
    </row>
    <row r="6532" spans="1:9" ht="14.25" customHeight="1">
      <c r="A6532" s="7"/>
      <c r="B6532" s="8"/>
      <c r="C6532" s="8"/>
      <c r="D6532" s="8"/>
      <c r="E6532" s="8"/>
      <c r="F6532" s="8"/>
      <c r="G6532" s="8"/>
      <c r="H6532" s="8"/>
      <c r="I6532" s="8"/>
    </row>
    <row r="6533" spans="1:9" ht="14.25" customHeight="1">
      <c r="A6533" s="7"/>
      <c r="B6533" s="8"/>
      <c r="C6533" s="8"/>
      <c r="D6533" s="8"/>
      <c r="E6533" s="8"/>
      <c r="F6533" s="8"/>
      <c r="G6533" s="8"/>
      <c r="H6533" s="8"/>
      <c r="I6533" s="8"/>
    </row>
    <row r="6534" spans="1:9" ht="14.25" customHeight="1">
      <c r="A6534" s="7"/>
      <c r="B6534" s="8"/>
      <c r="C6534" s="8"/>
      <c r="D6534" s="8"/>
      <c r="E6534" s="8"/>
      <c r="F6534" s="8"/>
      <c r="G6534" s="8"/>
      <c r="H6534" s="8"/>
      <c r="I6534" s="8"/>
    </row>
    <row r="6535" spans="1:9" ht="14.25" customHeight="1">
      <c r="A6535" s="7"/>
      <c r="B6535" s="8"/>
      <c r="C6535" s="8"/>
      <c r="D6535" s="8"/>
      <c r="E6535" s="8"/>
      <c r="F6535" s="8"/>
      <c r="G6535" s="8"/>
      <c r="H6535" s="8"/>
      <c r="I6535" s="8"/>
    </row>
    <row r="6536" spans="1:9" ht="14.25" customHeight="1">
      <c r="A6536" s="7"/>
      <c r="B6536" s="8"/>
      <c r="C6536" s="8"/>
      <c r="D6536" s="8"/>
      <c r="E6536" s="8"/>
      <c r="F6536" s="8"/>
      <c r="G6536" s="8"/>
      <c r="H6536" s="8"/>
      <c r="I6536" s="8"/>
    </row>
    <row r="6537" spans="1:9" ht="14.25" customHeight="1">
      <c r="A6537" s="7"/>
      <c r="B6537" s="8"/>
      <c r="C6537" s="8"/>
      <c r="D6537" s="8"/>
      <c r="E6537" s="8"/>
      <c r="F6537" s="8"/>
      <c r="G6537" s="8"/>
      <c r="H6537" s="8"/>
      <c r="I6537" s="8"/>
    </row>
    <row r="6538" spans="1:9" ht="14.25" customHeight="1">
      <c r="A6538" s="7"/>
      <c r="B6538" s="8"/>
      <c r="C6538" s="8"/>
      <c r="D6538" s="8"/>
      <c r="E6538" s="8"/>
      <c r="F6538" s="8"/>
      <c r="G6538" s="8"/>
      <c r="H6538" s="8"/>
      <c r="I6538" s="8"/>
    </row>
    <row r="6539" spans="1:9" ht="14.25" customHeight="1">
      <c r="A6539" s="7"/>
      <c r="B6539" s="8"/>
      <c r="C6539" s="8"/>
      <c r="D6539" s="8"/>
      <c r="E6539" s="8"/>
      <c r="F6539" s="8"/>
      <c r="G6539" s="8"/>
      <c r="H6539" s="8"/>
      <c r="I6539" s="8"/>
    </row>
    <row r="6540" spans="1:9" ht="14.25" customHeight="1">
      <c r="A6540" s="7"/>
      <c r="B6540" s="8"/>
      <c r="C6540" s="8"/>
      <c r="D6540" s="8"/>
      <c r="E6540" s="8"/>
      <c r="F6540" s="8"/>
      <c r="G6540" s="8"/>
      <c r="H6540" s="8"/>
      <c r="I6540" s="8"/>
    </row>
    <row r="6541" spans="1:9" ht="14.25" customHeight="1">
      <c r="A6541" s="7"/>
      <c r="B6541" s="8"/>
      <c r="C6541" s="8"/>
      <c r="D6541" s="8"/>
      <c r="E6541" s="8"/>
      <c r="F6541" s="8"/>
      <c r="G6541" s="8"/>
      <c r="H6541" s="8"/>
      <c r="I6541" s="8"/>
    </row>
    <row r="6542" spans="1:9" ht="14.25" customHeight="1">
      <c r="A6542" s="7"/>
      <c r="B6542" s="8"/>
      <c r="C6542" s="8"/>
      <c r="D6542" s="8"/>
      <c r="E6542" s="8"/>
      <c r="F6542" s="8"/>
      <c r="G6542" s="8"/>
      <c r="H6542" s="8"/>
      <c r="I6542" s="8"/>
    </row>
    <row r="6543" spans="1:9" ht="14.25" customHeight="1">
      <c r="A6543" s="7"/>
      <c r="B6543" s="8"/>
      <c r="C6543" s="8"/>
      <c r="D6543" s="8"/>
      <c r="E6543" s="8"/>
      <c r="F6543" s="8"/>
      <c r="G6543" s="8"/>
      <c r="H6543" s="8"/>
      <c r="I6543" s="8"/>
    </row>
    <row r="6544" spans="1:9" ht="14.25" customHeight="1">
      <c r="A6544" s="7"/>
      <c r="B6544" s="8"/>
      <c r="C6544" s="8"/>
      <c r="D6544" s="8"/>
      <c r="E6544" s="8"/>
      <c r="F6544" s="8"/>
      <c r="G6544" s="8"/>
      <c r="H6544" s="8"/>
      <c r="I6544" s="8"/>
    </row>
    <row r="6545" spans="1:9" ht="14.25" customHeight="1">
      <c r="A6545" s="7"/>
      <c r="B6545" s="8"/>
      <c r="C6545" s="8"/>
      <c r="D6545" s="8"/>
      <c r="E6545" s="8"/>
      <c r="F6545" s="8"/>
      <c r="G6545" s="8"/>
      <c r="H6545" s="8"/>
      <c r="I6545" s="8"/>
    </row>
    <row r="6546" spans="1:9" ht="14.25" customHeight="1">
      <c r="A6546" s="7"/>
      <c r="B6546" s="8"/>
      <c r="C6546" s="8"/>
      <c r="D6546" s="8"/>
      <c r="E6546" s="8"/>
      <c r="F6546" s="8"/>
      <c r="G6546" s="8"/>
      <c r="H6546" s="8"/>
      <c r="I6546" s="8"/>
    </row>
    <row r="6547" spans="1:9" ht="14.25" customHeight="1">
      <c r="A6547" s="7"/>
      <c r="B6547" s="8"/>
      <c r="C6547" s="8"/>
      <c r="D6547" s="8"/>
      <c r="E6547" s="8"/>
      <c r="F6547" s="8"/>
      <c r="G6547" s="8"/>
      <c r="H6547" s="8"/>
      <c r="I6547" s="8"/>
    </row>
    <row r="6548" spans="1:9" ht="14.25" customHeight="1">
      <c r="A6548" s="7"/>
      <c r="B6548" s="8"/>
      <c r="C6548" s="8"/>
      <c r="D6548" s="8"/>
      <c r="E6548" s="8"/>
      <c r="F6548" s="8"/>
      <c r="G6548" s="8"/>
      <c r="H6548" s="8"/>
      <c r="I6548" s="8"/>
    </row>
    <row r="6549" spans="1:9" ht="14.25" customHeight="1">
      <c r="A6549" s="7"/>
      <c r="B6549" s="8"/>
      <c r="C6549" s="8"/>
      <c r="D6549" s="8"/>
      <c r="E6549" s="8"/>
      <c r="F6549" s="8"/>
      <c r="G6549" s="8"/>
      <c r="H6549" s="8"/>
      <c r="I6549" s="8"/>
    </row>
    <row r="6550" spans="1:9" ht="14.25" customHeight="1">
      <c r="A6550" s="7"/>
      <c r="B6550" s="8"/>
      <c r="C6550" s="8"/>
      <c r="D6550" s="8"/>
      <c r="E6550" s="8"/>
      <c r="F6550" s="8"/>
      <c r="G6550" s="8"/>
      <c r="H6550" s="8"/>
      <c r="I6550" s="8"/>
    </row>
    <row r="6551" spans="1:9" ht="14.25" customHeight="1">
      <c r="A6551" s="7"/>
      <c r="B6551" s="8"/>
      <c r="C6551" s="8"/>
      <c r="D6551" s="8"/>
      <c r="E6551" s="8"/>
      <c r="F6551" s="8"/>
      <c r="G6551" s="8"/>
      <c r="H6551" s="8"/>
      <c r="I6551" s="8"/>
    </row>
    <row r="6552" spans="1:9" ht="14.25" customHeight="1">
      <c r="A6552" s="7"/>
      <c r="B6552" s="8"/>
      <c r="C6552" s="8"/>
      <c r="D6552" s="8"/>
      <c r="E6552" s="8"/>
      <c r="F6552" s="8"/>
      <c r="G6552" s="8"/>
      <c r="H6552" s="8"/>
      <c r="I6552" s="8"/>
    </row>
    <row r="6553" spans="1:9" ht="14.25" customHeight="1">
      <c r="A6553" s="7"/>
      <c r="B6553" s="8"/>
      <c r="C6553" s="8"/>
      <c r="D6553" s="8"/>
      <c r="E6553" s="8"/>
      <c r="F6553" s="8"/>
      <c r="G6553" s="8"/>
      <c r="H6553" s="8"/>
      <c r="I6553" s="8"/>
    </row>
    <row r="6554" spans="1:9" ht="14.25" customHeight="1">
      <c r="A6554" s="7"/>
      <c r="B6554" s="8"/>
      <c r="C6554" s="8"/>
      <c r="D6554" s="8"/>
      <c r="E6554" s="8"/>
      <c r="F6554" s="8"/>
      <c r="G6554" s="8"/>
      <c r="H6554" s="8"/>
      <c r="I6554" s="8"/>
    </row>
    <row r="6555" spans="1:9" ht="14.25" customHeight="1">
      <c r="A6555" s="7"/>
      <c r="B6555" s="8"/>
      <c r="C6555" s="8"/>
      <c r="D6555" s="8"/>
      <c r="E6555" s="8"/>
      <c r="F6555" s="8"/>
      <c r="G6555" s="8"/>
      <c r="H6555" s="8"/>
      <c r="I6555" s="8"/>
    </row>
    <row r="6556" spans="1:9" ht="14.25" customHeight="1">
      <c r="A6556" s="7"/>
      <c r="B6556" s="8"/>
      <c r="C6556" s="8"/>
      <c r="D6556" s="8"/>
      <c r="E6556" s="8"/>
      <c r="F6556" s="8"/>
      <c r="G6556" s="8"/>
      <c r="H6556" s="8"/>
      <c r="I6556" s="8"/>
    </row>
    <row r="6557" spans="1:9" ht="14.25" customHeight="1">
      <c r="A6557" s="7"/>
      <c r="B6557" s="8"/>
      <c r="C6557" s="8"/>
      <c r="D6557" s="8"/>
      <c r="E6557" s="8"/>
      <c r="F6557" s="8"/>
      <c r="G6557" s="8"/>
      <c r="H6557" s="8"/>
      <c r="I6557" s="8"/>
    </row>
    <row r="6558" spans="1:9" ht="14.25" customHeight="1">
      <c r="A6558" s="7"/>
      <c r="B6558" s="8"/>
      <c r="C6558" s="8"/>
      <c r="D6558" s="8"/>
      <c r="E6558" s="8"/>
      <c r="F6558" s="8"/>
      <c r="G6558" s="8"/>
      <c r="H6558" s="8"/>
      <c r="I6558" s="8"/>
    </row>
    <row r="6559" spans="1:9" ht="14.25" customHeight="1">
      <c r="A6559" s="7"/>
      <c r="B6559" s="8"/>
      <c r="C6559" s="8"/>
      <c r="D6559" s="8"/>
      <c r="E6559" s="8"/>
      <c r="F6559" s="8"/>
      <c r="G6559" s="8"/>
      <c r="H6559" s="8"/>
      <c r="I6559" s="8"/>
    </row>
    <row r="6560" spans="1:9" ht="14.25" customHeight="1">
      <c r="A6560" s="7"/>
      <c r="B6560" s="8"/>
      <c r="C6560" s="8"/>
      <c r="D6560" s="8"/>
      <c r="E6560" s="8"/>
      <c r="F6560" s="8"/>
      <c r="G6560" s="8"/>
      <c r="H6560" s="8"/>
      <c r="I6560" s="8"/>
    </row>
    <row r="6561" spans="1:9" ht="14.25" customHeight="1">
      <c r="A6561" s="7"/>
      <c r="B6561" s="8"/>
      <c r="C6561" s="8"/>
      <c r="D6561" s="8"/>
      <c r="E6561" s="8"/>
      <c r="F6561" s="8"/>
      <c r="G6561" s="8"/>
      <c r="H6561" s="8"/>
      <c r="I6561" s="8"/>
    </row>
    <row r="6562" spans="1:9" ht="14.25" customHeight="1">
      <c r="A6562" s="7"/>
      <c r="B6562" s="8"/>
      <c r="C6562" s="8"/>
      <c r="D6562" s="8"/>
      <c r="E6562" s="8"/>
      <c r="F6562" s="8"/>
      <c r="G6562" s="8"/>
      <c r="H6562" s="8"/>
      <c r="I6562" s="8"/>
    </row>
    <row r="6563" spans="1:9" ht="14.25" customHeight="1">
      <c r="A6563" s="7"/>
      <c r="B6563" s="8"/>
      <c r="C6563" s="8"/>
      <c r="D6563" s="8"/>
      <c r="E6563" s="8"/>
      <c r="F6563" s="8"/>
      <c r="G6563" s="8"/>
      <c r="H6563" s="8"/>
      <c r="I6563" s="8"/>
    </row>
    <row r="6564" spans="1:9" ht="14.25" customHeight="1">
      <c r="A6564" s="7"/>
      <c r="B6564" s="8"/>
      <c r="C6564" s="8"/>
      <c r="D6564" s="8"/>
      <c r="E6564" s="8"/>
      <c r="F6564" s="8"/>
      <c r="G6564" s="8"/>
      <c r="H6564" s="8"/>
      <c r="I6564" s="8"/>
    </row>
    <row r="6565" spans="1:9" ht="14.25" customHeight="1">
      <c r="A6565" s="7"/>
      <c r="B6565" s="8"/>
      <c r="C6565" s="8"/>
      <c r="D6565" s="8"/>
      <c r="E6565" s="8"/>
      <c r="F6565" s="8"/>
      <c r="G6565" s="8"/>
      <c r="H6565" s="8"/>
      <c r="I6565" s="8"/>
    </row>
    <row r="6566" spans="1:9" ht="14.25" customHeight="1">
      <c r="A6566" s="7"/>
      <c r="B6566" s="8"/>
      <c r="C6566" s="8"/>
      <c r="D6566" s="8"/>
      <c r="E6566" s="8"/>
      <c r="F6566" s="8"/>
      <c r="G6566" s="8"/>
      <c r="H6566" s="8"/>
      <c r="I6566" s="8"/>
    </row>
    <row r="6567" spans="1:9" ht="14.25" customHeight="1">
      <c r="A6567" s="7"/>
      <c r="B6567" s="8"/>
      <c r="C6567" s="8"/>
      <c r="D6567" s="8"/>
      <c r="E6567" s="8"/>
      <c r="F6567" s="8"/>
      <c r="G6567" s="8"/>
      <c r="H6567" s="8"/>
      <c r="I6567" s="8"/>
    </row>
    <row r="6568" spans="1:9" ht="14.25" customHeight="1">
      <c r="A6568" s="7"/>
      <c r="B6568" s="8"/>
      <c r="C6568" s="8"/>
      <c r="D6568" s="8"/>
      <c r="E6568" s="8"/>
      <c r="F6568" s="8"/>
      <c r="G6568" s="8"/>
      <c r="H6568" s="8"/>
      <c r="I6568" s="8"/>
    </row>
    <row r="6569" spans="1:9" ht="14.25" customHeight="1">
      <c r="A6569" s="7"/>
      <c r="B6569" s="8"/>
      <c r="C6569" s="8"/>
      <c r="D6569" s="8"/>
      <c r="E6569" s="8"/>
      <c r="F6569" s="8"/>
      <c r="G6569" s="8"/>
      <c r="H6569" s="8"/>
      <c r="I6569" s="8"/>
    </row>
    <row r="6570" spans="1:9" ht="14.25" customHeight="1">
      <c r="A6570" s="7"/>
      <c r="B6570" s="8"/>
      <c r="C6570" s="8"/>
      <c r="D6570" s="8"/>
      <c r="E6570" s="8"/>
      <c r="F6570" s="8"/>
      <c r="G6570" s="8"/>
      <c r="H6570" s="8"/>
      <c r="I6570" s="8"/>
    </row>
    <row r="6571" spans="1:9" ht="14.25" customHeight="1">
      <c r="A6571" s="7"/>
      <c r="B6571" s="8"/>
      <c r="C6571" s="8"/>
      <c r="D6571" s="8"/>
      <c r="E6571" s="8"/>
      <c r="F6571" s="8"/>
      <c r="G6571" s="8"/>
      <c r="H6571" s="8"/>
      <c r="I6571" s="8"/>
    </row>
    <row r="6572" spans="1:9" ht="14.25" customHeight="1">
      <c r="A6572" s="7"/>
      <c r="B6572" s="8"/>
      <c r="C6572" s="8"/>
      <c r="D6572" s="8"/>
      <c r="E6572" s="8"/>
      <c r="F6572" s="8"/>
      <c r="G6572" s="8"/>
      <c r="H6572" s="8"/>
      <c r="I6572" s="8"/>
    </row>
    <row r="6573" spans="1:9" ht="14.25" customHeight="1">
      <c r="A6573" s="7"/>
      <c r="B6573" s="8"/>
      <c r="C6573" s="8"/>
      <c r="D6573" s="8"/>
      <c r="E6573" s="8"/>
      <c r="F6573" s="8"/>
      <c r="G6573" s="8"/>
      <c r="H6573" s="8"/>
      <c r="I6573" s="8"/>
    </row>
    <row r="6574" spans="1:9" ht="14.25" customHeight="1">
      <c r="A6574" s="7"/>
      <c r="B6574" s="8"/>
      <c r="C6574" s="8"/>
      <c r="D6574" s="8"/>
      <c r="E6574" s="8"/>
      <c r="F6574" s="8"/>
      <c r="G6574" s="8"/>
      <c r="H6574" s="8"/>
      <c r="I6574" s="8"/>
    </row>
    <row r="6575" spans="1:9" ht="14.25" customHeight="1">
      <c r="A6575" s="7"/>
      <c r="B6575" s="8"/>
      <c r="C6575" s="8"/>
      <c r="D6575" s="8"/>
      <c r="E6575" s="8"/>
      <c r="F6575" s="8"/>
      <c r="G6575" s="8"/>
      <c r="H6575" s="8"/>
      <c r="I6575" s="8"/>
    </row>
    <row r="6576" spans="1:9" ht="14.25" customHeight="1">
      <c r="A6576" s="7"/>
      <c r="B6576" s="8"/>
      <c r="C6576" s="8"/>
      <c r="D6576" s="8"/>
      <c r="E6576" s="8"/>
      <c r="F6576" s="8"/>
      <c r="G6576" s="8"/>
      <c r="H6576" s="8"/>
      <c r="I6576" s="8"/>
    </row>
    <row r="6577" spans="1:9" ht="14.25" customHeight="1">
      <c r="A6577" s="7"/>
      <c r="B6577" s="8"/>
      <c r="C6577" s="8"/>
      <c r="D6577" s="8"/>
      <c r="E6577" s="8"/>
      <c r="F6577" s="8"/>
      <c r="G6577" s="8"/>
      <c r="H6577" s="8"/>
      <c r="I6577" s="8"/>
    </row>
    <row r="6578" spans="1:9" ht="14.25" customHeight="1">
      <c r="A6578" s="7"/>
      <c r="B6578" s="8"/>
      <c r="C6578" s="8"/>
      <c r="D6578" s="8"/>
      <c r="E6578" s="8"/>
      <c r="F6578" s="8"/>
      <c r="G6578" s="8"/>
      <c r="H6578" s="8"/>
      <c r="I6578" s="8"/>
    </row>
    <row r="6579" spans="1:9" ht="14.25" customHeight="1">
      <c r="A6579" s="7"/>
      <c r="B6579" s="8"/>
      <c r="C6579" s="8"/>
      <c r="D6579" s="8"/>
      <c r="E6579" s="8"/>
      <c r="F6579" s="8"/>
      <c r="G6579" s="8"/>
      <c r="H6579" s="8"/>
      <c r="I6579" s="8"/>
    </row>
    <row r="6580" spans="1:9" ht="14.25" customHeight="1">
      <c r="A6580" s="7"/>
      <c r="B6580" s="8"/>
      <c r="C6580" s="8"/>
      <c r="D6580" s="8"/>
      <c r="E6580" s="8"/>
      <c r="F6580" s="8"/>
      <c r="G6580" s="8"/>
      <c r="H6580" s="8"/>
      <c r="I6580" s="8"/>
    </row>
    <row r="6581" spans="1:9" ht="14.25" customHeight="1">
      <c r="A6581" s="7"/>
      <c r="B6581" s="8"/>
      <c r="C6581" s="8"/>
      <c r="D6581" s="8"/>
      <c r="E6581" s="8"/>
      <c r="F6581" s="8"/>
      <c r="G6581" s="8"/>
      <c r="H6581" s="8"/>
      <c r="I6581" s="8"/>
    </row>
    <row r="6582" spans="1:9" ht="14.25" customHeight="1">
      <c r="A6582" s="7"/>
      <c r="B6582" s="8"/>
      <c r="C6582" s="8"/>
      <c r="D6582" s="8"/>
      <c r="E6582" s="8"/>
      <c r="F6582" s="8"/>
      <c r="G6582" s="8"/>
      <c r="H6582" s="8"/>
      <c r="I6582" s="8"/>
    </row>
    <row r="6583" spans="1:9" ht="14.25" customHeight="1">
      <c r="A6583" s="7"/>
      <c r="B6583" s="8"/>
      <c r="C6583" s="8"/>
      <c r="D6583" s="8"/>
      <c r="E6583" s="8"/>
      <c r="F6583" s="8"/>
      <c r="G6583" s="8"/>
      <c r="H6583" s="8"/>
      <c r="I6583" s="8"/>
    </row>
    <row r="6584" spans="1:9" ht="14.25" customHeight="1">
      <c r="A6584" s="7"/>
      <c r="B6584" s="8"/>
      <c r="C6584" s="8"/>
      <c r="D6584" s="8"/>
      <c r="E6584" s="8"/>
      <c r="F6584" s="8"/>
      <c r="G6584" s="8"/>
      <c r="H6584" s="8"/>
      <c r="I6584" s="8"/>
    </row>
    <row r="6585" spans="1:9" ht="14.25" customHeight="1">
      <c r="A6585" s="7"/>
      <c r="B6585" s="8"/>
      <c r="C6585" s="8"/>
      <c r="D6585" s="8"/>
      <c r="E6585" s="8"/>
      <c r="F6585" s="8"/>
      <c r="G6585" s="8"/>
      <c r="H6585" s="8"/>
      <c r="I6585" s="8"/>
    </row>
    <row r="6586" spans="1:9" ht="14.25" customHeight="1">
      <c r="A6586" s="7"/>
      <c r="B6586" s="8"/>
      <c r="C6586" s="8"/>
      <c r="D6586" s="8"/>
      <c r="E6586" s="8"/>
      <c r="F6586" s="8"/>
      <c r="G6586" s="8"/>
      <c r="H6586" s="8"/>
      <c r="I6586" s="8"/>
    </row>
    <row r="6587" spans="1:9" ht="14.25" customHeight="1">
      <c r="A6587" s="7"/>
      <c r="B6587" s="8"/>
      <c r="C6587" s="8"/>
      <c r="D6587" s="8"/>
      <c r="E6587" s="8"/>
      <c r="F6587" s="8"/>
      <c r="G6587" s="8"/>
      <c r="H6587" s="8"/>
      <c r="I6587" s="8"/>
    </row>
    <row r="6588" spans="1:9" ht="14.25" customHeight="1">
      <c r="A6588" s="7"/>
      <c r="B6588" s="8"/>
      <c r="C6588" s="8"/>
      <c r="D6588" s="8"/>
      <c r="E6588" s="8"/>
      <c r="F6588" s="8"/>
      <c r="G6588" s="8"/>
      <c r="H6588" s="8"/>
      <c r="I6588" s="8"/>
    </row>
    <row r="6589" spans="1:9" ht="14.25" customHeight="1">
      <c r="A6589" s="7"/>
      <c r="B6589" s="8"/>
      <c r="C6589" s="8"/>
      <c r="D6589" s="8"/>
      <c r="E6589" s="8"/>
      <c r="F6589" s="8"/>
      <c r="G6589" s="8"/>
      <c r="H6589" s="8"/>
      <c r="I6589" s="8"/>
    </row>
    <row r="6590" spans="1:9" ht="14.25" customHeight="1">
      <c r="A6590" s="7"/>
      <c r="B6590" s="8"/>
      <c r="C6590" s="8"/>
      <c r="D6590" s="8"/>
      <c r="E6590" s="8"/>
      <c r="F6590" s="8"/>
      <c r="G6590" s="8"/>
      <c r="H6590" s="8"/>
      <c r="I6590" s="8"/>
    </row>
    <row r="6591" spans="1:9" ht="14.25" customHeight="1">
      <c r="A6591" s="7"/>
      <c r="B6591" s="8"/>
      <c r="C6591" s="8"/>
      <c r="D6591" s="8"/>
      <c r="E6591" s="8"/>
      <c r="F6591" s="8"/>
      <c r="G6591" s="8"/>
      <c r="H6591" s="8"/>
      <c r="I6591" s="8"/>
    </row>
    <row r="6592" spans="1:9" ht="14.25" customHeight="1">
      <c r="A6592" s="7"/>
      <c r="B6592" s="8"/>
      <c r="C6592" s="8"/>
      <c r="D6592" s="8"/>
      <c r="E6592" s="8"/>
      <c r="F6592" s="8"/>
      <c r="G6592" s="8"/>
      <c r="H6592" s="8"/>
      <c r="I6592" s="8"/>
    </row>
    <row r="6593" spans="1:9" ht="14.25" customHeight="1">
      <c r="A6593" s="7"/>
      <c r="B6593" s="8"/>
      <c r="C6593" s="8"/>
      <c r="D6593" s="8"/>
      <c r="E6593" s="8"/>
      <c r="F6593" s="8"/>
      <c r="G6593" s="8"/>
      <c r="H6593" s="8"/>
      <c r="I6593" s="8"/>
    </row>
    <row r="6594" spans="1:9" ht="14.25" customHeight="1">
      <c r="A6594" s="7"/>
      <c r="B6594" s="8"/>
      <c r="C6594" s="8"/>
      <c r="D6594" s="8"/>
      <c r="E6594" s="8"/>
      <c r="F6594" s="8"/>
      <c r="G6594" s="8"/>
      <c r="H6594" s="8"/>
      <c r="I6594" s="8"/>
    </row>
    <row r="6595" spans="1:9" ht="14.25" customHeight="1">
      <c r="A6595" s="7"/>
      <c r="B6595" s="8"/>
      <c r="C6595" s="8"/>
      <c r="D6595" s="8"/>
      <c r="E6595" s="8"/>
      <c r="F6595" s="8"/>
      <c r="G6595" s="8"/>
      <c r="H6595" s="8"/>
      <c r="I6595" s="8"/>
    </row>
    <row r="6596" spans="1:9" ht="14.25" customHeight="1">
      <c r="A6596" s="7"/>
      <c r="B6596" s="8"/>
      <c r="C6596" s="8"/>
      <c r="D6596" s="8"/>
      <c r="E6596" s="8"/>
      <c r="F6596" s="8"/>
      <c r="G6596" s="8"/>
      <c r="H6596" s="8"/>
      <c r="I6596" s="8"/>
    </row>
    <row r="6597" spans="1:9" ht="14.25" customHeight="1">
      <c r="A6597" s="7"/>
      <c r="B6597" s="8"/>
      <c r="C6597" s="8"/>
      <c r="D6597" s="8"/>
      <c r="E6597" s="8"/>
      <c r="F6597" s="8"/>
      <c r="G6597" s="8"/>
      <c r="H6597" s="8"/>
      <c r="I6597" s="8"/>
    </row>
    <row r="6598" spans="1:9" ht="14.25" customHeight="1">
      <c r="A6598" s="7"/>
      <c r="B6598" s="8"/>
      <c r="C6598" s="8"/>
      <c r="D6598" s="8"/>
      <c r="E6598" s="8"/>
      <c r="F6598" s="8"/>
      <c r="G6598" s="8"/>
      <c r="H6598" s="8"/>
      <c r="I6598" s="8"/>
    </row>
    <row r="6599" spans="1:9" ht="14.25" customHeight="1">
      <c r="A6599" s="7"/>
      <c r="B6599" s="8"/>
      <c r="C6599" s="8"/>
      <c r="D6599" s="8"/>
      <c r="E6599" s="8"/>
      <c r="F6599" s="8"/>
      <c r="G6599" s="8"/>
      <c r="H6599" s="8"/>
      <c r="I6599" s="8"/>
    </row>
    <row r="6600" spans="1:9" ht="14.25" customHeight="1">
      <c r="A6600" s="7"/>
      <c r="B6600" s="8"/>
      <c r="C6600" s="8"/>
      <c r="D6600" s="8"/>
      <c r="E6600" s="8"/>
      <c r="F6600" s="8"/>
      <c r="G6600" s="8"/>
      <c r="H6600" s="8"/>
      <c r="I6600" s="8"/>
    </row>
    <row r="6601" spans="1:9" ht="14.25" customHeight="1">
      <c r="A6601" s="7"/>
      <c r="B6601" s="8"/>
      <c r="C6601" s="8"/>
      <c r="D6601" s="8"/>
      <c r="E6601" s="8"/>
      <c r="F6601" s="8"/>
      <c r="G6601" s="8"/>
      <c r="H6601" s="8"/>
      <c r="I6601" s="8"/>
    </row>
    <row r="6602" spans="1:9" ht="14.25" customHeight="1">
      <c r="A6602" s="7"/>
      <c r="B6602" s="8"/>
      <c r="C6602" s="8"/>
      <c r="D6602" s="8"/>
      <c r="E6602" s="8"/>
      <c r="F6602" s="8"/>
      <c r="G6602" s="8"/>
      <c r="H6602" s="8"/>
      <c r="I6602" s="8"/>
    </row>
    <row r="6603" spans="1:9" ht="14.25" customHeight="1">
      <c r="A6603" s="7"/>
      <c r="B6603" s="8"/>
      <c r="C6603" s="8"/>
      <c r="D6603" s="8"/>
      <c r="E6603" s="8"/>
      <c r="F6603" s="8"/>
      <c r="G6603" s="8"/>
      <c r="H6603" s="8"/>
      <c r="I6603" s="8"/>
    </row>
    <row r="6604" spans="1:9" ht="14.25" customHeight="1">
      <c r="A6604" s="7"/>
      <c r="B6604" s="8"/>
      <c r="C6604" s="8"/>
      <c r="D6604" s="8"/>
      <c r="E6604" s="8"/>
      <c r="F6604" s="8"/>
      <c r="G6604" s="8"/>
      <c r="H6604" s="8"/>
      <c r="I6604" s="8"/>
    </row>
    <row r="6605" spans="1:9" ht="14.25" customHeight="1">
      <c r="A6605" s="7"/>
      <c r="B6605" s="8"/>
      <c r="C6605" s="8"/>
      <c r="D6605" s="8"/>
      <c r="E6605" s="8"/>
      <c r="F6605" s="8"/>
      <c r="G6605" s="8"/>
      <c r="H6605" s="8"/>
      <c r="I6605" s="8"/>
    </row>
    <row r="6606" spans="1:9" ht="14.25" customHeight="1">
      <c r="A6606" s="7"/>
      <c r="B6606" s="8"/>
      <c r="C6606" s="8"/>
      <c r="D6606" s="8"/>
      <c r="E6606" s="8"/>
      <c r="F6606" s="8"/>
      <c r="G6606" s="8"/>
      <c r="H6606" s="8"/>
      <c r="I6606" s="8"/>
    </row>
    <row r="6607" spans="1:9" ht="14.25" customHeight="1">
      <c r="A6607" s="7"/>
      <c r="B6607" s="8"/>
      <c r="C6607" s="8"/>
      <c r="D6607" s="8"/>
      <c r="E6607" s="8"/>
      <c r="F6607" s="8"/>
      <c r="G6607" s="8"/>
      <c r="H6607" s="8"/>
      <c r="I6607" s="8"/>
    </row>
    <row r="6608" spans="1:9" ht="14.25" customHeight="1">
      <c r="A6608" s="7"/>
      <c r="B6608" s="8"/>
      <c r="C6608" s="8"/>
      <c r="D6608" s="8"/>
      <c r="E6608" s="8"/>
      <c r="F6608" s="8"/>
      <c r="G6608" s="8"/>
      <c r="H6608" s="8"/>
      <c r="I6608" s="8"/>
    </row>
    <row r="6609" spans="1:9" ht="14.25" customHeight="1">
      <c r="A6609" s="7"/>
      <c r="B6609" s="8"/>
      <c r="C6609" s="8"/>
      <c r="D6609" s="8"/>
      <c r="E6609" s="8"/>
      <c r="F6609" s="8"/>
      <c r="G6609" s="8"/>
      <c r="H6609" s="8"/>
      <c r="I6609" s="8"/>
    </row>
    <row r="6610" spans="1:9" ht="14.25" customHeight="1">
      <c r="A6610" s="7"/>
      <c r="B6610" s="8"/>
      <c r="C6610" s="8"/>
      <c r="D6610" s="8"/>
      <c r="E6610" s="8"/>
      <c r="F6610" s="8"/>
      <c r="G6610" s="8"/>
      <c r="H6610" s="8"/>
      <c r="I6610" s="8"/>
    </row>
    <row r="6611" spans="1:9" ht="14.25" customHeight="1">
      <c r="A6611" s="7"/>
      <c r="B6611" s="8"/>
      <c r="C6611" s="8"/>
      <c r="D6611" s="8"/>
      <c r="E6611" s="8"/>
      <c r="F6611" s="8"/>
      <c r="G6611" s="8"/>
      <c r="H6611" s="8"/>
      <c r="I6611" s="8"/>
    </row>
    <row r="6612" spans="1:9" ht="14.25" customHeight="1">
      <c r="A6612" s="7"/>
      <c r="B6612" s="8"/>
      <c r="C6612" s="8"/>
      <c r="D6612" s="8"/>
      <c r="E6612" s="8"/>
      <c r="F6612" s="8"/>
      <c r="G6612" s="8"/>
      <c r="H6612" s="8"/>
      <c r="I6612" s="8"/>
    </row>
    <row r="6613" spans="1:9" ht="14.25" customHeight="1">
      <c r="A6613" s="7"/>
      <c r="B6613" s="8"/>
      <c r="C6613" s="8"/>
      <c r="D6613" s="8"/>
      <c r="E6613" s="8"/>
      <c r="F6613" s="8"/>
      <c r="G6613" s="8"/>
      <c r="H6613" s="8"/>
      <c r="I6613" s="8"/>
    </row>
    <row r="6614" spans="1:9" ht="14.25" customHeight="1">
      <c r="A6614" s="7"/>
      <c r="B6614" s="8"/>
      <c r="C6614" s="8"/>
      <c r="D6614" s="8"/>
      <c r="E6614" s="8"/>
      <c r="F6614" s="8"/>
      <c r="G6614" s="8"/>
      <c r="H6614" s="8"/>
      <c r="I6614" s="8"/>
    </row>
    <row r="6615" spans="1:9" ht="14.25" customHeight="1">
      <c r="A6615" s="7"/>
      <c r="B6615" s="8"/>
      <c r="C6615" s="8"/>
      <c r="D6615" s="8"/>
      <c r="E6615" s="8"/>
      <c r="F6615" s="8"/>
      <c r="G6615" s="8"/>
      <c r="H6615" s="8"/>
      <c r="I6615" s="8"/>
    </row>
    <row r="6616" spans="1:9" ht="14.25" customHeight="1">
      <c r="A6616" s="7"/>
      <c r="B6616" s="8"/>
      <c r="C6616" s="8"/>
      <c r="D6616" s="8"/>
      <c r="E6616" s="8"/>
      <c r="F6616" s="8"/>
      <c r="G6616" s="8"/>
      <c r="H6616" s="8"/>
      <c r="I6616" s="8"/>
    </row>
    <row r="6617" spans="1:9" ht="14.25" customHeight="1">
      <c r="A6617" s="7"/>
      <c r="B6617" s="8"/>
      <c r="C6617" s="8"/>
      <c r="D6617" s="8"/>
      <c r="E6617" s="8"/>
      <c r="F6617" s="8"/>
      <c r="G6617" s="8"/>
      <c r="H6617" s="8"/>
      <c r="I6617" s="8"/>
    </row>
    <row r="6618" spans="1:9" ht="14.25" customHeight="1">
      <c r="A6618" s="7"/>
      <c r="B6618" s="8"/>
      <c r="C6618" s="8"/>
      <c r="D6618" s="8"/>
      <c r="E6618" s="8"/>
      <c r="F6618" s="8"/>
      <c r="G6618" s="8"/>
      <c r="H6618" s="8"/>
      <c r="I6618" s="8"/>
    </row>
    <row r="6619" spans="1:9" ht="14.25" customHeight="1">
      <c r="A6619" s="7"/>
      <c r="B6619" s="8"/>
      <c r="C6619" s="8"/>
      <c r="D6619" s="8"/>
      <c r="E6619" s="8"/>
      <c r="F6619" s="8"/>
      <c r="G6619" s="8"/>
      <c r="H6619" s="8"/>
      <c r="I6619" s="8"/>
    </row>
    <row r="6620" spans="1:9" ht="14.25" customHeight="1">
      <c r="A6620" s="7"/>
      <c r="B6620" s="8"/>
      <c r="C6620" s="8"/>
      <c r="D6620" s="8"/>
      <c r="E6620" s="8"/>
      <c r="F6620" s="8"/>
      <c r="G6620" s="8"/>
      <c r="H6620" s="8"/>
      <c r="I6620" s="8"/>
    </row>
    <row r="6621" spans="1:9" ht="14.25" customHeight="1">
      <c r="A6621" s="7"/>
      <c r="B6621" s="8"/>
      <c r="C6621" s="8"/>
      <c r="D6621" s="8"/>
      <c r="E6621" s="8"/>
      <c r="F6621" s="8"/>
      <c r="G6621" s="8"/>
      <c r="H6621" s="8"/>
      <c r="I6621" s="8"/>
    </row>
    <row r="6622" spans="1:9" ht="14.25" customHeight="1">
      <c r="A6622" s="7"/>
      <c r="B6622" s="8"/>
      <c r="C6622" s="8"/>
      <c r="D6622" s="8"/>
      <c r="E6622" s="8"/>
      <c r="F6622" s="8"/>
      <c r="G6622" s="8"/>
      <c r="H6622" s="8"/>
      <c r="I6622" s="8"/>
    </row>
    <row r="6623" spans="1:9" ht="14.25" customHeight="1">
      <c r="A6623" s="7"/>
      <c r="B6623" s="8"/>
      <c r="C6623" s="8"/>
      <c r="D6623" s="8"/>
      <c r="E6623" s="8"/>
      <c r="F6623" s="8"/>
      <c r="G6623" s="8"/>
      <c r="H6623" s="8"/>
      <c r="I6623" s="8"/>
    </row>
    <row r="6624" spans="1:9" ht="14.25" customHeight="1">
      <c r="A6624" s="7"/>
      <c r="B6624" s="8"/>
      <c r="C6624" s="8"/>
      <c r="D6624" s="8"/>
      <c r="E6624" s="8"/>
      <c r="F6624" s="8"/>
      <c r="G6624" s="8"/>
      <c r="H6624" s="8"/>
      <c r="I6624" s="8"/>
    </row>
    <row r="6625" spans="1:9" ht="14.25" customHeight="1">
      <c r="A6625" s="7"/>
      <c r="B6625" s="8"/>
      <c r="C6625" s="8"/>
      <c r="D6625" s="8"/>
      <c r="E6625" s="8"/>
      <c r="F6625" s="8"/>
      <c r="G6625" s="8"/>
      <c r="H6625" s="8"/>
      <c r="I6625" s="8"/>
    </row>
    <row r="6626" spans="1:9" ht="14.25" customHeight="1">
      <c r="A6626" s="7"/>
      <c r="B6626" s="8"/>
      <c r="C6626" s="8"/>
      <c r="D6626" s="8"/>
      <c r="E6626" s="8"/>
      <c r="F6626" s="8"/>
      <c r="G6626" s="8"/>
      <c r="H6626" s="8"/>
      <c r="I6626" s="8"/>
    </row>
    <row r="6627" spans="1:9" ht="14.25" customHeight="1">
      <c r="A6627" s="7"/>
      <c r="B6627" s="8"/>
      <c r="C6627" s="8"/>
      <c r="D6627" s="8"/>
      <c r="E6627" s="8"/>
      <c r="F6627" s="8"/>
      <c r="G6627" s="8"/>
      <c r="H6627" s="8"/>
      <c r="I6627" s="8"/>
    </row>
    <row r="6628" spans="1:9" ht="14.25" customHeight="1">
      <c r="A6628" s="7"/>
      <c r="B6628" s="8"/>
      <c r="C6628" s="8"/>
      <c r="D6628" s="8"/>
      <c r="E6628" s="8"/>
      <c r="F6628" s="8"/>
      <c r="G6628" s="8"/>
      <c r="H6628" s="8"/>
      <c r="I6628" s="8"/>
    </row>
    <row r="6629" spans="1:9" ht="14.25" customHeight="1">
      <c r="A6629" s="7"/>
      <c r="B6629" s="8"/>
      <c r="C6629" s="8"/>
      <c r="D6629" s="8"/>
      <c r="E6629" s="8"/>
      <c r="F6629" s="8"/>
      <c r="G6629" s="8"/>
      <c r="H6629" s="8"/>
      <c r="I6629" s="8"/>
    </row>
    <row r="6630" spans="1:9" ht="14.25" customHeight="1">
      <c r="A6630" s="7"/>
      <c r="B6630" s="8"/>
      <c r="C6630" s="8"/>
      <c r="D6630" s="8"/>
      <c r="E6630" s="8"/>
      <c r="F6630" s="8"/>
      <c r="G6630" s="8"/>
      <c r="H6630" s="8"/>
      <c r="I6630" s="8"/>
    </row>
    <row r="6631" spans="1:9" ht="14.25" customHeight="1">
      <c r="A6631" s="7"/>
      <c r="B6631" s="8"/>
      <c r="C6631" s="8"/>
      <c r="D6631" s="8"/>
      <c r="E6631" s="8"/>
      <c r="F6631" s="8"/>
      <c r="G6631" s="8"/>
      <c r="H6631" s="8"/>
      <c r="I6631" s="8"/>
    </row>
    <row r="6632" spans="1:9" ht="14.25" customHeight="1">
      <c r="A6632" s="7"/>
      <c r="B6632" s="8"/>
      <c r="C6632" s="8"/>
      <c r="D6632" s="8"/>
      <c r="E6632" s="8"/>
      <c r="F6632" s="8"/>
      <c r="G6632" s="8"/>
      <c r="H6632" s="8"/>
      <c r="I6632" s="8"/>
    </row>
    <row r="6633" spans="1:9" ht="14.25" customHeight="1">
      <c r="A6633" s="7"/>
      <c r="B6633" s="8"/>
      <c r="C6633" s="8"/>
      <c r="D6633" s="8"/>
      <c r="E6633" s="8"/>
      <c r="F6633" s="8"/>
      <c r="G6633" s="8"/>
      <c r="H6633" s="8"/>
      <c r="I6633" s="8"/>
    </row>
    <row r="6634" spans="1:9" ht="14.25" customHeight="1">
      <c r="A6634" s="7"/>
      <c r="B6634" s="8"/>
      <c r="C6634" s="8"/>
      <c r="D6634" s="8"/>
      <c r="E6634" s="8"/>
      <c r="F6634" s="8"/>
      <c r="G6634" s="8"/>
      <c r="H6634" s="8"/>
      <c r="I6634" s="8"/>
    </row>
    <row r="6635" spans="1:9" ht="14.25" customHeight="1">
      <c r="A6635" s="7"/>
      <c r="B6635" s="8"/>
      <c r="C6635" s="8"/>
      <c r="D6635" s="8"/>
      <c r="E6635" s="8"/>
      <c r="F6635" s="8"/>
      <c r="G6635" s="8"/>
      <c r="H6635" s="8"/>
      <c r="I6635" s="8"/>
    </row>
    <row r="6636" spans="1:9" ht="14.25" customHeight="1">
      <c r="A6636" s="7"/>
      <c r="B6636" s="8"/>
      <c r="C6636" s="8"/>
      <c r="D6636" s="8"/>
      <c r="E6636" s="8"/>
      <c r="F6636" s="8"/>
      <c r="G6636" s="8"/>
      <c r="H6636" s="8"/>
      <c r="I6636" s="8"/>
    </row>
    <row r="6637" spans="1:9" ht="14.25" customHeight="1">
      <c r="A6637" s="7"/>
      <c r="B6637" s="8"/>
      <c r="C6637" s="8"/>
      <c r="D6637" s="8"/>
      <c r="E6637" s="8"/>
      <c r="F6637" s="8"/>
      <c r="G6637" s="8"/>
      <c r="H6637" s="8"/>
      <c r="I6637" s="8"/>
    </row>
    <row r="6638" spans="1:9" ht="14.25" customHeight="1">
      <c r="A6638" s="7"/>
      <c r="B6638" s="8"/>
      <c r="C6638" s="8"/>
      <c r="D6638" s="8"/>
      <c r="E6638" s="8"/>
      <c r="F6638" s="8"/>
      <c r="G6638" s="8"/>
      <c r="H6638" s="8"/>
      <c r="I6638" s="8"/>
    </row>
    <row r="6639" spans="1:9" ht="14.25" customHeight="1">
      <c r="A6639" s="7"/>
      <c r="B6639" s="8"/>
      <c r="C6639" s="8"/>
      <c r="D6639" s="8"/>
      <c r="E6639" s="8"/>
      <c r="F6639" s="8"/>
      <c r="G6639" s="8"/>
      <c r="H6639" s="8"/>
      <c r="I6639" s="8"/>
    </row>
    <row r="6640" spans="1:9" ht="14.25" customHeight="1">
      <c r="A6640" s="7"/>
      <c r="B6640" s="8"/>
      <c r="C6640" s="8"/>
      <c r="D6640" s="8"/>
      <c r="E6640" s="8"/>
      <c r="F6640" s="8"/>
      <c r="G6640" s="8"/>
      <c r="H6640" s="8"/>
      <c r="I6640" s="8"/>
    </row>
    <row r="6641" spans="1:9" ht="14.25" customHeight="1">
      <c r="A6641" s="7"/>
      <c r="B6641" s="8"/>
      <c r="C6641" s="8"/>
      <c r="D6641" s="8"/>
      <c r="E6641" s="8"/>
      <c r="F6641" s="8"/>
      <c r="G6641" s="8"/>
      <c r="H6641" s="8"/>
      <c r="I6641" s="8"/>
    </row>
    <row r="6642" spans="1:9" ht="14.25" customHeight="1">
      <c r="A6642" s="7"/>
      <c r="B6642" s="8"/>
      <c r="C6642" s="8"/>
      <c r="D6642" s="8"/>
      <c r="E6642" s="8"/>
      <c r="F6642" s="8"/>
      <c r="G6642" s="8"/>
      <c r="H6642" s="8"/>
      <c r="I6642" s="8"/>
    </row>
    <row r="6643" spans="1:9" ht="14.25" customHeight="1">
      <c r="A6643" s="7"/>
      <c r="B6643" s="8"/>
      <c r="C6643" s="8"/>
      <c r="D6643" s="8"/>
      <c r="E6643" s="8"/>
      <c r="F6643" s="8"/>
      <c r="G6643" s="8"/>
      <c r="H6643" s="8"/>
      <c r="I6643" s="8"/>
    </row>
    <row r="6644" spans="1:9" ht="14.25" customHeight="1">
      <c r="A6644" s="7"/>
      <c r="B6644" s="8"/>
      <c r="C6644" s="8"/>
      <c r="D6644" s="8"/>
      <c r="E6644" s="8"/>
      <c r="F6644" s="8"/>
      <c r="G6644" s="8"/>
      <c r="H6644" s="8"/>
      <c r="I6644" s="8"/>
    </row>
    <row r="6645" spans="1:9" ht="14.25" customHeight="1">
      <c r="A6645" s="7"/>
      <c r="B6645" s="8"/>
      <c r="C6645" s="8"/>
      <c r="D6645" s="8"/>
      <c r="E6645" s="8"/>
      <c r="F6645" s="8"/>
      <c r="G6645" s="8"/>
      <c r="H6645" s="8"/>
      <c r="I6645" s="8"/>
    </row>
    <row r="6646" spans="1:9" ht="14.25" customHeight="1">
      <c r="A6646" s="7"/>
      <c r="B6646" s="8"/>
      <c r="C6646" s="8"/>
      <c r="D6646" s="8"/>
      <c r="E6646" s="8"/>
      <c r="F6646" s="8"/>
      <c r="G6646" s="8"/>
      <c r="H6646" s="8"/>
      <c r="I6646" s="8"/>
    </row>
    <row r="6647" spans="1:9" ht="14.25" customHeight="1">
      <c r="A6647" s="7"/>
      <c r="B6647" s="8"/>
      <c r="C6647" s="8"/>
      <c r="D6647" s="8"/>
      <c r="E6647" s="8"/>
      <c r="F6647" s="8"/>
      <c r="G6647" s="8"/>
      <c r="H6647" s="8"/>
      <c r="I6647" s="8"/>
    </row>
    <row r="6648" spans="1:9" ht="14.25" customHeight="1">
      <c r="A6648" s="7"/>
      <c r="B6648" s="8"/>
      <c r="C6648" s="8"/>
      <c r="D6648" s="8"/>
      <c r="E6648" s="8"/>
      <c r="F6648" s="8"/>
      <c r="G6648" s="8"/>
      <c r="H6648" s="8"/>
      <c r="I6648" s="8"/>
    </row>
    <row r="6649" spans="1:9" ht="14.25" customHeight="1">
      <c r="A6649" s="7"/>
      <c r="B6649" s="8"/>
      <c r="C6649" s="8"/>
      <c r="D6649" s="8"/>
      <c r="E6649" s="8"/>
      <c r="F6649" s="8"/>
      <c r="G6649" s="8"/>
      <c r="H6649" s="8"/>
      <c r="I6649" s="8"/>
    </row>
    <row r="6650" spans="1:9" ht="14.25" customHeight="1">
      <c r="A6650" s="7"/>
      <c r="B6650" s="8"/>
      <c r="C6650" s="8"/>
      <c r="D6650" s="8"/>
      <c r="E6650" s="8"/>
      <c r="F6650" s="8"/>
      <c r="G6650" s="8"/>
      <c r="H6650" s="8"/>
      <c r="I6650" s="8"/>
    </row>
    <row r="6651" spans="1:9" ht="14.25" customHeight="1">
      <c r="A6651" s="7"/>
      <c r="B6651" s="8"/>
      <c r="C6651" s="8"/>
      <c r="D6651" s="8"/>
      <c r="E6651" s="8"/>
      <c r="F6651" s="8"/>
      <c r="G6651" s="8"/>
      <c r="H6651" s="8"/>
      <c r="I6651" s="8"/>
    </row>
    <row r="6652" spans="1:9" ht="14.25" customHeight="1">
      <c r="A6652" s="7"/>
      <c r="B6652" s="8"/>
      <c r="C6652" s="8"/>
      <c r="D6652" s="8"/>
      <c r="E6652" s="8"/>
      <c r="F6652" s="8"/>
      <c r="G6652" s="8"/>
      <c r="H6652" s="8"/>
      <c r="I6652" s="8"/>
    </row>
    <row r="6653" spans="1:9" ht="14.25" customHeight="1">
      <c r="A6653" s="7"/>
      <c r="B6653" s="8"/>
      <c r="C6653" s="8"/>
      <c r="D6653" s="8"/>
      <c r="E6653" s="8"/>
      <c r="F6653" s="8"/>
      <c r="G6653" s="8"/>
      <c r="H6653" s="8"/>
      <c r="I6653" s="8"/>
    </row>
    <row r="6654" spans="1:9" ht="14.25" customHeight="1">
      <c r="A6654" s="7"/>
      <c r="B6654" s="8"/>
      <c r="C6654" s="8"/>
      <c r="D6654" s="8"/>
      <c r="E6654" s="8"/>
      <c r="F6654" s="8"/>
      <c r="G6654" s="8"/>
      <c r="H6654" s="8"/>
      <c r="I6654" s="8"/>
    </row>
    <row r="6655" spans="1:9" ht="14.25" customHeight="1">
      <c r="A6655" s="7"/>
      <c r="B6655" s="8"/>
      <c r="C6655" s="8"/>
      <c r="D6655" s="8"/>
      <c r="E6655" s="8"/>
      <c r="F6655" s="8"/>
      <c r="G6655" s="8"/>
      <c r="H6655" s="8"/>
      <c r="I6655" s="8"/>
    </row>
    <row r="6656" spans="1:9" ht="14.25" customHeight="1">
      <c r="A6656" s="7"/>
      <c r="B6656" s="8"/>
      <c r="C6656" s="8"/>
      <c r="D6656" s="8"/>
      <c r="E6656" s="8"/>
      <c r="F6656" s="8"/>
      <c r="G6656" s="8"/>
      <c r="H6656" s="8"/>
      <c r="I6656" s="8"/>
    </row>
    <row r="6657" spans="1:9" ht="14.25" customHeight="1">
      <c r="A6657" s="7"/>
      <c r="B6657" s="8"/>
      <c r="C6657" s="8"/>
      <c r="D6657" s="8"/>
      <c r="E6657" s="8"/>
      <c r="F6657" s="8"/>
      <c r="G6657" s="8"/>
      <c r="H6657" s="8"/>
      <c r="I6657" s="8"/>
    </row>
    <row r="6658" spans="1:9" ht="14.25" customHeight="1">
      <c r="A6658" s="7"/>
      <c r="B6658" s="8"/>
      <c r="C6658" s="8"/>
      <c r="D6658" s="8"/>
      <c r="E6658" s="8"/>
      <c r="F6658" s="8"/>
      <c r="G6658" s="8"/>
      <c r="H6658" s="8"/>
      <c r="I6658" s="8"/>
    </row>
    <row r="6659" spans="1:9" ht="14.25" customHeight="1">
      <c r="A6659" s="7"/>
      <c r="B6659" s="8"/>
      <c r="C6659" s="8"/>
      <c r="D6659" s="8"/>
      <c r="E6659" s="8"/>
      <c r="F6659" s="8"/>
      <c r="G6659" s="8"/>
      <c r="H6659" s="8"/>
      <c r="I6659" s="8"/>
    </row>
    <row r="6660" spans="1:9" ht="14.25" customHeight="1">
      <c r="A6660" s="7"/>
      <c r="B6660" s="8"/>
      <c r="C6660" s="8"/>
      <c r="D6660" s="8"/>
      <c r="E6660" s="8"/>
      <c r="F6660" s="8"/>
      <c r="G6660" s="8"/>
      <c r="H6660" s="8"/>
      <c r="I6660" s="8"/>
    </row>
    <row r="6661" spans="1:9" ht="14.25" customHeight="1">
      <c r="A6661" s="7"/>
      <c r="B6661" s="8"/>
      <c r="C6661" s="8"/>
      <c r="D6661" s="8"/>
      <c r="E6661" s="8"/>
      <c r="F6661" s="8"/>
      <c r="G6661" s="8"/>
      <c r="H6661" s="8"/>
      <c r="I6661" s="8"/>
    </row>
    <row r="6662" spans="1:9" ht="14.25" customHeight="1">
      <c r="A6662" s="7"/>
      <c r="B6662" s="8"/>
      <c r="C6662" s="8"/>
      <c r="D6662" s="8"/>
      <c r="E6662" s="8"/>
      <c r="F6662" s="8"/>
      <c r="G6662" s="8"/>
      <c r="H6662" s="8"/>
      <c r="I6662" s="8"/>
    </row>
    <row r="6663" spans="1:9" ht="14.25" customHeight="1">
      <c r="A6663" s="7"/>
      <c r="B6663" s="8"/>
      <c r="C6663" s="8"/>
      <c r="D6663" s="8"/>
      <c r="E6663" s="8"/>
      <c r="F6663" s="8"/>
      <c r="G6663" s="8"/>
      <c r="H6663" s="8"/>
      <c r="I6663" s="8"/>
    </row>
    <row r="6664" spans="1:9" ht="14.25" customHeight="1">
      <c r="A6664" s="7"/>
      <c r="B6664" s="8"/>
      <c r="C6664" s="8"/>
      <c r="D6664" s="8"/>
      <c r="E6664" s="8"/>
      <c r="F6664" s="8"/>
      <c r="G6664" s="8"/>
      <c r="H6664" s="8"/>
      <c r="I6664" s="8"/>
    </row>
    <row r="6665" spans="1:9" ht="14.25" customHeight="1">
      <c r="A6665" s="7"/>
      <c r="B6665" s="8"/>
      <c r="C6665" s="8"/>
      <c r="D6665" s="8"/>
      <c r="E6665" s="8"/>
      <c r="F6665" s="8"/>
      <c r="G6665" s="8"/>
      <c r="H6665" s="8"/>
      <c r="I6665" s="8"/>
    </row>
    <row r="6666" spans="1:9" ht="14.25" customHeight="1">
      <c r="A6666" s="7"/>
      <c r="B6666" s="8"/>
      <c r="C6666" s="8"/>
      <c r="D6666" s="8"/>
      <c r="E6666" s="8"/>
      <c r="F6666" s="8"/>
      <c r="G6666" s="8"/>
      <c r="H6666" s="8"/>
      <c r="I6666" s="8"/>
    </row>
    <row r="6667" spans="1:9" ht="14.25" customHeight="1">
      <c r="A6667" s="7"/>
      <c r="B6667" s="8"/>
      <c r="C6667" s="8"/>
      <c r="D6667" s="8"/>
      <c r="E6667" s="8"/>
      <c r="F6667" s="8"/>
      <c r="G6667" s="8"/>
      <c r="H6667" s="8"/>
      <c r="I6667" s="8"/>
    </row>
    <row r="6668" spans="1:9" ht="14.25" customHeight="1">
      <c r="A6668" s="7"/>
      <c r="B6668" s="8"/>
      <c r="C6668" s="8"/>
      <c r="D6668" s="8"/>
      <c r="E6668" s="8"/>
      <c r="F6668" s="8"/>
      <c r="G6668" s="8"/>
      <c r="H6668" s="8"/>
      <c r="I6668" s="8"/>
    </row>
    <row r="6669" spans="1:9" ht="14.25" customHeight="1">
      <c r="A6669" s="7"/>
      <c r="B6669" s="8"/>
      <c r="C6669" s="8"/>
      <c r="D6669" s="8"/>
      <c r="E6669" s="8"/>
      <c r="F6669" s="8"/>
      <c r="G6669" s="8"/>
      <c r="H6669" s="8"/>
      <c r="I6669" s="8"/>
    </row>
    <row r="6670" spans="1:9" ht="14.25" customHeight="1">
      <c r="A6670" s="7"/>
      <c r="B6670" s="8"/>
      <c r="C6670" s="8"/>
      <c r="D6670" s="8"/>
      <c r="E6670" s="8"/>
      <c r="F6670" s="8"/>
      <c r="G6670" s="8"/>
      <c r="H6670" s="8"/>
      <c r="I6670" s="8"/>
    </row>
    <row r="6671" spans="1:9" ht="14.25" customHeight="1">
      <c r="A6671" s="7"/>
      <c r="B6671" s="8"/>
      <c r="C6671" s="8"/>
      <c r="D6671" s="8"/>
      <c r="E6671" s="8"/>
      <c r="F6671" s="8"/>
      <c r="G6671" s="8"/>
      <c r="H6671" s="8"/>
      <c r="I6671" s="8"/>
    </row>
    <row r="6672" spans="1:9" ht="14.25" customHeight="1">
      <c r="A6672" s="7"/>
      <c r="B6672" s="8"/>
      <c r="C6672" s="8"/>
      <c r="D6672" s="8"/>
      <c r="E6672" s="8"/>
      <c r="F6672" s="8"/>
      <c r="G6672" s="8"/>
      <c r="H6672" s="8"/>
      <c r="I6672" s="8"/>
    </row>
    <row r="6673" spans="1:9" ht="14.25" customHeight="1">
      <c r="A6673" s="7"/>
      <c r="B6673" s="8"/>
      <c r="C6673" s="8"/>
      <c r="D6673" s="8"/>
      <c r="E6673" s="8"/>
      <c r="F6673" s="8"/>
      <c r="G6673" s="8"/>
      <c r="H6673" s="8"/>
      <c r="I6673" s="8"/>
    </row>
    <row r="6674" spans="1:9" ht="14.25" customHeight="1">
      <c r="A6674" s="7"/>
      <c r="B6674" s="8"/>
      <c r="C6674" s="8"/>
      <c r="D6674" s="8"/>
      <c r="E6674" s="8"/>
      <c r="F6674" s="8"/>
      <c r="G6674" s="8"/>
      <c r="H6674" s="8"/>
      <c r="I6674" s="8"/>
    </row>
    <row r="6675" spans="1:9" ht="14.25" customHeight="1">
      <c r="A6675" s="7"/>
      <c r="B6675" s="8"/>
      <c r="C6675" s="8"/>
      <c r="D6675" s="8"/>
      <c r="E6675" s="8"/>
      <c r="F6675" s="8"/>
      <c r="G6675" s="8"/>
      <c r="H6675" s="8"/>
      <c r="I6675" s="8"/>
    </row>
    <row r="6676" spans="1:9" ht="14.25" customHeight="1">
      <c r="A6676" s="7"/>
      <c r="B6676" s="8"/>
      <c r="C6676" s="8"/>
      <c r="D6676" s="8"/>
      <c r="E6676" s="8"/>
      <c r="F6676" s="8"/>
      <c r="G6676" s="8"/>
      <c r="H6676" s="8"/>
      <c r="I6676" s="8"/>
    </row>
    <row r="6677" spans="1:9" ht="14.25" customHeight="1">
      <c r="A6677" s="7"/>
      <c r="B6677" s="8"/>
      <c r="C6677" s="8"/>
      <c r="D6677" s="8"/>
      <c r="E6677" s="8"/>
      <c r="F6677" s="8"/>
      <c r="G6677" s="8"/>
      <c r="H6677" s="8"/>
      <c r="I6677" s="8"/>
    </row>
    <row r="6678" spans="1:9" ht="14.25" customHeight="1">
      <c r="A6678" s="7"/>
      <c r="B6678" s="8"/>
      <c r="C6678" s="8"/>
      <c r="D6678" s="8"/>
      <c r="E6678" s="8"/>
      <c r="F6678" s="8"/>
      <c r="G6678" s="8"/>
      <c r="H6678" s="8"/>
      <c r="I6678" s="8"/>
    </row>
    <row r="6679" spans="1:9" ht="14.25" customHeight="1">
      <c r="A6679" s="7"/>
      <c r="B6679" s="8"/>
      <c r="C6679" s="8"/>
      <c r="D6679" s="8"/>
      <c r="E6679" s="8"/>
      <c r="F6679" s="8"/>
      <c r="G6679" s="8"/>
      <c r="H6679" s="8"/>
      <c r="I6679" s="8"/>
    </row>
    <row r="6680" spans="1:9" ht="14.25" customHeight="1">
      <c r="A6680" s="7"/>
      <c r="B6680" s="8"/>
      <c r="C6680" s="8"/>
      <c r="D6680" s="8"/>
      <c r="E6680" s="8"/>
      <c r="F6680" s="8"/>
      <c r="G6680" s="8"/>
      <c r="H6680" s="8"/>
      <c r="I6680" s="8"/>
    </row>
    <row r="6681" spans="1:9" ht="14.25" customHeight="1">
      <c r="A6681" s="7"/>
      <c r="B6681" s="8"/>
      <c r="C6681" s="8"/>
      <c r="D6681" s="8"/>
      <c r="E6681" s="8"/>
      <c r="F6681" s="8"/>
      <c r="G6681" s="8"/>
      <c r="H6681" s="8"/>
      <c r="I6681" s="8"/>
    </row>
    <row r="6682" spans="1:9" ht="14.25" customHeight="1">
      <c r="A6682" s="7"/>
      <c r="B6682" s="8"/>
      <c r="C6682" s="8"/>
      <c r="D6682" s="8"/>
      <c r="E6682" s="8"/>
      <c r="F6682" s="8"/>
      <c r="G6682" s="8"/>
      <c r="H6682" s="8"/>
      <c r="I6682" s="8"/>
    </row>
    <row r="6683" spans="1:9" ht="14.25" customHeight="1">
      <c r="A6683" s="7"/>
      <c r="B6683" s="8"/>
      <c r="C6683" s="8"/>
      <c r="D6683" s="8"/>
      <c r="E6683" s="8"/>
      <c r="F6683" s="8"/>
      <c r="G6683" s="8"/>
      <c r="H6683" s="8"/>
      <c r="I6683" s="8"/>
    </row>
    <row r="6684" spans="1:9" ht="14.25" customHeight="1">
      <c r="A6684" s="7"/>
      <c r="B6684" s="8"/>
      <c r="C6684" s="8"/>
      <c r="D6684" s="8"/>
      <c r="E6684" s="8"/>
      <c r="F6684" s="8"/>
      <c r="G6684" s="8"/>
      <c r="H6684" s="8"/>
      <c r="I6684" s="8"/>
    </row>
    <row r="6685" spans="1:9" ht="14.25" customHeight="1">
      <c r="A6685" s="7"/>
      <c r="B6685" s="8"/>
      <c r="C6685" s="8"/>
      <c r="D6685" s="8"/>
      <c r="E6685" s="8"/>
      <c r="F6685" s="8"/>
      <c r="G6685" s="8"/>
      <c r="H6685" s="8"/>
      <c r="I6685" s="8"/>
    </row>
    <row r="6686" spans="1:9" ht="14.25" customHeight="1">
      <c r="A6686" s="7"/>
      <c r="B6686" s="8"/>
      <c r="C6686" s="8"/>
      <c r="D6686" s="8"/>
      <c r="E6686" s="8"/>
      <c r="F6686" s="8"/>
      <c r="G6686" s="8"/>
      <c r="H6686" s="8"/>
      <c r="I6686" s="8"/>
    </row>
    <row r="6687" spans="1:9" ht="14.25" customHeight="1">
      <c r="A6687" s="7"/>
      <c r="B6687" s="8"/>
      <c r="C6687" s="8"/>
      <c r="D6687" s="8"/>
      <c r="E6687" s="8"/>
      <c r="F6687" s="8"/>
      <c r="G6687" s="8"/>
      <c r="H6687" s="8"/>
      <c r="I6687" s="8"/>
    </row>
    <row r="6688" spans="1:9" ht="14.25" customHeight="1">
      <c r="A6688" s="7"/>
      <c r="B6688" s="8"/>
      <c r="C6688" s="8"/>
      <c r="D6688" s="8"/>
      <c r="E6688" s="8"/>
      <c r="F6688" s="8"/>
      <c r="G6688" s="8"/>
      <c r="H6688" s="8"/>
      <c r="I6688" s="8"/>
    </row>
    <row r="6689" spans="1:9" ht="14.25" customHeight="1">
      <c r="A6689" s="7"/>
      <c r="B6689" s="8"/>
      <c r="C6689" s="8"/>
      <c r="D6689" s="8"/>
      <c r="E6689" s="8"/>
      <c r="F6689" s="8"/>
      <c r="G6689" s="8"/>
      <c r="H6689" s="8"/>
      <c r="I6689" s="8"/>
    </row>
    <row r="6690" spans="1:9" ht="14.25" customHeight="1">
      <c r="A6690" s="7"/>
      <c r="B6690" s="8"/>
      <c r="C6690" s="8"/>
      <c r="D6690" s="8"/>
      <c r="E6690" s="8"/>
      <c r="F6690" s="8"/>
      <c r="G6690" s="8"/>
      <c r="H6690" s="8"/>
      <c r="I6690" s="8"/>
    </row>
    <row r="6691" spans="1:9" ht="14.25" customHeight="1">
      <c r="A6691" s="7"/>
      <c r="B6691" s="8"/>
      <c r="C6691" s="8"/>
      <c r="D6691" s="8"/>
      <c r="E6691" s="8"/>
      <c r="F6691" s="8"/>
      <c r="G6691" s="8"/>
      <c r="H6691" s="8"/>
      <c r="I6691" s="8"/>
    </row>
    <row r="6692" spans="1:9" ht="14.25" customHeight="1">
      <c r="A6692" s="7"/>
      <c r="B6692" s="8"/>
      <c r="C6692" s="8"/>
      <c r="D6692" s="8"/>
      <c r="E6692" s="8"/>
      <c r="F6692" s="8"/>
      <c r="G6692" s="8"/>
      <c r="H6692" s="8"/>
      <c r="I6692" s="8"/>
    </row>
    <row r="6693" spans="1:9" ht="14.25" customHeight="1">
      <c r="A6693" s="7"/>
      <c r="B6693" s="8"/>
      <c r="C6693" s="8"/>
      <c r="D6693" s="8"/>
      <c r="E6693" s="8"/>
      <c r="F6693" s="8"/>
      <c r="G6693" s="8"/>
      <c r="H6693" s="8"/>
      <c r="I6693" s="8"/>
    </row>
    <row r="6694" spans="1:9" ht="14.25" customHeight="1">
      <c r="A6694" s="7"/>
      <c r="B6694" s="8"/>
      <c r="C6694" s="8"/>
      <c r="D6694" s="8"/>
      <c r="E6694" s="8"/>
      <c r="F6694" s="8"/>
      <c r="G6694" s="8"/>
      <c r="H6694" s="8"/>
      <c r="I6694" s="8"/>
    </row>
    <row r="6695" spans="1:9" ht="14.25" customHeight="1">
      <c r="A6695" s="7"/>
      <c r="B6695" s="8"/>
      <c r="C6695" s="8"/>
      <c r="D6695" s="8"/>
      <c r="E6695" s="8"/>
      <c r="F6695" s="8"/>
      <c r="G6695" s="8"/>
      <c r="H6695" s="8"/>
      <c r="I6695" s="8"/>
    </row>
    <row r="6696" spans="1:9" ht="14.25" customHeight="1">
      <c r="A6696" s="7"/>
      <c r="B6696" s="8"/>
      <c r="C6696" s="8"/>
      <c r="D6696" s="8"/>
      <c r="E6696" s="8"/>
      <c r="F6696" s="8"/>
      <c r="G6696" s="8"/>
      <c r="H6696" s="8"/>
      <c r="I6696" s="8"/>
    </row>
    <row r="6697" spans="1:9" ht="14.25" customHeight="1">
      <c r="A6697" s="7"/>
      <c r="B6697" s="8"/>
      <c r="C6697" s="8"/>
      <c r="D6697" s="8"/>
      <c r="E6697" s="8"/>
      <c r="F6697" s="8"/>
      <c r="G6697" s="8"/>
      <c r="H6697" s="8"/>
      <c r="I6697" s="8"/>
    </row>
    <row r="6698" spans="1:9" ht="14.25" customHeight="1">
      <c r="A6698" s="7"/>
      <c r="B6698" s="8"/>
      <c r="C6698" s="8"/>
      <c r="D6698" s="8"/>
      <c r="E6698" s="8"/>
      <c r="F6698" s="8"/>
      <c r="G6698" s="8"/>
      <c r="H6698" s="8"/>
      <c r="I6698" s="8"/>
    </row>
    <row r="6699" spans="1:9" ht="14.25" customHeight="1">
      <c r="A6699" s="7"/>
      <c r="B6699" s="8"/>
      <c r="C6699" s="8"/>
      <c r="D6699" s="8"/>
      <c r="E6699" s="8"/>
      <c r="F6699" s="8"/>
      <c r="G6699" s="8"/>
      <c r="H6699" s="8"/>
      <c r="I6699" s="8"/>
    </row>
    <row r="6700" spans="1:9" ht="14.25" customHeight="1">
      <c r="A6700" s="7"/>
      <c r="B6700" s="8"/>
      <c r="C6700" s="8"/>
      <c r="D6700" s="8"/>
      <c r="E6700" s="8"/>
      <c r="F6700" s="8"/>
      <c r="G6700" s="8"/>
      <c r="H6700" s="8"/>
      <c r="I6700" s="8"/>
    </row>
    <row r="6701" spans="1:9" ht="14.25" customHeight="1">
      <c r="A6701" s="7"/>
      <c r="B6701" s="8"/>
      <c r="C6701" s="8"/>
      <c r="D6701" s="8"/>
      <c r="E6701" s="8"/>
      <c r="F6701" s="8"/>
      <c r="G6701" s="8"/>
      <c r="H6701" s="8"/>
      <c r="I6701" s="8"/>
    </row>
    <row r="6702" spans="1:9" ht="14.25" customHeight="1">
      <c r="A6702" s="7"/>
      <c r="B6702" s="8"/>
      <c r="C6702" s="8"/>
      <c r="D6702" s="8"/>
      <c r="E6702" s="8"/>
      <c r="F6702" s="8"/>
      <c r="G6702" s="8"/>
      <c r="H6702" s="8"/>
      <c r="I6702" s="8"/>
    </row>
    <row r="6703" spans="1:9" ht="14.25" customHeight="1">
      <c r="A6703" s="7"/>
      <c r="B6703" s="8"/>
      <c r="C6703" s="8"/>
      <c r="D6703" s="8"/>
      <c r="E6703" s="8"/>
      <c r="F6703" s="8"/>
      <c r="G6703" s="8"/>
      <c r="H6703" s="8"/>
      <c r="I6703" s="8"/>
    </row>
    <row r="6704" spans="1:9" ht="14.25" customHeight="1">
      <c r="A6704" s="7"/>
      <c r="B6704" s="8"/>
      <c r="C6704" s="8"/>
      <c r="D6704" s="8"/>
      <c r="E6704" s="8"/>
      <c r="F6704" s="8"/>
      <c r="G6704" s="8"/>
      <c r="H6704" s="8"/>
      <c r="I6704" s="8"/>
    </row>
    <row r="6705" spans="1:9" ht="14.25" customHeight="1">
      <c r="A6705" s="7"/>
      <c r="B6705" s="8"/>
      <c r="C6705" s="8"/>
      <c r="D6705" s="8"/>
      <c r="E6705" s="8"/>
      <c r="F6705" s="8"/>
      <c r="G6705" s="8"/>
      <c r="H6705" s="8"/>
      <c r="I6705" s="8"/>
    </row>
    <row r="6706" spans="1:9" ht="14.25" customHeight="1">
      <c r="A6706" s="7"/>
      <c r="B6706" s="8"/>
      <c r="C6706" s="8"/>
      <c r="D6706" s="8"/>
      <c r="E6706" s="8"/>
      <c r="F6706" s="8"/>
      <c r="G6706" s="8"/>
      <c r="H6706" s="8"/>
      <c r="I6706" s="8"/>
    </row>
    <row r="6707" spans="1:9" ht="14.25" customHeight="1">
      <c r="A6707" s="7"/>
      <c r="B6707" s="8"/>
      <c r="C6707" s="8"/>
      <c r="D6707" s="8"/>
      <c r="E6707" s="8"/>
      <c r="F6707" s="8"/>
      <c r="G6707" s="8"/>
      <c r="H6707" s="8"/>
      <c r="I6707" s="8"/>
    </row>
    <row r="6708" spans="1:9" ht="14.25" customHeight="1">
      <c r="A6708" s="7"/>
      <c r="B6708" s="8"/>
      <c r="C6708" s="8"/>
      <c r="D6708" s="8"/>
      <c r="E6708" s="8"/>
      <c r="F6708" s="8"/>
      <c r="G6708" s="8"/>
      <c r="H6708" s="8"/>
      <c r="I6708" s="8"/>
    </row>
    <row r="6709" spans="1:9" ht="14.25" customHeight="1">
      <c r="A6709" s="7"/>
      <c r="B6709" s="8"/>
      <c r="C6709" s="8"/>
      <c r="D6709" s="8"/>
      <c r="E6709" s="8"/>
      <c r="F6709" s="8"/>
      <c r="G6709" s="8"/>
      <c r="H6709" s="8"/>
      <c r="I6709" s="8"/>
    </row>
    <row r="6710" spans="1:9" ht="14.25" customHeight="1">
      <c r="A6710" s="7"/>
      <c r="B6710" s="8"/>
      <c r="C6710" s="8"/>
      <c r="D6710" s="8"/>
      <c r="E6710" s="8"/>
      <c r="F6710" s="8"/>
      <c r="G6710" s="8"/>
      <c r="H6710" s="8"/>
      <c r="I6710" s="8"/>
    </row>
    <row r="6711" spans="1:9" ht="14.25" customHeight="1">
      <c r="A6711" s="7"/>
      <c r="B6711" s="8"/>
      <c r="C6711" s="8"/>
      <c r="D6711" s="8"/>
      <c r="E6711" s="8"/>
      <c r="F6711" s="8"/>
      <c r="G6711" s="8"/>
      <c r="H6711" s="8"/>
      <c r="I6711" s="8"/>
    </row>
    <row r="6712" spans="1:9" ht="14.25" customHeight="1">
      <c r="A6712" s="7"/>
      <c r="B6712" s="8"/>
      <c r="C6712" s="8"/>
      <c r="D6712" s="8"/>
      <c r="E6712" s="8"/>
      <c r="F6712" s="8"/>
      <c r="G6712" s="8"/>
      <c r="H6712" s="8"/>
      <c r="I6712" s="8"/>
    </row>
    <row r="6713" spans="1:9" ht="14.25" customHeight="1">
      <c r="A6713" s="7"/>
      <c r="B6713" s="8"/>
      <c r="C6713" s="8"/>
      <c r="D6713" s="8"/>
      <c r="E6713" s="8"/>
      <c r="F6713" s="8"/>
      <c r="G6713" s="8"/>
      <c r="H6713" s="8"/>
      <c r="I6713" s="8"/>
    </row>
    <row r="6714" spans="1:9" ht="14.25" customHeight="1">
      <c r="A6714" s="7"/>
      <c r="B6714" s="8"/>
      <c r="C6714" s="8"/>
      <c r="D6714" s="8"/>
      <c r="E6714" s="8"/>
      <c r="F6714" s="8"/>
      <c r="G6714" s="8"/>
      <c r="H6714" s="8"/>
      <c r="I6714" s="8"/>
    </row>
    <row r="6715" spans="1:9" ht="14.25" customHeight="1">
      <c r="A6715" s="7"/>
      <c r="B6715" s="8"/>
      <c r="C6715" s="8"/>
      <c r="D6715" s="8"/>
      <c r="E6715" s="8"/>
      <c r="F6715" s="8"/>
      <c r="G6715" s="8"/>
      <c r="H6715" s="8"/>
      <c r="I6715" s="8"/>
    </row>
    <row r="6716" spans="1:9" ht="14.25" customHeight="1">
      <c r="A6716" s="7"/>
      <c r="B6716" s="8"/>
      <c r="C6716" s="8"/>
      <c r="D6716" s="8"/>
      <c r="E6716" s="8"/>
      <c r="F6716" s="8"/>
      <c r="G6716" s="8"/>
      <c r="H6716" s="8"/>
      <c r="I6716" s="8"/>
    </row>
    <row r="6717" spans="1:9" ht="14.25" customHeight="1">
      <c r="A6717" s="7"/>
      <c r="B6717" s="8"/>
      <c r="C6717" s="8"/>
      <c r="D6717" s="8"/>
      <c r="E6717" s="8"/>
      <c r="F6717" s="8"/>
      <c r="G6717" s="8"/>
      <c r="H6717" s="8"/>
      <c r="I6717" s="8"/>
    </row>
    <row r="6718" spans="1:9" ht="14.25" customHeight="1">
      <c r="A6718" s="7"/>
      <c r="B6718" s="8"/>
      <c r="C6718" s="8"/>
      <c r="D6718" s="8"/>
      <c r="E6718" s="8"/>
      <c r="F6718" s="8"/>
      <c r="G6718" s="8"/>
      <c r="H6718" s="8"/>
      <c r="I6718" s="8"/>
    </row>
    <row r="6719" spans="1:9" ht="14.25" customHeight="1">
      <c r="A6719" s="7"/>
      <c r="B6719" s="8"/>
      <c r="C6719" s="8"/>
      <c r="D6719" s="8"/>
      <c r="E6719" s="8"/>
      <c r="F6719" s="8"/>
      <c r="G6719" s="8"/>
      <c r="H6719" s="8"/>
      <c r="I6719" s="8"/>
    </row>
    <row r="6720" spans="1:9" ht="14.25" customHeight="1">
      <c r="A6720" s="7"/>
      <c r="B6720" s="8"/>
      <c r="C6720" s="8"/>
      <c r="D6720" s="8"/>
      <c r="E6720" s="8"/>
      <c r="F6720" s="8"/>
      <c r="G6720" s="8"/>
      <c r="H6720" s="8"/>
      <c r="I6720" s="8"/>
    </row>
    <row r="6721" spans="1:9" ht="14.25" customHeight="1">
      <c r="A6721" s="7"/>
      <c r="B6721" s="8"/>
      <c r="C6721" s="8"/>
      <c r="D6721" s="8"/>
      <c r="E6721" s="8"/>
      <c r="F6721" s="8"/>
      <c r="G6721" s="8"/>
      <c r="H6721" s="8"/>
      <c r="I6721" s="8"/>
    </row>
    <row r="6722" spans="1:9" ht="14.25" customHeight="1">
      <c r="A6722" s="7"/>
      <c r="B6722" s="8"/>
      <c r="C6722" s="8"/>
      <c r="D6722" s="8"/>
      <c r="E6722" s="8"/>
      <c r="F6722" s="8"/>
      <c r="G6722" s="8"/>
      <c r="H6722" s="8"/>
      <c r="I6722" s="8"/>
    </row>
    <row r="6723" spans="1:9" ht="14.25" customHeight="1">
      <c r="A6723" s="7"/>
      <c r="B6723" s="8"/>
      <c r="C6723" s="8"/>
      <c r="D6723" s="8"/>
      <c r="E6723" s="8"/>
      <c r="F6723" s="8"/>
      <c r="G6723" s="8"/>
      <c r="H6723" s="8"/>
      <c r="I6723" s="8"/>
    </row>
    <row r="6724" spans="1:9" ht="14.25" customHeight="1">
      <c r="A6724" s="7"/>
      <c r="B6724" s="8"/>
      <c r="C6724" s="8"/>
      <c r="D6724" s="8"/>
      <c r="E6724" s="8"/>
      <c r="F6724" s="8"/>
      <c r="G6724" s="8"/>
      <c r="H6724" s="8"/>
      <c r="I6724" s="8"/>
    </row>
    <row r="6725" spans="1:9" ht="14.25" customHeight="1">
      <c r="A6725" s="7"/>
      <c r="B6725" s="8"/>
      <c r="C6725" s="8"/>
      <c r="D6725" s="8"/>
      <c r="E6725" s="8"/>
      <c r="F6725" s="8"/>
      <c r="G6725" s="8"/>
      <c r="H6725" s="8"/>
      <c r="I6725" s="8"/>
    </row>
    <row r="6726" spans="1:9" ht="14.25" customHeight="1">
      <c r="A6726" s="7"/>
      <c r="B6726" s="8"/>
      <c r="C6726" s="8"/>
      <c r="D6726" s="8"/>
      <c r="E6726" s="8"/>
      <c r="F6726" s="8"/>
      <c r="G6726" s="8"/>
      <c r="H6726" s="8"/>
      <c r="I6726" s="8"/>
    </row>
    <row r="6727" spans="1:9" ht="14.25" customHeight="1">
      <c r="A6727" s="7"/>
      <c r="B6727" s="8"/>
      <c r="C6727" s="8"/>
      <c r="D6727" s="8"/>
      <c r="E6727" s="8"/>
      <c r="F6727" s="8"/>
      <c r="G6727" s="8"/>
      <c r="H6727" s="8"/>
      <c r="I6727" s="8"/>
    </row>
    <row r="6728" spans="1:9" ht="14.25" customHeight="1">
      <c r="A6728" s="7"/>
      <c r="B6728" s="8"/>
      <c r="C6728" s="8"/>
      <c r="D6728" s="8"/>
      <c r="E6728" s="8"/>
      <c r="F6728" s="8"/>
      <c r="G6728" s="8"/>
      <c r="H6728" s="8"/>
      <c r="I6728" s="8"/>
    </row>
    <row r="6729" spans="1:9" ht="14.25" customHeight="1">
      <c r="A6729" s="7"/>
      <c r="B6729" s="8"/>
      <c r="C6729" s="8"/>
      <c r="D6729" s="8"/>
      <c r="E6729" s="8"/>
      <c r="F6729" s="8"/>
      <c r="G6729" s="8"/>
      <c r="H6729" s="8"/>
      <c r="I6729" s="8"/>
    </row>
    <row r="6730" spans="1:9" ht="14.25" customHeight="1">
      <c r="A6730" s="7"/>
      <c r="B6730" s="8"/>
      <c r="C6730" s="8"/>
      <c r="D6730" s="8"/>
      <c r="E6730" s="8"/>
      <c r="F6730" s="8"/>
      <c r="G6730" s="8"/>
      <c r="H6730" s="8"/>
      <c r="I6730" s="8"/>
    </row>
    <row r="6731" spans="1:9" ht="14.25" customHeight="1">
      <c r="A6731" s="7"/>
      <c r="B6731" s="8"/>
      <c r="C6731" s="8"/>
      <c r="D6731" s="8"/>
      <c r="E6731" s="8"/>
      <c r="F6731" s="8"/>
      <c r="G6731" s="8"/>
      <c r="H6731" s="8"/>
      <c r="I6731" s="8"/>
    </row>
    <row r="6732" spans="1:9" ht="14.25" customHeight="1">
      <c r="A6732" s="7"/>
      <c r="B6732" s="8"/>
      <c r="C6732" s="8"/>
      <c r="D6732" s="8"/>
      <c r="E6732" s="8"/>
      <c r="F6732" s="8"/>
      <c r="G6732" s="8"/>
      <c r="H6732" s="8"/>
      <c r="I6732" s="8"/>
    </row>
    <row r="6733" spans="1:9" ht="14.25" customHeight="1">
      <c r="A6733" s="7"/>
      <c r="B6733" s="8"/>
      <c r="C6733" s="8"/>
      <c r="D6733" s="8"/>
      <c r="E6733" s="8"/>
      <c r="F6733" s="8"/>
      <c r="G6733" s="8"/>
      <c r="H6733" s="8"/>
      <c r="I6733" s="8"/>
    </row>
    <row r="6734" spans="1:9" ht="14.25" customHeight="1">
      <c r="A6734" s="7"/>
      <c r="B6734" s="8"/>
      <c r="C6734" s="8"/>
      <c r="D6734" s="8"/>
      <c r="E6734" s="8"/>
      <c r="F6734" s="8"/>
      <c r="G6734" s="8"/>
      <c r="H6734" s="8"/>
      <c r="I6734" s="8"/>
    </row>
    <row r="6735" spans="1:9" ht="14.25" customHeight="1">
      <c r="A6735" s="7"/>
      <c r="B6735" s="8"/>
      <c r="C6735" s="8"/>
      <c r="D6735" s="8"/>
      <c r="E6735" s="8"/>
      <c r="F6735" s="8"/>
      <c r="G6735" s="8"/>
      <c r="H6735" s="8"/>
      <c r="I6735" s="8"/>
    </row>
    <row r="6736" spans="1:9" ht="14.25" customHeight="1">
      <c r="A6736" s="7"/>
      <c r="B6736" s="8"/>
      <c r="C6736" s="8"/>
      <c r="D6736" s="8"/>
      <c r="E6736" s="8"/>
      <c r="F6736" s="8"/>
      <c r="G6736" s="8"/>
      <c r="H6736" s="8"/>
      <c r="I6736" s="8"/>
    </row>
    <row r="6737" spans="1:9" ht="14.25" customHeight="1">
      <c r="A6737" s="7"/>
      <c r="B6737" s="8"/>
      <c r="C6737" s="8"/>
      <c r="D6737" s="8"/>
      <c r="E6737" s="8"/>
      <c r="F6737" s="8"/>
      <c r="G6737" s="8"/>
      <c r="H6737" s="8"/>
      <c r="I6737" s="8"/>
    </row>
    <row r="6738" spans="1:9" ht="14.25" customHeight="1">
      <c r="A6738" s="7"/>
      <c r="B6738" s="8"/>
      <c r="C6738" s="8"/>
      <c r="D6738" s="8"/>
      <c r="E6738" s="8"/>
      <c r="F6738" s="8"/>
      <c r="G6738" s="8"/>
      <c r="H6738" s="8"/>
      <c r="I6738" s="8"/>
    </row>
    <row r="6739" spans="1:9" ht="14.25" customHeight="1">
      <c r="A6739" s="7"/>
      <c r="B6739" s="8"/>
      <c r="C6739" s="8"/>
      <c r="D6739" s="8"/>
      <c r="E6739" s="8"/>
      <c r="F6739" s="8"/>
      <c r="G6739" s="8"/>
      <c r="H6739" s="8"/>
      <c r="I6739" s="8"/>
    </row>
    <row r="6740" spans="1:9" ht="14.25" customHeight="1">
      <c r="A6740" s="7"/>
      <c r="B6740" s="8"/>
      <c r="C6740" s="8"/>
      <c r="D6740" s="8"/>
      <c r="E6740" s="8"/>
      <c r="F6740" s="8"/>
      <c r="G6740" s="8"/>
      <c r="H6740" s="8"/>
      <c r="I6740" s="8"/>
    </row>
    <row r="6741" spans="1:9" ht="14.25" customHeight="1">
      <c r="A6741" s="7"/>
      <c r="B6741" s="8"/>
      <c r="C6741" s="8"/>
      <c r="D6741" s="8"/>
      <c r="E6741" s="8"/>
      <c r="F6741" s="8"/>
      <c r="G6741" s="8"/>
      <c r="H6741" s="8"/>
      <c r="I6741" s="8"/>
    </row>
    <row r="6742" spans="1:9" ht="14.25" customHeight="1">
      <c r="A6742" s="7"/>
      <c r="B6742" s="8"/>
      <c r="C6742" s="8"/>
      <c r="D6742" s="8"/>
      <c r="E6742" s="8"/>
      <c r="F6742" s="8"/>
      <c r="G6742" s="8"/>
      <c r="H6742" s="8"/>
      <c r="I6742" s="8"/>
    </row>
    <row r="6743" spans="1:9" ht="14.25" customHeight="1">
      <c r="A6743" s="7"/>
      <c r="B6743" s="8"/>
      <c r="C6743" s="8"/>
      <c r="D6743" s="8"/>
      <c r="E6743" s="8"/>
      <c r="F6743" s="8"/>
      <c r="G6743" s="8"/>
      <c r="H6743" s="8"/>
      <c r="I6743" s="8"/>
    </row>
    <row r="6744" spans="1:9" ht="14.25" customHeight="1">
      <c r="A6744" s="7"/>
      <c r="B6744" s="8"/>
      <c r="C6744" s="8"/>
      <c r="D6744" s="8"/>
      <c r="E6744" s="8"/>
      <c r="F6744" s="8"/>
      <c r="G6744" s="8"/>
      <c r="H6744" s="8"/>
      <c r="I6744" s="8"/>
    </row>
    <row r="6745" spans="1:9" ht="14.25" customHeight="1">
      <c r="A6745" s="7"/>
      <c r="B6745" s="8"/>
      <c r="C6745" s="8"/>
      <c r="D6745" s="8"/>
      <c r="E6745" s="8"/>
      <c r="F6745" s="8"/>
      <c r="G6745" s="8"/>
      <c r="H6745" s="8"/>
      <c r="I6745" s="8"/>
    </row>
    <row r="6746" spans="1:9" ht="14.25" customHeight="1">
      <c r="A6746" s="7"/>
      <c r="B6746" s="8"/>
      <c r="C6746" s="8"/>
      <c r="D6746" s="8"/>
      <c r="E6746" s="8"/>
      <c r="F6746" s="8"/>
      <c r="G6746" s="8"/>
      <c r="H6746" s="8"/>
      <c r="I6746" s="8"/>
    </row>
    <row r="6747" spans="1:9" ht="14.25" customHeight="1">
      <c r="A6747" s="7"/>
      <c r="B6747" s="8"/>
      <c r="C6747" s="8"/>
      <c r="D6747" s="8"/>
      <c r="E6747" s="8"/>
      <c r="F6747" s="8"/>
      <c r="G6747" s="8"/>
      <c r="H6747" s="8"/>
      <c r="I6747" s="8"/>
    </row>
    <row r="6748" spans="1:9" ht="14.25" customHeight="1">
      <c r="A6748" s="7"/>
      <c r="B6748" s="8"/>
      <c r="C6748" s="8"/>
      <c r="D6748" s="8"/>
      <c r="E6748" s="8"/>
      <c r="F6748" s="8"/>
      <c r="G6748" s="8"/>
      <c r="H6748" s="8"/>
      <c r="I6748" s="8"/>
    </row>
    <row r="6749" spans="1:9" ht="14.25" customHeight="1">
      <c r="A6749" s="7"/>
      <c r="B6749" s="8"/>
      <c r="C6749" s="8"/>
      <c r="D6749" s="8"/>
      <c r="E6749" s="8"/>
      <c r="F6749" s="8"/>
      <c r="G6749" s="8"/>
      <c r="H6749" s="8"/>
      <c r="I6749" s="8"/>
    </row>
    <row r="6750" spans="1:9" ht="14.25" customHeight="1">
      <c r="A6750" s="7"/>
      <c r="B6750" s="8"/>
      <c r="C6750" s="8"/>
      <c r="D6750" s="8"/>
      <c r="E6750" s="8"/>
      <c r="F6750" s="8"/>
      <c r="G6750" s="8"/>
      <c r="H6750" s="8"/>
      <c r="I6750" s="8"/>
    </row>
    <row r="6751" spans="1:9" ht="14.25" customHeight="1">
      <c r="A6751" s="7"/>
      <c r="B6751" s="8"/>
      <c r="C6751" s="8"/>
      <c r="D6751" s="8"/>
      <c r="E6751" s="8"/>
      <c r="F6751" s="8"/>
      <c r="G6751" s="8"/>
      <c r="H6751" s="8"/>
      <c r="I6751" s="8"/>
    </row>
    <row r="6752" spans="1:9" ht="14.25" customHeight="1">
      <c r="A6752" s="7"/>
      <c r="B6752" s="8"/>
      <c r="C6752" s="8"/>
      <c r="D6752" s="8"/>
      <c r="E6752" s="8"/>
      <c r="F6752" s="8"/>
      <c r="G6752" s="8"/>
      <c r="H6752" s="8"/>
      <c r="I6752" s="8"/>
    </row>
    <row r="6753" spans="1:9" ht="14.25" customHeight="1">
      <c r="A6753" s="7"/>
      <c r="B6753" s="8"/>
      <c r="C6753" s="8"/>
      <c r="D6753" s="8"/>
      <c r="E6753" s="8"/>
      <c r="F6753" s="8"/>
      <c r="G6753" s="8"/>
      <c r="H6753" s="8"/>
      <c r="I6753" s="8"/>
    </row>
    <row r="6754" spans="1:9" ht="14.25" customHeight="1">
      <c r="A6754" s="7"/>
      <c r="B6754" s="8"/>
      <c r="C6754" s="8"/>
      <c r="D6754" s="8"/>
      <c r="E6754" s="8"/>
      <c r="F6754" s="8"/>
      <c r="G6754" s="8"/>
      <c r="H6754" s="8"/>
      <c r="I6754" s="8"/>
    </row>
    <row r="6755" spans="1:9" ht="14.25" customHeight="1">
      <c r="A6755" s="7"/>
      <c r="B6755" s="8"/>
      <c r="C6755" s="8"/>
      <c r="D6755" s="8"/>
      <c r="E6755" s="8"/>
      <c r="F6755" s="8"/>
      <c r="G6755" s="8"/>
      <c r="H6755" s="8"/>
      <c r="I6755" s="8"/>
    </row>
    <row r="6756" spans="1:9" ht="14.25" customHeight="1">
      <c r="A6756" s="7"/>
      <c r="B6756" s="8"/>
      <c r="C6756" s="8"/>
      <c r="D6756" s="8"/>
      <c r="E6756" s="8"/>
      <c r="F6756" s="8"/>
      <c r="G6756" s="8"/>
      <c r="H6756" s="8"/>
      <c r="I6756" s="8"/>
    </row>
    <row r="6757" spans="1:9" ht="14.25" customHeight="1">
      <c r="A6757" s="7"/>
      <c r="B6757" s="8"/>
      <c r="C6757" s="8"/>
      <c r="D6757" s="8"/>
      <c r="E6757" s="8"/>
      <c r="F6757" s="8"/>
      <c r="G6757" s="8"/>
      <c r="H6757" s="8"/>
      <c r="I6757" s="8"/>
    </row>
    <row r="6758" spans="1:9" ht="14.25" customHeight="1">
      <c r="A6758" s="7"/>
      <c r="B6758" s="8"/>
      <c r="C6758" s="8"/>
      <c r="D6758" s="8"/>
      <c r="E6758" s="8"/>
      <c r="F6758" s="8"/>
      <c r="G6758" s="8"/>
      <c r="H6758" s="8"/>
      <c r="I6758" s="8"/>
    </row>
    <row r="6759" spans="1:9" ht="14.25" customHeight="1">
      <c r="A6759" s="7"/>
      <c r="B6759" s="8"/>
      <c r="C6759" s="8"/>
      <c r="D6759" s="8"/>
      <c r="E6759" s="8"/>
      <c r="F6759" s="8"/>
      <c r="G6759" s="8"/>
      <c r="H6759" s="8"/>
      <c r="I6759" s="8"/>
    </row>
    <row r="6760" spans="1:9" ht="14.25" customHeight="1">
      <c r="A6760" s="7"/>
      <c r="B6760" s="8"/>
      <c r="C6760" s="8"/>
      <c r="D6760" s="8"/>
      <c r="E6760" s="8"/>
      <c r="F6760" s="8"/>
      <c r="G6760" s="8"/>
      <c r="H6760" s="8"/>
      <c r="I6760" s="8"/>
    </row>
    <row r="6761" spans="1:9" ht="14.25" customHeight="1">
      <c r="A6761" s="7"/>
      <c r="B6761" s="8"/>
      <c r="C6761" s="8"/>
      <c r="D6761" s="8"/>
      <c r="E6761" s="8"/>
      <c r="F6761" s="8"/>
      <c r="G6761" s="8"/>
      <c r="H6761" s="8"/>
      <c r="I6761" s="8"/>
    </row>
    <row r="6762" spans="1:9" ht="14.25" customHeight="1">
      <c r="A6762" s="7"/>
      <c r="B6762" s="8"/>
      <c r="C6762" s="8"/>
      <c r="D6762" s="8"/>
      <c r="E6762" s="8"/>
      <c r="F6762" s="8"/>
      <c r="G6762" s="8"/>
      <c r="H6762" s="8"/>
      <c r="I6762" s="8"/>
    </row>
    <row r="6763" spans="1:9" ht="14.25" customHeight="1">
      <c r="A6763" s="7"/>
      <c r="B6763" s="8"/>
      <c r="C6763" s="8"/>
      <c r="D6763" s="8"/>
      <c r="E6763" s="8"/>
      <c r="F6763" s="8"/>
      <c r="G6763" s="8"/>
      <c r="H6763" s="8"/>
      <c r="I6763" s="8"/>
    </row>
    <row r="6764" spans="1:9" ht="14.25" customHeight="1">
      <c r="A6764" s="7"/>
      <c r="B6764" s="8"/>
      <c r="C6764" s="8"/>
      <c r="D6764" s="8"/>
      <c r="E6764" s="8"/>
      <c r="F6764" s="8"/>
      <c r="G6764" s="8"/>
      <c r="H6764" s="8"/>
      <c r="I6764" s="8"/>
    </row>
    <row r="6765" spans="1:9" ht="14.25" customHeight="1">
      <c r="A6765" s="7"/>
      <c r="B6765" s="8"/>
      <c r="C6765" s="8"/>
      <c r="D6765" s="8"/>
      <c r="E6765" s="8"/>
      <c r="F6765" s="8"/>
      <c r="G6765" s="8"/>
      <c r="H6765" s="8"/>
      <c r="I6765" s="8"/>
    </row>
    <row r="6766" spans="1:9" ht="14.25" customHeight="1">
      <c r="A6766" s="7"/>
      <c r="B6766" s="8"/>
      <c r="C6766" s="8"/>
      <c r="D6766" s="8"/>
      <c r="E6766" s="8"/>
      <c r="F6766" s="8"/>
      <c r="G6766" s="8"/>
      <c r="H6766" s="8"/>
      <c r="I6766" s="8"/>
    </row>
    <row r="6767" spans="1:9" ht="14.25" customHeight="1">
      <c r="A6767" s="7"/>
      <c r="B6767" s="8"/>
      <c r="C6767" s="8"/>
      <c r="D6767" s="8"/>
      <c r="E6767" s="8"/>
      <c r="F6767" s="8"/>
      <c r="G6767" s="8"/>
      <c r="H6767" s="8"/>
      <c r="I6767" s="8"/>
    </row>
    <row r="6768" spans="1:9" ht="14.25" customHeight="1">
      <c r="A6768" s="7"/>
      <c r="B6768" s="8"/>
      <c r="C6768" s="8"/>
      <c r="D6768" s="8"/>
      <c r="E6768" s="8"/>
      <c r="F6768" s="8"/>
      <c r="G6768" s="8"/>
      <c r="H6768" s="8"/>
      <c r="I6768" s="8"/>
    </row>
    <row r="6769" spans="1:9" ht="14.25" customHeight="1">
      <c r="A6769" s="7"/>
      <c r="B6769" s="8"/>
      <c r="C6769" s="8"/>
      <c r="D6769" s="8"/>
      <c r="E6769" s="8"/>
      <c r="F6769" s="8"/>
      <c r="G6769" s="8"/>
      <c r="H6769" s="8"/>
      <c r="I6769" s="8"/>
    </row>
    <row r="6770" spans="1:9" ht="14.25" customHeight="1">
      <c r="A6770" s="7"/>
      <c r="B6770" s="8"/>
      <c r="C6770" s="8"/>
      <c r="D6770" s="8"/>
      <c r="E6770" s="8"/>
      <c r="F6770" s="8"/>
      <c r="G6770" s="8"/>
      <c r="H6770" s="8"/>
      <c r="I6770" s="8"/>
    </row>
    <row r="6771" spans="1:9" ht="14.25" customHeight="1">
      <c r="A6771" s="7"/>
      <c r="B6771" s="8"/>
      <c r="C6771" s="8"/>
      <c r="D6771" s="8"/>
      <c r="E6771" s="8"/>
      <c r="F6771" s="8"/>
      <c r="G6771" s="8"/>
      <c r="H6771" s="8"/>
      <c r="I6771" s="8"/>
    </row>
    <row r="6772" spans="1:9" ht="14.25" customHeight="1">
      <c r="A6772" s="7"/>
      <c r="B6772" s="8"/>
      <c r="C6772" s="8"/>
      <c r="D6772" s="8"/>
      <c r="E6772" s="8"/>
      <c r="F6772" s="8"/>
      <c r="G6772" s="8"/>
      <c r="H6772" s="8"/>
      <c r="I6772" s="8"/>
    </row>
    <row r="6773" spans="1:9" ht="14.25" customHeight="1">
      <c r="A6773" s="7"/>
      <c r="B6773" s="8"/>
      <c r="C6773" s="8"/>
      <c r="D6773" s="8"/>
      <c r="E6773" s="8"/>
      <c r="F6773" s="8"/>
      <c r="G6773" s="8"/>
      <c r="H6773" s="8"/>
      <c r="I6773" s="8"/>
    </row>
    <row r="6774" spans="1:9" ht="14.25" customHeight="1">
      <c r="A6774" s="7"/>
      <c r="B6774" s="8"/>
      <c r="C6774" s="8"/>
      <c r="D6774" s="8"/>
      <c r="E6774" s="8"/>
      <c r="F6774" s="8"/>
      <c r="G6774" s="8"/>
      <c r="H6774" s="8"/>
      <c r="I6774" s="8"/>
    </row>
    <row r="6775" spans="1:9" ht="14.25" customHeight="1">
      <c r="A6775" s="7"/>
      <c r="B6775" s="8"/>
      <c r="C6775" s="8"/>
      <c r="D6775" s="8"/>
      <c r="E6775" s="8"/>
      <c r="F6775" s="8"/>
      <c r="G6775" s="8"/>
      <c r="H6775" s="8"/>
      <c r="I6775" s="8"/>
    </row>
    <row r="6776" spans="1:9" ht="14.25" customHeight="1">
      <c r="A6776" s="7"/>
      <c r="B6776" s="8"/>
      <c r="C6776" s="8"/>
      <c r="D6776" s="8"/>
      <c r="E6776" s="8"/>
      <c r="F6776" s="8"/>
      <c r="G6776" s="8"/>
      <c r="H6776" s="8"/>
      <c r="I6776" s="8"/>
    </row>
    <row r="6777" spans="1:9" ht="14.25" customHeight="1">
      <c r="A6777" s="7"/>
      <c r="B6777" s="8"/>
      <c r="C6777" s="8"/>
      <c r="D6777" s="8"/>
      <c r="E6777" s="8"/>
      <c r="F6777" s="8"/>
      <c r="G6777" s="8"/>
      <c r="H6777" s="8"/>
      <c r="I6777" s="8"/>
    </row>
    <row r="6778" spans="1:9" ht="14.25" customHeight="1">
      <c r="A6778" s="7"/>
      <c r="B6778" s="8"/>
      <c r="C6778" s="8"/>
      <c r="D6778" s="8"/>
      <c r="E6778" s="8"/>
      <c r="F6778" s="8"/>
      <c r="G6778" s="8"/>
      <c r="H6778" s="8"/>
      <c r="I6778" s="8"/>
    </row>
    <row r="6779" spans="1:9" ht="14.25" customHeight="1">
      <c r="A6779" s="7"/>
      <c r="B6779" s="8"/>
      <c r="C6779" s="8"/>
      <c r="D6779" s="8"/>
      <c r="E6779" s="8"/>
      <c r="F6779" s="8"/>
      <c r="G6779" s="8"/>
      <c r="H6779" s="8"/>
      <c r="I6779" s="8"/>
    </row>
    <row r="6780" spans="1:9" ht="14.25" customHeight="1">
      <c r="A6780" s="7"/>
      <c r="B6780" s="8"/>
      <c r="C6780" s="8"/>
      <c r="D6780" s="8"/>
      <c r="E6780" s="8"/>
      <c r="F6780" s="8"/>
      <c r="G6780" s="8"/>
      <c r="H6780" s="8"/>
      <c r="I6780" s="8"/>
    </row>
    <row r="6781" spans="1:9" ht="14.25" customHeight="1">
      <c r="A6781" s="7"/>
      <c r="B6781" s="8"/>
      <c r="C6781" s="8"/>
      <c r="D6781" s="8"/>
      <c r="E6781" s="8"/>
      <c r="F6781" s="8"/>
      <c r="G6781" s="8"/>
      <c r="H6781" s="8"/>
      <c r="I6781" s="8"/>
    </row>
    <row r="6782" spans="1:9" ht="14.25" customHeight="1">
      <c r="A6782" s="7"/>
      <c r="B6782" s="8"/>
      <c r="C6782" s="8"/>
      <c r="D6782" s="8"/>
      <c r="E6782" s="8"/>
      <c r="F6782" s="8"/>
      <c r="G6782" s="8"/>
      <c r="H6782" s="8"/>
      <c r="I6782" s="8"/>
    </row>
    <row r="6783" spans="1:9" ht="14.25" customHeight="1">
      <c r="A6783" s="7"/>
      <c r="B6783" s="8"/>
      <c r="C6783" s="8"/>
      <c r="D6783" s="8"/>
      <c r="E6783" s="8"/>
      <c r="F6783" s="8"/>
      <c r="G6783" s="8"/>
      <c r="H6783" s="8"/>
      <c r="I6783" s="8"/>
    </row>
    <row r="6784" spans="1:9" ht="14.25" customHeight="1">
      <c r="A6784" s="7"/>
      <c r="B6784" s="8"/>
      <c r="C6784" s="8"/>
      <c r="D6784" s="8"/>
      <c r="E6784" s="8"/>
      <c r="F6784" s="8"/>
      <c r="G6784" s="8"/>
      <c r="H6784" s="8"/>
      <c r="I6784" s="8"/>
    </row>
    <row r="6785" spans="1:9" ht="14.25" customHeight="1">
      <c r="A6785" s="7"/>
      <c r="B6785" s="8"/>
      <c r="C6785" s="8"/>
      <c r="D6785" s="8"/>
      <c r="E6785" s="8"/>
      <c r="F6785" s="8"/>
      <c r="G6785" s="8"/>
      <c r="H6785" s="8"/>
      <c r="I6785" s="8"/>
    </row>
    <row r="6786" spans="1:9" ht="14.25" customHeight="1">
      <c r="A6786" s="7"/>
      <c r="B6786" s="8"/>
      <c r="C6786" s="8"/>
      <c r="D6786" s="8"/>
      <c r="E6786" s="8"/>
      <c r="F6786" s="8"/>
      <c r="G6786" s="8"/>
      <c r="H6786" s="8"/>
      <c r="I6786" s="8"/>
    </row>
    <row r="6787" spans="1:9" ht="14.25" customHeight="1">
      <c r="A6787" s="7"/>
      <c r="B6787" s="8"/>
      <c r="C6787" s="8"/>
      <c r="D6787" s="8"/>
      <c r="E6787" s="8"/>
      <c r="F6787" s="8"/>
      <c r="G6787" s="8"/>
      <c r="H6787" s="8"/>
      <c r="I6787" s="8"/>
    </row>
    <row r="6788" spans="1:9" ht="14.25" customHeight="1">
      <c r="A6788" s="7"/>
      <c r="B6788" s="8"/>
      <c r="C6788" s="8"/>
      <c r="D6788" s="8"/>
      <c r="E6788" s="8"/>
      <c r="F6788" s="8"/>
      <c r="G6788" s="8"/>
      <c r="H6788" s="8"/>
      <c r="I6788" s="8"/>
    </row>
    <row r="6789" spans="1:9" ht="14.25" customHeight="1">
      <c r="A6789" s="7"/>
      <c r="B6789" s="8"/>
      <c r="C6789" s="8"/>
      <c r="D6789" s="8"/>
      <c r="E6789" s="8"/>
      <c r="F6789" s="8"/>
      <c r="G6789" s="8"/>
      <c r="H6789" s="8"/>
      <c r="I6789" s="8"/>
    </row>
    <row r="6790" spans="1:9" ht="14.25" customHeight="1">
      <c r="A6790" s="7"/>
      <c r="B6790" s="8"/>
      <c r="C6790" s="8"/>
      <c r="D6790" s="8"/>
      <c r="E6790" s="8"/>
      <c r="F6790" s="8"/>
      <c r="G6790" s="8"/>
      <c r="H6790" s="8"/>
      <c r="I6790" s="8"/>
    </row>
    <row r="6791" spans="1:9" ht="14.25" customHeight="1">
      <c r="A6791" s="7"/>
      <c r="B6791" s="8"/>
      <c r="C6791" s="8"/>
      <c r="D6791" s="8"/>
      <c r="E6791" s="8"/>
      <c r="F6791" s="8"/>
      <c r="G6791" s="8"/>
      <c r="H6791" s="8"/>
      <c r="I6791" s="8"/>
    </row>
    <row r="6792" spans="1:9" ht="14.25" customHeight="1">
      <c r="A6792" s="7"/>
      <c r="B6792" s="8"/>
      <c r="C6792" s="8"/>
      <c r="D6792" s="8"/>
      <c r="E6792" s="8"/>
      <c r="F6792" s="8"/>
      <c r="G6792" s="8"/>
      <c r="H6792" s="8"/>
      <c r="I6792" s="8"/>
    </row>
    <row r="6793" spans="1:9" ht="14.25" customHeight="1">
      <c r="A6793" s="7"/>
      <c r="B6793" s="8"/>
      <c r="C6793" s="8"/>
      <c r="D6793" s="8"/>
      <c r="E6793" s="8"/>
      <c r="F6793" s="8"/>
      <c r="G6793" s="8"/>
      <c r="H6793" s="8"/>
      <c r="I6793" s="8"/>
    </row>
    <row r="6794" spans="1:9" ht="14.25" customHeight="1">
      <c r="A6794" s="7"/>
      <c r="B6794" s="8"/>
      <c r="C6794" s="8"/>
      <c r="D6794" s="8"/>
      <c r="E6794" s="8"/>
      <c r="F6794" s="8"/>
      <c r="G6794" s="8"/>
      <c r="H6794" s="8"/>
      <c r="I6794" s="8"/>
    </row>
    <row r="6795" spans="1:9" ht="14.25" customHeight="1">
      <c r="A6795" s="7"/>
      <c r="B6795" s="8"/>
      <c r="C6795" s="8"/>
      <c r="D6795" s="8"/>
      <c r="E6795" s="8"/>
      <c r="F6795" s="8"/>
      <c r="G6795" s="8"/>
      <c r="H6795" s="8"/>
      <c r="I6795" s="8"/>
    </row>
    <row r="6796" spans="1:9" ht="14.25" customHeight="1">
      <c r="A6796" s="7"/>
      <c r="B6796" s="8"/>
      <c r="C6796" s="8"/>
      <c r="D6796" s="8"/>
      <c r="E6796" s="8"/>
      <c r="F6796" s="8"/>
      <c r="G6796" s="8"/>
      <c r="H6796" s="8"/>
      <c r="I6796" s="8"/>
    </row>
    <row r="6797" spans="1:9" ht="14.25" customHeight="1">
      <c r="A6797" s="7"/>
      <c r="B6797" s="8"/>
      <c r="C6797" s="8"/>
      <c r="D6797" s="8"/>
      <c r="E6797" s="8"/>
      <c r="F6797" s="8"/>
      <c r="G6797" s="8"/>
      <c r="H6797" s="8"/>
      <c r="I6797" s="8"/>
    </row>
    <row r="6798" spans="1:9" ht="14.25" customHeight="1">
      <c r="A6798" s="7"/>
      <c r="B6798" s="8"/>
      <c r="C6798" s="8"/>
      <c r="D6798" s="8"/>
      <c r="E6798" s="8"/>
      <c r="F6798" s="8"/>
      <c r="G6798" s="8"/>
      <c r="H6798" s="8"/>
      <c r="I6798" s="8"/>
    </row>
    <row r="6799" spans="1:9" ht="14.25" customHeight="1">
      <c r="A6799" s="7"/>
      <c r="B6799" s="8"/>
      <c r="C6799" s="8"/>
      <c r="D6799" s="8"/>
      <c r="E6799" s="8"/>
      <c r="F6799" s="8"/>
      <c r="G6799" s="8"/>
      <c r="H6799" s="8"/>
      <c r="I6799" s="8"/>
    </row>
    <row r="6800" spans="1:9" ht="14.25" customHeight="1">
      <c r="A6800" s="7"/>
      <c r="B6800" s="8"/>
      <c r="C6800" s="8"/>
      <c r="D6800" s="8"/>
      <c r="E6800" s="8"/>
      <c r="F6800" s="8"/>
      <c r="G6800" s="8"/>
      <c r="H6800" s="8"/>
      <c r="I6800" s="8"/>
    </row>
    <row r="6801" spans="1:9" ht="14.25" customHeight="1">
      <c r="A6801" s="7"/>
      <c r="B6801" s="8"/>
      <c r="C6801" s="8"/>
      <c r="D6801" s="8"/>
      <c r="E6801" s="8"/>
      <c r="F6801" s="8"/>
      <c r="G6801" s="8"/>
      <c r="H6801" s="8"/>
      <c r="I6801" s="8"/>
    </row>
    <row r="6802" spans="1:9" ht="14.25" customHeight="1">
      <c r="A6802" s="7"/>
      <c r="B6802" s="8"/>
      <c r="C6802" s="8"/>
      <c r="D6802" s="8"/>
      <c r="E6802" s="8"/>
      <c r="F6802" s="8"/>
      <c r="G6802" s="8"/>
      <c r="H6802" s="8"/>
      <c r="I6802" s="8"/>
    </row>
    <row r="6803" spans="1:9" ht="14.25" customHeight="1">
      <c r="A6803" s="7"/>
      <c r="B6803" s="8"/>
      <c r="C6803" s="8"/>
      <c r="D6803" s="8"/>
      <c r="E6803" s="8"/>
      <c r="F6803" s="8"/>
      <c r="G6803" s="8"/>
      <c r="H6803" s="8"/>
      <c r="I6803" s="8"/>
    </row>
    <row r="6804" spans="1:9" ht="14.25" customHeight="1">
      <c r="A6804" s="7"/>
      <c r="B6804" s="8"/>
      <c r="C6804" s="8"/>
      <c r="D6804" s="8"/>
      <c r="E6804" s="8"/>
      <c r="F6804" s="8"/>
      <c r="G6804" s="8"/>
      <c r="H6804" s="8"/>
      <c r="I6804" s="8"/>
    </row>
    <row r="6805" spans="1:9" ht="14.25" customHeight="1">
      <c r="A6805" s="7"/>
      <c r="B6805" s="8"/>
      <c r="C6805" s="8"/>
      <c r="D6805" s="8"/>
      <c r="E6805" s="8"/>
      <c r="F6805" s="8"/>
      <c r="G6805" s="8"/>
      <c r="H6805" s="8"/>
      <c r="I6805" s="8"/>
    </row>
    <row r="6806" spans="1:9" ht="14.25" customHeight="1">
      <c r="A6806" s="7"/>
      <c r="B6806" s="8"/>
      <c r="C6806" s="8"/>
      <c r="D6806" s="8"/>
      <c r="E6806" s="8"/>
      <c r="F6806" s="8"/>
      <c r="G6806" s="8"/>
      <c r="H6806" s="8"/>
      <c r="I6806" s="8"/>
    </row>
    <row r="6807" spans="1:9" ht="14.25" customHeight="1">
      <c r="A6807" s="7"/>
      <c r="B6807" s="8"/>
      <c r="C6807" s="8"/>
      <c r="D6807" s="8"/>
      <c r="E6807" s="8"/>
      <c r="F6807" s="8"/>
      <c r="G6807" s="8"/>
      <c r="H6807" s="8"/>
      <c r="I6807" s="8"/>
    </row>
    <row r="6808" spans="1:9" ht="14.25" customHeight="1">
      <c r="A6808" s="7"/>
      <c r="B6808" s="8"/>
      <c r="C6808" s="8"/>
      <c r="D6808" s="8"/>
      <c r="E6808" s="8"/>
      <c r="F6808" s="8"/>
      <c r="G6808" s="8"/>
      <c r="H6808" s="8"/>
      <c r="I6808" s="8"/>
    </row>
    <row r="6809" spans="1:9" ht="14.25" customHeight="1">
      <c r="A6809" s="7"/>
      <c r="B6809" s="8"/>
      <c r="C6809" s="8"/>
      <c r="D6809" s="8"/>
      <c r="E6809" s="8"/>
      <c r="F6809" s="8"/>
      <c r="G6809" s="8"/>
      <c r="H6809" s="8"/>
      <c r="I6809" s="8"/>
    </row>
    <row r="6810" spans="1:9" ht="14.25" customHeight="1">
      <c r="A6810" s="7"/>
      <c r="B6810" s="8"/>
      <c r="C6810" s="8"/>
      <c r="D6810" s="8"/>
      <c r="E6810" s="8"/>
      <c r="F6810" s="8"/>
      <c r="G6810" s="8"/>
      <c r="H6810" s="8"/>
      <c r="I6810" s="8"/>
    </row>
    <row r="6811" spans="1:9" ht="14.25" customHeight="1">
      <c r="A6811" s="7"/>
      <c r="B6811" s="8"/>
      <c r="C6811" s="8"/>
      <c r="D6811" s="8"/>
      <c r="E6811" s="8"/>
      <c r="F6811" s="8"/>
      <c r="G6811" s="8"/>
      <c r="H6811" s="8"/>
      <c r="I6811" s="8"/>
    </row>
    <row r="6812" spans="1:9" ht="14.25" customHeight="1">
      <c r="A6812" s="7"/>
      <c r="B6812" s="8"/>
      <c r="C6812" s="8"/>
      <c r="D6812" s="8"/>
      <c r="E6812" s="8"/>
      <c r="F6812" s="8"/>
      <c r="G6812" s="8"/>
      <c r="H6812" s="8"/>
      <c r="I6812" s="8"/>
    </row>
    <row r="6813" spans="1:9" ht="14.25" customHeight="1">
      <c r="A6813" s="7"/>
      <c r="B6813" s="8"/>
      <c r="C6813" s="8"/>
      <c r="D6813" s="8"/>
      <c r="E6813" s="8"/>
      <c r="F6813" s="8"/>
      <c r="G6813" s="8"/>
      <c r="H6813" s="8"/>
      <c r="I6813" s="8"/>
    </row>
    <row r="6814" spans="1:9" ht="14.25" customHeight="1">
      <c r="A6814" s="7"/>
      <c r="B6814" s="8"/>
      <c r="C6814" s="8"/>
      <c r="D6814" s="8"/>
      <c r="E6814" s="8"/>
      <c r="F6814" s="8"/>
      <c r="G6814" s="8"/>
      <c r="H6814" s="8"/>
      <c r="I6814" s="8"/>
    </row>
    <row r="6815" spans="1:9" ht="14.25" customHeight="1">
      <c r="A6815" s="7"/>
      <c r="B6815" s="8"/>
      <c r="C6815" s="8"/>
      <c r="D6815" s="8"/>
      <c r="E6815" s="8"/>
      <c r="F6815" s="8"/>
      <c r="G6815" s="8"/>
      <c r="H6815" s="8"/>
      <c r="I6815" s="8"/>
    </row>
    <row r="6816" spans="1:9" ht="14.25" customHeight="1">
      <c r="A6816" s="7"/>
      <c r="B6816" s="8"/>
      <c r="C6816" s="8"/>
      <c r="D6816" s="8"/>
      <c r="E6816" s="8"/>
      <c r="F6816" s="8"/>
      <c r="G6816" s="8"/>
      <c r="H6816" s="8"/>
      <c r="I6816" s="8"/>
    </row>
    <row r="6817" spans="1:9" ht="14.25" customHeight="1">
      <c r="A6817" s="7"/>
      <c r="B6817" s="8"/>
      <c r="C6817" s="8"/>
      <c r="D6817" s="8"/>
      <c r="E6817" s="8"/>
      <c r="F6817" s="8"/>
      <c r="G6817" s="8"/>
      <c r="H6817" s="8"/>
      <c r="I6817" s="8"/>
    </row>
    <row r="6818" spans="1:9" ht="14.25" customHeight="1">
      <c r="A6818" s="7"/>
      <c r="B6818" s="8"/>
      <c r="C6818" s="8"/>
      <c r="D6818" s="8"/>
      <c r="E6818" s="8"/>
      <c r="F6818" s="8"/>
      <c r="G6818" s="8"/>
      <c r="H6818" s="8"/>
      <c r="I6818" s="8"/>
    </row>
    <row r="6819" spans="1:9" ht="14.25" customHeight="1">
      <c r="A6819" s="7"/>
      <c r="B6819" s="8"/>
      <c r="C6819" s="8"/>
      <c r="D6819" s="8"/>
      <c r="E6819" s="8"/>
      <c r="F6819" s="8"/>
      <c r="G6819" s="8"/>
      <c r="H6819" s="8"/>
      <c r="I6819" s="8"/>
    </row>
    <row r="6820" spans="1:9" ht="14.25" customHeight="1">
      <c r="A6820" s="7"/>
      <c r="B6820" s="8"/>
      <c r="C6820" s="8"/>
      <c r="D6820" s="8"/>
      <c r="E6820" s="8"/>
      <c r="F6820" s="8"/>
      <c r="G6820" s="8"/>
      <c r="H6820" s="8"/>
      <c r="I6820" s="8"/>
    </row>
    <row r="6821" spans="1:9" ht="14.25" customHeight="1">
      <c r="A6821" s="7"/>
      <c r="B6821" s="8"/>
      <c r="C6821" s="8"/>
      <c r="D6821" s="8"/>
      <c r="E6821" s="8"/>
      <c r="F6821" s="8"/>
      <c r="G6821" s="8"/>
      <c r="H6821" s="8"/>
      <c r="I6821" s="8"/>
    </row>
    <row r="6822" spans="1:9" ht="14.25" customHeight="1">
      <c r="A6822" s="7"/>
      <c r="B6822" s="8"/>
      <c r="C6822" s="8"/>
      <c r="D6822" s="8"/>
      <c r="E6822" s="8"/>
      <c r="F6822" s="8"/>
      <c r="G6822" s="8"/>
      <c r="H6822" s="8"/>
      <c r="I6822" s="8"/>
    </row>
    <row r="6823" spans="1:9" ht="14.25" customHeight="1">
      <c r="A6823" s="7"/>
      <c r="B6823" s="8"/>
      <c r="C6823" s="8"/>
      <c r="D6823" s="8"/>
      <c r="E6823" s="8"/>
      <c r="F6823" s="8"/>
      <c r="G6823" s="8"/>
      <c r="H6823" s="8"/>
      <c r="I6823" s="8"/>
    </row>
    <row r="6824" spans="1:9" ht="14.25" customHeight="1">
      <c r="A6824" s="7"/>
      <c r="B6824" s="8"/>
      <c r="C6824" s="8"/>
      <c r="D6824" s="8"/>
      <c r="E6824" s="8"/>
      <c r="F6824" s="8"/>
      <c r="G6824" s="8"/>
      <c r="H6824" s="8"/>
      <c r="I6824" s="8"/>
    </row>
    <row r="6825" spans="1:9" ht="14.25" customHeight="1">
      <c r="A6825" s="7"/>
      <c r="B6825" s="8"/>
      <c r="C6825" s="8"/>
      <c r="D6825" s="8"/>
      <c r="E6825" s="8"/>
      <c r="F6825" s="8"/>
      <c r="G6825" s="8"/>
      <c r="H6825" s="8"/>
      <c r="I6825" s="8"/>
    </row>
    <row r="6826" spans="1:9" ht="14.25" customHeight="1">
      <c r="A6826" s="7"/>
      <c r="B6826" s="8"/>
      <c r="C6826" s="8"/>
      <c r="D6826" s="8"/>
      <c r="E6826" s="8"/>
      <c r="F6826" s="8"/>
      <c r="G6826" s="8"/>
      <c r="H6826" s="8"/>
      <c r="I6826" s="8"/>
    </row>
    <row r="6827" spans="1:9" ht="14.25" customHeight="1">
      <c r="A6827" s="7"/>
      <c r="B6827" s="8"/>
      <c r="C6827" s="8"/>
      <c r="D6827" s="8"/>
      <c r="E6827" s="8"/>
      <c r="F6827" s="8"/>
      <c r="G6827" s="8"/>
      <c r="H6827" s="8"/>
      <c r="I6827" s="8"/>
    </row>
    <row r="6828" spans="1:9" ht="14.25" customHeight="1">
      <c r="A6828" s="7"/>
      <c r="B6828" s="8"/>
      <c r="C6828" s="8"/>
      <c r="D6828" s="8"/>
      <c r="E6828" s="8"/>
      <c r="F6828" s="8"/>
      <c r="G6828" s="8"/>
      <c r="H6828" s="8"/>
      <c r="I6828" s="8"/>
    </row>
    <row r="6829" spans="1:9" ht="14.25" customHeight="1">
      <c r="A6829" s="7"/>
      <c r="B6829" s="8"/>
      <c r="C6829" s="8"/>
      <c r="D6829" s="8"/>
      <c r="E6829" s="8"/>
      <c r="F6829" s="8"/>
      <c r="G6829" s="8"/>
      <c r="H6829" s="8"/>
      <c r="I6829" s="8"/>
    </row>
    <row r="6830" spans="1:9" ht="14.25" customHeight="1">
      <c r="A6830" s="7"/>
      <c r="B6830" s="8"/>
      <c r="C6830" s="8"/>
      <c r="D6830" s="8"/>
      <c r="E6830" s="8"/>
      <c r="F6830" s="8"/>
      <c r="G6830" s="8"/>
      <c r="H6830" s="8"/>
      <c r="I6830" s="8"/>
    </row>
    <row r="6831" spans="1:9" ht="14.25" customHeight="1">
      <c r="A6831" s="7"/>
      <c r="B6831" s="8"/>
      <c r="C6831" s="8"/>
      <c r="D6831" s="8"/>
      <c r="E6831" s="8"/>
      <c r="F6831" s="8"/>
      <c r="G6831" s="8"/>
      <c r="H6831" s="8"/>
      <c r="I6831" s="8"/>
    </row>
    <row r="6832" spans="1:9" ht="14.25" customHeight="1">
      <c r="A6832" s="7"/>
      <c r="B6832" s="8"/>
      <c r="C6832" s="8"/>
      <c r="D6832" s="8"/>
      <c r="E6832" s="8"/>
      <c r="F6832" s="8"/>
      <c r="G6832" s="8"/>
      <c r="H6832" s="8"/>
      <c r="I6832" s="8"/>
    </row>
    <row r="6833" spans="1:9" ht="14.25" customHeight="1">
      <c r="A6833" s="7"/>
      <c r="B6833" s="8"/>
      <c r="C6833" s="8"/>
      <c r="D6833" s="8"/>
      <c r="E6833" s="8"/>
      <c r="F6833" s="8"/>
      <c r="G6833" s="8"/>
      <c r="H6833" s="8"/>
      <c r="I6833" s="8"/>
    </row>
    <row r="6834" spans="1:9" ht="14.25" customHeight="1">
      <c r="A6834" s="7"/>
      <c r="B6834" s="8"/>
      <c r="C6834" s="8"/>
      <c r="D6834" s="8"/>
      <c r="E6834" s="8"/>
      <c r="F6834" s="8"/>
      <c r="G6834" s="8"/>
      <c r="H6834" s="8"/>
      <c r="I6834" s="8"/>
    </row>
    <row r="6835" spans="1:9" ht="14.25" customHeight="1">
      <c r="A6835" s="7"/>
      <c r="B6835" s="8"/>
      <c r="C6835" s="8"/>
      <c r="D6835" s="8"/>
      <c r="E6835" s="8"/>
      <c r="F6835" s="8"/>
      <c r="G6835" s="8"/>
      <c r="H6835" s="8"/>
      <c r="I6835" s="8"/>
    </row>
    <row r="6836" spans="1:9" ht="14.25" customHeight="1">
      <c r="A6836" s="7"/>
      <c r="B6836" s="8"/>
      <c r="C6836" s="8"/>
      <c r="D6836" s="8"/>
      <c r="E6836" s="8"/>
      <c r="F6836" s="8"/>
      <c r="G6836" s="8"/>
      <c r="H6836" s="8"/>
      <c r="I6836" s="8"/>
    </row>
    <row r="6837" spans="1:9" ht="14.25" customHeight="1">
      <c r="A6837" s="7"/>
      <c r="B6837" s="8"/>
      <c r="C6837" s="8"/>
      <c r="D6837" s="8"/>
      <c r="E6837" s="8"/>
      <c r="F6837" s="8"/>
      <c r="G6837" s="8"/>
      <c r="H6837" s="8"/>
      <c r="I6837" s="8"/>
    </row>
    <row r="6838" spans="1:9" ht="14.25" customHeight="1">
      <c r="A6838" s="7"/>
      <c r="B6838" s="8"/>
      <c r="C6838" s="8"/>
      <c r="D6838" s="8"/>
      <c r="E6838" s="8"/>
      <c r="F6838" s="8"/>
      <c r="G6838" s="8"/>
      <c r="H6838" s="8"/>
      <c r="I6838" s="8"/>
    </row>
    <row r="6839" spans="1:9" ht="14.25" customHeight="1">
      <c r="A6839" s="7"/>
      <c r="B6839" s="8"/>
      <c r="C6839" s="8"/>
      <c r="D6839" s="8"/>
      <c r="E6839" s="8"/>
      <c r="F6839" s="8"/>
      <c r="G6839" s="8"/>
      <c r="H6839" s="8"/>
      <c r="I6839" s="8"/>
    </row>
    <row r="6840" spans="1:9" ht="14.25" customHeight="1">
      <c r="A6840" s="7"/>
      <c r="B6840" s="8"/>
      <c r="C6840" s="8"/>
      <c r="D6840" s="8"/>
      <c r="E6840" s="8"/>
      <c r="F6840" s="8"/>
      <c r="G6840" s="8"/>
      <c r="H6840" s="8"/>
      <c r="I6840" s="8"/>
    </row>
    <row r="6841" spans="1:9" ht="14.25" customHeight="1">
      <c r="A6841" s="7"/>
      <c r="B6841" s="8"/>
      <c r="C6841" s="8"/>
      <c r="D6841" s="8"/>
      <c r="E6841" s="8"/>
      <c r="F6841" s="8"/>
      <c r="G6841" s="8"/>
      <c r="H6841" s="8"/>
      <c r="I6841" s="8"/>
    </row>
    <row r="6842" spans="1:9" ht="14.25" customHeight="1">
      <c r="A6842" s="7"/>
      <c r="B6842" s="8"/>
      <c r="C6842" s="8"/>
      <c r="D6842" s="8"/>
      <c r="E6842" s="8"/>
      <c r="F6842" s="8"/>
      <c r="G6842" s="8"/>
      <c r="H6842" s="8"/>
      <c r="I6842" s="8"/>
    </row>
    <row r="6843" spans="1:9" ht="14.25" customHeight="1">
      <c r="A6843" s="7"/>
      <c r="B6843" s="8"/>
      <c r="C6843" s="8"/>
      <c r="D6843" s="8"/>
      <c r="E6843" s="8"/>
      <c r="F6843" s="8"/>
      <c r="G6843" s="8"/>
      <c r="H6843" s="8"/>
      <c r="I6843" s="8"/>
    </row>
    <row r="6844" spans="1:9" ht="14.25" customHeight="1">
      <c r="A6844" s="7"/>
      <c r="B6844" s="8"/>
      <c r="C6844" s="8"/>
      <c r="D6844" s="8"/>
      <c r="E6844" s="8"/>
      <c r="F6844" s="8"/>
      <c r="G6844" s="8"/>
      <c r="H6844" s="8"/>
      <c r="I6844" s="8"/>
    </row>
    <row r="6845" spans="1:9" ht="14.25" customHeight="1">
      <c r="A6845" s="7"/>
      <c r="B6845" s="8"/>
      <c r="C6845" s="8"/>
      <c r="D6845" s="8"/>
      <c r="E6845" s="8"/>
      <c r="F6845" s="8"/>
      <c r="G6845" s="8"/>
      <c r="H6845" s="8"/>
      <c r="I6845" s="8"/>
    </row>
    <row r="6846" spans="1:9" ht="14.25" customHeight="1">
      <c r="A6846" s="7"/>
      <c r="B6846" s="8"/>
      <c r="C6846" s="8"/>
      <c r="D6846" s="8"/>
      <c r="E6846" s="8"/>
      <c r="F6846" s="8"/>
      <c r="G6846" s="8"/>
      <c r="H6846" s="8"/>
      <c r="I6846" s="8"/>
    </row>
    <row r="6847" spans="1:9" ht="14.25" customHeight="1">
      <c r="A6847" s="7"/>
      <c r="B6847" s="8"/>
      <c r="C6847" s="8"/>
      <c r="D6847" s="8"/>
      <c r="E6847" s="8"/>
      <c r="F6847" s="8"/>
      <c r="G6847" s="8"/>
      <c r="H6847" s="8"/>
      <c r="I6847" s="8"/>
    </row>
    <row r="6848" spans="1:9" ht="14.25" customHeight="1">
      <c r="A6848" s="7"/>
      <c r="B6848" s="8"/>
      <c r="C6848" s="8"/>
      <c r="D6848" s="8"/>
      <c r="E6848" s="8"/>
      <c r="F6848" s="8"/>
      <c r="G6848" s="8"/>
      <c r="H6848" s="8"/>
      <c r="I6848" s="8"/>
    </row>
    <row r="6849" spans="1:9" ht="14.25" customHeight="1">
      <c r="A6849" s="7"/>
      <c r="B6849" s="8"/>
      <c r="C6849" s="8"/>
      <c r="D6849" s="8"/>
      <c r="E6849" s="8"/>
      <c r="F6849" s="8"/>
      <c r="G6849" s="8"/>
      <c r="H6849" s="8"/>
      <c r="I6849" s="8"/>
    </row>
    <row r="6850" spans="1:9" ht="14.25" customHeight="1">
      <c r="A6850" s="7"/>
      <c r="B6850" s="8"/>
      <c r="C6850" s="8"/>
      <c r="D6850" s="8"/>
      <c r="E6850" s="8"/>
      <c r="F6850" s="8"/>
      <c r="G6850" s="8"/>
      <c r="H6850" s="8"/>
      <c r="I6850" s="8"/>
    </row>
    <row r="6851" spans="1:9" ht="14.25" customHeight="1">
      <c r="A6851" s="7"/>
      <c r="B6851" s="8"/>
      <c r="C6851" s="8"/>
      <c r="D6851" s="8"/>
      <c r="E6851" s="8"/>
      <c r="F6851" s="8"/>
      <c r="G6851" s="8"/>
      <c r="H6851" s="8"/>
      <c r="I6851" s="8"/>
    </row>
    <row r="6852" spans="1:9" ht="14.25" customHeight="1">
      <c r="A6852" s="7"/>
      <c r="B6852" s="8"/>
      <c r="C6852" s="8"/>
      <c r="D6852" s="8"/>
      <c r="E6852" s="8"/>
      <c r="F6852" s="8"/>
      <c r="G6852" s="8"/>
      <c r="H6852" s="8"/>
      <c r="I6852" s="8"/>
    </row>
    <row r="6853" spans="1:9" ht="14.25" customHeight="1">
      <c r="A6853" s="7"/>
      <c r="B6853" s="8"/>
      <c r="C6853" s="8"/>
      <c r="D6853" s="8"/>
      <c r="E6853" s="8"/>
      <c r="F6853" s="8"/>
      <c r="G6853" s="8"/>
      <c r="H6853" s="8"/>
      <c r="I6853" s="8"/>
    </row>
    <row r="6854" spans="1:9" ht="14.25" customHeight="1">
      <c r="A6854" s="7"/>
      <c r="B6854" s="8"/>
      <c r="C6854" s="8"/>
      <c r="D6854" s="8"/>
      <c r="E6854" s="8"/>
      <c r="F6854" s="8"/>
      <c r="G6854" s="8"/>
      <c r="H6854" s="8"/>
      <c r="I6854" s="8"/>
    </row>
    <row r="6855" spans="1:9" ht="14.25" customHeight="1">
      <c r="A6855" s="7"/>
      <c r="B6855" s="8"/>
      <c r="C6855" s="8"/>
      <c r="D6855" s="8"/>
      <c r="E6855" s="8"/>
      <c r="F6855" s="8"/>
      <c r="G6855" s="8"/>
      <c r="H6855" s="8"/>
      <c r="I6855" s="8"/>
    </row>
    <row r="6856" spans="1:9" ht="14.25" customHeight="1">
      <c r="A6856" s="7"/>
      <c r="B6856" s="8"/>
      <c r="C6856" s="8"/>
      <c r="D6856" s="8"/>
      <c r="E6856" s="8"/>
      <c r="F6856" s="8"/>
      <c r="G6856" s="8"/>
      <c r="H6856" s="8"/>
      <c r="I6856" s="8"/>
    </row>
    <row r="6857" spans="1:9" ht="14.25" customHeight="1">
      <c r="A6857" s="7"/>
      <c r="B6857" s="8"/>
      <c r="C6857" s="8"/>
      <c r="D6857" s="8"/>
      <c r="E6857" s="8"/>
      <c r="F6857" s="8"/>
      <c r="G6857" s="8"/>
      <c r="H6857" s="8"/>
      <c r="I6857" s="8"/>
    </row>
    <row r="6858" spans="1:9" ht="14.25" customHeight="1">
      <c r="A6858" s="7"/>
      <c r="B6858" s="8"/>
      <c r="C6858" s="8"/>
      <c r="D6858" s="8"/>
      <c r="E6858" s="8"/>
      <c r="F6858" s="8"/>
      <c r="G6858" s="8"/>
      <c r="H6858" s="8"/>
      <c r="I6858" s="8"/>
    </row>
    <row r="6859" spans="1:9" ht="14.25" customHeight="1">
      <c r="A6859" s="7"/>
      <c r="B6859" s="8"/>
      <c r="C6859" s="8"/>
      <c r="D6859" s="8"/>
      <c r="E6859" s="8"/>
      <c r="F6859" s="8"/>
      <c r="G6859" s="8"/>
      <c r="H6859" s="8"/>
      <c r="I6859" s="8"/>
    </row>
    <row r="6860" spans="1:9" ht="14.25" customHeight="1">
      <c r="A6860" s="7"/>
      <c r="B6860" s="8"/>
      <c r="C6860" s="8"/>
      <c r="D6860" s="8"/>
      <c r="E6860" s="8"/>
      <c r="F6860" s="8"/>
      <c r="G6860" s="8"/>
      <c r="H6860" s="8"/>
      <c r="I6860" s="8"/>
    </row>
    <row r="6861" spans="1:9" ht="14.25" customHeight="1">
      <c r="A6861" s="7"/>
      <c r="B6861" s="8"/>
      <c r="C6861" s="8"/>
      <c r="D6861" s="8"/>
      <c r="E6861" s="8"/>
      <c r="F6861" s="8"/>
      <c r="G6861" s="8"/>
      <c r="H6861" s="8"/>
      <c r="I6861" s="8"/>
    </row>
    <row r="6862" spans="1:9" ht="14.25" customHeight="1">
      <c r="A6862" s="7"/>
      <c r="B6862" s="8"/>
      <c r="C6862" s="8"/>
      <c r="D6862" s="8"/>
      <c r="E6862" s="8"/>
      <c r="F6862" s="8"/>
      <c r="G6862" s="8"/>
      <c r="H6862" s="8"/>
      <c r="I6862" s="8"/>
    </row>
    <row r="6863" spans="1:9" ht="14.25" customHeight="1">
      <c r="A6863" s="7"/>
      <c r="B6863" s="8"/>
      <c r="C6863" s="8"/>
      <c r="D6863" s="8"/>
      <c r="E6863" s="8"/>
      <c r="F6863" s="8"/>
      <c r="G6863" s="8"/>
      <c r="H6863" s="8"/>
      <c r="I6863" s="8"/>
    </row>
    <row r="6864" spans="1:9" ht="14.25" customHeight="1">
      <c r="A6864" s="7"/>
      <c r="B6864" s="8"/>
      <c r="C6864" s="8"/>
      <c r="D6864" s="8"/>
      <c r="E6864" s="8"/>
      <c r="F6864" s="8"/>
      <c r="G6864" s="8"/>
      <c r="H6864" s="8"/>
      <c r="I6864" s="8"/>
    </row>
    <row r="6865" spans="1:9" ht="14.25" customHeight="1">
      <c r="A6865" s="7"/>
      <c r="B6865" s="8"/>
      <c r="C6865" s="8"/>
      <c r="D6865" s="8"/>
      <c r="E6865" s="8"/>
      <c r="F6865" s="8"/>
      <c r="G6865" s="8"/>
      <c r="H6865" s="8"/>
      <c r="I6865" s="8"/>
    </row>
    <row r="6866" spans="1:9" ht="14.25" customHeight="1">
      <c r="A6866" s="7"/>
      <c r="B6866" s="8"/>
      <c r="C6866" s="8"/>
      <c r="D6866" s="8"/>
      <c r="E6866" s="8"/>
      <c r="F6866" s="8"/>
      <c r="G6866" s="8"/>
      <c r="H6866" s="8"/>
      <c r="I6866" s="8"/>
    </row>
    <row r="6867" spans="1:9" ht="14.25" customHeight="1">
      <c r="A6867" s="7"/>
      <c r="B6867" s="8"/>
      <c r="C6867" s="8"/>
      <c r="D6867" s="8"/>
      <c r="E6867" s="8"/>
      <c r="F6867" s="8"/>
      <c r="G6867" s="8"/>
      <c r="H6867" s="8"/>
      <c r="I6867" s="8"/>
    </row>
    <row r="6868" spans="1:9" ht="14.25" customHeight="1">
      <c r="A6868" s="7"/>
      <c r="B6868" s="8"/>
      <c r="C6868" s="8"/>
      <c r="D6868" s="8"/>
      <c r="E6868" s="8"/>
      <c r="F6868" s="8"/>
      <c r="G6868" s="8"/>
      <c r="H6868" s="8"/>
      <c r="I6868" s="8"/>
    </row>
    <row r="6869" spans="1:9" ht="14.25" customHeight="1">
      <c r="A6869" s="7"/>
      <c r="B6869" s="8"/>
      <c r="C6869" s="8"/>
      <c r="D6869" s="8"/>
      <c r="E6869" s="8"/>
      <c r="F6869" s="8"/>
      <c r="G6869" s="8"/>
      <c r="H6869" s="8"/>
      <c r="I6869" s="8"/>
    </row>
    <row r="6870" spans="1:9" ht="14.25" customHeight="1">
      <c r="A6870" s="7"/>
      <c r="B6870" s="8"/>
      <c r="C6870" s="8"/>
      <c r="D6870" s="8"/>
      <c r="E6870" s="8"/>
      <c r="F6870" s="8"/>
      <c r="G6870" s="8"/>
      <c r="H6870" s="8"/>
      <c r="I6870" s="8"/>
    </row>
    <row r="6871" spans="1:9" ht="14.25" customHeight="1">
      <c r="A6871" s="7"/>
      <c r="B6871" s="8"/>
      <c r="C6871" s="8"/>
      <c r="D6871" s="8"/>
      <c r="E6871" s="8"/>
      <c r="F6871" s="8"/>
      <c r="G6871" s="8"/>
      <c r="H6871" s="8"/>
      <c r="I6871" s="8"/>
    </row>
    <row r="6872" spans="1:9" ht="14.25" customHeight="1">
      <c r="A6872" s="7"/>
      <c r="B6872" s="8"/>
      <c r="C6872" s="8"/>
      <c r="D6872" s="8"/>
      <c r="E6872" s="8"/>
      <c r="F6872" s="8"/>
      <c r="G6872" s="8"/>
      <c r="H6872" s="8"/>
      <c r="I6872" s="8"/>
    </row>
    <row r="6873" spans="1:9" ht="14.25" customHeight="1">
      <c r="A6873" s="7"/>
      <c r="B6873" s="8"/>
      <c r="C6873" s="8"/>
      <c r="D6873" s="8"/>
      <c r="E6873" s="8"/>
      <c r="F6873" s="8"/>
      <c r="G6873" s="8"/>
      <c r="H6873" s="8"/>
      <c r="I6873" s="8"/>
    </row>
    <row r="6874" spans="1:9" ht="14.25" customHeight="1">
      <c r="A6874" s="7"/>
      <c r="B6874" s="8"/>
      <c r="C6874" s="8"/>
      <c r="D6874" s="8"/>
      <c r="E6874" s="8"/>
      <c r="F6874" s="8"/>
      <c r="G6874" s="8"/>
      <c r="H6874" s="8"/>
      <c r="I6874" s="8"/>
    </row>
    <row r="6875" spans="1:9" ht="14.25" customHeight="1">
      <c r="A6875" s="7"/>
      <c r="B6875" s="8"/>
      <c r="C6875" s="8"/>
      <c r="D6875" s="8"/>
      <c r="E6875" s="8"/>
      <c r="F6875" s="8"/>
      <c r="G6875" s="8"/>
      <c r="H6875" s="8"/>
      <c r="I6875" s="8"/>
    </row>
    <row r="6876" spans="1:9" ht="14.25" customHeight="1">
      <c r="A6876" s="7"/>
      <c r="B6876" s="8"/>
      <c r="C6876" s="8"/>
      <c r="D6876" s="8"/>
      <c r="E6876" s="8"/>
      <c r="F6876" s="8"/>
      <c r="G6876" s="8"/>
      <c r="H6876" s="8"/>
      <c r="I6876" s="8"/>
    </row>
    <row r="6877" spans="1:9" ht="14.25" customHeight="1">
      <c r="A6877" s="7"/>
      <c r="B6877" s="8"/>
      <c r="C6877" s="8"/>
      <c r="D6877" s="8"/>
      <c r="E6877" s="8"/>
      <c r="F6877" s="8"/>
      <c r="G6877" s="8"/>
      <c r="H6877" s="8"/>
      <c r="I6877" s="8"/>
    </row>
    <row r="6878" spans="1:9" ht="14.25" customHeight="1">
      <c r="A6878" s="7"/>
      <c r="B6878" s="8"/>
      <c r="C6878" s="8"/>
      <c r="D6878" s="8"/>
      <c r="E6878" s="8"/>
      <c r="F6878" s="8"/>
      <c r="G6878" s="8"/>
      <c r="H6878" s="8"/>
      <c r="I6878" s="8"/>
    </row>
    <row r="6879" spans="1:9" ht="14.25" customHeight="1">
      <c r="A6879" s="7"/>
      <c r="B6879" s="8"/>
      <c r="C6879" s="8"/>
      <c r="D6879" s="8"/>
      <c r="E6879" s="8"/>
      <c r="F6879" s="8"/>
      <c r="G6879" s="8"/>
      <c r="H6879" s="8"/>
      <c r="I6879" s="8"/>
    </row>
    <row r="6880" spans="1:9" ht="14.25" customHeight="1">
      <c r="A6880" s="7"/>
      <c r="B6880" s="8"/>
      <c r="C6880" s="8"/>
      <c r="D6880" s="8"/>
      <c r="E6880" s="8"/>
      <c r="F6880" s="8"/>
      <c r="G6880" s="8"/>
      <c r="H6880" s="8"/>
      <c r="I6880" s="8"/>
    </row>
    <row r="6881" spans="1:9" ht="14.25" customHeight="1">
      <c r="A6881" s="7"/>
      <c r="B6881" s="8"/>
      <c r="C6881" s="8"/>
      <c r="D6881" s="8"/>
      <c r="E6881" s="8"/>
      <c r="F6881" s="8"/>
      <c r="G6881" s="8"/>
      <c r="H6881" s="8"/>
      <c r="I6881" s="8"/>
    </row>
    <row r="6882" spans="1:9" ht="14.25" customHeight="1">
      <c r="A6882" s="7"/>
      <c r="B6882" s="8"/>
      <c r="C6882" s="8"/>
      <c r="D6882" s="8"/>
      <c r="E6882" s="8"/>
      <c r="F6882" s="8"/>
      <c r="G6882" s="8"/>
      <c r="H6882" s="8"/>
      <c r="I6882" s="8"/>
    </row>
    <row r="6883" spans="1:9" ht="14.25" customHeight="1">
      <c r="A6883" s="7"/>
      <c r="B6883" s="8"/>
      <c r="C6883" s="8"/>
      <c r="D6883" s="8"/>
      <c r="E6883" s="8"/>
      <c r="F6883" s="8"/>
      <c r="G6883" s="8"/>
      <c r="H6883" s="8"/>
      <c r="I6883" s="8"/>
    </row>
    <row r="6884" spans="1:9" ht="14.25" customHeight="1">
      <c r="A6884" s="7"/>
      <c r="B6884" s="8"/>
      <c r="C6884" s="8"/>
      <c r="D6884" s="8"/>
      <c r="E6884" s="8"/>
      <c r="F6884" s="8"/>
      <c r="G6884" s="8"/>
      <c r="H6884" s="8"/>
      <c r="I6884" s="8"/>
    </row>
    <row r="6885" spans="1:9" ht="14.25" customHeight="1">
      <c r="A6885" s="7"/>
      <c r="B6885" s="8"/>
      <c r="C6885" s="8"/>
      <c r="D6885" s="8"/>
      <c r="E6885" s="8"/>
      <c r="F6885" s="8"/>
      <c r="G6885" s="8"/>
      <c r="H6885" s="8"/>
      <c r="I6885" s="8"/>
    </row>
    <row r="6886" spans="1:9" ht="14.25" customHeight="1">
      <c r="A6886" s="7"/>
      <c r="B6886" s="8"/>
      <c r="C6886" s="8"/>
      <c r="D6886" s="8"/>
      <c r="E6886" s="8"/>
      <c r="F6886" s="8"/>
      <c r="G6886" s="8"/>
      <c r="H6886" s="8"/>
      <c r="I6886" s="8"/>
    </row>
    <row r="6887" spans="1:9" ht="14.25" customHeight="1">
      <c r="A6887" s="7"/>
      <c r="B6887" s="8"/>
      <c r="C6887" s="8"/>
      <c r="D6887" s="8"/>
      <c r="E6887" s="8"/>
      <c r="F6887" s="8"/>
      <c r="G6887" s="8"/>
      <c r="H6887" s="8"/>
      <c r="I6887" s="8"/>
    </row>
    <row r="6888" spans="1:9" ht="14.25" customHeight="1">
      <c r="A6888" s="7"/>
      <c r="B6888" s="8"/>
      <c r="C6888" s="8"/>
      <c r="D6888" s="8"/>
      <c r="E6888" s="8"/>
      <c r="F6888" s="8"/>
      <c r="G6888" s="8"/>
      <c r="H6888" s="8"/>
      <c r="I6888" s="8"/>
    </row>
    <row r="6889" spans="1:9" ht="14.25" customHeight="1">
      <c r="A6889" s="7"/>
      <c r="B6889" s="8"/>
      <c r="C6889" s="8"/>
      <c r="D6889" s="8"/>
      <c r="E6889" s="8"/>
      <c r="F6889" s="8"/>
      <c r="G6889" s="8"/>
      <c r="H6889" s="8"/>
      <c r="I6889" s="8"/>
    </row>
    <row r="6890" spans="1:9" ht="14.25" customHeight="1">
      <c r="A6890" s="7"/>
      <c r="B6890" s="8"/>
      <c r="C6890" s="8"/>
      <c r="D6890" s="8"/>
      <c r="E6890" s="8"/>
      <c r="F6890" s="8"/>
      <c r="G6890" s="8"/>
      <c r="H6890" s="8"/>
      <c r="I6890" s="8"/>
    </row>
    <row r="6891" spans="1:9" ht="14.25" customHeight="1">
      <c r="A6891" s="7"/>
      <c r="B6891" s="8"/>
      <c r="C6891" s="8"/>
      <c r="D6891" s="8"/>
      <c r="E6891" s="8"/>
      <c r="F6891" s="8"/>
      <c r="G6891" s="8"/>
      <c r="H6891" s="8"/>
      <c r="I6891" s="8"/>
    </row>
    <row r="6892" spans="1:9" ht="14.25" customHeight="1">
      <c r="A6892" s="7"/>
      <c r="B6892" s="8"/>
      <c r="C6892" s="8"/>
      <c r="D6892" s="8"/>
      <c r="E6892" s="8"/>
      <c r="F6892" s="8"/>
      <c r="G6892" s="8"/>
      <c r="H6892" s="8"/>
      <c r="I6892" s="8"/>
    </row>
    <row r="6893" spans="1:9" ht="14.25" customHeight="1">
      <c r="A6893" s="7"/>
      <c r="B6893" s="8"/>
      <c r="C6893" s="8"/>
      <c r="D6893" s="8"/>
      <c r="E6893" s="8"/>
      <c r="F6893" s="8"/>
      <c r="G6893" s="8"/>
      <c r="H6893" s="8"/>
      <c r="I6893" s="8"/>
    </row>
    <row r="6894" spans="1:9" ht="14.25" customHeight="1">
      <c r="A6894" s="7"/>
      <c r="B6894" s="8"/>
      <c r="C6894" s="8"/>
      <c r="D6894" s="8"/>
      <c r="E6894" s="8"/>
      <c r="F6894" s="8"/>
      <c r="G6894" s="8"/>
      <c r="H6894" s="8"/>
      <c r="I6894" s="8"/>
    </row>
    <row r="6895" spans="1:9" ht="14.25" customHeight="1">
      <c r="A6895" s="7"/>
      <c r="B6895" s="8"/>
      <c r="C6895" s="8"/>
      <c r="D6895" s="8"/>
      <c r="E6895" s="8"/>
      <c r="F6895" s="8"/>
      <c r="G6895" s="8"/>
      <c r="H6895" s="8"/>
      <c r="I6895" s="8"/>
    </row>
    <row r="6896" spans="1:9" ht="14.25" customHeight="1">
      <c r="A6896" s="7"/>
      <c r="B6896" s="8"/>
      <c r="C6896" s="8"/>
      <c r="D6896" s="8"/>
      <c r="E6896" s="8"/>
      <c r="F6896" s="8"/>
      <c r="G6896" s="8"/>
      <c r="H6896" s="8"/>
      <c r="I6896" s="8"/>
    </row>
    <row r="6897" spans="1:9" ht="14.25" customHeight="1">
      <c r="A6897" s="7"/>
      <c r="B6897" s="8"/>
      <c r="C6897" s="8"/>
      <c r="D6897" s="8"/>
      <c r="E6897" s="8"/>
      <c r="F6897" s="8"/>
      <c r="G6897" s="8"/>
      <c r="H6897" s="8"/>
      <c r="I6897" s="8"/>
    </row>
    <row r="6898" spans="1:9" ht="14.25" customHeight="1">
      <c r="A6898" s="7"/>
      <c r="B6898" s="8"/>
      <c r="C6898" s="8"/>
      <c r="D6898" s="8"/>
      <c r="E6898" s="8"/>
      <c r="F6898" s="8"/>
      <c r="G6898" s="8"/>
      <c r="H6898" s="8"/>
      <c r="I6898" s="8"/>
    </row>
    <row r="6899" spans="1:9" ht="14.25" customHeight="1">
      <c r="A6899" s="7"/>
      <c r="B6899" s="8"/>
      <c r="C6899" s="8"/>
      <c r="D6899" s="8"/>
      <c r="E6899" s="8"/>
      <c r="F6899" s="8"/>
      <c r="G6899" s="8"/>
      <c r="H6899" s="8"/>
      <c r="I6899" s="8"/>
    </row>
    <row r="6900" spans="1:9" ht="14.25" customHeight="1">
      <c r="A6900" s="7"/>
      <c r="B6900" s="8"/>
      <c r="C6900" s="8"/>
      <c r="D6900" s="8"/>
      <c r="E6900" s="8"/>
      <c r="F6900" s="8"/>
      <c r="G6900" s="8"/>
      <c r="H6900" s="8"/>
      <c r="I6900" s="8"/>
    </row>
    <row r="6901" spans="1:9" ht="14.25" customHeight="1">
      <c r="A6901" s="7"/>
      <c r="B6901" s="8"/>
      <c r="C6901" s="8"/>
      <c r="D6901" s="8"/>
      <c r="E6901" s="8"/>
      <c r="F6901" s="8"/>
      <c r="G6901" s="8"/>
      <c r="H6901" s="8"/>
      <c r="I6901" s="8"/>
    </row>
    <row r="6902" spans="1:9" ht="14.25" customHeight="1">
      <c r="A6902" s="7"/>
      <c r="B6902" s="8"/>
      <c r="C6902" s="8"/>
      <c r="D6902" s="8"/>
      <c r="E6902" s="8"/>
      <c r="F6902" s="8"/>
      <c r="G6902" s="8"/>
      <c r="H6902" s="8"/>
      <c r="I6902" s="8"/>
    </row>
    <row r="6903" spans="1:9" ht="14.25" customHeight="1">
      <c r="A6903" s="7"/>
      <c r="B6903" s="8"/>
      <c r="C6903" s="8"/>
      <c r="D6903" s="8"/>
      <c r="E6903" s="8"/>
      <c r="F6903" s="8"/>
      <c r="G6903" s="8"/>
      <c r="H6903" s="8"/>
      <c r="I6903" s="8"/>
    </row>
    <row r="6904" spans="1:9" ht="14.25" customHeight="1">
      <c r="A6904" s="7"/>
      <c r="B6904" s="8"/>
      <c r="C6904" s="8"/>
      <c r="D6904" s="8"/>
      <c r="E6904" s="8"/>
      <c r="F6904" s="8"/>
      <c r="G6904" s="8"/>
      <c r="H6904" s="8"/>
      <c r="I6904" s="8"/>
    </row>
    <row r="6905" spans="1:9" ht="14.25" customHeight="1">
      <c r="A6905" s="7"/>
      <c r="B6905" s="8"/>
      <c r="C6905" s="8"/>
      <c r="D6905" s="8"/>
      <c r="E6905" s="8"/>
      <c r="F6905" s="8"/>
      <c r="G6905" s="8"/>
      <c r="H6905" s="8"/>
      <c r="I6905" s="8"/>
    </row>
    <row r="6906" spans="1:9" ht="14.25" customHeight="1">
      <c r="A6906" s="7"/>
      <c r="B6906" s="8"/>
      <c r="C6906" s="8"/>
      <c r="D6906" s="8"/>
      <c r="E6906" s="8"/>
      <c r="F6906" s="8"/>
      <c r="G6906" s="8"/>
      <c r="H6906" s="8"/>
      <c r="I6906" s="8"/>
    </row>
    <row r="6907" spans="1:9" ht="14.25" customHeight="1">
      <c r="A6907" s="7"/>
      <c r="B6907" s="8"/>
      <c r="C6907" s="8"/>
      <c r="D6907" s="8"/>
      <c r="E6907" s="8"/>
      <c r="F6907" s="8"/>
      <c r="G6907" s="8"/>
      <c r="H6907" s="8"/>
      <c r="I6907" s="8"/>
    </row>
    <row r="6908" spans="1:9" ht="14.25" customHeight="1">
      <c r="A6908" s="7"/>
      <c r="B6908" s="8"/>
      <c r="C6908" s="8"/>
      <c r="D6908" s="8"/>
      <c r="E6908" s="8"/>
      <c r="F6908" s="8"/>
      <c r="G6908" s="8"/>
      <c r="H6908" s="8"/>
      <c r="I6908" s="8"/>
    </row>
    <row r="6909" spans="1:9" ht="14.25" customHeight="1">
      <c r="A6909" s="7"/>
      <c r="B6909" s="8"/>
      <c r="C6909" s="8"/>
      <c r="D6909" s="8"/>
      <c r="E6909" s="8"/>
      <c r="F6909" s="8"/>
      <c r="G6909" s="8"/>
      <c r="H6909" s="8"/>
      <c r="I6909" s="8"/>
    </row>
    <row r="6910" spans="1:9" ht="14.25" customHeight="1">
      <c r="A6910" s="7"/>
      <c r="B6910" s="8"/>
      <c r="C6910" s="8"/>
      <c r="D6910" s="8"/>
      <c r="E6910" s="8"/>
      <c r="F6910" s="8"/>
      <c r="G6910" s="8"/>
      <c r="H6910" s="8"/>
      <c r="I6910" s="8"/>
    </row>
    <row r="6911" spans="1:9" ht="14.25" customHeight="1">
      <c r="A6911" s="7"/>
      <c r="B6911" s="8"/>
      <c r="C6911" s="8"/>
      <c r="D6911" s="8"/>
      <c r="E6911" s="8"/>
      <c r="F6911" s="8"/>
      <c r="G6911" s="8"/>
      <c r="H6911" s="8"/>
      <c r="I6911" s="8"/>
    </row>
    <row r="6912" spans="1:9" ht="14.25" customHeight="1">
      <c r="A6912" s="7"/>
      <c r="B6912" s="8"/>
      <c r="C6912" s="8"/>
      <c r="D6912" s="8"/>
      <c r="E6912" s="8"/>
      <c r="F6912" s="8"/>
      <c r="G6912" s="8"/>
      <c r="H6912" s="8"/>
      <c r="I6912" s="8"/>
    </row>
    <row r="6913" spans="1:9" ht="14.25" customHeight="1">
      <c r="A6913" s="7"/>
      <c r="B6913" s="8"/>
      <c r="C6913" s="8"/>
      <c r="D6913" s="8"/>
      <c r="E6913" s="8"/>
      <c r="F6913" s="8"/>
      <c r="G6913" s="8"/>
      <c r="H6913" s="8"/>
      <c r="I6913" s="8"/>
    </row>
    <row r="6914" spans="1:9" ht="14.25" customHeight="1">
      <c r="A6914" s="7"/>
      <c r="B6914" s="8"/>
      <c r="C6914" s="8"/>
      <c r="D6914" s="8"/>
      <c r="E6914" s="8"/>
      <c r="F6914" s="8"/>
      <c r="G6914" s="8"/>
      <c r="H6914" s="8"/>
      <c r="I6914" s="8"/>
    </row>
    <row r="6915" spans="1:9" ht="14.25" customHeight="1">
      <c r="A6915" s="7"/>
      <c r="B6915" s="8"/>
      <c r="C6915" s="8"/>
      <c r="D6915" s="8"/>
      <c r="E6915" s="8"/>
      <c r="F6915" s="8"/>
      <c r="G6915" s="8"/>
      <c r="H6915" s="8"/>
      <c r="I6915" s="8"/>
    </row>
    <row r="6916" spans="1:9" ht="14.25" customHeight="1">
      <c r="A6916" s="7"/>
      <c r="B6916" s="8"/>
      <c r="C6916" s="8"/>
      <c r="D6916" s="8"/>
      <c r="E6916" s="8"/>
      <c r="F6916" s="8"/>
      <c r="G6916" s="8"/>
      <c r="H6916" s="8"/>
      <c r="I6916" s="8"/>
    </row>
    <row r="6917" spans="1:9" ht="14.25" customHeight="1">
      <c r="A6917" s="7"/>
      <c r="B6917" s="8"/>
      <c r="C6917" s="8"/>
      <c r="D6917" s="8"/>
      <c r="E6917" s="8"/>
      <c r="F6917" s="8"/>
      <c r="G6917" s="8"/>
      <c r="H6917" s="8"/>
      <c r="I6917" s="8"/>
    </row>
    <row r="6918" spans="1:9" ht="14.25" customHeight="1">
      <c r="A6918" s="7"/>
      <c r="B6918" s="8"/>
      <c r="C6918" s="8"/>
      <c r="D6918" s="8"/>
      <c r="E6918" s="8"/>
      <c r="F6918" s="8"/>
      <c r="G6918" s="8"/>
      <c r="H6918" s="8"/>
      <c r="I6918" s="8"/>
    </row>
    <row r="6919" spans="1:9" ht="14.25" customHeight="1">
      <c r="A6919" s="7"/>
      <c r="B6919" s="8"/>
      <c r="C6919" s="8"/>
      <c r="D6919" s="8"/>
      <c r="E6919" s="8"/>
      <c r="F6919" s="8"/>
      <c r="G6919" s="8"/>
      <c r="H6919" s="8"/>
      <c r="I6919" s="8"/>
    </row>
    <row r="6920" spans="1:9" ht="14.25" customHeight="1">
      <c r="A6920" s="7"/>
      <c r="B6920" s="8"/>
      <c r="C6920" s="8"/>
      <c r="D6920" s="8"/>
      <c r="E6920" s="8"/>
      <c r="F6920" s="8"/>
      <c r="G6920" s="8"/>
      <c r="H6920" s="8"/>
      <c r="I6920" s="8"/>
    </row>
    <row r="6921" spans="1:9" ht="14.25" customHeight="1">
      <c r="A6921" s="7"/>
      <c r="B6921" s="8"/>
      <c r="C6921" s="8"/>
      <c r="D6921" s="8"/>
      <c r="E6921" s="8"/>
      <c r="F6921" s="8"/>
      <c r="G6921" s="8"/>
      <c r="H6921" s="8"/>
      <c r="I6921" s="8"/>
    </row>
    <row r="6922" spans="1:9" ht="14.25" customHeight="1">
      <c r="A6922" s="7"/>
      <c r="B6922" s="8"/>
      <c r="C6922" s="8"/>
      <c r="D6922" s="8"/>
      <c r="E6922" s="8"/>
      <c r="F6922" s="8"/>
      <c r="G6922" s="8"/>
      <c r="H6922" s="8"/>
      <c r="I6922" s="8"/>
    </row>
    <row r="6923" spans="1:9" ht="14.25" customHeight="1">
      <c r="A6923" s="7"/>
      <c r="B6923" s="8"/>
      <c r="C6923" s="8"/>
      <c r="D6923" s="8"/>
      <c r="E6923" s="8"/>
      <c r="F6923" s="8"/>
      <c r="G6923" s="8"/>
      <c r="H6923" s="8"/>
      <c r="I6923" s="8"/>
    </row>
    <row r="6924" spans="1:9" ht="14.25" customHeight="1">
      <c r="A6924" s="7"/>
      <c r="B6924" s="8"/>
      <c r="C6924" s="8"/>
      <c r="D6924" s="8"/>
      <c r="E6924" s="8"/>
      <c r="F6924" s="8"/>
      <c r="G6924" s="8"/>
      <c r="H6924" s="8"/>
      <c r="I6924" s="8"/>
    </row>
    <row r="6925" spans="1:9" ht="14.25" customHeight="1">
      <c r="A6925" s="7"/>
      <c r="B6925" s="8"/>
      <c r="C6925" s="8"/>
      <c r="D6925" s="8"/>
      <c r="E6925" s="8"/>
      <c r="F6925" s="8"/>
      <c r="G6925" s="8"/>
      <c r="H6925" s="8"/>
      <c r="I6925" s="8"/>
    </row>
    <row r="6926" spans="1:9" ht="14.25" customHeight="1">
      <c r="A6926" s="7"/>
      <c r="B6926" s="8"/>
      <c r="C6926" s="8"/>
      <c r="D6926" s="8"/>
      <c r="E6926" s="8"/>
      <c r="F6926" s="8"/>
      <c r="G6926" s="8"/>
      <c r="H6926" s="8"/>
      <c r="I6926" s="8"/>
    </row>
    <row r="6927" spans="1:9" ht="14.25" customHeight="1">
      <c r="A6927" s="7"/>
      <c r="B6927" s="8"/>
      <c r="C6927" s="8"/>
      <c r="D6927" s="8"/>
      <c r="E6927" s="8"/>
      <c r="F6927" s="8"/>
      <c r="G6927" s="8"/>
      <c r="H6927" s="8"/>
      <c r="I6927" s="8"/>
    </row>
    <row r="6928" spans="1:9" ht="14.25" customHeight="1">
      <c r="A6928" s="7"/>
      <c r="B6928" s="8"/>
      <c r="C6928" s="8"/>
      <c r="D6928" s="8"/>
      <c r="E6928" s="8"/>
      <c r="F6928" s="8"/>
      <c r="G6928" s="8"/>
      <c r="H6928" s="8"/>
      <c r="I6928" s="8"/>
    </row>
    <row r="6929" spans="1:9" ht="14.25" customHeight="1">
      <c r="A6929" s="7"/>
      <c r="B6929" s="8"/>
      <c r="C6929" s="8"/>
      <c r="D6929" s="8"/>
      <c r="E6929" s="8"/>
      <c r="F6929" s="8"/>
      <c r="G6929" s="8"/>
      <c r="H6929" s="8"/>
      <c r="I6929" s="8"/>
    </row>
    <row r="6930" spans="1:9" ht="14.25" customHeight="1">
      <c r="A6930" s="7"/>
      <c r="B6930" s="8"/>
      <c r="C6930" s="8"/>
      <c r="D6930" s="8"/>
      <c r="E6930" s="8"/>
      <c r="F6930" s="8"/>
      <c r="G6930" s="8"/>
      <c r="H6930" s="8"/>
      <c r="I6930" s="8"/>
    </row>
    <row r="6931" spans="1:9" ht="14.25" customHeight="1">
      <c r="A6931" s="7"/>
      <c r="B6931" s="8"/>
      <c r="C6931" s="8"/>
      <c r="D6931" s="8"/>
      <c r="E6931" s="8"/>
      <c r="F6931" s="8"/>
      <c r="G6931" s="8"/>
      <c r="H6931" s="8"/>
      <c r="I6931" s="8"/>
    </row>
    <row r="6932" spans="1:9" ht="14.25" customHeight="1">
      <c r="A6932" s="7"/>
      <c r="B6932" s="8"/>
      <c r="C6932" s="8"/>
      <c r="D6932" s="8"/>
      <c r="E6932" s="8"/>
      <c r="F6932" s="8"/>
      <c r="G6932" s="8"/>
      <c r="H6932" s="8"/>
      <c r="I6932" s="8"/>
    </row>
    <row r="6933" spans="1:9" ht="14.25" customHeight="1">
      <c r="A6933" s="7"/>
      <c r="B6933" s="8"/>
      <c r="C6933" s="8"/>
      <c r="D6933" s="8"/>
      <c r="E6933" s="8"/>
      <c r="F6933" s="8"/>
      <c r="G6933" s="8"/>
      <c r="H6933" s="8"/>
      <c r="I6933" s="8"/>
    </row>
    <row r="6934" spans="1:9" ht="14.25" customHeight="1">
      <c r="A6934" s="7"/>
      <c r="B6934" s="8"/>
      <c r="C6934" s="8"/>
      <c r="D6934" s="8"/>
      <c r="E6934" s="8"/>
      <c r="F6934" s="8"/>
      <c r="G6934" s="8"/>
      <c r="H6934" s="8"/>
      <c r="I6934" s="8"/>
    </row>
    <row r="6935" spans="1:9" ht="14.25" customHeight="1">
      <c r="A6935" s="7"/>
      <c r="B6935" s="8"/>
      <c r="C6935" s="8"/>
      <c r="D6935" s="8"/>
      <c r="E6935" s="8"/>
      <c r="F6935" s="8"/>
      <c r="G6935" s="8"/>
      <c r="H6935" s="8"/>
      <c r="I6935" s="8"/>
    </row>
    <row r="6936" spans="1:9" ht="14.25" customHeight="1">
      <c r="A6936" s="7"/>
      <c r="B6936" s="8"/>
      <c r="C6936" s="8"/>
      <c r="D6936" s="8"/>
      <c r="E6936" s="8"/>
      <c r="F6936" s="8"/>
      <c r="G6936" s="8"/>
      <c r="H6936" s="8"/>
      <c r="I6936" s="8"/>
    </row>
    <row r="6937" spans="1:9" ht="14.25" customHeight="1">
      <c r="A6937" s="7"/>
      <c r="B6937" s="8"/>
      <c r="C6937" s="8"/>
      <c r="D6937" s="8"/>
      <c r="E6937" s="8"/>
      <c r="F6937" s="8"/>
      <c r="G6937" s="8"/>
      <c r="H6937" s="8"/>
      <c r="I6937" s="8"/>
    </row>
    <row r="6938" spans="1:9" ht="14.25" customHeight="1">
      <c r="A6938" s="7"/>
      <c r="B6938" s="8"/>
      <c r="C6938" s="8"/>
      <c r="D6938" s="8"/>
      <c r="E6938" s="8"/>
      <c r="F6938" s="8"/>
      <c r="G6938" s="8"/>
      <c r="H6938" s="8"/>
      <c r="I6938" s="8"/>
    </row>
    <row r="6939" spans="1:9" ht="14.25" customHeight="1">
      <c r="A6939" s="7"/>
      <c r="B6939" s="8"/>
      <c r="C6939" s="8"/>
      <c r="D6939" s="8"/>
      <c r="E6939" s="8"/>
      <c r="F6939" s="8"/>
      <c r="G6939" s="8"/>
      <c r="H6939" s="8"/>
      <c r="I6939" s="8"/>
    </row>
    <row r="6940" spans="1:9" ht="14.25" customHeight="1">
      <c r="A6940" s="7"/>
      <c r="B6940" s="8"/>
      <c r="C6940" s="8"/>
      <c r="D6940" s="8"/>
      <c r="E6940" s="8"/>
      <c r="F6940" s="8"/>
      <c r="G6940" s="8"/>
      <c r="H6940" s="8"/>
      <c r="I6940" s="8"/>
    </row>
    <row r="6941" spans="1:9" ht="14.25" customHeight="1">
      <c r="A6941" s="7"/>
      <c r="B6941" s="8"/>
      <c r="C6941" s="8"/>
      <c r="D6941" s="8"/>
      <c r="E6941" s="8"/>
      <c r="F6941" s="8"/>
      <c r="G6941" s="8"/>
      <c r="H6941" s="8"/>
      <c r="I6941" s="8"/>
    </row>
    <row r="6942" spans="1:9" ht="14.25" customHeight="1">
      <c r="A6942" s="7"/>
      <c r="B6942" s="8"/>
      <c r="C6942" s="8"/>
      <c r="D6942" s="8"/>
      <c r="E6942" s="8"/>
      <c r="F6942" s="8"/>
      <c r="G6942" s="8"/>
      <c r="H6942" s="8"/>
      <c r="I6942" s="8"/>
    </row>
    <row r="6943" spans="1:9" ht="14.25" customHeight="1">
      <c r="A6943" s="7"/>
      <c r="B6943" s="8"/>
      <c r="C6943" s="8"/>
      <c r="D6943" s="8"/>
      <c r="E6943" s="8"/>
      <c r="F6943" s="8"/>
      <c r="G6943" s="8"/>
      <c r="H6943" s="8"/>
      <c r="I6943" s="8"/>
    </row>
    <row r="6944" spans="1:9" ht="14.25" customHeight="1">
      <c r="A6944" s="7"/>
      <c r="B6944" s="8"/>
      <c r="C6944" s="8"/>
      <c r="D6944" s="8"/>
      <c r="E6944" s="8"/>
      <c r="F6944" s="8"/>
      <c r="G6944" s="8"/>
      <c r="H6944" s="8"/>
      <c r="I6944" s="8"/>
    </row>
    <row r="6945" spans="1:9" ht="14.25" customHeight="1">
      <c r="A6945" s="7"/>
      <c r="B6945" s="8"/>
      <c r="C6945" s="8"/>
      <c r="D6945" s="8"/>
      <c r="E6945" s="8"/>
      <c r="F6945" s="8"/>
      <c r="G6945" s="8"/>
      <c r="H6945" s="8"/>
      <c r="I6945" s="8"/>
    </row>
    <row r="6946" spans="1:9" ht="14.25" customHeight="1">
      <c r="A6946" s="7"/>
      <c r="B6946" s="8"/>
      <c r="C6946" s="8"/>
      <c r="D6946" s="8"/>
      <c r="E6946" s="8"/>
      <c r="F6946" s="8"/>
      <c r="G6946" s="8"/>
      <c r="H6946" s="8"/>
      <c r="I6946" s="8"/>
    </row>
    <row r="6947" spans="1:9" ht="14.25" customHeight="1">
      <c r="A6947" s="7"/>
      <c r="B6947" s="8"/>
      <c r="C6947" s="8"/>
      <c r="D6947" s="8"/>
      <c r="E6947" s="8"/>
      <c r="F6947" s="8"/>
      <c r="G6947" s="8"/>
      <c r="H6947" s="8"/>
      <c r="I6947" s="8"/>
    </row>
    <row r="6948" spans="1:9" ht="14.25" customHeight="1">
      <c r="A6948" s="7"/>
      <c r="B6948" s="8"/>
      <c r="C6948" s="8"/>
      <c r="D6948" s="8"/>
      <c r="E6948" s="8"/>
      <c r="F6948" s="8"/>
      <c r="G6948" s="8"/>
      <c r="H6948" s="8"/>
      <c r="I6948" s="8"/>
    </row>
    <row r="6949" spans="1:9" ht="14.25" customHeight="1">
      <c r="A6949" s="7"/>
      <c r="B6949" s="8"/>
      <c r="C6949" s="8"/>
      <c r="D6949" s="8"/>
      <c r="E6949" s="8"/>
      <c r="F6949" s="8"/>
      <c r="G6949" s="8"/>
      <c r="H6949" s="8"/>
      <c r="I6949" s="8"/>
    </row>
    <row r="6950" spans="1:9" ht="14.25" customHeight="1">
      <c r="A6950" s="7"/>
      <c r="B6950" s="8"/>
      <c r="C6950" s="8"/>
      <c r="D6950" s="8"/>
      <c r="E6950" s="8"/>
      <c r="F6950" s="8"/>
      <c r="G6950" s="8"/>
      <c r="H6950" s="8"/>
      <c r="I6950" s="8"/>
    </row>
    <row r="6951" spans="1:9" ht="14.25" customHeight="1">
      <c r="A6951" s="7"/>
      <c r="B6951" s="8"/>
      <c r="C6951" s="8"/>
      <c r="D6951" s="8"/>
      <c r="E6951" s="8"/>
      <c r="F6951" s="8"/>
      <c r="G6951" s="8"/>
      <c r="H6951" s="8"/>
      <c r="I6951" s="8"/>
    </row>
    <row r="6952" spans="1:9" ht="14.25" customHeight="1">
      <c r="A6952" s="7"/>
      <c r="B6952" s="8"/>
      <c r="C6952" s="8"/>
      <c r="D6952" s="8"/>
      <c r="E6952" s="8"/>
      <c r="F6952" s="8"/>
      <c r="G6952" s="8"/>
      <c r="H6952" s="8"/>
      <c r="I6952" s="8"/>
    </row>
    <row r="6953" spans="1:9" ht="14.25" customHeight="1">
      <c r="A6953" s="7"/>
      <c r="B6953" s="8"/>
      <c r="C6953" s="8"/>
      <c r="D6953" s="8"/>
      <c r="E6953" s="8"/>
      <c r="F6953" s="8"/>
      <c r="G6953" s="8"/>
      <c r="H6953" s="8"/>
      <c r="I6953" s="8"/>
    </row>
    <row r="6954" spans="1:9" ht="14.25" customHeight="1">
      <c r="A6954" s="7"/>
      <c r="B6954" s="8"/>
      <c r="C6954" s="8"/>
      <c r="D6954" s="8"/>
      <c r="E6954" s="8"/>
      <c r="F6954" s="8"/>
      <c r="G6954" s="8"/>
      <c r="H6954" s="8"/>
      <c r="I6954" s="8"/>
    </row>
    <row r="6955" spans="1:9" ht="14.25" customHeight="1">
      <c r="A6955" s="7"/>
      <c r="B6955" s="8"/>
      <c r="C6955" s="8"/>
      <c r="D6955" s="8"/>
      <c r="E6955" s="8"/>
      <c r="F6955" s="8"/>
      <c r="G6955" s="8"/>
      <c r="H6955" s="8"/>
      <c r="I6955" s="8"/>
    </row>
    <row r="6956" spans="1:9" ht="14.25" customHeight="1">
      <c r="A6956" s="7"/>
      <c r="B6956" s="8"/>
      <c r="C6956" s="8"/>
      <c r="D6956" s="8"/>
      <c r="E6956" s="8"/>
      <c r="F6956" s="8"/>
      <c r="G6956" s="8"/>
      <c r="H6956" s="8"/>
      <c r="I6956" s="8"/>
    </row>
    <row r="6957" spans="1:9" ht="14.25" customHeight="1">
      <c r="A6957" s="7"/>
      <c r="B6957" s="8"/>
      <c r="C6957" s="8"/>
      <c r="D6957" s="8"/>
      <c r="E6957" s="8"/>
      <c r="F6957" s="8"/>
      <c r="G6957" s="8"/>
      <c r="H6957" s="8"/>
      <c r="I6957" s="8"/>
    </row>
    <row r="6958" spans="1:9" ht="14.25" customHeight="1">
      <c r="A6958" s="7"/>
      <c r="B6958" s="8"/>
      <c r="C6958" s="8"/>
      <c r="D6958" s="8"/>
      <c r="E6958" s="8"/>
      <c r="F6958" s="8"/>
      <c r="G6958" s="8"/>
      <c r="H6958" s="8"/>
      <c r="I6958" s="8"/>
    </row>
    <row r="6959" spans="1:9" ht="14.25" customHeight="1">
      <c r="A6959" s="7"/>
      <c r="B6959" s="8"/>
      <c r="C6959" s="8"/>
      <c r="D6959" s="8"/>
      <c r="E6959" s="8"/>
      <c r="F6959" s="8"/>
      <c r="G6959" s="8"/>
      <c r="H6959" s="8"/>
      <c r="I6959" s="8"/>
    </row>
    <row r="6960" spans="1:9" ht="14.25" customHeight="1">
      <c r="A6960" s="7"/>
      <c r="B6960" s="8"/>
      <c r="C6960" s="8"/>
      <c r="D6960" s="8"/>
      <c r="E6960" s="8"/>
      <c r="F6960" s="8"/>
      <c r="G6960" s="8"/>
      <c r="H6960" s="8"/>
      <c r="I6960" s="8"/>
    </row>
    <row r="6961" spans="1:9" ht="14.25" customHeight="1">
      <c r="A6961" s="7"/>
      <c r="B6961" s="8"/>
      <c r="C6961" s="8"/>
      <c r="D6961" s="8"/>
      <c r="E6961" s="8"/>
      <c r="F6961" s="8"/>
      <c r="G6961" s="8"/>
      <c r="H6961" s="8"/>
      <c r="I6961" s="8"/>
    </row>
    <row r="6962" spans="1:9" ht="14.25" customHeight="1">
      <c r="A6962" s="7"/>
      <c r="B6962" s="8"/>
      <c r="C6962" s="8"/>
      <c r="D6962" s="8"/>
      <c r="E6962" s="8"/>
      <c r="F6962" s="8"/>
      <c r="G6962" s="8"/>
      <c r="H6962" s="8"/>
      <c r="I6962" s="8"/>
    </row>
    <row r="6963" spans="1:9" ht="14.25" customHeight="1">
      <c r="A6963" s="7"/>
      <c r="B6963" s="8"/>
      <c r="C6963" s="8"/>
      <c r="D6963" s="8"/>
      <c r="E6963" s="8"/>
      <c r="F6963" s="8"/>
      <c r="G6963" s="8"/>
      <c r="H6963" s="8"/>
      <c r="I6963" s="8"/>
    </row>
    <row r="6964" spans="1:9" ht="14.25" customHeight="1">
      <c r="A6964" s="7"/>
      <c r="B6964" s="8"/>
      <c r="C6964" s="8"/>
      <c r="D6964" s="8"/>
      <c r="E6964" s="8"/>
      <c r="F6964" s="8"/>
      <c r="G6964" s="8"/>
      <c r="H6964" s="8"/>
      <c r="I6964" s="8"/>
    </row>
    <row r="6965" spans="1:9" ht="14.25" customHeight="1">
      <c r="A6965" s="7"/>
      <c r="B6965" s="8"/>
      <c r="C6965" s="8"/>
      <c r="D6965" s="8"/>
      <c r="E6965" s="8"/>
      <c r="F6965" s="8"/>
      <c r="G6965" s="8"/>
      <c r="H6965" s="8"/>
      <c r="I6965" s="8"/>
    </row>
    <row r="6966" spans="1:9" ht="14.25" customHeight="1">
      <c r="A6966" s="7"/>
      <c r="B6966" s="8"/>
      <c r="C6966" s="8"/>
      <c r="D6966" s="8"/>
      <c r="E6966" s="8"/>
      <c r="F6966" s="8"/>
      <c r="G6966" s="8"/>
      <c r="H6966" s="8"/>
      <c r="I6966" s="8"/>
    </row>
    <row r="6967" spans="1:9" ht="14.25" customHeight="1">
      <c r="A6967" s="7"/>
      <c r="B6967" s="8"/>
      <c r="C6967" s="8"/>
      <c r="D6967" s="8"/>
      <c r="E6967" s="8"/>
      <c r="F6967" s="8"/>
      <c r="G6967" s="8"/>
      <c r="H6967" s="8"/>
      <c r="I6967" s="8"/>
    </row>
    <row r="6968" spans="1:9" ht="14.25" customHeight="1">
      <c r="A6968" s="7"/>
      <c r="B6968" s="8"/>
      <c r="C6968" s="8"/>
      <c r="D6968" s="8"/>
      <c r="E6968" s="8"/>
      <c r="F6968" s="8"/>
      <c r="G6968" s="8"/>
      <c r="H6968" s="8"/>
      <c r="I6968" s="8"/>
    </row>
    <row r="6969" spans="1:9" ht="14.25" customHeight="1">
      <c r="A6969" s="7"/>
      <c r="B6969" s="8"/>
      <c r="C6969" s="8"/>
      <c r="D6969" s="8"/>
      <c r="E6969" s="8"/>
      <c r="F6969" s="8"/>
      <c r="G6969" s="8"/>
      <c r="H6969" s="8"/>
      <c r="I6969" s="8"/>
    </row>
    <row r="6970" spans="1:9" ht="14.25" customHeight="1">
      <c r="A6970" s="7"/>
      <c r="B6970" s="8"/>
      <c r="C6970" s="8"/>
      <c r="D6970" s="8"/>
      <c r="E6970" s="8"/>
      <c r="F6970" s="8"/>
      <c r="G6970" s="8"/>
      <c r="H6970" s="8"/>
      <c r="I6970" s="8"/>
    </row>
    <row r="6971" spans="1:9" ht="14.25" customHeight="1">
      <c r="A6971" s="7"/>
      <c r="B6971" s="8"/>
      <c r="C6971" s="8"/>
      <c r="D6971" s="8"/>
      <c r="E6971" s="8"/>
      <c r="F6971" s="8"/>
      <c r="G6971" s="8"/>
      <c r="H6971" s="8"/>
      <c r="I6971" s="8"/>
    </row>
    <row r="6972" spans="1:9" ht="14.25" customHeight="1">
      <c r="A6972" s="7"/>
      <c r="B6972" s="8"/>
      <c r="C6972" s="8"/>
      <c r="D6972" s="8"/>
      <c r="E6972" s="8"/>
      <c r="F6972" s="8"/>
      <c r="G6972" s="8"/>
      <c r="H6972" s="8"/>
      <c r="I6972" s="8"/>
    </row>
    <row r="6973" spans="1:9" ht="14.25" customHeight="1">
      <c r="A6973" s="7"/>
      <c r="B6973" s="8"/>
      <c r="C6973" s="8"/>
      <c r="D6973" s="8"/>
      <c r="E6973" s="8"/>
      <c r="F6973" s="8"/>
      <c r="G6973" s="8"/>
      <c r="H6973" s="8"/>
      <c r="I6973" s="8"/>
    </row>
    <row r="6974" spans="1:9" ht="14.25" customHeight="1">
      <c r="A6974" s="7"/>
      <c r="B6974" s="8"/>
      <c r="C6974" s="8"/>
      <c r="D6974" s="8"/>
      <c r="E6974" s="8"/>
      <c r="F6974" s="8"/>
      <c r="G6974" s="8"/>
      <c r="H6974" s="8"/>
      <c r="I6974" s="8"/>
    </row>
    <row r="6975" spans="1:9" ht="14.25" customHeight="1">
      <c r="A6975" s="7"/>
      <c r="B6975" s="8"/>
      <c r="C6975" s="8"/>
      <c r="D6975" s="8"/>
      <c r="E6975" s="8"/>
      <c r="F6975" s="8"/>
      <c r="G6975" s="8"/>
      <c r="H6975" s="8"/>
      <c r="I6975" s="8"/>
    </row>
    <row r="6976" spans="1:9" ht="14.25" customHeight="1">
      <c r="A6976" s="7"/>
      <c r="B6976" s="8"/>
      <c r="C6976" s="8"/>
      <c r="D6976" s="8"/>
      <c r="E6976" s="8"/>
      <c r="F6976" s="8"/>
      <c r="G6976" s="8"/>
      <c r="H6976" s="8"/>
      <c r="I6976" s="8"/>
    </row>
    <row r="6977" spans="1:9" ht="14.25" customHeight="1">
      <c r="A6977" s="7"/>
      <c r="B6977" s="8"/>
      <c r="C6977" s="8"/>
      <c r="D6977" s="8"/>
      <c r="E6977" s="8"/>
      <c r="F6977" s="8"/>
      <c r="G6977" s="8"/>
      <c r="H6977" s="8"/>
      <c r="I6977" s="8"/>
    </row>
    <row r="6978" spans="1:9" ht="14.25" customHeight="1">
      <c r="A6978" s="7"/>
      <c r="B6978" s="8"/>
      <c r="C6978" s="8"/>
      <c r="D6978" s="8"/>
      <c r="E6978" s="8"/>
      <c r="F6978" s="8"/>
      <c r="G6978" s="8"/>
      <c r="H6978" s="8"/>
      <c r="I6978" s="8"/>
    </row>
    <row r="6979" spans="1:9" ht="14.25" customHeight="1">
      <c r="A6979" s="7"/>
      <c r="B6979" s="8"/>
      <c r="C6979" s="8"/>
      <c r="D6979" s="8"/>
      <c r="E6979" s="8"/>
      <c r="F6979" s="8"/>
      <c r="G6979" s="8"/>
      <c r="H6979" s="8"/>
      <c r="I6979" s="8"/>
    </row>
    <row r="6980" spans="1:9" ht="14.25" customHeight="1">
      <c r="A6980" s="7"/>
      <c r="B6980" s="8"/>
      <c r="C6980" s="8"/>
      <c r="D6980" s="8"/>
      <c r="E6980" s="8"/>
      <c r="F6980" s="8"/>
      <c r="G6980" s="8"/>
      <c r="H6980" s="8"/>
      <c r="I6980" s="8"/>
    </row>
    <row r="6981" spans="1:9" ht="14.25" customHeight="1">
      <c r="A6981" s="7"/>
      <c r="B6981" s="8"/>
      <c r="C6981" s="8"/>
      <c r="D6981" s="8"/>
      <c r="E6981" s="8"/>
      <c r="F6981" s="8"/>
      <c r="G6981" s="8"/>
      <c r="H6981" s="8"/>
      <c r="I6981" s="8"/>
    </row>
    <row r="6982" spans="1:9" ht="14.25" customHeight="1">
      <c r="A6982" s="7"/>
      <c r="B6982" s="8"/>
      <c r="C6982" s="8"/>
      <c r="D6982" s="8"/>
      <c r="E6982" s="8"/>
      <c r="F6982" s="8"/>
      <c r="G6982" s="8"/>
      <c r="H6982" s="8"/>
      <c r="I6982" s="8"/>
    </row>
    <row r="6983" spans="1:9" ht="14.25" customHeight="1">
      <c r="A6983" s="7"/>
      <c r="B6983" s="8"/>
      <c r="C6983" s="8"/>
      <c r="D6983" s="8"/>
      <c r="E6983" s="8"/>
      <c r="F6983" s="8"/>
      <c r="G6983" s="8"/>
      <c r="H6983" s="8"/>
      <c r="I6983" s="8"/>
    </row>
    <row r="6984" spans="1:9" ht="14.25" customHeight="1">
      <c r="A6984" s="7"/>
      <c r="B6984" s="8"/>
      <c r="C6984" s="8"/>
      <c r="D6984" s="8"/>
      <c r="E6984" s="8"/>
      <c r="F6984" s="8"/>
      <c r="G6984" s="8"/>
      <c r="H6984" s="8"/>
      <c r="I6984" s="8"/>
    </row>
    <row r="6985" spans="1:9" ht="14.25" customHeight="1">
      <c r="A6985" s="7"/>
      <c r="B6985" s="8"/>
      <c r="C6985" s="8"/>
      <c r="D6985" s="8"/>
      <c r="E6985" s="8"/>
      <c r="F6985" s="8"/>
      <c r="G6985" s="8"/>
      <c r="H6985" s="8"/>
      <c r="I6985" s="8"/>
    </row>
    <row r="6986" spans="1:9" ht="14.25" customHeight="1">
      <c r="A6986" s="7"/>
      <c r="B6986" s="8"/>
      <c r="C6986" s="8"/>
      <c r="D6986" s="8"/>
      <c r="E6986" s="8"/>
      <c r="F6986" s="8"/>
      <c r="G6986" s="8"/>
      <c r="H6986" s="8"/>
      <c r="I6986" s="8"/>
    </row>
    <row r="6987" spans="1:9" ht="14.25" customHeight="1">
      <c r="A6987" s="7"/>
      <c r="B6987" s="8"/>
      <c r="C6987" s="8"/>
      <c r="D6987" s="8"/>
      <c r="E6987" s="8"/>
      <c r="F6987" s="8"/>
      <c r="G6987" s="8"/>
      <c r="H6987" s="8"/>
      <c r="I6987" s="8"/>
    </row>
    <row r="6988" spans="1:9" ht="14.25" customHeight="1">
      <c r="A6988" s="7"/>
      <c r="B6988" s="8"/>
      <c r="C6988" s="8"/>
      <c r="D6988" s="8"/>
      <c r="E6988" s="8"/>
      <c r="F6988" s="8"/>
      <c r="G6988" s="8"/>
      <c r="H6988" s="8"/>
      <c r="I6988" s="8"/>
    </row>
    <row r="6989" spans="1:9" ht="14.25" customHeight="1">
      <c r="A6989" s="7"/>
      <c r="B6989" s="8"/>
      <c r="C6989" s="8"/>
      <c r="D6989" s="8"/>
      <c r="E6989" s="8"/>
      <c r="F6989" s="8"/>
      <c r="G6989" s="8"/>
      <c r="H6989" s="8"/>
      <c r="I6989" s="8"/>
    </row>
    <row r="6990" spans="1:9" ht="14.25" customHeight="1">
      <c r="A6990" s="7"/>
      <c r="B6990" s="8"/>
      <c r="C6990" s="8"/>
      <c r="D6990" s="8"/>
      <c r="E6990" s="8"/>
      <c r="F6990" s="8"/>
      <c r="G6990" s="8"/>
      <c r="H6990" s="8"/>
      <c r="I6990" s="8"/>
    </row>
    <row r="6991" spans="1:9" ht="14.25" customHeight="1">
      <c r="A6991" s="7"/>
      <c r="B6991" s="8"/>
      <c r="C6991" s="8"/>
      <c r="D6991" s="8"/>
      <c r="E6991" s="8"/>
      <c r="F6991" s="8"/>
      <c r="G6991" s="8"/>
      <c r="H6991" s="8"/>
      <c r="I6991" s="8"/>
    </row>
    <row r="6992" spans="1:9" ht="14.25" customHeight="1">
      <c r="A6992" s="7"/>
      <c r="B6992" s="8"/>
      <c r="C6992" s="8"/>
      <c r="D6992" s="8"/>
      <c r="E6992" s="8"/>
      <c r="F6992" s="8"/>
      <c r="G6992" s="8"/>
      <c r="H6992" s="8"/>
      <c r="I6992" s="8"/>
    </row>
    <row r="6993" spans="1:9" ht="14.25" customHeight="1">
      <c r="A6993" s="7"/>
      <c r="B6993" s="8"/>
      <c r="C6993" s="8"/>
      <c r="D6993" s="8"/>
      <c r="E6993" s="8"/>
      <c r="F6993" s="8"/>
      <c r="G6993" s="8"/>
      <c r="H6993" s="8"/>
      <c r="I6993" s="8"/>
    </row>
    <row r="6994" spans="1:9" ht="14.25" customHeight="1">
      <c r="A6994" s="7"/>
      <c r="B6994" s="8"/>
      <c r="C6994" s="8"/>
      <c r="D6994" s="8"/>
      <c r="E6994" s="8"/>
      <c r="F6994" s="8"/>
      <c r="G6994" s="8"/>
      <c r="H6994" s="8"/>
      <c r="I6994" s="8"/>
    </row>
    <row r="6995" spans="1:9" ht="14.25" customHeight="1">
      <c r="A6995" s="7"/>
      <c r="B6995" s="8"/>
      <c r="C6995" s="8"/>
      <c r="D6995" s="8"/>
      <c r="E6995" s="8"/>
      <c r="F6995" s="8"/>
      <c r="G6995" s="8"/>
      <c r="H6995" s="8"/>
      <c r="I6995" s="8"/>
    </row>
    <row r="6996" spans="1:9" ht="14.25" customHeight="1">
      <c r="A6996" s="7"/>
      <c r="B6996" s="8"/>
      <c r="C6996" s="8"/>
      <c r="D6996" s="8"/>
      <c r="E6996" s="8"/>
      <c r="F6996" s="8"/>
      <c r="G6996" s="8"/>
      <c r="H6996" s="8"/>
      <c r="I6996" s="8"/>
    </row>
    <row r="6997" spans="1:9" ht="14.25" customHeight="1">
      <c r="A6997" s="7"/>
      <c r="B6997" s="8"/>
      <c r="C6997" s="8"/>
      <c r="D6997" s="8"/>
      <c r="E6997" s="8"/>
      <c r="F6997" s="8"/>
      <c r="G6997" s="8"/>
      <c r="H6997" s="8"/>
      <c r="I6997" s="8"/>
    </row>
    <row r="6998" spans="1:9" ht="14.25" customHeight="1">
      <c r="A6998" s="7"/>
      <c r="B6998" s="8"/>
      <c r="C6998" s="8"/>
      <c r="D6998" s="8"/>
      <c r="E6998" s="8"/>
      <c r="F6998" s="8"/>
      <c r="G6998" s="8"/>
      <c r="H6998" s="8"/>
      <c r="I6998" s="8"/>
    </row>
    <row r="6999" spans="1:9" ht="14.25" customHeight="1">
      <c r="A6999" s="7"/>
      <c r="B6999" s="8"/>
      <c r="C6999" s="8"/>
      <c r="D6999" s="8"/>
      <c r="E6999" s="8"/>
      <c r="F6999" s="8"/>
      <c r="G6999" s="8"/>
      <c r="H6999" s="8"/>
      <c r="I6999" s="8"/>
    </row>
    <row r="7000" spans="1:9" ht="14.25" customHeight="1">
      <c r="A7000" s="7"/>
      <c r="B7000" s="8"/>
      <c r="C7000" s="8"/>
      <c r="D7000" s="8"/>
      <c r="E7000" s="8"/>
      <c r="F7000" s="8"/>
      <c r="G7000" s="8"/>
      <c r="H7000" s="8"/>
      <c r="I7000" s="8"/>
    </row>
    <row r="7001" spans="1:9" ht="14.25" customHeight="1">
      <c r="A7001" s="7"/>
      <c r="B7001" s="8"/>
      <c r="C7001" s="8"/>
      <c r="D7001" s="8"/>
      <c r="E7001" s="8"/>
      <c r="F7001" s="8"/>
      <c r="G7001" s="8"/>
      <c r="H7001" s="8"/>
      <c r="I7001" s="8"/>
    </row>
    <row r="7002" spans="1:9" ht="14.25" customHeight="1">
      <c r="A7002" s="7"/>
      <c r="B7002" s="8"/>
      <c r="C7002" s="8"/>
      <c r="D7002" s="8"/>
      <c r="E7002" s="8"/>
      <c r="F7002" s="8"/>
      <c r="G7002" s="8"/>
      <c r="H7002" s="8"/>
      <c r="I7002" s="8"/>
    </row>
    <row r="7003" spans="1:9" ht="14.25" customHeight="1">
      <c r="A7003" s="7"/>
      <c r="B7003" s="8"/>
      <c r="C7003" s="8"/>
      <c r="D7003" s="8"/>
      <c r="E7003" s="8"/>
      <c r="F7003" s="8"/>
      <c r="G7003" s="8"/>
      <c r="H7003" s="8"/>
      <c r="I7003" s="8"/>
    </row>
    <row r="7004" spans="1:9" ht="14.25" customHeight="1">
      <c r="A7004" s="7"/>
      <c r="B7004" s="8"/>
      <c r="C7004" s="8"/>
      <c r="D7004" s="8"/>
      <c r="E7004" s="8"/>
      <c r="F7004" s="8"/>
      <c r="G7004" s="8"/>
      <c r="H7004" s="8"/>
      <c r="I7004" s="8"/>
    </row>
    <row r="7005" spans="1:9" ht="14.25" customHeight="1">
      <c r="A7005" s="7"/>
      <c r="B7005" s="8"/>
      <c r="C7005" s="8"/>
      <c r="D7005" s="8"/>
      <c r="E7005" s="8"/>
      <c r="F7005" s="8"/>
      <c r="G7005" s="8"/>
      <c r="H7005" s="8"/>
      <c r="I7005" s="8"/>
    </row>
    <row r="7006" spans="1:9" ht="14.25" customHeight="1">
      <c r="A7006" s="7"/>
      <c r="B7006" s="8"/>
      <c r="C7006" s="8"/>
      <c r="D7006" s="8"/>
      <c r="E7006" s="8"/>
      <c r="F7006" s="8"/>
      <c r="G7006" s="8"/>
      <c r="H7006" s="8"/>
      <c r="I7006" s="8"/>
    </row>
    <row r="7007" spans="1:9" ht="14.25" customHeight="1">
      <c r="A7007" s="7"/>
      <c r="B7007" s="8"/>
      <c r="C7007" s="8"/>
      <c r="D7007" s="8"/>
      <c r="E7007" s="8"/>
      <c r="F7007" s="8"/>
      <c r="G7007" s="8"/>
      <c r="H7007" s="8"/>
      <c r="I7007" s="8"/>
    </row>
    <row r="7008" spans="1:9" ht="14.25" customHeight="1">
      <c r="A7008" s="7"/>
      <c r="B7008" s="8"/>
      <c r="C7008" s="8"/>
      <c r="D7008" s="8"/>
      <c r="E7008" s="8"/>
      <c r="F7008" s="8"/>
      <c r="G7008" s="8"/>
      <c r="H7008" s="8"/>
      <c r="I7008" s="8"/>
    </row>
    <row r="7009" spans="1:9" ht="14.25" customHeight="1">
      <c r="A7009" s="7"/>
      <c r="B7009" s="8"/>
      <c r="C7009" s="8"/>
      <c r="D7009" s="8"/>
      <c r="E7009" s="8"/>
      <c r="F7009" s="8"/>
      <c r="G7009" s="8"/>
      <c r="H7009" s="8"/>
      <c r="I7009" s="8"/>
    </row>
    <row r="7010" spans="1:9" ht="14.25" customHeight="1">
      <c r="A7010" s="7"/>
      <c r="B7010" s="8"/>
      <c r="C7010" s="8"/>
      <c r="D7010" s="8"/>
      <c r="E7010" s="8"/>
      <c r="F7010" s="8"/>
      <c r="G7010" s="8"/>
      <c r="H7010" s="8"/>
      <c r="I7010" s="8"/>
    </row>
    <row r="7011" spans="1:9" ht="14.25" customHeight="1">
      <c r="A7011" s="7"/>
      <c r="B7011" s="8"/>
      <c r="C7011" s="8"/>
      <c r="D7011" s="8"/>
      <c r="E7011" s="8"/>
      <c r="F7011" s="8"/>
      <c r="G7011" s="8"/>
      <c r="H7011" s="8"/>
      <c r="I7011" s="8"/>
    </row>
    <row r="7012" spans="1:9" ht="14.25" customHeight="1">
      <c r="A7012" s="7"/>
      <c r="B7012" s="8"/>
      <c r="C7012" s="8"/>
      <c r="D7012" s="8"/>
      <c r="E7012" s="8"/>
      <c r="F7012" s="8"/>
      <c r="G7012" s="8"/>
      <c r="H7012" s="8"/>
      <c r="I7012" s="8"/>
    </row>
    <row r="7013" spans="1:9" ht="14.25" customHeight="1">
      <c r="A7013" s="7"/>
      <c r="B7013" s="8"/>
      <c r="C7013" s="8"/>
      <c r="D7013" s="8"/>
      <c r="E7013" s="8"/>
      <c r="F7013" s="8"/>
      <c r="G7013" s="8"/>
      <c r="H7013" s="8"/>
      <c r="I7013" s="8"/>
    </row>
    <row r="7014" spans="1:9" ht="14.25" customHeight="1">
      <c r="A7014" s="7"/>
      <c r="B7014" s="8"/>
      <c r="C7014" s="8"/>
      <c r="D7014" s="8"/>
      <c r="E7014" s="8"/>
      <c r="F7014" s="8"/>
      <c r="G7014" s="8"/>
      <c r="H7014" s="8"/>
      <c r="I7014" s="8"/>
    </row>
    <row r="7015" spans="1:9" ht="14.25" customHeight="1">
      <c r="A7015" s="7"/>
      <c r="B7015" s="8"/>
      <c r="C7015" s="8"/>
      <c r="D7015" s="8"/>
      <c r="E7015" s="8"/>
      <c r="F7015" s="8"/>
      <c r="G7015" s="8"/>
      <c r="H7015" s="8"/>
      <c r="I7015" s="8"/>
    </row>
    <row r="7016" spans="1:9" ht="14.25" customHeight="1">
      <c r="A7016" s="7"/>
      <c r="B7016" s="8"/>
      <c r="C7016" s="8"/>
      <c r="D7016" s="8"/>
      <c r="E7016" s="8"/>
      <c r="F7016" s="8"/>
      <c r="G7016" s="8"/>
      <c r="H7016" s="8"/>
      <c r="I7016" s="8"/>
    </row>
    <row r="7017" spans="1:9" ht="14.25" customHeight="1">
      <c r="A7017" s="7"/>
      <c r="B7017" s="8"/>
      <c r="C7017" s="8"/>
      <c r="D7017" s="8"/>
      <c r="E7017" s="8"/>
      <c r="F7017" s="8"/>
      <c r="G7017" s="8"/>
      <c r="H7017" s="8"/>
      <c r="I7017" s="8"/>
    </row>
    <row r="7018" spans="1:9" ht="14.25" customHeight="1">
      <c r="A7018" s="7"/>
      <c r="B7018" s="8"/>
      <c r="C7018" s="8"/>
      <c r="D7018" s="8"/>
      <c r="E7018" s="8"/>
      <c r="F7018" s="8"/>
      <c r="G7018" s="8"/>
      <c r="H7018" s="8"/>
      <c r="I7018" s="8"/>
    </row>
    <row r="7019" spans="1:9" ht="14.25" customHeight="1">
      <c r="A7019" s="7"/>
      <c r="B7019" s="8"/>
      <c r="C7019" s="8"/>
      <c r="D7019" s="8"/>
      <c r="E7019" s="8"/>
      <c r="F7019" s="8"/>
      <c r="G7019" s="8"/>
      <c r="H7019" s="8"/>
      <c r="I7019" s="8"/>
    </row>
    <row r="7020" spans="1:9" ht="14.25" customHeight="1">
      <c r="A7020" s="7"/>
      <c r="B7020" s="8"/>
      <c r="C7020" s="8"/>
      <c r="D7020" s="8"/>
      <c r="E7020" s="8"/>
      <c r="F7020" s="8"/>
      <c r="G7020" s="8"/>
      <c r="H7020" s="8"/>
      <c r="I7020" s="8"/>
    </row>
    <row r="7021" spans="1:9" ht="14.25" customHeight="1">
      <c r="A7021" s="7"/>
      <c r="B7021" s="8"/>
      <c r="C7021" s="8"/>
      <c r="D7021" s="8"/>
      <c r="E7021" s="8"/>
      <c r="F7021" s="8"/>
      <c r="G7021" s="8"/>
      <c r="H7021" s="8"/>
      <c r="I7021" s="8"/>
    </row>
    <row r="7022" spans="1:9" ht="14.25" customHeight="1">
      <c r="A7022" s="7"/>
      <c r="B7022" s="8"/>
      <c r="C7022" s="8"/>
      <c r="D7022" s="8"/>
      <c r="E7022" s="8"/>
      <c r="F7022" s="8"/>
      <c r="G7022" s="8"/>
      <c r="H7022" s="8"/>
      <c r="I7022" s="8"/>
    </row>
    <row r="7023" spans="1:9" ht="14.25" customHeight="1">
      <c r="A7023" s="7"/>
      <c r="B7023" s="8"/>
      <c r="C7023" s="8"/>
      <c r="D7023" s="8"/>
      <c r="E7023" s="8"/>
      <c r="F7023" s="8"/>
      <c r="G7023" s="8"/>
      <c r="H7023" s="8"/>
      <c r="I7023" s="8"/>
    </row>
    <row r="7024" spans="1:9" ht="14.25" customHeight="1">
      <c r="A7024" s="7"/>
      <c r="B7024" s="8"/>
      <c r="C7024" s="8"/>
      <c r="D7024" s="8"/>
      <c r="E7024" s="8"/>
      <c r="F7024" s="8"/>
      <c r="G7024" s="8"/>
      <c r="H7024" s="8"/>
      <c r="I7024" s="8"/>
    </row>
    <row r="7025" spans="1:9" ht="14.25" customHeight="1">
      <c r="A7025" s="7"/>
      <c r="B7025" s="8"/>
      <c r="C7025" s="8"/>
      <c r="D7025" s="8"/>
      <c r="E7025" s="8"/>
      <c r="F7025" s="8"/>
      <c r="G7025" s="8"/>
      <c r="H7025" s="8"/>
      <c r="I7025" s="8"/>
    </row>
    <row r="7026" spans="1:9" ht="14.25" customHeight="1">
      <c r="A7026" s="7"/>
      <c r="B7026" s="8"/>
      <c r="C7026" s="8"/>
      <c r="D7026" s="8"/>
      <c r="E7026" s="8"/>
      <c r="F7026" s="8"/>
      <c r="G7026" s="8"/>
      <c r="H7026" s="8"/>
      <c r="I7026" s="8"/>
    </row>
    <row r="7027" spans="1:9" ht="14.25" customHeight="1">
      <c r="A7027" s="7"/>
      <c r="B7027" s="8"/>
      <c r="C7027" s="8"/>
      <c r="D7027" s="8"/>
      <c r="E7027" s="8"/>
      <c r="F7027" s="8"/>
      <c r="G7027" s="8"/>
      <c r="H7027" s="8"/>
      <c r="I7027" s="8"/>
    </row>
    <row r="7028" spans="1:9" ht="14.25" customHeight="1">
      <c r="A7028" s="7"/>
      <c r="B7028" s="8"/>
      <c r="C7028" s="8"/>
      <c r="D7028" s="8"/>
      <c r="E7028" s="8"/>
      <c r="F7028" s="8"/>
      <c r="G7028" s="8"/>
      <c r="H7028" s="8"/>
      <c r="I7028" s="8"/>
    </row>
    <row r="7029" spans="1:9" ht="14.25" customHeight="1">
      <c r="A7029" s="7"/>
      <c r="B7029" s="8"/>
      <c r="C7029" s="8"/>
      <c r="D7029" s="8"/>
      <c r="E7029" s="8"/>
      <c r="F7029" s="8"/>
      <c r="G7029" s="8"/>
      <c r="H7029" s="8"/>
      <c r="I7029" s="8"/>
    </row>
    <row r="7030" spans="1:9" ht="14.25" customHeight="1">
      <c r="A7030" s="7"/>
      <c r="B7030" s="8"/>
      <c r="C7030" s="8"/>
      <c r="D7030" s="8"/>
      <c r="E7030" s="8"/>
      <c r="F7030" s="8"/>
      <c r="G7030" s="8"/>
      <c r="H7030" s="8"/>
      <c r="I7030" s="8"/>
    </row>
    <row r="7031" spans="1:9" ht="14.25" customHeight="1">
      <c r="A7031" s="7"/>
      <c r="B7031" s="8"/>
      <c r="C7031" s="8"/>
      <c r="D7031" s="8"/>
      <c r="E7031" s="8"/>
      <c r="F7031" s="8"/>
      <c r="G7031" s="8"/>
      <c r="H7031" s="8"/>
      <c r="I7031" s="8"/>
    </row>
    <row r="7032" spans="1:9" ht="14.25" customHeight="1">
      <c r="A7032" s="7"/>
      <c r="B7032" s="8"/>
      <c r="C7032" s="8"/>
      <c r="D7032" s="8"/>
      <c r="E7032" s="8"/>
      <c r="F7032" s="8"/>
      <c r="G7032" s="8"/>
      <c r="H7032" s="8"/>
      <c r="I7032" s="8"/>
    </row>
    <row r="7033" spans="1:9" ht="14.25" customHeight="1">
      <c r="A7033" s="7"/>
      <c r="B7033" s="8"/>
      <c r="C7033" s="8"/>
      <c r="D7033" s="8"/>
      <c r="E7033" s="8"/>
      <c r="F7033" s="8"/>
      <c r="G7033" s="8"/>
      <c r="H7033" s="8"/>
      <c r="I7033" s="8"/>
    </row>
    <row r="7034" spans="1:9" ht="14.25" customHeight="1">
      <c r="A7034" s="7"/>
      <c r="B7034" s="8"/>
      <c r="C7034" s="8"/>
      <c r="D7034" s="8"/>
      <c r="E7034" s="8"/>
      <c r="F7034" s="8"/>
      <c r="G7034" s="8"/>
      <c r="H7034" s="8"/>
      <c r="I7034" s="8"/>
    </row>
    <row r="7035" spans="1:9" ht="14.25" customHeight="1">
      <c r="A7035" s="7"/>
      <c r="B7035" s="8"/>
      <c r="C7035" s="8"/>
      <c r="D7035" s="8"/>
      <c r="E7035" s="8"/>
      <c r="F7035" s="8"/>
      <c r="G7035" s="8"/>
      <c r="H7035" s="8"/>
      <c r="I7035" s="8"/>
    </row>
    <row r="7036" spans="1:9" ht="14.25" customHeight="1">
      <c r="A7036" s="7"/>
      <c r="B7036" s="8"/>
      <c r="C7036" s="8"/>
      <c r="D7036" s="8"/>
      <c r="E7036" s="8"/>
      <c r="F7036" s="8"/>
      <c r="G7036" s="8"/>
      <c r="H7036" s="8"/>
      <c r="I7036" s="8"/>
    </row>
    <row r="7037" spans="1:9" ht="14.25" customHeight="1">
      <c r="A7037" s="7"/>
      <c r="B7037" s="8"/>
      <c r="C7037" s="8"/>
      <c r="D7037" s="8"/>
      <c r="E7037" s="8"/>
      <c r="F7037" s="8"/>
      <c r="G7037" s="8"/>
      <c r="H7037" s="8"/>
      <c r="I7037" s="8"/>
    </row>
    <row r="7038" spans="1:9" ht="14.25" customHeight="1">
      <c r="A7038" s="7"/>
      <c r="B7038" s="8"/>
      <c r="C7038" s="8"/>
      <c r="D7038" s="8"/>
      <c r="E7038" s="8"/>
      <c r="F7038" s="8"/>
      <c r="G7038" s="8"/>
      <c r="H7038" s="8"/>
      <c r="I7038" s="8"/>
    </row>
    <row r="7039" spans="1:9" ht="14.25" customHeight="1">
      <c r="A7039" s="7"/>
      <c r="B7039" s="8"/>
      <c r="C7039" s="8"/>
      <c r="D7039" s="8"/>
      <c r="E7039" s="8"/>
      <c r="F7039" s="8"/>
      <c r="G7039" s="8"/>
      <c r="H7039" s="8"/>
      <c r="I7039" s="8"/>
    </row>
    <row r="7040" spans="1:9" ht="14.25" customHeight="1">
      <c r="A7040" s="7"/>
      <c r="B7040" s="8"/>
      <c r="C7040" s="8"/>
      <c r="D7040" s="8"/>
      <c r="E7040" s="8"/>
      <c r="F7040" s="8"/>
      <c r="G7040" s="8"/>
      <c r="H7040" s="8"/>
      <c r="I7040" s="8"/>
    </row>
    <row r="7041" spans="1:9" ht="14.25" customHeight="1">
      <c r="A7041" s="7"/>
      <c r="B7041" s="8"/>
      <c r="C7041" s="8"/>
      <c r="D7041" s="8"/>
      <c r="E7041" s="8"/>
      <c r="F7041" s="8"/>
      <c r="G7041" s="8"/>
      <c r="H7041" s="8"/>
      <c r="I7041" s="8"/>
    </row>
    <row r="7042" spans="1:9" ht="14.25" customHeight="1">
      <c r="A7042" s="7"/>
      <c r="B7042" s="8"/>
      <c r="C7042" s="8"/>
      <c r="D7042" s="8"/>
      <c r="E7042" s="8"/>
      <c r="F7042" s="8"/>
      <c r="G7042" s="8"/>
      <c r="H7042" s="8"/>
      <c r="I7042" s="8"/>
    </row>
    <row r="7043" spans="1:9" ht="14.25" customHeight="1">
      <c r="A7043" s="7"/>
      <c r="B7043" s="8"/>
      <c r="C7043" s="8"/>
      <c r="D7043" s="8"/>
      <c r="E7043" s="8"/>
      <c r="F7043" s="8"/>
      <c r="G7043" s="8"/>
      <c r="H7043" s="8"/>
      <c r="I7043" s="8"/>
    </row>
    <row r="7044" spans="1:9" ht="14.25" customHeight="1">
      <c r="A7044" s="7"/>
      <c r="B7044" s="8"/>
      <c r="C7044" s="8"/>
      <c r="D7044" s="8"/>
      <c r="E7044" s="8"/>
      <c r="F7044" s="8"/>
      <c r="G7044" s="8"/>
      <c r="H7044" s="8"/>
      <c r="I7044" s="8"/>
    </row>
    <row r="7045" spans="1:9" ht="14.25" customHeight="1">
      <c r="A7045" s="7"/>
      <c r="B7045" s="8"/>
      <c r="C7045" s="8"/>
      <c r="D7045" s="8"/>
      <c r="E7045" s="8"/>
      <c r="F7045" s="8"/>
      <c r="G7045" s="8"/>
      <c r="H7045" s="8"/>
      <c r="I7045" s="8"/>
    </row>
    <row r="7046" spans="1:9" ht="14.25" customHeight="1">
      <c r="A7046" s="7"/>
      <c r="B7046" s="8"/>
      <c r="C7046" s="8"/>
      <c r="D7046" s="8"/>
      <c r="E7046" s="8"/>
      <c r="F7046" s="8"/>
      <c r="G7046" s="8"/>
      <c r="H7046" s="8"/>
      <c r="I7046" s="8"/>
    </row>
    <row r="7047" spans="1:9" ht="14.25" customHeight="1">
      <c r="A7047" s="7"/>
      <c r="B7047" s="8"/>
      <c r="C7047" s="8"/>
      <c r="D7047" s="8"/>
      <c r="E7047" s="8"/>
      <c r="F7047" s="8"/>
      <c r="G7047" s="8"/>
      <c r="H7047" s="8"/>
      <c r="I7047" s="8"/>
    </row>
    <row r="7048" spans="1:9" ht="14.25" customHeight="1">
      <c r="A7048" s="7"/>
      <c r="B7048" s="8"/>
      <c r="C7048" s="8"/>
      <c r="D7048" s="8"/>
      <c r="E7048" s="8"/>
      <c r="F7048" s="8"/>
      <c r="G7048" s="8"/>
      <c r="H7048" s="8"/>
      <c r="I7048" s="8"/>
    </row>
    <row r="7049" spans="1:9" ht="14.25" customHeight="1">
      <c r="A7049" s="7"/>
      <c r="B7049" s="8"/>
      <c r="C7049" s="8"/>
      <c r="D7049" s="8"/>
      <c r="E7049" s="8"/>
      <c r="F7049" s="8"/>
      <c r="G7049" s="8"/>
      <c r="H7049" s="8"/>
      <c r="I7049" s="8"/>
    </row>
    <row r="7050" spans="1:9" ht="14.25" customHeight="1">
      <c r="A7050" s="7"/>
      <c r="B7050" s="8"/>
      <c r="C7050" s="8"/>
      <c r="D7050" s="8"/>
      <c r="E7050" s="8"/>
      <c r="F7050" s="8"/>
      <c r="G7050" s="8"/>
      <c r="H7050" s="8"/>
      <c r="I7050" s="8"/>
    </row>
    <row r="7051" spans="1:9" ht="14.25" customHeight="1">
      <c r="A7051" s="7"/>
      <c r="B7051" s="8"/>
      <c r="C7051" s="8"/>
      <c r="D7051" s="8"/>
      <c r="E7051" s="8"/>
      <c r="F7051" s="8"/>
      <c r="G7051" s="8"/>
      <c r="H7051" s="8"/>
      <c r="I7051" s="8"/>
    </row>
    <row r="7052" spans="1:9" ht="14.25" customHeight="1">
      <c r="A7052" s="7"/>
      <c r="B7052" s="8"/>
      <c r="C7052" s="8"/>
      <c r="D7052" s="8"/>
      <c r="E7052" s="8"/>
      <c r="F7052" s="8"/>
      <c r="G7052" s="8"/>
      <c r="H7052" s="8"/>
      <c r="I7052" s="8"/>
    </row>
    <row r="7053" spans="1:9" ht="14.25" customHeight="1">
      <c r="A7053" s="7"/>
      <c r="B7053" s="8"/>
      <c r="C7053" s="8"/>
      <c r="D7053" s="8"/>
      <c r="E7053" s="8"/>
      <c r="F7053" s="8"/>
      <c r="G7053" s="8"/>
      <c r="H7053" s="8"/>
      <c r="I7053" s="8"/>
    </row>
    <row r="7054" spans="1:9" ht="14.25" customHeight="1">
      <c r="A7054" s="7"/>
      <c r="B7054" s="8"/>
      <c r="C7054" s="8"/>
      <c r="D7054" s="8"/>
      <c r="E7054" s="8"/>
      <c r="F7054" s="8"/>
      <c r="G7054" s="8"/>
      <c r="H7054" s="8"/>
      <c r="I7054" s="8"/>
    </row>
    <row r="7055" spans="1:9" ht="14.25" customHeight="1">
      <c r="A7055" s="7"/>
      <c r="B7055" s="8"/>
      <c r="C7055" s="8"/>
      <c r="D7055" s="8"/>
      <c r="E7055" s="8"/>
      <c r="F7055" s="8"/>
      <c r="G7055" s="8"/>
      <c r="H7055" s="8"/>
      <c r="I7055" s="8"/>
    </row>
    <row r="7056" spans="1:9" ht="14.25" customHeight="1">
      <c r="A7056" s="7"/>
      <c r="B7056" s="8"/>
      <c r="C7056" s="8"/>
      <c r="D7056" s="8"/>
      <c r="E7056" s="8"/>
      <c r="F7056" s="8"/>
      <c r="G7056" s="8"/>
      <c r="H7056" s="8"/>
      <c r="I7056" s="8"/>
    </row>
    <row r="7057" spans="1:9" ht="14.25" customHeight="1">
      <c r="A7057" s="7"/>
      <c r="B7057" s="8"/>
      <c r="C7057" s="8"/>
      <c r="D7057" s="8"/>
      <c r="E7057" s="8"/>
      <c r="F7057" s="8"/>
      <c r="G7057" s="8"/>
      <c r="H7057" s="8"/>
      <c r="I7057" s="8"/>
    </row>
    <row r="7058" spans="1:9" ht="14.25" customHeight="1">
      <c r="A7058" s="7"/>
      <c r="B7058" s="8"/>
      <c r="C7058" s="8"/>
      <c r="D7058" s="8"/>
      <c r="E7058" s="8"/>
      <c r="F7058" s="8"/>
      <c r="G7058" s="8"/>
      <c r="H7058" s="8"/>
      <c r="I7058" s="8"/>
    </row>
    <row r="7059" spans="1:9" ht="14.25" customHeight="1">
      <c r="A7059" s="7"/>
      <c r="B7059" s="8"/>
      <c r="C7059" s="8"/>
      <c r="D7059" s="8"/>
      <c r="E7059" s="8"/>
      <c r="F7059" s="8"/>
      <c r="G7059" s="8"/>
      <c r="H7059" s="8"/>
      <c r="I7059" s="8"/>
    </row>
    <row r="7060" spans="1:9" ht="14.25" customHeight="1">
      <c r="A7060" s="7"/>
      <c r="B7060" s="8"/>
      <c r="C7060" s="8"/>
      <c r="D7060" s="8"/>
      <c r="E7060" s="8"/>
      <c r="F7060" s="8"/>
      <c r="G7060" s="8"/>
      <c r="H7060" s="8"/>
      <c r="I7060" s="8"/>
    </row>
    <row r="7061" spans="1:9" ht="14.25" customHeight="1">
      <c r="A7061" s="7"/>
      <c r="B7061" s="8"/>
      <c r="C7061" s="8"/>
      <c r="D7061" s="8"/>
      <c r="E7061" s="8"/>
      <c r="F7061" s="8"/>
      <c r="G7061" s="8"/>
      <c r="H7061" s="8"/>
      <c r="I7061" s="8"/>
    </row>
    <row r="7062" spans="1:9" ht="14.25" customHeight="1">
      <c r="A7062" s="7"/>
      <c r="B7062" s="8"/>
      <c r="C7062" s="8"/>
      <c r="D7062" s="8"/>
      <c r="E7062" s="8"/>
      <c r="F7062" s="8"/>
      <c r="G7062" s="8"/>
      <c r="H7062" s="8"/>
      <c r="I7062" s="8"/>
    </row>
    <row r="7063" spans="1:9" ht="14.25" customHeight="1">
      <c r="A7063" s="7"/>
      <c r="B7063" s="8"/>
      <c r="C7063" s="8"/>
      <c r="D7063" s="8"/>
      <c r="E7063" s="8"/>
      <c r="F7063" s="8"/>
      <c r="G7063" s="8"/>
      <c r="H7063" s="8"/>
      <c r="I7063" s="8"/>
    </row>
    <row r="7064" spans="1:9" ht="14.25" customHeight="1">
      <c r="A7064" s="7"/>
      <c r="B7064" s="8"/>
      <c r="C7064" s="8"/>
      <c r="D7064" s="8"/>
      <c r="E7064" s="8"/>
      <c r="F7064" s="8"/>
      <c r="G7064" s="8"/>
      <c r="H7064" s="8"/>
      <c r="I7064" s="8"/>
    </row>
    <row r="7065" spans="1:9" ht="14.25" customHeight="1">
      <c r="A7065" s="7"/>
      <c r="B7065" s="8"/>
      <c r="C7065" s="8"/>
      <c r="D7065" s="8"/>
      <c r="E7065" s="8"/>
      <c r="F7065" s="8"/>
      <c r="G7065" s="8"/>
      <c r="H7065" s="8"/>
      <c r="I7065" s="8"/>
    </row>
    <row r="7066" spans="1:9" ht="14.25" customHeight="1">
      <c r="A7066" s="7"/>
      <c r="B7066" s="8"/>
      <c r="C7066" s="8"/>
      <c r="D7066" s="8"/>
      <c r="E7066" s="8"/>
      <c r="F7066" s="8"/>
      <c r="G7066" s="8"/>
      <c r="H7066" s="8"/>
      <c r="I7066" s="8"/>
    </row>
    <row r="7067" spans="1:9" ht="14.25" customHeight="1">
      <c r="A7067" s="7"/>
      <c r="B7067" s="8"/>
      <c r="C7067" s="8"/>
      <c r="D7067" s="8"/>
      <c r="E7067" s="8"/>
      <c r="F7067" s="8"/>
      <c r="G7067" s="8"/>
      <c r="H7067" s="8"/>
      <c r="I7067" s="8"/>
    </row>
    <row r="7068" spans="1:9" ht="14.25" customHeight="1">
      <c r="A7068" s="7"/>
      <c r="B7068" s="8"/>
      <c r="C7068" s="8"/>
      <c r="D7068" s="8"/>
      <c r="E7068" s="8"/>
      <c r="F7068" s="8"/>
      <c r="G7068" s="8"/>
      <c r="H7068" s="8"/>
      <c r="I7068" s="8"/>
    </row>
    <row r="7069" spans="1:9" ht="14.25" customHeight="1">
      <c r="A7069" s="7"/>
      <c r="B7069" s="8"/>
      <c r="C7069" s="8"/>
      <c r="D7069" s="8"/>
      <c r="E7069" s="8"/>
      <c r="F7069" s="8"/>
      <c r="G7069" s="8"/>
      <c r="H7069" s="8"/>
      <c r="I7069" s="8"/>
    </row>
    <row r="7070" spans="1:9" ht="14.25" customHeight="1">
      <c r="A7070" s="7"/>
      <c r="B7070" s="8"/>
      <c r="C7070" s="8"/>
      <c r="D7070" s="8"/>
      <c r="E7070" s="8"/>
      <c r="F7070" s="8"/>
      <c r="G7070" s="8"/>
      <c r="H7070" s="8"/>
      <c r="I7070" s="8"/>
    </row>
    <row r="7071" spans="1:9" ht="14.25" customHeight="1">
      <c r="A7071" s="7"/>
      <c r="B7071" s="8"/>
      <c r="C7071" s="8"/>
      <c r="D7071" s="8"/>
      <c r="E7071" s="8"/>
      <c r="F7071" s="8"/>
      <c r="G7071" s="8"/>
      <c r="H7071" s="8"/>
      <c r="I7071" s="8"/>
    </row>
    <row r="7072" spans="1:9" ht="14.25" customHeight="1">
      <c r="A7072" s="7"/>
      <c r="B7072" s="8"/>
      <c r="C7072" s="8"/>
      <c r="D7072" s="8"/>
      <c r="E7072" s="8"/>
      <c r="F7072" s="8"/>
      <c r="G7072" s="8"/>
      <c r="H7072" s="8"/>
      <c r="I7072" s="8"/>
    </row>
    <row r="7073" spans="1:9" ht="14.25" customHeight="1">
      <c r="A7073" s="7"/>
      <c r="B7073" s="8"/>
      <c r="C7073" s="8"/>
      <c r="D7073" s="8"/>
      <c r="E7073" s="8"/>
      <c r="F7073" s="8"/>
      <c r="G7073" s="8"/>
      <c r="H7073" s="8"/>
      <c r="I7073" s="8"/>
    </row>
    <row r="7074" spans="1:9" ht="14.25" customHeight="1">
      <c r="A7074" s="7"/>
      <c r="B7074" s="8"/>
      <c r="C7074" s="8"/>
      <c r="D7074" s="8"/>
      <c r="E7074" s="8"/>
      <c r="F7074" s="8"/>
      <c r="G7074" s="8"/>
      <c r="H7074" s="8"/>
      <c r="I7074" s="8"/>
    </row>
    <row r="7075" spans="1:9" ht="14.25" customHeight="1">
      <c r="A7075" s="7"/>
      <c r="B7075" s="8"/>
      <c r="C7075" s="8"/>
      <c r="D7075" s="8"/>
      <c r="E7075" s="8"/>
      <c r="F7075" s="8"/>
      <c r="G7075" s="8"/>
      <c r="H7075" s="8"/>
      <c r="I7075" s="8"/>
    </row>
    <row r="7076" spans="1:9" ht="14.25" customHeight="1">
      <c r="A7076" s="7"/>
      <c r="B7076" s="8"/>
      <c r="C7076" s="8"/>
      <c r="D7076" s="8"/>
      <c r="E7076" s="8"/>
      <c r="F7076" s="8"/>
      <c r="G7076" s="8"/>
      <c r="H7076" s="8"/>
      <c r="I7076" s="8"/>
    </row>
    <row r="7077" spans="1:9" ht="14.25" customHeight="1">
      <c r="A7077" s="7"/>
      <c r="B7077" s="8"/>
      <c r="C7077" s="8"/>
      <c r="D7077" s="8"/>
      <c r="E7077" s="8"/>
      <c r="F7077" s="8"/>
      <c r="G7077" s="8"/>
      <c r="H7077" s="8"/>
      <c r="I7077" s="8"/>
    </row>
    <row r="7078" spans="1:9" ht="14.25" customHeight="1">
      <c r="A7078" s="7"/>
      <c r="B7078" s="8"/>
      <c r="C7078" s="8"/>
      <c r="D7078" s="8"/>
      <c r="E7078" s="8"/>
      <c r="F7078" s="8"/>
      <c r="G7078" s="8"/>
      <c r="H7078" s="8"/>
      <c r="I7078" s="8"/>
    </row>
    <row r="7079" spans="1:9" ht="14.25" customHeight="1">
      <c r="A7079" s="7"/>
      <c r="B7079" s="8"/>
      <c r="C7079" s="8"/>
      <c r="D7079" s="8"/>
      <c r="E7079" s="8"/>
      <c r="F7079" s="8"/>
      <c r="G7079" s="8"/>
      <c r="H7079" s="8"/>
      <c r="I7079" s="8"/>
    </row>
    <row r="7080" spans="1:9" ht="14.25" customHeight="1">
      <c r="A7080" s="7"/>
      <c r="B7080" s="8"/>
      <c r="C7080" s="8"/>
      <c r="D7080" s="8"/>
      <c r="E7080" s="8"/>
      <c r="F7080" s="8"/>
      <c r="G7080" s="8"/>
      <c r="H7080" s="8"/>
      <c r="I7080" s="8"/>
    </row>
    <row r="7081" spans="1:9" ht="14.25" customHeight="1">
      <c r="A7081" s="7"/>
      <c r="B7081" s="8"/>
      <c r="C7081" s="8"/>
      <c r="D7081" s="8"/>
      <c r="E7081" s="8"/>
      <c r="F7081" s="8"/>
      <c r="G7081" s="8"/>
      <c r="H7081" s="8"/>
      <c r="I7081" s="8"/>
    </row>
    <row r="7082" spans="1:9" ht="14.25" customHeight="1">
      <c r="A7082" s="7"/>
      <c r="B7082" s="8"/>
      <c r="C7082" s="8"/>
      <c r="D7082" s="8"/>
      <c r="E7082" s="8"/>
      <c r="F7082" s="8"/>
      <c r="G7082" s="8"/>
      <c r="H7082" s="8"/>
      <c r="I7082" s="8"/>
    </row>
    <row r="7083" spans="1:9" ht="14.25" customHeight="1">
      <c r="A7083" s="7"/>
      <c r="B7083" s="8"/>
      <c r="C7083" s="8"/>
      <c r="D7083" s="8"/>
      <c r="E7083" s="8"/>
      <c r="F7083" s="8"/>
      <c r="G7083" s="8"/>
      <c r="H7083" s="8"/>
      <c r="I7083" s="8"/>
    </row>
    <row r="7084" spans="1:9" ht="14.25" customHeight="1">
      <c r="A7084" s="7"/>
      <c r="B7084" s="8"/>
      <c r="C7084" s="8"/>
      <c r="D7084" s="8"/>
      <c r="E7084" s="8"/>
      <c r="F7084" s="8"/>
      <c r="G7084" s="8"/>
      <c r="H7084" s="8"/>
      <c r="I7084" s="8"/>
    </row>
    <row r="7085" spans="1:9" ht="14.25" customHeight="1">
      <c r="A7085" s="7"/>
      <c r="B7085" s="8"/>
      <c r="C7085" s="8"/>
      <c r="D7085" s="8"/>
      <c r="E7085" s="8"/>
      <c r="F7085" s="8"/>
      <c r="G7085" s="8"/>
      <c r="H7085" s="8"/>
      <c r="I7085" s="8"/>
    </row>
    <row r="7086" spans="1:9" ht="14.25" customHeight="1">
      <c r="A7086" s="7"/>
      <c r="B7086" s="8"/>
      <c r="C7086" s="8"/>
      <c r="D7086" s="8"/>
      <c r="E7086" s="8"/>
      <c r="F7086" s="8"/>
      <c r="G7086" s="8"/>
      <c r="H7086" s="8"/>
      <c r="I7086" s="8"/>
    </row>
    <row r="7087" spans="1:9" ht="14.25" customHeight="1">
      <c r="A7087" s="7"/>
      <c r="B7087" s="8"/>
      <c r="C7087" s="8"/>
      <c r="D7087" s="8"/>
      <c r="E7087" s="8"/>
      <c r="F7087" s="8"/>
      <c r="G7087" s="8"/>
      <c r="H7087" s="8"/>
      <c r="I7087" s="8"/>
    </row>
    <row r="7088" spans="1:9" ht="14.25" customHeight="1">
      <c r="A7088" s="7"/>
      <c r="B7088" s="8"/>
      <c r="C7088" s="8"/>
      <c r="D7088" s="8"/>
      <c r="E7088" s="8"/>
      <c r="F7088" s="8"/>
      <c r="G7088" s="8"/>
      <c r="H7088" s="8"/>
      <c r="I7088" s="8"/>
    </row>
    <row r="7089" spans="1:9" ht="14.25" customHeight="1">
      <c r="A7089" s="7"/>
      <c r="B7089" s="8"/>
      <c r="C7089" s="8"/>
      <c r="D7089" s="8"/>
      <c r="E7089" s="8"/>
      <c r="F7089" s="8"/>
      <c r="G7089" s="8"/>
      <c r="H7089" s="8"/>
      <c r="I7089" s="8"/>
    </row>
    <row r="7090" spans="1:9" ht="14.25" customHeight="1">
      <c r="A7090" s="7"/>
      <c r="B7090" s="8"/>
      <c r="C7090" s="8"/>
      <c r="D7090" s="8"/>
      <c r="E7090" s="8"/>
      <c r="F7090" s="8"/>
      <c r="G7090" s="8"/>
      <c r="H7090" s="8"/>
      <c r="I7090" s="8"/>
    </row>
    <row r="7091" spans="1:9" ht="14.25" customHeight="1">
      <c r="A7091" s="7"/>
      <c r="B7091" s="8"/>
      <c r="C7091" s="8"/>
      <c r="D7091" s="8"/>
      <c r="E7091" s="8"/>
      <c r="F7091" s="8"/>
      <c r="G7091" s="8"/>
      <c r="H7091" s="8"/>
      <c r="I7091" s="8"/>
    </row>
    <row r="7092" spans="1:9" ht="14.25" customHeight="1">
      <c r="A7092" s="7"/>
      <c r="B7092" s="8"/>
      <c r="C7092" s="8"/>
      <c r="D7092" s="8"/>
      <c r="E7092" s="8"/>
      <c r="F7092" s="8"/>
      <c r="G7092" s="8"/>
      <c r="H7092" s="8"/>
      <c r="I7092" s="8"/>
    </row>
    <row r="7093" spans="1:9" ht="14.25" customHeight="1">
      <c r="A7093" s="7"/>
      <c r="B7093" s="8"/>
      <c r="C7093" s="8"/>
      <c r="D7093" s="8"/>
      <c r="E7093" s="8"/>
      <c r="F7093" s="8"/>
      <c r="G7093" s="8"/>
      <c r="H7093" s="8"/>
      <c r="I7093" s="8"/>
    </row>
    <row r="7094" spans="1:9" ht="14.25" customHeight="1">
      <c r="A7094" s="7"/>
      <c r="B7094" s="8"/>
      <c r="C7094" s="8"/>
      <c r="D7094" s="8"/>
      <c r="E7094" s="8"/>
      <c r="F7094" s="8"/>
      <c r="G7094" s="8"/>
      <c r="H7094" s="8"/>
      <c r="I7094" s="8"/>
    </row>
    <row r="7095" spans="1:9" ht="14.25" customHeight="1">
      <c r="A7095" s="7"/>
      <c r="B7095" s="8"/>
      <c r="C7095" s="8"/>
      <c r="D7095" s="8"/>
      <c r="E7095" s="8"/>
      <c r="F7095" s="8"/>
      <c r="G7095" s="8"/>
      <c r="H7095" s="8"/>
      <c r="I7095" s="8"/>
    </row>
    <row r="7096" spans="1:9" ht="14.25" customHeight="1">
      <c r="A7096" s="7"/>
      <c r="B7096" s="8"/>
      <c r="C7096" s="8"/>
      <c r="D7096" s="8"/>
      <c r="E7096" s="8"/>
      <c r="F7096" s="8"/>
      <c r="G7096" s="8"/>
      <c r="H7096" s="8"/>
      <c r="I7096" s="8"/>
    </row>
    <row r="7097" spans="1:9" ht="14.25" customHeight="1">
      <c r="A7097" s="7"/>
      <c r="B7097" s="8"/>
      <c r="C7097" s="8"/>
      <c r="D7097" s="8"/>
      <c r="E7097" s="8"/>
      <c r="F7097" s="8"/>
      <c r="G7097" s="8"/>
      <c r="H7097" s="8"/>
      <c r="I7097" s="8"/>
    </row>
    <row r="7098" spans="1:9" ht="14.25" customHeight="1">
      <c r="A7098" s="7"/>
      <c r="B7098" s="8"/>
      <c r="C7098" s="8"/>
      <c r="D7098" s="8"/>
      <c r="E7098" s="8"/>
      <c r="F7098" s="8"/>
      <c r="G7098" s="8"/>
      <c r="H7098" s="8"/>
      <c r="I7098" s="8"/>
    </row>
    <row r="7099" spans="1:9" ht="14.25" customHeight="1">
      <c r="A7099" s="7"/>
      <c r="B7099" s="8"/>
      <c r="C7099" s="8"/>
      <c r="D7099" s="8"/>
      <c r="E7099" s="8"/>
      <c r="F7099" s="8"/>
      <c r="G7099" s="8"/>
      <c r="H7099" s="8"/>
      <c r="I7099" s="8"/>
    </row>
    <row r="7100" spans="1:9" ht="14.25" customHeight="1">
      <c r="A7100" s="7"/>
      <c r="B7100" s="8"/>
      <c r="C7100" s="8"/>
      <c r="D7100" s="8"/>
      <c r="E7100" s="8"/>
      <c r="F7100" s="8"/>
      <c r="G7100" s="8"/>
      <c r="H7100" s="8"/>
      <c r="I7100" s="8"/>
    </row>
    <row r="7101" spans="1:9" ht="14.25" customHeight="1">
      <c r="A7101" s="7"/>
      <c r="B7101" s="8"/>
      <c r="C7101" s="8"/>
      <c r="D7101" s="8"/>
      <c r="E7101" s="8"/>
      <c r="F7101" s="8"/>
      <c r="G7101" s="8"/>
      <c r="H7101" s="8"/>
      <c r="I7101" s="8"/>
    </row>
    <row r="7102" spans="1:9" ht="14.25" customHeight="1">
      <c r="A7102" s="7"/>
      <c r="B7102" s="8"/>
      <c r="C7102" s="8"/>
      <c r="D7102" s="8"/>
      <c r="E7102" s="8"/>
      <c r="F7102" s="8"/>
      <c r="G7102" s="8"/>
      <c r="H7102" s="8"/>
      <c r="I7102" s="8"/>
    </row>
    <row r="7103" spans="1:9" ht="14.25" customHeight="1">
      <c r="A7103" s="7"/>
      <c r="B7103" s="8"/>
      <c r="C7103" s="8"/>
      <c r="D7103" s="8"/>
      <c r="E7103" s="8"/>
      <c r="F7103" s="8"/>
      <c r="G7103" s="8"/>
      <c r="H7103" s="8"/>
      <c r="I7103" s="8"/>
    </row>
    <row r="7104" spans="1:9" ht="14.25" customHeight="1">
      <c r="A7104" s="7"/>
      <c r="B7104" s="8"/>
      <c r="C7104" s="8"/>
      <c r="D7104" s="8"/>
      <c r="E7104" s="8"/>
      <c r="F7104" s="8"/>
      <c r="G7104" s="8"/>
      <c r="H7104" s="8"/>
      <c r="I7104" s="8"/>
    </row>
    <row r="7105" spans="1:9" ht="14.25" customHeight="1">
      <c r="A7105" s="7"/>
      <c r="B7105" s="8"/>
      <c r="C7105" s="8"/>
      <c r="D7105" s="8"/>
      <c r="E7105" s="8"/>
      <c r="F7105" s="8"/>
      <c r="G7105" s="8"/>
      <c r="H7105" s="8"/>
      <c r="I7105" s="8"/>
    </row>
    <row r="7106" spans="1:9" ht="14.25" customHeight="1">
      <c r="A7106" s="7"/>
      <c r="B7106" s="8"/>
      <c r="C7106" s="8"/>
      <c r="D7106" s="8"/>
      <c r="E7106" s="8"/>
      <c r="F7106" s="8"/>
      <c r="G7106" s="8"/>
      <c r="H7106" s="8"/>
      <c r="I7106" s="8"/>
    </row>
    <row r="7107" spans="1:9" ht="14.25" customHeight="1">
      <c r="A7107" s="7"/>
      <c r="B7107" s="8"/>
      <c r="C7107" s="8"/>
      <c r="D7107" s="8"/>
      <c r="E7107" s="8"/>
      <c r="F7107" s="8"/>
      <c r="G7107" s="8"/>
      <c r="H7107" s="8"/>
      <c r="I7107" s="8"/>
    </row>
    <row r="7108" spans="1:9" ht="14.25" customHeight="1">
      <c r="A7108" s="7"/>
      <c r="B7108" s="8"/>
      <c r="C7108" s="8"/>
      <c r="D7108" s="8"/>
      <c r="E7108" s="8"/>
      <c r="F7108" s="8"/>
      <c r="G7108" s="8"/>
      <c r="H7108" s="8"/>
      <c r="I7108" s="8"/>
    </row>
    <row r="7109" spans="1:9" ht="14.25" customHeight="1">
      <c r="A7109" s="7"/>
      <c r="B7109" s="8"/>
      <c r="C7109" s="8"/>
      <c r="D7109" s="8"/>
      <c r="E7109" s="8"/>
      <c r="F7109" s="8"/>
      <c r="G7109" s="8"/>
      <c r="H7109" s="8"/>
      <c r="I7109" s="8"/>
    </row>
    <row r="7110" spans="1:9" ht="14.25" customHeight="1">
      <c r="A7110" s="7"/>
      <c r="B7110" s="8"/>
      <c r="C7110" s="8"/>
      <c r="D7110" s="8"/>
      <c r="E7110" s="8"/>
      <c r="F7110" s="8"/>
      <c r="G7110" s="8"/>
      <c r="H7110" s="8"/>
      <c r="I7110" s="8"/>
    </row>
    <row r="7111" spans="1:9" ht="14.25" customHeight="1">
      <c r="A7111" s="7"/>
      <c r="B7111" s="8"/>
      <c r="C7111" s="8"/>
      <c r="D7111" s="8"/>
      <c r="E7111" s="8"/>
      <c r="F7111" s="8"/>
      <c r="G7111" s="8"/>
      <c r="H7111" s="8"/>
      <c r="I7111" s="8"/>
    </row>
    <row r="7112" spans="1:9" ht="14.25" customHeight="1">
      <c r="A7112" s="7"/>
      <c r="B7112" s="8"/>
      <c r="C7112" s="8"/>
      <c r="D7112" s="8"/>
      <c r="E7112" s="8"/>
      <c r="F7112" s="8"/>
      <c r="G7112" s="8"/>
      <c r="H7112" s="8"/>
      <c r="I7112" s="8"/>
    </row>
    <row r="7113" spans="1:9" ht="14.25" customHeight="1">
      <c r="A7113" s="7"/>
      <c r="B7113" s="8"/>
      <c r="C7113" s="8"/>
      <c r="D7113" s="8"/>
      <c r="E7113" s="8"/>
      <c r="F7113" s="8"/>
      <c r="G7113" s="8"/>
      <c r="H7113" s="8"/>
      <c r="I7113" s="8"/>
    </row>
    <row r="7114" spans="1:9" ht="14.25" customHeight="1">
      <c r="A7114" s="7"/>
      <c r="B7114" s="8"/>
      <c r="C7114" s="8"/>
      <c r="D7114" s="8"/>
      <c r="E7114" s="8"/>
      <c r="F7114" s="8"/>
      <c r="G7114" s="8"/>
      <c r="H7114" s="8"/>
      <c r="I7114" s="8"/>
    </row>
    <row r="7115" spans="1:9" ht="14.25" customHeight="1">
      <c r="A7115" s="7"/>
      <c r="B7115" s="8"/>
      <c r="C7115" s="8"/>
      <c r="D7115" s="8"/>
      <c r="E7115" s="8"/>
      <c r="F7115" s="8"/>
      <c r="G7115" s="8"/>
      <c r="H7115" s="8"/>
      <c r="I7115" s="8"/>
    </row>
    <row r="7116" spans="1:9" ht="14.25" customHeight="1">
      <c r="A7116" s="7"/>
      <c r="B7116" s="8"/>
      <c r="C7116" s="8"/>
      <c r="D7116" s="8"/>
      <c r="E7116" s="8"/>
      <c r="F7116" s="8"/>
      <c r="G7116" s="8"/>
      <c r="H7116" s="8"/>
      <c r="I7116" s="8"/>
    </row>
    <row r="7117" spans="1:9" ht="14.25" customHeight="1">
      <c r="A7117" s="7"/>
      <c r="B7117" s="8"/>
      <c r="C7117" s="8"/>
      <c r="D7117" s="8"/>
      <c r="E7117" s="8"/>
      <c r="F7117" s="8"/>
      <c r="G7117" s="8"/>
      <c r="H7117" s="8"/>
      <c r="I7117" s="8"/>
    </row>
    <row r="7118" spans="1:9" ht="14.25" customHeight="1">
      <c r="A7118" s="7"/>
      <c r="B7118" s="8"/>
      <c r="C7118" s="8"/>
      <c r="D7118" s="8"/>
      <c r="E7118" s="8"/>
      <c r="F7118" s="8"/>
      <c r="G7118" s="8"/>
      <c r="H7118" s="8"/>
      <c r="I7118" s="8"/>
    </row>
    <row r="7119" spans="1:9" ht="14.25" customHeight="1">
      <c r="A7119" s="7"/>
      <c r="B7119" s="8"/>
      <c r="C7119" s="8"/>
      <c r="D7119" s="8"/>
      <c r="E7119" s="8"/>
      <c r="F7119" s="8"/>
      <c r="G7119" s="8"/>
      <c r="H7119" s="8"/>
      <c r="I7119" s="8"/>
    </row>
    <row r="7120" spans="1:9" ht="14.25" customHeight="1">
      <c r="A7120" s="7"/>
      <c r="B7120" s="8"/>
      <c r="C7120" s="8"/>
      <c r="D7120" s="8"/>
      <c r="E7120" s="8"/>
      <c r="F7120" s="8"/>
      <c r="G7120" s="8"/>
      <c r="H7120" s="8"/>
      <c r="I7120" s="8"/>
    </row>
    <row r="7121" spans="1:9" ht="14.25" customHeight="1">
      <c r="A7121" s="7"/>
      <c r="B7121" s="8"/>
      <c r="C7121" s="8"/>
      <c r="D7121" s="8"/>
      <c r="E7121" s="8"/>
      <c r="F7121" s="8"/>
      <c r="G7121" s="8"/>
      <c r="H7121" s="8"/>
      <c r="I7121" s="8"/>
    </row>
    <row r="7122" spans="1:9" ht="14.25" customHeight="1">
      <c r="A7122" s="7"/>
      <c r="B7122" s="8"/>
      <c r="C7122" s="8"/>
      <c r="D7122" s="8"/>
      <c r="E7122" s="8"/>
      <c r="F7122" s="8"/>
      <c r="G7122" s="8"/>
      <c r="H7122" s="8"/>
      <c r="I7122" s="8"/>
    </row>
    <row r="7123" spans="1:9" ht="14.25" customHeight="1">
      <c r="A7123" s="7"/>
      <c r="B7123" s="8"/>
      <c r="C7123" s="8"/>
      <c r="D7123" s="8"/>
      <c r="E7123" s="8"/>
      <c r="F7123" s="8"/>
      <c r="G7123" s="8"/>
      <c r="H7123" s="8"/>
      <c r="I7123" s="8"/>
    </row>
    <row r="7124" spans="1:9" ht="14.25" customHeight="1">
      <c r="A7124" s="7"/>
      <c r="B7124" s="8"/>
      <c r="C7124" s="8"/>
      <c r="D7124" s="8"/>
      <c r="E7124" s="8"/>
      <c r="F7124" s="8"/>
      <c r="G7124" s="8"/>
      <c r="H7124" s="8"/>
      <c r="I7124" s="8"/>
    </row>
    <row r="7125" spans="1:9" ht="14.25" customHeight="1">
      <c r="A7125" s="7"/>
      <c r="B7125" s="8"/>
      <c r="C7125" s="8"/>
      <c r="D7125" s="8"/>
      <c r="E7125" s="8"/>
      <c r="F7125" s="8"/>
      <c r="G7125" s="8"/>
      <c r="H7125" s="8"/>
      <c r="I7125" s="8"/>
    </row>
    <row r="7126" spans="1:9" ht="14.25" customHeight="1">
      <c r="A7126" s="7"/>
      <c r="B7126" s="8"/>
      <c r="C7126" s="8"/>
      <c r="D7126" s="8"/>
      <c r="E7126" s="8"/>
      <c r="F7126" s="8"/>
      <c r="G7126" s="8"/>
      <c r="H7126" s="8"/>
      <c r="I7126" s="8"/>
    </row>
    <row r="7127" spans="1:9" ht="14.25" customHeight="1">
      <c r="A7127" s="7"/>
      <c r="B7127" s="8"/>
      <c r="C7127" s="8"/>
      <c r="D7127" s="8"/>
      <c r="E7127" s="8"/>
      <c r="F7127" s="8"/>
      <c r="G7127" s="8"/>
      <c r="H7127" s="8"/>
      <c r="I7127" s="8"/>
    </row>
    <row r="7128" spans="1:9" ht="14.25" customHeight="1">
      <c r="A7128" s="7"/>
      <c r="B7128" s="8"/>
      <c r="C7128" s="8"/>
      <c r="D7128" s="8"/>
      <c r="E7128" s="8"/>
      <c r="F7128" s="8"/>
      <c r="G7128" s="8"/>
      <c r="H7128" s="8"/>
      <c r="I7128" s="8"/>
    </row>
    <row r="7129" spans="1:9" ht="14.25" customHeight="1">
      <c r="A7129" s="7"/>
      <c r="B7129" s="8"/>
      <c r="C7129" s="8"/>
      <c r="D7129" s="8"/>
      <c r="E7129" s="8"/>
      <c r="F7129" s="8"/>
      <c r="G7129" s="8"/>
      <c r="H7129" s="8"/>
      <c r="I7129" s="8"/>
    </row>
    <row r="7130" spans="1:9" ht="14.25" customHeight="1">
      <c r="A7130" s="7"/>
      <c r="B7130" s="8"/>
      <c r="C7130" s="8"/>
      <c r="D7130" s="8"/>
      <c r="E7130" s="8"/>
      <c r="F7130" s="8"/>
      <c r="G7130" s="8"/>
      <c r="H7130" s="8"/>
      <c r="I7130" s="8"/>
    </row>
    <row r="7131" spans="1:9" ht="14.25" customHeight="1">
      <c r="A7131" s="7"/>
      <c r="B7131" s="8"/>
      <c r="C7131" s="8"/>
      <c r="D7131" s="8"/>
      <c r="E7131" s="8"/>
      <c r="F7131" s="8"/>
      <c r="G7131" s="8"/>
      <c r="H7131" s="8"/>
      <c r="I7131" s="8"/>
    </row>
    <row r="7132" spans="1:9" ht="14.25" customHeight="1">
      <c r="A7132" s="7"/>
      <c r="B7132" s="8"/>
      <c r="C7132" s="8"/>
      <c r="D7132" s="8"/>
      <c r="E7132" s="8"/>
      <c r="F7132" s="8"/>
      <c r="G7132" s="8"/>
      <c r="H7132" s="8"/>
      <c r="I7132" s="8"/>
    </row>
    <row r="7133" spans="1:9" ht="14.25" customHeight="1">
      <c r="A7133" s="7"/>
      <c r="B7133" s="8"/>
      <c r="C7133" s="8"/>
      <c r="D7133" s="8"/>
      <c r="E7133" s="8"/>
      <c r="F7133" s="8"/>
      <c r="G7133" s="8"/>
      <c r="H7133" s="8"/>
      <c r="I7133" s="8"/>
    </row>
    <row r="7134" spans="1:9" ht="14.25" customHeight="1">
      <c r="A7134" s="7"/>
      <c r="B7134" s="8"/>
      <c r="C7134" s="8"/>
      <c r="D7134" s="8"/>
      <c r="E7134" s="8"/>
      <c r="F7134" s="8"/>
      <c r="G7134" s="8"/>
      <c r="H7134" s="8"/>
      <c r="I7134" s="8"/>
    </row>
    <row r="7135" spans="1:9" ht="14.25" customHeight="1">
      <c r="A7135" s="7"/>
      <c r="B7135" s="8"/>
      <c r="C7135" s="8"/>
      <c r="D7135" s="8"/>
      <c r="E7135" s="8"/>
      <c r="F7135" s="8"/>
      <c r="G7135" s="8"/>
      <c r="H7135" s="8"/>
      <c r="I7135" s="8"/>
    </row>
    <row r="7136" spans="1:9" ht="14.25" customHeight="1">
      <c r="A7136" s="7"/>
      <c r="B7136" s="8"/>
      <c r="C7136" s="8"/>
      <c r="D7136" s="8"/>
      <c r="E7136" s="8"/>
      <c r="F7136" s="8"/>
      <c r="G7136" s="8"/>
      <c r="H7136" s="8"/>
      <c r="I7136" s="8"/>
    </row>
    <row r="7137" spans="1:9" ht="14.25" customHeight="1">
      <c r="A7137" s="7"/>
      <c r="B7137" s="8"/>
      <c r="C7137" s="8"/>
      <c r="D7137" s="8"/>
      <c r="E7137" s="8"/>
      <c r="F7137" s="8"/>
      <c r="G7137" s="8"/>
      <c r="H7137" s="8"/>
      <c r="I7137" s="8"/>
    </row>
    <row r="7138" spans="1:9" ht="14.25" customHeight="1">
      <c r="A7138" s="7"/>
      <c r="B7138" s="8"/>
      <c r="C7138" s="8"/>
      <c r="D7138" s="8"/>
      <c r="E7138" s="8"/>
      <c r="F7138" s="8"/>
      <c r="G7138" s="8"/>
      <c r="H7138" s="8"/>
      <c r="I7138" s="8"/>
    </row>
    <row r="7139" spans="1:9" ht="14.25" customHeight="1">
      <c r="A7139" s="7"/>
      <c r="B7139" s="8"/>
      <c r="C7139" s="8"/>
      <c r="D7139" s="8"/>
      <c r="E7139" s="8"/>
      <c r="F7139" s="8"/>
      <c r="G7139" s="8"/>
      <c r="H7139" s="8"/>
      <c r="I7139" s="8"/>
    </row>
    <row r="7140" spans="1:9" ht="14.25" customHeight="1">
      <c r="A7140" s="7"/>
      <c r="B7140" s="8"/>
      <c r="C7140" s="8"/>
      <c r="D7140" s="8"/>
      <c r="E7140" s="8"/>
      <c r="F7140" s="8"/>
      <c r="G7140" s="8"/>
      <c r="H7140" s="8"/>
      <c r="I7140" s="8"/>
    </row>
    <row r="7141" spans="1:9" ht="14.25" customHeight="1">
      <c r="A7141" s="7"/>
      <c r="B7141" s="8"/>
      <c r="C7141" s="8"/>
      <c r="D7141" s="8"/>
      <c r="E7141" s="8"/>
      <c r="F7141" s="8"/>
      <c r="G7141" s="8"/>
      <c r="H7141" s="8"/>
      <c r="I7141" s="8"/>
    </row>
    <row r="7142" spans="1:9" ht="14.25" customHeight="1">
      <c r="A7142" s="7"/>
      <c r="B7142" s="8"/>
      <c r="C7142" s="8"/>
      <c r="D7142" s="8"/>
      <c r="E7142" s="8"/>
      <c r="F7142" s="8"/>
      <c r="G7142" s="8"/>
      <c r="H7142" s="8"/>
      <c r="I7142" s="8"/>
    </row>
    <row r="7143" spans="1:9" ht="14.25" customHeight="1">
      <c r="A7143" s="7"/>
      <c r="B7143" s="8"/>
      <c r="C7143" s="8"/>
      <c r="D7143" s="8"/>
      <c r="E7143" s="8"/>
      <c r="F7143" s="8"/>
      <c r="G7143" s="8"/>
      <c r="H7143" s="8"/>
      <c r="I7143" s="8"/>
    </row>
    <row r="7144" spans="1:9" ht="14.25" customHeight="1">
      <c r="A7144" s="7"/>
      <c r="B7144" s="8"/>
      <c r="C7144" s="8"/>
      <c r="D7144" s="8"/>
      <c r="E7144" s="8"/>
      <c r="F7144" s="8"/>
      <c r="G7144" s="8"/>
      <c r="H7144" s="8"/>
      <c r="I7144" s="8"/>
    </row>
    <row r="7145" spans="1:9" ht="14.25" customHeight="1">
      <c r="A7145" s="7"/>
      <c r="B7145" s="8"/>
      <c r="C7145" s="8"/>
      <c r="D7145" s="8"/>
      <c r="E7145" s="8"/>
      <c r="F7145" s="8"/>
      <c r="G7145" s="8"/>
      <c r="H7145" s="8"/>
      <c r="I7145" s="8"/>
    </row>
    <row r="7146" spans="1:9" ht="14.25" customHeight="1">
      <c r="A7146" s="7"/>
      <c r="B7146" s="8"/>
      <c r="C7146" s="8"/>
      <c r="D7146" s="8"/>
      <c r="E7146" s="8"/>
      <c r="F7146" s="8"/>
      <c r="G7146" s="8"/>
      <c r="H7146" s="8"/>
      <c r="I7146" s="8"/>
    </row>
    <row r="7147" spans="1:9" ht="14.25" customHeight="1">
      <c r="A7147" s="7"/>
      <c r="B7147" s="8"/>
      <c r="C7147" s="8"/>
      <c r="D7147" s="8"/>
      <c r="E7147" s="8"/>
      <c r="F7147" s="8"/>
      <c r="G7147" s="8"/>
      <c r="H7147" s="8"/>
      <c r="I7147" s="8"/>
    </row>
    <row r="7148" spans="1:9" ht="14.25" customHeight="1">
      <c r="A7148" s="7"/>
      <c r="B7148" s="8"/>
      <c r="C7148" s="8"/>
      <c r="D7148" s="8"/>
      <c r="E7148" s="8"/>
      <c r="F7148" s="8"/>
      <c r="G7148" s="8"/>
      <c r="H7148" s="8"/>
      <c r="I7148" s="8"/>
    </row>
    <row r="7149" spans="1:9" ht="14.25" customHeight="1">
      <c r="A7149" s="7"/>
      <c r="B7149" s="8"/>
      <c r="C7149" s="8"/>
      <c r="D7149" s="8"/>
      <c r="E7149" s="8"/>
      <c r="F7149" s="8"/>
      <c r="G7149" s="8"/>
      <c r="H7149" s="8"/>
      <c r="I7149" s="8"/>
    </row>
    <row r="7150" spans="1:9" ht="14.25" customHeight="1">
      <c r="A7150" s="7"/>
      <c r="B7150" s="8"/>
      <c r="C7150" s="8"/>
      <c r="D7150" s="8"/>
      <c r="E7150" s="8"/>
      <c r="F7150" s="8"/>
      <c r="G7150" s="8"/>
      <c r="H7150" s="8"/>
      <c r="I7150" s="8"/>
    </row>
    <row r="7151" spans="1:9" ht="14.25" customHeight="1">
      <c r="A7151" s="7"/>
      <c r="B7151" s="8"/>
      <c r="C7151" s="8"/>
      <c r="D7151" s="8"/>
      <c r="E7151" s="8"/>
      <c r="F7151" s="8"/>
      <c r="G7151" s="8"/>
      <c r="H7151" s="8"/>
      <c r="I7151" s="8"/>
    </row>
    <row r="7152" spans="1:9" ht="14.25" customHeight="1">
      <c r="A7152" s="7"/>
      <c r="B7152" s="8"/>
      <c r="C7152" s="8"/>
      <c r="D7152" s="8"/>
      <c r="E7152" s="8"/>
      <c r="F7152" s="8"/>
      <c r="G7152" s="8"/>
      <c r="H7152" s="8"/>
      <c r="I7152" s="8"/>
    </row>
    <row r="7153" spans="1:9" ht="14.25" customHeight="1">
      <c r="A7153" s="7"/>
      <c r="B7153" s="8"/>
      <c r="C7153" s="8"/>
      <c r="D7153" s="8"/>
      <c r="E7153" s="8"/>
      <c r="F7153" s="8"/>
      <c r="G7153" s="8"/>
      <c r="H7153" s="8"/>
      <c r="I7153" s="8"/>
    </row>
    <row r="7154" spans="1:9" ht="14.25" customHeight="1">
      <c r="A7154" s="7"/>
      <c r="B7154" s="8"/>
      <c r="C7154" s="8"/>
      <c r="D7154" s="8"/>
      <c r="E7154" s="8"/>
      <c r="F7154" s="8"/>
      <c r="G7154" s="8"/>
      <c r="H7154" s="8"/>
      <c r="I7154" s="8"/>
    </row>
    <row r="7155" spans="1:9" ht="14.25" customHeight="1">
      <c r="A7155" s="7"/>
      <c r="B7155" s="8"/>
      <c r="C7155" s="8"/>
      <c r="D7155" s="8"/>
      <c r="E7155" s="8"/>
      <c r="F7155" s="8"/>
      <c r="G7155" s="8"/>
      <c r="H7155" s="8"/>
      <c r="I7155" s="8"/>
    </row>
    <row r="7156" spans="1:9" ht="14.25" customHeight="1">
      <c r="A7156" s="7"/>
      <c r="B7156" s="8"/>
      <c r="C7156" s="8"/>
      <c r="D7156" s="8"/>
      <c r="E7156" s="8"/>
      <c r="F7156" s="8"/>
      <c r="G7156" s="8"/>
      <c r="H7156" s="8"/>
      <c r="I7156" s="8"/>
    </row>
    <row r="7157" spans="1:9" ht="14.25" customHeight="1">
      <c r="A7157" s="7"/>
      <c r="B7157" s="8"/>
      <c r="C7157" s="8"/>
      <c r="D7157" s="8"/>
      <c r="E7157" s="8"/>
      <c r="F7157" s="8"/>
      <c r="G7157" s="8"/>
      <c r="H7157" s="8"/>
      <c r="I7157" s="8"/>
    </row>
    <row r="7158" spans="1:9" ht="14.25" customHeight="1">
      <c r="A7158" s="7"/>
      <c r="B7158" s="8"/>
      <c r="C7158" s="8"/>
      <c r="D7158" s="8"/>
      <c r="E7158" s="8"/>
      <c r="F7158" s="8"/>
      <c r="G7158" s="8"/>
      <c r="H7158" s="8"/>
      <c r="I7158" s="8"/>
    </row>
    <row r="7159" spans="1:9" ht="14.25" customHeight="1">
      <c r="A7159" s="7"/>
      <c r="B7159" s="8"/>
      <c r="C7159" s="8"/>
      <c r="D7159" s="8"/>
      <c r="E7159" s="8"/>
      <c r="F7159" s="8"/>
      <c r="G7159" s="8"/>
      <c r="H7159" s="8"/>
      <c r="I7159" s="8"/>
    </row>
    <row r="7160" spans="1:9" ht="14.25" customHeight="1">
      <c r="A7160" s="7"/>
      <c r="B7160" s="8"/>
      <c r="C7160" s="8"/>
      <c r="D7160" s="8"/>
      <c r="E7160" s="8"/>
      <c r="F7160" s="8"/>
      <c r="G7160" s="8"/>
      <c r="H7160" s="8"/>
      <c r="I7160" s="8"/>
    </row>
    <row r="7161" spans="1:9" ht="14.25" customHeight="1">
      <c r="A7161" s="7"/>
      <c r="B7161" s="8"/>
      <c r="C7161" s="8"/>
      <c r="D7161" s="8"/>
      <c r="E7161" s="8"/>
      <c r="F7161" s="8"/>
      <c r="G7161" s="8"/>
      <c r="H7161" s="8"/>
      <c r="I7161" s="8"/>
    </row>
    <row r="7162" spans="1:9" ht="14.25" customHeight="1">
      <c r="A7162" s="7"/>
      <c r="B7162" s="8"/>
      <c r="C7162" s="8"/>
      <c r="D7162" s="8"/>
      <c r="E7162" s="8"/>
      <c r="F7162" s="8"/>
      <c r="G7162" s="8"/>
      <c r="H7162" s="8"/>
      <c r="I7162" s="8"/>
    </row>
    <row r="7163" spans="1:9" ht="14.25" customHeight="1">
      <c r="A7163" s="7"/>
      <c r="B7163" s="8"/>
      <c r="C7163" s="8"/>
      <c r="D7163" s="8"/>
      <c r="E7163" s="8"/>
      <c r="F7163" s="8"/>
      <c r="G7163" s="8"/>
      <c r="H7163" s="8"/>
      <c r="I7163" s="8"/>
    </row>
    <row r="7164" spans="1:9" ht="14.25" customHeight="1">
      <c r="A7164" s="7"/>
      <c r="B7164" s="8"/>
      <c r="C7164" s="8"/>
      <c r="D7164" s="8"/>
      <c r="E7164" s="8"/>
      <c r="F7164" s="8"/>
      <c r="G7164" s="8"/>
      <c r="H7164" s="8"/>
      <c r="I7164" s="8"/>
    </row>
    <row r="7165" spans="1:9" ht="14.25" customHeight="1">
      <c r="A7165" s="7"/>
      <c r="B7165" s="8"/>
      <c r="C7165" s="8"/>
      <c r="D7165" s="8"/>
      <c r="E7165" s="8"/>
      <c r="F7165" s="8"/>
      <c r="G7165" s="8"/>
      <c r="H7165" s="8"/>
      <c r="I7165" s="8"/>
    </row>
    <row r="7166" spans="1:9" ht="14.25" customHeight="1">
      <c r="A7166" s="7"/>
      <c r="B7166" s="8"/>
      <c r="C7166" s="8"/>
      <c r="D7166" s="8"/>
      <c r="E7166" s="8"/>
      <c r="F7166" s="8"/>
      <c r="G7166" s="8"/>
      <c r="H7166" s="8"/>
      <c r="I7166" s="8"/>
    </row>
    <row r="7167" spans="1:9" ht="14.25" customHeight="1">
      <c r="A7167" s="7"/>
      <c r="B7167" s="8"/>
      <c r="C7167" s="8"/>
      <c r="D7167" s="8"/>
      <c r="E7167" s="8"/>
      <c r="F7167" s="8"/>
      <c r="G7167" s="8"/>
      <c r="H7167" s="8"/>
      <c r="I7167" s="8"/>
    </row>
    <row r="7168" spans="1:9" ht="14.25" customHeight="1">
      <c r="A7168" s="7"/>
      <c r="B7168" s="8"/>
      <c r="C7168" s="8"/>
      <c r="D7168" s="8"/>
      <c r="E7168" s="8"/>
      <c r="F7168" s="8"/>
      <c r="G7168" s="8"/>
      <c r="H7168" s="8"/>
      <c r="I7168" s="8"/>
    </row>
    <row r="7169" spans="1:9" ht="14.25" customHeight="1">
      <c r="A7169" s="7"/>
      <c r="B7169" s="8"/>
      <c r="C7169" s="8"/>
      <c r="D7169" s="8"/>
      <c r="E7169" s="8"/>
      <c r="F7169" s="8"/>
      <c r="G7169" s="8"/>
      <c r="H7169" s="8"/>
      <c r="I7169" s="8"/>
    </row>
    <row r="7170" spans="1:9" ht="14.25" customHeight="1">
      <c r="A7170" s="7"/>
      <c r="B7170" s="8"/>
      <c r="C7170" s="8"/>
      <c r="D7170" s="8"/>
      <c r="E7170" s="8"/>
      <c r="F7170" s="8"/>
      <c r="G7170" s="8"/>
      <c r="H7170" s="8"/>
      <c r="I7170" s="8"/>
    </row>
    <row r="7171" spans="1:9" ht="14.25" customHeight="1">
      <c r="A7171" s="7"/>
      <c r="B7171" s="8"/>
      <c r="C7171" s="8"/>
      <c r="D7171" s="8"/>
      <c r="E7171" s="8"/>
      <c r="F7171" s="8"/>
      <c r="G7171" s="8"/>
      <c r="H7171" s="8"/>
      <c r="I7171" s="8"/>
    </row>
    <row r="7172" spans="1:9" ht="14.25" customHeight="1">
      <c r="A7172" s="7"/>
      <c r="B7172" s="8"/>
      <c r="C7172" s="8"/>
      <c r="D7172" s="8"/>
      <c r="E7172" s="8"/>
      <c r="F7172" s="8"/>
      <c r="G7172" s="8"/>
      <c r="H7172" s="8"/>
      <c r="I7172" s="8"/>
    </row>
    <row r="7173" spans="1:9" ht="14.25" customHeight="1">
      <c r="A7173" s="7"/>
      <c r="B7173" s="8"/>
      <c r="C7173" s="8"/>
      <c r="D7173" s="8"/>
      <c r="E7173" s="8"/>
      <c r="F7173" s="8"/>
      <c r="G7173" s="8"/>
      <c r="H7173" s="8"/>
      <c r="I7173" s="8"/>
    </row>
    <row r="7174" spans="1:9" ht="14.25" customHeight="1">
      <c r="A7174" s="7"/>
      <c r="B7174" s="8"/>
      <c r="C7174" s="8"/>
      <c r="D7174" s="8"/>
      <c r="E7174" s="8"/>
      <c r="F7174" s="8"/>
      <c r="G7174" s="8"/>
      <c r="H7174" s="8"/>
      <c r="I7174" s="8"/>
    </row>
    <row r="7175" spans="1:9" ht="14.25" customHeight="1">
      <c r="A7175" s="7"/>
      <c r="B7175" s="8"/>
      <c r="C7175" s="8"/>
      <c r="D7175" s="8"/>
      <c r="E7175" s="8"/>
      <c r="F7175" s="8"/>
      <c r="G7175" s="8"/>
      <c r="H7175" s="8"/>
      <c r="I7175" s="8"/>
    </row>
    <row r="7176" spans="1:9" ht="14.25" customHeight="1">
      <c r="A7176" s="7"/>
      <c r="B7176" s="8"/>
      <c r="C7176" s="8"/>
      <c r="D7176" s="8"/>
      <c r="E7176" s="8"/>
      <c r="F7176" s="8"/>
      <c r="G7176" s="8"/>
      <c r="H7176" s="8"/>
      <c r="I7176" s="8"/>
    </row>
    <row r="7177" spans="1:9" ht="14.25" customHeight="1">
      <c r="A7177" s="7"/>
      <c r="B7177" s="8"/>
      <c r="C7177" s="8"/>
      <c r="D7177" s="8"/>
      <c r="E7177" s="8"/>
      <c r="F7177" s="8"/>
      <c r="G7177" s="8"/>
      <c r="H7177" s="8"/>
      <c r="I7177" s="8"/>
    </row>
    <row r="7178" spans="1:9" ht="14.25" customHeight="1">
      <c r="A7178" s="7"/>
      <c r="B7178" s="8"/>
      <c r="C7178" s="8"/>
      <c r="D7178" s="8"/>
      <c r="E7178" s="8"/>
      <c r="F7178" s="8"/>
      <c r="G7178" s="8"/>
      <c r="H7178" s="8"/>
      <c r="I7178" s="8"/>
    </row>
    <row r="7179" spans="1:9" ht="14.25" customHeight="1">
      <c r="A7179" s="7"/>
      <c r="B7179" s="8"/>
      <c r="C7179" s="8"/>
      <c r="D7179" s="8"/>
      <c r="E7179" s="8"/>
      <c r="F7179" s="8"/>
      <c r="G7179" s="8"/>
      <c r="H7179" s="8"/>
      <c r="I7179" s="8"/>
    </row>
    <row r="7180" spans="1:9" ht="14.25" customHeight="1">
      <c r="A7180" s="7"/>
      <c r="B7180" s="8"/>
      <c r="C7180" s="8"/>
      <c r="D7180" s="8"/>
      <c r="E7180" s="8"/>
      <c r="F7180" s="8"/>
      <c r="G7180" s="8"/>
      <c r="H7180" s="8"/>
      <c r="I7180" s="8"/>
    </row>
    <row r="7181" spans="1:9" ht="14.25" customHeight="1">
      <c r="A7181" s="7"/>
      <c r="B7181" s="8"/>
      <c r="C7181" s="8"/>
      <c r="D7181" s="8"/>
      <c r="E7181" s="8"/>
      <c r="F7181" s="8"/>
      <c r="G7181" s="8"/>
      <c r="H7181" s="8"/>
      <c r="I7181" s="8"/>
    </row>
    <row r="7182" spans="1:9" ht="14.25" customHeight="1">
      <c r="A7182" s="7"/>
      <c r="B7182" s="8"/>
      <c r="C7182" s="8"/>
      <c r="D7182" s="8"/>
      <c r="E7182" s="8"/>
      <c r="F7182" s="8"/>
      <c r="G7182" s="8"/>
      <c r="H7182" s="8"/>
      <c r="I7182" s="8"/>
    </row>
    <row r="7183" spans="1:9" ht="14.25" customHeight="1">
      <c r="A7183" s="7"/>
      <c r="B7183" s="8"/>
      <c r="C7183" s="8"/>
      <c r="D7183" s="8"/>
      <c r="E7183" s="8"/>
      <c r="F7183" s="8"/>
      <c r="G7183" s="8"/>
      <c r="H7183" s="8"/>
      <c r="I7183" s="8"/>
    </row>
    <row r="7184" spans="1:9" ht="14.25" customHeight="1">
      <c r="A7184" s="7"/>
      <c r="B7184" s="8"/>
      <c r="C7184" s="8"/>
      <c r="D7184" s="8"/>
      <c r="E7184" s="8"/>
      <c r="F7184" s="8"/>
      <c r="G7184" s="8"/>
      <c r="H7184" s="8"/>
      <c r="I7184" s="8"/>
    </row>
    <row r="7185" spans="1:9" ht="14.25" customHeight="1">
      <c r="A7185" s="7"/>
      <c r="B7185" s="8"/>
      <c r="C7185" s="8"/>
      <c r="D7185" s="8"/>
      <c r="E7185" s="8"/>
      <c r="F7185" s="8"/>
      <c r="G7185" s="8"/>
      <c r="H7185" s="8"/>
      <c r="I7185" s="8"/>
    </row>
    <row r="7186" spans="1:9" ht="14.25" customHeight="1">
      <c r="A7186" s="7"/>
      <c r="B7186" s="8"/>
      <c r="C7186" s="8"/>
      <c r="D7186" s="8"/>
      <c r="E7186" s="8"/>
      <c r="F7186" s="8"/>
      <c r="G7186" s="8"/>
      <c r="H7186" s="8"/>
      <c r="I7186" s="8"/>
    </row>
    <row r="7187" spans="1:9" ht="14.25" customHeight="1">
      <c r="A7187" s="7"/>
      <c r="B7187" s="8"/>
      <c r="C7187" s="8"/>
      <c r="D7187" s="8"/>
      <c r="E7187" s="8"/>
      <c r="F7187" s="8"/>
      <c r="G7187" s="8"/>
      <c r="H7187" s="8"/>
      <c r="I7187" s="8"/>
    </row>
    <row r="7188" spans="1:9" ht="14.25" customHeight="1">
      <c r="A7188" s="7"/>
      <c r="B7188" s="8"/>
      <c r="C7188" s="8"/>
      <c r="D7188" s="8"/>
      <c r="E7188" s="8"/>
      <c r="F7188" s="8"/>
      <c r="G7188" s="8"/>
      <c r="H7188" s="8"/>
      <c r="I7188" s="8"/>
    </row>
    <row r="7189" spans="1:9" ht="14.25" customHeight="1">
      <c r="A7189" s="7"/>
      <c r="B7189" s="8"/>
      <c r="C7189" s="8"/>
      <c r="D7189" s="8"/>
      <c r="E7189" s="8"/>
      <c r="F7189" s="8"/>
      <c r="G7189" s="8"/>
      <c r="H7189" s="8"/>
      <c r="I7189" s="8"/>
    </row>
    <row r="7190" spans="1:9" ht="14.25" customHeight="1">
      <c r="A7190" s="7"/>
      <c r="B7190" s="8"/>
      <c r="C7190" s="8"/>
      <c r="D7190" s="8"/>
      <c r="E7190" s="8"/>
      <c r="F7190" s="8"/>
      <c r="G7190" s="8"/>
      <c r="H7190" s="8"/>
      <c r="I7190" s="8"/>
    </row>
    <row r="7191" spans="1:9" ht="14.25" customHeight="1">
      <c r="A7191" s="7"/>
      <c r="B7191" s="8"/>
      <c r="C7191" s="8"/>
      <c r="D7191" s="8"/>
      <c r="E7191" s="8"/>
      <c r="F7191" s="8"/>
      <c r="G7191" s="8"/>
      <c r="H7191" s="8"/>
      <c r="I7191" s="8"/>
    </row>
    <row r="7192" spans="1:9" ht="14.25" customHeight="1">
      <c r="A7192" s="7"/>
      <c r="B7192" s="8"/>
      <c r="C7192" s="8"/>
      <c r="D7192" s="8"/>
      <c r="E7192" s="8"/>
      <c r="F7192" s="8"/>
      <c r="G7192" s="8"/>
      <c r="H7192" s="8"/>
      <c r="I7192" s="8"/>
    </row>
    <row r="7193" spans="1:9" ht="14.25" customHeight="1">
      <c r="A7193" s="7"/>
      <c r="B7193" s="8"/>
      <c r="C7193" s="8"/>
      <c r="D7193" s="8"/>
      <c r="E7193" s="8"/>
      <c r="F7193" s="8"/>
      <c r="G7193" s="8"/>
      <c r="H7193" s="8"/>
      <c r="I7193" s="8"/>
    </row>
    <row r="7194" spans="1:9" ht="14.25" customHeight="1">
      <c r="A7194" s="7"/>
      <c r="B7194" s="8"/>
      <c r="C7194" s="8"/>
      <c r="D7194" s="8"/>
      <c r="E7194" s="8"/>
      <c r="F7194" s="8"/>
      <c r="G7194" s="8"/>
      <c r="H7194" s="8"/>
      <c r="I7194" s="8"/>
    </row>
    <row r="7195" spans="1:9" ht="14.25" customHeight="1">
      <c r="A7195" s="7"/>
      <c r="B7195" s="8"/>
      <c r="C7195" s="8"/>
      <c r="D7195" s="8"/>
      <c r="E7195" s="8"/>
      <c r="F7195" s="8"/>
      <c r="G7195" s="8"/>
      <c r="H7195" s="8"/>
      <c r="I7195" s="8"/>
    </row>
    <row r="7196" spans="1:9" ht="14.25" customHeight="1">
      <c r="A7196" s="7"/>
      <c r="B7196" s="8"/>
      <c r="C7196" s="8"/>
      <c r="D7196" s="8"/>
      <c r="E7196" s="8"/>
      <c r="F7196" s="8"/>
      <c r="G7196" s="8"/>
      <c r="H7196" s="8"/>
      <c r="I7196" s="8"/>
    </row>
    <row r="7197" spans="1:9" ht="14.25" customHeight="1">
      <c r="A7197" s="7"/>
      <c r="B7197" s="8"/>
      <c r="C7197" s="8"/>
      <c r="D7197" s="8"/>
      <c r="E7197" s="8"/>
      <c r="F7197" s="8"/>
      <c r="G7197" s="8"/>
      <c r="H7197" s="8"/>
      <c r="I7197" s="8"/>
    </row>
    <row r="7198" spans="1:9" ht="14.25" customHeight="1">
      <c r="A7198" s="7"/>
      <c r="B7198" s="8"/>
      <c r="C7198" s="8"/>
      <c r="D7198" s="8"/>
      <c r="E7198" s="8"/>
      <c r="F7198" s="8"/>
      <c r="G7198" s="8"/>
      <c r="H7198" s="8"/>
      <c r="I7198" s="8"/>
    </row>
    <row r="7199" spans="1:9" ht="14.25" customHeight="1">
      <c r="A7199" s="7"/>
      <c r="B7199" s="8"/>
      <c r="C7199" s="8"/>
      <c r="D7199" s="8"/>
      <c r="E7199" s="8"/>
      <c r="F7199" s="8"/>
      <c r="G7199" s="8"/>
      <c r="H7199" s="8"/>
      <c r="I7199" s="8"/>
    </row>
    <row r="7200" spans="1:9" ht="14.25" customHeight="1">
      <c r="A7200" s="7"/>
      <c r="B7200" s="8"/>
      <c r="C7200" s="8"/>
      <c r="D7200" s="8"/>
      <c r="E7200" s="8"/>
      <c r="F7200" s="8"/>
      <c r="G7200" s="8"/>
      <c r="H7200" s="8"/>
      <c r="I7200" s="8"/>
    </row>
    <row r="7201" spans="1:9" ht="14.25" customHeight="1">
      <c r="A7201" s="7"/>
      <c r="B7201" s="8"/>
      <c r="C7201" s="8"/>
      <c r="D7201" s="8"/>
      <c r="E7201" s="8"/>
      <c r="F7201" s="8"/>
      <c r="G7201" s="8"/>
      <c r="H7201" s="8"/>
      <c r="I7201" s="8"/>
    </row>
    <row r="7202" spans="1:9" ht="14.25" customHeight="1">
      <c r="A7202" s="7"/>
      <c r="B7202" s="8"/>
      <c r="C7202" s="8"/>
      <c r="D7202" s="8"/>
      <c r="E7202" s="8"/>
      <c r="F7202" s="8"/>
      <c r="G7202" s="8"/>
      <c r="H7202" s="8"/>
      <c r="I7202" s="8"/>
    </row>
    <row r="7203" spans="1:9" ht="14.25" customHeight="1">
      <c r="A7203" s="7"/>
      <c r="B7203" s="8"/>
      <c r="C7203" s="8"/>
      <c r="D7203" s="8"/>
      <c r="E7203" s="8"/>
      <c r="F7203" s="8"/>
      <c r="G7203" s="8"/>
      <c r="H7203" s="8"/>
      <c r="I7203" s="8"/>
    </row>
    <row r="7204" spans="1:9" ht="14.25" customHeight="1">
      <c r="A7204" s="7"/>
      <c r="B7204" s="8"/>
      <c r="C7204" s="8"/>
      <c r="D7204" s="8"/>
      <c r="E7204" s="8"/>
      <c r="F7204" s="8"/>
      <c r="G7204" s="8"/>
      <c r="H7204" s="8"/>
      <c r="I7204" s="8"/>
    </row>
    <row r="7205" spans="1:9" ht="14.25" customHeight="1">
      <c r="A7205" s="7"/>
      <c r="B7205" s="8"/>
      <c r="C7205" s="8"/>
      <c r="D7205" s="8"/>
      <c r="E7205" s="8"/>
      <c r="F7205" s="8"/>
      <c r="G7205" s="8"/>
      <c r="H7205" s="8"/>
      <c r="I7205" s="8"/>
    </row>
    <row r="7206" spans="1:9" ht="14.25" customHeight="1">
      <c r="A7206" s="7"/>
      <c r="B7206" s="8"/>
      <c r="C7206" s="8"/>
      <c r="D7206" s="8"/>
      <c r="E7206" s="8"/>
      <c r="F7206" s="8"/>
      <c r="G7206" s="8"/>
      <c r="H7206" s="8"/>
      <c r="I7206" s="8"/>
    </row>
    <row r="7207" spans="1:9" ht="14.25" customHeight="1">
      <c r="A7207" s="7"/>
      <c r="B7207" s="8"/>
      <c r="C7207" s="8"/>
      <c r="D7207" s="8"/>
      <c r="E7207" s="8"/>
      <c r="F7207" s="8"/>
      <c r="G7207" s="8"/>
      <c r="H7207" s="8"/>
      <c r="I7207" s="8"/>
    </row>
    <row r="7208" spans="1:9" ht="14.25" customHeight="1">
      <c r="A7208" s="7"/>
      <c r="B7208" s="8"/>
      <c r="C7208" s="8"/>
      <c r="D7208" s="8"/>
      <c r="E7208" s="8"/>
      <c r="F7208" s="8"/>
      <c r="G7208" s="8"/>
      <c r="H7208" s="8"/>
      <c r="I7208" s="8"/>
    </row>
    <row r="7209" spans="1:9" ht="14.25" customHeight="1">
      <c r="A7209" s="7"/>
      <c r="B7209" s="8"/>
      <c r="C7209" s="8"/>
      <c r="D7209" s="8"/>
      <c r="E7209" s="8"/>
      <c r="F7209" s="8"/>
      <c r="G7209" s="8"/>
      <c r="H7209" s="8"/>
      <c r="I7209" s="8"/>
    </row>
    <row r="7210" spans="1:9" ht="14.25" customHeight="1">
      <c r="A7210" s="7"/>
      <c r="B7210" s="8"/>
      <c r="C7210" s="8"/>
      <c r="D7210" s="8"/>
      <c r="E7210" s="8"/>
      <c r="F7210" s="8"/>
      <c r="G7210" s="8"/>
      <c r="H7210" s="8"/>
      <c r="I7210" s="8"/>
    </row>
    <row r="7211" spans="1:9" ht="14.25" customHeight="1">
      <c r="A7211" s="7"/>
      <c r="B7211" s="8"/>
      <c r="C7211" s="8"/>
      <c r="D7211" s="8"/>
      <c r="E7211" s="8"/>
      <c r="F7211" s="8"/>
      <c r="G7211" s="8"/>
      <c r="H7211" s="8"/>
      <c r="I7211" s="8"/>
    </row>
    <row r="7212" spans="1:9" ht="14.25" customHeight="1">
      <c r="A7212" s="7"/>
      <c r="B7212" s="8"/>
      <c r="C7212" s="8"/>
      <c r="D7212" s="8"/>
      <c r="E7212" s="8"/>
      <c r="F7212" s="8"/>
      <c r="G7212" s="8"/>
      <c r="H7212" s="8"/>
      <c r="I7212" s="8"/>
    </row>
    <row r="7213" spans="1:9" ht="14.25" customHeight="1">
      <c r="A7213" s="7"/>
      <c r="B7213" s="8"/>
      <c r="C7213" s="8"/>
      <c r="D7213" s="8"/>
      <c r="E7213" s="8"/>
      <c r="F7213" s="8"/>
      <c r="G7213" s="8"/>
      <c r="H7213" s="8"/>
      <c r="I7213" s="8"/>
    </row>
    <row r="7214" spans="1:9" ht="14.25" customHeight="1">
      <c r="A7214" s="7"/>
      <c r="B7214" s="8"/>
      <c r="C7214" s="8"/>
      <c r="D7214" s="8"/>
      <c r="E7214" s="8"/>
      <c r="F7214" s="8"/>
      <c r="G7214" s="8"/>
      <c r="H7214" s="8"/>
      <c r="I7214" s="8"/>
    </row>
    <row r="7215" spans="1:9" ht="14.25" customHeight="1">
      <c r="A7215" s="7"/>
      <c r="B7215" s="8"/>
      <c r="C7215" s="8"/>
      <c r="D7215" s="8"/>
      <c r="E7215" s="8"/>
      <c r="F7215" s="8"/>
      <c r="G7215" s="8"/>
      <c r="H7215" s="8"/>
      <c r="I7215" s="8"/>
    </row>
    <row r="7216" spans="1:9" ht="14.25" customHeight="1">
      <c r="A7216" s="7"/>
      <c r="B7216" s="8"/>
      <c r="C7216" s="8"/>
      <c r="D7216" s="8"/>
      <c r="E7216" s="8"/>
      <c r="F7216" s="8"/>
      <c r="G7216" s="8"/>
      <c r="H7216" s="8"/>
      <c r="I7216" s="8"/>
    </row>
    <row r="7217" spans="1:9" ht="14.25" customHeight="1">
      <c r="A7217" s="7"/>
      <c r="B7217" s="8"/>
      <c r="C7217" s="8"/>
      <c r="D7217" s="8"/>
      <c r="E7217" s="8"/>
      <c r="F7217" s="8"/>
      <c r="G7217" s="8"/>
      <c r="H7217" s="8"/>
      <c r="I7217" s="8"/>
    </row>
    <row r="7218" spans="1:9" ht="14.25" customHeight="1">
      <c r="A7218" s="7"/>
      <c r="B7218" s="8"/>
      <c r="C7218" s="8"/>
      <c r="D7218" s="8"/>
      <c r="E7218" s="8"/>
      <c r="F7218" s="8"/>
      <c r="G7218" s="8"/>
      <c r="H7218" s="8"/>
      <c r="I7218" s="8"/>
    </row>
    <row r="7219" spans="1:9" ht="14.25" customHeight="1">
      <c r="A7219" s="7"/>
      <c r="B7219" s="8"/>
      <c r="C7219" s="8"/>
      <c r="D7219" s="8"/>
      <c r="E7219" s="8"/>
      <c r="F7219" s="8"/>
      <c r="G7219" s="8"/>
      <c r="H7219" s="8"/>
      <c r="I7219" s="8"/>
    </row>
    <row r="7220" spans="1:9" ht="14.25" customHeight="1">
      <c r="A7220" s="7"/>
      <c r="B7220" s="8"/>
      <c r="C7220" s="8"/>
      <c r="D7220" s="8"/>
      <c r="E7220" s="8"/>
      <c r="F7220" s="8"/>
      <c r="G7220" s="8"/>
      <c r="H7220" s="8"/>
      <c r="I7220" s="8"/>
    </row>
    <row r="7221" spans="1:9" ht="14.25" customHeight="1">
      <c r="A7221" s="7"/>
      <c r="B7221" s="8"/>
      <c r="C7221" s="8"/>
      <c r="D7221" s="8"/>
      <c r="E7221" s="8"/>
      <c r="F7221" s="8"/>
      <c r="G7221" s="8"/>
      <c r="H7221" s="8"/>
      <c r="I7221" s="8"/>
    </row>
    <row r="7222" spans="1:9" ht="14.25" customHeight="1">
      <c r="A7222" s="7"/>
      <c r="B7222" s="8"/>
      <c r="C7222" s="8"/>
      <c r="D7222" s="8"/>
      <c r="E7222" s="8"/>
      <c r="F7222" s="8"/>
      <c r="G7222" s="8"/>
      <c r="H7222" s="8"/>
      <c r="I7222" s="8"/>
    </row>
    <row r="7223" spans="1:9" ht="14.25" customHeight="1">
      <c r="A7223" s="7"/>
      <c r="B7223" s="8"/>
      <c r="C7223" s="8"/>
      <c r="D7223" s="8"/>
      <c r="E7223" s="8"/>
      <c r="F7223" s="8"/>
      <c r="G7223" s="8"/>
      <c r="H7223" s="8"/>
      <c r="I7223" s="8"/>
    </row>
    <row r="7224" spans="1:9" ht="14.25" customHeight="1">
      <c r="A7224" s="7"/>
      <c r="B7224" s="8"/>
      <c r="C7224" s="8"/>
      <c r="D7224" s="8"/>
      <c r="E7224" s="8"/>
      <c r="F7224" s="8"/>
      <c r="G7224" s="8"/>
      <c r="H7224" s="8"/>
      <c r="I7224" s="8"/>
    </row>
    <row r="7225" spans="1:9" ht="14.25" customHeight="1">
      <c r="A7225" s="7"/>
      <c r="B7225" s="8"/>
      <c r="C7225" s="8"/>
      <c r="D7225" s="8"/>
      <c r="E7225" s="8"/>
      <c r="F7225" s="8"/>
      <c r="G7225" s="8"/>
      <c r="H7225" s="8"/>
      <c r="I7225" s="8"/>
    </row>
    <row r="7226" spans="1:9" ht="14.25" customHeight="1">
      <c r="A7226" s="7"/>
      <c r="B7226" s="8"/>
      <c r="C7226" s="8"/>
      <c r="D7226" s="8"/>
      <c r="E7226" s="8"/>
      <c r="F7226" s="8"/>
      <c r="G7226" s="8"/>
      <c r="H7226" s="8"/>
      <c r="I7226" s="8"/>
    </row>
    <row r="7227" spans="1:9" ht="14.25" customHeight="1">
      <c r="A7227" s="7"/>
      <c r="B7227" s="8"/>
      <c r="C7227" s="8"/>
      <c r="D7227" s="8"/>
      <c r="E7227" s="8"/>
      <c r="F7227" s="8"/>
      <c r="G7227" s="8"/>
      <c r="H7227" s="8"/>
      <c r="I7227" s="8"/>
    </row>
    <row r="7228" spans="1:9" ht="14.25" customHeight="1">
      <c r="A7228" s="7"/>
      <c r="B7228" s="8"/>
      <c r="C7228" s="8"/>
      <c r="D7228" s="8"/>
      <c r="E7228" s="8"/>
      <c r="F7228" s="8"/>
      <c r="G7228" s="8"/>
      <c r="H7228" s="8"/>
      <c r="I7228" s="8"/>
    </row>
    <row r="7229" spans="1:9" ht="14.25" customHeight="1">
      <c r="A7229" s="7"/>
      <c r="B7229" s="8"/>
      <c r="C7229" s="8"/>
      <c r="D7229" s="8"/>
      <c r="E7229" s="8"/>
      <c r="F7229" s="8"/>
      <c r="G7229" s="8"/>
      <c r="H7229" s="8"/>
      <c r="I7229" s="8"/>
    </row>
    <row r="7230" spans="1:9" ht="14.25" customHeight="1">
      <c r="A7230" s="7"/>
      <c r="B7230" s="8"/>
      <c r="C7230" s="8"/>
      <c r="D7230" s="8"/>
      <c r="E7230" s="8"/>
      <c r="F7230" s="8"/>
      <c r="G7230" s="8"/>
      <c r="H7230" s="8"/>
      <c r="I7230" s="8"/>
    </row>
    <row r="7231" spans="1:9" ht="14.25" customHeight="1">
      <c r="A7231" s="7"/>
      <c r="B7231" s="8"/>
      <c r="C7231" s="8"/>
      <c r="D7231" s="8"/>
      <c r="E7231" s="8"/>
      <c r="F7231" s="8"/>
      <c r="G7231" s="8"/>
      <c r="H7231" s="8"/>
      <c r="I7231" s="8"/>
    </row>
    <row r="7232" spans="1:9" ht="14.25" customHeight="1">
      <c r="A7232" s="7"/>
      <c r="B7232" s="8"/>
      <c r="C7232" s="8"/>
      <c r="D7232" s="8"/>
      <c r="E7232" s="8"/>
      <c r="F7232" s="8"/>
      <c r="G7232" s="8"/>
      <c r="H7232" s="8"/>
      <c r="I7232" s="8"/>
    </row>
    <row r="7233" spans="1:9" ht="14.25" customHeight="1">
      <c r="A7233" s="7"/>
      <c r="B7233" s="8"/>
      <c r="C7233" s="8"/>
      <c r="D7233" s="8"/>
      <c r="E7233" s="8"/>
      <c r="F7233" s="8"/>
      <c r="G7233" s="8"/>
      <c r="H7233" s="8"/>
      <c r="I7233" s="8"/>
    </row>
    <row r="7234" spans="1:9" ht="14.25" customHeight="1">
      <c r="A7234" s="7"/>
      <c r="B7234" s="8"/>
      <c r="C7234" s="8"/>
      <c r="D7234" s="8"/>
      <c r="E7234" s="8"/>
      <c r="F7234" s="8"/>
      <c r="G7234" s="8"/>
      <c r="H7234" s="8"/>
      <c r="I7234" s="8"/>
    </row>
    <row r="7235" spans="1:9" ht="14.25" customHeight="1">
      <c r="A7235" s="7"/>
      <c r="B7235" s="8"/>
      <c r="C7235" s="8"/>
      <c r="D7235" s="8"/>
      <c r="E7235" s="8"/>
      <c r="F7235" s="8"/>
      <c r="G7235" s="8"/>
      <c r="H7235" s="8"/>
      <c r="I7235" s="8"/>
    </row>
    <row r="7236" spans="1:9" ht="14.25" customHeight="1">
      <c r="A7236" s="7"/>
      <c r="B7236" s="8"/>
      <c r="C7236" s="8"/>
      <c r="D7236" s="8"/>
      <c r="E7236" s="8"/>
      <c r="F7236" s="8"/>
      <c r="G7236" s="8"/>
      <c r="H7236" s="8"/>
      <c r="I7236" s="8"/>
    </row>
    <row r="7237" spans="1:9" ht="14.25" customHeight="1">
      <c r="A7237" s="7"/>
      <c r="B7237" s="8"/>
      <c r="C7237" s="8"/>
      <c r="D7237" s="8"/>
      <c r="E7237" s="8"/>
      <c r="F7237" s="8"/>
      <c r="G7237" s="8"/>
      <c r="H7237" s="8"/>
      <c r="I7237" s="8"/>
    </row>
    <row r="7238" spans="1:9" ht="14.25" customHeight="1">
      <c r="A7238" s="7"/>
      <c r="B7238" s="8"/>
      <c r="C7238" s="8"/>
      <c r="D7238" s="8"/>
      <c r="E7238" s="8"/>
      <c r="F7238" s="8"/>
      <c r="G7238" s="8"/>
      <c r="H7238" s="8"/>
      <c r="I7238" s="8"/>
    </row>
    <row r="7239" spans="1:9" ht="14.25" customHeight="1">
      <c r="A7239" s="7"/>
      <c r="B7239" s="8"/>
      <c r="C7239" s="8"/>
      <c r="D7239" s="8"/>
      <c r="E7239" s="8"/>
      <c r="F7239" s="8"/>
      <c r="G7239" s="8"/>
      <c r="H7239" s="8"/>
      <c r="I7239" s="8"/>
    </row>
    <row r="7240" spans="1:9" ht="14.25" customHeight="1">
      <c r="A7240" s="7"/>
      <c r="B7240" s="8"/>
      <c r="C7240" s="8"/>
      <c r="D7240" s="8"/>
      <c r="E7240" s="8"/>
      <c r="F7240" s="8"/>
      <c r="G7240" s="8"/>
      <c r="H7240" s="8"/>
      <c r="I7240" s="8"/>
    </row>
    <row r="7241" spans="1:9" ht="14.25" customHeight="1">
      <c r="A7241" s="7"/>
      <c r="B7241" s="8"/>
      <c r="C7241" s="8"/>
      <c r="D7241" s="8"/>
      <c r="E7241" s="8"/>
      <c r="F7241" s="8"/>
      <c r="G7241" s="8"/>
      <c r="H7241" s="8"/>
      <c r="I7241" s="8"/>
    </row>
    <row r="7242" spans="1:9" ht="14.25" customHeight="1">
      <c r="A7242" s="7"/>
      <c r="B7242" s="8"/>
      <c r="C7242" s="8"/>
      <c r="D7242" s="8"/>
      <c r="E7242" s="8"/>
      <c r="F7242" s="8"/>
      <c r="G7242" s="8"/>
      <c r="H7242" s="8"/>
      <c r="I7242" s="8"/>
    </row>
    <row r="7243" spans="1:9" ht="14.25" customHeight="1">
      <c r="A7243" s="7"/>
      <c r="B7243" s="8"/>
      <c r="C7243" s="8"/>
      <c r="D7243" s="8"/>
      <c r="E7243" s="8"/>
      <c r="F7243" s="8"/>
      <c r="G7243" s="8"/>
      <c r="H7243" s="8"/>
      <c r="I7243" s="8"/>
    </row>
    <row r="7244" spans="1:9" ht="14.25" customHeight="1">
      <c r="A7244" s="7"/>
      <c r="B7244" s="8"/>
      <c r="C7244" s="8"/>
      <c r="D7244" s="8"/>
      <c r="E7244" s="8"/>
      <c r="F7244" s="8"/>
      <c r="G7244" s="8"/>
      <c r="H7244" s="8"/>
      <c r="I7244" s="8"/>
    </row>
    <row r="7245" spans="1:9" ht="14.25" customHeight="1">
      <c r="A7245" s="7"/>
      <c r="B7245" s="8"/>
      <c r="C7245" s="8"/>
      <c r="D7245" s="8"/>
      <c r="E7245" s="8"/>
      <c r="F7245" s="8"/>
      <c r="G7245" s="8"/>
      <c r="H7245" s="8"/>
      <c r="I7245" s="8"/>
    </row>
    <row r="7246" spans="1:9" ht="14.25" customHeight="1">
      <c r="A7246" s="7"/>
      <c r="B7246" s="8"/>
      <c r="C7246" s="8"/>
      <c r="D7246" s="8"/>
      <c r="E7246" s="8"/>
      <c r="F7246" s="8"/>
      <c r="G7246" s="8"/>
      <c r="H7246" s="8"/>
      <c r="I7246" s="8"/>
    </row>
    <row r="7247" spans="1:9" ht="14.25" customHeight="1">
      <c r="A7247" s="7"/>
      <c r="B7247" s="8"/>
      <c r="C7247" s="8"/>
      <c r="D7247" s="8"/>
      <c r="E7247" s="8"/>
      <c r="F7247" s="8"/>
      <c r="G7247" s="8"/>
      <c r="H7247" s="8"/>
      <c r="I7247" s="8"/>
    </row>
    <row r="7248" spans="1:9" ht="14.25" customHeight="1">
      <c r="A7248" s="7"/>
      <c r="B7248" s="8"/>
      <c r="C7248" s="8"/>
      <c r="D7248" s="8"/>
      <c r="E7248" s="8"/>
      <c r="F7248" s="8"/>
      <c r="G7248" s="8"/>
      <c r="H7248" s="8"/>
      <c r="I7248" s="8"/>
    </row>
    <row r="7249" spans="1:9" ht="14.25" customHeight="1">
      <c r="A7249" s="7"/>
      <c r="B7249" s="8"/>
      <c r="C7249" s="8"/>
      <c r="D7249" s="8"/>
      <c r="E7249" s="8"/>
      <c r="F7249" s="8"/>
      <c r="G7249" s="8"/>
      <c r="H7249" s="8"/>
      <c r="I7249" s="8"/>
    </row>
    <row r="7250" spans="1:9" ht="14.25" customHeight="1">
      <c r="A7250" s="7"/>
      <c r="B7250" s="8"/>
      <c r="C7250" s="8"/>
      <c r="D7250" s="8"/>
      <c r="E7250" s="8"/>
      <c r="F7250" s="8"/>
      <c r="G7250" s="8"/>
      <c r="H7250" s="8"/>
      <c r="I7250" s="8"/>
    </row>
    <row r="7251" spans="1:9" ht="14.25" customHeight="1">
      <c r="A7251" s="7"/>
      <c r="B7251" s="8"/>
      <c r="C7251" s="8"/>
      <c r="D7251" s="8"/>
      <c r="E7251" s="8"/>
      <c r="F7251" s="8"/>
      <c r="G7251" s="8"/>
      <c r="H7251" s="8"/>
      <c r="I7251" s="8"/>
    </row>
    <row r="7252" spans="1:9" ht="14.25" customHeight="1">
      <c r="A7252" s="7"/>
      <c r="B7252" s="8"/>
      <c r="C7252" s="8"/>
      <c r="D7252" s="8"/>
      <c r="E7252" s="8"/>
      <c r="F7252" s="8"/>
      <c r="G7252" s="8"/>
      <c r="H7252" s="8"/>
      <c r="I7252" s="8"/>
    </row>
    <row r="7253" spans="1:9" ht="14.25" customHeight="1">
      <c r="A7253" s="7"/>
      <c r="B7253" s="8"/>
      <c r="C7253" s="8"/>
      <c r="D7253" s="8"/>
      <c r="E7253" s="8"/>
      <c r="F7253" s="8"/>
      <c r="G7253" s="8"/>
      <c r="H7253" s="8"/>
      <c r="I7253" s="8"/>
    </row>
    <row r="7254" spans="1:9" ht="14.25" customHeight="1">
      <c r="A7254" s="7"/>
      <c r="B7254" s="8"/>
      <c r="C7254" s="8"/>
      <c r="D7254" s="8"/>
      <c r="E7254" s="8"/>
      <c r="F7254" s="8"/>
      <c r="G7254" s="8"/>
      <c r="H7254" s="8"/>
      <c r="I7254" s="8"/>
    </row>
    <row r="7255" spans="1:9" ht="14.25" customHeight="1">
      <c r="A7255" s="7"/>
      <c r="B7255" s="8"/>
      <c r="C7255" s="8"/>
      <c r="D7255" s="8"/>
      <c r="E7255" s="8"/>
      <c r="F7255" s="8"/>
      <c r="G7255" s="8"/>
      <c r="H7255" s="8"/>
      <c r="I7255" s="8"/>
    </row>
    <row r="7256" spans="1:9" ht="14.25" customHeight="1">
      <c r="A7256" s="7"/>
      <c r="B7256" s="8"/>
      <c r="C7256" s="8"/>
      <c r="D7256" s="8"/>
      <c r="E7256" s="8"/>
      <c r="F7256" s="8"/>
      <c r="G7256" s="8"/>
      <c r="H7256" s="8"/>
      <c r="I7256" s="8"/>
    </row>
    <row r="7257" spans="1:9" ht="14.25" customHeight="1">
      <c r="A7257" s="7"/>
      <c r="B7257" s="8"/>
      <c r="C7257" s="8"/>
      <c r="D7257" s="8"/>
      <c r="E7257" s="8"/>
      <c r="F7257" s="8"/>
      <c r="G7257" s="8"/>
      <c r="H7257" s="8"/>
      <c r="I7257" s="8"/>
    </row>
    <row r="7258" spans="1:9" ht="14.25" customHeight="1">
      <c r="A7258" s="7"/>
      <c r="B7258" s="8"/>
      <c r="C7258" s="8"/>
      <c r="D7258" s="8"/>
      <c r="E7258" s="8"/>
      <c r="F7258" s="8"/>
      <c r="G7258" s="8"/>
      <c r="H7258" s="8"/>
      <c r="I7258" s="8"/>
    </row>
    <row r="7259" spans="1:9" ht="14.25" customHeight="1">
      <c r="A7259" s="7"/>
      <c r="B7259" s="8"/>
      <c r="C7259" s="8"/>
      <c r="D7259" s="8"/>
      <c r="E7259" s="8"/>
      <c r="F7259" s="8"/>
      <c r="G7259" s="8"/>
      <c r="H7259" s="8"/>
      <c r="I7259" s="8"/>
    </row>
    <row r="7260" spans="1:9" ht="14.25" customHeight="1">
      <c r="A7260" s="7"/>
      <c r="B7260" s="8"/>
      <c r="C7260" s="8"/>
      <c r="D7260" s="8"/>
      <c r="E7260" s="8"/>
      <c r="F7260" s="8"/>
      <c r="G7260" s="8"/>
      <c r="H7260" s="8"/>
      <c r="I7260" s="8"/>
    </row>
    <row r="7261" spans="1:9" ht="14.25" customHeight="1">
      <c r="A7261" s="7"/>
      <c r="B7261" s="8"/>
      <c r="C7261" s="8"/>
      <c r="D7261" s="8"/>
      <c r="E7261" s="8"/>
      <c r="F7261" s="8"/>
      <c r="G7261" s="8"/>
      <c r="H7261" s="8"/>
      <c r="I7261" s="8"/>
    </row>
    <row r="7262" spans="1:9" ht="14.25" customHeight="1">
      <c r="A7262" s="7"/>
      <c r="B7262" s="8"/>
      <c r="C7262" s="8"/>
      <c r="D7262" s="8"/>
      <c r="E7262" s="8"/>
      <c r="F7262" s="8"/>
      <c r="G7262" s="8"/>
      <c r="H7262" s="8"/>
      <c r="I7262" s="8"/>
    </row>
    <row r="7263" spans="1:9" ht="14.25" customHeight="1">
      <c r="A7263" s="7"/>
      <c r="B7263" s="8"/>
      <c r="C7263" s="8"/>
      <c r="D7263" s="8"/>
      <c r="E7263" s="8"/>
      <c r="F7263" s="8"/>
      <c r="G7263" s="8"/>
      <c r="H7263" s="8"/>
      <c r="I7263" s="8"/>
    </row>
    <row r="7264" spans="1:9" ht="14.25" customHeight="1">
      <c r="A7264" s="7"/>
      <c r="B7264" s="8"/>
      <c r="C7264" s="8"/>
      <c r="D7264" s="8"/>
      <c r="E7264" s="8"/>
      <c r="F7264" s="8"/>
      <c r="G7264" s="8"/>
      <c r="H7264" s="8"/>
      <c r="I7264" s="8"/>
    </row>
    <row r="7265" spans="1:9" ht="14.25" customHeight="1">
      <c r="A7265" s="7"/>
      <c r="B7265" s="8"/>
      <c r="C7265" s="8"/>
      <c r="D7265" s="8"/>
      <c r="E7265" s="8"/>
      <c r="F7265" s="8"/>
      <c r="G7265" s="8"/>
      <c r="H7265" s="8"/>
      <c r="I7265" s="8"/>
    </row>
    <row r="7266" spans="1:9" ht="14.25" customHeight="1">
      <c r="A7266" s="7"/>
      <c r="B7266" s="8"/>
      <c r="C7266" s="8"/>
      <c r="D7266" s="8"/>
      <c r="E7266" s="8"/>
      <c r="F7266" s="8"/>
      <c r="G7266" s="8"/>
      <c r="H7266" s="8"/>
      <c r="I7266" s="8"/>
    </row>
    <row r="7267" spans="1:9" ht="14.25" customHeight="1">
      <c r="A7267" s="7"/>
      <c r="B7267" s="8"/>
      <c r="C7267" s="8"/>
      <c r="D7267" s="8"/>
      <c r="E7267" s="8"/>
      <c r="F7267" s="8"/>
      <c r="G7267" s="8"/>
      <c r="H7267" s="8"/>
      <c r="I7267" s="8"/>
    </row>
    <row r="7268" spans="1:9" ht="14.25" customHeight="1">
      <c r="A7268" s="7"/>
      <c r="B7268" s="8"/>
      <c r="C7268" s="8"/>
      <c r="D7268" s="8"/>
      <c r="E7268" s="8"/>
      <c r="F7268" s="8"/>
      <c r="G7268" s="8"/>
      <c r="H7268" s="8"/>
      <c r="I7268" s="8"/>
    </row>
    <row r="7269" spans="1:9" ht="14.25" customHeight="1">
      <c r="A7269" s="7"/>
      <c r="B7269" s="8"/>
      <c r="C7269" s="8"/>
      <c r="D7269" s="8"/>
      <c r="E7269" s="8"/>
      <c r="F7269" s="8"/>
      <c r="G7269" s="8"/>
      <c r="H7269" s="8"/>
      <c r="I7269" s="8"/>
    </row>
    <row r="7270" spans="1:9" ht="14.25" customHeight="1">
      <c r="A7270" s="7"/>
      <c r="B7270" s="8"/>
      <c r="C7270" s="8"/>
      <c r="D7270" s="8"/>
      <c r="E7270" s="8"/>
      <c r="F7270" s="8"/>
      <c r="G7270" s="8"/>
      <c r="H7270" s="8"/>
      <c r="I7270" s="8"/>
    </row>
    <row r="7271" spans="1:9" ht="14.25" customHeight="1">
      <c r="A7271" s="7"/>
      <c r="B7271" s="8"/>
      <c r="C7271" s="8"/>
      <c r="D7271" s="8"/>
      <c r="E7271" s="8"/>
      <c r="F7271" s="8"/>
      <c r="G7271" s="8"/>
      <c r="H7271" s="8"/>
      <c r="I7271" s="8"/>
    </row>
    <row r="7272" spans="1:9" ht="14.25" customHeight="1">
      <c r="A7272" s="7"/>
      <c r="B7272" s="8"/>
      <c r="C7272" s="8"/>
      <c r="D7272" s="8"/>
      <c r="E7272" s="8"/>
      <c r="F7272" s="8"/>
      <c r="G7272" s="8"/>
      <c r="H7272" s="8"/>
      <c r="I7272" s="8"/>
    </row>
    <row r="7273" spans="1:9" ht="14.25" customHeight="1">
      <c r="A7273" s="7"/>
      <c r="B7273" s="8"/>
      <c r="C7273" s="8"/>
      <c r="D7273" s="8"/>
      <c r="E7273" s="8"/>
      <c r="F7273" s="8"/>
      <c r="G7273" s="8"/>
      <c r="H7273" s="8"/>
      <c r="I7273" s="8"/>
    </row>
    <row r="7274" spans="1:9" ht="14.25" customHeight="1">
      <c r="A7274" s="7"/>
      <c r="B7274" s="8"/>
      <c r="C7274" s="8"/>
      <c r="D7274" s="8"/>
      <c r="E7274" s="8"/>
      <c r="F7274" s="8"/>
      <c r="G7274" s="8"/>
      <c r="H7274" s="8"/>
      <c r="I7274" s="8"/>
    </row>
    <row r="7275" spans="1:9" ht="14.25" customHeight="1">
      <c r="A7275" s="7"/>
      <c r="B7275" s="8"/>
      <c r="C7275" s="8"/>
      <c r="D7275" s="8"/>
      <c r="E7275" s="8"/>
      <c r="F7275" s="8"/>
      <c r="G7275" s="8"/>
      <c r="H7275" s="8"/>
      <c r="I7275" s="8"/>
    </row>
    <row r="7276" spans="1:9" ht="14.25" customHeight="1">
      <c r="A7276" s="7"/>
      <c r="B7276" s="8"/>
      <c r="C7276" s="8"/>
      <c r="D7276" s="8"/>
      <c r="E7276" s="8"/>
      <c r="F7276" s="8"/>
      <c r="G7276" s="8"/>
      <c r="H7276" s="8"/>
      <c r="I7276" s="8"/>
    </row>
    <row r="7277" spans="1:9" ht="14.25" customHeight="1">
      <c r="A7277" s="7"/>
      <c r="B7277" s="8"/>
      <c r="C7277" s="8"/>
      <c r="D7277" s="8"/>
      <c r="E7277" s="8"/>
      <c r="F7277" s="8"/>
      <c r="G7277" s="8"/>
      <c r="H7277" s="8"/>
      <c r="I7277" s="8"/>
    </row>
    <row r="7278" spans="1:9" ht="14.25" customHeight="1">
      <c r="A7278" s="7"/>
      <c r="B7278" s="8"/>
      <c r="C7278" s="8"/>
      <c r="D7278" s="8"/>
      <c r="E7278" s="8"/>
      <c r="F7278" s="8"/>
      <c r="G7278" s="8"/>
      <c r="H7278" s="8"/>
      <c r="I7278" s="8"/>
    </row>
    <row r="7279" spans="1:9" ht="14.25" customHeight="1">
      <c r="A7279" s="7"/>
      <c r="B7279" s="8"/>
      <c r="C7279" s="8"/>
      <c r="D7279" s="8"/>
      <c r="E7279" s="8"/>
      <c r="F7279" s="8"/>
      <c r="G7279" s="8"/>
      <c r="H7279" s="8"/>
      <c r="I7279" s="8"/>
    </row>
    <row r="7280" spans="1:9" ht="14.25" customHeight="1">
      <c r="A7280" s="7"/>
      <c r="B7280" s="8"/>
      <c r="C7280" s="8"/>
      <c r="D7280" s="8"/>
      <c r="E7280" s="8"/>
      <c r="F7280" s="8"/>
      <c r="G7280" s="8"/>
      <c r="H7280" s="8"/>
      <c r="I7280" s="8"/>
    </row>
    <row r="7281" spans="1:9" ht="14.25" customHeight="1">
      <c r="A7281" s="7"/>
      <c r="B7281" s="8"/>
      <c r="C7281" s="8"/>
      <c r="D7281" s="8"/>
      <c r="E7281" s="8"/>
      <c r="F7281" s="8"/>
      <c r="G7281" s="8"/>
      <c r="H7281" s="8"/>
      <c r="I7281" s="8"/>
    </row>
    <row r="7282" spans="1:9" ht="14.25" customHeight="1">
      <c r="A7282" s="7"/>
      <c r="B7282" s="8"/>
      <c r="C7282" s="8"/>
      <c r="D7282" s="8"/>
      <c r="E7282" s="8"/>
      <c r="F7282" s="8"/>
      <c r="G7282" s="8"/>
      <c r="H7282" s="8"/>
      <c r="I7282" s="8"/>
    </row>
    <row r="7283" spans="1:9" ht="14.25" customHeight="1">
      <c r="A7283" s="7"/>
      <c r="B7283" s="8"/>
      <c r="C7283" s="8"/>
      <c r="D7283" s="8"/>
      <c r="E7283" s="8"/>
      <c r="F7283" s="8"/>
      <c r="G7283" s="8"/>
      <c r="H7283" s="8"/>
      <c r="I7283" s="8"/>
    </row>
    <row r="7284" spans="1:9" ht="14.25" customHeight="1">
      <c r="A7284" s="7"/>
      <c r="B7284" s="8"/>
      <c r="C7284" s="8"/>
      <c r="D7284" s="8"/>
      <c r="E7284" s="8"/>
      <c r="F7284" s="8"/>
      <c r="G7284" s="8"/>
      <c r="H7284" s="8"/>
      <c r="I7284" s="8"/>
    </row>
    <row r="7285" spans="1:9" ht="14.25" customHeight="1">
      <c r="A7285" s="7"/>
      <c r="B7285" s="8"/>
      <c r="C7285" s="8"/>
      <c r="D7285" s="8"/>
      <c r="E7285" s="8"/>
      <c r="F7285" s="8"/>
      <c r="G7285" s="8"/>
      <c r="H7285" s="8"/>
      <c r="I7285" s="8"/>
    </row>
    <row r="7286" spans="1:9" ht="14.25" customHeight="1">
      <c r="A7286" s="7"/>
      <c r="B7286" s="8"/>
      <c r="C7286" s="8"/>
      <c r="D7286" s="8"/>
      <c r="E7286" s="8"/>
      <c r="F7286" s="8"/>
      <c r="G7286" s="8"/>
      <c r="H7286" s="8"/>
      <c r="I7286" s="8"/>
    </row>
    <row r="7287" spans="1:9" ht="14.25" customHeight="1">
      <c r="A7287" s="7"/>
      <c r="B7287" s="8"/>
      <c r="C7287" s="8"/>
      <c r="D7287" s="8"/>
      <c r="E7287" s="8"/>
      <c r="F7287" s="8"/>
      <c r="G7287" s="8"/>
      <c r="H7287" s="8"/>
      <c r="I7287" s="8"/>
    </row>
    <row r="7288" spans="1:9" ht="14.25" customHeight="1">
      <c r="A7288" s="7"/>
      <c r="B7288" s="8"/>
      <c r="C7288" s="8"/>
      <c r="D7288" s="8"/>
      <c r="E7288" s="8"/>
      <c r="F7288" s="8"/>
      <c r="G7288" s="8"/>
      <c r="H7288" s="8"/>
      <c r="I7288" s="8"/>
    </row>
    <row r="7289" spans="1:9" ht="14.25" customHeight="1">
      <c r="A7289" s="7"/>
      <c r="B7289" s="8"/>
      <c r="C7289" s="8"/>
      <c r="D7289" s="8"/>
      <c r="E7289" s="8"/>
      <c r="F7289" s="8"/>
      <c r="G7289" s="8"/>
      <c r="H7289" s="8"/>
      <c r="I7289" s="8"/>
    </row>
    <row r="7290" spans="1:9" ht="14.25" customHeight="1">
      <c r="A7290" s="7"/>
      <c r="B7290" s="8"/>
      <c r="C7290" s="8"/>
      <c r="D7290" s="8"/>
      <c r="E7290" s="8"/>
      <c r="F7290" s="8"/>
      <c r="G7290" s="8"/>
      <c r="H7290" s="8"/>
      <c r="I7290" s="8"/>
    </row>
    <row r="7291" spans="1:9" ht="14.25" customHeight="1">
      <c r="A7291" s="7"/>
      <c r="B7291" s="8"/>
      <c r="C7291" s="8"/>
      <c r="D7291" s="8"/>
      <c r="E7291" s="8"/>
      <c r="F7291" s="8"/>
      <c r="G7291" s="8"/>
      <c r="H7291" s="8"/>
      <c r="I7291" s="8"/>
    </row>
    <row r="7292" spans="1:9" ht="14.25" customHeight="1">
      <c r="A7292" s="7"/>
      <c r="B7292" s="8"/>
      <c r="C7292" s="8"/>
      <c r="D7292" s="8"/>
      <c r="E7292" s="8"/>
      <c r="F7292" s="8"/>
      <c r="G7292" s="8"/>
      <c r="H7292" s="8"/>
      <c r="I7292" s="8"/>
    </row>
    <row r="7293" spans="1:9" ht="14.25" customHeight="1">
      <c r="A7293" s="7"/>
      <c r="B7293" s="8"/>
      <c r="C7293" s="8"/>
      <c r="D7293" s="8"/>
      <c r="E7293" s="8"/>
      <c r="F7293" s="8"/>
      <c r="G7293" s="8"/>
      <c r="H7293" s="8"/>
      <c r="I7293" s="8"/>
    </row>
    <row r="7294" spans="1:9" ht="14.25" customHeight="1">
      <c r="A7294" s="7"/>
      <c r="B7294" s="8"/>
      <c r="C7294" s="8"/>
      <c r="D7294" s="8"/>
      <c r="E7294" s="8"/>
      <c r="F7294" s="8"/>
      <c r="G7294" s="8"/>
      <c r="H7294" s="8"/>
      <c r="I7294" s="8"/>
    </row>
    <row r="7295" spans="1:9" ht="14.25" customHeight="1">
      <c r="A7295" s="7"/>
      <c r="B7295" s="8"/>
      <c r="C7295" s="8"/>
      <c r="D7295" s="8"/>
      <c r="E7295" s="8"/>
      <c r="F7295" s="8"/>
      <c r="G7295" s="8"/>
      <c r="H7295" s="8"/>
      <c r="I7295" s="8"/>
    </row>
    <row r="7296" spans="1:9" ht="14.25" customHeight="1">
      <c r="A7296" s="7"/>
      <c r="B7296" s="8"/>
      <c r="C7296" s="8"/>
      <c r="D7296" s="8"/>
      <c r="E7296" s="8"/>
      <c r="F7296" s="8"/>
      <c r="G7296" s="8"/>
      <c r="H7296" s="8"/>
      <c r="I7296" s="8"/>
    </row>
    <row r="7297" spans="1:9" ht="14.25" customHeight="1">
      <c r="A7297" s="7"/>
      <c r="B7297" s="8"/>
      <c r="C7297" s="8"/>
      <c r="D7297" s="8"/>
      <c r="E7297" s="8"/>
      <c r="F7297" s="8"/>
      <c r="G7297" s="8"/>
      <c r="H7297" s="8"/>
      <c r="I7297" s="8"/>
    </row>
    <row r="7298" spans="1:9" ht="14.25" customHeight="1">
      <c r="A7298" s="7"/>
      <c r="B7298" s="8"/>
      <c r="C7298" s="8"/>
      <c r="D7298" s="8"/>
      <c r="E7298" s="8"/>
      <c r="F7298" s="8"/>
      <c r="G7298" s="8"/>
      <c r="H7298" s="8"/>
      <c r="I7298" s="8"/>
    </row>
    <row r="7299" spans="1:9" ht="14.25" customHeight="1">
      <c r="A7299" s="7"/>
      <c r="B7299" s="8"/>
      <c r="C7299" s="8"/>
      <c r="D7299" s="8"/>
      <c r="E7299" s="8"/>
      <c r="F7299" s="8"/>
      <c r="G7299" s="8"/>
      <c r="H7299" s="8"/>
      <c r="I7299" s="8"/>
    </row>
    <row r="7300" spans="1:9" ht="14.25" customHeight="1">
      <c r="A7300" s="7"/>
      <c r="B7300" s="8"/>
      <c r="C7300" s="8"/>
      <c r="D7300" s="8"/>
      <c r="E7300" s="8"/>
      <c r="F7300" s="8"/>
      <c r="G7300" s="8"/>
      <c r="H7300" s="8"/>
      <c r="I7300" s="8"/>
    </row>
    <row r="7301" spans="1:9" ht="14.25" customHeight="1">
      <c r="A7301" s="7"/>
      <c r="B7301" s="8"/>
      <c r="C7301" s="8"/>
      <c r="D7301" s="8"/>
      <c r="E7301" s="8"/>
      <c r="F7301" s="8"/>
      <c r="G7301" s="8"/>
      <c r="H7301" s="8"/>
      <c r="I7301" s="8"/>
    </row>
    <row r="7302" spans="1:9" ht="14.25" customHeight="1">
      <c r="A7302" s="7"/>
      <c r="B7302" s="8"/>
      <c r="C7302" s="8"/>
      <c r="D7302" s="8"/>
      <c r="E7302" s="8"/>
      <c r="F7302" s="8"/>
      <c r="G7302" s="8"/>
      <c r="H7302" s="8"/>
      <c r="I7302" s="8"/>
    </row>
    <row r="7303" spans="1:9" ht="14.25" customHeight="1">
      <c r="A7303" s="7"/>
      <c r="B7303" s="8"/>
      <c r="C7303" s="8"/>
      <c r="D7303" s="8"/>
      <c r="E7303" s="8"/>
      <c r="F7303" s="8"/>
      <c r="G7303" s="8"/>
      <c r="H7303" s="8"/>
      <c r="I7303" s="8"/>
    </row>
    <row r="7304" spans="1:9" ht="14.25" customHeight="1">
      <c r="A7304" s="7"/>
      <c r="B7304" s="8"/>
      <c r="C7304" s="8"/>
      <c r="D7304" s="8"/>
      <c r="E7304" s="8"/>
      <c r="F7304" s="8"/>
      <c r="G7304" s="8"/>
      <c r="H7304" s="8"/>
      <c r="I7304" s="8"/>
    </row>
    <row r="7305" spans="1:9" ht="14.25" customHeight="1">
      <c r="A7305" s="7"/>
      <c r="B7305" s="8"/>
      <c r="C7305" s="8"/>
      <c r="D7305" s="8"/>
      <c r="E7305" s="8"/>
      <c r="F7305" s="8"/>
      <c r="G7305" s="8"/>
      <c r="H7305" s="8"/>
      <c r="I7305" s="8"/>
    </row>
    <row r="7306" spans="1:9" ht="14.25" customHeight="1">
      <c r="A7306" s="7"/>
      <c r="B7306" s="8"/>
      <c r="C7306" s="8"/>
      <c r="D7306" s="8"/>
      <c r="E7306" s="8"/>
      <c r="F7306" s="8"/>
      <c r="G7306" s="8"/>
      <c r="H7306" s="8"/>
      <c r="I7306" s="8"/>
    </row>
    <row r="7307" spans="1:9" ht="14.25" customHeight="1">
      <c r="A7307" s="7"/>
      <c r="B7307" s="8"/>
      <c r="C7307" s="8"/>
      <c r="D7307" s="8"/>
      <c r="E7307" s="8"/>
      <c r="F7307" s="8"/>
      <c r="G7307" s="8"/>
      <c r="H7307" s="8"/>
      <c r="I7307" s="8"/>
    </row>
    <row r="7308" spans="1:9" ht="14.25" customHeight="1">
      <c r="A7308" s="7"/>
      <c r="B7308" s="8"/>
      <c r="C7308" s="8"/>
      <c r="D7308" s="8"/>
      <c r="E7308" s="8"/>
      <c r="F7308" s="8"/>
      <c r="G7308" s="8"/>
      <c r="H7308" s="8"/>
      <c r="I7308" s="8"/>
    </row>
    <row r="7309" spans="1:9" ht="14.25" customHeight="1">
      <c r="A7309" s="7"/>
      <c r="B7309" s="8"/>
      <c r="C7309" s="8"/>
      <c r="D7309" s="8"/>
      <c r="E7309" s="8"/>
      <c r="F7309" s="8"/>
      <c r="G7309" s="8"/>
      <c r="H7309" s="8"/>
      <c r="I7309" s="8"/>
    </row>
    <row r="7310" spans="1:9" ht="14.25" customHeight="1">
      <c r="A7310" s="7"/>
      <c r="B7310" s="8"/>
      <c r="C7310" s="8"/>
      <c r="D7310" s="8"/>
      <c r="E7310" s="8"/>
      <c r="F7310" s="8"/>
      <c r="G7310" s="8"/>
      <c r="H7310" s="8"/>
      <c r="I7310" s="8"/>
    </row>
    <row r="7311" spans="1:9" ht="14.25" customHeight="1">
      <c r="A7311" s="7"/>
      <c r="B7311" s="8"/>
      <c r="C7311" s="8"/>
      <c r="D7311" s="8"/>
      <c r="E7311" s="8"/>
      <c r="F7311" s="8"/>
      <c r="G7311" s="8"/>
      <c r="H7311" s="8"/>
      <c r="I7311" s="8"/>
    </row>
    <row r="7312" spans="1:9" ht="14.25" customHeight="1">
      <c r="A7312" s="7"/>
      <c r="B7312" s="8"/>
      <c r="C7312" s="8"/>
      <c r="D7312" s="8"/>
      <c r="E7312" s="8"/>
      <c r="F7312" s="8"/>
      <c r="G7312" s="8"/>
      <c r="H7312" s="8"/>
      <c r="I7312" s="8"/>
    </row>
    <row r="7313" spans="1:9" ht="14.25" customHeight="1">
      <c r="A7313" s="7"/>
      <c r="B7313" s="8"/>
      <c r="C7313" s="8"/>
      <c r="D7313" s="8"/>
      <c r="E7313" s="8"/>
      <c r="F7313" s="8"/>
      <c r="G7313" s="8"/>
      <c r="H7313" s="8"/>
      <c r="I7313" s="8"/>
    </row>
    <row r="7314" spans="1:9" ht="14.25" customHeight="1">
      <c r="A7314" s="7"/>
      <c r="B7314" s="8"/>
      <c r="C7314" s="8"/>
      <c r="D7314" s="8"/>
      <c r="E7314" s="8"/>
      <c r="F7314" s="8"/>
      <c r="G7314" s="8"/>
      <c r="H7314" s="8"/>
      <c r="I7314" s="8"/>
    </row>
    <row r="7315" spans="1:9" ht="14.25" customHeight="1">
      <c r="A7315" s="7"/>
      <c r="B7315" s="8"/>
      <c r="C7315" s="8"/>
      <c r="D7315" s="8"/>
      <c r="E7315" s="8"/>
      <c r="F7315" s="8"/>
      <c r="G7315" s="8"/>
      <c r="H7315" s="8"/>
      <c r="I7315" s="8"/>
    </row>
    <row r="7316" spans="1:9" ht="14.25" customHeight="1">
      <c r="A7316" s="7"/>
      <c r="B7316" s="8"/>
      <c r="C7316" s="8"/>
      <c r="D7316" s="8"/>
      <c r="E7316" s="8"/>
      <c r="F7316" s="8"/>
      <c r="G7316" s="8"/>
      <c r="H7316" s="8"/>
      <c r="I7316" s="8"/>
    </row>
    <row r="7317" spans="1:9" ht="14.25" customHeight="1">
      <c r="A7317" s="7"/>
      <c r="B7317" s="8"/>
      <c r="C7317" s="8"/>
      <c r="D7317" s="8"/>
      <c r="E7317" s="8"/>
      <c r="F7317" s="8"/>
      <c r="G7317" s="8"/>
      <c r="H7317" s="8"/>
      <c r="I7317" s="8"/>
    </row>
    <row r="7318" spans="1:9" ht="14.25" customHeight="1">
      <c r="A7318" s="7"/>
      <c r="B7318" s="8"/>
      <c r="C7318" s="8"/>
      <c r="D7318" s="8"/>
      <c r="E7318" s="8"/>
      <c r="F7318" s="8"/>
      <c r="G7318" s="8"/>
      <c r="H7318" s="8"/>
      <c r="I7318" s="8"/>
    </row>
    <row r="7319" spans="1:9" ht="14.25" customHeight="1">
      <c r="A7319" s="7"/>
      <c r="B7319" s="8"/>
      <c r="C7319" s="8"/>
      <c r="D7319" s="8"/>
      <c r="E7319" s="8"/>
      <c r="F7319" s="8"/>
      <c r="G7319" s="8"/>
      <c r="H7319" s="8"/>
      <c r="I7319" s="8"/>
    </row>
    <row r="7320" spans="1:9" ht="14.25" customHeight="1">
      <c r="A7320" s="7"/>
      <c r="B7320" s="8"/>
      <c r="C7320" s="8"/>
      <c r="D7320" s="8"/>
      <c r="E7320" s="8"/>
      <c r="F7320" s="8"/>
      <c r="G7320" s="8"/>
      <c r="H7320" s="8"/>
      <c r="I7320" s="8"/>
    </row>
    <row r="7321" spans="1:9" ht="14.25" customHeight="1">
      <c r="A7321" s="7"/>
      <c r="B7321" s="8"/>
      <c r="C7321" s="8"/>
      <c r="D7321" s="8"/>
      <c r="E7321" s="8"/>
      <c r="F7321" s="8"/>
      <c r="G7321" s="8"/>
      <c r="H7321" s="8"/>
      <c r="I7321" s="8"/>
    </row>
    <row r="7322" spans="1:9" ht="14.25" customHeight="1">
      <c r="A7322" s="7"/>
      <c r="B7322" s="8"/>
      <c r="C7322" s="8"/>
      <c r="D7322" s="8"/>
      <c r="E7322" s="8"/>
      <c r="F7322" s="8"/>
      <c r="G7322" s="8"/>
      <c r="H7322" s="8"/>
      <c r="I7322" s="8"/>
    </row>
    <row r="7323" spans="1:9" ht="14.25" customHeight="1">
      <c r="A7323" s="7"/>
      <c r="B7323" s="8"/>
      <c r="C7323" s="8"/>
      <c r="D7323" s="8"/>
      <c r="E7323" s="8"/>
      <c r="F7323" s="8"/>
      <c r="G7323" s="8"/>
      <c r="H7323" s="8"/>
      <c r="I7323" s="8"/>
    </row>
    <row r="7324" spans="1:9" ht="14.25" customHeight="1">
      <c r="A7324" s="7"/>
      <c r="B7324" s="8"/>
      <c r="C7324" s="8"/>
      <c r="D7324" s="8"/>
      <c r="E7324" s="8"/>
      <c r="F7324" s="8"/>
      <c r="G7324" s="8"/>
      <c r="H7324" s="8"/>
      <c r="I7324" s="8"/>
    </row>
    <row r="7325" spans="1:9" ht="14.25" customHeight="1">
      <c r="A7325" s="7"/>
      <c r="B7325" s="8"/>
      <c r="C7325" s="8"/>
      <c r="D7325" s="8"/>
      <c r="E7325" s="8"/>
      <c r="F7325" s="8"/>
      <c r="G7325" s="8"/>
      <c r="H7325" s="8"/>
      <c r="I7325" s="8"/>
    </row>
    <row r="7326" spans="1:9" ht="14.25" customHeight="1">
      <c r="A7326" s="7"/>
      <c r="B7326" s="8"/>
      <c r="C7326" s="8"/>
      <c r="D7326" s="8"/>
      <c r="E7326" s="8"/>
      <c r="F7326" s="8"/>
      <c r="G7326" s="8"/>
      <c r="H7326" s="8"/>
      <c r="I7326" s="8"/>
    </row>
    <row r="7327" spans="1:9" ht="14.25" customHeight="1">
      <c r="A7327" s="7"/>
      <c r="B7327" s="8"/>
      <c r="C7327" s="8"/>
      <c r="D7327" s="8"/>
      <c r="E7327" s="8"/>
      <c r="F7327" s="8"/>
      <c r="G7327" s="8"/>
      <c r="H7327" s="8"/>
      <c r="I7327" s="8"/>
    </row>
    <row r="7328" spans="1:9" ht="14.25" customHeight="1">
      <c r="A7328" s="7"/>
      <c r="B7328" s="8"/>
      <c r="C7328" s="8"/>
      <c r="D7328" s="8"/>
      <c r="E7328" s="8"/>
      <c r="F7328" s="8"/>
      <c r="G7328" s="8"/>
      <c r="H7328" s="8"/>
      <c r="I7328" s="8"/>
    </row>
    <row r="7329" spans="1:9" ht="14.25" customHeight="1">
      <c r="A7329" s="7"/>
      <c r="B7329" s="8"/>
      <c r="C7329" s="8"/>
      <c r="D7329" s="8"/>
      <c r="E7329" s="8"/>
      <c r="F7329" s="8"/>
      <c r="G7329" s="8"/>
      <c r="H7329" s="8"/>
      <c r="I7329" s="8"/>
    </row>
    <row r="7330" spans="1:9" ht="14.25" customHeight="1">
      <c r="A7330" s="7"/>
      <c r="B7330" s="8"/>
      <c r="C7330" s="8"/>
      <c r="D7330" s="8"/>
      <c r="E7330" s="8"/>
      <c r="F7330" s="8"/>
      <c r="G7330" s="8"/>
      <c r="H7330" s="8"/>
      <c r="I7330" s="8"/>
    </row>
    <row r="7331" spans="1:9" ht="14.25" customHeight="1">
      <c r="A7331" s="7"/>
      <c r="B7331" s="8"/>
      <c r="C7331" s="8"/>
      <c r="D7331" s="8"/>
      <c r="E7331" s="8"/>
      <c r="F7331" s="8"/>
      <c r="G7331" s="8"/>
      <c r="H7331" s="8"/>
      <c r="I7331" s="8"/>
    </row>
    <row r="7332" spans="1:9" ht="14.25" customHeight="1">
      <c r="A7332" s="7"/>
      <c r="B7332" s="8"/>
      <c r="C7332" s="8"/>
      <c r="D7332" s="8"/>
      <c r="E7332" s="8"/>
      <c r="F7332" s="8"/>
      <c r="G7332" s="8"/>
      <c r="H7332" s="8"/>
      <c r="I7332" s="8"/>
    </row>
    <row r="7333" spans="1:9" ht="14.25" customHeight="1">
      <c r="A7333" s="7"/>
      <c r="B7333" s="8"/>
      <c r="C7333" s="8"/>
      <c r="D7333" s="8"/>
      <c r="E7333" s="8"/>
      <c r="F7333" s="8"/>
      <c r="G7333" s="8"/>
      <c r="H7333" s="8"/>
      <c r="I7333" s="8"/>
    </row>
    <row r="7334" spans="1:9" ht="14.25" customHeight="1">
      <c r="A7334" s="7"/>
      <c r="B7334" s="8"/>
      <c r="C7334" s="8"/>
      <c r="D7334" s="8"/>
      <c r="E7334" s="8"/>
      <c r="F7334" s="8"/>
      <c r="G7334" s="8"/>
      <c r="H7334" s="8"/>
      <c r="I7334" s="8"/>
    </row>
    <row r="7335" spans="1:9" ht="14.25" customHeight="1">
      <c r="A7335" s="7"/>
      <c r="B7335" s="8"/>
      <c r="C7335" s="8"/>
      <c r="D7335" s="8"/>
      <c r="E7335" s="8"/>
      <c r="F7335" s="8"/>
      <c r="G7335" s="8"/>
      <c r="H7335" s="8"/>
      <c r="I7335" s="8"/>
    </row>
    <row r="7336" spans="1:9" ht="14.25" customHeight="1">
      <c r="A7336" s="7"/>
      <c r="B7336" s="8"/>
      <c r="C7336" s="8"/>
      <c r="D7336" s="8"/>
      <c r="E7336" s="8"/>
      <c r="F7336" s="8"/>
      <c r="G7336" s="8"/>
      <c r="H7336" s="8"/>
      <c r="I7336" s="8"/>
    </row>
    <row r="7337" spans="1:9" ht="14.25" customHeight="1">
      <c r="A7337" s="7"/>
      <c r="B7337" s="8"/>
      <c r="C7337" s="8"/>
      <c r="D7337" s="8"/>
      <c r="E7337" s="8"/>
      <c r="F7337" s="8"/>
      <c r="G7337" s="8"/>
      <c r="H7337" s="8"/>
      <c r="I7337" s="8"/>
    </row>
    <row r="7338" spans="1:9" ht="14.25" customHeight="1">
      <c r="A7338" s="7"/>
      <c r="B7338" s="8"/>
      <c r="C7338" s="8"/>
      <c r="D7338" s="8"/>
      <c r="E7338" s="8"/>
      <c r="F7338" s="8"/>
      <c r="G7338" s="8"/>
      <c r="H7338" s="8"/>
      <c r="I7338" s="8"/>
    </row>
    <row r="7339" spans="1:9" ht="14.25" customHeight="1">
      <c r="A7339" s="7"/>
      <c r="B7339" s="8"/>
      <c r="C7339" s="8"/>
      <c r="D7339" s="8"/>
      <c r="E7339" s="8"/>
      <c r="F7339" s="8"/>
      <c r="G7339" s="8"/>
      <c r="H7339" s="8"/>
      <c r="I7339" s="8"/>
    </row>
    <row r="7340" spans="1:9" ht="14.25" customHeight="1">
      <c r="A7340" s="7"/>
      <c r="B7340" s="8"/>
      <c r="C7340" s="8"/>
      <c r="D7340" s="8"/>
      <c r="E7340" s="8"/>
      <c r="F7340" s="8"/>
      <c r="G7340" s="8"/>
      <c r="H7340" s="8"/>
      <c r="I7340" s="8"/>
    </row>
    <row r="7341" spans="1:9" ht="14.25" customHeight="1">
      <c r="A7341" s="7"/>
      <c r="B7341" s="8"/>
      <c r="C7341" s="8"/>
      <c r="D7341" s="8"/>
      <c r="E7341" s="8"/>
      <c r="F7341" s="8"/>
      <c r="G7341" s="8"/>
      <c r="H7341" s="8"/>
      <c r="I7341" s="8"/>
    </row>
    <row r="7342" spans="1:9" ht="14.25" customHeight="1">
      <c r="A7342" s="7"/>
      <c r="B7342" s="8"/>
      <c r="C7342" s="8"/>
      <c r="D7342" s="8"/>
      <c r="E7342" s="8"/>
      <c r="F7342" s="8"/>
      <c r="G7342" s="8"/>
      <c r="H7342" s="8"/>
      <c r="I7342" s="8"/>
    </row>
    <row r="7343" spans="1:9" ht="14.25" customHeight="1">
      <c r="A7343" s="7"/>
      <c r="B7343" s="8"/>
      <c r="C7343" s="8"/>
      <c r="D7343" s="8"/>
      <c r="E7343" s="8"/>
      <c r="F7343" s="8"/>
      <c r="G7343" s="8"/>
      <c r="H7343" s="8"/>
      <c r="I7343" s="8"/>
    </row>
    <row r="7344" spans="1:9" ht="14.25" customHeight="1">
      <c r="A7344" s="7"/>
      <c r="B7344" s="8"/>
      <c r="C7344" s="8"/>
      <c r="D7344" s="8"/>
      <c r="E7344" s="8"/>
      <c r="F7344" s="8"/>
      <c r="G7344" s="8"/>
      <c r="H7344" s="8"/>
      <c r="I7344" s="8"/>
    </row>
    <row r="7345" spans="1:9" ht="14.25" customHeight="1">
      <c r="A7345" s="7"/>
      <c r="B7345" s="8"/>
      <c r="C7345" s="8"/>
      <c r="D7345" s="8"/>
      <c r="E7345" s="8"/>
      <c r="F7345" s="8"/>
      <c r="G7345" s="8"/>
      <c r="H7345" s="8"/>
      <c r="I7345" s="8"/>
    </row>
    <row r="7346" spans="1:9" ht="14.25" customHeight="1">
      <c r="A7346" s="7"/>
      <c r="B7346" s="8"/>
      <c r="C7346" s="8"/>
      <c r="D7346" s="8"/>
      <c r="E7346" s="8"/>
      <c r="F7346" s="8"/>
      <c r="G7346" s="8"/>
      <c r="H7346" s="8"/>
      <c r="I7346" s="8"/>
    </row>
    <row r="7347" spans="1:9" ht="14.25" customHeight="1">
      <c r="A7347" s="7"/>
      <c r="B7347" s="8"/>
      <c r="C7347" s="8"/>
      <c r="D7347" s="8"/>
      <c r="E7347" s="8"/>
      <c r="F7347" s="8"/>
      <c r="G7347" s="8"/>
      <c r="H7347" s="8"/>
      <c r="I7347" s="8"/>
    </row>
    <row r="7348" spans="1:9" ht="14.25" customHeight="1">
      <c r="A7348" s="7"/>
      <c r="B7348" s="8"/>
      <c r="C7348" s="8"/>
      <c r="D7348" s="8"/>
      <c r="E7348" s="8"/>
      <c r="F7348" s="8"/>
      <c r="G7348" s="8"/>
      <c r="H7348" s="8"/>
      <c r="I7348" s="8"/>
    </row>
    <row r="7349" spans="1:9" ht="14.25" customHeight="1">
      <c r="A7349" s="7"/>
      <c r="B7349" s="8"/>
      <c r="C7349" s="8"/>
      <c r="D7349" s="8"/>
      <c r="E7349" s="8"/>
      <c r="F7349" s="8"/>
      <c r="G7349" s="8"/>
      <c r="H7349" s="8"/>
      <c r="I7349" s="8"/>
    </row>
    <row r="7350" spans="1:9" ht="14.25" customHeight="1">
      <c r="A7350" s="7"/>
      <c r="B7350" s="8"/>
      <c r="C7350" s="8"/>
      <c r="D7350" s="8"/>
      <c r="E7350" s="8"/>
      <c r="F7350" s="8"/>
      <c r="G7350" s="8"/>
      <c r="H7350" s="8"/>
      <c r="I7350" s="8"/>
    </row>
    <row r="7351" spans="1:9" ht="14.25" customHeight="1">
      <c r="A7351" s="7"/>
      <c r="B7351" s="8"/>
      <c r="C7351" s="8"/>
      <c r="D7351" s="8"/>
      <c r="E7351" s="8"/>
      <c r="F7351" s="8"/>
      <c r="G7351" s="8"/>
      <c r="H7351" s="8"/>
      <c r="I7351" s="8"/>
    </row>
    <row r="7352" spans="1:9" ht="14.25" customHeight="1">
      <c r="A7352" s="7"/>
      <c r="B7352" s="8"/>
      <c r="C7352" s="8"/>
      <c r="D7352" s="8"/>
      <c r="E7352" s="8"/>
      <c r="F7352" s="8"/>
      <c r="G7352" s="8"/>
      <c r="H7352" s="8"/>
      <c r="I7352" s="8"/>
    </row>
    <row r="7353" spans="1:9" ht="14.25" customHeight="1">
      <c r="A7353" s="7"/>
      <c r="B7353" s="8"/>
      <c r="C7353" s="8"/>
      <c r="D7353" s="8"/>
      <c r="E7353" s="8"/>
      <c r="F7353" s="8"/>
      <c r="G7353" s="8"/>
      <c r="H7353" s="8"/>
      <c r="I7353" s="8"/>
    </row>
    <row r="7354" spans="1:9" ht="14.25" customHeight="1">
      <c r="A7354" s="7"/>
      <c r="B7354" s="8"/>
      <c r="C7354" s="8"/>
      <c r="D7354" s="8"/>
      <c r="E7354" s="8"/>
      <c r="F7354" s="8"/>
      <c r="G7354" s="8"/>
      <c r="H7354" s="8"/>
      <c r="I7354" s="8"/>
    </row>
    <row r="7355" spans="1:9" ht="14.25" customHeight="1">
      <c r="A7355" s="7"/>
      <c r="B7355" s="8"/>
      <c r="C7355" s="8"/>
      <c r="D7355" s="8"/>
      <c r="E7355" s="8"/>
      <c r="F7355" s="8"/>
      <c r="G7355" s="8"/>
      <c r="H7355" s="8"/>
      <c r="I7355" s="8"/>
    </row>
    <row r="7356" spans="1:9" ht="14.25" customHeight="1">
      <c r="A7356" s="7"/>
      <c r="B7356" s="8"/>
      <c r="C7356" s="8"/>
      <c r="D7356" s="8"/>
      <c r="E7356" s="8"/>
      <c r="F7356" s="8"/>
      <c r="G7356" s="8"/>
      <c r="H7356" s="8"/>
      <c r="I7356" s="8"/>
    </row>
    <row r="7357" spans="1:9" ht="14.25" customHeight="1">
      <c r="A7357" s="7"/>
      <c r="B7357" s="8"/>
      <c r="C7357" s="8"/>
      <c r="D7357" s="8"/>
      <c r="E7357" s="8"/>
      <c r="F7357" s="8"/>
      <c r="G7357" s="8"/>
      <c r="H7357" s="8"/>
      <c r="I7357" s="8"/>
    </row>
    <row r="7358" spans="1:9" ht="14.25" customHeight="1">
      <c r="A7358" s="7"/>
      <c r="B7358" s="8"/>
      <c r="C7358" s="8"/>
      <c r="D7358" s="8"/>
      <c r="E7358" s="8"/>
      <c r="F7358" s="8"/>
      <c r="G7358" s="8"/>
      <c r="H7358" s="8"/>
      <c r="I7358" s="8"/>
    </row>
    <row r="7359" spans="1:9" ht="14.25" customHeight="1">
      <c r="A7359" s="7"/>
      <c r="B7359" s="8"/>
      <c r="C7359" s="8"/>
      <c r="D7359" s="8"/>
      <c r="E7359" s="8"/>
      <c r="F7359" s="8"/>
      <c r="G7359" s="8"/>
      <c r="H7359" s="8"/>
      <c r="I7359" s="8"/>
    </row>
    <row r="7360" spans="1:9" ht="14.25" customHeight="1">
      <c r="A7360" s="7"/>
      <c r="B7360" s="8"/>
      <c r="C7360" s="8"/>
      <c r="D7360" s="8"/>
      <c r="E7360" s="8"/>
      <c r="F7360" s="8"/>
      <c r="G7360" s="8"/>
      <c r="H7360" s="8"/>
      <c r="I7360" s="8"/>
    </row>
    <row r="7361" spans="1:9" ht="14.25" customHeight="1">
      <c r="A7361" s="7"/>
      <c r="B7361" s="8"/>
      <c r="C7361" s="8"/>
      <c r="D7361" s="8"/>
      <c r="E7361" s="8"/>
      <c r="F7361" s="8"/>
      <c r="G7361" s="8"/>
      <c r="H7361" s="8"/>
      <c r="I7361" s="8"/>
    </row>
    <row r="7362" spans="1:9" ht="14.25" customHeight="1">
      <c r="A7362" s="7"/>
      <c r="B7362" s="8"/>
      <c r="C7362" s="8"/>
      <c r="D7362" s="8"/>
      <c r="E7362" s="8"/>
      <c r="F7362" s="8"/>
      <c r="G7362" s="8"/>
      <c r="H7362" s="8"/>
      <c r="I7362" s="8"/>
    </row>
    <row r="7363" spans="1:9" ht="14.25" customHeight="1">
      <c r="A7363" s="7"/>
      <c r="B7363" s="8"/>
      <c r="C7363" s="8"/>
      <c r="D7363" s="8"/>
      <c r="E7363" s="8"/>
      <c r="F7363" s="8"/>
      <c r="G7363" s="8"/>
      <c r="H7363" s="8"/>
      <c r="I7363" s="8"/>
    </row>
    <row r="7364" spans="1:9" ht="14.25" customHeight="1">
      <c r="A7364" s="7"/>
      <c r="B7364" s="8"/>
      <c r="C7364" s="8"/>
      <c r="D7364" s="8"/>
      <c r="E7364" s="8"/>
      <c r="F7364" s="8"/>
      <c r="G7364" s="8"/>
      <c r="H7364" s="8"/>
      <c r="I7364" s="8"/>
    </row>
    <row r="7365" spans="1:9" ht="14.25" customHeight="1">
      <c r="A7365" s="7"/>
      <c r="B7365" s="8"/>
      <c r="C7365" s="8"/>
      <c r="D7365" s="8"/>
      <c r="E7365" s="8"/>
      <c r="F7365" s="8"/>
      <c r="G7365" s="8"/>
      <c r="H7365" s="8"/>
      <c r="I7365" s="8"/>
    </row>
    <row r="7366" spans="1:9" ht="14.25" customHeight="1">
      <c r="A7366" s="7"/>
      <c r="B7366" s="8"/>
      <c r="C7366" s="8"/>
      <c r="D7366" s="8"/>
      <c r="E7366" s="8"/>
      <c r="F7366" s="8"/>
      <c r="G7366" s="8"/>
      <c r="H7366" s="8"/>
      <c r="I7366" s="8"/>
    </row>
    <row r="7367" spans="1:9" ht="14.25" customHeight="1">
      <c r="A7367" s="7"/>
      <c r="B7367" s="8"/>
      <c r="C7367" s="8"/>
      <c r="D7367" s="8"/>
      <c r="E7367" s="8"/>
      <c r="F7367" s="8"/>
      <c r="G7367" s="8"/>
      <c r="H7367" s="8"/>
      <c r="I7367" s="8"/>
    </row>
    <row r="7368" spans="1:9" ht="14.25" customHeight="1">
      <c r="A7368" s="7"/>
      <c r="B7368" s="8"/>
      <c r="C7368" s="8"/>
      <c r="D7368" s="8"/>
      <c r="E7368" s="8"/>
      <c r="F7368" s="8"/>
      <c r="G7368" s="8"/>
      <c r="H7368" s="8"/>
      <c r="I7368" s="8"/>
    </row>
    <row r="7369" spans="1:9" ht="14.25" customHeight="1">
      <c r="A7369" s="7"/>
      <c r="B7369" s="8"/>
      <c r="C7369" s="8"/>
      <c r="D7369" s="8"/>
      <c r="E7369" s="8"/>
      <c r="F7369" s="8"/>
      <c r="G7369" s="8"/>
      <c r="H7369" s="8"/>
      <c r="I7369" s="8"/>
    </row>
    <row r="7370" spans="1:9" ht="14.25" customHeight="1">
      <c r="A7370" s="7"/>
      <c r="B7370" s="8"/>
      <c r="C7370" s="8"/>
      <c r="D7370" s="8"/>
      <c r="E7370" s="8"/>
      <c r="F7370" s="8"/>
      <c r="G7370" s="8"/>
      <c r="H7370" s="8"/>
      <c r="I7370" s="8"/>
    </row>
    <row r="7371" spans="1:9" ht="14.25" customHeight="1">
      <c r="A7371" s="7"/>
      <c r="B7371" s="8"/>
      <c r="C7371" s="8"/>
      <c r="D7371" s="8"/>
      <c r="E7371" s="8"/>
      <c r="F7371" s="8"/>
      <c r="G7371" s="8"/>
      <c r="H7371" s="8"/>
      <c r="I7371" s="8"/>
    </row>
    <row r="7372" spans="1:9" ht="14.25" customHeight="1">
      <c r="A7372" s="7"/>
      <c r="B7372" s="8"/>
      <c r="C7372" s="8"/>
      <c r="D7372" s="8"/>
      <c r="E7372" s="8"/>
      <c r="F7372" s="8"/>
      <c r="G7372" s="8"/>
      <c r="H7372" s="8"/>
      <c r="I7372" s="8"/>
    </row>
    <row r="7373" spans="1:9" ht="14.25" customHeight="1">
      <c r="A7373" s="7"/>
      <c r="B7373" s="8"/>
      <c r="C7373" s="8"/>
      <c r="D7373" s="8"/>
      <c r="E7373" s="8"/>
      <c r="F7373" s="8"/>
      <c r="G7373" s="8"/>
      <c r="H7373" s="8"/>
      <c r="I7373" s="8"/>
    </row>
    <row r="7374" spans="1:9" ht="14.25" customHeight="1">
      <c r="A7374" s="7"/>
      <c r="B7374" s="8"/>
      <c r="C7374" s="8"/>
      <c r="D7374" s="8"/>
      <c r="E7374" s="8"/>
      <c r="F7374" s="8"/>
      <c r="G7374" s="8"/>
      <c r="H7374" s="8"/>
      <c r="I7374" s="8"/>
    </row>
    <row r="7375" spans="1:9" ht="14.25" customHeight="1">
      <c r="A7375" s="7"/>
      <c r="B7375" s="8"/>
      <c r="C7375" s="8"/>
      <c r="D7375" s="8"/>
      <c r="E7375" s="8"/>
      <c r="F7375" s="8"/>
      <c r="G7375" s="8"/>
      <c r="H7375" s="8"/>
      <c r="I7375" s="8"/>
    </row>
    <row r="7376" spans="1:9" ht="14.25" customHeight="1">
      <c r="A7376" s="7"/>
      <c r="B7376" s="8"/>
      <c r="C7376" s="8"/>
      <c r="D7376" s="8"/>
      <c r="E7376" s="8"/>
      <c r="F7376" s="8"/>
      <c r="G7376" s="8"/>
      <c r="H7376" s="8"/>
      <c r="I7376" s="8"/>
    </row>
    <row r="7377" spans="1:9" ht="14.25" customHeight="1">
      <c r="A7377" s="7"/>
      <c r="B7377" s="8"/>
      <c r="C7377" s="8"/>
      <c r="D7377" s="8"/>
      <c r="E7377" s="8"/>
      <c r="F7377" s="8"/>
      <c r="G7377" s="8"/>
      <c r="H7377" s="8"/>
      <c r="I7377" s="8"/>
    </row>
    <row r="7378" spans="1:9" ht="14.25" customHeight="1">
      <c r="A7378" s="7"/>
      <c r="B7378" s="8"/>
      <c r="C7378" s="8"/>
      <c r="D7378" s="8"/>
      <c r="E7378" s="8"/>
      <c r="F7378" s="8"/>
      <c r="G7378" s="8"/>
      <c r="H7378" s="8"/>
      <c r="I7378" s="8"/>
    </row>
    <row r="7379" spans="1:9" ht="14.25" customHeight="1">
      <c r="A7379" s="7"/>
      <c r="B7379" s="8"/>
      <c r="C7379" s="8"/>
      <c r="D7379" s="8"/>
      <c r="E7379" s="8"/>
      <c r="F7379" s="8"/>
      <c r="G7379" s="8"/>
      <c r="H7379" s="8"/>
      <c r="I7379" s="8"/>
    </row>
    <row r="7380" spans="1:9" ht="14.25" customHeight="1">
      <c r="A7380" s="7"/>
      <c r="B7380" s="8"/>
      <c r="C7380" s="8"/>
      <c r="D7380" s="8"/>
      <c r="E7380" s="8"/>
      <c r="F7380" s="8"/>
      <c r="G7380" s="8"/>
      <c r="H7380" s="8"/>
      <c r="I7380" s="8"/>
    </row>
    <row r="7381" spans="1:9" ht="14.25" customHeight="1">
      <c r="A7381" s="7"/>
      <c r="B7381" s="8"/>
      <c r="C7381" s="8"/>
      <c r="D7381" s="8"/>
      <c r="E7381" s="8"/>
      <c r="F7381" s="8"/>
      <c r="G7381" s="8"/>
      <c r="H7381" s="8"/>
      <c r="I7381" s="8"/>
    </row>
    <row r="7382" spans="1:9" ht="14.25" customHeight="1">
      <c r="A7382" s="7"/>
      <c r="B7382" s="8"/>
      <c r="C7382" s="8"/>
      <c r="D7382" s="8"/>
      <c r="E7382" s="8"/>
      <c r="F7382" s="8"/>
      <c r="G7382" s="8"/>
      <c r="H7382" s="8"/>
      <c r="I7382" s="8"/>
    </row>
    <row r="7383" spans="1:9" ht="14.25" customHeight="1">
      <c r="A7383" s="7"/>
      <c r="B7383" s="8"/>
      <c r="C7383" s="8"/>
      <c r="D7383" s="8"/>
      <c r="E7383" s="8"/>
      <c r="F7383" s="8"/>
      <c r="G7383" s="8"/>
      <c r="H7383" s="8"/>
      <c r="I7383" s="8"/>
    </row>
    <row r="7384" spans="1:9" ht="14.25" customHeight="1">
      <c r="A7384" s="7"/>
      <c r="B7384" s="8"/>
      <c r="C7384" s="8"/>
      <c r="D7384" s="8"/>
      <c r="E7384" s="8"/>
      <c r="F7384" s="8"/>
      <c r="G7384" s="8"/>
      <c r="H7384" s="8"/>
      <c r="I7384" s="8"/>
    </row>
    <row r="7385" spans="1:9" ht="14.25" customHeight="1">
      <c r="A7385" s="7"/>
      <c r="B7385" s="8"/>
      <c r="C7385" s="8"/>
      <c r="D7385" s="8"/>
      <c r="E7385" s="8"/>
      <c r="F7385" s="8"/>
      <c r="G7385" s="8"/>
      <c r="H7385" s="8"/>
      <c r="I7385" s="8"/>
    </row>
    <row r="7386" spans="1:9" ht="14.25" customHeight="1">
      <c r="A7386" s="7"/>
      <c r="B7386" s="8"/>
      <c r="C7386" s="8"/>
      <c r="D7386" s="8"/>
      <c r="E7386" s="8"/>
      <c r="F7386" s="8"/>
      <c r="G7386" s="8"/>
      <c r="H7386" s="8"/>
      <c r="I7386" s="8"/>
    </row>
    <row r="7387" spans="1:9" ht="14.25" customHeight="1">
      <c r="A7387" s="7"/>
      <c r="B7387" s="8"/>
      <c r="C7387" s="8"/>
      <c r="D7387" s="8"/>
      <c r="E7387" s="8"/>
      <c r="F7387" s="8"/>
      <c r="G7387" s="8"/>
      <c r="H7387" s="8"/>
      <c r="I7387" s="8"/>
    </row>
    <row r="7388" spans="1:9" ht="14.25" customHeight="1">
      <c r="A7388" s="7"/>
      <c r="B7388" s="8"/>
      <c r="C7388" s="8"/>
      <c r="D7388" s="8"/>
      <c r="E7388" s="8"/>
      <c r="F7388" s="8"/>
      <c r="G7388" s="8"/>
      <c r="H7388" s="8"/>
      <c r="I7388" s="8"/>
    </row>
    <row r="7389" spans="1:9" ht="14.25" customHeight="1">
      <c r="A7389" s="7"/>
      <c r="B7389" s="8"/>
      <c r="C7389" s="8"/>
      <c r="D7389" s="8"/>
      <c r="E7389" s="8"/>
      <c r="F7389" s="8"/>
      <c r="G7389" s="8"/>
      <c r="H7389" s="8"/>
      <c r="I7389" s="8"/>
    </row>
    <row r="7390" spans="1:9" ht="14.25" customHeight="1">
      <c r="A7390" s="7"/>
      <c r="B7390" s="8"/>
      <c r="C7390" s="8"/>
      <c r="D7390" s="8"/>
      <c r="E7390" s="8"/>
      <c r="F7390" s="8"/>
      <c r="G7390" s="8"/>
      <c r="H7390" s="8"/>
      <c r="I7390" s="8"/>
    </row>
    <row r="7391" spans="1:9" ht="14.25" customHeight="1">
      <c r="A7391" s="7"/>
      <c r="B7391" s="8"/>
      <c r="C7391" s="8"/>
      <c r="D7391" s="8"/>
      <c r="E7391" s="8"/>
      <c r="F7391" s="8"/>
      <c r="G7391" s="8"/>
      <c r="H7391" s="8"/>
      <c r="I7391" s="8"/>
    </row>
    <row r="7392" spans="1:9" ht="14.25" customHeight="1">
      <c r="A7392" s="7"/>
      <c r="B7392" s="8"/>
      <c r="C7392" s="8"/>
      <c r="D7392" s="8"/>
      <c r="E7392" s="8"/>
      <c r="F7392" s="8"/>
      <c r="G7392" s="8"/>
      <c r="H7392" s="8"/>
      <c r="I7392" s="8"/>
    </row>
    <row r="7393" spans="1:9" ht="14.25" customHeight="1">
      <c r="A7393" s="7"/>
      <c r="B7393" s="8"/>
      <c r="C7393" s="8"/>
      <c r="D7393" s="8"/>
      <c r="E7393" s="8"/>
      <c r="F7393" s="8"/>
      <c r="G7393" s="8"/>
      <c r="H7393" s="8"/>
      <c r="I7393" s="8"/>
    </row>
    <row r="7394" spans="1:9" ht="14.25" customHeight="1">
      <c r="A7394" s="7"/>
      <c r="B7394" s="8"/>
      <c r="C7394" s="8"/>
      <c r="D7394" s="8"/>
      <c r="E7394" s="8"/>
      <c r="F7394" s="8"/>
      <c r="G7394" s="8"/>
      <c r="H7394" s="8"/>
      <c r="I7394" s="8"/>
    </row>
    <row r="7395" spans="1:9" ht="14.25" customHeight="1">
      <c r="A7395" s="7"/>
      <c r="B7395" s="8"/>
      <c r="C7395" s="8"/>
      <c r="D7395" s="8"/>
      <c r="E7395" s="8"/>
      <c r="F7395" s="8"/>
      <c r="G7395" s="8"/>
      <c r="H7395" s="8"/>
      <c r="I7395" s="8"/>
    </row>
    <row r="7396" spans="1:9" ht="14.25" customHeight="1">
      <c r="A7396" s="7"/>
      <c r="B7396" s="8"/>
      <c r="C7396" s="8"/>
      <c r="D7396" s="8"/>
      <c r="E7396" s="8"/>
      <c r="F7396" s="8"/>
      <c r="G7396" s="8"/>
      <c r="H7396" s="8"/>
      <c r="I7396" s="8"/>
    </row>
    <row r="7397" spans="1:9" ht="14.25" customHeight="1">
      <c r="A7397" s="7"/>
      <c r="B7397" s="8"/>
      <c r="C7397" s="8"/>
      <c r="D7397" s="8"/>
      <c r="E7397" s="8"/>
      <c r="F7397" s="8"/>
      <c r="G7397" s="8"/>
      <c r="H7397" s="8"/>
      <c r="I7397" s="8"/>
    </row>
    <row r="7398" spans="1:9" ht="14.25" customHeight="1">
      <c r="A7398" s="7"/>
      <c r="B7398" s="8"/>
      <c r="C7398" s="8"/>
      <c r="D7398" s="8"/>
      <c r="E7398" s="8"/>
      <c r="F7398" s="8"/>
      <c r="G7398" s="8"/>
      <c r="H7398" s="8"/>
      <c r="I7398" s="8"/>
    </row>
    <row r="7399" spans="1:9" ht="14.25" customHeight="1">
      <c r="A7399" s="7"/>
      <c r="B7399" s="8"/>
      <c r="C7399" s="8"/>
      <c r="D7399" s="8"/>
      <c r="E7399" s="8"/>
      <c r="F7399" s="8"/>
      <c r="G7399" s="8"/>
      <c r="H7399" s="8"/>
      <c r="I7399" s="8"/>
    </row>
    <row r="7400" spans="1:9" ht="14.25" customHeight="1">
      <c r="A7400" s="7"/>
      <c r="B7400" s="8"/>
      <c r="C7400" s="8"/>
      <c r="D7400" s="8"/>
      <c r="E7400" s="8"/>
      <c r="F7400" s="8"/>
      <c r="G7400" s="8"/>
      <c r="H7400" s="8"/>
      <c r="I7400" s="8"/>
    </row>
    <row r="7401" spans="1:9" ht="14.25" customHeight="1">
      <c r="A7401" s="7"/>
      <c r="B7401" s="8"/>
      <c r="C7401" s="8"/>
      <c r="D7401" s="8"/>
      <c r="E7401" s="8"/>
      <c r="F7401" s="8"/>
      <c r="G7401" s="8"/>
      <c r="H7401" s="8"/>
      <c r="I7401" s="8"/>
    </row>
    <row r="7402" spans="1:9" ht="14.25" customHeight="1">
      <c r="A7402" s="7"/>
      <c r="B7402" s="8"/>
      <c r="C7402" s="8"/>
      <c r="D7402" s="8"/>
      <c r="E7402" s="8"/>
      <c r="F7402" s="8"/>
      <c r="G7402" s="8"/>
      <c r="H7402" s="8"/>
      <c r="I7402" s="8"/>
    </row>
    <row r="7403" spans="1:9" ht="14.25" customHeight="1">
      <c r="A7403" s="7"/>
      <c r="B7403" s="8"/>
      <c r="C7403" s="8"/>
      <c r="D7403" s="8"/>
      <c r="E7403" s="8"/>
      <c r="F7403" s="8"/>
      <c r="G7403" s="8"/>
      <c r="H7403" s="8"/>
      <c r="I7403" s="8"/>
    </row>
    <row r="7404" spans="1:9" ht="14.25" customHeight="1">
      <c r="A7404" s="7"/>
      <c r="B7404" s="8"/>
      <c r="C7404" s="8"/>
      <c r="D7404" s="8"/>
      <c r="E7404" s="8"/>
      <c r="F7404" s="8"/>
      <c r="G7404" s="8"/>
      <c r="H7404" s="8"/>
      <c r="I7404" s="8"/>
    </row>
    <row r="7405" spans="1:9" ht="14.25" customHeight="1">
      <c r="A7405" s="7"/>
      <c r="B7405" s="8"/>
      <c r="C7405" s="8"/>
      <c r="D7405" s="8"/>
      <c r="E7405" s="8"/>
      <c r="F7405" s="8"/>
      <c r="G7405" s="8"/>
      <c r="H7405" s="8"/>
      <c r="I7405" s="8"/>
    </row>
    <row r="7406" spans="1:9" ht="14.25" customHeight="1">
      <c r="A7406" s="7"/>
      <c r="B7406" s="8"/>
      <c r="C7406" s="8"/>
      <c r="D7406" s="8"/>
      <c r="E7406" s="8"/>
      <c r="F7406" s="8"/>
      <c r="G7406" s="8"/>
      <c r="H7406" s="8"/>
      <c r="I7406" s="8"/>
    </row>
    <row r="7407" spans="1:9" ht="14.25" customHeight="1">
      <c r="A7407" s="7"/>
      <c r="B7407" s="8"/>
      <c r="C7407" s="8"/>
      <c r="D7407" s="8"/>
      <c r="E7407" s="8"/>
      <c r="F7407" s="8"/>
      <c r="G7407" s="8"/>
      <c r="H7407" s="8"/>
      <c r="I7407" s="8"/>
    </row>
    <row r="7408" spans="1:9" ht="14.25" customHeight="1">
      <c r="A7408" s="7"/>
      <c r="B7408" s="8"/>
      <c r="C7408" s="8"/>
      <c r="D7408" s="8"/>
      <c r="E7408" s="8"/>
      <c r="F7408" s="8"/>
      <c r="G7408" s="8"/>
      <c r="H7408" s="8"/>
      <c r="I7408" s="8"/>
    </row>
    <row r="7409" spans="1:9" ht="14.25" customHeight="1">
      <c r="A7409" s="7"/>
      <c r="B7409" s="8"/>
      <c r="C7409" s="8"/>
      <c r="D7409" s="8"/>
      <c r="E7409" s="8"/>
      <c r="F7409" s="8"/>
      <c r="G7409" s="8"/>
      <c r="H7409" s="8"/>
      <c r="I7409" s="8"/>
    </row>
    <row r="7410" spans="1:9" ht="14.25" customHeight="1">
      <c r="A7410" s="7"/>
      <c r="B7410" s="8"/>
      <c r="C7410" s="8"/>
      <c r="D7410" s="8"/>
      <c r="E7410" s="8"/>
      <c r="F7410" s="8"/>
      <c r="G7410" s="8"/>
      <c r="H7410" s="8"/>
      <c r="I7410" s="8"/>
    </row>
    <row r="7411" spans="1:9" ht="14.25" customHeight="1">
      <c r="A7411" s="7"/>
      <c r="B7411" s="8"/>
      <c r="C7411" s="8"/>
      <c r="D7411" s="8"/>
      <c r="E7411" s="8"/>
      <c r="F7411" s="8"/>
      <c r="G7411" s="8"/>
      <c r="H7411" s="8"/>
      <c r="I7411" s="8"/>
    </row>
    <row r="7412" spans="1:9" ht="14.25" customHeight="1">
      <c r="A7412" s="7"/>
      <c r="B7412" s="8"/>
      <c r="C7412" s="8"/>
      <c r="D7412" s="8"/>
      <c r="E7412" s="8"/>
      <c r="F7412" s="8"/>
      <c r="G7412" s="8"/>
      <c r="H7412" s="8"/>
      <c r="I7412" s="8"/>
    </row>
    <row r="7413" spans="1:9" ht="14.25" customHeight="1">
      <c r="A7413" s="7"/>
      <c r="B7413" s="8"/>
      <c r="C7413" s="8"/>
      <c r="D7413" s="8"/>
      <c r="E7413" s="8"/>
      <c r="F7413" s="8"/>
      <c r="G7413" s="8"/>
      <c r="H7413" s="8"/>
      <c r="I7413" s="8"/>
    </row>
    <row r="7414" spans="1:9" ht="14.25" customHeight="1">
      <c r="A7414" s="7"/>
      <c r="B7414" s="8"/>
      <c r="C7414" s="8"/>
      <c r="D7414" s="8"/>
      <c r="E7414" s="8"/>
      <c r="F7414" s="8"/>
      <c r="G7414" s="8"/>
      <c r="H7414" s="8"/>
      <c r="I7414" s="8"/>
    </row>
    <row r="7415" spans="1:9" ht="14.25" customHeight="1">
      <c r="A7415" s="7"/>
      <c r="B7415" s="8"/>
      <c r="C7415" s="8"/>
      <c r="D7415" s="8"/>
      <c r="E7415" s="8"/>
      <c r="F7415" s="8"/>
      <c r="G7415" s="8"/>
      <c r="H7415" s="8"/>
      <c r="I7415" s="8"/>
    </row>
    <row r="7416" spans="1:9" ht="14.25" customHeight="1">
      <c r="A7416" s="7"/>
      <c r="B7416" s="8"/>
      <c r="C7416" s="8"/>
      <c r="D7416" s="8"/>
      <c r="E7416" s="8"/>
      <c r="F7416" s="8"/>
      <c r="G7416" s="8"/>
      <c r="H7416" s="8"/>
      <c r="I7416" s="8"/>
    </row>
    <row r="7417" spans="1:9" ht="14.25" customHeight="1">
      <c r="A7417" s="7"/>
      <c r="B7417" s="8"/>
      <c r="C7417" s="8"/>
      <c r="D7417" s="8"/>
      <c r="E7417" s="8"/>
      <c r="F7417" s="8"/>
      <c r="G7417" s="8"/>
      <c r="H7417" s="8"/>
      <c r="I7417" s="8"/>
    </row>
    <row r="7418" spans="1:9" ht="14.25" customHeight="1">
      <c r="A7418" s="7"/>
      <c r="B7418" s="8"/>
      <c r="C7418" s="8"/>
      <c r="D7418" s="8"/>
      <c r="E7418" s="8"/>
      <c r="F7418" s="8"/>
      <c r="G7418" s="8"/>
      <c r="H7418" s="8"/>
      <c r="I7418" s="8"/>
    </row>
    <row r="7419" spans="1:9" ht="14.25" customHeight="1">
      <c r="A7419" s="7"/>
      <c r="B7419" s="8"/>
      <c r="C7419" s="8"/>
      <c r="D7419" s="8"/>
      <c r="E7419" s="8"/>
      <c r="F7419" s="8"/>
      <c r="G7419" s="8"/>
      <c r="H7419" s="8"/>
      <c r="I7419" s="8"/>
    </row>
    <row r="7420" spans="1:9" ht="14.25" customHeight="1">
      <c r="A7420" s="7"/>
      <c r="B7420" s="8"/>
      <c r="C7420" s="8"/>
      <c r="D7420" s="8"/>
      <c r="E7420" s="8"/>
      <c r="F7420" s="8"/>
      <c r="G7420" s="8"/>
      <c r="H7420" s="8"/>
      <c r="I7420" s="8"/>
    </row>
    <row r="7421" spans="1:9" ht="14.25" customHeight="1">
      <c r="A7421" s="7"/>
      <c r="B7421" s="8"/>
      <c r="C7421" s="8"/>
      <c r="D7421" s="8"/>
      <c r="E7421" s="8"/>
      <c r="F7421" s="8"/>
      <c r="G7421" s="8"/>
      <c r="H7421" s="8"/>
      <c r="I7421" s="8"/>
    </row>
    <row r="7422" spans="1:9" ht="14.25" customHeight="1">
      <c r="A7422" s="7"/>
      <c r="B7422" s="8"/>
      <c r="C7422" s="8"/>
      <c r="D7422" s="8"/>
      <c r="E7422" s="8"/>
      <c r="F7422" s="8"/>
      <c r="G7422" s="8"/>
      <c r="H7422" s="8"/>
      <c r="I7422" s="8"/>
    </row>
    <row r="7423" spans="1:9" ht="14.25" customHeight="1">
      <c r="A7423" s="7"/>
      <c r="B7423" s="8"/>
      <c r="C7423" s="8"/>
      <c r="D7423" s="8"/>
      <c r="E7423" s="8"/>
      <c r="F7423" s="8"/>
      <c r="G7423" s="8"/>
      <c r="H7423" s="8"/>
      <c r="I7423" s="8"/>
    </row>
    <row r="7424" spans="1:9" ht="14.25" customHeight="1">
      <c r="A7424" s="7"/>
      <c r="B7424" s="8"/>
      <c r="C7424" s="8"/>
      <c r="D7424" s="8"/>
      <c r="E7424" s="8"/>
      <c r="F7424" s="8"/>
      <c r="G7424" s="8"/>
      <c r="H7424" s="8"/>
      <c r="I7424" s="8"/>
    </row>
    <row r="7425" spans="1:9" ht="14.25" customHeight="1">
      <c r="A7425" s="7"/>
      <c r="B7425" s="8"/>
      <c r="C7425" s="8"/>
      <c r="D7425" s="8"/>
      <c r="E7425" s="8"/>
      <c r="F7425" s="8"/>
      <c r="G7425" s="8"/>
      <c r="H7425" s="8"/>
      <c r="I7425" s="8"/>
    </row>
    <row r="7426" spans="1:9" ht="14.25" customHeight="1">
      <c r="A7426" s="7"/>
      <c r="B7426" s="8"/>
      <c r="C7426" s="8"/>
      <c r="D7426" s="8"/>
      <c r="E7426" s="8"/>
      <c r="F7426" s="8"/>
      <c r="G7426" s="8"/>
      <c r="H7426" s="8"/>
      <c r="I7426" s="8"/>
    </row>
    <row r="7427" spans="1:9" ht="14.25" customHeight="1">
      <c r="A7427" s="7"/>
      <c r="B7427" s="8"/>
      <c r="C7427" s="8"/>
      <c r="D7427" s="8"/>
      <c r="E7427" s="8"/>
      <c r="F7427" s="8"/>
      <c r="G7427" s="8"/>
      <c r="H7427" s="8"/>
      <c r="I7427" s="8"/>
    </row>
    <row r="7428" spans="1:9" ht="14.25" customHeight="1">
      <c r="A7428" s="7"/>
      <c r="B7428" s="8"/>
      <c r="C7428" s="8"/>
      <c r="D7428" s="8"/>
      <c r="E7428" s="8"/>
      <c r="F7428" s="8"/>
      <c r="G7428" s="8"/>
      <c r="H7428" s="8"/>
      <c r="I7428" s="8"/>
    </row>
    <row r="7429" spans="1:9" ht="14.25" customHeight="1">
      <c r="A7429" s="7"/>
      <c r="B7429" s="8"/>
      <c r="C7429" s="8"/>
      <c r="D7429" s="8"/>
      <c r="E7429" s="8"/>
      <c r="F7429" s="8"/>
      <c r="G7429" s="8"/>
      <c r="H7429" s="8"/>
      <c r="I7429" s="8"/>
    </row>
    <row r="7430" spans="1:9" ht="14.25" customHeight="1">
      <c r="A7430" s="7"/>
      <c r="B7430" s="8"/>
      <c r="C7430" s="8"/>
      <c r="D7430" s="8"/>
      <c r="E7430" s="8"/>
      <c r="F7430" s="8"/>
      <c r="G7430" s="8"/>
      <c r="H7430" s="8"/>
      <c r="I7430" s="8"/>
    </row>
    <row r="7431" spans="1:9" ht="14.25" customHeight="1">
      <c r="A7431" s="7"/>
      <c r="B7431" s="8"/>
      <c r="C7431" s="8"/>
      <c r="D7431" s="8"/>
      <c r="E7431" s="8"/>
      <c r="F7431" s="8"/>
      <c r="G7431" s="8"/>
      <c r="H7431" s="8"/>
      <c r="I7431" s="8"/>
    </row>
    <row r="7432" spans="1:9" ht="14.25" customHeight="1">
      <c r="A7432" s="7"/>
      <c r="B7432" s="8"/>
      <c r="C7432" s="8"/>
      <c r="D7432" s="8"/>
      <c r="E7432" s="8"/>
      <c r="F7432" s="8"/>
      <c r="G7432" s="8"/>
      <c r="H7432" s="8"/>
      <c r="I7432" s="8"/>
    </row>
    <row r="7433" spans="1:9" ht="14.25" customHeight="1">
      <c r="A7433" s="7"/>
      <c r="B7433" s="8"/>
      <c r="C7433" s="8"/>
      <c r="D7433" s="8"/>
      <c r="E7433" s="8"/>
      <c r="F7433" s="8"/>
      <c r="G7433" s="8"/>
      <c r="H7433" s="8"/>
      <c r="I7433" s="8"/>
    </row>
    <row r="7434" spans="1:9" ht="14.25" customHeight="1">
      <c r="A7434" s="7"/>
      <c r="B7434" s="8"/>
      <c r="C7434" s="8"/>
      <c r="D7434" s="8"/>
      <c r="E7434" s="8"/>
      <c r="F7434" s="8"/>
      <c r="G7434" s="8"/>
      <c r="H7434" s="8"/>
      <c r="I7434" s="8"/>
    </row>
    <row r="7435" spans="1:9" ht="14.25" customHeight="1">
      <c r="A7435" s="7"/>
      <c r="B7435" s="8"/>
      <c r="C7435" s="8"/>
      <c r="D7435" s="8"/>
      <c r="E7435" s="8"/>
      <c r="F7435" s="8"/>
      <c r="G7435" s="8"/>
      <c r="H7435" s="8"/>
      <c r="I7435" s="8"/>
    </row>
    <row r="7436" spans="1:9" ht="14.25" customHeight="1">
      <c r="A7436" s="7"/>
      <c r="B7436" s="8"/>
      <c r="C7436" s="8"/>
      <c r="D7436" s="8"/>
      <c r="E7436" s="8"/>
      <c r="F7436" s="8"/>
      <c r="G7436" s="8"/>
      <c r="H7436" s="8"/>
      <c r="I7436" s="8"/>
    </row>
    <row r="7437" spans="1:9" ht="14.25" customHeight="1">
      <c r="A7437" s="7"/>
      <c r="B7437" s="8"/>
      <c r="C7437" s="8"/>
      <c r="D7437" s="8"/>
      <c r="E7437" s="8"/>
      <c r="F7437" s="8"/>
      <c r="G7437" s="8"/>
      <c r="H7437" s="8"/>
      <c r="I7437" s="8"/>
    </row>
    <row r="7438" spans="1:9" ht="14.25" customHeight="1">
      <c r="A7438" s="7"/>
      <c r="B7438" s="8"/>
      <c r="C7438" s="8"/>
      <c r="D7438" s="8"/>
      <c r="E7438" s="8"/>
      <c r="F7438" s="8"/>
      <c r="G7438" s="8"/>
      <c r="H7438" s="8"/>
      <c r="I7438" s="8"/>
    </row>
    <row r="7439" spans="1:9" ht="14.25" customHeight="1">
      <c r="A7439" s="7"/>
      <c r="B7439" s="8"/>
      <c r="C7439" s="8"/>
      <c r="D7439" s="8"/>
      <c r="E7439" s="8"/>
      <c r="F7439" s="8"/>
      <c r="G7439" s="8"/>
      <c r="H7439" s="8"/>
      <c r="I7439" s="8"/>
    </row>
    <row r="7440" spans="1:9" ht="14.25" customHeight="1">
      <c r="A7440" s="7"/>
      <c r="B7440" s="8"/>
      <c r="C7440" s="8"/>
      <c r="D7440" s="8"/>
      <c r="E7440" s="8"/>
      <c r="F7440" s="8"/>
      <c r="G7440" s="8"/>
      <c r="H7440" s="8"/>
      <c r="I7440" s="8"/>
    </row>
    <row r="7441" spans="1:9" ht="14.25" customHeight="1">
      <c r="A7441" s="7"/>
      <c r="B7441" s="8"/>
      <c r="C7441" s="8"/>
      <c r="D7441" s="8"/>
      <c r="E7441" s="8"/>
      <c r="F7441" s="8"/>
      <c r="G7441" s="8"/>
      <c r="H7441" s="8"/>
      <c r="I7441" s="8"/>
    </row>
    <row r="7442" spans="1:9" ht="14.25" customHeight="1">
      <c r="A7442" s="7"/>
      <c r="B7442" s="8"/>
      <c r="C7442" s="8"/>
      <c r="D7442" s="8"/>
      <c r="E7442" s="8"/>
      <c r="F7442" s="8"/>
      <c r="G7442" s="8"/>
      <c r="H7442" s="8"/>
      <c r="I7442" s="8"/>
    </row>
    <row r="7443" spans="1:9" ht="14.25" customHeight="1">
      <c r="A7443" s="7"/>
      <c r="B7443" s="8"/>
      <c r="C7443" s="8"/>
      <c r="D7443" s="8"/>
      <c r="E7443" s="8"/>
      <c r="F7443" s="8"/>
      <c r="G7443" s="8"/>
      <c r="H7443" s="8"/>
      <c r="I7443" s="8"/>
    </row>
    <row r="7444" spans="1:9" ht="14.25" customHeight="1">
      <c r="A7444" s="7"/>
      <c r="B7444" s="8"/>
      <c r="C7444" s="8"/>
      <c r="D7444" s="8"/>
      <c r="E7444" s="8"/>
      <c r="F7444" s="8"/>
      <c r="G7444" s="8"/>
      <c r="H7444" s="8"/>
      <c r="I7444" s="8"/>
    </row>
    <row r="7445" spans="1:9" ht="14.25" customHeight="1">
      <c r="A7445" s="7"/>
      <c r="B7445" s="8"/>
      <c r="C7445" s="8"/>
      <c r="D7445" s="8"/>
      <c r="E7445" s="8"/>
      <c r="F7445" s="8"/>
      <c r="G7445" s="8"/>
      <c r="H7445" s="8"/>
      <c r="I7445" s="8"/>
    </row>
    <row r="7446" spans="1:9" ht="14.25" customHeight="1">
      <c r="A7446" s="7"/>
      <c r="B7446" s="8"/>
      <c r="C7446" s="8"/>
      <c r="D7446" s="8"/>
      <c r="E7446" s="8"/>
      <c r="F7446" s="8"/>
      <c r="G7446" s="8"/>
      <c r="H7446" s="8"/>
      <c r="I7446" s="8"/>
    </row>
    <row r="7447" spans="1:9" ht="14.25" customHeight="1">
      <c r="A7447" s="7"/>
      <c r="B7447" s="8"/>
      <c r="C7447" s="8"/>
      <c r="D7447" s="8"/>
      <c r="E7447" s="8"/>
      <c r="F7447" s="8"/>
      <c r="G7447" s="8"/>
      <c r="H7447" s="8"/>
      <c r="I7447" s="8"/>
    </row>
    <row r="7448" spans="1:9" ht="14.25" customHeight="1">
      <c r="A7448" s="7"/>
      <c r="B7448" s="8"/>
      <c r="C7448" s="8"/>
      <c r="D7448" s="8"/>
      <c r="E7448" s="8"/>
      <c r="F7448" s="8"/>
      <c r="G7448" s="8"/>
      <c r="H7448" s="8"/>
      <c r="I7448" s="8"/>
    </row>
    <row r="7449" spans="1:9" ht="14.25" customHeight="1">
      <c r="A7449" s="7"/>
      <c r="B7449" s="8"/>
      <c r="C7449" s="8"/>
      <c r="D7449" s="8"/>
      <c r="E7449" s="8"/>
      <c r="F7449" s="8"/>
      <c r="G7449" s="8"/>
      <c r="H7449" s="8"/>
      <c r="I7449" s="8"/>
    </row>
    <row r="7450" spans="1:9" ht="14.25" customHeight="1">
      <c r="A7450" s="7"/>
      <c r="B7450" s="8"/>
      <c r="C7450" s="8"/>
      <c r="D7450" s="8"/>
      <c r="E7450" s="8"/>
      <c r="F7450" s="8"/>
      <c r="G7450" s="8"/>
      <c r="H7450" s="8"/>
      <c r="I7450" s="8"/>
    </row>
    <row r="7451" spans="1:9" ht="14.25" customHeight="1">
      <c r="A7451" s="7"/>
      <c r="B7451" s="8"/>
      <c r="C7451" s="8"/>
      <c r="D7451" s="8"/>
      <c r="E7451" s="8"/>
      <c r="F7451" s="8"/>
      <c r="G7451" s="8"/>
      <c r="H7451" s="8"/>
      <c r="I7451" s="8"/>
    </row>
    <row r="7452" spans="1:9" ht="14.25" customHeight="1">
      <c r="A7452" s="7"/>
      <c r="B7452" s="8"/>
      <c r="C7452" s="8"/>
      <c r="D7452" s="8"/>
      <c r="E7452" s="8"/>
      <c r="F7452" s="8"/>
      <c r="G7452" s="8"/>
      <c r="H7452" s="8"/>
      <c r="I7452" s="8"/>
    </row>
    <row r="7453" spans="1:9" ht="14.25" customHeight="1">
      <c r="A7453" s="7"/>
      <c r="B7453" s="8"/>
      <c r="C7453" s="8"/>
      <c r="D7453" s="8"/>
      <c r="E7453" s="8"/>
      <c r="F7453" s="8"/>
      <c r="G7453" s="8"/>
      <c r="H7453" s="8"/>
      <c r="I7453" s="8"/>
    </row>
    <row r="7454" spans="1:9" ht="14.25" customHeight="1">
      <c r="A7454" s="7"/>
      <c r="B7454" s="8"/>
      <c r="C7454" s="8"/>
      <c r="D7454" s="8"/>
      <c r="E7454" s="8"/>
      <c r="F7454" s="8"/>
      <c r="G7454" s="8"/>
      <c r="H7454" s="8"/>
      <c r="I7454" s="8"/>
    </row>
    <row r="7455" spans="1:9" ht="14.25" customHeight="1">
      <c r="A7455" s="7"/>
      <c r="B7455" s="8"/>
      <c r="C7455" s="8"/>
      <c r="D7455" s="8"/>
      <c r="E7455" s="8"/>
      <c r="F7455" s="8"/>
      <c r="G7455" s="8"/>
      <c r="H7455" s="8"/>
      <c r="I7455" s="8"/>
    </row>
    <row r="7456" spans="1:9" ht="14.25" customHeight="1">
      <c r="A7456" s="7"/>
      <c r="B7456" s="8"/>
      <c r="C7456" s="8"/>
      <c r="D7456" s="8"/>
      <c r="E7456" s="8"/>
      <c r="F7456" s="8"/>
      <c r="G7456" s="8"/>
      <c r="H7456" s="8"/>
      <c r="I7456" s="8"/>
    </row>
    <row r="7457" spans="1:9" ht="14.25" customHeight="1">
      <c r="A7457" s="7"/>
      <c r="B7457" s="8"/>
      <c r="C7457" s="8"/>
      <c r="D7457" s="8"/>
      <c r="E7457" s="8"/>
      <c r="F7457" s="8"/>
      <c r="G7457" s="8"/>
      <c r="H7457" s="8"/>
      <c r="I7457" s="8"/>
    </row>
    <row r="7458" spans="1:9" ht="14.25" customHeight="1">
      <c r="A7458" s="7"/>
      <c r="B7458" s="8"/>
      <c r="C7458" s="8"/>
      <c r="D7458" s="8"/>
      <c r="E7458" s="8"/>
      <c r="F7458" s="8"/>
      <c r="G7458" s="8"/>
      <c r="H7458" s="8"/>
      <c r="I7458" s="8"/>
    </row>
    <row r="7459" spans="1:9" ht="14.25" customHeight="1">
      <c r="A7459" s="7"/>
      <c r="B7459" s="8"/>
      <c r="C7459" s="8"/>
      <c r="D7459" s="8"/>
      <c r="E7459" s="8"/>
      <c r="F7459" s="8"/>
      <c r="G7459" s="8"/>
      <c r="H7459" s="8"/>
      <c r="I7459" s="8"/>
    </row>
    <row r="7460" spans="1:9" ht="14.25" customHeight="1">
      <c r="A7460" s="7"/>
      <c r="B7460" s="8"/>
      <c r="C7460" s="8"/>
      <c r="D7460" s="8"/>
      <c r="E7460" s="8"/>
      <c r="F7460" s="8"/>
      <c r="G7460" s="8"/>
      <c r="H7460" s="8"/>
      <c r="I7460" s="8"/>
    </row>
    <row r="7461" spans="1:9" ht="14.25" customHeight="1">
      <c r="A7461" s="7"/>
      <c r="B7461" s="8"/>
      <c r="C7461" s="8"/>
      <c r="D7461" s="8"/>
      <c r="E7461" s="8"/>
      <c r="F7461" s="8"/>
      <c r="G7461" s="8"/>
      <c r="H7461" s="8"/>
      <c r="I7461" s="8"/>
    </row>
    <row r="7462" spans="1:9" ht="14.25" customHeight="1">
      <c r="A7462" s="7"/>
      <c r="B7462" s="8"/>
      <c r="C7462" s="8"/>
      <c r="D7462" s="8"/>
      <c r="E7462" s="8"/>
      <c r="F7462" s="8"/>
      <c r="G7462" s="8"/>
      <c r="H7462" s="8"/>
      <c r="I7462" s="8"/>
    </row>
    <row r="7463" spans="1:9" ht="14.25" customHeight="1">
      <c r="A7463" s="7"/>
      <c r="B7463" s="8"/>
      <c r="C7463" s="8"/>
      <c r="D7463" s="8"/>
      <c r="E7463" s="8"/>
      <c r="F7463" s="8"/>
      <c r="G7463" s="8"/>
      <c r="H7463" s="8"/>
      <c r="I7463" s="8"/>
    </row>
    <row r="7464" spans="1:9" ht="14.25" customHeight="1">
      <c r="A7464" s="7"/>
      <c r="B7464" s="8"/>
      <c r="C7464" s="8"/>
      <c r="D7464" s="8"/>
      <c r="E7464" s="8"/>
      <c r="F7464" s="8"/>
      <c r="G7464" s="8"/>
      <c r="H7464" s="8"/>
      <c r="I7464" s="8"/>
    </row>
    <row r="7465" spans="1:9" ht="14.25" customHeight="1">
      <c r="A7465" s="7"/>
      <c r="B7465" s="8"/>
      <c r="C7465" s="8"/>
      <c r="D7465" s="8"/>
      <c r="E7465" s="8"/>
      <c r="F7465" s="8"/>
      <c r="G7465" s="8"/>
      <c r="H7465" s="8"/>
      <c r="I7465" s="8"/>
    </row>
    <row r="7466" spans="1:9" ht="14.25" customHeight="1">
      <c r="A7466" s="7"/>
      <c r="B7466" s="8"/>
      <c r="C7466" s="8"/>
      <c r="D7466" s="8"/>
      <c r="E7466" s="8"/>
      <c r="F7466" s="8"/>
      <c r="G7466" s="8"/>
      <c r="H7466" s="8"/>
      <c r="I7466" s="8"/>
    </row>
    <row r="7467" spans="1:9" ht="14.25" customHeight="1">
      <c r="A7467" s="7"/>
      <c r="B7467" s="8"/>
      <c r="C7467" s="8"/>
      <c r="D7467" s="8"/>
      <c r="E7467" s="8"/>
      <c r="F7467" s="8"/>
      <c r="G7467" s="8"/>
      <c r="H7467" s="8"/>
      <c r="I7467" s="8"/>
    </row>
    <row r="7468" spans="1:9" ht="14.25" customHeight="1">
      <c r="A7468" s="7"/>
      <c r="B7468" s="8"/>
      <c r="C7468" s="8"/>
      <c r="D7468" s="8"/>
      <c r="E7468" s="8"/>
      <c r="F7468" s="8"/>
      <c r="G7468" s="8"/>
      <c r="H7468" s="8"/>
      <c r="I7468" s="8"/>
    </row>
    <row r="7469" spans="1:9" ht="14.25" customHeight="1">
      <c r="A7469" s="7"/>
      <c r="B7469" s="8"/>
      <c r="C7469" s="8"/>
      <c r="D7469" s="8"/>
      <c r="E7469" s="8"/>
      <c r="F7469" s="8"/>
      <c r="G7469" s="8"/>
      <c r="H7469" s="8"/>
      <c r="I7469" s="8"/>
    </row>
    <row r="7470" spans="1:9" ht="14.25" customHeight="1">
      <c r="A7470" s="7"/>
      <c r="B7470" s="8"/>
      <c r="C7470" s="8"/>
      <c r="D7470" s="8"/>
      <c r="E7470" s="8"/>
      <c r="F7470" s="8"/>
      <c r="G7470" s="8"/>
      <c r="H7470" s="8"/>
      <c r="I7470" s="8"/>
    </row>
    <row r="7471" spans="1:9" ht="14.25" customHeight="1">
      <c r="A7471" s="7"/>
      <c r="B7471" s="8"/>
      <c r="C7471" s="8"/>
      <c r="D7471" s="8"/>
      <c r="E7471" s="8"/>
      <c r="F7471" s="8"/>
      <c r="G7471" s="8"/>
      <c r="H7471" s="8"/>
      <c r="I7471" s="8"/>
    </row>
    <row r="7472" spans="1:9" ht="14.25" customHeight="1">
      <c r="A7472" s="7"/>
      <c r="B7472" s="8"/>
      <c r="C7472" s="8"/>
      <c r="D7472" s="8"/>
      <c r="E7472" s="8"/>
      <c r="F7472" s="8"/>
      <c r="G7472" s="8"/>
      <c r="H7472" s="8"/>
      <c r="I7472" s="8"/>
    </row>
    <row r="7473" spans="1:9" ht="14.25" customHeight="1">
      <c r="A7473" s="7"/>
      <c r="B7473" s="8"/>
      <c r="C7473" s="8"/>
      <c r="D7473" s="8"/>
      <c r="E7473" s="8"/>
      <c r="F7473" s="8"/>
      <c r="G7473" s="8"/>
      <c r="H7473" s="8"/>
      <c r="I7473" s="8"/>
    </row>
    <row r="7474" spans="1:9" ht="14.25" customHeight="1">
      <c r="A7474" s="7"/>
      <c r="B7474" s="8"/>
      <c r="C7474" s="8"/>
      <c r="D7474" s="8"/>
      <c r="E7474" s="8"/>
      <c r="F7474" s="8"/>
      <c r="G7474" s="8"/>
      <c r="H7474" s="8"/>
      <c r="I7474" s="8"/>
    </row>
    <row r="7475" spans="1:9" ht="14.25" customHeight="1">
      <c r="A7475" s="7"/>
      <c r="B7475" s="8"/>
      <c r="C7475" s="8"/>
      <c r="D7475" s="8"/>
      <c r="E7475" s="8"/>
      <c r="F7475" s="8"/>
      <c r="G7475" s="8"/>
      <c r="H7475" s="8"/>
      <c r="I7475" s="8"/>
    </row>
    <row r="7476" spans="1:9" ht="14.25" customHeight="1">
      <c r="A7476" s="7"/>
      <c r="B7476" s="8"/>
      <c r="C7476" s="8"/>
      <c r="D7476" s="8"/>
      <c r="E7476" s="8"/>
      <c r="F7476" s="8"/>
      <c r="G7476" s="8"/>
      <c r="H7476" s="8"/>
      <c r="I7476" s="8"/>
    </row>
    <row r="7477" spans="1:9" ht="14.25" customHeight="1">
      <c r="A7477" s="7"/>
      <c r="B7477" s="8"/>
      <c r="C7477" s="8"/>
      <c r="D7477" s="8"/>
      <c r="E7477" s="8"/>
      <c r="F7477" s="8"/>
      <c r="G7477" s="8"/>
      <c r="H7477" s="8"/>
      <c r="I7477" s="8"/>
    </row>
    <row r="7478" spans="1:9" ht="14.25" customHeight="1">
      <c r="A7478" s="7"/>
      <c r="B7478" s="8"/>
      <c r="C7478" s="8"/>
      <c r="D7478" s="8"/>
      <c r="E7478" s="8"/>
      <c r="F7478" s="8"/>
      <c r="G7478" s="8"/>
      <c r="H7478" s="8"/>
      <c r="I7478" s="8"/>
    </row>
    <row r="7479" spans="1:9" ht="14.25" customHeight="1">
      <c r="A7479" s="7"/>
      <c r="B7479" s="8"/>
      <c r="C7479" s="8"/>
      <c r="D7479" s="8"/>
      <c r="E7479" s="8"/>
      <c r="F7479" s="8"/>
      <c r="G7479" s="8"/>
      <c r="H7479" s="8"/>
      <c r="I7479" s="8"/>
    </row>
    <row r="7480" spans="1:9" ht="14.25" customHeight="1">
      <c r="A7480" s="7"/>
      <c r="B7480" s="8"/>
      <c r="C7480" s="8"/>
      <c r="D7480" s="8"/>
      <c r="E7480" s="8"/>
      <c r="F7480" s="8"/>
      <c r="G7480" s="8"/>
      <c r="H7480" s="8"/>
      <c r="I7480" s="8"/>
    </row>
    <row r="7481" spans="1:9" ht="14.25" customHeight="1">
      <c r="A7481" s="7"/>
      <c r="B7481" s="8"/>
      <c r="C7481" s="8"/>
      <c r="D7481" s="8"/>
      <c r="E7481" s="8"/>
      <c r="F7481" s="8"/>
      <c r="G7481" s="8"/>
      <c r="H7481" s="8"/>
      <c r="I7481" s="8"/>
    </row>
    <row r="7482" spans="1:9" ht="14.25" customHeight="1">
      <c r="A7482" s="7"/>
      <c r="B7482" s="8"/>
      <c r="C7482" s="8"/>
      <c r="D7482" s="8"/>
      <c r="E7482" s="8"/>
      <c r="F7482" s="8"/>
      <c r="G7482" s="8"/>
      <c r="H7482" s="8"/>
      <c r="I7482" s="8"/>
    </row>
    <row r="7483" spans="1:9" ht="14.25" customHeight="1">
      <c r="A7483" s="7"/>
      <c r="B7483" s="8"/>
      <c r="C7483" s="8"/>
      <c r="D7483" s="8"/>
      <c r="E7483" s="8"/>
      <c r="F7483" s="8"/>
      <c r="G7483" s="8"/>
      <c r="H7483" s="8"/>
      <c r="I7483" s="8"/>
    </row>
    <row r="7484" spans="1:9" ht="14.25" customHeight="1">
      <c r="A7484" s="7"/>
      <c r="B7484" s="8"/>
      <c r="C7484" s="8"/>
      <c r="D7484" s="8"/>
      <c r="E7484" s="8"/>
      <c r="F7484" s="8"/>
      <c r="G7484" s="8"/>
      <c r="H7484" s="8"/>
      <c r="I7484" s="8"/>
    </row>
    <row r="7485" spans="1:9" ht="14.25" customHeight="1">
      <c r="A7485" s="7"/>
      <c r="B7485" s="8"/>
      <c r="C7485" s="8"/>
      <c r="D7485" s="8"/>
      <c r="E7485" s="8"/>
      <c r="F7485" s="8"/>
      <c r="G7485" s="8"/>
      <c r="H7485" s="8"/>
      <c r="I7485" s="8"/>
    </row>
    <row r="7486" spans="1:9" ht="14.25" customHeight="1">
      <c r="A7486" s="7"/>
      <c r="B7486" s="8"/>
      <c r="C7486" s="8"/>
      <c r="D7486" s="8"/>
      <c r="E7486" s="8"/>
      <c r="F7486" s="8"/>
      <c r="G7486" s="8"/>
      <c r="H7486" s="8"/>
      <c r="I7486" s="8"/>
    </row>
    <row r="7487" spans="1:9" ht="14.25" customHeight="1">
      <c r="A7487" s="7"/>
      <c r="B7487" s="8"/>
      <c r="C7487" s="8"/>
      <c r="D7487" s="8"/>
      <c r="E7487" s="8"/>
      <c r="F7487" s="8"/>
      <c r="G7487" s="8"/>
      <c r="H7487" s="8"/>
      <c r="I7487" s="8"/>
    </row>
    <row r="7488" spans="1:9" ht="14.25" customHeight="1">
      <c r="A7488" s="7"/>
      <c r="B7488" s="8"/>
      <c r="C7488" s="8"/>
      <c r="D7488" s="8"/>
      <c r="E7488" s="8"/>
      <c r="F7488" s="8"/>
      <c r="G7488" s="8"/>
      <c r="H7488" s="8"/>
      <c r="I7488" s="8"/>
    </row>
    <row r="7489" spans="1:9" ht="14.25" customHeight="1">
      <c r="A7489" s="7"/>
      <c r="B7489" s="8"/>
      <c r="C7489" s="8"/>
      <c r="D7489" s="8"/>
      <c r="E7489" s="8"/>
      <c r="F7489" s="8"/>
      <c r="G7489" s="8"/>
      <c r="H7489" s="8"/>
      <c r="I7489" s="8"/>
    </row>
    <row r="7490" spans="1:9" ht="14.25" customHeight="1">
      <c r="A7490" s="7"/>
      <c r="B7490" s="8"/>
      <c r="C7490" s="8"/>
      <c r="D7490" s="8"/>
      <c r="E7490" s="8"/>
      <c r="F7490" s="8"/>
      <c r="G7490" s="8"/>
      <c r="H7490" s="8"/>
      <c r="I7490" s="8"/>
    </row>
    <row r="7491" spans="1:9" ht="14.25" customHeight="1">
      <c r="A7491" s="7"/>
      <c r="B7491" s="8"/>
      <c r="C7491" s="8"/>
      <c r="D7491" s="8"/>
      <c r="E7491" s="8"/>
      <c r="F7491" s="8"/>
      <c r="G7491" s="8"/>
      <c r="H7491" s="8"/>
      <c r="I7491" s="8"/>
    </row>
    <row r="7492" spans="1:9" ht="14.25" customHeight="1">
      <c r="A7492" s="7"/>
      <c r="B7492" s="8"/>
      <c r="C7492" s="8"/>
      <c r="D7492" s="8"/>
      <c r="E7492" s="8"/>
      <c r="F7492" s="8"/>
      <c r="G7492" s="8"/>
      <c r="H7492" s="8"/>
      <c r="I7492" s="8"/>
    </row>
    <row r="7493" spans="1:9" ht="14.25" customHeight="1">
      <c r="A7493" s="7"/>
      <c r="B7493" s="8"/>
      <c r="C7493" s="8"/>
      <c r="D7493" s="8"/>
      <c r="E7493" s="8"/>
      <c r="F7493" s="8"/>
      <c r="G7493" s="8"/>
      <c r="H7493" s="8"/>
      <c r="I7493" s="8"/>
    </row>
    <row r="7494" spans="1:9" ht="14.25" customHeight="1">
      <c r="A7494" s="7"/>
      <c r="B7494" s="8"/>
      <c r="C7494" s="8"/>
      <c r="D7494" s="8"/>
      <c r="E7494" s="8"/>
      <c r="F7494" s="8"/>
      <c r="G7494" s="8"/>
      <c r="H7494" s="8"/>
      <c r="I7494" s="8"/>
    </row>
    <row r="7495" spans="1:9" ht="14.25" customHeight="1">
      <c r="A7495" s="7"/>
      <c r="B7495" s="8"/>
      <c r="C7495" s="8"/>
      <c r="D7495" s="8"/>
      <c r="E7495" s="8"/>
      <c r="F7495" s="8"/>
      <c r="G7495" s="8"/>
      <c r="H7495" s="8"/>
      <c r="I7495" s="8"/>
    </row>
    <row r="7496" spans="1:9" ht="14.25" customHeight="1">
      <c r="A7496" s="7"/>
      <c r="B7496" s="8"/>
      <c r="C7496" s="8"/>
      <c r="D7496" s="8"/>
      <c r="E7496" s="8"/>
      <c r="F7496" s="8"/>
      <c r="G7496" s="8"/>
      <c r="H7496" s="8"/>
      <c r="I7496" s="8"/>
    </row>
    <row r="7497" spans="1:9" ht="14.25" customHeight="1">
      <c r="A7497" s="7"/>
      <c r="B7497" s="8"/>
      <c r="C7497" s="8"/>
      <c r="D7497" s="8"/>
      <c r="E7497" s="8"/>
      <c r="F7497" s="8"/>
      <c r="G7497" s="8"/>
      <c r="H7497" s="8"/>
      <c r="I7497" s="8"/>
    </row>
    <row r="7498" spans="1:9" ht="14.25" customHeight="1">
      <c r="A7498" s="7"/>
      <c r="B7498" s="8"/>
      <c r="C7498" s="8"/>
      <c r="D7498" s="8"/>
      <c r="E7498" s="8"/>
      <c r="F7498" s="8"/>
      <c r="G7498" s="8"/>
      <c r="H7498" s="8"/>
      <c r="I7498" s="8"/>
    </row>
    <row r="7499" spans="1:9" ht="14.25" customHeight="1">
      <c r="A7499" s="7"/>
      <c r="B7499" s="8"/>
      <c r="C7499" s="8"/>
      <c r="D7499" s="8"/>
      <c r="E7499" s="8"/>
      <c r="F7499" s="8"/>
      <c r="G7499" s="8"/>
      <c r="H7499" s="8"/>
      <c r="I7499" s="8"/>
    </row>
    <row r="7500" spans="1:9" ht="14.25" customHeight="1">
      <c r="A7500" s="7"/>
      <c r="B7500" s="8"/>
      <c r="C7500" s="8"/>
      <c r="D7500" s="8"/>
      <c r="E7500" s="8"/>
      <c r="F7500" s="8"/>
      <c r="G7500" s="8"/>
      <c r="H7500" s="8"/>
      <c r="I7500" s="8"/>
    </row>
    <row r="7501" spans="1:9" ht="14.25" customHeight="1">
      <c r="A7501" s="7"/>
      <c r="B7501" s="8"/>
      <c r="C7501" s="8"/>
      <c r="D7501" s="8"/>
      <c r="E7501" s="8"/>
      <c r="F7501" s="8"/>
      <c r="G7501" s="8"/>
      <c r="H7501" s="8"/>
      <c r="I7501" s="8"/>
    </row>
    <row r="7502" spans="1:9" ht="14.25" customHeight="1">
      <c r="A7502" s="7"/>
      <c r="B7502" s="8"/>
      <c r="C7502" s="8"/>
      <c r="D7502" s="8"/>
      <c r="E7502" s="8"/>
      <c r="F7502" s="8"/>
      <c r="G7502" s="8"/>
      <c r="H7502" s="8"/>
      <c r="I7502" s="8"/>
    </row>
    <row r="7503" spans="1:9" ht="14.25" customHeight="1">
      <c r="A7503" s="7"/>
      <c r="B7503" s="8"/>
      <c r="C7503" s="8"/>
      <c r="D7503" s="8"/>
      <c r="E7503" s="8"/>
      <c r="F7503" s="8"/>
      <c r="G7503" s="8"/>
      <c r="H7503" s="8"/>
      <c r="I7503" s="8"/>
    </row>
    <row r="7504" spans="1:9" ht="14.25" customHeight="1">
      <c r="A7504" s="7"/>
      <c r="B7504" s="8"/>
      <c r="C7504" s="8"/>
      <c r="D7504" s="8"/>
      <c r="E7504" s="8"/>
      <c r="F7504" s="8"/>
      <c r="G7504" s="8"/>
      <c r="H7504" s="8"/>
      <c r="I7504" s="8"/>
    </row>
    <row r="7505" spans="1:9" ht="14.25" customHeight="1">
      <c r="A7505" s="7"/>
      <c r="B7505" s="8"/>
      <c r="C7505" s="8"/>
      <c r="D7505" s="8"/>
      <c r="E7505" s="8"/>
      <c r="F7505" s="8"/>
      <c r="G7505" s="8"/>
      <c r="H7505" s="8"/>
      <c r="I7505" s="8"/>
    </row>
    <row r="7506" spans="1:9" ht="14.25" customHeight="1">
      <c r="A7506" s="7"/>
      <c r="B7506" s="8"/>
      <c r="C7506" s="8"/>
      <c r="D7506" s="8"/>
      <c r="E7506" s="8"/>
      <c r="F7506" s="8"/>
      <c r="G7506" s="8"/>
      <c r="H7506" s="8"/>
      <c r="I7506" s="8"/>
    </row>
    <row r="7507" spans="1:9" ht="14.25" customHeight="1">
      <c r="A7507" s="7"/>
      <c r="B7507" s="8"/>
      <c r="C7507" s="8"/>
      <c r="D7507" s="8"/>
      <c r="E7507" s="8"/>
      <c r="F7507" s="8"/>
      <c r="G7507" s="8"/>
      <c r="H7507" s="8"/>
      <c r="I7507" s="8"/>
    </row>
    <row r="7508" spans="1:9" ht="14.25" customHeight="1">
      <c r="A7508" s="7"/>
      <c r="B7508" s="8"/>
      <c r="C7508" s="8"/>
      <c r="D7508" s="8"/>
      <c r="E7508" s="8"/>
      <c r="F7508" s="8"/>
      <c r="G7508" s="8"/>
      <c r="H7508" s="8"/>
      <c r="I7508" s="8"/>
    </row>
    <row r="7509" spans="1:9" ht="14.25" customHeight="1">
      <c r="A7509" s="7"/>
      <c r="B7509" s="8"/>
      <c r="C7509" s="8"/>
      <c r="D7509" s="8"/>
      <c r="E7509" s="8"/>
      <c r="F7509" s="8"/>
      <c r="G7509" s="8"/>
      <c r="H7509" s="8"/>
      <c r="I7509" s="8"/>
    </row>
    <row r="7510" spans="1:9" ht="14.25" customHeight="1">
      <c r="A7510" s="7"/>
      <c r="B7510" s="8"/>
      <c r="C7510" s="8"/>
      <c r="D7510" s="8"/>
      <c r="E7510" s="8"/>
      <c r="F7510" s="8"/>
      <c r="G7510" s="8"/>
      <c r="H7510" s="8"/>
      <c r="I7510" s="8"/>
    </row>
    <row r="7511" spans="1:9" ht="14.25" customHeight="1">
      <c r="A7511" s="7"/>
      <c r="B7511" s="8"/>
      <c r="C7511" s="8"/>
      <c r="D7511" s="8"/>
      <c r="E7511" s="8"/>
      <c r="F7511" s="8"/>
      <c r="G7511" s="8"/>
      <c r="H7511" s="8"/>
      <c r="I7511" s="8"/>
    </row>
    <row r="7512" spans="1:9" ht="14.25" customHeight="1">
      <c r="A7512" s="7"/>
      <c r="B7512" s="8"/>
      <c r="C7512" s="8"/>
      <c r="D7512" s="8"/>
      <c r="E7512" s="8"/>
      <c r="F7512" s="8"/>
      <c r="G7512" s="8"/>
      <c r="H7512" s="8"/>
      <c r="I7512" s="8"/>
    </row>
    <row r="7513" spans="1:9" ht="14.25" customHeight="1">
      <c r="A7513" s="7"/>
      <c r="B7513" s="8"/>
      <c r="C7513" s="8"/>
      <c r="D7513" s="8"/>
      <c r="E7513" s="8"/>
      <c r="F7513" s="8"/>
      <c r="G7513" s="8"/>
      <c r="H7513" s="8"/>
      <c r="I7513" s="8"/>
    </row>
    <row r="7514" spans="1:9" ht="14.25" customHeight="1">
      <c r="A7514" s="7"/>
      <c r="B7514" s="8"/>
      <c r="C7514" s="8"/>
      <c r="D7514" s="8"/>
      <c r="E7514" s="8"/>
      <c r="F7514" s="8"/>
      <c r="G7514" s="8"/>
      <c r="H7514" s="8"/>
      <c r="I7514" s="8"/>
    </row>
    <row r="7515" spans="1:9" ht="14.25" customHeight="1">
      <c r="A7515" s="7"/>
      <c r="B7515" s="8"/>
      <c r="C7515" s="8"/>
      <c r="D7515" s="8"/>
      <c r="E7515" s="8"/>
      <c r="F7515" s="8"/>
      <c r="G7515" s="8"/>
      <c r="H7515" s="8"/>
      <c r="I7515" s="8"/>
    </row>
    <row r="7516" spans="1:9" ht="14.25" customHeight="1">
      <c r="A7516" s="7"/>
      <c r="B7516" s="8"/>
      <c r="C7516" s="8"/>
      <c r="D7516" s="8"/>
      <c r="E7516" s="8"/>
      <c r="F7516" s="8"/>
      <c r="G7516" s="8"/>
      <c r="H7516" s="8"/>
      <c r="I7516" s="8"/>
    </row>
    <row r="7517" spans="1:9" ht="14.25" customHeight="1">
      <c r="A7517" s="7"/>
      <c r="B7517" s="8"/>
      <c r="C7517" s="8"/>
      <c r="D7517" s="8"/>
      <c r="E7517" s="8"/>
      <c r="F7517" s="8"/>
      <c r="G7517" s="8"/>
      <c r="H7517" s="8"/>
      <c r="I7517" s="8"/>
    </row>
    <row r="7518" spans="1:9" ht="14.25" customHeight="1">
      <c r="A7518" s="7"/>
      <c r="B7518" s="8"/>
      <c r="C7518" s="8"/>
      <c r="D7518" s="8"/>
      <c r="E7518" s="8"/>
      <c r="F7518" s="8"/>
      <c r="G7518" s="8"/>
      <c r="H7518" s="8"/>
      <c r="I7518" s="8"/>
    </row>
    <row r="7519" spans="1:9" ht="14.25" customHeight="1">
      <c r="A7519" s="7"/>
      <c r="B7519" s="8"/>
      <c r="C7519" s="8"/>
      <c r="D7519" s="8"/>
      <c r="E7519" s="8"/>
      <c r="F7519" s="8"/>
      <c r="G7519" s="8"/>
      <c r="H7519" s="8"/>
      <c r="I7519" s="8"/>
    </row>
    <row r="7520" spans="1:9" ht="14.25" customHeight="1">
      <c r="A7520" s="7"/>
      <c r="B7520" s="8"/>
      <c r="C7520" s="8"/>
      <c r="D7520" s="8"/>
      <c r="E7520" s="8"/>
      <c r="F7520" s="8"/>
      <c r="G7520" s="8"/>
      <c r="H7520" s="8"/>
      <c r="I7520" s="8"/>
    </row>
    <row r="7521" spans="1:9" ht="14.25" customHeight="1">
      <c r="A7521" s="7"/>
      <c r="B7521" s="8"/>
      <c r="C7521" s="8"/>
      <c r="D7521" s="8"/>
      <c r="E7521" s="8"/>
      <c r="F7521" s="8"/>
      <c r="G7521" s="8"/>
      <c r="H7521" s="8"/>
      <c r="I7521" s="8"/>
    </row>
    <row r="7522" spans="1:9" ht="14.25" customHeight="1">
      <c r="A7522" s="7"/>
      <c r="B7522" s="8"/>
      <c r="C7522" s="8"/>
      <c r="D7522" s="8"/>
      <c r="E7522" s="8"/>
      <c r="F7522" s="8"/>
      <c r="G7522" s="8"/>
      <c r="H7522" s="8"/>
      <c r="I7522" s="8"/>
    </row>
    <row r="7523" spans="1:9" ht="14.25" customHeight="1">
      <c r="A7523" s="7"/>
      <c r="B7523" s="8"/>
      <c r="C7523" s="8"/>
      <c r="D7523" s="8"/>
      <c r="E7523" s="8"/>
      <c r="F7523" s="8"/>
      <c r="G7523" s="8"/>
      <c r="H7523" s="8"/>
      <c r="I7523" s="8"/>
    </row>
    <row r="7524" spans="1:9" ht="14.25" customHeight="1">
      <c r="A7524" s="7"/>
      <c r="B7524" s="8"/>
      <c r="C7524" s="8"/>
      <c r="D7524" s="8"/>
      <c r="E7524" s="8"/>
      <c r="F7524" s="8"/>
      <c r="G7524" s="8"/>
      <c r="H7524" s="8"/>
      <c r="I7524" s="8"/>
    </row>
    <row r="7525" spans="1:9" ht="14.25" customHeight="1">
      <c r="A7525" s="7"/>
      <c r="B7525" s="8"/>
      <c r="C7525" s="8"/>
      <c r="D7525" s="8"/>
      <c r="E7525" s="8"/>
      <c r="F7525" s="8"/>
      <c r="G7525" s="8"/>
      <c r="H7525" s="8"/>
      <c r="I7525" s="8"/>
    </row>
    <row r="7526" spans="1:9" ht="14.25" customHeight="1">
      <c r="A7526" s="7"/>
      <c r="B7526" s="8"/>
      <c r="C7526" s="8"/>
      <c r="D7526" s="8"/>
      <c r="E7526" s="8"/>
      <c r="F7526" s="8"/>
      <c r="G7526" s="8"/>
      <c r="H7526" s="8"/>
      <c r="I7526" s="8"/>
    </row>
    <row r="7527" spans="1:9" ht="14.25" customHeight="1">
      <c r="A7527" s="7"/>
      <c r="B7527" s="8"/>
      <c r="C7527" s="8"/>
      <c r="D7527" s="8"/>
      <c r="E7527" s="8"/>
      <c r="F7527" s="8"/>
      <c r="G7527" s="8"/>
      <c r="H7527" s="8"/>
      <c r="I7527" s="8"/>
    </row>
    <row r="7528" spans="1:9" ht="14.25" customHeight="1">
      <c r="A7528" s="7"/>
      <c r="B7528" s="8"/>
      <c r="C7528" s="8"/>
      <c r="D7528" s="8"/>
      <c r="E7528" s="8"/>
      <c r="F7528" s="8"/>
      <c r="G7528" s="8"/>
      <c r="H7528" s="8"/>
      <c r="I7528" s="8"/>
    </row>
    <row r="7529" spans="1:9" ht="14.25" customHeight="1">
      <c r="A7529" s="7"/>
      <c r="B7529" s="8"/>
      <c r="C7529" s="8"/>
      <c r="D7529" s="8"/>
      <c r="E7529" s="8"/>
      <c r="F7529" s="8"/>
      <c r="G7529" s="8"/>
      <c r="H7529" s="8"/>
      <c r="I7529" s="8"/>
    </row>
    <row r="7530" spans="1:9" ht="14.25" customHeight="1">
      <c r="A7530" s="7"/>
      <c r="B7530" s="8"/>
      <c r="C7530" s="8"/>
      <c r="D7530" s="8"/>
      <c r="E7530" s="8"/>
      <c r="F7530" s="8"/>
      <c r="G7530" s="8"/>
      <c r="H7530" s="8"/>
      <c r="I7530" s="8"/>
    </row>
    <row r="7531" spans="1:9" ht="14.25" customHeight="1">
      <c r="A7531" s="7"/>
      <c r="B7531" s="8"/>
      <c r="C7531" s="8"/>
      <c r="D7531" s="8"/>
      <c r="E7531" s="8"/>
      <c r="F7531" s="8"/>
      <c r="G7531" s="8"/>
      <c r="H7531" s="8"/>
      <c r="I7531" s="8"/>
    </row>
    <row r="7532" spans="1:9" ht="14.25" customHeight="1">
      <c r="A7532" s="7"/>
      <c r="B7532" s="8"/>
      <c r="C7532" s="8"/>
      <c r="D7532" s="8"/>
      <c r="E7532" s="8"/>
      <c r="F7532" s="8"/>
      <c r="G7532" s="8"/>
      <c r="H7532" s="8"/>
      <c r="I7532" s="8"/>
    </row>
    <row r="7533" spans="1:9" ht="14.25" customHeight="1">
      <c r="A7533" s="7"/>
      <c r="B7533" s="8"/>
      <c r="C7533" s="8"/>
      <c r="D7533" s="8"/>
      <c r="E7533" s="8"/>
      <c r="F7533" s="8"/>
      <c r="G7533" s="8"/>
      <c r="H7533" s="8"/>
      <c r="I7533" s="8"/>
    </row>
    <row r="7534" spans="1:9" ht="14.25" customHeight="1">
      <c r="A7534" s="7"/>
      <c r="B7534" s="8"/>
      <c r="C7534" s="8"/>
      <c r="D7534" s="8"/>
      <c r="E7534" s="8"/>
      <c r="F7534" s="8"/>
      <c r="G7534" s="8"/>
      <c r="H7534" s="8"/>
      <c r="I7534" s="8"/>
    </row>
    <row r="7535" spans="1:9" ht="14.25" customHeight="1">
      <c r="A7535" s="7"/>
      <c r="B7535" s="8"/>
      <c r="C7535" s="8"/>
      <c r="D7535" s="8"/>
      <c r="E7535" s="8"/>
      <c r="F7535" s="8"/>
      <c r="G7535" s="8"/>
      <c r="H7535" s="8"/>
      <c r="I7535" s="8"/>
    </row>
    <row r="7536" spans="1:9" ht="14.25" customHeight="1">
      <c r="A7536" s="7"/>
      <c r="B7536" s="8"/>
      <c r="C7536" s="8"/>
      <c r="D7536" s="8"/>
      <c r="E7536" s="8"/>
      <c r="F7536" s="8"/>
      <c r="G7536" s="8"/>
      <c r="H7536" s="8"/>
      <c r="I7536" s="8"/>
    </row>
    <row r="7537" spans="1:9" ht="14.25" customHeight="1">
      <c r="A7537" s="7"/>
      <c r="B7537" s="8"/>
      <c r="C7537" s="8"/>
      <c r="D7537" s="8"/>
      <c r="E7537" s="8"/>
      <c r="F7537" s="8"/>
      <c r="G7537" s="8"/>
      <c r="H7537" s="8"/>
      <c r="I7537" s="8"/>
    </row>
    <row r="7538" spans="1:9" ht="14.25" customHeight="1">
      <c r="A7538" s="7"/>
      <c r="B7538" s="8"/>
      <c r="C7538" s="8"/>
      <c r="D7538" s="8"/>
      <c r="E7538" s="8"/>
      <c r="F7538" s="8"/>
      <c r="G7538" s="8"/>
      <c r="H7538" s="8"/>
      <c r="I7538" s="8"/>
    </row>
    <row r="7539" spans="1:9" ht="14.25" customHeight="1">
      <c r="A7539" s="7"/>
      <c r="B7539" s="8"/>
      <c r="C7539" s="8"/>
      <c r="D7539" s="8"/>
      <c r="E7539" s="8"/>
      <c r="F7539" s="8"/>
      <c r="G7539" s="8"/>
      <c r="H7539" s="8"/>
      <c r="I7539" s="8"/>
    </row>
    <row r="7540" spans="1:9" ht="14.25" customHeight="1">
      <c r="A7540" s="7"/>
      <c r="B7540" s="8"/>
      <c r="C7540" s="8"/>
      <c r="D7540" s="8"/>
      <c r="E7540" s="8"/>
      <c r="F7540" s="8"/>
      <c r="G7540" s="8"/>
      <c r="H7540" s="8"/>
      <c r="I7540" s="8"/>
    </row>
    <row r="7541" spans="1:9" ht="14.25" customHeight="1">
      <c r="A7541" s="7"/>
      <c r="B7541" s="8"/>
      <c r="C7541" s="8"/>
      <c r="D7541" s="8"/>
      <c r="E7541" s="8"/>
      <c r="F7541" s="8"/>
      <c r="G7541" s="8"/>
      <c r="H7541" s="8"/>
      <c r="I7541" s="8"/>
    </row>
    <row r="7542" spans="1:9" ht="14.25" customHeight="1">
      <c r="A7542" s="7"/>
      <c r="B7542" s="8"/>
      <c r="C7542" s="8"/>
      <c r="D7542" s="8"/>
      <c r="E7542" s="8"/>
      <c r="F7542" s="8"/>
      <c r="G7542" s="8"/>
      <c r="H7542" s="8"/>
      <c r="I7542" s="8"/>
    </row>
    <row r="7543" spans="1:9" ht="14.25" customHeight="1">
      <c r="A7543" s="7"/>
      <c r="B7543" s="8"/>
      <c r="C7543" s="8"/>
      <c r="D7543" s="8"/>
      <c r="E7543" s="8"/>
      <c r="F7543" s="8"/>
      <c r="G7543" s="8"/>
      <c r="H7543" s="8"/>
      <c r="I7543" s="8"/>
    </row>
    <row r="7544" spans="1:9" ht="14.25" customHeight="1">
      <c r="A7544" s="7"/>
      <c r="B7544" s="8"/>
      <c r="C7544" s="8"/>
      <c r="D7544" s="8"/>
      <c r="E7544" s="8"/>
      <c r="F7544" s="8"/>
      <c r="G7544" s="8"/>
      <c r="H7544" s="8"/>
      <c r="I7544" s="8"/>
    </row>
    <row r="7545" spans="1:9" ht="14.25" customHeight="1">
      <c r="A7545" s="7"/>
      <c r="B7545" s="8"/>
      <c r="C7545" s="8"/>
      <c r="D7545" s="8"/>
      <c r="E7545" s="8"/>
      <c r="F7545" s="8"/>
      <c r="G7545" s="8"/>
      <c r="H7545" s="8"/>
      <c r="I7545" s="8"/>
    </row>
    <row r="7546" spans="1:9" ht="14.25" customHeight="1">
      <c r="A7546" s="7"/>
      <c r="B7546" s="8"/>
      <c r="C7546" s="8"/>
      <c r="D7546" s="8"/>
      <c r="E7546" s="8"/>
      <c r="F7546" s="8"/>
      <c r="G7546" s="8"/>
      <c r="H7546" s="8"/>
      <c r="I7546" s="8"/>
    </row>
    <row r="7547" spans="1:9" ht="14.25" customHeight="1">
      <c r="A7547" s="7"/>
      <c r="B7547" s="8"/>
      <c r="C7547" s="8"/>
      <c r="D7547" s="8"/>
      <c r="E7547" s="8"/>
      <c r="F7547" s="8"/>
      <c r="G7547" s="8"/>
      <c r="H7547" s="8"/>
      <c r="I7547" s="8"/>
    </row>
    <row r="7548" spans="1:9" ht="14.25" customHeight="1">
      <c r="A7548" s="7"/>
      <c r="B7548" s="8"/>
      <c r="C7548" s="8"/>
      <c r="D7548" s="8"/>
      <c r="E7548" s="8"/>
      <c r="F7548" s="8"/>
      <c r="G7548" s="8"/>
      <c r="H7548" s="8"/>
      <c r="I7548" s="8"/>
    </row>
    <row r="7549" spans="1:9" ht="14.25" customHeight="1">
      <c r="A7549" s="7"/>
      <c r="B7549" s="8"/>
      <c r="C7549" s="8"/>
      <c r="D7549" s="8"/>
      <c r="E7549" s="8"/>
      <c r="F7549" s="8"/>
      <c r="G7549" s="8"/>
      <c r="H7549" s="8"/>
      <c r="I7549" s="8"/>
    </row>
    <row r="7550" spans="1:9" ht="14.25" customHeight="1">
      <c r="A7550" s="7"/>
      <c r="B7550" s="8"/>
      <c r="C7550" s="8"/>
      <c r="D7550" s="8"/>
      <c r="E7550" s="8"/>
      <c r="F7550" s="8"/>
      <c r="G7550" s="8"/>
      <c r="H7550" s="8"/>
      <c r="I7550" s="8"/>
    </row>
    <row r="7551" spans="1:9" ht="14.25" customHeight="1">
      <c r="A7551" s="7"/>
      <c r="B7551" s="8"/>
      <c r="C7551" s="8"/>
      <c r="D7551" s="8"/>
      <c r="E7551" s="8"/>
      <c r="F7551" s="8"/>
      <c r="G7551" s="8"/>
      <c r="H7551" s="8"/>
      <c r="I7551" s="8"/>
    </row>
    <row r="7552" spans="1:9" ht="14.25" customHeight="1">
      <c r="A7552" s="7"/>
      <c r="B7552" s="8"/>
      <c r="C7552" s="8"/>
      <c r="D7552" s="8"/>
      <c r="E7552" s="8"/>
      <c r="F7552" s="8"/>
      <c r="G7552" s="8"/>
      <c r="H7552" s="8"/>
      <c r="I7552" s="8"/>
    </row>
    <row r="7553" spans="1:9" ht="14.25" customHeight="1">
      <c r="A7553" s="7"/>
      <c r="B7553" s="8"/>
      <c r="C7553" s="8"/>
      <c r="D7553" s="8"/>
      <c r="E7553" s="8"/>
      <c r="F7553" s="8"/>
      <c r="G7553" s="8"/>
      <c r="H7553" s="8"/>
      <c r="I7553" s="8"/>
    </row>
    <row r="7554" spans="1:9" ht="14.25" customHeight="1">
      <c r="A7554" s="7"/>
      <c r="B7554" s="8"/>
      <c r="C7554" s="8"/>
      <c r="D7554" s="8"/>
      <c r="E7554" s="8"/>
      <c r="F7554" s="8"/>
      <c r="G7554" s="8"/>
      <c r="H7554" s="8"/>
      <c r="I7554" s="8"/>
    </row>
    <row r="7555" spans="1:9" ht="14.25" customHeight="1">
      <c r="A7555" s="7"/>
      <c r="B7555" s="8"/>
      <c r="C7555" s="8"/>
      <c r="D7555" s="8"/>
      <c r="E7555" s="8"/>
      <c r="F7555" s="8"/>
      <c r="G7555" s="8"/>
      <c r="H7555" s="8"/>
      <c r="I7555" s="8"/>
    </row>
    <row r="7556" spans="1:9" ht="14.25" customHeight="1">
      <c r="A7556" s="7"/>
      <c r="B7556" s="8"/>
      <c r="C7556" s="8"/>
      <c r="D7556" s="8"/>
      <c r="E7556" s="8"/>
      <c r="F7556" s="8"/>
      <c r="G7556" s="8"/>
      <c r="H7556" s="8"/>
      <c r="I7556" s="8"/>
    </row>
    <row r="7557" spans="1:9" ht="14.25" customHeight="1">
      <c r="A7557" s="7"/>
      <c r="B7557" s="8"/>
      <c r="C7557" s="8"/>
      <c r="D7557" s="8"/>
      <c r="E7557" s="8"/>
      <c r="F7557" s="8"/>
      <c r="G7557" s="8"/>
      <c r="H7557" s="8"/>
      <c r="I7557" s="8"/>
    </row>
    <row r="7558" spans="1:9" ht="14.25" customHeight="1">
      <c r="A7558" s="7"/>
      <c r="B7558" s="8"/>
      <c r="C7558" s="8"/>
      <c r="D7558" s="8"/>
      <c r="E7558" s="8"/>
      <c r="F7558" s="8"/>
      <c r="G7558" s="8"/>
      <c r="H7558" s="8"/>
      <c r="I7558" s="8"/>
    </row>
    <row r="7559" spans="1:9" ht="14.25" customHeight="1">
      <c r="A7559" s="7"/>
      <c r="B7559" s="8"/>
      <c r="C7559" s="8"/>
      <c r="D7559" s="8"/>
      <c r="E7559" s="8"/>
      <c r="F7559" s="8"/>
      <c r="G7559" s="8"/>
      <c r="H7559" s="8"/>
      <c r="I7559" s="8"/>
    </row>
    <row r="7560" spans="1:9" ht="14.25" customHeight="1">
      <c r="A7560" s="7"/>
      <c r="B7560" s="8"/>
      <c r="C7560" s="8"/>
      <c r="D7560" s="8"/>
      <c r="E7560" s="8"/>
      <c r="F7560" s="8"/>
      <c r="G7560" s="8"/>
      <c r="H7560" s="8"/>
      <c r="I7560" s="8"/>
    </row>
    <row r="7561" spans="1:9" ht="14.25" customHeight="1">
      <c r="A7561" s="7"/>
      <c r="B7561" s="8"/>
      <c r="C7561" s="8"/>
      <c r="D7561" s="8"/>
      <c r="E7561" s="8"/>
      <c r="F7561" s="8"/>
      <c r="G7561" s="8"/>
      <c r="H7561" s="8"/>
      <c r="I7561" s="8"/>
    </row>
    <row r="7562" spans="1:9" ht="14.25" customHeight="1">
      <c r="A7562" s="7"/>
      <c r="B7562" s="8"/>
      <c r="C7562" s="8"/>
      <c r="D7562" s="8"/>
      <c r="E7562" s="8"/>
      <c r="F7562" s="8"/>
      <c r="G7562" s="8"/>
      <c r="H7562" s="8"/>
      <c r="I7562" s="8"/>
    </row>
    <row r="7563" spans="1:9" ht="14.25" customHeight="1">
      <c r="A7563" s="7"/>
      <c r="B7563" s="8"/>
      <c r="C7563" s="8"/>
      <c r="D7563" s="8"/>
      <c r="E7563" s="8"/>
      <c r="F7563" s="8"/>
      <c r="G7563" s="8"/>
      <c r="H7563" s="8"/>
      <c r="I7563" s="8"/>
    </row>
    <row r="7564" spans="1:9" ht="14.25" customHeight="1">
      <c r="A7564" s="7"/>
      <c r="B7564" s="8"/>
      <c r="C7564" s="8"/>
      <c r="D7564" s="8"/>
      <c r="E7564" s="8"/>
      <c r="F7564" s="8"/>
      <c r="G7564" s="8"/>
      <c r="H7564" s="8"/>
      <c r="I7564" s="8"/>
    </row>
    <row r="7565" spans="1:9" ht="14.25" customHeight="1">
      <c r="A7565" s="7"/>
      <c r="B7565" s="8"/>
      <c r="C7565" s="8"/>
      <c r="D7565" s="8"/>
      <c r="E7565" s="8"/>
      <c r="F7565" s="8"/>
      <c r="G7565" s="8"/>
      <c r="H7565" s="8"/>
      <c r="I7565" s="8"/>
    </row>
    <row r="7566" spans="1:9" ht="14.25" customHeight="1">
      <c r="A7566" s="7"/>
      <c r="B7566" s="8"/>
      <c r="C7566" s="8"/>
      <c r="D7566" s="8"/>
      <c r="E7566" s="8"/>
      <c r="F7566" s="8"/>
      <c r="G7566" s="8"/>
      <c r="H7566" s="8"/>
      <c r="I7566" s="8"/>
    </row>
    <row r="7567" spans="1:9" ht="14.25" customHeight="1">
      <c r="A7567" s="7"/>
      <c r="B7567" s="8"/>
      <c r="C7567" s="8"/>
      <c r="D7567" s="8"/>
      <c r="E7567" s="8"/>
      <c r="F7567" s="8"/>
      <c r="G7567" s="8"/>
      <c r="H7567" s="8"/>
      <c r="I7567" s="8"/>
    </row>
    <row r="7568" spans="1:9" ht="14.25" customHeight="1">
      <c r="A7568" s="7"/>
      <c r="B7568" s="8"/>
      <c r="C7568" s="8"/>
      <c r="D7568" s="8"/>
      <c r="E7568" s="8"/>
      <c r="F7568" s="8"/>
      <c r="G7568" s="8"/>
      <c r="H7568" s="8"/>
      <c r="I7568" s="8"/>
    </row>
    <row r="7569" spans="1:9" ht="14.25" customHeight="1">
      <c r="A7569" s="7"/>
      <c r="B7569" s="8"/>
      <c r="C7569" s="8"/>
      <c r="D7569" s="8"/>
      <c r="E7569" s="8"/>
      <c r="F7569" s="8"/>
      <c r="G7569" s="8"/>
      <c r="H7569" s="8"/>
      <c r="I7569" s="8"/>
    </row>
    <row r="7570" spans="1:9" ht="14.25" customHeight="1">
      <c r="A7570" s="7"/>
      <c r="B7570" s="8"/>
      <c r="C7570" s="8"/>
      <c r="D7570" s="8"/>
      <c r="E7570" s="8"/>
      <c r="F7570" s="8"/>
      <c r="G7570" s="8"/>
      <c r="H7570" s="8"/>
      <c r="I7570" s="8"/>
    </row>
    <row r="7571" spans="1:9" ht="14.25" customHeight="1">
      <c r="A7571" s="7"/>
      <c r="B7571" s="8"/>
      <c r="C7571" s="8"/>
      <c r="D7571" s="8"/>
      <c r="E7571" s="8"/>
      <c r="F7571" s="8"/>
      <c r="G7571" s="8"/>
      <c r="H7571" s="8"/>
      <c r="I7571" s="8"/>
    </row>
    <row r="7572" spans="1:9" ht="14.25" customHeight="1">
      <c r="A7572" s="7"/>
      <c r="B7572" s="8"/>
      <c r="C7572" s="8"/>
      <c r="D7572" s="8"/>
      <c r="E7572" s="8"/>
      <c r="F7572" s="8"/>
      <c r="G7572" s="8"/>
      <c r="H7572" s="8"/>
      <c r="I7572" s="8"/>
    </row>
    <row r="7573" spans="1:9" ht="14.25" customHeight="1">
      <c r="A7573" s="7"/>
      <c r="B7573" s="8"/>
      <c r="C7573" s="8"/>
      <c r="D7573" s="8"/>
      <c r="E7573" s="8"/>
      <c r="F7573" s="8"/>
      <c r="G7573" s="8"/>
      <c r="H7573" s="8"/>
      <c r="I7573" s="8"/>
    </row>
    <row r="7574" spans="1:9" ht="14.25" customHeight="1">
      <c r="A7574" s="7"/>
      <c r="B7574" s="8"/>
      <c r="C7574" s="8"/>
      <c r="D7574" s="8"/>
      <c r="E7574" s="8"/>
      <c r="F7574" s="8"/>
      <c r="G7574" s="8"/>
      <c r="H7574" s="8"/>
      <c r="I7574" s="8"/>
    </row>
    <row r="7575" spans="1:9" ht="14.25" customHeight="1">
      <c r="A7575" s="7"/>
      <c r="B7575" s="8"/>
      <c r="C7575" s="8"/>
      <c r="D7575" s="8"/>
      <c r="E7575" s="8"/>
      <c r="F7575" s="8"/>
      <c r="G7575" s="8"/>
      <c r="H7575" s="8"/>
      <c r="I7575" s="8"/>
    </row>
    <row r="7576" spans="1:9" ht="14.25" customHeight="1">
      <c r="A7576" s="7"/>
      <c r="B7576" s="8"/>
      <c r="C7576" s="8"/>
      <c r="D7576" s="8"/>
      <c r="E7576" s="8"/>
      <c r="F7576" s="8"/>
      <c r="G7576" s="8"/>
      <c r="H7576" s="8"/>
      <c r="I7576" s="8"/>
    </row>
    <row r="7577" spans="1:9" ht="14.25" customHeight="1">
      <c r="A7577" s="7"/>
      <c r="B7577" s="8"/>
      <c r="C7577" s="8"/>
      <c r="D7577" s="8"/>
      <c r="E7577" s="8"/>
      <c r="F7577" s="8"/>
      <c r="G7577" s="8"/>
      <c r="H7577" s="8"/>
      <c r="I7577" s="8"/>
    </row>
    <row r="7578" spans="1:9" ht="14.25" customHeight="1">
      <c r="A7578" s="7"/>
      <c r="B7578" s="8"/>
      <c r="C7578" s="8"/>
      <c r="D7578" s="8"/>
      <c r="E7578" s="8"/>
      <c r="F7578" s="8"/>
      <c r="G7578" s="8"/>
      <c r="H7578" s="8"/>
      <c r="I7578" s="8"/>
    </row>
    <row r="7579" spans="1:9" ht="14.25" customHeight="1">
      <c r="A7579" s="7"/>
      <c r="B7579" s="8"/>
      <c r="C7579" s="8"/>
      <c r="D7579" s="8"/>
      <c r="E7579" s="8"/>
      <c r="F7579" s="8"/>
      <c r="G7579" s="8"/>
      <c r="H7579" s="8"/>
      <c r="I7579" s="8"/>
    </row>
    <row r="7580" spans="1:9" ht="14.25" customHeight="1">
      <c r="A7580" s="7"/>
      <c r="B7580" s="8"/>
      <c r="C7580" s="8"/>
      <c r="D7580" s="8"/>
      <c r="E7580" s="8"/>
      <c r="F7580" s="8"/>
      <c r="G7580" s="8"/>
      <c r="H7580" s="8"/>
      <c r="I7580" s="8"/>
    </row>
    <row r="7581" spans="1:9" ht="14.25" customHeight="1">
      <c r="A7581" s="7"/>
      <c r="B7581" s="8"/>
      <c r="C7581" s="8"/>
      <c r="D7581" s="8"/>
      <c r="E7581" s="8"/>
      <c r="F7581" s="8"/>
      <c r="G7581" s="8"/>
      <c r="H7581" s="8"/>
      <c r="I7581" s="8"/>
    </row>
    <row r="7582" spans="1:9" ht="14.25" customHeight="1">
      <c r="A7582" s="7"/>
      <c r="B7582" s="8"/>
      <c r="C7582" s="8"/>
      <c r="D7582" s="8"/>
      <c r="E7582" s="8"/>
      <c r="F7582" s="8"/>
      <c r="G7582" s="8"/>
      <c r="H7582" s="8"/>
      <c r="I7582" s="8"/>
    </row>
    <row r="7583" spans="1:9" ht="14.25" customHeight="1">
      <c r="A7583" s="7"/>
      <c r="B7583" s="8"/>
      <c r="C7583" s="8"/>
      <c r="D7583" s="8"/>
      <c r="E7583" s="8"/>
      <c r="F7583" s="8"/>
      <c r="G7583" s="8"/>
      <c r="H7583" s="8"/>
      <c r="I7583" s="8"/>
    </row>
    <row r="7584" spans="1:9" ht="14.25" customHeight="1">
      <c r="A7584" s="7"/>
      <c r="B7584" s="8"/>
      <c r="C7584" s="8"/>
      <c r="D7584" s="8"/>
      <c r="E7584" s="8"/>
      <c r="F7584" s="8"/>
      <c r="G7584" s="8"/>
      <c r="H7584" s="8"/>
      <c r="I7584" s="8"/>
    </row>
    <row r="7585" spans="1:9" ht="14.25" customHeight="1">
      <c r="A7585" s="7"/>
      <c r="B7585" s="8"/>
      <c r="C7585" s="8"/>
      <c r="D7585" s="8"/>
      <c r="E7585" s="8"/>
      <c r="F7585" s="8"/>
      <c r="G7585" s="8"/>
      <c r="H7585" s="8"/>
      <c r="I7585" s="8"/>
    </row>
    <row r="7586" spans="1:9" ht="14.25" customHeight="1">
      <c r="A7586" s="7"/>
      <c r="B7586" s="8"/>
      <c r="C7586" s="8"/>
      <c r="D7586" s="8"/>
      <c r="E7586" s="8"/>
      <c r="F7586" s="8"/>
      <c r="G7586" s="8"/>
      <c r="H7586" s="8"/>
      <c r="I7586" s="8"/>
    </row>
    <row r="7587" spans="1:9" ht="14.25" customHeight="1">
      <c r="A7587" s="7"/>
      <c r="B7587" s="8"/>
      <c r="C7587" s="8"/>
      <c r="D7587" s="8"/>
      <c r="E7587" s="8"/>
      <c r="F7587" s="8"/>
      <c r="G7587" s="8"/>
      <c r="H7587" s="8"/>
      <c r="I7587" s="8"/>
    </row>
    <row r="7588" spans="1:9" ht="14.25" customHeight="1">
      <c r="A7588" s="7"/>
      <c r="B7588" s="8"/>
      <c r="C7588" s="8"/>
      <c r="D7588" s="8"/>
      <c r="E7588" s="8"/>
      <c r="F7588" s="8"/>
      <c r="G7588" s="8"/>
      <c r="H7588" s="8"/>
      <c r="I7588" s="8"/>
    </row>
    <row r="7589" spans="1:9" ht="14.25" customHeight="1">
      <c r="A7589" s="7"/>
      <c r="B7589" s="8"/>
      <c r="C7589" s="8"/>
      <c r="D7589" s="8"/>
      <c r="E7589" s="8"/>
      <c r="F7589" s="8"/>
      <c r="G7589" s="8"/>
      <c r="H7589" s="8"/>
      <c r="I7589" s="8"/>
    </row>
    <row r="7590" spans="1:9" ht="14.25" customHeight="1">
      <c r="A7590" s="7"/>
      <c r="B7590" s="8"/>
      <c r="C7590" s="8"/>
      <c r="D7590" s="8"/>
      <c r="E7590" s="8"/>
      <c r="F7590" s="8"/>
      <c r="G7590" s="8"/>
      <c r="H7590" s="8"/>
      <c r="I7590" s="8"/>
    </row>
    <row r="7591" spans="1:9" ht="14.25" customHeight="1">
      <c r="A7591" s="7"/>
      <c r="B7591" s="8"/>
      <c r="C7591" s="8"/>
      <c r="D7591" s="8"/>
      <c r="E7591" s="8"/>
      <c r="F7591" s="8"/>
      <c r="G7591" s="8"/>
      <c r="H7591" s="8"/>
      <c r="I7591" s="8"/>
    </row>
    <row r="7592" spans="1:9" ht="14.25" customHeight="1">
      <c r="A7592" s="7"/>
      <c r="B7592" s="8"/>
      <c r="C7592" s="8"/>
      <c r="D7592" s="8"/>
      <c r="E7592" s="8"/>
      <c r="F7592" s="8"/>
      <c r="G7592" s="8"/>
      <c r="H7592" s="8"/>
      <c r="I7592" s="8"/>
    </row>
    <row r="7593" spans="1:9" ht="14.25" customHeight="1">
      <c r="A7593" s="7"/>
      <c r="B7593" s="8"/>
      <c r="C7593" s="8"/>
      <c r="D7593" s="8"/>
      <c r="E7593" s="8"/>
      <c r="F7593" s="8"/>
      <c r="G7593" s="8"/>
      <c r="H7593" s="8"/>
      <c r="I7593" s="8"/>
    </row>
    <row r="7594" spans="1:9" ht="14.25" customHeight="1">
      <c r="A7594" s="7"/>
      <c r="B7594" s="8"/>
      <c r="C7594" s="8"/>
      <c r="D7594" s="8"/>
      <c r="E7594" s="8"/>
      <c r="F7594" s="8"/>
      <c r="G7594" s="8"/>
      <c r="H7594" s="8"/>
      <c r="I7594" s="8"/>
    </row>
    <row r="7595" spans="1:9" ht="14.25" customHeight="1">
      <c r="A7595" s="7"/>
      <c r="B7595" s="8"/>
      <c r="C7595" s="8"/>
      <c r="D7595" s="8"/>
      <c r="E7595" s="8"/>
      <c r="F7595" s="8"/>
      <c r="G7595" s="8"/>
      <c r="H7595" s="8"/>
      <c r="I7595" s="8"/>
    </row>
    <row r="7596" spans="1:9" ht="14.25" customHeight="1">
      <c r="A7596" s="7"/>
      <c r="B7596" s="8"/>
      <c r="C7596" s="8"/>
      <c r="D7596" s="8"/>
      <c r="E7596" s="8"/>
      <c r="F7596" s="8"/>
      <c r="G7596" s="8"/>
      <c r="H7596" s="8"/>
      <c r="I7596" s="8"/>
    </row>
    <row r="7597" spans="1:9" ht="14.25" customHeight="1">
      <c r="A7597" s="7"/>
      <c r="B7597" s="8"/>
      <c r="C7597" s="8"/>
      <c r="D7597" s="8"/>
      <c r="E7597" s="8"/>
      <c r="F7597" s="8"/>
      <c r="G7597" s="8"/>
      <c r="H7597" s="8"/>
      <c r="I7597" s="8"/>
    </row>
    <row r="7598" spans="1:9" ht="14.25" customHeight="1">
      <c r="A7598" s="7"/>
      <c r="B7598" s="8"/>
      <c r="C7598" s="8"/>
      <c r="D7598" s="8"/>
      <c r="E7598" s="8"/>
      <c r="F7598" s="8"/>
      <c r="G7598" s="8"/>
      <c r="H7598" s="8"/>
      <c r="I7598" s="8"/>
    </row>
    <row r="7599" spans="1:9" ht="14.25" customHeight="1">
      <c r="A7599" s="7"/>
      <c r="B7599" s="8"/>
      <c r="C7599" s="8"/>
      <c r="D7599" s="8"/>
      <c r="E7599" s="8"/>
      <c r="F7599" s="8"/>
      <c r="G7599" s="8"/>
      <c r="H7599" s="8"/>
      <c r="I7599" s="8"/>
    </row>
    <row r="7600" spans="1:9" ht="14.25" customHeight="1">
      <c r="A7600" s="7"/>
      <c r="B7600" s="8"/>
      <c r="C7600" s="8"/>
      <c r="D7600" s="8"/>
      <c r="E7600" s="8"/>
      <c r="F7600" s="8"/>
      <c r="G7600" s="8"/>
      <c r="H7600" s="8"/>
      <c r="I7600" s="8"/>
    </row>
    <row r="7601" spans="1:9" ht="14.25" customHeight="1">
      <c r="A7601" s="7"/>
      <c r="B7601" s="8"/>
      <c r="C7601" s="8"/>
      <c r="D7601" s="8"/>
      <c r="E7601" s="8"/>
      <c r="F7601" s="8"/>
      <c r="G7601" s="8"/>
      <c r="H7601" s="8"/>
      <c r="I7601" s="8"/>
    </row>
    <row r="7602" spans="1:9" ht="14.25" customHeight="1">
      <c r="A7602" s="7"/>
      <c r="B7602" s="8"/>
      <c r="C7602" s="8"/>
      <c r="D7602" s="8"/>
      <c r="E7602" s="8"/>
      <c r="F7602" s="8"/>
      <c r="G7602" s="8"/>
      <c r="H7602" s="8"/>
      <c r="I7602" s="8"/>
    </row>
    <row r="7603" spans="1:9" ht="14.25" customHeight="1">
      <c r="A7603" s="7"/>
      <c r="B7603" s="8"/>
      <c r="C7603" s="8"/>
      <c r="D7603" s="8"/>
      <c r="E7603" s="8"/>
      <c r="F7603" s="8"/>
      <c r="G7603" s="8"/>
      <c r="H7603" s="8"/>
      <c r="I7603" s="8"/>
    </row>
    <row r="7604" spans="1:9" ht="14.25" customHeight="1">
      <c r="A7604" s="7"/>
      <c r="B7604" s="8"/>
      <c r="C7604" s="8"/>
      <c r="D7604" s="8"/>
      <c r="E7604" s="8"/>
      <c r="F7604" s="8"/>
      <c r="G7604" s="8"/>
      <c r="H7604" s="8"/>
      <c r="I7604" s="8"/>
    </row>
    <row r="7605" spans="1:9" ht="14.25" customHeight="1">
      <c r="A7605" s="7"/>
      <c r="B7605" s="8"/>
      <c r="C7605" s="8"/>
      <c r="D7605" s="8"/>
      <c r="E7605" s="8"/>
      <c r="F7605" s="8"/>
      <c r="G7605" s="8"/>
      <c r="H7605" s="8"/>
      <c r="I7605" s="8"/>
    </row>
    <row r="7606" spans="1:9" ht="14.25" customHeight="1">
      <c r="A7606" s="7"/>
      <c r="B7606" s="8"/>
      <c r="C7606" s="8"/>
      <c r="D7606" s="8"/>
      <c r="E7606" s="8"/>
      <c r="F7606" s="8"/>
      <c r="G7606" s="8"/>
      <c r="H7606" s="8"/>
      <c r="I7606" s="8"/>
    </row>
    <row r="7607" spans="1:9" ht="14.25" customHeight="1">
      <c r="A7607" s="7"/>
      <c r="B7607" s="8"/>
      <c r="C7607" s="8"/>
      <c r="D7607" s="8"/>
      <c r="E7607" s="8"/>
      <c r="F7607" s="8"/>
      <c r="G7607" s="8"/>
      <c r="H7607" s="8"/>
      <c r="I7607" s="8"/>
    </row>
    <row r="7608" spans="1:9" ht="14.25" customHeight="1">
      <c r="A7608" s="7"/>
      <c r="B7608" s="8"/>
      <c r="C7608" s="8"/>
      <c r="D7608" s="8"/>
      <c r="E7608" s="8"/>
      <c r="F7608" s="8"/>
      <c r="G7608" s="8"/>
      <c r="H7608" s="8"/>
      <c r="I7608" s="8"/>
    </row>
    <row r="7609" spans="1:9" ht="14.25" customHeight="1">
      <c r="A7609" s="7"/>
      <c r="B7609" s="8"/>
      <c r="C7609" s="8"/>
      <c r="D7609" s="8"/>
      <c r="E7609" s="8"/>
      <c r="F7609" s="8"/>
      <c r="G7609" s="8"/>
      <c r="H7609" s="8"/>
      <c r="I7609" s="8"/>
    </row>
    <row r="7610" spans="1:9" ht="14.25" customHeight="1">
      <c r="A7610" s="7"/>
      <c r="B7610" s="8"/>
      <c r="C7610" s="8"/>
      <c r="D7610" s="8"/>
      <c r="E7610" s="8"/>
      <c r="F7610" s="8"/>
      <c r="G7610" s="8"/>
      <c r="H7610" s="8"/>
      <c r="I7610" s="8"/>
    </row>
    <row r="7611" spans="1:9" ht="14.25" customHeight="1">
      <c r="A7611" s="7"/>
      <c r="B7611" s="8"/>
      <c r="C7611" s="8"/>
      <c r="D7611" s="8"/>
      <c r="E7611" s="8"/>
      <c r="F7611" s="8"/>
      <c r="G7611" s="8"/>
      <c r="H7611" s="8"/>
      <c r="I7611" s="8"/>
    </row>
    <row r="7612" spans="1:9" ht="14.25" customHeight="1">
      <c r="A7612" s="7"/>
      <c r="B7612" s="8"/>
      <c r="C7612" s="8"/>
      <c r="D7612" s="8"/>
      <c r="E7612" s="8"/>
      <c r="F7612" s="8"/>
      <c r="G7612" s="8"/>
      <c r="H7612" s="8"/>
      <c r="I7612" s="8"/>
    </row>
    <row r="7613" spans="1:9" ht="14.25" customHeight="1">
      <c r="A7613" s="7"/>
      <c r="B7613" s="8"/>
      <c r="C7613" s="8"/>
      <c r="D7613" s="8"/>
      <c r="E7613" s="8"/>
      <c r="F7613" s="8"/>
      <c r="G7613" s="8"/>
      <c r="H7613" s="8"/>
      <c r="I7613" s="8"/>
    </row>
    <row r="7614" spans="1:9" ht="14.25" customHeight="1">
      <c r="A7614" s="7"/>
      <c r="B7614" s="8"/>
      <c r="C7614" s="8"/>
      <c r="D7614" s="8"/>
      <c r="E7614" s="8"/>
      <c r="F7614" s="8"/>
      <c r="G7614" s="8"/>
      <c r="H7614" s="8"/>
      <c r="I7614" s="8"/>
    </row>
    <row r="7615" spans="1:9" ht="14.25" customHeight="1">
      <c r="A7615" s="7"/>
      <c r="B7615" s="8"/>
      <c r="C7615" s="8"/>
      <c r="D7615" s="8"/>
      <c r="E7615" s="8"/>
      <c r="F7615" s="8"/>
      <c r="G7615" s="8"/>
      <c r="H7615" s="8"/>
      <c r="I7615" s="8"/>
    </row>
    <row r="7616" spans="1:9" ht="14.25" customHeight="1">
      <c r="A7616" s="7"/>
      <c r="B7616" s="8"/>
      <c r="C7616" s="8"/>
      <c r="D7616" s="8"/>
      <c r="E7616" s="8"/>
      <c r="F7616" s="8"/>
      <c r="G7616" s="8"/>
      <c r="H7616" s="8"/>
      <c r="I7616" s="8"/>
    </row>
    <row r="7617" spans="1:9" ht="14.25" customHeight="1">
      <c r="A7617" s="7"/>
      <c r="B7617" s="8"/>
      <c r="C7617" s="8"/>
      <c r="D7617" s="8"/>
      <c r="E7617" s="8"/>
      <c r="F7617" s="8"/>
      <c r="G7617" s="8"/>
      <c r="H7617" s="8"/>
      <c r="I7617" s="8"/>
    </row>
    <row r="7618" spans="1:9" ht="14.25" customHeight="1">
      <c r="A7618" s="7"/>
      <c r="B7618" s="8"/>
      <c r="C7618" s="8"/>
      <c r="D7618" s="8"/>
      <c r="E7618" s="8"/>
      <c r="F7618" s="8"/>
      <c r="G7618" s="8"/>
      <c r="H7618" s="8"/>
      <c r="I7618" s="8"/>
    </row>
    <row r="7619" spans="1:9" ht="14.25" customHeight="1">
      <c r="A7619" s="7"/>
      <c r="B7619" s="8"/>
      <c r="C7619" s="8"/>
      <c r="D7619" s="8"/>
      <c r="E7619" s="8"/>
      <c r="F7619" s="8"/>
      <c r="G7619" s="8"/>
      <c r="H7619" s="8"/>
      <c r="I7619" s="8"/>
    </row>
    <row r="7620" spans="1:9" ht="14.25" customHeight="1">
      <c r="A7620" s="7"/>
      <c r="B7620" s="8"/>
      <c r="C7620" s="8"/>
      <c r="D7620" s="8"/>
      <c r="E7620" s="8"/>
      <c r="F7620" s="8"/>
      <c r="G7620" s="8"/>
      <c r="H7620" s="8"/>
      <c r="I7620" s="8"/>
    </row>
    <row r="7621" spans="1:9" ht="14.25" customHeight="1">
      <c r="A7621" s="7"/>
      <c r="B7621" s="8"/>
      <c r="C7621" s="8"/>
      <c r="D7621" s="8"/>
      <c r="E7621" s="8"/>
      <c r="F7621" s="8"/>
      <c r="G7621" s="8"/>
      <c r="H7621" s="8"/>
      <c r="I7621" s="8"/>
    </row>
    <row r="7622" spans="1:9" ht="14.25" customHeight="1">
      <c r="A7622" s="7"/>
      <c r="B7622" s="8"/>
      <c r="C7622" s="8"/>
      <c r="D7622" s="8"/>
      <c r="E7622" s="8"/>
      <c r="F7622" s="8"/>
      <c r="G7622" s="8"/>
      <c r="H7622" s="8"/>
      <c r="I7622" s="8"/>
    </row>
    <row r="7623" spans="1:9" ht="14.25" customHeight="1">
      <c r="A7623" s="7"/>
      <c r="B7623" s="8"/>
      <c r="C7623" s="8"/>
      <c r="D7623" s="8"/>
      <c r="E7623" s="8"/>
      <c r="F7623" s="8"/>
      <c r="G7623" s="8"/>
      <c r="H7623" s="8"/>
      <c r="I7623" s="8"/>
    </row>
    <row r="7624" spans="1:9" ht="14.25" customHeight="1">
      <c r="A7624" s="7"/>
      <c r="B7624" s="8"/>
      <c r="C7624" s="8"/>
      <c r="D7624" s="8"/>
      <c r="E7624" s="8"/>
      <c r="F7624" s="8"/>
      <c r="G7624" s="8"/>
      <c r="H7624" s="8"/>
      <c r="I7624" s="8"/>
    </row>
    <row r="7625" spans="1:9" ht="14.25" customHeight="1">
      <c r="A7625" s="7"/>
      <c r="B7625" s="8"/>
      <c r="C7625" s="8"/>
      <c r="D7625" s="8"/>
      <c r="E7625" s="8"/>
      <c r="F7625" s="8"/>
      <c r="G7625" s="8"/>
      <c r="H7625" s="8"/>
      <c r="I7625" s="8"/>
    </row>
    <row r="7626" spans="1:9" ht="14.25" customHeight="1">
      <c r="A7626" s="7"/>
      <c r="B7626" s="8"/>
      <c r="C7626" s="8"/>
      <c r="D7626" s="8"/>
      <c r="E7626" s="8"/>
      <c r="F7626" s="8"/>
      <c r="G7626" s="8"/>
      <c r="H7626" s="8"/>
      <c r="I7626" s="8"/>
    </row>
    <row r="7627" spans="1:9" ht="14.25" customHeight="1">
      <c r="A7627" s="7"/>
      <c r="B7627" s="8"/>
      <c r="C7627" s="8"/>
      <c r="D7627" s="8"/>
      <c r="E7627" s="8"/>
      <c r="F7627" s="8"/>
      <c r="G7627" s="8"/>
      <c r="H7627" s="8"/>
      <c r="I7627" s="8"/>
    </row>
    <row r="7628" spans="1:9" ht="14.25" customHeight="1">
      <c r="A7628" s="7"/>
      <c r="B7628" s="8"/>
      <c r="C7628" s="8"/>
      <c r="D7628" s="8"/>
      <c r="E7628" s="8"/>
      <c r="F7628" s="8"/>
      <c r="G7628" s="8"/>
      <c r="H7628" s="8"/>
      <c r="I7628" s="8"/>
    </row>
    <row r="7629" spans="1:9" ht="14.25" customHeight="1">
      <c r="A7629" s="7"/>
      <c r="B7629" s="8"/>
      <c r="C7629" s="8"/>
      <c r="D7629" s="8"/>
      <c r="E7629" s="8"/>
      <c r="F7629" s="8"/>
      <c r="G7629" s="8"/>
      <c r="H7629" s="8"/>
      <c r="I7629" s="8"/>
    </row>
    <row r="7630" spans="1:9" ht="14.25" customHeight="1">
      <c r="A7630" s="7"/>
      <c r="B7630" s="8"/>
      <c r="C7630" s="8"/>
      <c r="D7630" s="8"/>
      <c r="E7630" s="8"/>
      <c r="F7630" s="8"/>
      <c r="G7630" s="8"/>
      <c r="H7630" s="8"/>
      <c r="I7630" s="8"/>
    </row>
    <row r="7631" spans="1:9" ht="14.25" customHeight="1">
      <c r="A7631" s="7"/>
      <c r="B7631" s="8"/>
      <c r="C7631" s="8"/>
      <c r="D7631" s="8"/>
      <c r="E7631" s="8"/>
      <c r="F7631" s="8"/>
      <c r="G7631" s="8"/>
      <c r="H7631" s="8"/>
      <c r="I7631" s="8"/>
    </row>
    <row r="7632" spans="1:9" ht="14.25" customHeight="1">
      <c r="A7632" s="7"/>
      <c r="B7632" s="8"/>
      <c r="C7632" s="8"/>
      <c r="D7632" s="8"/>
      <c r="E7632" s="8"/>
      <c r="F7632" s="8"/>
      <c r="G7632" s="8"/>
      <c r="H7632" s="8"/>
      <c r="I7632" s="8"/>
    </row>
    <row r="7633" spans="1:9" ht="14.25" customHeight="1">
      <c r="A7633" s="7"/>
      <c r="B7633" s="8"/>
      <c r="C7633" s="8"/>
      <c r="D7633" s="8"/>
      <c r="E7633" s="8"/>
      <c r="F7633" s="8"/>
      <c r="G7633" s="8"/>
      <c r="H7633" s="8"/>
      <c r="I7633" s="8"/>
    </row>
    <row r="7634" spans="1:9" ht="14.25" customHeight="1">
      <c r="A7634" s="7"/>
      <c r="B7634" s="8"/>
      <c r="C7634" s="8"/>
      <c r="D7634" s="8"/>
      <c r="E7634" s="8"/>
      <c r="F7634" s="8"/>
      <c r="G7634" s="8"/>
      <c r="H7634" s="8"/>
      <c r="I7634" s="8"/>
    </row>
    <row r="7635" spans="1:9" ht="14.25" customHeight="1">
      <c r="A7635" s="7"/>
      <c r="B7635" s="8"/>
      <c r="C7635" s="8"/>
      <c r="D7635" s="8"/>
      <c r="E7635" s="8"/>
      <c r="F7635" s="8"/>
      <c r="G7635" s="8"/>
      <c r="H7635" s="8"/>
      <c r="I7635" s="8"/>
    </row>
    <row r="7636" spans="1:9" ht="14.25" customHeight="1">
      <c r="A7636" s="7"/>
      <c r="B7636" s="8"/>
      <c r="C7636" s="8"/>
      <c r="D7636" s="8"/>
      <c r="E7636" s="8"/>
      <c r="F7636" s="8"/>
      <c r="G7636" s="8"/>
      <c r="H7636" s="8"/>
      <c r="I7636" s="8"/>
    </row>
    <row r="7637" spans="1:9" ht="14.25" customHeight="1">
      <c r="A7637" s="7"/>
      <c r="B7637" s="8"/>
      <c r="C7637" s="8"/>
      <c r="D7637" s="8"/>
      <c r="E7637" s="8"/>
      <c r="F7637" s="8"/>
      <c r="G7637" s="8"/>
      <c r="H7637" s="8"/>
      <c r="I7637" s="8"/>
    </row>
    <row r="7638" spans="1:9" ht="14.25" customHeight="1">
      <c r="A7638" s="7"/>
      <c r="B7638" s="8"/>
      <c r="C7638" s="8"/>
      <c r="D7638" s="8"/>
      <c r="E7638" s="8"/>
      <c r="F7638" s="8"/>
      <c r="G7638" s="8"/>
      <c r="H7638" s="8"/>
      <c r="I7638" s="8"/>
    </row>
    <row r="7639" spans="1:9" ht="14.25" customHeight="1">
      <c r="A7639" s="7"/>
      <c r="B7639" s="8"/>
      <c r="C7639" s="8"/>
      <c r="D7639" s="8"/>
      <c r="E7639" s="8"/>
      <c r="F7639" s="8"/>
      <c r="G7639" s="8"/>
      <c r="H7639" s="8"/>
      <c r="I7639" s="8"/>
    </row>
    <row r="7640" spans="1:9" ht="14.25" customHeight="1">
      <c r="A7640" s="7"/>
      <c r="B7640" s="8"/>
      <c r="C7640" s="8"/>
      <c r="D7640" s="8"/>
      <c r="E7640" s="8"/>
      <c r="F7640" s="8"/>
      <c r="G7640" s="8"/>
      <c r="H7640" s="8"/>
      <c r="I7640" s="8"/>
    </row>
    <row r="7641" spans="1:9" ht="14.25" customHeight="1">
      <c r="A7641" s="7"/>
      <c r="B7641" s="8"/>
      <c r="C7641" s="8"/>
      <c r="D7641" s="8"/>
      <c r="E7641" s="8"/>
      <c r="F7641" s="8"/>
      <c r="G7641" s="8"/>
      <c r="H7641" s="8"/>
      <c r="I7641" s="8"/>
    </row>
    <row r="7642" spans="1:9" ht="14.25" customHeight="1">
      <c r="A7642" s="7"/>
      <c r="B7642" s="8"/>
      <c r="C7642" s="8"/>
      <c r="D7642" s="8"/>
      <c r="E7642" s="8"/>
      <c r="F7642" s="8"/>
      <c r="G7642" s="8"/>
      <c r="H7642" s="8"/>
      <c r="I7642" s="8"/>
    </row>
    <row r="7643" spans="1:9" ht="14.25" customHeight="1">
      <c r="A7643" s="7"/>
      <c r="B7643" s="8"/>
      <c r="C7643" s="8"/>
      <c r="D7643" s="8"/>
      <c r="E7643" s="8"/>
      <c r="F7643" s="8"/>
      <c r="G7643" s="8"/>
      <c r="H7643" s="8"/>
      <c r="I7643" s="8"/>
    </row>
    <row r="7644" spans="1:9" ht="14.25" customHeight="1">
      <c r="A7644" s="7"/>
      <c r="B7644" s="8"/>
      <c r="C7644" s="8"/>
      <c r="D7644" s="8"/>
      <c r="E7644" s="8"/>
      <c r="F7644" s="8"/>
      <c r="G7644" s="8"/>
      <c r="H7644" s="8"/>
      <c r="I7644" s="8"/>
    </row>
    <row r="7645" spans="1:9" ht="14.25" customHeight="1">
      <c r="A7645" s="7"/>
      <c r="B7645" s="8"/>
      <c r="C7645" s="8"/>
      <c r="D7645" s="8"/>
      <c r="E7645" s="8"/>
      <c r="F7645" s="8"/>
      <c r="G7645" s="8"/>
      <c r="H7645" s="8"/>
      <c r="I7645" s="8"/>
    </row>
    <row r="7646" spans="1:9" ht="14.25" customHeight="1">
      <c r="A7646" s="7"/>
      <c r="B7646" s="8"/>
      <c r="C7646" s="8"/>
      <c r="D7646" s="8"/>
      <c r="E7646" s="8"/>
      <c r="F7646" s="8"/>
      <c r="G7646" s="8"/>
      <c r="H7646" s="8"/>
      <c r="I7646" s="8"/>
    </row>
    <row r="7647" spans="1:9" ht="14.25" customHeight="1">
      <c r="A7647" s="7"/>
      <c r="B7647" s="8"/>
      <c r="C7647" s="8"/>
      <c r="D7647" s="8"/>
      <c r="E7647" s="8"/>
      <c r="F7647" s="8"/>
      <c r="G7647" s="8"/>
      <c r="H7647" s="8"/>
      <c r="I7647" s="8"/>
    </row>
    <row r="7648" spans="1:9" ht="14.25" customHeight="1">
      <c r="A7648" s="7"/>
      <c r="B7648" s="8"/>
      <c r="C7648" s="8"/>
      <c r="D7648" s="8"/>
      <c r="E7648" s="8"/>
      <c r="F7648" s="8"/>
      <c r="G7648" s="8"/>
      <c r="H7648" s="8"/>
      <c r="I7648" s="8"/>
    </row>
    <row r="7649" spans="1:9" ht="14.25" customHeight="1">
      <c r="A7649" s="7"/>
      <c r="B7649" s="8"/>
      <c r="C7649" s="8"/>
      <c r="D7649" s="8"/>
      <c r="E7649" s="8"/>
      <c r="F7649" s="8"/>
      <c r="G7649" s="8"/>
      <c r="H7649" s="8"/>
      <c r="I7649" s="8"/>
    </row>
    <row r="7650" spans="1:9" ht="14.25" customHeight="1">
      <c r="A7650" s="7"/>
      <c r="B7650" s="8"/>
      <c r="C7650" s="8"/>
      <c r="D7650" s="8"/>
      <c r="E7650" s="8"/>
      <c r="F7650" s="8"/>
      <c r="G7650" s="8"/>
      <c r="H7650" s="8"/>
      <c r="I7650" s="8"/>
    </row>
    <row r="7651" spans="1:9" ht="14.25" customHeight="1">
      <c r="A7651" s="7"/>
      <c r="B7651" s="8"/>
      <c r="C7651" s="8"/>
      <c r="D7651" s="8"/>
      <c r="E7651" s="8"/>
      <c r="F7651" s="8"/>
      <c r="G7651" s="8"/>
      <c r="H7651" s="8"/>
      <c r="I7651" s="8"/>
    </row>
    <row r="7652" spans="1:9" ht="14.25" customHeight="1">
      <c r="A7652" s="7"/>
      <c r="B7652" s="8"/>
      <c r="C7652" s="8"/>
      <c r="D7652" s="8"/>
      <c r="E7652" s="8"/>
      <c r="F7652" s="8"/>
      <c r="G7652" s="8"/>
      <c r="H7652" s="8"/>
      <c r="I7652" s="8"/>
    </row>
    <row r="7653" spans="1:9" ht="14.25" customHeight="1">
      <c r="A7653" s="7"/>
      <c r="B7653" s="8"/>
      <c r="C7653" s="8"/>
      <c r="D7653" s="8"/>
      <c r="E7653" s="8"/>
      <c r="F7653" s="8"/>
      <c r="G7653" s="8"/>
      <c r="H7653" s="8"/>
      <c r="I7653" s="8"/>
    </row>
    <row r="7654" spans="1:9" ht="14.25" customHeight="1">
      <c r="A7654" s="7"/>
      <c r="B7654" s="8"/>
      <c r="C7654" s="8"/>
      <c r="D7654" s="8"/>
      <c r="E7654" s="8"/>
      <c r="F7654" s="8"/>
      <c r="G7654" s="8"/>
      <c r="H7654" s="8"/>
      <c r="I7654" s="8"/>
    </row>
    <row r="7655" spans="1:9" ht="14.25" customHeight="1">
      <c r="A7655" s="7"/>
      <c r="B7655" s="8"/>
      <c r="C7655" s="8"/>
      <c r="D7655" s="8"/>
      <c r="E7655" s="8"/>
      <c r="F7655" s="8"/>
      <c r="G7655" s="8"/>
      <c r="H7655" s="8"/>
      <c r="I7655" s="8"/>
    </row>
    <row r="7656" spans="1:9" ht="14.25" customHeight="1">
      <c r="A7656" s="7"/>
      <c r="B7656" s="8"/>
      <c r="C7656" s="8"/>
      <c r="D7656" s="8"/>
      <c r="E7656" s="8"/>
      <c r="F7656" s="8"/>
      <c r="G7656" s="8"/>
      <c r="H7656" s="8"/>
      <c r="I7656" s="8"/>
    </row>
    <row r="7657" spans="1:9" ht="14.25" customHeight="1">
      <c r="A7657" s="7"/>
      <c r="B7657" s="8"/>
      <c r="C7657" s="8"/>
      <c r="D7657" s="8"/>
      <c r="E7657" s="8"/>
      <c r="F7657" s="8"/>
      <c r="G7657" s="8"/>
      <c r="H7657" s="8"/>
      <c r="I7657" s="8"/>
    </row>
    <row r="7658" spans="1:9" ht="14.25" customHeight="1">
      <c r="A7658" s="7"/>
      <c r="B7658" s="8"/>
      <c r="C7658" s="8"/>
      <c r="D7658" s="8"/>
      <c r="E7658" s="8"/>
      <c r="F7658" s="8"/>
      <c r="G7658" s="8"/>
      <c r="H7658" s="8"/>
      <c r="I7658" s="8"/>
    </row>
    <row r="7659" spans="1:9" ht="14.25" customHeight="1">
      <c r="A7659" s="7"/>
      <c r="B7659" s="8"/>
      <c r="C7659" s="8"/>
      <c r="D7659" s="8"/>
      <c r="E7659" s="8"/>
      <c r="F7659" s="8"/>
      <c r="G7659" s="8"/>
      <c r="H7659" s="8"/>
      <c r="I7659" s="8"/>
    </row>
    <row r="7660" spans="1:9" ht="14.25" customHeight="1">
      <c r="A7660" s="7"/>
      <c r="B7660" s="8"/>
      <c r="C7660" s="8"/>
      <c r="D7660" s="8"/>
      <c r="E7660" s="8"/>
      <c r="F7660" s="8"/>
      <c r="G7660" s="8"/>
      <c r="H7660" s="8"/>
      <c r="I7660" s="8"/>
    </row>
    <row r="7661" spans="1:9" ht="14.25" customHeight="1">
      <c r="A7661" s="7"/>
      <c r="B7661" s="8"/>
      <c r="C7661" s="8"/>
      <c r="D7661" s="8"/>
      <c r="E7661" s="8"/>
      <c r="F7661" s="8"/>
      <c r="G7661" s="8"/>
      <c r="H7661" s="8"/>
      <c r="I7661" s="8"/>
    </row>
    <row r="7662" spans="1:9" ht="14.25" customHeight="1">
      <c r="A7662" s="7"/>
      <c r="B7662" s="8"/>
      <c r="C7662" s="8"/>
      <c r="D7662" s="8"/>
      <c r="E7662" s="8"/>
      <c r="F7662" s="8"/>
      <c r="G7662" s="8"/>
      <c r="H7662" s="8"/>
      <c r="I7662" s="8"/>
    </row>
    <row r="7663" spans="1:9" ht="14.25" customHeight="1">
      <c r="A7663" s="7"/>
      <c r="B7663" s="8"/>
      <c r="C7663" s="8"/>
      <c r="D7663" s="8"/>
      <c r="E7663" s="8"/>
      <c r="F7663" s="8"/>
      <c r="G7663" s="8"/>
      <c r="H7663" s="8"/>
      <c r="I7663" s="8"/>
    </row>
    <row r="7664" spans="1:9" ht="14.25" customHeight="1">
      <c r="A7664" s="7"/>
      <c r="B7664" s="8"/>
      <c r="C7664" s="8"/>
      <c r="D7664" s="8"/>
      <c r="E7664" s="8"/>
      <c r="F7664" s="8"/>
      <c r="G7664" s="8"/>
      <c r="H7664" s="8"/>
      <c r="I7664" s="8"/>
    </row>
    <row r="7665" spans="1:9" ht="14.25" customHeight="1">
      <c r="A7665" s="7"/>
      <c r="B7665" s="8"/>
      <c r="C7665" s="8"/>
      <c r="D7665" s="8"/>
      <c r="E7665" s="8"/>
      <c r="F7665" s="8"/>
      <c r="G7665" s="8"/>
      <c r="H7665" s="8"/>
      <c r="I7665" s="8"/>
    </row>
    <row r="7666" spans="1:9" ht="14.25" customHeight="1">
      <c r="A7666" s="7"/>
      <c r="B7666" s="8"/>
      <c r="C7666" s="8"/>
      <c r="D7666" s="8"/>
      <c r="E7666" s="8"/>
      <c r="F7666" s="8"/>
      <c r="G7666" s="8"/>
      <c r="H7666" s="8"/>
      <c r="I7666" s="8"/>
    </row>
    <row r="7667" spans="1:9" ht="14.25" customHeight="1">
      <c r="A7667" s="7"/>
      <c r="B7667" s="8"/>
      <c r="C7667" s="8"/>
      <c r="D7667" s="8"/>
      <c r="E7667" s="8"/>
      <c r="F7667" s="8"/>
      <c r="G7667" s="8"/>
      <c r="H7667" s="8"/>
      <c r="I7667" s="8"/>
    </row>
    <row r="7668" spans="1:9" ht="14.25" customHeight="1">
      <c r="A7668" s="7"/>
      <c r="B7668" s="8"/>
      <c r="C7668" s="8"/>
      <c r="D7668" s="8"/>
      <c r="E7668" s="8"/>
      <c r="F7668" s="8"/>
      <c r="G7668" s="8"/>
      <c r="H7668" s="8"/>
      <c r="I7668" s="8"/>
    </row>
    <row r="7669" spans="1:9" ht="14.25" customHeight="1">
      <c r="A7669" s="7"/>
      <c r="B7669" s="8"/>
      <c r="C7669" s="8"/>
      <c r="D7669" s="8"/>
      <c r="E7669" s="8"/>
      <c r="F7669" s="8"/>
      <c r="G7669" s="8"/>
      <c r="H7669" s="8"/>
      <c r="I7669" s="8"/>
    </row>
    <row r="7670" spans="1:9" ht="14.25" customHeight="1">
      <c r="A7670" s="7"/>
      <c r="B7670" s="8"/>
      <c r="C7670" s="8"/>
      <c r="D7670" s="8"/>
      <c r="E7670" s="8"/>
      <c r="F7670" s="8"/>
      <c r="G7670" s="8"/>
      <c r="H7670" s="8"/>
      <c r="I7670" s="8"/>
    </row>
    <row r="7671" spans="1:9" ht="14.25" customHeight="1">
      <c r="A7671" s="7"/>
      <c r="B7671" s="8"/>
      <c r="C7671" s="8"/>
      <c r="D7671" s="8"/>
      <c r="E7671" s="8"/>
      <c r="F7671" s="8"/>
      <c r="G7671" s="8"/>
      <c r="H7671" s="8"/>
      <c r="I7671" s="8"/>
    </row>
    <row r="7672" spans="1:9" ht="14.25" customHeight="1">
      <c r="A7672" s="7"/>
      <c r="B7672" s="8"/>
      <c r="C7672" s="8"/>
      <c r="D7672" s="8"/>
      <c r="E7672" s="8"/>
      <c r="F7672" s="8"/>
      <c r="G7672" s="8"/>
      <c r="H7672" s="8"/>
      <c r="I7672" s="8"/>
    </row>
    <row r="7673" spans="1:9" ht="14.25" customHeight="1">
      <c r="A7673" s="7"/>
      <c r="B7673" s="8"/>
      <c r="C7673" s="8"/>
      <c r="D7673" s="8"/>
      <c r="E7673" s="8"/>
      <c r="F7673" s="8"/>
      <c r="G7673" s="8"/>
      <c r="H7673" s="8"/>
      <c r="I7673" s="8"/>
    </row>
    <row r="7674" spans="1:9" ht="14.25" customHeight="1">
      <c r="A7674" s="7"/>
      <c r="B7674" s="8"/>
      <c r="C7674" s="8"/>
      <c r="D7674" s="8"/>
      <c r="E7674" s="8"/>
      <c r="F7674" s="8"/>
      <c r="G7674" s="8"/>
      <c r="H7674" s="8"/>
      <c r="I7674" s="8"/>
    </row>
    <row r="7675" spans="1:9" ht="14.25" customHeight="1">
      <c r="A7675" s="7"/>
      <c r="B7675" s="8"/>
      <c r="C7675" s="8"/>
      <c r="D7675" s="8"/>
      <c r="E7675" s="8"/>
      <c r="F7675" s="8"/>
      <c r="G7675" s="8"/>
      <c r="H7675" s="8"/>
      <c r="I7675" s="8"/>
    </row>
    <row r="7676" spans="1:9" ht="14.25" customHeight="1">
      <c r="A7676" s="7"/>
      <c r="B7676" s="8"/>
      <c r="C7676" s="8"/>
      <c r="D7676" s="8"/>
      <c r="E7676" s="8"/>
      <c r="F7676" s="8"/>
      <c r="G7676" s="8"/>
      <c r="H7676" s="8"/>
      <c r="I7676" s="8"/>
    </row>
    <row r="7677" spans="1:9" ht="14.25" customHeight="1">
      <c r="A7677" s="7"/>
      <c r="B7677" s="8"/>
      <c r="C7677" s="8"/>
      <c r="D7677" s="8"/>
      <c r="E7677" s="8"/>
      <c r="F7677" s="8"/>
      <c r="G7677" s="8"/>
      <c r="H7677" s="8"/>
      <c r="I7677" s="8"/>
    </row>
    <row r="7678" spans="1:9" ht="14.25" customHeight="1">
      <c r="A7678" s="7"/>
      <c r="B7678" s="8"/>
      <c r="C7678" s="8"/>
      <c r="D7678" s="8"/>
      <c r="E7678" s="8"/>
      <c r="F7678" s="8"/>
      <c r="G7678" s="8"/>
      <c r="H7678" s="8"/>
      <c r="I7678" s="8"/>
    </row>
    <row r="7679" spans="1:9" ht="14.25" customHeight="1">
      <c r="A7679" s="7"/>
      <c r="B7679" s="8"/>
      <c r="C7679" s="8"/>
      <c r="D7679" s="8"/>
      <c r="E7679" s="8"/>
      <c r="F7679" s="8"/>
      <c r="G7679" s="8"/>
      <c r="H7679" s="8"/>
      <c r="I7679" s="8"/>
    </row>
    <row r="7680" spans="1:9" ht="14.25" customHeight="1">
      <c r="A7680" s="7"/>
      <c r="B7680" s="8"/>
      <c r="C7680" s="8"/>
      <c r="D7680" s="8"/>
      <c r="E7680" s="8"/>
      <c r="F7680" s="8"/>
      <c r="G7680" s="8"/>
      <c r="H7680" s="8"/>
      <c r="I7680" s="8"/>
    </row>
    <row r="7681" spans="1:9" ht="14.25" customHeight="1">
      <c r="A7681" s="7"/>
      <c r="B7681" s="8"/>
      <c r="C7681" s="8"/>
      <c r="D7681" s="8"/>
      <c r="E7681" s="8"/>
      <c r="F7681" s="8"/>
      <c r="G7681" s="8"/>
      <c r="H7681" s="8"/>
      <c r="I7681" s="8"/>
    </row>
    <row r="7682" spans="1:9" ht="14.25" customHeight="1">
      <c r="A7682" s="7"/>
      <c r="B7682" s="8"/>
      <c r="C7682" s="8"/>
      <c r="D7682" s="8"/>
      <c r="E7682" s="8"/>
      <c r="F7682" s="8"/>
      <c r="G7682" s="8"/>
      <c r="H7682" s="8"/>
      <c r="I7682" s="8"/>
    </row>
    <row r="7683" spans="1:9" ht="14.25" customHeight="1">
      <c r="A7683" s="7"/>
      <c r="B7683" s="8"/>
      <c r="C7683" s="8"/>
      <c r="D7683" s="8"/>
      <c r="E7683" s="8"/>
      <c r="F7683" s="8"/>
      <c r="G7683" s="8"/>
      <c r="H7683" s="8"/>
      <c r="I7683" s="8"/>
    </row>
    <row r="7684" spans="1:9" ht="14.25" customHeight="1">
      <c r="A7684" s="7"/>
      <c r="B7684" s="8"/>
      <c r="C7684" s="8"/>
      <c r="D7684" s="8"/>
      <c r="E7684" s="8"/>
      <c r="F7684" s="8"/>
      <c r="G7684" s="8"/>
      <c r="H7684" s="8"/>
      <c r="I7684" s="8"/>
    </row>
    <row r="7685" spans="1:9" ht="14.25" customHeight="1">
      <c r="A7685" s="7"/>
      <c r="B7685" s="8"/>
      <c r="C7685" s="8"/>
      <c r="D7685" s="8"/>
      <c r="E7685" s="8"/>
      <c r="F7685" s="8"/>
      <c r="G7685" s="8"/>
      <c r="H7685" s="8"/>
      <c r="I7685" s="8"/>
    </row>
    <row r="7686" spans="1:9" ht="14.25" customHeight="1">
      <c r="A7686" s="7"/>
      <c r="B7686" s="8"/>
      <c r="C7686" s="8"/>
      <c r="D7686" s="8"/>
      <c r="E7686" s="8"/>
      <c r="F7686" s="8"/>
      <c r="G7686" s="8"/>
      <c r="H7686" s="8"/>
      <c r="I7686" s="8"/>
    </row>
    <row r="7687" spans="1:9" ht="14.25" customHeight="1">
      <c r="A7687" s="7"/>
      <c r="B7687" s="8"/>
      <c r="C7687" s="8"/>
      <c r="D7687" s="8"/>
      <c r="E7687" s="8"/>
      <c r="F7687" s="8"/>
      <c r="G7687" s="8"/>
      <c r="H7687" s="8"/>
      <c r="I7687" s="8"/>
    </row>
    <row r="7688" spans="1:9" ht="14.25" customHeight="1">
      <c r="A7688" s="7"/>
      <c r="B7688" s="8"/>
      <c r="C7688" s="8"/>
      <c r="D7688" s="8"/>
      <c r="E7688" s="8"/>
      <c r="F7688" s="8"/>
      <c r="G7688" s="8"/>
      <c r="H7688" s="8"/>
      <c r="I7688" s="8"/>
    </row>
    <row r="7689" spans="1:9" ht="14.25" customHeight="1">
      <c r="A7689" s="7"/>
      <c r="B7689" s="8"/>
      <c r="C7689" s="8"/>
      <c r="D7689" s="8"/>
      <c r="E7689" s="8"/>
      <c r="F7689" s="8"/>
      <c r="G7689" s="8"/>
      <c r="H7689" s="8"/>
      <c r="I7689" s="8"/>
    </row>
    <row r="7690" spans="1:9" ht="14.25" customHeight="1">
      <c r="A7690" s="7"/>
      <c r="B7690" s="8"/>
      <c r="C7690" s="8"/>
      <c r="D7690" s="8"/>
      <c r="E7690" s="8"/>
      <c r="F7690" s="8"/>
      <c r="G7690" s="8"/>
      <c r="H7690" s="8"/>
      <c r="I7690" s="8"/>
    </row>
    <row r="7691" spans="1:9" ht="14.25" customHeight="1">
      <c r="A7691" s="7"/>
      <c r="B7691" s="8"/>
      <c r="C7691" s="8"/>
      <c r="D7691" s="8"/>
      <c r="E7691" s="8"/>
      <c r="F7691" s="8"/>
      <c r="G7691" s="8"/>
      <c r="H7691" s="8"/>
      <c r="I7691" s="8"/>
    </row>
    <row r="7692" spans="1:9" ht="14.25" customHeight="1">
      <c r="A7692" s="7"/>
      <c r="B7692" s="8"/>
      <c r="C7692" s="8"/>
      <c r="D7692" s="8"/>
      <c r="E7692" s="8"/>
      <c r="F7692" s="8"/>
      <c r="G7692" s="8"/>
      <c r="H7692" s="8"/>
      <c r="I7692" s="8"/>
    </row>
    <row r="7693" spans="1:9" ht="14.25" customHeight="1">
      <c r="A7693" s="7"/>
      <c r="B7693" s="8"/>
      <c r="C7693" s="8"/>
      <c r="D7693" s="8"/>
      <c r="E7693" s="8"/>
      <c r="F7693" s="8"/>
      <c r="G7693" s="8"/>
      <c r="H7693" s="8"/>
      <c r="I7693" s="8"/>
    </row>
    <row r="7694" spans="1:9" ht="14.25" customHeight="1">
      <c r="A7694" s="7"/>
      <c r="B7694" s="8"/>
      <c r="C7694" s="8"/>
      <c r="D7694" s="8"/>
      <c r="E7694" s="8"/>
      <c r="F7694" s="8"/>
      <c r="G7694" s="8"/>
      <c r="H7694" s="8"/>
      <c r="I7694" s="8"/>
    </row>
    <row r="7695" spans="1:9" ht="14.25" customHeight="1">
      <c r="A7695" s="7"/>
      <c r="B7695" s="8"/>
      <c r="C7695" s="8"/>
      <c r="D7695" s="8"/>
      <c r="E7695" s="8"/>
      <c r="F7695" s="8"/>
      <c r="G7695" s="8"/>
      <c r="H7695" s="8"/>
      <c r="I7695" s="8"/>
    </row>
    <row r="7696" spans="1:9" ht="14.25" customHeight="1">
      <c r="A7696" s="7"/>
      <c r="B7696" s="8"/>
      <c r="C7696" s="8"/>
      <c r="D7696" s="8"/>
      <c r="E7696" s="8"/>
      <c r="F7696" s="8"/>
      <c r="G7696" s="8"/>
      <c r="H7696" s="8"/>
      <c r="I7696" s="8"/>
    </row>
    <row r="7697" spans="1:9" ht="14.25" customHeight="1">
      <c r="A7697" s="7"/>
      <c r="B7697" s="8"/>
      <c r="C7697" s="8"/>
      <c r="D7697" s="8"/>
      <c r="E7697" s="8"/>
      <c r="F7697" s="8"/>
      <c r="G7697" s="8"/>
      <c r="H7697" s="8"/>
      <c r="I7697" s="8"/>
    </row>
    <row r="7698" spans="1:9" ht="14.25" customHeight="1">
      <c r="A7698" s="7"/>
      <c r="B7698" s="8"/>
      <c r="C7698" s="8"/>
      <c r="D7698" s="8"/>
      <c r="E7698" s="8"/>
      <c r="F7698" s="8"/>
      <c r="G7698" s="8"/>
      <c r="H7698" s="8"/>
      <c r="I7698" s="8"/>
    </row>
    <row r="7699" spans="1:9" ht="14.25" customHeight="1">
      <c r="A7699" s="7"/>
      <c r="B7699" s="8"/>
      <c r="C7699" s="8"/>
      <c r="D7699" s="8"/>
      <c r="E7699" s="8"/>
      <c r="F7699" s="8"/>
      <c r="G7699" s="8"/>
      <c r="H7699" s="8"/>
      <c r="I7699" s="8"/>
    </row>
    <row r="7700" spans="1:9" ht="14.25" customHeight="1">
      <c r="A7700" s="7"/>
      <c r="B7700" s="8"/>
      <c r="C7700" s="8"/>
      <c r="D7700" s="8"/>
      <c r="E7700" s="8"/>
      <c r="F7700" s="8"/>
      <c r="G7700" s="8"/>
      <c r="H7700" s="8"/>
      <c r="I7700" s="8"/>
    </row>
    <row r="7701" spans="1:9" ht="14.25" customHeight="1">
      <c r="A7701" s="7"/>
      <c r="B7701" s="8"/>
      <c r="C7701" s="8"/>
      <c r="D7701" s="8"/>
      <c r="E7701" s="8"/>
      <c r="F7701" s="8"/>
      <c r="G7701" s="8"/>
      <c r="H7701" s="8"/>
      <c r="I7701" s="8"/>
    </row>
    <row r="7702" spans="1:9" ht="14.25" customHeight="1">
      <c r="A7702" s="7"/>
      <c r="B7702" s="8"/>
      <c r="C7702" s="8"/>
      <c r="D7702" s="8"/>
      <c r="E7702" s="8"/>
      <c r="F7702" s="8"/>
      <c r="G7702" s="8"/>
      <c r="H7702" s="8"/>
      <c r="I7702" s="8"/>
    </row>
    <row r="7703" spans="1:9" ht="14.25" customHeight="1">
      <c r="A7703" s="7"/>
      <c r="B7703" s="8"/>
      <c r="C7703" s="8"/>
      <c r="D7703" s="8"/>
      <c r="E7703" s="8"/>
      <c r="F7703" s="8"/>
      <c r="G7703" s="8"/>
      <c r="H7703" s="8"/>
      <c r="I7703" s="8"/>
    </row>
    <row r="7704" spans="1:9" ht="14.25" customHeight="1">
      <c r="A7704" s="7"/>
      <c r="B7704" s="8"/>
      <c r="C7704" s="8"/>
      <c r="D7704" s="8"/>
      <c r="E7704" s="8"/>
      <c r="F7704" s="8"/>
      <c r="G7704" s="8"/>
      <c r="H7704" s="8"/>
      <c r="I7704" s="8"/>
    </row>
    <row r="7705" spans="1:9" ht="14.25" customHeight="1">
      <c r="A7705" s="7"/>
      <c r="B7705" s="8"/>
      <c r="C7705" s="8"/>
      <c r="D7705" s="8"/>
      <c r="E7705" s="8"/>
      <c r="F7705" s="8"/>
      <c r="G7705" s="8"/>
      <c r="H7705" s="8"/>
      <c r="I7705" s="8"/>
    </row>
    <row r="7706" spans="1:9" ht="14.25" customHeight="1">
      <c r="A7706" s="7"/>
      <c r="B7706" s="8"/>
      <c r="C7706" s="8"/>
      <c r="D7706" s="8"/>
      <c r="E7706" s="8"/>
      <c r="F7706" s="8"/>
      <c r="G7706" s="8"/>
      <c r="H7706" s="8"/>
      <c r="I7706" s="8"/>
    </row>
    <row r="7707" spans="1:9" ht="14.25" customHeight="1">
      <c r="A7707" s="7"/>
      <c r="B7707" s="8"/>
      <c r="C7707" s="8"/>
      <c r="D7707" s="8"/>
      <c r="E7707" s="8"/>
      <c r="F7707" s="8"/>
      <c r="G7707" s="8"/>
      <c r="H7707" s="8"/>
      <c r="I7707" s="8"/>
    </row>
    <row r="7708" spans="1:9" ht="14.25" customHeight="1">
      <c r="A7708" s="7"/>
      <c r="B7708" s="8"/>
      <c r="C7708" s="8"/>
      <c r="D7708" s="8"/>
      <c r="E7708" s="8"/>
      <c r="F7708" s="8"/>
      <c r="G7708" s="8"/>
      <c r="H7708" s="8"/>
      <c r="I7708" s="8"/>
    </row>
    <row r="7709" spans="1:9" ht="14.25" customHeight="1">
      <c r="A7709" s="7"/>
      <c r="B7709" s="8"/>
      <c r="C7709" s="8"/>
      <c r="D7709" s="8"/>
      <c r="E7709" s="8"/>
      <c r="F7709" s="8"/>
      <c r="G7709" s="8"/>
      <c r="H7709" s="8"/>
      <c r="I7709" s="8"/>
    </row>
    <row r="7710" spans="1:9" ht="14.25" customHeight="1">
      <c r="A7710" s="7"/>
      <c r="B7710" s="8"/>
      <c r="C7710" s="8"/>
      <c r="D7710" s="8"/>
      <c r="E7710" s="8"/>
      <c r="F7710" s="8"/>
      <c r="G7710" s="8"/>
      <c r="H7710" s="8"/>
      <c r="I7710" s="8"/>
    </row>
    <row r="7711" spans="1:9" ht="14.25" customHeight="1">
      <c r="A7711" s="7"/>
      <c r="B7711" s="8"/>
      <c r="C7711" s="8"/>
      <c r="D7711" s="8"/>
      <c r="E7711" s="8"/>
      <c r="F7711" s="8"/>
      <c r="G7711" s="8"/>
      <c r="H7711" s="8"/>
      <c r="I7711" s="8"/>
    </row>
    <row r="7712" spans="1:9" ht="14.25" customHeight="1">
      <c r="A7712" s="7"/>
      <c r="B7712" s="8"/>
      <c r="C7712" s="8"/>
      <c r="D7712" s="8"/>
      <c r="E7712" s="8"/>
      <c r="F7712" s="8"/>
      <c r="G7712" s="8"/>
      <c r="H7712" s="8"/>
      <c r="I7712" s="8"/>
    </row>
    <row r="7713" spans="1:9" ht="14.25" customHeight="1">
      <c r="A7713" s="7"/>
      <c r="B7713" s="8"/>
      <c r="C7713" s="8"/>
      <c r="D7713" s="8"/>
      <c r="E7713" s="8"/>
      <c r="F7713" s="8"/>
      <c r="G7713" s="8"/>
      <c r="H7713" s="8"/>
      <c r="I7713" s="8"/>
    </row>
    <row r="7714" spans="1:9" ht="14.25" customHeight="1">
      <c r="A7714" s="7"/>
      <c r="B7714" s="8"/>
      <c r="C7714" s="8"/>
      <c r="D7714" s="8"/>
      <c r="E7714" s="8"/>
      <c r="F7714" s="8"/>
      <c r="G7714" s="8"/>
      <c r="H7714" s="8"/>
      <c r="I7714" s="8"/>
    </row>
    <row r="7715" spans="1:9" ht="14.25" customHeight="1">
      <c r="A7715" s="7"/>
      <c r="B7715" s="8"/>
      <c r="C7715" s="8"/>
      <c r="D7715" s="8"/>
      <c r="E7715" s="8"/>
      <c r="F7715" s="8"/>
      <c r="G7715" s="8"/>
      <c r="H7715" s="8"/>
      <c r="I7715" s="8"/>
    </row>
    <row r="7716" spans="1:9" ht="14.25" customHeight="1">
      <c r="A7716" s="7"/>
      <c r="B7716" s="8"/>
      <c r="C7716" s="8"/>
      <c r="D7716" s="8"/>
      <c r="E7716" s="8"/>
      <c r="F7716" s="8"/>
      <c r="G7716" s="8"/>
      <c r="H7716" s="8"/>
      <c r="I7716" s="8"/>
    </row>
    <row r="7717" spans="1:9" ht="14.25" customHeight="1">
      <c r="A7717" s="7"/>
      <c r="B7717" s="8"/>
      <c r="C7717" s="8"/>
      <c r="D7717" s="8"/>
      <c r="E7717" s="8"/>
      <c r="F7717" s="8"/>
      <c r="G7717" s="8"/>
      <c r="H7717" s="8"/>
      <c r="I7717" s="8"/>
    </row>
    <row r="7718" spans="1:9" ht="14.25" customHeight="1">
      <c r="A7718" s="7"/>
      <c r="B7718" s="8"/>
      <c r="C7718" s="8"/>
      <c r="D7718" s="8"/>
      <c r="E7718" s="8"/>
      <c r="F7718" s="8"/>
      <c r="G7718" s="8"/>
      <c r="H7718" s="8"/>
      <c r="I7718" s="8"/>
    </row>
    <row r="7719" spans="1:9" ht="14.25" customHeight="1">
      <c r="A7719" s="7"/>
      <c r="B7719" s="8"/>
      <c r="C7719" s="8"/>
      <c r="D7719" s="8"/>
      <c r="E7719" s="8"/>
      <c r="F7719" s="8"/>
      <c r="G7719" s="8"/>
      <c r="H7719" s="8"/>
      <c r="I7719" s="8"/>
    </row>
    <row r="7720" spans="1:9" ht="14.25" customHeight="1">
      <c r="A7720" s="7"/>
      <c r="B7720" s="8"/>
      <c r="C7720" s="8"/>
      <c r="D7720" s="8"/>
      <c r="E7720" s="8"/>
      <c r="F7720" s="8"/>
      <c r="G7720" s="8"/>
      <c r="H7720" s="8"/>
      <c r="I7720" s="8"/>
    </row>
    <row r="7721" spans="1:9" ht="14.25" customHeight="1">
      <c r="A7721" s="7"/>
      <c r="B7721" s="8"/>
      <c r="C7721" s="8"/>
      <c r="D7721" s="8"/>
      <c r="E7721" s="8"/>
      <c r="F7721" s="8"/>
      <c r="G7721" s="8"/>
      <c r="H7721" s="8"/>
      <c r="I7721" s="8"/>
    </row>
    <row r="7722" spans="1:9" ht="14.25" customHeight="1">
      <c r="A7722" s="7"/>
      <c r="B7722" s="8"/>
      <c r="C7722" s="8"/>
      <c r="D7722" s="8"/>
      <c r="E7722" s="8"/>
      <c r="F7722" s="8"/>
      <c r="G7722" s="8"/>
      <c r="H7722" s="8"/>
      <c r="I7722" s="8"/>
    </row>
    <row r="7723" spans="1:9" ht="14.25" customHeight="1">
      <c r="A7723" s="7"/>
      <c r="B7723" s="8"/>
      <c r="C7723" s="8"/>
      <c r="D7723" s="8"/>
      <c r="E7723" s="8"/>
      <c r="F7723" s="8"/>
      <c r="G7723" s="8"/>
      <c r="H7723" s="8"/>
      <c r="I7723" s="8"/>
    </row>
    <row r="7724" spans="1:9" ht="14.25" customHeight="1">
      <c r="A7724" s="7"/>
      <c r="B7724" s="8"/>
      <c r="C7724" s="8"/>
      <c r="D7724" s="8"/>
      <c r="E7724" s="8"/>
      <c r="F7724" s="8"/>
      <c r="G7724" s="8"/>
      <c r="H7724" s="8"/>
      <c r="I7724" s="8"/>
    </row>
    <row r="7725" spans="1:9" ht="14.25" customHeight="1">
      <c r="A7725" s="7"/>
      <c r="B7725" s="8"/>
      <c r="C7725" s="8"/>
      <c r="D7725" s="8"/>
      <c r="E7725" s="8"/>
      <c r="F7725" s="8"/>
      <c r="G7725" s="8"/>
      <c r="H7725" s="8"/>
      <c r="I7725" s="8"/>
    </row>
    <row r="7726" spans="1:9" ht="14.25" customHeight="1">
      <c r="A7726" s="7"/>
      <c r="B7726" s="8"/>
      <c r="C7726" s="8"/>
      <c r="D7726" s="8"/>
      <c r="E7726" s="8"/>
      <c r="F7726" s="8"/>
      <c r="G7726" s="8"/>
      <c r="H7726" s="8"/>
      <c r="I7726" s="8"/>
    </row>
    <row r="7727" spans="1:9" ht="14.25" customHeight="1">
      <c r="A7727" s="7"/>
      <c r="B7727" s="8"/>
      <c r="C7727" s="8"/>
      <c r="D7727" s="8"/>
      <c r="E7727" s="8"/>
      <c r="F7727" s="8"/>
      <c r="G7727" s="8"/>
      <c r="H7727" s="8"/>
      <c r="I7727" s="8"/>
    </row>
    <row r="7728" spans="1:9" ht="14.25" customHeight="1">
      <c r="A7728" s="7"/>
      <c r="B7728" s="8"/>
      <c r="C7728" s="8"/>
      <c r="D7728" s="8"/>
      <c r="E7728" s="8"/>
      <c r="F7728" s="8"/>
      <c r="G7728" s="8"/>
      <c r="H7728" s="8"/>
      <c r="I7728" s="8"/>
    </row>
    <row r="7729" spans="1:9" ht="14.25" customHeight="1">
      <c r="A7729" s="7"/>
      <c r="B7729" s="8"/>
      <c r="C7729" s="8"/>
      <c r="D7729" s="8"/>
      <c r="E7729" s="8"/>
      <c r="F7729" s="8"/>
      <c r="G7729" s="8"/>
      <c r="H7729" s="8"/>
      <c r="I7729" s="8"/>
    </row>
    <row r="7730" spans="1:9" ht="14.25" customHeight="1">
      <c r="A7730" s="7"/>
      <c r="B7730" s="8"/>
      <c r="C7730" s="8"/>
      <c r="D7730" s="8"/>
      <c r="E7730" s="8"/>
      <c r="F7730" s="8"/>
      <c r="G7730" s="8"/>
      <c r="H7730" s="8"/>
      <c r="I7730" s="8"/>
    </row>
    <row r="7731" spans="1:9" ht="14.25" customHeight="1">
      <c r="A7731" s="7"/>
      <c r="B7731" s="8"/>
      <c r="C7731" s="8"/>
      <c r="D7731" s="8"/>
      <c r="E7731" s="8"/>
      <c r="F7731" s="8"/>
      <c r="G7731" s="8"/>
      <c r="H7731" s="8"/>
      <c r="I7731" s="8"/>
    </row>
    <row r="7732" spans="1:9" ht="14.25" customHeight="1">
      <c r="A7732" s="7"/>
      <c r="B7732" s="8"/>
      <c r="C7732" s="8"/>
      <c r="D7732" s="8"/>
      <c r="E7732" s="8"/>
      <c r="F7732" s="8"/>
      <c r="G7732" s="8"/>
      <c r="H7732" s="8"/>
      <c r="I7732" s="8"/>
    </row>
    <row r="7733" spans="1:9" ht="14.25" customHeight="1">
      <c r="A7733" s="7"/>
      <c r="B7733" s="8"/>
      <c r="C7733" s="8"/>
      <c r="D7733" s="8"/>
      <c r="E7733" s="8"/>
      <c r="F7733" s="8"/>
      <c r="G7733" s="8"/>
      <c r="H7733" s="8"/>
      <c r="I7733" s="8"/>
    </row>
    <row r="7734" spans="1:9" ht="14.25" customHeight="1">
      <c r="A7734" s="7"/>
      <c r="B7734" s="8"/>
      <c r="C7734" s="8"/>
      <c r="D7734" s="8"/>
      <c r="E7734" s="8"/>
      <c r="F7734" s="8"/>
      <c r="G7734" s="8"/>
      <c r="H7734" s="8"/>
      <c r="I7734" s="8"/>
    </row>
    <row r="7735" spans="1:9" ht="14.25" customHeight="1">
      <c r="A7735" s="7"/>
      <c r="B7735" s="8"/>
      <c r="C7735" s="8"/>
      <c r="D7735" s="8"/>
      <c r="E7735" s="8"/>
      <c r="F7735" s="8"/>
      <c r="G7735" s="8"/>
      <c r="H7735" s="8"/>
      <c r="I7735" s="8"/>
    </row>
    <row r="7736" spans="1:9" ht="14.25" customHeight="1">
      <c r="A7736" s="7"/>
      <c r="B7736" s="8"/>
      <c r="C7736" s="8"/>
      <c r="D7736" s="8"/>
      <c r="E7736" s="8"/>
      <c r="F7736" s="8"/>
      <c r="G7736" s="8"/>
      <c r="H7736" s="8"/>
      <c r="I7736" s="8"/>
    </row>
    <row r="7737" spans="1:9" ht="14.25" customHeight="1">
      <c r="A7737" s="7"/>
      <c r="B7737" s="8"/>
      <c r="C7737" s="8"/>
      <c r="D7737" s="8"/>
      <c r="E7737" s="8"/>
      <c r="F7737" s="8"/>
      <c r="G7737" s="8"/>
      <c r="H7737" s="8"/>
      <c r="I7737" s="8"/>
    </row>
    <row r="7738" spans="1:9" ht="14.25" customHeight="1">
      <c r="A7738" s="7"/>
      <c r="B7738" s="8"/>
      <c r="C7738" s="8"/>
      <c r="D7738" s="8"/>
      <c r="E7738" s="8"/>
      <c r="F7738" s="8"/>
      <c r="G7738" s="8"/>
      <c r="H7738" s="8"/>
      <c r="I7738" s="8"/>
    </row>
    <row r="7739" spans="1:9" ht="14.25" customHeight="1">
      <c r="A7739" s="7"/>
      <c r="B7739" s="8"/>
      <c r="C7739" s="8"/>
      <c r="D7739" s="8"/>
      <c r="E7739" s="8"/>
      <c r="F7739" s="8"/>
      <c r="G7739" s="8"/>
      <c r="H7739" s="8"/>
      <c r="I7739" s="8"/>
    </row>
    <row r="7740" spans="1:9" ht="14.25" customHeight="1">
      <c r="A7740" s="7"/>
      <c r="B7740" s="8"/>
      <c r="C7740" s="8"/>
      <c r="D7740" s="8"/>
      <c r="E7740" s="8"/>
      <c r="F7740" s="8"/>
      <c r="G7740" s="8"/>
      <c r="H7740" s="8"/>
      <c r="I7740" s="8"/>
    </row>
    <row r="7741" spans="1:9" ht="14.25" customHeight="1">
      <c r="A7741" s="7"/>
      <c r="B7741" s="8"/>
      <c r="C7741" s="8"/>
      <c r="D7741" s="8"/>
      <c r="E7741" s="8"/>
      <c r="F7741" s="8"/>
      <c r="G7741" s="8"/>
      <c r="H7741" s="8"/>
      <c r="I7741" s="8"/>
    </row>
    <row r="7742" spans="1:9" ht="14.25" customHeight="1">
      <c r="A7742" s="7"/>
      <c r="B7742" s="8"/>
      <c r="C7742" s="8"/>
      <c r="D7742" s="8"/>
      <c r="E7742" s="8"/>
      <c r="F7742" s="8"/>
      <c r="G7742" s="8"/>
      <c r="H7742" s="8"/>
      <c r="I7742" s="8"/>
    </row>
    <row r="7743" spans="1:9" ht="14.25" customHeight="1">
      <c r="A7743" s="7"/>
      <c r="B7743" s="8"/>
      <c r="C7743" s="8"/>
      <c r="D7743" s="8"/>
      <c r="E7743" s="8"/>
      <c r="F7743" s="8"/>
      <c r="G7743" s="8"/>
      <c r="H7743" s="8"/>
      <c r="I7743" s="8"/>
    </row>
    <row r="7744" spans="1:9" ht="14.25" customHeight="1">
      <c r="A7744" s="7"/>
      <c r="B7744" s="8"/>
      <c r="C7744" s="8"/>
      <c r="D7744" s="8"/>
      <c r="E7744" s="8"/>
      <c r="F7744" s="8"/>
      <c r="G7744" s="8"/>
      <c r="H7744" s="8"/>
      <c r="I7744" s="8"/>
    </row>
    <row r="7745" spans="1:9" ht="14.25" customHeight="1">
      <c r="A7745" s="7"/>
      <c r="B7745" s="8"/>
      <c r="C7745" s="8"/>
      <c r="D7745" s="8"/>
      <c r="E7745" s="8"/>
      <c r="F7745" s="8"/>
      <c r="G7745" s="8"/>
      <c r="H7745" s="8"/>
      <c r="I7745" s="8"/>
    </row>
    <row r="7746" spans="1:9" ht="14.25" customHeight="1">
      <c r="A7746" s="7"/>
      <c r="B7746" s="8"/>
      <c r="C7746" s="8"/>
      <c r="D7746" s="8"/>
      <c r="E7746" s="8"/>
      <c r="F7746" s="8"/>
      <c r="G7746" s="8"/>
      <c r="H7746" s="8"/>
      <c r="I7746" s="8"/>
    </row>
    <row r="7747" spans="1:9" ht="14.25" customHeight="1">
      <c r="A7747" s="7"/>
      <c r="B7747" s="8"/>
      <c r="C7747" s="8"/>
      <c r="D7747" s="8"/>
      <c r="E7747" s="8"/>
      <c r="F7747" s="8"/>
      <c r="G7747" s="8"/>
      <c r="H7747" s="8"/>
      <c r="I7747" s="8"/>
    </row>
    <row r="7748" spans="1:9" ht="14.25" customHeight="1">
      <c r="A7748" s="7"/>
      <c r="B7748" s="8"/>
      <c r="C7748" s="8"/>
      <c r="D7748" s="8"/>
      <c r="E7748" s="8"/>
      <c r="F7748" s="8"/>
      <c r="G7748" s="8"/>
      <c r="H7748" s="8"/>
      <c r="I7748" s="8"/>
    </row>
    <row r="7749" spans="1:9" ht="14.25" customHeight="1">
      <c r="A7749" s="7"/>
      <c r="B7749" s="8"/>
      <c r="C7749" s="8"/>
      <c r="D7749" s="8"/>
      <c r="E7749" s="8"/>
      <c r="F7749" s="8"/>
      <c r="G7749" s="8"/>
      <c r="H7749" s="8"/>
      <c r="I7749" s="8"/>
    </row>
    <row r="7750" spans="1:9" ht="14.25" customHeight="1">
      <c r="A7750" s="7"/>
      <c r="B7750" s="8"/>
      <c r="C7750" s="8"/>
      <c r="D7750" s="8"/>
      <c r="E7750" s="8"/>
      <c r="F7750" s="8"/>
      <c r="G7750" s="8"/>
      <c r="H7750" s="8"/>
      <c r="I7750" s="8"/>
    </row>
    <row r="7751" spans="1:9" ht="14.25" customHeight="1">
      <c r="A7751" s="7"/>
      <c r="B7751" s="8"/>
      <c r="C7751" s="8"/>
      <c r="D7751" s="8"/>
      <c r="E7751" s="8"/>
      <c r="F7751" s="8"/>
      <c r="G7751" s="8"/>
      <c r="H7751" s="8"/>
      <c r="I7751" s="8"/>
    </row>
    <row r="7752" spans="1:9" ht="14.25" customHeight="1">
      <c r="A7752" s="7"/>
      <c r="B7752" s="8"/>
      <c r="C7752" s="8"/>
      <c r="D7752" s="8"/>
      <c r="E7752" s="8"/>
      <c r="F7752" s="8"/>
      <c r="G7752" s="8"/>
      <c r="H7752" s="8"/>
      <c r="I7752" s="8"/>
    </row>
    <row r="7753" spans="1:9" ht="14.25" customHeight="1">
      <c r="A7753" s="7"/>
      <c r="B7753" s="8"/>
      <c r="C7753" s="8"/>
      <c r="D7753" s="8"/>
      <c r="E7753" s="8"/>
      <c r="F7753" s="8"/>
      <c r="G7753" s="8"/>
      <c r="H7753" s="8"/>
      <c r="I7753" s="8"/>
    </row>
    <row r="7754" spans="1:9" ht="14.25" customHeight="1">
      <c r="A7754" s="7"/>
      <c r="B7754" s="8"/>
      <c r="C7754" s="8"/>
      <c r="D7754" s="8"/>
      <c r="E7754" s="8"/>
      <c r="F7754" s="8"/>
      <c r="G7754" s="8"/>
      <c r="H7754" s="8"/>
      <c r="I7754" s="8"/>
    </row>
    <row r="7755" spans="1:9" ht="14.25" customHeight="1">
      <c r="A7755" s="7"/>
      <c r="B7755" s="8"/>
      <c r="C7755" s="8"/>
      <c r="D7755" s="8"/>
      <c r="E7755" s="8"/>
      <c r="F7755" s="8"/>
      <c r="G7755" s="8"/>
      <c r="H7755" s="8"/>
      <c r="I7755" s="8"/>
    </row>
    <row r="7756" spans="1:9" ht="14.25" customHeight="1">
      <c r="A7756" s="7"/>
      <c r="B7756" s="8"/>
      <c r="C7756" s="8"/>
      <c r="D7756" s="8"/>
      <c r="E7756" s="8"/>
      <c r="F7756" s="8"/>
      <c r="G7756" s="8"/>
      <c r="H7756" s="8"/>
      <c r="I7756" s="8"/>
    </row>
    <row r="7757" spans="1:9" ht="14.25" customHeight="1">
      <c r="A7757" s="7"/>
      <c r="B7757" s="8"/>
      <c r="C7757" s="8"/>
      <c r="D7757" s="8"/>
      <c r="E7757" s="8"/>
      <c r="F7757" s="8"/>
      <c r="G7757" s="8"/>
      <c r="H7757" s="8"/>
      <c r="I7757" s="8"/>
    </row>
    <row r="7758" spans="1:9" ht="14.25" customHeight="1">
      <c r="A7758" s="7"/>
      <c r="B7758" s="8"/>
      <c r="C7758" s="8"/>
      <c r="D7758" s="8"/>
      <c r="E7758" s="8"/>
      <c r="F7758" s="8"/>
      <c r="G7758" s="8"/>
      <c r="H7758" s="8"/>
      <c r="I7758" s="8"/>
    </row>
    <row r="7759" spans="1:9" ht="14.25" customHeight="1">
      <c r="A7759" s="7"/>
      <c r="B7759" s="8"/>
      <c r="C7759" s="8"/>
      <c r="D7759" s="8"/>
      <c r="E7759" s="8"/>
      <c r="F7759" s="8"/>
      <c r="G7759" s="8"/>
      <c r="H7759" s="8"/>
      <c r="I7759" s="8"/>
    </row>
    <row r="7760" spans="1:9" ht="14.25" customHeight="1">
      <c r="A7760" s="7"/>
      <c r="B7760" s="8"/>
      <c r="C7760" s="8"/>
      <c r="D7760" s="8"/>
      <c r="E7760" s="8"/>
      <c r="F7760" s="8"/>
      <c r="G7760" s="8"/>
      <c r="H7760" s="8"/>
      <c r="I7760" s="8"/>
    </row>
    <row r="7761" spans="1:9" ht="14.25" customHeight="1">
      <c r="A7761" s="7"/>
      <c r="B7761" s="8"/>
      <c r="C7761" s="8"/>
      <c r="D7761" s="8"/>
      <c r="E7761" s="8"/>
      <c r="F7761" s="8"/>
      <c r="G7761" s="8"/>
      <c r="H7761" s="8"/>
      <c r="I7761" s="8"/>
    </row>
    <row r="7762" spans="1:9" ht="14.25" customHeight="1">
      <c r="A7762" s="7"/>
      <c r="B7762" s="8"/>
      <c r="C7762" s="8"/>
      <c r="D7762" s="8"/>
      <c r="E7762" s="8"/>
      <c r="F7762" s="8"/>
      <c r="G7762" s="8"/>
      <c r="H7762" s="8"/>
      <c r="I7762" s="8"/>
    </row>
    <row r="7763" spans="1:9" ht="14.25" customHeight="1">
      <c r="A7763" s="7"/>
      <c r="B7763" s="8"/>
      <c r="C7763" s="8"/>
      <c r="D7763" s="8"/>
      <c r="E7763" s="8"/>
      <c r="F7763" s="8"/>
      <c r="G7763" s="8"/>
      <c r="H7763" s="8"/>
      <c r="I7763" s="8"/>
    </row>
    <row r="7764" spans="1:9" ht="14.25" customHeight="1">
      <c r="A7764" s="7"/>
      <c r="B7764" s="8"/>
      <c r="C7764" s="8"/>
      <c r="D7764" s="8"/>
      <c r="E7764" s="8"/>
      <c r="F7764" s="8"/>
      <c r="G7764" s="8"/>
      <c r="H7764" s="8"/>
      <c r="I7764" s="8"/>
    </row>
    <row r="7765" spans="1:9" ht="14.25" customHeight="1">
      <c r="A7765" s="7"/>
      <c r="B7765" s="8"/>
      <c r="C7765" s="8"/>
      <c r="D7765" s="8"/>
      <c r="E7765" s="8"/>
      <c r="F7765" s="8"/>
      <c r="G7765" s="8"/>
      <c r="H7765" s="8"/>
      <c r="I7765" s="8"/>
    </row>
    <row r="7766" spans="1:9" ht="14.25" customHeight="1">
      <c r="A7766" s="7"/>
      <c r="B7766" s="8"/>
      <c r="C7766" s="8"/>
      <c r="D7766" s="8"/>
      <c r="E7766" s="8"/>
      <c r="F7766" s="8"/>
      <c r="G7766" s="8"/>
      <c r="H7766" s="8"/>
      <c r="I7766" s="8"/>
    </row>
    <row r="7767" spans="1:9" ht="14.25" customHeight="1">
      <c r="A7767" s="7"/>
      <c r="B7767" s="8"/>
      <c r="C7767" s="8"/>
      <c r="D7767" s="8"/>
      <c r="E7767" s="8"/>
      <c r="F7767" s="8"/>
      <c r="G7767" s="8"/>
      <c r="H7767" s="8"/>
      <c r="I7767" s="8"/>
    </row>
    <row r="7768" spans="1:9" ht="14.25" customHeight="1">
      <c r="A7768" s="7"/>
      <c r="B7768" s="8"/>
      <c r="C7768" s="8"/>
      <c r="D7768" s="8"/>
      <c r="E7768" s="8"/>
      <c r="F7768" s="8"/>
      <c r="G7768" s="8"/>
      <c r="H7768" s="8"/>
      <c r="I7768" s="8"/>
    </row>
    <row r="7769" spans="1:9" ht="14.25" customHeight="1">
      <c r="A7769" s="7"/>
      <c r="B7769" s="8"/>
      <c r="C7769" s="8"/>
      <c r="D7769" s="8"/>
      <c r="E7769" s="8"/>
      <c r="F7769" s="8"/>
      <c r="G7769" s="8"/>
      <c r="H7769" s="8"/>
      <c r="I7769" s="8"/>
    </row>
    <row r="7770" spans="1:9" ht="14.25" customHeight="1">
      <c r="A7770" s="7"/>
      <c r="B7770" s="8"/>
      <c r="C7770" s="8"/>
      <c r="D7770" s="8"/>
      <c r="E7770" s="8"/>
      <c r="F7770" s="8"/>
      <c r="G7770" s="8"/>
      <c r="H7770" s="8"/>
      <c r="I7770" s="8"/>
    </row>
    <row r="7771" spans="1:9" ht="14.25" customHeight="1">
      <c r="A7771" s="7"/>
      <c r="B7771" s="8"/>
      <c r="C7771" s="8"/>
      <c r="D7771" s="8"/>
      <c r="E7771" s="8"/>
      <c r="F7771" s="8"/>
      <c r="G7771" s="8"/>
      <c r="H7771" s="8"/>
      <c r="I7771" s="8"/>
    </row>
    <row r="7772" spans="1:9" ht="14.25" customHeight="1">
      <c r="A7772" s="7"/>
      <c r="B7772" s="8"/>
      <c r="C7772" s="8"/>
      <c r="D7772" s="8"/>
      <c r="E7772" s="8"/>
      <c r="F7772" s="8"/>
      <c r="G7772" s="8"/>
      <c r="H7772" s="8"/>
      <c r="I7772" s="8"/>
    </row>
    <row r="7773" spans="1:9" ht="14.25" customHeight="1">
      <c r="A7773" s="7"/>
      <c r="B7773" s="8"/>
      <c r="C7773" s="8"/>
      <c r="D7773" s="8"/>
      <c r="E7773" s="8"/>
      <c r="F7773" s="8"/>
      <c r="G7773" s="8"/>
      <c r="H7773" s="8"/>
      <c r="I7773" s="8"/>
    </row>
    <row r="7774" spans="1:9" ht="14.25" customHeight="1">
      <c r="A7774" s="7"/>
      <c r="B7774" s="8"/>
      <c r="C7774" s="8"/>
      <c r="D7774" s="8"/>
      <c r="E7774" s="8"/>
      <c r="F7774" s="8"/>
      <c r="G7774" s="8"/>
      <c r="H7774" s="8"/>
      <c r="I7774" s="8"/>
    </row>
    <row r="7775" spans="1:9" ht="14.25" customHeight="1">
      <c r="A7775" s="7"/>
      <c r="B7775" s="8"/>
      <c r="C7775" s="8"/>
      <c r="D7775" s="8"/>
      <c r="E7775" s="8"/>
      <c r="F7775" s="8"/>
      <c r="G7775" s="8"/>
      <c r="H7775" s="8"/>
      <c r="I7775" s="8"/>
    </row>
    <row r="7776" spans="1:9" ht="14.25" customHeight="1">
      <c r="A7776" s="7"/>
      <c r="B7776" s="8"/>
      <c r="C7776" s="8"/>
      <c r="D7776" s="8"/>
      <c r="E7776" s="8"/>
      <c r="F7776" s="8"/>
      <c r="G7776" s="8"/>
      <c r="H7776" s="8"/>
      <c r="I7776" s="8"/>
    </row>
    <row r="7777" spans="1:9" ht="14.25" customHeight="1">
      <c r="A7777" s="7"/>
      <c r="B7777" s="8"/>
      <c r="C7777" s="8"/>
      <c r="D7777" s="8"/>
      <c r="E7777" s="8"/>
      <c r="F7777" s="8"/>
      <c r="G7777" s="8"/>
      <c r="H7777" s="8"/>
      <c r="I7777" s="8"/>
    </row>
    <row r="7778" spans="1:9" ht="14.25" customHeight="1">
      <c r="A7778" s="7"/>
      <c r="B7778" s="8"/>
      <c r="C7778" s="8"/>
      <c r="D7778" s="8"/>
      <c r="E7778" s="8"/>
      <c r="F7778" s="8"/>
      <c r="G7778" s="8"/>
      <c r="H7778" s="8"/>
      <c r="I7778" s="8"/>
    </row>
    <row r="7779" spans="1:9" ht="14.25" customHeight="1">
      <c r="A7779" s="7"/>
      <c r="B7779" s="8"/>
      <c r="C7779" s="8"/>
      <c r="D7779" s="8"/>
      <c r="E7779" s="8"/>
      <c r="F7779" s="8"/>
      <c r="G7779" s="8"/>
      <c r="H7779" s="8"/>
      <c r="I7779" s="8"/>
    </row>
    <row r="7780" spans="1:9" ht="14.25" customHeight="1">
      <c r="A7780" s="7"/>
      <c r="B7780" s="8"/>
      <c r="C7780" s="8"/>
      <c r="D7780" s="8"/>
      <c r="E7780" s="8"/>
      <c r="F7780" s="8"/>
      <c r="G7780" s="8"/>
      <c r="H7780" s="8"/>
      <c r="I7780" s="8"/>
    </row>
    <row r="7781" spans="1:9" ht="14.25" customHeight="1">
      <c r="A7781" s="7"/>
      <c r="B7781" s="8"/>
      <c r="C7781" s="8"/>
      <c r="D7781" s="8"/>
      <c r="E7781" s="8"/>
      <c r="F7781" s="8"/>
      <c r="G7781" s="8"/>
      <c r="H7781" s="8"/>
      <c r="I7781" s="8"/>
    </row>
    <row r="7782" spans="1:9" ht="14.25" customHeight="1">
      <c r="A7782" s="7"/>
      <c r="B7782" s="8"/>
      <c r="C7782" s="8"/>
      <c r="D7782" s="8"/>
      <c r="E7782" s="8"/>
      <c r="F7782" s="8"/>
      <c r="G7782" s="8"/>
      <c r="H7782" s="8"/>
      <c r="I7782" s="8"/>
    </row>
    <row r="7783" spans="1:9" ht="14.25" customHeight="1">
      <c r="A7783" s="7"/>
      <c r="B7783" s="8"/>
      <c r="C7783" s="8"/>
      <c r="D7783" s="8"/>
      <c r="E7783" s="8"/>
      <c r="F7783" s="8"/>
      <c r="G7783" s="8"/>
      <c r="H7783" s="8"/>
      <c r="I7783" s="8"/>
    </row>
    <row r="7784" spans="1:9" ht="14.25" customHeight="1">
      <c r="A7784" s="7"/>
      <c r="B7784" s="8"/>
      <c r="C7784" s="8"/>
      <c r="D7784" s="8"/>
      <c r="E7784" s="8"/>
      <c r="F7784" s="8"/>
      <c r="G7784" s="8"/>
      <c r="H7784" s="8"/>
      <c r="I7784" s="8"/>
    </row>
    <row r="7785" spans="1:9" ht="14.25" customHeight="1">
      <c r="A7785" s="7"/>
      <c r="B7785" s="8"/>
      <c r="C7785" s="8"/>
      <c r="D7785" s="8"/>
      <c r="E7785" s="8"/>
      <c r="F7785" s="8"/>
      <c r="G7785" s="8"/>
      <c r="H7785" s="8"/>
      <c r="I7785" s="8"/>
    </row>
    <row r="7786" spans="1:9" ht="14.25" customHeight="1">
      <c r="A7786" s="7"/>
      <c r="B7786" s="8"/>
      <c r="C7786" s="8"/>
      <c r="D7786" s="8"/>
      <c r="E7786" s="8"/>
      <c r="F7786" s="8"/>
      <c r="G7786" s="8"/>
      <c r="H7786" s="8"/>
      <c r="I7786" s="8"/>
    </row>
    <row r="7787" spans="1:9" ht="14.25" customHeight="1">
      <c r="A7787" s="7"/>
      <c r="B7787" s="8"/>
      <c r="C7787" s="8"/>
      <c r="D7787" s="8"/>
      <c r="E7787" s="8"/>
      <c r="F7787" s="8"/>
      <c r="G7787" s="8"/>
      <c r="H7787" s="8"/>
      <c r="I7787" s="8"/>
    </row>
    <row r="7788" spans="1:9" ht="14.25" customHeight="1">
      <c r="A7788" s="7"/>
      <c r="B7788" s="8"/>
      <c r="C7788" s="8"/>
      <c r="D7788" s="8"/>
      <c r="E7788" s="8"/>
      <c r="F7788" s="8"/>
      <c r="G7788" s="8"/>
      <c r="H7788" s="8"/>
      <c r="I7788" s="8"/>
    </row>
    <row r="7789" spans="1:9" ht="14.25" customHeight="1">
      <c r="A7789" s="7"/>
      <c r="B7789" s="8"/>
      <c r="C7789" s="8"/>
      <c r="D7789" s="8"/>
      <c r="E7789" s="8"/>
      <c r="F7789" s="8"/>
      <c r="G7789" s="8"/>
      <c r="H7789" s="8"/>
      <c r="I7789" s="8"/>
    </row>
    <row r="7790" spans="1:9" ht="14.25" customHeight="1">
      <c r="A7790" s="7"/>
      <c r="B7790" s="8"/>
      <c r="C7790" s="8"/>
      <c r="D7790" s="8"/>
      <c r="E7790" s="8"/>
      <c r="F7790" s="8"/>
      <c r="G7790" s="8"/>
      <c r="H7790" s="8"/>
      <c r="I7790" s="8"/>
    </row>
    <row r="7791" spans="1:9" ht="14.25" customHeight="1">
      <c r="A7791" s="7"/>
      <c r="B7791" s="8"/>
      <c r="C7791" s="8"/>
      <c r="D7791" s="8"/>
      <c r="E7791" s="8"/>
      <c r="F7791" s="8"/>
      <c r="G7791" s="8"/>
      <c r="H7791" s="8"/>
      <c r="I7791" s="8"/>
    </row>
    <row r="7792" spans="1:9" ht="14.25" customHeight="1">
      <c r="A7792" s="7"/>
      <c r="B7792" s="8"/>
      <c r="C7792" s="8"/>
      <c r="D7792" s="8"/>
      <c r="E7792" s="8"/>
      <c r="F7792" s="8"/>
      <c r="G7792" s="8"/>
      <c r="H7792" s="8"/>
      <c r="I7792" s="8"/>
    </row>
    <row r="7793" spans="1:9" ht="14.25" customHeight="1">
      <c r="A7793" s="7"/>
      <c r="B7793" s="8"/>
      <c r="C7793" s="8"/>
      <c r="D7793" s="8"/>
      <c r="E7793" s="8"/>
      <c r="F7793" s="8"/>
      <c r="G7793" s="8"/>
      <c r="H7793" s="8"/>
      <c r="I7793" s="8"/>
    </row>
    <row r="7794" spans="1:9" ht="14.25" customHeight="1">
      <c r="A7794" s="7"/>
      <c r="B7794" s="8"/>
      <c r="C7794" s="8"/>
      <c r="D7794" s="8"/>
      <c r="E7794" s="8"/>
      <c r="F7794" s="8"/>
      <c r="G7794" s="8"/>
      <c r="H7794" s="8"/>
      <c r="I7794" s="8"/>
    </row>
    <row r="7795" spans="1:9" ht="14.25" customHeight="1">
      <c r="A7795" s="7"/>
      <c r="B7795" s="8"/>
      <c r="C7795" s="8"/>
      <c r="D7795" s="8"/>
      <c r="E7795" s="8"/>
      <c r="F7795" s="8"/>
      <c r="G7795" s="8"/>
      <c r="H7795" s="8"/>
      <c r="I7795" s="8"/>
    </row>
    <row r="7796" spans="1:9" ht="14.25" customHeight="1">
      <c r="A7796" s="7"/>
      <c r="B7796" s="8"/>
      <c r="C7796" s="8"/>
      <c r="D7796" s="8"/>
      <c r="E7796" s="8"/>
      <c r="F7796" s="8"/>
      <c r="G7796" s="8"/>
      <c r="H7796" s="8"/>
      <c r="I7796" s="8"/>
    </row>
    <row r="7797" spans="1:9" ht="14.25" customHeight="1">
      <c r="A7797" s="7"/>
      <c r="B7797" s="8"/>
      <c r="C7797" s="8"/>
      <c r="D7797" s="8"/>
      <c r="E7797" s="8"/>
      <c r="F7797" s="8"/>
      <c r="G7797" s="8"/>
      <c r="H7797" s="8"/>
      <c r="I7797" s="8"/>
    </row>
    <row r="7798" spans="1:9" ht="14.25" customHeight="1">
      <c r="A7798" s="7"/>
      <c r="B7798" s="8"/>
      <c r="C7798" s="8"/>
      <c r="D7798" s="8"/>
      <c r="E7798" s="8"/>
      <c r="F7798" s="8"/>
      <c r="G7798" s="8"/>
      <c r="H7798" s="8"/>
      <c r="I7798" s="8"/>
    </row>
    <row r="7799" spans="1:9" ht="14.25" customHeight="1">
      <c r="A7799" s="7"/>
      <c r="B7799" s="8"/>
      <c r="C7799" s="8"/>
      <c r="D7799" s="8"/>
      <c r="E7799" s="8"/>
      <c r="F7799" s="8"/>
      <c r="G7799" s="8"/>
      <c r="H7799" s="8"/>
      <c r="I7799" s="8"/>
    </row>
    <row r="7800" spans="1:9" ht="14.25" customHeight="1">
      <c r="A7800" s="7"/>
      <c r="B7800" s="8"/>
      <c r="C7800" s="8"/>
      <c r="D7800" s="8"/>
      <c r="E7800" s="8"/>
      <c r="F7800" s="8"/>
      <c r="G7800" s="8"/>
      <c r="H7800" s="8"/>
      <c r="I7800" s="8"/>
    </row>
    <row r="7801" spans="1:9" ht="14.25" customHeight="1">
      <c r="A7801" s="7"/>
      <c r="B7801" s="8"/>
      <c r="C7801" s="8"/>
      <c r="D7801" s="8"/>
      <c r="E7801" s="8"/>
      <c r="F7801" s="8"/>
      <c r="G7801" s="8"/>
      <c r="H7801" s="8"/>
      <c r="I7801" s="8"/>
    </row>
    <row r="7802" spans="1:9" ht="14.25" customHeight="1">
      <c r="A7802" s="7"/>
      <c r="B7802" s="8"/>
      <c r="C7802" s="8"/>
      <c r="D7802" s="8"/>
      <c r="E7802" s="8"/>
      <c r="F7802" s="8"/>
      <c r="G7802" s="8"/>
      <c r="H7802" s="8"/>
      <c r="I7802" s="8"/>
    </row>
    <row r="7803" spans="1:9" ht="14.25" customHeight="1">
      <c r="A7803" s="7"/>
      <c r="B7803" s="8"/>
      <c r="C7803" s="8"/>
      <c r="D7803" s="8"/>
      <c r="E7803" s="8"/>
      <c r="F7803" s="8"/>
      <c r="G7803" s="8"/>
      <c r="H7803" s="8"/>
      <c r="I7803" s="8"/>
    </row>
    <row r="7804" spans="1:9" ht="14.25" customHeight="1">
      <c r="A7804" s="7"/>
      <c r="B7804" s="8"/>
      <c r="C7804" s="8"/>
      <c r="D7804" s="8"/>
      <c r="E7804" s="8"/>
      <c r="F7804" s="8"/>
      <c r="G7804" s="8"/>
      <c r="H7804" s="8"/>
      <c r="I7804" s="8"/>
    </row>
    <row r="7805" spans="1:9" ht="14.25" customHeight="1">
      <c r="A7805" s="7"/>
      <c r="B7805" s="8"/>
      <c r="C7805" s="8"/>
      <c r="D7805" s="8"/>
      <c r="E7805" s="8"/>
      <c r="F7805" s="8"/>
      <c r="G7805" s="8"/>
      <c r="H7805" s="8"/>
      <c r="I7805" s="8"/>
    </row>
    <row r="7806" spans="1:9" ht="14.25" customHeight="1">
      <c r="A7806" s="7"/>
      <c r="B7806" s="8"/>
      <c r="C7806" s="8"/>
      <c r="D7806" s="8"/>
      <c r="E7806" s="8"/>
      <c r="F7806" s="8"/>
      <c r="G7806" s="8"/>
      <c r="H7806" s="8"/>
      <c r="I7806" s="8"/>
    </row>
    <row r="7807" spans="1:9" ht="14.25" customHeight="1">
      <c r="A7807" s="7"/>
      <c r="B7807" s="8"/>
      <c r="C7807" s="8"/>
      <c r="D7807" s="8"/>
      <c r="E7807" s="8"/>
      <c r="F7807" s="8"/>
      <c r="G7807" s="8"/>
      <c r="H7807" s="8"/>
      <c r="I7807" s="8"/>
    </row>
    <row r="7808" spans="1:9" ht="14.25" customHeight="1">
      <c r="A7808" s="7"/>
      <c r="B7808" s="8"/>
      <c r="C7808" s="8"/>
      <c r="D7808" s="8"/>
      <c r="E7808" s="8"/>
      <c r="F7808" s="8"/>
      <c r="G7808" s="8"/>
      <c r="H7808" s="8"/>
      <c r="I7808" s="8"/>
    </row>
    <row r="7809" spans="1:9" ht="14.25" customHeight="1">
      <c r="A7809" s="7"/>
      <c r="B7809" s="8"/>
      <c r="C7809" s="8"/>
      <c r="D7809" s="8"/>
      <c r="E7809" s="8"/>
      <c r="F7809" s="8"/>
      <c r="G7809" s="8"/>
      <c r="H7809" s="8"/>
      <c r="I7809" s="8"/>
    </row>
    <row r="7810" spans="1:9" ht="14.25" customHeight="1">
      <c r="A7810" s="7"/>
      <c r="B7810" s="8"/>
      <c r="C7810" s="8"/>
      <c r="D7810" s="8"/>
      <c r="E7810" s="8"/>
      <c r="F7810" s="8"/>
      <c r="G7810" s="8"/>
      <c r="H7810" s="8"/>
      <c r="I7810" s="8"/>
    </row>
    <row r="7811" spans="1:9" ht="14.25" customHeight="1">
      <c r="A7811" s="7"/>
      <c r="B7811" s="8"/>
      <c r="C7811" s="8"/>
      <c r="D7811" s="8"/>
      <c r="E7811" s="8"/>
      <c r="F7811" s="8"/>
      <c r="G7811" s="8"/>
      <c r="H7811" s="8"/>
      <c r="I7811" s="8"/>
    </row>
    <row r="7812" spans="1:9" ht="14.25" customHeight="1">
      <c r="A7812" s="7"/>
      <c r="B7812" s="8"/>
      <c r="C7812" s="8"/>
      <c r="D7812" s="8"/>
      <c r="E7812" s="8"/>
      <c r="F7812" s="8"/>
      <c r="G7812" s="8"/>
      <c r="H7812" s="8"/>
      <c r="I7812" s="8"/>
    </row>
    <row r="7813" spans="1:9" ht="14.25" customHeight="1">
      <c r="A7813" s="7"/>
      <c r="B7813" s="8"/>
      <c r="C7813" s="8"/>
      <c r="D7813" s="8"/>
      <c r="E7813" s="8"/>
      <c r="F7813" s="8"/>
      <c r="G7813" s="8"/>
      <c r="H7813" s="8"/>
      <c r="I7813" s="8"/>
    </row>
    <row r="7814" spans="1:9" ht="14.25" customHeight="1">
      <c r="A7814" s="7"/>
      <c r="B7814" s="8"/>
      <c r="C7814" s="8"/>
      <c r="D7814" s="8"/>
      <c r="E7814" s="8"/>
      <c r="F7814" s="8"/>
      <c r="G7814" s="8"/>
      <c r="H7814" s="8"/>
      <c r="I7814" s="8"/>
    </row>
    <row r="7815" spans="1:9" ht="14.25" customHeight="1">
      <c r="A7815" s="7"/>
      <c r="B7815" s="8"/>
      <c r="C7815" s="8"/>
      <c r="D7815" s="8"/>
      <c r="E7815" s="8"/>
      <c r="F7815" s="8"/>
      <c r="G7815" s="8"/>
      <c r="H7815" s="8"/>
      <c r="I7815" s="8"/>
    </row>
    <row r="7816" spans="1:9" ht="14.25" customHeight="1">
      <c r="A7816" s="7"/>
      <c r="B7816" s="8"/>
      <c r="C7816" s="8"/>
      <c r="D7816" s="8"/>
      <c r="E7816" s="8"/>
      <c r="F7816" s="8"/>
      <c r="G7816" s="8"/>
      <c r="H7816" s="8"/>
      <c r="I7816" s="8"/>
    </row>
    <row r="7817" spans="1:9" ht="14.25" customHeight="1">
      <c r="A7817" s="7"/>
      <c r="B7817" s="8"/>
      <c r="C7817" s="8"/>
      <c r="D7817" s="8"/>
      <c r="E7817" s="8"/>
      <c r="F7817" s="8"/>
      <c r="G7817" s="8"/>
      <c r="H7817" s="8"/>
      <c r="I7817" s="8"/>
    </row>
    <row r="7818" spans="1:9" ht="14.25" customHeight="1">
      <c r="A7818" s="7"/>
      <c r="B7818" s="8"/>
      <c r="C7818" s="8"/>
      <c r="D7818" s="8"/>
      <c r="E7818" s="8"/>
      <c r="F7818" s="8"/>
      <c r="G7818" s="8"/>
      <c r="H7818" s="8"/>
      <c r="I7818" s="8"/>
    </row>
    <row r="7819" spans="1:9" ht="14.25" customHeight="1">
      <c r="A7819" s="7"/>
      <c r="B7819" s="8"/>
      <c r="C7819" s="8"/>
      <c r="D7819" s="8"/>
      <c r="E7819" s="8"/>
      <c r="F7819" s="8"/>
      <c r="G7819" s="8"/>
      <c r="H7819" s="8"/>
      <c r="I7819" s="8"/>
    </row>
    <row r="7820" spans="1:9" ht="14.25" customHeight="1">
      <c r="A7820" s="7"/>
      <c r="B7820" s="8"/>
      <c r="C7820" s="8"/>
      <c r="D7820" s="8"/>
      <c r="E7820" s="8"/>
      <c r="F7820" s="8"/>
      <c r="G7820" s="8"/>
      <c r="H7820" s="8"/>
      <c r="I7820" s="8"/>
    </row>
    <row r="7821" spans="1:9" ht="14.25" customHeight="1">
      <c r="A7821" s="7"/>
      <c r="B7821" s="8"/>
      <c r="C7821" s="8"/>
      <c r="D7821" s="8"/>
      <c r="E7821" s="8"/>
      <c r="F7821" s="8"/>
      <c r="G7821" s="8"/>
      <c r="H7821" s="8"/>
      <c r="I7821" s="8"/>
    </row>
    <row r="7822" spans="1:9" ht="14.25" customHeight="1">
      <c r="A7822" s="7"/>
      <c r="B7822" s="8"/>
      <c r="C7822" s="8"/>
      <c r="D7822" s="8"/>
      <c r="E7822" s="8"/>
      <c r="F7822" s="8"/>
      <c r="G7822" s="8"/>
      <c r="H7822" s="8"/>
      <c r="I7822" s="8"/>
    </row>
    <row r="7823" spans="1:9" ht="14.25" customHeight="1">
      <c r="A7823" s="7"/>
      <c r="B7823" s="8"/>
      <c r="C7823" s="8"/>
      <c r="D7823" s="8"/>
      <c r="E7823" s="8"/>
      <c r="F7823" s="8"/>
      <c r="G7823" s="8"/>
      <c r="H7823" s="8"/>
      <c r="I7823" s="8"/>
    </row>
    <row r="7824" spans="1:9" ht="14.25" customHeight="1">
      <c r="A7824" s="7"/>
      <c r="B7824" s="8"/>
      <c r="C7824" s="8"/>
      <c r="D7824" s="8"/>
      <c r="E7824" s="8"/>
      <c r="F7824" s="8"/>
      <c r="G7824" s="8"/>
      <c r="H7824" s="8"/>
      <c r="I7824" s="8"/>
    </row>
    <row r="7825" spans="1:9" ht="14.25" customHeight="1">
      <c r="A7825" s="7"/>
      <c r="B7825" s="8"/>
      <c r="C7825" s="8"/>
      <c r="D7825" s="8"/>
      <c r="E7825" s="8"/>
      <c r="F7825" s="8"/>
      <c r="G7825" s="8"/>
      <c r="H7825" s="8"/>
      <c r="I7825" s="8"/>
    </row>
    <row r="7826" spans="1:9" ht="14.25" customHeight="1">
      <c r="A7826" s="7"/>
      <c r="B7826" s="8"/>
      <c r="C7826" s="8"/>
      <c r="D7826" s="8"/>
      <c r="E7826" s="8"/>
      <c r="F7826" s="8"/>
      <c r="G7826" s="8"/>
      <c r="H7826" s="8"/>
      <c r="I7826" s="8"/>
    </row>
    <row r="7827" spans="1:9" ht="14.25" customHeight="1">
      <c r="A7827" s="7"/>
      <c r="B7827" s="8"/>
      <c r="C7827" s="8"/>
      <c r="D7827" s="8"/>
      <c r="E7827" s="8"/>
      <c r="F7827" s="8"/>
      <c r="G7827" s="8"/>
      <c r="H7827" s="8"/>
      <c r="I7827" s="8"/>
    </row>
    <row r="7828" spans="1:9" ht="14.25" customHeight="1">
      <c r="A7828" s="7"/>
      <c r="B7828" s="8"/>
      <c r="C7828" s="8"/>
      <c r="D7828" s="8"/>
      <c r="E7828" s="8"/>
      <c r="F7828" s="8"/>
      <c r="G7828" s="8"/>
      <c r="H7828" s="8"/>
      <c r="I7828" s="8"/>
    </row>
    <row r="7829" spans="1:9" ht="14.25" customHeight="1">
      <c r="A7829" s="7"/>
      <c r="B7829" s="8"/>
      <c r="C7829" s="8"/>
      <c r="D7829" s="8"/>
      <c r="E7829" s="8"/>
      <c r="F7829" s="8"/>
      <c r="G7829" s="8"/>
      <c r="H7829" s="8"/>
      <c r="I7829" s="8"/>
    </row>
    <row r="7830" spans="1:9" ht="14.25" customHeight="1">
      <c r="A7830" s="7"/>
      <c r="B7830" s="8"/>
      <c r="C7830" s="8"/>
      <c r="D7830" s="8"/>
      <c r="E7830" s="8"/>
      <c r="F7830" s="8"/>
      <c r="G7830" s="8"/>
      <c r="H7830" s="8"/>
      <c r="I7830" s="8"/>
    </row>
    <row r="7831" spans="1:9" ht="14.25" customHeight="1">
      <c r="A7831" s="7"/>
      <c r="B7831" s="8"/>
      <c r="C7831" s="8"/>
      <c r="D7831" s="8"/>
      <c r="E7831" s="8"/>
      <c r="F7831" s="8"/>
      <c r="G7831" s="8"/>
      <c r="H7831" s="8"/>
      <c r="I7831" s="8"/>
    </row>
    <row r="7832" spans="1:9" ht="14.25" customHeight="1">
      <c r="A7832" s="7"/>
      <c r="B7832" s="8"/>
      <c r="C7832" s="8"/>
      <c r="D7832" s="8"/>
      <c r="E7832" s="8"/>
      <c r="F7832" s="8"/>
      <c r="G7832" s="8"/>
      <c r="H7832" s="8"/>
      <c r="I7832" s="8"/>
    </row>
    <row r="7833" spans="1:9" ht="14.25" customHeight="1">
      <c r="A7833" s="7"/>
      <c r="B7833" s="8"/>
      <c r="C7833" s="8"/>
      <c r="D7833" s="8"/>
      <c r="E7833" s="8"/>
      <c r="F7833" s="8"/>
      <c r="G7833" s="8"/>
      <c r="H7833" s="8"/>
      <c r="I7833" s="8"/>
    </row>
    <row r="7834" spans="1:9" ht="14.25" customHeight="1">
      <c r="A7834" s="7"/>
      <c r="B7834" s="8"/>
      <c r="C7834" s="8"/>
      <c r="D7834" s="8"/>
      <c r="E7834" s="8"/>
      <c r="F7834" s="8"/>
      <c r="G7834" s="8"/>
      <c r="H7834" s="8"/>
      <c r="I7834" s="8"/>
    </row>
    <row r="7835" spans="1:9" ht="14.25" customHeight="1">
      <c r="A7835" s="7"/>
      <c r="B7835" s="8"/>
      <c r="C7835" s="8"/>
      <c r="D7835" s="8"/>
      <c r="E7835" s="8"/>
      <c r="F7835" s="8"/>
      <c r="G7835" s="8"/>
      <c r="H7835" s="8"/>
      <c r="I7835" s="8"/>
    </row>
    <row r="7836" spans="1:9" ht="14.25" customHeight="1">
      <c r="A7836" s="7"/>
      <c r="B7836" s="8"/>
      <c r="C7836" s="8"/>
      <c r="D7836" s="8"/>
      <c r="E7836" s="8"/>
      <c r="F7836" s="8"/>
      <c r="G7836" s="8"/>
      <c r="H7836" s="8"/>
      <c r="I7836" s="8"/>
    </row>
    <row r="7837" spans="1:9" ht="14.25" customHeight="1">
      <c r="A7837" s="7"/>
      <c r="B7837" s="8"/>
      <c r="C7837" s="8"/>
      <c r="D7837" s="8"/>
      <c r="E7837" s="8"/>
      <c r="F7837" s="8"/>
      <c r="G7837" s="8"/>
      <c r="H7837" s="8"/>
      <c r="I7837" s="8"/>
    </row>
    <row r="7838" spans="1:9" ht="14.25" customHeight="1">
      <c r="A7838" s="7"/>
      <c r="B7838" s="8"/>
      <c r="C7838" s="8"/>
      <c r="D7838" s="8"/>
      <c r="E7838" s="8"/>
      <c r="F7838" s="8"/>
      <c r="G7838" s="8"/>
      <c r="H7838" s="8"/>
      <c r="I7838" s="8"/>
    </row>
    <row r="7839" spans="1:9" ht="14.25" customHeight="1">
      <c r="A7839" s="7"/>
      <c r="B7839" s="8"/>
      <c r="C7839" s="8"/>
      <c r="D7839" s="8"/>
      <c r="E7839" s="8"/>
      <c r="F7839" s="8"/>
      <c r="G7839" s="8"/>
      <c r="H7839" s="8"/>
      <c r="I7839" s="8"/>
    </row>
    <row r="7840" spans="1:9" ht="14.25" customHeight="1">
      <c r="A7840" s="7"/>
      <c r="B7840" s="8"/>
      <c r="C7840" s="8"/>
      <c r="D7840" s="8"/>
      <c r="E7840" s="8"/>
      <c r="F7840" s="8"/>
      <c r="G7840" s="8"/>
      <c r="H7840" s="8"/>
      <c r="I7840" s="8"/>
    </row>
    <row r="7841" spans="1:9" ht="14.25" customHeight="1">
      <c r="A7841" s="7"/>
      <c r="B7841" s="8"/>
      <c r="C7841" s="8"/>
      <c r="D7841" s="8"/>
      <c r="E7841" s="8"/>
      <c r="F7841" s="8"/>
      <c r="G7841" s="8"/>
      <c r="H7841" s="8"/>
      <c r="I7841" s="8"/>
    </row>
    <row r="7842" spans="1:9" ht="14.25" customHeight="1">
      <c r="A7842" s="7"/>
      <c r="B7842" s="8"/>
      <c r="C7842" s="8"/>
      <c r="D7842" s="8"/>
      <c r="E7842" s="8"/>
      <c r="F7842" s="8"/>
      <c r="G7842" s="8"/>
      <c r="H7842" s="8"/>
      <c r="I7842" s="8"/>
    </row>
    <row r="7843" spans="1:9" ht="14.25" customHeight="1">
      <c r="A7843" s="7"/>
      <c r="B7843" s="8"/>
      <c r="C7843" s="8"/>
      <c r="D7843" s="8"/>
      <c r="E7843" s="8"/>
      <c r="F7843" s="8"/>
      <c r="G7843" s="8"/>
      <c r="H7843" s="8"/>
      <c r="I7843" s="8"/>
    </row>
    <row r="7844" spans="1:9" ht="14.25" customHeight="1">
      <c r="A7844" s="7"/>
      <c r="B7844" s="8"/>
      <c r="C7844" s="8"/>
      <c r="D7844" s="8"/>
      <c r="E7844" s="8"/>
      <c r="F7844" s="8"/>
      <c r="G7844" s="8"/>
      <c r="H7844" s="8"/>
      <c r="I7844" s="8"/>
    </row>
    <row r="7845" spans="1:9" ht="14.25" customHeight="1">
      <c r="A7845" s="7"/>
      <c r="B7845" s="8"/>
      <c r="C7845" s="8"/>
      <c r="D7845" s="8"/>
      <c r="E7845" s="8"/>
      <c r="F7845" s="8"/>
      <c r="G7845" s="8"/>
      <c r="H7845" s="8"/>
      <c r="I7845" s="8"/>
    </row>
    <row r="7846" spans="1:9" ht="14.25" customHeight="1">
      <c r="A7846" s="7"/>
      <c r="B7846" s="8"/>
      <c r="C7846" s="8"/>
      <c r="D7846" s="8"/>
      <c r="E7846" s="8"/>
      <c r="F7846" s="8"/>
      <c r="G7846" s="8"/>
      <c r="H7846" s="8"/>
      <c r="I7846" s="8"/>
    </row>
    <row r="7847" spans="1:9" ht="14.25" customHeight="1">
      <c r="A7847" s="7"/>
      <c r="B7847" s="8"/>
      <c r="C7847" s="8"/>
      <c r="D7847" s="8"/>
      <c r="E7847" s="8"/>
      <c r="F7847" s="8"/>
      <c r="G7847" s="8"/>
      <c r="H7847" s="8"/>
      <c r="I7847" s="8"/>
    </row>
    <row r="7848" spans="1:9" ht="14.25" customHeight="1">
      <c r="A7848" s="7"/>
      <c r="B7848" s="8"/>
      <c r="C7848" s="8"/>
      <c r="D7848" s="8"/>
      <c r="E7848" s="8"/>
      <c r="F7848" s="8"/>
      <c r="G7848" s="8"/>
      <c r="H7848" s="8"/>
      <c r="I7848" s="8"/>
    </row>
    <row r="7849" spans="1:9" ht="14.25" customHeight="1">
      <c r="A7849" s="7"/>
      <c r="B7849" s="8"/>
      <c r="C7849" s="8"/>
      <c r="D7849" s="8"/>
      <c r="E7849" s="8"/>
      <c r="F7849" s="8"/>
      <c r="G7849" s="8"/>
      <c r="H7849" s="8"/>
      <c r="I7849" s="8"/>
    </row>
    <row r="7850" spans="1:9" ht="14.25" customHeight="1">
      <c r="A7850" s="7"/>
      <c r="B7850" s="8"/>
      <c r="C7850" s="8"/>
      <c r="D7850" s="8"/>
      <c r="E7850" s="8"/>
      <c r="F7850" s="8"/>
      <c r="G7850" s="8"/>
      <c r="H7850" s="8"/>
      <c r="I7850" s="8"/>
    </row>
    <row r="7851" spans="1:9" ht="14.25" customHeight="1">
      <c r="A7851" s="7"/>
      <c r="B7851" s="8"/>
      <c r="C7851" s="8"/>
      <c r="D7851" s="8"/>
      <c r="E7851" s="8"/>
      <c r="F7851" s="8"/>
      <c r="G7851" s="8"/>
      <c r="H7851" s="8"/>
      <c r="I7851" s="8"/>
    </row>
    <row r="7852" spans="1:9" ht="14.25" customHeight="1">
      <c r="A7852" s="7"/>
      <c r="B7852" s="8"/>
      <c r="C7852" s="8"/>
      <c r="D7852" s="8"/>
      <c r="E7852" s="8"/>
      <c r="F7852" s="8"/>
      <c r="G7852" s="8"/>
      <c r="H7852" s="8"/>
      <c r="I7852" s="8"/>
    </row>
    <row r="7853" spans="1:9" ht="14.25" customHeight="1">
      <c r="A7853" s="7"/>
      <c r="B7853" s="8"/>
      <c r="C7853" s="8"/>
      <c r="D7853" s="8"/>
      <c r="E7853" s="8"/>
      <c r="F7853" s="8"/>
      <c r="G7853" s="8"/>
      <c r="H7853" s="8"/>
      <c r="I7853" s="8"/>
    </row>
    <row r="7854" spans="1:9" ht="14.25" customHeight="1">
      <c r="A7854" s="7"/>
      <c r="B7854" s="8"/>
      <c r="C7854" s="8"/>
      <c r="D7854" s="8"/>
      <c r="E7854" s="8"/>
      <c r="F7854" s="8"/>
      <c r="G7854" s="8"/>
      <c r="H7854" s="8"/>
      <c r="I7854" s="8"/>
    </row>
    <row r="7855" spans="1:9" ht="14.25" customHeight="1">
      <c r="A7855" s="7"/>
      <c r="B7855" s="8"/>
      <c r="C7855" s="8"/>
      <c r="D7855" s="8"/>
      <c r="E7855" s="8"/>
      <c r="F7855" s="8"/>
      <c r="G7855" s="8"/>
      <c r="H7855" s="8"/>
      <c r="I7855" s="8"/>
    </row>
    <row r="7856" spans="1:9" ht="14.25" customHeight="1">
      <c r="A7856" s="7"/>
      <c r="B7856" s="8"/>
      <c r="C7856" s="8"/>
      <c r="D7856" s="8"/>
      <c r="E7856" s="8"/>
      <c r="F7856" s="8"/>
      <c r="G7856" s="8"/>
      <c r="H7856" s="8"/>
      <c r="I7856" s="8"/>
    </row>
    <row r="7857" spans="1:9" ht="14.25" customHeight="1">
      <c r="A7857" s="7"/>
      <c r="B7857" s="8"/>
      <c r="C7857" s="8"/>
      <c r="D7857" s="8"/>
      <c r="E7857" s="8"/>
      <c r="F7857" s="8"/>
      <c r="G7857" s="8"/>
      <c r="H7857" s="8"/>
      <c r="I7857" s="8"/>
    </row>
    <row r="7858" spans="1:9" ht="14.25" customHeight="1">
      <c r="A7858" s="7"/>
      <c r="B7858" s="8"/>
      <c r="C7858" s="8"/>
      <c r="D7858" s="8"/>
      <c r="E7858" s="8"/>
      <c r="F7858" s="8"/>
      <c r="G7858" s="8"/>
      <c r="H7858" s="8"/>
      <c r="I7858" s="8"/>
    </row>
    <row r="7859" spans="1:9" ht="14.25" customHeight="1">
      <c r="A7859" s="7"/>
      <c r="B7859" s="8"/>
      <c r="C7859" s="8"/>
      <c r="D7859" s="8"/>
      <c r="E7859" s="8"/>
      <c r="F7859" s="8"/>
      <c r="G7859" s="8"/>
      <c r="H7859" s="8"/>
      <c r="I7859" s="8"/>
    </row>
    <row r="7860" spans="1:9" ht="14.25" customHeight="1">
      <c r="A7860" s="7"/>
      <c r="B7860" s="8"/>
      <c r="C7860" s="8"/>
      <c r="D7860" s="8"/>
      <c r="E7860" s="8"/>
      <c r="F7860" s="8"/>
      <c r="G7860" s="8"/>
      <c r="H7860" s="8"/>
      <c r="I7860" s="8"/>
    </row>
    <row r="7861" spans="1:9" ht="14.25" customHeight="1">
      <c r="A7861" s="7"/>
      <c r="B7861" s="8"/>
      <c r="C7861" s="8"/>
      <c r="D7861" s="8"/>
      <c r="E7861" s="8"/>
      <c r="F7861" s="8"/>
      <c r="G7861" s="8"/>
      <c r="H7861" s="8"/>
      <c r="I7861" s="8"/>
    </row>
    <row r="7862" spans="1:9" ht="14.25" customHeight="1">
      <c r="A7862" s="7"/>
      <c r="B7862" s="8"/>
      <c r="C7862" s="8"/>
      <c r="D7862" s="8"/>
      <c r="E7862" s="8"/>
      <c r="F7862" s="8"/>
      <c r="G7862" s="8"/>
      <c r="H7862" s="8"/>
      <c r="I7862" s="8"/>
    </row>
    <row r="7863" spans="1:9" ht="14.25" customHeight="1">
      <c r="A7863" s="7"/>
      <c r="B7863" s="8"/>
      <c r="C7863" s="8"/>
      <c r="D7863" s="8"/>
      <c r="E7863" s="8"/>
      <c r="F7863" s="8"/>
      <c r="G7863" s="8"/>
      <c r="H7863" s="8"/>
      <c r="I7863" s="8"/>
    </row>
    <row r="7864" spans="1:9" ht="14.25" customHeight="1">
      <c r="A7864" s="7"/>
      <c r="B7864" s="8"/>
      <c r="C7864" s="8"/>
      <c r="D7864" s="8"/>
      <c r="E7864" s="8"/>
      <c r="F7864" s="8"/>
      <c r="G7864" s="8"/>
      <c r="H7864" s="8"/>
      <c r="I7864" s="8"/>
    </row>
    <row r="7865" spans="1:9" ht="14.25" customHeight="1">
      <c r="A7865" s="7"/>
      <c r="B7865" s="8"/>
      <c r="C7865" s="8"/>
      <c r="D7865" s="8"/>
      <c r="E7865" s="8"/>
      <c r="F7865" s="8"/>
      <c r="G7865" s="8"/>
      <c r="H7865" s="8"/>
      <c r="I7865" s="8"/>
    </row>
    <row r="7866" spans="1:9" ht="14.25" customHeight="1">
      <c r="A7866" s="7"/>
      <c r="B7866" s="8"/>
      <c r="C7866" s="8"/>
      <c r="D7866" s="8"/>
      <c r="E7866" s="8"/>
      <c r="F7866" s="8"/>
      <c r="G7866" s="8"/>
      <c r="H7866" s="8"/>
      <c r="I7866" s="8"/>
    </row>
    <row r="7867" spans="1:9" ht="14.25" customHeight="1">
      <c r="A7867" s="7"/>
      <c r="B7867" s="8"/>
      <c r="C7867" s="8"/>
      <c r="D7867" s="8"/>
      <c r="E7867" s="8"/>
      <c r="F7867" s="8"/>
      <c r="G7867" s="8"/>
      <c r="H7867" s="8"/>
      <c r="I7867" s="8"/>
    </row>
    <row r="7868" spans="1:9" ht="14.25" customHeight="1">
      <c r="A7868" s="7"/>
      <c r="B7868" s="8"/>
      <c r="C7868" s="8"/>
      <c r="D7868" s="8"/>
      <c r="E7868" s="8"/>
      <c r="F7868" s="8"/>
      <c r="G7868" s="8"/>
      <c r="H7868" s="8"/>
      <c r="I7868" s="8"/>
    </row>
    <row r="7869" spans="1:9" ht="14.25" customHeight="1">
      <c r="A7869" s="7"/>
      <c r="B7869" s="8"/>
      <c r="C7869" s="8"/>
      <c r="D7869" s="8"/>
      <c r="E7869" s="8"/>
      <c r="F7869" s="8"/>
      <c r="G7869" s="8"/>
      <c r="H7869" s="8"/>
      <c r="I7869" s="8"/>
    </row>
    <row r="7870" spans="1:9" ht="14.25" customHeight="1">
      <c r="A7870" s="7"/>
      <c r="B7870" s="8"/>
      <c r="C7870" s="8"/>
      <c r="D7870" s="8"/>
      <c r="E7870" s="8"/>
      <c r="F7870" s="8"/>
      <c r="G7870" s="8"/>
      <c r="H7870" s="8"/>
      <c r="I7870" s="8"/>
    </row>
    <row r="7871" spans="1:9" ht="14.25" customHeight="1">
      <c r="A7871" s="7"/>
      <c r="B7871" s="8"/>
      <c r="C7871" s="8"/>
      <c r="D7871" s="8"/>
      <c r="E7871" s="8"/>
      <c r="F7871" s="8"/>
      <c r="G7871" s="8"/>
      <c r="H7871" s="8"/>
      <c r="I7871" s="8"/>
    </row>
    <row r="7872" spans="1:9" ht="14.25" customHeight="1">
      <c r="A7872" s="7"/>
      <c r="B7872" s="8"/>
      <c r="C7872" s="8"/>
      <c r="D7872" s="8"/>
      <c r="E7872" s="8"/>
      <c r="F7872" s="8"/>
      <c r="G7872" s="8"/>
      <c r="H7872" s="8"/>
      <c r="I7872" s="8"/>
    </row>
    <row r="7873" spans="1:9" ht="14.25" customHeight="1">
      <c r="A7873" s="7"/>
      <c r="B7873" s="8"/>
      <c r="C7873" s="8"/>
      <c r="D7873" s="8"/>
      <c r="E7873" s="8"/>
      <c r="F7873" s="8"/>
      <c r="G7873" s="8"/>
      <c r="H7873" s="8"/>
      <c r="I7873" s="8"/>
    </row>
    <row r="7874" spans="1:9" ht="14.25" customHeight="1">
      <c r="A7874" s="7"/>
      <c r="B7874" s="8"/>
      <c r="C7874" s="8"/>
      <c r="D7874" s="8"/>
      <c r="E7874" s="8"/>
      <c r="F7874" s="8"/>
      <c r="G7874" s="8"/>
      <c r="H7874" s="8"/>
      <c r="I7874" s="8"/>
    </row>
    <row r="7875" spans="1:9" ht="14.25" customHeight="1">
      <c r="A7875" s="7"/>
      <c r="B7875" s="8"/>
      <c r="C7875" s="8"/>
      <c r="D7875" s="8"/>
      <c r="E7875" s="8"/>
      <c r="F7875" s="8"/>
      <c r="G7875" s="8"/>
      <c r="H7875" s="8"/>
      <c r="I7875" s="8"/>
    </row>
    <row r="7876" spans="1:9" ht="14.25" customHeight="1">
      <c r="A7876" s="7"/>
      <c r="B7876" s="8"/>
      <c r="C7876" s="8"/>
      <c r="D7876" s="8"/>
      <c r="E7876" s="8"/>
      <c r="F7876" s="8"/>
      <c r="G7876" s="8"/>
      <c r="H7876" s="8"/>
      <c r="I7876" s="8"/>
    </row>
    <row r="7877" spans="1:9" ht="14.25" customHeight="1">
      <c r="A7877" s="7"/>
      <c r="B7877" s="8"/>
      <c r="C7877" s="8"/>
      <c r="D7877" s="8"/>
      <c r="E7877" s="8"/>
      <c r="F7877" s="8"/>
      <c r="G7877" s="8"/>
      <c r="H7877" s="8"/>
      <c r="I7877" s="8"/>
    </row>
    <row r="7878" spans="1:9" ht="14.25" customHeight="1">
      <c r="A7878" s="7"/>
      <c r="B7878" s="8"/>
      <c r="C7878" s="8"/>
      <c r="D7878" s="8"/>
      <c r="E7878" s="8"/>
      <c r="F7878" s="8"/>
      <c r="G7878" s="8"/>
      <c r="H7878" s="8"/>
      <c r="I7878" s="8"/>
    </row>
    <row r="7879" spans="1:9" ht="14.25" customHeight="1">
      <c r="A7879" s="7"/>
      <c r="B7879" s="8"/>
      <c r="C7879" s="8"/>
      <c r="D7879" s="8"/>
      <c r="E7879" s="8"/>
      <c r="F7879" s="8"/>
      <c r="G7879" s="8"/>
      <c r="H7879" s="8"/>
      <c r="I7879" s="8"/>
    </row>
    <row r="7880" spans="1:9" ht="14.25" customHeight="1">
      <c r="A7880" s="7"/>
      <c r="B7880" s="8"/>
      <c r="C7880" s="8"/>
      <c r="D7880" s="8"/>
      <c r="E7880" s="8"/>
      <c r="F7880" s="8"/>
      <c r="G7880" s="8"/>
      <c r="H7880" s="8"/>
      <c r="I7880" s="8"/>
    </row>
    <row r="7881" spans="1:9" ht="14.25" customHeight="1">
      <c r="A7881" s="7"/>
      <c r="B7881" s="8"/>
      <c r="C7881" s="8"/>
      <c r="D7881" s="8"/>
      <c r="E7881" s="8"/>
      <c r="F7881" s="8"/>
      <c r="G7881" s="8"/>
      <c r="H7881" s="8"/>
      <c r="I7881" s="8"/>
    </row>
    <row r="7882" spans="1:9" ht="14.25" customHeight="1">
      <c r="A7882" s="7"/>
      <c r="B7882" s="8"/>
      <c r="C7882" s="8"/>
      <c r="D7882" s="8"/>
      <c r="E7882" s="8"/>
      <c r="F7882" s="8"/>
      <c r="G7882" s="8"/>
      <c r="H7882" s="8"/>
      <c r="I7882" s="8"/>
    </row>
    <row r="7883" spans="1:9" ht="14.25" customHeight="1">
      <c r="A7883" s="7"/>
      <c r="B7883" s="8"/>
      <c r="C7883" s="8"/>
      <c r="D7883" s="8"/>
      <c r="E7883" s="8"/>
      <c r="F7883" s="8"/>
      <c r="G7883" s="8"/>
      <c r="H7883" s="8"/>
      <c r="I7883" s="8"/>
    </row>
    <row r="7884" spans="1:9" ht="14.25" customHeight="1">
      <c r="A7884" s="7"/>
      <c r="B7884" s="8"/>
      <c r="C7884" s="8"/>
      <c r="D7884" s="8"/>
      <c r="E7884" s="8"/>
      <c r="F7884" s="8"/>
      <c r="G7884" s="8"/>
      <c r="H7884" s="8"/>
      <c r="I7884" s="8"/>
    </row>
    <row r="7885" spans="1:9" ht="14.25" customHeight="1">
      <c r="A7885" s="7"/>
      <c r="B7885" s="8"/>
      <c r="C7885" s="8"/>
      <c r="D7885" s="8"/>
      <c r="E7885" s="8"/>
      <c r="F7885" s="8"/>
      <c r="G7885" s="8"/>
      <c r="H7885" s="8"/>
      <c r="I7885" s="8"/>
    </row>
    <row r="7886" spans="1:9" ht="14.25" customHeight="1">
      <c r="A7886" s="7"/>
      <c r="B7886" s="8"/>
      <c r="C7886" s="8"/>
      <c r="D7886" s="8"/>
      <c r="E7886" s="8"/>
      <c r="F7886" s="8"/>
      <c r="G7886" s="8"/>
      <c r="H7886" s="8"/>
      <c r="I7886" s="8"/>
    </row>
    <row r="7887" spans="1:9" ht="14.25" customHeight="1">
      <c r="A7887" s="7"/>
      <c r="B7887" s="8"/>
      <c r="C7887" s="8"/>
      <c r="D7887" s="8"/>
      <c r="E7887" s="8"/>
      <c r="F7887" s="8"/>
      <c r="G7887" s="8"/>
      <c r="H7887" s="8"/>
      <c r="I7887" s="8"/>
    </row>
    <row r="7888" spans="1:9" ht="14.25" customHeight="1">
      <c r="A7888" s="7"/>
      <c r="B7888" s="8"/>
      <c r="C7888" s="8"/>
      <c r="D7888" s="8"/>
      <c r="E7888" s="8"/>
      <c r="F7888" s="8"/>
      <c r="G7888" s="8"/>
      <c r="H7888" s="8"/>
      <c r="I7888" s="8"/>
    </row>
    <row r="7889" spans="1:9" ht="14.25" customHeight="1">
      <c r="A7889" s="7"/>
      <c r="B7889" s="8"/>
      <c r="C7889" s="8"/>
      <c r="D7889" s="8"/>
      <c r="E7889" s="8"/>
      <c r="F7889" s="8"/>
      <c r="G7889" s="8"/>
      <c r="H7889" s="8"/>
      <c r="I7889" s="8"/>
    </row>
    <row r="7890" spans="1:9" ht="14.25" customHeight="1">
      <c r="A7890" s="7"/>
      <c r="B7890" s="8"/>
      <c r="C7890" s="8"/>
      <c r="D7890" s="8"/>
      <c r="E7890" s="8"/>
      <c r="F7890" s="8"/>
      <c r="G7890" s="8"/>
      <c r="H7890" s="8"/>
      <c r="I7890" s="8"/>
    </row>
    <row r="7891" spans="1:9" ht="14.25" customHeight="1">
      <c r="A7891" s="7"/>
      <c r="B7891" s="8"/>
      <c r="C7891" s="8"/>
      <c r="D7891" s="8"/>
      <c r="E7891" s="8"/>
      <c r="F7891" s="8"/>
      <c r="G7891" s="8"/>
      <c r="H7891" s="8"/>
      <c r="I7891" s="8"/>
    </row>
    <row r="7892" spans="1:9" ht="14.25" customHeight="1">
      <c r="A7892" s="7"/>
      <c r="B7892" s="8"/>
      <c r="C7892" s="8"/>
      <c r="D7892" s="8"/>
      <c r="E7892" s="8"/>
      <c r="F7892" s="8"/>
      <c r="G7892" s="8"/>
      <c r="H7892" s="8"/>
      <c r="I7892" s="8"/>
    </row>
    <row r="7893" spans="1:9" ht="14.25" customHeight="1">
      <c r="A7893" s="7"/>
      <c r="B7893" s="8"/>
      <c r="C7893" s="8"/>
      <c r="D7893" s="8"/>
      <c r="E7893" s="8"/>
      <c r="F7893" s="8"/>
      <c r="G7893" s="8"/>
      <c r="H7893" s="8"/>
      <c r="I7893" s="8"/>
    </row>
    <row r="7894" spans="1:9" ht="14.25" customHeight="1">
      <c r="A7894" s="7"/>
      <c r="B7894" s="8"/>
      <c r="C7894" s="8"/>
      <c r="D7894" s="8"/>
      <c r="E7894" s="8"/>
      <c r="F7894" s="8"/>
      <c r="G7894" s="8"/>
      <c r="H7894" s="8"/>
      <c r="I7894" s="8"/>
    </row>
    <row r="7895" spans="1:9" ht="14.25" customHeight="1">
      <c r="A7895" s="7"/>
      <c r="B7895" s="8"/>
      <c r="C7895" s="8"/>
      <c r="D7895" s="8"/>
      <c r="E7895" s="8"/>
      <c r="F7895" s="8"/>
      <c r="G7895" s="8"/>
      <c r="H7895" s="8"/>
      <c r="I7895" s="8"/>
    </row>
    <row r="7896" spans="1:9" ht="14.25" customHeight="1">
      <c r="A7896" s="7"/>
      <c r="B7896" s="8"/>
      <c r="C7896" s="8"/>
      <c r="D7896" s="8"/>
      <c r="E7896" s="8"/>
      <c r="F7896" s="8"/>
      <c r="G7896" s="8"/>
      <c r="H7896" s="8"/>
      <c r="I7896" s="8"/>
    </row>
    <row r="7897" spans="1:9" ht="14.25" customHeight="1">
      <c r="A7897" s="7"/>
      <c r="B7897" s="8"/>
      <c r="C7897" s="8"/>
      <c r="D7897" s="8"/>
      <c r="E7897" s="8"/>
      <c r="F7897" s="8"/>
      <c r="G7897" s="8"/>
      <c r="H7897" s="8"/>
      <c r="I7897" s="8"/>
    </row>
    <row r="7898" spans="1:9" ht="14.25" customHeight="1">
      <c r="A7898" s="7"/>
      <c r="B7898" s="8"/>
      <c r="C7898" s="8"/>
      <c r="D7898" s="8"/>
      <c r="E7898" s="8"/>
      <c r="F7898" s="8"/>
      <c r="G7898" s="8"/>
      <c r="H7898" s="8"/>
      <c r="I7898" s="8"/>
    </row>
    <row r="7899" spans="1:9" ht="14.25" customHeight="1">
      <c r="A7899" s="7"/>
      <c r="B7899" s="8"/>
      <c r="C7899" s="8"/>
      <c r="D7899" s="8"/>
      <c r="E7899" s="8"/>
      <c r="F7899" s="8"/>
      <c r="G7899" s="8"/>
      <c r="H7899" s="8"/>
      <c r="I7899" s="8"/>
    </row>
    <row r="7900" spans="1:9" ht="14.25" customHeight="1">
      <c r="A7900" s="7"/>
      <c r="B7900" s="8"/>
      <c r="C7900" s="8"/>
      <c r="D7900" s="8"/>
      <c r="E7900" s="8"/>
      <c r="F7900" s="8"/>
      <c r="G7900" s="8"/>
      <c r="H7900" s="8"/>
      <c r="I7900" s="8"/>
    </row>
    <row r="7901" spans="1:9" ht="14.25" customHeight="1">
      <c r="A7901" s="7"/>
      <c r="B7901" s="8"/>
      <c r="C7901" s="8"/>
      <c r="D7901" s="8"/>
      <c r="E7901" s="8"/>
      <c r="F7901" s="8"/>
      <c r="G7901" s="8"/>
      <c r="H7901" s="8"/>
      <c r="I7901" s="8"/>
    </row>
    <row r="7902" spans="1:9" ht="14.25" customHeight="1">
      <c r="A7902" s="7"/>
      <c r="B7902" s="8"/>
      <c r="C7902" s="8"/>
      <c r="D7902" s="8"/>
      <c r="E7902" s="8"/>
      <c r="F7902" s="8"/>
      <c r="G7902" s="8"/>
      <c r="H7902" s="8"/>
      <c r="I7902" s="8"/>
    </row>
    <row r="7903" spans="1:9" ht="14.25" customHeight="1">
      <c r="A7903" s="7"/>
      <c r="B7903" s="8"/>
      <c r="C7903" s="8"/>
      <c r="D7903" s="8"/>
      <c r="E7903" s="8"/>
      <c r="F7903" s="8"/>
      <c r="G7903" s="8"/>
      <c r="H7903" s="8"/>
      <c r="I7903" s="8"/>
    </row>
    <row r="7904" spans="1:9" ht="14.25" customHeight="1">
      <c r="A7904" s="7"/>
      <c r="B7904" s="8"/>
      <c r="C7904" s="8"/>
      <c r="D7904" s="8"/>
      <c r="E7904" s="8"/>
      <c r="F7904" s="8"/>
      <c r="G7904" s="8"/>
      <c r="H7904" s="8"/>
      <c r="I7904" s="8"/>
    </row>
    <row r="7905" spans="1:9" ht="14.25" customHeight="1">
      <c r="A7905" s="7"/>
      <c r="B7905" s="8"/>
      <c r="C7905" s="8"/>
      <c r="D7905" s="8"/>
      <c r="E7905" s="8"/>
      <c r="F7905" s="8"/>
      <c r="G7905" s="8"/>
      <c r="H7905" s="8"/>
      <c r="I7905" s="8"/>
    </row>
    <row r="7906" spans="1:9" ht="14.25" customHeight="1">
      <c r="A7906" s="7"/>
      <c r="B7906" s="8"/>
      <c r="C7906" s="8"/>
      <c r="D7906" s="8"/>
      <c r="E7906" s="8"/>
      <c r="F7906" s="8"/>
      <c r="G7906" s="8"/>
      <c r="H7906" s="8"/>
      <c r="I7906" s="8"/>
    </row>
    <row r="7907" spans="1:9" ht="14.25" customHeight="1">
      <c r="A7907" s="7"/>
      <c r="B7907" s="8"/>
      <c r="C7907" s="8"/>
      <c r="D7907" s="8"/>
      <c r="E7907" s="8"/>
      <c r="F7907" s="8"/>
      <c r="G7907" s="8"/>
      <c r="H7907" s="8"/>
      <c r="I7907" s="8"/>
    </row>
    <row r="7908" spans="1:9" ht="14.25" customHeight="1">
      <c r="A7908" s="7"/>
      <c r="B7908" s="8"/>
      <c r="C7908" s="8"/>
      <c r="D7908" s="8"/>
      <c r="E7908" s="8"/>
      <c r="F7908" s="8"/>
      <c r="G7908" s="8"/>
      <c r="H7908" s="8"/>
      <c r="I7908" s="8"/>
    </row>
    <row r="7909" spans="1:9" ht="14.25" customHeight="1">
      <c r="A7909" s="7"/>
      <c r="B7909" s="8"/>
      <c r="C7909" s="8"/>
      <c r="D7909" s="8"/>
      <c r="E7909" s="8"/>
      <c r="F7909" s="8"/>
      <c r="G7909" s="8"/>
      <c r="H7909" s="8"/>
      <c r="I7909" s="8"/>
    </row>
    <row r="7910" spans="1:9" ht="14.25" customHeight="1">
      <c r="A7910" s="7"/>
      <c r="B7910" s="8"/>
      <c r="C7910" s="8"/>
      <c r="D7910" s="8"/>
      <c r="E7910" s="8"/>
      <c r="F7910" s="8"/>
      <c r="G7910" s="8"/>
      <c r="H7910" s="8"/>
      <c r="I7910" s="8"/>
    </row>
    <row r="7911" spans="1:9" ht="14.25" customHeight="1">
      <c r="A7911" s="7"/>
      <c r="B7911" s="8"/>
      <c r="C7911" s="8"/>
      <c r="D7911" s="8"/>
      <c r="E7911" s="8"/>
      <c r="F7911" s="8"/>
      <c r="G7911" s="8"/>
      <c r="H7911" s="8"/>
      <c r="I7911" s="8"/>
    </row>
    <row r="7912" spans="1:9" ht="14.25" customHeight="1">
      <c r="A7912" s="7"/>
      <c r="B7912" s="8"/>
      <c r="C7912" s="8"/>
      <c r="D7912" s="8"/>
      <c r="E7912" s="8"/>
      <c r="F7912" s="8"/>
      <c r="G7912" s="8"/>
      <c r="H7912" s="8"/>
      <c r="I7912" s="8"/>
    </row>
    <row r="7913" spans="1:9" ht="14.25" customHeight="1">
      <c r="A7913" s="7"/>
      <c r="B7913" s="8"/>
      <c r="C7913" s="8"/>
      <c r="D7913" s="8"/>
      <c r="E7913" s="8"/>
      <c r="F7913" s="8"/>
      <c r="G7913" s="8"/>
      <c r="H7913" s="8"/>
      <c r="I7913" s="8"/>
    </row>
    <row r="7914" spans="1:9" ht="14.25" customHeight="1">
      <c r="A7914" s="7"/>
      <c r="B7914" s="8"/>
      <c r="C7914" s="8"/>
      <c r="D7914" s="8"/>
      <c r="E7914" s="8"/>
      <c r="F7914" s="8"/>
      <c r="G7914" s="8"/>
      <c r="H7914" s="8"/>
      <c r="I7914" s="8"/>
    </row>
    <row r="7915" spans="1:9" ht="14.25" customHeight="1">
      <c r="A7915" s="7"/>
      <c r="B7915" s="8"/>
      <c r="C7915" s="8"/>
      <c r="D7915" s="8"/>
      <c r="E7915" s="8"/>
      <c r="F7915" s="8"/>
      <c r="G7915" s="8"/>
      <c r="H7915" s="8"/>
      <c r="I7915" s="8"/>
    </row>
    <row r="7916" spans="1:9" ht="14.25" customHeight="1">
      <c r="A7916" s="7"/>
      <c r="B7916" s="8"/>
      <c r="C7916" s="8"/>
      <c r="D7916" s="8"/>
      <c r="E7916" s="8"/>
      <c r="F7916" s="8"/>
      <c r="G7916" s="8"/>
      <c r="H7916" s="8"/>
      <c r="I7916" s="8"/>
    </row>
    <row r="7917" spans="1:9" ht="14.25" customHeight="1">
      <c r="A7917" s="7"/>
      <c r="B7917" s="8"/>
      <c r="C7917" s="8"/>
      <c r="D7917" s="8"/>
      <c r="E7917" s="8"/>
      <c r="F7917" s="8"/>
      <c r="G7917" s="8"/>
      <c r="H7917" s="8"/>
      <c r="I7917" s="8"/>
    </row>
    <row r="7918" spans="1:9" ht="14.25" customHeight="1">
      <c r="A7918" s="7"/>
      <c r="B7918" s="8"/>
      <c r="C7918" s="8"/>
      <c r="D7918" s="8"/>
      <c r="E7918" s="8"/>
      <c r="F7918" s="8"/>
      <c r="G7918" s="8"/>
      <c r="H7918" s="8"/>
      <c r="I7918" s="8"/>
    </row>
    <row r="7919" spans="1:9" ht="14.25" customHeight="1">
      <c r="A7919" s="7"/>
      <c r="B7919" s="8"/>
      <c r="C7919" s="8"/>
      <c r="D7919" s="8"/>
      <c r="E7919" s="8"/>
      <c r="F7919" s="8"/>
      <c r="G7919" s="8"/>
      <c r="H7919" s="8"/>
      <c r="I7919" s="8"/>
    </row>
    <row r="7920" spans="1:9" ht="14.25" customHeight="1">
      <c r="A7920" s="7"/>
      <c r="B7920" s="8"/>
      <c r="C7920" s="8"/>
      <c r="D7920" s="8"/>
      <c r="E7920" s="8"/>
      <c r="F7920" s="8"/>
      <c r="G7920" s="8"/>
      <c r="H7920" s="8"/>
      <c r="I7920" s="8"/>
    </row>
    <row r="7921" spans="1:9" ht="14.25" customHeight="1">
      <c r="A7921" s="7"/>
      <c r="B7921" s="8"/>
      <c r="C7921" s="8"/>
      <c r="D7921" s="8"/>
      <c r="E7921" s="8"/>
      <c r="F7921" s="8"/>
      <c r="G7921" s="8"/>
      <c r="H7921" s="8"/>
      <c r="I7921" s="8"/>
    </row>
    <row r="7922" spans="1:9" ht="14.25" customHeight="1">
      <c r="A7922" s="7"/>
      <c r="B7922" s="8"/>
      <c r="C7922" s="8"/>
      <c r="D7922" s="8"/>
      <c r="E7922" s="8"/>
      <c r="F7922" s="8"/>
      <c r="G7922" s="8"/>
      <c r="H7922" s="8"/>
      <c r="I7922" s="8"/>
    </row>
    <row r="7923" spans="1:9" ht="14.25" customHeight="1">
      <c r="A7923" s="7"/>
      <c r="B7923" s="8"/>
      <c r="C7923" s="8"/>
      <c r="D7923" s="8"/>
      <c r="E7923" s="8"/>
      <c r="F7923" s="8"/>
      <c r="G7923" s="8"/>
      <c r="H7923" s="8"/>
      <c r="I7923" s="8"/>
    </row>
    <row r="7924" spans="1:9" ht="14.25" customHeight="1">
      <c r="A7924" s="7"/>
      <c r="B7924" s="8"/>
      <c r="C7924" s="8"/>
      <c r="D7924" s="8"/>
      <c r="E7924" s="8"/>
      <c r="F7924" s="8"/>
      <c r="G7924" s="8"/>
      <c r="H7924" s="8"/>
      <c r="I7924" s="8"/>
    </row>
    <row r="7925" spans="1:9" ht="14.25" customHeight="1">
      <c r="A7925" s="7"/>
      <c r="B7925" s="8"/>
      <c r="C7925" s="8"/>
      <c r="D7925" s="8"/>
      <c r="E7925" s="8"/>
      <c r="F7925" s="8"/>
      <c r="G7925" s="8"/>
      <c r="H7925" s="8"/>
      <c r="I7925" s="8"/>
    </row>
    <row r="7926" spans="1:9" ht="14.25" customHeight="1">
      <c r="A7926" s="7"/>
      <c r="B7926" s="8"/>
      <c r="C7926" s="8"/>
      <c r="D7926" s="8"/>
      <c r="E7926" s="8"/>
      <c r="F7926" s="8"/>
      <c r="G7926" s="8"/>
      <c r="H7926" s="8"/>
      <c r="I7926" s="8"/>
    </row>
    <row r="7927" spans="1:9" ht="14.25" customHeight="1">
      <c r="A7927" s="7"/>
      <c r="B7927" s="8"/>
      <c r="C7927" s="8"/>
      <c r="D7927" s="8"/>
      <c r="E7927" s="8"/>
      <c r="F7927" s="8"/>
      <c r="G7927" s="8"/>
      <c r="H7927" s="8"/>
      <c r="I7927" s="8"/>
    </row>
    <row r="7928" spans="1:9" ht="14.25" customHeight="1">
      <c r="A7928" s="7"/>
      <c r="B7928" s="8"/>
      <c r="C7928" s="8"/>
      <c r="D7928" s="8"/>
      <c r="E7928" s="8"/>
      <c r="F7928" s="8"/>
      <c r="G7928" s="8"/>
      <c r="H7928" s="8"/>
      <c r="I7928" s="8"/>
    </row>
    <row r="7929" spans="1:9" ht="14.25" customHeight="1">
      <c r="A7929" s="7"/>
      <c r="B7929" s="8"/>
      <c r="C7929" s="8"/>
      <c r="D7929" s="8"/>
      <c r="E7929" s="8"/>
      <c r="F7929" s="8"/>
      <c r="G7929" s="8"/>
      <c r="H7929" s="8"/>
      <c r="I7929" s="8"/>
    </row>
    <row r="7930" spans="1:9" ht="14.25" customHeight="1">
      <c r="A7930" s="7"/>
      <c r="B7930" s="8"/>
      <c r="C7930" s="8"/>
      <c r="D7930" s="8"/>
      <c r="E7930" s="8"/>
      <c r="F7930" s="8"/>
      <c r="G7930" s="8"/>
      <c r="H7930" s="8"/>
      <c r="I7930" s="8"/>
    </row>
    <row r="7931" spans="1:9" ht="14.25" customHeight="1">
      <c r="A7931" s="7"/>
      <c r="B7931" s="8"/>
      <c r="C7931" s="8"/>
      <c r="D7931" s="8"/>
      <c r="E7931" s="8"/>
      <c r="F7931" s="8"/>
      <c r="G7931" s="8"/>
      <c r="H7931" s="8"/>
      <c r="I7931" s="8"/>
    </row>
    <row r="7932" spans="1:9" ht="14.25" customHeight="1">
      <c r="A7932" s="7"/>
      <c r="B7932" s="8"/>
      <c r="C7932" s="8"/>
      <c r="D7932" s="8"/>
      <c r="E7932" s="8"/>
      <c r="F7932" s="8"/>
      <c r="G7932" s="8"/>
      <c r="H7932" s="8"/>
      <c r="I7932" s="8"/>
    </row>
    <row r="7933" spans="1:9" ht="14.25" customHeight="1">
      <c r="A7933" s="7"/>
      <c r="B7933" s="8"/>
      <c r="C7933" s="8"/>
      <c r="D7933" s="8"/>
      <c r="E7933" s="8"/>
      <c r="F7933" s="8"/>
      <c r="G7933" s="8"/>
      <c r="H7933" s="8"/>
      <c r="I7933" s="8"/>
    </row>
    <row r="7934" spans="1:9" ht="14.25" customHeight="1">
      <c r="A7934" s="7"/>
      <c r="B7934" s="8"/>
      <c r="C7934" s="8"/>
      <c r="D7934" s="8"/>
      <c r="E7934" s="8"/>
      <c r="F7934" s="8"/>
      <c r="G7934" s="8"/>
      <c r="H7934" s="8"/>
      <c r="I7934" s="8"/>
    </row>
    <row r="7935" spans="1:9" ht="14.25" customHeight="1">
      <c r="A7935" s="7"/>
      <c r="B7935" s="8"/>
      <c r="C7935" s="8"/>
      <c r="D7935" s="8"/>
      <c r="E7935" s="8"/>
      <c r="F7935" s="8"/>
      <c r="G7935" s="8"/>
      <c r="H7935" s="8"/>
      <c r="I7935" s="8"/>
    </row>
    <row r="7936" spans="1:9" ht="14.25" customHeight="1">
      <c r="A7936" s="7"/>
      <c r="B7936" s="8"/>
      <c r="C7936" s="8"/>
      <c r="D7936" s="8"/>
      <c r="E7936" s="8"/>
      <c r="F7936" s="8"/>
      <c r="G7936" s="8"/>
      <c r="H7936" s="8"/>
      <c r="I7936" s="8"/>
    </row>
    <row r="7937" spans="1:9" ht="14.25" customHeight="1">
      <c r="A7937" s="7"/>
      <c r="B7937" s="8"/>
      <c r="C7937" s="8"/>
      <c r="D7937" s="8"/>
      <c r="E7937" s="8"/>
      <c r="F7937" s="8"/>
      <c r="G7937" s="8"/>
      <c r="H7937" s="8"/>
      <c r="I7937" s="8"/>
    </row>
    <row r="7938" spans="1:9" ht="14.25" customHeight="1">
      <c r="A7938" s="7"/>
      <c r="B7938" s="8"/>
      <c r="C7938" s="8"/>
      <c r="D7938" s="8"/>
      <c r="E7938" s="8"/>
      <c r="F7938" s="8"/>
      <c r="G7938" s="8"/>
      <c r="H7938" s="8"/>
      <c r="I7938" s="8"/>
    </row>
    <row r="7939" spans="1:9" ht="14.25" customHeight="1">
      <c r="A7939" s="7"/>
      <c r="B7939" s="8"/>
      <c r="C7939" s="8"/>
      <c r="D7939" s="8"/>
      <c r="E7939" s="8"/>
      <c r="F7939" s="8"/>
      <c r="G7939" s="8"/>
      <c r="H7939" s="8"/>
      <c r="I7939" s="8"/>
    </row>
    <row r="7940" spans="1:9" ht="14.25" customHeight="1">
      <c r="A7940" s="7"/>
      <c r="B7940" s="8"/>
      <c r="C7940" s="8"/>
      <c r="D7940" s="8"/>
      <c r="E7940" s="8"/>
      <c r="F7940" s="8"/>
      <c r="G7940" s="8"/>
      <c r="H7940" s="8"/>
      <c r="I7940" s="8"/>
    </row>
    <row r="7941" spans="1:9" ht="14.25" customHeight="1">
      <c r="A7941" s="7"/>
      <c r="B7941" s="8"/>
      <c r="C7941" s="8"/>
      <c r="D7941" s="8"/>
      <c r="E7941" s="8"/>
      <c r="F7941" s="8"/>
      <c r="G7941" s="8"/>
      <c r="H7941" s="8"/>
      <c r="I7941" s="8"/>
    </row>
    <row r="7942" spans="1:9" ht="14.25" customHeight="1">
      <c r="A7942" s="7"/>
      <c r="B7942" s="8"/>
      <c r="C7942" s="8"/>
      <c r="D7942" s="8"/>
      <c r="E7942" s="8"/>
      <c r="F7942" s="8"/>
      <c r="G7942" s="8"/>
      <c r="H7942" s="8"/>
      <c r="I7942" s="8"/>
    </row>
    <row r="7943" spans="1:9" ht="14.25" customHeight="1">
      <c r="A7943" s="7"/>
      <c r="B7943" s="8"/>
      <c r="C7943" s="8"/>
      <c r="D7943" s="8"/>
      <c r="E7943" s="8"/>
      <c r="F7943" s="8"/>
      <c r="G7943" s="8"/>
      <c r="H7943" s="8"/>
      <c r="I7943" s="8"/>
    </row>
    <row r="7944" spans="1:9" ht="14.25" customHeight="1">
      <c r="A7944" s="7"/>
      <c r="B7944" s="8"/>
      <c r="C7944" s="8"/>
      <c r="D7944" s="8"/>
      <c r="E7944" s="8"/>
      <c r="F7944" s="8"/>
      <c r="G7944" s="8"/>
      <c r="H7944" s="8"/>
      <c r="I7944" s="8"/>
    </row>
    <row r="7945" spans="1:9" ht="14.25" customHeight="1">
      <c r="A7945" s="7"/>
      <c r="B7945" s="8"/>
      <c r="C7945" s="8"/>
      <c r="D7945" s="8"/>
      <c r="E7945" s="8"/>
      <c r="F7945" s="8"/>
      <c r="G7945" s="8"/>
      <c r="H7945" s="8"/>
      <c r="I7945" s="8"/>
    </row>
    <row r="7946" spans="1:9" ht="14.25" customHeight="1">
      <c r="A7946" s="7"/>
      <c r="B7946" s="8"/>
      <c r="C7946" s="8"/>
      <c r="D7946" s="8"/>
      <c r="E7946" s="8"/>
      <c r="F7946" s="8"/>
      <c r="G7946" s="8"/>
      <c r="H7946" s="8"/>
      <c r="I7946" s="8"/>
    </row>
    <row r="7947" spans="1:9" ht="14.25" customHeight="1">
      <c r="A7947" s="7"/>
      <c r="B7947" s="8"/>
      <c r="C7947" s="8"/>
      <c r="D7947" s="8"/>
      <c r="E7947" s="8"/>
      <c r="F7947" s="8"/>
      <c r="G7947" s="8"/>
      <c r="H7947" s="8"/>
      <c r="I7947" s="8"/>
    </row>
    <row r="7948" spans="1:9" ht="14.25" customHeight="1">
      <c r="A7948" s="7"/>
      <c r="B7948" s="8"/>
      <c r="C7948" s="8"/>
      <c r="D7948" s="8"/>
      <c r="E7948" s="8"/>
      <c r="F7948" s="8"/>
      <c r="G7948" s="8"/>
      <c r="H7948" s="8"/>
      <c r="I7948" s="8"/>
    </row>
    <row r="7949" spans="1:9" ht="14.25" customHeight="1">
      <c r="A7949" s="7"/>
      <c r="B7949" s="8"/>
      <c r="C7949" s="8"/>
      <c r="D7949" s="8"/>
      <c r="E7949" s="8"/>
      <c r="F7949" s="8"/>
      <c r="G7949" s="8"/>
      <c r="H7949" s="8"/>
      <c r="I7949" s="8"/>
    </row>
    <row r="7950" spans="1:9" ht="14.25" customHeight="1">
      <c r="A7950" s="7"/>
      <c r="B7950" s="8"/>
      <c r="C7950" s="8"/>
      <c r="D7950" s="8"/>
      <c r="E7950" s="8"/>
      <c r="F7950" s="8"/>
      <c r="G7950" s="8"/>
      <c r="H7950" s="8"/>
      <c r="I7950" s="8"/>
    </row>
    <row r="7951" spans="1:9" ht="14.25" customHeight="1">
      <c r="A7951" s="7"/>
      <c r="B7951" s="8"/>
      <c r="C7951" s="8"/>
      <c r="D7951" s="8"/>
      <c r="E7951" s="8"/>
      <c r="F7951" s="8"/>
      <c r="G7951" s="8"/>
      <c r="H7951" s="8"/>
      <c r="I7951" s="8"/>
    </row>
    <row r="7952" spans="1:9" ht="14.25" customHeight="1">
      <c r="A7952" s="7"/>
      <c r="B7952" s="8"/>
      <c r="C7952" s="8"/>
      <c r="D7952" s="8"/>
      <c r="E7952" s="8"/>
      <c r="F7952" s="8"/>
      <c r="G7952" s="8"/>
      <c r="H7952" s="8"/>
      <c r="I7952" s="8"/>
    </row>
    <row r="7953" spans="1:9" ht="14.25" customHeight="1">
      <c r="A7953" s="7"/>
      <c r="B7953" s="8"/>
      <c r="C7953" s="8"/>
      <c r="D7953" s="8"/>
      <c r="E7953" s="8"/>
      <c r="F7953" s="8"/>
      <c r="G7953" s="8"/>
      <c r="H7953" s="8"/>
      <c r="I7953" s="8"/>
    </row>
    <row r="7954" spans="1:9" ht="14.25" customHeight="1">
      <c r="A7954" s="7"/>
      <c r="B7954" s="8"/>
      <c r="C7954" s="8"/>
      <c r="D7954" s="8"/>
      <c r="E7954" s="8"/>
      <c r="F7954" s="8"/>
      <c r="G7954" s="8"/>
      <c r="H7954" s="8"/>
      <c r="I7954" s="8"/>
    </row>
    <row r="7955" spans="1:9" ht="14.25" customHeight="1">
      <c r="A7955" s="7"/>
      <c r="B7955" s="8"/>
      <c r="C7955" s="8"/>
      <c r="D7955" s="8"/>
      <c r="E7955" s="8"/>
      <c r="F7955" s="8"/>
      <c r="G7955" s="8"/>
      <c r="H7955" s="8"/>
      <c r="I7955" s="8"/>
    </row>
    <row r="7956" spans="1:9" ht="14.25" customHeight="1">
      <c r="A7956" s="7"/>
      <c r="B7956" s="8"/>
      <c r="C7956" s="8"/>
      <c r="D7956" s="8"/>
      <c r="E7956" s="8"/>
      <c r="F7956" s="8"/>
      <c r="G7956" s="8"/>
      <c r="H7956" s="8"/>
      <c r="I7956" s="8"/>
    </row>
    <row r="7957" spans="1:9" ht="14.25" customHeight="1">
      <c r="A7957" s="7"/>
      <c r="B7957" s="8"/>
      <c r="C7957" s="8"/>
      <c r="D7957" s="8"/>
      <c r="E7957" s="8"/>
      <c r="F7957" s="8"/>
      <c r="G7957" s="8"/>
      <c r="H7957" s="8"/>
      <c r="I7957" s="8"/>
    </row>
    <row r="7958" spans="1:9" ht="14.25" customHeight="1">
      <c r="A7958" s="7"/>
      <c r="B7958" s="8"/>
      <c r="C7958" s="8"/>
      <c r="D7958" s="8"/>
      <c r="E7958" s="8"/>
      <c r="F7958" s="8"/>
      <c r="G7958" s="8"/>
      <c r="H7958" s="8"/>
      <c r="I7958" s="8"/>
    </row>
    <row r="7959" spans="1:9" ht="14.25" customHeight="1">
      <c r="A7959" s="7"/>
      <c r="B7959" s="8"/>
      <c r="C7959" s="8"/>
      <c r="D7959" s="8"/>
      <c r="E7959" s="8"/>
      <c r="F7959" s="8"/>
      <c r="G7959" s="8"/>
      <c r="H7959" s="8"/>
      <c r="I7959" s="8"/>
    </row>
    <row r="7960" spans="1:9" ht="14.25" customHeight="1">
      <c r="A7960" s="7"/>
      <c r="B7960" s="8"/>
      <c r="C7960" s="8"/>
      <c r="D7960" s="8"/>
      <c r="E7960" s="8"/>
      <c r="F7960" s="8"/>
      <c r="G7960" s="8"/>
      <c r="H7960" s="8"/>
      <c r="I7960" s="8"/>
    </row>
    <row r="7961" spans="1:9" ht="14.25" customHeight="1">
      <c r="A7961" s="7"/>
      <c r="B7961" s="8"/>
      <c r="C7961" s="8"/>
      <c r="D7961" s="8"/>
      <c r="E7961" s="8"/>
      <c r="F7961" s="8"/>
      <c r="G7961" s="8"/>
      <c r="H7961" s="8"/>
      <c r="I7961" s="8"/>
    </row>
    <row r="7962" spans="1:9" ht="14.25" customHeight="1">
      <c r="A7962" s="7"/>
      <c r="B7962" s="8"/>
      <c r="C7962" s="8"/>
      <c r="D7962" s="8"/>
      <c r="E7962" s="8"/>
      <c r="F7962" s="8"/>
      <c r="G7962" s="8"/>
      <c r="H7962" s="8"/>
      <c r="I7962" s="8"/>
    </row>
    <row r="7963" spans="1:9" ht="14.25" customHeight="1">
      <c r="A7963" s="7"/>
      <c r="B7963" s="8"/>
      <c r="C7963" s="8"/>
      <c r="D7963" s="8"/>
      <c r="E7963" s="8"/>
      <c r="F7963" s="8"/>
      <c r="G7963" s="8"/>
      <c r="H7963" s="8"/>
      <c r="I7963" s="8"/>
    </row>
    <row r="7964" spans="1:9" ht="14.25" customHeight="1">
      <c r="A7964" s="7"/>
      <c r="B7964" s="8"/>
      <c r="C7964" s="8"/>
      <c r="D7964" s="8"/>
      <c r="E7964" s="8"/>
      <c r="F7964" s="8"/>
      <c r="G7964" s="8"/>
      <c r="H7964" s="8"/>
      <c r="I7964" s="8"/>
    </row>
    <row r="7965" spans="1:9" ht="14.25" customHeight="1">
      <c r="A7965" s="7"/>
      <c r="B7965" s="8"/>
      <c r="C7965" s="8"/>
      <c r="D7965" s="8"/>
      <c r="E7965" s="8"/>
      <c r="F7965" s="8"/>
      <c r="G7965" s="8"/>
      <c r="H7965" s="8"/>
      <c r="I7965" s="8"/>
    </row>
    <row r="7966" spans="1:9" ht="14.25" customHeight="1">
      <c r="A7966" s="7"/>
      <c r="B7966" s="8"/>
      <c r="C7966" s="8"/>
      <c r="D7966" s="8"/>
      <c r="E7966" s="8"/>
      <c r="F7966" s="8"/>
      <c r="G7966" s="8"/>
      <c r="H7966" s="8"/>
      <c r="I7966" s="8"/>
    </row>
    <row r="7967" spans="1:9" ht="14.25" customHeight="1">
      <c r="A7967" s="7"/>
      <c r="B7967" s="8"/>
      <c r="C7967" s="8"/>
      <c r="D7967" s="8"/>
      <c r="E7967" s="8"/>
      <c r="F7967" s="8"/>
      <c r="G7967" s="8"/>
      <c r="H7967" s="8"/>
      <c r="I7967" s="8"/>
    </row>
    <row r="7968" spans="1:9" ht="14.25" customHeight="1">
      <c r="A7968" s="7"/>
      <c r="B7968" s="8"/>
      <c r="C7968" s="8"/>
      <c r="D7968" s="8"/>
      <c r="E7968" s="8"/>
      <c r="F7968" s="8"/>
      <c r="G7968" s="8"/>
      <c r="H7968" s="8"/>
      <c r="I7968" s="8"/>
    </row>
    <row r="7969" spans="1:9" ht="14.25" customHeight="1">
      <c r="A7969" s="7"/>
      <c r="B7969" s="8"/>
      <c r="C7969" s="8"/>
      <c r="D7969" s="8"/>
      <c r="E7969" s="8"/>
      <c r="F7969" s="8"/>
      <c r="G7969" s="8"/>
      <c r="H7969" s="8"/>
      <c r="I7969" s="8"/>
    </row>
    <row r="7970" spans="1:9" ht="14.25" customHeight="1">
      <c r="A7970" s="7"/>
      <c r="B7970" s="8"/>
      <c r="C7970" s="8"/>
      <c r="D7970" s="8"/>
      <c r="E7970" s="8"/>
      <c r="F7970" s="8"/>
      <c r="G7970" s="8"/>
      <c r="H7970" s="8"/>
      <c r="I7970" s="8"/>
    </row>
    <row r="7971" spans="1:9" ht="14.25" customHeight="1">
      <c r="A7971" s="7"/>
      <c r="B7971" s="8"/>
      <c r="C7971" s="8"/>
      <c r="D7971" s="8"/>
      <c r="E7971" s="8"/>
      <c r="F7971" s="8"/>
      <c r="G7971" s="8"/>
      <c r="H7971" s="8"/>
      <c r="I7971" s="8"/>
    </row>
    <row r="7972" spans="1:9" ht="14.25" customHeight="1">
      <c r="A7972" s="7"/>
      <c r="B7972" s="8"/>
      <c r="C7972" s="8"/>
      <c r="D7972" s="8"/>
      <c r="E7972" s="8"/>
      <c r="F7972" s="8"/>
      <c r="G7972" s="8"/>
      <c r="H7972" s="8"/>
      <c r="I7972" s="8"/>
    </row>
    <row r="7973" spans="1:9" ht="14.25" customHeight="1">
      <c r="A7973" s="7"/>
      <c r="B7973" s="8"/>
      <c r="C7973" s="8"/>
      <c r="D7973" s="8"/>
      <c r="E7973" s="8"/>
      <c r="F7973" s="8"/>
      <c r="G7973" s="8"/>
      <c r="H7973" s="8"/>
      <c r="I7973" s="8"/>
    </row>
    <row r="7974" spans="1:9" ht="14.25" customHeight="1">
      <c r="A7974" s="7"/>
      <c r="B7974" s="8"/>
      <c r="C7974" s="8"/>
      <c r="D7974" s="8"/>
      <c r="E7974" s="8"/>
      <c r="F7974" s="8"/>
      <c r="G7974" s="8"/>
      <c r="H7974" s="8"/>
      <c r="I7974" s="8"/>
    </row>
    <row r="7975" spans="1:9" ht="14.25" customHeight="1">
      <c r="A7975" s="7"/>
      <c r="B7975" s="8"/>
      <c r="C7975" s="8"/>
      <c r="D7975" s="8"/>
      <c r="E7975" s="8"/>
      <c r="F7975" s="8"/>
      <c r="G7975" s="8"/>
      <c r="H7975" s="8"/>
      <c r="I7975" s="8"/>
    </row>
    <row r="7976" spans="1:9" ht="14.25" customHeight="1">
      <c r="A7976" s="7"/>
      <c r="B7976" s="8"/>
      <c r="C7976" s="8"/>
      <c r="D7976" s="8"/>
      <c r="E7976" s="8"/>
      <c r="F7976" s="8"/>
      <c r="G7976" s="8"/>
      <c r="H7976" s="8"/>
      <c r="I7976" s="8"/>
    </row>
    <row r="7977" spans="1:9" ht="14.25" customHeight="1">
      <c r="A7977" s="7"/>
      <c r="B7977" s="8"/>
      <c r="C7977" s="8"/>
      <c r="D7977" s="8"/>
      <c r="E7977" s="8"/>
      <c r="F7977" s="8"/>
      <c r="G7977" s="8"/>
      <c r="H7977" s="8"/>
      <c r="I7977" s="8"/>
    </row>
    <row r="7978" spans="1:9" ht="14.25" customHeight="1">
      <c r="A7978" s="7"/>
      <c r="B7978" s="8"/>
      <c r="C7978" s="8"/>
      <c r="D7978" s="8"/>
      <c r="E7978" s="8"/>
      <c r="F7978" s="8"/>
      <c r="G7978" s="8"/>
      <c r="H7978" s="8"/>
      <c r="I7978" s="8"/>
    </row>
    <row r="7979" spans="1:9" ht="14.25" customHeight="1">
      <c r="A7979" s="7"/>
      <c r="B7979" s="8"/>
      <c r="C7979" s="8"/>
      <c r="D7979" s="8"/>
      <c r="E7979" s="8"/>
      <c r="F7979" s="8"/>
      <c r="G7979" s="8"/>
      <c r="H7979" s="8"/>
      <c r="I7979" s="8"/>
    </row>
    <row r="7980" spans="1:9" ht="14.25" customHeight="1">
      <c r="A7980" s="7"/>
      <c r="B7980" s="8"/>
      <c r="C7980" s="8"/>
      <c r="D7980" s="8"/>
      <c r="E7980" s="8"/>
      <c r="F7980" s="8"/>
      <c r="G7980" s="8"/>
      <c r="H7980" s="8"/>
      <c r="I7980" s="8"/>
    </row>
    <row r="7981" spans="1:9" ht="14.25" customHeight="1">
      <c r="A7981" s="7"/>
      <c r="B7981" s="8"/>
      <c r="C7981" s="8"/>
      <c r="D7981" s="8"/>
      <c r="E7981" s="8"/>
      <c r="F7981" s="8"/>
      <c r="G7981" s="8"/>
      <c r="H7981" s="8"/>
      <c r="I7981" s="8"/>
    </row>
    <row r="7982" spans="1:9" ht="14.25" customHeight="1">
      <c r="A7982" s="7"/>
      <c r="B7982" s="8"/>
      <c r="C7982" s="8"/>
      <c r="D7982" s="8"/>
      <c r="E7982" s="8"/>
      <c r="F7982" s="8"/>
      <c r="G7982" s="8"/>
      <c r="H7982" s="8"/>
      <c r="I7982" s="8"/>
    </row>
    <row r="7983" spans="1:9" ht="14.25" customHeight="1">
      <c r="A7983" s="7"/>
      <c r="B7983" s="8"/>
      <c r="C7983" s="8"/>
      <c r="D7983" s="8"/>
      <c r="E7983" s="8"/>
      <c r="F7983" s="8"/>
      <c r="G7983" s="8"/>
      <c r="H7983" s="8"/>
      <c r="I7983" s="8"/>
    </row>
    <row r="7984" spans="1:9" ht="14.25" customHeight="1">
      <c r="A7984" s="7"/>
      <c r="B7984" s="8"/>
      <c r="C7984" s="8"/>
      <c r="D7984" s="8"/>
      <c r="E7984" s="8"/>
      <c r="F7984" s="8"/>
      <c r="G7984" s="8"/>
      <c r="H7984" s="8"/>
      <c r="I7984" s="8"/>
    </row>
    <row r="7985" spans="1:9" ht="14.25" customHeight="1">
      <c r="A7985" s="7"/>
      <c r="B7985" s="8"/>
      <c r="C7985" s="8"/>
      <c r="D7985" s="8"/>
      <c r="E7985" s="8"/>
      <c r="F7985" s="8"/>
      <c r="G7985" s="8"/>
      <c r="H7985" s="8"/>
      <c r="I7985" s="8"/>
    </row>
    <row r="7986" spans="1:9" ht="14.25" customHeight="1">
      <c r="A7986" s="7"/>
      <c r="B7986" s="8"/>
      <c r="C7986" s="8"/>
      <c r="D7986" s="8"/>
      <c r="E7986" s="8"/>
      <c r="F7986" s="8"/>
      <c r="G7986" s="8"/>
      <c r="H7986" s="8"/>
      <c r="I7986" s="8"/>
    </row>
    <row r="7987" spans="1:9" ht="14.25" customHeight="1">
      <c r="A7987" s="7"/>
      <c r="B7987" s="8"/>
      <c r="C7987" s="8"/>
      <c r="D7987" s="8"/>
      <c r="E7987" s="8"/>
      <c r="F7987" s="8"/>
      <c r="G7987" s="8"/>
      <c r="H7987" s="8"/>
      <c r="I7987" s="8"/>
    </row>
    <row r="7988" spans="1:9" ht="14.25" customHeight="1">
      <c r="A7988" s="7"/>
      <c r="B7988" s="8"/>
      <c r="C7988" s="8"/>
      <c r="D7988" s="8"/>
      <c r="E7988" s="8"/>
      <c r="F7988" s="8"/>
      <c r="G7988" s="8"/>
      <c r="H7988" s="8"/>
      <c r="I7988" s="8"/>
    </row>
    <row r="7989" spans="1:9" ht="14.25" customHeight="1">
      <c r="A7989" s="7"/>
      <c r="B7989" s="8"/>
      <c r="C7989" s="8"/>
      <c r="D7989" s="8"/>
      <c r="E7989" s="8"/>
      <c r="F7989" s="8"/>
      <c r="G7989" s="8"/>
      <c r="H7989" s="8"/>
      <c r="I7989" s="8"/>
    </row>
    <row r="7990" spans="1:9" ht="14.25" customHeight="1">
      <c r="A7990" s="7"/>
      <c r="B7990" s="8"/>
      <c r="C7990" s="8"/>
      <c r="D7990" s="8"/>
      <c r="E7990" s="8"/>
      <c r="F7990" s="8"/>
      <c r="G7990" s="8"/>
      <c r="H7990" s="8"/>
      <c r="I7990" s="8"/>
    </row>
    <row r="7991" spans="1:9" ht="14.25" customHeight="1">
      <c r="A7991" s="7"/>
      <c r="B7991" s="8"/>
      <c r="C7991" s="8"/>
      <c r="D7991" s="8"/>
      <c r="E7991" s="8"/>
      <c r="F7991" s="8"/>
      <c r="G7991" s="8"/>
      <c r="H7991" s="8"/>
      <c r="I7991" s="8"/>
    </row>
    <row r="7992" spans="1:9" ht="14.25" customHeight="1">
      <c r="A7992" s="7"/>
      <c r="B7992" s="8"/>
      <c r="C7992" s="8"/>
      <c r="D7992" s="8"/>
      <c r="E7992" s="8"/>
      <c r="F7992" s="8"/>
      <c r="G7992" s="8"/>
      <c r="H7992" s="8"/>
      <c r="I7992" s="8"/>
    </row>
    <row r="7993" spans="1:9" ht="14.25" customHeight="1">
      <c r="A7993" s="7"/>
      <c r="B7993" s="8"/>
      <c r="C7993" s="8"/>
      <c r="D7993" s="8"/>
      <c r="E7993" s="8"/>
      <c r="F7993" s="8"/>
      <c r="G7993" s="8"/>
      <c r="H7993" s="8"/>
      <c r="I7993" s="8"/>
    </row>
    <row r="7994" spans="1:9" ht="14.25" customHeight="1">
      <c r="A7994" s="7"/>
      <c r="B7994" s="8"/>
      <c r="C7994" s="8"/>
      <c r="D7994" s="8"/>
      <c r="E7994" s="8"/>
      <c r="F7994" s="8"/>
      <c r="G7994" s="8"/>
      <c r="H7994" s="8"/>
      <c r="I7994" s="8"/>
    </row>
    <row r="7995" spans="1:9" ht="14.25" customHeight="1">
      <c r="A7995" s="7"/>
      <c r="B7995" s="8"/>
      <c r="C7995" s="8"/>
      <c r="D7995" s="8"/>
      <c r="E7995" s="8"/>
      <c r="F7995" s="8"/>
      <c r="G7995" s="8"/>
      <c r="H7995" s="8"/>
      <c r="I7995" s="8"/>
    </row>
    <row r="7996" spans="1:9" ht="14.25" customHeight="1">
      <c r="A7996" s="7"/>
      <c r="B7996" s="8"/>
      <c r="C7996" s="8"/>
      <c r="D7996" s="8"/>
      <c r="E7996" s="8"/>
      <c r="F7996" s="8"/>
      <c r="G7996" s="8"/>
      <c r="H7996" s="8"/>
      <c r="I7996" s="8"/>
    </row>
    <row r="7997" spans="1:9" ht="14.25" customHeight="1">
      <c r="A7997" s="7"/>
      <c r="B7997" s="8"/>
      <c r="C7997" s="8"/>
      <c r="D7997" s="8"/>
      <c r="E7997" s="8"/>
      <c r="F7997" s="8"/>
      <c r="G7997" s="8"/>
      <c r="H7997" s="8"/>
      <c r="I7997" s="8"/>
    </row>
    <row r="7998" spans="1:9" ht="14.25" customHeight="1">
      <c r="A7998" s="7"/>
      <c r="B7998" s="8"/>
      <c r="C7998" s="8"/>
      <c r="D7998" s="8"/>
      <c r="E7998" s="8"/>
      <c r="F7998" s="8"/>
      <c r="G7998" s="8"/>
      <c r="H7998" s="8"/>
      <c r="I7998" s="8"/>
    </row>
    <row r="7999" spans="1:9" ht="14.25" customHeight="1">
      <c r="A7999" s="7"/>
      <c r="B7999" s="8"/>
      <c r="C7999" s="8"/>
      <c r="D7999" s="8"/>
      <c r="E7999" s="8"/>
      <c r="F7999" s="8"/>
      <c r="G7999" s="8"/>
      <c r="H7999" s="8"/>
      <c r="I7999" s="8"/>
    </row>
    <row r="8000" spans="1:9" ht="14.25" customHeight="1">
      <c r="A8000" s="7"/>
      <c r="B8000" s="8"/>
      <c r="C8000" s="8"/>
      <c r="D8000" s="8"/>
      <c r="E8000" s="8"/>
      <c r="F8000" s="8"/>
      <c r="G8000" s="8"/>
      <c r="H8000" s="8"/>
      <c r="I8000" s="8"/>
    </row>
    <row r="8001" spans="1:9" ht="14.25" customHeight="1">
      <c r="A8001" s="7"/>
      <c r="B8001" s="8"/>
      <c r="C8001" s="8"/>
      <c r="D8001" s="8"/>
      <c r="E8001" s="8"/>
      <c r="F8001" s="8"/>
      <c r="G8001" s="8"/>
      <c r="H8001" s="8"/>
      <c r="I8001" s="8"/>
    </row>
    <row r="8002" spans="1:9" ht="14.25" customHeight="1">
      <c r="A8002" s="7"/>
      <c r="B8002" s="8"/>
      <c r="C8002" s="8"/>
      <c r="D8002" s="8"/>
      <c r="E8002" s="8"/>
      <c r="F8002" s="8"/>
      <c r="G8002" s="8"/>
      <c r="H8002" s="8"/>
      <c r="I8002" s="8"/>
    </row>
    <row r="8003" spans="1:9" ht="14.25" customHeight="1">
      <c r="A8003" s="7"/>
      <c r="B8003" s="8"/>
      <c r="C8003" s="8"/>
      <c r="D8003" s="8"/>
      <c r="E8003" s="8"/>
      <c r="F8003" s="8"/>
      <c r="G8003" s="8"/>
      <c r="H8003" s="8"/>
      <c r="I8003" s="8"/>
    </row>
    <row r="8004" spans="1:9" ht="14.25" customHeight="1">
      <c r="A8004" s="7"/>
      <c r="B8004" s="8"/>
      <c r="C8004" s="8"/>
      <c r="D8004" s="8"/>
      <c r="E8004" s="8"/>
      <c r="F8004" s="8"/>
      <c r="G8004" s="8"/>
      <c r="H8004" s="8"/>
      <c r="I8004" s="8"/>
    </row>
    <row r="8005" spans="1:9" ht="14.25" customHeight="1">
      <c r="A8005" s="7"/>
      <c r="B8005" s="8"/>
      <c r="C8005" s="8"/>
      <c r="D8005" s="8"/>
      <c r="E8005" s="8"/>
      <c r="F8005" s="8"/>
      <c r="G8005" s="8"/>
      <c r="H8005" s="8"/>
      <c r="I8005" s="8"/>
    </row>
    <row r="8006" spans="1:9" ht="14.25" customHeight="1">
      <c r="A8006" s="7"/>
      <c r="B8006" s="8"/>
      <c r="C8006" s="8"/>
      <c r="D8006" s="8"/>
      <c r="E8006" s="8"/>
      <c r="F8006" s="8"/>
      <c r="G8006" s="8"/>
      <c r="H8006" s="8"/>
      <c r="I8006" s="8"/>
    </row>
    <row r="8007" spans="1:9" ht="14.25" customHeight="1">
      <c r="A8007" s="7"/>
      <c r="B8007" s="8"/>
      <c r="C8007" s="8"/>
      <c r="D8007" s="8"/>
      <c r="E8007" s="8"/>
      <c r="F8007" s="8"/>
      <c r="G8007" s="8"/>
      <c r="H8007" s="8"/>
      <c r="I8007" s="8"/>
    </row>
    <row r="8008" spans="1:9" ht="14.25" customHeight="1">
      <c r="A8008" s="7"/>
      <c r="B8008" s="8"/>
      <c r="C8008" s="8"/>
      <c r="D8008" s="8"/>
      <c r="E8008" s="8"/>
      <c r="F8008" s="8"/>
      <c r="G8008" s="8"/>
      <c r="H8008" s="8"/>
      <c r="I8008" s="8"/>
    </row>
    <row r="8009" spans="1:9" ht="14.25" customHeight="1">
      <c r="A8009" s="7"/>
      <c r="B8009" s="8"/>
      <c r="C8009" s="8"/>
      <c r="D8009" s="8"/>
      <c r="E8009" s="8"/>
      <c r="F8009" s="8"/>
      <c r="G8009" s="8"/>
      <c r="H8009" s="8"/>
      <c r="I8009" s="8"/>
    </row>
    <row r="8010" spans="1:9" ht="14.25" customHeight="1">
      <c r="A8010" s="7"/>
      <c r="B8010" s="8"/>
      <c r="C8010" s="8"/>
      <c r="D8010" s="8"/>
      <c r="E8010" s="8"/>
      <c r="F8010" s="8"/>
      <c r="G8010" s="8"/>
      <c r="H8010" s="8"/>
      <c r="I8010" s="8"/>
    </row>
    <row r="8011" spans="1:9" ht="14.25" customHeight="1">
      <c r="A8011" s="7"/>
      <c r="B8011" s="8"/>
      <c r="C8011" s="8"/>
      <c r="D8011" s="8"/>
      <c r="E8011" s="8"/>
      <c r="F8011" s="8"/>
      <c r="G8011" s="8"/>
      <c r="H8011" s="8"/>
      <c r="I8011" s="8"/>
    </row>
    <row r="8012" spans="1:9" ht="14.25" customHeight="1">
      <c r="A8012" s="7"/>
      <c r="B8012" s="8"/>
      <c r="C8012" s="8"/>
      <c r="D8012" s="8"/>
      <c r="E8012" s="8"/>
      <c r="F8012" s="8"/>
      <c r="G8012" s="8"/>
      <c r="H8012" s="8"/>
      <c r="I8012" s="8"/>
    </row>
    <row r="8013" spans="1:9" ht="14.25" customHeight="1">
      <c r="A8013" s="7"/>
      <c r="B8013" s="8"/>
      <c r="C8013" s="8"/>
      <c r="D8013" s="8"/>
      <c r="E8013" s="8"/>
      <c r="F8013" s="8"/>
      <c r="G8013" s="8"/>
      <c r="H8013" s="8"/>
      <c r="I8013" s="8"/>
    </row>
    <row r="8014" spans="1:9" ht="14.25" customHeight="1">
      <c r="A8014" s="7"/>
      <c r="B8014" s="8"/>
      <c r="C8014" s="8"/>
      <c r="D8014" s="8"/>
      <c r="E8014" s="8"/>
      <c r="F8014" s="8"/>
      <c r="G8014" s="8"/>
      <c r="H8014" s="8"/>
      <c r="I8014" s="8"/>
    </row>
    <row r="8015" spans="1:9" ht="14.25" customHeight="1">
      <c r="A8015" s="7"/>
      <c r="B8015" s="8"/>
      <c r="C8015" s="8"/>
      <c r="D8015" s="8"/>
      <c r="E8015" s="8"/>
      <c r="F8015" s="8"/>
      <c r="G8015" s="8"/>
      <c r="H8015" s="8"/>
      <c r="I8015" s="8"/>
    </row>
    <row r="8016" spans="1:9" ht="14.25" customHeight="1">
      <c r="A8016" s="7"/>
      <c r="B8016" s="8"/>
      <c r="C8016" s="8"/>
      <c r="D8016" s="8"/>
      <c r="E8016" s="8"/>
      <c r="F8016" s="8"/>
      <c r="G8016" s="8"/>
      <c r="H8016" s="8"/>
      <c r="I8016" s="8"/>
    </row>
    <row r="8017" spans="1:9" ht="14.25" customHeight="1">
      <c r="A8017" s="7"/>
      <c r="B8017" s="8"/>
      <c r="C8017" s="8"/>
      <c r="D8017" s="8"/>
      <c r="E8017" s="8"/>
      <c r="F8017" s="8"/>
      <c r="G8017" s="8"/>
      <c r="H8017" s="8"/>
      <c r="I8017" s="8"/>
    </row>
    <row r="8018" spans="1:9" ht="14.25" customHeight="1">
      <c r="A8018" s="7"/>
      <c r="B8018" s="8"/>
      <c r="C8018" s="8"/>
      <c r="D8018" s="8"/>
      <c r="E8018" s="8"/>
      <c r="F8018" s="8"/>
      <c r="G8018" s="8"/>
      <c r="H8018" s="8"/>
      <c r="I8018" s="8"/>
    </row>
    <row r="8019" spans="1:9" ht="14.25" customHeight="1">
      <c r="A8019" s="7"/>
      <c r="B8019" s="8"/>
      <c r="C8019" s="8"/>
      <c r="D8019" s="8"/>
      <c r="E8019" s="8"/>
      <c r="F8019" s="8"/>
      <c r="G8019" s="8"/>
      <c r="H8019" s="8"/>
      <c r="I8019" s="8"/>
    </row>
    <row r="8020" spans="1:9" ht="14.25" customHeight="1">
      <c r="A8020" s="7"/>
      <c r="B8020" s="8"/>
      <c r="C8020" s="8"/>
      <c r="D8020" s="8"/>
      <c r="E8020" s="8"/>
      <c r="F8020" s="8"/>
      <c r="G8020" s="8"/>
      <c r="H8020" s="8"/>
      <c r="I8020" s="8"/>
    </row>
    <row r="8021" spans="1:9" ht="14.25" customHeight="1">
      <c r="A8021" s="7"/>
      <c r="B8021" s="8"/>
      <c r="C8021" s="8"/>
      <c r="D8021" s="8"/>
      <c r="E8021" s="8"/>
      <c r="F8021" s="8"/>
      <c r="G8021" s="8"/>
      <c r="H8021" s="8"/>
      <c r="I8021" s="8"/>
    </row>
    <row r="8022" spans="1:9" ht="14.25" customHeight="1">
      <c r="A8022" s="7"/>
      <c r="B8022" s="8"/>
      <c r="C8022" s="8"/>
      <c r="D8022" s="8"/>
      <c r="E8022" s="8"/>
      <c r="F8022" s="8"/>
      <c r="G8022" s="8"/>
      <c r="H8022" s="8"/>
      <c r="I8022" s="8"/>
    </row>
    <row r="8023" spans="1:9" ht="14.25" customHeight="1">
      <c r="A8023" s="7"/>
      <c r="B8023" s="8"/>
      <c r="C8023" s="8"/>
      <c r="D8023" s="8"/>
      <c r="E8023" s="8"/>
      <c r="F8023" s="8"/>
      <c r="G8023" s="8"/>
      <c r="H8023" s="8"/>
      <c r="I8023" s="8"/>
    </row>
    <row r="8024" spans="1:9" ht="14.25" customHeight="1">
      <c r="A8024" s="7"/>
      <c r="B8024" s="8"/>
      <c r="C8024" s="8"/>
      <c r="D8024" s="8"/>
      <c r="E8024" s="8"/>
      <c r="F8024" s="8"/>
      <c r="G8024" s="8"/>
      <c r="H8024" s="8"/>
      <c r="I8024" s="8"/>
    </row>
    <row r="8025" spans="1:9" ht="14.25" customHeight="1">
      <c r="A8025" s="7"/>
      <c r="B8025" s="8"/>
      <c r="C8025" s="8"/>
      <c r="D8025" s="8"/>
      <c r="E8025" s="8"/>
      <c r="F8025" s="8"/>
      <c r="G8025" s="8"/>
      <c r="H8025" s="8"/>
      <c r="I8025" s="8"/>
    </row>
    <row r="8026" spans="1:9" ht="14.25" customHeight="1">
      <c r="A8026" s="7"/>
      <c r="B8026" s="8"/>
      <c r="C8026" s="8"/>
      <c r="D8026" s="8"/>
      <c r="E8026" s="8"/>
      <c r="F8026" s="8"/>
      <c r="G8026" s="8"/>
      <c r="H8026" s="8"/>
      <c r="I8026" s="8"/>
    </row>
    <row r="8027" spans="1:9" ht="14.25" customHeight="1">
      <c r="A8027" s="7"/>
      <c r="B8027" s="8"/>
      <c r="C8027" s="8"/>
      <c r="D8027" s="8"/>
      <c r="E8027" s="8"/>
      <c r="F8027" s="8"/>
      <c r="G8027" s="8"/>
      <c r="H8027" s="8"/>
      <c r="I8027" s="8"/>
    </row>
    <row r="8028" spans="1:9" ht="14.25" customHeight="1">
      <c r="A8028" s="7"/>
      <c r="B8028" s="8"/>
      <c r="C8028" s="8"/>
      <c r="D8028" s="8"/>
      <c r="E8028" s="8"/>
      <c r="F8028" s="8"/>
      <c r="G8028" s="8"/>
      <c r="H8028" s="8"/>
      <c r="I8028" s="8"/>
    </row>
    <row r="8029" spans="1:9" ht="14.25" customHeight="1">
      <c r="A8029" s="7"/>
      <c r="B8029" s="8"/>
      <c r="C8029" s="8"/>
      <c r="D8029" s="8"/>
      <c r="E8029" s="8"/>
      <c r="F8029" s="8"/>
      <c r="G8029" s="8"/>
      <c r="H8029" s="8"/>
      <c r="I8029" s="8"/>
    </row>
    <row r="8030" spans="1:9" ht="14.25" customHeight="1">
      <c r="A8030" s="7"/>
      <c r="B8030" s="8"/>
      <c r="C8030" s="8"/>
      <c r="D8030" s="8"/>
      <c r="E8030" s="8"/>
      <c r="F8030" s="8"/>
      <c r="G8030" s="8"/>
      <c r="H8030" s="8"/>
      <c r="I8030" s="8"/>
    </row>
    <row r="8031" spans="1:9" ht="14.25" customHeight="1">
      <c r="A8031" s="7"/>
      <c r="B8031" s="8"/>
      <c r="C8031" s="8"/>
      <c r="D8031" s="8"/>
      <c r="E8031" s="8"/>
      <c r="F8031" s="8"/>
      <c r="G8031" s="8"/>
      <c r="H8031" s="8"/>
      <c r="I8031" s="8"/>
    </row>
    <row r="8032" spans="1:9" ht="14.25" customHeight="1">
      <c r="A8032" s="7"/>
      <c r="B8032" s="8"/>
      <c r="C8032" s="8"/>
      <c r="D8032" s="8"/>
      <c r="E8032" s="8"/>
      <c r="F8032" s="8"/>
      <c r="G8032" s="8"/>
      <c r="H8032" s="8"/>
      <c r="I8032" s="8"/>
    </row>
    <row r="8033" spans="1:9" ht="14.25" customHeight="1">
      <c r="A8033" s="7"/>
      <c r="B8033" s="8"/>
      <c r="C8033" s="8"/>
      <c r="D8033" s="8"/>
      <c r="E8033" s="8"/>
      <c r="F8033" s="8"/>
      <c r="G8033" s="8"/>
      <c r="H8033" s="8"/>
      <c r="I8033" s="8"/>
    </row>
    <row r="8034" spans="1:9" ht="14.25" customHeight="1">
      <c r="A8034" s="7"/>
      <c r="B8034" s="8"/>
      <c r="C8034" s="8"/>
      <c r="D8034" s="8"/>
      <c r="E8034" s="8"/>
      <c r="F8034" s="8"/>
      <c r="G8034" s="8"/>
      <c r="H8034" s="8"/>
      <c r="I8034" s="8"/>
    </row>
    <row r="8035" spans="1:9" ht="14.25" customHeight="1">
      <c r="A8035" s="7"/>
      <c r="B8035" s="8"/>
      <c r="C8035" s="8"/>
      <c r="D8035" s="8"/>
      <c r="E8035" s="8"/>
      <c r="F8035" s="8"/>
      <c r="G8035" s="8"/>
      <c r="H8035" s="8"/>
      <c r="I8035" s="8"/>
    </row>
    <row r="8036" spans="1:9" ht="14.25" customHeight="1">
      <c r="A8036" s="7"/>
      <c r="B8036" s="8"/>
      <c r="C8036" s="8"/>
      <c r="D8036" s="8"/>
      <c r="E8036" s="8"/>
      <c r="F8036" s="8"/>
      <c r="G8036" s="8"/>
      <c r="H8036" s="8"/>
      <c r="I8036" s="8"/>
    </row>
    <row r="8037" spans="1:9" ht="14.25" customHeight="1">
      <c r="A8037" s="7"/>
      <c r="B8037" s="8"/>
      <c r="C8037" s="8"/>
      <c r="D8037" s="8"/>
      <c r="E8037" s="8"/>
      <c r="F8037" s="8"/>
      <c r="G8037" s="8"/>
      <c r="H8037" s="8"/>
      <c r="I8037" s="8"/>
    </row>
    <row r="8038" spans="1:9" ht="14.25" customHeight="1">
      <c r="A8038" s="7"/>
      <c r="B8038" s="8"/>
      <c r="C8038" s="8"/>
      <c r="D8038" s="8"/>
      <c r="E8038" s="8"/>
      <c r="F8038" s="8"/>
      <c r="G8038" s="8"/>
      <c r="H8038" s="8"/>
      <c r="I8038" s="8"/>
    </row>
    <row r="8039" spans="1:9" ht="14.25" customHeight="1">
      <c r="A8039" s="7"/>
      <c r="B8039" s="8"/>
      <c r="C8039" s="8"/>
      <c r="D8039" s="8"/>
      <c r="E8039" s="8"/>
      <c r="F8039" s="8"/>
      <c r="G8039" s="8"/>
      <c r="H8039" s="8"/>
      <c r="I8039" s="8"/>
    </row>
    <row r="8040" spans="1:9" ht="14.25" customHeight="1">
      <c r="A8040" s="7"/>
      <c r="B8040" s="8"/>
      <c r="C8040" s="8"/>
      <c r="D8040" s="8"/>
      <c r="E8040" s="8"/>
      <c r="F8040" s="8"/>
      <c r="G8040" s="8"/>
      <c r="H8040" s="8"/>
      <c r="I8040" s="8"/>
    </row>
    <row r="8041" spans="1:9" ht="14.25" customHeight="1">
      <c r="A8041" s="7"/>
      <c r="B8041" s="8"/>
      <c r="C8041" s="8"/>
      <c r="D8041" s="8"/>
      <c r="E8041" s="8"/>
      <c r="F8041" s="8"/>
      <c r="G8041" s="8"/>
      <c r="H8041" s="8"/>
      <c r="I8041" s="8"/>
    </row>
    <row r="8042" spans="1:9" ht="14.25" customHeight="1">
      <c r="A8042" s="7"/>
      <c r="B8042" s="8"/>
      <c r="C8042" s="8"/>
      <c r="D8042" s="8"/>
      <c r="E8042" s="8"/>
      <c r="F8042" s="8"/>
      <c r="G8042" s="8"/>
      <c r="H8042" s="8"/>
      <c r="I8042" s="8"/>
    </row>
    <row r="8043" spans="1:9" ht="14.25" customHeight="1">
      <c r="A8043" s="7"/>
      <c r="B8043" s="8"/>
      <c r="C8043" s="8"/>
      <c r="D8043" s="8"/>
      <c r="E8043" s="8"/>
      <c r="F8043" s="8"/>
      <c r="G8043" s="8"/>
      <c r="H8043" s="8"/>
      <c r="I8043" s="8"/>
    </row>
    <row r="8044" spans="1:9" ht="14.25" customHeight="1">
      <c r="A8044" s="7"/>
      <c r="B8044" s="8"/>
      <c r="C8044" s="8"/>
      <c r="D8044" s="8"/>
      <c r="E8044" s="8"/>
      <c r="F8044" s="8"/>
      <c r="G8044" s="8"/>
      <c r="H8044" s="8"/>
      <c r="I8044" s="8"/>
    </row>
    <row r="8045" spans="1:9" ht="14.25" customHeight="1">
      <c r="A8045" s="7"/>
      <c r="B8045" s="8"/>
      <c r="C8045" s="8"/>
      <c r="D8045" s="8"/>
      <c r="E8045" s="8"/>
      <c r="F8045" s="8"/>
      <c r="G8045" s="8"/>
      <c r="H8045" s="8"/>
      <c r="I8045" s="8"/>
    </row>
    <row r="8046" spans="1:9" ht="14.25" customHeight="1">
      <c r="A8046" s="7"/>
      <c r="B8046" s="8"/>
      <c r="C8046" s="8"/>
      <c r="D8046" s="8"/>
      <c r="E8046" s="8"/>
      <c r="F8046" s="8"/>
      <c r="G8046" s="8"/>
      <c r="H8046" s="8"/>
      <c r="I8046" s="8"/>
    </row>
    <row r="8047" spans="1:9" ht="14.25" customHeight="1">
      <c r="A8047" s="7"/>
      <c r="B8047" s="8"/>
      <c r="C8047" s="8"/>
      <c r="D8047" s="8"/>
      <c r="E8047" s="8"/>
      <c r="F8047" s="8"/>
      <c r="G8047" s="8"/>
      <c r="H8047" s="8"/>
      <c r="I8047" s="8"/>
    </row>
    <row r="8048" spans="1:9" ht="14.25" customHeight="1">
      <c r="A8048" s="7"/>
      <c r="B8048" s="8"/>
      <c r="C8048" s="8"/>
      <c r="D8048" s="8"/>
      <c r="E8048" s="8"/>
      <c r="F8048" s="8"/>
      <c r="G8048" s="8"/>
      <c r="H8048" s="8"/>
      <c r="I8048" s="8"/>
    </row>
    <row r="8049" spans="1:9" ht="14.25" customHeight="1">
      <c r="A8049" s="7"/>
      <c r="B8049" s="8"/>
      <c r="C8049" s="8"/>
      <c r="D8049" s="8"/>
      <c r="E8049" s="8"/>
      <c r="F8049" s="8"/>
      <c r="G8049" s="8"/>
      <c r="H8049" s="8"/>
      <c r="I8049" s="8"/>
    </row>
    <row r="8050" spans="1:9" ht="14.25" customHeight="1">
      <c r="A8050" s="7"/>
      <c r="B8050" s="8"/>
      <c r="C8050" s="8"/>
      <c r="D8050" s="8"/>
      <c r="E8050" s="8"/>
      <c r="F8050" s="8"/>
      <c r="G8050" s="8"/>
      <c r="H8050" s="8"/>
      <c r="I8050" s="8"/>
    </row>
    <row r="8051" spans="1:9" ht="14.25" customHeight="1">
      <c r="A8051" s="7"/>
      <c r="B8051" s="8"/>
      <c r="C8051" s="8"/>
      <c r="D8051" s="8"/>
      <c r="E8051" s="8"/>
      <c r="F8051" s="8"/>
      <c r="G8051" s="8"/>
      <c r="H8051" s="8"/>
      <c r="I8051" s="8"/>
    </row>
    <row r="8052" spans="1:9" ht="14.25" customHeight="1">
      <c r="A8052" s="7"/>
      <c r="B8052" s="8"/>
      <c r="C8052" s="8"/>
      <c r="D8052" s="8"/>
      <c r="E8052" s="8"/>
      <c r="F8052" s="8"/>
      <c r="G8052" s="8"/>
      <c r="H8052" s="8"/>
      <c r="I8052" s="8"/>
    </row>
    <row r="8053" spans="1:9" ht="14.25" customHeight="1">
      <c r="A8053" s="7"/>
      <c r="B8053" s="8"/>
      <c r="C8053" s="8"/>
      <c r="D8053" s="8"/>
      <c r="E8053" s="8"/>
      <c r="F8053" s="8"/>
      <c r="G8053" s="8"/>
      <c r="H8053" s="8"/>
      <c r="I8053" s="8"/>
    </row>
    <row r="8054" spans="1:9" ht="14.25" customHeight="1">
      <c r="A8054" s="7"/>
      <c r="B8054" s="8"/>
      <c r="C8054" s="8"/>
      <c r="D8054" s="8"/>
      <c r="E8054" s="8"/>
      <c r="F8054" s="8"/>
      <c r="G8054" s="8"/>
      <c r="H8054" s="8"/>
      <c r="I8054" s="8"/>
    </row>
    <row r="8055" spans="1:9" ht="14.25" customHeight="1">
      <c r="A8055" s="7"/>
      <c r="B8055" s="8"/>
      <c r="C8055" s="8"/>
      <c r="D8055" s="8"/>
      <c r="E8055" s="8"/>
      <c r="F8055" s="8"/>
      <c r="G8055" s="8"/>
      <c r="H8055" s="8"/>
      <c r="I8055" s="8"/>
    </row>
    <row r="8056" spans="1:9" ht="14.25" customHeight="1">
      <c r="A8056" s="7"/>
      <c r="B8056" s="8"/>
      <c r="C8056" s="8"/>
      <c r="D8056" s="8"/>
      <c r="E8056" s="8"/>
      <c r="F8056" s="8"/>
      <c r="G8056" s="8"/>
      <c r="H8056" s="8"/>
      <c r="I8056" s="8"/>
    </row>
    <row r="8057" spans="1:9" ht="14.25" customHeight="1">
      <c r="A8057" s="7"/>
      <c r="B8057" s="8"/>
      <c r="C8057" s="8"/>
      <c r="D8057" s="8"/>
      <c r="E8057" s="8"/>
      <c r="F8057" s="8"/>
      <c r="G8057" s="8"/>
      <c r="H8057" s="8"/>
      <c r="I8057" s="8"/>
    </row>
    <row r="8058" spans="1:9" ht="14.25" customHeight="1">
      <c r="A8058" s="7"/>
      <c r="B8058" s="8"/>
      <c r="C8058" s="8"/>
      <c r="D8058" s="8"/>
      <c r="E8058" s="8"/>
      <c r="F8058" s="8"/>
      <c r="G8058" s="8"/>
      <c r="H8058" s="8"/>
      <c r="I8058" s="8"/>
    </row>
    <row r="8059" spans="1:9" ht="14.25" customHeight="1">
      <c r="A8059" s="7"/>
      <c r="B8059" s="8"/>
      <c r="C8059" s="8"/>
      <c r="D8059" s="8"/>
      <c r="E8059" s="8"/>
      <c r="F8059" s="8"/>
      <c r="G8059" s="8"/>
      <c r="H8059" s="8"/>
      <c r="I8059" s="8"/>
    </row>
    <row r="8060" spans="1:9" ht="14.25" customHeight="1">
      <c r="A8060" s="7"/>
      <c r="B8060" s="8"/>
      <c r="C8060" s="8"/>
      <c r="D8060" s="8"/>
      <c r="E8060" s="8"/>
      <c r="F8060" s="8"/>
      <c r="G8060" s="8"/>
      <c r="H8060" s="8"/>
      <c r="I8060" s="8"/>
    </row>
    <row r="8061" spans="1:9" ht="14.25" customHeight="1">
      <c r="A8061" s="7"/>
      <c r="B8061" s="8"/>
      <c r="C8061" s="8"/>
      <c r="D8061" s="8"/>
      <c r="E8061" s="8"/>
      <c r="F8061" s="8"/>
      <c r="G8061" s="8"/>
      <c r="H8061" s="8"/>
      <c r="I8061" s="8"/>
    </row>
    <row r="8062" spans="1:9" ht="14.25" customHeight="1">
      <c r="A8062" s="7"/>
      <c r="B8062" s="8"/>
      <c r="C8062" s="8"/>
      <c r="D8062" s="8"/>
      <c r="E8062" s="8"/>
      <c r="F8062" s="8"/>
      <c r="G8062" s="8"/>
      <c r="H8062" s="8"/>
      <c r="I8062" s="8"/>
    </row>
    <row r="8063" spans="1:9" ht="14.25" customHeight="1">
      <c r="A8063" s="7"/>
      <c r="B8063" s="8"/>
      <c r="C8063" s="8"/>
      <c r="D8063" s="8"/>
      <c r="E8063" s="8"/>
      <c r="F8063" s="8"/>
      <c r="G8063" s="8"/>
      <c r="H8063" s="8"/>
      <c r="I8063" s="8"/>
    </row>
    <row r="8064" spans="1:9" ht="14.25" customHeight="1">
      <c r="A8064" s="7"/>
      <c r="B8064" s="8"/>
      <c r="C8064" s="8"/>
      <c r="D8064" s="8"/>
      <c r="E8064" s="8"/>
      <c r="F8064" s="8"/>
      <c r="G8064" s="8"/>
      <c r="H8064" s="8"/>
      <c r="I8064" s="8"/>
    </row>
    <row r="8065" spans="1:9" ht="14.25" customHeight="1">
      <c r="A8065" s="7"/>
      <c r="B8065" s="8"/>
      <c r="C8065" s="8"/>
      <c r="D8065" s="8"/>
      <c r="E8065" s="8"/>
      <c r="F8065" s="8"/>
      <c r="G8065" s="8"/>
      <c r="H8065" s="8"/>
      <c r="I8065" s="8"/>
    </row>
    <row r="8066" spans="1:9" ht="14.25" customHeight="1">
      <c r="A8066" s="7"/>
      <c r="B8066" s="8"/>
      <c r="C8066" s="8"/>
      <c r="D8066" s="8"/>
      <c r="E8066" s="8"/>
      <c r="F8066" s="8"/>
      <c r="G8066" s="8"/>
      <c r="H8066" s="8"/>
      <c r="I8066" s="8"/>
    </row>
    <row r="8067" spans="1:9" ht="14.25" customHeight="1">
      <c r="A8067" s="7"/>
      <c r="B8067" s="8"/>
      <c r="C8067" s="8"/>
      <c r="D8067" s="8"/>
      <c r="E8067" s="8"/>
      <c r="F8067" s="8"/>
      <c r="G8067" s="8"/>
      <c r="H8067" s="8"/>
      <c r="I8067" s="8"/>
    </row>
    <row r="8068" spans="1:9" ht="14.25" customHeight="1">
      <c r="A8068" s="7"/>
      <c r="B8068" s="8"/>
      <c r="C8068" s="8"/>
      <c r="D8068" s="8"/>
      <c r="E8068" s="8"/>
      <c r="F8068" s="8"/>
      <c r="G8068" s="8"/>
      <c r="H8068" s="8"/>
      <c r="I8068" s="8"/>
    </row>
    <row r="8069" spans="1:9" ht="14.25" customHeight="1">
      <c r="A8069" s="7"/>
      <c r="B8069" s="8"/>
      <c r="C8069" s="8"/>
      <c r="D8069" s="8"/>
      <c r="E8069" s="8"/>
      <c r="F8069" s="8"/>
      <c r="G8069" s="8"/>
      <c r="H8069" s="8"/>
      <c r="I8069" s="8"/>
    </row>
    <row r="8070" spans="1:9" ht="14.25" customHeight="1">
      <c r="A8070" s="7"/>
      <c r="B8070" s="8"/>
      <c r="C8070" s="8"/>
      <c r="D8070" s="8"/>
      <c r="E8070" s="8"/>
      <c r="F8070" s="8"/>
      <c r="G8070" s="8"/>
      <c r="H8070" s="8"/>
      <c r="I8070" s="8"/>
    </row>
    <row r="8071" spans="1:9" ht="14.25" customHeight="1">
      <c r="A8071" s="7"/>
      <c r="B8071" s="8"/>
      <c r="C8071" s="8"/>
      <c r="D8071" s="8"/>
      <c r="E8071" s="8"/>
      <c r="F8071" s="8"/>
      <c r="G8071" s="8"/>
      <c r="H8071" s="8"/>
      <c r="I8071" s="8"/>
    </row>
    <row r="8072" spans="1:9" ht="14.25" customHeight="1">
      <c r="A8072" s="7"/>
      <c r="B8072" s="8"/>
      <c r="C8072" s="8"/>
      <c r="D8072" s="8"/>
      <c r="E8072" s="8"/>
      <c r="F8072" s="8"/>
      <c r="G8072" s="8"/>
      <c r="H8072" s="8"/>
      <c r="I8072" s="8"/>
    </row>
    <row r="8073" spans="1:9" ht="14.25" customHeight="1">
      <c r="A8073" s="7"/>
      <c r="B8073" s="8"/>
      <c r="C8073" s="8"/>
      <c r="D8073" s="8"/>
      <c r="E8073" s="8"/>
      <c r="F8073" s="8"/>
      <c r="G8073" s="8"/>
      <c r="H8073" s="8"/>
      <c r="I8073" s="8"/>
    </row>
    <row r="8074" spans="1:9" ht="14.25" customHeight="1">
      <c r="A8074" s="7"/>
      <c r="B8074" s="8"/>
      <c r="C8074" s="8"/>
      <c r="D8074" s="8"/>
      <c r="E8074" s="8"/>
      <c r="F8074" s="8"/>
      <c r="G8074" s="8"/>
      <c r="H8074" s="8"/>
      <c r="I8074" s="8"/>
    </row>
    <row r="8075" spans="1:9" ht="14.25" customHeight="1">
      <c r="A8075" s="7"/>
      <c r="B8075" s="8"/>
      <c r="C8075" s="8"/>
      <c r="D8075" s="8"/>
      <c r="E8075" s="8"/>
      <c r="F8075" s="8"/>
      <c r="G8075" s="8"/>
      <c r="H8075" s="8"/>
      <c r="I8075" s="8"/>
    </row>
    <row r="8076" spans="1:9" ht="14.25" customHeight="1">
      <c r="A8076" s="7"/>
      <c r="B8076" s="8"/>
      <c r="C8076" s="8"/>
      <c r="D8076" s="8"/>
      <c r="E8076" s="8"/>
      <c r="F8076" s="8"/>
      <c r="G8076" s="8"/>
      <c r="H8076" s="8"/>
      <c r="I8076" s="8"/>
    </row>
    <row r="8077" spans="1:9" ht="14.25" customHeight="1">
      <c r="A8077" s="7"/>
      <c r="B8077" s="8"/>
      <c r="C8077" s="8"/>
      <c r="D8077" s="8"/>
      <c r="E8077" s="8"/>
      <c r="F8077" s="8"/>
      <c r="G8077" s="8"/>
      <c r="H8077" s="8"/>
      <c r="I8077" s="8"/>
    </row>
    <row r="8078" spans="1:9" ht="14.25" customHeight="1">
      <c r="A8078" s="7"/>
      <c r="B8078" s="8"/>
      <c r="C8078" s="8"/>
      <c r="D8078" s="8"/>
      <c r="E8078" s="8"/>
      <c r="F8078" s="8"/>
      <c r="G8078" s="8"/>
      <c r="H8078" s="8"/>
      <c r="I8078" s="8"/>
    </row>
    <row r="8079" spans="1:9" ht="14.25" customHeight="1">
      <c r="A8079" s="7"/>
      <c r="B8079" s="8"/>
      <c r="C8079" s="8"/>
      <c r="D8079" s="8"/>
      <c r="E8079" s="8"/>
      <c r="F8079" s="8"/>
      <c r="G8079" s="8"/>
      <c r="H8079" s="8"/>
      <c r="I8079" s="8"/>
    </row>
    <row r="8080" spans="1:9" ht="14.25" customHeight="1">
      <c r="A8080" s="7"/>
      <c r="B8080" s="8"/>
      <c r="C8080" s="8"/>
      <c r="D8080" s="8"/>
      <c r="E8080" s="8"/>
      <c r="F8080" s="8"/>
      <c r="G8080" s="8"/>
      <c r="H8080" s="8"/>
      <c r="I8080" s="8"/>
    </row>
    <row r="8081" spans="1:9" ht="14.25" customHeight="1">
      <c r="A8081" s="7"/>
      <c r="B8081" s="8"/>
      <c r="C8081" s="8"/>
      <c r="D8081" s="8"/>
      <c r="E8081" s="8"/>
      <c r="F8081" s="8"/>
      <c r="G8081" s="8"/>
      <c r="H8081" s="8"/>
      <c r="I8081" s="8"/>
    </row>
    <row r="8082" spans="1:9" ht="14.25" customHeight="1">
      <c r="A8082" s="7"/>
      <c r="B8082" s="8"/>
      <c r="C8082" s="8"/>
      <c r="D8082" s="8"/>
      <c r="E8082" s="8"/>
      <c r="F8082" s="8"/>
      <c r="G8082" s="8"/>
      <c r="H8082" s="8"/>
      <c r="I8082" s="8"/>
    </row>
    <row r="8083" spans="1:9" ht="14.25" customHeight="1">
      <c r="A8083" s="7"/>
      <c r="B8083" s="8"/>
      <c r="C8083" s="8"/>
      <c r="D8083" s="8"/>
      <c r="E8083" s="8"/>
      <c r="F8083" s="8"/>
      <c r="G8083" s="8"/>
      <c r="H8083" s="8"/>
      <c r="I8083" s="8"/>
    </row>
    <row r="8084" spans="1:9" ht="14.25" customHeight="1">
      <c r="A8084" s="7"/>
      <c r="B8084" s="8"/>
      <c r="C8084" s="8"/>
      <c r="D8084" s="8"/>
      <c r="E8084" s="8"/>
      <c r="F8084" s="8"/>
      <c r="G8084" s="8"/>
      <c r="H8084" s="8"/>
      <c r="I8084" s="8"/>
    </row>
    <row r="8085" spans="1:9" ht="14.25" customHeight="1">
      <c r="A8085" s="7"/>
      <c r="B8085" s="8"/>
      <c r="C8085" s="8"/>
      <c r="D8085" s="8"/>
      <c r="E8085" s="8"/>
      <c r="F8085" s="8"/>
      <c r="G8085" s="8"/>
      <c r="H8085" s="8"/>
      <c r="I8085" s="8"/>
    </row>
    <row r="8086" spans="1:9" ht="14.25" customHeight="1">
      <c r="A8086" s="7"/>
      <c r="B8086" s="8"/>
      <c r="C8086" s="8"/>
      <c r="D8086" s="8"/>
      <c r="E8086" s="8"/>
      <c r="F8086" s="8"/>
      <c r="G8086" s="8"/>
      <c r="H8086" s="8"/>
      <c r="I8086" s="8"/>
    </row>
    <row r="8087" spans="1:9" ht="14.25" customHeight="1">
      <c r="A8087" s="7"/>
      <c r="B8087" s="8"/>
      <c r="C8087" s="8"/>
      <c r="D8087" s="8"/>
      <c r="E8087" s="8"/>
      <c r="F8087" s="8"/>
      <c r="G8087" s="8"/>
      <c r="H8087" s="8"/>
      <c r="I8087" s="8"/>
    </row>
    <row r="8088" spans="1:9" ht="14.25" customHeight="1">
      <c r="A8088" s="7"/>
      <c r="B8088" s="8"/>
      <c r="C8088" s="8"/>
      <c r="D8088" s="8"/>
      <c r="E8088" s="8"/>
      <c r="F8088" s="8"/>
      <c r="G8088" s="8"/>
      <c r="H8088" s="8"/>
      <c r="I8088" s="8"/>
    </row>
    <row r="8089" spans="1:9" ht="14.25" customHeight="1">
      <c r="A8089" s="7"/>
      <c r="B8089" s="8"/>
      <c r="C8089" s="8"/>
      <c r="D8089" s="8"/>
      <c r="E8089" s="8"/>
      <c r="F8089" s="8"/>
      <c r="G8089" s="8"/>
      <c r="H8089" s="8"/>
      <c r="I8089" s="8"/>
    </row>
    <row r="8090" spans="1:9" ht="14.25" customHeight="1">
      <c r="A8090" s="7"/>
      <c r="B8090" s="8"/>
      <c r="C8090" s="8"/>
      <c r="D8090" s="8"/>
      <c r="E8090" s="8"/>
      <c r="F8090" s="8"/>
      <c r="G8090" s="8"/>
      <c r="H8090" s="8"/>
      <c r="I8090" s="8"/>
    </row>
    <row r="8091" spans="1:9" ht="14.25" customHeight="1">
      <c r="A8091" s="7"/>
      <c r="B8091" s="8"/>
      <c r="C8091" s="8"/>
      <c r="D8091" s="8"/>
      <c r="E8091" s="8"/>
      <c r="F8091" s="8"/>
      <c r="G8091" s="8"/>
      <c r="H8091" s="8"/>
      <c r="I8091" s="8"/>
    </row>
    <row r="8092" spans="1:9" ht="14.25" customHeight="1">
      <c r="A8092" s="7"/>
      <c r="B8092" s="8"/>
      <c r="C8092" s="8"/>
      <c r="D8092" s="8"/>
      <c r="E8092" s="8"/>
      <c r="F8092" s="8"/>
      <c r="G8092" s="8"/>
      <c r="H8092" s="8"/>
      <c r="I8092" s="8"/>
    </row>
    <row r="8093" spans="1:9" ht="14.25" customHeight="1">
      <c r="A8093" s="7"/>
      <c r="B8093" s="8"/>
      <c r="C8093" s="8"/>
      <c r="D8093" s="8"/>
      <c r="E8093" s="8"/>
      <c r="F8093" s="8"/>
      <c r="G8093" s="8"/>
      <c r="H8093" s="8"/>
      <c r="I8093" s="8"/>
    </row>
    <row r="8094" spans="1:9" ht="14.25" customHeight="1">
      <c r="A8094" s="7"/>
      <c r="B8094" s="8"/>
      <c r="C8094" s="8"/>
      <c r="D8094" s="8"/>
      <c r="E8094" s="8"/>
      <c r="F8094" s="8"/>
      <c r="G8094" s="8"/>
      <c r="H8094" s="8"/>
      <c r="I8094" s="8"/>
    </row>
    <row r="8095" spans="1:9" ht="14.25" customHeight="1">
      <c r="A8095" s="7"/>
      <c r="B8095" s="8"/>
      <c r="C8095" s="8"/>
      <c r="D8095" s="8"/>
      <c r="E8095" s="8"/>
      <c r="F8095" s="8"/>
      <c r="G8095" s="8"/>
      <c r="H8095" s="8"/>
      <c r="I8095" s="8"/>
    </row>
    <row r="8096" spans="1:9" ht="14.25" customHeight="1">
      <c r="A8096" s="7"/>
      <c r="B8096" s="8"/>
      <c r="C8096" s="8"/>
      <c r="D8096" s="8"/>
      <c r="E8096" s="8"/>
      <c r="F8096" s="8"/>
      <c r="G8096" s="8"/>
      <c r="H8096" s="8"/>
      <c r="I8096" s="8"/>
    </row>
    <row r="8097" spans="1:9" ht="14.25" customHeight="1">
      <c r="A8097" s="7"/>
      <c r="B8097" s="8"/>
      <c r="C8097" s="8"/>
      <c r="D8097" s="8"/>
      <c r="E8097" s="8"/>
      <c r="F8097" s="8"/>
      <c r="G8097" s="8"/>
      <c r="H8097" s="8"/>
      <c r="I8097" s="8"/>
    </row>
    <row r="8098" spans="1:9" ht="14.25" customHeight="1">
      <c r="A8098" s="7"/>
      <c r="B8098" s="8"/>
      <c r="C8098" s="8"/>
      <c r="D8098" s="8"/>
      <c r="E8098" s="8"/>
      <c r="F8098" s="8"/>
      <c r="G8098" s="8"/>
      <c r="H8098" s="8"/>
      <c r="I8098" s="8"/>
    </row>
    <row r="8099" spans="1:9" ht="14.25" customHeight="1">
      <c r="A8099" s="7"/>
      <c r="B8099" s="8"/>
      <c r="C8099" s="8"/>
      <c r="D8099" s="8"/>
      <c r="E8099" s="8"/>
      <c r="F8099" s="8"/>
      <c r="G8099" s="8"/>
      <c r="H8099" s="8"/>
      <c r="I8099" s="8"/>
    </row>
    <row r="8100" spans="1:9" ht="14.25" customHeight="1">
      <c r="A8100" s="7"/>
      <c r="B8100" s="8"/>
      <c r="C8100" s="8"/>
      <c r="D8100" s="8"/>
      <c r="E8100" s="8"/>
      <c r="F8100" s="8"/>
      <c r="G8100" s="8"/>
      <c r="H8100" s="8"/>
      <c r="I8100" s="8"/>
    </row>
    <row r="8101" spans="1:9" ht="14.25" customHeight="1">
      <c r="A8101" s="7"/>
      <c r="B8101" s="8"/>
      <c r="C8101" s="8"/>
      <c r="D8101" s="8"/>
      <c r="E8101" s="8"/>
      <c r="F8101" s="8"/>
      <c r="G8101" s="8"/>
      <c r="H8101" s="8"/>
      <c r="I8101" s="8"/>
    </row>
    <row r="8102" spans="1:9" ht="14.25" customHeight="1">
      <c r="A8102" s="7"/>
      <c r="B8102" s="8"/>
      <c r="C8102" s="8"/>
      <c r="D8102" s="8"/>
      <c r="E8102" s="8"/>
      <c r="F8102" s="8"/>
      <c r="G8102" s="8"/>
      <c r="H8102" s="8"/>
      <c r="I8102" s="8"/>
    </row>
    <row r="8103" spans="1:9" ht="14.25" customHeight="1">
      <c r="A8103" s="7"/>
      <c r="B8103" s="8"/>
      <c r="C8103" s="8"/>
      <c r="D8103" s="8"/>
      <c r="E8103" s="8"/>
      <c r="F8103" s="8"/>
      <c r="G8103" s="8"/>
      <c r="H8103" s="8"/>
      <c r="I8103" s="8"/>
    </row>
    <row r="8104" spans="1:9" ht="14.25" customHeight="1">
      <c r="A8104" s="7"/>
      <c r="B8104" s="8"/>
      <c r="C8104" s="8"/>
      <c r="D8104" s="8"/>
      <c r="E8104" s="8"/>
      <c r="F8104" s="8"/>
      <c r="G8104" s="8"/>
      <c r="H8104" s="8"/>
      <c r="I8104" s="8"/>
    </row>
    <row r="8105" spans="1:9" ht="14.25" customHeight="1">
      <c r="A8105" s="7"/>
      <c r="B8105" s="8"/>
      <c r="C8105" s="8"/>
      <c r="D8105" s="8"/>
      <c r="E8105" s="8"/>
      <c r="F8105" s="8"/>
      <c r="G8105" s="8"/>
      <c r="H8105" s="8"/>
      <c r="I8105" s="8"/>
    </row>
    <row r="8106" spans="1:9" ht="14.25" customHeight="1">
      <c r="A8106" s="7"/>
      <c r="B8106" s="8"/>
      <c r="C8106" s="8"/>
      <c r="D8106" s="8"/>
      <c r="E8106" s="8"/>
      <c r="F8106" s="8"/>
      <c r="G8106" s="8"/>
      <c r="H8106" s="8"/>
      <c r="I8106" s="8"/>
    </row>
    <row r="8107" spans="1:9" ht="14.25" customHeight="1">
      <c r="A8107" s="7"/>
      <c r="B8107" s="8"/>
      <c r="C8107" s="8"/>
      <c r="D8107" s="8"/>
      <c r="E8107" s="8"/>
      <c r="F8107" s="8"/>
      <c r="G8107" s="8"/>
      <c r="H8107" s="8"/>
      <c r="I8107" s="8"/>
    </row>
    <row r="8108" spans="1:9" ht="14.25" customHeight="1">
      <c r="A8108" s="7"/>
      <c r="B8108" s="8"/>
      <c r="C8108" s="8"/>
      <c r="D8108" s="8"/>
      <c r="E8108" s="8"/>
      <c r="F8108" s="8"/>
      <c r="G8108" s="8"/>
      <c r="H8108" s="8"/>
      <c r="I8108" s="8"/>
    </row>
    <row r="8109" spans="1:9" ht="14.25" customHeight="1">
      <c r="A8109" s="7"/>
      <c r="B8109" s="8"/>
      <c r="C8109" s="8"/>
      <c r="D8109" s="8"/>
      <c r="E8109" s="8"/>
      <c r="F8109" s="8"/>
      <c r="G8109" s="8"/>
      <c r="H8109" s="8"/>
      <c r="I8109" s="8"/>
    </row>
    <row r="8110" spans="1:9" ht="14.25" customHeight="1">
      <c r="A8110" s="7"/>
      <c r="B8110" s="8"/>
      <c r="C8110" s="8"/>
      <c r="D8110" s="8"/>
      <c r="E8110" s="8"/>
      <c r="F8110" s="8"/>
      <c r="G8110" s="8"/>
      <c r="H8110" s="8"/>
      <c r="I8110" s="8"/>
    </row>
    <row r="8111" spans="1:9" ht="14.25" customHeight="1">
      <c r="A8111" s="7"/>
      <c r="B8111" s="8"/>
      <c r="C8111" s="8"/>
      <c r="D8111" s="8"/>
      <c r="E8111" s="8"/>
      <c r="F8111" s="8"/>
      <c r="G8111" s="8"/>
      <c r="H8111" s="8"/>
      <c r="I8111" s="8"/>
    </row>
    <row r="8112" spans="1:9" ht="14.25" customHeight="1">
      <c r="A8112" s="7"/>
      <c r="B8112" s="8"/>
      <c r="C8112" s="8"/>
      <c r="D8112" s="8"/>
      <c r="E8112" s="8"/>
      <c r="F8112" s="8"/>
      <c r="G8112" s="8"/>
      <c r="H8112" s="8"/>
      <c r="I8112" s="8"/>
    </row>
    <row r="8113" spans="1:9" ht="14.25" customHeight="1">
      <c r="A8113" s="7"/>
      <c r="B8113" s="8"/>
      <c r="C8113" s="8"/>
      <c r="D8113" s="8"/>
      <c r="E8113" s="8"/>
      <c r="F8113" s="8"/>
      <c r="G8113" s="8"/>
      <c r="H8113" s="8"/>
      <c r="I8113" s="8"/>
    </row>
    <row r="8114" spans="1:9" ht="14.25" customHeight="1">
      <c r="A8114" s="7"/>
      <c r="B8114" s="8"/>
      <c r="C8114" s="8"/>
      <c r="D8114" s="8"/>
      <c r="E8114" s="8"/>
      <c r="F8114" s="8"/>
      <c r="G8114" s="8"/>
      <c r="H8114" s="8"/>
      <c r="I8114" s="8"/>
    </row>
    <row r="8115" spans="1:9" ht="14.25" customHeight="1">
      <c r="A8115" s="7"/>
      <c r="B8115" s="8"/>
      <c r="C8115" s="8"/>
      <c r="D8115" s="8"/>
      <c r="E8115" s="8"/>
      <c r="F8115" s="8"/>
      <c r="G8115" s="8"/>
      <c r="H8115" s="8"/>
      <c r="I8115" s="8"/>
    </row>
    <row r="8116" spans="1:9" ht="14.25" customHeight="1">
      <c r="A8116" s="7"/>
      <c r="B8116" s="8"/>
      <c r="C8116" s="8"/>
      <c r="D8116" s="8"/>
      <c r="E8116" s="8"/>
      <c r="F8116" s="8"/>
      <c r="G8116" s="8"/>
      <c r="H8116" s="8"/>
      <c r="I8116" s="8"/>
    </row>
    <row r="8117" spans="1:9" ht="14.25" customHeight="1">
      <c r="A8117" s="7"/>
      <c r="B8117" s="8"/>
      <c r="C8117" s="8"/>
      <c r="D8117" s="8"/>
      <c r="E8117" s="8"/>
      <c r="F8117" s="8"/>
      <c r="G8117" s="8"/>
      <c r="H8117" s="8"/>
      <c r="I8117" s="8"/>
    </row>
    <row r="8118" spans="1:9" ht="14.25" customHeight="1">
      <c r="A8118" s="7"/>
      <c r="B8118" s="8"/>
      <c r="C8118" s="8"/>
      <c r="D8118" s="8"/>
      <c r="E8118" s="8"/>
      <c r="F8118" s="8"/>
      <c r="G8118" s="8"/>
      <c r="H8118" s="8"/>
      <c r="I8118" s="8"/>
    </row>
    <row r="8119" spans="1:9" ht="14.25" customHeight="1">
      <c r="A8119" s="7"/>
      <c r="B8119" s="8"/>
      <c r="C8119" s="8"/>
      <c r="D8119" s="8"/>
      <c r="E8119" s="8"/>
      <c r="F8119" s="8"/>
      <c r="G8119" s="8"/>
      <c r="H8119" s="8"/>
      <c r="I8119" s="8"/>
    </row>
    <row r="8120" spans="1:9" ht="14.25" customHeight="1">
      <c r="A8120" s="7"/>
      <c r="B8120" s="8"/>
      <c r="C8120" s="8"/>
      <c r="D8120" s="8"/>
      <c r="E8120" s="8"/>
      <c r="F8120" s="8"/>
      <c r="G8120" s="8"/>
      <c r="H8120" s="8"/>
      <c r="I8120" s="8"/>
    </row>
    <row r="8121" spans="1:9" ht="14.25" customHeight="1">
      <c r="A8121" s="7"/>
      <c r="B8121" s="8"/>
      <c r="C8121" s="8"/>
      <c r="D8121" s="8"/>
      <c r="E8121" s="8"/>
      <c r="F8121" s="8"/>
      <c r="G8121" s="8"/>
      <c r="H8121" s="8"/>
      <c r="I8121" s="8"/>
    </row>
    <row r="8122" spans="1:9" ht="14.25" customHeight="1">
      <c r="A8122" s="7"/>
      <c r="B8122" s="8"/>
      <c r="C8122" s="8"/>
      <c r="D8122" s="8"/>
      <c r="E8122" s="8"/>
      <c r="F8122" s="8"/>
      <c r="G8122" s="8"/>
      <c r="H8122" s="8"/>
      <c r="I8122" s="8"/>
    </row>
    <row r="8123" spans="1:9" ht="14.25" customHeight="1">
      <c r="A8123" s="7"/>
      <c r="B8123" s="8"/>
      <c r="C8123" s="8"/>
      <c r="D8123" s="8"/>
      <c r="E8123" s="8"/>
      <c r="F8123" s="8"/>
      <c r="G8123" s="8"/>
      <c r="H8123" s="8"/>
      <c r="I8123" s="8"/>
    </row>
    <row r="8124" spans="1:9" ht="14.25" customHeight="1">
      <c r="A8124" s="7"/>
      <c r="B8124" s="8"/>
      <c r="C8124" s="8"/>
      <c r="D8124" s="8"/>
      <c r="E8124" s="8"/>
      <c r="F8124" s="8"/>
      <c r="G8124" s="8"/>
      <c r="H8124" s="8"/>
      <c r="I8124" s="8"/>
    </row>
    <row r="8125" spans="1:9" ht="14.25" customHeight="1">
      <c r="A8125" s="7"/>
      <c r="B8125" s="8"/>
      <c r="C8125" s="8"/>
      <c r="D8125" s="8"/>
      <c r="E8125" s="8"/>
      <c r="F8125" s="8"/>
      <c r="G8125" s="8"/>
      <c r="H8125" s="8"/>
      <c r="I8125" s="8"/>
    </row>
    <row r="8126" spans="1:9" ht="14.25" customHeight="1">
      <c r="A8126" s="7"/>
      <c r="B8126" s="8"/>
      <c r="C8126" s="8"/>
      <c r="D8126" s="8"/>
      <c r="E8126" s="8"/>
      <c r="F8126" s="8"/>
      <c r="G8126" s="8"/>
      <c r="H8126" s="8"/>
      <c r="I8126" s="8"/>
    </row>
    <row r="8127" spans="1:9" ht="14.25" customHeight="1">
      <c r="A8127" s="7"/>
      <c r="B8127" s="8"/>
      <c r="C8127" s="8"/>
      <c r="D8127" s="8"/>
      <c r="E8127" s="8"/>
      <c r="F8127" s="8"/>
      <c r="G8127" s="8"/>
      <c r="H8127" s="8"/>
      <c r="I8127" s="8"/>
    </row>
    <row r="8128" spans="1:9" ht="14.25" customHeight="1">
      <c r="A8128" s="7"/>
      <c r="B8128" s="8"/>
      <c r="C8128" s="8"/>
      <c r="D8128" s="8"/>
      <c r="E8128" s="8"/>
      <c r="F8128" s="8"/>
      <c r="G8128" s="8"/>
      <c r="H8128" s="8"/>
      <c r="I8128" s="8"/>
    </row>
    <row r="8129" spans="1:9" ht="14.25" customHeight="1">
      <c r="A8129" s="7"/>
      <c r="B8129" s="8"/>
      <c r="C8129" s="8"/>
      <c r="D8129" s="8"/>
      <c r="E8129" s="8"/>
      <c r="F8129" s="8"/>
      <c r="G8129" s="8"/>
      <c r="H8129" s="8"/>
      <c r="I8129" s="8"/>
    </row>
    <row r="8130" spans="1:9" ht="14.25" customHeight="1">
      <c r="A8130" s="7"/>
      <c r="B8130" s="8"/>
      <c r="C8130" s="8"/>
      <c r="D8130" s="8"/>
      <c r="E8130" s="8"/>
      <c r="F8130" s="8"/>
      <c r="G8130" s="8"/>
      <c r="H8130" s="8"/>
      <c r="I8130" s="8"/>
    </row>
    <row r="8131" spans="1:9" ht="14.25" customHeight="1">
      <c r="A8131" s="7"/>
      <c r="B8131" s="8"/>
      <c r="C8131" s="8"/>
      <c r="D8131" s="8"/>
      <c r="E8131" s="8"/>
      <c r="F8131" s="8"/>
      <c r="G8131" s="8"/>
      <c r="H8131" s="8"/>
      <c r="I8131" s="8"/>
    </row>
    <row r="8132" spans="1:9" ht="14.25" customHeight="1">
      <c r="A8132" s="7"/>
      <c r="B8132" s="8"/>
      <c r="C8132" s="8"/>
      <c r="D8132" s="8"/>
      <c r="E8132" s="8"/>
      <c r="F8132" s="8"/>
      <c r="G8132" s="8"/>
      <c r="H8132" s="8"/>
      <c r="I8132" s="8"/>
    </row>
    <row r="8133" spans="1:9" ht="14.25" customHeight="1">
      <c r="A8133" s="7"/>
      <c r="B8133" s="8"/>
      <c r="C8133" s="8"/>
      <c r="D8133" s="8"/>
      <c r="E8133" s="8"/>
      <c r="F8133" s="8"/>
      <c r="G8133" s="8"/>
      <c r="H8133" s="8"/>
      <c r="I8133" s="8"/>
    </row>
    <row r="8134" spans="1:9" ht="14.25" customHeight="1">
      <c r="A8134" s="7"/>
      <c r="B8134" s="8"/>
      <c r="C8134" s="8"/>
      <c r="D8134" s="8"/>
      <c r="E8134" s="8"/>
      <c r="F8134" s="8"/>
      <c r="G8134" s="8"/>
      <c r="H8134" s="8"/>
      <c r="I8134" s="8"/>
    </row>
    <row r="8135" spans="1:9" ht="14.25" customHeight="1">
      <c r="A8135" s="7"/>
      <c r="B8135" s="8"/>
      <c r="C8135" s="8"/>
      <c r="D8135" s="8"/>
      <c r="E8135" s="8"/>
      <c r="F8135" s="8"/>
      <c r="G8135" s="8"/>
      <c r="H8135" s="8"/>
      <c r="I8135" s="8"/>
    </row>
    <row r="8136" spans="1:9" ht="14.25" customHeight="1">
      <c r="A8136" s="7"/>
      <c r="B8136" s="8"/>
      <c r="C8136" s="8"/>
      <c r="D8136" s="8"/>
      <c r="E8136" s="8"/>
      <c r="F8136" s="8"/>
      <c r="G8136" s="8"/>
      <c r="H8136" s="8"/>
      <c r="I8136" s="8"/>
    </row>
    <row r="8137" spans="1:9" ht="14.25" customHeight="1">
      <c r="A8137" s="7"/>
      <c r="B8137" s="8"/>
      <c r="C8137" s="8"/>
      <c r="D8137" s="8"/>
      <c r="E8137" s="8"/>
      <c r="F8137" s="8"/>
      <c r="G8137" s="8"/>
      <c r="H8137" s="8"/>
      <c r="I8137" s="8"/>
    </row>
    <row r="8138" spans="1:9" ht="14.25" customHeight="1">
      <c r="A8138" s="7"/>
      <c r="B8138" s="8"/>
      <c r="C8138" s="8"/>
      <c r="D8138" s="8"/>
      <c r="E8138" s="8"/>
      <c r="F8138" s="8"/>
      <c r="G8138" s="8"/>
      <c r="H8138" s="8"/>
      <c r="I8138" s="8"/>
    </row>
    <row r="8139" spans="1:9" ht="14.25" customHeight="1">
      <c r="A8139" s="7"/>
      <c r="B8139" s="8"/>
      <c r="C8139" s="8"/>
      <c r="D8139" s="8"/>
      <c r="E8139" s="8"/>
      <c r="F8139" s="8"/>
      <c r="G8139" s="8"/>
      <c r="H8139" s="8"/>
      <c r="I8139" s="8"/>
    </row>
    <row r="8140" spans="1:9" ht="14.25" customHeight="1">
      <c r="A8140" s="7"/>
      <c r="B8140" s="8"/>
      <c r="C8140" s="8"/>
      <c r="D8140" s="8"/>
      <c r="E8140" s="8"/>
      <c r="F8140" s="8"/>
      <c r="G8140" s="8"/>
      <c r="H8140" s="8"/>
      <c r="I8140" s="8"/>
    </row>
    <row r="8141" spans="1:9" ht="14.25" customHeight="1">
      <c r="A8141" s="7"/>
      <c r="B8141" s="8"/>
      <c r="C8141" s="8"/>
      <c r="D8141" s="8"/>
      <c r="E8141" s="8"/>
      <c r="F8141" s="8"/>
      <c r="G8141" s="8"/>
      <c r="H8141" s="8"/>
      <c r="I8141" s="8"/>
    </row>
    <row r="8142" spans="1:9" ht="14.25" customHeight="1">
      <c r="A8142" s="7"/>
      <c r="B8142" s="8"/>
      <c r="C8142" s="8"/>
      <c r="D8142" s="8"/>
      <c r="E8142" s="8"/>
      <c r="F8142" s="8"/>
      <c r="G8142" s="8"/>
      <c r="H8142" s="8"/>
      <c r="I8142" s="8"/>
    </row>
    <row r="8143" spans="1:9" ht="14.25" customHeight="1">
      <c r="A8143" s="7"/>
      <c r="B8143" s="8"/>
      <c r="C8143" s="8"/>
      <c r="D8143" s="8"/>
      <c r="E8143" s="8"/>
      <c r="F8143" s="8"/>
      <c r="G8143" s="8"/>
      <c r="H8143" s="8"/>
      <c r="I8143" s="8"/>
    </row>
    <row r="8144" spans="1:9" ht="14.25" customHeight="1">
      <c r="A8144" s="7"/>
      <c r="B8144" s="8"/>
      <c r="C8144" s="8"/>
      <c r="D8144" s="8"/>
      <c r="E8144" s="8"/>
      <c r="F8144" s="8"/>
      <c r="G8144" s="8"/>
      <c r="H8144" s="8"/>
      <c r="I8144" s="8"/>
    </row>
    <row r="8145" spans="1:9" ht="14.25" customHeight="1">
      <c r="A8145" s="7"/>
      <c r="B8145" s="8"/>
      <c r="C8145" s="8"/>
      <c r="D8145" s="8"/>
      <c r="E8145" s="8"/>
      <c r="F8145" s="8"/>
      <c r="G8145" s="8"/>
      <c r="H8145" s="8"/>
      <c r="I8145" s="8"/>
    </row>
    <row r="8146" spans="1:9" ht="14.25" customHeight="1">
      <c r="A8146" s="7"/>
      <c r="B8146" s="8"/>
      <c r="C8146" s="8"/>
      <c r="D8146" s="8"/>
      <c r="E8146" s="8"/>
      <c r="F8146" s="8"/>
      <c r="G8146" s="8"/>
      <c r="H8146" s="8"/>
      <c r="I8146" s="8"/>
    </row>
    <row r="8147" spans="1:9" ht="14.25" customHeight="1">
      <c r="A8147" s="7"/>
      <c r="B8147" s="8"/>
      <c r="C8147" s="8"/>
      <c r="D8147" s="8"/>
      <c r="E8147" s="8"/>
      <c r="F8147" s="8"/>
      <c r="G8147" s="8"/>
      <c r="H8147" s="8"/>
      <c r="I8147" s="8"/>
    </row>
    <row r="8148" spans="1:9" ht="14.25" customHeight="1">
      <c r="A8148" s="7"/>
      <c r="B8148" s="8"/>
      <c r="C8148" s="8"/>
      <c r="D8148" s="8"/>
      <c r="E8148" s="8"/>
      <c r="F8148" s="8"/>
      <c r="G8148" s="8"/>
      <c r="H8148" s="8"/>
      <c r="I8148" s="8"/>
    </row>
    <row r="8149" spans="1:9" ht="14.25" customHeight="1">
      <c r="A8149" s="7"/>
      <c r="B8149" s="8"/>
      <c r="C8149" s="8"/>
      <c r="D8149" s="8"/>
      <c r="E8149" s="8"/>
      <c r="F8149" s="8"/>
      <c r="G8149" s="8"/>
      <c r="H8149" s="8"/>
      <c r="I8149" s="8"/>
    </row>
    <row r="8150" spans="1:9" ht="14.25" customHeight="1">
      <c r="A8150" s="7"/>
      <c r="B8150" s="8"/>
      <c r="C8150" s="8"/>
      <c r="D8150" s="8"/>
      <c r="E8150" s="8"/>
      <c r="F8150" s="8"/>
      <c r="G8150" s="8"/>
      <c r="H8150" s="8"/>
      <c r="I8150" s="8"/>
    </row>
    <row r="8151" spans="1:9" ht="14.25" customHeight="1">
      <c r="A8151" s="7"/>
      <c r="B8151" s="8"/>
      <c r="C8151" s="8"/>
      <c r="D8151" s="8"/>
      <c r="E8151" s="8"/>
      <c r="F8151" s="8"/>
      <c r="G8151" s="8"/>
      <c r="H8151" s="8"/>
      <c r="I8151" s="8"/>
    </row>
    <row r="8152" spans="1:9" ht="14.25" customHeight="1">
      <c r="A8152" s="7"/>
      <c r="B8152" s="8"/>
      <c r="C8152" s="8"/>
      <c r="D8152" s="8"/>
      <c r="E8152" s="8"/>
      <c r="F8152" s="8"/>
      <c r="G8152" s="8"/>
      <c r="H8152" s="8"/>
      <c r="I8152" s="8"/>
    </row>
    <row r="8153" spans="1:9" ht="14.25" customHeight="1">
      <c r="A8153" s="7"/>
      <c r="B8153" s="8"/>
      <c r="C8153" s="8"/>
      <c r="D8153" s="8"/>
      <c r="E8153" s="8"/>
      <c r="F8153" s="8"/>
      <c r="G8153" s="8"/>
      <c r="H8153" s="8"/>
      <c r="I8153" s="8"/>
    </row>
    <row r="8154" spans="1:9" ht="14.25" customHeight="1">
      <c r="A8154" s="7"/>
      <c r="B8154" s="8"/>
      <c r="C8154" s="8"/>
      <c r="D8154" s="8"/>
      <c r="E8154" s="8"/>
      <c r="F8154" s="8"/>
      <c r="G8154" s="8"/>
      <c r="H8154" s="8"/>
      <c r="I8154" s="8"/>
    </row>
    <row r="8155" spans="1:9" ht="14.25" customHeight="1">
      <c r="A8155" s="7"/>
      <c r="B8155" s="8"/>
      <c r="C8155" s="8"/>
      <c r="D8155" s="8"/>
      <c r="E8155" s="8"/>
      <c r="F8155" s="8"/>
      <c r="G8155" s="8"/>
      <c r="H8155" s="8"/>
      <c r="I8155" s="8"/>
    </row>
    <row r="8156" spans="1:9" ht="14.25" customHeight="1">
      <c r="A8156" s="7"/>
      <c r="B8156" s="8"/>
      <c r="C8156" s="8"/>
      <c r="D8156" s="8"/>
      <c r="E8156" s="8"/>
      <c r="F8156" s="8"/>
      <c r="G8156" s="8"/>
      <c r="H8156" s="8"/>
      <c r="I8156" s="8"/>
    </row>
    <row r="8157" spans="1:9" ht="14.25" customHeight="1">
      <c r="A8157" s="7"/>
      <c r="B8157" s="8"/>
      <c r="C8157" s="8"/>
      <c r="D8157" s="8"/>
      <c r="E8157" s="8"/>
      <c r="F8157" s="8"/>
      <c r="G8157" s="8"/>
      <c r="H8157" s="8"/>
      <c r="I8157" s="8"/>
    </row>
    <row r="8158" spans="1:9" ht="14.25" customHeight="1">
      <c r="A8158" s="7"/>
      <c r="B8158" s="8"/>
      <c r="C8158" s="8"/>
      <c r="D8158" s="8"/>
      <c r="E8158" s="8"/>
      <c r="F8158" s="8"/>
      <c r="G8158" s="8"/>
      <c r="H8158" s="8"/>
      <c r="I8158" s="8"/>
    </row>
    <row r="8159" spans="1:9" ht="14.25" customHeight="1">
      <c r="A8159" s="7"/>
      <c r="B8159" s="8"/>
      <c r="C8159" s="8"/>
      <c r="D8159" s="8"/>
      <c r="E8159" s="8"/>
      <c r="F8159" s="8"/>
      <c r="G8159" s="8"/>
      <c r="H8159" s="8"/>
      <c r="I8159" s="8"/>
    </row>
    <row r="8160" spans="1:9" ht="14.25" customHeight="1">
      <c r="A8160" s="7"/>
      <c r="B8160" s="8"/>
      <c r="C8160" s="8"/>
      <c r="D8160" s="8"/>
      <c r="E8160" s="8"/>
      <c r="F8160" s="8"/>
      <c r="G8160" s="8"/>
      <c r="H8160" s="8"/>
      <c r="I8160" s="8"/>
    </row>
    <row r="8161" spans="1:9" ht="14.25" customHeight="1">
      <c r="A8161" s="7"/>
      <c r="B8161" s="8"/>
      <c r="C8161" s="8"/>
      <c r="D8161" s="8"/>
      <c r="E8161" s="8"/>
      <c r="F8161" s="8"/>
      <c r="G8161" s="8"/>
      <c r="H8161" s="8"/>
      <c r="I8161" s="8"/>
    </row>
    <row r="8162" spans="1:9" ht="14.25" customHeight="1">
      <c r="A8162" s="7"/>
      <c r="B8162" s="8"/>
      <c r="C8162" s="8"/>
      <c r="D8162" s="8"/>
      <c r="E8162" s="8"/>
      <c r="F8162" s="8"/>
      <c r="G8162" s="8"/>
      <c r="H8162" s="8"/>
      <c r="I8162" s="8"/>
    </row>
    <row r="8163" spans="1:9" ht="14.25" customHeight="1">
      <c r="A8163" s="7"/>
      <c r="B8163" s="8"/>
      <c r="C8163" s="8"/>
      <c r="D8163" s="8"/>
      <c r="E8163" s="8"/>
      <c r="F8163" s="8"/>
      <c r="G8163" s="8"/>
      <c r="H8163" s="8"/>
      <c r="I8163" s="8"/>
    </row>
    <row r="8164" spans="1:9" ht="14.25" customHeight="1">
      <c r="A8164" s="7"/>
      <c r="B8164" s="8"/>
      <c r="C8164" s="8"/>
      <c r="D8164" s="8"/>
      <c r="E8164" s="8"/>
      <c r="F8164" s="8"/>
      <c r="G8164" s="8"/>
      <c r="H8164" s="8"/>
      <c r="I8164" s="8"/>
    </row>
    <row r="8165" spans="1:9" ht="14.25" customHeight="1">
      <c r="A8165" s="7"/>
      <c r="B8165" s="8"/>
      <c r="C8165" s="8"/>
      <c r="D8165" s="8"/>
      <c r="E8165" s="8"/>
      <c r="F8165" s="8"/>
      <c r="G8165" s="8"/>
      <c r="H8165" s="8"/>
      <c r="I8165" s="8"/>
    </row>
    <row r="8166" spans="1:9" ht="14.25" customHeight="1">
      <c r="A8166" s="7"/>
      <c r="B8166" s="8"/>
      <c r="C8166" s="8"/>
      <c r="D8166" s="8"/>
      <c r="E8166" s="8"/>
      <c r="F8166" s="8"/>
      <c r="G8166" s="8"/>
      <c r="H8166" s="8"/>
      <c r="I8166" s="8"/>
    </row>
    <row r="8167" spans="1:9" ht="14.25" customHeight="1">
      <c r="A8167" s="7"/>
      <c r="B8167" s="8"/>
      <c r="C8167" s="8"/>
      <c r="D8167" s="8"/>
      <c r="E8167" s="8"/>
      <c r="F8167" s="8"/>
      <c r="G8167" s="8"/>
      <c r="H8167" s="8"/>
      <c r="I8167" s="8"/>
    </row>
    <row r="8168" spans="1:9" ht="14.25" customHeight="1">
      <c r="A8168" s="7"/>
      <c r="B8168" s="8"/>
      <c r="C8168" s="8"/>
      <c r="D8168" s="8"/>
      <c r="E8168" s="8"/>
      <c r="F8168" s="8"/>
      <c r="G8168" s="8"/>
      <c r="H8168" s="8"/>
      <c r="I8168" s="8"/>
    </row>
    <row r="8169" spans="1:9" ht="14.25" customHeight="1">
      <c r="A8169" s="7"/>
      <c r="B8169" s="8"/>
      <c r="C8169" s="8"/>
      <c r="D8169" s="8"/>
      <c r="E8169" s="8"/>
      <c r="F8169" s="8"/>
      <c r="G8169" s="8"/>
      <c r="H8169" s="8"/>
      <c r="I8169" s="8"/>
    </row>
    <row r="8170" spans="1:9" ht="14.25" customHeight="1">
      <c r="A8170" s="7"/>
      <c r="B8170" s="8"/>
      <c r="C8170" s="8"/>
      <c r="D8170" s="8"/>
      <c r="E8170" s="8"/>
      <c r="F8170" s="8"/>
      <c r="G8170" s="8"/>
      <c r="H8170" s="8"/>
      <c r="I8170" s="8"/>
    </row>
    <row r="8171" spans="1:9" ht="14.25" customHeight="1">
      <c r="A8171" s="7"/>
      <c r="B8171" s="8"/>
      <c r="C8171" s="8"/>
      <c r="D8171" s="8"/>
      <c r="E8171" s="8"/>
      <c r="F8171" s="8"/>
      <c r="G8171" s="8"/>
      <c r="H8171" s="8"/>
      <c r="I8171" s="8"/>
    </row>
    <row r="8172" spans="1:9" ht="14.25" customHeight="1">
      <c r="A8172" s="7"/>
      <c r="B8172" s="8"/>
      <c r="C8172" s="8"/>
      <c r="D8172" s="8"/>
      <c r="E8172" s="8"/>
      <c r="F8172" s="8"/>
      <c r="G8172" s="8"/>
      <c r="H8172" s="8"/>
      <c r="I8172" s="8"/>
    </row>
    <row r="8173" spans="1:9" ht="14.25" customHeight="1">
      <c r="A8173" s="7"/>
      <c r="B8173" s="8"/>
      <c r="C8173" s="8"/>
      <c r="D8173" s="8"/>
      <c r="E8173" s="8"/>
      <c r="F8173" s="8"/>
      <c r="G8173" s="8"/>
      <c r="H8173" s="8"/>
      <c r="I8173" s="8"/>
    </row>
    <row r="8174" spans="1:9" ht="14.25" customHeight="1">
      <c r="A8174" s="7"/>
      <c r="B8174" s="8"/>
      <c r="C8174" s="8"/>
      <c r="D8174" s="8"/>
      <c r="E8174" s="8"/>
      <c r="F8174" s="8"/>
      <c r="G8174" s="8"/>
      <c r="H8174" s="8"/>
      <c r="I8174" s="8"/>
    </row>
    <row r="8175" spans="1:9" ht="14.25" customHeight="1">
      <c r="A8175" s="7"/>
      <c r="B8175" s="8"/>
      <c r="C8175" s="8"/>
      <c r="D8175" s="8"/>
      <c r="E8175" s="8"/>
      <c r="F8175" s="8"/>
      <c r="G8175" s="8"/>
      <c r="H8175" s="8"/>
      <c r="I8175" s="8"/>
    </row>
    <row r="8176" spans="1:9" ht="14.25" customHeight="1">
      <c r="A8176" s="7"/>
      <c r="B8176" s="8"/>
      <c r="C8176" s="8"/>
      <c r="D8176" s="8"/>
      <c r="E8176" s="8"/>
      <c r="F8176" s="8"/>
      <c r="G8176" s="8"/>
      <c r="H8176" s="8"/>
      <c r="I8176" s="8"/>
    </row>
    <row r="8177" spans="1:9" ht="14.25" customHeight="1">
      <c r="A8177" s="7"/>
      <c r="B8177" s="8"/>
      <c r="C8177" s="8"/>
      <c r="D8177" s="8"/>
      <c r="E8177" s="8"/>
      <c r="F8177" s="8"/>
      <c r="G8177" s="8"/>
      <c r="H8177" s="8"/>
      <c r="I8177" s="8"/>
    </row>
    <row r="8178" spans="1:9" ht="14.25" customHeight="1">
      <c r="A8178" s="7"/>
      <c r="B8178" s="8"/>
      <c r="C8178" s="8"/>
      <c r="D8178" s="8"/>
      <c r="E8178" s="8"/>
      <c r="F8178" s="8"/>
      <c r="G8178" s="8"/>
      <c r="H8178" s="8"/>
      <c r="I8178" s="8"/>
    </row>
    <row r="8179" spans="1:9" ht="14.25" customHeight="1">
      <c r="A8179" s="7"/>
      <c r="B8179" s="8"/>
      <c r="C8179" s="8"/>
      <c r="D8179" s="8"/>
      <c r="E8179" s="8"/>
      <c r="F8179" s="8"/>
      <c r="G8179" s="8"/>
      <c r="H8179" s="8"/>
      <c r="I8179" s="8"/>
    </row>
    <row r="8180" spans="1:9" ht="14.25" customHeight="1">
      <c r="A8180" s="7"/>
      <c r="B8180" s="8"/>
      <c r="C8180" s="8"/>
      <c r="D8180" s="8"/>
      <c r="E8180" s="8"/>
      <c r="F8180" s="8"/>
      <c r="G8180" s="8"/>
      <c r="H8180" s="8"/>
      <c r="I8180" s="8"/>
    </row>
    <row r="8181" spans="1:9" ht="14.25" customHeight="1">
      <c r="A8181" s="7"/>
      <c r="B8181" s="8"/>
      <c r="C8181" s="8"/>
      <c r="D8181" s="8"/>
      <c r="E8181" s="8"/>
      <c r="F8181" s="8"/>
      <c r="G8181" s="8"/>
      <c r="H8181" s="8"/>
      <c r="I8181" s="8"/>
    </row>
    <row r="8182" spans="1:9" ht="14.25" customHeight="1">
      <c r="A8182" s="7"/>
      <c r="B8182" s="8"/>
      <c r="C8182" s="8"/>
      <c r="D8182" s="8"/>
      <c r="E8182" s="8"/>
      <c r="F8182" s="8"/>
      <c r="G8182" s="8"/>
      <c r="H8182" s="8"/>
      <c r="I8182" s="8"/>
    </row>
    <row r="8183" spans="1:9" ht="14.25" customHeight="1">
      <c r="A8183" s="7"/>
      <c r="B8183" s="8"/>
      <c r="C8183" s="8"/>
      <c r="D8183" s="8"/>
      <c r="E8183" s="8"/>
      <c r="F8183" s="8"/>
      <c r="G8183" s="8"/>
      <c r="H8183" s="8"/>
      <c r="I8183" s="8"/>
    </row>
    <row r="8184" spans="1:9" ht="14.25" customHeight="1">
      <c r="A8184" s="7"/>
      <c r="B8184" s="8"/>
      <c r="C8184" s="8"/>
      <c r="D8184" s="8"/>
      <c r="E8184" s="8"/>
      <c r="F8184" s="8"/>
      <c r="G8184" s="8"/>
      <c r="H8184" s="8"/>
      <c r="I8184" s="8"/>
    </row>
    <row r="8185" spans="1:9" ht="14.25" customHeight="1">
      <c r="A8185" s="7"/>
      <c r="B8185" s="8"/>
      <c r="C8185" s="8"/>
      <c r="D8185" s="8"/>
      <c r="E8185" s="8"/>
      <c r="F8185" s="8"/>
      <c r="G8185" s="8"/>
      <c r="H8185" s="8"/>
      <c r="I8185" s="8"/>
    </row>
    <row r="8186" spans="1:9" ht="14.25" customHeight="1">
      <c r="A8186" s="7"/>
      <c r="B8186" s="8"/>
      <c r="C8186" s="8"/>
      <c r="D8186" s="8"/>
      <c r="E8186" s="8"/>
      <c r="F8186" s="8"/>
      <c r="G8186" s="8"/>
      <c r="H8186" s="8"/>
      <c r="I8186" s="8"/>
    </row>
    <row r="8187" spans="1:9" ht="14.25" customHeight="1">
      <c r="A8187" s="7"/>
      <c r="B8187" s="8"/>
      <c r="C8187" s="8"/>
      <c r="D8187" s="8"/>
      <c r="E8187" s="8"/>
      <c r="F8187" s="8"/>
      <c r="G8187" s="8"/>
      <c r="H8187" s="8"/>
      <c r="I8187" s="8"/>
    </row>
    <row r="8188" spans="1:9" ht="14.25" customHeight="1">
      <c r="A8188" s="7"/>
      <c r="B8188" s="8"/>
      <c r="C8188" s="8"/>
      <c r="D8188" s="8"/>
      <c r="E8188" s="8"/>
      <c r="F8188" s="8"/>
      <c r="G8188" s="8"/>
      <c r="H8188" s="8"/>
      <c r="I8188" s="8"/>
    </row>
    <row r="8189" spans="1:9" ht="14.25" customHeight="1">
      <c r="A8189" s="7"/>
      <c r="B8189" s="8"/>
      <c r="C8189" s="8"/>
      <c r="D8189" s="8"/>
      <c r="E8189" s="8"/>
      <c r="F8189" s="8"/>
      <c r="G8189" s="8"/>
      <c r="H8189" s="8"/>
      <c r="I8189" s="8"/>
    </row>
    <row r="8190" spans="1:9" ht="14.25" customHeight="1">
      <c r="A8190" s="7"/>
      <c r="B8190" s="8"/>
      <c r="C8190" s="8"/>
      <c r="D8190" s="8"/>
      <c r="E8190" s="8"/>
      <c r="F8190" s="8"/>
      <c r="G8190" s="8"/>
      <c r="H8190" s="8"/>
      <c r="I8190" s="8"/>
    </row>
    <row r="8191" spans="1:9" ht="14.25" customHeight="1">
      <c r="A8191" s="7"/>
      <c r="B8191" s="8"/>
      <c r="C8191" s="8"/>
      <c r="D8191" s="8"/>
      <c r="E8191" s="8"/>
      <c r="F8191" s="8"/>
      <c r="G8191" s="8"/>
      <c r="H8191" s="8"/>
      <c r="I8191" s="8"/>
    </row>
    <row r="8192" spans="1:9" ht="14.25" customHeight="1">
      <c r="A8192" s="7"/>
      <c r="B8192" s="8"/>
      <c r="C8192" s="8"/>
      <c r="D8192" s="8"/>
      <c r="E8192" s="8"/>
      <c r="F8192" s="8"/>
      <c r="G8192" s="8"/>
      <c r="H8192" s="8"/>
      <c r="I8192" s="8"/>
    </row>
    <row r="8193" spans="1:9" ht="14.25" customHeight="1">
      <c r="A8193" s="7"/>
      <c r="B8193" s="8"/>
      <c r="C8193" s="8"/>
      <c r="D8193" s="8"/>
      <c r="E8193" s="8"/>
      <c r="F8193" s="8"/>
      <c r="G8193" s="8"/>
      <c r="H8193" s="8"/>
      <c r="I8193" s="8"/>
    </row>
    <row r="8194" spans="1:9" ht="14.25" customHeight="1">
      <c r="A8194" s="7"/>
      <c r="B8194" s="8"/>
      <c r="C8194" s="8"/>
      <c r="D8194" s="8"/>
      <c r="E8194" s="8"/>
      <c r="F8194" s="8"/>
      <c r="G8194" s="8"/>
      <c r="H8194" s="8"/>
      <c r="I8194" s="8"/>
    </row>
    <row r="8195" spans="1:9" ht="14.25" customHeight="1">
      <c r="A8195" s="7"/>
      <c r="B8195" s="8"/>
      <c r="C8195" s="8"/>
      <c r="D8195" s="8"/>
      <c r="E8195" s="8"/>
      <c r="F8195" s="8"/>
      <c r="G8195" s="8"/>
      <c r="H8195" s="8"/>
      <c r="I8195" s="8"/>
    </row>
    <row r="8196" spans="1:9" ht="14.25" customHeight="1">
      <c r="A8196" s="7"/>
      <c r="B8196" s="8"/>
      <c r="C8196" s="8"/>
      <c r="D8196" s="8"/>
      <c r="E8196" s="8"/>
      <c r="F8196" s="8"/>
      <c r="G8196" s="8"/>
      <c r="H8196" s="8"/>
      <c r="I8196" s="8"/>
    </row>
    <row r="8197" spans="1:9" ht="14.25" customHeight="1">
      <c r="A8197" s="7"/>
      <c r="B8197" s="8"/>
      <c r="C8197" s="8"/>
      <c r="D8197" s="8"/>
      <c r="E8197" s="8"/>
      <c r="F8197" s="8"/>
      <c r="G8197" s="8"/>
      <c r="H8197" s="8"/>
      <c r="I8197" s="8"/>
    </row>
    <row r="8198" spans="1:9" ht="14.25" customHeight="1">
      <c r="A8198" s="7"/>
      <c r="B8198" s="8"/>
      <c r="C8198" s="8"/>
      <c r="D8198" s="8"/>
      <c r="E8198" s="8"/>
      <c r="F8198" s="8"/>
      <c r="G8198" s="8"/>
      <c r="H8198" s="8"/>
      <c r="I8198" s="8"/>
    </row>
    <row r="8199" spans="1:9" ht="14.25" customHeight="1">
      <c r="A8199" s="7"/>
      <c r="B8199" s="8"/>
      <c r="C8199" s="8"/>
      <c r="D8199" s="8"/>
      <c r="E8199" s="8"/>
      <c r="F8199" s="8"/>
      <c r="G8199" s="8"/>
      <c r="H8199" s="8"/>
      <c r="I8199" s="8"/>
    </row>
    <row r="8200" spans="1:9" ht="14.25" customHeight="1">
      <c r="A8200" s="7"/>
      <c r="B8200" s="8"/>
      <c r="C8200" s="8"/>
      <c r="D8200" s="8"/>
      <c r="E8200" s="8"/>
      <c r="F8200" s="8"/>
      <c r="G8200" s="8"/>
      <c r="H8200" s="8"/>
      <c r="I8200" s="8"/>
    </row>
    <row r="8201" spans="1:9" ht="14.25" customHeight="1">
      <c r="A8201" s="7"/>
      <c r="B8201" s="8"/>
      <c r="C8201" s="8"/>
      <c r="D8201" s="8"/>
      <c r="E8201" s="8"/>
      <c r="F8201" s="8"/>
      <c r="G8201" s="8"/>
      <c r="H8201" s="8"/>
      <c r="I8201" s="8"/>
    </row>
    <row r="8202" spans="1:9" ht="14.25" customHeight="1">
      <c r="A8202" s="7"/>
      <c r="B8202" s="8"/>
      <c r="C8202" s="8"/>
      <c r="D8202" s="8"/>
      <c r="E8202" s="8"/>
      <c r="F8202" s="8"/>
      <c r="G8202" s="8"/>
      <c r="H8202" s="8"/>
      <c r="I8202" s="8"/>
    </row>
    <row r="8203" spans="1:9" ht="14.25" customHeight="1">
      <c r="A8203" s="7"/>
      <c r="B8203" s="8"/>
      <c r="C8203" s="8"/>
      <c r="D8203" s="8"/>
      <c r="E8203" s="8"/>
      <c r="F8203" s="8"/>
      <c r="G8203" s="8"/>
      <c r="H8203" s="8"/>
      <c r="I8203" s="8"/>
    </row>
    <row r="8204" spans="1:9" ht="14.25" customHeight="1">
      <c r="A8204" s="7"/>
      <c r="B8204" s="8"/>
      <c r="C8204" s="8"/>
      <c r="D8204" s="8"/>
      <c r="E8204" s="8"/>
      <c r="F8204" s="8"/>
      <c r="G8204" s="8"/>
      <c r="H8204" s="8"/>
      <c r="I8204" s="8"/>
    </row>
    <row r="8205" spans="1:9" ht="14.25" customHeight="1">
      <c r="A8205" s="7"/>
      <c r="B8205" s="8"/>
      <c r="C8205" s="8"/>
      <c r="D8205" s="8"/>
      <c r="E8205" s="8"/>
      <c r="F8205" s="8"/>
      <c r="G8205" s="8"/>
      <c r="H8205" s="8"/>
      <c r="I8205" s="8"/>
    </row>
    <row r="8206" spans="1:9" ht="14.25" customHeight="1">
      <c r="A8206" s="7"/>
      <c r="B8206" s="8"/>
      <c r="C8206" s="8"/>
      <c r="D8206" s="8"/>
      <c r="E8206" s="8"/>
      <c r="F8206" s="8"/>
      <c r="G8206" s="8"/>
      <c r="H8206" s="8"/>
      <c r="I8206" s="8"/>
    </row>
    <row r="8207" spans="1:9" ht="14.25" customHeight="1">
      <c r="A8207" s="7"/>
      <c r="B8207" s="8"/>
      <c r="C8207" s="8"/>
      <c r="D8207" s="8"/>
      <c r="E8207" s="8"/>
      <c r="F8207" s="8"/>
      <c r="G8207" s="8"/>
      <c r="H8207" s="8"/>
      <c r="I8207" s="8"/>
    </row>
    <row r="8208" spans="1:9" ht="14.25" customHeight="1">
      <c r="A8208" s="7"/>
      <c r="B8208" s="8"/>
      <c r="C8208" s="8"/>
      <c r="D8208" s="8"/>
      <c r="E8208" s="8"/>
      <c r="F8208" s="8"/>
      <c r="G8208" s="8"/>
      <c r="H8208" s="8"/>
      <c r="I8208" s="8"/>
    </row>
    <row r="8209" spans="1:9" ht="14.25" customHeight="1">
      <c r="A8209" s="7"/>
      <c r="B8209" s="8"/>
      <c r="C8209" s="8"/>
      <c r="D8209" s="8"/>
      <c r="E8209" s="8"/>
      <c r="F8209" s="8"/>
      <c r="G8209" s="8"/>
      <c r="H8209" s="8"/>
      <c r="I8209" s="8"/>
    </row>
    <row r="8210" spans="1:9" ht="14.25" customHeight="1">
      <c r="A8210" s="7"/>
      <c r="B8210" s="8"/>
      <c r="C8210" s="8"/>
      <c r="D8210" s="8"/>
      <c r="E8210" s="8"/>
      <c r="F8210" s="8"/>
      <c r="G8210" s="8"/>
      <c r="H8210" s="8"/>
      <c r="I8210" s="8"/>
    </row>
    <row r="8211" spans="1:9" ht="14.25" customHeight="1">
      <c r="A8211" s="7"/>
      <c r="B8211" s="8"/>
      <c r="C8211" s="8"/>
      <c r="D8211" s="8"/>
      <c r="E8211" s="8"/>
      <c r="F8211" s="8"/>
      <c r="G8211" s="8"/>
      <c r="H8211" s="8"/>
      <c r="I8211" s="8"/>
    </row>
    <row r="8212" spans="1:9" ht="14.25" customHeight="1">
      <c r="A8212" s="7"/>
      <c r="B8212" s="8"/>
      <c r="C8212" s="8"/>
      <c r="D8212" s="8"/>
      <c r="E8212" s="8"/>
      <c r="F8212" s="8"/>
      <c r="G8212" s="8"/>
      <c r="H8212" s="8"/>
      <c r="I8212" s="8"/>
    </row>
    <row r="8213" spans="1:9" ht="14.25" customHeight="1">
      <c r="A8213" s="7"/>
      <c r="B8213" s="8"/>
      <c r="C8213" s="8"/>
      <c r="D8213" s="8"/>
      <c r="E8213" s="8"/>
      <c r="F8213" s="8"/>
      <c r="G8213" s="8"/>
      <c r="H8213" s="8"/>
      <c r="I8213" s="8"/>
    </row>
    <row r="8214" spans="1:9" ht="14.25" customHeight="1">
      <c r="A8214" s="7"/>
      <c r="B8214" s="8"/>
      <c r="C8214" s="8"/>
      <c r="D8214" s="8"/>
      <c r="E8214" s="8"/>
      <c r="F8214" s="8"/>
      <c r="G8214" s="8"/>
      <c r="H8214" s="8"/>
      <c r="I8214" s="8"/>
    </row>
    <row r="8215" spans="1:9" ht="14.25" customHeight="1">
      <c r="A8215" s="7"/>
      <c r="B8215" s="8"/>
      <c r="C8215" s="8"/>
      <c r="D8215" s="8"/>
      <c r="E8215" s="8"/>
      <c r="F8215" s="8"/>
      <c r="G8215" s="8"/>
      <c r="H8215" s="8"/>
      <c r="I8215" s="8"/>
    </row>
    <row r="8216" spans="1:9" ht="14.25" customHeight="1">
      <c r="A8216" s="7"/>
      <c r="B8216" s="8"/>
      <c r="C8216" s="8"/>
      <c r="D8216" s="8"/>
      <c r="E8216" s="8"/>
      <c r="F8216" s="8"/>
      <c r="G8216" s="8"/>
      <c r="H8216" s="8"/>
      <c r="I8216" s="8"/>
    </row>
    <row r="8217" spans="1:9" ht="14.25" customHeight="1">
      <c r="A8217" s="7"/>
      <c r="B8217" s="8"/>
      <c r="C8217" s="8"/>
      <c r="D8217" s="8"/>
      <c r="E8217" s="8"/>
      <c r="F8217" s="8"/>
      <c r="G8217" s="8"/>
      <c r="H8217" s="8"/>
      <c r="I8217" s="8"/>
    </row>
    <row r="8218" spans="1:9" ht="14.25" customHeight="1">
      <c r="A8218" s="7"/>
      <c r="B8218" s="8"/>
      <c r="C8218" s="8"/>
      <c r="D8218" s="8"/>
      <c r="E8218" s="8"/>
      <c r="F8218" s="8"/>
      <c r="G8218" s="8"/>
      <c r="H8218" s="8"/>
      <c r="I8218" s="8"/>
    </row>
    <row r="8219" spans="1:9" ht="14.25" customHeight="1">
      <c r="A8219" s="7"/>
      <c r="B8219" s="8"/>
      <c r="C8219" s="8"/>
      <c r="D8219" s="8"/>
      <c r="E8219" s="8"/>
      <c r="F8219" s="8"/>
      <c r="G8219" s="8"/>
      <c r="H8219" s="8"/>
      <c r="I8219" s="8"/>
    </row>
    <row r="8220" spans="1:9" ht="14.25" customHeight="1">
      <c r="A8220" s="7"/>
      <c r="B8220" s="8"/>
      <c r="C8220" s="8"/>
      <c r="D8220" s="8"/>
      <c r="E8220" s="8"/>
      <c r="F8220" s="8"/>
      <c r="G8220" s="8"/>
      <c r="H8220" s="8"/>
      <c r="I8220" s="8"/>
    </row>
    <row r="8221" spans="1:9" ht="14.25" customHeight="1">
      <c r="A8221" s="7"/>
      <c r="B8221" s="8"/>
      <c r="C8221" s="8"/>
      <c r="D8221" s="8"/>
      <c r="E8221" s="8"/>
      <c r="F8221" s="8"/>
      <c r="G8221" s="8"/>
      <c r="H8221" s="8"/>
      <c r="I8221" s="8"/>
    </row>
    <row r="8222" spans="1:9" ht="14.25" customHeight="1">
      <c r="A8222" s="7"/>
      <c r="B8222" s="8"/>
      <c r="C8222" s="8"/>
      <c r="D8222" s="8"/>
      <c r="E8222" s="8"/>
      <c r="F8222" s="8"/>
      <c r="G8222" s="8"/>
      <c r="H8222" s="8"/>
      <c r="I8222" s="8"/>
    </row>
    <row r="8223" spans="1:9" ht="14.25" customHeight="1">
      <c r="A8223" s="7"/>
      <c r="B8223" s="8"/>
      <c r="C8223" s="8"/>
      <c r="D8223" s="8"/>
      <c r="E8223" s="8"/>
      <c r="F8223" s="8"/>
      <c r="G8223" s="8"/>
      <c r="H8223" s="8"/>
      <c r="I8223" s="8"/>
    </row>
    <row r="8224" spans="1:9" ht="14.25" customHeight="1">
      <c r="A8224" s="7"/>
      <c r="B8224" s="8"/>
      <c r="C8224" s="8"/>
      <c r="D8224" s="8"/>
      <c r="E8224" s="8"/>
      <c r="F8224" s="8"/>
      <c r="G8224" s="8"/>
      <c r="H8224" s="8"/>
      <c r="I8224" s="8"/>
    </row>
    <row r="8225" spans="1:9" ht="14.25" customHeight="1">
      <c r="A8225" s="7"/>
      <c r="B8225" s="8"/>
      <c r="C8225" s="8"/>
      <c r="D8225" s="8"/>
      <c r="E8225" s="8"/>
      <c r="F8225" s="8"/>
      <c r="G8225" s="8"/>
      <c r="H8225" s="8"/>
      <c r="I8225" s="8"/>
    </row>
    <row r="8226" spans="1:9" ht="14.25" customHeight="1">
      <c r="A8226" s="7"/>
      <c r="B8226" s="8"/>
      <c r="C8226" s="8"/>
      <c r="D8226" s="8"/>
      <c r="E8226" s="8"/>
      <c r="F8226" s="8"/>
      <c r="G8226" s="8"/>
      <c r="H8226" s="8"/>
      <c r="I8226" s="8"/>
    </row>
    <row r="8227" spans="1:9" ht="14.25" customHeight="1">
      <c r="A8227" s="7"/>
      <c r="B8227" s="8"/>
      <c r="C8227" s="8"/>
      <c r="D8227" s="8"/>
      <c r="E8227" s="8"/>
      <c r="F8227" s="8"/>
      <c r="G8227" s="8"/>
      <c r="H8227" s="8"/>
      <c r="I8227" s="8"/>
    </row>
    <row r="8228" spans="1:9" ht="14.25" customHeight="1">
      <c r="A8228" s="7"/>
      <c r="B8228" s="8"/>
      <c r="C8228" s="8"/>
      <c r="D8228" s="8"/>
      <c r="E8228" s="8"/>
      <c r="F8228" s="8"/>
      <c r="G8228" s="8"/>
      <c r="H8228" s="8"/>
      <c r="I8228" s="8"/>
    </row>
    <row r="8229" spans="1:9" ht="14.25" customHeight="1">
      <c r="A8229" s="7"/>
      <c r="B8229" s="8"/>
      <c r="C8229" s="8"/>
      <c r="D8229" s="8"/>
      <c r="E8229" s="8"/>
      <c r="F8229" s="8"/>
      <c r="G8229" s="8"/>
      <c r="H8229" s="8"/>
      <c r="I8229" s="8"/>
    </row>
    <row r="8230" spans="1:9" ht="14.25" customHeight="1">
      <c r="A8230" s="7"/>
      <c r="B8230" s="8"/>
      <c r="C8230" s="8"/>
      <c r="D8230" s="8"/>
      <c r="E8230" s="8"/>
      <c r="F8230" s="8"/>
      <c r="G8230" s="8"/>
      <c r="H8230" s="8"/>
      <c r="I8230" s="8"/>
    </row>
    <row r="8231" spans="1:9" ht="14.25" customHeight="1">
      <c r="A8231" s="7"/>
      <c r="B8231" s="8"/>
      <c r="C8231" s="8"/>
      <c r="D8231" s="8"/>
      <c r="E8231" s="8"/>
      <c r="F8231" s="8"/>
      <c r="G8231" s="8"/>
      <c r="H8231" s="8"/>
      <c r="I8231" s="8"/>
    </row>
    <row r="8232" spans="1:9" ht="14.25" customHeight="1">
      <c r="A8232" s="7"/>
      <c r="B8232" s="8"/>
      <c r="C8232" s="8"/>
      <c r="D8232" s="8"/>
      <c r="E8232" s="8"/>
      <c r="F8232" s="8"/>
      <c r="G8232" s="8"/>
      <c r="H8232" s="8"/>
      <c r="I8232" s="8"/>
    </row>
    <row r="8233" spans="1:9" ht="14.25" customHeight="1">
      <c r="A8233" s="7"/>
      <c r="B8233" s="8"/>
      <c r="C8233" s="8"/>
      <c r="D8233" s="8"/>
      <c r="E8233" s="8"/>
      <c r="F8233" s="8"/>
      <c r="G8233" s="8"/>
      <c r="H8233" s="8"/>
      <c r="I8233" s="8"/>
    </row>
    <row r="8234" spans="1:9" ht="14.25" customHeight="1">
      <c r="A8234" s="7"/>
      <c r="B8234" s="8"/>
      <c r="C8234" s="8"/>
      <c r="D8234" s="8"/>
      <c r="E8234" s="8"/>
      <c r="F8234" s="8"/>
      <c r="G8234" s="8"/>
      <c r="H8234" s="8"/>
      <c r="I8234" s="8"/>
    </row>
    <row r="8235" spans="1:9" ht="14.25" customHeight="1">
      <c r="A8235" s="7"/>
      <c r="B8235" s="8"/>
      <c r="C8235" s="8"/>
      <c r="D8235" s="8"/>
      <c r="E8235" s="8"/>
      <c r="F8235" s="8"/>
      <c r="G8235" s="8"/>
      <c r="H8235" s="8"/>
      <c r="I8235" s="8"/>
    </row>
    <row r="8236" spans="1:9" ht="14.25" customHeight="1">
      <c r="A8236" s="7"/>
      <c r="B8236" s="8"/>
      <c r="C8236" s="8"/>
      <c r="D8236" s="8"/>
      <c r="E8236" s="8"/>
      <c r="F8236" s="8"/>
      <c r="G8236" s="8"/>
      <c r="H8236" s="8"/>
      <c r="I8236" s="8"/>
    </row>
    <row r="8237" spans="1:9" ht="14.25" customHeight="1">
      <c r="A8237" s="7"/>
      <c r="B8237" s="8"/>
      <c r="C8237" s="8"/>
      <c r="D8237" s="8"/>
      <c r="E8237" s="8"/>
      <c r="F8237" s="8"/>
      <c r="G8237" s="8"/>
      <c r="H8237" s="8"/>
      <c r="I8237" s="8"/>
    </row>
    <row r="8238" spans="1:9" ht="14.25" customHeight="1">
      <c r="A8238" s="7"/>
      <c r="B8238" s="8"/>
      <c r="C8238" s="8"/>
      <c r="D8238" s="8"/>
      <c r="E8238" s="8"/>
      <c r="F8238" s="8"/>
      <c r="G8238" s="8"/>
      <c r="H8238" s="8"/>
      <c r="I8238" s="8"/>
    </row>
    <row r="8239" spans="1:9" ht="14.25" customHeight="1">
      <c r="A8239" s="7"/>
      <c r="B8239" s="8"/>
      <c r="C8239" s="8"/>
      <c r="D8239" s="8"/>
      <c r="E8239" s="8"/>
      <c r="F8239" s="8"/>
      <c r="G8239" s="8"/>
      <c r="H8239" s="8"/>
      <c r="I8239" s="8"/>
    </row>
    <row r="8240" spans="1:9" ht="14.25" customHeight="1">
      <c r="A8240" s="7"/>
      <c r="B8240" s="8"/>
      <c r="C8240" s="8"/>
      <c r="D8240" s="8"/>
      <c r="E8240" s="8"/>
      <c r="F8240" s="8"/>
      <c r="G8240" s="8"/>
      <c r="H8240" s="8"/>
      <c r="I8240" s="8"/>
    </row>
    <row r="8241" spans="1:9" ht="14.25" customHeight="1">
      <c r="A8241" s="7"/>
      <c r="B8241" s="8"/>
      <c r="C8241" s="8"/>
      <c r="D8241" s="8"/>
      <c r="E8241" s="8"/>
      <c r="F8241" s="8"/>
      <c r="G8241" s="8"/>
      <c r="H8241" s="8"/>
      <c r="I8241" s="8"/>
    </row>
    <row r="8242" spans="1:9" ht="14.25" customHeight="1">
      <c r="A8242" s="7"/>
      <c r="B8242" s="8"/>
      <c r="C8242" s="8"/>
      <c r="D8242" s="8"/>
      <c r="E8242" s="8"/>
      <c r="F8242" s="8"/>
      <c r="G8242" s="8"/>
      <c r="H8242" s="8"/>
      <c r="I8242" s="8"/>
    </row>
    <row r="8243" spans="1:9" ht="14.25" customHeight="1">
      <c r="A8243" s="7"/>
      <c r="B8243" s="8"/>
      <c r="C8243" s="8"/>
      <c r="D8243" s="8"/>
      <c r="E8243" s="8"/>
      <c r="F8243" s="8"/>
      <c r="G8243" s="8"/>
      <c r="H8243" s="8"/>
      <c r="I8243" s="8"/>
    </row>
    <row r="8244" spans="1:9" ht="14.25" customHeight="1">
      <c r="A8244" s="7"/>
      <c r="B8244" s="8"/>
      <c r="C8244" s="8"/>
      <c r="D8244" s="8"/>
      <c r="E8244" s="8"/>
      <c r="F8244" s="8"/>
      <c r="G8244" s="8"/>
      <c r="H8244" s="8"/>
      <c r="I8244" s="8"/>
    </row>
    <row r="8245" spans="1:9" ht="14.25" customHeight="1">
      <c r="A8245" s="7"/>
      <c r="B8245" s="8"/>
      <c r="C8245" s="8"/>
      <c r="D8245" s="8"/>
      <c r="E8245" s="8"/>
      <c r="F8245" s="8"/>
      <c r="G8245" s="8"/>
      <c r="H8245" s="8"/>
      <c r="I8245" s="8"/>
    </row>
    <row r="8246" spans="1:9" ht="14.25" customHeight="1">
      <c r="A8246" s="7"/>
      <c r="B8246" s="8"/>
      <c r="C8246" s="8"/>
      <c r="D8246" s="8"/>
      <c r="E8246" s="8"/>
      <c r="F8246" s="8"/>
      <c r="G8246" s="8"/>
      <c r="H8246" s="8"/>
      <c r="I8246" s="8"/>
    </row>
    <row r="8247" spans="1:9" ht="14.25" customHeight="1">
      <c r="A8247" s="7"/>
      <c r="B8247" s="8"/>
      <c r="C8247" s="8"/>
      <c r="D8247" s="8"/>
      <c r="E8247" s="8"/>
      <c r="F8247" s="8"/>
      <c r="G8247" s="8"/>
      <c r="H8247" s="8"/>
      <c r="I8247" s="8"/>
    </row>
    <row r="8248" spans="1:9" ht="14.25" customHeight="1">
      <c r="A8248" s="7"/>
      <c r="B8248" s="8"/>
      <c r="C8248" s="8"/>
      <c r="D8248" s="8"/>
      <c r="E8248" s="8"/>
      <c r="F8248" s="8"/>
      <c r="G8248" s="8"/>
      <c r="H8248" s="8"/>
      <c r="I8248" s="8"/>
    </row>
    <row r="8249" spans="1:9" ht="14.25" customHeight="1">
      <c r="A8249" s="7"/>
      <c r="B8249" s="8"/>
      <c r="C8249" s="8"/>
      <c r="D8249" s="8"/>
      <c r="E8249" s="8"/>
      <c r="F8249" s="8"/>
      <c r="G8249" s="8"/>
      <c r="H8249" s="8"/>
      <c r="I8249" s="8"/>
    </row>
    <row r="8250" spans="1:9" ht="14.25" customHeight="1">
      <c r="A8250" s="7"/>
      <c r="B8250" s="8"/>
      <c r="C8250" s="8"/>
      <c r="D8250" s="8"/>
      <c r="E8250" s="8"/>
      <c r="F8250" s="8"/>
      <c r="G8250" s="8"/>
      <c r="H8250" s="8"/>
      <c r="I8250" s="8"/>
    </row>
    <row r="8251" spans="1:9" ht="14.25" customHeight="1">
      <c r="A8251" s="7"/>
      <c r="B8251" s="8"/>
      <c r="C8251" s="8"/>
      <c r="D8251" s="8"/>
      <c r="E8251" s="8"/>
      <c r="F8251" s="8"/>
      <c r="G8251" s="8"/>
      <c r="H8251" s="8"/>
      <c r="I8251" s="8"/>
    </row>
    <row r="8252" spans="1:9" ht="14.25" customHeight="1">
      <c r="A8252" s="7"/>
      <c r="B8252" s="8"/>
      <c r="C8252" s="8"/>
      <c r="D8252" s="8"/>
      <c r="E8252" s="8"/>
      <c r="F8252" s="8"/>
      <c r="G8252" s="8"/>
      <c r="H8252" s="8"/>
      <c r="I8252" s="8"/>
    </row>
    <row r="8253" spans="1:9" ht="14.25" customHeight="1">
      <c r="A8253" s="7"/>
      <c r="B8253" s="8"/>
      <c r="C8253" s="8"/>
      <c r="D8253" s="8"/>
      <c r="E8253" s="8"/>
      <c r="F8253" s="8"/>
      <c r="G8253" s="8"/>
      <c r="H8253" s="8"/>
      <c r="I8253" s="8"/>
    </row>
    <row r="8254" spans="1:9" ht="14.25" customHeight="1">
      <c r="A8254" s="7"/>
      <c r="B8254" s="8"/>
      <c r="C8254" s="8"/>
      <c r="D8254" s="8"/>
      <c r="E8254" s="8"/>
      <c r="F8254" s="8"/>
      <c r="G8254" s="8"/>
      <c r="H8254" s="8"/>
      <c r="I8254" s="8"/>
    </row>
    <row r="8255" spans="1:9" ht="14.25" customHeight="1">
      <c r="A8255" s="7"/>
      <c r="B8255" s="8"/>
      <c r="C8255" s="8"/>
      <c r="D8255" s="8"/>
      <c r="E8255" s="8"/>
      <c r="F8255" s="8"/>
      <c r="G8255" s="8"/>
      <c r="H8255" s="8"/>
      <c r="I8255" s="8"/>
    </row>
    <row r="8256" spans="1:9" ht="14.25" customHeight="1">
      <c r="A8256" s="7"/>
      <c r="B8256" s="8"/>
      <c r="C8256" s="8"/>
      <c r="D8256" s="8"/>
      <c r="E8256" s="8"/>
      <c r="F8256" s="8"/>
      <c r="G8256" s="8"/>
      <c r="H8256" s="8"/>
      <c r="I8256" s="8"/>
    </row>
    <row r="8257" spans="1:9" ht="14.25" customHeight="1">
      <c r="A8257" s="7"/>
      <c r="B8257" s="8"/>
      <c r="C8257" s="8"/>
      <c r="D8257" s="8"/>
      <c r="E8257" s="8"/>
      <c r="F8257" s="8"/>
      <c r="G8257" s="8"/>
      <c r="H8257" s="8"/>
      <c r="I8257" s="8"/>
    </row>
    <row r="8258" spans="1:9" ht="14.25" customHeight="1">
      <c r="A8258" s="7"/>
      <c r="B8258" s="8"/>
      <c r="C8258" s="8"/>
      <c r="D8258" s="8"/>
      <c r="E8258" s="8"/>
      <c r="F8258" s="8"/>
      <c r="G8258" s="8"/>
      <c r="H8258" s="8"/>
      <c r="I8258" s="8"/>
    </row>
    <row r="8259" spans="1:9" ht="14.25" customHeight="1">
      <c r="A8259" s="7"/>
      <c r="B8259" s="8"/>
      <c r="C8259" s="8"/>
      <c r="D8259" s="8"/>
      <c r="E8259" s="8"/>
      <c r="F8259" s="8"/>
      <c r="G8259" s="8"/>
      <c r="H8259" s="8"/>
      <c r="I8259" s="8"/>
    </row>
    <row r="8260" spans="1:9" ht="14.25" customHeight="1">
      <c r="A8260" s="7"/>
      <c r="B8260" s="8"/>
      <c r="C8260" s="8"/>
      <c r="D8260" s="8"/>
      <c r="E8260" s="8"/>
      <c r="F8260" s="8"/>
      <c r="G8260" s="8"/>
      <c r="H8260" s="8"/>
      <c r="I8260" s="8"/>
    </row>
    <row r="8261" spans="1:9" ht="14.25" customHeight="1">
      <c r="A8261" s="7"/>
      <c r="B8261" s="8"/>
      <c r="C8261" s="8"/>
      <c r="D8261" s="8"/>
      <c r="E8261" s="8"/>
      <c r="F8261" s="8"/>
      <c r="G8261" s="8"/>
      <c r="H8261" s="8"/>
      <c r="I8261" s="8"/>
    </row>
    <row r="8262" spans="1:9" ht="14.25" customHeight="1">
      <c r="A8262" s="7"/>
      <c r="B8262" s="8"/>
      <c r="C8262" s="8"/>
      <c r="D8262" s="8"/>
      <c r="E8262" s="8"/>
      <c r="F8262" s="8"/>
      <c r="G8262" s="8"/>
      <c r="H8262" s="8"/>
      <c r="I8262" s="8"/>
    </row>
    <row r="8263" spans="1:9" ht="14.25" customHeight="1">
      <c r="A8263" s="7"/>
      <c r="B8263" s="8"/>
      <c r="C8263" s="8"/>
      <c r="D8263" s="8"/>
      <c r="E8263" s="8"/>
      <c r="F8263" s="8"/>
      <c r="G8263" s="8"/>
      <c r="H8263" s="8"/>
      <c r="I8263" s="8"/>
    </row>
    <row r="8264" spans="1:9" ht="14.25" customHeight="1">
      <c r="A8264" s="7"/>
      <c r="B8264" s="8"/>
      <c r="C8264" s="8"/>
      <c r="D8264" s="8"/>
      <c r="E8264" s="8"/>
      <c r="F8264" s="8"/>
      <c r="G8264" s="8"/>
      <c r="H8264" s="8"/>
      <c r="I8264" s="8"/>
    </row>
    <row r="8265" spans="1:9" ht="14.25" customHeight="1">
      <c r="A8265" s="7"/>
      <c r="B8265" s="8"/>
      <c r="C8265" s="8"/>
      <c r="D8265" s="8"/>
      <c r="E8265" s="8"/>
      <c r="F8265" s="8"/>
      <c r="G8265" s="8"/>
      <c r="H8265" s="8"/>
      <c r="I8265" s="8"/>
    </row>
    <row r="8266" spans="1:9" ht="14.25" customHeight="1">
      <c r="A8266" s="7"/>
      <c r="B8266" s="8"/>
      <c r="C8266" s="8"/>
      <c r="D8266" s="8"/>
      <c r="E8266" s="8"/>
      <c r="F8266" s="8"/>
      <c r="G8266" s="8"/>
      <c r="H8266" s="8"/>
      <c r="I8266" s="8"/>
    </row>
    <row r="8267" spans="1:9" ht="14.25" customHeight="1">
      <c r="A8267" s="7"/>
      <c r="B8267" s="8"/>
      <c r="C8267" s="8"/>
      <c r="D8267" s="8"/>
      <c r="E8267" s="8"/>
      <c r="F8267" s="8"/>
      <c r="G8267" s="8"/>
      <c r="H8267" s="8"/>
      <c r="I8267" s="8"/>
    </row>
    <row r="8268" spans="1:9" ht="14.25" customHeight="1">
      <c r="A8268" s="7"/>
      <c r="B8268" s="8"/>
      <c r="C8268" s="8"/>
      <c r="D8268" s="8"/>
      <c r="E8268" s="8"/>
      <c r="F8268" s="8"/>
      <c r="G8268" s="8"/>
      <c r="H8268" s="8"/>
      <c r="I8268" s="8"/>
    </row>
    <row r="8269" spans="1:9" ht="14.25" customHeight="1">
      <c r="A8269" s="7"/>
      <c r="B8269" s="8"/>
      <c r="C8269" s="8"/>
      <c r="D8269" s="8"/>
      <c r="E8269" s="8"/>
      <c r="F8269" s="8"/>
      <c r="G8269" s="8"/>
      <c r="H8269" s="8"/>
      <c r="I8269" s="8"/>
    </row>
    <row r="8270" spans="1:9" ht="14.25" customHeight="1">
      <c r="A8270" s="7"/>
      <c r="B8270" s="8"/>
      <c r="C8270" s="8"/>
      <c r="D8270" s="8"/>
      <c r="E8270" s="8"/>
      <c r="F8270" s="8"/>
      <c r="G8270" s="8"/>
      <c r="H8270" s="8"/>
      <c r="I8270" s="8"/>
    </row>
    <row r="8271" spans="1:9" ht="14.25" customHeight="1">
      <c r="A8271" s="7"/>
      <c r="B8271" s="8"/>
      <c r="C8271" s="8"/>
      <c r="D8271" s="8"/>
      <c r="E8271" s="8"/>
      <c r="F8271" s="8"/>
      <c r="G8271" s="8"/>
      <c r="H8271" s="8"/>
      <c r="I8271" s="8"/>
    </row>
    <row r="8272" spans="1:9" ht="14.25" customHeight="1">
      <c r="A8272" s="7"/>
      <c r="B8272" s="8"/>
      <c r="C8272" s="8"/>
      <c r="D8272" s="8"/>
      <c r="E8272" s="8"/>
      <c r="F8272" s="8"/>
      <c r="G8272" s="8"/>
      <c r="H8272" s="8"/>
      <c r="I8272" s="8"/>
    </row>
    <row r="8273" spans="1:9" ht="14.25" customHeight="1">
      <c r="A8273" s="7"/>
      <c r="B8273" s="8"/>
      <c r="C8273" s="8"/>
      <c r="D8273" s="8"/>
      <c r="E8273" s="8"/>
      <c r="F8273" s="8"/>
      <c r="G8273" s="8"/>
      <c r="H8273" s="8"/>
      <c r="I8273" s="8"/>
    </row>
    <row r="8274" spans="1:9" ht="14.25" customHeight="1">
      <c r="A8274" s="7"/>
      <c r="B8274" s="8"/>
      <c r="C8274" s="8"/>
      <c r="D8274" s="8"/>
      <c r="E8274" s="8"/>
      <c r="F8274" s="8"/>
      <c r="G8274" s="8"/>
      <c r="H8274" s="8"/>
      <c r="I8274" s="8"/>
    </row>
    <row r="8275" spans="1:9" ht="14.25" customHeight="1">
      <c r="A8275" s="7"/>
      <c r="B8275" s="8"/>
      <c r="C8275" s="8"/>
      <c r="D8275" s="8"/>
      <c r="E8275" s="8"/>
      <c r="F8275" s="8"/>
      <c r="G8275" s="8"/>
      <c r="H8275" s="8"/>
      <c r="I8275" s="8"/>
    </row>
    <row r="8276" spans="1:9" ht="14.25" customHeight="1">
      <c r="A8276" s="7"/>
      <c r="B8276" s="8"/>
      <c r="C8276" s="8"/>
      <c r="D8276" s="8"/>
      <c r="E8276" s="8"/>
      <c r="F8276" s="8"/>
      <c r="G8276" s="8"/>
      <c r="H8276" s="8"/>
      <c r="I8276" s="8"/>
    </row>
    <row r="8277" spans="1:9" ht="14.25" customHeight="1">
      <c r="A8277" s="7"/>
      <c r="B8277" s="8"/>
      <c r="C8277" s="8"/>
      <c r="D8277" s="8"/>
      <c r="E8277" s="8"/>
      <c r="F8277" s="8"/>
      <c r="G8277" s="8"/>
      <c r="H8277" s="8"/>
      <c r="I8277" s="8"/>
    </row>
    <row r="8278" spans="1:9" ht="14.25" customHeight="1">
      <c r="A8278" s="7"/>
      <c r="B8278" s="8"/>
      <c r="C8278" s="8"/>
      <c r="D8278" s="8"/>
      <c r="E8278" s="8"/>
      <c r="F8278" s="8"/>
      <c r="G8278" s="8"/>
      <c r="H8278" s="8"/>
      <c r="I8278" s="8"/>
    </row>
    <row r="8279" spans="1:9" ht="14.25" customHeight="1">
      <c r="A8279" s="7"/>
      <c r="B8279" s="8"/>
      <c r="C8279" s="8"/>
      <c r="D8279" s="8"/>
      <c r="E8279" s="8"/>
      <c r="F8279" s="8"/>
      <c r="G8279" s="8"/>
      <c r="H8279" s="8"/>
      <c r="I8279" s="8"/>
    </row>
    <row r="8280" spans="1:9" ht="14.25" customHeight="1">
      <c r="A8280" s="7"/>
      <c r="B8280" s="8"/>
      <c r="C8280" s="8"/>
      <c r="D8280" s="8"/>
      <c r="E8280" s="8"/>
      <c r="F8280" s="8"/>
      <c r="G8280" s="8"/>
      <c r="H8280" s="8"/>
      <c r="I8280" s="8"/>
    </row>
    <row r="8281" spans="1:9" ht="14.25" customHeight="1">
      <c r="A8281" s="7"/>
      <c r="B8281" s="8"/>
      <c r="C8281" s="8"/>
      <c r="D8281" s="8"/>
      <c r="E8281" s="8"/>
      <c r="F8281" s="8"/>
      <c r="G8281" s="8"/>
      <c r="H8281" s="8"/>
      <c r="I8281" s="8"/>
    </row>
    <row r="8282" spans="1:9" ht="14.25" customHeight="1">
      <c r="A8282" s="7"/>
      <c r="B8282" s="8"/>
      <c r="C8282" s="8"/>
      <c r="D8282" s="8"/>
      <c r="E8282" s="8"/>
      <c r="F8282" s="8"/>
      <c r="G8282" s="8"/>
      <c r="H8282" s="8"/>
      <c r="I8282" s="8"/>
    </row>
    <row r="8283" spans="1:9" ht="14.25" customHeight="1">
      <c r="A8283" s="7"/>
      <c r="B8283" s="8"/>
      <c r="C8283" s="8"/>
      <c r="D8283" s="8"/>
      <c r="E8283" s="8"/>
      <c r="F8283" s="8"/>
      <c r="G8283" s="8"/>
      <c r="H8283" s="8"/>
      <c r="I8283" s="8"/>
    </row>
    <row r="8284" spans="1:9" ht="14.25" customHeight="1">
      <c r="A8284" s="7"/>
      <c r="B8284" s="8"/>
      <c r="C8284" s="8"/>
      <c r="D8284" s="8"/>
      <c r="E8284" s="8"/>
      <c r="F8284" s="8"/>
      <c r="G8284" s="8"/>
      <c r="H8284" s="8"/>
      <c r="I8284" s="8"/>
    </row>
    <row r="8285" spans="1:9" ht="14.25" customHeight="1">
      <c r="A8285" s="7"/>
      <c r="B8285" s="8"/>
      <c r="C8285" s="8"/>
      <c r="D8285" s="8"/>
      <c r="E8285" s="8"/>
      <c r="F8285" s="8"/>
      <c r="G8285" s="8"/>
      <c r="H8285" s="8"/>
      <c r="I8285" s="8"/>
    </row>
    <row r="8286" spans="1:9" ht="14.25" customHeight="1">
      <c r="A8286" s="7"/>
      <c r="B8286" s="8"/>
      <c r="C8286" s="8"/>
      <c r="D8286" s="8"/>
      <c r="E8286" s="8"/>
      <c r="F8286" s="8"/>
      <c r="G8286" s="8"/>
      <c r="H8286" s="8"/>
      <c r="I8286" s="8"/>
    </row>
    <row r="8287" spans="1:9" ht="14.25" customHeight="1">
      <c r="A8287" s="7"/>
      <c r="B8287" s="8"/>
      <c r="C8287" s="8"/>
      <c r="D8287" s="8"/>
      <c r="E8287" s="8"/>
      <c r="F8287" s="8"/>
      <c r="G8287" s="8"/>
      <c r="H8287" s="8"/>
      <c r="I8287" s="8"/>
    </row>
    <row r="8288" spans="1:9" ht="14.25" customHeight="1">
      <c r="A8288" s="7"/>
      <c r="B8288" s="8"/>
      <c r="C8288" s="8"/>
      <c r="D8288" s="8"/>
      <c r="E8288" s="8"/>
      <c r="F8288" s="8"/>
      <c r="G8288" s="8"/>
      <c r="H8288" s="8"/>
      <c r="I8288" s="8"/>
    </row>
    <row r="8289" spans="1:9" ht="14.25" customHeight="1">
      <c r="A8289" s="7"/>
      <c r="B8289" s="8"/>
      <c r="C8289" s="8"/>
      <c r="D8289" s="8"/>
      <c r="E8289" s="8"/>
      <c r="F8289" s="8"/>
      <c r="G8289" s="8"/>
      <c r="H8289" s="8"/>
      <c r="I8289" s="8"/>
    </row>
    <row r="8290" spans="1:9" ht="14.25" customHeight="1">
      <c r="A8290" s="7"/>
      <c r="B8290" s="8"/>
      <c r="C8290" s="8"/>
      <c r="D8290" s="8"/>
      <c r="E8290" s="8"/>
      <c r="F8290" s="8"/>
      <c r="G8290" s="8"/>
      <c r="H8290" s="8"/>
      <c r="I8290" s="8"/>
    </row>
    <row r="8291" spans="1:9" ht="14.25" customHeight="1">
      <c r="A8291" s="7"/>
      <c r="B8291" s="8"/>
      <c r="C8291" s="8"/>
      <c r="D8291" s="8"/>
      <c r="E8291" s="8"/>
      <c r="F8291" s="8"/>
      <c r="G8291" s="8"/>
      <c r="H8291" s="8"/>
      <c r="I8291" s="8"/>
    </row>
    <row r="8292" spans="1:9" ht="14.25" customHeight="1">
      <c r="A8292" s="7"/>
      <c r="B8292" s="8"/>
      <c r="C8292" s="8"/>
      <c r="D8292" s="8"/>
      <c r="E8292" s="8"/>
      <c r="F8292" s="8"/>
      <c r="G8292" s="8"/>
      <c r="H8292" s="8"/>
      <c r="I8292" s="8"/>
    </row>
    <row r="8293" spans="1:9" ht="14.25" customHeight="1">
      <c r="A8293" s="7"/>
      <c r="B8293" s="8"/>
      <c r="C8293" s="8"/>
      <c r="D8293" s="8"/>
      <c r="E8293" s="8"/>
      <c r="F8293" s="8"/>
      <c r="G8293" s="8"/>
      <c r="H8293" s="8"/>
      <c r="I8293" s="8"/>
    </row>
    <row r="8294" spans="1:9" ht="14.25" customHeight="1">
      <c r="A8294" s="7"/>
      <c r="B8294" s="8"/>
      <c r="C8294" s="8"/>
      <c r="D8294" s="8"/>
      <c r="E8294" s="8"/>
      <c r="F8294" s="8"/>
      <c r="G8294" s="8"/>
      <c r="H8294" s="8"/>
      <c r="I8294" s="8"/>
    </row>
    <row r="8295" spans="1:9" ht="14.25" customHeight="1">
      <c r="A8295" s="7"/>
      <c r="B8295" s="8"/>
      <c r="C8295" s="8"/>
      <c r="D8295" s="8"/>
      <c r="E8295" s="8"/>
      <c r="F8295" s="8"/>
      <c r="G8295" s="8"/>
      <c r="H8295" s="8"/>
      <c r="I8295" s="8"/>
    </row>
    <row r="8296" spans="1:9" ht="14.25" customHeight="1">
      <c r="A8296" s="7"/>
      <c r="B8296" s="8"/>
      <c r="C8296" s="8"/>
      <c r="D8296" s="8"/>
      <c r="E8296" s="8"/>
      <c r="F8296" s="8"/>
      <c r="G8296" s="8"/>
      <c r="H8296" s="8"/>
      <c r="I8296" s="8"/>
    </row>
    <row r="8297" spans="1:9" ht="14.25" customHeight="1">
      <c r="A8297" s="7"/>
      <c r="B8297" s="8"/>
      <c r="C8297" s="8"/>
      <c r="D8297" s="8"/>
      <c r="E8297" s="8"/>
      <c r="F8297" s="8"/>
      <c r="G8297" s="8"/>
      <c r="H8297" s="8"/>
      <c r="I8297" s="8"/>
    </row>
    <row r="8298" spans="1:9" ht="14.25" customHeight="1">
      <c r="A8298" s="7"/>
      <c r="B8298" s="8"/>
      <c r="C8298" s="8"/>
      <c r="D8298" s="8"/>
      <c r="E8298" s="8"/>
      <c r="F8298" s="8"/>
      <c r="G8298" s="8"/>
      <c r="H8298" s="8"/>
      <c r="I8298" s="8"/>
    </row>
    <row r="8299" spans="1:9" ht="14.25" customHeight="1">
      <c r="A8299" s="7"/>
      <c r="B8299" s="8"/>
      <c r="C8299" s="8"/>
      <c r="D8299" s="8"/>
      <c r="E8299" s="8"/>
      <c r="F8299" s="8"/>
      <c r="G8299" s="8"/>
      <c r="H8299" s="8"/>
      <c r="I8299" s="8"/>
    </row>
    <row r="8300" spans="1:9" ht="14.25" customHeight="1">
      <c r="A8300" s="7"/>
      <c r="B8300" s="8"/>
      <c r="C8300" s="8"/>
      <c r="D8300" s="8"/>
      <c r="E8300" s="8"/>
      <c r="F8300" s="8"/>
      <c r="G8300" s="8"/>
      <c r="H8300" s="8"/>
      <c r="I8300" s="8"/>
    </row>
    <row r="8301" spans="1:9" ht="14.25" customHeight="1">
      <c r="A8301" s="7"/>
      <c r="B8301" s="8"/>
      <c r="C8301" s="8"/>
      <c r="D8301" s="8"/>
      <c r="E8301" s="8"/>
      <c r="F8301" s="8"/>
      <c r="G8301" s="8"/>
      <c r="H8301" s="8"/>
      <c r="I8301" s="8"/>
    </row>
    <row r="8302" spans="1:9" ht="14.25" customHeight="1">
      <c r="A8302" s="7"/>
      <c r="B8302" s="8"/>
      <c r="C8302" s="8"/>
      <c r="D8302" s="8"/>
      <c r="E8302" s="8"/>
      <c r="F8302" s="8"/>
      <c r="G8302" s="8"/>
      <c r="H8302" s="8"/>
      <c r="I8302" s="8"/>
    </row>
    <row r="8303" spans="1:9" ht="14.25" customHeight="1">
      <c r="A8303" s="7"/>
      <c r="B8303" s="8"/>
      <c r="C8303" s="8"/>
      <c r="D8303" s="8"/>
      <c r="E8303" s="8"/>
      <c r="F8303" s="8"/>
      <c r="G8303" s="8"/>
      <c r="H8303" s="8"/>
      <c r="I8303" s="8"/>
    </row>
    <row r="8304" spans="1:9" ht="14.25" customHeight="1">
      <c r="A8304" s="7"/>
      <c r="B8304" s="8"/>
      <c r="C8304" s="8"/>
      <c r="D8304" s="8"/>
      <c r="E8304" s="8"/>
      <c r="F8304" s="8"/>
      <c r="G8304" s="8"/>
      <c r="H8304" s="8"/>
      <c r="I8304" s="8"/>
    </row>
    <row r="8305" spans="1:9" ht="14.25" customHeight="1">
      <c r="A8305" s="7"/>
      <c r="B8305" s="8"/>
      <c r="C8305" s="8"/>
      <c r="D8305" s="8"/>
      <c r="E8305" s="8"/>
      <c r="F8305" s="8"/>
      <c r="G8305" s="8"/>
      <c r="H8305" s="8"/>
      <c r="I8305" s="8"/>
    </row>
    <row r="8306" spans="1:9" ht="14.25" customHeight="1">
      <c r="A8306" s="7"/>
      <c r="B8306" s="8"/>
      <c r="C8306" s="8"/>
      <c r="D8306" s="8"/>
      <c r="E8306" s="8"/>
      <c r="F8306" s="8"/>
      <c r="G8306" s="8"/>
      <c r="H8306" s="8"/>
      <c r="I8306" s="8"/>
    </row>
    <row r="8307" spans="1:9" ht="14.25" customHeight="1">
      <c r="A8307" s="7"/>
      <c r="B8307" s="8"/>
      <c r="C8307" s="8"/>
      <c r="D8307" s="8"/>
      <c r="E8307" s="8"/>
      <c r="F8307" s="8"/>
      <c r="G8307" s="8"/>
      <c r="H8307" s="8"/>
      <c r="I8307" s="8"/>
    </row>
    <row r="8308" spans="1:9" ht="14.25" customHeight="1">
      <c r="A8308" s="7"/>
      <c r="B8308" s="8"/>
      <c r="C8308" s="8"/>
      <c r="D8308" s="8"/>
      <c r="E8308" s="8"/>
      <c r="F8308" s="8"/>
      <c r="G8308" s="8"/>
      <c r="H8308" s="8"/>
      <c r="I8308" s="8"/>
    </row>
    <row r="8309" spans="1:9" ht="14.25" customHeight="1">
      <c r="A8309" s="7"/>
      <c r="B8309" s="8"/>
      <c r="C8309" s="8"/>
      <c r="D8309" s="8"/>
      <c r="E8309" s="8"/>
      <c r="F8309" s="8"/>
      <c r="G8309" s="8"/>
      <c r="H8309" s="8"/>
      <c r="I8309" s="8"/>
    </row>
    <row r="8310" spans="1:9" ht="14.25" customHeight="1">
      <c r="A8310" s="7"/>
      <c r="B8310" s="8"/>
      <c r="C8310" s="8"/>
      <c r="D8310" s="8"/>
      <c r="E8310" s="8"/>
      <c r="F8310" s="8"/>
      <c r="G8310" s="8"/>
      <c r="H8310" s="8"/>
      <c r="I8310" s="8"/>
    </row>
    <row r="8311" spans="1:9" ht="14.25" customHeight="1">
      <c r="A8311" s="7"/>
      <c r="B8311" s="8"/>
      <c r="C8311" s="8"/>
      <c r="D8311" s="8"/>
      <c r="E8311" s="8"/>
      <c r="F8311" s="8"/>
      <c r="G8311" s="8"/>
      <c r="H8311" s="8"/>
      <c r="I8311" s="8"/>
    </row>
    <row r="8312" spans="1:9" ht="14.25" customHeight="1">
      <c r="A8312" s="7"/>
      <c r="B8312" s="8"/>
      <c r="C8312" s="8"/>
      <c r="D8312" s="8"/>
      <c r="E8312" s="8"/>
      <c r="F8312" s="8"/>
      <c r="G8312" s="8"/>
      <c r="H8312" s="8"/>
      <c r="I8312" s="8"/>
    </row>
    <row r="8313" spans="1:9" ht="14.25" customHeight="1">
      <c r="A8313" s="7"/>
      <c r="B8313" s="8"/>
      <c r="C8313" s="8"/>
      <c r="D8313" s="8"/>
      <c r="E8313" s="8"/>
      <c r="F8313" s="8"/>
      <c r="G8313" s="8"/>
      <c r="H8313" s="8"/>
      <c r="I8313" s="8"/>
    </row>
    <row r="8314" spans="1:9" ht="14.25" customHeight="1">
      <c r="A8314" s="7"/>
      <c r="B8314" s="8"/>
      <c r="C8314" s="8"/>
      <c r="D8314" s="8"/>
      <c r="E8314" s="8"/>
      <c r="F8314" s="8"/>
      <c r="G8314" s="8"/>
      <c r="H8314" s="8"/>
      <c r="I8314" s="8"/>
    </row>
    <row r="8315" spans="1:9" ht="14.25" customHeight="1">
      <c r="A8315" s="7"/>
      <c r="B8315" s="8"/>
      <c r="C8315" s="8"/>
      <c r="D8315" s="8"/>
      <c r="E8315" s="8"/>
      <c r="F8315" s="8"/>
      <c r="G8315" s="8"/>
      <c r="H8315" s="8"/>
      <c r="I8315" s="8"/>
    </row>
    <row r="8316" spans="1:9" ht="14.25" customHeight="1">
      <c r="A8316" s="7"/>
      <c r="B8316" s="8"/>
      <c r="C8316" s="8"/>
      <c r="D8316" s="8"/>
      <c r="E8316" s="8"/>
      <c r="F8316" s="8"/>
      <c r="G8316" s="8"/>
      <c r="H8316" s="8"/>
      <c r="I8316" s="8"/>
    </row>
    <row r="8317" spans="1:9" ht="14.25" customHeight="1">
      <c r="A8317" s="7"/>
      <c r="B8317" s="8"/>
      <c r="C8317" s="8"/>
      <c r="D8317" s="8"/>
      <c r="E8317" s="8"/>
      <c r="F8317" s="8"/>
      <c r="G8317" s="8"/>
      <c r="H8317" s="8"/>
      <c r="I8317" s="8"/>
    </row>
    <row r="8318" spans="1:9" ht="14.25" customHeight="1">
      <c r="A8318" s="7"/>
      <c r="B8318" s="8"/>
      <c r="C8318" s="8"/>
      <c r="D8318" s="8"/>
      <c r="E8318" s="8"/>
      <c r="F8318" s="8"/>
      <c r="G8318" s="8"/>
      <c r="H8318" s="8"/>
      <c r="I8318" s="8"/>
    </row>
    <row r="8319" spans="1:9" ht="14.25" customHeight="1">
      <c r="A8319" s="7"/>
      <c r="B8319" s="8"/>
      <c r="C8319" s="8"/>
      <c r="D8319" s="8"/>
      <c r="E8319" s="8"/>
      <c r="F8319" s="8"/>
      <c r="G8319" s="8"/>
      <c r="H8319" s="8"/>
      <c r="I8319" s="8"/>
    </row>
    <row r="8320" spans="1:9" ht="14.25" customHeight="1">
      <c r="A8320" s="7"/>
      <c r="B8320" s="8"/>
      <c r="C8320" s="8"/>
      <c r="D8320" s="8"/>
      <c r="E8320" s="8"/>
      <c r="F8320" s="8"/>
      <c r="G8320" s="8"/>
      <c r="H8320" s="8"/>
      <c r="I8320" s="8"/>
    </row>
    <row r="8321" spans="1:9" ht="14.25" customHeight="1">
      <c r="A8321" s="7"/>
      <c r="B8321" s="8"/>
      <c r="C8321" s="8"/>
      <c r="D8321" s="8"/>
      <c r="E8321" s="8"/>
      <c r="F8321" s="8"/>
      <c r="G8321" s="8"/>
      <c r="H8321" s="8"/>
      <c r="I8321" s="8"/>
    </row>
    <row r="8322" spans="1:9" ht="14.25" customHeight="1">
      <c r="A8322" s="7"/>
      <c r="B8322" s="8"/>
      <c r="C8322" s="8"/>
      <c r="D8322" s="8"/>
      <c r="E8322" s="8"/>
      <c r="F8322" s="8"/>
      <c r="G8322" s="8"/>
      <c r="H8322" s="8"/>
      <c r="I8322" s="8"/>
    </row>
    <row r="8323" spans="1:9" ht="14.25" customHeight="1">
      <c r="A8323" s="7"/>
      <c r="B8323" s="8"/>
      <c r="C8323" s="8"/>
      <c r="D8323" s="8"/>
      <c r="E8323" s="8"/>
      <c r="F8323" s="8"/>
      <c r="G8323" s="8"/>
      <c r="H8323" s="8"/>
      <c r="I8323" s="8"/>
    </row>
    <row r="8324" spans="1:9" ht="14.25" customHeight="1">
      <c r="A8324" s="7"/>
      <c r="B8324" s="8"/>
      <c r="C8324" s="8"/>
      <c r="D8324" s="8"/>
      <c r="E8324" s="8"/>
      <c r="F8324" s="8"/>
      <c r="G8324" s="8"/>
      <c r="H8324" s="8"/>
      <c r="I8324" s="8"/>
    </row>
    <row r="8325" spans="1:9" ht="14.25" customHeight="1">
      <c r="A8325" s="7"/>
      <c r="B8325" s="8"/>
      <c r="C8325" s="8"/>
      <c r="D8325" s="8"/>
      <c r="E8325" s="8"/>
      <c r="F8325" s="8"/>
      <c r="G8325" s="8"/>
      <c r="H8325" s="8"/>
      <c r="I8325" s="8"/>
    </row>
    <row r="8326" spans="1:9" ht="14.25" customHeight="1">
      <c r="A8326" s="7"/>
      <c r="B8326" s="8"/>
      <c r="C8326" s="8"/>
      <c r="D8326" s="8"/>
      <c r="E8326" s="8"/>
      <c r="F8326" s="8"/>
      <c r="G8326" s="8"/>
      <c r="H8326" s="8"/>
      <c r="I8326" s="8"/>
    </row>
    <row r="8327" spans="1:9" ht="14.25" customHeight="1">
      <c r="A8327" s="7"/>
      <c r="B8327" s="8"/>
      <c r="C8327" s="8"/>
      <c r="D8327" s="8"/>
      <c r="E8327" s="8"/>
      <c r="F8327" s="8"/>
      <c r="G8327" s="8"/>
      <c r="H8327" s="8"/>
      <c r="I8327" s="8"/>
    </row>
    <row r="8328" spans="1:9" ht="14.25" customHeight="1">
      <c r="A8328" s="7"/>
      <c r="B8328" s="8"/>
      <c r="C8328" s="8"/>
      <c r="D8328" s="8"/>
      <c r="E8328" s="8"/>
      <c r="F8328" s="8"/>
      <c r="G8328" s="8"/>
      <c r="H8328" s="8"/>
      <c r="I8328" s="8"/>
    </row>
    <row r="8329" spans="1:9" ht="14.25" customHeight="1">
      <c r="A8329" s="7"/>
      <c r="B8329" s="8"/>
      <c r="C8329" s="8"/>
      <c r="D8329" s="8"/>
      <c r="E8329" s="8"/>
      <c r="F8329" s="8"/>
      <c r="G8329" s="8"/>
      <c r="H8329" s="8"/>
      <c r="I8329" s="8"/>
    </row>
    <row r="8330" spans="1:9" ht="14.25" customHeight="1">
      <c r="A8330" s="7"/>
      <c r="B8330" s="8"/>
      <c r="C8330" s="8"/>
      <c r="D8330" s="8"/>
      <c r="E8330" s="8"/>
      <c r="F8330" s="8"/>
      <c r="G8330" s="8"/>
      <c r="H8330" s="8"/>
      <c r="I8330" s="8"/>
    </row>
    <row r="8331" spans="1:9" ht="14.25" customHeight="1">
      <c r="A8331" s="7"/>
      <c r="B8331" s="8"/>
      <c r="C8331" s="8"/>
      <c r="D8331" s="8"/>
      <c r="E8331" s="8"/>
      <c r="F8331" s="8"/>
      <c r="G8331" s="8"/>
      <c r="H8331" s="8"/>
      <c r="I8331" s="8"/>
    </row>
    <row r="8332" spans="1:9" ht="14.25" customHeight="1">
      <c r="A8332" s="7"/>
      <c r="B8332" s="8"/>
      <c r="C8332" s="8"/>
      <c r="D8332" s="8"/>
      <c r="E8332" s="8"/>
      <c r="F8332" s="8"/>
      <c r="G8332" s="8"/>
      <c r="H8332" s="8"/>
      <c r="I8332" s="8"/>
    </row>
    <row r="8333" spans="1:9" ht="14.25" customHeight="1">
      <c r="A8333" s="7"/>
      <c r="B8333" s="8"/>
      <c r="C8333" s="8"/>
      <c r="D8333" s="8"/>
      <c r="E8333" s="8"/>
      <c r="F8333" s="8"/>
      <c r="G8333" s="8"/>
      <c r="H8333" s="8"/>
      <c r="I8333" s="8"/>
    </row>
    <row r="8334" spans="1:9" ht="14.25" customHeight="1">
      <c r="A8334" s="7"/>
      <c r="B8334" s="8"/>
      <c r="C8334" s="8"/>
      <c r="D8334" s="8"/>
      <c r="E8334" s="8"/>
      <c r="F8334" s="8"/>
      <c r="G8334" s="8"/>
      <c r="H8334" s="8"/>
      <c r="I8334" s="8"/>
    </row>
    <row r="8335" spans="1:9" ht="14.25" customHeight="1">
      <c r="A8335" s="7"/>
      <c r="B8335" s="8"/>
      <c r="C8335" s="8"/>
      <c r="D8335" s="8"/>
      <c r="E8335" s="8"/>
      <c r="F8335" s="8"/>
      <c r="G8335" s="8"/>
      <c r="H8335" s="8"/>
      <c r="I8335" s="8"/>
    </row>
    <row r="8336" spans="1:9" ht="14.25" customHeight="1">
      <c r="A8336" s="7"/>
      <c r="B8336" s="8"/>
      <c r="C8336" s="8"/>
      <c r="D8336" s="8"/>
      <c r="E8336" s="8"/>
      <c r="F8336" s="8"/>
      <c r="G8336" s="8"/>
      <c r="H8336" s="8"/>
      <c r="I8336" s="8"/>
    </row>
    <row r="8337" spans="1:9" ht="14.25" customHeight="1">
      <c r="A8337" s="7"/>
      <c r="B8337" s="8"/>
      <c r="C8337" s="8"/>
      <c r="D8337" s="8"/>
      <c r="E8337" s="8"/>
      <c r="F8337" s="8"/>
      <c r="G8337" s="8"/>
      <c r="H8337" s="8"/>
      <c r="I8337" s="8"/>
    </row>
    <row r="8338" spans="1:9" ht="14.25" customHeight="1">
      <c r="A8338" s="7"/>
      <c r="B8338" s="8"/>
      <c r="C8338" s="8"/>
      <c r="D8338" s="8"/>
      <c r="E8338" s="8"/>
      <c r="F8338" s="8"/>
      <c r="G8338" s="8"/>
      <c r="H8338" s="8"/>
      <c r="I8338" s="8"/>
    </row>
    <row r="8339" spans="1:9" ht="14.25" customHeight="1">
      <c r="A8339" s="7"/>
      <c r="B8339" s="8"/>
      <c r="C8339" s="8"/>
      <c r="D8339" s="8"/>
      <c r="E8339" s="8"/>
      <c r="F8339" s="8"/>
      <c r="G8339" s="8"/>
      <c r="H8339" s="8"/>
      <c r="I8339" s="8"/>
    </row>
    <row r="8340" spans="1:9" ht="14.25" customHeight="1">
      <c r="A8340" s="7"/>
      <c r="B8340" s="8"/>
      <c r="C8340" s="8"/>
      <c r="D8340" s="8"/>
      <c r="E8340" s="8"/>
      <c r="F8340" s="8"/>
      <c r="G8340" s="8"/>
      <c r="H8340" s="8"/>
      <c r="I8340" s="8"/>
    </row>
    <row r="8341" spans="1:9" ht="14.25" customHeight="1">
      <c r="A8341" s="7"/>
      <c r="B8341" s="8"/>
      <c r="C8341" s="8"/>
      <c r="D8341" s="8"/>
      <c r="E8341" s="8"/>
      <c r="F8341" s="8"/>
      <c r="G8341" s="8"/>
      <c r="H8341" s="8"/>
      <c r="I8341" s="8"/>
    </row>
    <row r="8342" spans="1:9" ht="14.25" customHeight="1">
      <c r="A8342" s="7"/>
      <c r="B8342" s="8"/>
      <c r="C8342" s="8"/>
      <c r="D8342" s="8"/>
      <c r="E8342" s="8"/>
      <c r="F8342" s="8"/>
      <c r="G8342" s="8"/>
      <c r="H8342" s="8"/>
      <c r="I8342" s="8"/>
    </row>
    <row r="8343" spans="1:9" ht="14.25" customHeight="1">
      <c r="A8343" s="7"/>
      <c r="B8343" s="8"/>
      <c r="C8343" s="8"/>
      <c r="D8343" s="8"/>
      <c r="E8343" s="8"/>
      <c r="F8343" s="8"/>
      <c r="G8343" s="8"/>
      <c r="H8343" s="8"/>
      <c r="I8343" s="8"/>
    </row>
    <row r="8344" spans="1:9" ht="14.25" customHeight="1">
      <c r="A8344" s="7"/>
      <c r="B8344" s="8"/>
      <c r="C8344" s="8"/>
      <c r="D8344" s="8"/>
      <c r="E8344" s="8"/>
      <c r="F8344" s="8"/>
      <c r="G8344" s="8"/>
      <c r="H8344" s="8"/>
      <c r="I8344" s="8"/>
    </row>
    <row r="8345" spans="1:9" ht="14.25" customHeight="1">
      <c r="A8345" s="7"/>
      <c r="B8345" s="8"/>
      <c r="C8345" s="8"/>
      <c r="D8345" s="8"/>
      <c r="E8345" s="8"/>
      <c r="F8345" s="8"/>
      <c r="G8345" s="8"/>
      <c r="H8345" s="8"/>
      <c r="I8345" s="8"/>
    </row>
    <row r="8346" spans="1:9" ht="14.25" customHeight="1">
      <c r="A8346" s="7"/>
      <c r="B8346" s="8"/>
      <c r="C8346" s="8"/>
      <c r="D8346" s="8"/>
      <c r="E8346" s="8"/>
      <c r="F8346" s="8"/>
      <c r="G8346" s="8"/>
      <c r="H8346" s="8"/>
      <c r="I8346" s="8"/>
    </row>
    <row r="8347" spans="1:9" ht="14.25" customHeight="1">
      <c r="A8347" s="7"/>
      <c r="B8347" s="8"/>
      <c r="C8347" s="8"/>
      <c r="D8347" s="8"/>
      <c r="E8347" s="8"/>
      <c r="F8347" s="8"/>
      <c r="G8347" s="8"/>
      <c r="H8347" s="8"/>
      <c r="I8347" s="8"/>
    </row>
    <row r="8348" spans="1:9" ht="14.25" customHeight="1">
      <c r="A8348" s="7"/>
      <c r="B8348" s="8"/>
      <c r="C8348" s="8"/>
      <c r="D8348" s="8"/>
      <c r="E8348" s="8"/>
      <c r="F8348" s="8"/>
      <c r="G8348" s="8"/>
      <c r="H8348" s="8"/>
      <c r="I8348" s="8"/>
    </row>
    <row r="8349" spans="1:9" ht="14.25" customHeight="1">
      <c r="A8349" s="7"/>
      <c r="B8349" s="8"/>
      <c r="C8349" s="8"/>
      <c r="D8349" s="8"/>
      <c r="E8349" s="8"/>
      <c r="F8349" s="8"/>
      <c r="G8349" s="8"/>
      <c r="H8349" s="8"/>
      <c r="I8349" s="8"/>
    </row>
    <row r="8350" spans="1:9" ht="14.25" customHeight="1">
      <c r="A8350" s="7"/>
      <c r="B8350" s="8"/>
      <c r="C8350" s="8"/>
      <c r="D8350" s="8"/>
      <c r="E8350" s="8"/>
      <c r="F8350" s="8"/>
      <c r="G8350" s="8"/>
      <c r="H8350" s="8"/>
      <c r="I8350" s="8"/>
    </row>
    <row r="8351" spans="1:9" ht="14.25" customHeight="1">
      <c r="A8351" s="7"/>
      <c r="B8351" s="8"/>
      <c r="C8351" s="8"/>
      <c r="D8351" s="8"/>
      <c r="E8351" s="8"/>
      <c r="F8351" s="8"/>
      <c r="G8351" s="8"/>
      <c r="H8351" s="8"/>
      <c r="I8351" s="8"/>
    </row>
    <row r="8352" spans="1:9" ht="14.25" customHeight="1">
      <c r="A8352" s="7"/>
      <c r="B8352" s="8"/>
      <c r="C8352" s="8"/>
      <c r="D8352" s="8"/>
      <c r="E8352" s="8"/>
      <c r="F8352" s="8"/>
      <c r="G8352" s="8"/>
      <c r="H8352" s="8"/>
      <c r="I8352" s="8"/>
    </row>
    <row r="8353" spans="1:9" ht="14.25" customHeight="1">
      <c r="A8353" s="7"/>
      <c r="B8353" s="8"/>
      <c r="C8353" s="8"/>
      <c r="D8353" s="8"/>
      <c r="E8353" s="8"/>
      <c r="F8353" s="8"/>
      <c r="G8353" s="8"/>
      <c r="H8353" s="8"/>
      <c r="I8353" s="8"/>
    </row>
    <row r="8354" spans="1:9" ht="14.25" customHeight="1">
      <c r="A8354" s="7"/>
      <c r="B8354" s="8"/>
      <c r="C8354" s="8"/>
      <c r="D8354" s="8"/>
      <c r="E8354" s="8"/>
      <c r="F8354" s="8"/>
      <c r="G8354" s="8"/>
      <c r="H8354" s="8"/>
      <c r="I8354" s="8"/>
    </row>
    <row r="8355" spans="1:9" ht="14.25" customHeight="1">
      <c r="A8355" s="7"/>
      <c r="B8355" s="8"/>
      <c r="C8355" s="8"/>
      <c r="D8355" s="8"/>
      <c r="E8355" s="8"/>
      <c r="F8355" s="8"/>
      <c r="G8355" s="8"/>
      <c r="H8355" s="8"/>
      <c r="I8355" s="8"/>
    </row>
    <row r="8356" spans="1:9" ht="14.25" customHeight="1">
      <c r="A8356" s="7"/>
      <c r="B8356" s="8"/>
      <c r="C8356" s="8"/>
      <c r="D8356" s="8"/>
      <c r="E8356" s="8"/>
      <c r="F8356" s="8"/>
      <c r="G8356" s="8"/>
      <c r="H8356" s="8"/>
      <c r="I8356" s="8"/>
    </row>
    <row r="8357" spans="1:9" ht="14.25" customHeight="1">
      <c r="A8357" s="7"/>
      <c r="B8357" s="8"/>
      <c r="C8357" s="8"/>
      <c r="D8357" s="8"/>
      <c r="E8357" s="8"/>
      <c r="F8357" s="8"/>
      <c r="G8357" s="8"/>
      <c r="H8357" s="8"/>
      <c r="I8357" s="8"/>
    </row>
    <row r="8358" spans="1:9" ht="14.25" customHeight="1">
      <c r="A8358" s="7"/>
      <c r="B8358" s="8"/>
      <c r="C8358" s="8"/>
      <c r="D8358" s="8"/>
      <c r="E8358" s="8"/>
      <c r="F8358" s="8"/>
      <c r="G8358" s="8"/>
      <c r="H8358" s="8"/>
      <c r="I8358" s="8"/>
    </row>
    <row r="8359" spans="1:9" ht="14.25" customHeight="1">
      <c r="A8359" s="7"/>
      <c r="B8359" s="8"/>
      <c r="C8359" s="8"/>
      <c r="D8359" s="8"/>
      <c r="E8359" s="8"/>
      <c r="F8359" s="8"/>
      <c r="G8359" s="8"/>
      <c r="H8359" s="8"/>
      <c r="I8359" s="8"/>
    </row>
    <row r="8360" spans="1:9" ht="14.25" customHeight="1">
      <c r="A8360" s="7"/>
      <c r="B8360" s="8"/>
      <c r="C8360" s="8"/>
      <c r="D8360" s="8"/>
      <c r="E8360" s="8"/>
      <c r="F8360" s="8"/>
      <c r="G8360" s="8"/>
      <c r="H8360" s="8"/>
      <c r="I8360" s="8"/>
    </row>
    <row r="8361" spans="1:9" ht="14.25" customHeight="1">
      <c r="A8361" s="7"/>
      <c r="B8361" s="8"/>
      <c r="C8361" s="8"/>
      <c r="D8361" s="8"/>
      <c r="E8361" s="8"/>
      <c r="F8361" s="8"/>
      <c r="G8361" s="8"/>
      <c r="H8361" s="8"/>
      <c r="I8361" s="8"/>
    </row>
    <row r="8362" spans="1:9" ht="14.25" customHeight="1">
      <c r="A8362" s="7"/>
      <c r="B8362" s="8"/>
      <c r="C8362" s="8"/>
      <c r="D8362" s="8"/>
      <c r="E8362" s="8"/>
      <c r="F8362" s="8"/>
      <c r="G8362" s="8"/>
      <c r="H8362" s="8"/>
      <c r="I8362" s="8"/>
    </row>
    <row r="8363" spans="1:9" ht="14.25" customHeight="1">
      <c r="A8363" s="7"/>
      <c r="B8363" s="8"/>
      <c r="C8363" s="8"/>
      <c r="D8363" s="8"/>
      <c r="E8363" s="8"/>
      <c r="F8363" s="8"/>
      <c r="G8363" s="8"/>
      <c r="H8363" s="8"/>
      <c r="I8363" s="8"/>
    </row>
    <row r="8364" spans="1:9" ht="14.25" customHeight="1">
      <c r="A8364" s="7"/>
      <c r="B8364" s="8"/>
      <c r="C8364" s="8"/>
      <c r="D8364" s="8"/>
      <c r="E8364" s="8"/>
      <c r="F8364" s="8"/>
      <c r="G8364" s="8"/>
      <c r="H8364" s="8"/>
      <c r="I8364" s="8"/>
    </row>
    <row r="8365" spans="1:9" ht="14.25" customHeight="1">
      <c r="A8365" s="7"/>
      <c r="B8365" s="8"/>
      <c r="C8365" s="8"/>
      <c r="D8365" s="8"/>
      <c r="E8365" s="8"/>
      <c r="F8365" s="8"/>
      <c r="G8365" s="8"/>
      <c r="H8365" s="8"/>
      <c r="I8365" s="8"/>
    </row>
    <row r="8366" spans="1:9" ht="14.25" customHeight="1">
      <c r="A8366" s="7"/>
      <c r="B8366" s="8"/>
      <c r="C8366" s="8"/>
      <c r="D8366" s="8"/>
      <c r="E8366" s="8"/>
      <c r="F8366" s="8"/>
      <c r="G8366" s="8"/>
      <c r="H8366" s="8"/>
      <c r="I8366" s="8"/>
    </row>
    <row r="8367" spans="1:9" ht="14.25" customHeight="1">
      <c r="A8367" s="7"/>
      <c r="B8367" s="8"/>
      <c r="C8367" s="8"/>
      <c r="D8367" s="8"/>
      <c r="E8367" s="8"/>
      <c r="F8367" s="8"/>
      <c r="G8367" s="8"/>
      <c r="H8367" s="8"/>
      <c r="I8367" s="8"/>
    </row>
    <row r="8368" spans="1:9" ht="14.25" customHeight="1">
      <c r="A8368" s="7"/>
      <c r="B8368" s="8"/>
      <c r="C8368" s="8"/>
      <c r="D8368" s="8"/>
      <c r="E8368" s="8"/>
      <c r="F8368" s="8"/>
      <c r="G8368" s="8"/>
      <c r="H8368" s="8"/>
      <c r="I8368" s="8"/>
    </row>
    <row r="8369" spans="1:9" ht="14.25" customHeight="1">
      <c r="A8369" s="7"/>
      <c r="B8369" s="8"/>
      <c r="C8369" s="8"/>
      <c r="D8369" s="8"/>
      <c r="E8369" s="8"/>
      <c r="F8369" s="8"/>
      <c r="G8369" s="8"/>
      <c r="H8369" s="8"/>
      <c r="I8369" s="8"/>
    </row>
    <row r="8370" spans="1:9" ht="14.25" customHeight="1">
      <c r="A8370" s="7"/>
      <c r="B8370" s="8"/>
      <c r="C8370" s="8"/>
      <c r="D8370" s="8"/>
      <c r="E8370" s="8"/>
      <c r="F8370" s="8"/>
      <c r="G8370" s="8"/>
      <c r="H8370" s="8"/>
      <c r="I8370" s="8"/>
    </row>
    <row r="8371" spans="1:9" ht="14.25" customHeight="1">
      <c r="A8371" s="7"/>
      <c r="B8371" s="8"/>
      <c r="C8371" s="8"/>
      <c r="D8371" s="8"/>
      <c r="E8371" s="8"/>
      <c r="F8371" s="8"/>
      <c r="G8371" s="8"/>
      <c r="H8371" s="8"/>
      <c r="I8371" s="8"/>
    </row>
    <row r="8372" spans="1:9" ht="14.25" customHeight="1">
      <c r="A8372" s="7"/>
      <c r="B8372" s="8"/>
      <c r="C8372" s="8"/>
      <c r="D8372" s="8"/>
      <c r="E8372" s="8"/>
      <c r="F8372" s="8"/>
      <c r="G8372" s="8"/>
      <c r="H8372" s="8"/>
      <c r="I8372" s="8"/>
    </row>
    <row r="8373" spans="1:9" ht="14.25" customHeight="1">
      <c r="A8373" s="7"/>
      <c r="B8373" s="8"/>
      <c r="C8373" s="8"/>
      <c r="D8373" s="8"/>
      <c r="E8373" s="8"/>
      <c r="F8373" s="8"/>
      <c r="G8373" s="8"/>
      <c r="H8373" s="8"/>
      <c r="I8373" s="8"/>
    </row>
    <row r="8374" spans="1:9" ht="14.25" customHeight="1">
      <c r="A8374" s="7"/>
      <c r="B8374" s="8"/>
      <c r="C8374" s="8"/>
      <c r="D8374" s="8"/>
      <c r="E8374" s="8"/>
      <c r="F8374" s="8"/>
      <c r="G8374" s="8"/>
      <c r="H8374" s="8"/>
      <c r="I8374" s="8"/>
    </row>
    <row r="8375" spans="1:9" ht="14.25" customHeight="1">
      <c r="A8375" s="7"/>
      <c r="B8375" s="8"/>
      <c r="C8375" s="8"/>
      <c r="D8375" s="8"/>
      <c r="E8375" s="8"/>
      <c r="F8375" s="8"/>
      <c r="G8375" s="8"/>
      <c r="H8375" s="8"/>
      <c r="I8375" s="8"/>
    </row>
    <row r="8376" spans="1:9" ht="14.25" customHeight="1">
      <c r="A8376" s="7"/>
      <c r="B8376" s="8"/>
      <c r="C8376" s="8"/>
      <c r="D8376" s="8"/>
      <c r="E8376" s="8"/>
      <c r="F8376" s="8"/>
      <c r="G8376" s="8"/>
      <c r="H8376" s="8"/>
      <c r="I8376" s="8"/>
    </row>
    <row r="8377" spans="1:9" ht="14.25" customHeight="1">
      <c r="A8377" s="7"/>
      <c r="B8377" s="8"/>
      <c r="C8377" s="8"/>
      <c r="D8377" s="8"/>
      <c r="E8377" s="8"/>
      <c r="F8377" s="8"/>
      <c r="G8377" s="8"/>
      <c r="H8377" s="8"/>
      <c r="I8377" s="8"/>
    </row>
    <row r="8378" spans="1:9" ht="14.25" customHeight="1">
      <c r="A8378" s="7"/>
      <c r="B8378" s="8"/>
      <c r="C8378" s="8"/>
      <c r="D8378" s="8"/>
      <c r="E8378" s="8"/>
      <c r="F8378" s="8"/>
      <c r="G8378" s="8"/>
      <c r="H8378" s="8"/>
      <c r="I8378" s="8"/>
    </row>
    <row r="8379" spans="1:9" ht="14.25" customHeight="1">
      <c r="A8379" s="7"/>
      <c r="B8379" s="8"/>
      <c r="C8379" s="8"/>
      <c r="D8379" s="8"/>
      <c r="E8379" s="8"/>
      <c r="F8379" s="8"/>
      <c r="G8379" s="8"/>
      <c r="H8379" s="8"/>
      <c r="I8379" s="8"/>
    </row>
    <row r="8380" spans="1:9" ht="14.25" customHeight="1">
      <c r="A8380" s="7"/>
      <c r="B8380" s="8"/>
      <c r="C8380" s="8"/>
      <c r="D8380" s="8"/>
      <c r="E8380" s="8"/>
      <c r="F8380" s="8"/>
      <c r="G8380" s="8"/>
      <c r="H8380" s="8"/>
      <c r="I8380" s="8"/>
    </row>
    <row r="8381" spans="1:9" ht="14.25" customHeight="1">
      <c r="A8381" s="7"/>
      <c r="B8381" s="8"/>
      <c r="C8381" s="8"/>
      <c r="D8381" s="8"/>
      <c r="E8381" s="8"/>
      <c r="F8381" s="8"/>
      <c r="G8381" s="8"/>
      <c r="H8381" s="8"/>
      <c r="I8381" s="8"/>
    </row>
    <row r="8382" spans="1:9" ht="14.25" customHeight="1">
      <c r="A8382" s="7"/>
      <c r="B8382" s="8"/>
      <c r="C8382" s="8"/>
      <c r="D8382" s="8"/>
      <c r="E8382" s="8"/>
      <c r="F8382" s="8"/>
      <c r="G8382" s="8"/>
      <c r="H8382" s="8"/>
      <c r="I8382" s="8"/>
    </row>
    <row r="8383" spans="1:9" ht="14.25" customHeight="1">
      <c r="A8383" s="7"/>
      <c r="B8383" s="8"/>
      <c r="C8383" s="8"/>
      <c r="D8383" s="8"/>
      <c r="E8383" s="8"/>
      <c r="F8383" s="8"/>
      <c r="G8383" s="8"/>
      <c r="H8383" s="8"/>
      <c r="I8383" s="8"/>
    </row>
    <row r="8384" spans="1:9" ht="14.25" customHeight="1">
      <c r="A8384" s="7"/>
      <c r="B8384" s="8"/>
      <c r="C8384" s="8"/>
      <c r="D8384" s="8"/>
      <c r="E8384" s="8"/>
      <c r="F8384" s="8"/>
      <c r="G8384" s="8"/>
      <c r="H8384" s="8"/>
      <c r="I8384" s="8"/>
    </row>
    <row r="8385" spans="1:9" ht="14.25" customHeight="1">
      <c r="A8385" s="7"/>
      <c r="B8385" s="8"/>
      <c r="C8385" s="8"/>
      <c r="D8385" s="8"/>
      <c r="E8385" s="8"/>
      <c r="F8385" s="8"/>
      <c r="G8385" s="8"/>
      <c r="H8385" s="8"/>
      <c r="I8385" s="8"/>
    </row>
    <row r="8386" spans="1:9" ht="14.25" customHeight="1">
      <c r="A8386" s="7"/>
      <c r="B8386" s="8"/>
      <c r="C8386" s="8"/>
      <c r="D8386" s="8"/>
      <c r="E8386" s="8"/>
      <c r="F8386" s="8"/>
      <c r="G8386" s="8"/>
      <c r="H8386" s="8"/>
      <c r="I8386" s="8"/>
    </row>
    <row r="8387" spans="1:9" ht="14.25" customHeight="1">
      <c r="A8387" s="7"/>
      <c r="B8387" s="8"/>
      <c r="C8387" s="8"/>
      <c r="D8387" s="8"/>
      <c r="E8387" s="8"/>
      <c r="F8387" s="8"/>
      <c r="G8387" s="8"/>
      <c r="H8387" s="8"/>
      <c r="I8387" s="8"/>
    </row>
    <row r="8388" spans="1:9" ht="14.25" customHeight="1">
      <c r="A8388" s="7"/>
      <c r="B8388" s="8"/>
      <c r="C8388" s="8"/>
      <c r="D8388" s="8"/>
      <c r="E8388" s="8"/>
      <c r="F8388" s="8"/>
      <c r="G8388" s="8"/>
      <c r="H8388" s="8"/>
      <c r="I8388" s="8"/>
    </row>
    <row r="8389" spans="1:9" ht="14.25" customHeight="1">
      <c r="A8389" s="7"/>
      <c r="B8389" s="8"/>
      <c r="C8389" s="8"/>
      <c r="D8389" s="8"/>
      <c r="E8389" s="8"/>
      <c r="F8389" s="8"/>
      <c r="G8389" s="8"/>
      <c r="H8389" s="8"/>
      <c r="I8389" s="8"/>
    </row>
    <row r="8390" spans="1:9" ht="14.25" customHeight="1">
      <c r="A8390" s="7"/>
      <c r="B8390" s="8"/>
      <c r="C8390" s="8"/>
      <c r="D8390" s="8"/>
      <c r="E8390" s="8"/>
      <c r="F8390" s="8"/>
      <c r="G8390" s="8"/>
      <c r="H8390" s="8"/>
      <c r="I8390" s="8"/>
    </row>
    <row r="8391" spans="1:9" ht="14.25" customHeight="1">
      <c r="A8391" s="7"/>
      <c r="B8391" s="8"/>
      <c r="C8391" s="8"/>
      <c r="D8391" s="8"/>
      <c r="E8391" s="8"/>
      <c r="F8391" s="8"/>
      <c r="G8391" s="8"/>
      <c r="H8391" s="8"/>
      <c r="I8391" s="8"/>
    </row>
    <row r="8392" spans="1:9" ht="14.25" customHeight="1">
      <c r="A8392" s="7"/>
      <c r="B8392" s="8"/>
      <c r="C8392" s="8"/>
      <c r="D8392" s="8"/>
      <c r="E8392" s="8"/>
      <c r="F8392" s="8"/>
      <c r="G8392" s="8"/>
      <c r="H8392" s="8"/>
      <c r="I8392" s="8"/>
    </row>
    <row r="8393" spans="1:9" ht="14.25" customHeight="1">
      <c r="A8393" s="7"/>
      <c r="B8393" s="8"/>
      <c r="C8393" s="8"/>
      <c r="D8393" s="8"/>
      <c r="E8393" s="8"/>
      <c r="F8393" s="8"/>
      <c r="G8393" s="8"/>
      <c r="H8393" s="8"/>
      <c r="I8393" s="8"/>
    </row>
    <row r="8394" spans="1:9" ht="14.25" customHeight="1">
      <c r="A8394" s="7"/>
      <c r="B8394" s="8"/>
      <c r="C8394" s="8"/>
      <c r="D8394" s="8"/>
      <c r="E8394" s="8"/>
      <c r="F8394" s="8"/>
      <c r="G8394" s="8"/>
      <c r="H8394" s="8"/>
      <c r="I8394" s="8"/>
    </row>
    <row r="8395" spans="1:9" ht="14.25" customHeight="1">
      <c r="A8395" s="7"/>
      <c r="B8395" s="8"/>
      <c r="C8395" s="8"/>
      <c r="D8395" s="8"/>
      <c r="E8395" s="8"/>
      <c r="F8395" s="8"/>
      <c r="G8395" s="8"/>
      <c r="H8395" s="8"/>
      <c r="I8395" s="8"/>
    </row>
    <row r="8396" spans="1:9" ht="14.25" customHeight="1">
      <c r="A8396" s="7"/>
      <c r="B8396" s="8"/>
      <c r="C8396" s="8"/>
      <c r="D8396" s="8"/>
      <c r="E8396" s="8"/>
      <c r="F8396" s="8"/>
      <c r="G8396" s="8"/>
      <c r="H8396" s="8"/>
      <c r="I8396" s="8"/>
    </row>
    <row r="8397" spans="1:9" ht="14.25" customHeight="1">
      <c r="A8397" s="7"/>
      <c r="B8397" s="8"/>
      <c r="C8397" s="8"/>
      <c r="D8397" s="8"/>
      <c r="E8397" s="8"/>
      <c r="F8397" s="8"/>
      <c r="G8397" s="8"/>
      <c r="H8397" s="8"/>
      <c r="I8397" s="8"/>
    </row>
    <row r="8398" spans="1:9" ht="14.25" customHeight="1">
      <c r="A8398" s="7"/>
      <c r="B8398" s="8"/>
      <c r="C8398" s="8"/>
      <c r="D8398" s="8"/>
      <c r="E8398" s="8"/>
      <c r="F8398" s="8"/>
      <c r="G8398" s="8"/>
      <c r="H8398" s="8"/>
      <c r="I8398" s="8"/>
    </row>
    <row r="8399" spans="1:9" ht="14.25" customHeight="1">
      <c r="A8399" s="7"/>
      <c r="B8399" s="8"/>
      <c r="C8399" s="8"/>
      <c r="D8399" s="8"/>
      <c r="E8399" s="8"/>
      <c r="F8399" s="8"/>
      <c r="G8399" s="8"/>
      <c r="H8399" s="8"/>
      <c r="I8399" s="8"/>
    </row>
    <row r="8400" spans="1:9" ht="14.25" customHeight="1">
      <c r="A8400" s="7"/>
      <c r="B8400" s="8"/>
      <c r="C8400" s="8"/>
      <c r="D8400" s="8"/>
      <c r="E8400" s="8"/>
      <c r="F8400" s="8"/>
      <c r="G8400" s="8"/>
      <c r="H8400" s="8"/>
      <c r="I8400" s="8"/>
    </row>
    <row r="8401" spans="1:9" ht="14.25" customHeight="1">
      <c r="A8401" s="7"/>
      <c r="B8401" s="8"/>
      <c r="C8401" s="8"/>
      <c r="D8401" s="8"/>
      <c r="E8401" s="8"/>
      <c r="F8401" s="8"/>
      <c r="G8401" s="8"/>
      <c r="H8401" s="8"/>
      <c r="I8401" s="8"/>
    </row>
    <row r="8402" spans="1:9" ht="14.25" customHeight="1">
      <c r="A8402" s="7"/>
      <c r="B8402" s="8"/>
      <c r="C8402" s="8"/>
      <c r="D8402" s="8"/>
      <c r="E8402" s="8"/>
      <c r="F8402" s="8"/>
      <c r="G8402" s="8"/>
      <c r="H8402" s="8"/>
      <c r="I8402" s="8"/>
    </row>
    <row r="8403" spans="1:9" ht="14.25" customHeight="1">
      <c r="A8403" s="7"/>
      <c r="B8403" s="8"/>
      <c r="C8403" s="8"/>
      <c r="D8403" s="8"/>
      <c r="E8403" s="8"/>
      <c r="F8403" s="8"/>
      <c r="G8403" s="8"/>
      <c r="H8403" s="8"/>
      <c r="I8403" s="8"/>
    </row>
    <row r="8404" spans="1:9" ht="14.25" customHeight="1">
      <c r="A8404" s="7"/>
      <c r="B8404" s="8"/>
      <c r="C8404" s="8"/>
      <c r="D8404" s="8"/>
      <c r="E8404" s="8"/>
      <c r="F8404" s="8"/>
      <c r="G8404" s="8"/>
      <c r="H8404" s="8"/>
      <c r="I8404" s="8"/>
    </row>
    <row r="8405" spans="1:9" ht="14.25" customHeight="1">
      <c r="A8405" s="7"/>
      <c r="B8405" s="8"/>
      <c r="C8405" s="8"/>
      <c r="D8405" s="8"/>
      <c r="E8405" s="8"/>
      <c r="F8405" s="8"/>
      <c r="G8405" s="8"/>
      <c r="H8405" s="8"/>
      <c r="I8405" s="8"/>
    </row>
    <row r="8406" spans="1:9" ht="14.25" customHeight="1">
      <c r="A8406" s="7"/>
      <c r="B8406" s="8"/>
      <c r="C8406" s="8"/>
      <c r="D8406" s="8"/>
      <c r="E8406" s="8"/>
      <c r="F8406" s="8"/>
      <c r="G8406" s="8"/>
      <c r="H8406" s="8"/>
      <c r="I8406" s="8"/>
    </row>
    <row r="8407" spans="1:9" ht="14.25" customHeight="1">
      <c r="A8407" s="7"/>
      <c r="B8407" s="8"/>
      <c r="C8407" s="8"/>
      <c r="D8407" s="8"/>
      <c r="E8407" s="8"/>
      <c r="F8407" s="8"/>
      <c r="G8407" s="8"/>
      <c r="H8407" s="8"/>
      <c r="I8407" s="8"/>
    </row>
    <row r="8408" spans="1:9" ht="14.25" customHeight="1">
      <c r="A8408" s="7"/>
      <c r="B8408" s="8"/>
      <c r="C8408" s="8"/>
      <c r="D8408" s="8"/>
      <c r="E8408" s="8"/>
      <c r="F8408" s="8"/>
      <c r="G8408" s="8"/>
      <c r="H8408" s="8"/>
      <c r="I8408" s="8"/>
    </row>
    <row r="8409" spans="1:9" ht="14.25" customHeight="1">
      <c r="A8409" s="7"/>
      <c r="B8409" s="8"/>
      <c r="C8409" s="8"/>
      <c r="D8409" s="8"/>
      <c r="E8409" s="8"/>
      <c r="F8409" s="8"/>
      <c r="G8409" s="8"/>
      <c r="H8409" s="8"/>
      <c r="I8409" s="8"/>
    </row>
    <row r="8410" spans="1:9" ht="14.25" customHeight="1">
      <c r="A8410" s="7"/>
      <c r="B8410" s="8"/>
      <c r="C8410" s="8"/>
      <c r="D8410" s="8"/>
      <c r="E8410" s="8"/>
      <c r="F8410" s="8"/>
      <c r="G8410" s="8"/>
      <c r="H8410" s="8"/>
      <c r="I8410" s="8"/>
    </row>
    <row r="8411" spans="1:9" ht="14.25" customHeight="1">
      <c r="A8411" s="7"/>
      <c r="B8411" s="8"/>
      <c r="C8411" s="8"/>
      <c r="D8411" s="8"/>
      <c r="E8411" s="8"/>
      <c r="F8411" s="8"/>
      <c r="G8411" s="8"/>
      <c r="H8411" s="8"/>
      <c r="I8411" s="8"/>
    </row>
    <row r="8412" spans="1:9" ht="14.25" customHeight="1">
      <c r="A8412" s="7"/>
      <c r="B8412" s="8"/>
      <c r="C8412" s="8"/>
      <c r="D8412" s="8"/>
      <c r="E8412" s="8"/>
      <c r="F8412" s="8"/>
      <c r="G8412" s="8"/>
      <c r="H8412" s="8"/>
      <c r="I8412" s="8"/>
    </row>
    <row r="8413" spans="1:9" ht="14.25" customHeight="1">
      <c r="A8413" s="7"/>
      <c r="B8413" s="8"/>
      <c r="C8413" s="8"/>
      <c r="D8413" s="8"/>
      <c r="E8413" s="8"/>
      <c r="F8413" s="8"/>
      <c r="G8413" s="8"/>
      <c r="H8413" s="8"/>
      <c r="I8413" s="8"/>
    </row>
    <row r="8414" spans="1:9" ht="14.25" customHeight="1">
      <c r="A8414" s="7"/>
      <c r="B8414" s="8"/>
      <c r="C8414" s="8"/>
      <c r="D8414" s="8"/>
      <c r="E8414" s="8"/>
      <c r="F8414" s="8"/>
      <c r="G8414" s="8"/>
      <c r="H8414" s="8"/>
      <c r="I8414" s="8"/>
    </row>
    <row r="8415" spans="1:9" ht="14.25" customHeight="1">
      <c r="A8415" s="7"/>
      <c r="B8415" s="8"/>
      <c r="C8415" s="8"/>
      <c r="D8415" s="8"/>
      <c r="E8415" s="8"/>
      <c r="F8415" s="8"/>
      <c r="G8415" s="8"/>
      <c r="H8415" s="8"/>
      <c r="I8415" s="8"/>
    </row>
    <row r="8416" spans="1:9" ht="14.25" customHeight="1">
      <c r="A8416" s="7"/>
      <c r="B8416" s="8"/>
      <c r="C8416" s="8"/>
      <c r="D8416" s="8"/>
      <c r="E8416" s="8"/>
      <c r="F8416" s="8"/>
      <c r="G8416" s="8"/>
      <c r="H8416" s="8"/>
      <c r="I8416" s="8"/>
    </row>
    <row r="8417" spans="1:9" ht="14.25" customHeight="1">
      <c r="A8417" s="7"/>
      <c r="B8417" s="8"/>
      <c r="C8417" s="8"/>
      <c r="D8417" s="8"/>
      <c r="E8417" s="8"/>
      <c r="F8417" s="8"/>
      <c r="G8417" s="8"/>
      <c r="H8417" s="8"/>
      <c r="I8417" s="8"/>
    </row>
    <row r="8418" spans="1:9" ht="14.25" customHeight="1">
      <c r="A8418" s="7"/>
      <c r="B8418" s="8"/>
      <c r="C8418" s="8"/>
      <c r="D8418" s="8"/>
      <c r="E8418" s="8"/>
      <c r="F8418" s="8"/>
      <c r="G8418" s="8"/>
      <c r="H8418" s="8"/>
      <c r="I8418" s="8"/>
    </row>
    <row r="8419" spans="1:9" ht="14.25" customHeight="1">
      <c r="A8419" s="7"/>
      <c r="B8419" s="8"/>
      <c r="C8419" s="8"/>
      <c r="D8419" s="8"/>
      <c r="E8419" s="8"/>
      <c r="F8419" s="8"/>
      <c r="G8419" s="8"/>
      <c r="H8419" s="8"/>
      <c r="I8419" s="8"/>
    </row>
    <row r="8420" spans="1:9" ht="14.25" customHeight="1">
      <c r="A8420" s="7"/>
      <c r="B8420" s="8"/>
      <c r="C8420" s="8"/>
      <c r="D8420" s="8"/>
      <c r="E8420" s="8"/>
      <c r="F8420" s="8"/>
      <c r="G8420" s="8"/>
      <c r="H8420" s="8"/>
      <c r="I8420" s="8"/>
    </row>
    <row r="8421" spans="1:9" ht="14.25" customHeight="1">
      <c r="A8421" s="7"/>
      <c r="B8421" s="8"/>
      <c r="C8421" s="8"/>
      <c r="D8421" s="8"/>
      <c r="E8421" s="8"/>
      <c r="F8421" s="8"/>
      <c r="G8421" s="8"/>
      <c r="H8421" s="8"/>
      <c r="I8421" s="8"/>
    </row>
    <row r="8422" spans="1:9" ht="14.25" customHeight="1">
      <c r="A8422" s="7"/>
      <c r="B8422" s="8"/>
      <c r="C8422" s="8"/>
      <c r="D8422" s="8"/>
      <c r="E8422" s="8"/>
      <c r="F8422" s="8"/>
      <c r="G8422" s="8"/>
      <c r="H8422" s="8"/>
      <c r="I8422" s="8"/>
    </row>
    <row r="8423" spans="1:9" ht="14.25" customHeight="1">
      <c r="A8423" s="7"/>
      <c r="B8423" s="8"/>
      <c r="C8423" s="8"/>
      <c r="D8423" s="8"/>
      <c r="E8423" s="8"/>
      <c r="F8423" s="8"/>
      <c r="G8423" s="8"/>
      <c r="H8423" s="8"/>
      <c r="I8423" s="8"/>
    </row>
    <row r="8424" spans="1:9" ht="14.25" customHeight="1">
      <c r="A8424" s="7"/>
      <c r="B8424" s="8"/>
      <c r="C8424" s="8"/>
      <c r="D8424" s="8"/>
      <c r="E8424" s="8"/>
      <c r="F8424" s="8"/>
      <c r="G8424" s="8"/>
      <c r="H8424" s="8"/>
      <c r="I8424" s="8"/>
    </row>
    <row r="8425" spans="1:9" ht="14.25" customHeight="1">
      <c r="A8425" s="7"/>
      <c r="B8425" s="8"/>
      <c r="C8425" s="8"/>
      <c r="D8425" s="8"/>
      <c r="E8425" s="8"/>
      <c r="F8425" s="8"/>
      <c r="G8425" s="8"/>
      <c r="H8425" s="8"/>
      <c r="I8425" s="8"/>
    </row>
    <row r="8426" spans="1:9" ht="14.25" customHeight="1">
      <c r="A8426" s="7"/>
      <c r="B8426" s="8"/>
      <c r="C8426" s="8"/>
      <c r="D8426" s="8"/>
      <c r="E8426" s="8"/>
      <c r="F8426" s="8"/>
      <c r="G8426" s="8"/>
      <c r="H8426" s="8"/>
      <c r="I8426" s="8"/>
    </row>
    <row r="8427" spans="1:9" ht="14.25" customHeight="1">
      <c r="A8427" s="7"/>
      <c r="B8427" s="8"/>
      <c r="C8427" s="8"/>
      <c r="D8427" s="8"/>
      <c r="E8427" s="8"/>
      <c r="F8427" s="8"/>
      <c r="G8427" s="8"/>
      <c r="H8427" s="8"/>
      <c r="I8427" s="8"/>
    </row>
    <row r="8428" spans="1:9" ht="14.25" customHeight="1">
      <c r="A8428" s="7"/>
      <c r="B8428" s="8"/>
      <c r="C8428" s="8"/>
      <c r="D8428" s="8"/>
      <c r="E8428" s="8"/>
      <c r="F8428" s="8"/>
      <c r="G8428" s="8"/>
      <c r="H8428" s="8"/>
      <c r="I8428" s="8"/>
    </row>
    <row r="8429" spans="1:9" ht="14.25" customHeight="1">
      <c r="A8429" s="7"/>
      <c r="B8429" s="8"/>
      <c r="C8429" s="8"/>
      <c r="D8429" s="8"/>
      <c r="E8429" s="8"/>
      <c r="F8429" s="8"/>
      <c r="G8429" s="8"/>
      <c r="H8429" s="8"/>
      <c r="I8429" s="8"/>
    </row>
    <row r="8430" spans="1:9" ht="14.25" customHeight="1">
      <c r="A8430" s="7"/>
      <c r="B8430" s="8"/>
      <c r="C8430" s="8"/>
      <c r="D8430" s="8"/>
      <c r="E8430" s="8"/>
      <c r="F8430" s="8"/>
      <c r="G8430" s="8"/>
      <c r="H8430" s="8"/>
      <c r="I8430" s="8"/>
    </row>
    <row r="8431" spans="1:9" ht="14.25" customHeight="1">
      <c r="A8431" s="7"/>
      <c r="B8431" s="8"/>
      <c r="C8431" s="8"/>
      <c r="D8431" s="8"/>
      <c r="E8431" s="8"/>
      <c r="F8431" s="8"/>
      <c r="G8431" s="8"/>
      <c r="H8431" s="8"/>
      <c r="I8431" s="8"/>
    </row>
    <row r="8432" spans="1:9" ht="14.25" customHeight="1">
      <c r="A8432" s="7"/>
      <c r="B8432" s="8"/>
      <c r="C8432" s="8"/>
      <c r="D8432" s="8"/>
      <c r="E8432" s="8"/>
      <c r="F8432" s="8"/>
      <c r="G8432" s="8"/>
      <c r="H8432" s="8"/>
      <c r="I8432" s="8"/>
    </row>
    <row r="8433" spans="1:9" ht="14.25" customHeight="1">
      <c r="A8433" s="7"/>
      <c r="B8433" s="8"/>
      <c r="C8433" s="8"/>
      <c r="D8433" s="8"/>
      <c r="E8433" s="8"/>
      <c r="F8433" s="8"/>
      <c r="G8433" s="8"/>
      <c r="H8433" s="8"/>
      <c r="I8433" s="8"/>
    </row>
    <row r="8434" spans="1:9" ht="14.25" customHeight="1">
      <c r="A8434" s="7"/>
      <c r="B8434" s="8"/>
      <c r="C8434" s="8"/>
      <c r="D8434" s="8"/>
      <c r="E8434" s="8"/>
      <c r="F8434" s="8"/>
      <c r="G8434" s="8"/>
      <c r="H8434" s="8"/>
      <c r="I8434" s="8"/>
    </row>
    <row r="8435" spans="1:9" ht="14.25" customHeight="1">
      <c r="A8435" s="7"/>
      <c r="B8435" s="8"/>
      <c r="C8435" s="8"/>
      <c r="D8435" s="8"/>
      <c r="E8435" s="8"/>
      <c r="F8435" s="8"/>
      <c r="G8435" s="8"/>
      <c r="H8435" s="8"/>
      <c r="I8435" s="8"/>
    </row>
    <row r="8436" spans="1:9" ht="14.25" customHeight="1">
      <c r="A8436" s="7"/>
      <c r="B8436" s="8"/>
      <c r="C8436" s="8"/>
      <c r="D8436" s="8"/>
      <c r="E8436" s="8"/>
      <c r="F8436" s="8"/>
      <c r="G8436" s="8"/>
      <c r="H8436" s="8"/>
      <c r="I8436" s="8"/>
    </row>
    <row r="8437" spans="1:9" ht="14.25" customHeight="1">
      <c r="A8437" s="7"/>
      <c r="B8437" s="8"/>
      <c r="C8437" s="8"/>
      <c r="D8437" s="8"/>
      <c r="E8437" s="8"/>
      <c r="F8437" s="8"/>
      <c r="G8437" s="8"/>
      <c r="H8437" s="8"/>
      <c r="I8437" s="8"/>
    </row>
    <row r="8438" spans="1:9" ht="14.25" customHeight="1">
      <c r="A8438" s="7"/>
      <c r="B8438" s="8"/>
      <c r="C8438" s="8"/>
      <c r="D8438" s="8"/>
      <c r="E8438" s="8"/>
      <c r="F8438" s="8"/>
      <c r="G8438" s="8"/>
      <c r="H8438" s="8"/>
      <c r="I8438" s="8"/>
    </row>
    <row r="8439" spans="1:9" ht="14.25" customHeight="1">
      <c r="A8439" s="7"/>
      <c r="B8439" s="8"/>
      <c r="C8439" s="8"/>
      <c r="D8439" s="8"/>
      <c r="E8439" s="8"/>
      <c r="F8439" s="8"/>
      <c r="G8439" s="8"/>
      <c r="H8439" s="8"/>
      <c r="I8439" s="8"/>
    </row>
    <row r="8440" spans="1:9" ht="14.25" customHeight="1">
      <c r="A8440" s="7"/>
      <c r="B8440" s="8"/>
      <c r="C8440" s="8"/>
      <c r="D8440" s="8"/>
      <c r="E8440" s="8"/>
      <c r="F8440" s="8"/>
      <c r="G8440" s="8"/>
      <c r="H8440" s="8"/>
      <c r="I8440" s="8"/>
    </row>
    <row r="8441" spans="1:9" ht="14.25" customHeight="1">
      <c r="A8441" s="7"/>
      <c r="B8441" s="8"/>
      <c r="C8441" s="8"/>
      <c r="D8441" s="8"/>
      <c r="E8441" s="8"/>
      <c r="F8441" s="8"/>
      <c r="G8441" s="8"/>
      <c r="H8441" s="8"/>
      <c r="I8441" s="8"/>
    </row>
    <row r="8442" spans="1:9" ht="14.25" customHeight="1">
      <c r="A8442" s="7"/>
      <c r="B8442" s="8"/>
      <c r="C8442" s="8"/>
      <c r="D8442" s="8"/>
      <c r="E8442" s="8"/>
      <c r="F8442" s="8"/>
      <c r="G8442" s="8"/>
      <c r="H8442" s="8"/>
      <c r="I8442" s="8"/>
    </row>
    <row r="8443" spans="1:9" ht="14.25" customHeight="1">
      <c r="A8443" s="7"/>
      <c r="B8443" s="8"/>
      <c r="C8443" s="8"/>
      <c r="D8443" s="8"/>
      <c r="E8443" s="8"/>
      <c r="F8443" s="8"/>
      <c r="G8443" s="8"/>
      <c r="H8443" s="8"/>
      <c r="I8443" s="8"/>
    </row>
    <row r="8444" spans="1:9" ht="14.25" customHeight="1">
      <c r="A8444" s="7"/>
      <c r="B8444" s="8"/>
      <c r="C8444" s="8"/>
      <c r="D8444" s="8"/>
      <c r="E8444" s="8"/>
      <c r="F8444" s="8"/>
      <c r="G8444" s="8"/>
      <c r="H8444" s="8"/>
      <c r="I8444" s="8"/>
    </row>
    <row r="8445" spans="1:9" ht="14.25" customHeight="1">
      <c r="A8445" s="7"/>
      <c r="B8445" s="8"/>
      <c r="C8445" s="8"/>
      <c r="D8445" s="8"/>
      <c r="E8445" s="8"/>
      <c r="F8445" s="8"/>
      <c r="G8445" s="8"/>
      <c r="H8445" s="8"/>
      <c r="I8445" s="8"/>
    </row>
    <row r="8446" spans="1:9" ht="14.25" customHeight="1">
      <c r="A8446" s="7"/>
      <c r="B8446" s="8"/>
      <c r="C8446" s="8"/>
      <c r="D8446" s="8"/>
      <c r="E8446" s="8"/>
      <c r="F8446" s="8"/>
      <c r="G8446" s="8"/>
      <c r="H8446" s="8"/>
      <c r="I8446" s="8"/>
    </row>
    <row r="8447" spans="1:9" ht="14.25" customHeight="1">
      <c r="A8447" s="7"/>
      <c r="B8447" s="8"/>
      <c r="C8447" s="8"/>
      <c r="D8447" s="8"/>
      <c r="E8447" s="8"/>
      <c r="F8447" s="8"/>
      <c r="G8447" s="8"/>
      <c r="H8447" s="8"/>
      <c r="I8447" s="8"/>
    </row>
    <row r="8448" spans="1:9" ht="14.25" customHeight="1">
      <c r="A8448" s="7"/>
      <c r="B8448" s="8"/>
      <c r="C8448" s="8"/>
      <c r="D8448" s="8"/>
      <c r="E8448" s="8"/>
      <c r="F8448" s="8"/>
      <c r="G8448" s="8"/>
      <c r="H8448" s="8"/>
      <c r="I8448" s="8"/>
    </row>
    <row r="8449" spans="1:9" ht="14.25" customHeight="1">
      <c r="A8449" s="7"/>
      <c r="B8449" s="8"/>
      <c r="C8449" s="8"/>
      <c r="D8449" s="8"/>
      <c r="E8449" s="8"/>
      <c r="F8449" s="8"/>
      <c r="G8449" s="8"/>
      <c r="H8449" s="8"/>
      <c r="I8449" s="8"/>
    </row>
    <row r="8450" spans="1:9" ht="14.25" customHeight="1">
      <c r="A8450" s="7"/>
      <c r="B8450" s="8"/>
      <c r="C8450" s="8"/>
      <c r="D8450" s="8"/>
      <c r="E8450" s="8"/>
      <c r="F8450" s="8"/>
      <c r="G8450" s="8"/>
      <c r="H8450" s="8"/>
      <c r="I8450" s="8"/>
    </row>
    <row r="8451" spans="1:9" ht="14.25" customHeight="1">
      <c r="A8451" s="7"/>
      <c r="B8451" s="8"/>
      <c r="C8451" s="8"/>
      <c r="D8451" s="8"/>
      <c r="E8451" s="8"/>
      <c r="F8451" s="8"/>
      <c r="G8451" s="8"/>
      <c r="H8451" s="8"/>
      <c r="I8451" s="8"/>
    </row>
    <row r="8452" spans="1:9" ht="14.25" customHeight="1">
      <c r="A8452" s="7"/>
      <c r="B8452" s="8"/>
      <c r="C8452" s="8"/>
      <c r="D8452" s="8"/>
      <c r="E8452" s="8"/>
      <c r="F8452" s="8"/>
      <c r="G8452" s="8"/>
      <c r="H8452" s="8"/>
      <c r="I8452" s="8"/>
    </row>
    <row r="8453" spans="1:9" ht="14.25" customHeight="1">
      <c r="A8453" s="7"/>
      <c r="B8453" s="8"/>
      <c r="C8453" s="8"/>
      <c r="D8453" s="8"/>
      <c r="E8453" s="8"/>
      <c r="F8453" s="8"/>
      <c r="G8453" s="8"/>
      <c r="H8453" s="8"/>
      <c r="I8453" s="8"/>
    </row>
    <row r="8454" spans="1:9" ht="14.25" customHeight="1">
      <c r="A8454" s="7"/>
      <c r="B8454" s="8"/>
      <c r="C8454" s="8"/>
      <c r="D8454" s="8"/>
      <c r="E8454" s="8"/>
      <c r="F8454" s="8"/>
      <c r="G8454" s="8"/>
      <c r="H8454" s="8"/>
      <c r="I8454" s="8"/>
    </row>
    <row r="8455" spans="1:9" ht="14.25" customHeight="1">
      <c r="A8455" s="7"/>
      <c r="B8455" s="8"/>
      <c r="C8455" s="8"/>
      <c r="D8455" s="8"/>
      <c r="E8455" s="8"/>
      <c r="F8455" s="8"/>
      <c r="G8455" s="8"/>
      <c r="H8455" s="8"/>
      <c r="I8455" s="8"/>
    </row>
    <row r="8456" spans="1:9" ht="14.25" customHeight="1">
      <c r="A8456" s="7"/>
      <c r="B8456" s="8"/>
      <c r="C8456" s="8"/>
      <c r="D8456" s="8"/>
      <c r="E8456" s="8"/>
      <c r="F8456" s="8"/>
      <c r="G8456" s="8"/>
      <c r="H8456" s="8"/>
      <c r="I8456" s="8"/>
    </row>
    <row r="8457" spans="1:9" ht="14.25" customHeight="1">
      <c r="A8457" s="7"/>
      <c r="B8457" s="8"/>
      <c r="C8457" s="8"/>
      <c r="D8457" s="8"/>
      <c r="E8457" s="8"/>
      <c r="F8457" s="8"/>
      <c r="G8457" s="8"/>
      <c r="H8457" s="8"/>
      <c r="I8457" s="8"/>
    </row>
    <row r="8458" spans="1:9" ht="14.25" customHeight="1">
      <c r="A8458" s="7"/>
      <c r="B8458" s="8"/>
      <c r="C8458" s="8"/>
      <c r="D8458" s="8"/>
      <c r="E8458" s="8"/>
      <c r="F8458" s="8"/>
      <c r="G8458" s="8"/>
      <c r="H8458" s="8"/>
      <c r="I8458" s="8"/>
    </row>
    <row r="8459" spans="1:9" ht="14.25" customHeight="1">
      <c r="A8459" s="7"/>
      <c r="B8459" s="8"/>
      <c r="C8459" s="8"/>
      <c r="D8459" s="8"/>
      <c r="E8459" s="8"/>
      <c r="F8459" s="8"/>
      <c r="G8459" s="8"/>
      <c r="H8459" s="8"/>
      <c r="I8459" s="8"/>
    </row>
    <row r="8460" spans="1:9" ht="14.25" customHeight="1">
      <c r="A8460" s="7"/>
      <c r="B8460" s="8"/>
      <c r="C8460" s="8"/>
      <c r="D8460" s="8"/>
      <c r="E8460" s="8"/>
      <c r="F8460" s="8"/>
      <c r="G8460" s="8"/>
      <c r="H8460" s="8"/>
      <c r="I8460" s="8"/>
    </row>
    <row r="8461" spans="1:9" ht="14.25" customHeight="1">
      <c r="A8461" s="7"/>
      <c r="B8461" s="8"/>
      <c r="C8461" s="8"/>
      <c r="D8461" s="8"/>
      <c r="E8461" s="8"/>
      <c r="F8461" s="8"/>
      <c r="G8461" s="8"/>
      <c r="H8461" s="8"/>
      <c r="I8461" s="8"/>
    </row>
    <row r="8462" spans="1:9" ht="14.25" customHeight="1">
      <c r="A8462" s="7"/>
      <c r="B8462" s="8"/>
      <c r="C8462" s="8"/>
      <c r="D8462" s="8"/>
      <c r="E8462" s="8"/>
      <c r="F8462" s="8"/>
      <c r="G8462" s="8"/>
      <c r="H8462" s="8"/>
      <c r="I8462" s="8"/>
    </row>
    <row r="8463" spans="1:9" ht="14.25" customHeight="1">
      <c r="A8463" s="7"/>
      <c r="B8463" s="8"/>
      <c r="C8463" s="8"/>
      <c r="D8463" s="8"/>
      <c r="E8463" s="8"/>
      <c r="F8463" s="8"/>
      <c r="G8463" s="8"/>
      <c r="H8463" s="8"/>
      <c r="I8463" s="8"/>
    </row>
    <row r="8464" spans="1:9" ht="14.25" customHeight="1">
      <c r="A8464" s="7"/>
      <c r="B8464" s="8"/>
      <c r="C8464" s="8"/>
      <c r="D8464" s="8"/>
      <c r="E8464" s="8"/>
      <c r="F8464" s="8"/>
      <c r="G8464" s="8"/>
      <c r="H8464" s="8"/>
      <c r="I8464" s="8"/>
    </row>
    <row r="8465" spans="1:9" ht="14.25" customHeight="1">
      <c r="A8465" s="7"/>
      <c r="B8465" s="8"/>
      <c r="C8465" s="8"/>
      <c r="D8465" s="8"/>
      <c r="E8465" s="8"/>
      <c r="F8465" s="8"/>
      <c r="G8465" s="8"/>
      <c r="H8465" s="8"/>
      <c r="I8465" s="8"/>
    </row>
    <row r="8466" spans="1:9" ht="14.25" customHeight="1">
      <c r="A8466" s="7"/>
      <c r="B8466" s="8"/>
      <c r="C8466" s="8"/>
      <c r="D8466" s="8"/>
      <c r="E8466" s="8"/>
      <c r="F8466" s="8"/>
      <c r="G8466" s="8"/>
      <c r="H8466" s="8"/>
      <c r="I8466" s="8"/>
    </row>
    <row r="8467" spans="1:9" ht="14.25" customHeight="1">
      <c r="A8467" s="7"/>
      <c r="B8467" s="8"/>
      <c r="C8467" s="8"/>
      <c r="D8467" s="8"/>
      <c r="E8467" s="8"/>
      <c r="F8467" s="8"/>
      <c r="G8467" s="8"/>
      <c r="H8467" s="8"/>
      <c r="I8467" s="8"/>
    </row>
    <row r="8468" spans="1:9" ht="14.25" customHeight="1">
      <c r="A8468" s="7"/>
      <c r="B8468" s="8"/>
      <c r="C8468" s="8"/>
      <c r="D8468" s="8"/>
      <c r="E8468" s="8"/>
      <c r="F8468" s="8"/>
      <c r="G8468" s="8"/>
      <c r="H8468" s="8"/>
      <c r="I8468" s="8"/>
    </row>
    <row r="8469" spans="1:9" ht="14.25" customHeight="1">
      <c r="A8469" s="7"/>
      <c r="B8469" s="8"/>
      <c r="C8469" s="8"/>
      <c r="D8469" s="8"/>
      <c r="E8469" s="8"/>
      <c r="F8469" s="8"/>
      <c r="G8469" s="8"/>
      <c r="H8469" s="8"/>
      <c r="I8469" s="8"/>
    </row>
    <row r="8470" spans="1:9" ht="14.25" customHeight="1">
      <c r="A8470" s="7"/>
      <c r="B8470" s="8"/>
      <c r="C8470" s="8"/>
      <c r="D8470" s="8"/>
      <c r="E8470" s="8"/>
      <c r="F8470" s="8"/>
      <c r="G8470" s="8"/>
      <c r="H8470" s="8"/>
      <c r="I8470" s="8"/>
    </row>
    <row r="8471" spans="1:9" ht="14.25" customHeight="1">
      <c r="A8471" s="7"/>
      <c r="B8471" s="8"/>
      <c r="C8471" s="8"/>
      <c r="D8471" s="8"/>
      <c r="E8471" s="8"/>
      <c r="F8471" s="8"/>
      <c r="G8471" s="8"/>
      <c r="H8471" s="8"/>
      <c r="I8471" s="8"/>
    </row>
    <row r="8472" spans="1:9" ht="14.25" customHeight="1">
      <c r="A8472" s="7"/>
      <c r="B8472" s="8"/>
      <c r="C8472" s="8"/>
      <c r="D8472" s="8"/>
      <c r="E8472" s="8"/>
      <c r="F8472" s="8"/>
      <c r="G8472" s="8"/>
      <c r="H8472" s="8"/>
      <c r="I8472" s="8"/>
    </row>
    <row r="8473" spans="1:9" ht="14.25" customHeight="1">
      <c r="A8473" s="7"/>
      <c r="B8473" s="8"/>
      <c r="C8473" s="8"/>
      <c r="D8473" s="8"/>
      <c r="E8473" s="8"/>
      <c r="F8473" s="8"/>
      <c r="G8473" s="8"/>
      <c r="H8473" s="8"/>
      <c r="I8473" s="8"/>
    </row>
    <row r="8474" spans="1:9" ht="14.25" customHeight="1">
      <c r="A8474" s="7"/>
      <c r="B8474" s="8"/>
      <c r="C8474" s="8"/>
      <c r="D8474" s="8"/>
      <c r="E8474" s="8"/>
      <c r="F8474" s="8"/>
      <c r="G8474" s="8"/>
      <c r="H8474" s="8"/>
      <c r="I8474" s="8"/>
    </row>
    <row r="8475" spans="1:9" ht="14.25" customHeight="1">
      <c r="A8475" s="7"/>
      <c r="B8475" s="8"/>
      <c r="C8475" s="8"/>
      <c r="D8475" s="8"/>
      <c r="E8475" s="8"/>
      <c r="F8475" s="8"/>
      <c r="G8475" s="8"/>
      <c r="H8475" s="8"/>
      <c r="I8475" s="8"/>
    </row>
    <row r="8476" spans="1:9" ht="14.25" customHeight="1">
      <c r="A8476" s="7"/>
      <c r="B8476" s="8"/>
      <c r="C8476" s="8"/>
      <c r="D8476" s="8"/>
      <c r="E8476" s="8"/>
      <c r="F8476" s="8"/>
      <c r="G8476" s="8"/>
      <c r="H8476" s="8"/>
      <c r="I8476" s="8"/>
    </row>
    <row r="8477" spans="1:9" ht="14.25" customHeight="1">
      <c r="A8477" s="7"/>
      <c r="B8477" s="8"/>
      <c r="C8477" s="8"/>
      <c r="D8477" s="8"/>
      <c r="E8477" s="8"/>
      <c r="F8477" s="8"/>
      <c r="G8477" s="8"/>
      <c r="H8477" s="8"/>
      <c r="I8477" s="8"/>
    </row>
    <row r="8478" spans="1:9" ht="14.25" customHeight="1">
      <c r="A8478" s="7"/>
      <c r="B8478" s="8"/>
      <c r="C8478" s="8"/>
      <c r="D8478" s="8"/>
      <c r="E8478" s="8"/>
      <c r="F8478" s="8"/>
      <c r="G8478" s="8"/>
      <c r="H8478" s="8"/>
      <c r="I8478" s="8"/>
    </row>
    <row r="8479" spans="1:9" ht="14.25" customHeight="1">
      <c r="A8479" s="7"/>
      <c r="B8479" s="8"/>
      <c r="C8479" s="8"/>
      <c r="D8479" s="8"/>
      <c r="E8479" s="8"/>
      <c r="F8479" s="8"/>
      <c r="G8479" s="8"/>
      <c r="H8479" s="8"/>
      <c r="I8479" s="8"/>
    </row>
    <row r="8480" spans="1:9" ht="14.25" customHeight="1">
      <c r="A8480" s="7"/>
      <c r="B8480" s="8"/>
      <c r="C8480" s="8"/>
      <c r="D8480" s="8"/>
      <c r="E8480" s="8"/>
      <c r="F8480" s="8"/>
      <c r="G8480" s="8"/>
      <c r="H8480" s="8"/>
      <c r="I8480" s="8"/>
    </row>
    <row r="8481" spans="1:9" ht="14.25" customHeight="1">
      <c r="A8481" s="7"/>
      <c r="B8481" s="8"/>
      <c r="C8481" s="8"/>
      <c r="D8481" s="8"/>
      <c r="E8481" s="8"/>
      <c r="F8481" s="8"/>
      <c r="G8481" s="8"/>
      <c r="H8481" s="8"/>
      <c r="I8481" s="8"/>
    </row>
    <row r="8482" spans="1:9" ht="14.25" customHeight="1">
      <c r="A8482" s="7"/>
      <c r="B8482" s="8"/>
      <c r="C8482" s="8"/>
      <c r="D8482" s="8"/>
      <c r="E8482" s="8"/>
      <c r="F8482" s="8"/>
      <c r="G8482" s="8"/>
      <c r="H8482" s="8"/>
      <c r="I8482" s="8"/>
    </row>
    <row r="8483" spans="1:9" ht="14.25" customHeight="1">
      <c r="A8483" s="7"/>
      <c r="B8483" s="8"/>
      <c r="C8483" s="8"/>
      <c r="D8483" s="8"/>
      <c r="E8483" s="8"/>
      <c r="F8483" s="8"/>
      <c r="G8483" s="8"/>
      <c r="H8483" s="8"/>
      <c r="I8483" s="8"/>
    </row>
    <row r="8484" spans="1:9" ht="14.25" customHeight="1">
      <c r="A8484" s="7"/>
      <c r="B8484" s="8"/>
      <c r="C8484" s="8"/>
      <c r="D8484" s="8"/>
      <c r="E8484" s="8"/>
      <c r="F8484" s="8"/>
      <c r="G8484" s="8"/>
      <c r="H8484" s="8"/>
      <c r="I8484" s="8"/>
    </row>
    <row r="8485" spans="1:9" ht="14.25" customHeight="1">
      <c r="A8485" s="7"/>
      <c r="B8485" s="8"/>
      <c r="C8485" s="8"/>
      <c r="D8485" s="8"/>
      <c r="E8485" s="8"/>
      <c r="F8485" s="8"/>
      <c r="G8485" s="8"/>
      <c r="H8485" s="8"/>
      <c r="I8485" s="8"/>
    </row>
    <row r="8486" spans="1:9" ht="14.25" customHeight="1">
      <c r="A8486" s="7"/>
      <c r="B8486" s="8"/>
      <c r="C8486" s="8"/>
      <c r="D8486" s="8"/>
      <c r="E8486" s="8"/>
      <c r="F8486" s="8"/>
      <c r="G8486" s="8"/>
      <c r="H8486" s="8"/>
      <c r="I8486" s="8"/>
    </row>
    <row r="8487" spans="1:9" ht="14.25" customHeight="1">
      <c r="A8487" s="7"/>
      <c r="B8487" s="8"/>
      <c r="C8487" s="8"/>
      <c r="D8487" s="8"/>
      <c r="E8487" s="8"/>
      <c r="F8487" s="8"/>
      <c r="G8487" s="8"/>
      <c r="H8487" s="8"/>
      <c r="I8487" s="8"/>
    </row>
    <row r="8488" spans="1:9" ht="14.25" customHeight="1">
      <c r="A8488" s="7"/>
      <c r="B8488" s="8"/>
      <c r="C8488" s="8"/>
      <c r="D8488" s="8"/>
      <c r="E8488" s="8"/>
      <c r="F8488" s="8"/>
      <c r="G8488" s="8"/>
      <c r="H8488" s="8"/>
      <c r="I8488" s="8"/>
    </row>
    <row r="8489" spans="1:9" ht="14.25" customHeight="1">
      <c r="A8489" s="7"/>
      <c r="B8489" s="8"/>
      <c r="C8489" s="8"/>
      <c r="D8489" s="8"/>
      <c r="E8489" s="8"/>
      <c r="F8489" s="8"/>
      <c r="G8489" s="8"/>
      <c r="H8489" s="8"/>
      <c r="I8489" s="8"/>
    </row>
    <row r="8490" spans="1:9" ht="14.25" customHeight="1">
      <c r="A8490" s="7"/>
      <c r="B8490" s="8"/>
      <c r="C8490" s="8"/>
      <c r="D8490" s="8"/>
      <c r="E8490" s="8"/>
      <c r="F8490" s="8"/>
      <c r="G8490" s="8"/>
      <c r="H8490" s="8"/>
      <c r="I8490" s="8"/>
    </row>
    <row r="8491" spans="1:9" ht="14.25" customHeight="1">
      <c r="A8491" s="7"/>
      <c r="B8491" s="8"/>
      <c r="C8491" s="8"/>
      <c r="D8491" s="8"/>
      <c r="E8491" s="8"/>
      <c r="F8491" s="8"/>
      <c r="G8491" s="8"/>
      <c r="H8491" s="8"/>
      <c r="I8491" s="8"/>
    </row>
    <row r="8492" spans="1:9" ht="14.25" customHeight="1">
      <c r="A8492" s="7"/>
      <c r="B8492" s="8"/>
      <c r="C8492" s="8"/>
      <c r="D8492" s="8"/>
      <c r="E8492" s="8"/>
      <c r="F8492" s="8"/>
      <c r="G8492" s="8"/>
      <c r="H8492" s="8"/>
      <c r="I8492" s="8"/>
    </row>
    <row r="8493" spans="1:9" ht="14.25" customHeight="1">
      <c r="A8493" s="7"/>
      <c r="B8493" s="8"/>
      <c r="C8493" s="8"/>
      <c r="D8493" s="8"/>
      <c r="E8493" s="8"/>
      <c r="F8493" s="8"/>
      <c r="G8493" s="8"/>
      <c r="H8493" s="8"/>
      <c r="I8493" s="8"/>
    </row>
    <row r="8494" spans="1:9" ht="14.25" customHeight="1">
      <c r="A8494" s="7"/>
      <c r="B8494" s="8"/>
      <c r="C8494" s="8"/>
      <c r="D8494" s="8"/>
      <c r="E8494" s="8"/>
      <c r="F8494" s="8"/>
      <c r="G8494" s="8"/>
      <c r="H8494" s="8"/>
      <c r="I8494" s="8"/>
    </row>
    <row r="8495" spans="1:9" ht="14.25" customHeight="1">
      <c r="A8495" s="7"/>
      <c r="B8495" s="8"/>
      <c r="C8495" s="8"/>
      <c r="D8495" s="8"/>
      <c r="E8495" s="8"/>
      <c r="F8495" s="8"/>
      <c r="G8495" s="8"/>
      <c r="H8495" s="8"/>
      <c r="I8495" s="8"/>
    </row>
    <row r="8496" spans="1:9" ht="14.25" customHeight="1">
      <c r="A8496" s="7"/>
      <c r="B8496" s="8"/>
      <c r="C8496" s="8"/>
      <c r="D8496" s="8"/>
      <c r="E8496" s="8"/>
      <c r="F8496" s="8"/>
      <c r="G8496" s="8"/>
      <c r="H8496" s="8"/>
      <c r="I8496" s="8"/>
    </row>
    <row r="8497" spans="1:9" ht="14.25" customHeight="1">
      <c r="A8497" s="7"/>
      <c r="B8497" s="8"/>
      <c r="C8497" s="8"/>
      <c r="D8497" s="8"/>
      <c r="E8497" s="8"/>
      <c r="F8497" s="8"/>
      <c r="G8497" s="8"/>
      <c r="H8497" s="8"/>
      <c r="I8497" s="8"/>
    </row>
    <row r="8498" spans="1:9" ht="14.25" customHeight="1">
      <c r="A8498" s="7"/>
      <c r="B8498" s="8"/>
      <c r="C8498" s="8"/>
      <c r="D8498" s="8"/>
      <c r="E8498" s="8"/>
      <c r="F8498" s="8"/>
      <c r="G8498" s="8"/>
      <c r="H8498" s="8"/>
      <c r="I8498" s="8"/>
    </row>
    <row r="8499" spans="1:9" ht="14.25" customHeight="1">
      <c r="A8499" s="7"/>
      <c r="B8499" s="8"/>
      <c r="C8499" s="8"/>
      <c r="D8499" s="8"/>
      <c r="E8499" s="8"/>
      <c r="F8499" s="8"/>
      <c r="G8499" s="8"/>
      <c r="H8499" s="8"/>
      <c r="I8499" s="8"/>
    </row>
    <row r="8500" spans="1:9" ht="14.25" customHeight="1">
      <c r="A8500" s="7"/>
      <c r="B8500" s="8"/>
      <c r="C8500" s="8"/>
      <c r="D8500" s="8"/>
      <c r="E8500" s="8"/>
      <c r="F8500" s="8"/>
      <c r="G8500" s="8"/>
      <c r="H8500" s="8"/>
      <c r="I8500" s="8"/>
    </row>
    <row r="8501" spans="1:9" ht="14.25" customHeight="1">
      <c r="A8501" s="7"/>
      <c r="B8501" s="8"/>
      <c r="C8501" s="8"/>
      <c r="D8501" s="8"/>
      <c r="E8501" s="8"/>
      <c r="F8501" s="8"/>
      <c r="G8501" s="8"/>
      <c r="H8501" s="8"/>
      <c r="I8501" s="8"/>
    </row>
    <row r="8502" spans="1:9" ht="14.25" customHeight="1">
      <c r="A8502" s="7"/>
      <c r="B8502" s="8"/>
      <c r="C8502" s="8"/>
      <c r="D8502" s="8"/>
      <c r="E8502" s="8"/>
      <c r="F8502" s="8"/>
      <c r="G8502" s="8"/>
      <c r="H8502" s="8"/>
      <c r="I8502" s="8"/>
    </row>
    <row r="8503" spans="1:9" ht="14.25" customHeight="1">
      <c r="A8503" s="7"/>
      <c r="B8503" s="8"/>
      <c r="C8503" s="8"/>
      <c r="D8503" s="8"/>
      <c r="E8503" s="8"/>
      <c r="F8503" s="8"/>
      <c r="G8503" s="8"/>
      <c r="H8503" s="8"/>
      <c r="I8503" s="8"/>
    </row>
    <row r="8504" spans="1:9" ht="14.25" customHeight="1">
      <c r="A8504" s="7"/>
      <c r="B8504" s="8"/>
      <c r="C8504" s="8"/>
      <c r="D8504" s="8"/>
      <c r="E8504" s="8"/>
      <c r="F8504" s="8"/>
      <c r="G8504" s="8"/>
      <c r="H8504" s="8"/>
      <c r="I8504" s="8"/>
    </row>
    <row r="8505" spans="1:9" ht="14.25" customHeight="1">
      <c r="A8505" s="7"/>
      <c r="B8505" s="8"/>
      <c r="C8505" s="8"/>
      <c r="D8505" s="8"/>
      <c r="E8505" s="8"/>
      <c r="F8505" s="8"/>
      <c r="G8505" s="8"/>
      <c r="H8505" s="8"/>
      <c r="I8505" s="8"/>
    </row>
    <row r="8506" spans="1:9" ht="14.25" customHeight="1">
      <c r="A8506" s="7"/>
      <c r="B8506" s="8"/>
      <c r="C8506" s="8"/>
      <c r="D8506" s="8"/>
      <c r="E8506" s="8"/>
      <c r="F8506" s="8"/>
      <c r="G8506" s="8"/>
      <c r="H8506" s="8"/>
      <c r="I8506" s="8"/>
    </row>
    <row r="8507" spans="1:9" ht="14.25" customHeight="1">
      <c r="A8507" s="7"/>
      <c r="B8507" s="8"/>
      <c r="C8507" s="8"/>
      <c r="D8507" s="8"/>
      <c r="E8507" s="8"/>
      <c r="F8507" s="8"/>
      <c r="G8507" s="8"/>
      <c r="H8507" s="8"/>
      <c r="I8507" s="8"/>
    </row>
    <row r="8508" spans="1:9" ht="14.25" customHeight="1">
      <c r="A8508" s="7"/>
      <c r="B8508" s="8"/>
      <c r="C8508" s="8"/>
      <c r="D8508" s="8"/>
      <c r="E8508" s="8"/>
      <c r="F8508" s="8"/>
      <c r="G8508" s="8"/>
      <c r="H8508" s="8"/>
      <c r="I8508" s="8"/>
    </row>
    <row r="8509" spans="1:9" ht="14.25" customHeight="1">
      <c r="A8509" s="7"/>
      <c r="B8509" s="8"/>
      <c r="C8509" s="8"/>
      <c r="D8509" s="8"/>
      <c r="E8509" s="8"/>
      <c r="F8509" s="8"/>
      <c r="G8509" s="8"/>
      <c r="H8509" s="8"/>
      <c r="I8509" s="8"/>
    </row>
    <row r="8510" spans="1:9" ht="14.25" customHeight="1">
      <c r="A8510" s="7"/>
      <c r="B8510" s="8"/>
      <c r="C8510" s="8"/>
      <c r="D8510" s="8"/>
      <c r="E8510" s="8"/>
      <c r="F8510" s="8"/>
      <c r="G8510" s="8"/>
      <c r="H8510" s="8"/>
      <c r="I8510" s="8"/>
    </row>
    <row r="8511" spans="1:9" ht="14.25" customHeight="1">
      <c r="A8511" s="7"/>
      <c r="B8511" s="8"/>
      <c r="C8511" s="8"/>
      <c r="D8511" s="8"/>
      <c r="E8511" s="8"/>
      <c r="F8511" s="8"/>
      <c r="G8511" s="8"/>
      <c r="H8511" s="8"/>
      <c r="I8511" s="8"/>
    </row>
    <row r="8512" spans="1:9" ht="14.25" customHeight="1">
      <c r="A8512" s="7"/>
      <c r="B8512" s="8"/>
      <c r="C8512" s="8"/>
      <c r="D8512" s="8"/>
      <c r="E8512" s="8"/>
      <c r="F8512" s="8"/>
      <c r="G8512" s="8"/>
      <c r="H8512" s="8"/>
      <c r="I8512" s="8"/>
    </row>
    <row r="8513" spans="1:9" ht="14.25" customHeight="1">
      <c r="A8513" s="7"/>
      <c r="B8513" s="8"/>
      <c r="C8513" s="8"/>
      <c r="D8513" s="8"/>
      <c r="E8513" s="8"/>
      <c r="F8513" s="8"/>
      <c r="G8513" s="8"/>
      <c r="H8513" s="8"/>
      <c r="I8513" s="8"/>
    </row>
    <row r="8514" spans="1:9" ht="14.25" customHeight="1">
      <c r="A8514" s="7"/>
      <c r="B8514" s="8"/>
      <c r="C8514" s="8"/>
      <c r="D8514" s="8"/>
      <c r="E8514" s="8"/>
      <c r="F8514" s="8"/>
      <c r="G8514" s="8"/>
      <c r="H8514" s="8"/>
      <c r="I8514" s="8"/>
    </row>
    <row r="8515" spans="1:9" ht="14.25" customHeight="1">
      <c r="A8515" s="7"/>
      <c r="B8515" s="8"/>
      <c r="C8515" s="8"/>
      <c r="D8515" s="8"/>
      <c r="E8515" s="8"/>
      <c r="F8515" s="8"/>
      <c r="G8515" s="8"/>
      <c r="H8515" s="8"/>
      <c r="I8515" s="8"/>
    </row>
    <row r="8516" spans="1:9" ht="14.25" customHeight="1">
      <c r="A8516" s="7"/>
      <c r="B8516" s="8"/>
      <c r="C8516" s="8"/>
      <c r="D8516" s="8"/>
      <c r="E8516" s="8"/>
      <c r="F8516" s="8"/>
      <c r="G8516" s="8"/>
      <c r="H8516" s="8"/>
      <c r="I8516" s="8"/>
    </row>
    <row r="8517" spans="1:9" ht="14.25" customHeight="1">
      <c r="A8517" s="7"/>
      <c r="B8517" s="8"/>
      <c r="C8517" s="8"/>
      <c r="D8517" s="8"/>
      <c r="E8517" s="8"/>
      <c r="F8517" s="8"/>
      <c r="G8517" s="8"/>
      <c r="H8517" s="8"/>
      <c r="I8517" s="8"/>
    </row>
    <row r="8518" spans="1:9" ht="14.25" customHeight="1">
      <c r="A8518" s="7"/>
      <c r="B8518" s="8"/>
      <c r="C8518" s="8"/>
      <c r="D8518" s="8"/>
      <c r="E8518" s="8"/>
      <c r="F8518" s="8"/>
      <c r="G8518" s="8"/>
      <c r="H8518" s="8"/>
      <c r="I8518" s="8"/>
    </row>
    <row r="8519" spans="1:9" ht="14.25" customHeight="1">
      <c r="A8519" s="7"/>
      <c r="B8519" s="8"/>
      <c r="C8519" s="8"/>
      <c r="D8519" s="8"/>
      <c r="E8519" s="8"/>
      <c r="F8519" s="8"/>
      <c r="G8519" s="8"/>
      <c r="H8519" s="8"/>
      <c r="I8519" s="8"/>
    </row>
    <row r="8520" spans="1:9" ht="14.25" customHeight="1">
      <c r="A8520" s="7"/>
      <c r="B8520" s="8"/>
      <c r="C8520" s="8"/>
      <c r="D8520" s="8"/>
      <c r="E8520" s="8"/>
      <c r="F8520" s="8"/>
      <c r="G8520" s="8"/>
      <c r="H8520" s="8"/>
      <c r="I8520" s="8"/>
    </row>
    <row r="8521" spans="1:9" ht="14.25" customHeight="1">
      <c r="A8521" s="7"/>
      <c r="B8521" s="8"/>
      <c r="C8521" s="8"/>
      <c r="D8521" s="8"/>
      <c r="E8521" s="8"/>
      <c r="F8521" s="8"/>
      <c r="G8521" s="8"/>
      <c r="H8521" s="8"/>
      <c r="I8521" s="8"/>
    </row>
    <row r="8522" spans="1:9" ht="14.25" customHeight="1">
      <c r="A8522" s="7"/>
      <c r="B8522" s="8"/>
      <c r="C8522" s="8"/>
      <c r="D8522" s="8"/>
      <c r="E8522" s="8"/>
      <c r="F8522" s="8"/>
      <c r="G8522" s="8"/>
      <c r="H8522" s="8"/>
      <c r="I8522" s="8"/>
    </row>
    <row r="8523" spans="1:9" ht="14.25" customHeight="1">
      <c r="A8523" s="7"/>
      <c r="B8523" s="8"/>
      <c r="C8523" s="8"/>
      <c r="D8523" s="8"/>
      <c r="E8523" s="8"/>
      <c r="F8523" s="8"/>
      <c r="G8523" s="8"/>
      <c r="H8523" s="8"/>
      <c r="I8523" s="8"/>
    </row>
    <row r="8524" spans="1:9" ht="14.25" customHeight="1">
      <c r="A8524" s="7"/>
      <c r="B8524" s="8"/>
      <c r="C8524" s="8"/>
      <c r="D8524" s="8"/>
      <c r="E8524" s="8"/>
      <c r="F8524" s="8"/>
      <c r="G8524" s="8"/>
      <c r="H8524" s="8"/>
      <c r="I8524" s="8"/>
    </row>
    <row r="8525" spans="1:9" ht="14.25" customHeight="1">
      <c r="A8525" s="7"/>
      <c r="B8525" s="8"/>
      <c r="C8525" s="8"/>
      <c r="D8525" s="8"/>
      <c r="E8525" s="8"/>
      <c r="F8525" s="8"/>
      <c r="G8525" s="8"/>
      <c r="H8525" s="8"/>
      <c r="I8525" s="8"/>
    </row>
    <row r="8526" spans="1:9" ht="14.25" customHeight="1">
      <c r="A8526" s="7"/>
      <c r="B8526" s="8"/>
      <c r="C8526" s="8"/>
      <c r="D8526" s="8"/>
      <c r="E8526" s="8"/>
      <c r="F8526" s="8"/>
      <c r="G8526" s="8"/>
      <c r="H8526" s="8"/>
      <c r="I8526" s="8"/>
    </row>
    <row r="8527" spans="1:9" ht="14.25" customHeight="1">
      <c r="A8527" s="7"/>
      <c r="B8527" s="8"/>
      <c r="C8527" s="8"/>
      <c r="D8527" s="8"/>
      <c r="E8527" s="8"/>
      <c r="F8527" s="8"/>
      <c r="G8527" s="8"/>
      <c r="H8527" s="8"/>
      <c r="I8527" s="8"/>
    </row>
    <row r="8528" spans="1:9" ht="14.25" customHeight="1">
      <c r="A8528" s="7"/>
      <c r="B8528" s="8"/>
      <c r="C8528" s="8"/>
      <c r="D8528" s="8"/>
      <c r="E8528" s="8"/>
      <c r="F8528" s="8"/>
      <c r="G8528" s="8"/>
      <c r="H8528" s="8"/>
      <c r="I8528" s="8"/>
    </row>
    <row r="8529" spans="1:9" ht="14.25" customHeight="1">
      <c r="A8529" s="7"/>
      <c r="B8529" s="8"/>
      <c r="C8529" s="8"/>
      <c r="D8529" s="8"/>
      <c r="E8529" s="8"/>
      <c r="F8529" s="8"/>
      <c r="G8529" s="8"/>
      <c r="H8529" s="8"/>
      <c r="I8529" s="8"/>
    </row>
    <row r="8530" spans="1:9" ht="14.25" customHeight="1">
      <c r="A8530" s="7"/>
      <c r="B8530" s="8"/>
      <c r="C8530" s="8"/>
      <c r="D8530" s="8"/>
      <c r="E8530" s="8"/>
      <c r="F8530" s="8"/>
      <c r="G8530" s="8"/>
      <c r="H8530" s="8"/>
      <c r="I8530" s="8"/>
    </row>
    <row r="8531" spans="1:9" ht="14.25" customHeight="1">
      <c r="A8531" s="7"/>
      <c r="B8531" s="8"/>
      <c r="C8531" s="8"/>
      <c r="D8531" s="8"/>
      <c r="E8531" s="8"/>
      <c r="F8531" s="8"/>
      <c r="G8531" s="8"/>
      <c r="H8531" s="8"/>
      <c r="I8531" s="8"/>
    </row>
    <row r="8532" spans="1:9" ht="14.25" customHeight="1">
      <c r="A8532" s="7"/>
      <c r="B8532" s="8"/>
      <c r="C8532" s="8"/>
      <c r="D8532" s="8"/>
      <c r="E8532" s="8"/>
      <c r="F8532" s="8"/>
      <c r="G8532" s="8"/>
      <c r="H8532" s="8"/>
      <c r="I8532" s="8"/>
    </row>
    <row r="8533" spans="1:9" ht="14.25" customHeight="1">
      <c r="A8533" s="7"/>
      <c r="B8533" s="8"/>
      <c r="C8533" s="8"/>
      <c r="D8533" s="8"/>
      <c r="E8533" s="8"/>
      <c r="F8533" s="8"/>
      <c r="G8533" s="8"/>
      <c r="H8533" s="8"/>
      <c r="I8533" s="8"/>
    </row>
    <row r="8534" spans="1:9" ht="14.25" customHeight="1">
      <c r="A8534" s="7"/>
      <c r="B8534" s="8"/>
      <c r="C8534" s="8"/>
      <c r="D8534" s="8"/>
      <c r="E8534" s="8"/>
      <c r="F8534" s="8"/>
      <c r="G8534" s="8"/>
      <c r="H8534" s="8"/>
      <c r="I8534" s="8"/>
    </row>
    <row r="8535" spans="1:9" ht="14.25" customHeight="1">
      <c r="A8535" s="7"/>
      <c r="B8535" s="8"/>
      <c r="C8535" s="8"/>
      <c r="D8535" s="8"/>
      <c r="E8535" s="8"/>
      <c r="F8535" s="8"/>
      <c r="G8535" s="8"/>
      <c r="H8535" s="8"/>
      <c r="I8535" s="8"/>
    </row>
    <row r="8536" spans="1:9" ht="14.25" customHeight="1">
      <c r="A8536" s="7"/>
      <c r="B8536" s="8"/>
      <c r="C8536" s="8"/>
      <c r="D8536" s="8"/>
      <c r="E8536" s="8"/>
      <c r="F8536" s="8"/>
      <c r="G8536" s="8"/>
      <c r="H8536" s="8"/>
      <c r="I8536" s="8"/>
    </row>
    <row r="8537" spans="1:9" ht="14.25" customHeight="1">
      <c r="A8537" s="7"/>
      <c r="B8537" s="8"/>
      <c r="C8537" s="8"/>
      <c r="D8537" s="8"/>
      <c r="E8537" s="8"/>
      <c r="F8537" s="8"/>
      <c r="G8537" s="8"/>
      <c r="H8537" s="8"/>
      <c r="I8537" s="8"/>
    </row>
    <row r="8538" spans="1:9" ht="14.25" customHeight="1">
      <c r="A8538" s="7"/>
      <c r="B8538" s="8"/>
      <c r="C8538" s="8"/>
      <c r="D8538" s="8"/>
      <c r="E8538" s="8"/>
      <c r="F8538" s="8"/>
      <c r="G8538" s="8"/>
      <c r="H8538" s="8"/>
      <c r="I8538" s="8"/>
    </row>
    <row r="8539" spans="1:9" ht="14.25" customHeight="1">
      <c r="A8539" s="7"/>
      <c r="B8539" s="8"/>
      <c r="C8539" s="8"/>
      <c r="D8539" s="8"/>
      <c r="E8539" s="8"/>
      <c r="F8539" s="8"/>
      <c r="G8539" s="8"/>
      <c r="H8539" s="8"/>
      <c r="I8539" s="8"/>
    </row>
    <row r="8540" spans="1:9" ht="14.25" customHeight="1">
      <c r="A8540" s="7"/>
      <c r="B8540" s="8"/>
      <c r="C8540" s="8"/>
      <c r="D8540" s="8"/>
      <c r="E8540" s="8"/>
      <c r="F8540" s="8"/>
      <c r="G8540" s="8"/>
      <c r="H8540" s="8"/>
      <c r="I8540" s="8"/>
    </row>
    <row r="8541" spans="1:9" ht="14.25" customHeight="1">
      <c r="A8541" s="7"/>
      <c r="B8541" s="8"/>
      <c r="C8541" s="8"/>
      <c r="D8541" s="8"/>
      <c r="E8541" s="8"/>
      <c r="F8541" s="8"/>
      <c r="G8541" s="8"/>
      <c r="H8541" s="8"/>
      <c r="I8541" s="8"/>
    </row>
    <row r="8542" spans="1:9" ht="14.25" customHeight="1">
      <c r="A8542" s="7"/>
      <c r="B8542" s="8"/>
      <c r="C8542" s="8"/>
      <c r="D8542" s="8"/>
      <c r="E8542" s="8"/>
      <c r="F8542" s="8"/>
      <c r="G8542" s="8"/>
      <c r="H8542" s="8"/>
      <c r="I8542" s="8"/>
    </row>
    <row r="8543" spans="1:9" ht="14.25" customHeight="1">
      <c r="A8543" s="7"/>
      <c r="B8543" s="8"/>
      <c r="C8543" s="8"/>
      <c r="D8543" s="8"/>
      <c r="E8543" s="8"/>
      <c r="F8543" s="8"/>
      <c r="G8543" s="8"/>
      <c r="H8543" s="8"/>
      <c r="I8543" s="8"/>
    </row>
    <row r="8544" spans="1:9" ht="14.25" customHeight="1">
      <c r="A8544" s="7"/>
      <c r="B8544" s="8"/>
      <c r="C8544" s="8"/>
      <c r="D8544" s="8"/>
      <c r="E8544" s="8"/>
      <c r="F8544" s="8"/>
      <c r="G8544" s="8"/>
      <c r="H8544" s="8"/>
      <c r="I8544" s="8"/>
    </row>
    <row r="8545" spans="1:9" ht="14.25" customHeight="1">
      <c r="A8545" s="7"/>
      <c r="B8545" s="8"/>
      <c r="C8545" s="8"/>
      <c r="D8545" s="8"/>
      <c r="E8545" s="8"/>
      <c r="F8545" s="8"/>
      <c r="G8545" s="8"/>
      <c r="H8545" s="8"/>
      <c r="I8545" s="8"/>
    </row>
    <row r="8546" spans="1:9" ht="14.25" customHeight="1">
      <c r="A8546" s="7"/>
      <c r="B8546" s="8"/>
      <c r="C8546" s="8"/>
      <c r="D8546" s="8"/>
      <c r="E8546" s="8"/>
      <c r="F8546" s="8"/>
      <c r="G8546" s="8"/>
      <c r="H8546" s="8"/>
      <c r="I8546" s="8"/>
    </row>
    <row r="8547" spans="1:9" ht="14.25" customHeight="1">
      <c r="A8547" s="7"/>
      <c r="B8547" s="8"/>
      <c r="C8547" s="8"/>
      <c r="D8547" s="8"/>
      <c r="E8547" s="8"/>
      <c r="F8547" s="8"/>
      <c r="G8547" s="8"/>
      <c r="H8547" s="8"/>
      <c r="I8547" s="8"/>
    </row>
    <row r="8548" spans="1:9" ht="14.25" customHeight="1">
      <c r="A8548" s="7"/>
      <c r="B8548" s="8"/>
      <c r="C8548" s="8"/>
      <c r="D8548" s="8"/>
      <c r="E8548" s="8"/>
      <c r="F8548" s="8"/>
      <c r="G8548" s="8"/>
      <c r="H8548" s="8"/>
      <c r="I8548" s="8"/>
    </row>
    <row r="8549" spans="1:9" ht="14.25" customHeight="1">
      <c r="A8549" s="7"/>
      <c r="B8549" s="8"/>
      <c r="C8549" s="8"/>
      <c r="D8549" s="8"/>
      <c r="E8549" s="8"/>
      <c r="F8549" s="8"/>
      <c r="G8549" s="8"/>
      <c r="H8549" s="8"/>
      <c r="I8549" s="8"/>
    </row>
    <row r="8550" spans="1:9" ht="14.25" customHeight="1">
      <c r="A8550" s="7"/>
      <c r="B8550" s="8"/>
      <c r="C8550" s="8"/>
      <c r="D8550" s="8"/>
      <c r="E8550" s="8"/>
      <c r="F8550" s="8"/>
      <c r="G8550" s="8"/>
      <c r="H8550" s="8"/>
      <c r="I8550" s="8"/>
    </row>
    <row r="8551" spans="1:9" ht="14.25" customHeight="1">
      <c r="A8551" s="7"/>
      <c r="B8551" s="8"/>
      <c r="C8551" s="8"/>
      <c r="D8551" s="8"/>
      <c r="E8551" s="8"/>
      <c r="F8551" s="8"/>
      <c r="G8551" s="8"/>
      <c r="H8551" s="8"/>
      <c r="I8551" s="8"/>
    </row>
    <row r="8552" spans="1:9" ht="14.25" customHeight="1">
      <c r="A8552" s="7"/>
      <c r="B8552" s="8"/>
      <c r="C8552" s="8"/>
      <c r="D8552" s="8"/>
      <c r="E8552" s="8"/>
      <c r="F8552" s="8"/>
      <c r="G8552" s="8"/>
      <c r="H8552" s="8"/>
      <c r="I8552" s="8"/>
    </row>
    <row r="8553" spans="1:9" ht="14.25" customHeight="1">
      <c r="A8553" s="7"/>
      <c r="B8553" s="8"/>
      <c r="C8553" s="8"/>
      <c r="D8553" s="8"/>
      <c r="E8553" s="8"/>
      <c r="F8553" s="8"/>
      <c r="G8553" s="8"/>
      <c r="H8553" s="8"/>
      <c r="I8553" s="8"/>
    </row>
    <row r="8554" spans="1:9" ht="14.25" customHeight="1">
      <c r="A8554" s="7"/>
      <c r="B8554" s="8"/>
      <c r="C8554" s="8"/>
      <c r="D8554" s="8"/>
      <c r="E8554" s="8"/>
      <c r="F8554" s="8"/>
      <c r="G8554" s="8"/>
      <c r="H8554" s="8"/>
      <c r="I8554" s="8"/>
    </row>
    <row r="8555" spans="1:9" ht="14.25" customHeight="1">
      <c r="A8555" s="7"/>
      <c r="B8555" s="8"/>
      <c r="C8555" s="8"/>
      <c r="D8555" s="8"/>
      <c r="E8555" s="8"/>
      <c r="F8555" s="8"/>
      <c r="G8555" s="8"/>
      <c r="H8555" s="8"/>
      <c r="I8555" s="8"/>
    </row>
    <row r="8556" spans="1:9" ht="14.25" customHeight="1">
      <c r="A8556" s="7"/>
      <c r="B8556" s="8"/>
      <c r="C8556" s="8"/>
      <c r="D8556" s="8"/>
      <c r="E8556" s="8"/>
      <c r="F8556" s="8"/>
      <c r="G8556" s="8"/>
      <c r="H8556" s="8"/>
      <c r="I8556" s="8"/>
    </row>
    <row r="8557" spans="1:9" ht="14.25" customHeight="1">
      <c r="A8557" s="7"/>
      <c r="B8557" s="8"/>
      <c r="C8557" s="8"/>
      <c r="D8557" s="8"/>
      <c r="E8557" s="8"/>
      <c r="F8557" s="8"/>
      <c r="G8557" s="8"/>
      <c r="H8557" s="8"/>
      <c r="I8557" s="8"/>
    </row>
    <row r="8558" spans="1:9" ht="14.25" customHeight="1">
      <c r="A8558" s="7"/>
      <c r="B8558" s="8"/>
      <c r="C8558" s="8"/>
      <c r="D8558" s="8"/>
      <c r="E8558" s="8"/>
      <c r="F8558" s="8"/>
      <c r="G8558" s="8"/>
      <c r="H8558" s="8"/>
      <c r="I8558" s="8"/>
    </row>
    <row r="8559" spans="1:9" ht="14.25" customHeight="1">
      <c r="A8559" s="7"/>
      <c r="B8559" s="8"/>
      <c r="C8559" s="8"/>
      <c r="D8559" s="8"/>
      <c r="E8559" s="8"/>
      <c r="F8559" s="8"/>
      <c r="G8559" s="8"/>
      <c r="H8559" s="8"/>
      <c r="I8559" s="8"/>
    </row>
    <row r="8560" spans="1:9" ht="14.25" customHeight="1">
      <c r="A8560" s="7"/>
      <c r="B8560" s="8"/>
      <c r="C8560" s="8"/>
      <c r="D8560" s="8"/>
      <c r="E8560" s="8"/>
      <c r="F8560" s="8"/>
      <c r="G8560" s="8"/>
      <c r="H8560" s="8"/>
      <c r="I8560" s="8"/>
    </row>
    <row r="8561" spans="1:9" ht="14.25" customHeight="1">
      <c r="A8561" s="7"/>
      <c r="B8561" s="8"/>
      <c r="C8561" s="8"/>
      <c r="D8561" s="8"/>
      <c r="E8561" s="8"/>
      <c r="F8561" s="8"/>
      <c r="G8561" s="8"/>
      <c r="H8561" s="8"/>
      <c r="I8561" s="8"/>
    </row>
    <row r="8562" spans="1:9" ht="14.25" customHeight="1">
      <c r="A8562" s="7"/>
      <c r="B8562" s="8"/>
      <c r="C8562" s="8"/>
      <c r="D8562" s="8"/>
      <c r="E8562" s="8"/>
      <c r="F8562" s="8"/>
      <c r="G8562" s="8"/>
      <c r="H8562" s="8"/>
      <c r="I8562" s="8"/>
    </row>
    <row r="8563" spans="1:9" ht="14.25" customHeight="1">
      <c r="A8563" s="7"/>
      <c r="B8563" s="8"/>
      <c r="C8563" s="8"/>
      <c r="D8563" s="8"/>
      <c r="E8563" s="8"/>
      <c r="F8563" s="8"/>
      <c r="G8563" s="8"/>
      <c r="H8563" s="8"/>
      <c r="I8563" s="8"/>
    </row>
    <row r="8564" spans="1:9" ht="14.25" customHeight="1">
      <c r="A8564" s="7"/>
      <c r="B8564" s="8"/>
      <c r="C8564" s="8"/>
      <c r="D8564" s="8"/>
      <c r="E8564" s="8"/>
      <c r="F8564" s="8"/>
      <c r="G8564" s="8"/>
      <c r="H8564" s="8"/>
      <c r="I8564" s="8"/>
    </row>
    <row r="8565" spans="1:9" ht="14.25" customHeight="1">
      <c r="A8565" s="7"/>
      <c r="B8565" s="8"/>
      <c r="C8565" s="8"/>
      <c r="D8565" s="8"/>
      <c r="E8565" s="8"/>
      <c r="F8565" s="8"/>
      <c r="G8565" s="8"/>
      <c r="H8565" s="8"/>
      <c r="I8565" s="8"/>
    </row>
    <row r="8566" spans="1:9" ht="14.25" customHeight="1">
      <c r="A8566" s="7"/>
      <c r="B8566" s="8"/>
      <c r="C8566" s="8"/>
      <c r="D8566" s="8"/>
      <c r="E8566" s="8"/>
      <c r="F8566" s="8"/>
      <c r="G8566" s="8"/>
      <c r="H8566" s="8"/>
      <c r="I8566" s="8"/>
    </row>
    <row r="8567" spans="1:9" ht="14.25" customHeight="1">
      <c r="A8567" s="7"/>
      <c r="B8567" s="8"/>
      <c r="C8567" s="8"/>
      <c r="D8567" s="8"/>
      <c r="E8567" s="8"/>
      <c r="F8567" s="8"/>
      <c r="G8567" s="8"/>
      <c r="H8567" s="8"/>
      <c r="I8567" s="8"/>
    </row>
    <row r="8568" spans="1:9" ht="14.25" customHeight="1">
      <c r="A8568" s="7"/>
      <c r="B8568" s="8"/>
      <c r="C8568" s="8"/>
      <c r="D8568" s="8"/>
      <c r="E8568" s="8"/>
      <c r="F8568" s="8"/>
      <c r="G8568" s="8"/>
      <c r="H8568" s="8"/>
      <c r="I8568" s="8"/>
    </row>
    <row r="8569" spans="1:9" ht="14.25" customHeight="1">
      <c r="A8569" s="7"/>
      <c r="B8569" s="8"/>
      <c r="C8569" s="8"/>
      <c r="D8569" s="8"/>
      <c r="E8569" s="8"/>
      <c r="F8569" s="8"/>
      <c r="G8569" s="8"/>
      <c r="H8569" s="8"/>
      <c r="I8569" s="8"/>
    </row>
    <row r="8570" spans="1:9" ht="14.25" customHeight="1">
      <c r="A8570" s="7"/>
      <c r="B8570" s="8"/>
      <c r="C8570" s="8"/>
      <c r="D8570" s="8"/>
      <c r="E8570" s="8"/>
      <c r="F8570" s="8"/>
      <c r="G8570" s="8"/>
      <c r="H8570" s="8"/>
      <c r="I8570" s="8"/>
    </row>
    <row r="8571" spans="1:9" ht="14.25" customHeight="1">
      <c r="A8571" s="7"/>
      <c r="B8571" s="8"/>
      <c r="C8571" s="8"/>
      <c r="D8571" s="8"/>
      <c r="E8571" s="8"/>
      <c r="F8571" s="8"/>
      <c r="G8571" s="8"/>
      <c r="H8571" s="8"/>
      <c r="I8571" s="8"/>
    </row>
    <row r="8572" spans="1:9" ht="14.25" customHeight="1">
      <c r="A8572" s="7"/>
      <c r="B8572" s="8"/>
      <c r="C8572" s="8"/>
      <c r="D8572" s="8"/>
      <c r="E8572" s="8"/>
      <c r="F8572" s="8"/>
      <c r="G8572" s="8"/>
      <c r="H8572" s="8"/>
      <c r="I8572" s="8"/>
    </row>
    <row r="8573" spans="1:9" ht="14.25" customHeight="1">
      <c r="A8573" s="7"/>
      <c r="B8573" s="8"/>
      <c r="C8573" s="8"/>
      <c r="D8573" s="8"/>
      <c r="E8573" s="8"/>
      <c r="F8573" s="8"/>
      <c r="G8573" s="8"/>
      <c r="H8573" s="8"/>
      <c r="I8573" s="8"/>
    </row>
    <row r="8574" spans="1:9" ht="14.25" customHeight="1">
      <c r="A8574" s="7"/>
      <c r="B8574" s="8"/>
      <c r="C8574" s="8"/>
      <c r="D8574" s="8"/>
      <c r="E8574" s="8"/>
      <c r="F8574" s="8"/>
      <c r="G8574" s="8"/>
      <c r="H8574" s="8"/>
      <c r="I8574" s="8"/>
    </row>
    <row r="8575" spans="1:9" ht="14.25" customHeight="1">
      <c r="A8575" s="7"/>
      <c r="B8575" s="8"/>
      <c r="C8575" s="8"/>
      <c r="D8575" s="8"/>
      <c r="E8575" s="8"/>
      <c r="F8575" s="8"/>
      <c r="G8575" s="8"/>
      <c r="H8575" s="8"/>
      <c r="I8575" s="8"/>
    </row>
    <row r="8576" spans="1:9" ht="14.25" customHeight="1">
      <c r="A8576" s="7"/>
      <c r="B8576" s="8"/>
      <c r="C8576" s="8"/>
      <c r="D8576" s="8"/>
      <c r="E8576" s="8"/>
      <c r="F8576" s="8"/>
      <c r="G8576" s="8"/>
      <c r="H8576" s="8"/>
      <c r="I8576" s="8"/>
    </row>
    <row r="8577" spans="1:9" ht="14.25" customHeight="1">
      <c r="A8577" s="7"/>
      <c r="B8577" s="8"/>
      <c r="C8577" s="8"/>
      <c r="D8577" s="8"/>
      <c r="E8577" s="8"/>
      <c r="F8577" s="8"/>
      <c r="G8577" s="8"/>
      <c r="H8577" s="8"/>
      <c r="I8577" s="8"/>
    </row>
    <row r="8578" spans="1:9" ht="14.25" customHeight="1">
      <c r="A8578" s="7"/>
      <c r="B8578" s="8"/>
      <c r="C8578" s="8"/>
      <c r="D8578" s="8"/>
      <c r="E8578" s="8"/>
      <c r="F8578" s="8"/>
      <c r="G8578" s="8"/>
      <c r="H8578" s="8"/>
      <c r="I8578" s="8"/>
    </row>
    <row r="8579" spans="1:9" ht="14.25" customHeight="1">
      <c r="A8579" s="7"/>
      <c r="B8579" s="8"/>
      <c r="C8579" s="8"/>
      <c r="D8579" s="8"/>
      <c r="E8579" s="8"/>
      <c r="F8579" s="8"/>
      <c r="G8579" s="8"/>
      <c r="H8579" s="8"/>
      <c r="I8579" s="8"/>
    </row>
    <row r="8580" spans="1:9" ht="14.25" customHeight="1">
      <c r="A8580" s="7"/>
      <c r="B8580" s="8"/>
      <c r="C8580" s="8"/>
      <c r="D8580" s="8"/>
      <c r="E8580" s="8"/>
      <c r="F8580" s="8"/>
      <c r="G8580" s="8"/>
      <c r="H8580" s="8"/>
      <c r="I8580" s="8"/>
    </row>
    <row r="8581" spans="1:9" ht="14.25" customHeight="1">
      <c r="A8581" s="7"/>
      <c r="B8581" s="8"/>
      <c r="C8581" s="8"/>
      <c r="D8581" s="8"/>
      <c r="E8581" s="8"/>
      <c r="F8581" s="8"/>
      <c r="G8581" s="8"/>
      <c r="H8581" s="8"/>
      <c r="I8581" s="8"/>
    </row>
    <row r="8582" spans="1:9" ht="14.25" customHeight="1">
      <c r="A8582" s="7"/>
      <c r="B8582" s="8"/>
      <c r="C8582" s="8"/>
      <c r="D8582" s="8"/>
      <c r="E8582" s="8"/>
      <c r="F8582" s="8"/>
      <c r="G8582" s="8"/>
      <c r="H8582" s="8"/>
      <c r="I8582" s="8"/>
    </row>
    <row r="8583" spans="1:9" ht="14.25" customHeight="1">
      <c r="A8583" s="7"/>
      <c r="B8583" s="8"/>
      <c r="C8583" s="8"/>
      <c r="D8583" s="8"/>
      <c r="E8583" s="8"/>
      <c r="F8583" s="8"/>
      <c r="G8583" s="8"/>
      <c r="H8583" s="8"/>
      <c r="I8583" s="8"/>
    </row>
    <row r="8584" spans="1:9" ht="14.25" customHeight="1">
      <c r="A8584" s="7"/>
      <c r="B8584" s="8"/>
      <c r="C8584" s="8"/>
      <c r="D8584" s="8"/>
      <c r="E8584" s="8"/>
      <c r="F8584" s="8"/>
      <c r="G8584" s="8"/>
      <c r="H8584" s="8"/>
      <c r="I8584" s="8"/>
    </row>
    <row r="8585" spans="1:9" ht="14.25" customHeight="1">
      <c r="A8585" s="7"/>
      <c r="B8585" s="8"/>
      <c r="C8585" s="8"/>
      <c r="D8585" s="8"/>
      <c r="E8585" s="8"/>
      <c r="F8585" s="8"/>
      <c r="G8585" s="8"/>
      <c r="H8585" s="8"/>
      <c r="I8585" s="8"/>
    </row>
    <row r="8586" spans="1:9" ht="14.25" customHeight="1">
      <c r="A8586" s="7"/>
      <c r="B8586" s="8"/>
      <c r="C8586" s="8"/>
      <c r="D8586" s="8"/>
      <c r="E8586" s="8"/>
      <c r="F8586" s="8"/>
      <c r="G8586" s="8"/>
      <c r="H8586" s="8"/>
      <c r="I8586" s="8"/>
    </row>
    <row r="8587" spans="1:9" ht="14.25" customHeight="1">
      <c r="A8587" s="7"/>
      <c r="B8587" s="8"/>
      <c r="C8587" s="8"/>
      <c r="D8587" s="8"/>
      <c r="E8587" s="8"/>
      <c r="F8587" s="8"/>
      <c r="G8587" s="8"/>
      <c r="H8587" s="8"/>
      <c r="I8587" s="8"/>
    </row>
    <row r="8588" spans="1:9" ht="14.25" customHeight="1">
      <c r="A8588" s="7"/>
      <c r="B8588" s="8"/>
      <c r="C8588" s="8"/>
      <c r="D8588" s="8"/>
      <c r="E8588" s="8"/>
      <c r="F8588" s="8"/>
      <c r="G8588" s="8"/>
      <c r="H8588" s="8"/>
      <c r="I8588" s="8"/>
    </row>
    <row r="8589" spans="1:9" ht="14.25" customHeight="1">
      <c r="A8589" s="7"/>
      <c r="B8589" s="8"/>
      <c r="C8589" s="8"/>
      <c r="D8589" s="8"/>
      <c r="E8589" s="8"/>
      <c r="F8589" s="8"/>
      <c r="G8589" s="8"/>
      <c r="H8589" s="8"/>
      <c r="I8589" s="8"/>
    </row>
    <row r="8590" spans="1:9" ht="14.25" customHeight="1">
      <c r="A8590" s="7"/>
      <c r="B8590" s="8"/>
      <c r="C8590" s="8"/>
      <c r="D8590" s="8"/>
      <c r="E8590" s="8"/>
      <c r="F8590" s="8"/>
      <c r="G8590" s="8"/>
      <c r="H8590" s="8"/>
      <c r="I8590" s="8"/>
    </row>
    <row r="8591" spans="1:9" ht="14.25" customHeight="1">
      <c r="A8591" s="7"/>
      <c r="B8591" s="8"/>
      <c r="C8591" s="8"/>
      <c r="D8591" s="8"/>
      <c r="E8591" s="8"/>
      <c r="F8591" s="8"/>
      <c r="G8591" s="8"/>
      <c r="H8591" s="8"/>
      <c r="I8591" s="8"/>
    </row>
    <row r="8592" spans="1:9" ht="14.25" customHeight="1">
      <c r="A8592" s="7"/>
      <c r="B8592" s="8"/>
      <c r="C8592" s="8"/>
      <c r="D8592" s="8"/>
      <c r="E8592" s="8"/>
      <c r="F8592" s="8"/>
      <c r="G8592" s="8"/>
      <c r="H8592" s="8"/>
      <c r="I8592" s="8"/>
    </row>
    <row r="8593" spans="1:9" ht="14.25" customHeight="1">
      <c r="A8593" s="7"/>
      <c r="B8593" s="8"/>
      <c r="C8593" s="8"/>
      <c r="D8593" s="8"/>
      <c r="E8593" s="8"/>
      <c r="F8593" s="8"/>
      <c r="G8593" s="8"/>
      <c r="H8593" s="8"/>
      <c r="I8593" s="8"/>
    </row>
    <row r="8594" spans="1:9" ht="14.25" customHeight="1">
      <c r="A8594" s="7"/>
      <c r="B8594" s="8"/>
      <c r="C8594" s="8"/>
      <c r="D8594" s="8"/>
      <c r="E8594" s="8"/>
      <c r="F8594" s="8"/>
      <c r="G8594" s="8"/>
      <c r="H8594" s="8"/>
      <c r="I8594" s="8"/>
    </row>
    <row r="8595" spans="1:9" ht="14.25" customHeight="1">
      <c r="A8595" s="7"/>
      <c r="B8595" s="8"/>
      <c r="C8595" s="8"/>
      <c r="D8595" s="8"/>
      <c r="E8595" s="8"/>
      <c r="F8595" s="8"/>
      <c r="G8595" s="8"/>
      <c r="H8595" s="8"/>
      <c r="I8595" s="8"/>
    </row>
    <row r="8596" spans="1:9" ht="14.25" customHeight="1">
      <c r="A8596" s="7"/>
      <c r="B8596" s="8"/>
      <c r="C8596" s="8"/>
      <c r="D8596" s="8"/>
      <c r="E8596" s="8"/>
      <c r="F8596" s="8"/>
      <c r="G8596" s="8"/>
      <c r="H8596" s="8"/>
      <c r="I8596" s="8"/>
    </row>
    <row r="8597" spans="1:9" ht="14.25" customHeight="1">
      <c r="A8597" s="7"/>
      <c r="B8597" s="8"/>
      <c r="C8597" s="8"/>
      <c r="D8597" s="8"/>
      <c r="E8597" s="8"/>
      <c r="F8597" s="8"/>
      <c r="G8597" s="8"/>
      <c r="H8597" s="8"/>
      <c r="I8597" s="8"/>
    </row>
    <row r="8598" spans="1:9" ht="14.25" customHeight="1">
      <c r="A8598" s="7"/>
      <c r="B8598" s="8"/>
      <c r="C8598" s="8"/>
      <c r="D8598" s="8"/>
      <c r="E8598" s="8"/>
      <c r="F8598" s="8"/>
      <c r="G8598" s="8"/>
      <c r="H8598" s="8"/>
      <c r="I8598" s="8"/>
    </row>
    <row r="8599" spans="1:9" ht="14.25" customHeight="1">
      <c r="A8599" s="7"/>
      <c r="B8599" s="8"/>
      <c r="C8599" s="8"/>
      <c r="D8599" s="8"/>
      <c r="E8599" s="8"/>
      <c r="F8599" s="8"/>
      <c r="G8599" s="8"/>
      <c r="H8599" s="8"/>
      <c r="I8599" s="8"/>
    </row>
    <row r="8600" spans="1:9" ht="14.25" customHeight="1">
      <c r="A8600" s="7"/>
      <c r="B8600" s="8"/>
      <c r="C8600" s="8"/>
      <c r="D8600" s="8"/>
      <c r="E8600" s="8"/>
      <c r="F8600" s="8"/>
      <c r="G8600" s="8"/>
      <c r="H8600" s="8"/>
      <c r="I8600" s="8"/>
    </row>
    <row r="8601" spans="1:9" ht="14.25" customHeight="1">
      <c r="A8601" s="7"/>
      <c r="B8601" s="8"/>
      <c r="C8601" s="8"/>
      <c r="D8601" s="8"/>
      <c r="E8601" s="8"/>
      <c r="F8601" s="8"/>
      <c r="G8601" s="8"/>
      <c r="H8601" s="8"/>
      <c r="I8601" s="8"/>
    </row>
    <row r="8602" spans="1:9" ht="14.25" customHeight="1">
      <c r="A8602" s="7"/>
      <c r="B8602" s="8"/>
      <c r="C8602" s="8"/>
      <c r="D8602" s="8"/>
      <c r="E8602" s="8"/>
      <c r="F8602" s="8"/>
      <c r="G8602" s="8"/>
      <c r="H8602" s="8"/>
      <c r="I8602" s="8"/>
    </row>
    <row r="8603" spans="1:9" ht="14.25" customHeight="1">
      <c r="A8603" s="7"/>
      <c r="B8603" s="8"/>
      <c r="C8603" s="8"/>
      <c r="D8603" s="8"/>
      <c r="E8603" s="8"/>
      <c r="F8603" s="8"/>
      <c r="G8603" s="8"/>
      <c r="H8603" s="8"/>
      <c r="I8603" s="8"/>
    </row>
    <row r="8604" spans="1:9" ht="14.25" customHeight="1">
      <c r="A8604" s="7"/>
      <c r="B8604" s="8"/>
      <c r="C8604" s="8"/>
      <c r="D8604" s="8"/>
      <c r="E8604" s="8"/>
      <c r="F8604" s="8"/>
      <c r="G8604" s="8"/>
      <c r="H8604" s="8"/>
      <c r="I8604" s="8"/>
    </row>
    <row r="8605" spans="1:9" ht="14.25" customHeight="1">
      <c r="A8605" s="7"/>
      <c r="B8605" s="8"/>
      <c r="C8605" s="8"/>
      <c r="D8605" s="8"/>
      <c r="E8605" s="8"/>
      <c r="F8605" s="8"/>
      <c r="G8605" s="8"/>
      <c r="H8605" s="8"/>
      <c r="I8605" s="8"/>
    </row>
    <row r="8606" spans="1:9" ht="14.25" customHeight="1">
      <c r="A8606" s="7"/>
      <c r="B8606" s="8"/>
      <c r="C8606" s="8"/>
      <c r="D8606" s="8"/>
      <c r="E8606" s="8"/>
      <c r="F8606" s="8"/>
      <c r="G8606" s="8"/>
      <c r="H8606" s="8"/>
      <c r="I8606" s="8"/>
    </row>
    <row r="8607" spans="1:9" ht="14.25" customHeight="1">
      <c r="A8607" s="7"/>
      <c r="B8607" s="8"/>
      <c r="C8607" s="8"/>
      <c r="D8607" s="8"/>
      <c r="E8607" s="8"/>
      <c r="F8607" s="8"/>
      <c r="G8607" s="8"/>
      <c r="H8607" s="8"/>
      <c r="I8607" s="8"/>
    </row>
    <row r="8608" spans="1:9" ht="14.25" customHeight="1">
      <c r="A8608" s="7"/>
      <c r="B8608" s="8"/>
      <c r="C8608" s="8"/>
      <c r="D8608" s="8"/>
      <c r="E8608" s="8"/>
      <c r="F8608" s="8"/>
      <c r="G8608" s="8"/>
      <c r="H8608" s="8"/>
      <c r="I8608" s="8"/>
    </row>
    <row r="8609" spans="1:9" ht="14.25" customHeight="1">
      <c r="A8609" s="7"/>
      <c r="B8609" s="8"/>
      <c r="C8609" s="8"/>
      <c r="D8609" s="8"/>
      <c r="E8609" s="8"/>
      <c r="F8609" s="8"/>
      <c r="G8609" s="8"/>
      <c r="H8609" s="8"/>
      <c r="I8609" s="8"/>
    </row>
    <row r="8610" spans="1:9" ht="14.25" customHeight="1">
      <c r="A8610" s="7"/>
      <c r="B8610" s="8"/>
      <c r="C8610" s="8"/>
      <c r="D8610" s="8"/>
      <c r="E8610" s="8"/>
      <c r="F8610" s="8"/>
      <c r="G8610" s="8"/>
      <c r="H8610" s="8"/>
      <c r="I8610" s="8"/>
    </row>
    <row r="8611" spans="1:9" ht="14.25" customHeight="1">
      <c r="A8611" s="7"/>
      <c r="B8611" s="8"/>
      <c r="C8611" s="8"/>
      <c r="D8611" s="8"/>
      <c r="E8611" s="8"/>
      <c r="F8611" s="8"/>
      <c r="G8611" s="8"/>
      <c r="H8611" s="8"/>
      <c r="I8611" s="8"/>
    </row>
    <row r="8612" spans="1:9" ht="14.25" customHeight="1">
      <c r="A8612" s="7"/>
      <c r="B8612" s="8"/>
      <c r="C8612" s="8"/>
      <c r="D8612" s="8"/>
      <c r="E8612" s="8"/>
      <c r="F8612" s="8"/>
      <c r="G8612" s="8"/>
      <c r="H8612" s="8"/>
      <c r="I8612" s="8"/>
    </row>
    <row r="8613" spans="1:9" ht="14.25" customHeight="1">
      <c r="A8613" s="7"/>
      <c r="B8613" s="8"/>
      <c r="C8613" s="8"/>
      <c r="D8613" s="8"/>
      <c r="E8613" s="8"/>
      <c r="F8613" s="8"/>
      <c r="G8613" s="8"/>
      <c r="H8613" s="8"/>
      <c r="I8613" s="8"/>
    </row>
    <row r="8614" spans="1:9" ht="14.25" customHeight="1">
      <c r="A8614" s="7"/>
      <c r="B8614" s="8"/>
      <c r="C8614" s="8"/>
      <c r="D8614" s="8"/>
      <c r="E8614" s="8"/>
      <c r="F8614" s="8"/>
      <c r="G8614" s="8"/>
      <c r="H8614" s="8"/>
      <c r="I8614" s="8"/>
    </row>
    <row r="8615" spans="1:9" ht="14.25" customHeight="1">
      <c r="A8615" s="7"/>
      <c r="B8615" s="8"/>
      <c r="C8615" s="8"/>
      <c r="D8615" s="8"/>
      <c r="E8615" s="8"/>
      <c r="F8615" s="8"/>
      <c r="G8615" s="8"/>
      <c r="H8615" s="8"/>
      <c r="I8615" s="8"/>
    </row>
    <row r="8616" spans="1:9" ht="14.25" customHeight="1">
      <c r="A8616" s="7"/>
      <c r="B8616" s="8"/>
      <c r="C8616" s="8"/>
      <c r="D8616" s="8"/>
      <c r="E8616" s="8"/>
      <c r="F8616" s="8"/>
      <c r="G8616" s="8"/>
      <c r="H8616" s="8"/>
      <c r="I8616" s="8"/>
    </row>
    <row r="8617" spans="1:9" ht="14.25" customHeight="1">
      <c r="A8617" s="7"/>
      <c r="B8617" s="8"/>
      <c r="C8617" s="8"/>
      <c r="D8617" s="8"/>
      <c r="E8617" s="8"/>
      <c r="F8617" s="8"/>
      <c r="G8617" s="8"/>
      <c r="H8617" s="8"/>
      <c r="I8617" s="8"/>
    </row>
    <row r="8618" spans="1:9" ht="14.25" customHeight="1">
      <c r="A8618" s="7"/>
      <c r="B8618" s="8"/>
      <c r="C8618" s="8"/>
      <c r="D8618" s="8"/>
      <c r="E8618" s="8"/>
      <c r="F8618" s="8"/>
      <c r="G8618" s="8"/>
      <c r="H8618" s="8"/>
      <c r="I8618" s="8"/>
    </row>
    <row r="8619" spans="1:9" ht="14.25" customHeight="1">
      <c r="A8619" s="7"/>
      <c r="B8619" s="8"/>
      <c r="C8619" s="8"/>
      <c r="D8619" s="8"/>
      <c r="E8619" s="8"/>
      <c r="F8619" s="8"/>
      <c r="G8619" s="8"/>
      <c r="H8619" s="8"/>
      <c r="I8619" s="8"/>
    </row>
    <row r="8620" spans="1:9" ht="14.25" customHeight="1">
      <c r="A8620" s="7"/>
      <c r="B8620" s="8"/>
      <c r="C8620" s="8"/>
      <c r="D8620" s="8"/>
      <c r="E8620" s="8"/>
      <c r="F8620" s="8"/>
      <c r="G8620" s="8"/>
      <c r="H8620" s="8"/>
      <c r="I8620" s="8"/>
    </row>
    <row r="8621" spans="1:9" ht="14.25" customHeight="1">
      <c r="A8621" s="7"/>
      <c r="B8621" s="8"/>
      <c r="C8621" s="8"/>
      <c r="D8621" s="8"/>
      <c r="E8621" s="8"/>
      <c r="F8621" s="8"/>
      <c r="G8621" s="8"/>
      <c r="H8621" s="8"/>
      <c r="I8621" s="8"/>
    </row>
    <row r="8622" spans="1:9" ht="14.25" customHeight="1">
      <c r="A8622" s="7"/>
      <c r="B8622" s="8"/>
      <c r="C8622" s="8"/>
      <c r="D8622" s="8"/>
      <c r="E8622" s="8"/>
      <c r="F8622" s="8"/>
      <c r="G8622" s="8"/>
      <c r="H8622" s="8"/>
      <c r="I8622" s="8"/>
    </row>
    <row r="8623" spans="1:9" ht="14.25" customHeight="1">
      <c r="A8623" s="7"/>
      <c r="B8623" s="8"/>
      <c r="C8623" s="8"/>
      <c r="D8623" s="8"/>
      <c r="E8623" s="8"/>
      <c r="F8623" s="8"/>
      <c r="G8623" s="8"/>
      <c r="H8623" s="8"/>
      <c r="I8623" s="8"/>
    </row>
    <row r="8624" spans="1:9" ht="14.25" customHeight="1">
      <c r="A8624" s="7"/>
      <c r="B8624" s="8"/>
      <c r="C8624" s="8"/>
      <c r="D8624" s="8"/>
      <c r="E8624" s="8"/>
      <c r="F8624" s="8"/>
      <c r="G8624" s="8"/>
      <c r="H8624" s="8"/>
      <c r="I8624" s="8"/>
    </row>
    <row r="8625" spans="1:9" ht="14.25" customHeight="1">
      <c r="A8625" s="7"/>
      <c r="B8625" s="8"/>
      <c r="C8625" s="8"/>
      <c r="D8625" s="8"/>
      <c r="E8625" s="8"/>
      <c r="F8625" s="8"/>
      <c r="G8625" s="8"/>
      <c r="H8625" s="8"/>
      <c r="I8625" s="8"/>
    </row>
    <row r="8626" spans="1:9" ht="14.25" customHeight="1">
      <c r="A8626" s="7"/>
      <c r="B8626" s="8"/>
      <c r="C8626" s="8"/>
      <c r="D8626" s="8"/>
      <c r="E8626" s="8"/>
      <c r="F8626" s="8"/>
      <c r="G8626" s="8"/>
      <c r="H8626" s="8"/>
      <c r="I8626" s="8"/>
    </row>
    <row r="8627" spans="1:9" ht="14.25" customHeight="1">
      <c r="A8627" s="7"/>
      <c r="B8627" s="8"/>
      <c r="C8627" s="8"/>
      <c r="D8627" s="8"/>
      <c r="E8627" s="8"/>
      <c r="F8627" s="8"/>
      <c r="G8627" s="8"/>
      <c r="H8627" s="8"/>
      <c r="I8627" s="8"/>
    </row>
    <row r="8628" spans="1:9" ht="14.25" customHeight="1">
      <c r="A8628" s="7"/>
      <c r="B8628" s="8"/>
      <c r="C8628" s="8"/>
      <c r="D8628" s="8"/>
      <c r="E8628" s="8"/>
      <c r="F8628" s="8"/>
      <c r="G8628" s="8"/>
      <c r="H8628" s="8"/>
      <c r="I8628" s="8"/>
    </row>
    <row r="8629" spans="1:9" ht="14.25" customHeight="1">
      <c r="A8629" s="7"/>
      <c r="B8629" s="8"/>
      <c r="C8629" s="8"/>
      <c r="D8629" s="8"/>
      <c r="E8629" s="8"/>
      <c r="F8629" s="8"/>
      <c r="G8629" s="8"/>
      <c r="H8629" s="8"/>
      <c r="I8629" s="8"/>
    </row>
    <row r="8630" spans="1:9" ht="14.25" customHeight="1">
      <c r="A8630" s="7"/>
      <c r="B8630" s="8"/>
      <c r="C8630" s="8"/>
      <c r="D8630" s="8"/>
      <c r="E8630" s="8"/>
      <c r="F8630" s="8"/>
      <c r="G8630" s="8"/>
      <c r="H8630" s="8"/>
      <c r="I8630" s="8"/>
    </row>
    <row r="8631" spans="1:9" ht="14.25" customHeight="1">
      <c r="A8631" s="7"/>
      <c r="B8631" s="8"/>
      <c r="C8631" s="8"/>
      <c r="D8631" s="8"/>
      <c r="E8631" s="8"/>
      <c r="F8631" s="8"/>
      <c r="G8631" s="8"/>
      <c r="H8631" s="8"/>
      <c r="I8631" s="8"/>
    </row>
    <row r="8632" spans="1:9" ht="14.25" customHeight="1">
      <c r="A8632" s="7"/>
      <c r="B8632" s="8"/>
      <c r="C8632" s="8"/>
      <c r="D8632" s="8"/>
      <c r="E8632" s="8"/>
      <c r="F8632" s="8"/>
      <c r="G8632" s="8"/>
      <c r="H8632" s="8"/>
      <c r="I8632" s="8"/>
    </row>
    <row r="8633" spans="1:9" ht="14.25" customHeight="1">
      <c r="A8633" s="7"/>
      <c r="B8633" s="8"/>
      <c r="C8633" s="8"/>
      <c r="D8633" s="8"/>
      <c r="E8633" s="8"/>
      <c r="F8633" s="8"/>
      <c r="G8633" s="8"/>
      <c r="H8633" s="8"/>
      <c r="I8633" s="8"/>
    </row>
    <row r="8634" spans="1:9" ht="14.25" customHeight="1">
      <c r="A8634" s="7"/>
      <c r="B8634" s="8"/>
      <c r="C8634" s="8"/>
      <c r="D8634" s="8"/>
      <c r="E8634" s="8"/>
      <c r="F8634" s="8"/>
      <c r="G8634" s="8"/>
      <c r="H8634" s="8"/>
      <c r="I8634" s="8"/>
    </row>
    <row r="8635" spans="1:9" ht="14.25" customHeight="1">
      <c r="A8635" s="7"/>
      <c r="B8635" s="8"/>
      <c r="C8635" s="8"/>
      <c r="D8635" s="8"/>
      <c r="E8635" s="8"/>
      <c r="F8635" s="8"/>
      <c r="G8635" s="8"/>
      <c r="H8635" s="8"/>
      <c r="I8635" s="8"/>
    </row>
    <row r="8636" spans="1:9" ht="14.25" customHeight="1">
      <c r="A8636" s="7"/>
      <c r="B8636" s="8"/>
      <c r="C8636" s="8"/>
      <c r="D8636" s="8"/>
      <c r="E8636" s="8"/>
      <c r="F8636" s="8"/>
      <c r="G8636" s="8"/>
      <c r="H8636" s="8"/>
      <c r="I8636" s="8"/>
    </row>
    <row r="8637" spans="1:9" ht="14.25" customHeight="1">
      <c r="A8637" s="7"/>
      <c r="B8637" s="8"/>
      <c r="C8637" s="8"/>
      <c r="D8637" s="8"/>
      <c r="E8637" s="8"/>
      <c r="F8637" s="8"/>
      <c r="G8637" s="8"/>
      <c r="H8637" s="8"/>
      <c r="I8637" s="8"/>
    </row>
    <row r="8638" spans="1:9" ht="14.25" customHeight="1">
      <c r="A8638" s="7"/>
      <c r="B8638" s="8"/>
      <c r="C8638" s="8"/>
      <c r="D8638" s="8"/>
      <c r="E8638" s="8"/>
      <c r="F8638" s="8"/>
      <c r="G8638" s="8"/>
      <c r="H8638" s="8"/>
      <c r="I8638" s="8"/>
    </row>
    <row r="8639" spans="1:9" ht="14.25" customHeight="1">
      <c r="A8639" s="7"/>
      <c r="B8639" s="8"/>
      <c r="C8639" s="8"/>
      <c r="D8639" s="8"/>
      <c r="E8639" s="8"/>
      <c r="F8639" s="8"/>
      <c r="G8639" s="8"/>
      <c r="H8639" s="8"/>
      <c r="I8639" s="8"/>
    </row>
    <row r="8640" spans="1:9" ht="14.25" customHeight="1">
      <c r="A8640" s="7"/>
      <c r="B8640" s="8"/>
      <c r="C8640" s="8"/>
      <c r="D8640" s="8"/>
      <c r="E8640" s="8"/>
      <c r="F8640" s="8"/>
      <c r="G8640" s="8"/>
      <c r="H8640" s="8"/>
      <c r="I8640" s="8"/>
    </row>
    <row r="8641" spans="1:9" ht="14.25" customHeight="1">
      <c r="A8641" s="7"/>
      <c r="B8641" s="8"/>
      <c r="C8641" s="8"/>
      <c r="D8641" s="8"/>
      <c r="E8641" s="8"/>
      <c r="F8641" s="8"/>
      <c r="G8641" s="8"/>
      <c r="H8641" s="8"/>
      <c r="I8641" s="8"/>
    </row>
    <row r="8642" spans="1:9" ht="14.25" customHeight="1">
      <c r="A8642" s="7"/>
      <c r="B8642" s="8"/>
      <c r="C8642" s="8"/>
      <c r="D8642" s="8"/>
      <c r="E8642" s="8"/>
      <c r="F8642" s="8"/>
      <c r="G8642" s="8"/>
      <c r="H8642" s="8"/>
      <c r="I8642" s="8"/>
    </row>
    <row r="8643" spans="1:9" ht="14.25" customHeight="1">
      <c r="A8643" s="7"/>
      <c r="B8643" s="8"/>
      <c r="C8643" s="8"/>
      <c r="D8643" s="8"/>
      <c r="E8643" s="8"/>
      <c r="F8643" s="8"/>
      <c r="G8643" s="8"/>
      <c r="H8643" s="8"/>
      <c r="I8643" s="8"/>
    </row>
    <row r="8644" spans="1:9" ht="14.25" customHeight="1">
      <c r="A8644" s="7"/>
      <c r="B8644" s="8"/>
      <c r="C8644" s="8"/>
      <c r="D8644" s="8"/>
      <c r="E8644" s="8"/>
      <c r="F8644" s="8"/>
      <c r="G8644" s="8"/>
      <c r="H8644" s="8"/>
      <c r="I8644" s="8"/>
    </row>
    <row r="8645" spans="1:9" ht="14.25" customHeight="1">
      <c r="A8645" s="7"/>
      <c r="B8645" s="8"/>
      <c r="C8645" s="8"/>
      <c r="D8645" s="8"/>
      <c r="E8645" s="8"/>
      <c r="F8645" s="8"/>
      <c r="G8645" s="8"/>
      <c r="H8645" s="8"/>
      <c r="I8645" s="8"/>
    </row>
    <row r="8646" spans="1:9" ht="14.25" customHeight="1">
      <c r="A8646" s="7"/>
      <c r="B8646" s="8"/>
      <c r="C8646" s="8"/>
      <c r="D8646" s="8"/>
      <c r="E8646" s="8"/>
      <c r="F8646" s="8"/>
      <c r="G8646" s="8"/>
      <c r="H8646" s="8"/>
      <c r="I8646" s="8"/>
    </row>
    <row r="8647" spans="1:9" ht="14.25" customHeight="1">
      <c r="A8647" s="7"/>
      <c r="B8647" s="8"/>
      <c r="C8647" s="8"/>
      <c r="D8647" s="8"/>
      <c r="E8647" s="8"/>
      <c r="F8647" s="8"/>
      <c r="G8647" s="8"/>
      <c r="H8647" s="8"/>
      <c r="I8647" s="8"/>
    </row>
    <row r="8648" spans="1:9" ht="14.25" customHeight="1">
      <c r="A8648" s="7"/>
      <c r="B8648" s="8"/>
      <c r="C8648" s="8"/>
      <c r="D8648" s="8"/>
      <c r="E8648" s="8"/>
      <c r="F8648" s="8"/>
      <c r="G8648" s="8"/>
      <c r="H8648" s="8"/>
      <c r="I8648" s="8"/>
    </row>
    <row r="8649" spans="1:9" ht="14.25" customHeight="1">
      <c r="A8649" s="7"/>
      <c r="B8649" s="8"/>
      <c r="C8649" s="8"/>
      <c r="D8649" s="8"/>
      <c r="E8649" s="8"/>
      <c r="F8649" s="8"/>
      <c r="G8649" s="8"/>
      <c r="H8649" s="8"/>
      <c r="I8649" s="8"/>
    </row>
    <row r="8650" spans="1:9" ht="14.25" customHeight="1">
      <c r="A8650" s="7"/>
      <c r="B8650" s="8"/>
      <c r="C8650" s="8"/>
      <c r="D8650" s="8"/>
      <c r="E8650" s="8"/>
      <c r="F8650" s="8"/>
      <c r="G8650" s="8"/>
      <c r="H8650" s="8"/>
      <c r="I8650" s="8"/>
    </row>
    <row r="8651" spans="1:9" ht="14.25" customHeight="1">
      <c r="A8651" s="7"/>
      <c r="B8651" s="8"/>
      <c r="C8651" s="8"/>
      <c r="D8651" s="8"/>
      <c r="E8651" s="8"/>
      <c r="F8651" s="8"/>
      <c r="G8651" s="8"/>
      <c r="H8651" s="8"/>
      <c r="I8651" s="8"/>
    </row>
    <row r="8652" spans="1:9" ht="14.25" customHeight="1">
      <c r="A8652" s="7"/>
      <c r="B8652" s="8"/>
      <c r="C8652" s="8"/>
      <c r="D8652" s="8"/>
      <c r="E8652" s="8"/>
      <c r="F8652" s="8"/>
      <c r="G8652" s="8"/>
      <c r="H8652" s="8"/>
      <c r="I8652" s="8"/>
    </row>
    <row r="8653" spans="1:9" ht="14.25" customHeight="1">
      <c r="A8653" s="7"/>
      <c r="B8653" s="8"/>
      <c r="C8653" s="8"/>
      <c r="D8653" s="8"/>
      <c r="E8653" s="8"/>
      <c r="F8653" s="8"/>
      <c r="G8653" s="8"/>
      <c r="H8653" s="8"/>
      <c r="I8653" s="8"/>
    </row>
    <row r="8654" spans="1:9" ht="14.25" customHeight="1">
      <c r="A8654" s="7"/>
      <c r="B8654" s="8"/>
      <c r="C8654" s="8"/>
      <c r="D8654" s="8"/>
      <c r="E8654" s="8"/>
      <c r="F8654" s="8"/>
      <c r="G8654" s="8"/>
      <c r="H8654" s="8"/>
      <c r="I8654" s="8"/>
    </row>
    <row r="8655" spans="1:9" ht="14.25" customHeight="1">
      <c r="A8655" s="7"/>
      <c r="B8655" s="8"/>
      <c r="C8655" s="8"/>
      <c r="D8655" s="8"/>
      <c r="E8655" s="8"/>
      <c r="F8655" s="8"/>
      <c r="G8655" s="8"/>
      <c r="H8655" s="8"/>
      <c r="I8655" s="8"/>
    </row>
    <row r="8656" spans="1:9" ht="14.25" customHeight="1">
      <c r="A8656" s="7"/>
      <c r="B8656" s="8"/>
      <c r="C8656" s="8"/>
      <c r="D8656" s="8"/>
      <c r="E8656" s="8"/>
      <c r="F8656" s="8"/>
      <c r="G8656" s="8"/>
      <c r="H8656" s="8"/>
      <c r="I8656" s="8"/>
    </row>
    <row r="8657" spans="1:9" ht="14.25" customHeight="1">
      <c r="A8657" s="7"/>
      <c r="B8657" s="8"/>
      <c r="C8657" s="8"/>
      <c r="D8657" s="8"/>
      <c r="E8657" s="8"/>
      <c r="F8657" s="8"/>
      <c r="G8657" s="8"/>
      <c r="H8657" s="8"/>
      <c r="I8657" s="8"/>
    </row>
    <row r="8658" spans="1:9" ht="14.25" customHeight="1">
      <c r="A8658" s="7"/>
      <c r="B8658" s="8"/>
      <c r="C8658" s="8"/>
      <c r="D8658" s="8"/>
      <c r="E8658" s="8"/>
      <c r="F8658" s="8"/>
      <c r="G8658" s="8"/>
      <c r="H8658" s="8"/>
      <c r="I8658" s="8"/>
    </row>
    <row r="8659" spans="1:9" ht="14.25" customHeight="1">
      <c r="A8659" s="7"/>
      <c r="B8659" s="8"/>
      <c r="C8659" s="8"/>
      <c r="D8659" s="8"/>
      <c r="E8659" s="8"/>
      <c r="F8659" s="8"/>
      <c r="G8659" s="8"/>
      <c r="H8659" s="8"/>
      <c r="I8659" s="8"/>
    </row>
    <row r="8660" spans="1:9" ht="14.25" customHeight="1">
      <c r="A8660" s="7"/>
      <c r="B8660" s="8"/>
      <c r="C8660" s="8"/>
      <c r="D8660" s="8"/>
      <c r="E8660" s="8"/>
      <c r="F8660" s="8"/>
      <c r="G8660" s="8"/>
      <c r="H8660" s="8"/>
      <c r="I8660" s="8"/>
    </row>
    <row r="8661" spans="1:9" ht="14.25" customHeight="1">
      <c r="A8661" s="7"/>
      <c r="B8661" s="8"/>
      <c r="C8661" s="8"/>
      <c r="D8661" s="8"/>
      <c r="E8661" s="8"/>
      <c r="F8661" s="8"/>
      <c r="G8661" s="8"/>
      <c r="H8661" s="8"/>
      <c r="I8661" s="8"/>
    </row>
    <row r="8662" spans="1:9" ht="14.25" customHeight="1">
      <c r="A8662" s="7"/>
      <c r="B8662" s="8"/>
      <c r="C8662" s="8"/>
      <c r="D8662" s="8"/>
      <c r="E8662" s="8"/>
      <c r="F8662" s="8"/>
      <c r="G8662" s="8"/>
      <c r="H8662" s="8"/>
      <c r="I8662" s="8"/>
    </row>
    <row r="8663" spans="1:9" ht="14.25" customHeight="1">
      <c r="A8663" s="7"/>
      <c r="B8663" s="8"/>
      <c r="C8663" s="8"/>
      <c r="D8663" s="8"/>
      <c r="E8663" s="8"/>
      <c r="F8663" s="8"/>
      <c r="G8663" s="8"/>
      <c r="H8663" s="8"/>
      <c r="I8663" s="8"/>
    </row>
    <row r="8664" spans="1:9" ht="14.25" customHeight="1">
      <c r="A8664" s="7"/>
      <c r="B8664" s="8"/>
      <c r="C8664" s="8"/>
      <c r="D8664" s="8"/>
      <c r="E8664" s="8"/>
      <c r="F8664" s="8"/>
      <c r="G8664" s="8"/>
      <c r="H8664" s="8"/>
      <c r="I8664" s="8"/>
    </row>
    <row r="8665" spans="1:9" ht="14.25" customHeight="1">
      <c r="A8665" s="7"/>
      <c r="B8665" s="8"/>
      <c r="C8665" s="8"/>
      <c r="D8665" s="8"/>
      <c r="E8665" s="8"/>
      <c r="F8665" s="8"/>
      <c r="G8665" s="8"/>
      <c r="H8665" s="8"/>
      <c r="I8665" s="8"/>
    </row>
    <row r="8666" spans="1:9" ht="14.25" customHeight="1">
      <c r="A8666" s="7"/>
      <c r="B8666" s="8"/>
      <c r="C8666" s="8"/>
      <c r="D8666" s="8"/>
      <c r="E8666" s="8"/>
      <c r="F8666" s="8"/>
      <c r="G8666" s="8"/>
      <c r="H8666" s="8"/>
      <c r="I8666" s="8"/>
    </row>
    <row r="8667" spans="1:9" ht="14.25" customHeight="1">
      <c r="A8667" s="7"/>
      <c r="B8667" s="8"/>
      <c r="C8667" s="8"/>
      <c r="D8667" s="8"/>
      <c r="E8667" s="8"/>
      <c r="F8667" s="8"/>
      <c r="G8667" s="8"/>
      <c r="H8667" s="8"/>
      <c r="I8667" s="8"/>
    </row>
    <row r="8668" spans="1:9" ht="14.25" customHeight="1">
      <c r="A8668" s="7"/>
      <c r="B8668" s="8"/>
      <c r="C8668" s="8"/>
      <c r="D8668" s="8"/>
      <c r="E8668" s="8"/>
      <c r="F8668" s="8"/>
      <c r="G8668" s="8"/>
      <c r="H8668" s="8"/>
      <c r="I8668" s="8"/>
    </row>
    <row r="8669" spans="1:9" ht="14.25" customHeight="1">
      <c r="A8669" s="7"/>
      <c r="B8669" s="8"/>
      <c r="C8669" s="8"/>
      <c r="D8669" s="8"/>
      <c r="E8669" s="8"/>
      <c r="F8669" s="8"/>
      <c r="G8669" s="8"/>
      <c r="H8669" s="8"/>
      <c r="I8669" s="8"/>
    </row>
    <row r="8670" spans="1:9" ht="14.25" customHeight="1">
      <c r="A8670" s="7"/>
      <c r="B8670" s="8"/>
      <c r="C8670" s="8"/>
      <c r="D8670" s="8"/>
      <c r="E8670" s="8"/>
      <c r="F8670" s="8"/>
      <c r="G8670" s="8"/>
      <c r="H8670" s="8"/>
      <c r="I8670" s="8"/>
    </row>
    <row r="8671" spans="1:9" ht="14.25" customHeight="1">
      <c r="A8671" s="7"/>
      <c r="B8671" s="8"/>
      <c r="C8671" s="8"/>
      <c r="D8671" s="8"/>
      <c r="E8671" s="8"/>
      <c r="F8671" s="8"/>
      <c r="G8671" s="8"/>
      <c r="H8671" s="8"/>
      <c r="I8671" s="8"/>
    </row>
    <row r="8672" spans="1:9" ht="14.25" customHeight="1">
      <c r="A8672" s="7"/>
      <c r="B8672" s="8"/>
      <c r="C8672" s="8"/>
      <c r="D8672" s="8"/>
      <c r="E8672" s="8"/>
      <c r="F8672" s="8"/>
      <c r="G8672" s="8"/>
      <c r="H8672" s="8"/>
      <c r="I8672" s="8"/>
    </row>
    <row r="8673" spans="1:9" ht="14.25" customHeight="1">
      <c r="A8673" s="7"/>
      <c r="B8673" s="8"/>
      <c r="C8673" s="8"/>
      <c r="D8673" s="8"/>
      <c r="E8673" s="8"/>
      <c r="F8673" s="8"/>
      <c r="G8673" s="8"/>
      <c r="H8673" s="8"/>
      <c r="I8673" s="8"/>
    </row>
    <row r="8674" spans="1:9" ht="14.25" customHeight="1">
      <c r="A8674" s="7"/>
      <c r="B8674" s="8"/>
      <c r="C8674" s="8"/>
      <c r="D8674" s="8"/>
      <c r="E8674" s="8"/>
      <c r="F8674" s="8"/>
      <c r="G8674" s="8"/>
      <c r="H8674" s="8"/>
      <c r="I8674" s="8"/>
    </row>
    <row r="8675" spans="1:9" ht="14.25" customHeight="1">
      <c r="A8675" s="7"/>
      <c r="B8675" s="8"/>
      <c r="C8675" s="8"/>
      <c r="D8675" s="8"/>
      <c r="E8675" s="8"/>
      <c r="F8675" s="8"/>
      <c r="G8675" s="8"/>
      <c r="H8675" s="8"/>
      <c r="I8675" s="8"/>
    </row>
    <row r="8676" spans="1:9" ht="14.25" customHeight="1">
      <c r="A8676" s="7"/>
      <c r="B8676" s="8"/>
      <c r="C8676" s="8"/>
      <c r="D8676" s="8"/>
      <c r="E8676" s="8"/>
      <c r="F8676" s="8"/>
      <c r="G8676" s="8"/>
      <c r="H8676" s="8"/>
      <c r="I8676" s="8"/>
    </row>
    <row r="8677" spans="1:9" ht="14.25" customHeight="1">
      <c r="A8677" s="7"/>
      <c r="B8677" s="8"/>
      <c r="C8677" s="8"/>
      <c r="D8677" s="8"/>
      <c r="E8677" s="8"/>
      <c r="F8677" s="8"/>
      <c r="G8677" s="8"/>
      <c r="H8677" s="8"/>
      <c r="I8677" s="8"/>
    </row>
    <row r="8678" spans="1:9" ht="14.25" customHeight="1">
      <c r="A8678" s="7"/>
      <c r="B8678" s="8"/>
      <c r="C8678" s="8"/>
      <c r="D8678" s="8"/>
      <c r="E8678" s="8"/>
      <c r="F8678" s="8"/>
      <c r="G8678" s="8"/>
      <c r="H8678" s="8"/>
      <c r="I8678" s="8"/>
    </row>
    <row r="8679" spans="1:9" ht="14.25" customHeight="1">
      <c r="A8679" s="7"/>
      <c r="B8679" s="8"/>
      <c r="C8679" s="8"/>
      <c r="D8679" s="8"/>
      <c r="E8679" s="8"/>
      <c r="F8679" s="8"/>
      <c r="G8679" s="8"/>
      <c r="H8679" s="8"/>
      <c r="I8679" s="8"/>
    </row>
    <row r="8680" spans="1:9" ht="14.25" customHeight="1">
      <c r="A8680" s="7"/>
      <c r="B8680" s="8"/>
      <c r="C8680" s="8"/>
      <c r="D8680" s="8"/>
      <c r="E8680" s="8"/>
      <c r="F8680" s="8"/>
      <c r="G8680" s="8"/>
      <c r="H8680" s="8"/>
      <c r="I8680" s="8"/>
    </row>
    <row r="8681" spans="1:9" ht="14.25" customHeight="1">
      <c r="A8681" s="7"/>
      <c r="B8681" s="8"/>
      <c r="C8681" s="8"/>
      <c r="D8681" s="8"/>
      <c r="E8681" s="8"/>
      <c r="F8681" s="8"/>
      <c r="G8681" s="8"/>
      <c r="H8681" s="8"/>
      <c r="I8681" s="8"/>
    </row>
    <row r="8682" spans="1:9" ht="14.25" customHeight="1">
      <c r="A8682" s="7"/>
      <c r="B8682" s="8"/>
      <c r="C8682" s="8"/>
      <c r="D8682" s="8"/>
      <c r="E8682" s="8"/>
      <c r="F8682" s="8"/>
      <c r="G8682" s="8"/>
      <c r="H8682" s="8"/>
      <c r="I8682" s="8"/>
    </row>
    <row r="8683" spans="1:9" ht="14.25" customHeight="1">
      <c r="A8683" s="7"/>
      <c r="B8683" s="8"/>
      <c r="C8683" s="8"/>
      <c r="D8683" s="8"/>
      <c r="E8683" s="8"/>
      <c r="F8683" s="8"/>
      <c r="G8683" s="8"/>
      <c r="H8683" s="8"/>
      <c r="I8683" s="8"/>
    </row>
    <row r="8684" spans="1:9" ht="14.25" customHeight="1">
      <c r="A8684" s="7"/>
      <c r="B8684" s="8"/>
      <c r="C8684" s="8"/>
      <c r="D8684" s="8"/>
      <c r="E8684" s="8"/>
      <c r="F8684" s="8"/>
      <c r="G8684" s="8"/>
      <c r="H8684" s="8"/>
      <c r="I8684" s="8"/>
    </row>
    <row r="8685" spans="1:9" ht="14.25" customHeight="1">
      <c r="A8685" s="7"/>
      <c r="B8685" s="8"/>
      <c r="C8685" s="8"/>
      <c r="D8685" s="8"/>
      <c r="E8685" s="8"/>
      <c r="F8685" s="8"/>
      <c r="G8685" s="8"/>
      <c r="H8685" s="8"/>
      <c r="I8685" s="8"/>
    </row>
    <row r="8686" spans="1:9" ht="14.25" customHeight="1">
      <c r="A8686" s="7"/>
      <c r="B8686" s="8"/>
      <c r="C8686" s="8"/>
      <c r="D8686" s="8"/>
      <c r="E8686" s="8"/>
      <c r="F8686" s="8"/>
      <c r="G8686" s="8"/>
      <c r="H8686" s="8"/>
      <c r="I8686" s="8"/>
    </row>
    <row r="8687" spans="1:9" ht="14.25" customHeight="1">
      <c r="A8687" s="7"/>
      <c r="B8687" s="8"/>
      <c r="C8687" s="8"/>
      <c r="D8687" s="8"/>
      <c r="E8687" s="8"/>
      <c r="F8687" s="8"/>
      <c r="G8687" s="8"/>
      <c r="H8687" s="8"/>
      <c r="I8687" s="8"/>
    </row>
    <row r="8688" spans="1:9" ht="14.25" customHeight="1">
      <c r="A8688" s="7"/>
      <c r="B8688" s="8"/>
      <c r="C8688" s="8"/>
      <c r="D8688" s="8"/>
      <c r="E8688" s="8"/>
      <c r="F8688" s="8"/>
      <c r="G8688" s="8"/>
      <c r="H8688" s="8"/>
      <c r="I8688" s="8"/>
    </row>
    <row r="8689" spans="1:9" ht="14.25" customHeight="1">
      <c r="A8689" s="7"/>
      <c r="B8689" s="8"/>
      <c r="C8689" s="8"/>
      <c r="D8689" s="8"/>
      <c r="E8689" s="8"/>
      <c r="F8689" s="8"/>
      <c r="G8689" s="8"/>
      <c r="H8689" s="8"/>
      <c r="I8689" s="8"/>
    </row>
    <row r="8690" spans="1:9" ht="14.25" customHeight="1">
      <c r="A8690" s="7"/>
      <c r="B8690" s="8"/>
      <c r="C8690" s="8"/>
      <c r="D8690" s="8"/>
      <c r="E8690" s="8"/>
      <c r="F8690" s="8"/>
      <c r="G8690" s="8"/>
      <c r="H8690" s="8"/>
      <c r="I8690" s="8"/>
    </row>
    <row r="8691" spans="1:9" ht="14.25" customHeight="1">
      <c r="A8691" s="7"/>
      <c r="B8691" s="8"/>
      <c r="C8691" s="8"/>
      <c r="D8691" s="8"/>
      <c r="E8691" s="8"/>
      <c r="F8691" s="8"/>
      <c r="G8691" s="8"/>
      <c r="H8691" s="8"/>
      <c r="I8691" s="8"/>
    </row>
    <row r="8692" spans="1:9" ht="14.25" customHeight="1">
      <c r="A8692" s="7"/>
      <c r="B8692" s="8"/>
      <c r="C8692" s="8"/>
      <c r="D8692" s="8"/>
      <c r="E8692" s="8"/>
      <c r="F8692" s="8"/>
      <c r="G8692" s="8"/>
      <c r="H8692" s="8"/>
      <c r="I8692" s="8"/>
    </row>
    <row r="8693" spans="1:9" ht="14.25" customHeight="1">
      <c r="A8693" s="7"/>
      <c r="B8693" s="8"/>
      <c r="C8693" s="8"/>
      <c r="D8693" s="8"/>
      <c r="E8693" s="8"/>
      <c r="F8693" s="8"/>
      <c r="G8693" s="8"/>
      <c r="H8693" s="8"/>
      <c r="I8693" s="8"/>
    </row>
    <row r="8694" spans="1:9" ht="14.25" customHeight="1">
      <c r="A8694" s="7"/>
      <c r="B8694" s="8"/>
      <c r="C8694" s="8"/>
      <c r="D8694" s="8"/>
      <c r="E8694" s="8"/>
      <c r="F8694" s="8"/>
      <c r="G8694" s="8"/>
      <c r="H8694" s="8"/>
      <c r="I8694" s="8"/>
    </row>
    <row r="8695" spans="1:9" ht="14.25" customHeight="1">
      <c r="A8695" s="7"/>
      <c r="B8695" s="8"/>
      <c r="C8695" s="8"/>
      <c r="D8695" s="8"/>
      <c r="E8695" s="8"/>
      <c r="F8695" s="8"/>
      <c r="G8695" s="8"/>
      <c r="H8695" s="8"/>
      <c r="I8695" s="8"/>
    </row>
    <row r="8696" spans="1:9" ht="14.25" customHeight="1">
      <c r="A8696" s="7"/>
      <c r="B8696" s="8"/>
      <c r="C8696" s="8"/>
      <c r="D8696" s="8"/>
      <c r="E8696" s="8"/>
      <c r="F8696" s="8"/>
      <c r="G8696" s="8"/>
      <c r="H8696" s="8"/>
      <c r="I8696" s="8"/>
    </row>
    <row r="8697" spans="1:9" ht="14.25" customHeight="1">
      <c r="A8697" s="7"/>
      <c r="B8697" s="8"/>
      <c r="C8697" s="8"/>
      <c r="D8697" s="8"/>
      <c r="E8697" s="8"/>
      <c r="F8697" s="8"/>
      <c r="G8697" s="8"/>
      <c r="H8697" s="8"/>
      <c r="I8697" s="8"/>
    </row>
    <row r="8698" spans="1:9" ht="14.25" customHeight="1">
      <c r="A8698" s="7"/>
      <c r="B8698" s="8"/>
      <c r="C8698" s="8"/>
      <c r="D8698" s="8"/>
      <c r="E8698" s="8"/>
      <c r="F8698" s="8"/>
      <c r="G8698" s="8"/>
      <c r="H8698" s="8"/>
      <c r="I8698" s="8"/>
    </row>
    <row r="8699" spans="1:9" ht="14.25" customHeight="1">
      <c r="A8699" s="7"/>
      <c r="B8699" s="8"/>
      <c r="C8699" s="8"/>
      <c r="D8699" s="8"/>
      <c r="E8699" s="8"/>
      <c r="F8699" s="8"/>
      <c r="G8699" s="8"/>
      <c r="H8699" s="8"/>
      <c r="I8699" s="8"/>
    </row>
    <row r="8700" spans="1:9" ht="14.25" customHeight="1">
      <c r="A8700" s="7"/>
      <c r="B8700" s="8"/>
      <c r="C8700" s="8"/>
      <c r="D8700" s="8"/>
      <c r="E8700" s="8"/>
      <c r="F8700" s="8"/>
      <c r="G8700" s="8"/>
      <c r="H8700" s="8"/>
      <c r="I8700" s="8"/>
    </row>
    <row r="8701" spans="1:9" ht="14.25" customHeight="1">
      <c r="A8701" s="7"/>
      <c r="B8701" s="8"/>
      <c r="C8701" s="8"/>
      <c r="D8701" s="8"/>
      <c r="E8701" s="8"/>
      <c r="F8701" s="8"/>
      <c r="G8701" s="8"/>
      <c r="H8701" s="8"/>
      <c r="I8701" s="8"/>
    </row>
    <row r="8702" spans="1:9" ht="14.25" customHeight="1">
      <c r="A8702" s="7"/>
      <c r="B8702" s="8"/>
      <c r="C8702" s="8"/>
      <c r="D8702" s="8"/>
      <c r="E8702" s="8"/>
      <c r="F8702" s="8"/>
      <c r="G8702" s="8"/>
      <c r="H8702" s="8"/>
      <c r="I8702" s="8"/>
    </row>
    <row r="8703" spans="1:9" ht="14.25" customHeight="1">
      <c r="A8703" s="7"/>
      <c r="B8703" s="8"/>
      <c r="C8703" s="8"/>
      <c r="D8703" s="8"/>
      <c r="E8703" s="8"/>
      <c r="F8703" s="8"/>
      <c r="G8703" s="8"/>
      <c r="H8703" s="8"/>
      <c r="I8703" s="8"/>
    </row>
    <row r="8704" spans="1:9" ht="14.25" customHeight="1">
      <c r="A8704" s="7"/>
      <c r="B8704" s="8"/>
      <c r="C8704" s="8"/>
      <c r="D8704" s="8"/>
      <c r="E8704" s="8"/>
      <c r="F8704" s="8"/>
      <c r="G8704" s="8"/>
      <c r="H8704" s="8"/>
      <c r="I8704" s="8"/>
    </row>
    <row r="8705" spans="1:9" ht="14.25" customHeight="1">
      <c r="A8705" s="7"/>
      <c r="B8705" s="8"/>
      <c r="C8705" s="8"/>
      <c r="D8705" s="8"/>
      <c r="E8705" s="8"/>
      <c r="F8705" s="8"/>
      <c r="G8705" s="8"/>
      <c r="H8705" s="8"/>
      <c r="I8705" s="8"/>
    </row>
    <row r="8706" spans="1:9" ht="14.25" customHeight="1">
      <c r="A8706" s="7"/>
      <c r="B8706" s="8"/>
      <c r="C8706" s="8"/>
      <c r="D8706" s="8"/>
      <c r="E8706" s="8"/>
      <c r="F8706" s="8"/>
      <c r="G8706" s="8"/>
      <c r="H8706" s="8"/>
      <c r="I8706" s="8"/>
    </row>
    <row r="8707" spans="1:9" ht="14.25" customHeight="1">
      <c r="A8707" s="7"/>
      <c r="B8707" s="8"/>
      <c r="C8707" s="8"/>
      <c r="D8707" s="8"/>
      <c r="E8707" s="8"/>
      <c r="F8707" s="8"/>
      <c r="G8707" s="8"/>
      <c r="H8707" s="8"/>
      <c r="I8707" s="8"/>
    </row>
    <row r="8708" spans="1:9" ht="14.25" customHeight="1">
      <c r="A8708" s="7"/>
      <c r="B8708" s="8"/>
      <c r="C8708" s="8"/>
      <c r="D8708" s="8"/>
      <c r="E8708" s="8"/>
      <c r="F8708" s="8"/>
      <c r="G8708" s="8"/>
      <c r="H8708" s="8"/>
      <c r="I8708" s="8"/>
    </row>
    <row r="8709" spans="1:9" ht="14.25" customHeight="1">
      <c r="A8709" s="7"/>
      <c r="B8709" s="8"/>
      <c r="C8709" s="8"/>
      <c r="D8709" s="8"/>
      <c r="E8709" s="8"/>
      <c r="F8709" s="8"/>
      <c r="G8709" s="8"/>
      <c r="H8709" s="8"/>
      <c r="I8709" s="8"/>
    </row>
    <row r="8710" spans="1:9" ht="14.25" customHeight="1">
      <c r="A8710" s="7"/>
      <c r="B8710" s="8"/>
      <c r="C8710" s="8"/>
      <c r="D8710" s="8"/>
      <c r="E8710" s="8"/>
      <c r="F8710" s="8"/>
      <c r="G8710" s="8"/>
      <c r="H8710" s="8"/>
      <c r="I8710" s="8"/>
    </row>
    <row r="8711" spans="1:9" ht="14.25" customHeight="1">
      <c r="A8711" s="7"/>
      <c r="B8711" s="8"/>
      <c r="C8711" s="8"/>
      <c r="D8711" s="8"/>
      <c r="E8711" s="8"/>
      <c r="F8711" s="8"/>
      <c r="G8711" s="8"/>
      <c r="H8711" s="8"/>
      <c r="I8711" s="8"/>
    </row>
    <row r="8712" spans="1:9" ht="14.25" customHeight="1">
      <c r="A8712" s="7"/>
      <c r="B8712" s="8"/>
      <c r="C8712" s="8"/>
      <c r="D8712" s="8"/>
      <c r="E8712" s="8"/>
      <c r="F8712" s="8"/>
      <c r="G8712" s="8"/>
      <c r="H8712" s="8"/>
      <c r="I8712" s="8"/>
    </row>
    <row r="8713" spans="1:9" ht="14.25" customHeight="1">
      <c r="A8713" s="7"/>
      <c r="B8713" s="8"/>
      <c r="C8713" s="8"/>
      <c r="D8713" s="8"/>
      <c r="E8713" s="8"/>
      <c r="F8713" s="8"/>
      <c r="G8713" s="8"/>
      <c r="H8713" s="8"/>
      <c r="I8713" s="8"/>
    </row>
    <row r="8714" spans="1:9" ht="14.25" customHeight="1">
      <c r="A8714" s="7"/>
      <c r="B8714" s="8"/>
      <c r="C8714" s="8"/>
      <c r="D8714" s="8"/>
      <c r="E8714" s="8"/>
      <c r="F8714" s="8"/>
      <c r="G8714" s="8"/>
      <c r="H8714" s="8"/>
      <c r="I8714" s="8"/>
    </row>
    <row r="8715" spans="1:9" ht="14.25" customHeight="1">
      <c r="A8715" s="7"/>
      <c r="B8715" s="8"/>
      <c r="C8715" s="8"/>
      <c r="D8715" s="8"/>
      <c r="E8715" s="8"/>
      <c r="F8715" s="8"/>
      <c r="G8715" s="8"/>
      <c r="H8715" s="8"/>
      <c r="I8715" s="8"/>
    </row>
    <row r="8716" spans="1:9" ht="14.25" customHeight="1">
      <c r="A8716" s="7"/>
      <c r="B8716" s="8"/>
      <c r="C8716" s="8"/>
      <c r="D8716" s="8"/>
      <c r="E8716" s="8"/>
      <c r="F8716" s="8"/>
      <c r="G8716" s="8"/>
      <c r="H8716" s="8"/>
      <c r="I8716" s="8"/>
    </row>
    <row r="8717" spans="1:9" ht="14.25" customHeight="1">
      <c r="A8717" s="7"/>
      <c r="B8717" s="8"/>
      <c r="C8717" s="8"/>
      <c r="D8717" s="8"/>
      <c r="E8717" s="8"/>
      <c r="F8717" s="8"/>
      <c r="G8717" s="8"/>
      <c r="H8717" s="8"/>
      <c r="I8717" s="8"/>
    </row>
    <row r="8718" spans="1:9" ht="14.25" customHeight="1">
      <c r="A8718" s="7"/>
      <c r="B8718" s="8"/>
      <c r="C8718" s="8"/>
      <c r="D8718" s="8"/>
      <c r="E8718" s="8"/>
      <c r="F8718" s="8"/>
      <c r="G8718" s="8"/>
      <c r="H8718" s="8"/>
      <c r="I8718" s="8"/>
    </row>
    <row r="8719" spans="1:9" ht="14.25" customHeight="1">
      <c r="A8719" s="7"/>
      <c r="B8719" s="8"/>
      <c r="C8719" s="8"/>
      <c r="D8719" s="8"/>
      <c r="E8719" s="8"/>
      <c r="F8719" s="8"/>
      <c r="G8719" s="8"/>
      <c r="H8719" s="8"/>
      <c r="I8719" s="8"/>
    </row>
    <row r="8720" spans="1:9" ht="14.25" customHeight="1">
      <c r="A8720" s="7"/>
      <c r="B8720" s="8"/>
      <c r="C8720" s="8"/>
      <c r="D8720" s="8"/>
      <c r="E8720" s="8"/>
      <c r="F8720" s="8"/>
      <c r="G8720" s="8"/>
      <c r="H8720" s="8"/>
      <c r="I8720" s="8"/>
    </row>
    <row r="8721" spans="1:9" ht="14.25" customHeight="1">
      <c r="A8721" s="7"/>
      <c r="B8721" s="8"/>
      <c r="C8721" s="8"/>
      <c r="D8721" s="8"/>
      <c r="E8721" s="8"/>
      <c r="F8721" s="8"/>
      <c r="G8721" s="8"/>
      <c r="H8721" s="8"/>
      <c r="I8721" s="8"/>
    </row>
    <row r="8722" spans="1:9" ht="14.25" customHeight="1">
      <c r="A8722" s="7"/>
      <c r="B8722" s="8"/>
      <c r="C8722" s="8"/>
      <c r="D8722" s="8"/>
      <c r="E8722" s="8"/>
      <c r="F8722" s="8"/>
      <c r="G8722" s="8"/>
      <c r="H8722" s="8"/>
      <c r="I8722" s="8"/>
    </row>
    <row r="8723" spans="1:9" ht="14.25" customHeight="1">
      <c r="A8723" s="7"/>
      <c r="B8723" s="8"/>
      <c r="C8723" s="8"/>
      <c r="D8723" s="8"/>
      <c r="E8723" s="8"/>
      <c r="F8723" s="8"/>
      <c r="G8723" s="8"/>
      <c r="H8723" s="8"/>
      <c r="I8723" s="8"/>
    </row>
    <row r="8724" spans="1:9" ht="14.25" customHeight="1">
      <c r="A8724" s="7"/>
      <c r="B8724" s="8"/>
      <c r="C8724" s="8"/>
      <c r="D8724" s="8"/>
      <c r="E8724" s="8"/>
      <c r="F8724" s="8"/>
      <c r="G8724" s="8"/>
      <c r="H8724" s="8"/>
      <c r="I8724" s="8"/>
    </row>
    <row r="8725" spans="1:9" ht="14.25" customHeight="1">
      <c r="A8725" s="7"/>
      <c r="B8725" s="8"/>
      <c r="C8725" s="8"/>
      <c r="D8725" s="8"/>
      <c r="E8725" s="8"/>
      <c r="F8725" s="8"/>
      <c r="G8725" s="8"/>
      <c r="H8725" s="8"/>
      <c r="I8725" s="8"/>
    </row>
    <row r="8726" spans="1:9" ht="14.25" customHeight="1">
      <c r="A8726" s="7"/>
      <c r="B8726" s="8"/>
      <c r="C8726" s="8"/>
      <c r="D8726" s="8"/>
      <c r="E8726" s="8"/>
      <c r="F8726" s="8"/>
      <c r="G8726" s="8"/>
      <c r="H8726" s="8"/>
      <c r="I8726" s="8"/>
    </row>
    <row r="8727" spans="1:9" ht="14.25" customHeight="1">
      <c r="A8727" s="7"/>
      <c r="B8727" s="8"/>
      <c r="C8727" s="8"/>
      <c r="D8727" s="8"/>
      <c r="E8727" s="8"/>
      <c r="F8727" s="8"/>
      <c r="G8727" s="8"/>
      <c r="H8727" s="8"/>
      <c r="I8727" s="8"/>
    </row>
    <row r="8728" spans="1:9" ht="14.25" customHeight="1">
      <c r="A8728" s="7"/>
      <c r="B8728" s="8"/>
      <c r="C8728" s="8"/>
      <c r="D8728" s="8"/>
      <c r="E8728" s="8"/>
      <c r="F8728" s="8"/>
      <c r="G8728" s="8"/>
      <c r="H8728" s="8"/>
      <c r="I8728" s="8"/>
    </row>
    <row r="8729" spans="1:9" ht="14.25" customHeight="1">
      <c r="A8729" s="7"/>
      <c r="B8729" s="8"/>
      <c r="C8729" s="8"/>
      <c r="D8729" s="8"/>
      <c r="E8729" s="8"/>
      <c r="F8729" s="8"/>
      <c r="G8729" s="8"/>
      <c r="H8729" s="8"/>
      <c r="I8729" s="8"/>
    </row>
    <row r="8730" spans="1:9" ht="14.25" customHeight="1">
      <c r="A8730" s="7"/>
      <c r="B8730" s="8"/>
      <c r="C8730" s="8"/>
      <c r="D8730" s="8"/>
      <c r="E8730" s="8"/>
      <c r="F8730" s="8"/>
      <c r="G8730" s="8"/>
      <c r="H8730" s="8"/>
      <c r="I8730" s="8"/>
    </row>
    <row r="8731" spans="1:9" ht="14.25" customHeight="1">
      <c r="A8731" s="7"/>
      <c r="B8731" s="8"/>
      <c r="C8731" s="8"/>
      <c r="D8731" s="8"/>
      <c r="E8731" s="8"/>
      <c r="F8731" s="8"/>
      <c r="G8731" s="8"/>
      <c r="H8731" s="8"/>
      <c r="I8731" s="8"/>
    </row>
    <row r="8732" spans="1:9" ht="14.25" customHeight="1">
      <c r="A8732" s="7"/>
      <c r="B8732" s="8"/>
      <c r="C8732" s="8"/>
      <c r="D8732" s="8"/>
      <c r="E8732" s="8"/>
      <c r="F8732" s="8"/>
      <c r="G8732" s="8"/>
      <c r="H8732" s="8"/>
      <c r="I8732" s="8"/>
    </row>
    <row r="8733" spans="1:9" ht="14.25" customHeight="1">
      <c r="A8733" s="7"/>
      <c r="B8733" s="8"/>
      <c r="C8733" s="8"/>
      <c r="D8733" s="8"/>
      <c r="E8733" s="8"/>
      <c r="F8733" s="8"/>
      <c r="G8733" s="8"/>
      <c r="H8733" s="8"/>
      <c r="I8733" s="8"/>
    </row>
    <row r="8734" spans="1:9" ht="14.25" customHeight="1">
      <c r="A8734" s="7"/>
      <c r="B8734" s="8"/>
      <c r="C8734" s="8"/>
      <c r="D8734" s="8"/>
      <c r="E8734" s="8"/>
      <c r="F8734" s="8"/>
      <c r="G8734" s="8"/>
      <c r="H8734" s="8"/>
      <c r="I8734" s="8"/>
    </row>
    <row r="8735" spans="1:9" ht="14.25" customHeight="1">
      <c r="A8735" s="7"/>
      <c r="B8735" s="8"/>
      <c r="C8735" s="8"/>
      <c r="D8735" s="8"/>
      <c r="E8735" s="8"/>
      <c r="F8735" s="8"/>
      <c r="G8735" s="8"/>
      <c r="H8735" s="8"/>
      <c r="I8735" s="8"/>
    </row>
    <row r="8736" spans="1:9" ht="14.25" customHeight="1">
      <c r="A8736" s="7"/>
      <c r="B8736" s="8"/>
      <c r="C8736" s="8"/>
      <c r="D8736" s="8"/>
      <c r="E8736" s="8"/>
      <c r="F8736" s="8"/>
      <c r="G8736" s="8"/>
      <c r="H8736" s="8"/>
      <c r="I8736" s="8"/>
    </row>
    <row r="8737" spans="1:9" ht="14.25" customHeight="1">
      <c r="A8737" s="7"/>
      <c r="B8737" s="8"/>
      <c r="C8737" s="8"/>
      <c r="D8737" s="8"/>
      <c r="E8737" s="8"/>
      <c r="F8737" s="8"/>
      <c r="G8737" s="8"/>
      <c r="H8737" s="8"/>
      <c r="I8737" s="8"/>
    </row>
    <row r="8738" spans="1:9" ht="14.25" customHeight="1">
      <c r="A8738" s="7"/>
      <c r="B8738" s="8"/>
      <c r="C8738" s="8"/>
      <c r="D8738" s="8"/>
      <c r="E8738" s="8"/>
      <c r="F8738" s="8"/>
      <c r="G8738" s="8"/>
      <c r="H8738" s="8"/>
      <c r="I8738" s="8"/>
    </row>
    <row r="8739" spans="1:9" ht="14.25" customHeight="1">
      <c r="A8739" s="7"/>
      <c r="B8739" s="8"/>
      <c r="C8739" s="8"/>
      <c r="D8739" s="8"/>
      <c r="E8739" s="8"/>
      <c r="F8739" s="8"/>
      <c r="G8739" s="8"/>
      <c r="H8739" s="8"/>
      <c r="I8739" s="8"/>
    </row>
    <row r="8740" spans="1:9" ht="14.25" customHeight="1">
      <c r="A8740" s="7"/>
      <c r="B8740" s="8"/>
      <c r="C8740" s="8"/>
      <c r="D8740" s="8"/>
      <c r="E8740" s="8"/>
      <c r="F8740" s="8"/>
      <c r="G8740" s="8"/>
      <c r="H8740" s="8"/>
      <c r="I8740" s="8"/>
    </row>
    <row r="8741" spans="1:9" ht="14.25" customHeight="1">
      <c r="A8741" s="7"/>
      <c r="B8741" s="8"/>
      <c r="C8741" s="8"/>
      <c r="D8741" s="8"/>
      <c r="E8741" s="8"/>
      <c r="F8741" s="8"/>
      <c r="G8741" s="8"/>
      <c r="H8741" s="8"/>
      <c r="I8741" s="8"/>
    </row>
    <row r="8742" spans="1:9" ht="14.25" customHeight="1">
      <c r="A8742" s="7"/>
      <c r="B8742" s="8"/>
      <c r="C8742" s="8"/>
      <c r="D8742" s="8"/>
      <c r="E8742" s="8"/>
      <c r="F8742" s="8"/>
      <c r="G8742" s="8"/>
      <c r="H8742" s="8"/>
      <c r="I8742" s="8"/>
    </row>
    <row r="8743" spans="1:9" ht="14.25" customHeight="1">
      <c r="A8743" s="7"/>
      <c r="B8743" s="8"/>
      <c r="C8743" s="8"/>
      <c r="D8743" s="8"/>
      <c r="E8743" s="8"/>
      <c r="F8743" s="8"/>
      <c r="G8743" s="8"/>
      <c r="H8743" s="8"/>
      <c r="I8743" s="8"/>
    </row>
    <row r="8744" spans="1:9" ht="14.25" customHeight="1">
      <c r="A8744" s="7"/>
      <c r="B8744" s="8"/>
      <c r="C8744" s="8"/>
      <c r="D8744" s="8"/>
      <c r="E8744" s="8"/>
      <c r="F8744" s="8"/>
      <c r="G8744" s="8"/>
      <c r="H8744" s="8"/>
      <c r="I8744" s="8"/>
    </row>
    <row r="8745" spans="1:9" ht="14.25" customHeight="1">
      <c r="A8745" s="7"/>
      <c r="B8745" s="8"/>
      <c r="C8745" s="8"/>
      <c r="D8745" s="8"/>
      <c r="E8745" s="8"/>
      <c r="F8745" s="8"/>
      <c r="G8745" s="8"/>
      <c r="H8745" s="8"/>
      <c r="I8745" s="8"/>
    </row>
    <row r="8746" spans="1:9" ht="14.25" customHeight="1">
      <c r="A8746" s="7"/>
      <c r="B8746" s="8"/>
      <c r="C8746" s="8"/>
      <c r="D8746" s="8"/>
      <c r="E8746" s="8"/>
      <c r="F8746" s="8"/>
      <c r="G8746" s="8"/>
      <c r="H8746" s="8"/>
      <c r="I8746" s="8"/>
    </row>
    <row r="8747" spans="1:9" ht="14.25" customHeight="1">
      <c r="A8747" s="7"/>
      <c r="B8747" s="8"/>
      <c r="C8747" s="8"/>
      <c r="D8747" s="8"/>
      <c r="E8747" s="8"/>
      <c r="F8747" s="8"/>
      <c r="G8747" s="8"/>
      <c r="H8747" s="8"/>
      <c r="I8747" s="8"/>
    </row>
    <row r="8748" spans="1:9" ht="14.25" customHeight="1">
      <c r="A8748" s="7"/>
      <c r="B8748" s="8"/>
      <c r="C8748" s="8"/>
      <c r="D8748" s="8"/>
      <c r="E8748" s="8"/>
      <c r="F8748" s="8"/>
      <c r="G8748" s="8"/>
      <c r="H8748" s="8"/>
      <c r="I8748" s="8"/>
    </row>
    <row r="8749" spans="1:9" ht="14.25" customHeight="1">
      <c r="A8749" s="7"/>
      <c r="B8749" s="8"/>
      <c r="C8749" s="8"/>
      <c r="D8749" s="8"/>
      <c r="E8749" s="8"/>
      <c r="F8749" s="8"/>
      <c r="G8749" s="8"/>
      <c r="H8749" s="8"/>
      <c r="I8749" s="8"/>
    </row>
    <row r="8750" spans="1:9" ht="14.25" customHeight="1">
      <c r="A8750" s="7"/>
      <c r="B8750" s="8"/>
      <c r="C8750" s="8"/>
      <c r="D8750" s="8"/>
      <c r="E8750" s="8"/>
      <c r="F8750" s="8"/>
      <c r="G8750" s="8"/>
      <c r="H8750" s="8"/>
      <c r="I8750" s="8"/>
    </row>
    <row r="8751" spans="1:9" ht="14.25" customHeight="1">
      <c r="A8751" s="7"/>
      <c r="B8751" s="8"/>
      <c r="C8751" s="8"/>
      <c r="D8751" s="8"/>
      <c r="E8751" s="8"/>
      <c r="F8751" s="8"/>
      <c r="G8751" s="8"/>
      <c r="H8751" s="8"/>
      <c r="I8751" s="8"/>
    </row>
    <row r="8752" spans="1:9" ht="14.25" customHeight="1">
      <c r="A8752" s="7"/>
      <c r="B8752" s="8"/>
      <c r="C8752" s="8"/>
      <c r="D8752" s="8"/>
      <c r="E8752" s="8"/>
      <c r="F8752" s="8"/>
      <c r="G8752" s="8"/>
      <c r="H8752" s="8"/>
      <c r="I8752" s="8"/>
    </row>
    <row r="8753" spans="1:9" ht="14.25" customHeight="1">
      <c r="A8753" s="7"/>
      <c r="B8753" s="8"/>
      <c r="C8753" s="8"/>
      <c r="D8753" s="8"/>
      <c r="E8753" s="8"/>
      <c r="F8753" s="8"/>
      <c r="G8753" s="8"/>
      <c r="H8753" s="8"/>
      <c r="I8753" s="8"/>
    </row>
    <row r="8754" spans="1:9" ht="14.25" customHeight="1">
      <c r="A8754" s="7"/>
      <c r="B8754" s="8"/>
      <c r="C8754" s="8"/>
      <c r="D8754" s="8"/>
      <c r="E8754" s="8"/>
      <c r="F8754" s="8"/>
      <c r="G8754" s="8"/>
      <c r="H8754" s="8"/>
      <c r="I8754" s="8"/>
    </row>
    <row r="8755" spans="1:9" ht="14.25" customHeight="1">
      <c r="A8755" s="7"/>
      <c r="B8755" s="8"/>
      <c r="C8755" s="8"/>
      <c r="D8755" s="8"/>
      <c r="E8755" s="8"/>
      <c r="F8755" s="8"/>
      <c r="G8755" s="8"/>
      <c r="H8755" s="8"/>
      <c r="I8755" s="8"/>
    </row>
    <row r="8756" spans="1:9" ht="14.25" customHeight="1">
      <c r="A8756" s="7"/>
      <c r="B8756" s="8"/>
      <c r="C8756" s="8"/>
      <c r="D8756" s="8"/>
      <c r="E8756" s="8"/>
      <c r="F8756" s="8"/>
      <c r="G8756" s="8"/>
      <c r="H8756" s="8"/>
      <c r="I8756" s="8"/>
    </row>
    <row r="8757" spans="1:9" ht="14.25" customHeight="1">
      <c r="A8757" s="7"/>
      <c r="B8757" s="8"/>
      <c r="C8757" s="8"/>
      <c r="D8757" s="8"/>
      <c r="E8757" s="8"/>
      <c r="F8757" s="8"/>
      <c r="G8757" s="8"/>
      <c r="H8757" s="8"/>
      <c r="I8757" s="8"/>
    </row>
    <row r="8758" spans="1:9" ht="14.25" customHeight="1">
      <c r="A8758" s="7"/>
      <c r="B8758" s="8"/>
      <c r="C8758" s="8"/>
      <c r="D8758" s="8"/>
      <c r="E8758" s="8"/>
      <c r="F8758" s="8"/>
      <c r="G8758" s="8"/>
      <c r="H8758" s="8"/>
      <c r="I8758" s="8"/>
    </row>
    <row r="8759" spans="1:9" ht="14.25" customHeight="1">
      <c r="A8759" s="7"/>
      <c r="B8759" s="8"/>
      <c r="C8759" s="8"/>
      <c r="D8759" s="8"/>
      <c r="E8759" s="8"/>
      <c r="F8759" s="8"/>
      <c r="G8759" s="8"/>
      <c r="H8759" s="8"/>
      <c r="I8759" s="8"/>
    </row>
    <row r="8760" spans="1:9" ht="14.25" customHeight="1">
      <c r="A8760" s="7"/>
      <c r="B8760" s="8"/>
      <c r="C8760" s="8"/>
      <c r="D8760" s="8"/>
      <c r="E8760" s="8"/>
      <c r="F8760" s="8"/>
      <c r="G8760" s="8"/>
      <c r="H8760" s="8"/>
      <c r="I8760" s="8"/>
    </row>
    <row r="8761" spans="1:9" ht="14.25" customHeight="1">
      <c r="A8761" s="7"/>
      <c r="B8761" s="8"/>
      <c r="C8761" s="8"/>
      <c r="D8761" s="8"/>
      <c r="E8761" s="8"/>
      <c r="F8761" s="8"/>
      <c r="G8761" s="8"/>
      <c r="H8761" s="8"/>
      <c r="I8761" s="8"/>
    </row>
    <row r="8762" spans="1:9" ht="14.25" customHeight="1">
      <c r="A8762" s="7"/>
      <c r="B8762" s="8"/>
      <c r="C8762" s="8"/>
      <c r="D8762" s="8"/>
      <c r="E8762" s="8"/>
      <c r="F8762" s="8"/>
      <c r="G8762" s="8"/>
      <c r="H8762" s="8"/>
      <c r="I8762" s="8"/>
    </row>
    <row r="8763" spans="1:9" ht="14.25" customHeight="1">
      <c r="A8763" s="7"/>
      <c r="B8763" s="8"/>
      <c r="C8763" s="8"/>
      <c r="D8763" s="8"/>
      <c r="E8763" s="8"/>
      <c r="F8763" s="8"/>
      <c r="G8763" s="8"/>
      <c r="H8763" s="8"/>
      <c r="I8763" s="8"/>
    </row>
    <row r="8764" spans="1:9" ht="14.25" customHeight="1">
      <c r="A8764" s="7"/>
      <c r="B8764" s="8"/>
      <c r="C8764" s="8"/>
      <c r="D8764" s="8"/>
      <c r="E8764" s="8"/>
      <c r="F8764" s="8"/>
      <c r="G8764" s="8"/>
      <c r="H8764" s="8"/>
      <c r="I8764" s="8"/>
    </row>
    <row r="8765" spans="1:9" ht="14.25" customHeight="1">
      <c r="A8765" s="7"/>
      <c r="B8765" s="8"/>
      <c r="C8765" s="8"/>
      <c r="D8765" s="8"/>
      <c r="E8765" s="8"/>
      <c r="F8765" s="8"/>
      <c r="G8765" s="8"/>
      <c r="H8765" s="8"/>
      <c r="I8765" s="8"/>
    </row>
    <row r="8766" spans="1:9" ht="14.25" customHeight="1">
      <c r="A8766" s="7"/>
      <c r="B8766" s="8"/>
      <c r="C8766" s="8"/>
      <c r="D8766" s="8"/>
      <c r="E8766" s="8"/>
      <c r="F8766" s="8"/>
      <c r="G8766" s="8"/>
      <c r="H8766" s="8"/>
      <c r="I8766" s="8"/>
    </row>
    <row r="8767" spans="1:9" ht="14.25" customHeight="1">
      <c r="A8767" s="7"/>
      <c r="B8767" s="8"/>
      <c r="C8767" s="8"/>
      <c r="D8767" s="8"/>
      <c r="E8767" s="8"/>
      <c r="F8767" s="8"/>
      <c r="G8767" s="8"/>
      <c r="H8767" s="8"/>
      <c r="I8767" s="8"/>
    </row>
    <row r="8768" spans="1:9" ht="14.25" customHeight="1">
      <c r="A8768" s="7"/>
      <c r="B8768" s="8"/>
      <c r="C8768" s="8"/>
      <c r="D8768" s="8"/>
      <c r="E8768" s="8"/>
      <c r="F8768" s="8"/>
      <c r="G8768" s="8"/>
      <c r="H8768" s="8"/>
      <c r="I8768" s="8"/>
    </row>
    <row r="8769" spans="1:9" ht="14.25" customHeight="1">
      <c r="A8769" s="7"/>
      <c r="B8769" s="8"/>
      <c r="C8769" s="8"/>
      <c r="D8769" s="8"/>
      <c r="E8769" s="8"/>
      <c r="F8769" s="8"/>
      <c r="G8769" s="8"/>
      <c r="H8769" s="8"/>
      <c r="I8769" s="8"/>
    </row>
    <row r="8770" spans="1:9" ht="14.25" customHeight="1">
      <c r="A8770" s="7"/>
      <c r="B8770" s="8"/>
      <c r="C8770" s="8"/>
      <c r="D8770" s="8"/>
      <c r="E8770" s="8"/>
      <c r="F8770" s="8"/>
      <c r="G8770" s="8"/>
      <c r="H8770" s="8"/>
      <c r="I8770" s="8"/>
    </row>
    <row r="8771" spans="1:9" ht="14.25" customHeight="1">
      <c r="A8771" s="7"/>
      <c r="B8771" s="8"/>
      <c r="C8771" s="8"/>
      <c r="D8771" s="8"/>
      <c r="E8771" s="8"/>
      <c r="F8771" s="8"/>
      <c r="G8771" s="8"/>
      <c r="H8771" s="8"/>
      <c r="I8771" s="8"/>
    </row>
    <row r="8772" spans="1:9" ht="14.25" customHeight="1">
      <c r="A8772" s="7"/>
      <c r="B8772" s="8"/>
      <c r="C8772" s="8"/>
      <c r="D8772" s="8"/>
      <c r="E8772" s="8"/>
      <c r="F8772" s="8"/>
      <c r="G8772" s="8"/>
      <c r="H8772" s="8"/>
      <c r="I8772" s="8"/>
    </row>
    <row r="8773" spans="1:9" ht="14.25" customHeight="1">
      <c r="A8773" s="7"/>
      <c r="B8773" s="8"/>
      <c r="C8773" s="8"/>
      <c r="D8773" s="8"/>
      <c r="E8773" s="8"/>
      <c r="F8773" s="8"/>
      <c r="G8773" s="8"/>
      <c r="H8773" s="8"/>
      <c r="I8773" s="8"/>
    </row>
    <row r="8774" spans="1:9" ht="14.25" customHeight="1">
      <c r="A8774" s="7"/>
      <c r="B8774" s="8"/>
      <c r="C8774" s="8"/>
      <c r="D8774" s="8"/>
      <c r="E8774" s="8"/>
      <c r="F8774" s="8"/>
      <c r="G8774" s="8"/>
      <c r="H8774" s="8"/>
      <c r="I8774" s="8"/>
    </row>
    <row r="8775" spans="1:9" ht="14.25" customHeight="1">
      <c r="A8775" s="7"/>
      <c r="B8775" s="8"/>
      <c r="C8775" s="8"/>
      <c r="D8775" s="8"/>
      <c r="E8775" s="8"/>
      <c r="F8775" s="8"/>
      <c r="G8775" s="8"/>
      <c r="H8775" s="8"/>
      <c r="I8775" s="8"/>
    </row>
    <row r="8776" spans="1:9" ht="14.25" customHeight="1">
      <c r="A8776" s="7"/>
      <c r="B8776" s="8"/>
      <c r="C8776" s="8"/>
      <c r="D8776" s="8"/>
      <c r="E8776" s="8"/>
      <c r="F8776" s="8"/>
      <c r="G8776" s="8"/>
      <c r="H8776" s="8"/>
      <c r="I8776" s="8"/>
    </row>
    <row r="8777" spans="1:9" ht="14.25" customHeight="1">
      <c r="A8777" s="7"/>
      <c r="B8777" s="8"/>
      <c r="C8777" s="8"/>
      <c r="D8777" s="8"/>
      <c r="E8777" s="8"/>
      <c r="F8777" s="8"/>
      <c r="G8777" s="8"/>
      <c r="H8777" s="8"/>
      <c r="I8777" s="8"/>
    </row>
    <row r="8778" spans="1:9" ht="14.25" customHeight="1">
      <c r="A8778" s="7"/>
      <c r="B8778" s="8"/>
      <c r="C8778" s="8"/>
      <c r="D8778" s="8"/>
      <c r="E8778" s="8"/>
      <c r="F8778" s="8"/>
      <c r="G8778" s="8"/>
      <c r="H8778" s="8"/>
      <c r="I8778" s="8"/>
    </row>
    <row r="8779" spans="1:9" ht="14.25" customHeight="1">
      <c r="A8779" s="7"/>
      <c r="B8779" s="8"/>
      <c r="C8779" s="8"/>
      <c r="D8779" s="8"/>
      <c r="E8779" s="8"/>
      <c r="F8779" s="8"/>
      <c r="G8779" s="8"/>
      <c r="H8779" s="8"/>
      <c r="I8779" s="8"/>
    </row>
    <row r="8780" spans="1:9" ht="14.25" customHeight="1">
      <c r="A8780" s="7"/>
      <c r="B8780" s="8"/>
      <c r="C8780" s="8"/>
      <c r="D8780" s="8"/>
      <c r="E8780" s="8"/>
      <c r="F8780" s="8"/>
      <c r="G8780" s="8"/>
      <c r="H8780" s="8"/>
      <c r="I8780" s="8"/>
    </row>
    <row r="8781" spans="1:9" ht="14.25" customHeight="1">
      <c r="A8781" s="7"/>
      <c r="B8781" s="8"/>
      <c r="C8781" s="8"/>
      <c r="D8781" s="8"/>
      <c r="E8781" s="8"/>
      <c r="F8781" s="8"/>
      <c r="G8781" s="8"/>
      <c r="H8781" s="8"/>
      <c r="I8781" s="8"/>
    </row>
    <row r="8782" spans="1:9" ht="14.25" customHeight="1">
      <c r="A8782" s="7"/>
      <c r="B8782" s="8"/>
      <c r="C8782" s="8"/>
      <c r="D8782" s="8"/>
      <c r="E8782" s="8"/>
      <c r="F8782" s="8"/>
      <c r="G8782" s="8"/>
      <c r="H8782" s="8"/>
      <c r="I8782" s="8"/>
    </row>
    <row r="8783" spans="1:9" ht="14.25" customHeight="1">
      <c r="A8783" s="7"/>
      <c r="B8783" s="8"/>
      <c r="C8783" s="8"/>
      <c r="D8783" s="8"/>
      <c r="E8783" s="8"/>
      <c r="F8783" s="8"/>
      <c r="G8783" s="8"/>
      <c r="H8783" s="8"/>
      <c r="I8783" s="8"/>
    </row>
    <row r="8784" spans="1:9" ht="14.25" customHeight="1">
      <c r="A8784" s="7"/>
      <c r="B8784" s="8"/>
      <c r="C8784" s="8"/>
      <c r="D8784" s="8"/>
      <c r="E8784" s="8"/>
      <c r="F8784" s="8"/>
      <c r="G8784" s="8"/>
      <c r="H8784" s="8"/>
      <c r="I8784" s="8"/>
    </row>
    <row r="8785" spans="1:9" ht="14.25" customHeight="1">
      <c r="A8785" s="7"/>
      <c r="B8785" s="8"/>
      <c r="C8785" s="8"/>
      <c r="D8785" s="8"/>
      <c r="E8785" s="8"/>
      <c r="F8785" s="8"/>
      <c r="G8785" s="8"/>
      <c r="H8785" s="8"/>
      <c r="I8785" s="8"/>
    </row>
    <row r="8786" spans="1:9" ht="14.25" customHeight="1">
      <c r="A8786" s="7"/>
      <c r="B8786" s="8"/>
      <c r="C8786" s="8"/>
      <c r="D8786" s="8"/>
      <c r="E8786" s="8"/>
      <c r="F8786" s="8"/>
      <c r="G8786" s="8"/>
      <c r="H8786" s="8"/>
      <c r="I8786" s="8"/>
    </row>
    <row r="8787" spans="1:9" ht="14.25" customHeight="1">
      <c r="A8787" s="7"/>
      <c r="B8787" s="8"/>
      <c r="C8787" s="8"/>
      <c r="D8787" s="8"/>
      <c r="E8787" s="8"/>
      <c r="F8787" s="8"/>
      <c r="G8787" s="8"/>
      <c r="H8787" s="8"/>
      <c r="I8787" s="8"/>
    </row>
    <row r="8788" spans="1:9" ht="14.25" customHeight="1">
      <c r="A8788" s="7"/>
      <c r="B8788" s="8"/>
      <c r="C8788" s="8"/>
      <c r="D8788" s="8"/>
      <c r="E8788" s="8"/>
      <c r="F8788" s="8"/>
      <c r="G8788" s="8"/>
      <c r="H8788" s="8"/>
      <c r="I8788" s="8"/>
    </row>
    <row r="8789" spans="1:9" ht="14.25" customHeight="1">
      <c r="A8789" s="7"/>
      <c r="B8789" s="8"/>
      <c r="C8789" s="8"/>
      <c r="D8789" s="8"/>
      <c r="E8789" s="8"/>
      <c r="F8789" s="8"/>
      <c r="G8789" s="8"/>
      <c r="H8789" s="8"/>
      <c r="I8789" s="8"/>
    </row>
    <row r="8790" spans="1:9" ht="14.25" customHeight="1">
      <c r="A8790" s="7"/>
      <c r="B8790" s="8"/>
      <c r="C8790" s="8"/>
      <c r="D8790" s="8"/>
      <c r="E8790" s="8"/>
      <c r="F8790" s="8"/>
      <c r="G8790" s="8"/>
      <c r="H8790" s="8"/>
      <c r="I8790" s="8"/>
    </row>
    <row r="8791" spans="1:9" ht="14.25" customHeight="1">
      <c r="A8791" s="7"/>
      <c r="B8791" s="8"/>
      <c r="C8791" s="8"/>
      <c r="D8791" s="8"/>
      <c r="E8791" s="8"/>
      <c r="F8791" s="8"/>
      <c r="G8791" s="8"/>
      <c r="H8791" s="8"/>
      <c r="I8791" s="8"/>
    </row>
    <row r="8792" spans="1:9" ht="14.25" customHeight="1">
      <c r="A8792" s="7"/>
      <c r="B8792" s="8"/>
      <c r="C8792" s="8"/>
      <c r="D8792" s="8"/>
      <c r="E8792" s="8"/>
      <c r="F8792" s="8"/>
      <c r="G8792" s="8"/>
      <c r="H8792" s="8"/>
      <c r="I8792" s="8"/>
    </row>
    <row r="8793" spans="1:9" ht="14.25" customHeight="1">
      <c r="A8793" s="7"/>
      <c r="B8793" s="8"/>
      <c r="C8793" s="8"/>
      <c r="D8793" s="8"/>
      <c r="E8793" s="8"/>
      <c r="F8793" s="8"/>
      <c r="G8793" s="8"/>
      <c r="H8793" s="8"/>
      <c r="I8793" s="8"/>
    </row>
    <row r="8794" spans="1:9" ht="14.25" customHeight="1">
      <c r="A8794" s="7"/>
      <c r="B8794" s="8"/>
      <c r="C8794" s="8"/>
      <c r="D8794" s="8"/>
      <c r="E8794" s="8"/>
      <c r="F8794" s="8"/>
      <c r="G8794" s="8"/>
      <c r="H8794" s="8"/>
      <c r="I8794" s="8"/>
    </row>
    <row r="8795" spans="1:9" ht="14.25" customHeight="1">
      <c r="A8795" s="7"/>
      <c r="B8795" s="8"/>
      <c r="C8795" s="8"/>
      <c r="D8795" s="8"/>
      <c r="E8795" s="8"/>
      <c r="F8795" s="8"/>
      <c r="G8795" s="8"/>
      <c r="H8795" s="8"/>
      <c r="I8795" s="8"/>
    </row>
    <row r="8796" spans="1:9" ht="14.25" customHeight="1">
      <c r="A8796" s="7"/>
      <c r="B8796" s="8"/>
      <c r="C8796" s="8"/>
      <c r="D8796" s="8"/>
      <c r="E8796" s="8"/>
      <c r="F8796" s="8"/>
      <c r="G8796" s="8"/>
      <c r="H8796" s="8"/>
      <c r="I8796" s="8"/>
    </row>
    <row r="8797" spans="1:9" ht="14.25" customHeight="1">
      <c r="A8797" s="7"/>
      <c r="B8797" s="8"/>
      <c r="C8797" s="8"/>
      <c r="D8797" s="8"/>
      <c r="E8797" s="8"/>
      <c r="F8797" s="8"/>
      <c r="G8797" s="8"/>
      <c r="H8797" s="8"/>
      <c r="I8797" s="8"/>
    </row>
    <row r="8798" spans="1:9" ht="14.25" customHeight="1">
      <c r="A8798" s="7"/>
      <c r="B8798" s="8"/>
      <c r="C8798" s="8"/>
      <c r="D8798" s="8"/>
      <c r="E8798" s="8"/>
      <c r="F8798" s="8"/>
      <c r="G8798" s="8"/>
      <c r="H8798" s="8"/>
      <c r="I8798" s="8"/>
    </row>
    <row r="8799" spans="1:9" ht="14.25" customHeight="1">
      <c r="A8799" s="7"/>
      <c r="B8799" s="8"/>
      <c r="C8799" s="8"/>
      <c r="D8799" s="8"/>
      <c r="E8799" s="8"/>
      <c r="F8799" s="8"/>
      <c r="G8799" s="8"/>
      <c r="H8799" s="8"/>
      <c r="I8799" s="8"/>
    </row>
    <row r="8800" spans="1:9" ht="14.25" customHeight="1">
      <c r="A8800" s="7"/>
      <c r="B8800" s="8"/>
      <c r="C8800" s="8"/>
      <c r="D8800" s="8"/>
      <c r="E8800" s="8"/>
      <c r="F8800" s="8"/>
      <c r="G8800" s="8"/>
      <c r="H8800" s="8"/>
      <c r="I8800" s="8"/>
    </row>
    <row r="8801" spans="1:9" ht="14.25" customHeight="1">
      <c r="A8801" s="7"/>
      <c r="B8801" s="8"/>
      <c r="C8801" s="8"/>
      <c r="D8801" s="8"/>
      <c r="E8801" s="8"/>
      <c r="F8801" s="8"/>
      <c r="G8801" s="8"/>
      <c r="H8801" s="8"/>
      <c r="I8801" s="8"/>
    </row>
    <row r="8802" spans="1:9" ht="14.25" customHeight="1">
      <c r="A8802" s="7"/>
      <c r="B8802" s="8"/>
      <c r="C8802" s="8"/>
      <c r="D8802" s="8"/>
      <c r="E8802" s="8"/>
      <c r="F8802" s="8"/>
      <c r="G8802" s="8"/>
      <c r="H8802" s="8"/>
      <c r="I8802" s="8"/>
    </row>
    <row r="8803" spans="1:9" ht="14.25" customHeight="1">
      <c r="A8803" s="7"/>
      <c r="B8803" s="8"/>
      <c r="C8803" s="8"/>
      <c r="D8803" s="8"/>
      <c r="E8803" s="8"/>
      <c r="F8803" s="8"/>
      <c r="G8803" s="8"/>
      <c r="H8803" s="8"/>
      <c r="I8803" s="8"/>
    </row>
    <row r="8804" spans="1:9" ht="14.25" customHeight="1">
      <c r="A8804" s="7"/>
      <c r="B8804" s="8"/>
      <c r="C8804" s="8"/>
      <c r="D8804" s="8"/>
      <c r="E8804" s="8"/>
      <c r="F8804" s="8"/>
      <c r="G8804" s="8"/>
      <c r="H8804" s="8"/>
      <c r="I8804" s="8"/>
    </row>
    <row r="8805" spans="1:9" ht="14.25" customHeight="1">
      <c r="A8805" s="7"/>
      <c r="B8805" s="8"/>
      <c r="C8805" s="8"/>
      <c r="D8805" s="8"/>
      <c r="E8805" s="8"/>
      <c r="F8805" s="8"/>
      <c r="G8805" s="8"/>
      <c r="H8805" s="8"/>
      <c r="I8805" s="8"/>
    </row>
    <row r="8806" spans="1:9" ht="14.25" customHeight="1">
      <c r="A8806" s="7"/>
      <c r="B8806" s="8"/>
      <c r="C8806" s="8"/>
      <c r="D8806" s="8"/>
      <c r="E8806" s="8"/>
      <c r="F8806" s="8"/>
      <c r="G8806" s="8"/>
      <c r="H8806" s="8"/>
      <c r="I8806" s="8"/>
    </row>
    <row r="8807" spans="1:9" ht="14.25" customHeight="1">
      <c r="A8807" s="7"/>
      <c r="B8807" s="8"/>
      <c r="C8807" s="8"/>
      <c r="D8807" s="8"/>
      <c r="E8807" s="8"/>
      <c r="F8807" s="8"/>
      <c r="G8807" s="8"/>
      <c r="H8807" s="8"/>
      <c r="I8807" s="8"/>
    </row>
    <row r="8808" spans="1:9" ht="14.25" customHeight="1">
      <c r="A8808" s="7"/>
      <c r="B8808" s="8"/>
      <c r="C8808" s="8"/>
      <c r="D8808" s="8"/>
      <c r="E8808" s="8"/>
      <c r="F8808" s="8"/>
      <c r="G8808" s="8"/>
      <c r="H8808" s="8"/>
      <c r="I8808" s="8"/>
    </row>
    <row r="8809" spans="1:9" ht="14.25" customHeight="1">
      <c r="A8809" s="7"/>
      <c r="B8809" s="8"/>
      <c r="C8809" s="8"/>
      <c r="D8809" s="8"/>
      <c r="E8809" s="8"/>
      <c r="F8809" s="8"/>
      <c r="G8809" s="8"/>
      <c r="H8809" s="8"/>
      <c r="I8809" s="8"/>
    </row>
    <row r="8810" spans="1:9" ht="14.25" customHeight="1">
      <c r="A8810" s="7"/>
      <c r="B8810" s="8"/>
      <c r="C8810" s="8"/>
      <c r="D8810" s="8"/>
      <c r="E8810" s="8"/>
      <c r="F8810" s="8"/>
      <c r="G8810" s="8"/>
      <c r="H8810" s="8"/>
      <c r="I8810" s="8"/>
    </row>
    <row r="8811" spans="1:9" ht="14.25" customHeight="1">
      <c r="A8811" s="7"/>
      <c r="B8811" s="8"/>
      <c r="C8811" s="8"/>
      <c r="D8811" s="8"/>
      <c r="E8811" s="8"/>
      <c r="F8811" s="8"/>
      <c r="G8811" s="8"/>
      <c r="H8811" s="8"/>
      <c r="I8811" s="8"/>
    </row>
    <row r="8812" spans="1:9" ht="14.25" customHeight="1">
      <c r="A8812" s="7"/>
      <c r="B8812" s="8"/>
      <c r="C8812" s="8"/>
      <c r="D8812" s="8"/>
      <c r="E8812" s="8"/>
      <c r="F8812" s="8"/>
      <c r="G8812" s="8"/>
      <c r="H8812" s="8"/>
      <c r="I8812" s="8"/>
    </row>
    <row r="8813" spans="1:9" ht="14.25" customHeight="1">
      <c r="A8813" s="7"/>
      <c r="B8813" s="8"/>
      <c r="C8813" s="8"/>
      <c r="D8813" s="8"/>
      <c r="E8813" s="8"/>
      <c r="F8813" s="8"/>
      <c r="G8813" s="8"/>
      <c r="H8813" s="8"/>
      <c r="I8813" s="8"/>
    </row>
    <row r="8814" spans="1:9" ht="14.25" customHeight="1">
      <c r="A8814" s="7"/>
      <c r="B8814" s="8"/>
      <c r="C8814" s="8"/>
      <c r="D8814" s="8"/>
      <c r="E8814" s="8"/>
      <c r="F8814" s="8"/>
      <c r="G8814" s="8"/>
      <c r="H8814" s="8"/>
      <c r="I8814" s="8"/>
    </row>
    <row r="8815" spans="1:9" ht="14.25" customHeight="1">
      <c r="A8815" s="7"/>
      <c r="B8815" s="8"/>
      <c r="C8815" s="8"/>
      <c r="D8815" s="8"/>
      <c r="E8815" s="8"/>
      <c r="F8815" s="8"/>
      <c r="G8815" s="8"/>
      <c r="H8815" s="8"/>
      <c r="I8815" s="8"/>
    </row>
    <row r="8816" spans="1:9" ht="14.25" customHeight="1">
      <c r="A8816" s="7"/>
      <c r="B8816" s="8"/>
      <c r="C8816" s="8"/>
      <c r="D8816" s="8"/>
      <c r="E8816" s="8"/>
      <c r="F8816" s="8"/>
      <c r="G8816" s="8"/>
      <c r="H8816" s="8"/>
      <c r="I8816" s="8"/>
    </row>
    <row r="8817" spans="1:9" ht="14.25" customHeight="1">
      <c r="A8817" s="7"/>
      <c r="B8817" s="8"/>
      <c r="C8817" s="8"/>
      <c r="D8817" s="8"/>
      <c r="E8817" s="8"/>
      <c r="F8817" s="8"/>
      <c r="G8817" s="8"/>
      <c r="H8817" s="8"/>
      <c r="I8817" s="8"/>
    </row>
    <row r="8818" spans="1:9" ht="14.25" customHeight="1">
      <c r="A8818" s="7"/>
      <c r="B8818" s="8"/>
      <c r="C8818" s="8"/>
      <c r="D8818" s="8"/>
      <c r="E8818" s="8"/>
      <c r="F8818" s="8"/>
      <c r="G8818" s="8"/>
      <c r="H8818" s="8"/>
      <c r="I8818" s="8"/>
    </row>
    <row r="8819" spans="1:9" ht="14.25" customHeight="1">
      <c r="A8819" s="7"/>
      <c r="B8819" s="8"/>
      <c r="C8819" s="8"/>
      <c r="D8819" s="8"/>
      <c r="E8819" s="8"/>
      <c r="F8819" s="8"/>
      <c r="G8819" s="8"/>
      <c r="H8819" s="8"/>
      <c r="I8819" s="8"/>
    </row>
    <row r="8820" spans="1:9" ht="14.25" customHeight="1">
      <c r="A8820" s="7"/>
      <c r="B8820" s="8"/>
      <c r="C8820" s="8"/>
      <c r="D8820" s="8"/>
      <c r="E8820" s="8"/>
      <c r="F8820" s="8"/>
      <c r="G8820" s="8"/>
      <c r="H8820" s="8"/>
      <c r="I8820" s="8"/>
    </row>
    <row r="8821" spans="1:9" ht="14.25" customHeight="1">
      <c r="A8821" s="7"/>
      <c r="B8821" s="8"/>
      <c r="C8821" s="8"/>
      <c r="D8821" s="8"/>
      <c r="E8821" s="8"/>
      <c r="F8821" s="8"/>
      <c r="G8821" s="8"/>
      <c r="H8821" s="8"/>
      <c r="I8821" s="8"/>
    </row>
    <row r="8822" spans="1:9" ht="14.25" customHeight="1">
      <c r="A8822" s="7"/>
      <c r="B8822" s="8"/>
      <c r="C8822" s="8"/>
      <c r="D8822" s="8"/>
      <c r="E8822" s="8"/>
      <c r="F8822" s="8"/>
      <c r="G8822" s="8"/>
      <c r="H8822" s="8"/>
      <c r="I8822" s="8"/>
    </row>
    <row r="8823" spans="1:9" ht="14.25" customHeight="1">
      <c r="A8823" s="7"/>
      <c r="B8823" s="8"/>
      <c r="C8823" s="8"/>
      <c r="D8823" s="8"/>
      <c r="E8823" s="8"/>
      <c r="F8823" s="8"/>
      <c r="G8823" s="8"/>
      <c r="H8823" s="8"/>
      <c r="I8823" s="8"/>
    </row>
    <row r="8824" spans="1:9" ht="14.25" customHeight="1">
      <c r="A8824" s="7"/>
      <c r="B8824" s="8"/>
      <c r="C8824" s="8"/>
      <c r="D8824" s="8"/>
      <c r="E8824" s="8"/>
      <c r="F8824" s="8"/>
      <c r="G8824" s="8"/>
      <c r="H8824" s="8"/>
      <c r="I8824" s="8"/>
    </row>
    <row r="8825" spans="1:9" ht="14.25" customHeight="1">
      <c r="A8825" s="7"/>
      <c r="B8825" s="8"/>
      <c r="C8825" s="8"/>
      <c r="D8825" s="8"/>
      <c r="E8825" s="8"/>
      <c r="F8825" s="8"/>
      <c r="G8825" s="8"/>
      <c r="H8825" s="8"/>
      <c r="I8825" s="8"/>
    </row>
    <row r="8826" spans="1:9" ht="14.25" customHeight="1">
      <c r="A8826" s="7"/>
      <c r="B8826" s="8"/>
      <c r="C8826" s="8"/>
      <c r="D8826" s="8"/>
      <c r="E8826" s="8"/>
      <c r="F8826" s="8"/>
      <c r="G8826" s="8"/>
      <c r="H8826" s="8"/>
      <c r="I8826" s="8"/>
    </row>
    <row r="8827" spans="1:9" ht="14.25" customHeight="1">
      <c r="A8827" s="7"/>
      <c r="B8827" s="8"/>
      <c r="C8827" s="8"/>
      <c r="D8827" s="8"/>
      <c r="E8827" s="8"/>
      <c r="F8827" s="8"/>
      <c r="G8827" s="8"/>
      <c r="H8827" s="8"/>
      <c r="I8827" s="8"/>
    </row>
    <row r="8828" spans="1:9" ht="14.25" customHeight="1">
      <c r="A8828" s="7"/>
      <c r="B8828" s="8"/>
      <c r="C8828" s="8"/>
      <c r="D8828" s="8"/>
      <c r="E8828" s="8"/>
      <c r="F8828" s="8"/>
      <c r="G8828" s="8"/>
      <c r="H8828" s="8"/>
      <c r="I8828" s="8"/>
    </row>
    <row r="8829" spans="1:9" ht="14.25" customHeight="1">
      <c r="A8829" s="7"/>
      <c r="B8829" s="8"/>
      <c r="C8829" s="8"/>
      <c r="D8829" s="8"/>
      <c r="E8829" s="8"/>
      <c r="F8829" s="8"/>
      <c r="G8829" s="8"/>
      <c r="H8829" s="8"/>
      <c r="I8829" s="8"/>
    </row>
    <row r="8830" spans="1:9" ht="14.25" customHeight="1">
      <c r="A8830" s="7"/>
      <c r="B8830" s="8"/>
      <c r="C8830" s="8"/>
      <c r="D8830" s="8"/>
      <c r="E8830" s="8"/>
      <c r="F8830" s="8"/>
      <c r="G8830" s="8"/>
      <c r="H8830" s="8"/>
      <c r="I8830" s="8"/>
    </row>
    <row r="8831" spans="1:9" ht="14.25" customHeight="1">
      <c r="A8831" s="7"/>
      <c r="B8831" s="8"/>
      <c r="C8831" s="8"/>
      <c r="D8831" s="8"/>
      <c r="E8831" s="8"/>
      <c r="F8831" s="8"/>
      <c r="G8831" s="8"/>
      <c r="H8831" s="8"/>
      <c r="I8831" s="8"/>
    </row>
    <row r="8832" spans="1:9" ht="14.25" customHeight="1">
      <c r="A8832" s="7"/>
      <c r="B8832" s="8"/>
      <c r="C8832" s="8"/>
      <c r="D8832" s="8"/>
      <c r="E8832" s="8"/>
      <c r="F8832" s="8"/>
      <c r="G8832" s="8"/>
      <c r="H8832" s="8"/>
      <c r="I8832" s="8"/>
    </row>
    <row r="8833" spans="1:9" ht="14.25" customHeight="1">
      <c r="A8833" s="7"/>
      <c r="B8833" s="8"/>
      <c r="C8833" s="8"/>
      <c r="D8833" s="8"/>
      <c r="E8833" s="8"/>
      <c r="F8833" s="8"/>
      <c r="G8833" s="8"/>
      <c r="H8833" s="8"/>
      <c r="I8833" s="8"/>
    </row>
    <row r="8834" spans="1:9" ht="14.25" customHeight="1">
      <c r="A8834" s="7"/>
      <c r="B8834" s="8"/>
      <c r="C8834" s="8"/>
      <c r="D8834" s="8"/>
      <c r="E8834" s="8"/>
      <c r="F8834" s="8"/>
      <c r="G8834" s="8"/>
      <c r="H8834" s="8"/>
      <c r="I8834" s="8"/>
    </row>
    <row r="8835" spans="1:9" ht="14.25" customHeight="1">
      <c r="A8835" s="7"/>
      <c r="B8835" s="8"/>
      <c r="C8835" s="8"/>
      <c r="D8835" s="8"/>
      <c r="E8835" s="8"/>
      <c r="F8835" s="8"/>
      <c r="G8835" s="8"/>
      <c r="H8835" s="8"/>
      <c r="I8835" s="8"/>
    </row>
    <row r="8836" spans="1:9" ht="14.25" customHeight="1">
      <c r="A8836" s="7"/>
      <c r="B8836" s="8"/>
      <c r="C8836" s="8"/>
      <c r="D8836" s="8"/>
      <c r="E8836" s="8"/>
      <c r="F8836" s="8"/>
      <c r="G8836" s="8"/>
      <c r="H8836" s="8"/>
      <c r="I8836" s="8"/>
    </row>
    <row r="8837" spans="1:9" ht="14.25" customHeight="1">
      <c r="A8837" s="7"/>
      <c r="B8837" s="8"/>
      <c r="C8837" s="8"/>
      <c r="D8837" s="8"/>
      <c r="E8837" s="8"/>
      <c r="F8837" s="8"/>
      <c r="G8837" s="8"/>
      <c r="H8837" s="8"/>
      <c r="I8837" s="8"/>
    </row>
    <row r="8838" spans="1:9" ht="14.25" customHeight="1">
      <c r="A8838" s="7"/>
      <c r="B8838" s="8"/>
      <c r="C8838" s="8"/>
      <c r="D8838" s="8"/>
      <c r="E8838" s="8"/>
      <c r="F8838" s="8"/>
      <c r="G8838" s="8"/>
      <c r="H8838" s="8"/>
      <c r="I8838" s="8"/>
    </row>
    <row r="8839" spans="1:9" ht="14.25" customHeight="1">
      <c r="A8839" s="7"/>
      <c r="B8839" s="8"/>
      <c r="C8839" s="8"/>
      <c r="D8839" s="8"/>
      <c r="E8839" s="8"/>
      <c r="F8839" s="8"/>
      <c r="G8839" s="8"/>
      <c r="H8839" s="8"/>
      <c r="I8839" s="8"/>
    </row>
    <row r="8840" spans="1:9" ht="14.25" customHeight="1">
      <c r="A8840" s="7"/>
      <c r="B8840" s="8"/>
      <c r="C8840" s="8"/>
      <c r="D8840" s="8"/>
      <c r="E8840" s="8"/>
      <c r="F8840" s="8"/>
      <c r="G8840" s="8"/>
      <c r="H8840" s="8"/>
      <c r="I8840" s="8"/>
    </row>
    <row r="8841" spans="1:9" ht="14.25" customHeight="1">
      <c r="A8841" s="7"/>
      <c r="B8841" s="8"/>
      <c r="C8841" s="8"/>
      <c r="D8841" s="8"/>
      <c r="E8841" s="8"/>
      <c r="F8841" s="8"/>
      <c r="G8841" s="8"/>
      <c r="H8841" s="8"/>
      <c r="I8841" s="8"/>
    </row>
    <row r="8842" spans="1:9" ht="14.25" customHeight="1">
      <c r="A8842" s="7"/>
      <c r="B8842" s="8"/>
      <c r="C8842" s="8"/>
      <c r="D8842" s="8"/>
      <c r="E8842" s="8"/>
      <c r="F8842" s="8"/>
      <c r="G8842" s="8"/>
      <c r="H8842" s="8"/>
      <c r="I8842" s="8"/>
    </row>
    <row r="8843" spans="1:9" ht="14.25" customHeight="1">
      <c r="A8843" s="7"/>
      <c r="B8843" s="8"/>
      <c r="C8843" s="8"/>
      <c r="D8843" s="8"/>
      <c r="E8843" s="8"/>
      <c r="F8843" s="8"/>
      <c r="G8843" s="8"/>
      <c r="H8843" s="8"/>
      <c r="I8843" s="8"/>
    </row>
    <row r="8844" spans="1:9" ht="14.25" customHeight="1">
      <c r="A8844" s="7"/>
      <c r="B8844" s="8"/>
      <c r="C8844" s="8"/>
      <c r="D8844" s="8"/>
      <c r="E8844" s="8"/>
      <c r="F8844" s="8"/>
      <c r="G8844" s="8"/>
      <c r="H8844" s="8"/>
      <c r="I8844" s="8"/>
    </row>
    <row r="8845" spans="1:9" ht="14.25" customHeight="1">
      <c r="A8845" s="7"/>
      <c r="B8845" s="8"/>
      <c r="C8845" s="8"/>
      <c r="D8845" s="8"/>
      <c r="E8845" s="8"/>
      <c r="F8845" s="8"/>
      <c r="G8845" s="8"/>
      <c r="H8845" s="8"/>
      <c r="I8845" s="8"/>
    </row>
    <row r="8846" spans="1:9" ht="14.25" customHeight="1">
      <c r="A8846" s="7"/>
      <c r="B8846" s="8"/>
      <c r="C8846" s="8"/>
      <c r="D8846" s="8"/>
      <c r="E8846" s="8"/>
      <c r="F8846" s="8"/>
      <c r="G8846" s="8"/>
      <c r="H8846" s="8"/>
      <c r="I8846" s="8"/>
    </row>
    <row r="8847" spans="1:9" ht="14.25" customHeight="1">
      <c r="A8847" s="7"/>
      <c r="B8847" s="8"/>
      <c r="C8847" s="8"/>
      <c r="D8847" s="8"/>
      <c r="E8847" s="8"/>
      <c r="F8847" s="8"/>
      <c r="G8847" s="8"/>
      <c r="H8847" s="8"/>
      <c r="I8847" s="8"/>
    </row>
    <row r="8848" spans="1:9" ht="14.25" customHeight="1">
      <c r="A8848" s="7"/>
      <c r="B8848" s="8"/>
      <c r="C8848" s="8"/>
      <c r="D8848" s="8"/>
      <c r="E8848" s="8"/>
      <c r="F8848" s="8"/>
      <c r="G8848" s="8"/>
      <c r="H8848" s="8"/>
      <c r="I8848" s="8"/>
    </row>
    <row r="8849" spans="1:9" ht="14.25" customHeight="1">
      <c r="A8849" s="7"/>
      <c r="B8849" s="8"/>
      <c r="C8849" s="8"/>
      <c r="D8849" s="8"/>
      <c r="E8849" s="8"/>
      <c r="F8849" s="8"/>
      <c r="G8849" s="8"/>
      <c r="H8849" s="8"/>
      <c r="I8849" s="8"/>
    </row>
    <row r="8850" spans="1:9" ht="14.25" customHeight="1">
      <c r="A8850" s="7"/>
      <c r="B8850" s="8"/>
      <c r="C8850" s="8"/>
      <c r="D8850" s="8"/>
      <c r="E8850" s="8"/>
      <c r="F8850" s="8"/>
      <c r="G8850" s="8"/>
      <c r="H8850" s="8"/>
      <c r="I8850" s="8"/>
    </row>
    <row r="8851" spans="1:9" ht="14.25" customHeight="1">
      <c r="A8851" s="7"/>
      <c r="B8851" s="8"/>
      <c r="C8851" s="8"/>
      <c r="D8851" s="8"/>
      <c r="E8851" s="8"/>
      <c r="F8851" s="8"/>
      <c r="G8851" s="8"/>
      <c r="H8851" s="8"/>
      <c r="I8851" s="8"/>
    </row>
    <row r="8852" spans="1:9" ht="14.25" customHeight="1">
      <c r="A8852" s="7"/>
      <c r="B8852" s="8"/>
      <c r="C8852" s="8"/>
      <c r="D8852" s="8"/>
      <c r="E8852" s="8"/>
      <c r="F8852" s="8"/>
      <c r="G8852" s="8"/>
      <c r="H8852" s="8"/>
      <c r="I8852" s="8"/>
    </row>
    <row r="8853" spans="1:9" ht="14.25" customHeight="1">
      <c r="A8853" s="7"/>
      <c r="B8853" s="8"/>
      <c r="C8853" s="8"/>
      <c r="D8853" s="8"/>
      <c r="E8853" s="8"/>
      <c r="F8853" s="8"/>
      <c r="G8853" s="8"/>
      <c r="H8853" s="8"/>
      <c r="I8853" s="8"/>
    </row>
    <row r="8854" spans="1:9" ht="14.25" customHeight="1">
      <c r="A8854" s="7"/>
      <c r="B8854" s="8"/>
      <c r="C8854" s="8"/>
      <c r="D8854" s="8"/>
      <c r="E8854" s="8"/>
      <c r="F8854" s="8"/>
      <c r="G8854" s="8"/>
      <c r="H8854" s="8"/>
      <c r="I8854" s="8"/>
    </row>
    <row r="8855" spans="1:9" ht="14.25" customHeight="1">
      <c r="A8855" s="7"/>
      <c r="B8855" s="8"/>
      <c r="C8855" s="8"/>
      <c r="D8855" s="8"/>
      <c r="E8855" s="8"/>
      <c r="F8855" s="8"/>
      <c r="G8855" s="8"/>
      <c r="H8855" s="8"/>
      <c r="I8855" s="8"/>
    </row>
    <row r="8856" spans="1:9" ht="14.25" customHeight="1">
      <c r="A8856" s="7"/>
      <c r="B8856" s="8"/>
      <c r="C8856" s="8"/>
      <c r="D8856" s="8"/>
      <c r="E8856" s="8"/>
      <c r="F8856" s="8"/>
      <c r="G8856" s="8"/>
      <c r="H8856" s="8"/>
      <c r="I8856" s="8"/>
    </row>
    <row r="8857" spans="1:9" ht="14.25" customHeight="1">
      <c r="A8857" s="7"/>
      <c r="B8857" s="8"/>
      <c r="C8857" s="8"/>
      <c r="D8857" s="8"/>
      <c r="E8857" s="8"/>
      <c r="F8857" s="8"/>
      <c r="G8857" s="8"/>
      <c r="H8857" s="8"/>
      <c r="I8857" s="8"/>
    </row>
    <row r="8858" spans="1:9" ht="14.25" customHeight="1">
      <c r="A8858" s="7"/>
      <c r="B8858" s="8"/>
      <c r="C8858" s="8"/>
      <c r="D8858" s="8"/>
      <c r="E8858" s="8"/>
      <c r="F8858" s="8"/>
      <c r="G8858" s="8"/>
      <c r="H8858" s="8"/>
      <c r="I8858" s="8"/>
    </row>
    <row r="8859" spans="1:9" ht="14.25" customHeight="1">
      <c r="A8859" s="7"/>
      <c r="B8859" s="8"/>
      <c r="C8859" s="8"/>
      <c r="D8859" s="8"/>
      <c r="E8859" s="8"/>
      <c r="F8859" s="8"/>
      <c r="G8859" s="8"/>
      <c r="H8859" s="8"/>
      <c r="I8859" s="8"/>
    </row>
    <row r="8860" spans="1:9" ht="14.25" customHeight="1">
      <c r="A8860" s="7"/>
      <c r="B8860" s="8"/>
      <c r="C8860" s="8"/>
      <c r="D8860" s="8"/>
      <c r="E8860" s="8"/>
      <c r="F8860" s="8"/>
      <c r="G8860" s="8"/>
      <c r="H8860" s="8"/>
      <c r="I8860" s="8"/>
    </row>
    <row r="8861" spans="1:9" ht="14.25" customHeight="1">
      <c r="A8861" s="7"/>
      <c r="B8861" s="8"/>
      <c r="C8861" s="8"/>
      <c r="D8861" s="8"/>
      <c r="E8861" s="8"/>
      <c r="F8861" s="8"/>
      <c r="G8861" s="8"/>
      <c r="H8861" s="8"/>
      <c r="I8861" s="8"/>
    </row>
    <row r="8862" spans="1:9" ht="14.25" customHeight="1">
      <c r="A8862" s="7"/>
      <c r="B8862" s="8"/>
      <c r="C8862" s="8"/>
      <c r="D8862" s="8"/>
      <c r="E8862" s="8"/>
      <c r="F8862" s="8"/>
      <c r="G8862" s="8"/>
      <c r="H8862" s="8"/>
      <c r="I8862" s="8"/>
    </row>
    <row r="8863" spans="1:9" ht="14.25" customHeight="1">
      <c r="A8863" s="7"/>
      <c r="B8863" s="8"/>
      <c r="C8863" s="8"/>
      <c r="D8863" s="8"/>
      <c r="E8863" s="8"/>
      <c r="F8863" s="8"/>
      <c r="G8863" s="8"/>
      <c r="H8863" s="8"/>
      <c r="I8863" s="8"/>
    </row>
    <row r="8864" spans="1:9" ht="14.25" customHeight="1">
      <c r="A8864" s="7"/>
      <c r="B8864" s="8"/>
      <c r="C8864" s="8"/>
      <c r="D8864" s="8"/>
      <c r="E8864" s="8"/>
      <c r="F8864" s="8"/>
      <c r="G8864" s="8"/>
      <c r="H8864" s="8"/>
      <c r="I8864" s="8"/>
    </row>
    <row r="8865" spans="1:9" ht="14.25" customHeight="1">
      <c r="A8865" s="7"/>
      <c r="B8865" s="8"/>
      <c r="C8865" s="8"/>
      <c r="D8865" s="8"/>
      <c r="E8865" s="8"/>
      <c r="F8865" s="8"/>
      <c r="G8865" s="8"/>
      <c r="H8865" s="8"/>
      <c r="I8865" s="8"/>
    </row>
    <row r="8866" spans="1:9" ht="14.25" customHeight="1">
      <c r="A8866" s="7"/>
      <c r="B8866" s="8"/>
      <c r="C8866" s="8"/>
      <c r="D8866" s="8"/>
      <c r="E8866" s="8"/>
      <c r="F8866" s="8"/>
      <c r="G8866" s="8"/>
      <c r="H8866" s="8"/>
      <c r="I8866" s="8"/>
    </row>
    <row r="8867" spans="1:9" ht="14.25" customHeight="1">
      <c r="A8867" s="7"/>
      <c r="B8867" s="8"/>
      <c r="C8867" s="8"/>
      <c r="D8867" s="8"/>
      <c r="E8867" s="8"/>
      <c r="F8867" s="8"/>
      <c r="G8867" s="8"/>
      <c r="H8867" s="8"/>
      <c r="I8867" s="8"/>
    </row>
    <row r="8868" spans="1:9" ht="14.25" customHeight="1">
      <c r="A8868" s="7"/>
      <c r="B8868" s="8"/>
      <c r="C8868" s="8"/>
      <c r="D8868" s="8"/>
      <c r="E8868" s="8"/>
      <c r="F8868" s="8"/>
      <c r="G8868" s="8"/>
      <c r="H8868" s="8"/>
      <c r="I8868" s="8"/>
    </row>
    <row r="8869" spans="1:9" ht="14.25" customHeight="1">
      <c r="A8869" s="7"/>
      <c r="B8869" s="8"/>
      <c r="C8869" s="8"/>
      <c r="D8869" s="8"/>
      <c r="E8869" s="8"/>
      <c r="F8869" s="8"/>
      <c r="G8869" s="8"/>
      <c r="H8869" s="8"/>
      <c r="I8869" s="8"/>
    </row>
    <row r="8870" spans="1:9" ht="14.25" customHeight="1">
      <c r="A8870" s="7"/>
      <c r="B8870" s="8"/>
      <c r="C8870" s="8"/>
      <c r="D8870" s="8"/>
      <c r="E8870" s="8"/>
      <c r="F8870" s="8"/>
      <c r="G8870" s="8"/>
      <c r="H8870" s="8"/>
      <c r="I8870" s="8"/>
    </row>
    <row r="8871" spans="1:9" ht="14.25" customHeight="1">
      <c r="A8871" s="7"/>
      <c r="B8871" s="8"/>
      <c r="C8871" s="8"/>
      <c r="D8871" s="8"/>
      <c r="E8871" s="8"/>
      <c r="F8871" s="8"/>
      <c r="G8871" s="8"/>
      <c r="H8871" s="8"/>
      <c r="I8871" s="8"/>
    </row>
    <row r="8872" spans="1:9" ht="14.25" customHeight="1">
      <c r="A8872" s="7"/>
      <c r="B8872" s="8"/>
      <c r="C8872" s="8"/>
      <c r="D8872" s="8"/>
      <c r="E8872" s="8"/>
      <c r="F8872" s="8"/>
      <c r="G8872" s="8"/>
      <c r="H8872" s="8"/>
      <c r="I8872" s="8"/>
    </row>
    <row r="8873" spans="1:9" ht="14.25" customHeight="1">
      <c r="A8873" s="7"/>
      <c r="B8873" s="8"/>
      <c r="C8873" s="8"/>
      <c r="D8873" s="8"/>
      <c r="E8873" s="8"/>
      <c r="F8873" s="8"/>
      <c r="G8873" s="8"/>
      <c r="H8873" s="8"/>
      <c r="I8873" s="8"/>
    </row>
    <row r="8874" spans="1:9" ht="14.25" customHeight="1">
      <c r="A8874" s="7"/>
      <c r="B8874" s="8"/>
      <c r="C8874" s="8"/>
      <c r="D8874" s="8"/>
      <c r="E8874" s="8"/>
      <c r="F8874" s="8"/>
      <c r="G8874" s="8"/>
      <c r="H8874" s="8"/>
      <c r="I8874" s="8"/>
    </row>
    <row r="8875" spans="1:9" ht="14.25" customHeight="1">
      <c r="A8875" s="7"/>
      <c r="B8875" s="8"/>
      <c r="C8875" s="8"/>
      <c r="D8875" s="8"/>
      <c r="E8875" s="8"/>
      <c r="F8875" s="8"/>
      <c r="G8875" s="8"/>
      <c r="H8875" s="8"/>
      <c r="I8875" s="8"/>
    </row>
    <row r="8876" spans="1:9" ht="14.25" customHeight="1">
      <c r="A8876" s="7"/>
      <c r="B8876" s="8"/>
      <c r="C8876" s="8"/>
      <c r="D8876" s="8"/>
      <c r="E8876" s="8"/>
      <c r="F8876" s="8"/>
      <c r="G8876" s="8"/>
      <c r="H8876" s="8"/>
      <c r="I8876" s="8"/>
    </row>
    <row r="8877" spans="1:9" ht="14.25" customHeight="1">
      <c r="A8877" s="7"/>
      <c r="B8877" s="8"/>
      <c r="C8877" s="8"/>
      <c r="D8877" s="8"/>
      <c r="E8877" s="8"/>
      <c r="F8877" s="8"/>
      <c r="G8877" s="8"/>
      <c r="H8877" s="8"/>
      <c r="I8877" s="8"/>
    </row>
    <row r="8878" spans="1:9" ht="14.25" customHeight="1">
      <c r="A8878" s="7"/>
      <c r="B8878" s="8"/>
      <c r="C8878" s="8"/>
      <c r="D8878" s="8"/>
      <c r="E8878" s="8"/>
      <c r="F8878" s="8"/>
      <c r="G8878" s="8"/>
      <c r="H8878" s="8"/>
      <c r="I8878" s="8"/>
    </row>
    <row r="8879" spans="1:9" ht="14.25" customHeight="1">
      <c r="A8879" s="7"/>
      <c r="B8879" s="8"/>
      <c r="C8879" s="8"/>
      <c r="D8879" s="8"/>
      <c r="E8879" s="8"/>
      <c r="F8879" s="8"/>
      <c r="G8879" s="8"/>
      <c r="H8879" s="8"/>
      <c r="I8879" s="8"/>
    </row>
    <row r="8880" spans="1:9" ht="14.25" customHeight="1">
      <c r="A8880" s="7"/>
      <c r="B8880" s="8"/>
      <c r="C8880" s="8"/>
      <c r="D8880" s="8"/>
      <c r="E8880" s="8"/>
      <c r="F8880" s="8"/>
      <c r="G8880" s="8"/>
      <c r="H8880" s="8"/>
      <c r="I8880" s="8"/>
    </row>
    <row r="8881" spans="1:9" ht="14.25" customHeight="1">
      <c r="A8881" s="7"/>
      <c r="B8881" s="8"/>
      <c r="C8881" s="8"/>
      <c r="D8881" s="8"/>
      <c r="E8881" s="8"/>
      <c r="F8881" s="8"/>
      <c r="G8881" s="8"/>
      <c r="H8881" s="8"/>
      <c r="I8881" s="8"/>
    </row>
    <row r="8882" spans="1:9" ht="14.25" customHeight="1">
      <c r="A8882" s="7"/>
      <c r="B8882" s="8"/>
      <c r="C8882" s="8"/>
      <c r="D8882" s="8"/>
      <c r="E8882" s="8"/>
      <c r="F8882" s="8"/>
      <c r="G8882" s="8"/>
      <c r="H8882" s="8"/>
      <c r="I8882" s="8"/>
    </row>
    <row r="8883" spans="1:9" ht="14.25" customHeight="1">
      <c r="A8883" s="7"/>
      <c r="B8883" s="8"/>
      <c r="C8883" s="8"/>
      <c r="D8883" s="8"/>
      <c r="E8883" s="8"/>
      <c r="F8883" s="8"/>
      <c r="G8883" s="8"/>
      <c r="H8883" s="8"/>
      <c r="I8883" s="8"/>
    </row>
    <row r="8884" spans="1:9" ht="14.25" customHeight="1">
      <c r="A8884" s="7"/>
      <c r="B8884" s="8"/>
      <c r="C8884" s="8"/>
      <c r="D8884" s="8"/>
      <c r="E8884" s="8"/>
      <c r="F8884" s="8"/>
      <c r="G8884" s="8"/>
      <c r="H8884" s="8"/>
      <c r="I8884" s="8"/>
    </row>
    <row r="8885" spans="1:9" ht="14.25" customHeight="1">
      <c r="A8885" s="7"/>
      <c r="B8885" s="8"/>
      <c r="C8885" s="8"/>
      <c r="D8885" s="8"/>
      <c r="E8885" s="8"/>
      <c r="F8885" s="8"/>
      <c r="G8885" s="8"/>
      <c r="H8885" s="8"/>
      <c r="I8885" s="8"/>
    </row>
    <row r="8886" spans="1:9" ht="14.25" customHeight="1">
      <c r="A8886" s="7"/>
      <c r="B8886" s="8"/>
      <c r="C8886" s="8"/>
      <c r="D8886" s="8"/>
      <c r="E8886" s="8"/>
      <c r="F8886" s="8"/>
      <c r="G8886" s="8"/>
      <c r="H8886" s="8"/>
      <c r="I8886" s="8"/>
    </row>
    <row r="8887" spans="1:9" ht="14.25" customHeight="1">
      <c r="A8887" s="7"/>
      <c r="B8887" s="8"/>
      <c r="C8887" s="8"/>
      <c r="D8887" s="8"/>
      <c r="E8887" s="8"/>
      <c r="F8887" s="8"/>
      <c r="G8887" s="8"/>
      <c r="H8887" s="8"/>
      <c r="I8887" s="8"/>
    </row>
    <row r="8888" spans="1:9" ht="14.25" customHeight="1">
      <c r="A8888" s="7"/>
      <c r="B8888" s="8"/>
      <c r="C8888" s="8"/>
      <c r="D8888" s="8"/>
      <c r="E8888" s="8"/>
      <c r="F8888" s="8"/>
      <c r="G8888" s="8"/>
      <c r="H8888" s="8"/>
      <c r="I8888" s="8"/>
    </row>
    <row r="8889" spans="1:9" ht="14.25" customHeight="1">
      <c r="A8889" s="7"/>
      <c r="B8889" s="8"/>
      <c r="C8889" s="8"/>
      <c r="D8889" s="8"/>
      <c r="E8889" s="8"/>
      <c r="F8889" s="8"/>
      <c r="G8889" s="8"/>
      <c r="H8889" s="8"/>
      <c r="I8889" s="8"/>
    </row>
    <row r="8890" spans="1:9" ht="14.25" customHeight="1">
      <c r="A8890" s="7"/>
      <c r="B8890" s="8"/>
      <c r="C8890" s="8"/>
      <c r="D8890" s="8"/>
      <c r="E8890" s="8"/>
      <c r="F8890" s="8"/>
      <c r="G8890" s="8"/>
      <c r="H8890" s="8"/>
      <c r="I8890" s="8"/>
    </row>
    <row r="8891" spans="1:9" ht="14.25" customHeight="1">
      <c r="A8891" s="7"/>
      <c r="B8891" s="8"/>
      <c r="C8891" s="8"/>
      <c r="D8891" s="8"/>
      <c r="E8891" s="8"/>
      <c r="F8891" s="8"/>
      <c r="G8891" s="8"/>
      <c r="H8891" s="8"/>
      <c r="I8891" s="8"/>
    </row>
    <row r="8892" spans="1:9" ht="14.25" customHeight="1">
      <c r="A8892" s="7"/>
      <c r="B8892" s="8"/>
      <c r="C8892" s="8"/>
      <c r="D8892" s="8"/>
      <c r="E8892" s="8"/>
      <c r="F8892" s="8"/>
      <c r="G8892" s="8"/>
      <c r="H8892" s="8"/>
      <c r="I8892" s="8"/>
    </row>
    <row r="8893" spans="1:9" ht="14.25" customHeight="1">
      <c r="A8893" s="7"/>
      <c r="B8893" s="8"/>
      <c r="C8893" s="8"/>
      <c r="D8893" s="8"/>
      <c r="E8893" s="8"/>
      <c r="F8893" s="8"/>
      <c r="G8893" s="8"/>
      <c r="H8893" s="8"/>
      <c r="I8893" s="8"/>
    </row>
    <row r="8894" spans="1:9" ht="14.25" customHeight="1">
      <c r="A8894" s="7"/>
      <c r="B8894" s="8"/>
      <c r="C8894" s="8"/>
      <c r="D8894" s="8"/>
      <c r="E8894" s="8"/>
      <c r="F8894" s="8"/>
      <c r="G8894" s="8"/>
      <c r="H8894" s="8"/>
      <c r="I8894" s="8"/>
    </row>
    <row r="8895" spans="1:9" ht="14.25" customHeight="1">
      <c r="A8895" s="7"/>
      <c r="B8895" s="8"/>
      <c r="C8895" s="8"/>
      <c r="D8895" s="8"/>
      <c r="E8895" s="8"/>
      <c r="F8895" s="8"/>
      <c r="G8895" s="8"/>
      <c r="H8895" s="8"/>
      <c r="I8895" s="8"/>
    </row>
    <row r="8896" spans="1:9" ht="14.25" customHeight="1">
      <c r="A8896" s="7"/>
      <c r="B8896" s="8"/>
      <c r="C8896" s="8"/>
      <c r="D8896" s="8"/>
      <c r="E8896" s="8"/>
      <c r="F8896" s="8"/>
      <c r="G8896" s="8"/>
      <c r="H8896" s="8"/>
      <c r="I8896" s="8"/>
    </row>
    <row r="8897" spans="1:9" ht="14.25" customHeight="1">
      <c r="A8897" s="7"/>
      <c r="B8897" s="8"/>
      <c r="C8897" s="8"/>
      <c r="D8897" s="8"/>
      <c r="E8897" s="8"/>
      <c r="F8897" s="8"/>
      <c r="G8897" s="8"/>
      <c r="H8897" s="8"/>
      <c r="I8897" s="8"/>
    </row>
    <row r="8898" spans="1:9" ht="14.25" customHeight="1">
      <c r="A8898" s="7"/>
      <c r="B8898" s="8"/>
      <c r="C8898" s="8"/>
      <c r="D8898" s="8"/>
      <c r="E8898" s="8"/>
      <c r="F8898" s="8"/>
      <c r="G8898" s="8"/>
      <c r="H8898" s="8"/>
      <c r="I8898" s="8"/>
    </row>
    <row r="8899" spans="1:9" ht="14.25" customHeight="1">
      <c r="A8899" s="7"/>
      <c r="B8899" s="8"/>
      <c r="C8899" s="8"/>
      <c r="D8899" s="8"/>
      <c r="E8899" s="8"/>
      <c r="F8899" s="8"/>
      <c r="G8899" s="8"/>
      <c r="H8899" s="8"/>
      <c r="I8899" s="8"/>
    </row>
    <row r="8900" spans="1:9" ht="14.25" customHeight="1">
      <c r="A8900" s="7"/>
      <c r="B8900" s="8"/>
      <c r="C8900" s="8"/>
      <c r="D8900" s="8"/>
      <c r="E8900" s="8"/>
      <c r="F8900" s="8"/>
      <c r="G8900" s="8"/>
      <c r="H8900" s="8"/>
      <c r="I8900" s="8"/>
    </row>
    <row r="8901" spans="1:9" ht="14.25" customHeight="1">
      <c r="A8901" s="7"/>
      <c r="B8901" s="8"/>
      <c r="C8901" s="8"/>
      <c r="D8901" s="8"/>
      <c r="E8901" s="8"/>
      <c r="F8901" s="8"/>
      <c r="G8901" s="8"/>
      <c r="H8901" s="8"/>
      <c r="I8901" s="8"/>
    </row>
    <row r="8902" spans="1:9" ht="14.25" customHeight="1">
      <c r="A8902" s="7"/>
      <c r="B8902" s="8"/>
      <c r="C8902" s="8"/>
      <c r="D8902" s="8"/>
      <c r="E8902" s="8"/>
      <c r="F8902" s="8"/>
      <c r="G8902" s="8"/>
      <c r="H8902" s="8"/>
      <c r="I8902" s="8"/>
    </row>
    <row r="8903" spans="1:9" ht="14.25" customHeight="1">
      <c r="A8903" s="7"/>
      <c r="B8903" s="8"/>
      <c r="C8903" s="8"/>
      <c r="D8903" s="8"/>
      <c r="E8903" s="8"/>
      <c r="F8903" s="8"/>
      <c r="G8903" s="8"/>
      <c r="H8903" s="8"/>
      <c r="I8903" s="8"/>
    </row>
    <row r="8904" spans="1:9" ht="14.25" customHeight="1">
      <c r="A8904" s="7"/>
      <c r="B8904" s="8"/>
      <c r="C8904" s="8"/>
      <c r="D8904" s="8"/>
      <c r="E8904" s="8"/>
      <c r="F8904" s="8"/>
      <c r="G8904" s="8"/>
      <c r="H8904" s="8"/>
      <c r="I8904" s="8"/>
    </row>
    <row r="8905" spans="1:9" ht="14.25" customHeight="1">
      <c r="A8905" s="7"/>
      <c r="B8905" s="8"/>
      <c r="C8905" s="8"/>
      <c r="D8905" s="8"/>
      <c r="E8905" s="8"/>
      <c r="F8905" s="8"/>
      <c r="G8905" s="8"/>
      <c r="H8905" s="8"/>
      <c r="I8905" s="8"/>
    </row>
    <row r="8906" spans="1:9" ht="14.25" customHeight="1">
      <c r="A8906" s="7"/>
      <c r="B8906" s="8"/>
      <c r="C8906" s="8"/>
      <c r="D8906" s="8"/>
      <c r="E8906" s="8"/>
      <c r="F8906" s="8"/>
      <c r="G8906" s="8"/>
      <c r="H8906" s="8"/>
      <c r="I8906" s="8"/>
    </row>
    <row r="8907" spans="1:9" ht="14.25" customHeight="1">
      <c r="A8907" s="7"/>
      <c r="B8907" s="8"/>
      <c r="C8907" s="8"/>
      <c r="D8907" s="8"/>
      <c r="E8907" s="8"/>
      <c r="F8907" s="8"/>
      <c r="G8907" s="8"/>
      <c r="H8907" s="8"/>
      <c r="I8907" s="8"/>
    </row>
    <row r="8908" spans="1:9" ht="14.25" customHeight="1">
      <c r="A8908" s="7"/>
      <c r="B8908" s="8"/>
      <c r="C8908" s="8"/>
      <c r="D8908" s="8"/>
      <c r="E8908" s="8"/>
      <c r="F8908" s="8"/>
      <c r="G8908" s="8"/>
      <c r="H8908" s="8"/>
      <c r="I8908" s="8"/>
    </row>
    <row r="8909" spans="1:9" ht="14.25" customHeight="1">
      <c r="A8909" s="7"/>
      <c r="B8909" s="8"/>
      <c r="C8909" s="8"/>
      <c r="D8909" s="8"/>
      <c r="E8909" s="8"/>
      <c r="F8909" s="8"/>
      <c r="G8909" s="8"/>
      <c r="H8909" s="8"/>
      <c r="I8909" s="8"/>
    </row>
    <row r="8910" spans="1:9" ht="14.25" customHeight="1">
      <c r="A8910" s="7"/>
      <c r="B8910" s="8"/>
      <c r="C8910" s="8"/>
      <c r="D8910" s="8"/>
      <c r="E8910" s="8"/>
      <c r="F8910" s="8"/>
      <c r="G8910" s="8"/>
      <c r="H8910" s="8"/>
      <c r="I8910" s="8"/>
    </row>
    <row r="8911" spans="1:9" ht="14.25" customHeight="1">
      <c r="A8911" s="7"/>
      <c r="B8911" s="8"/>
      <c r="C8911" s="8"/>
      <c r="D8911" s="8"/>
      <c r="E8911" s="8"/>
      <c r="F8911" s="8"/>
      <c r="G8911" s="8"/>
      <c r="H8911" s="8"/>
      <c r="I8911" s="8"/>
    </row>
    <row r="8912" spans="1:9" ht="14.25" customHeight="1">
      <c r="A8912" s="7"/>
      <c r="B8912" s="8"/>
      <c r="C8912" s="8"/>
      <c r="D8912" s="8"/>
      <c r="E8912" s="8"/>
      <c r="F8912" s="8"/>
      <c r="G8912" s="8"/>
      <c r="H8912" s="8"/>
      <c r="I8912" s="8"/>
    </row>
    <row r="8913" spans="1:9" ht="14.25" customHeight="1">
      <c r="A8913" s="7"/>
      <c r="B8913" s="8"/>
      <c r="C8913" s="8"/>
      <c r="D8913" s="8"/>
      <c r="E8913" s="8"/>
      <c r="F8913" s="8"/>
      <c r="G8913" s="8"/>
      <c r="H8913" s="8"/>
      <c r="I8913" s="8"/>
    </row>
    <row r="8914" spans="1:9" ht="14.25" customHeight="1">
      <c r="A8914" s="7"/>
      <c r="B8914" s="8"/>
      <c r="C8914" s="8"/>
      <c r="D8914" s="8"/>
      <c r="E8914" s="8"/>
      <c r="F8914" s="8"/>
      <c r="G8914" s="8"/>
      <c r="H8914" s="8"/>
      <c r="I8914" s="8"/>
    </row>
    <row r="8915" spans="1:9" ht="14.25" customHeight="1">
      <c r="A8915" s="7"/>
      <c r="B8915" s="8"/>
      <c r="C8915" s="8"/>
      <c r="D8915" s="8"/>
      <c r="E8915" s="8"/>
      <c r="F8915" s="8"/>
      <c r="G8915" s="8"/>
      <c r="H8915" s="8"/>
      <c r="I8915" s="8"/>
    </row>
    <row r="8916" spans="1:9" ht="14.25" customHeight="1">
      <c r="A8916" s="7"/>
      <c r="B8916" s="8"/>
      <c r="C8916" s="8"/>
      <c r="D8916" s="8"/>
      <c r="E8916" s="8"/>
      <c r="F8916" s="8"/>
      <c r="G8916" s="8"/>
      <c r="H8916" s="8"/>
      <c r="I8916" s="8"/>
    </row>
    <row r="8917" spans="1:9" ht="14.25" customHeight="1">
      <c r="A8917" s="7"/>
      <c r="B8917" s="8"/>
      <c r="C8917" s="8"/>
      <c r="D8917" s="8"/>
      <c r="E8917" s="8"/>
      <c r="F8917" s="8"/>
      <c r="G8917" s="8"/>
      <c r="H8917" s="8"/>
      <c r="I8917" s="8"/>
    </row>
    <row r="8918" spans="1:9" ht="14.25" customHeight="1">
      <c r="A8918" s="7"/>
      <c r="B8918" s="8"/>
      <c r="C8918" s="8"/>
      <c r="D8918" s="8"/>
      <c r="E8918" s="8"/>
      <c r="F8918" s="8"/>
      <c r="G8918" s="8"/>
      <c r="H8918" s="8"/>
      <c r="I8918" s="8"/>
    </row>
    <row r="8919" spans="1:9" ht="14.25" customHeight="1">
      <c r="A8919" s="7"/>
      <c r="B8919" s="8"/>
      <c r="C8919" s="8"/>
      <c r="D8919" s="8"/>
      <c r="E8919" s="8"/>
      <c r="F8919" s="8"/>
      <c r="G8919" s="8"/>
      <c r="H8919" s="8"/>
      <c r="I8919" s="8"/>
    </row>
    <row r="8920" spans="1:9" ht="14.25" customHeight="1">
      <c r="A8920" s="7"/>
      <c r="B8920" s="8"/>
      <c r="C8920" s="8"/>
      <c r="D8920" s="8"/>
      <c r="E8920" s="8"/>
      <c r="F8920" s="8"/>
      <c r="G8920" s="8"/>
      <c r="H8920" s="8"/>
      <c r="I8920" s="8"/>
    </row>
    <row r="8921" spans="1:9" ht="14.25" customHeight="1">
      <c r="A8921" s="7"/>
      <c r="B8921" s="8"/>
      <c r="C8921" s="8"/>
      <c r="D8921" s="8"/>
      <c r="E8921" s="8"/>
      <c r="F8921" s="8"/>
      <c r="G8921" s="8"/>
      <c r="H8921" s="8"/>
      <c r="I8921" s="8"/>
    </row>
    <row r="8922" spans="1:9" ht="14.25" customHeight="1">
      <c r="A8922" s="7"/>
      <c r="B8922" s="8"/>
      <c r="C8922" s="8"/>
      <c r="D8922" s="8"/>
      <c r="E8922" s="8"/>
      <c r="F8922" s="8"/>
      <c r="G8922" s="8"/>
      <c r="H8922" s="8"/>
      <c r="I8922" s="8"/>
    </row>
    <row r="8923" spans="1:9" ht="14.25" customHeight="1">
      <c r="A8923" s="7"/>
      <c r="B8923" s="8"/>
      <c r="C8923" s="8"/>
      <c r="D8923" s="8"/>
      <c r="E8923" s="8"/>
      <c r="F8923" s="8"/>
      <c r="G8923" s="8"/>
      <c r="H8923" s="8"/>
      <c r="I8923" s="8"/>
    </row>
    <row r="8924" spans="1:9" ht="14.25" customHeight="1">
      <c r="A8924" s="7"/>
      <c r="B8924" s="8"/>
      <c r="C8924" s="8"/>
      <c r="D8924" s="8"/>
      <c r="E8924" s="8"/>
      <c r="F8924" s="8"/>
      <c r="G8924" s="8"/>
      <c r="H8924" s="8"/>
      <c r="I8924" s="8"/>
    </row>
    <row r="8925" spans="1:9" ht="14.25" customHeight="1">
      <c r="A8925" s="7"/>
      <c r="B8925" s="8"/>
      <c r="C8925" s="8"/>
      <c r="D8925" s="8"/>
      <c r="E8925" s="8"/>
      <c r="F8925" s="8"/>
      <c r="G8925" s="8"/>
      <c r="H8925" s="8"/>
      <c r="I8925" s="8"/>
    </row>
    <row r="8926" spans="1:9" ht="14.25" customHeight="1">
      <c r="A8926" s="7"/>
      <c r="B8926" s="8"/>
      <c r="C8926" s="8"/>
      <c r="D8926" s="8"/>
      <c r="E8926" s="8"/>
      <c r="F8926" s="8"/>
      <c r="G8926" s="8"/>
      <c r="H8926" s="8"/>
      <c r="I8926" s="8"/>
    </row>
    <row r="8927" spans="1:9" ht="14.25" customHeight="1">
      <c r="A8927" s="7"/>
      <c r="B8927" s="8"/>
      <c r="C8927" s="8"/>
      <c r="D8927" s="8"/>
      <c r="E8927" s="8"/>
      <c r="F8927" s="8"/>
      <c r="G8927" s="8"/>
      <c r="H8927" s="8"/>
      <c r="I8927" s="8"/>
    </row>
    <row r="8928" spans="1:9" ht="14.25" customHeight="1">
      <c r="A8928" s="7"/>
      <c r="B8928" s="8"/>
      <c r="C8928" s="8"/>
      <c r="D8928" s="8"/>
      <c r="E8928" s="8"/>
      <c r="F8928" s="8"/>
      <c r="G8928" s="8"/>
      <c r="H8928" s="8"/>
      <c r="I8928" s="8"/>
    </row>
    <row r="8929" spans="1:9" ht="14.25" customHeight="1">
      <c r="A8929" s="7"/>
      <c r="B8929" s="8"/>
      <c r="C8929" s="8"/>
      <c r="D8929" s="8"/>
      <c r="E8929" s="8"/>
      <c r="F8929" s="8"/>
      <c r="G8929" s="8"/>
      <c r="H8929" s="8"/>
      <c r="I8929" s="8"/>
    </row>
    <row r="8930" spans="1:9" ht="14.25" customHeight="1">
      <c r="A8930" s="7"/>
      <c r="B8930" s="8"/>
      <c r="C8930" s="8"/>
      <c r="D8930" s="8"/>
      <c r="E8930" s="8"/>
      <c r="F8930" s="8"/>
      <c r="G8930" s="8"/>
      <c r="H8930" s="8"/>
      <c r="I8930" s="8"/>
    </row>
    <row r="8931" spans="1:9" ht="14.25" customHeight="1">
      <c r="A8931" s="7"/>
      <c r="B8931" s="8"/>
      <c r="C8931" s="8"/>
      <c r="D8931" s="8"/>
      <c r="E8931" s="8"/>
      <c r="F8931" s="8"/>
      <c r="G8931" s="8"/>
      <c r="H8931" s="8"/>
      <c r="I8931" s="8"/>
    </row>
    <row r="8932" spans="1:9" ht="14.25" customHeight="1">
      <c r="A8932" s="7"/>
      <c r="B8932" s="8"/>
      <c r="C8932" s="8"/>
      <c r="D8932" s="8"/>
      <c r="E8932" s="8"/>
      <c r="F8932" s="8"/>
      <c r="G8932" s="8"/>
      <c r="H8932" s="8"/>
      <c r="I8932" s="8"/>
    </row>
    <row r="8933" spans="1:9" ht="14.25" customHeight="1">
      <c r="A8933" s="7"/>
      <c r="B8933" s="8"/>
      <c r="C8933" s="8"/>
      <c r="D8933" s="8"/>
      <c r="E8933" s="8"/>
      <c r="F8933" s="8"/>
      <c r="G8933" s="8"/>
      <c r="H8933" s="8"/>
      <c r="I8933" s="8"/>
    </row>
    <row r="8934" spans="1:9" ht="14.25" customHeight="1">
      <c r="A8934" s="7"/>
      <c r="B8934" s="8"/>
      <c r="C8934" s="8"/>
      <c r="D8934" s="8"/>
      <c r="E8934" s="8"/>
      <c r="F8934" s="8"/>
      <c r="G8934" s="8"/>
      <c r="H8934" s="8"/>
      <c r="I8934" s="8"/>
    </row>
    <row r="8935" spans="1:9" ht="14.25" customHeight="1">
      <c r="A8935" s="7"/>
      <c r="B8935" s="8"/>
      <c r="C8935" s="8"/>
      <c r="D8935" s="8"/>
      <c r="E8935" s="8"/>
      <c r="F8935" s="8"/>
      <c r="G8935" s="8"/>
      <c r="H8935" s="8"/>
      <c r="I8935" s="8"/>
    </row>
    <row r="8936" spans="1:9" ht="14.25" customHeight="1">
      <c r="A8936" s="7"/>
      <c r="B8936" s="8"/>
      <c r="C8936" s="8"/>
      <c r="D8936" s="8"/>
      <c r="E8936" s="8"/>
      <c r="F8936" s="8"/>
      <c r="G8936" s="8"/>
      <c r="H8936" s="8"/>
      <c r="I8936" s="8"/>
    </row>
    <row r="8937" spans="1:9" ht="14.25" customHeight="1">
      <c r="A8937" s="7"/>
      <c r="B8937" s="8"/>
      <c r="C8937" s="8"/>
      <c r="D8937" s="8"/>
      <c r="E8937" s="8"/>
      <c r="F8937" s="8"/>
      <c r="G8937" s="8"/>
      <c r="H8937" s="8"/>
      <c r="I8937" s="8"/>
    </row>
    <row r="8938" spans="1:9" ht="14.25" customHeight="1">
      <c r="A8938" s="7"/>
      <c r="B8938" s="8"/>
      <c r="C8938" s="8"/>
      <c r="D8938" s="8"/>
      <c r="E8938" s="8"/>
      <c r="F8938" s="8"/>
      <c r="G8938" s="8"/>
      <c r="H8938" s="8"/>
      <c r="I8938" s="8"/>
    </row>
    <row r="8939" spans="1:9" ht="14.25" customHeight="1">
      <c r="A8939" s="7"/>
      <c r="B8939" s="8"/>
      <c r="C8939" s="8"/>
      <c r="D8939" s="8"/>
      <c r="E8939" s="8"/>
      <c r="F8939" s="8"/>
      <c r="G8939" s="8"/>
      <c r="H8939" s="8"/>
      <c r="I8939" s="8"/>
    </row>
    <row r="8940" spans="1:9" ht="14.25" customHeight="1">
      <c r="A8940" s="7"/>
      <c r="B8940" s="8"/>
      <c r="C8940" s="8"/>
      <c r="D8940" s="8"/>
      <c r="E8940" s="8"/>
      <c r="F8940" s="8"/>
      <c r="G8940" s="8"/>
      <c r="H8940" s="8"/>
      <c r="I8940" s="8"/>
    </row>
    <row r="8941" spans="1:9" ht="14.25" customHeight="1">
      <c r="A8941" s="7"/>
      <c r="B8941" s="8"/>
      <c r="C8941" s="8"/>
      <c r="D8941" s="8"/>
      <c r="E8941" s="8"/>
      <c r="F8941" s="8"/>
      <c r="G8941" s="8"/>
      <c r="H8941" s="8"/>
      <c r="I8941" s="8"/>
    </row>
    <row r="8942" spans="1:9" ht="14.25" customHeight="1">
      <c r="A8942" s="7"/>
      <c r="B8942" s="8"/>
      <c r="C8942" s="8"/>
      <c r="D8942" s="8"/>
      <c r="E8942" s="8"/>
      <c r="F8942" s="8"/>
      <c r="G8942" s="8"/>
      <c r="H8942" s="8"/>
      <c r="I8942" s="8"/>
    </row>
    <row r="8943" spans="1:9" ht="14.25" customHeight="1">
      <c r="A8943" s="7"/>
      <c r="B8943" s="8"/>
      <c r="C8943" s="8"/>
      <c r="D8943" s="8"/>
      <c r="E8943" s="8"/>
      <c r="F8943" s="8"/>
      <c r="G8943" s="8"/>
      <c r="H8943" s="8"/>
      <c r="I8943" s="8"/>
    </row>
    <row r="8944" spans="1:9" ht="14.25" customHeight="1">
      <c r="A8944" s="7"/>
      <c r="B8944" s="8"/>
      <c r="C8944" s="8"/>
      <c r="D8944" s="8"/>
      <c r="E8944" s="8"/>
      <c r="F8944" s="8"/>
      <c r="G8944" s="8"/>
      <c r="H8944" s="8"/>
      <c r="I8944" s="8"/>
    </row>
    <row r="8945" spans="1:9" ht="14.25" customHeight="1">
      <c r="A8945" s="7"/>
      <c r="B8945" s="8"/>
      <c r="C8945" s="8"/>
      <c r="D8945" s="8"/>
      <c r="E8945" s="8"/>
      <c r="F8945" s="8"/>
      <c r="G8945" s="8"/>
      <c r="H8945" s="8"/>
      <c r="I8945" s="8"/>
    </row>
    <row r="8946" spans="1:9" ht="14.25" customHeight="1">
      <c r="A8946" s="7"/>
      <c r="B8946" s="8"/>
      <c r="C8946" s="8"/>
      <c r="D8946" s="8"/>
      <c r="E8946" s="8"/>
      <c r="F8946" s="8"/>
      <c r="G8946" s="8"/>
      <c r="H8946" s="8"/>
      <c r="I8946" s="8"/>
    </row>
    <row r="8947" spans="1:9" ht="14.25" customHeight="1">
      <c r="A8947" s="7"/>
      <c r="B8947" s="8"/>
      <c r="C8947" s="8"/>
      <c r="D8947" s="8"/>
      <c r="E8947" s="8"/>
      <c r="F8947" s="8"/>
      <c r="G8947" s="8"/>
      <c r="H8947" s="8"/>
      <c r="I8947" s="8"/>
    </row>
    <row r="8948" spans="1:9" ht="14.25" customHeight="1">
      <c r="A8948" s="7"/>
      <c r="B8948" s="8"/>
      <c r="C8948" s="8"/>
      <c r="D8948" s="8"/>
      <c r="E8948" s="8"/>
      <c r="F8948" s="8"/>
      <c r="G8948" s="8"/>
      <c r="H8948" s="8"/>
      <c r="I8948" s="8"/>
    </row>
    <row r="8949" spans="1:9" ht="14.25" customHeight="1">
      <c r="A8949" s="7"/>
      <c r="B8949" s="8"/>
      <c r="C8949" s="8"/>
      <c r="D8949" s="8"/>
      <c r="E8949" s="8"/>
      <c r="F8949" s="8"/>
      <c r="G8949" s="8"/>
      <c r="H8949" s="8"/>
      <c r="I8949" s="8"/>
    </row>
    <row r="8950" spans="1:9" ht="14.25" customHeight="1">
      <c r="A8950" s="7"/>
      <c r="B8950" s="8"/>
      <c r="C8950" s="8"/>
      <c r="D8950" s="8"/>
      <c r="E8950" s="8"/>
      <c r="F8950" s="8"/>
      <c r="G8950" s="8"/>
      <c r="H8950" s="8"/>
      <c r="I8950" s="8"/>
    </row>
    <row r="8951" spans="1:9" ht="14.25" customHeight="1">
      <c r="A8951" s="7"/>
      <c r="B8951" s="8"/>
      <c r="C8951" s="8"/>
      <c r="D8951" s="8"/>
      <c r="E8951" s="8"/>
      <c r="F8951" s="8"/>
      <c r="G8951" s="8"/>
      <c r="H8951" s="8"/>
      <c r="I8951" s="8"/>
    </row>
    <row r="8952" spans="1:9" ht="14.25" customHeight="1">
      <c r="A8952" s="7"/>
      <c r="B8952" s="8"/>
      <c r="C8952" s="8"/>
      <c r="D8952" s="8"/>
      <c r="E8952" s="8"/>
      <c r="F8952" s="8"/>
      <c r="G8952" s="8"/>
      <c r="H8952" s="8"/>
      <c r="I8952" s="8"/>
    </row>
    <row r="8953" spans="1:9" ht="14.25" customHeight="1">
      <c r="A8953" s="7"/>
      <c r="B8953" s="8"/>
      <c r="C8953" s="8"/>
      <c r="D8953" s="8"/>
      <c r="E8953" s="8"/>
      <c r="F8953" s="8"/>
      <c r="G8953" s="8"/>
      <c r="H8953" s="8"/>
      <c r="I8953" s="8"/>
    </row>
    <row r="8954" spans="1:9" ht="14.25" customHeight="1">
      <c r="A8954" s="7"/>
      <c r="B8954" s="8"/>
      <c r="C8954" s="8"/>
      <c r="D8954" s="8"/>
      <c r="E8954" s="8"/>
      <c r="F8954" s="8"/>
      <c r="G8954" s="8"/>
      <c r="H8954" s="8"/>
      <c r="I8954" s="8"/>
    </row>
    <row r="8955" spans="1:9" ht="14.25" customHeight="1">
      <c r="A8955" s="7"/>
      <c r="B8955" s="8"/>
      <c r="C8955" s="8"/>
      <c r="D8955" s="8"/>
      <c r="E8955" s="8"/>
      <c r="F8955" s="8"/>
      <c r="G8955" s="8"/>
      <c r="H8955" s="8"/>
      <c r="I8955" s="8"/>
    </row>
    <row r="8956" spans="1:9" ht="14.25" customHeight="1">
      <c r="A8956" s="7"/>
      <c r="B8956" s="8"/>
      <c r="C8956" s="8"/>
      <c r="D8956" s="8"/>
      <c r="E8956" s="8"/>
      <c r="F8956" s="8"/>
      <c r="G8956" s="8"/>
      <c r="H8956" s="8"/>
      <c r="I8956" s="8"/>
    </row>
    <row r="8957" spans="1:9" ht="14.25" customHeight="1">
      <c r="A8957" s="7"/>
      <c r="B8957" s="8"/>
      <c r="C8957" s="8"/>
      <c r="D8957" s="8"/>
      <c r="E8957" s="8"/>
      <c r="F8957" s="8"/>
      <c r="G8957" s="8"/>
      <c r="H8957" s="8"/>
      <c r="I8957" s="8"/>
    </row>
    <row r="8958" spans="1:9" ht="14.25" customHeight="1">
      <c r="A8958" s="7"/>
      <c r="B8958" s="8"/>
      <c r="C8958" s="8"/>
      <c r="D8958" s="8"/>
      <c r="E8958" s="8"/>
      <c r="F8958" s="8"/>
      <c r="G8958" s="8"/>
      <c r="H8958" s="8"/>
      <c r="I8958" s="8"/>
    </row>
    <row r="8959" spans="1:9" ht="14.25" customHeight="1">
      <c r="A8959" s="7"/>
      <c r="B8959" s="8"/>
      <c r="C8959" s="8"/>
      <c r="D8959" s="8"/>
      <c r="E8959" s="8"/>
      <c r="F8959" s="8"/>
      <c r="G8959" s="8"/>
      <c r="H8959" s="8"/>
      <c r="I8959" s="8"/>
    </row>
    <row r="8960" spans="1:9" ht="14.25" customHeight="1">
      <c r="A8960" s="7"/>
      <c r="B8960" s="8"/>
      <c r="C8960" s="8"/>
      <c r="D8960" s="8"/>
      <c r="E8960" s="8"/>
      <c r="F8960" s="8"/>
      <c r="G8960" s="8"/>
      <c r="H8960" s="8"/>
      <c r="I8960" s="8"/>
    </row>
    <row r="8961" spans="1:9" ht="14.25" customHeight="1">
      <c r="A8961" s="7"/>
      <c r="B8961" s="8"/>
      <c r="C8961" s="8"/>
      <c r="D8961" s="8"/>
      <c r="E8961" s="8"/>
      <c r="F8961" s="8"/>
      <c r="G8961" s="8"/>
      <c r="H8961" s="8"/>
      <c r="I8961" s="8"/>
    </row>
    <row r="8962" spans="1:9" ht="14.25" customHeight="1">
      <c r="A8962" s="7"/>
      <c r="B8962" s="8"/>
      <c r="C8962" s="8"/>
      <c r="D8962" s="8"/>
      <c r="E8962" s="8"/>
      <c r="F8962" s="8"/>
      <c r="G8962" s="8"/>
      <c r="H8962" s="8"/>
      <c r="I8962" s="8"/>
    </row>
    <row r="8963" spans="1:9" ht="14.25" customHeight="1">
      <c r="A8963" s="7"/>
      <c r="B8963" s="8"/>
      <c r="C8963" s="8"/>
      <c r="D8963" s="8"/>
      <c r="E8963" s="8"/>
      <c r="F8963" s="8"/>
      <c r="G8963" s="8"/>
      <c r="H8963" s="8"/>
      <c r="I8963" s="8"/>
    </row>
    <row r="8964" spans="1:9" ht="14.25" customHeight="1">
      <c r="A8964" s="7"/>
      <c r="B8964" s="8"/>
      <c r="C8964" s="8"/>
      <c r="D8964" s="8"/>
      <c r="E8964" s="8"/>
      <c r="F8964" s="8"/>
      <c r="G8964" s="8"/>
      <c r="H8964" s="8"/>
      <c r="I8964" s="8"/>
    </row>
    <row r="8965" spans="1:9" ht="14.25" customHeight="1">
      <c r="A8965" s="7"/>
      <c r="B8965" s="8"/>
      <c r="C8965" s="8"/>
      <c r="D8965" s="8"/>
      <c r="E8965" s="8"/>
      <c r="F8965" s="8"/>
      <c r="G8965" s="8"/>
      <c r="H8965" s="8"/>
      <c r="I8965" s="8"/>
    </row>
    <row r="8966" spans="1:9" ht="14.25" customHeight="1">
      <c r="A8966" s="7"/>
      <c r="B8966" s="8"/>
      <c r="C8966" s="8"/>
      <c r="D8966" s="8"/>
      <c r="E8966" s="8"/>
      <c r="F8966" s="8"/>
      <c r="G8966" s="8"/>
      <c r="H8966" s="8"/>
      <c r="I8966" s="8"/>
    </row>
    <row r="8967" spans="1:9" ht="14.25" customHeight="1">
      <c r="A8967" s="7"/>
      <c r="B8967" s="8"/>
      <c r="C8967" s="8"/>
      <c r="D8967" s="8"/>
      <c r="E8967" s="8"/>
      <c r="F8967" s="8"/>
      <c r="G8967" s="8"/>
      <c r="H8967" s="8"/>
      <c r="I8967" s="8"/>
    </row>
    <row r="8968" spans="1:9" ht="14.25" customHeight="1">
      <c r="A8968" s="7"/>
      <c r="B8968" s="8"/>
      <c r="C8968" s="8"/>
      <c r="D8968" s="8"/>
      <c r="E8968" s="8"/>
      <c r="F8968" s="8"/>
      <c r="G8968" s="8"/>
      <c r="H8968" s="8"/>
      <c r="I8968" s="8"/>
    </row>
    <row r="8969" spans="1:9" ht="14.25" customHeight="1">
      <c r="A8969" s="7"/>
      <c r="B8969" s="8"/>
      <c r="C8969" s="8"/>
      <c r="D8969" s="8"/>
      <c r="E8969" s="8"/>
      <c r="F8969" s="8"/>
      <c r="G8969" s="8"/>
      <c r="H8969" s="8"/>
      <c r="I8969" s="8"/>
    </row>
    <row r="8970" spans="1:9" ht="14.25" customHeight="1">
      <c r="A8970" s="7"/>
      <c r="B8970" s="8"/>
      <c r="C8970" s="8"/>
      <c r="D8970" s="8"/>
      <c r="E8970" s="8"/>
      <c r="F8970" s="8"/>
      <c r="G8970" s="8"/>
      <c r="H8970" s="8"/>
      <c r="I8970" s="8"/>
    </row>
    <row r="8971" spans="1:9" ht="14.25" customHeight="1">
      <c r="A8971" s="7"/>
      <c r="B8971" s="8"/>
      <c r="C8971" s="8"/>
      <c r="D8971" s="8"/>
      <c r="E8971" s="8"/>
      <c r="F8971" s="8"/>
      <c r="G8971" s="8"/>
      <c r="H8971" s="8"/>
      <c r="I8971" s="8"/>
    </row>
    <row r="8972" spans="1:9" ht="14.25" customHeight="1">
      <c r="A8972" s="7"/>
      <c r="B8972" s="8"/>
      <c r="C8972" s="8"/>
      <c r="D8972" s="8"/>
      <c r="E8972" s="8"/>
      <c r="F8972" s="8"/>
      <c r="G8972" s="8"/>
      <c r="H8972" s="8"/>
      <c r="I8972" s="8"/>
    </row>
    <row r="8973" spans="1:9" ht="14.25" customHeight="1">
      <c r="A8973" s="7"/>
      <c r="B8973" s="8"/>
      <c r="C8973" s="8"/>
      <c r="D8973" s="8"/>
      <c r="E8973" s="8"/>
      <c r="F8973" s="8"/>
      <c r="G8973" s="8"/>
      <c r="H8973" s="8"/>
      <c r="I8973" s="8"/>
    </row>
    <row r="8974" spans="1:9" ht="14.25" customHeight="1">
      <c r="A8974" s="7"/>
      <c r="B8974" s="8"/>
      <c r="C8974" s="8"/>
      <c r="D8974" s="8"/>
      <c r="E8974" s="8"/>
      <c r="F8974" s="8"/>
      <c r="G8974" s="8"/>
      <c r="H8974" s="8"/>
      <c r="I8974" s="8"/>
    </row>
    <row r="8975" spans="1:9" ht="14.25" customHeight="1">
      <c r="A8975" s="7"/>
      <c r="B8975" s="8"/>
      <c r="C8975" s="8"/>
      <c r="D8975" s="8"/>
      <c r="E8975" s="8"/>
      <c r="F8975" s="8"/>
      <c r="G8975" s="8"/>
      <c r="H8975" s="8"/>
      <c r="I8975" s="8"/>
    </row>
    <row r="8976" spans="1:9" ht="14.25" customHeight="1">
      <c r="A8976" s="7"/>
      <c r="B8976" s="8"/>
      <c r="C8976" s="8"/>
      <c r="D8976" s="8"/>
      <c r="E8976" s="8"/>
      <c r="F8976" s="8"/>
      <c r="G8976" s="8"/>
      <c r="H8976" s="8"/>
      <c r="I8976" s="8"/>
    </row>
    <row r="8977" spans="1:9" ht="14.25" customHeight="1">
      <c r="A8977" s="7"/>
      <c r="B8977" s="8"/>
      <c r="C8977" s="8"/>
      <c r="D8977" s="8"/>
      <c r="E8977" s="8"/>
      <c r="F8977" s="8"/>
      <c r="G8977" s="8"/>
      <c r="H8977" s="8"/>
      <c r="I8977" s="8"/>
    </row>
    <row r="8978" spans="1:9" ht="14.25" customHeight="1">
      <c r="A8978" s="7"/>
      <c r="B8978" s="8"/>
      <c r="C8978" s="8"/>
      <c r="D8978" s="8"/>
      <c r="E8978" s="8"/>
      <c r="F8978" s="8"/>
      <c r="G8978" s="8"/>
      <c r="H8978" s="8"/>
      <c r="I8978" s="8"/>
    </row>
    <row r="8979" spans="1:9" ht="14.25" customHeight="1">
      <c r="A8979" s="7"/>
      <c r="B8979" s="8"/>
      <c r="C8979" s="8"/>
      <c r="D8979" s="8"/>
      <c r="E8979" s="8"/>
      <c r="F8979" s="8"/>
      <c r="G8979" s="8"/>
      <c r="H8979" s="8"/>
      <c r="I8979" s="8"/>
    </row>
    <row r="8980" spans="1:9" ht="14.25" customHeight="1">
      <c r="A8980" s="7"/>
      <c r="B8980" s="8"/>
      <c r="C8980" s="8"/>
      <c r="D8980" s="8"/>
      <c r="E8980" s="8"/>
      <c r="F8980" s="8"/>
      <c r="G8980" s="8"/>
      <c r="H8980" s="8"/>
      <c r="I8980" s="8"/>
    </row>
    <row r="8981" spans="1:9" ht="14.25" customHeight="1">
      <c r="A8981" s="7"/>
      <c r="B8981" s="8"/>
      <c r="C8981" s="8"/>
      <c r="D8981" s="8"/>
      <c r="E8981" s="8"/>
      <c r="F8981" s="8"/>
      <c r="G8981" s="8"/>
      <c r="H8981" s="8"/>
      <c r="I8981" s="8"/>
    </row>
    <row r="8982" spans="1:9" ht="14.25" customHeight="1">
      <c r="A8982" s="7"/>
      <c r="B8982" s="8"/>
      <c r="C8982" s="8"/>
      <c r="D8982" s="8"/>
      <c r="E8982" s="8"/>
      <c r="F8982" s="8"/>
      <c r="G8982" s="8"/>
      <c r="H8982" s="8"/>
      <c r="I8982" s="8"/>
    </row>
    <row r="8983" spans="1:9" ht="14.25" customHeight="1">
      <c r="A8983" s="7"/>
      <c r="B8983" s="8"/>
      <c r="C8983" s="8"/>
      <c r="D8983" s="8"/>
      <c r="E8983" s="8"/>
      <c r="F8983" s="8"/>
      <c r="G8983" s="8"/>
      <c r="H8983" s="8"/>
      <c r="I8983" s="8"/>
    </row>
    <row r="8984" spans="1:9" ht="14.25" customHeight="1">
      <c r="A8984" s="7"/>
      <c r="B8984" s="8"/>
      <c r="C8984" s="8"/>
      <c r="D8984" s="8"/>
      <c r="E8984" s="8"/>
      <c r="F8984" s="8"/>
      <c r="G8984" s="8"/>
      <c r="H8984" s="8"/>
      <c r="I8984" s="8"/>
    </row>
    <row r="8985" spans="1:9" ht="14.25" customHeight="1">
      <c r="A8985" s="7"/>
      <c r="B8985" s="8"/>
      <c r="C8985" s="8"/>
      <c r="D8985" s="8"/>
      <c r="E8985" s="8"/>
      <c r="F8985" s="8"/>
      <c r="G8985" s="8"/>
      <c r="H8985" s="8"/>
      <c r="I8985" s="8"/>
    </row>
    <row r="8986" spans="1:9" ht="14.25" customHeight="1">
      <c r="A8986" s="7"/>
      <c r="B8986" s="8"/>
      <c r="C8986" s="8"/>
      <c r="D8986" s="8"/>
      <c r="E8986" s="8"/>
      <c r="F8986" s="8"/>
      <c r="G8986" s="8"/>
      <c r="H8986" s="8"/>
      <c r="I8986" s="8"/>
    </row>
    <row r="8987" spans="1:9" ht="14.25" customHeight="1">
      <c r="A8987" s="7"/>
      <c r="B8987" s="8"/>
      <c r="C8987" s="8"/>
      <c r="D8987" s="8"/>
      <c r="E8987" s="8"/>
      <c r="F8987" s="8"/>
      <c r="G8987" s="8"/>
      <c r="H8987" s="8"/>
      <c r="I8987" s="8"/>
    </row>
    <row r="8988" spans="1:9" ht="14.25" customHeight="1">
      <c r="A8988" s="7"/>
      <c r="B8988" s="8"/>
      <c r="C8988" s="8"/>
      <c r="D8988" s="8"/>
      <c r="E8988" s="8"/>
      <c r="F8988" s="8"/>
      <c r="G8988" s="8"/>
      <c r="H8988" s="8"/>
      <c r="I8988" s="8"/>
    </row>
    <row r="8989" spans="1:9" ht="14.25" customHeight="1">
      <c r="A8989" s="7"/>
      <c r="B8989" s="8"/>
      <c r="C8989" s="8"/>
      <c r="D8989" s="8"/>
      <c r="E8989" s="8"/>
      <c r="F8989" s="8"/>
      <c r="G8989" s="8"/>
      <c r="H8989" s="8"/>
      <c r="I8989" s="8"/>
    </row>
    <row r="8990" spans="1:9" ht="14.25" customHeight="1">
      <c r="A8990" s="7"/>
      <c r="B8990" s="8"/>
      <c r="C8990" s="8"/>
      <c r="D8990" s="8"/>
      <c r="E8990" s="8"/>
      <c r="F8990" s="8"/>
      <c r="G8990" s="8"/>
      <c r="H8990" s="8"/>
      <c r="I8990" s="8"/>
    </row>
    <row r="8991" spans="1:9" ht="14.25" customHeight="1">
      <c r="A8991" s="7"/>
      <c r="B8991" s="8"/>
      <c r="C8991" s="8"/>
      <c r="D8991" s="8"/>
      <c r="E8991" s="8"/>
      <c r="F8991" s="8"/>
      <c r="G8991" s="8"/>
      <c r="H8991" s="8"/>
      <c r="I8991" s="8"/>
    </row>
    <row r="8992" spans="1:9" ht="14.25" customHeight="1">
      <c r="A8992" s="7"/>
      <c r="B8992" s="8"/>
      <c r="C8992" s="8"/>
      <c r="D8992" s="8"/>
      <c r="E8992" s="8"/>
      <c r="F8992" s="8"/>
      <c r="G8992" s="8"/>
      <c r="H8992" s="8"/>
      <c r="I8992" s="8"/>
    </row>
    <row r="8993" spans="1:9" ht="14.25" customHeight="1">
      <c r="A8993" s="7"/>
      <c r="B8993" s="8"/>
      <c r="C8993" s="8"/>
      <c r="D8993" s="8"/>
      <c r="E8993" s="8"/>
      <c r="F8993" s="8"/>
      <c r="G8993" s="8"/>
      <c r="H8993" s="8"/>
      <c r="I8993" s="8"/>
    </row>
    <row r="8994" spans="1:9" ht="14.25" customHeight="1">
      <c r="A8994" s="7"/>
      <c r="B8994" s="8"/>
      <c r="C8994" s="8"/>
      <c r="D8994" s="8"/>
      <c r="E8994" s="8"/>
      <c r="F8994" s="8"/>
      <c r="G8994" s="8"/>
      <c r="H8994" s="8"/>
      <c r="I8994" s="8"/>
    </row>
    <row r="8995" spans="1:9" ht="14.25" customHeight="1">
      <c r="A8995" s="7"/>
      <c r="B8995" s="8"/>
      <c r="C8995" s="8"/>
      <c r="D8995" s="8"/>
      <c r="E8995" s="8"/>
      <c r="F8995" s="8"/>
      <c r="G8995" s="8"/>
      <c r="H8995" s="8"/>
      <c r="I8995" s="8"/>
    </row>
    <row r="8996" spans="1:9" ht="14.25" customHeight="1">
      <c r="A8996" s="7"/>
      <c r="B8996" s="8"/>
      <c r="C8996" s="8"/>
      <c r="D8996" s="8"/>
      <c r="E8996" s="8"/>
      <c r="F8996" s="8"/>
      <c r="G8996" s="8"/>
      <c r="H8996" s="8"/>
      <c r="I8996" s="8"/>
    </row>
    <row r="8997" spans="1:9" ht="14.25" customHeight="1">
      <c r="A8997" s="7"/>
      <c r="B8997" s="8"/>
      <c r="C8997" s="8"/>
      <c r="D8997" s="8"/>
      <c r="E8997" s="8"/>
      <c r="F8997" s="8"/>
      <c r="G8997" s="8"/>
      <c r="H8997" s="8"/>
      <c r="I8997" s="8"/>
    </row>
    <row r="8998" spans="1:9" ht="14.25" customHeight="1">
      <c r="A8998" s="7"/>
      <c r="B8998" s="8"/>
      <c r="C8998" s="8"/>
      <c r="D8998" s="8"/>
      <c r="E8998" s="8"/>
      <c r="F8998" s="8"/>
      <c r="G8998" s="8"/>
      <c r="H8998" s="8"/>
      <c r="I8998" s="8"/>
    </row>
    <row r="8999" spans="1:9" ht="14.25" customHeight="1">
      <c r="A8999" s="7"/>
      <c r="B8999" s="8"/>
      <c r="C8999" s="8"/>
      <c r="D8999" s="8"/>
      <c r="E8999" s="8"/>
      <c r="F8999" s="8"/>
      <c r="G8999" s="8"/>
      <c r="H8999" s="8"/>
      <c r="I8999" s="8"/>
    </row>
    <row r="9000" spans="1:9" ht="14.25" customHeight="1">
      <c r="A9000" s="7"/>
      <c r="B9000" s="8"/>
      <c r="C9000" s="8"/>
      <c r="D9000" s="8"/>
      <c r="E9000" s="8"/>
      <c r="F9000" s="8"/>
      <c r="G9000" s="8"/>
      <c r="H9000" s="8"/>
      <c r="I9000" s="8"/>
    </row>
    <row r="9001" spans="1:9" ht="14.25" customHeight="1">
      <c r="A9001" s="7"/>
      <c r="B9001" s="8"/>
      <c r="C9001" s="8"/>
      <c r="D9001" s="8"/>
      <c r="E9001" s="8"/>
      <c r="F9001" s="8"/>
      <c r="G9001" s="8"/>
      <c r="H9001" s="8"/>
      <c r="I9001" s="8"/>
    </row>
    <row r="9002" spans="1:9" ht="14.25" customHeight="1">
      <c r="A9002" s="7"/>
      <c r="B9002" s="8"/>
      <c r="C9002" s="8"/>
      <c r="D9002" s="8"/>
      <c r="E9002" s="8"/>
      <c r="F9002" s="8"/>
      <c r="G9002" s="8"/>
      <c r="H9002" s="8"/>
      <c r="I9002" s="8"/>
    </row>
    <row r="9003" spans="1:9" ht="14.25" customHeight="1">
      <c r="A9003" s="7"/>
      <c r="B9003" s="8"/>
      <c r="C9003" s="8"/>
      <c r="D9003" s="8"/>
      <c r="E9003" s="8"/>
      <c r="F9003" s="8"/>
      <c r="G9003" s="8"/>
      <c r="H9003" s="8"/>
      <c r="I9003" s="8"/>
    </row>
    <row r="9004" spans="1:9" ht="14.25" customHeight="1">
      <c r="A9004" s="7"/>
      <c r="B9004" s="8"/>
      <c r="C9004" s="8"/>
      <c r="D9004" s="8"/>
      <c r="E9004" s="8"/>
      <c r="F9004" s="8"/>
      <c r="G9004" s="8"/>
      <c r="H9004" s="8"/>
      <c r="I9004" s="8"/>
    </row>
    <row r="9005" spans="1:9" ht="14.25" customHeight="1">
      <c r="A9005" s="7"/>
      <c r="B9005" s="8"/>
      <c r="C9005" s="8"/>
      <c r="D9005" s="8"/>
      <c r="E9005" s="8"/>
      <c r="F9005" s="8"/>
      <c r="G9005" s="8"/>
      <c r="H9005" s="8"/>
      <c r="I9005" s="8"/>
    </row>
    <row r="9006" spans="1:9" ht="14.25" customHeight="1">
      <c r="A9006" s="7"/>
      <c r="B9006" s="8"/>
      <c r="C9006" s="8"/>
      <c r="D9006" s="8"/>
      <c r="E9006" s="8"/>
      <c r="F9006" s="8"/>
      <c r="G9006" s="8"/>
      <c r="H9006" s="8"/>
      <c r="I9006" s="8"/>
    </row>
    <row r="9007" spans="1:9" ht="14.25" customHeight="1">
      <c r="A9007" s="7"/>
      <c r="B9007" s="8"/>
      <c r="C9007" s="8"/>
      <c r="D9007" s="8"/>
      <c r="E9007" s="8"/>
      <c r="F9007" s="8"/>
      <c r="G9007" s="8"/>
      <c r="H9007" s="8"/>
      <c r="I9007" s="8"/>
    </row>
    <row r="9008" spans="1:9" ht="14.25" customHeight="1">
      <c r="A9008" s="7"/>
      <c r="B9008" s="8"/>
      <c r="C9008" s="8"/>
      <c r="D9008" s="8"/>
      <c r="E9008" s="8"/>
      <c r="F9008" s="8"/>
      <c r="G9008" s="8"/>
      <c r="H9008" s="8"/>
      <c r="I9008" s="8"/>
    </row>
    <row r="9009" spans="1:9" ht="14.25" customHeight="1">
      <c r="A9009" s="7"/>
      <c r="B9009" s="8"/>
      <c r="C9009" s="8"/>
      <c r="D9009" s="8"/>
      <c r="E9009" s="8"/>
      <c r="F9009" s="8"/>
      <c r="G9009" s="8"/>
      <c r="H9009" s="8"/>
      <c r="I9009" s="8"/>
    </row>
    <row r="9010" spans="1:9" ht="14.25" customHeight="1">
      <c r="A9010" s="7"/>
      <c r="B9010" s="8"/>
      <c r="C9010" s="8"/>
      <c r="D9010" s="8"/>
      <c r="E9010" s="8"/>
      <c r="F9010" s="8"/>
      <c r="G9010" s="8"/>
      <c r="H9010" s="8"/>
      <c r="I9010" s="8"/>
    </row>
    <row r="9011" spans="1:9" ht="14.25" customHeight="1">
      <c r="A9011" s="7"/>
      <c r="B9011" s="8"/>
      <c r="C9011" s="8"/>
      <c r="D9011" s="8"/>
      <c r="E9011" s="8"/>
      <c r="F9011" s="8"/>
      <c r="G9011" s="8"/>
      <c r="H9011" s="8"/>
      <c r="I9011" s="8"/>
    </row>
    <row r="9012" spans="1:9" ht="14.25" customHeight="1">
      <c r="A9012" s="7"/>
      <c r="B9012" s="8"/>
      <c r="C9012" s="8"/>
      <c r="D9012" s="8"/>
      <c r="E9012" s="8"/>
      <c r="F9012" s="8"/>
      <c r="G9012" s="8"/>
      <c r="H9012" s="8"/>
      <c r="I9012" s="8"/>
    </row>
    <row r="9013" spans="1:9" ht="14.25" customHeight="1">
      <c r="A9013" s="7"/>
      <c r="B9013" s="8"/>
      <c r="C9013" s="8"/>
      <c r="D9013" s="8"/>
      <c r="E9013" s="8"/>
      <c r="F9013" s="8"/>
      <c r="G9013" s="8"/>
      <c r="H9013" s="8"/>
      <c r="I9013" s="8"/>
    </row>
    <row r="9014" spans="1:9" ht="14.25" customHeight="1">
      <c r="A9014" s="7"/>
      <c r="B9014" s="8"/>
      <c r="C9014" s="8"/>
      <c r="D9014" s="8"/>
      <c r="E9014" s="8"/>
      <c r="F9014" s="8"/>
      <c r="G9014" s="8"/>
      <c r="H9014" s="8"/>
      <c r="I9014" s="8"/>
    </row>
    <row r="9015" spans="1:9" ht="14.25" customHeight="1">
      <c r="A9015" s="7"/>
      <c r="B9015" s="8"/>
      <c r="C9015" s="8"/>
      <c r="D9015" s="8"/>
      <c r="E9015" s="8"/>
      <c r="F9015" s="8"/>
      <c r="G9015" s="8"/>
      <c r="H9015" s="8"/>
      <c r="I9015" s="8"/>
    </row>
    <row r="9016" spans="1:9" ht="14.25" customHeight="1">
      <c r="A9016" s="7"/>
      <c r="B9016" s="8"/>
      <c r="C9016" s="8"/>
      <c r="D9016" s="8"/>
      <c r="E9016" s="8"/>
      <c r="F9016" s="8"/>
      <c r="G9016" s="8"/>
      <c r="H9016" s="8"/>
      <c r="I9016" s="8"/>
    </row>
    <row r="9017" spans="1:9" ht="14.25" customHeight="1">
      <c r="A9017" s="7"/>
      <c r="B9017" s="8"/>
      <c r="C9017" s="8"/>
      <c r="D9017" s="8"/>
      <c r="E9017" s="8"/>
      <c r="F9017" s="8"/>
      <c r="G9017" s="8"/>
      <c r="H9017" s="8"/>
      <c r="I9017" s="8"/>
    </row>
    <row r="9018" spans="1:9" ht="14.25" customHeight="1">
      <c r="A9018" s="7"/>
      <c r="B9018" s="8"/>
      <c r="C9018" s="8"/>
      <c r="D9018" s="8"/>
      <c r="E9018" s="8"/>
      <c r="F9018" s="8"/>
      <c r="G9018" s="8"/>
      <c r="H9018" s="8"/>
      <c r="I9018" s="8"/>
    </row>
    <row r="9019" spans="1:9" ht="14.25" customHeight="1">
      <c r="A9019" s="7"/>
      <c r="B9019" s="8"/>
      <c r="C9019" s="8"/>
      <c r="D9019" s="8"/>
      <c r="E9019" s="8"/>
      <c r="F9019" s="8"/>
      <c r="G9019" s="8"/>
      <c r="H9019" s="8"/>
      <c r="I9019" s="8"/>
    </row>
    <row r="9020" spans="1:9" ht="14.25" customHeight="1">
      <c r="A9020" s="7"/>
      <c r="B9020" s="8"/>
      <c r="C9020" s="8"/>
      <c r="D9020" s="8"/>
      <c r="E9020" s="8"/>
      <c r="F9020" s="8"/>
      <c r="G9020" s="8"/>
      <c r="H9020" s="8"/>
      <c r="I9020" s="8"/>
    </row>
    <row r="9021" spans="1:9" ht="14.25" customHeight="1">
      <c r="A9021" s="7"/>
      <c r="B9021" s="8"/>
      <c r="C9021" s="8"/>
      <c r="D9021" s="8"/>
      <c r="E9021" s="8"/>
      <c r="F9021" s="8"/>
      <c r="G9021" s="8"/>
      <c r="H9021" s="8"/>
      <c r="I9021" s="8"/>
    </row>
    <row r="9022" spans="1:9" ht="14.25" customHeight="1">
      <c r="A9022" s="7"/>
      <c r="B9022" s="8"/>
      <c r="C9022" s="8"/>
      <c r="D9022" s="8"/>
      <c r="E9022" s="8"/>
      <c r="F9022" s="8"/>
      <c r="G9022" s="8"/>
      <c r="H9022" s="8"/>
      <c r="I9022" s="8"/>
    </row>
    <row r="9023" spans="1:9" ht="14.25" customHeight="1">
      <c r="A9023" s="7"/>
      <c r="B9023" s="8"/>
      <c r="C9023" s="8"/>
      <c r="D9023" s="8"/>
      <c r="E9023" s="8"/>
      <c r="F9023" s="8"/>
      <c r="G9023" s="8"/>
      <c r="H9023" s="8"/>
      <c r="I9023" s="8"/>
    </row>
    <row r="9024" spans="1:9" ht="14.25" customHeight="1">
      <c r="A9024" s="7"/>
      <c r="B9024" s="8"/>
      <c r="C9024" s="8"/>
      <c r="D9024" s="8"/>
      <c r="E9024" s="8"/>
      <c r="F9024" s="8"/>
      <c r="G9024" s="8"/>
      <c r="H9024" s="8"/>
      <c r="I9024" s="8"/>
    </row>
    <row r="9025" spans="1:9" ht="14.25" customHeight="1">
      <c r="A9025" s="7"/>
      <c r="B9025" s="8"/>
      <c r="C9025" s="8"/>
      <c r="D9025" s="8"/>
      <c r="E9025" s="8"/>
      <c r="F9025" s="8"/>
      <c r="G9025" s="8"/>
      <c r="H9025" s="8"/>
      <c r="I9025" s="8"/>
    </row>
    <row r="9026" spans="1:9" ht="14.25" customHeight="1">
      <c r="A9026" s="7"/>
      <c r="B9026" s="8"/>
      <c r="C9026" s="8"/>
      <c r="D9026" s="8"/>
      <c r="E9026" s="8"/>
      <c r="F9026" s="8"/>
      <c r="G9026" s="8"/>
      <c r="H9026" s="8"/>
      <c r="I9026" s="8"/>
    </row>
    <row r="9027" spans="1:9" ht="14.25" customHeight="1">
      <c r="A9027" s="7"/>
      <c r="B9027" s="8"/>
      <c r="C9027" s="8"/>
      <c r="D9027" s="8"/>
      <c r="E9027" s="8"/>
      <c r="F9027" s="8"/>
      <c r="G9027" s="8"/>
      <c r="H9027" s="8"/>
      <c r="I9027" s="8"/>
    </row>
    <row r="9028" spans="1:9" ht="14.25" customHeight="1">
      <c r="A9028" s="7"/>
      <c r="B9028" s="8"/>
      <c r="C9028" s="8"/>
      <c r="D9028" s="8"/>
      <c r="E9028" s="8"/>
      <c r="F9028" s="8"/>
      <c r="G9028" s="8"/>
      <c r="H9028" s="8"/>
      <c r="I9028" s="8"/>
    </row>
    <row r="9029" spans="1:9" ht="14.25" customHeight="1">
      <c r="A9029" s="7"/>
      <c r="B9029" s="8"/>
      <c r="C9029" s="8"/>
      <c r="D9029" s="8"/>
      <c r="E9029" s="8"/>
      <c r="F9029" s="8"/>
      <c r="G9029" s="8"/>
      <c r="H9029" s="8"/>
      <c r="I9029" s="8"/>
    </row>
    <row r="9030" spans="1:9" ht="14.25" customHeight="1">
      <c r="A9030" s="7"/>
      <c r="B9030" s="8"/>
      <c r="C9030" s="8"/>
      <c r="D9030" s="8"/>
      <c r="E9030" s="8"/>
      <c r="F9030" s="8"/>
      <c r="G9030" s="8"/>
      <c r="H9030" s="8"/>
      <c r="I9030" s="8"/>
    </row>
    <row r="9031" spans="1:9" ht="14.25" customHeight="1">
      <c r="A9031" s="7"/>
      <c r="B9031" s="8"/>
      <c r="C9031" s="8"/>
      <c r="D9031" s="8"/>
      <c r="E9031" s="8"/>
      <c r="F9031" s="8"/>
      <c r="G9031" s="8"/>
      <c r="H9031" s="8"/>
      <c r="I9031" s="8"/>
    </row>
    <row r="9032" spans="1:9" ht="14.25" customHeight="1">
      <c r="A9032" s="7"/>
      <c r="B9032" s="8"/>
      <c r="C9032" s="8"/>
      <c r="D9032" s="8"/>
      <c r="E9032" s="8"/>
      <c r="F9032" s="8"/>
      <c r="G9032" s="8"/>
      <c r="H9032" s="8"/>
      <c r="I9032" s="8"/>
    </row>
    <row r="9033" spans="1:9" ht="14.25" customHeight="1">
      <c r="A9033" s="7"/>
      <c r="B9033" s="8"/>
      <c r="C9033" s="8"/>
      <c r="D9033" s="8"/>
      <c r="E9033" s="8"/>
      <c r="F9033" s="8"/>
      <c r="G9033" s="8"/>
      <c r="H9033" s="8"/>
      <c r="I9033" s="8"/>
    </row>
    <row r="9034" spans="1:9" ht="14.25" customHeight="1">
      <c r="A9034" s="7"/>
      <c r="B9034" s="8"/>
      <c r="C9034" s="8"/>
      <c r="D9034" s="8"/>
      <c r="E9034" s="8"/>
      <c r="F9034" s="8"/>
      <c r="G9034" s="8"/>
      <c r="H9034" s="8"/>
      <c r="I9034" s="8"/>
    </row>
    <row r="9035" spans="1:9" ht="14.25" customHeight="1">
      <c r="A9035" s="7"/>
      <c r="B9035" s="8"/>
      <c r="C9035" s="8"/>
      <c r="D9035" s="8"/>
      <c r="E9035" s="8"/>
      <c r="F9035" s="8"/>
      <c r="G9035" s="8"/>
      <c r="H9035" s="8"/>
      <c r="I9035" s="8"/>
    </row>
    <row r="9036" spans="1:9" ht="14.25" customHeight="1">
      <c r="A9036" s="7"/>
      <c r="B9036" s="8"/>
      <c r="C9036" s="8"/>
      <c r="D9036" s="8"/>
      <c r="E9036" s="8"/>
      <c r="F9036" s="8"/>
      <c r="G9036" s="8"/>
      <c r="H9036" s="8"/>
      <c r="I9036" s="8"/>
    </row>
    <row r="9037" spans="1:9" ht="14.25" customHeight="1">
      <c r="A9037" s="7"/>
      <c r="B9037" s="8"/>
      <c r="C9037" s="8"/>
      <c r="D9037" s="8"/>
      <c r="E9037" s="8"/>
      <c r="F9037" s="8"/>
      <c r="G9037" s="8"/>
      <c r="H9037" s="8"/>
      <c r="I9037" s="8"/>
    </row>
    <row r="9038" spans="1:9" ht="14.25" customHeight="1">
      <c r="A9038" s="7"/>
      <c r="B9038" s="8"/>
      <c r="C9038" s="8"/>
      <c r="D9038" s="8"/>
      <c r="E9038" s="8"/>
      <c r="F9038" s="8"/>
      <c r="G9038" s="8"/>
      <c r="H9038" s="8"/>
      <c r="I9038" s="8"/>
    </row>
    <row r="9039" spans="1:9" ht="14.25" customHeight="1">
      <c r="A9039" s="7"/>
      <c r="B9039" s="8"/>
      <c r="C9039" s="8"/>
      <c r="D9039" s="8"/>
      <c r="E9039" s="8"/>
      <c r="F9039" s="8"/>
      <c r="G9039" s="8"/>
      <c r="H9039" s="8"/>
      <c r="I9039" s="8"/>
    </row>
    <row r="9040" spans="1:9" ht="14.25" customHeight="1">
      <c r="A9040" s="7"/>
      <c r="B9040" s="8"/>
      <c r="C9040" s="8"/>
      <c r="D9040" s="8"/>
      <c r="E9040" s="8"/>
      <c r="F9040" s="8"/>
      <c r="G9040" s="8"/>
      <c r="H9040" s="8"/>
      <c r="I9040" s="8"/>
    </row>
    <row r="9041" spans="1:9" ht="14.25" customHeight="1">
      <c r="A9041" s="7"/>
      <c r="B9041" s="8"/>
      <c r="C9041" s="8"/>
      <c r="D9041" s="8"/>
      <c r="E9041" s="8"/>
      <c r="F9041" s="8"/>
      <c r="G9041" s="8"/>
      <c r="H9041" s="8"/>
      <c r="I9041" s="8"/>
    </row>
    <row r="9042" spans="1:9" ht="14.25" customHeight="1">
      <c r="A9042" s="7"/>
      <c r="B9042" s="8"/>
      <c r="C9042" s="8"/>
      <c r="D9042" s="8"/>
      <c r="E9042" s="8"/>
      <c r="F9042" s="8"/>
      <c r="G9042" s="8"/>
      <c r="H9042" s="8"/>
      <c r="I9042" s="8"/>
    </row>
    <row r="9043" spans="1:9" ht="14.25" customHeight="1">
      <c r="A9043" s="7"/>
      <c r="B9043" s="8"/>
      <c r="C9043" s="8"/>
      <c r="D9043" s="8"/>
      <c r="E9043" s="8"/>
      <c r="F9043" s="8"/>
      <c r="G9043" s="8"/>
      <c r="H9043" s="8"/>
      <c r="I9043" s="8"/>
    </row>
    <row r="9044" spans="1:9" ht="14.25" customHeight="1">
      <c r="A9044" s="7"/>
      <c r="B9044" s="8"/>
      <c r="C9044" s="8"/>
      <c r="D9044" s="8"/>
      <c r="E9044" s="8"/>
      <c r="F9044" s="8"/>
      <c r="G9044" s="8"/>
      <c r="H9044" s="8"/>
      <c r="I9044" s="8"/>
    </row>
    <row r="9045" spans="1:9" ht="14.25" customHeight="1">
      <c r="A9045" s="7"/>
      <c r="B9045" s="8"/>
      <c r="C9045" s="8"/>
      <c r="D9045" s="8"/>
      <c r="E9045" s="8"/>
      <c r="F9045" s="8"/>
      <c r="G9045" s="8"/>
      <c r="H9045" s="8"/>
      <c r="I9045" s="8"/>
    </row>
    <row r="9046" spans="1:9" ht="14.25" customHeight="1">
      <c r="A9046" s="7"/>
      <c r="B9046" s="8"/>
      <c r="C9046" s="8"/>
      <c r="D9046" s="8"/>
      <c r="E9046" s="8"/>
      <c r="F9046" s="8"/>
      <c r="G9046" s="8"/>
      <c r="H9046" s="8"/>
      <c r="I9046" s="8"/>
    </row>
    <row r="9047" spans="1:9" ht="14.25" customHeight="1">
      <c r="A9047" s="7"/>
      <c r="B9047" s="8"/>
      <c r="C9047" s="8"/>
      <c r="D9047" s="8"/>
      <c r="E9047" s="8"/>
      <c r="F9047" s="8"/>
      <c r="G9047" s="8"/>
      <c r="H9047" s="8"/>
      <c r="I9047" s="8"/>
    </row>
    <row r="9048" spans="1:9" ht="14.25" customHeight="1">
      <c r="A9048" s="7"/>
      <c r="B9048" s="8"/>
      <c r="C9048" s="8"/>
      <c r="D9048" s="8"/>
      <c r="E9048" s="8"/>
      <c r="F9048" s="8"/>
      <c r="G9048" s="8"/>
      <c r="H9048" s="8"/>
      <c r="I9048" s="8"/>
    </row>
    <row r="9049" spans="1:9" ht="14.25" customHeight="1">
      <c r="A9049" s="7"/>
      <c r="B9049" s="8"/>
      <c r="C9049" s="8"/>
      <c r="D9049" s="8"/>
      <c r="E9049" s="8"/>
      <c r="F9049" s="8"/>
      <c r="G9049" s="8"/>
      <c r="H9049" s="8"/>
      <c r="I9049" s="8"/>
    </row>
    <row r="9050" spans="1:9" ht="14.25" customHeight="1">
      <c r="A9050" s="7"/>
      <c r="B9050" s="8"/>
      <c r="C9050" s="8"/>
      <c r="D9050" s="8"/>
      <c r="E9050" s="8"/>
      <c r="F9050" s="8"/>
      <c r="G9050" s="8"/>
      <c r="H9050" s="8"/>
      <c r="I9050" s="8"/>
    </row>
    <row r="9051" spans="1:9" ht="14.25" customHeight="1">
      <c r="A9051" s="7"/>
      <c r="B9051" s="8"/>
      <c r="C9051" s="8"/>
      <c r="D9051" s="8"/>
      <c r="E9051" s="8"/>
      <c r="F9051" s="8"/>
      <c r="G9051" s="8"/>
      <c r="H9051" s="8"/>
      <c r="I9051" s="8"/>
    </row>
    <row r="9052" spans="1:9" ht="14.25" customHeight="1">
      <c r="A9052" s="7"/>
      <c r="B9052" s="8"/>
      <c r="C9052" s="8"/>
      <c r="D9052" s="8"/>
      <c r="E9052" s="8"/>
      <c r="F9052" s="8"/>
      <c r="G9052" s="8"/>
      <c r="H9052" s="8"/>
      <c r="I9052" s="8"/>
    </row>
    <row r="9053" spans="1:9" ht="14.25" customHeight="1">
      <c r="A9053" s="7"/>
      <c r="B9053" s="8"/>
      <c r="C9053" s="8"/>
      <c r="D9053" s="8"/>
      <c r="E9053" s="8"/>
      <c r="F9053" s="8"/>
      <c r="G9053" s="8"/>
      <c r="H9053" s="8"/>
      <c r="I9053" s="8"/>
    </row>
    <row r="9054" spans="1:9" ht="14.25" customHeight="1">
      <c r="A9054" s="7"/>
      <c r="B9054" s="8"/>
      <c r="C9054" s="8"/>
      <c r="D9054" s="8"/>
      <c r="E9054" s="8"/>
      <c r="F9054" s="8"/>
      <c r="G9054" s="8"/>
      <c r="H9054" s="8"/>
      <c r="I9054" s="8"/>
    </row>
    <row r="9055" spans="1:9" ht="14.25" customHeight="1">
      <c r="A9055" s="7"/>
      <c r="B9055" s="8"/>
      <c r="C9055" s="8"/>
      <c r="D9055" s="8"/>
      <c r="E9055" s="8"/>
      <c r="F9055" s="8"/>
      <c r="G9055" s="8"/>
      <c r="H9055" s="8"/>
      <c r="I9055" s="8"/>
    </row>
    <row r="9056" spans="1:9" ht="14.25" customHeight="1">
      <c r="A9056" s="7"/>
      <c r="B9056" s="8"/>
      <c r="C9056" s="8"/>
      <c r="D9056" s="8"/>
      <c r="E9056" s="8"/>
      <c r="F9056" s="8"/>
      <c r="G9056" s="8"/>
      <c r="H9056" s="8"/>
      <c r="I9056" s="8"/>
    </row>
    <row r="9057" spans="1:9" ht="14.25" customHeight="1">
      <c r="A9057" s="7"/>
      <c r="B9057" s="8"/>
      <c r="C9057" s="8"/>
      <c r="D9057" s="8"/>
      <c r="E9057" s="8"/>
      <c r="F9057" s="8"/>
      <c r="G9057" s="8"/>
      <c r="H9057" s="8"/>
      <c r="I9057" s="8"/>
    </row>
    <row r="9058" spans="1:9" ht="14.25" customHeight="1">
      <c r="A9058" s="7"/>
      <c r="B9058" s="8"/>
      <c r="C9058" s="8"/>
      <c r="D9058" s="8"/>
      <c r="E9058" s="8"/>
      <c r="F9058" s="8"/>
      <c r="G9058" s="8"/>
      <c r="H9058" s="8"/>
      <c r="I9058" s="8"/>
    </row>
    <row r="9059" spans="1:9" ht="14.25" customHeight="1">
      <c r="A9059" s="7"/>
      <c r="B9059" s="8"/>
      <c r="C9059" s="8"/>
      <c r="D9059" s="8"/>
      <c r="E9059" s="8"/>
      <c r="F9059" s="8"/>
      <c r="G9059" s="8"/>
      <c r="H9059" s="8"/>
      <c r="I9059" s="8"/>
    </row>
    <row r="9060" spans="1:9" ht="14.25" customHeight="1">
      <c r="A9060" s="7"/>
      <c r="B9060" s="8"/>
      <c r="C9060" s="8"/>
      <c r="D9060" s="8"/>
      <c r="E9060" s="8"/>
      <c r="F9060" s="8"/>
      <c r="G9060" s="8"/>
      <c r="H9060" s="8"/>
      <c r="I9060" s="8"/>
    </row>
    <row r="9061" spans="1:9" ht="14.25" customHeight="1">
      <c r="A9061" s="7"/>
      <c r="B9061" s="8"/>
      <c r="C9061" s="8"/>
      <c r="D9061" s="8"/>
      <c r="E9061" s="8"/>
      <c r="F9061" s="8"/>
      <c r="G9061" s="8"/>
      <c r="H9061" s="8"/>
      <c r="I9061" s="8"/>
    </row>
    <row r="9062" spans="1:9" ht="14.25" customHeight="1">
      <c r="A9062" s="7"/>
      <c r="B9062" s="8"/>
      <c r="C9062" s="8"/>
      <c r="D9062" s="8"/>
      <c r="E9062" s="8"/>
      <c r="F9062" s="8"/>
      <c r="G9062" s="8"/>
      <c r="H9062" s="8"/>
      <c r="I9062" s="8"/>
    </row>
    <row r="9063" spans="1:9" ht="14.25" customHeight="1">
      <c r="A9063" s="7"/>
      <c r="B9063" s="8"/>
      <c r="C9063" s="8"/>
      <c r="D9063" s="8"/>
      <c r="E9063" s="8"/>
      <c r="F9063" s="8"/>
      <c r="G9063" s="8"/>
      <c r="H9063" s="8"/>
      <c r="I9063" s="8"/>
    </row>
    <row r="9064" spans="1:9" ht="14.25" customHeight="1">
      <c r="A9064" s="7"/>
      <c r="B9064" s="8"/>
      <c r="C9064" s="8"/>
      <c r="D9064" s="8"/>
      <c r="E9064" s="8"/>
      <c r="F9064" s="8"/>
      <c r="G9064" s="8"/>
      <c r="H9064" s="8"/>
      <c r="I9064" s="8"/>
    </row>
    <row r="9065" spans="1:9" ht="14.25" customHeight="1">
      <c r="A9065" s="7"/>
      <c r="B9065" s="8"/>
      <c r="C9065" s="8"/>
      <c r="D9065" s="8"/>
      <c r="E9065" s="8"/>
      <c r="F9065" s="8"/>
      <c r="G9065" s="8"/>
      <c r="H9065" s="8"/>
      <c r="I9065" s="8"/>
    </row>
    <row r="9066" spans="1:9" ht="14.25" customHeight="1">
      <c r="A9066" s="7"/>
      <c r="B9066" s="8"/>
      <c r="C9066" s="8"/>
      <c r="D9066" s="8"/>
      <c r="E9066" s="8"/>
      <c r="F9066" s="8"/>
      <c r="G9066" s="8"/>
      <c r="H9066" s="8"/>
      <c r="I9066" s="8"/>
    </row>
    <row r="9067" spans="1:9" ht="14.25" customHeight="1">
      <c r="A9067" s="7"/>
      <c r="B9067" s="8"/>
      <c r="C9067" s="8"/>
      <c r="D9067" s="8"/>
      <c r="E9067" s="8"/>
      <c r="F9067" s="8"/>
      <c r="G9067" s="8"/>
      <c r="H9067" s="8"/>
      <c r="I9067" s="8"/>
    </row>
    <row r="9068" spans="1:9" ht="14.25" customHeight="1">
      <c r="A9068" s="7"/>
      <c r="B9068" s="8"/>
      <c r="C9068" s="8"/>
      <c r="D9068" s="8"/>
      <c r="E9068" s="8"/>
      <c r="F9068" s="8"/>
      <c r="G9068" s="8"/>
      <c r="H9068" s="8"/>
      <c r="I9068" s="8"/>
    </row>
    <row r="9069" spans="1:9" ht="14.25" customHeight="1">
      <c r="A9069" s="7"/>
      <c r="B9069" s="8"/>
      <c r="C9069" s="8"/>
      <c r="D9069" s="8"/>
      <c r="E9069" s="8"/>
      <c r="F9069" s="8"/>
      <c r="G9069" s="8"/>
      <c r="H9069" s="8"/>
      <c r="I9069" s="8"/>
    </row>
    <row r="9070" spans="1:9" ht="14.25" customHeight="1">
      <c r="A9070" s="7"/>
      <c r="B9070" s="8"/>
      <c r="C9070" s="8"/>
      <c r="D9070" s="8"/>
      <c r="E9070" s="8"/>
      <c r="F9070" s="8"/>
      <c r="G9070" s="8"/>
      <c r="H9070" s="8"/>
      <c r="I9070" s="8"/>
    </row>
    <row r="9071" spans="1:9" ht="14.25" customHeight="1">
      <c r="A9071" s="7"/>
      <c r="B9071" s="8"/>
      <c r="C9071" s="8"/>
      <c r="D9071" s="8"/>
      <c r="E9071" s="8"/>
      <c r="F9071" s="8"/>
      <c r="G9071" s="8"/>
      <c r="H9071" s="8"/>
      <c r="I9071" s="8"/>
    </row>
    <row r="9072" spans="1:9" ht="14.25" customHeight="1">
      <c r="A9072" s="7"/>
      <c r="B9072" s="8"/>
      <c r="C9072" s="8"/>
      <c r="D9072" s="8"/>
      <c r="E9072" s="8"/>
      <c r="F9072" s="8"/>
      <c r="G9072" s="8"/>
      <c r="H9072" s="8"/>
      <c r="I9072" s="8"/>
    </row>
    <row r="9073" spans="1:9" ht="14.25" customHeight="1">
      <c r="A9073" s="7"/>
      <c r="B9073" s="8"/>
      <c r="C9073" s="8"/>
      <c r="D9073" s="8"/>
      <c r="E9073" s="8"/>
      <c r="F9073" s="8"/>
      <c r="G9073" s="8"/>
      <c r="H9073" s="8"/>
      <c r="I9073" s="8"/>
    </row>
    <row r="9074" spans="1:9" ht="14.25" customHeight="1">
      <c r="A9074" s="7"/>
      <c r="B9074" s="8"/>
      <c r="C9074" s="8"/>
      <c r="D9074" s="8"/>
      <c r="E9074" s="8"/>
      <c r="F9074" s="8"/>
      <c r="G9074" s="8"/>
      <c r="H9074" s="8"/>
      <c r="I9074" s="8"/>
    </row>
    <row r="9075" spans="1:9" ht="14.25" customHeight="1">
      <c r="A9075" s="7"/>
      <c r="B9075" s="8"/>
      <c r="C9075" s="8"/>
      <c r="D9075" s="8"/>
      <c r="E9075" s="8"/>
      <c r="F9075" s="8"/>
      <c r="G9075" s="8"/>
      <c r="H9075" s="8"/>
      <c r="I9075" s="8"/>
    </row>
    <row r="9076" spans="1:9" ht="14.25" customHeight="1">
      <c r="A9076" s="7"/>
      <c r="B9076" s="8"/>
      <c r="C9076" s="8"/>
      <c r="D9076" s="8"/>
      <c r="E9076" s="8"/>
      <c r="F9076" s="8"/>
      <c r="G9076" s="8"/>
      <c r="H9076" s="8"/>
      <c r="I9076" s="8"/>
    </row>
    <row r="9077" spans="1:9" ht="14.25" customHeight="1">
      <c r="A9077" s="7"/>
      <c r="B9077" s="8"/>
      <c r="C9077" s="8"/>
      <c r="D9077" s="8"/>
      <c r="E9077" s="8"/>
      <c r="F9077" s="8"/>
      <c r="G9077" s="8"/>
      <c r="H9077" s="8"/>
      <c r="I9077" s="8"/>
    </row>
    <row r="9078" spans="1:9" ht="14.25" customHeight="1">
      <c r="A9078" s="7"/>
      <c r="B9078" s="8"/>
      <c r="C9078" s="8"/>
      <c r="D9078" s="8"/>
      <c r="E9078" s="8"/>
      <c r="F9078" s="8"/>
      <c r="G9078" s="8"/>
      <c r="H9078" s="8"/>
      <c r="I9078" s="8"/>
    </row>
    <row r="9079" spans="1:9" ht="14.25" customHeight="1">
      <c r="A9079" s="7"/>
      <c r="B9079" s="8"/>
      <c r="C9079" s="8"/>
      <c r="D9079" s="8"/>
      <c r="E9079" s="8"/>
      <c r="F9079" s="8"/>
      <c r="G9079" s="8"/>
      <c r="H9079" s="8"/>
      <c r="I9079" s="8"/>
    </row>
    <row r="9080" spans="1:9" ht="14.25" customHeight="1">
      <c r="A9080" s="7"/>
      <c r="B9080" s="8"/>
      <c r="C9080" s="8"/>
      <c r="D9080" s="8"/>
      <c r="E9080" s="8"/>
      <c r="F9080" s="8"/>
      <c r="G9080" s="8"/>
      <c r="H9080" s="8"/>
      <c r="I9080" s="8"/>
    </row>
    <row r="9081" spans="1:9" ht="14.25" customHeight="1">
      <c r="A9081" s="7"/>
      <c r="B9081" s="8"/>
      <c r="C9081" s="8"/>
      <c r="D9081" s="8"/>
      <c r="E9081" s="8"/>
      <c r="F9081" s="8"/>
      <c r="G9081" s="8"/>
      <c r="H9081" s="8"/>
      <c r="I9081" s="8"/>
    </row>
    <row r="9082" spans="1:9" ht="14.25" customHeight="1">
      <c r="A9082" s="7"/>
      <c r="B9082" s="8"/>
      <c r="C9082" s="8"/>
      <c r="D9082" s="8"/>
      <c r="E9082" s="8"/>
      <c r="F9082" s="8"/>
      <c r="G9082" s="8"/>
      <c r="H9082" s="8"/>
      <c r="I9082" s="8"/>
    </row>
    <row r="9083" spans="1:9" ht="14.25" customHeight="1">
      <c r="A9083" s="7"/>
      <c r="B9083" s="8"/>
      <c r="C9083" s="8"/>
      <c r="D9083" s="8"/>
      <c r="E9083" s="8"/>
      <c r="F9083" s="8"/>
      <c r="G9083" s="8"/>
      <c r="H9083" s="8"/>
      <c r="I9083" s="8"/>
    </row>
    <row r="9084" spans="1:9" ht="14.25" customHeight="1">
      <c r="A9084" s="7"/>
      <c r="B9084" s="8"/>
      <c r="C9084" s="8"/>
      <c r="D9084" s="8"/>
      <c r="E9084" s="8"/>
      <c r="F9084" s="8"/>
      <c r="G9084" s="8"/>
      <c r="H9084" s="8"/>
      <c r="I9084" s="8"/>
    </row>
    <row r="9085" spans="1:9" ht="14.25" customHeight="1">
      <c r="A9085" s="7"/>
      <c r="B9085" s="8"/>
      <c r="C9085" s="8"/>
      <c r="D9085" s="8"/>
      <c r="E9085" s="8"/>
      <c r="F9085" s="8"/>
      <c r="G9085" s="8"/>
      <c r="H9085" s="8"/>
      <c r="I9085" s="8"/>
    </row>
    <row r="9086" spans="1:9" ht="14.25" customHeight="1">
      <c r="A9086" s="7"/>
      <c r="B9086" s="8"/>
      <c r="C9086" s="8"/>
      <c r="D9086" s="8"/>
      <c r="E9086" s="8"/>
      <c r="F9086" s="8"/>
      <c r="G9086" s="8"/>
      <c r="H9086" s="8"/>
      <c r="I9086" s="8"/>
    </row>
    <row r="9087" spans="1:9" ht="14.25" customHeight="1">
      <c r="A9087" s="7"/>
      <c r="B9087" s="8"/>
      <c r="C9087" s="8"/>
      <c r="D9087" s="8"/>
      <c r="E9087" s="8"/>
      <c r="F9087" s="8"/>
      <c r="G9087" s="8"/>
      <c r="H9087" s="8"/>
      <c r="I9087" s="8"/>
    </row>
    <row r="9088" spans="1:9" ht="14.25" customHeight="1">
      <c r="A9088" s="7"/>
      <c r="B9088" s="8"/>
      <c r="C9088" s="8"/>
      <c r="D9088" s="8"/>
      <c r="E9088" s="8"/>
      <c r="F9088" s="8"/>
      <c r="G9088" s="8"/>
      <c r="H9088" s="8"/>
      <c r="I9088" s="8"/>
    </row>
    <row r="9089" spans="1:9" ht="14.25" customHeight="1">
      <c r="A9089" s="7"/>
      <c r="B9089" s="8"/>
      <c r="C9089" s="8"/>
      <c r="D9089" s="8"/>
      <c r="E9089" s="8"/>
      <c r="F9089" s="8"/>
      <c r="G9089" s="8"/>
      <c r="H9089" s="8"/>
      <c r="I9089" s="8"/>
    </row>
    <row r="9090" spans="1:9" ht="14.25" customHeight="1">
      <c r="A9090" s="7"/>
      <c r="B9090" s="8"/>
      <c r="C9090" s="8"/>
      <c r="D9090" s="8"/>
      <c r="E9090" s="8"/>
      <c r="F9090" s="8"/>
      <c r="G9090" s="8"/>
      <c r="H9090" s="8"/>
      <c r="I9090" s="8"/>
    </row>
    <row r="9091" spans="1:9" ht="14.25" customHeight="1">
      <c r="A9091" s="7"/>
      <c r="B9091" s="8"/>
      <c r="C9091" s="8"/>
      <c r="D9091" s="8"/>
      <c r="E9091" s="8"/>
      <c r="F9091" s="8"/>
      <c r="G9091" s="8"/>
      <c r="H9091" s="8"/>
      <c r="I9091" s="8"/>
    </row>
    <row r="9092" spans="1:9" ht="14.25" customHeight="1">
      <c r="A9092" s="7"/>
      <c r="B9092" s="8"/>
      <c r="C9092" s="8"/>
      <c r="D9092" s="8"/>
      <c r="E9092" s="8"/>
      <c r="F9092" s="8"/>
      <c r="G9092" s="8"/>
      <c r="H9092" s="8"/>
      <c r="I9092" s="8"/>
    </row>
    <row r="9093" spans="1:9" ht="14.25" customHeight="1">
      <c r="A9093" s="7"/>
      <c r="B9093" s="8"/>
      <c r="C9093" s="8"/>
      <c r="D9093" s="8"/>
      <c r="E9093" s="8"/>
      <c r="F9093" s="8"/>
      <c r="G9093" s="8"/>
      <c r="H9093" s="8"/>
      <c r="I9093" s="8"/>
    </row>
    <row r="9094" spans="1:9" ht="14.25" customHeight="1">
      <c r="A9094" s="7"/>
      <c r="B9094" s="8"/>
      <c r="C9094" s="8"/>
      <c r="D9094" s="8"/>
      <c r="E9094" s="8"/>
      <c r="F9094" s="8"/>
      <c r="G9094" s="8"/>
      <c r="H9094" s="8"/>
      <c r="I9094" s="8"/>
    </row>
    <row r="9095" spans="1:9" ht="14.25" customHeight="1">
      <c r="A9095" s="7"/>
      <c r="B9095" s="8"/>
      <c r="C9095" s="8"/>
      <c r="D9095" s="8"/>
      <c r="E9095" s="8"/>
      <c r="F9095" s="8"/>
      <c r="G9095" s="8"/>
      <c r="H9095" s="8"/>
      <c r="I9095" s="8"/>
    </row>
    <row r="9096" spans="1:9" ht="14.25" customHeight="1">
      <c r="A9096" s="7"/>
      <c r="B9096" s="8"/>
      <c r="C9096" s="8"/>
      <c r="D9096" s="8"/>
      <c r="E9096" s="8"/>
      <c r="F9096" s="8"/>
      <c r="G9096" s="8"/>
      <c r="H9096" s="8"/>
      <c r="I9096" s="8"/>
    </row>
    <row r="9097" spans="1:9" ht="14.25" customHeight="1">
      <c r="A9097" s="7"/>
      <c r="B9097" s="8"/>
      <c r="C9097" s="8"/>
      <c r="D9097" s="8"/>
      <c r="E9097" s="8"/>
      <c r="F9097" s="8"/>
      <c r="G9097" s="8"/>
      <c r="H9097" s="8"/>
      <c r="I9097" s="8"/>
    </row>
    <row r="9098" spans="1:9" ht="14.25" customHeight="1">
      <c r="A9098" s="7"/>
      <c r="B9098" s="8"/>
      <c r="C9098" s="8"/>
      <c r="D9098" s="8"/>
      <c r="E9098" s="8"/>
      <c r="F9098" s="8"/>
      <c r="G9098" s="8"/>
      <c r="H9098" s="8"/>
      <c r="I9098" s="8"/>
    </row>
    <row r="9099" spans="1:9" ht="14.25" customHeight="1">
      <c r="A9099" s="7"/>
      <c r="B9099" s="8"/>
      <c r="C9099" s="8"/>
      <c r="D9099" s="8"/>
      <c r="E9099" s="8"/>
      <c r="F9099" s="8"/>
      <c r="G9099" s="8"/>
      <c r="H9099" s="8"/>
      <c r="I9099" s="8"/>
    </row>
    <row r="9100" spans="1:9" ht="14.25" customHeight="1">
      <c r="A9100" s="7"/>
      <c r="B9100" s="8"/>
      <c r="C9100" s="8"/>
      <c r="D9100" s="8"/>
      <c r="E9100" s="8"/>
      <c r="F9100" s="8"/>
      <c r="G9100" s="8"/>
      <c r="H9100" s="8"/>
      <c r="I9100" s="8"/>
    </row>
    <row r="9101" spans="1:9" ht="14.25" customHeight="1">
      <c r="A9101" s="7"/>
      <c r="B9101" s="8"/>
      <c r="C9101" s="8"/>
      <c r="D9101" s="8"/>
      <c r="E9101" s="8"/>
      <c r="F9101" s="8"/>
      <c r="G9101" s="8"/>
      <c r="H9101" s="8"/>
      <c r="I9101" s="8"/>
    </row>
    <row r="9102" spans="1:9" ht="14.25" customHeight="1">
      <c r="A9102" s="7"/>
      <c r="B9102" s="8"/>
      <c r="C9102" s="8"/>
      <c r="D9102" s="8"/>
      <c r="E9102" s="8"/>
      <c r="F9102" s="8"/>
      <c r="G9102" s="8"/>
      <c r="H9102" s="8"/>
      <c r="I9102" s="8"/>
    </row>
    <row r="9103" spans="1:9" ht="14.25" customHeight="1">
      <c r="A9103" s="7"/>
      <c r="B9103" s="8"/>
      <c r="C9103" s="8"/>
      <c r="D9103" s="8"/>
      <c r="E9103" s="8"/>
      <c r="F9103" s="8"/>
      <c r="G9103" s="8"/>
      <c r="H9103" s="8"/>
      <c r="I9103" s="8"/>
    </row>
    <row r="9104" spans="1:9" ht="14.25" customHeight="1">
      <c r="A9104" s="7"/>
      <c r="B9104" s="8"/>
      <c r="C9104" s="8"/>
      <c r="D9104" s="8"/>
      <c r="E9104" s="8"/>
      <c r="F9104" s="8"/>
      <c r="G9104" s="8"/>
      <c r="H9104" s="8"/>
      <c r="I9104" s="8"/>
    </row>
    <row r="9105" spans="1:9" ht="14.25" customHeight="1">
      <c r="A9105" s="7"/>
      <c r="B9105" s="8"/>
      <c r="C9105" s="8"/>
      <c r="D9105" s="8"/>
      <c r="E9105" s="8"/>
      <c r="F9105" s="8"/>
      <c r="G9105" s="8"/>
      <c r="H9105" s="8"/>
      <c r="I9105" s="8"/>
    </row>
    <row r="9106" spans="1:9" ht="14.25" customHeight="1">
      <c r="A9106" s="7"/>
      <c r="B9106" s="8"/>
      <c r="C9106" s="8"/>
      <c r="D9106" s="8"/>
      <c r="E9106" s="8"/>
      <c r="F9106" s="8"/>
      <c r="G9106" s="8"/>
      <c r="H9106" s="8"/>
      <c r="I9106" s="8"/>
    </row>
    <row r="9107" spans="1:9" ht="14.25" customHeight="1">
      <c r="A9107" s="7"/>
      <c r="B9107" s="8"/>
      <c r="C9107" s="8"/>
      <c r="D9107" s="8"/>
      <c r="E9107" s="8"/>
      <c r="F9107" s="8"/>
      <c r="G9107" s="8"/>
      <c r="H9107" s="8"/>
      <c r="I9107" s="8"/>
    </row>
    <row r="9108" spans="1:9" ht="14.25" customHeight="1">
      <c r="A9108" s="7"/>
      <c r="B9108" s="8"/>
      <c r="C9108" s="8"/>
      <c r="D9108" s="8"/>
      <c r="E9108" s="8"/>
      <c r="F9108" s="8"/>
      <c r="G9108" s="8"/>
      <c r="H9108" s="8"/>
      <c r="I9108" s="8"/>
    </row>
    <row r="9109" spans="1:9" ht="14.25" customHeight="1">
      <c r="A9109" s="7"/>
      <c r="B9109" s="8"/>
      <c r="C9109" s="8"/>
      <c r="D9109" s="8"/>
      <c r="E9109" s="8"/>
      <c r="F9109" s="8"/>
      <c r="G9109" s="8"/>
      <c r="H9109" s="8"/>
      <c r="I9109" s="8"/>
    </row>
    <row r="9110" spans="1:9" ht="14.25" customHeight="1">
      <c r="A9110" s="7"/>
      <c r="B9110" s="8"/>
      <c r="C9110" s="8"/>
      <c r="D9110" s="8"/>
      <c r="E9110" s="8"/>
      <c r="F9110" s="8"/>
      <c r="G9110" s="8"/>
      <c r="H9110" s="8"/>
      <c r="I9110" s="8"/>
    </row>
    <row r="9111" spans="1:9" ht="14.25" customHeight="1">
      <c r="A9111" s="7"/>
      <c r="B9111" s="8"/>
      <c r="C9111" s="8"/>
      <c r="D9111" s="8"/>
      <c r="E9111" s="8"/>
      <c r="F9111" s="8"/>
      <c r="G9111" s="8"/>
      <c r="H9111" s="8"/>
      <c r="I9111" s="8"/>
    </row>
    <row r="9112" spans="1:9" ht="14.25" customHeight="1">
      <c r="A9112" s="7"/>
      <c r="B9112" s="8"/>
      <c r="C9112" s="8"/>
      <c r="D9112" s="8"/>
      <c r="E9112" s="8"/>
      <c r="F9112" s="8"/>
      <c r="G9112" s="8"/>
      <c r="H9112" s="8"/>
      <c r="I9112" s="8"/>
    </row>
    <row r="9113" spans="1:9" ht="14.25" customHeight="1">
      <c r="A9113" s="7"/>
      <c r="B9113" s="8"/>
      <c r="C9113" s="8"/>
      <c r="D9113" s="8"/>
      <c r="E9113" s="8"/>
      <c r="F9113" s="8"/>
      <c r="G9113" s="8"/>
      <c r="H9113" s="8"/>
      <c r="I9113" s="8"/>
    </row>
    <row r="9114" spans="1:9" ht="14.25" customHeight="1">
      <c r="A9114" s="7"/>
      <c r="B9114" s="8"/>
      <c r="C9114" s="8"/>
      <c r="D9114" s="8"/>
      <c r="E9114" s="8"/>
      <c r="F9114" s="8"/>
      <c r="G9114" s="8"/>
      <c r="H9114" s="8"/>
      <c r="I9114" s="8"/>
    </row>
    <row r="9115" spans="1:9" ht="14.25" customHeight="1">
      <c r="A9115" s="7"/>
      <c r="B9115" s="8"/>
      <c r="C9115" s="8"/>
      <c r="D9115" s="8"/>
      <c r="E9115" s="8"/>
      <c r="F9115" s="8"/>
      <c r="G9115" s="8"/>
      <c r="H9115" s="8"/>
      <c r="I9115" s="8"/>
    </row>
    <row r="9116" spans="1:9" ht="14.25" customHeight="1">
      <c r="A9116" s="7"/>
      <c r="B9116" s="8"/>
      <c r="C9116" s="8"/>
      <c r="D9116" s="8"/>
      <c r="E9116" s="8"/>
      <c r="F9116" s="8"/>
      <c r="G9116" s="8"/>
      <c r="H9116" s="8"/>
      <c r="I9116" s="8"/>
    </row>
    <row r="9117" spans="1:9" ht="14.25" customHeight="1">
      <c r="A9117" s="7"/>
      <c r="B9117" s="8"/>
      <c r="C9117" s="8"/>
      <c r="D9117" s="8"/>
      <c r="E9117" s="8"/>
      <c r="F9117" s="8"/>
      <c r="G9117" s="8"/>
      <c r="H9117" s="8"/>
      <c r="I9117" s="8"/>
    </row>
    <row r="9118" spans="1:9" ht="14.25" customHeight="1">
      <c r="A9118" s="7"/>
      <c r="B9118" s="8"/>
      <c r="C9118" s="8"/>
      <c r="D9118" s="8"/>
      <c r="E9118" s="8"/>
      <c r="F9118" s="8"/>
      <c r="G9118" s="8"/>
      <c r="H9118" s="8"/>
      <c r="I9118" s="8"/>
    </row>
    <row r="9119" spans="1:9" ht="14.25" customHeight="1">
      <c r="A9119" s="7"/>
      <c r="B9119" s="8"/>
      <c r="C9119" s="8"/>
      <c r="D9119" s="8"/>
      <c r="E9119" s="8"/>
      <c r="F9119" s="8"/>
      <c r="G9119" s="8"/>
      <c r="H9119" s="8"/>
      <c r="I9119" s="8"/>
    </row>
    <row r="9120" spans="1:9" ht="14.25" customHeight="1">
      <c r="A9120" s="7"/>
      <c r="B9120" s="8"/>
      <c r="C9120" s="8"/>
      <c r="D9120" s="8"/>
      <c r="E9120" s="8"/>
      <c r="F9120" s="8"/>
      <c r="G9120" s="8"/>
      <c r="H9120" s="8"/>
      <c r="I9120" s="8"/>
    </row>
    <row r="9121" spans="1:9" ht="14.25" customHeight="1">
      <c r="A9121" s="7"/>
      <c r="B9121" s="8"/>
      <c r="C9121" s="8"/>
      <c r="D9121" s="8"/>
      <c r="E9121" s="8"/>
      <c r="F9121" s="8"/>
      <c r="G9121" s="8"/>
      <c r="H9121" s="8"/>
      <c r="I9121" s="8"/>
    </row>
    <row r="9122" spans="1:9" ht="14.25" customHeight="1">
      <c r="A9122" s="7"/>
      <c r="B9122" s="8"/>
      <c r="C9122" s="8"/>
      <c r="D9122" s="8"/>
      <c r="E9122" s="8"/>
      <c r="F9122" s="8"/>
      <c r="G9122" s="8"/>
      <c r="H9122" s="8"/>
      <c r="I9122" s="8"/>
    </row>
    <row r="9123" spans="1:9" ht="14.25" customHeight="1">
      <c r="A9123" s="7"/>
      <c r="B9123" s="8"/>
      <c r="C9123" s="8"/>
      <c r="D9123" s="8"/>
      <c r="E9123" s="8"/>
      <c r="F9123" s="8"/>
      <c r="G9123" s="8"/>
      <c r="H9123" s="8"/>
      <c r="I9123" s="8"/>
    </row>
    <row r="9124" spans="1:9" ht="14.25" customHeight="1">
      <c r="A9124" s="7"/>
      <c r="B9124" s="8"/>
      <c r="C9124" s="8"/>
      <c r="D9124" s="8"/>
      <c r="E9124" s="8"/>
      <c r="F9124" s="8"/>
      <c r="G9124" s="8"/>
      <c r="H9124" s="8"/>
      <c r="I9124" s="8"/>
    </row>
    <row r="9125" spans="1:9" ht="14.25" customHeight="1">
      <c r="A9125" s="7"/>
      <c r="B9125" s="8"/>
      <c r="C9125" s="8"/>
      <c r="D9125" s="8"/>
      <c r="E9125" s="8"/>
      <c r="F9125" s="8"/>
      <c r="G9125" s="8"/>
      <c r="H9125" s="8"/>
      <c r="I9125" s="8"/>
    </row>
    <row r="9126" spans="1:9" ht="14.25" customHeight="1">
      <c r="A9126" s="7"/>
      <c r="B9126" s="8"/>
      <c r="C9126" s="8"/>
      <c r="D9126" s="8"/>
      <c r="E9126" s="8"/>
      <c r="F9126" s="8"/>
      <c r="G9126" s="8"/>
      <c r="H9126" s="8"/>
      <c r="I9126" s="8"/>
    </row>
    <row r="9127" spans="1:9" ht="14.25" customHeight="1">
      <c r="A9127" s="7"/>
      <c r="B9127" s="8"/>
      <c r="C9127" s="8"/>
      <c r="D9127" s="8"/>
      <c r="E9127" s="8"/>
      <c r="F9127" s="8"/>
      <c r="G9127" s="8"/>
      <c r="H9127" s="8"/>
      <c r="I9127" s="8"/>
    </row>
    <row r="9128" spans="1:9" ht="14.25" customHeight="1">
      <c r="A9128" s="7"/>
      <c r="B9128" s="8"/>
      <c r="C9128" s="8"/>
      <c r="D9128" s="8"/>
      <c r="E9128" s="8"/>
      <c r="F9128" s="8"/>
      <c r="G9128" s="8"/>
      <c r="H9128" s="8"/>
      <c r="I9128" s="8"/>
    </row>
    <row r="9129" spans="1:9" ht="14.25" customHeight="1">
      <c r="A9129" s="7"/>
      <c r="B9129" s="8"/>
      <c r="C9129" s="8"/>
      <c r="D9129" s="8"/>
      <c r="E9129" s="8"/>
      <c r="F9129" s="8"/>
      <c r="G9129" s="8"/>
      <c r="H9129" s="8"/>
      <c r="I9129" s="8"/>
    </row>
    <row r="9130" spans="1:9" ht="14.25" customHeight="1">
      <c r="A9130" s="7"/>
      <c r="B9130" s="8"/>
      <c r="C9130" s="8"/>
      <c r="D9130" s="8"/>
      <c r="E9130" s="8"/>
      <c r="F9130" s="8"/>
      <c r="G9130" s="8"/>
      <c r="H9130" s="8"/>
      <c r="I9130" s="8"/>
    </row>
    <row r="9131" spans="1:9" ht="14.25" customHeight="1">
      <c r="A9131" s="7"/>
      <c r="B9131" s="8"/>
      <c r="C9131" s="8"/>
      <c r="D9131" s="8"/>
      <c r="E9131" s="8"/>
      <c r="F9131" s="8"/>
      <c r="G9131" s="8"/>
      <c r="H9131" s="8"/>
      <c r="I9131" s="8"/>
    </row>
    <row r="9132" spans="1:9" ht="14.25" customHeight="1">
      <c r="A9132" s="7"/>
      <c r="B9132" s="8"/>
      <c r="C9132" s="8"/>
      <c r="D9132" s="8"/>
      <c r="E9132" s="8"/>
      <c r="F9132" s="8"/>
      <c r="G9132" s="8"/>
      <c r="H9132" s="8"/>
      <c r="I9132" s="8"/>
    </row>
    <row r="9133" spans="1:9" ht="14.25" customHeight="1">
      <c r="A9133" s="7"/>
      <c r="B9133" s="8"/>
      <c r="C9133" s="8"/>
      <c r="D9133" s="8"/>
      <c r="E9133" s="8"/>
      <c r="F9133" s="8"/>
      <c r="G9133" s="8"/>
      <c r="H9133" s="8"/>
      <c r="I9133" s="8"/>
    </row>
    <row r="9134" spans="1:9" ht="14.25" customHeight="1">
      <c r="A9134" s="7"/>
      <c r="B9134" s="8"/>
      <c r="C9134" s="8"/>
      <c r="D9134" s="8"/>
      <c r="E9134" s="8"/>
      <c r="F9134" s="8"/>
      <c r="G9134" s="8"/>
      <c r="H9134" s="8"/>
      <c r="I9134" s="8"/>
    </row>
    <row r="9135" spans="1:9" ht="14.25" customHeight="1">
      <c r="A9135" s="7"/>
      <c r="B9135" s="8"/>
      <c r="C9135" s="8"/>
      <c r="D9135" s="8"/>
      <c r="E9135" s="8"/>
      <c r="F9135" s="8"/>
      <c r="G9135" s="8"/>
      <c r="H9135" s="8"/>
      <c r="I9135" s="8"/>
    </row>
    <row r="9136" spans="1:9" ht="14.25" customHeight="1">
      <c r="A9136" s="7"/>
      <c r="B9136" s="8"/>
      <c r="C9136" s="8"/>
      <c r="D9136" s="8"/>
      <c r="E9136" s="8"/>
      <c r="F9136" s="8"/>
      <c r="G9136" s="8"/>
      <c r="H9136" s="8"/>
      <c r="I9136" s="8"/>
    </row>
    <row r="9137" spans="1:9" ht="14.25" customHeight="1">
      <c r="A9137" s="7"/>
      <c r="B9137" s="8"/>
      <c r="C9137" s="8"/>
      <c r="D9137" s="8"/>
      <c r="E9137" s="8"/>
      <c r="F9137" s="8"/>
      <c r="G9137" s="8"/>
      <c r="H9137" s="8"/>
      <c r="I9137" s="8"/>
    </row>
    <row r="9138" spans="1:9" ht="14.25" customHeight="1">
      <c r="A9138" s="7"/>
      <c r="B9138" s="8"/>
      <c r="C9138" s="8"/>
      <c r="D9138" s="8"/>
      <c r="E9138" s="8"/>
      <c r="F9138" s="8"/>
      <c r="G9138" s="8"/>
      <c r="H9138" s="8"/>
      <c r="I9138" s="8"/>
    </row>
    <row r="9139" spans="1:9" ht="14.25" customHeight="1">
      <c r="A9139" s="7"/>
      <c r="B9139" s="8"/>
      <c r="C9139" s="8"/>
      <c r="D9139" s="8"/>
      <c r="E9139" s="8"/>
      <c r="F9139" s="8"/>
      <c r="G9139" s="8"/>
      <c r="H9139" s="8"/>
      <c r="I9139" s="8"/>
    </row>
    <row r="9140" spans="1:9" ht="14.25" customHeight="1">
      <c r="A9140" s="7"/>
      <c r="B9140" s="8"/>
      <c r="C9140" s="8"/>
      <c r="D9140" s="8"/>
      <c r="E9140" s="8"/>
      <c r="F9140" s="8"/>
      <c r="G9140" s="8"/>
      <c r="H9140" s="8"/>
      <c r="I9140" s="8"/>
    </row>
    <row r="9141" spans="1:9" ht="14.25" customHeight="1">
      <c r="A9141" s="7"/>
      <c r="B9141" s="8"/>
      <c r="C9141" s="8"/>
      <c r="D9141" s="8"/>
      <c r="E9141" s="8"/>
      <c r="F9141" s="8"/>
      <c r="G9141" s="8"/>
      <c r="H9141" s="8"/>
      <c r="I9141" s="8"/>
    </row>
    <row r="9142" spans="1:9" ht="14.25" customHeight="1">
      <c r="A9142" s="7"/>
      <c r="B9142" s="8"/>
      <c r="C9142" s="8"/>
      <c r="D9142" s="8"/>
      <c r="E9142" s="8"/>
      <c r="F9142" s="8"/>
      <c r="G9142" s="8"/>
      <c r="H9142" s="8"/>
      <c r="I9142" s="8"/>
    </row>
    <row r="9143" spans="1:9" ht="14.25" customHeight="1">
      <c r="A9143" s="7"/>
      <c r="B9143" s="8"/>
      <c r="C9143" s="8"/>
      <c r="D9143" s="8"/>
      <c r="E9143" s="8"/>
      <c r="F9143" s="8"/>
      <c r="G9143" s="8"/>
      <c r="H9143" s="8"/>
      <c r="I9143" s="8"/>
    </row>
    <row r="9144" spans="1:9" ht="14.25" customHeight="1">
      <c r="A9144" s="7"/>
      <c r="B9144" s="8"/>
      <c r="C9144" s="8"/>
      <c r="D9144" s="8"/>
      <c r="E9144" s="8"/>
      <c r="F9144" s="8"/>
      <c r="G9144" s="8"/>
      <c r="H9144" s="8"/>
      <c r="I9144" s="8"/>
    </row>
    <row r="9145" spans="1:9" ht="14.25" customHeight="1">
      <c r="A9145" s="7"/>
      <c r="B9145" s="8"/>
      <c r="C9145" s="8"/>
      <c r="D9145" s="8"/>
      <c r="E9145" s="8"/>
      <c r="F9145" s="8"/>
      <c r="G9145" s="8"/>
      <c r="H9145" s="8"/>
      <c r="I9145" s="8"/>
    </row>
    <row r="9146" spans="1:9" ht="14.25" customHeight="1">
      <c r="A9146" s="7"/>
      <c r="B9146" s="8"/>
      <c r="C9146" s="8"/>
      <c r="D9146" s="8"/>
      <c r="E9146" s="8"/>
      <c r="F9146" s="8"/>
      <c r="G9146" s="8"/>
      <c r="H9146" s="8"/>
      <c r="I9146" s="8"/>
    </row>
    <row r="9147" spans="1:9" ht="14.25" customHeight="1">
      <c r="A9147" s="7"/>
      <c r="B9147" s="8"/>
      <c r="C9147" s="8"/>
      <c r="D9147" s="8"/>
      <c r="E9147" s="8"/>
      <c r="F9147" s="8"/>
      <c r="G9147" s="8"/>
      <c r="H9147" s="8"/>
      <c r="I9147" s="8"/>
    </row>
    <row r="9148" spans="1:9" ht="14.25" customHeight="1">
      <c r="A9148" s="7"/>
      <c r="B9148" s="8"/>
      <c r="C9148" s="8"/>
      <c r="D9148" s="8"/>
      <c r="E9148" s="8"/>
      <c r="F9148" s="8"/>
      <c r="G9148" s="8"/>
      <c r="H9148" s="8"/>
      <c r="I9148" s="8"/>
    </row>
    <row r="9149" spans="1:9" ht="14.25" customHeight="1">
      <c r="A9149" s="7"/>
      <c r="B9149" s="8"/>
      <c r="C9149" s="8"/>
      <c r="D9149" s="8"/>
      <c r="E9149" s="8"/>
      <c r="F9149" s="8"/>
      <c r="G9149" s="8"/>
      <c r="H9149" s="8"/>
      <c r="I9149" s="8"/>
    </row>
    <row r="9150" spans="1:9" ht="14.25" customHeight="1">
      <c r="A9150" s="7"/>
      <c r="B9150" s="8"/>
      <c r="C9150" s="8"/>
      <c r="D9150" s="8"/>
      <c r="E9150" s="8"/>
      <c r="F9150" s="8"/>
      <c r="G9150" s="8"/>
      <c r="H9150" s="8"/>
      <c r="I9150" s="8"/>
    </row>
    <row r="9151" spans="1:9" ht="14.25" customHeight="1">
      <c r="A9151" s="7"/>
      <c r="B9151" s="8"/>
      <c r="C9151" s="8"/>
      <c r="D9151" s="8"/>
      <c r="E9151" s="8"/>
      <c r="F9151" s="8"/>
      <c r="G9151" s="8"/>
      <c r="H9151" s="8"/>
      <c r="I9151" s="8"/>
    </row>
    <row r="9152" spans="1:9" ht="14.25" customHeight="1">
      <c r="A9152" s="7"/>
      <c r="B9152" s="8"/>
      <c r="C9152" s="8"/>
      <c r="D9152" s="8"/>
      <c r="E9152" s="8"/>
      <c r="F9152" s="8"/>
      <c r="G9152" s="8"/>
      <c r="H9152" s="8"/>
      <c r="I9152" s="8"/>
    </row>
    <row r="9153" spans="1:9" ht="14.25" customHeight="1">
      <c r="A9153" s="7"/>
      <c r="B9153" s="8"/>
      <c r="C9153" s="8"/>
      <c r="D9153" s="8"/>
      <c r="E9153" s="8"/>
      <c r="F9153" s="8"/>
      <c r="G9153" s="8"/>
      <c r="H9153" s="8"/>
      <c r="I9153" s="8"/>
    </row>
    <row r="9154" spans="1:9" ht="14.25" customHeight="1">
      <c r="A9154" s="7"/>
      <c r="B9154" s="8"/>
      <c r="C9154" s="8"/>
      <c r="D9154" s="8"/>
      <c r="E9154" s="8"/>
      <c r="F9154" s="8"/>
      <c r="G9154" s="8"/>
      <c r="H9154" s="8"/>
      <c r="I9154" s="8"/>
    </row>
    <row r="9155" spans="1:9" ht="14.25" customHeight="1">
      <c r="A9155" s="7"/>
      <c r="B9155" s="8"/>
      <c r="C9155" s="8"/>
      <c r="D9155" s="8"/>
      <c r="E9155" s="8"/>
      <c r="F9155" s="8"/>
      <c r="G9155" s="8"/>
      <c r="H9155" s="8"/>
      <c r="I9155" s="8"/>
    </row>
    <row r="9156" spans="1:9" ht="14.25" customHeight="1">
      <c r="A9156" s="7"/>
      <c r="B9156" s="8"/>
      <c r="C9156" s="8"/>
      <c r="D9156" s="8"/>
      <c r="E9156" s="8"/>
      <c r="F9156" s="8"/>
      <c r="G9156" s="8"/>
      <c r="H9156" s="8"/>
      <c r="I9156" s="8"/>
    </row>
    <row r="9157" spans="1:9" ht="14.25" customHeight="1">
      <c r="A9157" s="7"/>
      <c r="B9157" s="8"/>
      <c r="C9157" s="8"/>
      <c r="D9157" s="8"/>
      <c r="E9157" s="8"/>
      <c r="F9157" s="8"/>
      <c r="G9157" s="8"/>
      <c r="H9157" s="8"/>
      <c r="I9157" s="8"/>
    </row>
    <row r="9158" spans="1:9" ht="14.25" customHeight="1">
      <c r="A9158" s="7"/>
      <c r="B9158" s="8"/>
      <c r="C9158" s="8"/>
      <c r="D9158" s="8"/>
      <c r="E9158" s="8"/>
      <c r="F9158" s="8"/>
      <c r="G9158" s="8"/>
      <c r="H9158" s="8"/>
      <c r="I9158" s="8"/>
    </row>
    <row r="9159" spans="1:9" ht="14.25" customHeight="1">
      <c r="A9159" s="7"/>
      <c r="B9159" s="8"/>
      <c r="C9159" s="8"/>
      <c r="D9159" s="8"/>
      <c r="E9159" s="8"/>
      <c r="F9159" s="8"/>
      <c r="G9159" s="8"/>
      <c r="H9159" s="8"/>
      <c r="I9159" s="8"/>
    </row>
    <row r="9160" spans="1:9" ht="14.25" customHeight="1">
      <c r="A9160" s="7"/>
      <c r="B9160" s="8"/>
      <c r="C9160" s="8"/>
      <c r="D9160" s="8"/>
      <c r="E9160" s="8"/>
      <c r="F9160" s="8"/>
      <c r="G9160" s="8"/>
      <c r="H9160" s="8"/>
      <c r="I9160" s="8"/>
    </row>
    <row r="9161" spans="1:9" ht="14.25" customHeight="1">
      <c r="A9161" s="7"/>
      <c r="B9161" s="8"/>
      <c r="C9161" s="8"/>
      <c r="D9161" s="8"/>
      <c r="E9161" s="8"/>
      <c r="F9161" s="8"/>
      <c r="G9161" s="8"/>
      <c r="H9161" s="8"/>
      <c r="I9161" s="8"/>
    </row>
    <row r="9162" spans="1:9" ht="14.25" customHeight="1">
      <c r="A9162" s="7"/>
      <c r="B9162" s="8"/>
      <c r="C9162" s="8"/>
      <c r="D9162" s="8"/>
      <c r="E9162" s="8"/>
      <c r="F9162" s="8"/>
      <c r="G9162" s="8"/>
      <c r="H9162" s="8"/>
      <c r="I9162" s="8"/>
    </row>
    <row r="9163" spans="1:9" ht="14.25" customHeight="1">
      <c r="A9163" s="7"/>
      <c r="B9163" s="8"/>
      <c r="C9163" s="8"/>
      <c r="D9163" s="8"/>
      <c r="E9163" s="8"/>
      <c r="F9163" s="8"/>
      <c r="G9163" s="8"/>
      <c r="H9163" s="8"/>
      <c r="I9163" s="8"/>
    </row>
    <row r="9164" spans="1:9" ht="14.25" customHeight="1">
      <c r="A9164" s="7"/>
      <c r="B9164" s="8"/>
      <c r="C9164" s="8"/>
      <c r="D9164" s="8"/>
      <c r="E9164" s="8"/>
      <c r="F9164" s="8"/>
      <c r="G9164" s="8"/>
      <c r="H9164" s="8"/>
      <c r="I9164" s="8"/>
    </row>
    <row r="9165" spans="1:9" ht="14.25" customHeight="1">
      <c r="A9165" s="7"/>
      <c r="B9165" s="8"/>
      <c r="C9165" s="8"/>
      <c r="D9165" s="8"/>
      <c r="E9165" s="8"/>
      <c r="F9165" s="8"/>
      <c r="G9165" s="8"/>
      <c r="H9165" s="8"/>
      <c r="I9165" s="8"/>
    </row>
    <row r="9166" spans="1:9" ht="14.25" customHeight="1">
      <c r="A9166" s="7"/>
      <c r="B9166" s="8"/>
      <c r="C9166" s="8"/>
      <c r="D9166" s="8"/>
      <c r="E9166" s="8"/>
      <c r="F9166" s="8"/>
      <c r="G9166" s="8"/>
      <c r="H9166" s="8"/>
      <c r="I9166" s="8"/>
    </row>
    <row r="9167" spans="1:9" ht="14.25" customHeight="1">
      <c r="A9167" s="7"/>
      <c r="B9167" s="8"/>
      <c r="C9167" s="8"/>
      <c r="D9167" s="8"/>
      <c r="E9167" s="8"/>
      <c r="F9167" s="8"/>
      <c r="G9167" s="8"/>
      <c r="H9167" s="8"/>
      <c r="I9167" s="8"/>
    </row>
    <row r="9168" spans="1:9" ht="14.25" customHeight="1">
      <c r="A9168" s="7"/>
      <c r="B9168" s="8"/>
      <c r="C9168" s="8"/>
      <c r="D9168" s="8"/>
      <c r="E9168" s="8"/>
      <c r="F9168" s="8"/>
      <c r="G9168" s="8"/>
      <c r="H9168" s="8"/>
      <c r="I9168" s="8"/>
    </row>
    <row r="9169" spans="1:9" ht="14.25" customHeight="1">
      <c r="A9169" s="7"/>
      <c r="B9169" s="8"/>
      <c r="C9169" s="8"/>
      <c r="D9169" s="8"/>
      <c r="E9169" s="8"/>
      <c r="F9169" s="8"/>
      <c r="G9169" s="8"/>
      <c r="H9169" s="8"/>
      <c r="I9169" s="8"/>
    </row>
    <row r="9170" spans="1:9" ht="14.25" customHeight="1">
      <c r="A9170" s="7"/>
      <c r="B9170" s="8"/>
      <c r="C9170" s="8"/>
      <c r="D9170" s="8"/>
      <c r="E9170" s="8"/>
      <c r="F9170" s="8"/>
      <c r="G9170" s="8"/>
      <c r="H9170" s="8"/>
      <c r="I9170" s="8"/>
    </row>
    <row r="9171" spans="1:9" ht="14.25" customHeight="1">
      <c r="A9171" s="7"/>
      <c r="B9171" s="8"/>
      <c r="C9171" s="8"/>
      <c r="D9171" s="8"/>
      <c r="E9171" s="8"/>
      <c r="F9171" s="8"/>
      <c r="G9171" s="8"/>
      <c r="H9171" s="8"/>
      <c r="I9171" s="8"/>
    </row>
    <row r="9172" spans="1:9" ht="14.25" customHeight="1">
      <c r="A9172" s="7"/>
      <c r="B9172" s="8"/>
      <c r="C9172" s="8"/>
      <c r="D9172" s="8"/>
      <c r="E9172" s="8"/>
      <c r="F9172" s="8"/>
      <c r="G9172" s="8"/>
      <c r="H9172" s="8"/>
      <c r="I9172" s="8"/>
    </row>
    <row r="9173" spans="1:9" ht="14.25" customHeight="1">
      <c r="A9173" s="7"/>
      <c r="B9173" s="8"/>
      <c r="C9173" s="8"/>
      <c r="D9173" s="8"/>
      <c r="E9173" s="8"/>
      <c r="F9173" s="8"/>
      <c r="G9173" s="8"/>
      <c r="H9173" s="8"/>
      <c r="I9173" s="8"/>
    </row>
    <row r="9174" spans="1:9" ht="14.25" customHeight="1">
      <c r="A9174" s="7"/>
      <c r="B9174" s="8"/>
      <c r="C9174" s="8"/>
      <c r="D9174" s="8"/>
      <c r="E9174" s="8"/>
      <c r="F9174" s="8"/>
      <c r="G9174" s="8"/>
      <c r="H9174" s="8"/>
      <c r="I9174" s="8"/>
    </row>
    <row r="9175" spans="1:9" ht="14.25" customHeight="1">
      <c r="A9175" s="7"/>
      <c r="B9175" s="8"/>
      <c r="C9175" s="8"/>
      <c r="D9175" s="8"/>
      <c r="E9175" s="8"/>
      <c r="F9175" s="8"/>
      <c r="G9175" s="8"/>
      <c r="H9175" s="8"/>
      <c r="I9175" s="8"/>
    </row>
    <row r="9176" spans="1:9" ht="14.25" customHeight="1">
      <c r="A9176" s="7"/>
      <c r="B9176" s="8"/>
      <c r="C9176" s="8"/>
      <c r="D9176" s="8"/>
      <c r="E9176" s="8"/>
      <c r="F9176" s="8"/>
      <c r="G9176" s="8"/>
      <c r="H9176" s="8"/>
      <c r="I9176" s="8"/>
    </row>
    <row r="9177" spans="1:9" ht="14.25" customHeight="1">
      <c r="A9177" s="7"/>
      <c r="B9177" s="8"/>
      <c r="C9177" s="8"/>
      <c r="D9177" s="8"/>
      <c r="E9177" s="8"/>
      <c r="F9177" s="8"/>
      <c r="G9177" s="8"/>
      <c r="H9177" s="8"/>
      <c r="I9177" s="8"/>
    </row>
    <row r="9178" spans="1:9" ht="14.25" customHeight="1">
      <c r="A9178" s="7"/>
      <c r="B9178" s="8"/>
      <c r="C9178" s="8"/>
      <c r="D9178" s="8"/>
      <c r="E9178" s="8"/>
      <c r="F9178" s="8"/>
      <c r="G9178" s="8"/>
      <c r="H9178" s="8"/>
      <c r="I9178" s="8"/>
    </row>
    <row r="9179" spans="1:9" ht="14.25" customHeight="1">
      <c r="A9179" s="7"/>
      <c r="B9179" s="8"/>
      <c r="C9179" s="8"/>
      <c r="D9179" s="8"/>
      <c r="E9179" s="8"/>
      <c r="F9179" s="8"/>
      <c r="G9179" s="8"/>
      <c r="H9179" s="8"/>
      <c r="I9179" s="8"/>
    </row>
    <row r="9180" spans="1:9" ht="14.25" customHeight="1">
      <c r="A9180" s="7"/>
      <c r="B9180" s="8"/>
      <c r="C9180" s="8"/>
      <c r="D9180" s="8"/>
      <c r="E9180" s="8"/>
      <c r="F9180" s="8"/>
      <c r="G9180" s="8"/>
      <c r="H9180" s="8"/>
      <c r="I9180" s="8"/>
    </row>
    <row r="9181" spans="1:9" ht="14.25" customHeight="1">
      <c r="A9181" s="7"/>
      <c r="B9181" s="8"/>
      <c r="C9181" s="8"/>
      <c r="D9181" s="8"/>
      <c r="E9181" s="8"/>
      <c r="F9181" s="8"/>
      <c r="G9181" s="8"/>
      <c r="H9181" s="8"/>
      <c r="I9181" s="8"/>
    </row>
    <row r="9182" spans="1:9" ht="14.25" customHeight="1">
      <c r="A9182" s="7"/>
      <c r="B9182" s="8"/>
      <c r="C9182" s="8"/>
      <c r="D9182" s="8"/>
      <c r="E9182" s="8"/>
      <c r="F9182" s="8"/>
      <c r="G9182" s="8"/>
      <c r="H9182" s="8"/>
      <c r="I9182" s="8"/>
    </row>
    <row r="9183" spans="1:9" ht="14.25" customHeight="1">
      <c r="A9183" s="7"/>
      <c r="B9183" s="8"/>
      <c r="C9183" s="8"/>
      <c r="D9183" s="8"/>
      <c r="E9183" s="8"/>
      <c r="F9183" s="8"/>
      <c r="G9183" s="8"/>
      <c r="H9183" s="8"/>
      <c r="I9183" s="8"/>
    </row>
    <row r="9184" spans="1:9" ht="14.25" customHeight="1">
      <c r="A9184" s="7"/>
      <c r="B9184" s="8"/>
      <c r="C9184" s="8"/>
      <c r="D9184" s="8"/>
      <c r="E9184" s="8"/>
      <c r="F9184" s="8"/>
      <c r="G9184" s="8"/>
      <c r="H9184" s="8"/>
      <c r="I9184" s="8"/>
    </row>
    <row r="9185" spans="1:9" ht="14.25" customHeight="1">
      <c r="A9185" s="7"/>
      <c r="B9185" s="8"/>
      <c r="C9185" s="8"/>
      <c r="D9185" s="8"/>
      <c r="E9185" s="8"/>
      <c r="F9185" s="8"/>
      <c r="G9185" s="8"/>
      <c r="H9185" s="8"/>
      <c r="I9185" s="8"/>
    </row>
    <row r="9186" spans="1:9" ht="14.25" customHeight="1">
      <c r="A9186" s="7"/>
      <c r="B9186" s="8"/>
      <c r="C9186" s="8"/>
      <c r="D9186" s="8"/>
      <c r="E9186" s="8"/>
      <c r="F9186" s="8"/>
      <c r="G9186" s="8"/>
      <c r="H9186" s="8"/>
      <c r="I9186" s="8"/>
    </row>
    <row r="9187" spans="1:9" ht="14.25" customHeight="1">
      <c r="A9187" s="7"/>
      <c r="B9187" s="8"/>
      <c r="C9187" s="8"/>
      <c r="D9187" s="8"/>
      <c r="E9187" s="8"/>
      <c r="F9187" s="8"/>
      <c r="G9187" s="8"/>
      <c r="H9187" s="8"/>
      <c r="I9187" s="8"/>
    </row>
    <row r="9188" spans="1:9" ht="14.25" customHeight="1">
      <c r="A9188" s="7"/>
      <c r="B9188" s="8"/>
      <c r="C9188" s="8"/>
      <c r="D9188" s="8"/>
      <c r="E9188" s="8"/>
      <c r="F9188" s="8"/>
      <c r="G9188" s="8"/>
      <c r="H9188" s="8"/>
      <c r="I9188" s="8"/>
    </row>
    <row r="9189" spans="1:9" ht="14.25" customHeight="1">
      <c r="A9189" s="7"/>
      <c r="B9189" s="8"/>
      <c r="C9189" s="8"/>
      <c r="D9189" s="8"/>
      <c r="E9189" s="8"/>
      <c r="F9189" s="8"/>
      <c r="G9189" s="8"/>
      <c r="H9189" s="8"/>
      <c r="I9189" s="8"/>
    </row>
    <row r="9190" spans="1:9" ht="14.25" customHeight="1">
      <c r="A9190" s="7"/>
      <c r="B9190" s="8"/>
      <c r="C9190" s="8"/>
      <c r="D9190" s="8"/>
      <c r="E9190" s="8"/>
      <c r="F9190" s="8"/>
      <c r="G9190" s="8"/>
      <c r="H9190" s="8"/>
      <c r="I9190" s="8"/>
    </row>
    <row r="9191" spans="1:9" ht="14.25" customHeight="1">
      <c r="A9191" s="7"/>
      <c r="B9191" s="8"/>
      <c r="C9191" s="8"/>
      <c r="D9191" s="8"/>
      <c r="E9191" s="8"/>
      <c r="F9191" s="8"/>
      <c r="G9191" s="8"/>
      <c r="H9191" s="8"/>
      <c r="I9191" s="8"/>
    </row>
    <row r="9192" spans="1:9" ht="14.25" customHeight="1">
      <c r="A9192" s="7"/>
      <c r="B9192" s="8"/>
      <c r="C9192" s="8"/>
      <c r="D9192" s="8"/>
      <c r="E9192" s="8"/>
      <c r="F9192" s="8"/>
      <c r="G9192" s="8"/>
      <c r="H9192" s="8"/>
      <c r="I9192" s="8"/>
    </row>
    <row r="9193" spans="1:9" ht="14.25" customHeight="1">
      <c r="A9193" s="7"/>
      <c r="B9193" s="8"/>
      <c r="C9193" s="8"/>
      <c r="D9193" s="8"/>
      <c r="E9193" s="8"/>
      <c r="F9193" s="8"/>
      <c r="G9193" s="8"/>
      <c r="H9193" s="8"/>
      <c r="I9193" s="8"/>
    </row>
    <row r="9194" spans="1:9" ht="14.25" customHeight="1">
      <c r="A9194" s="7"/>
      <c r="B9194" s="8"/>
      <c r="C9194" s="8"/>
      <c r="D9194" s="8"/>
      <c r="E9194" s="8"/>
      <c r="F9194" s="8"/>
      <c r="G9194" s="8"/>
      <c r="H9194" s="8"/>
      <c r="I9194" s="8"/>
    </row>
    <row r="9195" spans="1:9" ht="14.25" customHeight="1">
      <c r="A9195" s="7"/>
      <c r="B9195" s="8"/>
      <c r="C9195" s="8"/>
      <c r="D9195" s="8"/>
      <c r="E9195" s="8"/>
      <c r="F9195" s="8"/>
      <c r="G9195" s="8"/>
      <c r="H9195" s="8"/>
      <c r="I9195" s="8"/>
    </row>
    <row r="9196" spans="1:9" ht="14.25" customHeight="1">
      <c r="A9196" s="7"/>
      <c r="B9196" s="8"/>
      <c r="C9196" s="8"/>
      <c r="D9196" s="8"/>
      <c r="E9196" s="8"/>
      <c r="F9196" s="8"/>
      <c r="G9196" s="8"/>
      <c r="H9196" s="8"/>
      <c r="I9196" s="8"/>
    </row>
    <row r="9197" spans="1:9" ht="14.25" customHeight="1">
      <c r="A9197" s="7"/>
      <c r="B9197" s="8"/>
      <c r="C9197" s="8"/>
      <c r="D9197" s="8"/>
      <c r="E9197" s="8"/>
      <c r="F9197" s="8"/>
      <c r="G9197" s="8"/>
      <c r="H9197" s="8"/>
      <c r="I9197" s="8"/>
    </row>
    <row r="9198" spans="1:9" ht="14.25" customHeight="1">
      <c r="A9198" s="7"/>
      <c r="B9198" s="8"/>
      <c r="C9198" s="8"/>
      <c r="D9198" s="8"/>
      <c r="E9198" s="8"/>
      <c r="F9198" s="8"/>
      <c r="G9198" s="8"/>
      <c r="H9198" s="8"/>
      <c r="I9198" s="8"/>
    </row>
    <row r="9199" spans="1:9" ht="14.25" customHeight="1">
      <c r="A9199" s="7"/>
      <c r="B9199" s="8"/>
      <c r="C9199" s="8"/>
      <c r="D9199" s="8"/>
      <c r="E9199" s="8"/>
      <c r="F9199" s="8"/>
      <c r="G9199" s="8"/>
      <c r="H9199" s="8"/>
      <c r="I9199" s="8"/>
    </row>
    <row r="9200" spans="1:9" ht="14.25" customHeight="1">
      <c r="A9200" s="7"/>
      <c r="B9200" s="8"/>
      <c r="C9200" s="8"/>
      <c r="D9200" s="8"/>
      <c r="E9200" s="8"/>
      <c r="F9200" s="8"/>
      <c r="G9200" s="8"/>
      <c r="H9200" s="8"/>
      <c r="I9200" s="8"/>
    </row>
    <row r="9201" spans="1:9" ht="14.25" customHeight="1">
      <c r="A9201" s="7"/>
      <c r="B9201" s="8"/>
      <c r="C9201" s="8"/>
      <c r="D9201" s="8"/>
      <c r="E9201" s="8"/>
      <c r="F9201" s="8"/>
      <c r="G9201" s="8"/>
      <c r="H9201" s="8"/>
      <c r="I9201" s="8"/>
    </row>
    <row r="9202" spans="1:9" ht="14.25" customHeight="1">
      <c r="A9202" s="7"/>
      <c r="B9202" s="8"/>
      <c r="C9202" s="8"/>
      <c r="D9202" s="8"/>
      <c r="E9202" s="8"/>
      <c r="F9202" s="8"/>
      <c r="G9202" s="8"/>
      <c r="H9202" s="8"/>
      <c r="I9202" s="8"/>
    </row>
    <row r="9203" spans="1:9" ht="14.25" customHeight="1">
      <c r="A9203" s="7"/>
      <c r="B9203" s="8"/>
      <c r="C9203" s="8"/>
      <c r="D9203" s="8"/>
      <c r="E9203" s="8"/>
      <c r="F9203" s="8"/>
      <c r="G9203" s="8"/>
      <c r="H9203" s="8"/>
      <c r="I9203" s="8"/>
    </row>
    <row r="9204" spans="1:9" ht="14.25" customHeight="1">
      <c r="A9204" s="7"/>
      <c r="B9204" s="8"/>
      <c r="C9204" s="8"/>
      <c r="D9204" s="8"/>
      <c r="E9204" s="8"/>
      <c r="F9204" s="8"/>
      <c r="G9204" s="8"/>
      <c r="H9204" s="8"/>
      <c r="I9204" s="8"/>
    </row>
    <row r="9205" spans="1:9" ht="14.25" customHeight="1">
      <c r="A9205" s="7"/>
      <c r="B9205" s="8"/>
      <c r="C9205" s="8"/>
      <c r="D9205" s="8"/>
      <c r="E9205" s="8"/>
      <c r="F9205" s="8"/>
      <c r="G9205" s="8"/>
      <c r="H9205" s="8"/>
      <c r="I9205" s="8"/>
    </row>
    <row r="9206" spans="1:9" ht="14.25" customHeight="1">
      <c r="A9206" s="7"/>
      <c r="B9206" s="8"/>
      <c r="C9206" s="8"/>
      <c r="D9206" s="8"/>
      <c r="E9206" s="8"/>
      <c r="F9206" s="8"/>
      <c r="G9206" s="8"/>
      <c r="H9206" s="8"/>
      <c r="I9206" s="8"/>
    </row>
    <row r="9207" spans="1:9" ht="14.25" customHeight="1">
      <c r="A9207" s="7"/>
      <c r="B9207" s="8"/>
      <c r="C9207" s="8"/>
      <c r="D9207" s="8"/>
      <c r="E9207" s="8"/>
      <c r="F9207" s="8"/>
      <c r="G9207" s="8"/>
      <c r="H9207" s="8"/>
      <c r="I9207" s="8"/>
    </row>
    <row r="9208" spans="1:9" ht="14.25" customHeight="1">
      <c r="A9208" s="7"/>
      <c r="B9208" s="8"/>
      <c r="C9208" s="8"/>
      <c r="D9208" s="8"/>
      <c r="E9208" s="8"/>
      <c r="F9208" s="8"/>
      <c r="G9208" s="8"/>
      <c r="H9208" s="8"/>
      <c r="I9208" s="8"/>
    </row>
    <row r="9209" spans="1:9" ht="14.25" customHeight="1">
      <c r="A9209" s="7"/>
      <c r="B9209" s="8"/>
      <c r="C9209" s="8"/>
      <c r="D9209" s="8"/>
      <c r="E9209" s="8"/>
      <c r="F9209" s="8"/>
      <c r="G9209" s="8"/>
      <c r="H9209" s="8"/>
      <c r="I9209" s="8"/>
    </row>
    <row r="9210" spans="1:9" ht="14.25" customHeight="1">
      <c r="A9210" s="7"/>
      <c r="B9210" s="8"/>
      <c r="C9210" s="8"/>
      <c r="D9210" s="8"/>
      <c r="E9210" s="8"/>
      <c r="F9210" s="8"/>
      <c r="G9210" s="8"/>
      <c r="H9210" s="8"/>
      <c r="I9210" s="8"/>
    </row>
    <row r="9211" spans="1:9" ht="14.25" customHeight="1">
      <c r="A9211" s="7"/>
      <c r="B9211" s="8"/>
      <c r="C9211" s="8"/>
      <c r="D9211" s="8"/>
      <c r="E9211" s="8"/>
      <c r="F9211" s="8"/>
      <c r="G9211" s="8"/>
      <c r="H9211" s="8"/>
      <c r="I9211" s="8"/>
    </row>
    <row r="9212" spans="1:9" ht="14.25" customHeight="1">
      <c r="A9212" s="7"/>
      <c r="B9212" s="8"/>
      <c r="C9212" s="8"/>
      <c r="D9212" s="8"/>
      <c r="E9212" s="8"/>
      <c r="F9212" s="8"/>
      <c r="G9212" s="8"/>
      <c r="H9212" s="8"/>
      <c r="I9212" s="8"/>
    </row>
    <row r="9213" spans="1:9" ht="14.25" customHeight="1">
      <c r="A9213" s="7"/>
      <c r="B9213" s="8"/>
      <c r="C9213" s="8"/>
      <c r="D9213" s="8"/>
      <c r="E9213" s="8"/>
      <c r="F9213" s="8"/>
      <c r="G9213" s="8"/>
      <c r="H9213" s="8"/>
      <c r="I9213" s="8"/>
    </row>
    <row r="9214" spans="1:9" ht="14.25" customHeight="1">
      <c r="A9214" s="7"/>
      <c r="B9214" s="8"/>
      <c r="C9214" s="8"/>
      <c r="D9214" s="8"/>
      <c r="E9214" s="8"/>
      <c r="F9214" s="8"/>
      <c r="G9214" s="8"/>
      <c r="H9214" s="8"/>
      <c r="I9214" s="8"/>
    </row>
    <row r="9215" spans="1:9" ht="14.25" customHeight="1">
      <c r="A9215" s="7"/>
      <c r="B9215" s="8"/>
      <c r="C9215" s="8"/>
      <c r="D9215" s="8"/>
      <c r="E9215" s="8"/>
      <c r="F9215" s="8"/>
      <c r="G9215" s="8"/>
      <c r="H9215" s="8"/>
      <c r="I9215" s="8"/>
    </row>
    <row r="9216" spans="1:9" ht="14.25" customHeight="1">
      <c r="A9216" s="7"/>
      <c r="B9216" s="8"/>
      <c r="C9216" s="8"/>
      <c r="D9216" s="8"/>
      <c r="E9216" s="8"/>
      <c r="F9216" s="8"/>
      <c r="G9216" s="8"/>
      <c r="H9216" s="8"/>
      <c r="I9216" s="8"/>
    </row>
    <row r="9217" spans="1:9" ht="14.25" customHeight="1">
      <c r="A9217" s="7"/>
      <c r="B9217" s="8"/>
      <c r="C9217" s="8"/>
      <c r="D9217" s="8"/>
      <c r="E9217" s="8"/>
      <c r="F9217" s="8"/>
      <c r="G9217" s="8"/>
      <c r="H9217" s="8"/>
      <c r="I9217" s="8"/>
    </row>
    <row r="9218" spans="1:9" ht="14.25" customHeight="1">
      <c r="A9218" s="7"/>
      <c r="B9218" s="8"/>
      <c r="C9218" s="8"/>
      <c r="D9218" s="8"/>
      <c r="E9218" s="8"/>
      <c r="F9218" s="8"/>
      <c r="G9218" s="8"/>
      <c r="H9218" s="8"/>
      <c r="I9218" s="8"/>
    </row>
    <row r="9219" spans="1:9" ht="14.25" customHeight="1">
      <c r="A9219" s="7"/>
      <c r="B9219" s="8"/>
      <c r="C9219" s="8"/>
      <c r="D9219" s="8"/>
      <c r="E9219" s="8"/>
      <c r="F9219" s="8"/>
      <c r="G9219" s="8"/>
      <c r="H9219" s="8"/>
      <c r="I9219" s="8"/>
    </row>
    <row r="9220" spans="1:9" ht="14.25" customHeight="1">
      <c r="A9220" s="7"/>
      <c r="B9220" s="8"/>
      <c r="C9220" s="8"/>
      <c r="D9220" s="8"/>
      <c r="E9220" s="8"/>
      <c r="F9220" s="8"/>
      <c r="G9220" s="8"/>
      <c r="H9220" s="8"/>
      <c r="I9220" s="8"/>
    </row>
    <row r="9221" spans="1:9" ht="14.25" customHeight="1">
      <c r="A9221" s="7"/>
      <c r="B9221" s="8"/>
      <c r="C9221" s="8"/>
      <c r="D9221" s="8"/>
      <c r="E9221" s="8"/>
      <c r="F9221" s="8"/>
      <c r="G9221" s="8"/>
      <c r="H9221" s="8"/>
      <c r="I9221" s="8"/>
    </row>
    <row r="9222" spans="1:9" ht="14.25" customHeight="1">
      <c r="A9222" s="7"/>
      <c r="B9222" s="8"/>
      <c r="C9222" s="8"/>
      <c r="D9222" s="8"/>
      <c r="E9222" s="8"/>
      <c r="F9222" s="8"/>
      <c r="G9222" s="8"/>
      <c r="H9222" s="8"/>
      <c r="I9222" s="8"/>
    </row>
    <row r="9223" spans="1:9" ht="14.25" customHeight="1">
      <c r="A9223" s="7"/>
      <c r="B9223" s="8"/>
      <c r="C9223" s="8"/>
      <c r="D9223" s="8"/>
      <c r="E9223" s="8"/>
      <c r="F9223" s="8"/>
      <c r="G9223" s="8"/>
      <c r="H9223" s="8"/>
      <c r="I9223" s="8"/>
    </row>
    <row r="9224" spans="1:9" ht="14.25" customHeight="1">
      <c r="A9224" s="7"/>
      <c r="B9224" s="8"/>
      <c r="C9224" s="8"/>
      <c r="D9224" s="8"/>
      <c r="E9224" s="8"/>
      <c r="F9224" s="8"/>
      <c r="G9224" s="8"/>
      <c r="H9224" s="8"/>
      <c r="I9224" s="8"/>
    </row>
    <row r="9225" spans="1:9" ht="14.25" customHeight="1">
      <c r="A9225" s="7"/>
      <c r="B9225" s="8"/>
      <c r="C9225" s="8"/>
      <c r="D9225" s="8"/>
      <c r="E9225" s="8"/>
      <c r="F9225" s="8"/>
      <c r="G9225" s="8"/>
      <c r="H9225" s="8"/>
      <c r="I9225" s="8"/>
    </row>
    <row r="9226" spans="1:9" ht="14.25" customHeight="1">
      <c r="A9226" s="7"/>
      <c r="B9226" s="8"/>
      <c r="C9226" s="8"/>
      <c r="D9226" s="8"/>
      <c r="E9226" s="8"/>
      <c r="F9226" s="8"/>
      <c r="G9226" s="8"/>
      <c r="H9226" s="8"/>
      <c r="I9226" s="8"/>
    </row>
    <row r="9227" spans="1:9" ht="14.25" customHeight="1">
      <c r="A9227" s="7"/>
      <c r="B9227" s="8"/>
      <c r="C9227" s="8"/>
      <c r="D9227" s="8"/>
      <c r="E9227" s="8"/>
      <c r="F9227" s="8"/>
      <c r="G9227" s="8"/>
      <c r="H9227" s="8"/>
      <c r="I9227" s="8"/>
    </row>
    <row r="9228" spans="1:9" ht="14.25" customHeight="1">
      <c r="A9228" s="7"/>
      <c r="B9228" s="8"/>
      <c r="C9228" s="8"/>
      <c r="D9228" s="8"/>
      <c r="E9228" s="8"/>
      <c r="F9228" s="8"/>
      <c r="G9228" s="8"/>
      <c r="H9228" s="8"/>
      <c r="I9228" s="8"/>
    </row>
    <row r="9229" spans="1:9" ht="14.25" customHeight="1">
      <c r="A9229" s="7"/>
      <c r="B9229" s="8"/>
      <c r="C9229" s="8"/>
      <c r="D9229" s="8"/>
      <c r="E9229" s="8"/>
      <c r="F9229" s="8"/>
      <c r="G9229" s="8"/>
      <c r="H9229" s="8"/>
      <c r="I9229" s="8"/>
    </row>
    <row r="9230" spans="1:9" ht="14.25" customHeight="1">
      <c r="A9230" s="7"/>
      <c r="B9230" s="8"/>
      <c r="C9230" s="8"/>
      <c r="D9230" s="8"/>
      <c r="E9230" s="8"/>
      <c r="F9230" s="8"/>
      <c r="G9230" s="8"/>
      <c r="H9230" s="8"/>
      <c r="I9230" s="8"/>
    </row>
    <row r="9231" spans="1:9" ht="14.25" customHeight="1">
      <c r="A9231" s="7"/>
      <c r="B9231" s="8"/>
      <c r="C9231" s="8"/>
      <c r="D9231" s="8"/>
      <c r="E9231" s="8"/>
      <c r="F9231" s="8"/>
      <c r="G9231" s="8"/>
      <c r="H9231" s="8"/>
      <c r="I9231" s="8"/>
    </row>
    <row r="9232" spans="1:9" ht="14.25" customHeight="1">
      <c r="A9232" s="7"/>
      <c r="B9232" s="8"/>
      <c r="C9232" s="8"/>
      <c r="D9232" s="8"/>
      <c r="E9232" s="8"/>
      <c r="F9232" s="8"/>
      <c r="G9232" s="8"/>
      <c r="H9232" s="8"/>
      <c r="I9232" s="8"/>
    </row>
    <row r="9233" spans="1:9" ht="14.25" customHeight="1">
      <c r="A9233" s="7"/>
      <c r="B9233" s="8"/>
      <c r="C9233" s="8"/>
      <c r="D9233" s="8"/>
      <c r="E9233" s="8"/>
      <c r="F9233" s="8"/>
      <c r="G9233" s="8"/>
      <c r="H9233" s="8"/>
      <c r="I9233" s="8"/>
    </row>
    <row r="9234" spans="1:9" ht="14.25" customHeight="1">
      <c r="A9234" s="7"/>
      <c r="B9234" s="8"/>
      <c r="C9234" s="8"/>
      <c r="D9234" s="8"/>
      <c r="E9234" s="8"/>
      <c r="F9234" s="8"/>
      <c r="G9234" s="8"/>
      <c r="H9234" s="8"/>
      <c r="I9234" s="8"/>
    </row>
    <row r="9235" spans="1:9" ht="14.25" customHeight="1">
      <c r="A9235" s="7"/>
      <c r="B9235" s="8"/>
      <c r="C9235" s="8"/>
      <c r="D9235" s="8"/>
      <c r="E9235" s="8"/>
      <c r="F9235" s="8"/>
      <c r="G9235" s="8"/>
      <c r="H9235" s="8"/>
      <c r="I9235" s="8"/>
    </row>
    <row r="9236" spans="1:9" ht="14.25" customHeight="1">
      <c r="A9236" s="7"/>
      <c r="B9236" s="8"/>
      <c r="C9236" s="8"/>
      <c r="D9236" s="8"/>
      <c r="E9236" s="8"/>
      <c r="F9236" s="8"/>
      <c r="G9236" s="8"/>
      <c r="H9236" s="8"/>
      <c r="I9236" s="8"/>
    </row>
    <row r="9237" spans="1:9" ht="14.25" customHeight="1">
      <c r="A9237" s="7"/>
      <c r="B9237" s="8"/>
      <c r="C9237" s="8"/>
      <c r="D9237" s="8"/>
      <c r="E9237" s="8"/>
      <c r="F9237" s="8"/>
      <c r="G9237" s="8"/>
      <c r="H9237" s="8"/>
      <c r="I9237" s="8"/>
    </row>
    <row r="9238" spans="1:9" ht="14.25" customHeight="1">
      <c r="A9238" s="7"/>
      <c r="B9238" s="8"/>
      <c r="C9238" s="8"/>
      <c r="D9238" s="8"/>
      <c r="E9238" s="8"/>
      <c r="F9238" s="8"/>
      <c r="G9238" s="8"/>
      <c r="H9238" s="8"/>
      <c r="I9238" s="8"/>
    </row>
    <row r="9239" spans="1:9" ht="14.25" customHeight="1">
      <c r="A9239" s="7"/>
      <c r="B9239" s="8"/>
      <c r="C9239" s="8"/>
      <c r="D9239" s="8"/>
      <c r="E9239" s="8"/>
      <c r="F9239" s="8"/>
      <c r="G9239" s="8"/>
      <c r="H9239" s="8"/>
      <c r="I9239" s="8"/>
    </row>
    <row r="9240" spans="1:9" ht="14.25" customHeight="1">
      <c r="A9240" s="7"/>
      <c r="B9240" s="8"/>
      <c r="C9240" s="8"/>
      <c r="D9240" s="8"/>
      <c r="E9240" s="8"/>
      <c r="F9240" s="8"/>
      <c r="G9240" s="8"/>
      <c r="H9240" s="8"/>
      <c r="I9240" s="8"/>
    </row>
    <row r="9241" spans="1:9" ht="14.25" customHeight="1">
      <c r="A9241" s="7"/>
      <c r="B9241" s="8"/>
      <c r="C9241" s="8"/>
      <c r="D9241" s="8"/>
      <c r="E9241" s="8"/>
      <c r="F9241" s="8"/>
      <c r="G9241" s="8"/>
      <c r="H9241" s="8"/>
      <c r="I9241" s="8"/>
    </row>
    <row r="9242" spans="1:9" ht="14.25" customHeight="1">
      <c r="A9242" s="7"/>
      <c r="B9242" s="8"/>
      <c r="C9242" s="8"/>
      <c r="D9242" s="8"/>
      <c r="E9242" s="8"/>
      <c r="F9242" s="8"/>
      <c r="G9242" s="8"/>
      <c r="H9242" s="8"/>
      <c r="I9242" s="8"/>
    </row>
    <row r="9243" spans="1:9" ht="14.25" customHeight="1">
      <c r="A9243" s="7"/>
      <c r="B9243" s="8"/>
      <c r="C9243" s="8"/>
      <c r="D9243" s="8"/>
      <c r="E9243" s="8"/>
      <c r="F9243" s="8"/>
      <c r="G9243" s="8"/>
      <c r="H9243" s="8"/>
      <c r="I9243" s="8"/>
    </row>
    <row r="9244" spans="1:9" ht="14.25" customHeight="1">
      <c r="A9244" s="7"/>
      <c r="B9244" s="8"/>
      <c r="C9244" s="8"/>
      <c r="D9244" s="8"/>
      <c r="E9244" s="8"/>
      <c r="F9244" s="8"/>
      <c r="G9244" s="8"/>
      <c r="H9244" s="8"/>
      <c r="I9244" s="8"/>
    </row>
    <row r="9245" spans="1:9" ht="14.25" customHeight="1">
      <c r="A9245" s="7"/>
      <c r="B9245" s="8"/>
      <c r="C9245" s="8"/>
      <c r="D9245" s="8"/>
      <c r="E9245" s="8"/>
      <c r="F9245" s="8"/>
      <c r="G9245" s="8"/>
      <c r="H9245" s="8"/>
      <c r="I9245" s="8"/>
    </row>
    <row r="9246" spans="1:9" ht="14.25" customHeight="1">
      <c r="A9246" s="7"/>
      <c r="B9246" s="8"/>
      <c r="C9246" s="8"/>
      <c r="D9246" s="8"/>
      <c r="E9246" s="8"/>
      <c r="F9246" s="8"/>
      <c r="G9246" s="8"/>
      <c r="H9246" s="8"/>
      <c r="I9246" s="8"/>
    </row>
    <row r="9247" spans="1:9" ht="14.25" customHeight="1">
      <c r="A9247" s="7"/>
      <c r="B9247" s="8"/>
      <c r="C9247" s="8"/>
      <c r="D9247" s="8"/>
      <c r="E9247" s="8"/>
      <c r="F9247" s="8"/>
      <c r="G9247" s="8"/>
      <c r="H9247" s="8"/>
      <c r="I9247" s="8"/>
    </row>
    <row r="9248" spans="1:9" ht="14.25" customHeight="1">
      <c r="A9248" s="7"/>
      <c r="B9248" s="8"/>
      <c r="C9248" s="8"/>
      <c r="D9248" s="8"/>
      <c r="E9248" s="8"/>
      <c r="F9248" s="8"/>
      <c r="G9248" s="8"/>
      <c r="H9248" s="8"/>
      <c r="I9248" s="8"/>
    </row>
    <row r="9249" spans="1:9" ht="14.25" customHeight="1">
      <c r="A9249" s="7"/>
      <c r="B9249" s="8"/>
      <c r="C9249" s="8"/>
      <c r="D9249" s="8"/>
      <c r="E9249" s="8"/>
      <c r="F9249" s="8"/>
      <c r="G9249" s="8"/>
      <c r="H9249" s="8"/>
      <c r="I9249" s="8"/>
    </row>
    <row r="9250" spans="1:9" ht="14.25" customHeight="1">
      <c r="A9250" s="7"/>
      <c r="B9250" s="8"/>
      <c r="C9250" s="8"/>
      <c r="D9250" s="8"/>
      <c r="E9250" s="8"/>
      <c r="F9250" s="8"/>
      <c r="G9250" s="8"/>
      <c r="H9250" s="8"/>
      <c r="I9250" s="8"/>
    </row>
    <row r="9251" spans="1:9" ht="14.25" customHeight="1">
      <c r="A9251" s="7"/>
      <c r="B9251" s="8"/>
      <c r="C9251" s="8"/>
      <c r="D9251" s="8"/>
      <c r="E9251" s="8"/>
      <c r="F9251" s="8"/>
      <c r="G9251" s="8"/>
      <c r="H9251" s="8"/>
      <c r="I9251" s="8"/>
    </row>
    <row r="9252" spans="1:9" ht="14.25" customHeight="1">
      <c r="A9252" s="7"/>
      <c r="B9252" s="8"/>
      <c r="C9252" s="8"/>
      <c r="D9252" s="8"/>
      <c r="E9252" s="8"/>
      <c r="F9252" s="8"/>
      <c r="G9252" s="8"/>
      <c r="H9252" s="8"/>
      <c r="I9252" s="8"/>
    </row>
    <row r="9253" spans="1:9" ht="14.25" customHeight="1">
      <c r="A9253" s="7"/>
      <c r="B9253" s="8"/>
      <c r="C9253" s="8"/>
      <c r="D9253" s="8"/>
      <c r="E9253" s="8"/>
      <c r="F9253" s="8"/>
      <c r="G9253" s="8"/>
      <c r="H9253" s="8"/>
      <c r="I9253" s="8"/>
    </row>
    <row r="9254" spans="1:9" ht="14.25" customHeight="1">
      <c r="A9254" s="7"/>
      <c r="B9254" s="8"/>
      <c r="C9254" s="8"/>
      <c r="D9254" s="8"/>
      <c r="E9254" s="8"/>
      <c r="F9254" s="8"/>
      <c r="G9254" s="8"/>
      <c r="H9254" s="8"/>
      <c r="I9254" s="8"/>
    </row>
    <row r="9255" spans="1:9" ht="14.25" customHeight="1">
      <c r="A9255" s="7"/>
      <c r="B9255" s="8"/>
      <c r="C9255" s="8"/>
      <c r="D9255" s="8"/>
      <c r="E9255" s="8"/>
      <c r="F9255" s="8"/>
      <c r="G9255" s="8"/>
      <c r="H9255" s="8"/>
      <c r="I9255" s="8"/>
    </row>
    <row r="9256" spans="1:9" ht="14.25" customHeight="1">
      <c r="A9256" s="7"/>
      <c r="B9256" s="8"/>
      <c r="C9256" s="8"/>
      <c r="D9256" s="8"/>
      <c r="E9256" s="8"/>
      <c r="F9256" s="8"/>
      <c r="G9256" s="8"/>
      <c r="H9256" s="8"/>
      <c r="I9256" s="8"/>
    </row>
    <row r="9257" spans="1:9" ht="14.25" customHeight="1">
      <c r="A9257" s="7"/>
      <c r="B9257" s="8"/>
      <c r="C9257" s="8"/>
      <c r="D9257" s="8"/>
      <c r="E9257" s="8"/>
      <c r="F9257" s="8"/>
      <c r="G9257" s="8"/>
      <c r="H9257" s="8"/>
      <c r="I9257" s="8"/>
    </row>
    <row r="9258" spans="1:9" ht="14.25" customHeight="1">
      <c r="A9258" s="7"/>
      <c r="B9258" s="8"/>
      <c r="C9258" s="8"/>
      <c r="D9258" s="8"/>
      <c r="E9258" s="8"/>
      <c r="F9258" s="8"/>
      <c r="G9258" s="8"/>
      <c r="H9258" s="8"/>
      <c r="I9258" s="8"/>
    </row>
    <row r="9259" spans="1:9" ht="14.25" customHeight="1">
      <c r="A9259" s="7"/>
      <c r="B9259" s="8"/>
      <c r="C9259" s="8"/>
      <c r="D9259" s="8"/>
      <c r="E9259" s="8"/>
      <c r="F9259" s="8"/>
      <c r="G9259" s="8"/>
      <c r="H9259" s="8"/>
      <c r="I9259" s="8"/>
    </row>
    <row r="9260" spans="1:9" ht="14.25" customHeight="1">
      <c r="A9260" s="7"/>
      <c r="B9260" s="8"/>
      <c r="C9260" s="8"/>
      <c r="D9260" s="8"/>
      <c r="E9260" s="8"/>
      <c r="F9260" s="8"/>
      <c r="G9260" s="8"/>
      <c r="H9260" s="8"/>
      <c r="I9260" s="8"/>
    </row>
    <row r="9261" spans="1:9" ht="14.25" customHeight="1">
      <c r="A9261" s="7"/>
      <c r="B9261" s="8"/>
      <c r="C9261" s="8"/>
      <c r="D9261" s="8"/>
      <c r="E9261" s="8"/>
      <c r="F9261" s="8"/>
      <c r="G9261" s="8"/>
      <c r="H9261" s="8"/>
      <c r="I9261" s="8"/>
    </row>
    <row r="9262" spans="1:9" ht="14.25" customHeight="1">
      <c r="A9262" s="7"/>
      <c r="B9262" s="8"/>
      <c r="C9262" s="8"/>
      <c r="D9262" s="8"/>
      <c r="E9262" s="8"/>
      <c r="F9262" s="8"/>
      <c r="G9262" s="8"/>
      <c r="H9262" s="8"/>
      <c r="I9262" s="8"/>
    </row>
    <row r="9263" spans="1:9" ht="14.25" customHeight="1">
      <c r="A9263" s="7"/>
      <c r="B9263" s="8"/>
      <c r="C9263" s="8"/>
      <c r="D9263" s="8"/>
      <c r="E9263" s="8"/>
      <c r="F9263" s="8"/>
      <c r="G9263" s="8"/>
      <c r="H9263" s="8"/>
      <c r="I9263" s="8"/>
    </row>
    <row r="9264" spans="1:9" ht="14.25" customHeight="1">
      <c r="A9264" s="7"/>
      <c r="B9264" s="8"/>
      <c r="C9264" s="8"/>
      <c r="D9264" s="8"/>
      <c r="E9264" s="8"/>
      <c r="F9264" s="8"/>
      <c r="G9264" s="8"/>
      <c r="H9264" s="8"/>
      <c r="I9264" s="8"/>
    </row>
    <row r="9265" spans="1:9" ht="14.25" customHeight="1">
      <c r="A9265" s="7"/>
      <c r="B9265" s="8"/>
      <c r="C9265" s="8"/>
      <c r="D9265" s="8"/>
      <c r="E9265" s="8"/>
      <c r="F9265" s="8"/>
      <c r="G9265" s="8"/>
      <c r="H9265" s="8"/>
      <c r="I9265" s="8"/>
    </row>
    <row r="9266" spans="1:9" ht="14.25" customHeight="1">
      <c r="A9266" s="7"/>
      <c r="B9266" s="8"/>
      <c r="C9266" s="8"/>
      <c r="D9266" s="8"/>
      <c r="E9266" s="8"/>
      <c r="F9266" s="8"/>
      <c r="G9266" s="8"/>
      <c r="H9266" s="8"/>
      <c r="I9266" s="8"/>
    </row>
    <row r="9267" spans="1:9" ht="14.25" customHeight="1">
      <c r="A9267" s="7"/>
      <c r="B9267" s="8"/>
      <c r="C9267" s="8"/>
      <c r="D9267" s="8"/>
      <c r="E9267" s="8"/>
      <c r="F9267" s="8"/>
      <c r="G9267" s="8"/>
      <c r="H9267" s="8"/>
      <c r="I9267" s="8"/>
    </row>
    <row r="9268" spans="1:9" ht="14.25" customHeight="1">
      <c r="A9268" s="7"/>
      <c r="B9268" s="8"/>
      <c r="C9268" s="8"/>
      <c r="D9268" s="8"/>
      <c r="E9268" s="8"/>
      <c r="F9268" s="8"/>
      <c r="G9268" s="8"/>
      <c r="H9268" s="8"/>
      <c r="I9268" s="8"/>
    </row>
    <row r="9269" spans="1:9" ht="14.25" customHeight="1">
      <c r="A9269" s="7"/>
      <c r="B9269" s="8"/>
      <c r="C9269" s="8"/>
      <c r="D9269" s="8"/>
      <c r="E9269" s="8"/>
      <c r="F9269" s="8"/>
      <c r="G9269" s="8"/>
      <c r="H9269" s="8"/>
      <c r="I9269" s="8"/>
    </row>
    <row r="9270" spans="1:9" ht="14.25" customHeight="1">
      <c r="A9270" s="7"/>
      <c r="B9270" s="8"/>
      <c r="C9270" s="8"/>
      <c r="D9270" s="8"/>
      <c r="E9270" s="8"/>
      <c r="F9270" s="8"/>
      <c r="G9270" s="8"/>
      <c r="H9270" s="8"/>
      <c r="I9270" s="8"/>
    </row>
    <row r="9271" spans="1:9" ht="14.25" customHeight="1">
      <c r="A9271" s="7"/>
      <c r="B9271" s="8"/>
      <c r="C9271" s="8"/>
      <c r="D9271" s="8"/>
      <c r="E9271" s="8"/>
      <c r="F9271" s="8"/>
      <c r="G9271" s="8"/>
      <c r="H9271" s="8"/>
      <c r="I9271" s="8"/>
    </row>
    <row r="9272" spans="1:9" ht="14.25" customHeight="1">
      <c r="A9272" s="7"/>
      <c r="B9272" s="8"/>
      <c r="C9272" s="8"/>
      <c r="D9272" s="8"/>
      <c r="E9272" s="8"/>
      <c r="F9272" s="8"/>
      <c r="G9272" s="8"/>
      <c r="H9272" s="8"/>
      <c r="I9272" s="8"/>
    </row>
    <row r="9273" spans="1:9" ht="14.25" customHeight="1">
      <c r="A9273" s="7"/>
      <c r="B9273" s="8"/>
      <c r="C9273" s="8"/>
      <c r="D9273" s="8"/>
      <c r="E9273" s="8"/>
      <c r="F9273" s="8"/>
      <c r="G9273" s="8"/>
      <c r="H9273" s="8"/>
      <c r="I9273" s="8"/>
    </row>
    <row r="9274" spans="1:9" ht="14.25" customHeight="1">
      <c r="A9274" s="7"/>
      <c r="B9274" s="8"/>
      <c r="C9274" s="8"/>
      <c r="D9274" s="8"/>
      <c r="E9274" s="8"/>
      <c r="F9274" s="8"/>
      <c r="G9274" s="8"/>
      <c r="H9274" s="8"/>
      <c r="I9274" s="8"/>
    </row>
    <row r="9275" spans="1:9" ht="14.25" customHeight="1">
      <c r="A9275" s="7"/>
      <c r="B9275" s="8"/>
      <c r="C9275" s="8"/>
      <c r="D9275" s="8"/>
      <c r="E9275" s="8"/>
      <c r="F9275" s="8"/>
      <c r="G9275" s="8"/>
      <c r="H9275" s="8"/>
      <c r="I9275" s="8"/>
    </row>
    <row r="9276" spans="1:9" ht="14.25" customHeight="1">
      <c r="A9276" s="7"/>
      <c r="B9276" s="8"/>
      <c r="C9276" s="8"/>
      <c r="D9276" s="8"/>
      <c r="E9276" s="8"/>
      <c r="F9276" s="8"/>
      <c r="G9276" s="8"/>
      <c r="H9276" s="8"/>
      <c r="I9276" s="8"/>
    </row>
    <row r="9277" spans="1:9" ht="14.25" customHeight="1">
      <c r="A9277" s="7"/>
      <c r="B9277" s="8"/>
      <c r="C9277" s="8"/>
      <c r="D9277" s="8"/>
      <c r="E9277" s="8"/>
      <c r="F9277" s="8"/>
      <c r="G9277" s="8"/>
      <c r="H9277" s="8"/>
      <c r="I9277" s="8"/>
    </row>
    <row r="9278" spans="1:9" ht="14.25" customHeight="1">
      <c r="A9278" s="7"/>
      <c r="B9278" s="8"/>
      <c r="C9278" s="8"/>
      <c r="D9278" s="8"/>
      <c r="E9278" s="8"/>
      <c r="F9278" s="8"/>
      <c r="G9278" s="8"/>
      <c r="H9278" s="8"/>
      <c r="I9278" s="8"/>
    </row>
    <row r="9279" spans="1:9" ht="14.25" customHeight="1">
      <c r="A9279" s="7"/>
      <c r="B9279" s="8"/>
      <c r="C9279" s="8"/>
      <c r="D9279" s="8"/>
      <c r="E9279" s="8"/>
      <c r="F9279" s="8"/>
      <c r="G9279" s="8"/>
      <c r="H9279" s="8"/>
      <c r="I9279" s="8"/>
    </row>
    <row r="9280" spans="1:9" ht="14.25" customHeight="1">
      <c r="A9280" s="7"/>
      <c r="B9280" s="8"/>
      <c r="C9280" s="8"/>
      <c r="D9280" s="8"/>
      <c r="E9280" s="8"/>
      <c r="F9280" s="8"/>
      <c r="G9280" s="8"/>
      <c r="H9280" s="8"/>
      <c r="I9280" s="8"/>
    </row>
    <row r="9281" spans="1:9" ht="14.25" customHeight="1">
      <c r="A9281" s="7"/>
      <c r="B9281" s="8"/>
      <c r="C9281" s="8"/>
      <c r="D9281" s="8"/>
      <c r="E9281" s="8"/>
      <c r="F9281" s="8"/>
      <c r="G9281" s="8"/>
      <c r="H9281" s="8"/>
      <c r="I9281" s="8"/>
    </row>
    <row r="9282" spans="1:9" ht="14.25" customHeight="1">
      <c r="A9282" s="7"/>
      <c r="B9282" s="8"/>
      <c r="C9282" s="8"/>
      <c r="D9282" s="8"/>
      <c r="E9282" s="8"/>
      <c r="F9282" s="8"/>
      <c r="G9282" s="8"/>
      <c r="H9282" s="8"/>
      <c r="I9282" s="8"/>
    </row>
    <row r="9283" spans="1:9" ht="14.25" customHeight="1">
      <c r="A9283" s="7"/>
      <c r="B9283" s="8"/>
      <c r="C9283" s="8"/>
      <c r="D9283" s="8"/>
      <c r="E9283" s="8"/>
      <c r="F9283" s="8"/>
      <c r="G9283" s="8"/>
      <c r="H9283" s="8"/>
      <c r="I9283" s="8"/>
    </row>
    <row r="9284" spans="1:9" ht="14.25" customHeight="1">
      <c r="A9284" s="7"/>
      <c r="B9284" s="8"/>
      <c r="C9284" s="8"/>
      <c r="D9284" s="8"/>
      <c r="E9284" s="8"/>
      <c r="F9284" s="8"/>
      <c r="G9284" s="8"/>
      <c r="H9284" s="8"/>
      <c r="I9284" s="8"/>
    </row>
    <row r="9285" spans="1:9" ht="14.25" customHeight="1">
      <c r="A9285" s="7"/>
      <c r="B9285" s="8"/>
      <c r="C9285" s="8"/>
      <c r="D9285" s="8"/>
      <c r="E9285" s="8"/>
      <c r="F9285" s="8"/>
      <c r="G9285" s="8"/>
      <c r="H9285" s="8"/>
      <c r="I9285" s="8"/>
    </row>
    <row r="9286" spans="1:9" ht="14.25" customHeight="1">
      <c r="A9286" s="7"/>
      <c r="B9286" s="8"/>
      <c r="C9286" s="8"/>
      <c r="D9286" s="8"/>
      <c r="E9286" s="8"/>
      <c r="F9286" s="8"/>
      <c r="G9286" s="8"/>
      <c r="H9286" s="8"/>
      <c r="I9286" s="8"/>
    </row>
    <row r="9287" spans="1:9" ht="14.25" customHeight="1">
      <c r="A9287" s="7"/>
      <c r="B9287" s="8"/>
      <c r="C9287" s="8"/>
      <c r="D9287" s="8"/>
      <c r="E9287" s="8"/>
      <c r="F9287" s="8"/>
      <c r="G9287" s="8"/>
      <c r="H9287" s="8"/>
      <c r="I9287" s="8"/>
    </row>
    <row r="9288" spans="1:9" ht="14.25" customHeight="1">
      <c r="A9288" s="7"/>
      <c r="B9288" s="8"/>
      <c r="C9288" s="8"/>
      <c r="D9288" s="8"/>
      <c r="E9288" s="8"/>
      <c r="F9288" s="8"/>
      <c r="G9288" s="8"/>
      <c r="H9288" s="8"/>
      <c r="I9288" s="8"/>
    </row>
    <row r="9289" spans="1:9" ht="14.25" customHeight="1">
      <c r="A9289" s="7"/>
      <c r="B9289" s="8"/>
      <c r="C9289" s="8"/>
      <c r="D9289" s="8"/>
      <c r="E9289" s="8"/>
      <c r="F9289" s="8"/>
      <c r="G9289" s="8"/>
      <c r="H9289" s="8"/>
      <c r="I9289" s="8"/>
    </row>
    <row r="9290" spans="1:9" ht="14.25" customHeight="1">
      <c r="A9290" s="7"/>
      <c r="B9290" s="8"/>
      <c r="C9290" s="8"/>
      <c r="D9290" s="8"/>
      <c r="E9290" s="8"/>
      <c r="F9290" s="8"/>
      <c r="G9290" s="8"/>
      <c r="H9290" s="8"/>
      <c r="I9290" s="8"/>
    </row>
    <row r="9291" spans="1:9" ht="14.25" customHeight="1">
      <c r="A9291" s="7"/>
      <c r="B9291" s="8"/>
      <c r="C9291" s="8"/>
      <c r="D9291" s="8"/>
      <c r="E9291" s="8"/>
      <c r="F9291" s="8"/>
      <c r="G9291" s="8"/>
      <c r="H9291" s="8"/>
      <c r="I9291" s="8"/>
    </row>
    <row r="9292" spans="1:9" ht="14.25" customHeight="1">
      <c r="A9292" s="7"/>
      <c r="B9292" s="8"/>
      <c r="C9292" s="8"/>
      <c r="D9292" s="8"/>
      <c r="E9292" s="8"/>
      <c r="F9292" s="8"/>
      <c r="G9292" s="8"/>
      <c r="H9292" s="8"/>
      <c r="I9292" s="8"/>
    </row>
    <row r="9293" spans="1:9" ht="14.25" customHeight="1">
      <c r="A9293" s="7"/>
      <c r="B9293" s="8"/>
      <c r="C9293" s="8"/>
      <c r="D9293" s="8"/>
      <c r="E9293" s="8"/>
      <c r="F9293" s="8"/>
      <c r="G9293" s="8"/>
      <c r="H9293" s="8"/>
      <c r="I9293" s="8"/>
    </row>
    <row r="9294" spans="1:9" ht="14.25" customHeight="1">
      <c r="A9294" s="7"/>
      <c r="B9294" s="8"/>
      <c r="C9294" s="8"/>
      <c r="D9294" s="8"/>
      <c r="E9294" s="8"/>
      <c r="F9294" s="8"/>
      <c r="G9294" s="8"/>
      <c r="H9294" s="8"/>
      <c r="I9294" s="8"/>
    </row>
    <row r="9295" spans="1:9" ht="14.25" customHeight="1">
      <c r="A9295" s="7"/>
      <c r="B9295" s="8"/>
      <c r="C9295" s="8"/>
      <c r="D9295" s="8"/>
      <c r="E9295" s="8"/>
      <c r="F9295" s="8"/>
      <c r="G9295" s="8"/>
      <c r="H9295" s="8"/>
      <c r="I9295" s="8"/>
    </row>
    <row r="9296" spans="1:9" ht="14.25" customHeight="1">
      <c r="A9296" s="7"/>
      <c r="B9296" s="8"/>
      <c r="C9296" s="8"/>
      <c r="D9296" s="8"/>
      <c r="E9296" s="8"/>
      <c r="F9296" s="8"/>
      <c r="G9296" s="8"/>
      <c r="H9296" s="8"/>
      <c r="I9296" s="8"/>
    </row>
    <row r="9297" spans="1:9" ht="14.25" customHeight="1">
      <c r="A9297" s="7"/>
      <c r="B9297" s="8"/>
      <c r="C9297" s="8"/>
      <c r="D9297" s="8"/>
      <c r="E9297" s="8"/>
      <c r="F9297" s="8"/>
      <c r="G9297" s="8"/>
      <c r="H9297" s="8"/>
      <c r="I9297" s="8"/>
    </row>
    <row r="9298" spans="1:9" ht="14.25" customHeight="1">
      <c r="A9298" s="7"/>
      <c r="B9298" s="8"/>
      <c r="C9298" s="8"/>
      <c r="D9298" s="8"/>
      <c r="E9298" s="8"/>
      <c r="F9298" s="8"/>
      <c r="G9298" s="8"/>
      <c r="H9298" s="8"/>
      <c r="I9298" s="8"/>
    </row>
    <row r="9299" spans="1:9" ht="14.25" customHeight="1">
      <c r="A9299" s="7"/>
      <c r="B9299" s="8"/>
      <c r="C9299" s="8"/>
      <c r="D9299" s="8"/>
      <c r="E9299" s="8"/>
      <c r="F9299" s="8"/>
      <c r="G9299" s="8"/>
      <c r="H9299" s="8"/>
      <c r="I9299" s="8"/>
    </row>
    <row r="9300" spans="1:9" ht="14.25" customHeight="1">
      <c r="A9300" s="7"/>
      <c r="B9300" s="8"/>
      <c r="C9300" s="8"/>
      <c r="D9300" s="8"/>
      <c r="E9300" s="8"/>
      <c r="F9300" s="8"/>
      <c r="G9300" s="8"/>
      <c r="H9300" s="8"/>
      <c r="I9300" s="8"/>
    </row>
    <row r="9301" spans="1:9" ht="14.25" customHeight="1">
      <c r="A9301" s="7"/>
      <c r="B9301" s="8"/>
      <c r="C9301" s="8"/>
      <c r="D9301" s="8"/>
      <c r="E9301" s="8"/>
      <c r="F9301" s="8"/>
      <c r="G9301" s="8"/>
      <c r="H9301" s="8"/>
      <c r="I9301" s="8"/>
    </row>
    <row r="9302" spans="1:9" ht="14.25" customHeight="1">
      <c r="A9302" s="7"/>
      <c r="B9302" s="8"/>
      <c r="C9302" s="8"/>
      <c r="D9302" s="8"/>
      <c r="E9302" s="8"/>
      <c r="F9302" s="8"/>
      <c r="G9302" s="8"/>
      <c r="H9302" s="8"/>
      <c r="I9302" s="8"/>
    </row>
    <row r="9303" spans="1:9" ht="14.25" customHeight="1">
      <c r="A9303" s="7"/>
      <c r="B9303" s="8"/>
      <c r="C9303" s="8"/>
      <c r="D9303" s="8"/>
      <c r="E9303" s="8"/>
      <c r="F9303" s="8"/>
      <c r="G9303" s="8"/>
      <c r="H9303" s="8"/>
      <c r="I9303" s="8"/>
    </row>
    <row r="9304" spans="1:9" ht="14.25" customHeight="1">
      <c r="A9304" s="7"/>
      <c r="B9304" s="8"/>
      <c r="C9304" s="8"/>
      <c r="D9304" s="8"/>
      <c r="E9304" s="8"/>
      <c r="F9304" s="8"/>
      <c r="G9304" s="8"/>
      <c r="H9304" s="8"/>
      <c r="I9304" s="8"/>
    </row>
    <row r="9305" spans="1:9" ht="14.25" customHeight="1">
      <c r="A9305" s="7"/>
      <c r="B9305" s="8"/>
      <c r="C9305" s="8"/>
      <c r="D9305" s="8"/>
      <c r="E9305" s="8"/>
      <c r="F9305" s="8"/>
      <c r="G9305" s="8"/>
      <c r="H9305" s="8"/>
      <c r="I9305" s="8"/>
    </row>
    <row r="9306" spans="1:9" ht="14.25" customHeight="1">
      <c r="A9306" s="7"/>
      <c r="B9306" s="8"/>
      <c r="C9306" s="8"/>
      <c r="D9306" s="8"/>
      <c r="E9306" s="8"/>
      <c r="F9306" s="8"/>
      <c r="G9306" s="8"/>
      <c r="H9306" s="8"/>
      <c r="I9306" s="8"/>
    </row>
    <row r="9307" spans="1:9" ht="14.25" customHeight="1">
      <c r="A9307" s="7"/>
      <c r="B9307" s="8"/>
      <c r="C9307" s="8"/>
      <c r="D9307" s="8"/>
      <c r="E9307" s="8"/>
      <c r="F9307" s="8"/>
      <c r="G9307" s="8"/>
      <c r="H9307" s="8"/>
      <c r="I9307" s="8"/>
    </row>
    <row r="9308" spans="1:9" ht="14.25" customHeight="1">
      <c r="A9308" s="7"/>
      <c r="B9308" s="8"/>
      <c r="C9308" s="8"/>
      <c r="D9308" s="8"/>
      <c r="E9308" s="8"/>
      <c r="F9308" s="8"/>
      <c r="G9308" s="8"/>
      <c r="H9308" s="8"/>
      <c r="I9308" s="8"/>
    </row>
    <row r="9309" spans="1:9" ht="14.25" customHeight="1">
      <c r="A9309" s="7"/>
      <c r="B9309" s="8"/>
      <c r="C9309" s="8"/>
      <c r="D9309" s="8"/>
      <c r="E9309" s="8"/>
      <c r="F9309" s="8"/>
      <c r="G9309" s="8"/>
      <c r="H9309" s="8"/>
      <c r="I9309" s="8"/>
    </row>
    <row r="9310" spans="1:9" ht="14.25" customHeight="1">
      <c r="A9310" s="7"/>
      <c r="B9310" s="8"/>
      <c r="C9310" s="8"/>
      <c r="D9310" s="8"/>
      <c r="E9310" s="8"/>
      <c r="F9310" s="8"/>
      <c r="G9310" s="8"/>
      <c r="H9310" s="8"/>
      <c r="I9310" s="8"/>
    </row>
    <row r="9311" spans="1:9" ht="14.25" customHeight="1">
      <c r="A9311" s="7"/>
      <c r="B9311" s="8"/>
      <c r="C9311" s="8"/>
      <c r="D9311" s="8"/>
      <c r="E9311" s="8"/>
      <c r="F9311" s="8"/>
      <c r="G9311" s="8"/>
      <c r="H9311" s="8"/>
      <c r="I9311" s="8"/>
    </row>
    <row r="9312" spans="1:9" ht="14.25" customHeight="1">
      <c r="A9312" s="7"/>
      <c r="B9312" s="8"/>
      <c r="C9312" s="8"/>
      <c r="D9312" s="8"/>
      <c r="E9312" s="8"/>
      <c r="F9312" s="8"/>
      <c r="G9312" s="8"/>
      <c r="H9312" s="8"/>
      <c r="I9312" s="8"/>
    </row>
    <row r="9313" spans="1:9" ht="14.25" customHeight="1">
      <c r="A9313" s="7"/>
      <c r="B9313" s="8"/>
      <c r="C9313" s="8"/>
      <c r="D9313" s="8"/>
      <c r="E9313" s="8"/>
      <c r="F9313" s="8"/>
      <c r="G9313" s="8"/>
      <c r="H9313" s="8"/>
      <c r="I9313" s="8"/>
    </row>
    <row r="9314" spans="1:9" ht="14.25" customHeight="1">
      <c r="A9314" s="7"/>
      <c r="B9314" s="8"/>
      <c r="C9314" s="8"/>
      <c r="D9314" s="8"/>
      <c r="E9314" s="8"/>
      <c r="F9314" s="8"/>
      <c r="G9314" s="8"/>
      <c r="H9314" s="8"/>
      <c r="I9314" s="8"/>
    </row>
    <row r="9315" spans="1:9" ht="14.25" customHeight="1">
      <c r="A9315" s="7"/>
      <c r="B9315" s="8"/>
      <c r="C9315" s="8"/>
      <c r="D9315" s="8"/>
      <c r="E9315" s="8"/>
      <c r="F9315" s="8"/>
      <c r="G9315" s="8"/>
      <c r="H9315" s="8"/>
      <c r="I9315" s="8"/>
    </row>
    <row r="9316" spans="1:9" ht="14.25" customHeight="1">
      <c r="A9316" s="7"/>
      <c r="B9316" s="8"/>
      <c r="C9316" s="8"/>
      <c r="D9316" s="8"/>
      <c r="E9316" s="8"/>
      <c r="F9316" s="8"/>
      <c r="G9316" s="8"/>
      <c r="H9316" s="8"/>
      <c r="I9316" s="8"/>
    </row>
    <row r="9317" spans="1:9" ht="14.25" customHeight="1">
      <c r="A9317" s="7"/>
      <c r="B9317" s="8"/>
      <c r="C9317" s="8"/>
      <c r="D9317" s="8"/>
      <c r="E9317" s="8"/>
      <c r="F9317" s="8"/>
      <c r="G9317" s="8"/>
      <c r="H9317" s="8"/>
      <c r="I9317" s="8"/>
    </row>
    <row r="9318" spans="1:9" ht="14.25" customHeight="1">
      <c r="A9318" s="7"/>
      <c r="B9318" s="8"/>
      <c r="C9318" s="8"/>
      <c r="D9318" s="8"/>
      <c r="E9318" s="8"/>
      <c r="F9318" s="8"/>
      <c r="G9318" s="8"/>
      <c r="H9318" s="8"/>
      <c r="I9318" s="8"/>
    </row>
    <row r="9319" spans="1:9" ht="14.25" customHeight="1">
      <c r="A9319" s="7"/>
      <c r="B9319" s="8"/>
      <c r="C9319" s="8"/>
      <c r="D9319" s="8"/>
      <c r="E9319" s="8"/>
      <c r="F9319" s="8"/>
      <c r="G9319" s="8"/>
      <c r="H9319" s="8"/>
      <c r="I9319" s="8"/>
    </row>
    <row r="9320" spans="1:9" ht="14.25" customHeight="1">
      <c r="A9320" s="7"/>
      <c r="B9320" s="8"/>
      <c r="C9320" s="8"/>
      <c r="D9320" s="8"/>
      <c r="E9320" s="8"/>
      <c r="F9320" s="8"/>
      <c r="G9320" s="8"/>
      <c r="H9320" s="8"/>
      <c r="I9320" s="8"/>
    </row>
    <row r="9321" spans="1:9" ht="14.25" customHeight="1">
      <c r="A9321" s="7"/>
      <c r="B9321" s="8"/>
      <c r="C9321" s="8"/>
      <c r="D9321" s="8"/>
      <c r="E9321" s="8"/>
      <c r="F9321" s="8"/>
      <c r="G9321" s="8"/>
      <c r="H9321" s="8"/>
      <c r="I9321" s="8"/>
    </row>
    <row r="9322" spans="1:9" ht="14.25" customHeight="1">
      <c r="A9322" s="7"/>
      <c r="B9322" s="8"/>
      <c r="C9322" s="8"/>
      <c r="D9322" s="8"/>
      <c r="E9322" s="8"/>
      <c r="F9322" s="8"/>
      <c r="G9322" s="8"/>
      <c r="H9322" s="8"/>
      <c r="I9322" s="8"/>
    </row>
    <row r="9323" spans="1:9" ht="14.25" customHeight="1">
      <c r="A9323" s="7"/>
      <c r="B9323" s="8"/>
      <c r="C9323" s="8"/>
      <c r="D9323" s="8"/>
      <c r="E9323" s="8"/>
      <c r="F9323" s="8"/>
      <c r="G9323" s="8"/>
      <c r="H9323" s="8"/>
      <c r="I9323" s="8"/>
    </row>
    <row r="9324" spans="1:9" ht="14.25" customHeight="1">
      <c r="A9324" s="7"/>
      <c r="B9324" s="8"/>
      <c r="C9324" s="8"/>
      <c r="D9324" s="8"/>
      <c r="E9324" s="8"/>
      <c r="F9324" s="8"/>
      <c r="G9324" s="8"/>
      <c r="H9324" s="8"/>
      <c r="I9324" s="8"/>
    </row>
    <row r="9325" spans="1:9" ht="14.25" customHeight="1">
      <c r="A9325" s="7"/>
      <c r="B9325" s="8"/>
      <c r="C9325" s="8"/>
      <c r="D9325" s="8"/>
      <c r="E9325" s="8"/>
      <c r="F9325" s="8"/>
      <c r="G9325" s="8"/>
      <c r="H9325" s="8"/>
      <c r="I9325" s="8"/>
    </row>
    <row r="9326" spans="1:9" ht="14.25" customHeight="1">
      <c r="A9326" s="7"/>
      <c r="B9326" s="8"/>
      <c r="C9326" s="8"/>
      <c r="D9326" s="8"/>
      <c r="E9326" s="8"/>
      <c r="F9326" s="8"/>
      <c r="G9326" s="8"/>
      <c r="H9326" s="8"/>
      <c r="I9326" s="8"/>
    </row>
    <row r="9327" spans="1:9" ht="14.25" customHeight="1">
      <c r="A9327" s="7"/>
      <c r="B9327" s="8"/>
      <c r="C9327" s="8"/>
      <c r="D9327" s="8"/>
      <c r="E9327" s="8"/>
      <c r="F9327" s="8"/>
      <c r="G9327" s="8"/>
      <c r="H9327" s="8"/>
      <c r="I9327" s="8"/>
    </row>
    <row r="9328" spans="1:9" ht="14.25" customHeight="1">
      <c r="A9328" s="7"/>
      <c r="B9328" s="8"/>
      <c r="C9328" s="8"/>
      <c r="D9328" s="8"/>
      <c r="E9328" s="8"/>
      <c r="F9328" s="8"/>
      <c r="G9328" s="8"/>
      <c r="H9328" s="8"/>
      <c r="I9328" s="8"/>
    </row>
    <row r="9329" spans="1:9" ht="14.25" customHeight="1">
      <c r="A9329" s="7"/>
      <c r="B9329" s="8"/>
      <c r="C9329" s="8"/>
      <c r="D9329" s="8"/>
      <c r="E9329" s="8"/>
      <c r="F9329" s="8"/>
      <c r="G9329" s="8"/>
      <c r="H9329" s="8"/>
      <c r="I9329" s="8"/>
    </row>
    <row r="9330" spans="1:9" ht="14.25" customHeight="1">
      <c r="A9330" s="7"/>
      <c r="B9330" s="8"/>
      <c r="C9330" s="8"/>
      <c r="D9330" s="8"/>
      <c r="E9330" s="8"/>
      <c r="F9330" s="8"/>
      <c r="G9330" s="8"/>
      <c r="H9330" s="8"/>
      <c r="I9330" s="8"/>
    </row>
    <row r="9331" spans="1:9" ht="14.25" customHeight="1">
      <c r="A9331" s="7"/>
      <c r="B9331" s="8"/>
      <c r="C9331" s="8"/>
      <c r="D9331" s="8"/>
      <c r="E9331" s="8"/>
      <c r="F9331" s="8"/>
      <c r="G9331" s="8"/>
      <c r="H9331" s="8"/>
      <c r="I9331" s="8"/>
    </row>
    <row r="9332" spans="1:9" ht="14.25" customHeight="1">
      <c r="A9332" s="7"/>
      <c r="B9332" s="8"/>
      <c r="C9332" s="8"/>
      <c r="D9332" s="8"/>
      <c r="E9332" s="8"/>
      <c r="F9332" s="8"/>
      <c r="G9332" s="8"/>
      <c r="H9332" s="8"/>
      <c r="I9332" s="8"/>
    </row>
    <row r="9333" spans="1:9" ht="14.25" customHeight="1">
      <c r="A9333" s="7"/>
      <c r="B9333" s="8"/>
      <c r="C9333" s="8"/>
      <c r="D9333" s="8"/>
      <c r="E9333" s="8"/>
      <c r="F9333" s="8"/>
      <c r="G9333" s="8"/>
      <c r="H9333" s="8"/>
      <c r="I9333" s="8"/>
    </row>
    <row r="9334" spans="1:9" ht="14.25" customHeight="1">
      <c r="A9334" s="7"/>
      <c r="B9334" s="8"/>
      <c r="C9334" s="8"/>
      <c r="D9334" s="8"/>
      <c r="E9334" s="8"/>
      <c r="F9334" s="8"/>
      <c r="G9334" s="8"/>
      <c r="H9334" s="8"/>
      <c r="I9334" s="8"/>
    </row>
    <row r="9335" spans="1:9" ht="14.25" customHeight="1">
      <c r="A9335" s="7"/>
      <c r="B9335" s="8"/>
      <c r="C9335" s="8"/>
      <c r="D9335" s="8"/>
      <c r="E9335" s="8"/>
      <c r="F9335" s="8"/>
      <c r="G9335" s="8"/>
      <c r="H9335" s="8"/>
      <c r="I9335" s="8"/>
    </row>
    <row r="9336" spans="1:9" ht="14.25" customHeight="1">
      <c r="A9336" s="7"/>
      <c r="B9336" s="8"/>
      <c r="C9336" s="8"/>
      <c r="D9336" s="8"/>
      <c r="E9336" s="8"/>
      <c r="F9336" s="8"/>
      <c r="G9336" s="8"/>
      <c r="H9336" s="8"/>
      <c r="I9336" s="8"/>
    </row>
    <row r="9337" spans="1:9" ht="14.25" customHeight="1">
      <c r="A9337" s="7"/>
      <c r="B9337" s="8"/>
      <c r="C9337" s="8"/>
      <c r="D9337" s="8"/>
      <c r="E9337" s="8"/>
      <c r="F9337" s="8"/>
      <c r="G9337" s="8"/>
      <c r="H9337" s="8"/>
      <c r="I9337" s="8"/>
    </row>
    <row r="9338" spans="1:9" ht="14.25" customHeight="1">
      <c r="A9338" s="7"/>
      <c r="B9338" s="8"/>
      <c r="C9338" s="8"/>
      <c r="D9338" s="8"/>
      <c r="E9338" s="8"/>
      <c r="F9338" s="8"/>
      <c r="G9338" s="8"/>
      <c r="H9338" s="8"/>
      <c r="I9338" s="8"/>
    </row>
    <row r="9339" spans="1:9" ht="14.25" customHeight="1">
      <c r="A9339" s="7"/>
      <c r="B9339" s="8"/>
      <c r="C9339" s="8"/>
      <c r="D9339" s="8"/>
      <c r="E9339" s="8"/>
      <c r="F9339" s="8"/>
      <c r="G9339" s="8"/>
      <c r="H9339" s="8"/>
      <c r="I9339" s="8"/>
    </row>
    <row r="9340" spans="1:9" ht="14.25" customHeight="1">
      <c r="A9340" s="7"/>
      <c r="B9340" s="8"/>
      <c r="C9340" s="8"/>
      <c r="D9340" s="8"/>
      <c r="E9340" s="8"/>
      <c r="F9340" s="8"/>
      <c r="G9340" s="8"/>
      <c r="H9340" s="8"/>
      <c r="I9340" s="8"/>
    </row>
    <row r="9341" spans="1:9" ht="14.25" customHeight="1">
      <c r="A9341" s="7"/>
      <c r="B9341" s="8"/>
      <c r="C9341" s="8"/>
      <c r="D9341" s="8"/>
      <c r="E9341" s="8"/>
      <c r="F9341" s="8"/>
      <c r="G9341" s="8"/>
      <c r="H9341" s="8"/>
      <c r="I9341" s="8"/>
    </row>
    <row r="9342" spans="1:9" ht="14.25" customHeight="1">
      <c r="A9342" s="7"/>
      <c r="B9342" s="8"/>
      <c r="C9342" s="8"/>
      <c r="D9342" s="8"/>
      <c r="E9342" s="8"/>
      <c r="F9342" s="8"/>
      <c r="G9342" s="8"/>
      <c r="H9342" s="8"/>
      <c r="I9342" s="8"/>
    </row>
    <row r="9343" spans="1:9" ht="14.25" customHeight="1">
      <c r="A9343" s="7"/>
      <c r="B9343" s="8"/>
      <c r="C9343" s="8"/>
      <c r="D9343" s="8"/>
      <c r="E9343" s="8"/>
      <c r="F9343" s="8"/>
      <c r="G9343" s="8"/>
      <c r="H9343" s="8"/>
      <c r="I9343" s="8"/>
    </row>
    <row r="9344" spans="1:9" ht="14.25" customHeight="1">
      <c r="A9344" s="7"/>
      <c r="B9344" s="8"/>
      <c r="C9344" s="8"/>
      <c r="D9344" s="8"/>
      <c r="E9344" s="8"/>
      <c r="F9344" s="8"/>
      <c r="G9344" s="8"/>
      <c r="H9344" s="8"/>
      <c r="I9344" s="8"/>
    </row>
    <row r="9345" spans="1:9" ht="14.25" customHeight="1">
      <c r="A9345" s="7"/>
      <c r="B9345" s="8"/>
      <c r="C9345" s="8"/>
      <c r="D9345" s="8"/>
      <c r="E9345" s="8"/>
      <c r="F9345" s="8"/>
      <c r="G9345" s="8"/>
      <c r="H9345" s="8"/>
      <c r="I9345" s="8"/>
    </row>
    <row r="9346" spans="1:9" ht="14.25" customHeight="1">
      <c r="A9346" s="7"/>
      <c r="B9346" s="8"/>
      <c r="C9346" s="8"/>
      <c r="D9346" s="8"/>
      <c r="E9346" s="8"/>
      <c r="F9346" s="8"/>
      <c r="G9346" s="8"/>
      <c r="H9346" s="8"/>
      <c r="I9346" s="8"/>
    </row>
    <row r="9347" spans="1:9" ht="14.25" customHeight="1">
      <c r="A9347" s="7"/>
      <c r="B9347" s="8"/>
      <c r="C9347" s="8"/>
      <c r="D9347" s="8"/>
      <c r="E9347" s="8"/>
      <c r="F9347" s="8"/>
      <c r="G9347" s="8"/>
      <c r="H9347" s="8"/>
      <c r="I9347" s="8"/>
    </row>
    <row r="9348" spans="1:9" ht="14.25" customHeight="1">
      <c r="A9348" s="7"/>
      <c r="B9348" s="8"/>
      <c r="C9348" s="8"/>
      <c r="D9348" s="8"/>
      <c r="E9348" s="8"/>
      <c r="F9348" s="8"/>
      <c r="G9348" s="8"/>
      <c r="H9348" s="8"/>
      <c r="I9348" s="8"/>
    </row>
    <row r="9349" spans="1:9" ht="14.25" customHeight="1">
      <c r="A9349" s="7"/>
      <c r="B9349" s="8"/>
      <c r="C9349" s="8"/>
      <c r="D9349" s="8"/>
      <c r="E9349" s="8"/>
      <c r="F9349" s="8"/>
      <c r="G9349" s="8"/>
      <c r="H9349" s="8"/>
      <c r="I9349" s="8"/>
    </row>
    <row r="9350" spans="1:9" ht="14.25" customHeight="1">
      <c r="A9350" s="7"/>
      <c r="B9350" s="8"/>
      <c r="C9350" s="8"/>
      <c r="D9350" s="8"/>
      <c r="E9350" s="8"/>
      <c r="F9350" s="8"/>
      <c r="G9350" s="8"/>
      <c r="H9350" s="8"/>
      <c r="I9350" s="8"/>
    </row>
    <row r="9351" spans="1:9" ht="14.25" customHeight="1">
      <c r="A9351" s="7"/>
      <c r="B9351" s="8"/>
      <c r="C9351" s="8"/>
      <c r="D9351" s="8"/>
      <c r="E9351" s="8"/>
      <c r="F9351" s="8"/>
      <c r="G9351" s="8"/>
      <c r="H9351" s="8"/>
      <c r="I9351" s="8"/>
    </row>
    <row r="9352" spans="1:9" ht="14.25" customHeight="1">
      <c r="A9352" s="7"/>
      <c r="B9352" s="8"/>
      <c r="C9352" s="8"/>
      <c r="D9352" s="8"/>
      <c r="E9352" s="8"/>
      <c r="F9352" s="8"/>
      <c r="G9352" s="8"/>
      <c r="H9352" s="8"/>
      <c r="I9352" s="8"/>
    </row>
    <row r="9353" spans="1:9" ht="14.25" customHeight="1">
      <c r="A9353" s="7"/>
      <c r="B9353" s="8"/>
      <c r="C9353" s="8"/>
      <c r="D9353" s="8"/>
      <c r="E9353" s="8"/>
      <c r="F9353" s="8"/>
      <c r="G9353" s="8"/>
      <c r="H9353" s="8"/>
      <c r="I9353" s="8"/>
    </row>
    <row r="9354" spans="1:9" ht="14.25" customHeight="1">
      <c r="A9354" s="7"/>
      <c r="B9354" s="8"/>
      <c r="C9354" s="8"/>
      <c r="D9354" s="8"/>
      <c r="E9354" s="8"/>
      <c r="F9354" s="8"/>
      <c r="G9354" s="8"/>
      <c r="H9354" s="8"/>
      <c r="I9354" s="8"/>
    </row>
    <row r="9355" spans="1:9" ht="14.25" customHeight="1">
      <c r="A9355" s="7"/>
      <c r="B9355" s="8"/>
      <c r="C9355" s="8"/>
      <c r="D9355" s="8"/>
      <c r="E9355" s="8"/>
      <c r="F9355" s="8"/>
      <c r="G9355" s="8"/>
      <c r="H9355" s="8"/>
      <c r="I9355" s="8"/>
    </row>
    <row r="9356" spans="1:9" ht="14.25" customHeight="1">
      <c r="A9356" s="7"/>
      <c r="B9356" s="8"/>
      <c r="C9356" s="8"/>
      <c r="D9356" s="8"/>
      <c r="E9356" s="8"/>
      <c r="F9356" s="8"/>
      <c r="G9356" s="8"/>
      <c r="H9356" s="8"/>
      <c r="I9356" s="8"/>
    </row>
    <row r="9357" spans="1:9" ht="14.25" customHeight="1">
      <c r="A9357" s="7"/>
      <c r="B9357" s="8"/>
      <c r="C9357" s="8"/>
      <c r="D9357" s="8"/>
      <c r="E9357" s="8"/>
      <c r="F9357" s="8"/>
      <c r="G9357" s="8"/>
      <c r="H9357" s="8"/>
      <c r="I9357" s="8"/>
    </row>
    <row r="9358" spans="1:9" ht="14.25" customHeight="1">
      <c r="A9358" s="7"/>
      <c r="B9358" s="8"/>
      <c r="C9358" s="8"/>
      <c r="D9358" s="8"/>
      <c r="E9358" s="8"/>
      <c r="F9358" s="8"/>
      <c r="G9358" s="8"/>
      <c r="H9358" s="8"/>
      <c r="I9358" s="8"/>
    </row>
    <row r="9359" spans="1:9" ht="14.25" customHeight="1">
      <c r="A9359" s="7"/>
      <c r="B9359" s="8"/>
      <c r="C9359" s="8"/>
      <c r="D9359" s="8"/>
      <c r="E9359" s="8"/>
      <c r="F9359" s="8"/>
      <c r="G9359" s="8"/>
      <c r="H9359" s="8"/>
      <c r="I9359" s="8"/>
    </row>
    <row r="9360" spans="1:9" ht="14.25" customHeight="1">
      <c r="A9360" s="7"/>
      <c r="B9360" s="8"/>
      <c r="C9360" s="8"/>
      <c r="D9360" s="8"/>
      <c r="E9360" s="8"/>
      <c r="F9360" s="8"/>
      <c r="G9360" s="8"/>
      <c r="H9360" s="8"/>
      <c r="I9360" s="8"/>
    </row>
    <row r="9361" spans="1:9" ht="14.25" customHeight="1">
      <c r="A9361" s="7"/>
      <c r="B9361" s="8"/>
      <c r="C9361" s="8"/>
      <c r="D9361" s="8"/>
      <c r="E9361" s="8"/>
      <c r="F9361" s="8"/>
      <c r="G9361" s="8"/>
      <c r="H9361" s="8"/>
      <c r="I9361" s="8"/>
    </row>
    <row r="9362" spans="1:9" ht="14.25" customHeight="1">
      <c r="A9362" s="7"/>
      <c r="B9362" s="8"/>
      <c r="C9362" s="8"/>
      <c r="D9362" s="8"/>
      <c r="E9362" s="8"/>
      <c r="F9362" s="8"/>
      <c r="G9362" s="8"/>
      <c r="H9362" s="8"/>
      <c r="I9362" s="8"/>
    </row>
    <row r="9363" spans="1:9" ht="14.25" customHeight="1">
      <c r="A9363" s="7"/>
      <c r="B9363" s="8"/>
      <c r="C9363" s="8"/>
      <c r="D9363" s="8"/>
      <c r="E9363" s="8"/>
      <c r="F9363" s="8"/>
      <c r="G9363" s="8"/>
      <c r="H9363" s="8"/>
      <c r="I9363" s="8"/>
    </row>
    <row r="9364" spans="1:9" ht="14.25" customHeight="1">
      <c r="A9364" s="7"/>
      <c r="B9364" s="8"/>
      <c r="C9364" s="8"/>
      <c r="D9364" s="8"/>
      <c r="E9364" s="8"/>
      <c r="F9364" s="8"/>
      <c r="G9364" s="8"/>
      <c r="H9364" s="8"/>
      <c r="I9364" s="8"/>
    </row>
    <row r="9365" spans="1:9" ht="14.25" customHeight="1">
      <c r="A9365" s="7"/>
      <c r="B9365" s="8"/>
      <c r="C9365" s="8"/>
      <c r="D9365" s="8"/>
      <c r="E9365" s="8"/>
      <c r="F9365" s="8"/>
      <c r="G9365" s="8"/>
      <c r="H9365" s="8"/>
      <c r="I9365" s="8"/>
    </row>
    <row r="9366" spans="1:9" ht="14.25" customHeight="1">
      <c r="A9366" s="7"/>
      <c r="B9366" s="8"/>
      <c r="C9366" s="8"/>
      <c r="D9366" s="8"/>
      <c r="E9366" s="8"/>
      <c r="F9366" s="8"/>
      <c r="G9366" s="8"/>
      <c r="H9366" s="8"/>
      <c r="I9366" s="8"/>
    </row>
    <row r="9367" spans="1:9" ht="14.25" customHeight="1">
      <c r="A9367" s="7"/>
      <c r="B9367" s="8"/>
      <c r="C9367" s="8"/>
      <c r="D9367" s="8"/>
      <c r="E9367" s="8"/>
      <c r="F9367" s="8"/>
      <c r="G9367" s="8"/>
      <c r="H9367" s="8"/>
      <c r="I9367" s="8"/>
    </row>
    <row r="9368" spans="1:9" ht="14.25" customHeight="1">
      <c r="A9368" s="7"/>
      <c r="B9368" s="8"/>
      <c r="C9368" s="8"/>
      <c r="D9368" s="8"/>
      <c r="E9368" s="8"/>
      <c r="F9368" s="8"/>
      <c r="G9368" s="8"/>
      <c r="H9368" s="8"/>
      <c r="I9368" s="8"/>
    </row>
    <row r="9369" spans="1:9" ht="14.25" customHeight="1">
      <c r="A9369" s="7"/>
      <c r="B9369" s="8"/>
      <c r="C9369" s="8"/>
      <c r="D9369" s="8"/>
      <c r="E9369" s="8"/>
      <c r="F9369" s="8"/>
      <c r="G9369" s="8"/>
      <c r="H9369" s="8"/>
      <c r="I9369" s="8"/>
    </row>
    <row r="9370" spans="1:9" ht="14.25" customHeight="1">
      <c r="A9370" s="7"/>
      <c r="B9370" s="8"/>
      <c r="C9370" s="8"/>
      <c r="D9370" s="8"/>
      <c r="E9370" s="8"/>
      <c r="F9370" s="8"/>
      <c r="G9370" s="8"/>
      <c r="H9370" s="8"/>
      <c r="I9370" s="8"/>
    </row>
    <row r="9371" spans="1:9" ht="14.25" customHeight="1">
      <c r="A9371" s="7"/>
      <c r="B9371" s="8"/>
      <c r="C9371" s="8"/>
      <c r="D9371" s="8"/>
      <c r="E9371" s="8"/>
      <c r="F9371" s="8"/>
      <c r="G9371" s="8"/>
      <c r="H9371" s="8"/>
      <c r="I9371" s="8"/>
    </row>
    <row r="9372" spans="1:9" ht="14.25" customHeight="1">
      <c r="A9372" s="7"/>
      <c r="B9372" s="8"/>
      <c r="C9372" s="8"/>
      <c r="D9372" s="8"/>
      <c r="E9372" s="8"/>
      <c r="F9372" s="8"/>
      <c r="G9372" s="8"/>
      <c r="H9372" s="8"/>
      <c r="I9372" s="8"/>
    </row>
    <row r="9373" spans="1:9" ht="14.25" customHeight="1">
      <c r="A9373" s="7"/>
      <c r="B9373" s="8"/>
      <c r="C9373" s="8"/>
      <c r="D9373" s="8"/>
      <c r="E9373" s="8"/>
      <c r="F9373" s="8"/>
      <c r="G9373" s="8"/>
      <c r="H9373" s="8"/>
      <c r="I9373" s="8"/>
    </row>
    <row r="9374" spans="1:9" ht="14.25" customHeight="1">
      <c r="A9374" s="7"/>
      <c r="B9374" s="8"/>
      <c r="C9374" s="8"/>
      <c r="D9374" s="8"/>
      <c r="E9374" s="8"/>
      <c r="F9374" s="8"/>
      <c r="G9374" s="8"/>
      <c r="H9374" s="8"/>
      <c r="I9374" s="8"/>
    </row>
    <row r="9375" spans="1:9" ht="14.25" customHeight="1">
      <c r="A9375" s="7"/>
      <c r="B9375" s="8"/>
      <c r="C9375" s="8"/>
      <c r="D9375" s="8"/>
      <c r="E9375" s="8"/>
      <c r="F9375" s="8"/>
      <c r="G9375" s="8"/>
      <c r="H9375" s="8"/>
      <c r="I9375" s="8"/>
    </row>
    <row r="9376" spans="1:9" ht="14.25" customHeight="1">
      <c r="A9376" s="7"/>
      <c r="B9376" s="8"/>
      <c r="C9376" s="8"/>
      <c r="D9376" s="8"/>
      <c r="E9376" s="8"/>
      <c r="F9376" s="8"/>
      <c r="G9376" s="8"/>
      <c r="H9376" s="8"/>
      <c r="I9376" s="8"/>
    </row>
    <row r="9377" spans="1:9" ht="14.25" customHeight="1">
      <c r="A9377" s="7"/>
      <c r="B9377" s="8"/>
      <c r="C9377" s="8"/>
      <c r="D9377" s="8"/>
      <c r="E9377" s="8"/>
      <c r="F9377" s="8"/>
      <c r="G9377" s="8"/>
      <c r="H9377" s="8"/>
      <c r="I9377" s="8"/>
    </row>
    <row r="9378" spans="1:9" ht="14.25" customHeight="1">
      <c r="A9378" s="7"/>
      <c r="B9378" s="8"/>
      <c r="C9378" s="8"/>
      <c r="D9378" s="8"/>
      <c r="E9378" s="8"/>
      <c r="F9378" s="8"/>
      <c r="G9378" s="8"/>
      <c r="H9378" s="8"/>
      <c r="I9378" s="8"/>
    </row>
    <row r="9379" spans="1:9" ht="14.25" customHeight="1">
      <c r="A9379" s="7"/>
      <c r="B9379" s="8"/>
      <c r="C9379" s="8"/>
      <c r="D9379" s="8"/>
      <c r="E9379" s="8"/>
      <c r="F9379" s="8"/>
      <c r="G9379" s="8"/>
      <c r="H9379" s="8"/>
      <c r="I9379" s="8"/>
    </row>
    <row r="9380" spans="1:9" ht="14.25" customHeight="1">
      <c r="A9380" s="7"/>
      <c r="B9380" s="8"/>
      <c r="C9380" s="8"/>
      <c r="D9380" s="8"/>
      <c r="E9380" s="8"/>
      <c r="F9380" s="8"/>
      <c r="G9380" s="8"/>
      <c r="H9380" s="8"/>
      <c r="I9380" s="8"/>
    </row>
    <row r="9381" spans="1:9" ht="14.25" customHeight="1">
      <c r="A9381" s="7"/>
      <c r="B9381" s="8"/>
      <c r="C9381" s="8"/>
      <c r="D9381" s="8"/>
      <c r="E9381" s="8"/>
      <c r="F9381" s="8"/>
      <c r="G9381" s="8"/>
      <c r="H9381" s="8"/>
      <c r="I9381" s="8"/>
    </row>
    <row r="9382" spans="1:9" ht="14.25" customHeight="1">
      <c r="A9382" s="7"/>
      <c r="B9382" s="8"/>
      <c r="C9382" s="8"/>
      <c r="D9382" s="8"/>
      <c r="E9382" s="8"/>
      <c r="F9382" s="8"/>
      <c r="G9382" s="8"/>
      <c r="H9382" s="8"/>
      <c r="I9382" s="8"/>
    </row>
    <row r="9383" spans="1:9" ht="14.25" customHeight="1">
      <c r="A9383" s="7"/>
      <c r="B9383" s="8"/>
      <c r="C9383" s="8"/>
      <c r="D9383" s="8"/>
      <c r="E9383" s="8"/>
      <c r="F9383" s="8"/>
      <c r="G9383" s="8"/>
      <c r="H9383" s="8"/>
      <c r="I9383" s="8"/>
    </row>
    <row r="9384" spans="1:9" ht="14.25" customHeight="1">
      <c r="A9384" s="7"/>
      <c r="B9384" s="8"/>
      <c r="C9384" s="8"/>
      <c r="D9384" s="8"/>
      <c r="E9384" s="8"/>
      <c r="F9384" s="8"/>
      <c r="G9384" s="8"/>
      <c r="H9384" s="8"/>
      <c r="I9384" s="8"/>
    </row>
    <row r="9385" spans="1:9" ht="14.25" customHeight="1">
      <c r="A9385" s="7"/>
      <c r="B9385" s="8"/>
      <c r="C9385" s="8"/>
      <c r="D9385" s="8"/>
      <c r="E9385" s="8"/>
      <c r="F9385" s="8"/>
      <c r="G9385" s="8"/>
      <c r="H9385" s="8"/>
      <c r="I9385" s="8"/>
    </row>
    <row r="9386" spans="1:9" ht="14.25" customHeight="1">
      <c r="A9386" s="7"/>
      <c r="B9386" s="8"/>
      <c r="C9386" s="8"/>
      <c r="D9386" s="8"/>
      <c r="E9386" s="8"/>
      <c r="F9386" s="8"/>
      <c r="G9386" s="8"/>
      <c r="H9386" s="8"/>
      <c r="I9386" s="8"/>
    </row>
    <row r="9387" spans="1:9" ht="14.25" customHeight="1">
      <c r="A9387" s="7"/>
      <c r="B9387" s="8"/>
      <c r="C9387" s="8"/>
      <c r="D9387" s="8"/>
      <c r="E9387" s="8"/>
      <c r="F9387" s="8"/>
      <c r="G9387" s="8"/>
      <c r="H9387" s="8"/>
      <c r="I9387" s="8"/>
    </row>
    <row r="9388" spans="1:9" ht="14.25" customHeight="1">
      <c r="A9388" s="7"/>
      <c r="B9388" s="8"/>
      <c r="C9388" s="8"/>
      <c r="D9388" s="8"/>
      <c r="E9388" s="8"/>
      <c r="F9388" s="8"/>
      <c r="G9388" s="8"/>
      <c r="H9388" s="8"/>
      <c r="I9388" s="8"/>
    </row>
    <row r="9389" spans="1:9" ht="14.25" customHeight="1">
      <c r="A9389" s="7"/>
      <c r="B9389" s="8"/>
      <c r="C9389" s="8"/>
      <c r="D9389" s="8"/>
      <c r="E9389" s="8"/>
      <c r="F9389" s="8"/>
      <c r="G9389" s="8"/>
      <c r="H9389" s="8"/>
      <c r="I9389" s="8"/>
    </row>
    <row r="9390" spans="1:9" ht="14.25" customHeight="1">
      <c r="A9390" s="7"/>
      <c r="B9390" s="8"/>
      <c r="C9390" s="8"/>
      <c r="D9390" s="8"/>
      <c r="E9390" s="8"/>
      <c r="F9390" s="8"/>
      <c r="G9390" s="8"/>
      <c r="H9390" s="8"/>
      <c r="I9390" s="8"/>
    </row>
    <row r="9391" spans="1:9" ht="14.25" customHeight="1">
      <c r="A9391" s="7"/>
      <c r="B9391" s="8"/>
      <c r="C9391" s="8"/>
      <c r="D9391" s="8"/>
      <c r="E9391" s="8"/>
      <c r="F9391" s="8"/>
      <c r="G9391" s="8"/>
      <c r="H9391" s="8"/>
      <c r="I9391" s="8"/>
    </row>
    <row r="9392" spans="1:9" ht="14.25" customHeight="1">
      <c r="A9392" s="7"/>
      <c r="B9392" s="8"/>
      <c r="C9392" s="8"/>
      <c r="D9392" s="8"/>
      <c r="E9392" s="8"/>
      <c r="F9392" s="8"/>
      <c r="G9392" s="8"/>
      <c r="H9392" s="8"/>
      <c r="I9392" s="8"/>
    </row>
    <row r="9393" spans="1:9" ht="14.25" customHeight="1">
      <c r="A9393" s="7"/>
      <c r="B9393" s="8"/>
      <c r="C9393" s="8"/>
      <c r="D9393" s="8"/>
      <c r="E9393" s="8"/>
      <c r="F9393" s="8"/>
      <c r="G9393" s="8"/>
      <c r="H9393" s="8"/>
      <c r="I9393" s="8"/>
    </row>
    <row r="9394" spans="1:9" ht="14.25" customHeight="1">
      <c r="A9394" s="7"/>
      <c r="B9394" s="8"/>
      <c r="C9394" s="8"/>
      <c r="D9394" s="8"/>
      <c r="E9394" s="8"/>
      <c r="F9394" s="8"/>
      <c r="G9394" s="8"/>
      <c r="H9394" s="8"/>
      <c r="I9394" s="8"/>
    </row>
    <row r="9395" spans="1:9" ht="14.25" customHeight="1">
      <c r="A9395" s="7"/>
      <c r="B9395" s="8"/>
      <c r="C9395" s="8"/>
      <c r="D9395" s="8"/>
      <c r="E9395" s="8"/>
      <c r="F9395" s="8"/>
      <c r="G9395" s="8"/>
      <c r="H9395" s="8"/>
      <c r="I9395" s="8"/>
    </row>
    <row r="9396" spans="1:9" ht="14.25" customHeight="1">
      <c r="A9396" s="7"/>
      <c r="B9396" s="8"/>
      <c r="C9396" s="8"/>
      <c r="D9396" s="8"/>
      <c r="E9396" s="8"/>
      <c r="F9396" s="8"/>
      <c r="G9396" s="8"/>
      <c r="H9396" s="8"/>
      <c r="I9396" s="8"/>
    </row>
    <row r="9397" spans="1:9" ht="14.25" customHeight="1">
      <c r="A9397" s="7"/>
      <c r="B9397" s="8"/>
      <c r="C9397" s="8"/>
      <c r="D9397" s="8"/>
      <c r="E9397" s="8"/>
      <c r="F9397" s="8"/>
      <c r="G9397" s="8"/>
      <c r="H9397" s="8"/>
      <c r="I9397" s="8"/>
    </row>
    <row r="9398" spans="1:9" ht="14.25" customHeight="1">
      <c r="A9398" s="7"/>
      <c r="B9398" s="8"/>
      <c r="C9398" s="8"/>
      <c r="D9398" s="8"/>
      <c r="E9398" s="8"/>
      <c r="F9398" s="8"/>
      <c r="G9398" s="8"/>
      <c r="H9398" s="8"/>
      <c r="I9398" s="8"/>
    </row>
    <row r="9399" spans="1:9" ht="14.25" customHeight="1">
      <c r="A9399" s="7"/>
      <c r="B9399" s="8"/>
      <c r="C9399" s="8"/>
      <c r="D9399" s="8"/>
      <c r="E9399" s="8"/>
      <c r="F9399" s="8"/>
      <c r="G9399" s="8"/>
      <c r="H9399" s="8"/>
      <c r="I9399" s="8"/>
    </row>
    <row r="9400" spans="1:9" ht="14.25" customHeight="1">
      <c r="A9400" s="7"/>
      <c r="B9400" s="8"/>
      <c r="C9400" s="8"/>
      <c r="D9400" s="8"/>
      <c r="E9400" s="8"/>
      <c r="F9400" s="8"/>
      <c r="G9400" s="8"/>
      <c r="H9400" s="8"/>
      <c r="I9400" s="8"/>
    </row>
    <row r="9401" spans="1:9" ht="14.25" customHeight="1">
      <c r="A9401" s="7"/>
      <c r="B9401" s="8"/>
      <c r="C9401" s="8"/>
      <c r="D9401" s="8"/>
      <c r="E9401" s="8"/>
      <c r="F9401" s="8"/>
      <c r="G9401" s="8"/>
      <c r="H9401" s="8"/>
      <c r="I9401" s="8"/>
    </row>
    <row r="9402" spans="1:9" ht="14.25" customHeight="1">
      <c r="A9402" s="7"/>
      <c r="B9402" s="8"/>
      <c r="C9402" s="8"/>
      <c r="D9402" s="8"/>
      <c r="E9402" s="8"/>
      <c r="F9402" s="8"/>
      <c r="G9402" s="8"/>
      <c r="H9402" s="8"/>
      <c r="I9402" s="8"/>
    </row>
    <row r="9403" spans="1:9" ht="14.25" customHeight="1">
      <c r="A9403" s="7"/>
      <c r="B9403" s="8"/>
      <c r="C9403" s="8"/>
      <c r="D9403" s="8"/>
      <c r="E9403" s="8"/>
      <c r="F9403" s="8"/>
      <c r="G9403" s="8"/>
      <c r="H9403" s="8"/>
      <c r="I9403" s="8"/>
    </row>
    <row r="9404" spans="1:9" ht="14.25" customHeight="1">
      <c r="A9404" s="7"/>
      <c r="B9404" s="8"/>
      <c r="C9404" s="8"/>
      <c r="D9404" s="8"/>
      <c r="E9404" s="8"/>
      <c r="F9404" s="8"/>
      <c r="G9404" s="8"/>
      <c r="H9404" s="8"/>
      <c r="I9404" s="8"/>
    </row>
    <row r="9405" spans="1:9" ht="14.25" customHeight="1">
      <c r="A9405" s="7"/>
      <c r="B9405" s="8"/>
      <c r="C9405" s="8"/>
      <c r="D9405" s="8"/>
      <c r="E9405" s="8"/>
      <c r="F9405" s="8"/>
      <c r="G9405" s="8"/>
      <c r="H9405" s="8"/>
      <c r="I9405" s="8"/>
    </row>
    <row r="9406" spans="1:9" ht="14.25" customHeight="1">
      <c r="A9406" s="7"/>
      <c r="B9406" s="8"/>
      <c r="C9406" s="8"/>
      <c r="D9406" s="8"/>
      <c r="E9406" s="8"/>
      <c r="F9406" s="8"/>
      <c r="G9406" s="8"/>
      <c r="H9406" s="8"/>
      <c r="I9406" s="8"/>
    </row>
    <row r="9407" spans="1:9" ht="14.25" customHeight="1">
      <c r="A9407" s="7"/>
      <c r="B9407" s="8"/>
      <c r="C9407" s="8"/>
      <c r="D9407" s="8"/>
      <c r="E9407" s="8"/>
      <c r="F9407" s="8"/>
      <c r="G9407" s="8"/>
      <c r="H9407" s="8"/>
      <c r="I9407" s="8"/>
    </row>
    <row r="9408" spans="1:9" ht="14.25" customHeight="1">
      <c r="A9408" s="7"/>
      <c r="B9408" s="8"/>
      <c r="C9408" s="8"/>
      <c r="D9408" s="8"/>
      <c r="E9408" s="8"/>
      <c r="F9408" s="8"/>
      <c r="G9408" s="8"/>
      <c r="H9408" s="8"/>
      <c r="I9408" s="8"/>
    </row>
    <row r="9409" spans="1:9" ht="14.25" customHeight="1">
      <c r="A9409" s="7"/>
      <c r="B9409" s="8"/>
      <c r="C9409" s="8"/>
      <c r="D9409" s="8"/>
      <c r="E9409" s="8"/>
      <c r="F9409" s="8"/>
      <c r="G9409" s="8"/>
      <c r="H9409" s="8"/>
      <c r="I9409" s="8"/>
    </row>
    <row r="9410" spans="1:9" ht="14.25" customHeight="1">
      <c r="A9410" s="7"/>
      <c r="B9410" s="8"/>
      <c r="C9410" s="8"/>
      <c r="D9410" s="8"/>
      <c r="E9410" s="8"/>
      <c r="F9410" s="8"/>
      <c r="G9410" s="8"/>
      <c r="H9410" s="8"/>
      <c r="I9410" s="8"/>
    </row>
    <row r="9411" spans="1:9" ht="14.25" customHeight="1">
      <c r="A9411" s="7"/>
      <c r="B9411" s="8"/>
      <c r="C9411" s="8"/>
      <c r="D9411" s="8"/>
      <c r="E9411" s="8"/>
      <c r="F9411" s="8"/>
      <c r="G9411" s="8"/>
      <c r="H9411" s="8"/>
      <c r="I9411" s="8"/>
    </row>
    <row r="9412" spans="1:9" ht="14.25" customHeight="1">
      <c r="A9412" s="7"/>
      <c r="B9412" s="8"/>
      <c r="C9412" s="8"/>
      <c r="D9412" s="8"/>
      <c r="E9412" s="8"/>
      <c r="F9412" s="8"/>
      <c r="G9412" s="8"/>
      <c r="H9412" s="8"/>
      <c r="I9412" s="8"/>
    </row>
    <row r="9413" spans="1:9" ht="14.25" customHeight="1">
      <c r="A9413" s="7"/>
      <c r="B9413" s="8"/>
      <c r="C9413" s="8"/>
      <c r="D9413" s="8"/>
      <c r="E9413" s="8"/>
      <c r="F9413" s="8"/>
      <c r="G9413" s="8"/>
      <c r="H9413" s="8"/>
      <c r="I9413" s="8"/>
    </row>
    <row r="9414" spans="1:9" ht="14.25" customHeight="1">
      <c r="A9414" s="7"/>
      <c r="B9414" s="8"/>
      <c r="C9414" s="8"/>
      <c r="D9414" s="8"/>
      <c r="E9414" s="8"/>
      <c r="F9414" s="8"/>
      <c r="G9414" s="8"/>
      <c r="H9414" s="8"/>
      <c r="I9414" s="8"/>
    </row>
    <row r="9415" spans="1:9" ht="14.25" customHeight="1">
      <c r="A9415" s="7"/>
      <c r="B9415" s="8"/>
      <c r="C9415" s="8"/>
      <c r="D9415" s="8"/>
      <c r="E9415" s="8"/>
      <c r="F9415" s="8"/>
      <c r="G9415" s="8"/>
      <c r="H9415" s="8"/>
      <c r="I9415" s="8"/>
    </row>
    <row r="9416" spans="1:9" ht="14.25" customHeight="1">
      <c r="A9416" s="7"/>
      <c r="B9416" s="8"/>
      <c r="C9416" s="8"/>
      <c r="D9416" s="8"/>
      <c r="E9416" s="8"/>
      <c r="F9416" s="8"/>
      <c r="G9416" s="8"/>
      <c r="H9416" s="8"/>
      <c r="I9416" s="8"/>
    </row>
    <row r="9417" spans="1:9" ht="14.25" customHeight="1">
      <c r="A9417" s="7"/>
      <c r="B9417" s="8"/>
      <c r="C9417" s="8"/>
      <c r="D9417" s="8"/>
      <c r="E9417" s="8"/>
      <c r="F9417" s="8"/>
      <c r="G9417" s="8"/>
      <c r="H9417" s="8"/>
      <c r="I9417" s="8"/>
    </row>
    <row r="9418" spans="1:9" ht="14.25" customHeight="1">
      <c r="A9418" s="7"/>
      <c r="B9418" s="8"/>
      <c r="C9418" s="8"/>
      <c r="D9418" s="8"/>
      <c r="E9418" s="8"/>
      <c r="F9418" s="8"/>
      <c r="G9418" s="8"/>
      <c r="H9418" s="8"/>
      <c r="I9418" s="8"/>
    </row>
    <row r="9419" spans="1:9" ht="14.25" customHeight="1">
      <c r="A9419" s="7"/>
      <c r="B9419" s="8"/>
      <c r="C9419" s="8"/>
      <c r="D9419" s="8"/>
      <c r="E9419" s="8"/>
      <c r="F9419" s="8"/>
      <c r="G9419" s="8"/>
      <c r="H9419" s="8"/>
      <c r="I9419" s="8"/>
    </row>
    <row r="9420" spans="1:9" ht="14.25" customHeight="1">
      <c r="A9420" s="7"/>
      <c r="B9420" s="8"/>
      <c r="C9420" s="8"/>
      <c r="D9420" s="8"/>
      <c r="E9420" s="8"/>
      <c r="F9420" s="8"/>
      <c r="G9420" s="8"/>
      <c r="H9420" s="8"/>
      <c r="I9420" s="8"/>
    </row>
    <row r="9421" spans="1:9" ht="14.25" customHeight="1">
      <c r="A9421" s="7"/>
      <c r="B9421" s="8"/>
      <c r="C9421" s="8"/>
      <c r="D9421" s="8"/>
      <c r="E9421" s="8"/>
      <c r="F9421" s="8"/>
      <c r="G9421" s="8"/>
      <c r="H9421" s="8"/>
      <c r="I9421" s="8"/>
    </row>
    <row r="9422" spans="1:9" ht="14.25" customHeight="1">
      <c r="A9422" s="7"/>
      <c r="B9422" s="8"/>
      <c r="C9422" s="8"/>
      <c r="D9422" s="8"/>
      <c r="E9422" s="8"/>
      <c r="F9422" s="8"/>
      <c r="G9422" s="8"/>
      <c r="H9422" s="8"/>
      <c r="I9422" s="8"/>
    </row>
    <row r="9423" spans="1:9" ht="14.25" customHeight="1">
      <c r="A9423" s="7"/>
      <c r="B9423" s="8"/>
      <c r="C9423" s="8"/>
      <c r="D9423" s="8"/>
      <c r="E9423" s="8"/>
      <c r="F9423" s="8"/>
      <c r="G9423" s="8"/>
      <c r="H9423" s="8"/>
      <c r="I9423" s="8"/>
    </row>
    <row r="9424" spans="1:9" ht="14.25" customHeight="1">
      <c r="A9424" s="7"/>
      <c r="B9424" s="8"/>
      <c r="C9424" s="8"/>
      <c r="D9424" s="8"/>
      <c r="E9424" s="8"/>
      <c r="F9424" s="8"/>
      <c r="G9424" s="8"/>
      <c r="H9424" s="8"/>
      <c r="I9424" s="8"/>
    </row>
    <row r="9425" spans="1:9" ht="14.25" customHeight="1">
      <c r="A9425" s="7"/>
      <c r="B9425" s="8"/>
      <c r="C9425" s="8"/>
      <c r="D9425" s="8"/>
      <c r="E9425" s="8"/>
      <c r="F9425" s="8"/>
      <c r="G9425" s="8"/>
      <c r="H9425" s="8"/>
      <c r="I9425" s="8"/>
    </row>
    <row r="9426" spans="1:9" ht="14.25" customHeight="1">
      <c r="A9426" s="7"/>
      <c r="B9426" s="8"/>
      <c r="C9426" s="8"/>
      <c r="D9426" s="8"/>
      <c r="E9426" s="8"/>
      <c r="F9426" s="8"/>
      <c r="G9426" s="8"/>
      <c r="H9426" s="8"/>
      <c r="I9426" s="8"/>
    </row>
    <row r="9427" spans="1:9" ht="14.25" customHeight="1">
      <c r="A9427" s="7"/>
      <c r="B9427" s="8"/>
      <c r="C9427" s="8"/>
      <c r="D9427" s="8"/>
      <c r="E9427" s="8"/>
      <c r="F9427" s="8"/>
      <c r="G9427" s="8"/>
      <c r="H9427" s="8"/>
      <c r="I9427" s="8"/>
    </row>
    <row r="9428" spans="1:9" ht="14.25" customHeight="1">
      <c r="A9428" s="7"/>
      <c r="B9428" s="8"/>
      <c r="C9428" s="8"/>
      <c r="D9428" s="8"/>
      <c r="E9428" s="8"/>
      <c r="F9428" s="8"/>
      <c r="G9428" s="8"/>
      <c r="H9428" s="8"/>
      <c r="I9428" s="8"/>
    </row>
    <row r="9429" spans="1:9" ht="14.25" customHeight="1">
      <c r="A9429" s="7"/>
      <c r="B9429" s="8"/>
      <c r="C9429" s="8"/>
      <c r="D9429" s="8"/>
      <c r="E9429" s="8"/>
      <c r="F9429" s="8"/>
      <c r="G9429" s="8"/>
      <c r="H9429" s="8"/>
      <c r="I9429" s="8"/>
    </row>
    <row r="9430" spans="1:9" ht="14.25" customHeight="1">
      <c r="A9430" s="7"/>
      <c r="B9430" s="8"/>
      <c r="C9430" s="8"/>
      <c r="D9430" s="8"/>
      <c r="E9430" s="8"/>
      <c r="F9430" s="8"/>
      <c r="G9430" s="8"/>
      <c r="H9430" s="8"/>
      <c r="I9430" s="8"/>
    </row>
    <row r="9431" spans="1:9" ht="14.25" customHeight="1">
      <c r="A9431" s="7"/>
      <c r="B9431" s="8"/>
      <c r="C9431" s="8"/>
      <c r="D9431" s="8"/>
      <c r="E9431" s="8"/>
      <c r="F9431" s="8"/>
      <c r="G9431" s="8"/>
      <c r="H9431" s="8"/>
      <c r="I9431" s="8"/>
    </row>
    <row r="9432" spans="1:9" ht="14.25" customHeight="1">
      <c r="A9432" s="7"/>
      <c r="B9432" s="8"/>
      <c r="C9432" s="8"/>
      <c r="D9432" s="8"/>
      <c r="E9432" s="8"/>
      <c r="F9432" s="8"/>
      <c r="G9432" s="8"/>
      <c r="H9432" s="8"/>
      <c r="I9432" s="8"/>
    </row>
    <row r="9433" spans="1:9" ht="14.25" customHeight="1">
      <c r="A9433" s="7"/>
      <c r="B9433" s="8"/>
      <c r="C9433" s="8"/>
      <c r="D9433" s="8"/>
      <c r="E9433" s="8"/>
      <c r="F9433" s="8"/>
      <c r="G9433" s="8"/>
      <c r="H9433" s="8"/>
      <c r="I9433" s="8"/>
    </row>
    <row r="9434" spans="1:9" ht="14.25" customHeight="1">
      <c r="A9434" s="7"/>
      <c r="B9434" s="8"/>
      <c r="C9434" s="8"/>
      <c r="D9434" s="8"/>
      <c r="E9434" s="8"/>
      <c r="F9434" s="8"/>
      <c r="G9434" s="8"/>
      <c r="H9434" s="8"/>
      <c r="I9434" s="8"/>
    </row>
    <row r="9435" spans="1:9" ht="14.25" customHeight="1">
      <c r="A9435" s="7"/>
      <c r="B9435" s="8"/>
      <c r="C9435" s="8"/>
      <c r="D9435" s="8"/>
      <c r="E9435" s="8"/>
      <c r="F9435" s="8"/>
      <c r="G9435" s="8"/>
      <c r="H9435" s="8"/>
      <c r="I9435" s="8"/>
    </row>
    <row r="9436" spans="1:9" ht="14.25" customHeight="1">
      <c r="A9436" s="7"/>
      <c r="B9436" s="8"/>
      <c r="C9436" s="8"/>
      <c r="D9436" s="8"/>
      <c r="E9436" s="8"/>
      <c r="F9436" s="8"/>
      <c r="G9436" s="8"/>
      <c r="H9436" s="8"/>
      <c r="I9436" s="8"/>
    </row>
    <row r="9437" spans="1:9" ht="14.25" customHeight="1">
      <c r="A9437" s="7"/>
      <c r="B9437" s="8"/>
      <c r="C9437" s="8"/>
      <c r="D9437" s="8"/>
      <c r="E9437" s="8"/>
      <c r="F9437" s="8"/>
      <c r="G9437" s="8"/>
      <c r="H9437" s="8"/>
      <c r="I9437" s="8"/>
    </row>
    <row r="9438" spans="1:9" ht="14.25" customHeight="1">
      <c r="A9438" s="7"/>
      <c r="B9438" s="8"/>
      <c r="C9438" s="8"/>
      <c r="D9438" s="8"/>
      <c r="E9438" s="8"/>
      <c r="F9438" s="8"/>
      <c r="G9438" s="8"/>
      <c r="H9438" s="8"/>
      <c r="I9438" s="8"/>
    </row>
    <row r="9439" spans="1:9" ht="14.25" customHeight="1">
      <c r="A9439" s="7"/>
      <c r="B9439" s="8"/>
      <c r="C9439" s="8"/>
      <c r="D9439" s="8"/>
      <c r="E9439" s="8"/>
      <c r="F9439" s="8"/>
      <c r="G9439" s="8"/>
      <c r="H9439" s="8"/>
      <c r="I9439" s="8"/>
    </row>
    <row r="9440" spans="1:9" ht="14.25" customHeight="1">
      <c r="A9440" s="7"/>
      <c r="B9440" s="8"/>
      <c r="C9440" s="8"/>
      <c r="D9440" s="8"/>
      <c r="E9440" s="8"/>
      <c r="F9440" s="8"/>
      <c r="G9440" s="8"/>
      <c r="H9440" s="8"/>
      <c r="I9440" s="8"/>
    </row>
    <row r="9441" spans="1:9" ht="14.25" customHeight="1">
      <c r="A9441" s="7"/>
      <c r="B9441" s="8"/>
      <c r="C9441" s="8"/>
      <c r="D9441" s="8"/>
      <c r="E9441" s="8"/>
      <c r="F9441" s="8"/>
      <c r="G9441" s="8"/>
      <c r="H9441" s="8"/>
      <c r="I9441" s="8"/>
    </row>
    <row r="9442" spans="1:9" ht="14.25" customHeight="1">
      <c r="A9442" s="7"/>
      <c r="B9442" s="8"/>
      <c r="C9442" s="8"/>
      <c r="D9442" s="8"/>
      <c r="E9442" s="8"/>
      <c r="F9442" s="8"/>
      <c r="G9442" s="8"/>
      <c r="H9442" s="8"/>
      <c r="I9442" s="8"/>
    </row>
    <row r="9443" spans="1:9" ht="14.25" customHeight="1">
      <c r="A9443" s="7"/>
      <c r="B9443" s="8"/>
      <c r="C9443" s="8"/>
      <c r="D9443" s="8"/>
      <c r="E9443" s="8"/>
      <c r="F9443" s="8"/>
      <c r="G9443" s="8"/>
      <c r="H9443" s="8"/>
      <c r="I9443" s="8"/>
    </row>
    <row r="9444" spans="1:9" ht="14.25" customHeight="1">
      <c r="A9444" s="7"/>
      <c r="B9444" s="8"/>
      <c r="C9444" s="8"/>
      <c r="D9444" s="8"/>
      <c r="E9444" s="8"/>
      <c r="F9444" s="8"/>
      <c r="G9444" s="8"/>
      <c r="H9444" s="8"/>
      <c r="I9444" s="8"/>
    </row>
    <row r="9445" spans="1:9" ht="14.25" customHeight="1">
      <c r="A9445" s="7"/>
      <c r="B9445" s="8"/>
      <c r="C9445" s="8"/>
      <c r="D9445" s="8"/>
      <c r="E9445" s="8"/>
      <c r="F9445" s="8"/>
      <c r="G9445" s="8"/>
      <c r="H9445" s="8"/>
      <c r="I9445" s="8"/>
    </row>
    <row r="9446" spans="1:9" ht="14.25" customHeight="1">
      <c r="A9446" s="7"/>
      <c r="B9446" s="8"/>
      <c r="C9446" s="8"/>
      <c r="D9446" s="8"/>
      <c r="E9446" s="8"/>
      <c r="F9446" s="8"/>
      <c r="G9446" s="8"/>
      <c r="H9446" s="8"/>
      <c r="I9446" s="8"/>
    </row>
    <row r="9447" spans="1:9" ht="14.25" customHeight="1">
      <c r="A9447" s="7"/>
      <c r="B9447" s="8"/>
      <c r="C9447" s="8"/>
      <c r="D9447" s="8"/>
      <c r="E9447" s="8"/>
      <c r="F9447" s="8"/>
      <c r="G9447" s="8"/>
      <c r="H9447" s="8"/>
      <c r="I9447" s="8"/>
    </row>
    <row r="9448" spans="1:9" ht="14.25" customHeight="1">
      <c r="A9448" s="7"/>
      <c r="B9448" s="8"/>
      <c r="C9448" s="8"/>
      <c r="D9448" s="8"/>
      <c r="E9448" s="8"/>
      <c r="F9448" s="8"/>
      <c r="G9448" s="8"/>
      <c r="H9448" s="8"/>
      <c r="I9448" s="8"/>
    </row>
    <row r="9449" spans="1:9" ht="14.25" customHeight="1">
      <c r="A9449" s="7"/>
      <c r="B9449" s="8"/>
      <c r="C9449" s="8"/>
      <c r="D9449" s="8"/>
      <c r="E9449" s="8"/>
      <c r="F9449" s="8"/>
      <c r="G9449" s="8"/>
      <c r="H9449" s="8"/>
      <c r="I9449" s="8"/>
    </row>
    <row r="9450" spans="1:9" ht="14.25" customHeight="1">
      <c r="A9450" s="7"/>
      <c r="B9450" s="8"/>
      <c r="C9450" s="8"/>
      <c r="D9450" s="8"/>
      <c r="E9450" s="8"/>
      <c r="F9450" s="8"/>
      <c r="G9450" s="8"/>
      <c r="H9450" s="8"/>
      <c r="I9450" s="8"/>
    </row>
    <row r="9451" spans="1:9" ht="14.25" customHeight="1">
      <c r="A9451" s="7"/>
      <c r="B9451" s="8"/>
      <c r="C9451" s="8"/>
      <c r="D9451" s="8"/>
      <c r="E9451" s="8"/>
      <c r="F9451" s="8"/>
      <c r="G9451" s="8"/>
      <c r="H9451" s="8"/>
      <c r="I9451" s="8"/>
    </row>
    <row r="9452" spans="1:9" ht="14.25" customHeight="1">
      <c r="A9452" s="7"/>
      <c r="B9452" s="8"/>
      <c r="C9452" s="8"/>
      <c r="D9452" s="8"/>
      <c r="E9452" s="8"/>
      <c r="F9452" s="8"/>
      <c r="G9452" s="8"/>
      <c r="H9452" s="8"/>
      <c r="I9452" s="8"/>
    </row>
    <row r="9453" spans="1:9" ht="14.25" customHeight="1">
      <c r="A9453" s="7"/>
      <c r="B9453" s="8"/>
      <c r="C9453" s="8"/>
      <c r="D9453" s="8"/>
      <c r="E9453" s="8"/>
      <c r="F9453" s="8"/>
      <c r="G9453" s="8"/>
      <c r="H9453" s="8"/>
      <c r="I9453" s="8"/>
    </row>
    <row r="9454" spans="1:9" ht="14.25" customHeight="1">
      <c r="A9454" s="7"/>
      <c r="B9454" s="8"/>
      <c r="C9454" s="8"/>
      <c r="D9454" s="8"/>
      <c r="E9454" s="8"/>
      <c r="F9454" s="8"/>
      <c r="G9454" s="8"/>
      <c r="H9454" s="8"/>
      <c r="I9454" s="8"/>
    </row>
    <row r="9455" spans="1:9" ht="14.25" customHeight="1">
      <c r="A9455" s="7"/>
      <c r="B9455" s="8"/>
      <c r="C9455" s="8"/>
      <c r="D9455" s="8"/>
      <c r="E9455" s="8"/>
      <c r="F9455" s="8"/>
      <c r="G9455" s="8"/>
      <c r="H9455" s="8"/>
      <c r="I9455" s="8"/>
    </row>
    <row r="9456" spans="1:9" ht="14.25" customHeight="1">
      <c r="A9456" s="7"/>
      <c r="B9456" s="8"/>
      <c r="C9456" s="8"/>
      <c r="D9456" s="8"/>
      <c r="E9456" s="8"/>
      <c r="F9456" s="8"/>
      <c r="G9456" s="8"/>
      <c r="H9456" s="8"/>
      <c r="I9456" s="8"/>
    </row>
    <row r="9457" spans="1:9" ht="14.25" customHeight="1">
      <c r="A9457" s="7"/>
      <c r="B9457" s="8"/>
      <c r="C9457" s="8"/>
      <c r="D9457" s="8"/>
      <c r="E9457" s="8"/>
      <c r="F9457" s="8"/>
      <c r="G9457" s="8"/>
      <c r="H9457" s="8"/>
      <c r="I9457" s="8"/>
    </row>
    <row r="9458" spans="1:9" ht="14.25" customHeight="1">
      <c r="A9458" s="7"/>
      <c r="B9458" s="8"/>
      <c r="C9458" s="8"/>
      <c r="D9458" s="8"/>
      <c r="E9458" s="8"/>
      <c r="F9458" s="8"/>
      <c r="G9458" s="8"/>
      <c r="H9458" s="8"/>
      <c r="I9458" s="8"/>
    </row>
    <row r="9459" spans="1:9" ht="14.25" customHeight="1">
      <c r="A9459" s="7"/>
      <c r="B9459" s="8"/>
      <c r="C9459" s="8"/>
      <c r="D9459" s="8"/>
      <c r="E9459" s="8"/>
      <c r="F9459" s="8"/>
      <c r="G9459" s="8"/>
      <c r="H9459" s="8"/>
      <c r="I9459" s="8"/>
    </row>
    <row r="9460" spans="1:9" ht="14.25" customHeight="1">
      <c r="A9460" s="7"/>
      <c r="B9460" s="8"/>
      <c r="C9460" s="8"/>
      <c r="D9460" s="8"/>
      <c r="E9460" s="8"/>
      <c r="F9460" s="8"/>
      <c r="G9460" s="8"/>
      <c r="H9460" s="8"/>
      <c r="I9460" s="8"/>
    </row>
    <row r="9461" spans="1:9" ht="14.25" customHeight="1">
      <c r="A9461" s="7"/>
      <c r="B9461" s="8"/>
      <c r="C9461" s="8"/>
      <c r="D9461" s="8"/>
      <c r="E9461" s="8"/>
      <c r="F9461" s="8"/>
      <c r="G9461" s="8"/>
      <c r="H9461" s="8"/>
      <c r="I9461" s="8"/>
    </row>
    <row r="9462" spans="1:9" ht="14.25" customHeight="1">
      <c r="A9462" s="7"/>
      <c r="B9462" s="8"/>
      <c r="C9462" s="8"/>
      <c r="D9462" s="8"/>
      <c r="E9462" s="8"/>
      <c r="F9462" s="8"/>
      <c r="G9462" s="8"/>
      <c r="H9462" s="8"/>
      <c r="I9462" s="8"/>
    </row>
    <row r="9463" spans="1:9" ht="14.25" customHeight="1">
      <c r="A9463" s="7"/>
      <c r="B9463" s="8"/>
      <c r="C9463" s="8"/>
      <c r="D9463" s="8"/>
      <c r="E9463" s="8"/>
      <c r="F9463" s="8"/>
      <c r="G9463" s="8"/>
      <c r="H9463" s="8"/>
      <c r="I9463" s="8"/>
    </row>
    <row r="9464" spans="1:9" ht="14.25" customHeight="1">
      <c r="A9464" s="7"/>
      <c r="B9464" s="8"/>
      <c r="C9464" s="8"/>
      <c r="D9464" s="8"/>
      <c r="E9464" s="8"/>
      <c r="F9464" s="8"/>
      <c r="G9464" s="8"/>
      <c r="H9464" s="8"/>
      <c r="I9464" s="8"/>
    </row>
    <row r="9465" spans="1:9" ht="14.25" customHeight="1">
      <c r="A9465" s="7"/>
      <c r="B9465" s="8"/>
      <c r="C9465" s="8"/>
      <c r="D9465" s="8"/>
      <c r="E9465" s="8"/>
      <c r="F9465" s="8"/>
      <c r="G9465" s="8"/>
      <c r="H9465" s="8"/>
      <c r="I9465" s="8"/>
    </row>
    <row r="9466" spans="1:9" ht="14.25" customHeight="1">
      <c r="A9466" s="7"/>
      <c r="B9466" s="8"/>
      <c r="C9466" s="8"/>
      <c r="D9466" s="8"/>
      <c r="E9466" s="8"/>
      <c r="F9466" s="8"/>
      <c r="G9466" s="8"/>
      <c r="H9466" s="8"/>
      <c r="I9466" s="8"/>
    </row>
    <row r="9467" spans="1:9" ht="14.25" customHeight="1">
      <c r="A9467" s="7"/>
      <c r="B9467" s="8"/>
      <c r="C9467" s="8"/>
      <c r="D9467" s="8"/>
      <c r="E9467" s="8"/>
      <c r="F9467" s="8"/>
      <c r="G9467" s="8"/>
      <c r="H9467" s="8"/>
      <c r="I9467" s="8"/>
    </row>
    <row r="9468" spans="1:9" ht="14.25" customHeight="1">
      <c r="A9468" s="7"/>
      <c r="B9468" s="8"/>
      <c r="C9468" s="8"/>
      <c r="D9468" s="8"/>
      <c r="E9468" s="8"/>
      <c r="F9468" s="8"/>
      <c r="G9468" s="8"/>
      <c r="H9468" s="8"/>
      <c r="I9468" s="8"/>
    </row>
    <row r="9469" spans="1:9" ht="14.25" customHeight="1">
      <c r="A9469" s="7"/>
      <c r="B9469" s="8"/>
      <c r="C9469" s="8"/>
      <c r="D9469" s="8"/>
      <c r="E9469" s="8"/>
      <c r="F9469" s="8"/>
      <c r="G9469" s="8"/>
      <c r="H9469" s="8"/>
      <c r="I9469" s="8"/>
    </row>
    <row r="9470" spans="1:9" ht="14.25" customHeight="1">
      <c r="A9470" s="7"/>
      <c r="B9470" s="8"/>
      <c r="C9470" s="8"/>
      <c r="D9470" s="8"/>
      <c r="E9470" s="8"/>
      <c r="F9470" s="8"/>
      <c r="G9470" s="8"/>
      <c r="H9470" s="8"/>
      <c r="I9470" s="8"/>
    </row>
    <row r="9471" spans="1:9" ht="14.25" customHeight="1">
      <c r="A9471" s="7"/>
      <c r="B9471" s="8"/>
      <c r="C9471" s="8"/>
      <c r="D9471" s="8"/>
      <c r="E9471" s="8"/>
      <c r="F9471" s="8"/>
      <c r="G9471" s="8"/>
      <c r="H9471" s="8"/>
      <c r="I9471" s="8"/>
    </row>
    <row r="9472" spans="1:9" ht="14.25" customHeight="1">
      <c r="A9472" s="7"/>
      <c r="B9472" s="8"/>
      <c r="C9472" s="8"/>
      <c r="D9472" s="8"/>
      <c r="E9472" s="8"/>
      <c r="F9472" s="8"/>
      <c r="G9472" s="8"/>
      <c r="H9472" s="8"/>
      <c r="I9472" s="8"/>
    </row>
    <row r="9473" spans="1:9" ht="14.25" customHeight="1">
      <c r="A9473" s="7"/>
      <c r="B9473" s="8"/>
      <c r="C9473" s="8"/>
      <c r="D9473" s="8"/>
      <c r="E9473" s="8"/>
      <c r="F9473" s="8"/>
      <c r="G9473" s="8"/>
      <c r="H9473" s="8"/>
      <c r="I9473" s="8"/>
    </row>
    <row r="9474" spans="1:9" ht="14.25" customHeight="1">
      <c r="A9474" s="7"/>
      <c r="B9474" s="8"/>
      <c r="C9474" s="8"/>
      <c r="D9474" s="8"/>
      <c r="E9474" s="8"/>
      <c r="F9474" s="8"/>
      <c r="G9474" s="8"/>
      <c r="H9474" s="8"/>
      <c r="I9474" s="8"/>
    </row>
    <row r="9475" spans="1:9" ht="14.25" customHeight="1">
      <c r="A9475" s="7"/>
      <c r="B9475" s="8"/>
      <c r="C9475" s="8"/>
      <c r="D9475" s="8"/>
      <c r="E9475" s="8"/>
      <c r="F9475" s="8"/>
      <c r="G9475" s="8"/>
      <c r="H9475" s="8"/>
      <c r="I9475" s="8"/>
    </row>
    <row r="9476" spans="1:9" ht="14.25" customHeight="1">
      <c r="A9476" s="7"/>
      <c r="B9476" s="8"/>
      <c r="C9476" s="8"/>
      <c r="D9476" s="8"/>
      <c r="E9476" s="8"/>
      <c r="F9476" s="8"/>
      <c r="G9476" s="8"/>
      <c r="H9476" s="8"/>
      <c r="I9476" s="8"/>
    </row>
    <row r="9477" spans="1:9" ht="14.25" customHeight="1">
      <c r="A9477" s="7"/>
      <c r="B9477" s="8"/>
      <c r="C9477" s="8"/>
      <c r="D9477" s="8"/>
      <c r="E9477" s="8"/>
      <c r="F9477" s="8"/>
      <c r="G9477" s="8"/>
      <c r="H9477" s="8"/>
      <c r="I9477" s="8"/>
    </row>
    <row r="9478" spans="1:9" ht="14.25" customHeight="1">
      <c r="A9478" s="7"/>
      <c r="B9478" s="8"/>
      <c r="C9478" s="8"/>
      <c r="D9478" s="8"/>
      <c r="E9478" s="8"/>
      <c r="F9478" s="8"/>
      <c r="G9478" s="8"/>
      <c r="H9478" s="8"/>
      <c r="I9478" s="8"/>
    </row>
    <row r="9479" spans="1:9" ht="14.25" customHeight="1">
      <c r="A9479" s="7"/>
      <c r="B9479" s="8"/>
      <c r="C9479" s="8"/>
      <c r="D9479" s="8"/>
      <c r="E9479" s="8"/>
      <c r="F9479" s="8"/>
      <c r="G9479" s="8"/>
      <c r="H9479" s="8"/>
      <c r="I9479" s="8"/>
    </row>
    <row r="9480" spans="1:9" ht="14.25" customHeight="1">
      <c r="A9480" s="7"/>
      <c r="B9480" s="8"/>
      <c r="C9480" s="8"/>
      <c r="D9480" s="8"/>
      <c r="E9480" s="8"/>
      <c r="F9480" s="8"/>
      <c r="G9480" s="8"/>
      <c r="H9480" s="8"/>
      <c r="I9480" s="8"/>
    </row>
    <row r="9481" spans="1:9" ht="14.25" customHeight="1">
      <c r="A9481" s="7"/>
      <c r="B9481" s="8"/>
      <c r="C9481" s="8"/>
      <c r="D9481" s="8"/>
      <c r="E9481" s="8"/>
      <c r="F9481" s="8"/>
      <c r="G9481" s="8"/>
      <c r="H9481" s="8"/>
      <c r="I9481" s="8"/>
    </row>
    <row r="9482" spans="1:9" ht="14.25" customHeight="1">
      <c r="A9482" s="7"/>
      <c r="B9482" s="8"/>
      <c r="C9482" s="8"/>
      <c r="D9482" s="8"/>
      <c r="E9482" s="8"/>
      <c r="F9482" s="8"/>
      <c r="G9482" s="8"/>
      <c r="H9482" s="8"/>
      <c r="I9482" s="8"/>
    </row>
    <row r="9483" spans="1:9" ht="14.25" customHeight="1">
      <c r="A9483" s="7"/>
      <c r="B9483" s="8"/>
      <c r="C9483" s="8"/>
      <c r="D9483" s="8"/>
      <c r="E9483" s="8"/>
      <c r="F9483" s="8"/>
      <c r="G9483" s="8"/>
      <c r="H9483" s="8"/>
      <c r="I9483" s="8"/>
    </row>
    <row r="9484" spans="1:9" ht="14.25" customHeight="1">
      <c r="A9484" s="7"/>
      <c r="B9484" s="8"/>
      <c r="C9484" s="8"/>
      <c r="D9484" s="8"/>
      <c r="E9484" s="8"/>
      <c r="F9484" s="8"/>
      <c r="G9484" s="8"/>
      <c r="H9484" s="8"/>
      <c r="I9484" s="8"/>
    </row>
    <row r="9485" spans="1:9" ht="14.25" customHeight="1">
      <c r="A9485" s="7"/>
      <c r="B9485" s="8"/>
      <c r="C9485" s="8"/>
      <c r="D9485" s="8"/>
      <c r="E9485" s="8"/>
      <c r="F9485" s="8"/>
      <c r="G9485" s="8"/>
      <c r="H9485" s="8"/>
      <c r="I9485" s="8"/>
    </row>
    <row r="9486" spans="1:9" ht="14.25" customHeight="1">
      <c r="A9486" s="7"/>
      <c r="B9486" s="8"/>
      <c r="C9486" s="8"/>
      <c r="D9486" s="8"/>
      <c r="E9486" s="8"/>
      <c r="F9486" s="8"/>
      <c r="G9486" s="8"/>
      <c r="H9486" s="8"/>
      <c r="I9486" s="8"/>
    </row>
    <row r="9487" spans="1:9" ht="14.25" customHeight="1">
      <c r="A9487" s="7"/>
      <c r="B9487" s="8"/>
      <c r="C9487" s="8"/>
      <c r="D9487" s="8"/>
      <c r="E9487" s="8"/>
      <c r="F9487" s="8"/>
      <c r="G9487" s="8"/>
      <c r="H9487" s="8"/>
      <c r="I9487" s="8"/>
    </row>
    <row r="9488" spans="1:9" ht="14.25" customHeight="1">
      <c r="A9488" s="7"/>
      <c r="B9488" s="8"/>
      <c r="C9488" s="8"/>
      <c r="D9488" s="8"/>
      <c r="E9488" s="8"/>
      <c r="F9488" s="8"/>
      <c r="G9488" s="8"/>
      <c r="H9488" s="8"/>
      <c r="I9488" s="8"/>
    </row>
    <row r="9489" spans="1:9" ht="14.25" customHeight="1">
      <c r="A9489" s="7"/>
      <c r="B9489" s="8"/>
      <c r="C9489" s="8"/>
      <c r="D9489" s="8"/>
      <c r="E9489" s="8"/>
      <c r="F9489" s="8"/>
      <c r="G9489" s="8"/>
      <c r="H9489" s="8"/>
      <c r="I9489" s="8"/>
    </row>
    <row r="9490" spans="1:9" ht="14.25" customHeight="1">
      <c r="A9490" s="7"/>
      <c r="B9490" s="8"/>
      <c r="C9490" s="8"/>
      <c r="D9490" s="8"/>
      <c r="E9490" s="8"/>
      <c r="F9490" s="8"/>
      <c r="G9490" s="8"/>
      <c r="H9490" s="8"/>
      <c r="I9490" s="8"/>
    </row>
    <row r="9491" spans="1:9" ht="14.25" customHeight="1">
      <c r="A9491" s="7"/>
      <c r="B9491" s="8"/>
      <c r="C9491" s="8"/>
      <c r="D9491" s="8"/>
      <c r="E9491" s="8"/>
      <c r="F9491" s="8"/>
      <c r="G9491" s="8"/>
      <c r="H9491" s="8"/>
      <c r="I9491" s="8"/>
    </row>
    <row r="9492" spans="1:9" ht="14.25" customHeight="1">
      <c r="A9492" s="7"/>
      <c r="B9492" s="8"/>
      <c r="C9492" s="8"/>
      <c r="D9492" s="8"/>
      <c r="E9492" s="8"/>
      <c r="F9492" s="8"/>
      <c r="G9492" s="8"/>
      <c r="H9492" s="8"/>
      <c r="I9492" s="8"/>
    </row>
    <row r="9493" spans="1:9" ht="14.25" customHeight="1">
      <c r="A9493" s="7"/>
      <c r="B9493" s="8"/>
      <c r="C9493" s="8"/>
      <c r="D9493" s="8"/>
      <c r="E9493" s="8"/>
      <c r="F9493" s="8"/>
      <c r="G9493" s="8"/>
      <c r="H9493" s="8"/>
      <c r="I9493" s="8"/>
    </row>
    <row r="9494" spans="1:9" ht="14.25" customHeight="1">
      <c r="A9494" s="7"/>
      <c r="B9494" s="8"/>
      <c r="C9494" s="8"/>
      <c r="D9494" s="8"/>
      <c r="E9494" s="8"/>
      <c r="F9494" s="8"/>
      <c r="G9494" s="8"/>
      <c r="H9494" s="8"/>
      <c r="I9494" s="8"/>
    </row>
    <row r="9495" spans="1:9" ht="14.25" customHeight="1">
      <c r="A9495" s="7"/>
      <c r="B9495" s="8"/>
      <c r="C9495" s="8"/>
      <c r="D9495" s="8"/>
      <c r="E9495" s="8"/>
      <c r="F9495" s="8"/>
      <c r="G9495" s="8"/>
      <c r="H9495" s="8"/>
      <c r="I9495" s="8"/>
    </row>
    <row r="9496" spans="1:9" ht="14.25" customHeight="1">
      <c r="A9496" s="7"/>
      <c r="B9496" s="8"/>
      <c r="C9496" s="8"/>
      <c r="D9496" s="8"/>
      <c r="E9496" s="8"/>
      <c r="F9496" s="8"/>
      <c r="G9496" s="8"/>
      <c r="H9496" s="8"/>
      <c r="I9496" s="8"/>
    </row>
    <row r="9497" spans="1:9" ht="14.25" customHeight="1">
      <c r="A9497" s="7"/>
      <c r="B9497" s="8"/>
      <c r="C9497" s="8"/>
      <c r="D9497" s="8"/>
      <c r="E9497" s="8"/>
      <c r="F9497" s="8"/>
      <c r="G9497" s="8"/>
      <c r="H9497" s="8"/>
      <c r="I9497" s="8"/>
    </row>
    <row r="9498" spans="1:9" ht="14.25" customHeight="1">
      <c r="A9498" s="7"/>
      <c r="B9498" s="8"/>
      <c r="C9498" s="8"/>
      <c r="D9498" s="8"/>
      <c r="E9498" s="8"/>
      <c r="F9498" s="8"/>
      <c r="G9498" s="8"/>
      <c r="H9498" s="8"/>
      <c r="I9498" s="8"/>
    </row>
    <row r="9499" spans="1:9" ht="14.25" customHeight="1">
      <c r="A9499" s="7"/>
      <c r="B9499" s="8"/>
      <c r="C9499" s="8"/>
      <c r="D9499" s="8"/>
      <c r="E9499" s="8"/>
      <c r="F9499" s="8"/>
      <c r="G9499" s="8"/>
      <c r="H9499" s="8"/>
      <c r="I9499" s="8"/>
    </row>
    <row r="9500" spans="1:9" ht="14.25" customHeight="1">
      <c r="A9500" s="7"/>
      <c r="B9500" s="8"/>
      <c r="C9500" s="8"/>
      <c r="D9500" s="8"/>
      <c r="E9500" s="8"/>
      <c r="F9500" s="8"/>
      <c r="G9500" s="8"/>
      <c r="H9500" s="8"/>
      <c r="I9500" s="8"/>
    </row>
    <row r="9501" spans="1:9" ht="14.25" customHeight="1">
      <c r="A9501" s="7"/>
      <c r="B9501" s="8"/>
      <c r="C9501" s="8"/>
      <c r="D9501" s="8"/>
      <c r="E9501" s="8"/>
      <c r="F9501" s="8"/>
      <c r="G9501" s="8"/>
      <c r="H9501" s="8"/>
      <c r="I9501" s="8"/>
    </row>
    <row r="9502" spans="1:9" ht="14.25" customHeight="1">
      <c r="A9502" s="7"/>
      <c r="B9502" s="8"/>
      <c r="C9502" s="8"/>
      <c r="D9502" s="8"/>
      <c r="E9502" s="8"/>
      <c r="F9502" s="8"/>
      <c r="G9502" s="8"/>
      <c r="H9502" s="8"/>
      <c r="I9502" s="8"/>
    </row>
    <row r="9503" spans="1:9" ht="14.25" customHeight="1">
      <c r="A9503" s="7"/>
      <c r="B9503" s="8"/>
      <c r="C9503" s="8"/>
      <c r="D9503" s="8"/>
      <c r="E9503" s="8"/>
      <c r="F9503" s="8"/>
      <c r="G9503" s="8"/>
      <c r="H9503" s="8"/>
      <c r="I9503" s="8"/>
    </row>
    <row r="9504" spans="1:9" ht="14.25" customHeight="1">
      <c r="A9504" s="7"/>
      <c r="B9504" s="8"/>
      <c r="C9504" s="8"/>
      <c r="D9504" s="8"/>
      <c r="E9504" s="8"/>
      <c r="F9504" s="8"/>
      <c r="G9504" s="8"/>
      <c r="H9504" s="8"/>
      <c r="I9504" s="8"/>
    </row>
    <row r="9505" spans="1:9" ht="14.25" customHeight="1">
      <c r="A9505" s="7"/>
      <c r="B9505" s="8"/>
      <c r="C9505" s="8"/>
      <c r="D9505" s="8"/>
      <c r="E9505" s="8"/>
      <c r="F9505" s="8"/>
      <c r="G9505" s="8"/>
      <c r="H9505" s="8"/>
      <c r="I9505" s="8"/>
    </row>
    <row r="9506" spans="1:9" ht="14.25" customHeight="1">
      <c r="A9506" s="7"/>
      <c r="B9506" s="8"/>
      <c r="C9506" s="8"/>
      <c r="D9506" s="8"/>
      <c r="E9506" s="8"/>
      <c r="F9506" s="8"/>
      <c r="G9506" s="8"/>
      <c r="H9506" s="8"/>
      <c r="I9506" s="8"/>
    </row>
    <row r="9507" spans="1:9" ht="14.25" customHeight="1">
      <c r="A9507" s="7"/>
      <c r="B9507" s="8"/>
      <c r="C9507" s="8"/>
      <c r="D9507" s="8"/>
      <c r="E9507" s="8"/>
      <c r="F9507" s="8"/>
      <c r="G9507" s="8"/>
      <c r="H9507" s="8"/>
      <c r="I9507" s="8"/>
    </row>
    <row r="9508" spans="1:9" ht="14.25" customHeight="1">
      <c r="A9508" s="7"/>
      <c r="B9508" s="8"/>
      <c r="C9508" s="8"/>
      <c r="D9508" s="8"/>
      <c r="E9508" s="8"/>
      <c r="F9508" s="8"/>
      <c r="G9508" s="8"/>
      <c r="H9508" s="8"/>
      <c r="I9508" s="8"/>
    </row>
    <row r="9509" spans="1:9" ht="14.25" customHeight="1">
      <c r="A9509" s="7"/>
      <c r="B9509" s="8"/>
      <c r="C9509" s="8"/>
      <c r="D9509" s="8"/>
      <c r="E9509" s="8"/>
      <c r="F9509" s="8"/>
      <c r="G9509" s="8"/>
      <c r="H9509" s="8"/>
      <c r="I9509" s="8"/>
    </row>
    <row r="9510" spans="1:9" ht="14.25" customHeight="1">
      <c r="A9510" s="7"/>
      <c r="B9510" s="8"/>
      <c r="C9510" s="8"/>
      <c r="D9510" s="8"/>
      <c r="E9510" s="8"/>
      <c r="F9510" s="8"/>
      <c r="G9510" s="8"/>
      <c r="H9510" s="8"/>
      <c r="I9510" s="8"/>
    </row>
    <row r="9511" spans="1:9" ht="14.25" customHeight="1">
      <c r="A9511" s="7"/>
      <c r="B9511" s="8"/>
      <c r="C9511" s="8"/>
      <c r="D9511" s="8"/>
      <c r="E9511" s="8"/>
      <c r="F9511" s="8"/>
      <c r="G9511" s="8"/>
      <c r="H9511" s="8"/>
      <c r="I9511" s="8"/>
    </row>
    <row r="9512" spans="1:9" ht="14.25" customHeight="1">
      <c r="A9512" s="7"/>
      <c r="B9512" s="8"/>
      <c r="C9512" s="8"/>
      <c r="D9512" s="8"/>
      <c r="E9512" s="8"/>
      <c r="F9512" s="8"/>
      <c r="G9512" s="8"/>
      <c r="H9512" s="8"/>
      <c r="I9512" s="8"/>
    </row>
    <row r="9513" spans="1:9" ht="14.25" customHeight="1">
      <c r="A9513" s="7"/>
      <c r="B9513" s="8"/>
      <c r="C9513" s="8"/>
      <c r="D9513" s="8"/>
      <c r="E9513" s="8"/>
      <c r="F9513" s="8"/>
      <c r="G9513" s="8"/>
      <c r="H9513" s="8"/>
      <c r="I9513" s="8"/>
    </row>
    <row r="9514" spans="1:9" ht="14.25" customHeight="1">
      <c r="A9514" s="7"/>
      <c r="B9514" s="8"/>
      <c r="C9514" s="8"/>
      <c r="D9514" s="8"/>
      <c r="E9514" s="8"/>
      <c r="F9514" s="8"/>
      <c r="G9514" s="8"/>
      <c r="H9514" s="8"/>
      <c r="I9514" s="8"/>
    </row>
    <row r="9515" spans="1:9" ht="14.25" customHeight="1">
      <c r="A9515" s="7"/>
      <c r="B9515" s="8"/>
      <c r="C9515" s="8"/>
      <c r="D9515" s="8"/>
      <c r="E9515" s="8"/>
      <c r="F9515" s="8"/>
      <c r="G9515" s="8"/>
      <c r="H9515" s="8"/>
      <c r="I9515" s="8"/>
    </row>
    <row r="9516" spans="1:9" ht="14.25" customHeight="1">
      <c r="A9516" s="7"/>
      <c r="B9516" s="8"/>
      <c r="C9516" s="8"/>
      <c r="D9516" s="8"/>
      <c r="E9516" s="8"/>
      <c r="F9516" s="8"/>
      <c r="G9516" s="8"/>
      <c r="H9516" s="8"/>
      <c r="I9516" s="8"/>
    </row>
    <row r="9517" spans="1:9" ht="14.25" customHeight="1">
      <c r="A9517" s="7"/>
      <c r="B9517" s="8"/>
      <c r="C9517" s="8"/>
      <c r="D9517" s="8"/>
      <c r="E9517" s="8"/>
      <c r="F9517" s="8"/>
      <c r="G9517" s="8"/>
      <c r="H9517" s="8"/>
      <c r="I9517" s="8"/>
    </row>
    <row r="9518" spans="1:9" ht="14.25" customHeight="1">
      <c r="A9518" s="7"/>
      <c r="B9518" s="8"/>
      <c r="C9518" s="8"/>
      <c r="D9518" s="8"/>
      <c r="E9518" s="8"/>
      <c r="F9518" s="8"/>
      <c r="G9518" s="8"/>
      <c r="H9518" s="8"/>
      <c r="I9518" s="8"/>
    </row>
    <row r="9519" spans="1:9" ht="14.25" customHeight="1">
      <c r="A9519" s="7"/>
      <c r="B9519" s="8"/>
      <c r="C9519" s="8"/>
      <c r="D9519" s="8"/>
      <c r="E9519" s="8"/>
      <c r="F9519" s="8"/>
      <c r="G9519" s="8"/>
      <c r="H9519" s="8"/>
      <c r="I9519" s="8"/>
    </row>
    <row r="9520" spans="1:9" ht="14.25" customHeight="1">
      <c r="A9520" s="7"/>
      <c r="B9520" s="8"/>
      <c r="C9520" s="8"/>
      <c r="D9520" s="8"/>
      <c r="E9520" s="8"/>
      <c r="F9520" s="8"/>
      <c r="G9520" s="8"/>
      <c r="H9520" s="8"/>
      <c r="I9520" s="8"/>
    </row>
    <row r="9521" spans="1:9" ht="14.25" customHeight="1">
      <c r="A9521" s="7"/>
      <c r="B9521" s="8"/>
      <c r="C9521" s="8"/>
      <c r="D9521" s="8"/>
      <c r="E9521" s="8"/>
      <c r="F9521" s="8"/>
      <c r="G9521" s="8"/>
      <c r="H9521" s="8"/>
      <c r="I9521" s="8"/>
    </row>
    <row r="9522" spans="1:9" ht="14.25" customHeight="1">
      <c r="A9522" s="7"/>
      <c r="B9522" s="8"/>
      <c r="C9522" s="8"/>
      <c r="D9522" s="8"/>
      <c r="E9522" s="8"/>
      <c r="F9522" s="8"/>
      <c r="G9522" s="8"/>
      <c r="H9522" s="8"/>
      <c r="I9522" s="8"/>
    </row>
    <row r="9523" spans="1:9" ht="14.25" customHeight="1">
      <c r="A9523" s="7"/>
      <c r="B9523" s="8"/>
      <c r="C9523" s="8"/>
      <c r="D9523" s="8"/>
      <c r="E9523" s="8"/>
      <c r="F9523" s="8"/>
      <c r="G9523" s="8"/>
      <c r="H9523" s="8"/>
      <c r="I9523" s="8"/>
    </row>
    <row r="9524" spans="1:9" ht="14.25" customHeight="1">
      <c r="A9524" s="7"/>
      <c r="B9524" s="8"/>
      <c r="C9524" s="8"/>
      <c r="D9524" s="8"/>
      <c r="E9524" s="8"/>
      <c r="F9524" s="8"/>
      <c r="G9524" s="8"/>
      <c r="H9524" s="8"/>
      <c r="I9524" s="8"/>
    </row>
    <row r="9525" spans="1:9" ht="14.25" customHeight="1">
      <c r="A9525" s="7"/>
      <c r="B9525" s="8"/>
      <c r="C9525" s="8"/>
      <c r="D9525" s="8"/>
      <c r="E9525" s="8"/>
      <c r="F9525" s="8"/>
      <c r="G9525" s="8"/>
      <c r="H9525" s="8"/>
      <c r="I9525" s="8"/>
    </row>
    <row r="9526" spans="1:9" ht="14.25" customHeight="1">
      <c r="A9526" s="7"/>
      <c r="B9526" s="8"/>
      <c r="C9526" s="8"/>
      <c r="D9526" s="8"/>
      <c r="E9526" s="8"/>
      <c r="F9526" s="8"/>
      <c r="G9526" s="8"/>
      <c r="H9526" s="8"/>
      <c r="I9526" s="8"/>
    </row>
    <row r="9527" spans="1:9" ht="14.25" customHeight="1">
      <c r="A9527" s="7"/>
      <c r="B9527" s="8"/>
      <c r="C9527" s="8"/>
      <c r="D9527" s="8"/>
      <c r="E9527" s="8"/>
      <c r="F9527" s="8"/>
      <c r="G9527" s="8"/>
      <c r="H9527" s="8"/>
      <c r="I9527" s="8"/>
    </row>
    <row r="9528" spans="1:9" ht="14.25" customHeight="1">
      <c r="A9528" s="7"/>
      <c r="B9528" s="8"/>
      <c r="C9528" s="8"/>
      <c r="D9528" s="8"/>
      <c r="E9528" s="8"/>
      <c r="F9528" s="8"/>
      <c r="G9528" s="8"/>
      <c r="H9528" s="8"/>
      <c r="I9528" s="8"/>
    </row>
    <row r="9529" spans="1:9" ht="14.25" customHeight="1">
      <c r="A9529" s="7"/>
      <c r="B9529" s="8"/>
      <c r="C9529" s="8"/>
      <c r="D9529" s="8"/>
      <c r="E9529" s="8"/>
      <c r="F9529" s="8"/>
      <c r="G9529" s="8"/>
      <c r="H9529" s="8"/>
      <c r="I9529" s="8"/>
    </row>
    <row r="9530" spans="1:9" ht="14.25" customHeight="1">
      <c r="A9530" s="7"/>
      <c r="B9530" s="8"/>
      <c r="C9530" s="8"/>
      <c r="D9530" s="8"/>
      <c r="E9530" s="8"/>
      <c r="F9530" s="8"/>
      <c r="G9530" s="8"/>
      <c r="H9530" s="8"/>
      <c r="I9530" s="8"/>
    </row>
    <row r="9531" spans="1:9" ht="14.25" customHeight="1">
      <c r="A9531" s="7"/>
      <c r="B9531" s="8"/>
      <c r="C9531" s="8"/>
      <c r="D9531" s="8"/>
      <c r="E9531" s="8"/>
      <c r="F9531" s="8"/>
      <c r="G9531" s="8"/>
      <c r="H9531" s="8"/>
      <c r="I9531" s="8"/>
    </row>
    <row r="9532" spans="1:9" ht="14.25" customHeight="1">
      <c r="A9532" s="7"/>
      <c r="B9532" s="8"/>
      <c r="C9532" s="8"/>
      <c r="D9532" s="8"/>
      <c r="E9532" s="8"/>
      <c r="F9532" s="8"/>
      <c r="G9532" s="8"/>
      <c r="H9532" s="8"/>
      <c r="I9532" s="8"/>
    </row>
    <row r="9533" spans="1:9" ht="14.25" customHeight="1">
      <c r="A9533" s="7"/>
      <c r="B9533" s="8"/>
      <c r="C9533" s="8"/>
      <c r="D9533" s="8"/>
      <c r="E9533" s="8"/>
      <c r="F9533" s="8"/>
      <c r="G9533" s="8"/>
      <c r="H9533" s="8"/>
      <c r="I9533" s="8"/>
    </row>
    <row r="9534" spans="1:9" ht="14.25" customHeight="1">
      <c r="A9534" s="7"/>
      <c r="B9534" s="8"/>
      <c r="C9534" s="8"/>
      <c r="D9534" s="8"/>
      <c r="E9534" s="8"/>
      <c r="F9534" s="8"/>
      <c r="G9534" s="8"/>
      <c r="H9534" s="8"/>
      <c r="I9534" s="8"/>
    </row>
    <row r="9535" spans="1:9" ht="14.25" customHeight="1">
      <c r="A9535" s="7"/>
      <c r="B9535" s="8"/>
      <c r="C9535" s="8"/>
      <c r="D9535" s="8"/>
      <c r="E9535" s="8"/>
      <c r="F9535" s="8"/>
      <c r="G9535" s="8"/>
      <c r="H9535" s="8"/>
      <c r="I9535" s="8"/>
    </row>
    <row r="9536" spans="1:9" ht="14.25" customHeight="1">
      <c r="A9536" s="7"/>
      <c r="B9536" s="8"/>
      <c r="C9536" s="8"/>
      <c r="D9536" s="8"/>
      <c r="E9536" s="8"/>
      <c r="F9536" s="8"/>
      <c r="G9536" s="8"/>
      <c r="H9536" s="8"/>
      <c r="I9536" s="8"/>
    </row>
    <row r="9537" spans="1:9" ht="14.25" customHeight="1">
      <c r="A9537" s="7"/>
      <c r="B9537" s="8"/>
      <c r="C9537" s="8"/>
      <c r="D9537" s="8"/>
      <c r="E9537" s="8"/>
      <c r="F9537" s="8"/>
      <c r="G9537" s="8"/>
      <c r="H9537" s="8"/>
      <c r="I9537" s="8"/>
    </row>
    <row r="9538" spans="1:9" ht="14.25" customHeight="1">
      <c r="A9538" s="7"/>
      <c r="B9538" s="8"/>
      <c r="C9538" s="8"/>
      <c r="D9538" s="8"/>
      <c r="E9538" s="8"/>
      <c r="F9538" s="8"/>
      <c r="G9538" s="8"/>
      <c r="H9538" s="8"/>
      <c r="I9538" s="8"/>
    </row>
    <row r="9539" spans="1:9" ht="14.25" customHeight="1">
      <c r="A9539" s="7"/>
      <c r="B9539" s="8"/>
      <c r="C9539" s="8"/>
      <c r="D9539" s="8"/>
      <c r="E9539" s="8"/>
      <c r="F9539" s="8"/>
      <c r="G9539" s="8"/>
      <c r="H9539" s="8"/>
      <c r="I9539" s="8"/>
    </row>
    <row r="9540" spans="1:9" ht="14.25" customHeight="1">
      <c r="A9540" s="7"/>
      <c r="B9540" s="8"/>
      <c r="C9540" s="8"/>
      <c r="D9540" s="8"/>
      <c r="E9540" s="8"/>
      <c r="F9540" s="8"/>
      <c r="G9540" s="8"/>
      <c r="H9540" s="8"/>
      <c r="I9540" s="8"/>
    </row>
    <row r="9541" spans="1:9" ht="14.25" customHeight="1">
      <c r="A9541" s="7"/>
      <c r="B9541" s="8"/>
      <c r="C9541" s="8"/>
      <c r="D9541" s="8"/>
      <c r="E9541" s="8"/>
      <c r="F9541" s="8"/>
      <c r="G9541" s="8"/>
      <c r="H9541" s="8"/>
      <c r="I9541" s="8"/>
    </row>
    <row r="9542" spans="1:9" ht="14.25" customHeight="1">
      <c r="A9542" s="7"/>
      <c r="B9542" s="8"/>
      <c r="C9542" s="8"/>
      <c r="D9542" s="8"/>
      <c r="E9542" s="8"/>
      <c r="F9542" s="8"/>
      <c r="G9542" s="8"/>
      <c r="H9542" s="8"/>
      <c r="I9542" s="8"/>
    </row>
    <row r="9543" spans="1:9" ht="14.25" customHeight="1">
      <c r="A9543" s="7"/>
      <c r="B9543" s="8"/>
      <c r="C9543" s="8"/>
      <c r="D9543" s="8"/>
      <c r="E9543" s="8"/>
      <c r="F9543" s="8"/>
      <c r="G9543" s="8"/>
      <c r="H9543" s="8"/>
      <c r="I9543" s="8"/>
    </row>
    <row r="9544" spans="1:9" ht="14.25" customHeight="1">
      <c r="A9544" s="7"/>
      <c r="B9544" s="8"/>
      <c r="C9544" s="8"/>
      <c r="D9544" s="8"/>
      <c r="E9544" s="8"/>
      <c r="F9544" s="8"/>
      <c r="G9544" s="8"/>
      <c r="H9544" s="8"/>
      <c r="I9544" s="8"/>
    </row>
    <row r="9545" spans="1:9" ht="14.25" customHeight="1">
      <c r="A9545" s="7"/>
      <c r="B9545" s="8"/>
      <c r="C9545" s="8"/>
      <c r="D9545" s="8"/>
      <c r="E9545" s="8"/>
      <c r="F9545" s="8"/>
      <c r="G9545" s="8"/>
      <c r="H9545" s="8"/>
      <c r="I9545" s="8"/>
    </row>
    <row r="9546" spans="1:9" ht="14.25" customHeight="1">
      <c r="A9546" s="7"/>
      <c r="B9546" s="8"/>
      <c r="C9546" s="8"/>
      <c r="D9546" s="8"/>
      <c r="E9546" s="8"/>
      <c r="F9546" s="8"/>
      <c r="G9546" s="8"/>
      <c r="H9546" s="8"/>
      <c r="I9546" s="8"/>
    </row>
    <row r="9547" spans="1:9" ht="14.25" customHeight="1">
      <c r="A9547" s="7"/>
      <c r="B9547" s="8"/>
      <c r="C9547" s="8"/>
      <c r="D9547" s="8"/>
      <c r="E9547" s="8"/>
      <c r="F9547" s="8"/>
      <c r="G9547" s="8"/>
      <c r="H9547" s="8"/>
      <c r="I9547" s="8"/>
    </row>
    <row r="9548" spans="1:9" ht="14.25" customHeight="1">
      <c r="A9548" s="7"/>
      <c r="B9548" s="8"/>
      <c r="C9548" s="8"/>
      <c r="D9548" s="8"/>
      <c r="E9548" s="8"/>
      <c r="F9548" s="8"/>
      <c r="G9548" s="8"/>
      <c r="H9548" s="8"/>
      <c r="I9548" s="8"/>
    </row>
    <row r="9549" spans="1:9" ht="14.25" customHeight="1">
      <c r="A9549" s="7"/>
      <c r="B9549" s="8"/>
      <c r="C9549" s="8"/>
      <c r="D9549" s="8"/>
      <c r="E9549" s="8"/>
      <c r="F9549" s="8"/>
      <c r="G9549" s="8"/>
      <c r="H9549" s="8"/>
      <c r="I9549" s="8"/>
    </row>
    <row r="9550" spans="1:9" ht="14.25" customHeight="1">
      <c r="A9550" s="7"/>
      <c r="B9550" s="8"/>
      <c r="C9550" s="8"/>
      <c r="D9550" s="8"/>
      <c r="E9550" s="8"/>
      <c r="F9550" s="8"/>
      <c r="G9550" s="8"/>
      <c r="H9550" s="8"/>
      <c r="I9550" s="8"/>
    </row>
    <row r="9551" spans="1:9" ht="14.25" customHeight="1">
      <c r="A9551" s="7"/>
      <c r="B9551" s="8"/>
      <c r="C9551" s="8"/>
      <c r="D9551" s="8"/>
      <c r="E9551" s="8"/>
      <c r="F9551" s="8"/>
      <c r="G9551" s="8"/>
      <c r="H9551" s="8"/>
      <c r="I9551" s="8"/>
    </row>
    <row r="9552" spans="1:9" ht="14.25" customHeight="1">
      <c r="A9552" s="7"/>
      <c r="B9552" s="8"/>
      <c r="C9552" s="8"/>
      <c r="D9552" s="8"/>
      <c r="E9552" s="8"/>
      <c r="F9552" s="8"/>
      <c r="G9552" s="8"/>
      <c r="H9552" s="8"/>
      <c r="I9552" s="8"/>
    </row>
    <row r="9553" spans="1:9" ht="14.25" customHeight="1">
      <c r="A9553" s="7"/>
      <c r="B9553" s="8"/>
      <c r="C9553" s="8"/>
      <c r="D9553" s="8"/>
      <c r="E9553" s="8"/>
      <c r="F9553" s="8"/>
      <c r="G9553" s="8"/>
      <c r="H9553" s="8"/>
      <c r="I9553" s="8"/>
    </row>
    <row r="9554" spans="1:9" ht="14.25" customHeight="1">
      <c r="A9554" s="7"/>
      <c r="B9554" s="8"/>
      <c r="C9554" s="8"/>
      <c r="D9554" s="8"/>
      <c r="E9554" s="8"/>
      <c r="F9554" s="8"/>
      <c r="G9554" s="8"/>
      <c r="H9554" s="8"/>
      <c r="I9554" s="8"/>
    </row>
    <row r="9555" spans="1:9" ht="14.25" customHeight="1">
      <c r="A9555" s="7"/>
      <c r="B9555" s="8"/>
      <c r="C9555" s="8"/>
      <c r="D9555" s="8"/>
      <c r="E9555" s="8"/>
      <c r="F9555" s="8"/>
      <c r="G9555" s="8"/>
      <c r="H9555" s="8"/>
      <c r="I9555" s="8"/>
    </row>
    <row r="9556" spans="1:9" ht="14.25" customHeight="1">
      <c r="A9556" s="7"/>
      <c r="B9556" s="8"/>
      <c r="C9556" s="8"/>
      <c r="D9556" s="8"/>
      <c r="E9556" s="8"/>
      <c r="F9556" s="8"/>
      <c r="G9556" s="8"/>
      <c r="H9556" s="8"/>
      <c r="I9556" s="8"/>
    </row>
    <row r="9557" spans="1:9" ht="14.25" customHeight="1">
      <c r="A9557" s="7"/>
      <c r="B9557" s="8"/>
      <c r="C9557" s="8"/>
      <c r="D9557" s="8"/>
      <c r="E9557" s="8"/>
      <c r="F9557" s="8"/>
      <c r="G9557" s="8"/>
      <c r="H9557" s="8"/>
      <c r="I9557" s="8"/>
    </row>
    <row r="9558" spans="1:9" ht="14.25" customHeight="1">
      <c r="A9558" s="7"/>
      <c r="B9558" s="8"/>
      <c r="C9558" s="8"/>
      <c r="D9558" s="8"/>
      <c r="E9558" s="8"/>
      <c r="F9558" s="8"/>
      <c r="G9558" s="8"/>
      <c r="H9558" s="8"/>
      <c r="I9558" s="8"/>
    </row>
    <row r="9559" spans="1:9" ht="14.25" customHeight="1">
      <c r="A9559" s="7"/>
      <c r="B9559" s="8"/>
      <c r="C9559" s="8"/>
      <c r="D9559" s="8"/>
      <c r="E9559" s="8"/>
      <c r="F9559" s="8"/>
      <c r="G9559" s="8"/>
      <c r="H9559" s="8"/>
      <c r="I9559" s="8"/>
    </row>
    <row r="9560" spans="1:9" ht="14.25" customHeight="1">
      <c r="A9560" s="7"/>
      <c r="B9560" s="8"/>
      <c r="C9560" s="8"/>
      <c r="D9560" s="8"/>
      <c r="E9560" s="8"/>
      <c r="F9560" s="8"/>
      <c r="G9560" s="8"/>
      <c r="H9560" s="8"/>
      <c r="I9560" s="8"/>
    </row>
    <row r="9561" spans="1:9" ht="14.25" customHeight="1">
      <c r="A9561" s="7"/>
      <c r="B9561" s="8"/>
      <c r="C9561" s="8"/>
      <c r="D9561" s="8"/>
      <c r="E9561" s="8"/>
      <c r="F9561" s="8"/>
      <c r="G9561" s="8"/>
      <c r="H9561" s="8"/>
      <c r="I9561" s="8"/>
    </row>
    <row r="9562" spans="1:9" ht="14.25" customHeight="1">
      <c r="A9562" s="7"/>
      <c r="B9562" s="8"/>
      <c r="C9562" s="8"/>
      <c r="D9562" s="8"/>
      <c r="E9562" s="8"/>
      <c r="F9562" s="8"/>
      <c r="G9562" s="8"/>
      <c r="H9562" s="8"/>
      <c r="I9562" s="8"/>
    </row>
    <row r="9563" spans="1:9" ht="14.25" customHeight="1">
      <c r="A9563" s="7"/>
      <c r="B9563" s="8"/>
      <c r="C9563" s="8"/>
      <c r="D9563" s="8"/>
      <c r="E9563" s="8"/>
      <c r="F9563" s="8"/>
      <c r="G9563" s="8"/>
      <c r="H9563" s="8"/>
      <c r="I9563" s="8"/>
    </row>
    <row r="9564" spans="1:9" ht="14.25" customHeight="1">
      <c r="A9564" s="7"/>
      <c r="B9564" s="8"/>
      <c r="C9564" s="8"/>
      <c r="D9564" s="8"/>
      <c r="E9564" s="8"/>
      <c r="F9564" s="8"/>
      <c r="G9564" s="8"/>
      <c r="H9564" s="8"/>
      <c r="I9564" s="8"/>
    </row>
    <row r="9565" spans="1:9" ht="14.25" customHeight="1">
      <c r="A9565" s="7"/>
      <c r="B9565" s="8"/>
      <c r="C9565" s="8"/>
      <c r="D9565" s="8"/>
      <c r="E9565" s="8"/>
      <c r="F9565" s="8"/>
      <c r="G9565" s="8"/>
      <c r="H9565" s="8"/>
      <c r="I9565" s="8"/>
    </row>
    <row r="9566" spans="1:9" ht="14.25" customHeight="1">
      <c r="A9566" s="7"/>
      <c r="B9566" s="8"/>
      <c r="C9566" s="8"/>
      <c r="D9566" s="8"/>
      <c r="E9566" s="8"/>
      <c r="F9566" s="8"/>
      <c r="G9566" s="8"/>
      <c r="H9566" s="8"/>
      <c r="I9566" s="8"/>
    </row>
    <row r="9567" spans="1:9" ht="14.25" customHeight="1">
      <c r="A9567" s="7"/>
      <c r="B9567" s="8"/>
      <c r="C9567" s="8"/>
      <c r="D9567" s="8"/>
      <c r="E9567" s="8"/>
      <c r="F9567" s="8"/>
      <c r="G9567" s="8"/>
      <c r="H9567" s="8"/>
      <c r="I9567" s="8"/>
    </row>
    <row r="9568" spans="1:9" ht="14.25" customHeight="1">
      <c r="A9568" s="7"/>
      <c r="B9568" s="8"/>
      <c r="C9568" s="8"/>
      <c r="D9568" s="8"/>
      <c r="E9568" s="8"/>
      <c r="F9568" s="8"/>
      <c r="G9568" s="8"/>
      <c r="H9568" s="8"/>
      <c r="I9568" s="8"/>
    </row>
    <row r="9569" spans="1:9" ht="14.25" customHeight="1">
      <c r="A9569" s="7"/>
      <c r="B9569" s="8"/>
      <c r="C9569" s="8"/>
      <c r="D9569" s="8"/>
      <c r="E9569" s="8"/>
      <c r="F9569" s="8"/>
      <c r="G9569" s="8"/>
      <c r="H9569" s="8"/>
      <c r="I9569" s="8"/>
    </row>
    <row r="9570" spans="1:9" ht="14.25" customHeight="1">
      <c r="A9570" s="7"/>
      <c r="B9570" s="8"/>
      <c r="C9570" s="8"/>
      <c r="D9570" s="8"/>
      <c r="E9570" s="8"/>
      <c r="F9570" s="8"/>
      <c r="G9570" s="8"/>
      <c r="H9570" s="8"/>
      <c r="I9570" s="8"/>
    </row>
    <row r="9571" spans="1:9" ht="14.25" customHeight="1">
      <c r="A9571" s="7"/>
      <c r="B9571" s="8"/>
      <c r="C9571" s="8"/>
      <c r="D9571" s="8"/>
      <c r="E9571" s="8"/>
      <c r="F9571" s="8"/>
      <c r="G9571" s="8"/>
      <c r="H9571" s="8"/>
      <c r="I9571" s="8"/>
    </row>
    <row r="9572" spans="1:9" ht="14.25" customHeight="1">
      <c r="A9572" s="7"/>
      <c r="B9572" s="8"/>
      <c r="C9572" s="8"/>
      <c r="D9572" s="8"/>
      <c r="E9572" s="8"/>
      <c r="F9572" s="8"/>
      <c r="G9572" s="8"/>
      <c r="H9572" s="8"/>
      <c r="I9572" s="8"/>
    </row>
    <row r="9573" spans="1:9" ht="14.25" customHeight="1">
      <c r="A9573" s="7"/>
      <c r="B9573" s="8"/>
      <c r="C9573" s="8"/>
      <c r="D9573" s="8"/>
      <c r="E9573" s="8"/>
      <c r="F9573" s="8"/>
      <c r="G9573" s="8"/>
      <c r="H9573" s="8"/>
      <c r="I9573" s="8"/>
    </row>
    <row r="9574" spans="1:9" ht="14.25" customHeight="1">
      <c r="A9574" s="7"/>
      <c r="B9574" s="8"/>
      <c r="C9574" s="8"/>
      <c r="D9574" s="8"/>
      <c r="E9574" s="8"/>
      <c r="F9574" s="8"/>
      <c r="G9574" s="8"/>
      <c r="H9574" s="8"/>
      <c r="I9574" s="8"/>
    </row>
    <row r="9575" spans="1:9" ht="14.25" customHeight="1">
      <c r="A9575" s="7"/>
      <c r="B9575" s="8"/>
      <c r="C9575" s="8"/>
      <c r="D9575" s="8"/>
      <c r="E9575" s="8"/>
      <c r="F9575" s="8"/>
      <c r="G9575" s="8"/>
      <c r="H9575" s="8"/>
      <c r="I9575" s="8"/>
    </row>
    <row r="9576" spans="1:9" ht="14.25" customHeight="1">
      <c r="A9576" s="7"/>
      <c r="B9576" s="8"/>
      <c r="C9576" s="8"/>
      <c r="D9576" s="8"/>
      <c r="E9576" s="8"/>
      <c r="F9576" s="8"/>
      <c r="G9576" s="8"/>
      <c r="H9576" s="8"/>
      <c r="I9576" s="8"/>
    </row>
    <row r="9577" spans="1:9" ht="14.25" customHeight="1">
      <c r="A9577" s="7"/>
      <c r="B9577" s="8"/>
      <c r="C9577" s="8"/>
      <c r="D9577" s="8"/>
      <c r="E9577" s="8"/>
      <c r="F9577" s="8"/>
      <c r="G9577" s="8"/>
      <c r="H9577" s="8"/>
      <c r="I9577" s="8"/>
    </row>
    <row r="9578" spans="1:9" ht="14.25" customHeight="1">
      <c r="A9578" s="7"/>
      <c r="B9578" s="8"/>
      <c r="C9578" s="8"/>
      <c r="D9578" s="8"/>
      <c r="E9578" s="8"/>
      <c r="F9578" s="8"/>
      <c r="G9578" s="8"/>
      <c r="H9578" s="8"/>
      <c r="I9578" s="8"/>
    </row>
    <row r="9579" spans="1:9" ht="14.25" customHeight="1">
      <c r="A9579" s="7"/>
      <c r="B9579" s="8"/>
      <c r="C9579" s="8"/>
      <c r="D9579" s="8"/>
      <c r="E9579" s="8"/>
      <c r="F9579" s="8"/>
      <c r="G9579" s="8"/>
      <c r="H9579" s="8"/>
      <c r="I9579" s="8"/>
    </row>
    <row r="9580" spans="1:9" ht="14.25" customHeight="1">
      <c r="A9580" s="7"/>
      <c r="B9580" s="8"/>
      <c r="C9580" s="8"/>
      <c r="D9580" s="8"/>
      <c r="E9580" s="8"/>
      <c r="F9580" s="8"/>
      <c r="G9580" s="8"/>
      <c r="H9580" s="8"/>
      <c r="I9580" s="8"/>
    </row>
    <row r="9581" spans="1:9" ht="14.25" customHeight="1">
      <c r="A9581" s="7"/>
      <c r="B9581" s="8"/>
      <c r="C9581" s="8"/>
      <c r="D9581" s="8"/>
      <c r="E9581" s="8"/>
      <c r="F9581" s="8"/>
      <c r="G9581" s="8"/>
      <c r="H9581" s="8"/>
      <c r="I9581" s="8"/>
    </row>
    <row r="9582" spans="1:9" ht="14.25" customHeight="1">
      <c r="A9582" s="7"/>
      <c r="B9582" s="8"/>
      <c r="C9582" s="8"/>
      <c r="D9582" s="8"/>
      <c r="E9582" s="8"/>
      <c r="F9582" s="8"/>
      <c r="G9582" s="8"/>
      <c r="H9582" s="8"/>
      <c r="I9582" s="8"/>
    </row>
    <row r="9583" spans="1:9" ht="14.25" customHeight="1">
      <c r="A9583" s="7"/>
      <c r="B9583" s="8"/>
      <c r="C9583" s="8"/>
      <c r="D9583" s="8"/>
      <c r="E9583" s="8"/>
      <c r="F9583" s="8"/>
      <c r="G9583" s="8"/>
      <c r="H9583" s="8"/>
      <c r="I9583" s="8"/>
    </row>
    <row r="9584" spans="1:9" ht="14.25" customHeight="1">
      <c r="A9584" s="7"/>
      <c r="B9584" s="8"/>
      <c r="C9584" s="8"/>
      <c r="D9584" s="8"/>
      <c r="E9584" s="8"/>
      <c r="F9584" s="8"/>
      <c r="G9584" s="8"/>
      <c r="H9584" s="8"/>
      <c r="I9584" s="8"/>
    </row>
    <row r="9585" spans="1:9" ht="14.25" customHeight="1">
      <c r="A9585" s="7"/>
      <c r="B9585" s="8"/>
      <c r="C9585" s="8"/>
      <c r="D9585" s="8"/>
      <c r="E9585" s="8"/>
      <c r="F9585" s="8"/>
      <c r="G9585" s="8"/>
      <c r="H9585" s="8"/>
      <c r="I9585" s="8"/>
    </row>
    <row r="9586" spans="1:9" ht="14.25" customHeight="1">
      <c r="A9586" s="7"/>
      <c r="B9586" s="8"/>
      <c r="C9586" s="8"/>
      <c r="D9586" s="8"/>
      <c r="E9586" s="8"/>
      <c r="F9586" s="8"/>
      <c r="G9586" s="8"/>
      <c r="H9586" s="8"/>
      <c r="I9586" s="8"/>
    </row>
    <row r="9587" spans="1:9" ht="14.25" customHeight="1">
      <c r="A9587" s="7"/>
      <c r="B9587" s="8"/>
      <c r="C9587" s="8"/>
      <c r="D9587" s="8"/>
      <c r="E9587" s="8"/>
      <c r="F9587" s="8"/>
      <c r="G9587" s="8"/>
      <c r="H9587" s="8"/>
      <c r="I9587" s="8"/>
    </row>
    <row r="9588" spans="1:9" ht="14.25" customHeight="1">
      <c r="A9588" s="7"/>
      <c r="B9588" s="8"/>
      <c r="C9588" s="8"/>
      <c r="D9588" s="8"/>
      <c r="E9588" s="8"/>
      <c r="F9588" s="8"/>
      <c r="G9588" s="8"/>
      <c r="H9588" s="8"/>
      <c r="I9588" s="8"/>
    </row>
    <row r="9589" spans="1:9" ht="14.25" customHeight="1">
      <c r="A9589" s="7"/>
      <c r="B9589" s="8"/>
      <c r="C9589" s="8"/>
      <c r="D9589" s="8"/>
      <c r="E9589" s="8"/>
      <c r="F9589" s="8"/>
      <c r="G9589" s="8"/>
      <c r="H9589" s="8"/>
      <c r="I9589" s="8"/>
    </row>
    <row r="9590" spans="1:9" ht="14.25" customHeight="1">
      <c r="A9590" s="7"/>
      <c r="B9590" s="8"/>
      <c r="C9590" s="8"/>
      <c r="D9590" s="8"/>
      <c r="E9590" s="8"/>
      <c r="F9590" s="8"/>
      <c r="G9590" s="8"/>
      <c r="H9590" s="8"/>
      <c r="I9590" s="8"/>
    </row>
    <row r="9591" spans="1:9" ht="14.25" customHeight="1">
      <c r="A9591" s="7"/>
      <c r="B9591" s="8"/>
      <c r="C9591" s="8"/>
      <c r="D9591" s="8"/>
      <c r="E9591" s="8"/>
      <c r="F9591" s="8"/>
      <c r="G9591" s="8"/>
      <c r="H9591" s="8"/>
      <c r="I9591" s="8"/>
    </row>
    <row r="9592" spans="1:9" ht="14.25" customHeight="1">
      <c r="A9592" s="7"/>
      <c r="B9592" s="8"/>
      <c r="C9592" s="8"/>
      <c r="D9592" s="8"/>
      <c r="E9592" s="8"/>
      <c r="F9592" s="8"/>
      <c r="G9592" s="8"/>
      <c r="H9592" s="8"/>
      <c r="I9592" s="8"/>
    </row>
    <row r="9593" spans="1:9" ht="14.25" customHeight="1">
      <c r="A9593" s="7"/>
      <c r="B9593" s="8"/>
      <c r="C9593" s="8"/>
      <c r="D9593" s="8"/>
      <c r="E9593" s="8"/>
      <c r="F9593" s="8"/>
      <c r="G9593" s="8"/>
      <c r="H9593" s="8"/>
      <c r="I9593" s="8"/>
    </row>
    <row r="9594" spans="1:9" ht="14.25" customHeight="1">
      <c r="A9594" s="7"/>
      <c r="B9594" s="8"/>
      <c r="C9594" s="8"/>
      <c r="D9594" s="8"/>
      <c r="E9594" s="8"/>
      <c r="F9594" s="8"/>
      <c r="G9594" s="8"/>
      <c r="H9594" s="8"/>
      <c r="I9594" s="8"/>
    </row>
    <row r="9595" spans="1:9" ht="14.25" customHeight="1">
      <c r="A9595" s="7"/>
      <c r="B9595" s="8"/>
      <c r="C9595" s="8"/>
      <c r="D9595" s="8"/>
      <c r="E9595" s="8"/>
      <c r="F9595" s="8"/>
      <c r="G9595" s="8"/>
      <c r="H9595" s="8"/>
      <c r="I9595" s="8"/>
    </row>
    <row r="9596" spans="1:9" ht="14.25" customHeight="1">
      <c r="A9596" s="7"/>
      <c r="B9596" s="8"/>
      <c r="C9596" s="8"/>
      <c r="D9596" s="8"/>
      <c r="E9596" s="8"/>
      <c r="F9596" s="8"/>
      <c r="G9596" s="8"/>
      <c r="H9596" s="8"/>
      <c r="I9596" s="8"/>
    </row>
    <row r="9597" spans="1:9" ht="14.25" customHeight="1">
      <c r="A9597" s="7"/>
      <c r="B9597" s="8"/>
      <c r="C9597" s="8"/>
      <c r="D9597" s="8"/>
      <c r="E9597" s="8"/>
      <c r="F9597" s="8"/>
      <c r="G9597" s="8"/>
      <c r="H9597" s="8"/>
      <c r="I9597" s="8"/>
    </row>
    <row r="9598" spans="1:9" ht="14.25" customHeight="1">
      <c r="A9598" s="7"/>
      <c r="B9598" s="8"/>
      <c r="C9598" s="8"/>
      <c r="D9598" s="8"/>
      <c r="E9598" s="8"/>
      <c r="F9598" s="8"/>
      <c r="G9598" s="8"/>
      <c r="H9598" s="8"/>
      <c r="I9598" s="8"/>
    </row>
    <row r="9599" spans="1:9" ht="14.25" customHeight="1">
      <c r="A9599" s="7"/>
      <c r="B9599" s="8"/>
      <c r="C9599" s="8"/>
      <c r="D9599" s="8"/>
      <c r="E9599" s="8"/>
      <c r="F9599" s="8"/>
      <c r="G9599" s="8"/>
      <c r="H9599" s="8"/>
      <c r="I9599" s="8"/>
    </row>
    <row r="9600" spans="1:9" ht="14.25" customHeight="1">
      <c r="A9600" s="7"/>
      <c r="B9600" s="8"/>
      <c r="C9600" s="8"/>
      <c r="D9600" s="8"/>
      <c r="E9600" s="8"/>
      <c r="F9600" s="8"/>
      <c r="G9600" s="8"/>
      <c r="H9600" s="8"/>
      <c r="I9600" s="8"/>
    </row>
    <row r="9601" spans="1:9" ht="14.25" customHeight="1">
      <c r="A9601" s="7"/>
      <c r="B9601" s="8"/>
      <c r="C9601" s="8"/>
      <c r="D9601" s="8"/>
      <c r="E9601" s="8"/>
      <c r="F9601" s="8"/>
      <c r="G9601" s="8"/>
      <c r="H9601" s="8"/>
      <c r="I9601" s="8"/>
    </row>
    <row r="9602" spans="1:9" ht="14.25" customHeight="1">
      <c r="A9602" s="7"/>
      <c r="B9602" s="8"/>
      <c r="C9602" s="8"/>
      <c r="D9602" s="8"/>
      <c r="E9602" s="8"/>
      <c r="F9602" s="8"/>
      <c r="G9602" s="8"/>
      <c r="H9602" s="8"/>
      <c r="I9602" s="8"/>
    </row>
    <row r="9603" spans="1:9" ht="14.25" customHeight="1">
      <c r="A9603" s="7"/>
      <c r="B9603" s="8"/>
      <c r="C9603" s="8"/>
      <c r="D9603" s="8"/>
      <c r="E9603" s="8"/>
      <c r="F9603" s="8"/>
      <c r="G9603" s="8"/>
      <c r="H9603" s="8"/>
      <c r="I9603" s="8"/>
    </row>
    <row r="9604" spans="1:9" ht="14.25" customHeight="1">
      <c r="A9604" s="7"/>
      <c r="B9604" s="8"/>
      <c r="C9604" s="8"/>
      <c r="D9604" s="8"/>
      <c r="E9604" s="8"/>
      <c r="F9604" s="8"/>
      <c r="G9604" s="8"/>
      <c r="H9604" s="8"/>
      <c r="I9604" s="8"/>
    </row>
    <row r="9605" spans="1:9" ht="14.25" customHeight="1">
      <c r="A9605" s="7"/>
      <c r="B9605" s="8"/>
      <c r="C9605" s="8"/>
      <c r="D9605" s="8"/>
      <c r="E9605" s="8"/>
      <c r="F9605" s="8"/>
      <c r="G9605" s="8"/>
      <c r="H9605" s="8"/>
      <c r="I9605" s="8"/>
    </row>
    <row r="9606" spans="1:9" ht="14.25" customHeight="1">
      <c r="A9606" s="7"/>
      <c r="B9606" s="8"/>
      <c r="C9606" s="8"/>
      <c r="D9606" s="8"/>
      <c r="E9606" s="8"/>
      <c r="F9606" s="8"/>
      <c r="G9606" s="8"/>
      <c r="H9606" s="8"/>
      <c r="I9606" s="8"/>
    </row>
    <row r="9607" spans="1:9" ht="14.25" customHeight="1">
      <c r="A9607" s="7"/>
      <c r="B9607" s="8"/>
      <c r="C9607" s="8"/>
      <c r="D9607" s="8"/>
      <c r="E9607" s="8"/>
      <c r="F9607" s="8"/>
      <c r="G9607" s="8"/>
      <c r="H9607" s="8"/>
      <c r="I9607" s="8"/>
    </row>
    <row r="9608" spans="1:9" ht="14.25" customHeight="1">
      <c r="A9608" s="7"/>
      <c r="B9608" s="8"/>
      <c r="C9608" s="8"/>
      <c r="D9608" s="8"/>
      <c r="E9608" s="8"/>
      <c r="F9608" s="8"/>
      <c r="G9608" s="8"/>
      <c r="H9608" s="8"/>
      <c r="I9608" s="8"/>
    </row>
    <row r="9609" spans="1:9" ht="14.25" customHeight="1">
      <c r="A9609" s="7"/>
      <c r="B9609" s="8"/>
      <c r="C9609" s="8"/>
      <c r="D9609" s="8"/>
      <c r="E9609" s="8"/>
      <c r="F9609" s="8"/>
      <c r="G9609" s="8"/>
      <c r="H9609" s="8"/>
      <c r="I9609" s="8"/>
    </row>
    <row r="9610" spans="1:9" ht="14.25" customHeight="1">
      <c r="A9610" s="7"/>
      <c r="B9610" s="8"/>
      <c r="C9610" s="8"/>
      <c r="D9610" s="8"/>
      <c r="E9610" s="8"/>
      <c r="F9610" s="8"/>
      <c r="G9610" s="8"/>
      <c r="H9610" s="8"/>
      <c r="I9610" s="8"/>
    </row>
    <row r="9611" spans="1:9" ht="14.25" customHeight="1">
      <c r="A9611" s="7"/>
      <c r="B9611" s="8"/>
      <c r="C9611" s="8"/>
      <c r="D9611" s="8"/>
      <c r="E9611" s="8"/>
      <c r="F9611" s="8"/>
      <c r="G9611" s="8"/>
      <c r="H9611" s="8"/>
      <c r="I9611" s="8"/>
    </row>
    <row r="9612" spans="1:9" ht="14.25" customHeight="1">
      <c r="A9612" s="7"/>
      <c r="B9612" s="8"/>
      <c r="C9612" s="8"/>
      <c r="D9612" s="8"/>
      <c r="E9612" s="8"/>
      <c r="F9612" s="8"/>
      <c r="G9612" s="8"/>
      <c r="H9612" s="8"/>
      <c r="I9612" s="8"/>
    </row>
    <row r="9613" spans="1:9" ht="14.25" customHeight="1">
      <c r="A9613" s="7"/>
      <c r="B9613" s="8"/>
      <c r="C9613" s="8"/>
      <c r="D9613" s="8"/>
      <c r="E9613" s="8"/>
      <c r="F9613" s="8"/>
      <c r="G9613" s="8"/>
      <c r="H9613" s="8"/>
      <c r="I9613" s="8"/>
    </row>
    <row r="9614" spans="1:9" ht="14.25" customHeight="1">
      <c r="A9614" s="7"/>
      <c r="B9614" s="8"/>
      <c r="C9614" s="8"/>
      <c r="D9614" s="8"/>
      <c r="E9614" s="8"/>
      <c r="F9614" s="8"/>
      <c r="G9614" s="8"/>
      <c r="H9614" s="8"/>
      <c r="I9614" s="8"/>
    </row>
    <row r="9615" spans="1:9" ht="14.25" customHeight="1">
      <c r="A9615" s="7"/>
      <c r="B9615" s="8"/>
      <c r="C9615" s="8"/>
      <c r="D9615" s="8"/>
      <c r="E9615" s="8"/>
      <c r="F9615" s="8"/>
      <c r="G9615" s="8"/>
      <c r="H9615" s="8"/>
      <c r="I9615" s="8"/>
    </row>
    <row r="9616" spans="1:9" ht="14.25" customHeight="1">
      <c r="A9616" s="7"/>
      <c r="B9616" s="8"/>
      <c r="C9616" s="8"/>
      <c r="D9616" s="8"/>
      <c r="E9616" s="8"/>
      <c r="F9616" s="8"/>
      <c r="G9616" s="8"/>
      <c r="H9616" s="8"/>
      <c r="I9616" s="8"/>
    </row>
    <row r="9617" spans="1:9" ht="14.25" customHeight="1">
      <c r="A9617" s="7"/>
      <c r="B9617" s="8"/>
      <c r="C9617" s="8"/>
      <c r="D9617" s="8"/>
      <c r="E9617" s="8"/>
      <c r="F9617" s="8"/>
      <c r="G9617" s="8"/>
      <c r="H9617" s="8"/>
      <c r="I9617" s="8"/>
    </row>
    <row r="9618" spans="1:9" ht="14.25" customHeight="1">
      <c r="A9618" s="7"/>
      <c r="B9618" s="8"/>
      <c r="C9618" s="8"/>
      <c r="D9618" s="8"/>
      <c r="E9618" s="8"/>
      <c r="F9618" s="8"/>
      <c r="G9618" s="8"/>
      <c r="H9618" s="8"/>
      <c r="I9618" s="8"/>
    </row>
    <row r="9619" spans="1:9" ht="14.25" customHeight="1">
      <c r="A9619" s="7"/>
      <c r="B9619" s="8"/>
      <c r="C9619" s="8"/>
      <c r="D9619" s="8"/>
      <c r="E9619" s="8"/>
      <c r="F9619" s="8"/>
      <c r="G9619" s="8"/>
      <c r="H9619" s="8"/>
      <c r="I9619" s="8"/>
    </row>
    <row r="9620" spans="1:9" ht="14.25" customHeight="1">
      <c r="A9620" s="7"/>
      <c r="B9620" s="8"/>
      <c r="C9620" s="8"/>
      <c r="D9620" s="8"/>
      <c r="E9620" s="8"/>
      <c r="F9620" s="8"/>
      <c r="G9620" s="8"/>
      <c r="H9620" s="8"/>
      <c r="I9620" s="8"/>
    </row>
    <row r="9621" spans="1:9" ht="14.25" customHeight="1">
      <c r="A9621" s="7"/>
      <c r="B9621" s="8"/>
      <c r="C9621" s="8"/>
      <c r="D9621" s="8"/>
      <c r="E9621" s="8"/>
      <c r="F9621" s="8"/>
      <c r="G9621" s="8"/>
      <c r="H9621" s="8"/>
      <c r="I9621" s="8"/>
    </row>
    <row r="9622" spans="1:9" ht="14.25" customHeight="1">
      <c r="A9622" s="7"/>
      <c r="B9622" s="8"/>
      <c r="C9622" s="8"/>
      <c r="D9622" s="8"/>
      <c r="E9622" s="8"/>
      <c r="F9622" s="8"/>
      <c r="G9622" s="8"/>
      <c r="H9622" s="8"/>
      <c r="I9622" s="8"/>
    </row>
    <row r="9623" spans="1:9" ht="14.25" customHeight="1">
      <c r="A9623" s="7"/>
      <c r="B9623" s="8"/>
      <c r="C9623" s="8"/>
      <c r="D9623" s="8"/>
      <c r="E9623" s="8"/>
      <c r="F9623" s="8"/>
      <c r="G9623" s="8"/>
      <c r="H9623" s="8"/>
      <c r="I9623" s="8"/>
    </row>
    <row r="9624" spans="1:9" ht="14.25" customHeight="1">
      <c r="A9624" s="7"/>
      <c r="B9624" s="8"/>
      <c r="C9624" s="8"/>
      <c r="D9624" s="8"/>
      <c r="E9624" s="8"/>
      <c r="F9624" s="8"/>
      <c r="G9624" s="8"/>
      <c r="H9624" s="8"/>
      <c r="I9624" s="8"/>
    </row>
    <row r="9625" spans="1:9" ht="14.25" customHeight="1">
      <c r="A9625" s="7"/>
      <c r="B9625" s="8"/>
      <c r="C9625" s="8"/>
      <c r="D9625" s="8"/>
      <c r="E9625" s="8"/>
      <c r="F9625" s="8"/>
      <c r="G9625" s="8"/>
      <c r="H9625" s="8"/>
      <c r="I9625" s="8"/>
    </row>
    <row r="9626" spans="1:9" ht="14.25" customHeight="1">
      <c r="A9626" s="7"/>
      <c r="B9626" s="8"/>
      <c r="C9626" s="8"/>
      <c r="D9626" s="8"/>
      <c r="E9626" s="8"/>
      <c r="F9626" s="8"/>
      <c r="G9626" s="8"/>
      <c r="H9626" s="8"/>
      <c r="I9626" s="8"/>
    </row>
    <row r="9627" spans="1:9" ht="14.25" customHeight="1">
      <c r="A9627" s="7"/>
      <c r="B9627" s="8"/>
      <c r="C9627" s="8"/>
      <c r="D9627" s="8"/>
      <c r="E9627" s="8"/>
      <c r="F9627" s="8"/>
      <c r="G9627" s="8"/>
      <c r="H9627" s="8"/>
      <c r="I9627" s="8"/>
    </row>
    <row r="9628" spans="1:9" ht="14.25" customHeight="1">
      <c r="A9628" s="7"/>
      <c r="B9628" s="8"/>
      <c r="C9628" s="8"/>
      <c r="D9628" s="8"/>
      <c r="E9628" s="8"/>
      <c r="F9628" s="8"/>
      <c r="G9628" s="8"/>
      <c r="H9628" s="8"/>
      <c r="I9628" s="8"/>
    </row>
    <row r="9629" spans="1:9" ht="14.25" customHeight="1">
      <c r="A9629" s="7"/>
      <c r="B9629" s="8"/>
      <c r="C9629" s="8"/>
      <c r="D9629" s="8"/>
      <c r="E9629" s="8"/>
      <c r="F9629" s="8"/>
      <c r="G9629" s="8"/>
      <c r="H9629" s="8"/>
      <c r="I9629" s="8"/>
    </row>
    <row r="9630" spans="1:9" ht="14.25" customHeight="1">
      <c r="A9630" s="7"/>
      <c r="B9630" s="8"/>
      <c r="C9630" s="8"/>
      <c r="D9630" s="8"/>
      <c r="E9630" s="8"/>
      <c r="F9630" s="8"/>
      <c r="G9630" s="8"/>
      <c r="H9630" s="8"/>
      <c r="I9630" s="8"/>
    </row>
    <row r="9631" spans="1:9" ht="14.25" customHeight="1">
      <c r="A9631" s="7"/>
      <c r="B9631" s="8"/>
      <c r="C9631" s="8"/>
      <c r="D9631" s="8"/>
      <c r="E9631" s="8"/>
      <c r="F9631" s="8"/>
      <c r="G9631" s="8"/>
      <c r="H9631" s="8"/>
      <c r="I9631" s="8"/>
    </row>
    <row r="9632" spans="1:9" ht="14.25" customHeight="1">
      <c r="A9632" s="7"/>
      <c r="B9632" s="8"/>
      <c r="C9632" s="8"/>
      <c r="D9632" s="8"/>
      <c r="E9632" s="8"/>
      <c r="F9632" s="8"/>
      <c r="G9632" s="8"/>
      <c r="H9632" s="8"/>
      <c r="I9632" s="8"/>
    </row>
    <row r="9633" spans="1:9" ht="14.25" customHeight="1">
      <c r="A9633" s="7"/>
      <c r="B9633" s="8"/>
      <c r="C9633" s="8"/>
      <c r="D9633" s="8"/>
      <c r="E9633" s="8"/>
      <c r="F9633" s="8"/>
      <c r="G9633" s="8"/>
      <c r="H9633" s="8"/>
      <c r="I9633" s="8"/>
    </row>
    <row r="9634" spans="1:9" ht="14.25" customHeight="1">
      <c r="A9634" s="7"/>
      <c r="B9634" s="8"/>
      <c r="C9634" s="8"/>
      <c r="D9634" s="8"/>
      <c r="E9634" s="8"/>
      <c r="F9634" s="8"/>
      <c r="G9634" s="8"/>
      <c r="H9634" s="8"/>
      <c r="I9634" s="8"/>
    </row>
    <row r="9635" spans="1:9" ht="14.25" customHeight="1">
      <c r="A9635" s="7"/>
      <c r="B9635" s="8"/>
      <c r="C9635" s="8"/>
      <c r="D9635" s="8"/>
      <c r="E9635" s="8"/>
      <c r="F9635" s="8"/>
      <c r="G9635" s="8"/>
      <c r="H9635" s="8"/>
      <c r="I9635" s="8"/>
    </row>
    <row r="9636" spans="1:9" ht="14.25" customHeight="1">
      <c r="A9636" s="7"/>
      <c r="B9636" s="8"/>
      <c r="C9636" s="8"/>
      <c r="D9636" s="8"/>
      <c r="E9636" s="8"/>
      <c r="F9636" s="8"/>
      <c r="G9636" s="8"/>
      <c r="H9636" s="8"/>
      <c r="I9636" s="8"/>
    </row>
    <row r="9637" spans="1:9" ht="14.25" customHeight="1">
      <c r="A9637" s="7"/>
      <c r="B9637" s="8"/>
      <c r="C9637" s="8"/>
      <c r="D9637" s="8"/>
      <c r="E9637" s="8"/>
      <c r="F9637" s="8"/>
      <c r="G9637" s="8"/>
      <c r="H9637" s="8"/>
      <c r="I9637" s="8"/>
    </row>
    <row r="9638" spans="1:9" ht="14.25" customHeight="1">
      <c r="A9638" s="7"/>
      <c r="B9638" s="8"/>
      <c r="C9638" s="8"/>
      <c r="D9638" s="8"/>
      <c r="E9638" s="8"/>
      <c r="F9638" s="8"/>
      <c r="G9638" s="8"/>
      <c r="H9638" s="8"/>
      <c r="I9638" s="8"/>
    </row>
    <row r="9639" spans="1:9" ht="14.25" customHeight="1">
      <c r="A9639" s="7"/>
      <c r="B9639" s="8"/>
      <c r="C9639" s="8"/>
      <c r="D9639" s="8"/>
      <c r="E9639" s="8"/>
      <c r="F9639" s="8"/>
      <c r="G9639" s="8"/>
      <c r="H9639" s="8"/>
      <c r="I9639" s="8"/>
    </row>
    <row r="9640" spans="1:9" ht="14.25" customHeight="1">
      <c r="A9640" s="7"/>
      <c r="B9640" s="8"/>
      <c r="C9640" s="8"/>
      <c r="D9640" s="8"/>
      <c r="E9640" s="8"/>
      <c r="F9640" s="8"/>
      <c r="G9640" s="8"/>
      <c r="H9640" s="8"/>
      <c r="I9640" s="8"/>
    </row>
    <row r="9641" spans="1:9" ht="14.25" customHeight="1">
      <c r="A9641" s="7"/>
      <c r="B9641" s="8"/>
      <c r="C9641" s="8"/>
      <c r="D9641" s="8"/>
      <c r="E9641" s="8"/>
      <c r="F9641" s="8"/>
      <c r="G9641" s="8"/>
      <c r="H9641" s="8"/>
      <c r="I9641" s="8"/>
    </row>
    <row r="9642" spans="1:9" ht="14.25" customHeight="1">
      <c r="A9642" s="7"/>
      <c r="B9642" s="8"/>
      <c r="C9642" s="8"/>
      <c r="D9642" s="8"/>
      <c r="E9642" s="8"/>
      <c r="F9642" s="8"/>
      <c r="G9642" s="8"/>
      <c r="H9642" s="8"/>
      <c r="I9642" s="8"/>
    </row>
    <row r="9643" spans="1:9" ht="14.25" customHeight="1">
      <c r="A9643" s="7"/>
      <c r="B9643" s="8"/>
      <c r="C9643" s="8"/>
      <c r="D9643" s="8"/>
      <c r="E9643" s="8"/>
      <c r="F9643" s="8"/>
      <c r="G9643" s="8"/>
      <c r="H9643" s="8"/>
      <c r="I9643" s="8"/>
    </row>
    <row r="9644" spans="1:9" ht="14.25" customHeight="1">
      <c r="A9644" s="7"/>
      <c r="B9644" s="8"/>
      <c r="C9644" s="8"/>
      <c r="D9644" s="8"/>
      <c r="E9644" s="8"/>
      <c r="F9644" s="8"/>
      <c r="G9644" s="8"/>
      <c r="H9644" s="8"/>
      <c r="I9644" s="8"/>
    </row>
    <row r="9645" spans="1:9" ht="14.25" customHeight="1">
      <c r="A9645" s="7"/>
      <c r="B9645" s="8"/>
      <c r="C9645" s="8"/>
      <c r="D9645" s="8"/>
      <c r="E9645" s="8"/>
      <c r="F9645" s="8"/>
      <c r="G9645" s="8"/>
      <c r="H9645" s="8"/>
      <c r="I9645" s="8"/>
    </row>
    <row r="9646" spans="1:9" ht="14.25" customHeight="1">
      <c r="A9646" s="7"/>
      <c r="B9646" s="8"/>
      <c r="C9646" s="8"/>
      <c r="D9646" s="8"/>
      <c r="E9646" s="8"/>
      <c r="F9646" s="8"/>
      <c r="G9646" s="8"/>
      <c r="H9646" s="8"/>
      <c r="I9646" s="8"/>
    </row>
    <row r="9647" spans="1:9" ht="14.25" customHeight="1">
      <c r="A9647" s="7"/>
      <c r="B9647" s="8"/>
      <c r="C9647" s="8"/>
      <c r="D9647" s="8"/>
      <c r="E9647" s="8"/>
      <c r="F9647" s="8"/>
      <c r="G9647" s="8"/>
      <c r="H9647" s="8"/>
      <c r="I9647" s="8"/>
    </row>
    <row r="9648" spans="1:9" ht="14.25" customHeight="1">
      <c r="A9648" s="7"/>
      <c r="B9648" s="8"/>
      <c r="C9648" s="8"/>
      <c r="D9648" s="8"/>
      <c r="E9648" s="8"/>
      <c r="F9648" s="8"/>
      <c r="G9648" s="8"/>
      <c r="H9648" s="8"/>
      <c r="I9648" s="8"/>
    </row>
    <row r="9649" spans="1:9" ht="14.25" customHeight="1">
      <c r="A9649" s="7"/>
      <c r="B9649" s="8"/>
      <c r="C9649" s="8"/>
      <c r="D9649" s="8"/>
      <c r="E9649" s="8"/>
      <c r="F9649" s="8"/>
      <c r="G9649" s="8"/>
      <c r="H9649" s="8"/>
      <c r="I9649" s="8"/>
    </row>
    <row r="9650" spans="1:9" ht="14.25" customHeight="1">
      <c r="A9650" s="7"/>
      <c r="B9650" s="8"/>
      <c r="C9650" s="8"/>
      <c r="D9650" s="8"/>
      <c r="E9650" s="8"/>
      <c r="F9650" s="8"/>
      <c r="G9650" s="8"/>
      <c r="H9650" s="8"/>
      <c r="I9650" s="8"/>
    </row>
    <row r="9651" spans="1:9" ht="14.25" customHeight="1">
      <c r="A9651" s="7"/>
      <c r="B9651" s="8"/>
      <c r="C9651" s="8"/>
      <c r="D9651" s="8"/>
      <c r="E9651" s="8"/>
      <c r="F9651" s="8"/>
      <c r="G9651" s="8"/>
      <c r="H9651" s="8"/>
      <c r="I9651" s="8"/>
    </row>
    <row r="9652" spans="1:9" ht="14.25" customHeight="1">
      <c r="A9652" s="7"/>
      <c r="B9652" s="8"/>
      <c r="C9652" s="8"/>
      <c r="D9652" s="8"/>
      <c r="E9652" s="8"/>
      <c r="F9652" s="8"/>
      <c r="G9652" s="8"/>
      <c r="H9652" s="8"/>
      <c r="I9652" s="8"/>
    </row>
    <row r="9653" spans="1:9" ht="14.25" customHeight="1">
      <c r="A9653" s="7"/>
      <c r="B9653" s="8"/>
      <c r="C9653" s="8"/>
      <c r="D9653" s="8"/>
      <c r="E9653" s="8"/>
      <c r="F9653" s="8"/>
      <c r="G9653" s="8"/>
      <c r="H9653" s="8"/>
      <c r="I9653" s="8"/>
    </row>
    <row r="9654" spans="1:9" ht="14.25" customHeight="1">
      <c r="A9654" s="7"/>
      <c r="B9654" s="8"/>
      <c r="C9654" s="8"/>
      <c r="D9654" s="8"/>
      <c r="E9654" s="8"/>
      <c r="F9654" s="8"/>
      <c r="G9654" s="8"/>
      <c r="H9654" s="8"/>
      <c r="I9654" s="8"/>
    </row>
    <row r="9655" spans="1:9" ht="14.25" customHeight="1">
      <c r="A9655" s="7"/>
      <c r="B9655" s="8"/>
      <c r="C9655" s="8"/>
      <c r="D9655" s="8"/>
      <c r="E9655" s="8"/>
      <c r="F9655" s="8"/>
      <c r="G9655" s="8"/>
      <c r="H9655" s="8"/>
      <c r="I9655" s="8"/>
    </row>
    <row r="9656" spans="1:9" ht="14.25" customHeight="1">
      <c r="A9656" s="7"/>
      <c r="B9656" s="8"/>
      <c r="C9656" s="8"/>
      <c r="D9656" s="8"/>
      <c r="E9656" s="8"/>
      <c r="F9656" s="8"/>
      <c r="G9656" s="8"/>
      <c r="H9656" s="8"/>
      <c r="I9656" s="8"/>
    </row>
    <row r="9657" spans="1:9" ht="14.25" customHeight="1">
      <c r="A9657" s="7"/>
      <c r="B9657" s="8"/>
      <c r="C9657" s="8"/>
      <c r="D9657" s="8"/>
      <c r="E9657" s="8"/>
      <c r="F9657" s="8"/>
      <c r="G9657" s="8"/>
      <c r="H9657" s="8"/>
      <c r="I9657" s="8"/>
    </row>
    <row r="9658" spans="1:9" ht="14.25" customHeight="1">
      <c r="A9658" s="7"/>
      <c r="B9658" s="8"/>
      <c r="C9658" s="8"/>
      <c r="D9658" s="8"/>
      <c r="E9658" s="8"/>
      <c r="F9658" s="8"/>
      <c r="G9658" s="8"/>
      <c r="H9658" s="8"/>
      <c r="I9658" s="8"/>
    </row>
    <row r="9659" spans="1:9" ht="14.25" customHeight="1">
      <c r="A9659" s="7"/>
      <c r="B9659" s="8"/>
      <c r="C9659" s="8"/>
      <c r="D9659" s="8"/>
      <c r="E9659" s="8"/>
      <c r="F9659" s="8"/>
      <c r="G9659" s="8"/>
      <c r="H9659" s="8"/>
      <c r="I9659" s="8"/>
    </row>
    <row r="9660" spans="1:9" ht="14.25" customHeight="1">
      <c r="A9660" s="7"/>
      <c r="B9660" s="8"/>
      <c r="C9660" s="8"/>
      <c r="D9660" s="8"/>
      <c r="E9660" s="8"/>
      <c r="F9660" s="8"/>
      <c r="G9660" s="8"/>
      <c r="H9660" s="8"/>
      <c r="I9660" s="8"/>
    </row>
    <row r="9661" spans="1:9" ht="14.25" customHeight="1">
      <c r="A9661" s="7"/>
      <c r="B9661" s="8"/>
      <c r="C9661" s="8"/>
      <c r="D9661" s="8"/>
      <c r="E9661" s="8"/>
      <c r="F9661" s="8"/>
      <c r="G9661" s="8"/>
      <c r="H9661" s="8"/>
      <c r="I9661" s="8"/>
    </row>
    <row r="9662" spans="1:9" ht="14.25" customHeight="1">
      <c r="A9662" s="7"/>
      <c r="B9662" s="8"/>
      <c r="C9662" s="8"/>
      <c r="D9662" s="8"/>
      <c r="E9662" s="8"/>
      <c r="F9662" s="8"/>
      <c r="G9662" s="8"/>
      <c r="H9662" s="8"/>
      <c r="I9662" s="8"/>
    </row>
    <row r="9663" spans="1:9" ht="14.25" customHeight="1">
      <c r="A9663" s="7"/>
      <c r="B9663" s="8"/>
      <c r="C9663" s="8"/>
      <c r="D9663" s="8"/>
      <c r="E9663" s="8"/>
      <c r="F9663" s="8"/>
      <c r="G9663" s="8"/>
      <c r="H9663" s="8"/>
      <c r="I9663" s="8"/>
    </row>
    <row r="9664" spans="1:9" ht="14.25" customHeight="1">
      <c r="A9664" s="7"/>
      <c r="B9664" s="8"/>
      <c r="C9664" s="8"/>
      <c r="D9664" s="8"/>
      <c r="E9664" s="8"/>
      <c r="F9664" s="8"/>
      <c r="G9664" s="8"/>
      <c r="H9664" s="8"/>
      <c r="I9664" s="8"/>
    </row>
    <row r="9665" spans="1:9" ht="14.25" customHeight="1">
      <c r="A9665" s="7"/>
      <c r="B9665" s="8"/>
      <c r="C9665" s="8"/>
      <c r="D9665" s="8"/>
      <c r="E9665" s="8"/>
      <c r="F9665" s="8"/>
      <c r="G9665" s="8"/>
      <c r="H9665" s="8"/>
      <c r="I9665" s="8"/>
    </row>
    <row r="9666" spans="1:9" ht="14.25" customHeight="1">
      <c r="A9666" s="7"/>
      <c r="B9666" s="8"/>
      <c r="C9666" s="8"/>
      <c r="D9666" s="8"/>
      <c r="E9666" s="8"/>
      <c r="F9666" s="8"/>
      <c r="G9666" s="8"/>
      <c r="H9666" s="8"/>
      <c r="I9666" s="8"/>
    </row>
    <row r="9667" spans="1:9" ht="14.25" customHeight="1">
      <c r="A9667" s="7"/>
      <c r="B9667" s="8"/>
      <c r="C9667" s="8"/>
      <c r="D9667" s="8"/>
      <c r="E9667" s="8"/>
      <c r="F9667" s="8"/>
      <c r="G9667" s="8"/>
      <c r="H9667" s="8"/>
      <c r="I9667" s="8"/>
    </row>
    <row r="9668" spans="1:9" ht="14.25" customHeight="1">
      <c r="A9668" s="7"/>
      <c r="B9668" s="8"/>
      <c r="C9668" s="8"/>
      <c r="D9668" s="8"/>
      <c r="E9668" s="8"/>
      <c r="F9668" s="8"/>
      <c r="G9668" s="8"/>
      <c r="H9668" s="8"/>
      <c r="I9668" s="8"/>
    </row>
    <row r="9669" spans="1:9" ht="14.25" customHeight="1">
      <c r="A9669" s="7"/>
      <c r="B9669" s="8"/>
      <c r="C9669" s="8"/>
      <c r="D9669" s="8"/>
      <c r="E9669" s="8"/>
      <c r="F9669" s="8"/>
      <c r="G9669" s="8"/>
      <c r="H9669" s="8"/>
      <c r="I9669" s="8"/>
    </row>
    <row r="9670" spans="1:9" ht="14.25" customHeight="1">
      <c r="A9670" s="7"/>
      <c r="B9670" s="8"/>
      <c r="C9670" s="8"/>
      <c r="D9670" s="8"/>
      <c r="E9670" s="8"/>
      <c r="F9670" s="8"/>
      <c r="G9670" s="8"/>
      <c r="H9670" s="8"/>
      <c r="I9670" s="8"/>
    </row>
    <row r="9671" spans="1:9" ht="14.25" customHeight="1">
      <c r="A9671" s="7"/>
      <c r="B9671" s="8"/>
      <c r="C9671" s="8"/>
      <c r="D9671" s="8"/>
      <c r="E9671" s="8"/>
      <c r="F9671" s="8"/>
      <c r="G9671" s="8"/>
      <c r="H9671" s="8"/>
      <c r="I9671" s="8"/>
    </row>
    <row r="9672" spans="1:9" ht="14.25" customHeight="1">
      <c r="A9672" s="7"/>
      <c r="B9672" s="8"/>
      <c r="C9672" s="8"/>
      <c r="D9672" s="8"/>
      <c r="E9672" s="8"/>
      <c r="F9672" s="8"/>
      <c r="G9672" s="8"/>
      <c r="H9672" s="8"/>
      <c r="I9672" s="8"/>
    </row>
    <row r="9673" spans="1:9" ht="14.25" customHeight="1">
      <c r="A9673" s="7"/>
      <c r="B9673" s="8"/>
      <c r="C9673" s="8"/>
      <c r="D9673" s="8"/>
      <c r="E9673" s="8"/>
      <c r="F9673" s="8"/>
      <c r="G9673" s="8"/>
      <c r="H9673" s="8"/>
      <c r="I9673" s="8"/>
    </row>
    <row r="9674" spans="1:9" ht="14.25" customHeight="1">
      <c r="A9674" s="7"/>
      <c r="B9674" s="8"/>
      <c r="C9674" s="8"/>
      <c r="D9674" s="8"/>
      <c r="E9674" s="8"/>
      <c r="F9674" s="8"/>
      <c r="G9674" s="8"/>
      <c r="H9674" s="8"/>
      <c r="I9674" s="8"/>
    </row>
    <row r="9675" spans="1:9" ht="14.25" customHeight="1">
      <c r="A9675" s="7"/>
      <c r="B9675" s="8"/>
      <c r="C9675" s="8"/>
      <c r="D9675" s="8"/>
      <c r="E9675" s="8"/>
      <c r="F9675" s="8"/>
      <c r="G9675" s="8"/>
      <c r="H9675" s="8"/>
      <c r="I9675" s="8"/>
    </row>
    <row r="9676" spans="1:9" ht="14.25" customHeight="1">
      <c r="A9676" s="7"/>
      <c r="B9676" s="8"/>
      <c r="C9676" s="8"/>
      <c r="D9676" s="8"/>
      <c r="E9676" s="8"/>
      <c r="F9676" s="8"/>
      <c r="G9676" s="8"/>
      <c r="H9676" s="8"/>
      <c r="I9676" s="8"/>
    </row>
    <row r="9677" spans="1:9" ht="14.25" customHeight="1">
      <c r="A9677" s="7"/>
      <c r="B9677" s="8"/>
      <c r="C9677" s="8"/>
      <c r="D9677" s="8"/>
      <c r="E9677" s="8"/>
      <c r="F9677" s="8"/>
      <c r="G9677" s="8"/>
      <c r="H9677" s="8"/>
      <c r="I9677" s="8"/>
    </row>
    <row r="9678" spans="1:9" ht="14.25" customHeight="1">
      <c r="A9678" s="7"/>
      <c r="B9678" s="8"/>
      <c r="C9678" s="8"/>
      <c r="D9678" s="8"/>
      <c r="E9678" s="8"/>
      <c r="F9678" s="8"/>
      <c r="G9678" s="8"/>
      <c r="H9678" s="8"/>
      <c r="I9678" s="8"/>
    </row>
    <row r="9679" spans="1:9" ht="14.25" customHeight="1">
      <c r="A9679" s="7"/>
      <c r="B9679" s="8"/>
      <c r="C9679" s="8"/>
      <c r="D9679" s="8"/>
      <c r="E9679" s="8"/>
      <c r="F9679" s="8"/>
      <c r="G9679" s="8"/>
      <c r="H9679" s="8"/>
      <c r="I9679" s="8"/>
    </row>
    <row r="9680" spans="1:9" ht="14.25" customHeight="1">
      <c r="A9680" s="7"/>
      <c r="B9680" s="8"/>
      <c r="C9680" s="8"/>
      <c r="D9680" s="8"/>
      <c r="E9680" s="8"/>
      <c r="F9680" s="8"/>
      <c r="G9680" s="8"/>
      <c r="H9680" s="8"/>
      <c r="I9680" s="8"/>
    </row>
    <row r="9681" spans="1:9" ht="14.25" customHeight="1">
      <c r="A9681" s="7"/>
      <c r="B9681" s="8"/>
      <c r="C9681" s="8"/>
      <c r="D9681" s="8"/>
      <c r="E9681" s="8"/>
      <c r="F9681" s="8"/>
      <c r="G9681" s="8"/>
      <c r="H9681" s="8"/>
      <c r="I9681" s="8"/>
    </row>
    <row r="9682" spans="1:9" ht="14.25" customHeight="1">
      <c r="A9682" s="7"/>
      <c r="B9682" s="8"/>
      <c r="C9682" s="8"/>
      <c r="D9682" s="8"/>
      <c r="E9682" s="8"/>
      <c r="F9682" s="8"/>
      <c r="G9682" s="8"/>
      <c r="H9682" s="8"/>
      <c r="I9682" s="8"/>
    </row>
    <row r="9683" spans="1:9" ht="14.25" customHeight="1">
      <c r="A9683" s="7"/>
      <c r="B9683" s="8"/>
      <c r="C9683" s="8"/>
      <c r="D9683" s="8"/>
      <c r="E9683" s="8"/>
      <c r="F9683" s="8"/>
      <c r="G9683" s="8"/>
      <c r="H9683" s="8"/>
      <c r="I9683" s="8"/>
    </row>
    <row r="9684" spans="1:9" ht="14.25" customHeight="1">
      <c r="A9684" s="7"/>
      <c r="B9684" s="8"/>
      <c r="C9684" s="8"/>
      <c r="D9684" s="8"/>
      <c r="E9684" s="8"/>
      <c r="F9684" s="8"/>
      <c r="G9684" s="8"/>
      <c r="H9684" s="8"/>
      <c r="I9684" s="8"/>
    </row>
    <row r="9685" spans="1:9" ht="14.25" customHeight="1">
      <c r="A9685" s="7"/>
      <c r="B9685" s="8"/>
      <c r="C9685" s="8"/>
      <c r="D9685" s="8"/>
      <c r="E9685" s="8"/>
      <c r="F9685" s="8"/>
      <c r="G9685" s="8"/>
      <c r="H9685" s="8"/>
      <c r="I9685" s="8"/>
    </row>
    <row r="9686" spans="1:9" ht="14.25" customHeight="1">
      <c r="A9686" s="7"/>
      <c r="B9686" s="8"/>
      <c r="C9686" s="8"/>
      <c r="D9686" s="8"/>
      <c r="E9686" s="8"/>
      <c r="F9686" s="8"/>
      <c r="G9686" s="8"/>
      <c r="H9686" s="8"/>
      <c r="I9686" s="8"/>
    </row>
    <row r="9687" spans="1:9" ht="14.25" customHeight="1">
      <c r="A9687" s="7"/>
      <c r="B9687" s="8"/>
      <c r="C9687" s="8"/>
      <c r="D9687" s="8"/>
      <c r="E9687" s="8"/>
      <c r="F9687" s="8"/>
      <c r="G9687" s="8"/>
      <c r="H9687" s="8"/>
      <c r="I9687" s="8"/>
    </row>
    <row r="9688" spans="1:9" ht="14.25" customHeight="1">
      <c r="A9688" s="7"/>
      <c r="B9688" s="8"/>
      <c r="C9688" s="8"/>
      <c r="D9688" s="8"/>
      <c r="E9688" s="8"/>
      <c r="F9688" s="8"/>
      <c r="G9688" s="8"/>
      <c r="H9688" s="8"/>
      <c r="I9688" s="8"/>
    </row>
    <row r="9689" spans="1:9" ht="14.25" customHeight="1">
      <c r="A9689" s="7"/>
      <c r="B9689" s="8"/>
      <c r="C9689" s="8"/>
      <c r="D9689" s="8"/>
      <c r="E9689" s="8"/>
      <c r="F9689" s="8"/>
      <c r="G9689" s="8"/>
      <c r="H9689" s="8"/>
      <c r="I9689" s="8"/>
    </row>
    <row r="9690" spans="1:9" ht="14.25" customHeight="1">
      <c r="A9690" s="7"/>
      <c r="B9690" s="8"/>
      <c r="C9690" s="8"/>
      <c r="D9690" s="8"/>
      <c r="E9690" s="8"/>
      <c r="F9690" s="8"/>
      <c r="G9690" s="8"/>
      <c r="H9690" s="8"/>
      <c r="I9690" s="8"/>
    </row>
    <row r="9691" spans="1:9" ht="14.25" customHeight="1">
      <c r="A9691" s="7"/>
      <c r="B9691" s="8"/>
      <c r="C9691" s="8"/>
      <c r="D9691" s="8"/>
      <c r="E9691" s="8"/>
      <c r="F9691" s="8"/>
      <c r="G9691" s="8"/>
      <c r="H9691" s="8"/>
      <c r="I9691" s="8"/>
    </row>
    <row r="9692" spans="1:9" ht="14.25" customHeight="1">
      <c r="A9692" s="7"/>
      <c r="B9692" s="8"/>
      <c r="C9692" s="8"/>
      <c r="D9692" s="8"/>
      <c r="E9692" s="8"/>
      <c r="F9692" s="8"/>
      <c r="G9692" s="8"/>
      <c r="H9692" s="8"/>
      <c r="I9692" s="8"/>
    </row>
    <row r="9693" spans="1:9" ht="14.25" customHeight="1">
      <c r="A9693" s="7"/>
      <c r="B9693" s="8"/>
      <c r="C9693" s="8"/>
      <c r="D9693" s="8"/>
      <c r="E9693" s="8"/>
      <c r="F9693" s="8"/>
      <c r="G9693" s="8"/>
      <c r="H9693" s="8"/>
      <c r="I9693" s="8"/>
    </row>
    <row r="9694" spans="1:9" ht="14.25" customHeight="1">
      <c r="A9694" s="7"/>
      <c r="B9694" s="8"/>
      <c r="C9694" s="8"/>
      <c r="D9694" s="8"/>
      <c r="E9694" s="8"/>
      <c r="F9694" s="8"/>
      <c r="G9694" s="8"/>
      <c r="H9694" s="8"/>
      <c r="I9694" s="8"/>
    </row>
    <row r="9695" spans="1:9" ht="14.25" customHeight="1">
      <c r="A9695" s="7"/>
      <c r="B9695" s="8"/>
      <c r="C9695" s="8"/>
      <c r="D9695" s="8"/>
      <c r="E9695" s="8"/>
      <c r="F9695" s="8"/>
      <c r="G9695" s="8"/>
      <c r="H9695" s="8"/>
      <c r="I9695" s="8"/>
    </row>
    <row r="9696" spans="1:9" ht="14.25" customHeight="1">
      <c r="A9696" s="7"/>
      <c r="B9696" s="8"/>
      <c r="C9696" s="8"/>
      <c r="D9696" s="8"/>
      <c r="E9696" s="8"/>
      <c r="F9696" s="8"/>
      <c r="G9696" s="8"/>
      <c r="H9696" s="8"/>
      <c r="I9696" s="8"/>
    </row>
    <row r="9697" spans="1:9" ht="14.25" customHeight="1">
      <c r="A9697" s="7"/>
      <c r="B9697" s="8"/>
      <c r="C9697" s="8"/>
      <c r="D9697" s="8"/>
      <c r="E9697" s="8"/>
      <c r="F9697" s="8"/>
      <c r="G9697" s="8"/>
      <c r="H9697" s="8"/>
      <c r="I9697" s="8"/>
    </row>
    <row r="9698" spans="1:9" ht="14.25" customHeight="1">
      <c r="A9698" s="7"/>
      <c r="B9698" s="8"/>
      <c r="C9698" s="8"/>
      <c r="D9698" s="8"/>
      <c r="E9698" s="8"/>
      <c r="F9698" s="8"/>
      <c r="G9698" s="8"/>
      <c r="H9698" s="8"/>
      <c r="I9698" s="8"/>
    </row>
    <row r="9699" spans="1:9" ht="14.25" customHeight="1">
      <c r="A9699" s="7"/>
      <c r="B9699" s="8"/>
      <c r="C9699" s="8"/>
      <c r="D9699" s="8"/>
      <c r="E9699" s="8"/>
      <c r="F9699" s="8"/>
      <c r="G9699" s="8"/>
      <c r="H9699" s="8"/>
      <c r="I9699" s="8"/>
    </row>
    <row r="9700" spans="1:9" ht="14.25" customHeight="1">
      <c r="A9700" s="7"/>
      <c r="B9700" s="8"/>
      <c r="C9700" s="8"/>
      <c r="D9700" s="8"/>
      <c r="E9700" s="8"/>
      <c r="F9700" s="8"/>
      <c r="G9700" s="8"/>
      <c r="H9700" s="8"/>
      <c r="I9700" s="8"/>
    </row>
    <row r="9701" spans="1:9" ht="14.25" customHeight="1">
      <c r="A9701" s="7"/>
      <c r="B9701" s="8"/>
      <c r="C9701" s="8"/>
      <c r="D9701" s="8"/>
      <c r="E9701" s="8"/>
      <c r="F9701" s="8"/>
      <c r="G9701" s="8"/>
      <c r="H9701" s="8"/>
      <c r="I9701" s="8"/>
    </row>
    <row r="9702" spans="1:9" ht="14.25" customHeight="1">
      <c r="A9702" s="7"/>
      <c r="B9702" s="8"/>
      <c r="C9702" s="8"/>
      <c r="D9702" s="8"/>
      <c r="E9702" s="8"/>
      <c r="F9702" s="8"/>
      <c r="G9702" s="8"/>
      <c r="H9702" s="8"/>
      <c r="I9702" s="8"/>
    </row>
    <row r="9703" spans="1:9" ht="14.25" customHeight="1">
      <c r="A9703" s="7"/>
      <c r="B9703" s="8"/>
      <c r="C9703" s="8"/>
      <c r="D9703" s="8"/>
      <c r="E9703" s="8"/>
      <c r="F9703" s="8"/>
      <c r="G9703" s="8"/>
      <c r="H9703" s="8"/>
      <c r="I9703" s="8"/>
    </row>
    <row r="9704" spans="1:9" ht="14.25" customHeight="1">
      <c r="A9704" s="7"/>
      <c r="B9704" s="8"/>
      <c r="C9704" s="8"/>
      <c r="D9704" s="8"/>
      <c r="E9704" s="8"/>
      <c r="F9704" s="8"/>
      <c r="G9704" s="8"/>
      <c r="H9704" s="8"/>
      <c r="I9704" s="8"/>
    </row>
    <row r="9705" spans="1:9" ht="14.25" customHeight="1">
      <c r="A9705" s="7"/>
      <c r="B9705" s="8"/>
      <c r="C9705" s="8"/>
      <c r="D9705" s="8"/>
      <c r="E9705" s="8"/>
      <c r="F9705" s="8"/>
      <c r="G9705" s="8"/>
      <c r="H9705" s="8"/>
      <c r="I9705" s="8"/>
    </row>
    <row r="9706" spans="1:9" ht="14.25" customHeight="1">
      <c r="A9706" s="7"/>
      <c r="B9706" s="8"/>
      <c r="C9706" s="8"/>
      <c r="D9706" s="8"/>
      <c r="E9706" s="8"/>
      <c r="F9706" s="8"/>
      <c r="G9706" s="8"/>
      <c r="H9706" s="8"/>
      <c r="I9706" s="8"/>
    </row>
    <row r="9707" spans="1:9" ht="14.25" customHeight="1">
      <c r="A9707" s="7"/>
      <c r="B9707" s="8"/>
      <c r="C9707" s="8"/>
      <c r="D9707" s="8"/>
      <c r="E9707" s="8"/>
      <c r="F9707" s="8"/>
      <c r="G9707" s="8"/>
      <c r="H9707" s="8"/>
      <c r="I9707" s="8"/>
    </row>
    <row r="9708" spans="1:9" ht="14.25" customHeight="1">
      <c r="A9708" s="7"/>
      <c r="B9708" s="8"/>
      <c r="C9708" s="8"/>
      <c r="D9708" s="8"/>
      <c r="E9708" s="8"/>
      <c r="F9708" s="8"/>
      <c r="G9708" s="8"/>
      <c r="H9708" s="8"/>
      <c r="I9708" s="8"/>
    </row>
    <row r="9709" spans="1:9" ht="14.25" customHeight="1">
      <c r="A9709" s="7"/>
      <c r="B9709" s="8"/>
      <c r="C9709" s="8"/>
      <c r="D9709" s="8"/>
      <c r="E9709" s="8"/>
      <c r="F9709" s="8"/>
      <c r="G9709" s="8"/>
      <c r="H9709" s="8"/>
      <c r="I9709" s="8"/>
    </row>
    <row r="9710" spans="1:9" ht="14.25" customHeight="1">
      <c r="A9710" s="7"/>
      <c r="B9710" s="8"/>
      <c r="C9710" s="8"/>
      <c r="D9710" s="8"/>
      <c r="E9710" s="8"/>
      <c r="F9710" s="8"/>
      <c r="G9710" s="8"/>
      <c r="H9710" s="8"/>
      <c r="I9710" s="8"/>
    </row>
    <row r="9711" spans="1:9" ht="14.25" customHeight="1">
      <c r="A9711" s="7"/>
      <c r="B9711" s="8"/>
      <c r="C9711" s="8"/>
      <c r="D9711" s="8"/>
      <c r="E9711" s="8"/>
      <c r="F9711" s="8"/>
      <c r="G9711" s="8"/>
      <c r="H9711" s="8"/>
      <c r="I9711" s="8"/>
    </row>
    <row r="9712" spans="1:9" ht="14.25" customHeight="1">
      <c r="A9712" s="7"/>
      <c r="B9712" s="8"/>
      <c r="C9712" s="8"/>
      <c r="D9712" s="8"/>
      <c r="E9712" s="8"/>
      <c r="F9712" s="8"/>
      <c r="G9712" s="8"/>
      <c r="H9712" s="8"/>
      <c r="I9712" s="8"/>
    </row>
    <row r="9713" spans="1:9" ht="14.25" customHeight="1">
      <c r="A9713" s="7"/>
      <c r="B9713" s="8"/>
      <c r="C9713" s="8"/>
      <c r="D9713" s="8"/>
      <c r="E9713" s="8"/>
      <c r="F9713" s="8"/>
      <c r="G9713" s="8"/>
      <c r="H9713" s="8"/>
      <c r="I9713" s="8"/>
    </row>
    <row r="9714" spans="1:9" ht="14.25" customHeight="1">
      <c r="A9714" s="7"/>
      <c r="B9714" s="8"/>
      <c r="C9714" s="8"/>
      <c r="D9714" s="8"/>
      <c r="E9714" s="8"/>
      <c r="F9714" s="8"/>
      <c r="G9714" s="8"/>
      <c r="H9714" s="8"/>
      <c r="I9714" s="8"/>
    </row>
    <row r="9715" spans="1:9" ht="14.25" customHeight="1">
      <c r="A9715" s="7"/>
      <c r="B9715" s="8"/>
      <c r="C9715" s="8"/>
      <c r="D9715" s="8"/>
      <c r="E9715" s="8"/>
      <c r="F9715" s="8"/>
      <c r="G9715" s="8"/>
      <c r="H9715" s="8"/>
      <c r="I9715" s="8"/>
    </row>
    <row r="9716" spans="1:9" ht="14.25" customHeight="1">
      <c r="A9716" s="7"/>
      <c r="B9716" s="8"/>
      <c r="C9716" s="8"/>
      <c r="D9716" s="8"/>
      <c r="E9716" s="8"/>
      <c r="F9716" s="8"/>
      <c r="G9716" s="8"/>
      <c r="H9716" s="8"/>
      <c r="I9716" s="8"/>
    </row>
    <row r="9717" spans="1:9" ht="14.25" customHeight="1">
      <c r="A9717" s="7"/>
      <c r="B9717" s="8"/>
      <c r="C9717" s="8"/>
      <c r="D9717" s="8"/>
      <c r="E9717" s="8"/>
      <c r="F9717" s="8"/>
      <c r="G9717" s="8"/>
      <c r="H9717" s="8"/>
      <c r="I9717" s="8"/>
    </row>
    <row r="9718" spans="1:9" ht="14.25" customHeight="1">
      <c r="A9718" s="7"/>
      <c r="B9718" s="8"/>
      <c r="C9718" s="8"/>
      <c r="D9718" s="8"/>
      <c r="E9718" s="8"/>
      <c r="F9718" s="8"/>
      <c r="G9718" s="8"/>
      <c r="H9718" s="8"/>
      <c r="I9718" s="8"/>
    </row>
    <row r="9719" spans="1:9" ht="14.25" customHeight="1">
      <c r="A9719" s="7"/>
      <c r="B9719" s="8"/>
      <c r="C9719" s="8"/>
      <c r="D9719" s="8"/>
      <c r="E9719" s="8"/>
      <c r="F9719" s="8"/>
      <c r="G9719" s="8"/>
      <c r="H9719" s="8"/>
      <c r="I9719" s="8"/>
    </row>
    <row r="9720" spans="1:9" ht="14.25" customHeight="1">
      <c r="A9720" s="7"/>
      <c r="B9720" s="8"/>
      <c r="C9720" s="8"/>
      <c r="D9720" s="8"/>
      <c r="E9720" s="8"/>
      <c r="F9720" s="8"/>
      <c r="G9720" s="8"/>
      <c r="H9720" s="8"/>
      <c r="I9720" s="8"/>
    </row>
    <row r="9721" spans="1:9" ht="14.25" customHeight="1">
      <c r="A9721" s="7"/>
      <c r="B9721" s="8"/>
      <c r="C9721" s="8"/>
      <c r="D9721" s="8"/>
      <c r="E9721" s="8"/>
      <c r="F9721" s="8"/>
      <c r="G9721" s="8"/>
      <c r="H9721" s="8"/>
      <c r="I9721" s="8"/>
    </row>
    <row r="9722" spans="1:9" ht="14.25" customHeight="1">
      <c r="A9722" s="7"/>
      <c r="B9722" s="8"/>
      <c r="C9722" s="8"/>
      <c r="D9722" s="8"/>
      <c r="E9722" s="8"/>
      <c r="F9722" s="8"/>
      <c r="G9722" s="8"/>
      <c r="H9722" s="8"/>
      <c r="I9722" s="8"/>
    </row>
    <row r="9723" spans="1:9" ht="14.25" customHeight="1">
      <c r="A9723" s="7"/>
      <c r="B9723" s="8"/>
      <c r="C9723" s="8"/>
      <c r="D9723" s="8"/>
      <c r="E9723" s="8"/>
      <c r="F9723" s="8"/>
      <c r="G9723" s="8"/>
      <c r="H9723" s="8"/>
      <c r="I9723" s="8"/>
    </row>
    <row r="9724" spans="1:9" ht="14.25" customHeight="1">
      <c r="A9724" s="7"/>
      <c r="B9724" s="8"/>
      <c r="C9724" s="8"/>
      <c r="D9724" s="8"/>
      <c r="E9724" s="8"/>
      <c r="F9724" s="8"/>
      <c r="G9724" s="8"/>
      <c r="H9724" s="8"/>
      <c r="I9724" s="8"/>
    </row>
    <row r="9725" spans="1:9" ht="14.25" customHeight="1">
      <c r="A9725" s="7"/>
      <c r="B9725" s="8"/>
      <c r="C9725" s="8"/>
      <c r="D9725" s="8"/>
      <c r="E9725" s="8"/>
      <c r="F9725" s="8"/>
      <c r="G9725" s="8"/>
      <c r="H9725" s="8"/>
      <c r="I9725" s="8"/>
    </row>
    <row r="9726" spans="1:9" ht="14.25" customHeight="1">
      <c r="A9726" s="7"/>
      <c r="B9726" s="8"/>
      <c r="C9726" s="8"/>
      <c r="D9726" s="8"/>
      <c r="E9726" s="8"/>
      <c r="F9726" s="8"/>
      <c r="G9726" s="8"/>
      <c r="H9726" s="8"/>
      <c r="I9726" s="8"/>
    </row>
    <row r="9727" spans="1:9" ht="14.25" customHeight="1">
      <c r="A9727" s="7"/>
      <c r="B9727" s="8"/>
      <c r="C9727" s="8"/>
      <c r="D9727" s="8"/>
      <c r="E9727" s="8"/>
      <c r="F9727" s="8"/>
      <c r="G9727" s="8"/>
      <c r="H9727" s="8"/>
      <c r="I9727" s="8"/>
    </row>
    <row r="9728" spans="1:9" ht="14.25" customHeight="1">
      <c r="A9728" s="7"/>
      <c r="B9728" s="8"/>
      <c r="C9728" s="8"/>
      <c r="D9728" s="8"/>
      <c r="E9728" s="8"/>
      <c r="F9728" s="8"/>
      <c r="G9728" s="8"/>
      <c r="H9728" s="8"/>
      <c r="I9728" s="8"/>
    </row>
    <row r="9729" spans="1:9" ht="14.25" customHeight="1">
      <c r="A9729" s="7"/>
      <c r="B9729" s="8"/>
      <c r="C9729" s="8"/>
      <c r="D9729" s="8"/>
      <c r="E9729" s="8"/>
      <c r="F9729" s="8"/>
      <c r="G9729" s="8"/>
      <c r="H9729" s="8"/>
      <c r="I9729" s="8"/>
    </row>
    <row r="9730" spans="1:9" ht="14.25" customHeight="1">
      <c r="A9730" s="7"/>
      <c r="B9730" s="8"/>
      <c r="C9730" s="8"/>
      <c r="D9730" s="8"/>
      <c r="E9730" s="8"/>
      <c r="F9730" s="8"/>
      <c r="G9730" s="8"/>
      <c r="H9730" s="8"/>
      <c r="I9730" s="8"/>
    </row>
    <row r="9731" spans="1:9" ht="14.25" customHeight="1">
      <c r="A9731" s="7"/>
      <c r="B9731" s="8"/>
      <c r="C9731" s="8"/>
      <c r="D9731" s="8"/>
      <c r="E9731" s="8"/>
      <c r="F9731" s="8"/>
      <c r="G9731" s="8"/>
      <c r="H9731" s="8"/>
      <c r="I9731" s="8"/>
    </row>
    <row r="9732" spans="1:9" ht="14.25" customHeight="1">
      <c r="A9732" s="7"/>
      <c r="B9732" s="8"/>
      <c r="C9732" s="8"/>
      <c r="D9732" s="8"/>
      <c r="E9732" s="8"/>
      <c r="F9732" s="8"/>
      <c r="G9732" s="8"/>
      <c r="H9732" s="8"/>
      <c r="I9732" s="8"/>
    </row>
    <row r="9733" spans="1:9" ht="14.25" customHeight="1">
      <c r="A9733" s="7"/>
      <c r="B9733" s="8"/>
      <c r="C9733" s="8"/>
      <c r="D9733" s="8"/>
      <c r="E9733" s="8"/>
      <c r="F9733" s="8"/>
      <c r="G9733" s="8"/>
      <c r="H9733" s="8"/>
      <c r="I9733" s="8"/>
    </row>
    <row r="9734" spans="1:9" ht="14.25" customHeight="1">
      <c r="A9734" s="7"/>
      <c r="B9734" s="8"/>
      <c r="C9734" s="8"/>
      <c r="D9734" s="8"/>
      <c r="E9734" s="8"/>
      <c r="F9734" s="8"/>
      <c r="G9734" s="8"/>
      <c r="H9734" s="8"/>
      <c r="I9734" s="8"/>
    </row>
    <row r="9735" spans="1:9" ht="14.25" customHeight="1">
      <c r="A9735" s="7"/>
      <c r="B9735" s="8"/>
      <c r="C9735" s="8"/>
      <c r="D9735" s="8"/>
      <c r="E9735" s="8"/>
      <c r="F9735" s="8"/>
      <c r="G9735" s="8"/>
      <c r="H9735" s="8"/>
      <c r="I9735" s="8"/>
    </row>
    <row r="9736" spans="1:9" ht="14.25" customHeight="1">
      <c r="A9736" s="7"/>
      <c r="B9736" s="8"/>
      <c r="C9736" s="8"/>
      <c r="D9736" s="8"/>
      <c r="E9736" s="8"/>
      <c r="F9736" s="8"/>
      <c r="G9736" s="8"/>
      <c r="H9736" s="8"/>
      <c r="I9736" s="8"/>
    </row>
    <row r="9737" spans="1:9" ht="14.25" customHeight="1">
      <c r="A9737" s="7"/>
      <c r="B9737" s="8"/>
      <c r="C9737" s="8"/>
      <c r="D9737" s="8"/>
      <c r="E9737" s="8"/>
      <c r="F9737" s="8"/>
      <c r="G9737" s="8"/>
      <c r="H9737" s="8"/>
      <c r="I9737" s="8"/>
    </row>
    <row r="9738" spans="1:9" ht="14.25" customHeight="1">
      <c r="A9738" s="7"/>
      <c r="B9738" s="8"/>
      <c r="C9738" s="8"/>
      <c r="D9738" s="8"/>
      <c r="E9738" s="8"/>
      <c r="F9738" s="8"/>
      <c r="G9738" s="8"/>
      <c r="H9738" s="8"/>
      <c r="I9738" s="8"/>
    </row>
    <row r="9739" spans="1:9" ht="14.25" customHeight="1">
      <c r="A9739" s="7"/>
      <c r="B9739" s="8"/>
      <c r="C9739" s="8"/>
      <c r="D9739" s="8"/>
      <c r="E9739" s="8"/>
      <c r="F9739" s="8"/>
      <c r="G9739" s="8"/>
      <c r="H9739" s="8"/>
      <c r="I9739" s="8"/>
    </row>
    <row r="9740" spans="1:9" ht="14.25" customHeight="1">
      <c r="A9740" s="7"/>
      <c r="B9740" s="8"/>
      <c r="C9740" s="8"/>
      <c r="D9740" s="8"/>
      <c r="E9740" s="8"/>
      <c r="F9740" s="8"/>
      <c r="G9740" s="8"/>
      <c r="H9740" s="8"/>
      <c r="I9740" s="8"/>
    </row>
    <row r="9741" spans="1:9" ht="14.25" customHeight="1">
      <c r="A9741" s="7"/>
      <c r="B9741" s="8"/>
      <c r="C9741" s="8"/>
      <c r="D9741" s="8"/>
      <c r="E9741" s="8"/>
      <c r="F9741" s="8"/>
      <c r="G9741" s="8"/>
      <c r="H9741" s="8"/>
      <c r="I9741" s="8"/>
    </row>
    <row r="9742" spans="1:9" ht="14.25" customHeight="1">
      <c r="A9742" s="7"/>
      <c r="B9742" s="8"/>
      <c r="C9742" s="8"/>
      <c r="D9742" s="8"/>
      <c r="E9742" s="8"/>
      <c r="F9742" s="8"/>
      <c r="G9742" s="8"/>
      <c r="H9742" s="8"/>
      <c r="I9742" s="8"/>
    </row>
    <row r="9743" spans="1:9" ht="14.25" customHeight="1">
      <c r="A9743" s="7"/>
      <c r="B9743" s="8"/>
      <c r="C9743" s="8"/>
      <c r="D9743" s="8"/>
      <c r="E9743" s="8"/>
      <c r="F9743" s="8"/>
      <c r="G9743" s="8"/>
      <c r="H9743" s="8"/>
      <c r="I9743" s="8"/>
    </row>
    <row r="9744" spans="1:9" ht="14.25" customHeight="1">
      <c r="A9744" s="7"/>
      <c r="B9744" s="8"/>
      <c r="C9744" s="8"/>
      <c r="D9744" s="8"/>
      <c r="E9744" s="8"/>
      <c r="F9744" s="8"/>
      <c r="G9744" s="8"/>
      <c r="H9744" s="8"/>
      <c r="I9744" s="8"/>
    </row>
    <row r="9745" spans="1:9" ht="14.25" customHeight="1">
      <c r="A9745" s="7"/>
      <c r="B9745" s="8"/>
      <c r="C9745" s="8"/>
      <c r="D9745" s="8"/>
      <c r="E9745" s="8"/>
      <c r="F9745" s="8"/>
      <c r="G9745" s="8"/>
      <c r="H9745" s="8"/>
      <c r="I9745" s="8"/>
    </row>
    <row r="9746" spans="1:9" ht="14.25" customHeight="1">
      <c r="A9746" s="7"/>
      <c r="B9746" s="8"/>
      <c r="C9746" s="8"/>
      <c r="D9746" s="8"/>
      <c r="E9746" s="8"/>
      <c r="F9746" s="8"/>
      <c r="G9746" s="8"/>
      <c r="H9746" s="8"/>
      <c r="I9746" s="8"/>
    </row>
    <row r="9747" spans="1:9" ht="14.25" customHeight="1">
      <c r="A9747" s="7"/>
      <c r="B9747" s="8"/>
      <c r="C9747" s="8"/>
      <c r="D9747" s="8"/>
      <c r="E9747" s="8"/>
      <c r="F9747" s="8"/>
      <c r="G9747" s="8"/>
      <c r="H9747" s="8"/>
      <c r="I9747" s="8"/>
    </row>
    <row r="9748" spans="1:9" ht="14.25" customHeight="1">
      <c r="A9748" s="7"/>
      <c r="B9748" s="8"/>
      <c r="C9748" s="8"/>
      <c r="D9748" s="8"/>
      <c r="E9748" s="8"/>
      <c r="F9748" s="8"/>
      <c r="G9748" s="8"/>
      <c r="H9748" s="8"/>
      <c r="I9748" s="8"/>
    </row>
    <row r="9749" spans="1:9" ht="14.25" customHeight="1">
      <c r="A9749" s="7"/>
      <c r="B9749" s="8"/>
      <c r="C9749" s="8"/>
      <c r="D9749" s="8"/>
      <c r="E9749" s="8"/>
      <c r="F9749" s="8"/>
      <c r="G9749" s="8"/>
      <c r="H9749" s="8"/>
      <c r="I9749" s="8"/>
    </row>
    <row r="9750" spans="1:9" ht="14.25" customHeight="1">
      <c r="A9750" s="7"/>
      <c r="B9750" s="8"/>
      <c r="C9750" s="8"/>
      <c r="D9750" s="8"/>
      <c r="E9750" s="8"/>
      <c r="F9750" s="8"/>
      <c r="G9750" s="8"/>
      <c r="H9750" s="8"/>
      <c r="I9750" s="8"/>
    </row>
    <row r="9751" spans="1:9" ht="14.25" customHeight="1">
      <c r="A9751" s="7"/>
      <c r="B9751" s="8"/>
      <c r="C9751" s="8"/>
      <c r="D9751" s="8"/>
      <c r="E9751" s="8"/>
      <c r="F9751" s="8"/>
      <c r="G9751" s="8"/>
      <c r="H9751" s="8"/>
      <c r="I9751" s="8"/>
    </row>
    <row r="9752" spans="1:9" ht="14.25" customHeight="1">
      <c r="A9752" s="7"/>
      <c r="B9752" s="8"/>
      <c r="C9752" s="8"/>
      <c r="D9752" s="8"/>
      <c r="E9752" s="8"/>
      <c r="F9752" s="8"/>
      <c r="G9752" s="8"/>
      <c r="H9752" s="8"/>
      <c r="I9752" s="8"/>
    </row>
    <row r="9753" spans="1:9" ht="14.25" customHeight="1">
      <c r="A9753" s="7"/>
      <c r="B9753" s="8"/>
      <c r="C9753" s="8"/>
      <c r="D9753" s="8"/>
      <c r="E9753" s="8"/>
      <c r="F9753" s="8"/>
      <c r="G9753" s="8"/>
      <c r="H9753" s="8"/>
      <c r="I9753" s="8"/>
    </row>
    <row r="9754" spans="1:9" ht="14.25" customHeight="1">
      <c r="A9754" s="7"/>
      <c r="B9754" s="8"/>
      <c r="C9754" s="8"/>
      <c r="D9754" s="8"/>
      <c r="E9754" s="8"/>
      <c r="F9754" s="8"/>
      <c r="G9754" s="8"/>
      <c r="H9754" s="8"/>
      <c r="I9754" s="8"/>
    </row>
    <row r="9755" spans="1:9" ht="14.25" customHeight="1">
      <c r="A9755" s="7"/>
      <c r="B9755" s="8"/>
      <c r="C9755" s="8"/>
      <c r="D9755" s="8"/>
      <c r="E9755" s="8"/>
      <c r="F9755" s="8"/>
      <c r="G9755" s="8"/>
      <c r="H9755" s="8"/>
      <c r="I9755" s="8"/>
    </row>
    <row r="9756" spans="1:9" ht="14.25" customHeight="1">
      <c r="A9756" s="7"/>
      <c r="B9756" s="8"/>
      <c r="C9756" s="8"/>
      <c r="D9756" s="8"/>
      <c r="E9756" s="8"/>
      <c r="F9756" s="8"/>
      <c r="G9756" s="8"/>
      <c r="H9756" s="8"/>
      <c r="I9756" s="8"/>
    </row>
    <row r="9757" spans="1:9" ht="14.25" customHeight="1">
      <c r="A9757" s="7"/>
      <c r="B9757" s="8"/>
      <c r="C9757" s="8"/>
      <c r="D9757" s="8"/>
      <c r="E9757" s="8"/>
      <c r="F9757" s="8"/>
      <c r="G9757" s="8"/>
      <c r="H9757" s="8"/>
      <c r="I9757" s="8"/>
    </row>
    <row r="9758" spans="1:9" ht="14.25" customHeight="1">
      <c r="A9758" s="7"/>
      <c r="B9758" s="8"/>
      <c r="C9758" s="8"/>
      <c r="D9758" s="8"/>
      <c r="E9758" s="8"/>
      <c r="F9758" s="8"/>
      <c r="G9758" s="8"/>
      <c r="H9758" s="8"/>
      <c r="I9758" s="8"/>
    </row>
    <row r="9759" spans="1:9" ht="14.25" customHeight="1">
      <c r="A9759" s="7"/>
      <c r="B9759" s="8"/>
      <c r="C9759" s="8"/>
      <c r="D9759" s="8"/>
      <c r="E9759" s="8"/>
      <c r="F9759" s="8"/>
      <c r="G9759" s="8"/>
      <c r="H9759" s="8"/>
      <c r="I9759" s="8"/>
    </row>
    <row r="9760" spans="1:9" ht="14.25" customHeight="1">
      <c r="A9760" s="7"/>
      <c r="B9760" s="8"/>
      <c r="C9760" s="8"/>
      <c r="D9760" s="8"/>
      <c r="E9760" s="8"/>
      <c r="F9760" s="8"/>
      <c r="G9760" s="8"/>
      <c r="H9760" s="8"/>
      <c r="I9760" s="8"/>
    </row>
    <row r="9761" spans="1:9" ht="14.25" customHeight="1">
      <c r="A9761" s="7"/>
      <c r="B9761" s="8"/>
      <c r="C9761" s="8"/>
      <c r="D9761" s="8"/>
      <c r="E9761" s="8"/>
      <c r="F9761" s="8"/>
      <c r="G9761" s="8"/>
      <c r="H9761" s="8"/>
      <c r="I9761" s="8"/>
    </row>
    <row r="9762" spans="1:9" ht="14.25" customHeight="1">
      <c r="A9762" s="7"/>
      <c r="B9762" s="8"/>
      <c r="C9762" s="8"/>
      <c r="D9762" s="8"/>
      <c r="E9762" s="8"/>
      <c r="F9762" s="8"/>
      <c r="G9762" s="8"/>
      <c r="H9762" s="8"/>
      <c r="I9762" s="8"/>
    </row>
    <row r="9763" spans="1:9" ht="14.25" customHeight="1">
      <c r="A9763" s="7"/>
      <c r="B9763" s="8"/>
      <c r="C9763" s="8"/>
      <c r="D9763" s="8"/>
      <c r="E9763" s="8"/>
      <c r="F9763" s="8"/>
      <c r="G9763" s="8"/>
      <c r="H9763" s="8"/>
      <c r="I9763" s="8"/>
    </row>
    <row r="9764" spans="1:9" ht="14.25" customHeight="1">
      <c r="A9764" s="7"/>
      <c r="B9764" s="8"/>
      <c r="C9764" s="8"/>
      <c r="D9764" s="8"/>
      <c r="E9764" s="8"/>
      <c r="F9764" s="8"/>
      <c r="G9764" s="8"/>
      <c r="H9764" s="8"/>
      <c r="I9764" s="8"/>
    </row>
    <row r="9765" spans="1:9" ht="14.25" customHeight="1">
      <c r="A9765" s="7"/>
      <c r="B9765" s="8"/>
      <c r="C9765" s="8"/>
      <c r="D9765" s="8"/>
      <c r="E9765" s="8"/>
      <c r="F9765" s="8"/>
      <c r="G9765" s="8"/>
      <c r="H9765" s="8"/>
      <c r="I9765" s="8"/>
    </row>
    <row r="9766" spans="1:9" ht="14.25" customHeight="1">
      <c r="A9766" s="7"/>
      <c r="B9766" s="8"/>
      <c r="C9766" s="8"/>
      <c r="D9766" s="8"/>
      <c r="E9766" s="8"/>
      <c r="F9766" s="8"/>
      <c r="G9766" s="8"/>
      <c r="H9766" s="8"/>
      <c r="I9766" s="8"/>
    </row>
    <row r="9767" spans="1:9" ht="14.25" customHeight="1">
      <c r="A9767" s="7"/>
      <c r="B9767" s="8"/>
      <c r="C9767" s="8"/>
      <c r="D9767" s="8"/>
      <c r="E9767" s="8"/>
      <c r="F9767" s="8"/>
      <c r="G9767" s="8"/>
      <c r="H9767" s="8"/>
      <c r="I9767" s="8"/>
    </row>
    <row r="9768" spans="1:9" ht="14.25" customHeight="1">
      <c r="A9768" s="7"/>
      <c r="B9768" s="8"/>
      <c r="C9768" s="8"/>
      <c r="D9768" s="8"/>
      <c r="E9768" s="8"/>
      <c r="F9768" s="8"/>
      <c r="G9768" s="8"/>
      <c r="H9768" s="8"/>
      <c r="I9768" s="8"/>
    </row>
    <row r="9769" spans="1:9" ht="14.25" customHeight="1">
      <c r="A9769" s="7"/>
      <c r="B9769" s="8"/>
      <c r="C9769" s="8"/>
      <c r="D9769" s="8"/>
      <c r="E9769" s="8"/>
      <c r="F9769" s="8"/>
      <c r="G9769" s="8"/>
      <c r="H9769" s="8"/>
      <c r="I9769" s="8"/>
    </row>
    <row r="9770" spans="1:9" ht="14.25" customHeight="1">
      <c r="A9770" s="7"/>
      <c r="B9770" s="8"/>
      <c r="C9770" s="8"/>
      <c r="D9770" s="8"/>
      <c r="E9770" s="8"/>
      <c r="F9770" s="8"/>
      <c r="G9770" s="8"/>
      <c r="H9770" s="8"/>
      <c r="I9770" s="8"/>
    </row>
    <row r="9771" spans="1:9" ht="14.25" customHeight="1">
      <c r="A9771" s="7"/>
      <c r="B9771" s="8"/>
      <c r="C9771" s="8"/>
      <c r="D9771" s="8"/>
      <c r="E9771" s="8"/>
      <c r="F9771" s="8"/>
      <c r="G9771" s="8"/>
      <c r="H9771" s="8"/>
      <c r="I9771" s="8"/>
    </row>
    <row r="9772" spans="1:9" ht="14.25" customHeight="1">
      <c r="A9772" s="7"/>
      <c r="B9772" s="8"/>
      <c r="C9772" s="8"/>
      <c r="D9772" s="8"/>
      <c r="E9772" s="8"/>
      <c r="F9772" s="8"/>
      <c r="G9772" s="8"/>
      <c r="H9772" s="8"/>
      <c r="I9772" s="8"/>
    </row>
    <row r="9773" spans="1:9" ht="14.25" customHeight="1">
      <c r="A9773" s="7"/>
      <c r="B9773" s="8"/>
      <c r="C9773" s="8"/>
      <c r="D9773" s="8"/>
      <c r="E9773" s="8"/>
      <c r="F9773" s="8"/>
      <c r="G9773" s="8"/>
      <c r="H9773" s="8"/>
      <c r="I9773" s="8"/>
    </row>
    <row r="9774" spans="1:9" ht="14.25" customHeight="1">
      <c r="A9774" s="7"/>
      <c r="B9774" s="8"/>
      <c r="C9774" s="8"/>
      <c r="D9774" s="8"/>
      <c r="E9774" s="8"/>
      <c r="F9774" s="8"/>
      <c r="G9774" s="8"/>
      <c r="H9774" s="8"/>
      <c r="I9774" s="8"/>
    </row>
    <row r="9775" spans="1:9" ht="14.25" customHeight="1">
      <c r="A9775" s="7"/>
      <c r="B9775" s="8"/>
      <c r="C9775" s="8"/>
      <c r="D9775" s="8"/>
      <c r="E9775" s="8"/>
      <c r="F9775" s="8"/>
      <c r="G9775" s="8"/>
      <c r="H9775" s="8"/>
      <c r="I9775" s="8"/>
    </row>
    <row r="9776" spans="1:9" ht="14.25" customHeight="1">
      <c r="A9776" s="7"/>
      <c r="B9776" s="8"/>
      <c r="C9776" s="8"/>
      <c r="D9776" s="8"/>
      <c r="E9776" s="8"/>
      <c r="F9776" s="8"/>
      <c r="G9776" s="8"/>
      <c r="H9776" s="8"/>
      <c r="I9776" s="8"/>
    </row>
    <row r="9777" spans="1:9" ht="14.25" customHeight="1">
      <c r="A9777" s="7"/>
      <c r="B9777" s="8"/>
      <c r="C9777" s="8"/>
      <c r="D9777" s="8"/>
      <c r="E9777" s="8"/>
      <c r="F9777" s="8"/>
      <c r="G9777" s="8"/>
      <c r="H9777" s="8"/>
      <c r="I9777" s="8"/>
    </row>
    <row r="9778" spans="1:9" ht="14.25" customHeight="1">
      <c r="A9778" s="7"/>
      <c r="B9778" s="8"/>
      <c r="C9778" s="8"/>
      <c r="D9778" s="8"/>
      <c r="E9778" s="8"/>
      <c r="F9778" s="8"/>
      <c r="G9778" s="8"/>
      <c r="H9778" s="8"/>
      <c r="I9778" s="8"/>
    </row>
    <row r="9779" spans="1:9" ht="14.25" customHeight="1">
      <c r="A9779" s="7"/>
      <c r="B9779" s="8"/>
      <c r="C9779" s="8"/>
      <c r="D9779" s="8"/>
      <c r="E9779" s="8"/>
      <c r="F9779" s="8"/>
      <c r="G9779" s="8"/>
      <c r="H9779" s="8"/>
      <c r="I9779" s="8"/>
    </row>
    <row r="9780" spans="1:9" ht="14.25" customHeight="1">
      <c r="A9780" s="7"/>
      <c r="B9780" s="8"/>
      <c r="C9780" s="8"/>
      <c r="D9780" s="8"/>
      <c r="E9780" s="8"/>
      <c r="F9780" s="8"/>
      <c r="G9780" s="8"/>
      <c r="H9780" s="8"/>
      <c r="I9780" s="8"/>
    </row>
    <row r="9781" spans="1:9" ht="14.25" customHeight="1">
      <c r="A9781" s="7"/>
      <c r="B9781" s="8"/>
      <c r="C9781" s="8"/>
      <c r="D9781" s="8"/>
      <c r="E9781" s="8"/>
      <c r="F9781" s="8"/>
      <c r="G9781" s="8"/>
      <c r="H9781" s="8"/>
      <c r="I9781" s="8"/>
    </row>
    <row r="9782" spans="1:9" ht="14.25" customHeight="1">
      <c r="A9782" s="7"/>
      <c r="B9782" s="8"/>
      <c r="C9782" s="8"/>
      <c r="D9782" s="8"/>
      <c r="E9782" s="8"/>
      <c r="F9782" s="8"/>
      <c r="G9782" s="8"/>
      <c r="H9782" s="8"/>
      <c r="I9782" s="8"/>
    </row>
    <row r="9783" spans="1:9" ht="14.25" customHeight="1">
      <c r="A9783" s="7"/>
      <c r="B9783" s="8"/>
      <c r="C9783" s="8"/>
      <c r="D9783" s="8"/>
      <c r="E9783" s="8"/>
      <c r="F9783" s="8"/>
      <c r="G9783" s="8"/>
      <c r="H9783" s="8"/>
      <c r="I9783" s="8"/>
    </row>
    <row r="9784" spans="1:9" ht="14.25" customHeight="1">
      <c r="A9784" s="7"/>
      <c r="B9784" s="8"/>
      <c r="C9784" s="8"/>
      <c r="D9784" s="8"/>
      <c r="E9784" s="8"/>
      <c r="F9784" s="8"/>
      <c r="G9784" s="8"/>
      <c r="H9784" s="8"/>
      <c r="I9784" s="8"/>
    </row>
    <row r="9785" spans="1:9" ht="14.25" customHeight="1">
      <c r="A9785" s="7"/>
      <c r="B9785" s="8"/>
      <c r="C9785" s="8"/>
      <c r="D9785" s="8"/>
      <c r="E9785" s="8"/>
      <c r="F9785" s="8"/>
      <c r="G9785" s="8"/>
      <c r="H9785" s="8"/>
      <c r="I9785" s="8"/>
    </row>
    <row r="9786" spans="1:9" ht="14.25" customHeight="1">
      <c r="A9786" s="7"/>
      <c r="B9786" s="8"/>
      <c r="C9786" s="8"/>
      <c r="D9786" s="8"/>
      <c r="E9786" s="8"/>
      <c r="F9786" s="8"/>
      <c r="G9786" s="8"/>
      <c r="H9786" s="8"/>
      <c r="I9786" s="8"/>
    </row>
    <row r="9787" spans="1:9" ht="14.25" customHeight="1">
      <c r="A9787" s="7"/>
      <c r="B9787" s="8"/>
      <c r="C9787" s="8"/>
      <c r="D9787" s="8"/>
      <c r="E9787" s="8"/>
      <c r="F9787" s="8"/>
      <c r="G9787" s="8"/>
      <c r="H9787" s="8"/>
      <c r="I9787" s="8"/>
    </row>
    <row r="9788" spans="1:9" ht="14.25" customHeight="1">
      <c r="A9788" s="7"/>
      <c r="B9788" s="8"/>
      <c r="C9788" s="8"/>
      <c r="D9788" s="8"/>
      <c r="E9788" s="8"/>
      <c r="F9788" s="8"/>
      <c r="G9788" s="8"/>
      <c r="H9788" s="8"/>
      <c r="I9788" s="8"/>
    </row>
    <row r="9789" spans="1:9" ht="14.25" customHeight="1">
      <c r="A9789" s="7"/>
      <c r="B9789" s="8"/>
      <c r="C9789" s="8"/>
      <c r="D9789" s="8"/>
      <c r="E9789" s="8"/>
      <c r="F9789" s="8"/>
      <c r="G9789" s="8"/>
      <c r="H9789" s="8"/>
      <c r="I9789" s="8"/>
    </row>
    <row r="9790" spans="1:9" ht="14.25" customHeight="1">
      <c r="A9790" s="7"/>
      <c r="B9790" s="8"/>
      <c r="C9790" s="8"/>
      <c r="D9790" s="8"/>
      <c r="E9790" s="8"/>
      <c r="F9790" s="8"/>
      <c r="G9790" s="8"/>
      <c r="H9790" s="8"/>
      <c r="I9790" s="8"/>
    </row>
    <row r="9791" spans="1:9" ht="14.25" customHeight="1">
      <c r="A9791" s="7"/>
      <c r="B9791" s="8"/>
      <c r="C9791" s="8"/>
      <c r="D9791" s="8"/>
      <c r="E9791" s="8"/>
      <c r="F9791" s="8"/>
      <c r="G9791" s="8"/>
      <c r="H9791" s="8"/>
      <c r="I9791" s="8"/>
    </row>
    <row r="9792" spans="1:9" ht="14.25" customHeight="1">
      <c r="A9792" s="7"/>
      <c r="B9792" s="8"/>
      <c r="C9792" s="8"/>
      <c r="D9792" s="8"/>
      <c r="E9792" s="8"/>
      <c r="F9792" s="8"/>
      <c r="G9792" s="8"/>
      <c r="H9792" s="8"/>
      <c r="I9792" s="8"/>
    </row>
    <row r="9793" spans="1:9" ht="14.25" customHeight="1">
      <c r="A9793" s="7"/>
      <c r="B9793" s="8"/>
      <c r="C9793" s="8"/>
      <c r="D9793" s="8"/>
      <c r="E9793" s="8"/>
      <c r="F9793" s="8"/>
      <c r="G9793" s="8"/>
      <c r="H9793" s="8"/>
      <c r="I9793" s="8"/>
    </row>
    <row r="9794" spans="1:9" ht="14.25" customHeight="1">
      <c r="A9794" s="7"/>
      <c r="B9794" s="8"/>
      <c r="C9794" s="8"/>
      <c r="D9794" s="8"/>
      <c r="E9794" s="8"/>
      <c r="F9794" s="8"/>
      <c r="G9794" s="8"/>
      <c r="H9794" s="8"/>
      <c r="I9794" s="8"/>
    </row>
    <row r="9795" spans="1:9" ht="14.25" customHeight="1">
      <c r="A9795" s="7"/>
      <c r="B9795" s="8"/>
      <c r="C9795" s="8"/>
      <c r="D9795" s="8"/>
      <c r="E9795" s="8"/>
      <c r="F9795" s="8"/>
      <c r="G9795" s="8"/>
      <c r="H9795" s="8"/>
      <c r="I9795" s="8"/>
    </row>
    <row r="9796" spans="1:9" ht="14.25" customHeight="1">
      <c r="A9796" s="7"/>
      <c r="B9796" s="8"/>
      <c r="C9796" s="8"/>
      <c r="D9796" s="8"/>
      <c r="E9796" s="8"/>
      <c r="F9796" s="8"/>
      <c r="G9796" s="8"/>
      <c r="H9796" s="8"/>
      <c r="I9796" s="8"/>
    </row>
    <row r="9797" spans="1:9" ht="14.25" customHeight="1">
      <c r="A9797" s="7"/>
      <c r="B9797" s="8"/>
      <c r="C9797" s="8"/>
      <c r="D9797" s="8"/>
      <c r="E9797" s="8"/>
      <c r="F9797" s="8"/>
      <c r="G9797" s="8"/>
      <c r="H9797" s="8"/>
      <c r="I9797" s="8"/>
    </row>
    <row r="9798" spans="1:9" ht="14.25" customHeight="1">
      <c r="A9798" s="7"/>
      <c r="B9798" s="8"/>
      <c r="C9798" s="8"/>
      <c r="D9798" s="8"/>
      <c r="E9798" s="8"/>
      <c r="F9798" s="8"/>
      <c r="G9798" s="8"/>
      <c r="H9798" s="8"/>
      <c r="I9798" s="8"/>
    </row>
    <row r="9799" spans="1:9" ht="14.25" customHeight="1">
      <c r="A9799" s="7"/>
      <c r="B9799" s="8"/>
      <c r="C9799" s="8"/>
      <c r="D9799" s="8"/>
      <c r="E9799" s="8"/>
      <c r="F9799" s="8"/>
      <c r="G9799" s="8"/>
      <c r="H9799" s="8"/>
      <c r="I9799" s="8"/>
    </row>
    <row r="9800" spans="1:9" ht="14.25" customHeight="1">
      <c r="A9800" s="7"/>
      <c r="B9800" s="8"/>
      <c r="C9800" s="8"/>
      <c r="D9800" s="8"/>
      <c r="E9800" s="8"/>
      <c r="F9800" s="8"/>
      <c r="G9800" s="8"/>
      <c r="H9800" s="8"/>
      <c r="I9800" s="8"/>
    </row>
    <row r="9801" spans="1:9" ht="14.25" customHeight="1">
      <c r="A9801" s="7"/>
      <c r="B9801" s="8"/>
      <c r="C9801" s="8"/>
      <c r="D9801" s="8"/>
      <c r="E9801" s="8"/>
      <c r="F9801" s="8"/>
      <c r="G9801" s="8"/>
      <c r="H9801" s="8"/>
      <c r="I9801" s="8"/>
    </row>
    <row r="9802" spans="1:9" ht="14.25" customHeight="1">
      <c r="A9802" s="7"/>
      <c r="B9802" s="8"/>
      <c r="C9802" s="8"/>
      <c r="D9802" s="8"/>
      <c r="E9802" s="8"/>
      <c r="F9802" s="8"/>
      <c r="G9802" s="8"/>
      <c r="H9802" s="8"/>
      <c r="I9802" s="8"/>
    </row>
    <row r="9803" spans="1:9" ht="14.25" customHeight="1">
      <c r="A9803" s="7"/>
      <c r="B9803" s="8"/>
      <c r="C9803" s="8"/>
      <c r="D9803" s="8"/>
      <c r="E9803" s="8"/>
      <c r="F9803" s="8"/>
      <c r="G9803" s="8"/>
      <c r="H9803" s="8"/>
      <c r="I9803" s="8"/>
    </row>
    <row r="9804" spans="1:9" ht="14.25" customHeight="1">
      <c r="A9804" s="7"/>
      <c r="B9804" s="8"/>
      <c r="C9804" s="8"/>
      <c r="D9804" s="8"/>
      <c r="E9804" s="8"/>
      <c r="F9804" s="8"/>
      <c r="G9804" s="8"/>
      <c r="H9804" s="8"/>
      <c r="I9804" s="8"/>
    </row>
    <row r="9805" spans="1:9" ht="14.25" customHeight="1">
      <c r="A9805" s="7"/>
      <c r="B9805" s="8"/>
      <c r="C9805" s="8"/>
      <c r="D9805" s="8"/>
      <c r="E9805" s="8"/>
      <c r="F9805" s="8"/>
      <c r="G9805" s="8"/>
      <c r="H9805" s="8"/>
      <c r="I9805" s="8"/>
    </row>
    <row r="9806" spans="1:9" ht="14.25" customHeight="1">
      <c r="A9806" s="7"/>
      <c r="B9806" s="8"/>
      <c r="C9806" s="8"/>
      <c r="D9806" s="8"/>
      <c r="E9806" s="8"/>
      <c r="F9806" s="8"/>
      <c r="G9806" s="8"/>
      <c r="H9806" s="8"/>
      <c r="I9806" s="8"/>
    </row>
    <row r="9807" spans="1:9" ht="14.25" customHeight="1">
      <c r="A9807" s="7"/>
      <c r="B9807" s="8"/>
      <c r="C9807" s="8"/>
      <c r="D9807" s="8"/>
      <c r="E9807" s="8"/>
      <c r="F9807" s="8"/>
      <c r="G9807" s="8"/>
      <c r="H9807" s="8"/>
      <c r="I9807" s="8"/>
    </row>
    <row r="9808" spans="1:9" ht="14.25" customHeight="1">
      <c r="A9808" s="7"/>
      <c r="B9808" s="8"/>
      <c r="C9808" s="8"/>
      <c r="D9808" s="8"/>
      <c r="E9808" s="8"/>
      <c r="F9808" s="8"/>
      <c r="G9808" s="8"/>
      <c r="H9808" s="8"/>
      <c r="I9808" s="8"/>
    </row>
    <row r="9809" spans="1:9" ht="14.25" customHeight="1">
      <c r="A9809" s="7"/>
      <c r="B9809" s="8"/>
      <c r="C9809" s="8"/>
      <c r="D9809" s="8"/>
      <c r="E9809" s="8"/>
      <c r="F9809" s="8"/>
      <c r="G9809" s="8"/>
      <c r="H9809" s="8"/>
      <c r="I9809" s="8"/>
    </row>
    <row r="9810" spans="1:9" ht="14.25" customHeight="1">
      <c r="A9810" s="7"/>
      <c r="B9810" s="8"/>
      <c r="C9810" s="8"/>
      <c r="D9810" s="8"/>
      <c r="E9810" s="8"/>
      <c r="F9810" s="8"/>
      <c r="G9810" s="8"/>
      <c r="H9810" s="8"/>
      <c r="I9810" s="8"/>
    </row>
    <row r="9811" spans="1:9" ht="14.25" customHeight="1">
      <c r="A9811" s="7"/>
      <c r="B9811" s="8"/>
      <c r="C9811" s="8"/>
      <c r="D9811" s="8"/>
      <c r="E9811" s="8"/>
      <c r="F9811" s="8"/>
      <c r="G9811" s="8"/>
      <c r="H9811" s="8"/>
      <c r="I9811" s="8"/>
    </row>
    <row r="9812" spans="1:9" ht="14.25" customHeight="1">
      <c r="A9812" s="7"/>
      <c r="B9812" s="8"/>
      <c r="C9812" s="8"/>
      <c r="D9812" s="8"/>
      <c r="E9812" s="8"/>
      <c r="F9812" s="8"/>
      <c r="G9812" s="8"/>
      <c r="H9812" s="8"/>
      <c r="I9812" s="8"/>
    </row>
    <row r="9813" spans="1:9" ht="14.25" customHeight="1">
      <c r="A9813" s="7"/>
      <c r="B9813" s="8"/>
      <c r="C9813" s="8"/>
      <c r="D9813" s="8"/>
      <c r="E9813" s="8"/>
      <c r="F9813" s="8"/>
      <c r="G9813" s="8"/>
      <c r="H9813" s="8"/>
      <c r="I9813" s="8"/>
    </row>
    <row r="9814" spans="1:9" ht="14.25" customHeight="1">
      <c r="A9814" s="7"/>
      <c r="B9814" s="8"/>
      <c r="C9814" s="8"/>
      <c r="D9814" s="8"/>
      <c r="E9814" s="8"/>
      <c r="F9814" s="8"/>
      <c r="G9814" s="8"/>
      <c r="H9814" s="8"/>
      <c r="I9814" s="8"/>
    </row>
    <row r="9815" spans="1:9" ht="14.25" customHeight="1">
      <c r="A9815" s="7"/>
      <c r="B9815" s="8"/>
      <c r="C9815" s="8"/>
      <c r="D9815" s="8"/>
      <c r="E9815" s="8"/>
      <c r="F9815" s="8"/>
      <c r="G9815" s="8"/>
      <c r="H9815" s="8"/>
      <c r="I9815" s="8"/>
    </row>
    <row r="9816" spans="1:9" ht="14.25" customHeight="1">
      <c r="A9816" s="7"/>
      <c r="B9816" s="8"/>
      <c r="C9816" s="8"/>
      <c r="D9816" s="8"/>
      <c r="E9816" s="8"/>
      <c r="F9816" s="8"/>
      <c r="G9816" s="8"/>
      <c r="H9816" s="8"/>
      <c r="I9816" s="8"/>
    </row>
    <row r="9817" spans="1:9" ht="14.25" customHeight="1">
      <c r="A9817" s="7"/>
      <c r="B9817" s="8"/>
      <c r="C9817" s="8"/>
      <c r="D9817" s="8"/>
      <c r="E9817" s="8"/>
      <c r="F9817" s="8"/>
      <c r="G9817" s="8"/>
      <c r="H9817" s="8"/>
      <c r="I9817" s="8"/>
    </row>
    <row r="9818" spans="1:9" ht="14.25" customHeight="1">
      <c r="A9818" s="7"/>
      <c r="B9818" s="8"/>
      <c r="C9818" s="8"/>
      <c r="D9818" s="8"/>
      <c r="E9818" s="8"/>
      <c r="F9818" s="8"/>
      <c r="G9818" s="8"/>
      <c r="H9818" s="8"/>
      <c r="I9818" s="8"/>
    </row>
    <row r="9819" spans="1:9" ht="14.25" customHeight="1">
      <c r="A9819" s="7"/>
      <c r="B9819" s="8"/>
      <c r="C9819" s="8"/>
      <c r="D9819" s="8"/>
      <c r="E9819" s="8"/>
      <c r="F9819" s="8"/>
      <c r="G9819" s="8"/>
      <c r="H9819" s="8"/>
      <c r="I9819" s="8"/>
    </row>
    <row r="9820" spans="1:9" ht="14.25" customHeight="1">
      <c r="A9820" s="7"/>
      <c r="B9820" s="8"/>
      <c r="C9820" s="8"/>
      <c r="D9820" s="8"/>
      <c r="E9820" s="8"/>
      <c r="F9820" s="8"/>
      <c r="G9820" s="8"/>
      <c r="H9820" s="8"/>
      <c r="I9820" s="8"/>
    </row>
    <row r="9821" spans="1:9" ht="14.25" customHeight="1">
      <c r="A9821" s="7"/>
      <c r="B9821" s="8"/>
      <c r="C9821" s="8"/>
      <c r="D9821" s="8"/>
      <c r="E9821" s="8"/>
      <c r="F9821" s="8"/>
      <c r="G9821" s="8"/>
      <c r="H9821" s="8"/>
      <c r="I9821" s="8"/>
    </row>
    <row r="9822" spans="1:9" ht="14.25" customHeight="1">
      <c r="A9822" s="7"/>
      <c r="B9822" s="8"/>
      <c r="C9822" s="8"/>
      <c r="D9822" s="8"/>
      <c r="E9822" s="8"/>
      <c r="F9822" s="8"/>
      <c r="G9822" s="8"/>
      <c r="H9822" s="8"/>
      <c r="I9822" s="8"/>
    </row>
    <row r="9823" spans="1:9" ht="14.25" customHeight="1">
      <c r="A9823" s="7"/>
      <c r="B9823" s="8"/>
      <c r="C9823" s="8"/>
      <c r="D9823" s="8"/>
      <c r="E9823" s="8"/>
      <c r="F9823" s="8"/>
      <c r="G9823" s="8"/>
      <c r="H9823" s="8"/>
      <c r="I9823" s="8"/>
    </row>
    <row r="9824" spans="1:9" ht="14.25" customHeight="1">
      <c r="A9824" s="7"/>
      <c r="B9824" s="8"/>
      <c r="C9824" s="8"/>
      <c r="D9824" s="8"/>
      <c r="E9824" s="8"/>
      <c r="F9824" s="8"/>
      <c r="G9824" s="8"/>
      <c r="H9824" s="8"/>
      <c r="I9824" s="8"/>
    </row>
    <row r="9825" spans="1:9" ht="14.25" customHeight="1">
      <c r="A9825" s="7"/>
      <c r="B9825" s="8"/>
      <c r="C9825" s="8"/>
      <c r="D9825" s="8"/>
      <c r="E9825" s="8"/>
      <c r="F9825" s="8"/>
      <c r="G9825" s="8"/>
      <c r="H9825" s="8"/>
      <c r="I9825" s="8"/>
    </row>
    <row r="9826" spans="1:9" ht="14.25" customHeight="1">
      <c r="A9826" s="7"/>
      <c r="B9826" s="8"/>
      <c r="C9826" s="8"/>
      <c r="D9826" s="8"/>
      <c r="E9826" s="8"/>
      <c r="F9826" s="8"/>
      <c r="G9826" s="8"/>
      <c r="H9826" s="8"/>
      <c r="I9826" s="8"/>
    </row>
    <row r="9827" spans="1:9" ht="14.25" customHeight="1">
      <c r="A9827" s="7"/>
      <c r="B9827" s="8"/>
      <c r="C9827" s="8"/>
      <c r="D9827" s="8"/>
      <c r="E9827" s="8"/>
      <c r="F9827" s="8"/>
      <c r="G9827" s="8"/>
      <c r="H9827" s="8"/>
      <c r="I9827" s="8"/>
    </row>
    <row r="9828" spans="1:9" ht="14.25" customHeight="1">
      <c r="A9828" s="7"/>
      <c r="B9828" s="8"/>
      <c r="C9828" s="8"/>
      <c r="D9828" s="8"/>
      <c r="E9828" s="8"/>
      <c r="F9828" s="8"/>
      <c r="G9828" s="8"/>
      <c r="H9828" s="8"/>
      <c r="I9828" s="8"/>
    </row>
    <row r="9829" spans="1:9" ht="14.25" customHeight="1">
      <c r="A9829" s="7"/>
      <c r="B9829" s="8"/>
      <c r="C9829" s="8"/>
      <c r="D9829" s="8"/>
      <c r="E9829" s="8"/>
      <c r="F9829" s="8"/>
      <c r="G9829" s="8"/>
      <c r="H9829" s="8"/>
      <c r="I9829" s="8"/>
    </row>
    <row r="9830" spans="1:9" ht="14.25" customHeight="1">
      <c r="A9830" s="7"/>
      <c r="B9830" s="8"/>
      <c r="C9830" s="8"/>
      <c r="D9830" s="8"/>
      <c r="E9830" s="8"/>
      <c r="F9830" s="8"/>
      <c r="G9830" s="8"/>
      <c r="H9830" s="8"/>
      <c r="I9830" s="8"/>
    </row>
    <row r="9831" spans="1:9" ht="14.25" customHeight="1">
      <c r="A9831" s="7"/>
      <c r="B9831" s="8"/>
      <c r="C9831" s="8"/>
      <c r="D9831" s="8"/>
      <c r="E9831" s="8"/>
      <c r="F9831" s="8"/>
      <c r="G9831" s="8"/>
      <c r="H9831" s="8"/>
      <c r="I9831" s="8"/>
    </row>
    <row r="9832" spans="1:9" ht="14.25" customHeight="1">
      <c r="A9832" s="7"/>
      <c r="B9832" s="8"/>
      <c r="C9832" s="8"/>
      <c r="D9832" s="8"/>
      <c r="E9832" s="8"/>
      <c r="F9832" s="8"/>
      <c r="G9832" s="8"/>
      <c r="H9832" s="8"/>
      <c r="I9832" s="8"/>
    </row>
    <row r="9833" spans="1:9" ht="14.25" customHeight="1">
      <c r="A9833" s="7"/>
      <c r="B9833" s="8"/>
      <c r="C9833" s="8"/>
      <c r="D9833" s="8"/>
      <c r="E9833" s="8"/>
      <c r="F9833" s="8"/>
      <c r="G9833" s="8"/>
      <c r="H9833" s="8"/>
      <c r="I9833" s="8"/>
    </row>
    <row r="9834" spans="1:9" ht="14.25" customHeight="1">
      <c r="A9834" s="7"/>
      <c r="B9834" s="8"/>
      <c r="C9834" s="8"/>
      <c r="D9834" s="8"/>
      <c r="E9834" s="8"/>
      <c r="F9834" s="8"/>
      <c r="G9834" s="8"/>
      <c r="H9834" s="8"/>
      <c r="I9834" s="8"/>
    </row>
    <row r="9835" spans="1:9" ht="14.25" customHeight="1">
      <c r="A9835" s="7"/>
      <c r="B9835" s="8"/>
      <c r="C9835" s="8"/>
      <c r="D9835" s="8"/>
      <c r="E9835" s="8"/>
      <c r="F9835" s="8"/>
      <c r="G9835" s="8"/>
      <c r="H9835" s="8"/>
      <c r="I9835" s="8"/>
    </row>
    <row r="9836" spans="1:9" ht="14.25" customHeight="1">
      <c r="A9836" s="7"/>
      <c r="B9836" s="8"/>
      <c r="C9836" s="8"/>
      <c r="D9836" s="8"/>
      <c r="E9836" s="8"/>
      <c r="F9836" s="8"/>
      <c r="G9836" s="8"/>
      <c r="H9836" s="8"/>
      <c r="I9836" s="8"/>
    </row>
    <row r="9837" spans="1:9" ht="14.25" customHeight="1">
      <c r="A9837" s="7"/>
      <c r="B9837" s="8"/>
      <c r="C9837" s="8"/>
      <c r="D9837" s="8"/>
      <c r="E9837" s="8"/>
      <c r="F9837" s="8"/>
      <c r="G9837" s="8"/>
      <c r="H9837" s="8"/>
      <c r="I9837" s="8"/>
    </row>
    <row r="9838" spans="1:9" ht="14.25" customHeight="1">
      <c r="A9838" s="7"/>
      <c r="B9838" s="8"/>
      <c r="C9838" s="8"/>
      <c r="D9838" s="8"/>
      <c r="E9838" s="8"/>
      <c r="F9838" s="8"/>
      <c r="G9838" s="8"/>
      <c r="H9838" s="8"/>
      <c r="I9838" s="8"/>
    </row>
    <row r="9839" spans="1:9" ht="14.25" customHeight="1">
      <c r="A9839" s="7"/>
      <c r="B9839" s="8"/>
      <c r="C9839" s="8"/>
      <c r="D9839" s="8"/>
      <c r="E9839" s="8"/>
      <c r="F9839" s="8"/>
      <c r="G9839" s="8"/>
      <c r="H9839" s="8"/>
      <c r="I9839" s="8"/>
    </row>
    <row r="9840" spans="1:9" ht="14.25" customHeight="1">
      <c r="A9840" s="7"/>
      <c r="B9840" s="8"/>
      <c r="C9840" s="8"/>
      <c r="D9840" s="8"/>
      <c r="E9840" s="8"/>
      <c r="F9840" s="8"/>
      <c r="G9840" s="8"/>
      <c r="H9840" s="8"/>
      <c r="I9840" s="8"/>
    </row>
    <row r="9841" spans="1:9" ht="14.25" customHeight="1">
      <c r="A9841" s="7"/>
      <c r="B9841" s="8"/>
      <c r="C9841" s="8"/>
      <c r="D9841" s="8"/>
      <c r="E9841" s="8"/>
      <c r="F9841" s="8"/>
      <c r="G9841" s="8"/>
      <c r="H9841" s="8"/>
      <c r="I9841" s="8"/>
    </row>
    <row r="9842" spans="1:9" ht="14.25" customHeight="1">
      <c r="A9842" s="7"/>
      <c r="B9842" s="8"/>
      <c r="C9842" s="8"/>
      <c r="D9842" s="8"/>
      <c r="E9842" s="8"/>
      <c r="F9842" s="8"/>
      <c r="G9842" s="8"/>
      <c r="H9842" s="8"/>
      <c r="I9842" s="8"/>
    </row>
    <row r="9843" spans="1:9" ht="14.25" customHeight="1">
      <c r="A9843" s="7"/>
      <c r="B9843" s="8"/>
      <c r="C9843" s="8"/>
      <c r="D9843" s="8"/>
      <c r="E9843" s="8"/>
      <c r="F9843" s="8"/>
      <c r="G9843" s="8"/>
      <c r="H9843" s="8"/>
      <c r="I9843" s="8"/>
    </row>
    <row r="9844" spans="1:9" ht="14.25" customHeight="1">
      <c r="A9844" s="7"/>
      <c r="B9844" s="8"/>
      <c r="C9844" s="8"/>
      <c r="D9844" s="8"/>
      <c r="E9844" s="8"/>
      <c r="F9844" s="8"/>
      <c r="G9844" s="8"/>
      <c r="H9844" s="8"/>
      <c r="I9844" s="8"/>
    </row>
    <row r="9845" spans="1:9" ht="14.25" customHeight="1">
      <c r="A9845" s="7"/>
      <c r="B9845" s="8"/>
      <c r="C9845" s="8"/>
      <c r="D9845" s="8"/>
      <c r="E9845" s="8"/>
      <c r="F9845" s="8"/>
      <c r="G9845" s="8"/>
      <c r="H9845" s="8"/>
      <c r="I9845" s="8"/>
    </row>
    <row r="9846" spans="1:9" ht="14.25" customHeight="1">
      <c r="A9846" s="7"/>
      <c r="B9846" s="8"/>
      <c r="C9846" s="8"/>
      <c r="D9846" s="8"/>
      <c r="E9846" s="8"/>
      <c r="F9846" s="8"/>
      <c r="G9846" s="8"/>
      <c r="H9846" s="8"/>
      <c r="I9846" s="8"/>
    </row>
    <row r="9847" spans="1:9" ht="14.25" customHeight="1">
      <c r="A9847" s="7"/>
      <c r="B9847" s="8"/>
      <c r="C9847" s="8"/>
      <c r="D9847" s="8"/>
      <c r="E9847" s="8"/>
      <c r="F9847" s="8"/>
      <c r="G9847" s="8"/>
      <c r="H9847" s="8"/>
      <c r="I9847" s="8"/>
    </row>
    <row r="9848" spans="1:9" ht="14.25" customHeight="1">
      <c r="A9848" s="7"/>
      <c r="B9848" s="8"/>
      <c r="C9848" s="8"/>
      <c r="D9848" s="8"/>
      <c r="E9848" s="8"/>
      <c r="F9848" s="8"/>
      <c r="G9848" s="8"/>
      <c r="H9848" s="8"/>
      <c r="I9848" s="8"/>
    </row>
    <row r="9849" spans="1:9" ht="14.25" customHeight="1">
      <c r="A9849" s="7"/>
      <c r="B9849" s="8"/>
      <c r="C9849" s="8"/>
      <c r="D9849" s="8"/>
      <c r="E9849" s="8"/>
      <c r="F9849" s="8"/>
      <c r="G9849" s="8"/>
      <c r="H9849" s="8"/>
      <c r="I9849" s="8"/>
    </row>
    <row r="9850" spans="1:9" ht="14.25" customHeight="1">
      <c r="A9850" s="7"/>
      <c r="B9850" s="8"/>
      <c r="C9850" s="8"/>
      <c r="D9850" s="8"/>
      <c r="E9850" s="8"/>
      <c r="F9850" s="8"/>
      <c r="G9850" s="8"/>
      <c r="H9850" s="8"/>
      <c r="I9850" s="8"/>
    </row>
    <row r="9851" spans="1:9" ht="14.25" customHeight="1">
      <c r="A9851" s="7"/>
      <c r="B9851" s="8"/>
      <c r="C9851" s="8"/>
      <c r="D9851" s="8"/>
      <c r="E9851" s="8"/>
      <c r="F9851" s="8"/>
      <c r="G9851" s="8"/>
      <c r="H9851" s="8"/>
      <c r="I9851" s="8"/>
    </row>
    <row r="9852" spans="1:9" ht="14.25" customHeight="1">
      <c r="A9852" s="7"/>
      <c r="B9852" s="8"/>
      <c r="C9852" s="8"/>
      <c r="D9852" s="8"/>
      <c r="E9852" s="8"/>
      <c r="F9852" s="8"/>
      <c r="G9852" s="8"/>
      <c r="H9852" s="8"/>
      <c r="I9852" s="8"/>
    </row>
    <row r="9853" spans="1:9" ht="14.25" customHeight="1">
      <c r="A9853" s="7"/>
      <c r="B9853" s="8"/>
      <c r="C9853" s="8"/>
      <c r="D9853" s="8"/>
      <c r="E9853" s="8"/>
      <c r="F9853" s="8"/>
      <c r="G9853" s="8"/>
      <c r="H9853" s="8"/>
      <c r="I9853" s="8"/>
    </row>
    <row r="9854" spans="1:9" ht="14.25" customHeight="1">
      <c r="A9854" s="7"/>
      <c r="B9854" s="8"/>
      <c r="C9854" s="8"/>
      <c r="D9854" s="8"/>
      <c r="E9854" s="8"/>
      <c r="F9854" s="8"/>
      <c r="G9854" s="8"/>
      <c r="H9854" s="8"/>
      <c r="I9854" s="8"/>
    </row>
    <row r="9855" spans="1:9" ht="14.25" customHeight="1">
      <c r="A9855" s="7"/>
      <c r="B9855" s="8"/>
      <c r="C9855" s="8"/>
      <c r="D9855" s="8"/>
      <c r="E9855" s="8"/>
      <c r="F9855" s="8"/>
      <c r="G9855" s="8"/>
      <c r="H9855" s="8"/>
      <c r="I9855" s="8"/>
    </row>
    <row r="9856" spans="1:9" ht="14.25" customHeight="1">
      <c r="A9856" s="7"/>
      <c r="B9856" s="8"/>
      <c r="C9856" s="8"/>
      <c r="D9856" s="8"/>
      <c r="E9856" s="8"/>
      <c r="F9856" s="8"/>
      <c r="G9856" s="8"/>
      <c r="H9856" s="8"/>
      <c r="I9856" s="8"/>
    </row>
    <row r="9857" spans="1:9" ht="14.25" customHeight="1">
      <c r="A9857" s="7"/>
      <c r="B9857" s="8"/>
      <c r="C9857" s="8"/>
      <c r="D9857" s="8"/>
      <c r="E9857" s="8"/>
      <c r="F9857" s="8"/>
      <c r="G9857" s="8"/>
      <c r="H9857" s="8"/>
      <c r="I9857" s="8"/>
    </row>
    <row r="9858" spans="1:9" ht="14.25" customHeight="1">
      <c r="A9858" s="7"/>
      <c r="B9858" s="8"/>
      <c r="C9858" s="8"/>
      <c r="D9858" s="8"/>
      <c r="E9858" s="8"/>
      <c r="F9858" s="8"/>
      <c r="G9858" s="8"/>
      <c r="H9858" s="8"/>
      <c r="I9858" s="8"/>
    </row>
    <row r="9859" spans="1:9" ht="14.25" customHeight="1">
      <c r="A9859" s="7"/>
      <c r="B9859" s="8"/>
      <c r="C9859" s="8"/>
      <c r="D9859" s="8"/>
      <c r="E9859" s="8"/>
      <c r="F9859" s="8"/>
      <c r="G9859" s="8"/>
      <c r="H9859" s="8"/>
      <c r="I9859" s="8"/>
    </row>
    <row r="9860" spans="1:9" ht="14.25" customHeight="1">
      <c r="A9860" s="7"/>
      <c r="B9860" s="8"/>
      <c r="C9860" s="8"/>
      <c r="D9860" s="8"/>
      <c r="E9860" s="8"/>
      <c r="F9860" s="8"/>
      <c r="G9860" s="8"/>
      <c r="H9860" s="8"/>
      <c r="I9860" s="8"/>
    </row>
    <row r="9861" spans="1:9" ht="14.25" customHeight="1">
      <c r="A9861" s="7"/>
      <c r="B9861" s="8"/>
      <c r="C9861" s="8"/>
      <c r="D9861" s="8"/>
      <c r="E9861" s="8"/>
      <c r="F9861" s="8"/>
      <c r="G9861" s="8"/>
      <c r="H9861" s="8"/>
      <c r="I9861" s="8"/>
    </row>
    <row r="9862" spans="1:9" ht="14.25" customHeight="1">
      <c r="A9862" s="7"/>
      <c r="B9862" s="8"/>
      <c r="C9862" s="8"/>
      <c r="D9862" s="8"/>
      <c r="E9862" s="8"/>
      <c r="F9862" s="8"/>
      <c r="G9862" s="8"/>
      <c r="H9862" s="8"/>
      <c r="I9862" s="8"/>
    </row>
    <row r="9863" spans="1:9" ht="14.25" customHeight="1">
      <c r="A9863" s="7"/>
      <c r="B9863" s="8"/>
      <c r="C9863" s="8"/>
      <c r="D9863" s="8"/>
      <c r="E9863" s="8"/>
      <c r="F9863" s="8"/>
      <c r="G9863" s="8"/>
      <c r="H9863" s="8"/>
      <c r="I9863" s="8"/>
    </row>
    <row r="9864" spans="1:9" ht="14.25" customHeight="1">
      <c r="A9864" s="7"/>
      <c r="B9864" s="8"/>
      <c r="C9864" s="8"/>
      <c r="D9864" s="8"/>
      <c r="E9864" s="8"/>
      <c r="F9864" s="8"/>
      <c r="G9864" s="8"/>
      <c r="H9864" s="8"/>
      <c r="I9864" s="8"/>
    </row>
    <row r="9865" spans="1:9" ht="14.25" customHeight="1">
      <c r="A9865" s="7"/>
      <c r="B9865" s="8"/>
      <c r="C9865" s="8"/>
      <c r="D9865" s="8"/>
      <c r="E9865" s="8"/>
      <c r="F9865" s="8"/>
      <c r="G9865" s="8"/>
      <c r="H9865" s="8"/>
      <c r="I9865" s="8"/>
    </row>
    <row r="9866" spans="1:9" ht="14.25" customHeight="1">
      <c r="A9866" s="7"/>
      <c r="B9866" s="8"/>
      <c r="C9866" s="8"/>
      <c r="D9866" s="8"/>
      <c r="E9866" s="8"/>
      <c r="F9866" s="8"/>
      <c r="G9866" s="8"/>
      <c r="H9866" s="8"/>
      <c r="I9866" s="8"/>
    </row>
    <row r="9867" spans="1:9" ht="14.25" customHeight="1">
      <c r="A9867" s="7"/>
      <c r="B9867" s="8"/>
      <c r="C9867" s="8"/>
      <c r="D9867" s="8"/>
      <c r="E9867" s="8"/>
      <c r="F9867" s="8"/>
      <c r="G9867" s="8"/>
      <c r="H9867" s="8"/>
      <c r="I9867" s="8"/>
    </row>
    <row r="9868" spans="1:9" ht="14.25" customHeight="1">
      <c r="A9868" s="7"/>
      <c r="B9868" s="8"/>
      <c r="C9868" s="8"/>
      <c r="D9868" s="8"/>
      <c r="E9868" s="8"/>
      <c r="F9868" s="8"/>
      <c r="G9868" s="8"/>
      <c r="H9868" s="8"/>
      <c r="I9868" s="8"/>
    </row>
    <row r="9869" spans="1:9" ht="14.25" customHeight="1">
      <c r="A9869" s="7"/>
      <c r="B9869" s="8"/>
      <c r="C9869" s="8"/>
      <c r="D9869" s="8"/>
      <c r="E9869" s="8"/>
      <c r="F9869" s="8"/>
      <c r="G9869" s="8"/>
      <c r="H9869" s="8"/>
      <c r="I9869" s="8"/>
    </row>
    <row r="9870" spans="1:9" ht="14.25" customHeight="1">
      <c r="A9870" s="7"/>
      <c r="B9870" s="8"/>
      <c r="C9870" s="8"/>
      <c r="D9870" s="8"/>
      <c r="E9870" s="8"/>
      <c r="F9870" s="8"/>
      <c r="G9870" s="8"/>
      <c r="H9870" s="8"/>
      <c r="I9870" s="8"/>
    </row>
    <row r="9871" spans="1:9" ht="14.25" customHeight="1">
      <c r="A9871" s="7"/>
      <c r="B9871" s="8"/>
      <c r="C9871" s="8"/>
      <c r="D9871" s="8"/>
      <c r="E9871" s="8"/>
      <c r="F9871" s="8"/>
      <c r="G9871" s="8"/>
      <c r="H9871" s="8"/>
      <c r="I9871" s="8"/>
    </row>
    <row r="9872" spans="1:9" ht="14.25" customHeight="1">
      <c r="A9872" s="7"/>
      <c r="B9872" s="8"/>
      <c r="C9872" s="8"/>
      <c r="D9872" s="8"/>
      <c r="E9872" s="8"/>
      <c r="F9872" s="8"/>
      <c r="G9872" s="8"/>
      <c r="H9872" s="8"/>
      <c r="I9872" s="8"/>
    </row>
    <row r="9873" spans="1:9" ht="14.25" customHeight="1">
      <c r="A9873" s="7"/>
      <c r="B9873" s="8"/>
      <c r="C9873" s="8"/>
      <c r="D9873" s="8"/>
      <c r="E9873" s="8"/>
      <c r="F9873" s="8"/>
      <c r="G9873" s="8"/>
      <c r="H9873" s="8"/>
      <c r="I9873" s="8"/>
    </row>
    <row r="9874" spans="1:9" ht="14.25" customHeight="1">
      <c r="A9874" s="7"/>
      <c r="B9874" s="8"/>
      <c r="C9874" s="8"/>
      <c r="D9874" s="8"/>
      <c r="E9874" s="8"/>
      <c r="F9874" s="8"/>
      <c r="G9874" s="8"/>
      <c r="H9874" s="8"/>
      <c r="I9874" s="8"/>
    </row>
    <row r="9875" spans="1:9" ht="14.25" customHeight="1">
      <c r="A9875" s="7"/>
      <c r="B9875" s="8"/>
      <c r="C9875" s="8"/>
      <c r="D9875" s="8"/>
      <c r="E9875" s="8"/>
      <c r="F9875" s="8"/>
      <c r="G9875" s="8"/>
      <c r="H9875" s="8"/>
      <c r="I9875" s="8"/>
    </row>
    <row r="9876" spans="1:9" ht="14.25" customHeight="1">
      <c r="A9876" s="7"/>
      <c r="B9876" s="8"/>
      <c r="C9876" s="8"/>
      <c r="D9876" s="8"/>
      <c r="E9876" s="8"/>
      <c r="F9876" s="8"/>
      <c r="G9876" s="8"/>
      <c r="H9876" s="8"/>
      <c r="I9876" s="8"/>
    </row>
    <row r="9877" spans="1:9" ht="14.25" customHeight="1">
      <c r="A9877" s="7"/>
      <c r="B9877" s="8"/>
      <c r="C9877" s="8"/>
      <c r="D9877" s="8"/>
      <c r="E9877" s="8"/>
      <c r="F9877" s="8"/>
      <c r="G9877" s="8"/>
      <c r="H9877" s="8"/>
      <c r="I9877" s="8"/>
    </row>
    <row r="9878" spans="1:9" ht="14.25" customHeight="1">
      <c r="A9878" s="7"/>
      <c r="B9878" s="8"/>
      <c r="C9878" s="8"/>
      <c r="D9878" s="8"/>
      <c r="E9878" s="8"/>
      <c r="F9878" s="8"/>
      <c r="G9878" s="8"/>
      <c r="H9878" s="8"/>
      <c r="I9878" s="8"/>
    </row>
    <row r="9879" spans="1:9" ht="14.25" customHeight="1">
      <c r="A9879" s="7"/>
      <c r="B9879" s="8"/>
      <c r="C9879" s="8"/>
      <c r="D9879" s="8"/>
      <c r="E9879" s="8"/>
      <c r="F9879" s="8"/>
      <c r="G9879" s="8"/>
      <c r="H9879" s="8"/>
      <c r="I9879" s="8"/>
    </row>
    <row r="9880" spans="1:9" ht="14.25" customHeight="1">
      <c r="A9880" s="7"/>
      <c r="B9880" s="8"/>
      <c r="C9880" s="8"/>
      <c r="D9880" s="8"/>
      <c r="E9880" s="8"/>
      <c r="F9880" s="8"/>
      <c r="G9880" s="8"/>
      <c r="H9880" s="8"/>
      <c r="I9880" s="8"/>
    </row>
    <row r="9881" spans="1:9" ht="14.25" customHeight="1">
      <c r="A9881" s="7"/>
      <c r="B9881" s="8"/>
      <c r="C9881" s="8"/>
      <c r="D9881" s="8"/>
      <c r="E9881" s="8"/>
      <c r="F9881" s="8"/>
      <c r="G9881" s="8"/>
      <c r="H9881" s="8"/>
      <c r="I9881" s="8"/>
    </row>
    <row r="9882" spans="1:9" ht="14.25" customHeight="1">
      <c r="A9882" s="7"/>
      <c r="B9882" s="8"/>
      <c r="C9882" s="8"/>
      <c r="D9882" s="8"/>
      <c r="E9882" s="8"/>
      <c r="F9882" s="8"/>
      <c r="G9882" s="8"/>
      <c r="H9882" s="8"/>
      <c r="I9882" s="8"/>
    </row>
    <row r="9883" spans="1:9" ht="14.25" customHeight="1">
      <c r="A9883" s="7"/>
      <c r="B9883" s="8"/>
      <c r="C9883" s="8"/>
      <c r="D9883" s="8"/>
      <c r="E9883" s="8"/>
      <c r="F9883" s="8"/>
      <c r="G9883" s="8"/>
      <c r="H9883" s="8"/>
      <c r="I9883" s="8"/>
    </row>
    <row r="9884" spans="1:9" ht="14.25" customHeight="1">
      <c r="A9884" s="7"/>
      <c r="B9884" s="8"/>
      <c r="C9884" s="8"/>
      <c r="D9884" s="8"/>
      <c r="E9884" s="8"/>
      <c r="F9884" s="8"/>
      <c r="G9884" s="8"/>
      <c r="H9884" s="8"/>
      <c r="I9884" s="8"/>
    </row>
    <row r="9885" spans="1:9" ht="14.25" customHeight="1">
      <c r="A9885" s="7"/>
      <c r="B9885" s="8"/>
      <c r="C9885" s="8"/>
      <c r="D9885" s="8"/>
      <c r="E9885" s="8"/>
      <c r="F9885" s="8"/>
      <c r="G9885" s="8"/>
      <c r="H9885" s="8"/>
      <c r="I9885" s="8"/>
    </row>
    <row r="9886" spans="1:9" ht="14.25" customHeight="1">
      <c r="A9886" s="7"/>
      <c r="B9886" s="8"/>
      <c r="C9886" s="8"/>
      <c r="D9886" s="8"/>
      <c r="E9886" s="8"/>
      <c r="F9886" s="8"/>
      <c r="G9886" s="8"/>
      <c r="H9886" s="8"/>
      <c r="I9886" s="8"/>
    </row>
    <row r="9887" spans="1:9" ht="14.25" customHeight="1">
      <c r="A9887" s="7"/>
      <c r="B9887" s="8"/>
      <c r="C9887" s="8"/>
      <c r="D9887" s="8"/>
      <c r="E9887" s="8"/>
      <c r="F9887" s="8"/>
      <c r="G9887" s="8"/>
      <c r="H9887" s="8"/>
      <c r="I9887" s="8"/>
    </row>
    <row r="9888" spans="1:9" ht="14.25" customHeight="1">
      <c r="A9888" s="7"/>
      <c r="B9888" s="8"/>
      <c r="C9888" s="8"/>
      <c r="D9888" s="8"/>
      <c r="E9888" s="8"/>
      <c r="F9888" s="8"/>
      <c r="G9888" s="8"/>
      <c r="H9888" s="8"/>
      <c r="I9888" s="8"/>
    </row>
    <row r="9889" spans="1:9" ht="14.25" customHeight="1">
      <c r="A9889" s="7"/>
      <c r="B9889" s="8"/>
      <c r="C9889" s="8"/>
      <c r="D9889" s="8"/>
      <c r="E9889" s="8"/>
      <c r="F9889" s="8"/>
      <c r="G9889" s="8"/>
      <c r="H9889" s="8"/>
      <c r="I9889" s="8"/>
    </row>
    <row r="9890" spans="1:9" ht="14.25" customHeight="1">
      <c r="A9890" s="7"/>
      <c r="B9890" s="8"/>
      <c r="C9890" s="8"/>
      <c r="D9890" s="8"/>
      <c r="E9890" s="8"/>
      <c r="F9890" s="8"/>
      <c r="G9890" s="8"/>
      <c r="H9890" s="8"/>
      <c r="I9890" s="8"/>
    </row>
    <row r="9891" spans="1:9" ht="14.25" customHeight="1">
      <c r="A9891" s="7"/>
      <c r="B9891" s="8"/>
      <c r="C9891" s="8"/>
      <c r="D9891" s="8"/>
      <c r="E9891" s="8"/>
      <c r="F9891" s="8"/>
      <c r="G9891" s="8"/>
      <c r="H9891" s="8"/>
      <c r="I9891" s="8"/>
    </row>
    <row r="9892" spans="1:9" ht="14.25" customHeight="1">
      <c r="A9892" s="7"/>
      <c r="B9892" s="8"/>
      <c r="C9892" s="8"/>
      <c r="D9892" s="8"/>
      <c r="E9892" s="8"/>
      <c r="F9892" s="8"/>
      <c r="G9892" s="8"/>
      <c r="H9892" s="8"/>
      <c r="I9892" s="8"/>
    </row>
    <row r="9893" spans="1:9" ht="14.25" customHeight="1">
      <c r="A9893" s="7"/>
      <c r="B9893" s="8"/>
      <c r="C9893" s="8"/>
      <c r="D9893" s="8"/>
      <c r="E9893" s="8"/>
      <c r="F9893" s="8"/>
      <c r="G9893" s="8"/>
      <c r="H9893" s="8"/>
      <c r="I9893" s="8"/>
    </row>
    <row r="9894" spans="1:9" ht="14.25" customHeight="1">
      <c r="A9894" s="7"/>
      <c r="B9894" s="8"/>
      <c r="C9894" s="8"/>
      <c r="D9894" s="8"/>
      <c r="E9894" s="8"/>
      <c r="F9894" s="8"/>
      <c r="G9894" s="8"/>
      <c r="H9894" s="8"/>
      <c r="I9894" s="8"/>
    </row>
    <row r="9895" spans="1:9" ht="14.25" customHeight="1">
      <c r="A9895" s="7"/>
      <c r="B9895" s="8"/>
      <c r="C9895" s="8"/>
      <c r="D9895" s="8"/>
      <c r="E9895" s="8"/>
      <c r="F9895" s="8"/>
      <c r="G9895" s="8"/>
      <c r="H9895" s="8"/>
      <c r="I9895" s="8"/>
    </row>
    <row r="9896" spans="1:9" ht="14.25" customHeight="1">
      <c r="A9896" s="7"/>
      <c r="B9896" s="8"/>
      <c r="C9896" s="8"/>
      <c r="D9896" s="8"/>
      <c r="E9896" s="8"/>
      <c r="F9896" s="8"/>
      <c r="G9896" s="8"/>
      <c r="H9896" s="8"/>
      <c r="I9896" s="8"/>
    </row>
    <row r="9897" spans="1:9" ht="14.25" customHeight="1">
      <c r="A9897" s="7"/>
      <c r="B9897" s="8"/>
      <c r="C9897" s="8"/>
      <c r="D9897" s="8"/>
      <c r="E9897" s="8"/>
      <c r="F9897" s="8"/>
      <c r="G9897" s="8"/>
      <c r="H9897" s="8"/>
      <c r="I9897" s="8"/>
    </row>
    <row r="9898" spans="1:9" ht="14.25" customHeight="1">
      <c r="A9898" s="7"/>
      <c r="B9898" s="8"/>
      <c r="C9898" s="8"/>
      <c r="D9898" s="8"/>
      <c r="E9898" s="8"/>
      <c r="F9898" s="8"/>
      <c r="G9898" s="8"/>
      <c r="H9898" s="8"/>
      <c r="I9898" s="8"/>
    </row>
    <row r="9899" spans="1:9" ht="14.25" customHeight="1">
      <c r="A9899" s="7"/>
      <c r="B9899" s="8"/>
      <c r="C9899" s="8"/>
      <c r="D9899" s="8"/>
      <c r="E9899" s="8"/>
      <c r="F9899" s="8"/>
      <c r="G9899" s="8"/>
      <c r="H9899" s="8"/>
      <c r="I9899" s="8"/>
    </row>
    <row r="9900" spans="1:9" ht="14.25" customHeight="1">
      <c r="A9900" s="7"/>
      <c r="B9900" s="8"/>
      <c r="C9900" s="8"/>
      <c r="D9900" s="8"/>
      <c r="E9900" s="8"/>
      <c r="F9900" s="8"/>
      <c r="G9900" s="8"/>
      <c r="H9900" s="8"/>
      <c r="I9900" s="8"/>
    </row>
    <row r="9901" spans="1:9" ht="14.25" customHeight="1">
      <c r="A9901" s="7"/>
      <c r="B9901" s="8"/>
      <c r="C9901" s="8"/>
      <c r="D9901" s="8"/>
      <c r="E9901" s="8"/>
      <c r="F9901" s="8"/>
      <c r="G9901" s="8"/>
      <c r="H9901" s="8"/>
      <c r="I9901" s="8"/>
    </row>
    <row r="9902" spans="1:9" ht="14.25" customHeight="1">
      <c r="A9902" s="7"/>
      <c r="B9902" s="8"/>
      <c r="C9902" s="8"/>
      <c r="D9902" s="8"/>
      <c r="E9902" s="8"/>
      <c r="F9902" s="8"/>
      <c r="G9902" s="8"/>
      <c r="H9902" s="8"/>
      <c r="I9902" s="8"/>
    </row>
    <row r="9903" spans="1:9" ht="14.25" customHeight="1">
      <c r="A9903" s="7"/>
      <c r="B9903" s="8"/>
      <c r="C9903" s="8"/>
      <c r="D9903" s="8"/>
      <c r="E9903" s="8"/>
      <c r="F9903" s="8"/>
      <c r="G9903" s="8"/>
      <c r="H9903" s="8"/>
      <c r="I9903" s="8"/>
    </row>
    <row r="9904" spans="1:9" ht="14.25" customHeight="1">
      <c r="A9904" s="7"/>
      <c r="B9904" s="8"/>
      <c r="C9904" s="8"/>
      <c r="D9904" s="8"/>
      <c r="E9904" s="8"/>
      <c r="F9904" s="8"/>
      <c r="G9904" s="8"/>
      <c r="H9904" s="8"/>
      <c r="I9904" s="8"/>
    </row>
    <row r="9905" spans="1:9" ht="14.25" customHeight="1">
      <c r="A9905" s="7"/>
      <c r="B9905" s="8"/>
      <c r="C9905" s="8"/>
      <c r="D9905" s="8"/>
      <c r="E9905" s="8"/>
      <c r="F9905" s="8"/>
      <c r="G9905" s="8"/>
      <c r="H9905" s="8"/>
      <c r="I9905" s="8"/>
    </row>
    <row r="9906" spans="1:9" ht="14.25" customHeight="1">
      <c r="A9906" s="7"/>
      <c r="B9906" s="8"/>
      <c r="C9906" s="8"/>
      <c r="D9906" s="8"/>
      <c r="E9906" s="8"/>
      <c r="F9906" s="8"/>
      <c r="G9906" s="8"/>
      <c r="H9906" s="8"/>
      <c r="I9906" s="8"/>
    </row>
    <row r="9907" spans="1:9" ht="14.25" customHeight="1">
      <c r="A9907" s="7"/>
      <c r="B9907" s="8"/>
      <c r="C9907" s="8"/>
      <c r="D9907" s="8"/>
      <c r="E9907" s="8"/>
      <c r="F9907" s="8"/>
      <c r="G9907" s="8"/>
      <c r="H9907" s="8"/>
      <c r="I9907" s="8"/>
    </row>
    <row r="9908" spans="1:9" ht="14.25" customHeight="1">
      <c r="A9908" s="7"/>
      <c r="B9908" s="8"/>
      <c r="C9908" s="8"/>
      <c r="D9908" s="8"/>
      <c r="E9908" s="8"/>
      <c r="F9908" s="8"/>
      <c r="G9908" s="8"/>
      <c r="H9908" s="8"/>
      <c r="I9908" s="8"/>
    </row>
    <row r="9909" spans="1:9" ht="14.25" customHeight="1">
      <c r="A9909" s="7"/>
      <c r="B9909" s="8"/>
      <c r="C9909" s="8"/>
      <c r="D9909" s="8"/>
      <c r="E9909" s="8"/>
      <c r="F9909" s="8"/>
      <c r="G9909" s="8"/>
      <c r="H9909" s="8"/>
      <c r="I9909" s="8"/>
    </row>
    <row r="9910" spans="1:9" ht="14.25" customHeight="1">
      <c r="A9910" s="7"/>
      <c r="B9910" s="8"/>
      <c r="C9910" s="8"/>
      <c r="D9910" s="8"/>
      <c r="E9910" s="8"/>
      <c r="F9910" s="8"/>
      <c r="G9910" s="8"/>
      <c r="H9910" s="8"/>
      <c r="I9910" s="8"/>
    </row>
    <row r="9911" spans="1:9" ht="14.25" customHeight="1">
      <c r="A9911" s="7"/>
      <c r="B9911" s="8"/>
      <c r="C9911" s="8"/>
      <c r="D9911" s="8"/>
      <c r="E9911" s="8"/>
      <c r="F9911" s="8"/>
      <c r="G9911" s="8"/>
      <c r="H9911" s="8"/>
      <c r="I9911" s="8"/>
    </row>
    <row r="9912" spans="1:9" ht="14.25" customHeight="1">
      <c r="A9912" s="7"/>
      <c r="B9912" s="8"/>
      <c r="C9912" s="8"/>
      <c r="D9912" s="8"/>
      <c r="E9912" s="8"/>
      <c r="F9912" s="8"/>
      <c r="G9912" s="8"/>
      <c r="H9912" s="8"/>
      <c r="I9912" s="8"/>
    </row>
    <row r="9913" spans="1:9" ht="14.25" customHeight="1">
      <c r="A9913" s="7"/>
      <c r="B9913" s="8"/>
      <c r="C9913" s="8"/>
      <c r="D9913" s="8"/>
      <c r="E9913" s="8"/>
      <c r="F9913" s="8"/>
      <c r="G9913" s="8"/>
      <c r="H9913" s="8"/>
      <c r="I9913" s="8"/>
    </row>
    <row r="9914" spans="1:9" ht="14.25" customHeight="1">
      <c r="A9914" s="7"/>
      <c r="B9914" s="8"/>
      <c r="C9914" s="8"/>
      <c r="D9914" s="8"/>
      <c r="E9914" s="8"/>
      <c r="F9914" s="8"/>
      <c r="G9914" s="8"/>
      <c r="H9914" s="8"/>
      <c r="I9914" s="8"/>
    </row>
    <row r="9915" spans="1:9" ht="14.25" customHeight="1">
      <c r="A9915" s="7"/>
      <c r="B9915" s="8"/>
      <c r="C9915" s="8"/>
      <c r="D9915" s="8"/>
      <c r="E9915" s="8"/>
      <c r="F9915" s="8"/>
      <c r="G9915" s="8"/>
      <c r="H9915" s="8"/>
      <c r="I9915" s="8"/>
    </row>
    <row r="9916" spans="1:9" ht="14.25" customHeight="1">
      <c r="A9916" s="7"/>
      <c r="B9916" s="8"/>
      <c r="C9916" s="8"/>
      <c r="D9916" s="8"/>
      <c r="E9916" s="8"/>
      <c r="F9916" s="8"/>
      <c r="G9916" s="8"/>
      <c r="H9916" s="8"/>
      <c r="I9916" s="8"/>
    </row>
    <row r="9917" spans="1:9" ht="14.25" customHeight="1">
      <c r="A9917" s="7"/>
      <c r="B9917" s="8"/>
      <c r="C9917" s="8"/>
      <c r="D9917" s="8"/>
      <c r="E9917" s="8"/>
      <c r="F9917" s="8"/>
      <c r="G9917" s="8"/>
      <c r="H9917" s="8"/>
      <c r="I9917" s="8"/>
    </row>
    <row r="9918" spans="1:9" ht="14.25" customHeight="1">
      <c r="A9918" s="7"/>
      <c r="B9918" s="8"/>
      <c r="C9918" s="8"/>
      <c r="D9918" s="8"/>
      <c r="E9918" s="8"/>
      <c r="F9918" s="8"/>
      <c r="G9918" s="8"/>
      <c r="H9918" s="8"/>
      <c r="I9918" s="8"/>
    </row>
    <row r="9919" spans="1:9" ht="14.25" customHeight="1">
      <c r="A9919" s="7"/>
      <c r="B9919" s="8"/>
      <c r="C9919" s="8"/>
      <c r="D9919" s="8"/>
      <c r="E9919" s="8"/>
      <c r="F9919" s="8"/>
      <c r="G9919" s="8"/>
      <c r="H9919" s="8"/>
      <c r="I9919" s="8"/>
    </row>
    <row r="9920" spans="1:9" ht="14.25" customHeight="1">
      <c r="A9920" s="7"/>
      <c r="B9920" s="8"/>
      <c r="C9920" s="8"/>
      <c r="D9920" s="8"/>
      <c r="E9920" s="8"/>
      <c r="F9920" s="8"/>
      <c r="G9920" s="8"/>
      <c r="H9920" s="8"/>
      <c r="I9920" s="8"/>
    </row>
    <row r="9921" spans="1:9" ht="14.25" customHeight="1">
      <c r="A9921" s="7"/>
      <c r="B9921" s="8"/>
      <c r="C9921" s="8"/>
      <c r="D9921" s="8"/>
      <c r="E9921" s="8"/>
      <c r="F9921" s="8"/>
      <c r="G9921" s="8"/>
      <c r="H9921" s="8"/>
      <c r="I9921" s="8"/>
    </row>
    <row r="9922" spans="1:9" ht="14.25" customHeight="1">
      <c r="A9922" s="7"/>
      <c r="B9922" s="8"/>
      <c r="C9922" s="8"/>
      <c r="D9922" s="8"/>
      <c r="E9922" s="8"/>
      <c r="F9922" s="8"/>
      <c r="G9922" s="8"/>
      <c r="H9922" s="8"/>
      <c r="I9922" s="8"/>
    </row>
    <row r="9923" spans="1:9" ht="14.25" customHeight="1">
      <c r="A9923" s="7"/>
      <c r="B9923" s="8"/>
      <c r="C9923" s="8"/>
      <c r="D9923" s="8"/>
      <c r="E9923" s="8"/>
      <c r="F9923" s="8"/>
      <c r="G9923" s="8"/>
      <c r="H9923" s="8"/>
      <c r="I9923" s="8"/>
    </row>
    <row r="9924" spans="1:9" ht="14.25" customHeight="1">
      <c r="A9924" s="7"/>
      <c r="B9924" s="8"/>
      <c r="C9924" s="8"/>
      <c r="D9924" s="8"/>
      <c r="E9924" s="8"/>
      <c r="F9924" s="8"/>
      <c r="G9924" s="8"/>
      <c r="H9924" s="8"/>
      <c r="I9924" s="8"/>
    </row>
    <row r="9925" spans="1:9" ht="14.25" customHeight="1">
      <c r="A9925" s="7"/>
      <c r="B9925" s="8"/>
      <c r="C9925" s="8"/>
      <c r="D9925" s="8"/>
      <c r="E9925" s="8"/>
      <c r="F9925" s="8"/>
      <c r="G9925" s="8"/>
      <c r="H9925" s="8"/>
      <c r="I9925" s="8"/>
    </row>
    <row r="9926" spans="1:9" ht="14.25" customHeight="1">
      <c r="A9926" s="7"/>
      <c r="B9926" s="8"/>
      <c r="C9926" s="8"/>
      <c r="D9926" s="8"/>
      <c r="E9926" s="8"/>
      <c r="F9926" s="8"/>
      <c r="G9926" s="8"/>
      <c r="H9926" s="8"/>
      <c r="I9926" s="8"/>
    </row>
    <row r="9927" spans="1:9" ht="14.25" customHeight="1">
      <c r="A9927" s="7"/>
      <c r="B9927" s="8"/>
      <c r="C9927" s="8"/>
      <c r="D9927" s="8"/>
      <c r="E9927" s="8"/>
      <c r="F9927" s="8"/>
      <c r="G9927" s="8"/>
      <c r="H9927" s="8"/>
      <c r="I9927" s="8"/>
    </row>
    <row r="9928" spans="1:9" ht="14.25" customHeight="1">
      <c r="A9928" s="7"/>
      <c r="B9928" s="8"/>
      <c r="C9928" s="8"/>
      <c r="D9928" s="8"/>
      <c r="E9928" s="8"/>
      <c r="F9928" s="8"/>
      <c r="G9928" s="8"/>
      <c r="H9928" s="8"/>
      <c r="I9928" s="8"/>
    </row>
    <row r="9929" spans="1:9" ht="14.25" customHeight="1">
      <c r="A9929" s="7"/>
      <c r="B9929" s="8"/>
      <c r="C9929" s="8"/>
      <c r="D9929" s="8"/>
      <c r="E9929" s="8"/>
      <c r="F9929" s="8"/>
      <c r="G9929" s="8"/>
      <c r="H9929" s="8"/>
      <c r="I9929" s="8"/>
    </row>
    <row r="9930" spans="1:9" ht="14.25" customHeight="1">
      <c r="A9930" s="7"/>
      <c r="B9930" s="8"/>
      <c r="C9930" s="8"/>
      <c r="D9930" s="8"/>
      <c r="E9930" s="8"/>
      <c r="F9930" s="8"/>
      <c r="G9930" s="8"/>
      <c r="H9930" s="8"/>
      <c r="I9930" s="8"/>
    </row>
    <row r="9931" spans="1:9" ht="14.25" customHeight="1">
      <c r="A9931" s="7"/>
      <c r="B9931" s="8"/>
      <c r="C9931" s="8"/>
      <c r="D9931" s="8"/>
      <c r="E9931" s="8"/>
      <c r="F9931" s="8"/>
      <c r="G9931" s="8"/>
      <c r="H9931" s="8"/>
      <c r="I9931" s="8"/>
    </row>
    <row r="9932" spans="1:9" ht="14.25" customHeight="1">
      <c r="A9932" s="7"/>
      <c r="B9932" s="8"/>
      <c r="C9932" s="8"/>
      <c r="D9932" s="8"/>
      <c r="E9932" s="8"/>
      <c r="F9932" s="8"/>
      <c r="G9932" s="8"/>
      <c r="H9932" s="8"/>
      <c r="I9932" s="8"/>
    </row>
    <row r="9933" spans="1:9" ht="14.25" customHeight="1">
      <c r="A9933" s="7"/>
      <c r="B9933" s="8"/>
      <c r="C9933" s="8"/>
      <c r="D9933" s="8"/>
      <c r="E9933" s="8"/>
      <c r="F9933" s="8"/>
      <c r="G9933" s="8"/>
      <c r="H9933" s="8"/>
      <c r="I9933" s="8"/>
    </row>
    <row r="9934" spans="1:9" ht="14.25" customHeight="1">
      <c r="A9934" s="7"/>
      <c r="B9934" s="8"/>
      <c r="C9934" s="8"/>
      <c r="D9934" s="8"/>
      <c r="E9934" s="8"/>
      <c r="F9934" s="8"/>
      <c r="G9934" s="8"/>
      <c r="H9934" s="8"/>
      <c r="I9934" s="8"/>
    </row>
    <row r="9935" spans="1:9" ht="14.25" customHeight="1">
      <c r="A9935" s="7"/>
      <c r="B9935" s="8"/>
      <c r="C9935" s="8"/>
      <c r="D9935" s="8"/>
      <c r="E9935" s="8"/>
      <c r="F9935" s="8"/>
      <c r="G9935" s="8"/>
      <c r="H9935" s="8"/>
      <c r="I9935" s="8"/>
    </row>
    <row r="9936" spans="1:9" ht="14.25" customHeight="1">
      <c r="A9936" s="7"/>
      <c r="B9936" s="8"/>
      <c r="C9936" s="8"/>
      <c r="D9936" s="8"/>
      <c r="E9936" s="8"/>
      <c r="F9936" s="8"/>
      <c r="G9936" s="8"/>
      <c r="H9936" s="8"/>
      <c r="I9936" s="8"/>
    </row>
    <row r="9937" spans="1:9" ht="14.25" customHeight="1">
      <c r="A9937" s="7"/>
      <c r="B9937" s="8"/>
      <c r="C9937" s="8"/>
      <c r="D9937" s="8"/>
      <c r="E9937" s="8"/>
      <c r="F9937" s="8"/>
      <c r="G9937" s="8"/>
      <c r="H9937" s="8"/>
      <c r="I9937" s="8"/>
    </row>
    <row r="9938" spans="1:9" ht="14.25" customHeight="1">
      <c r="A9938" s="7"/>
      <c r="B9938" s="8"/>
      <c r="C9938" s="8"/>
      <c r="D9938" s="8"/>
      <c r="E9938" s="8"/>
      <c r="F9938" s="8"/>
      <c r="G9938" s="8"/>
      <c r="H9938" s="8"/>
      <c r="I9938" s="8"/>
    </row>
    <row r="9939" spans="1:9" ht="14.25" customHeight="1">
      <c r="A9939" s="7"/>
      <c r="B9939" s="8"/>
      <c r="C9939" s="8"/>
      <c r="D9939" s="8"/>
      <c r="E9939" s="8"/>
      <c r="F9939" s="8"/>
      <c r="G9939" s="8"/>
      <c r="H9939" s="8"/>
      <c r="I9939" s="8"/>
    </row>
    <row r="9940" spans="1:9" ht="14.25" customHeight="1">
      <c r="A9940" s="7"/>
      <c r="B9940" s="8"/>
      <c r="C9940" s="8"/>
      <c r="D9940" s="8"/>
      <c r="E9940" s="8"/>
      <c r="F9940" s="8"/>
      <c r="G9940" s="8"/>
      <c r="H9940" s="8"/>
      <c r="I9940" s="8"/>
    </row>
    <row r="9941" spans="1:9" ht="14.25" customHeight="1">
      <c r="A9941" s="7"/>
      <c r="B9941" s="8"/>
      <c r="C9941" s="8"/>
      <c r="D9941" s="8"/>
      <c r="E9941" s="8"/>
      <c r="F9941" s="8"/>
      <c r="G9941" s="8"/>
      <c r="H9941" s="8"/>
      <c r="I9941" s="8"/>
    </row>
    <row r="9942" spans="1:9" ht="14.25" customHeight="1">
      <c r="A9942" s="7"/>
      <c r="B9942" s="8"/>
      <c r="C9942" s="8"/>
      <c r="D9942" s="8"/>
      <c r="E9942" s="8"/>
      <c r="F9942" s="8"/>
      <c r="G9942" s="8"/>
      <c r="H9942" s="8"/>
      <c r="I9942" s="8"/>
    </row>
    <row r="9943" spans="1:9" ht="14.25" customHeight="1">
      <c r="A9943" s="7"/>
      <c r="B9943" s="8"/>
      <c r="C9943" s="8"/>
      <c r="D9943" s="8"/>
      <c r="E9943" s="8"/>
      <c r="F9943" s="8"/>
      <c r="G9943" s="8"/>
      <c r="H9943" s="8"/>
      <c r="I9943" s="8"/>
    </row>
    <row r="9944" spans="1:9" ht="14.25" customHeight="1">
      <c r="A9944" s="7"/>
      <c r="B9944" s="8"/>
      <c r="C9944" s="8"/>
      <c r="D9944" s="8"/>
      <c r="E9944" s="8"/>
      <c r="F9944" s="8"/>
      <c r="G9944" s="8"/>
      <c r="H9944" s="8"/>
      <c r="I9944" s="8"/>
    </row>
    <row r="9945" spans="1:9" ht="14.25" customHeight="1">
      <c r="A9945" s="7"/>
      <c r="B9945" s="8"/>
      <c r="C9945" s="8"/>
      <c r="D9945" s="8"/>
      <c r="E9945" s="8"/>
      <c r="F9945" s="8"/>
      <c r="G9945" s="8"/>
      <c r="H9945" s="8"/>
      <c r="I9945" s="8"/>
    </row>
    <row r="9946" spans="1:9" ht="14.25" customHeight="1">
      <c r="A9946" s="7"/>
      <c r="B9946" s="8"/>
      <c r="C9946" s="8"/>
      <c r="D9946" s="8"/>
      <c r="E9946" s="8"/>
      <c r="F9946" s="8"/>
      <c r="G9946" s="8"/>
      <c r="H9946" s="8"/>
      <c r="I9946" s="8"/>
    </row>
    <row r="9947" spans="1:9" ht="14.25" customHeight="1">
      <c r="A9947" s="7"/>
      <c r="B9947" s="8"/>
      <c r="C9947" s="8"/>
      <c r="D9947" s="8"/>
      <c r="E9947" s="8"/>
      <c r="F9947" s="8"/>
      <c r="G9947" s="8"/>
      <c r="H9947" s="8"/>
      <c r="I9947" s="8"/>
    </row>
    <row r="9948" spans="1:9" ht="14.25" customHeight="1">
      <c r="A9948" s="7"/>
      <c r="B9948" s="8"/>
      <c r="C9948" s="8"/>
      <c r="D9948" s="8"/>
      <c r="E9948" s="8"/>
      <c r="F9948" s="8"/>
      <c r="G9948" s="8"/>
      <c r="H9948" s="8"/>
      <c r="I9948" s="8"/>
    </row>
    <row r="9949" spans="1:9" ht="14.25" customHeight="1">
      <c r="A9949" s="7"/>
      <c r="B9949" s="8"/>
      <c r="C9949" s="8"/>
      <c r="D9949" s="8"/>
      <c r="E9949" s="8"/>
      <c r="F9949" s="8"/>
      <c r="G9949" s="8"/>
      <c r="H9949" s="8"/>
      <c r="I9949" s="8"/>
    </row>
    <row r="9950" spans="1:9" ht="14.25" customHeight="1">
      <c r="A9950" s="7"/>
      <c r="B9950" s="8"/>
      <c r="C9950" s="8"/>
      <c r="D9950" s="8"/>
      <c r="E9950" s="8"/>
      <c r="F9950" s="8"/>
      <c r="G9950" s="8"/>
      <c r="H9950" s="8"/>
      <c r="I9950" s="8"/>
    </row>
    <row r="9951" spans="1:9" ht="14.25" customHeight="1">
      <c r="A9951" s="7"/>
      <c r="B9951" s="8"/>
      <c r="C9951" s="8"/>
      <c r="D9951" s="8"/>
      <c r="E9951" s="8"/>
      <c r="F9951" s="8"/>
      <c r="G9951" s="8"/>
      <c r="H9951" s="8"/>
      <c r="I9951" s="8"/>
    </row>
    <row r="9952" spans="1:9" ht="14.25" customHeight="1">
      <c r="A9952" s="7"/>
      <c r="B9952" s="8"/>
      <c r="C9952" s="8"/>
      <c r="D9952" s="8"/>
      <c r="E9952" s="8"/>
      <c r="F9952" s="8"/>
      <c r="G9952" s="8"/>
      <c r="H9952" s="8"/>
      <c r="I9952" s="8"/>
    </row>
    <row r="9953" spans="1:9" ht="14.25" customHeight="1">
      <c r="A9953" s="7"/>
      <c r="B9953" s="8"/>
      <c r="C9953" s="8"/>
      <c r="D9953" s="8"/>
      <c r="E9953" s="8"/>
      <c r="F9953" s="8"/>
      <c r="G9953" s="8"/>
      <c r="H9953" s="8"/>
      <c r="I9953" s="8"/>
    </row>
    <row r="9954" spans="1:9" ht="14.25" customHeight="1">
      <c r="A9954" s="7"/>
      <c r="B9954" s="8"/>
      <c r="C9954" s="8"/>
      <c r="D9954" s="8"/>
      <c r="E9954" s="8"/>
      <c r="F9954" s="8"/>
      <c r="G9954" s="8"/>
      <c r="H9954" s="8"/>
      <c r="I9954" s="8"/>
    </row>
    <row r="9955" spans="1:9" ht="14.25" customHeight="1">
      <c r="A9955" s="7"/>
      <c r="B9955" s="8"/>
      <c r="C9955" s="8"/>
      <c r="D9955" s="8"/>
      <c r="E9955" s="8"/>
      <c r="F9955" s="8"/>
      <c r="G9955" s="8"/>
      <c r="H9955" s="8"/>
      <c r="I9955" s="8"/>
    </row>
    <row r="9956" spans="1:9" ht="14.25" customHeight="1">
      <c r="A9956" s="7"/>
      <c r="B9956" s="8"/>
      <c r="C9956" s="8"/>
      <c r="D9956" s="8"/>
      <c r="E9956" s="8"/>
      <c r="F9956" s="8"/>
      <c r="G9956" s="8"/>
      <c r="H9956" s="8"/>
      <c r="I9956" s="8"/>
    </row>
    <row r="9957" spans="1:9" ht="14.25" customHeight="1">
      <c r="A9957" s="7"/>
      <c r="B9957" s="8"/>
      <c r="C9957" s="8"/>
      <c r="D9957" s="8"/>
      <c r="E9957" s="8"/>
      <c r="F9957" s="8"/>
      <c r="G9957" s="8"/>
      <c r="H9957" s="8"/>
      <c r="I9957" s="8"/>
    </row>
    <row r="9958" spans="1:9" ht="14.25" customHeight="1">
      <c r="A9958" s="7"/>
      <c r="B9958" s="8"/>
      <c r="C9958" s="8"/>
      <c r="D9958" s="8"/>
      <c r="E9958" s="8"/>
      <c r="F9958" s="8"/>
      <c r="G9958" s="8"/>
      <c r="H9958" s="8"/>
      <c r="I9958" s="8"/>
    </row>
    <row r="9959" spans="1:9" ht="14.25" customHeight="1">
      <c r="A9959" s="7"/>
      <c r="B9959" s="8"/>
      <c r="C9959" s="8"/>
      <c r="D9959" s="8"/>
      <c r="E9959" s="8"/>
      <c r="F9959" s="8"/>
      <c r="G9959" s="8"/>
      <c r="H9959" s="8"/>
      <c r="I9959" s="8"/>
    </row>
    <row r="9960" spans="1:9" ht="14.25" customHeight="1">
      <c r="A9960" s="7"/>
      <c r="B9960" s="8"/>
      <c r="C9960" s="8"/>
      <c r="D9960" s="8"/>
      <c r="E9960" s="8"/>
      <c r="F9960" s="8"/>
      <c r="G9960" s="8"/>
      <c r="H9960" s="8"/>
      <c r="I9960" s="8"/>
    </row>
    <row r="9961" spans="1:9" ht="14.25" customHeight="1">
      <c r="A9961" s="7"/>
      <c r="B9961" s="8"/>
      <c r="C9961" s="8"/>
      <c r="D9961" s="8"/>
      <c r="E9961" s="8"/>
      <c r="F9961" s="8"/>
      <c r="G9961" s="8"/>
      <c r="H9961" s="8"/>
      <c r="I9961" s="8"/>
    </row>
    <row r="9962" spans="1:9" ht="14.25" customHeight="1">
      <c r="A9962" s="7"/>
      <c r="B9962" s="8"/>
      <c r="C9962" s="8"/>
      <c r="D9962" s="8"/>
      <c r="E9962" s="8"/>
      <c r="F9962" s="8"/>
      <c r="G9962" s="8"/>
      <c r="H9962" s="8"/>
      <c r="I9962" s="8"/>
    </row>
    <row r="9963" spans="1:9" ht="14.25" customHeight="1">
      <c r="A9963" s="7"/>
      <c r="B9963" s="8"/>
      <c r="C9963" s="8"/>
      <c r="D9963" s="8"/>
      <c r="E9963" s="8"/>
      <c r="F9963" s="8"/>
      <c r="G9963" s="8"/>
      <c r="H9963" s="8"/>
      <c r="I9963" s="8"/>
    </row>
    <row r="9964" spans="1:9" ht="14.25" customHeight="1">
      <c r="A9964" s="7"/>
      <c r="B9964" s="8"/>
      <c r="C9964" s="8"/>
      <c r="D9964" s="8"/>
      <c r="E9964" s="8"/>
      <c r="F9964" s="8"/>
      <c r="G9964" s="8"/>
      <c r="H9964" s="8"/>
      <c r="I9964" s="8"/>
    </row>
    <row r="9965" spans="1:9" ht="14.25" customHeight="1">
      <c r="A9965" s="7"/>
      <c r="B9965" s="8"/>
      <c r="C9965" s="8"/>
      <c r="D9965" s="8"/>
      <c r="E9965" s="8"/>
      <c r="F9965" s="8"/>
      <c r="G9965" s="8"/>
      <c r="H9965" s="8"/>
      <c r="I9965" s="8"/>
    </row>
    <row r="9966" spans="1:9" ht="14.25" customHeight="1">
      <c r="A9966" s="7"/>
      <c r="B9966" s="8"/>
      <c r="C9966" s="8"/>
      <c r="D9966" s="8"/>
      <c r="E9966" s="8"/>
      <c r="F9966" s="8"/>
      <c r="G9966" s="8"/>
      <c r="H9966" s="8"/>
      <c r="I9966" s="8"/>
    </row>
    <row r="9967" spans="1:9" ht="14.25" customHeight="1">
      <c r="A9967" s="7"/>
      <c r="B9967" s="8"/>
      <c r="C9967" s="8"/>
      <c r="D9967" s="8"/>
      <c r="E9967" s="8"/>
      <c r="F9967" s="8"/>
      <c r="G9967" s="8"/>
      <c r="H9967" s="8"/>
      <c r="I9967" s="8"/>
    </row>
    <row r="9968" spans="1:9" ht="14.25" customHeight="1">
      <c r="A9968" s="7"/>
      <c r="B9968" s="8"/>
      <c r="C9968" s="8"/>
      <c r="D9968" s="8"/>
      <c r="E9968" s="8"/>
      <c r="F9968" s="8"/>
      <c r="G9968" s="8"/>
      <c r="H9968" s="8"/>
      <c r="I9968" s="8"/>
    </row>
    <row r="9969" spans="1:9" ht="14.25" customHeight="1">
      <c r="A9969" s="7"/>
      <c r="B9969" s="8"/>
      <c r="C9969" s="8"/>
      <c r="D9969" s="8"/>
      <c r="E9969" s="8"/>
      <c r="F9969" s="8"/>
      <c r="G9969" s="8"/>
      <c r="H9969" s="8"/>
      <c r="I9969" s="8"/>
    </row>
    <row r="9970" spans="1:9" ht="14.25" customHeight="1">
      <c r="A9970" s="7"/>
      <c r="B9970" s="8"/>
      <c r="C9970" s="8"/>
      <c r="D9970" s="8"/>
      <c r="E9970" s="8"/>
      <c r="F9970" s="8"/>
      <c r="G9970" s="8"/>
      <c r="H9970" s="8"/>
      <c r="I9970" s="8"/>
    </row>
    <row r="9971" spans="1:9" ht="14.25" customHeight="1">
      <c r="A9971" s="7"/>
      <c r="B9971" s="8"/>
      <c r="C9971" s="8"/>
      <c r="D9971" s="8"/>
      <c r="E9971" s="8"/>
      <c r="F9971" s="8"/>
      <c r="G9971" s="8"/>
      <c r="H9971" s="8"/>
      <c r="I9971" s="8"/>
    </row>
    <row r="9972" spans="1:9" ht="14.25" customHeight="1">
      <c r="A9972" s="7"/>
      <c r="B9972" s="8"/>
      <c r="C9972" s="8"/>
      <c r="D9972" s="8"/>
      <c r="E9972" s="8"/>
      <c r="F9972" s="8"/>
      <c r="G9972" s="8"/>
      <c r="H9972" s="8"/>
      <c r="I9972" s="8"/>
    </row>
    <row r="9973" spans="1:9" ht="14.25" customHeight="1">
      <c r="A9973" s="7"/>
      <c r="B9973" s="8"/>
      <c r="C9973" s="8"/>
      <c r="D9973" s="8"/>
      <c r="E9973" s="8"/>
      <c r="F9973" s="8"/>
      <c r="G9973" s="8"/>
      <c r="H9973" s="8"/>
      <c r="I9973" s="8"/>
    </row>
    <row r="9974" spans="1:9" ht="14.25" customHeight="1">
      <c r="A9974" s="7"/>
      <c r="B9974" s="8"/>
      <c r="C9974" s="8"/>
      <c r="D9974" s="8"/>
      <c r="E9974" s="8"/>
      <c r="F9974" s="8"/>
      <c r="G9974" s="8"/>
      <c r="H9974" s="8"/>
      <c r="I9974" s="8"/>
    </row>
    <row r="9975" spans="1:9" ht="14.25" customHeight="1">
      <c r="A9975" s="7"/>
      <c r="B9975" s="8"/>
      <c r="C9975" s="8"/>
      <c r="D9975" s="8"/>
      <c r="E9975" s="8"/>
      <c r="F9975" s="8"/>
      <c r="G9975" s="8"/>
      <c r="H9975" s="8"/>
      <c r="I9975" s="8"/>
    </row>
    <row r="9976" spans="1:9" ht="14.25" customHeight="1">
      <c r="A9976" s="7"/>
      <c r="B9976" s="8"/>
      <c r="C9976" s="8"/>
      <c r="D9976" s="8"/>
      <c r="E9976" s="8"/>
      <c r="F9976" s="8"/>
      <c r="G9976" s="8"/>
      <c r="H9976" s="8"/>
      <c r="I9976" s="8"/>
    </row>
    <row r="9977" spans="1:9" ht="14.25" customHeight="1">
      <c r="A9977" s="7"/>
      <c r="B9977" s="8"/>
      <c r="C9977" s="8"/>
      <c r="D9977" s="8"/>
      <c r="E9977" s="8"/>
      <c r="F9977" s="8"/>
      <c r="G9977" s="8"/>
      <c r="H9977" s="8"/>
      <c r="I9977" s="8"/>
    </row>
    <row r="9978" spans="1:9" ht="14.25" customHeight="1">
      <c r="A9978" s="7"/>
      <c r="B9978" s="8"/>
      <c r="C9978" s="8"/>
      <c r="D9978" s="8"/>
      <c r="E9978" s="8"/>
      <c r="F9978" s="8"/>
      <c r="G9978" s="8"/>
      <c r="H9978" s="8"/>
      <c r="I9978" s="8"/>
    </row>
    <row r="9979" spans="1:9" ht="14.25" customHeight="1">
      <c r="A9979" s="7"/>
      <c r="B9979" s="8"/>
      <c r="C9979" s="8"/>
      <c r="D9979" s="8"/>
      <c r="E9979" s="8"/>
      <c r="F9979" s="8"/>
      <c r="G9979" s="8"/>
      <c r="H9979" s="8"/>
      <c r="I9979" s="8"/>
    </row>
    <row r="9980" spans="1:9" ht="14.25" customHeight="1">
      <c r="A9980" s="7"/>
      <c r="B9980" s="8"/>
      <c r="C9980" s="8"/>
      <c r="D9980" s="8"/>
      <c r="E9980" s="8"/>
      <c r="F9980" s="8"/>
      <c r="G9980" s="8"/>
      <c r="H9980" s="8"/>
      <c r="I9980" s="8"/>
    </row>
    <row r="9981" spans="1:9" ht="14.25" customHeight="1">
      <c r="A9981" s="7"/>
      <c r="B9981" s="8"/>
      <c r="C9981" s="8"/>
      <c r="D9981" s="8"/>
      <c r="E9981" s="8"/>
      <c r="F9981" s="8"/>
      <c r="G9981" s="8"/>
      <c r="H9981" s="8"/>
      <c r="I9981" s="8"/>
    </row>
    <row r="9982" spans="1:9" ht="14.25" customHeight="1">
      <c r="A9982" s="7"/>
      <c r="B9982" s="8"/>
      <c r="C9982" s="8"/>
      <c r="D9982" s="8"/>
      <c r="E9982" s="8"/>
      <c r="F9982" s="8"/>
      <c r="G9982" s="8"/>
      <c r="H9982" s="8"/>
      <c r="I9982" s="8"/>
    </row>
    <row r="9983" spans="1:9" ht="14.25" customHeight="1">
      <c r="A9983" s="7"/>
      <c r="B9983" s="8"/>
      <c r="C9983" s="8"/>
      <c r="D9983" s="8"/>
      <c r="E9983" s="8"/>
      <c r="F9983" s="8"/>
      <c r="G9983" s="8"/>
      <c r="H9983" s="8"/>
      <c r="I9983" s="8"/>
    </row>
    <row r="9984" spans="1:9" ht="14.25" customHeight="1">
      <c r="A9984" s="7"/>
      <c r="B9984" s="8"/>
      <c r="C9984" s="8"/>
      <c r="D9984" s="8"/>
      <c r="E9984" s="8"/>
      <c r="F9984" s="8"/>
      <c r="G9984" s="8"/>
      <c r="H9984" s="8"/>
      <c r="I9984" s="8"/>
    </row>
    <row r="9985" spans="1:9" ht="14.25" customHeight="1">
      <c r="A9985" s="7"/>
      <c r="B9985" s="8"/>
      <c r="C9985" s="8"/>
      <c r="D9985" s="8"/>
      <c r="E9985" s="8"/>
      <c r="F9985" s="8"/>
      <c r="G9985" s="8"/>
      <c r="H9985" s="8"/>
      <c r="I9985" s="8"/>
    </row>
    <row r="9986" spans="1:9" ht="14.25" customHeight="1">
      <c r="A9986" s="7"/>
      <c r="B9986" s="8"/>
      <c r="C9986" s="8"/>
      <c r="D9986" s="8"/>
      <c r="E9986" s="8"/>
      <c r="F9986" s="8"/>
      <c r="G9986" s="8"/>
      <c r="H9986" s="8"/>
      <c r="I9986" s="8"/>
    </row>
    <row r="9987" spans="1:9" ht="14.25" customHeight="1">
      <c r="A9987" s="7"/>
      <c r="B9987" s="8"/>
      <c r="C9987" s="8"/>
      <c r="D9987" s="8"/>
      <c r="E9987" s="8"/>
      <c r="F9987" s="8"/>
      <c r="G9987" s="8"/>
      <c r="H9987" s="8"/>
      <c r="I9987" s="8"/>
    </row>
    <row r="9988" spans="1:9" ht="14.25" customHeight="1">
      <c r="A9988" s="7"/>
      <c r="B9988" s="8"/>
      <c r="C9988" s="8"/>
      <c r="D9988" s="8"/>
      <c r="E9988" s="8"/>
      <c r="F9988" s="8"/>
      <c r="G9988" s="8"/>
      <c r="H9988" s="8"/>
      <c r="I9988" s="8"/>
    </row>
    <row r="9989" spans="1:9" ht="14.25" customHeight="1">
      <c r="A9989" s="7"/>
      <c r="B9989" s="8"/>
      <c r="C9989" s="8"/>
      <c r="D9989" s="8"/>
      <c r="E9989" s="8"/>
      <c r="F9989" s="8"/>
      <c r="G9989" s="8"/>
      <c r="H9989" s="8"/>
      <c r="I9989" s="8"/>
    </row>
    <row r="9990" spans="1:9" ht="14.25" customHeight="1">
      <c r="A9990" s="7"/>
      <c r="B9990" s="8"/>
      <c r="C9990" s="8"/>
      <c r="D9990" s="8"/>
      <c r="E9990" s="8"/>
      <c r="F9990" s="8"/>
      <c r="G9990" s="8"/>
      <c r="H9990" s="8"/>
      <c r="I9990" s="8"/>
    </row>
    <row r="9991" spans="1:9" ht="14.25" customHeight="1">
      <c r="A9991" s="7"/>
      <c r="B9991" s="8"/>
      <c r="C9991" s="8"/>
      <c r="D9991" s="8"/>
      <c r="E9991" s="8"/>
      <c r="F9991" s="8"/>
      <c r="G9991" s="8"/>
      <c r="H9991" s="8"/>
      <c r="I9991" s="8"/>
    </row>
    <row r="9992" spans="1:9" ht="14.25" customHeight="1">
      <c r="A9992" s="7"/>
      <c r="B9992" s="8"/>
      <c r="C9992" s="8"/>
      <c r="D9992" s="8"/>
      <c r="E9992" s="8"/>
      <c r="F9992" s="8"/>
      <c r="G9992" s="8"/>
      <c r="H9992" s="8"/>
      <c r="I9992" s="8"/>
    </row>
    <row r="9993" spans="1:9" ht="14.25" customHeight="1">
      <c r="A9993" s="7"/>
      <c r="B9993" s="8"/>
      <c r="C9993" s="8"/>
      <c r="D9993" s="8"/>
      <c r="E9993" s="8"/>
      <c r="F9993" s="8"/>
      <c r="G9993" s="8"/>
      <c r="H9993" s="8"/>
      <c r="I9993" s="8"/>
    </row>
    <row r="9994" spans="1:9" ht="14.25" customHeight="1">
      <c r="A9994" s="7"/>
      <c r="B9994" s="8"/>
      <c r="C9994" s="8"/>
      <c r="D9994" s="8"/>
      <c r="E9994" s="8"/>
      <c r="F9994" s="8"/>
      <c r="G9994" s="8"/>
      <c r="H9994" s="8"/>
      <c r="I9994" s="8"/>
    </row>
    <row r="9995" spans="1:9" ht="14.25" customHeight="1">
      <c r="A9995" s="7"/>
      <c r="B9995" s="8"/>
      <c r="C9995" s="8"/>
      <c r="D9995" s="8"/>
      <c r="E9995" s="8"/>
      <c r="F9995" s="8"/>
      <c r="G9995" s="8"/>
      <c r="H9995" s="8"/>
      <c r="I9995" s="8"/>
    </row>
    <row r="9996" spans="1:9" ht="14.25" customHeight="1">
      <c r="A9996" s="7"/>
      <c r="B9996" s="8"/>
      <c r="C9996" s="8"/>
      <c r="D9996" s="8"/>
      <c r="E9996" s="8"/>
      <c r="F9996" s="8"/>
      <c r="G9996" s="8"/>
      <c r="H9996" s="8"/>
      <c r="I9996" s="8"/>
    </row>
    <row r="9997" spans="1:9" ht="14.25" customHeight="1">
      <c r="A9997" s="7"/>
      <c r="B9997" s="8"/>
      <c r="C9997" s="8"/>
      <c r="D9997" s="8"/>
      <c r="E9997" s="8"/>
      <c r="F9997" s="8"/>
      <c r="G9997" s="8"/>
      <c r="H9997" s="8"/>
      <c r="I9997" s="8"/>
    </row>
    <row r="9998" spans="1:9" ht="14.25" customHeight="1">
      <c r="A9998" s="7"/>
      <c r="B9998" s="8"/>
      <c r="C9998" s="8"/>
      <c r="D9998" s="8"/>
      <c r="E9998" s="8"/>
      <c r="F9998" s="8"/>
      <c r="G9998" s="8"/>
      <c r="H9998" s="8"/>
      <c r="I9998" s="8"/>
    </row>
    <row r="9999" spans="1:9" ht="14.25" customHeight="1">
      <c r="A9999" s="7"/>
      <c r="B9999" s="8"/>
      <c r="C9999" s="8"/>
      <c r="D9999" s="8"/>
      <c r="E9999" s="8"/>
      <c r="F9999" s="8"/>
      <c r="G9999" s="8"/>
      <c r="H9999" s="8"/>
      <c r="I9999" s="8"/>
    </row>
    <row r="10000" spans="1:9" ht="14.25" customHeight="1">
      <c r="A10000" s="7"/>
      <c r="B10000" s="8"/>
      <c r="C10000" s="8"/>
      <c r="D10000" s="8"/>
      <c r="E10000" s="8"/>
      <c r="F10000" s="8"/>
      <c r="G10000" s="8"/>
      <c r="H10000" s="8"/>
      <c r="I10000" s="8"/>
    </row>
    <row r="10001" spans="1:9" ht="14.25" customHeight="1">
      <c r="A10001" s="7"/>
      <c r="B10001" s="8"/>
      <c r="C10001" s="8"/>
      <c r="D10001" s="8"/>
      <c r="E10001" s="8"/>
      <c r="F10001" s="8"/>
      <c r="G10001" s="8"/>
      <c r="H10001" s="8"/>
      <c r="I10001" s="8"/>
    </row>
    <row r="10002" spans="1:9" ht="14.25" customHeight="1">
      <c r="A10002" s="7"/>
      <c r="B10002" s="8"/>
      <c r="C10002" s="8"/>
      <c r="D10002" s="8"/>
      <c r="E10002" s="8"/>
      <c r="F10002" s="8"/>
      <c r="G10002" s="8"/>
      <c r="H10002" s="8"/>
      <c r="I10002" s="8"/>
    </row>
    <row r="10003" spans="1:9" ht="14.25" customHeight="1">
      <c r="A10003" s="7"/>
      <c r="B10003" s="8"/>
      <c r="C10003" s="8"/>
      <c r="D10003" s="8"/>
      <c r="E10003" s="8"/>
      <c r="F10003" s="8"/>
      <c r="G10003" s="8"/>
      <c r="H10003" s="8"/>
      <c r="I10003" s="8"/>
    </row>
    <row r="10004" spans="1:9" ht="14.25" customHeight="1">
      <c r="A10004" s="7"/>
      <c r="B10004" s="8"/>
      <c r="C10004" s="8"/>
      <c r="D10004" s="8"/>
      <c r="E10004" s="8"/>
      <c r="F10004" s="8"/>
      <c r="G10004" s="8"/>
      <c r="H10004" s="8"/>
      <c r="I10004" s="8"/>
    </row>
    <row r="10005" spans="1:9" ht="14.25" customHeight="1">
      <c r="A10005" s="7"/>
      <c r="B10005" s="8"/>
      <c r="C10005" s="8"/>
      <c r="D10005" s="8"/>
      <c r="E10005" s="8"/>
      <c r="F10005" s="8"/>
      <c r="G10005" s="8"/>
      <c r="H10005" s="8"/>
      <c r="I10005" s="8"/>
    </row>
    <row r="10006" spans="1:9" ht="14.25" customHeight="1">
      <c r="A10006" s="7"/>
      <c r="B10006" s="8"/>
      <c r="C10006" s="8"/>
      <c r="D10006" s="8"/>
      <c r="E10006" s="8"/>
      <c r="F10006" s="8"/>
      <c r="G10006" s="8"/>
      <c r="H10006" s="8"/>
      <c r="I10006" s="8"/>
    </row>
    <row r="10007" spans="1:9" ht="14.25" customHeight="1">
      <c r="A10007" s="7"/>
      <c r="B10007" s="8"/>
      <c r="C10007" s="8"/>
      <c r="D10007" s="8"/>
      <c r="E10007" s="8"/>
      <c r="F10007" s="8"/>
      <c r="G10007" s="8"/>
      <c r="H10007" s="8"/>
      <c r="I10007" s="8"/>
    </row>
    <row r="10008" spans="1:9" ht="14.25" customHeight="1">
      <c r="A10008" s="7"/>
      <c r="B10008" s="8"/>
      <c r="C10008" s="8"/>
      <c r="D10008" s="8"/>
      <c r="E10008" s="8"/>
      <c r="F10008" s="8"/>
      <c r="G10008" s="8"/>
      <c r="H10008" s="8"/>
      <c r="I10008" s="8"/>
    </row>
    <row r="10009" spans="1:9" ht="14.25" customHeight="1">
      <c r="A10009" s="7"/>
      <c r="B10009" s="8"/>
      <c r="C10009" s="8"/>
      <c r="D10009" s="8"/>
      <c r="E10009" s="8"/>
      <c r="F10009" s="8"/>
      <c r="G10009" s="8"/>
      <c r="H10009" s="8"/>
      <c r="I10009" s="8"/>
    </row>
    <row r="10010" spans="1:9" ht="14.25" customHeight="1">
      <c r="A10010" s="7"/>
      <c r="B10010" s="8"/>
      <c r="C10010" s="8"/>
      <c r="D10010" s="8"/>
      <c r="E10010" s="8"/>
      <c r="F10010" s="8"/>
      <c r="G10010" s="8"/>
      <c r="H10010" s="8"/>
      <c r="I10010" s="8"/>
    </row>
    <row r="10011" spans="1:9" ht="14.25" customHeight="1">
      <c r="A10011" s="7"/>
      <c r="B10011" s="8"/>
      <c r="C10011" s="8"/>
      <c r="D10011" s="8"/>
      <c r="E10011" s="8"/>
      <c r="F10011" s="8"/>
      <c r="G10011" s="8"/>
      <c r="H10011" s="8"/>
      <c r="I10011" s="8"/>
    </row>
    <row r="10012" spans="1:9" ht="14.25" customHeight="1">
      <c r="A10012" s="7"/>
      <c r="B10012" s="8"/>
      <c r="C10012" s="8"/>
      <c r="D10012" s="8"/>
      <c r="E10012" s="8"/>
      <c r="F10012" s="8"/>
      <c r="G10012" s="8"/>
      <c r="H10012" s="8"/>
      <c r="I10012" s="8"/>
    </row>
    <row r="10013" spans="1:9" ht="14.25" customHeight="1">
      <c r="A10013" s="7"/>
      <c r="B10013" s="8"/>
      <c r="C10013" s="8"/>
      <c r="D10013" s="8"/>
      <c r="E10013" s="8"/>
      <c r="F10013" s="8"/>
      <c r="G10013" s="8"/>
      <c r="H10013" s="8"/>
      <c r="I10013" s="8"/>
    </row>
    <row r="10014" spans="1:9" ht="14.25" customHeight="1">
      <c r="A10014" s="7"/>
      <c r="B10014" s="8"/>
      <c r="C10014" s="8"/>
      <c r="D10014" s="8"/>
      <c r="E10014" s="8"/>
      <c r="F10014" s="8"/>
      <c r="G10014" s="8"/>
      <c r="H10014" s="8"/>
      <c r="I10014" s="8"/>
    </row>
    <row r="10015" spans="1:9" ht="14.25" customHeight="1">
      <c r="A10015" s="7"/>
      <c r="B10015" s="8"/>
      <c r="C10015" s="8"/>
      <c r="D10015" s="8"/>
      <c r="E10015" s="8"/>
      <c r="F10015" s="8"/>
      <c r="G10015" s="8"/>
      <c r="H10015" s="8"/>
      <c r="I10015" s="8"/>
    </row>
    <row r="10016" spans="1:9" ht="14.25" customHeight="1">
      <c r="A10016" s="7"/>
      <c r="B10016" s="8"/>
      <c r="C10016" s="8"/>
      <c r="D10016" s="8"/>
      <c r="E10016" s="8"/>
      <c r="F10016" s="8"/>
      <c r="G10016" s="8"/>
      <c r="H10016" s="8"/>
      <c r="I10016" s="8"/>
    </row>
    <row r="10017" spans="1:9" ht="14.25" customHeight="1">
      <c r="A10017" s="7"/>
      <c r="B10017" s="8"/>
      <c r="C10017" s="8"/>
      <c r="D10017" s="8"/>
      <c r="E10017" s="8"/>
      <c r="F10017" s="8"/>
      <c r="G10017" s="8"/>
      <c r="H10017" s="8"/>
      <c r="I10017" s="8"/>
    </row>
    <row r="10018" spans="1:9" ht="14.25" customHeight="1">
      <c r="A10018" s="7"/>
      <c r="B10018" s="8"/>
      <c r="C10018" s="8"/>
      <c r="D10018" s="8"/>
      <c r="E10018" s="8"/>
      <c r="F10018" s="8"/>
      <c r="G10018" s="8"/>
      <c r="H10018" s="8"/>
      <c r="I10018" s="8"/>
    </row>
    <row r="10019" spans="1:9" ht="14.25" customHeight="1">
      <c r="A10019" s="7"/>
      <c r="B10019" s="8"/>
      <c r="C10019" s="8"/>
      <c r="D10019" s="8"/>
      <c r="E10019" s="8"/>
      <c r="F10019" s="8"/>
      <c r="G10019" s="8"/>
      <c r="H10019" s="8"/>
      <c r="I10019" s="8"/>
    </row>
    <row r="10020" spans="1:9" ht="14.25" customHeight="1">
      <c r="A10020" s="7"/>
      <c r="B10020" s="8"/>
      <c r="C10020" s="8"/>
      <c r="D10020" s="8"/>
      <c r="E10020" s="8"/>
      <c r="F10020" s="8"/>
      <c r="G10020" s="8"/>
      <c r="H10020" s="8"/>
      <c r="I10020" s="8"/>
    </row>
    <row r="10021" spans="1:9" ht="14.25" customHeight="1">
      <c r="A10021" s="7"/>
      <c r="B10021" s="8"/>
      <c r="C10021" s="8"/>
      <c r="D10021" s="8"/>
      <c r="E10021" s="8"/>
      <c r="F10021" s="8"/>
      <c r="G10021" s="8"/>
      <c r="H10021" s="8"/>
      <c r="I10021" s="8"/>
    </row>
    <row r="10022" spans="1:9" ht="14.25" customHeight="1">
      <c r="A10022" s="7"/>
      <c r="B10022" s="8"/>
      <c r="C10022" s="8"/>
      <c r="D10022" s="8"/>
      <c r="E10022" s="8"/>
      <c r="F10022" s="8"/>
      <c r="G10022" s="8"/>
      <c r="H10022" s="8"/>
      <c r="I10022" s="8"/>
    </row>
    <row r="10023" spans="1:9" ht="14.25" customHeight="1">
      <c r="A10023" s="7"/>
      <c r="B10023" s="8"/>
      <c r="C10023" s="8"/>
      <c r="D10023" s="8"/>
      <c r="E10023" s="8"/>
      <c r="F10023" s="8"/>
      <c r="G10023" s="8"/>
      <c r="H10023" s="8"/>
      <c r="I10023" s="8"/>
    </row>
    <row r="10024" spans="1:9" ht="14.25" customHeight="1">
      <c r="A10024" s="7"/>
      <c r="B10024" s="8"/>
      <c r="C10024" s="8"/>
      <c r="D10024" s="8"/>
      <c r="E10024" s="8"/>
      <c r="F10024" s="8"/>
      <c r="G10024" s="8"/>
      <c r="H10024" s="8"/>
      <c r="I10024" s="8"/>
    </row>
    <row r="10025" spans="1:9" ht="14.25" customHeight="1">
      <c r="A10025" s="7"/>
      <c r="B10025" s="8"/>
      <c r="C10025" s="8"/>
      <c r="D10025" s="8"/>
      <c r="E10025" s="8"/>
      <c r="F10025" s="8"/>
      <c r="G10025" s="8"/>
      <c r="H10025" s="8"/>
      <c r="I10025" s="8"/>
    </row>
    <row r="10026" spans="1:9" ht="14.25" customHeight="1">
      <c r="A10026" s="7"/>
      <c r="B10026" s="8"/>
      <c r="C10026" s="8"/>
      <c r="D10026" s="8"/>
      <c r="E10026" s="8"/>
      <c r="F10026" s="8"/>
      <c r="G10026" s="8"/>
      <c r="H10026" s="8"/>
      <c r="I10026" s="8"/>
    </row>
    <row r="10027" spans="1:9" ht="14.25" customHeight="1">
      <c r="A10027" s="7"/>
      <c r="B10027" s="8"/>
      <c r="C10027" s="8"/>
      <c r="D10027" s="8"/>
      <c r="E10027" s="8"/>
      <c r="F10027" s="8"/>
      <c r="G10027" s="8"/>
      <c r="H10027" s="8"/>
      <c r="I10027" s="8"/>
    </row>
    <row r="10028" spans="1:9" ht="14.25" customHeight="1">
      <c r="A10028" s="7"/>
      <c r="B10028" s="8"/>
      <c r="C10028" s="8"/>
      <c r="D10028" s="8"/>
      <c r="E10028" s="8"/>
      <c r="F10028" s="8"/>
      <c r="G10028" s="8"/>
      <c r="H10028" s="8"/>
      <c r="I10028" s="8"/>
    </row>
    <row r="10029" spans="1:9" ht="14.25" customHeight="1">
      <c r="A10029" s="7"/>
      <c r="B10029" s="8"/>
      <c r="C10029" s="8"/>
      <c r="D10029" s="8"/>
      <c r="E10029" s="8"/>
      <c r="F10029" s="8"/>
      <c r="G10029" s="8"/>
      <c r="H10029" s="8"/>
      <c r="I10029" s="8"/>
    </row>
    <row r="10030" spans="1:9" ht="14.25" customHeight="1">
      <c r="A10030" s="7"/>
      <c r="B10030" s="8"/>
      <c r="C10030" s="8"/>
      <c r="D10030" s="8"/>
      <c r="E10030" s="8"/>
      <c r="F10030" s="8"/>
      <c r="G10030" s="8"/>
      <c r="H10030" s="8"/>
      <c r="I10030" s="8"/>
    </row>
    <row r="10031" spans="1:9" ht="14.25" customHeight="1">
      <c r="A10031" s="7"/>
      <c r="B10031" s="8"/>
      <c r="C10031" s="8"/>
      <c r="D10031" s="8"/>
      <c r="E10031" s="8"/>
      <c r="F10031" s="8"/>
      <c r="G10031" s="8"/>
      <c r="H10031" s="8"/>
      <c r="I10031" s="8"/>
    </row>
    <row r="10032" spans="1:9" ht="14.25" customHeight="1">
      <c r="A10032" s="7"/>
      <c r="B10032" s="8"/>
      <c r="C10032" s="8"/>
      <c r="D10032" s="8"/>
      <c r="E10032" s="8"/>
      <c r="F10032" s="8"/>
      <c r="G10032" s="8"/>
      <c r="H10032" s="8"/>
      <c r="I10032" s="8"/>
    </row>
    <row r="10033" spans="1:9" ht="14.25" customHeight="1">
      <c r="A10033" s="7"/>
      <c r="B10033" s="8"/>
      <c r="C10033" s="8"/>
      <c r="D10033" s="8"/>
      <c r="E10033" s="8"/>
      <c r="F10033" s="8"/>
      <c r="G10033" s="8"/>
      <c r="H10033" s="8"/>
      <c r="I10033" s="8"/>
    </row>
    <row r="10034" spans="1:9" ht="14.25" customHeight="1">
      <c r="A10034" s="7"/>
      <c r="B10034" s="8"/>
      <c r="C10034" s="8"/>
      <c r="D10034" s="8"/>
      <c r="E10034" s="8"/>
      <c r="F10034" s="8"/>
      <c r="G10034" s="8"/>
      <c r="H10034" s="8"/>
      <c r="I10034" s="8"/>
    </row>
    <row r="10035" spans="1:9" ht="14.25" customHeight="1">
      <c r="A10035" s="7"/>
      <c r="B10035" s="8"/>
      <c r="C10035" s="8"/>
      <c r="D10035" s="8"/>
      <c r="E10035" s="8"/>
      <c r="F10035" s="8"/>
      <c r="G10035" s="8"/>
      <c r="H10035" s="8"/>
      <c r="I10035" s="8"/>
    </row>
    <row r="10036" spans="1:9" ht="14.25" customHeight="1">
      <c r="A10036" s="7"/>
      <c r="B10036" s="8"/>
      <c r="C10036" s="8"/>
      <c r="D10036" s="8"/>
      <c r="E10036" s="8"/>
      <c r="F10036" s="8"/>
      <c r="G10036" s="8"/>
      <c r="H10036" s="8"/>
      <c r="I10036" s="8"/>
    </row>
    <row r="10037" spans="1:9" ht="14.25" customHeight="1">
      <c r="A10037" s="7"/>
      <c r="B10037" s="8"/>
      <c r="C10037" s="8"/>
      <c r="D10037" s="8"/>
      <c r="E10037" s="8"/>
      <c r="F10037" s="8"/>
      <c r="G10037" s="8"/>
      <c r="H10037" s="8"/>
      <c r="I10037" s="8"/>
    </row>
    <row r="10038" spans="1:9" ht="14.25" customHeight="1">
      <c r="A10038" s="7"/>
      <c r="B10038" s="8"/>
      <c r="C10038" s="8"/>
      <c r="D10038" s="8"/>
      <c r="E10038" s="8"/>
      <c r="F10038" s="8"/>
      <c r="G10038" s="8"/>
      <c r="H10038" s="8"/>
      <c r="I10038" s="8"/>
    </row>
    <row r="10039" spans="1:9" ht="14.25" customHeight="1">
      <c r="A10039" s="7"/>
      <c r="B10039" s="8"/>
      <c r="C10039" s="8"/>
      <c r="D10039" s="8"/>
      <c r="E10039" s="8"/>
      <c r="F10039" s="8"/>
      <c r="G10039" s="8"/>
      <c r="H10039" s="8"/>
      <c r="I10039" s="8"/>
    </row>
    <row r="10040" spans="1:9" ht="14.25" customHeight="1">
      <c r="A10040" s="7"/>
      <c r="B10040" s="8"/>
      <c r="C10040" s="8"/>
      <c r="D10040" s="8"/>
      <c r="E10040" s="8"/>
      <c r="F10040" s="8"/>
      <c r="G10040" s="8"/>
      <c r="H10040" s="8"/>
      <c r="I10040" s="8"/>
    </row>
    <row r="10041" spans="1:9" ht="14.25" customHeight="1">
      <c r="A10041" s="7"/>
      <c r="B10041" s="8"/>
      <c r="C10041" s="8"/>
      <c r="D10041" s="8"/>
      <c r="E10041" s="8"/>
      <c r="F10041" s="8"/>
      <c r="G10041" s="8"/>
      <c r="H10041" s="8"/>
      <c r="I10041" s="8"/>
    </row>
    <row r="10042" spans="1:9" ht="14.25" customHeight="1">
      <c r="A10042" s="7"/>
      <c r="B10042" s="8"/>
      <c r="C10042" s="8"/>
      <c r="D10042" s="8"/>
      <c r="E10042" s="8"/>
      <c r="F10042" s="8"/>
      <c r="G10042" s="8"/>
      <c r="H10042" s="8"/>
      <c r="I10042" s="8"/>
    </row>
    <row r="10043" spans="1:9" ht="14.25" customHeight="1">
      <c r="A10043" s="7"/>
      <c r="B10043" s="8"/>
      <c r="C10043" s="8"/>
      <c r="D10043" s="8"/>
      <c r="E10043" s="8"/>
      <c r="F10043" s="8"/>
      <c r="G10043" s="8"/>
      <c r="H10043" s="8"/>
      <c r="I10043" s="8"/>
    </row>
    <row r="10044" spans="1:9" ht="14.25" customHeight="1">
      <c r="A10044" s="7"/>
      <c r="B10044" s="8"/>
      <c r="C10044" s="8"/>
      <c r="D10044" s="8"/>
      <c r="E10044" s="8"/>
      <c r="F10044" s="8"/>
      <c r="G10044" s="8"/>
      <c r="H10044" s="8"/>
      <c r="I10044" s="8"/>
    </row>
    <row r="10045" spans="1:9" ht="14.25" customHeight="1">
      <c r="A10045" s="7"/>
      <c r="B10045" s="8"/>
      <c r="C10045" s="8"/>
      <c r="D10045" s="8"/>
      <c r="E10045" s="8"/>
      <c r="F10045" s="8"/>
      <c r="G10045" s="8"/>
      <c r="H10045" s="8"/>
      <c r="I10045" s="8"/>
    </row>
    <row r="10046" spans="1:9" ht="14.25" customHeight="1">
      <c r="A10046" s="7"/>
      <c r="B10046" s="8"/>
      <c r="C10046" s="8"/>
      <c r="D10046" s="8"/>
      <c r="E10046" s="8"/>
      <c r="F10046" s="8"/>
      <c r="G10046" s="8"/>
      <c r="H10046" s="8"/>
      <c r="I10046" s="8"/>
    </row>
    <row r="10047" spans="1:9" ht="14.25" customHeight="1">
      <c r="A10047" s="7"/>
      <c r="B10047" s="8"/>
      <c r="C10047" s="8"/>
      <c r="D10047" s="8"/>
      <c r="E10047" s="8"/>
      <c r="F10047" s="8"/>
      <c r="G10047" s="8"/>
      <c r="H10047" s="8"/>
      <c r="I10047" s="8"/>
    </row>
    <row r="10048" spans="1:9" ht="14.25" customHeight="1">
      <c r="A10048" s="7"/>
      <c r="B10048" s="8"/>
      <c r="C10048" s="8"/>
      <c r="D10048" s="8"/>
      <c r="E10048" s="8"/>
      <c r="F10048" s="8"/>
      <c r="G10048" s="8"/>
      <c r="H10048" s="8"/>
      <c r="I10048" s="8"/>
    </row>
    <row r="10049" spans="1:9" ht="14.25" customHeight="1">
      <c r="A10049" s="7"/>
      <c r="B10049" s="8"/>
      <c r="C10049" s="8"/>
      <c r="D10049" s="8"/>
      <c r="E10049" s="8"/>
      <c r="F10049" s="8"/>
      <c r="G10049" s="8"/>
      <c r="H10049" s="8"/>
      <c r="I10049" s="8"/>
    </row>
    <row r="10050" spans="1:9" ht="14.25" customHeight="1">
      <c r="A10050" s="7"/>
      <c r="B10050" s="8"/>
      <c r="C10050" s="8"/>
      <c r="D10050" s="8"/>
      <c r="E10050" s="8"/>
      <c r="F10050" s="8"/>
      <c r="G10050" s="8"/>
      <c r="H10050" s="8"/>
      <c r="I10050" s="8"/>
    </row>
    <row r="10051" spans="1:9" ht="14.25" customHeight="1">
      <c r="A10051" s="7"/>
      <c r="B10051" s="8"/>
      <c r="C10051" s="8"/>
      <c r="D10051" s="8"/>
      <c r="E10051" s="8"/>
      <c r="F10051" s="8"/>
      <c r="G10051" s="8"/>
      <c r="H10051" s="8"/>
      <c r="I10051" s="8"/>
    </row>
    <row r="10052" spans="1:9" ht="14.25" customHeight="1">
      <c r="A10052" s="7"/>
      <c r="B10052" s="8"/>
      <c r="C10052" s="8"/>
      <c r="D10052" s="8"/>
      <c r="E10052" s="8"/>
      <c r="F10052" s="8"/>
      <c r="G10052" s="8"/>
      <c r="H10052" s="8"/>
      <c r="I10052" s="8"/>
    </row>
    <row r="10053" spans="1:9" ht="14.25" customHeight="1">
      <c r="A10053" s="7"/>
      <c r="B10053" s="8"/>
      <c r="C10053" s="8"/>
      <c r="D10053" s="8"/>
      <c r="E10053" s="8"/>
      <c r="F10053" s="8"/>
      <c r="G10053" s="8"/>
      <c r="H10053" s="8"/>
      <c r="I10053" s="8"/>
    </row>
    <row r="10054" spans="1:9" ht="14.25" customHeight="1">
      <c r="A10054" s="7"/>
      <c r="B10054" s="8"/>
      <c r="C10054" s="8"/>
      <c r="D10054" s="8"/>
      <c r="E10054" s="8"/>
      <c r="F10054" s="8"/>
      <c r="G10054" s="8"/>
      <c r="H10054" s="8"/>
      <c r="I10054" s="8"/>
    </row>
    <row r="10055" spans="1:9" ht="14.25" customHeight="1">
      <c r="A10055" s="7"/>
      <c r="B10055" s="8"/>
      <c r="C10055" s="8"/>
      <c r="D10055" s="8"/>
      <c r="E10055" s="8"/>
      <c r="F10055" s="8"/>
      <c r="G10055" s="8"/>
      <c r="H10055" s="8"/>
      <c r="I10055" s="8"/>
    </row>
    <row r="10056" spans="1:9" ht="14.25" customHeight="1">
      <c r="A10056" s="7"/>
      <c r="B10056" s="8"/>
      <c r="C10056" s="8"/>
      <c r="D10056" s="8"/>
      <c r="E10056" s="8"/>
      <c r="F10056" s="8"/>
      <c r="G10056" s="8"/>
      <c r="H10056" s="8"/>
      <c r="I10056" s="8"/>
    </row>
    <row r="10057" spans="1:9" ht="14.25" customHeight="1">
      <c r="A10057" s="7"/>
      <c r="B10057" s="8"/>
      <c r="C10057" s="8"/>
      <c r="D10057" s="8"/>
      <c r="E10057" s="8"/>
      <c r="F10057" s="8"/>
      <c r="G10057" s="8"/>
      <c r="H10057" s="8"/>
      <c r="I10057" s="8"/>
    </row>
    <row r="10058" spans="1:9" ht="14.25" customHeight="1">
      <c r="A10058" s="7"/>
      <c r="B10058" s="8"/>
      <c r="C10058" s="8"/>
      <c r="D10058" s="8"/>
      <c r="E10058" s="8"/>
      <c r="F10058" s="8"/>
      <c r="G10058" s="8"/>
      <c r="H10058" s="8"/>
      <c r="I10058" s="8"/>
    </row>
    <row r="10059" spans="1:9" ht="14.25" customHeight="1">
      <c r="A10059" s="7"/>
      <c r="B10059" s="8"/>
      <c r="C10059" s="8"/>
      <c r="D10059" s="8"/>
      <c r="E10059" s="8"/>
      <c r="F10059" s="8"/>
      <c r="G10059" s="8"/>
      <c r="H10059" s="8"/>
      <c r="I10059" s="8"/>
    </row>
    <row r="10060" spans="1:9" ht="14.25" customHeight="1">
      <c r="A10060" s="7"/>
      <c r="B10060" s="8"/>
      <c r="C10060" s="8"/>
      <c r="D10060" s="8"/>
      <c r="E10060" s="8"/>
      <c r="F10060" s="8"/>
      <c r="G10060" s="8"/>
      <c r="H10060" s="8"/>
      <c r="I10060" s="8"/>
    </row>
    <row r="10061" spans="1:9" ht="14.25" customHeight="1">
      <c r="A10061" s="7"/>
      <c r="B10061" s="8"/>
      <c r="C10061" s="8"/>
      <c r="D10061" s="8"/>
      <c r="E10061" s="8"/>
      <c r="F10061" s="8"/>
      <c r="G10061" s="8"/>
      <c r="H10061" s="8"/>
      <c r="I10061" s="8"/>
    </row>
    <row r="10062" spans="1:9" ht="14.25" customHeight="1">
      <c r="A10062" s="7"/>
      <c r="B10062" s="8"/>
      <c r="C10062" s="8"/>
      <c r="D10062" s="8"/>
      <c r="E10062" s="8"/>
      <c r="F10062" s="8"/>
      <c r="G10062" s="8"/>
      <c r="H10062" s="8"/>
      <c r="I10062" s="8"/>
    </row>
    <row r="10063" spans="1:9" ht="14.25" customHeight="1">
      <c r="A10063" s="7"/>
      <c r="B10063" s="8"/>
      <c r="C10063" s="8"/>
      <c r="D10063" s="8"/>
      <c r="E10063" s="8"/>
      <c r="F10063" s="8"/>
      <c r="G10063" s="8"/>
      <c r="H10063" s="8"/>
      <c r="I10063" s="8"/>
    </row>
    <row r="10064" spans="1:9" ht="14.25" customHeight="1">
      <c r="A10064" s="7"/>
      <c r="B10064" s="8"/>
      <c r="C10064" s="8"/>
      <c r="D10064" s="8"/>
      <c r="E10064" s="8"/>
      <c r="F10064" s="8"/>
      <c r="G10064" s="8"/>
      <c r="H10064" s="8"/>
      <c r="I10064" s="8"/>
    </row>
    <row r="10065" spans="1:9" ht="14.25" customHeight="1">
      <c r="A10065" s="7"/>
      <c r="B10065" s="8"/>
      <c r="C10065" s="8"/>
      <c r="D10065" s="8"/>
      <c r="E10065" s="8"/>
      <c r="F10065" s="8"/>
      <c r="G10065" s="8"/>
      <c r="H10065" s="8"/>
      <c r="I10065" s="8"/>
    </row>
    <row r="10066" spans="1:9" ht="14.25" customHeight="1">
      <c r="A10066" s="7"/>
      <c r="B10066" s="8"/>
      <c r="C10066" s="8"/>
      <c r="D10066" s="8"/>
      <c r="E10066" s="8"/>
      <c r="F10066" s="8"/>
      <c r="G10066" s="8"/>
      <c r="H10066" s="8"/>
      <c r="I10066" s="8"/>
    </row>
    <row r="10067" spans="1:9" ht="14.25" customHeight="1">
      <c r="A10067" s="7"/>
      <c r="B10067" s="8"/>
      <c r="C10067" s="8"/>
      <c r="D10067" s="8"/>
      <c r="E10067" s="8"/>
      <c r="F10067" s="8"/>
      <c r="G10067" s="8"/>
      <c r="H10067" s="8"/>
      <c r="I10067" s="8"/>
    </row>
    <row r="10068" spans="1:9" ht="14.25" customHeight="1">
      <c r="A10068" s="7"/>
      <c r="B10068" s="8"/>
      <c r="C10068" s="8"/>
      <c r="D10068" s="8"/>
      <c r="E10068" s="8"/>
      <c r="F10068" s="8"/>
      <c r="G10068" s="8"/>
      <c r="H10068" s="8"/>
      <c r="I10068" s="8"/>
    </row>
    <row r="10069" spans="1:9" ht="14.25" customHeight="1">
      <c r="A10069" s="7"/>
      <c r="B10069" s="8"/>
      <c r="C10069" s="8"/>
      <c r="D10069" s="8"/>
      <c r="E10069" s="8"/>
      <c r="F10069" s="8"/>
      <c r="G10069" s="8"/>
      <c r="H10069" s="8"/>
      <c r="I10069" s="8"/>
    </row>
    <row r="10070" spans="1:9" ht="14.25" customHeight="1">
      <c r="A10070" s="7"/>
      <c r="B10070" s="8"/>
      <c r="C10070" s="8"/>
      <c r="D10070" s="8"/>
      <c r="E10070" s="8"/>
      <c r="F10070" s="8"/>
      <c r="G10070" s="8"/>
      <c r="H10070" s="8"/>
      <c r="I10070" s="8"/>
    </row>
    <row r="10071" spans="1:9" ht="14.25" customHeight="1">
      <c r="A10071" s="7"/>
      <c r="B10071" s="8"/>
      <c r="C10071" s="8"/>
      <c r="D10071" s="8"/>
      <c r="E10071" s="8"/>
      <c r="F10071" s="8"/>
      <c r="G10071" s="8"/>
      <c r="H10071" s="8"/>
      <c r="I10071" s="8"/>
    </row>
    <row r="10072" spans="1:9" ht="14.25" customHeight="1">
      <c r="A10072" s="7"/>
      <c r="B10072" s="8"/>
      <c r="C10072" s="8"/>
      <c r="D10072" s="8"/>
      <c r="E10072" s="8"/>
      <c r="F10072" s="8"/>
      <c r="G10072" s="8"/>
      <c r="H10072" s="8"/>
      <c r="I10072" s="8"/>
    </row>
    <row r="10073" spans="1:9" ht="14.25" customHeight="1">
      <c r="A10073" s="7"/>
      <c r="B10073" s="8"/>
      <c r="C10073" s="8"/>
      <c r="D10073" s="8"/>
      <c r="E10073" s="8"/>
      <c r="F10073" s="8"/>
      <c r="G10073" s="8"/>
      <c r="H10073" s="8"/>
      <c r="I10073" s="8"/>
    </row>
    <row r="10074" spans="1:9" ht="14.25" customHeight="1">
      <c r="A10074" s="7"/>
      <c r="B10074" s="8"/>
      <c r="C10074" s="8"/>
      <c r="D10074" s="8"/>
      <c r="E10074" s="8"/>
      <c r="F10074" s="8"/>
      <c r="G10074" s="8"/>
      <c r="H10074" s="8"/>
      <c r="I10074" s="8"/>
    </row>
    <row r="10075" spans="1:9" ht="14.25" customHeight="1">
      <c r="A10075" s="7"/>
      <c r="B10075" s="8"/>
      <c r="C10075" s="8"/>
      <c r="D10075" s="8"/>
      <c r="E10075" s="8"/>
      <c r="F10075" s="8"/>
      <c r="G10075" s="8"/>
      <c r="H10075" s="8"/>
      <c r="I10075" s="8"/>
    </row>
    <row r="10076" spans="1:9" ht="14.25" customHeight="1">
      <c r="A10076" s="7"/>
      <c r="B10076" s="8"/>
      <c r="C10076" s="8"/>
      <c r="D10076" s="8"/>
      <c r="E10076" s="8"/>
      <c r="F10076" s="8"/>
      <c r="G10076" s="8"/>
      <c r="H10076" s="8"/>
      <c r="I10076" s="8"/>
    </row>
    <row r="10077" spans="1:9" ht="14.25" customHeight="1">
      <c r="A10077" s="7"/>
      <c r="B10077" s="8"/>
      <c r="C10077" s="8"/>
      <c r="D10077" s="8"/>
      <c r="E10077" s="8"/>
      <c r="F10077" s="8"/>
      <c r="G10077" s="8"/>
      <c r="H10077" s="8"/>
      <c r="I10077" s="8"/>
    </row>
    <row r="10078" spans="1:9" ht="14.25" customHeight="1">
      <c r="A10078" s="7"/>
      <c r="B10078" s="8"/>
      <c r="C10078" s="8"/>
      <c r="D10078" s="8"/>
      <c r="E10078" s="8"/>
      <c r="F10078" s="8"/>
      <c r="G10078" s="8"/>
      <c r="H10078" s="8"/>
      <c r="I10078" s="8"/>
    </row>
    <row r="10079" spans="1:9" ht="14.25" customHeight="1">
      <c r="A10079" s="7"/>
      <c r="B10079" s="8"/>
      <c r="C10079" s="8"/>
      <c r="D10079" s="8"/>
      <c r="E10079" s="8"/>
      <c r="F10079" s="8"/>
      <c r="G10079" s="8"/>
      <c r="H10079" s="8"/>
      <c r="I10079" s="8"/>
    </row>
    <row r="10080" spans="1:9" ht="14.25" customHeight="1">
      <c r="A10080" s="7"/>
      <c r="B10080" s="8"/>
      <c r="C10080" s="8"/>
      <c r="D10080" s="8"/>
      <c r="E10080" s="8"/>
      <c r="F10080" s="8"/>
      <c r="G10080" s="8"/>
      <c r="H10080" s="8"/>
      <c r="I10080" s="8"/>
    </row>
    <row r="10081" spans="1:9" ht="14.25" customHeight="1">
      <c r="A10081" s="7"/>
      <c r="B10081" s="8"/>
      <c r="C10081" s="8"/>
      <c r="D10081" s="8"/>
      <c r="E10081" s="8"/>
      <c r="F10081" s="8"/>
      <c r="G10081" s="8"/>
      <c r="H10081" s="8"/>
      <c r="I10081" s="8"/>
    </row>
    <row r="10082" spans="1:9" ht="14.25" customHeight="1">
      <c r="A10082" s="7"/>
      <c r="B10082" s="8"/>
      <c r="C10082" s="8"/>
      <c r="D10082" s="8"/>
      <c r="E10082" s="8"/>
      <c r="F10082" s="8"/>
      <c r="G10082" s="8"/>
      <c r="H10082" s="8"/>
      <c r="I10082" s="8"/>
    </row>
    <row r="10083" spans="1:9" ht="14.25" customHeight="1">
      <c r="A10083" s="7"/>
      <c r="B10083" s="8"/>
      <c r="C10083" s="8"/>
      <c r="D10083" s="8"/>
      <c r="E10083" s="8"/>
      <c r="F10083" s="8"/>
      <c r="G10083" s="8"/>
      <c r="H10083" s="8"/>
      <c r="I10083" s="8"/>
    </row>
    <row r="10084" spans="1:9" ht="14.25" customHeight="1">
      <c r="A10084" s="7"/>
      <c r="B10084" s="8"/>
      <c r="C10084" s="8"/>
      <c r="D10084" s="8"/>
      <c r="E10084" s="8"/>
      <c r="F10084" s="8"/>
      <c r="G10084" s="8"/>
      <c r="H10084" s="8"/>
      <c r="I10084" s="8"/>
    </row>
    <row r="10085" spans="1:9" ht="14.25" customHeight="1">
      <c r="A10085" s="7"/>
      <c r="B10085" s="8"/>
      <c r="C10085" s="8"/>
      <c r="D10085" s="8"/>
      <c r="E10085" s="8"/>
      <c r="F10085" s="8"/>
      <c r="G10085" s="8"/>
      <c r="H10085" s="8"/>
      <c r="I10085" s="8"/>
    </row>
    <row r="10086" spans="1:9" ht="14.25" customHeight="1">
      <c r="A10086" s="7"/>
      <c r="B10086" s="8"/>
      <c r="C10086" s="8"/>
      <c r="D10086" s="8"/>
      <c r="E10086" s="8"/>
      <c r="F10086" s="8"/>
      <c r="G10086" s="8"/>
      <c r="H10086" s="8"/>
      <c r="I10086" s="8"/>
    </row>
    <row r="10087" spans="1:9" ht="14.25" customHeight="1">
      <c r="A10087" s="7"/>
      <c r="B10087" s="8"/>
      <c r="C10087" s="8"/>
      <c r="D10087" s="8"/>
      <c r="E10087" s="8"/>
      <c r="F10087" s="8"/>
      <c r="G10087" s="8"/>
      <c r="H10087" s="8"/>
      <c r="I10087" s="8"/>
    </row>
    <row r="10088" spans="1:9" ht="14.25" customHeight="1">
      <c r="A10088" s="7"/>
      <c r="B10088" s="8"/>
      <c r="C10088" s="8"/>
      <c r="D10088" s="8"/>
      <c r="E10088" s="8"/>
      <c r="F10088" s="8"/>
      <c r="G10088" s="8"/>
      <c r="H10088" s="8"/>
      <c r="I10088" s="8"/>
    </row>
    <row r="10089" spans="1:9" ht="14.25" customHeight="1">
      <c r="A10089" s="7"/>
      <c r="B10089" s="8"/>
      <c r="C10089" s="8"/>
      <c r="D10089" s="8"/>
      <c r="E10089" s="8"/>
      <c r="F10089" s="8"/>
      <c r="G10089" s="8"/>
      <c r="H10089" s="8"/>
      <c r="I10089" s="8"/>
    </row>
    <row r="10090" spans="1:9" ht="14.25" customHeight="1">
      <c r="A10090" s="7"/>
      <c r="B10090" s="8"/>
      <c r="C10090" s="8"/>
      <c r="D10090" s="8"/>
      <c r="E10090" s="8"/>
      <c r="F10090" s="8"/>
      <c r="G10090" s="8"/>
      <c r="H10090" s="8"/>
      <c r="I10090" s="8"/>
    </row>
    <row r="10091" spans="1:9" ht="14.25" customHeight="1">
      <c r="A10091" s="7"/>
      <c r="B10091" s="8"/>
      <c r="C10091" s="8"/>
      <c r="D10091" s="8"/>
      <c r="E10091" s="8"/>
      <c r="F10091" s="8"/>
      <c r="G10091" s="8"/>
      <c r="H10091" s="8"/>
      <c r="I10091" s="8"/>
    </row>
    <row r="10092" spans="1:9" ht="14.25" customHeight="1">
      <c r="A10092" s="7"/>
      <c r="B10092" s="8"/>
      <c r="C10092" s="8"/>
      <c r="D10092" s="8"/>
      <c r="E10092" s="8"/>
      <c r="F10092" s="8"/>
      <c r="G10092" s="8"/>
      <c r="H10092" s="8"/>
      <c r="I10092" s="8"/>
    </row>
    <row r="10093" spans="1:9" ht="14.25" customHeight="1">
      <c r="A10093" s="7"/>
      <c r="B10093" s="8"/>
      <c r="C10093" s="8"/>
      <c r="D10093" s="8"/>
      <c r="E10093" s="8"/>
      <c r="F10093" s="8"/>
      <c r="G10093" s="8"/>
      <c r="H10093" s="8"/>
      <c r="I10093" s="8"/>
    </row>
    <row r="10094" spans="1:9" ht="14.25" customHeight="1">
      <c r="A10094" s="7"/>
      <c r="B10094" s="8"/>
      <c r="C10094" s="8"/>
      <c r="D10094" s="8"/>
      <c r="E10094" s="8"/>
      <c r="F10094" s="8"/>
      <c r="G10094" s="8"/>
      <c r="H10094" s="8"/>
      <c r="I10094" s="8"/>
    </row>
    <row r="10095" spans="1:9" ht="14.25" customHeight="1">
      <c r="A10095" s="7"/>
      <c r="B10095" s="8"/>
      <c r="C10095" s="8"/>
      <c r="D10095" s="8"/>
      <c r="E10095" s="8"/>
      <c r="F10095" s="8"/>
      <c r="G10095" s="8"/>
      <c r="H10095" s="8"/>
      <c r="I10095" s="8"/>
    </row>
    <row r="10096" spans="1:9" ht="14.25" customHeight="1">
      <c r="A10096" s="7"/>
      <c r="B10096" s="8"/>
      <c r="C10096" s="8"/>
      <c r="D10096" s="8"/>
      <c r="E10096" s="8"/>
      <c r="F10096" s="8"/>
      <c r="G10096" s="8"/>
      <c r="H10096" s="8"/>
      <c r="I10096" s="8"/>
    </row>
    <row r="10097" spans="1:9" ht="14.25" customHeight="1">
      <c r="A10097" s="7"/>
      <c r="B10097" s="8"/>
      <c r="C10097" s="8"/>
      <c r="D10097" s="8"/>
      <c r="E10097" s="8"/>
      <c r="F10097" s="8"/>
      <c r="G10097" s="8"/>
      <c r="H10097" s="8"/>
      <c r="I10097" s="8"/>
    </row>
    <row r="10098" spans="1:9" ht="14.25" customHeight="1">
      <c r="A10098" s="7"/>
      <c r="B10098" s="8"/>
      <c r="C10098" s="8"/>
      <c r="D10098" s="8"/>
      <c r="E10098" s="8"/>
      <c r="F10098" s="8"/>
      <c r="G10098" s="8"/>
      <c r="H10098" s="8"/>
      <c r="I10098" s="8"/>
    </row>
    <row r="10099" spans="1:9" ht="14.25" customHeight="1">
      <c r="A10099" s="7"/>
      <c r="B10099" s="8"/>
      <c r="C10099" s="8"/>
      <c r="D10099" s="8"/>
      <c r="E10099" s="8"/>
      <c r="F10099" s="8"/>
      <c r="G10099" s="8"/>
      <c r="H10099" s="8"/>
      <c r="I10099" s="8"/>
    </row>
    <row r="10100" spans="1:9" ht="14.25" customHeight="1">
      <c r="A10100" s="7"/>
      <c r="B10100" s="8"/>
      <c r="C10100" s="8"/>
      <c r="D10100" s="8"/>
      <c r="E10100" s="8"/>
      <c r="F10100" s="8"/>
      <c r="G10100" s="8"/>
      <c r="H10100" s="8"/>
      <c r="I10100" s="8"/>
    </row>
    <row r="10101" spans="1:9" ht="14.25" customHeight="1">
      <c r="A10101" s="7"/>
      <c r="B10101" s="8"/>
      <c r="C10101" s="8"/>
      <c r="D10101" s="8"/>
      <c r="E10101" s="8"/>
      <c r="F10101" s="8"/>
      <c r="G10101" s="8"/>
      <c r="H10101" s="8"/>
      <c r="I10101" s="8"/>
    </row>
    <row r="10102" spans="1:9" ht="14.25" customHeight="1">
      <c r="A10102" s="7"/>
      <c r="B10102" s="8"/>
      <c r="C10102" s="8"/>
      <c r="D10102" s="8"/>
      <c r="E10102" s="8"/>
      <c r="F10102" s="8"/>
      <c r="G10102" s="8"/>
      <c r="H10102" s="8"/>
      <c r="I10102" s="8"/>
    </row>
    <row r="10103" spans="1:9" ht="14.25" customHeight="1">
      <c r="A10103" s="7"/>
      <c r="B10103" s="8"/>
      <c r="C10103" s="8"/>
      <c r="D10103" s="8"/>
      <c r="E10103" s="8"/>
      <c r="F10103" s="8"/>
      <c r="G10103" s="8"/>
      <c r="H10103" s="8"/>
      <c r="I10103" s="8"/>
    </row>
    <row r="10104" spans="1:9" ht="14.25" customHeight="1">
      <c r="A10104" s="7"/>
      <c r="B10104" s="8"/>
      <c r="C10104" s="8"/>
      <c r="D10104" s="8"/>
      <c r="E10104" s="8"/>
      <c r="F10104" s="8"/>
      <c r="G10104" s="8"/>
      <c r="H10104" s="8"/>
      <c r="I10104" s="8"/>
    </row>
    <row r="10105" spans="1:9" ht="14.25" customHeight="1">
      <c r="A10105" s="7"/>
      <c r="B10105" s="8"/>
      <c r="C10105" s="8"/>
      <c r="D10105" s="8"/>
      <c r="E10105" s="8"/>
      <c r="F10105" s="8"/>
      <c r="G10105" s="8"/>
      <c r="H10105" s="8"/>
      <c r="I10105" s="8"/>
    </row>
    <row r="10106" spans="1:9" ht="14.25" customHeight="1">
      <c r="A10106" s="7"/>
      <c r="B10106" s="8"/>
      <c r="C10106" s="8"/>
      <c r="D10106" s="8"/>
      <c r="E10106" s="8"/>
      <c r="F10106" s="8"/>
      <c r="G10106" s="8"/>
      <c r="H10106" s="8"/>
      <c r="I10106" s="8"/>
    </row>
    <row r="10107" spans="1:9" ht="14.25" customHeight="1">
      <c r="A10107" s="7"/>
      <c r="B10107" s="8"/>
      <c r="C10107" s="8"/>
      <c r="D10107" s="8"/>
      <c r="E10107" s="8"/>
      <c r="F10107" s="8"/>
      <c r="G10107" s="8"/>
      <c r="H10107" s="8"/>
      <c r="I10107" s="8"/>
    </row>
    <row r="10108" spans="1:9" ht="14.25" customHeight="1">
      <c r="A10108" s="7"/>
      <c r="B10108" s="8"/>
      <c r="C10108" s="8"/>
      <c r="D10108" s="8"/>
      <c r="E10108" s="8"/>
      <c r="F10108" s="8"/>
      <c r="G10108" s="8"/>
      <c r="H10108" s="8"/>
      <c r="I10108" s="8"/>
    </row>
    <row r="10109" spans="1:9" ht="14.25" customHeight="1">
      <c r="A10109" s="7"/>
      <c r="B10109" s="8"/>
      <c r="C10109" s="8"/>
      <c r="D10109" s="8"/>
      <c r="E10109" s="8"/>
      <c r="F10109" s="8"/>
      <c r="G10109" s="8"/>
      <c r="H10109" s="8"/>
      <c r="I10109" s="8"/>
    </row>
    <row r="10110" spans="1:9" ht="14.25" customHeight="1">
      <c r="A10110" s="7"/>
      <c r="B10110" s="8"/>
      <c r="C10110" s="8"/>
      <c r="D10110" s="8"/>
      <c r="E10110" s="8"/>
      <c r="F10110" s="8"/>
      <c r="G10110" s="8"/>
      <c r="H10110" s="8"/>
      <c r="I10110" s="8"/>
    </row>
    <row r="10111" spans="1:9" ht="14.25" customHeight="1">
      <c r="A10111" s="7"/>
      <c r="B10111" s="8"/>
      <c r="C10111" s="8"/>
      <c r="D10111" s="8"/>
      <c r="E10111" s="8"/>
      <c r="F10111" s="8"/>
      <c r="G10111" s="8"/>
      <c r="H10111" s="8"/>
      <c r="I10111" s="8"/>
    </row>
    <row r="10112" spans="1:9" ht="14.25" customHeight="1">
      <c r="A10112" s="7"/>
      <c r="B10112" s="8"/>
      <c r="C10112" s="8"/>
      <c r="D10112" s="8"/>
      <c r="E10112" s="8"/>
      <c r="F10112" s="8"/>
      <c r="G10112" s="8"/>
      <c r="H10112" s="8"/>
      <c r="I10112" s="8"/>
    </row>
    <row r="10113" spans="1:9" ht="14.25" customHeight="1">
      <c r="A10113" s="7"/>
      <c r="B10113" s="8"/>
      <c r="C10113" s="8"/>
      <c r="D10113" s="8"/>
      <c r="E10113" s="8"/>
      <c r="F10113" s="8"/>
      <c r="G10113" s="8"/>
      <c r="H10113" s="8"/>
      <c r="I10113" s="8"/>
    </row>
    <row r="10114" spans="1:9" ht="14.25" customHeight="1">
      <c r="A10114" s="7"/>
      <c r="B10114" s="8"/>
      <c r="C10114" s="8"/>
      <c r="D10114" s="8"/>
      <c r="E10114" s="8"/>
      <c r="F10114" s="8"/>
      <c r="G10114" s="8"/>
      <c r="H10114" s="8"/>
      <c r="I10114" s="8"/>
    </row>
    <row r="10115" spans="1:9" ht="14.25" customHeight="1">
      <c r="A10115" s="7"/>
      <c r="B10115" s="8"/>
      <c r="C10115" s="8"/>
      <c r="D10115" s="8"/>
      <c r="E10115" s="8"/>
      <c r="F10115" s="8"/>
      <c r="G10115" s="8"/>
      <c r="H10115" s="8"/>
      <c r="I10115" s="8"/>
    </row>
    <row r="10116" spans="1:9" ht="14.25" customHeight="1">
      <c r="A10116" s="7"/>
      <c r="B10116" s="8"/>
      <c r="C10116" s="8"/>
      <c r="D10116" s="8"/>
      <c r="E10116" s="8"/>
      <c r="F10116" s="8"/>
      <c r="G10116" s="8"/>
      <c r="H10116" s="8"/>
      <c r="I10116" s="8"/>
    </row>
    <row r="10117" spans="1:9" ht="14.25" customHeight="1">
      <c r="A10117" s="7"/>
      <c r="B10117" s="8"/>
      <c r="C10117" s="8"/>
      <c r="D10117" s="8"/>
      <c r="E10117" s="8"/>
      <c r="F10117" s="8"/>
      <c r="G10117" s="8"/>
      <c r="H10117" s="8"/>
      <c r="I10117" s="8"/>
    </row>
    <row r="10118" spans="1:9" ht="14.25" customHeight="1">
      <c r="A10118" s="7"/>
      <c r="B10118" s="8"/>
      <c r="C10118" s="8"/>
      <c r="D10118" s="8"/>
      <c r="E10118" s="8"/>
      <c r="F10118" s="8"/>
      <c r="G10118" s="8"/>
      <c r="H10118" s="8"/>
      <c r="I10118" s="8"/>
    </row>
    <row r="10119" spans="1:9" ht="14.25" customHeight="1">
      <c r="A10119" s="7"/>
      <c r="B10119" s="8"/>
      <c r="C10119" s="8"/>
      <c r="D10119" s="8"/>
      <c r="E10119" s="8"/>
      <c r="F10119" s="8"/>
      <c r="G10119" s="8"/>
      <c r="H10119" s="8"/>
      <c r="I10119" s="8"/>
    </row>
    <row r="10120" spans="1:9" ht="14.25" customHeight="1">
      <c r="A10120" s="7"/>
      <c r="B10120" s="8"/>
      <c r="C10120" s="8"/>
      <c r="D10120" s="8"/>
      <c r="E10120" s="8"/>
      <c r="F10120" s="8"/>
      <c r="G10120" s="8"/>
      <c r="H10120" s="8"/>
      <c r="I10120" s="8"/>
    </row>
    <row r="10121" spans="1:9" ht="14.25" customHeight="1">
      <c r="A10121" s="7"/>
      <c r="B10121" s="8"/>
      <c r="C10121" s="8"/>
      <c r="D10121" s="8"/>
      <c r="E10121" s="8"/>
      <c r="F10121" s="8"/>
      <c r="G10121" s="8"/>
      <c r="H10121" s="8"/>
      <c r="I10121" s="8"/>
    </row>
    <row r="10122" spans="1:9" ht="14.25" customHeight="1">
      <c r="A10122" s="7"/>
      <c r="B10122" s="8"/>
      <c r="C10122" s="8"/>
      <c r="D10122" s="8"/>
      <c r="E10122" s="8"/>
      <c r="F10122" s="8"/>
      <c r="G10122" s="8"/>
      <c r="H10122" s="8"/>
      <c r="I10122" s="8"/>
    </row>
    <row r="10123" spans="1:9" ht="14.25" customHeight="1">
      <c r="A10123" s="7"/>
      <c r="B10123" s="8"/>
      <c r="C10123" s="8"/>
      <c r="D10123" s="8"/>
      <c r="E10123" s="8"/>
      <c r="F10123" s="8"/>
      <c r="G10123" s="8"/>
      <c r="H10123" s="8"/>
      <c r="I10123" s="8"/>
    </row>
    <row r="10124" spans="1:9" ht="14.25" customHeight="1">
      <c r="A10124" s="7"/>
      <c r="B10124" s="8"/>
      <c r="C10124" s="8"/>
      <c r="D10124" s="8"/>
      <c r="E10124" s="8"/>
      <c r="F10124" s="8"/>
      <c r="G10124" s="8"/>
      <c r="H10124" s="8"/>
      <c r="I10124" s="8"/>
    </row>
    <row r="10125" spans="1:9" ht="14.25" customHeight="1">
      <c r="A10125" s="7"/>
      <c r="B10125" s="8"/>
      <c r="C10125" s="8"/>
      <c r="D10125" s="8"/>
      <c r="E10125" s="8"/>
      <c r="F10125" s="8"/>
      <c r="G10125" s="8"/>
      <c r="H10125" s="8"/>
      <c r="I10125" s="8"/>
    </row>
    <row r="10126" spans="1:9" ht="14.25" customHeight="1">
      <c r="A10126" s="7"/>
      <c r="B10126" s="8"/>
      <c r="C10126" s="8"/>
      <c r="D10126" s="8"/>
      <c r="E10126" s="8"/>
      <c r="F10126" s="8"/>
      <c r="G10126" s="8"/>
      <c r="H10126" s="8"/>
      <c r="I10126" s="8"/>
    </row>
    <row r="10127" spans="1:9" ht="14.25" customHeight="1">
      <c r="A10127" s="7"/>
      <c r="B10127" s="8"/>
      <c r="C10127" s="8"/>
      <c r="D10127" s="8"/>
      <c r="E10127" s="8"/>
      <c r="F10127" s="8"/>
      <c r="G10127" s="8"/>
      <c r="H10127" s="8"/>
      <c r="I10127" s="8"/>
    </row>
    <row r="10128" spans="1:9" ht="14.25" customHeight="1">
      <c r="A10128" s="7"/>
      <c r="B10128" s="8"/>
      <c r="C10128" s="8"/>
      <c r="D10128" s="8"/>
      <c r="E10128" s="8"/>
      <c r="F10128" s="8"/>
      <c r="G10128" s="8"/>
      <c r="H10128" s="8"/>
      <c r="I10128" s="8"/>
    </row>
    <row r="10129" spans="1:9" ht="14.25" customHeight="1">
      <c r="A10129" s="7"/>
      <c r="B10129" s="8"/>
      <c r="C10129" s="8"/>
      <c r="D10129" s="8"/>
      <c r="E10129" s="8"/>
      <c r="F10129" s="8"/>
      <c r="G10129" s="8"/>
      <c r="H10129" s="8"/>
      <c r="I10129" s="8"/>
    </row>
    <row r="10130" spans="1:9" ht="14.25" customHeight="1">
      <c r="A10130" s="7"/>
      <c r="B10130" s="8"/>
      <c r="C10130" s="8"/>
      <c r="D10130" s="8"/>
      <c r="E10130" s="8"/>
      <c r="F10130" s="8"/>
      <c r="G10130" s="8"/>
      <c r="H10130" s="8"/>
      <c r="I10130" s="8"/>
    </row>
    <row r="10131" spans="1:9" ht="14.25" customHeight="1">
      <c r="A10131" s="7"/>
      <c r="B10131" s="8"/>
      <c r="C10131" s="8"/>
      <c r="D10131" s="8"/>
      <c r="E10131" s="8"/>
      <c r="F10131" s="8"/>
      <c r="G10131" s="8"/>
      <c r="H10131" s="8"/>
      <c r="I10131" s="8"/>
    </row>
    <row r="10132" spans="1:9" ht="14.25" customHeight="1">
      <c r="A10132" s="7"/>
      <c r="B10132" s="8"/>
      <c r="C10132" s="8"/>
      <c r="D10132" s="8"/>
      <c r="E10132" s="8"/>
      <c r="F10132" s="8"/>
      <c r="G10132" s="8"/>
      <c r="H10132" s="8"/>
      <c r="I10132" s="8"/>
    </row>
    <row r="10133" spans="1:9" ht="14.25" customHeight="1">
      <c r="A10133" s="7"/>
      <c r="B10133" s="8"/>
      <c r="C10133" s="8"/>
      <c r="D10133" s="8"/>
      <c r="E10133" s="8"/>
      <c r="F10133" s="8"/>
      <c r="G10133" s="8"/>
      <c r="H10133" s="8"/>
      <c r="I10133" s="8"/>
    </row>
    <row r="10134" spans="1:9" ht="14.25" customHeight="1">
      <c r="A10134" s="7"/>
      <c r="B10134" s="8"/>
      <c r="C10134" s="8"/>
      <c r="D10134" s="8"/>
      <c r="E10134" s="8"/>
      <c r="F10134" s="8"/>
      <c r="G10134" s="8"/>
      <c r="H10134" s="8"/>
      <c r="I10134" s="8"/>
    </row>
    <row r="10135" spans="1:9" ht="14.25" customHeight="1">
      <c r="A10135" s="7"/>
      <c r="B10135" s="8"/>
      <c r="C10135" s="8"/>
      <c r="D10135" s="8"/>
      <c r="E10135" s="8"/>
      <c r="F10135" s="8"/>
      <c r="G10135" s="8"/>
      <c r="H10135" s="8"/>
      <c r="I10135" s="8"/>
    </row>
    <row r="10136" spans="1:9" ht="14.25" customHeight="1">
      <c r="A10136" s="7"/>
      <c r="B10136" s="8"/>
      <c r="C10136" s="8"/>
      <c r="D10136" s="8"/>
      <c r="E10136" s="8"/>
      <c r="F10136" s="8"/>
      <c r="G10136" s="8"/>
      <c r="H10136" s="8"/>
      <c r="I10136" s="8"/>
    </row>
    <row r="10137" spans="1:9" ht="14.25" customHeight="1">
      <c r="A10137" s="7"/>
      <c r="B10137" s="8"/>
      <c r="C10137" s="8"/>
      <c r="D10137" s="8"/>
      <c r="E10137" s="8"/>
      <c r="F10137" s="8"/>
      <c r="G10137" s="8"/>
      <c r="H10137" s="8"/>
      <c r="I10137" s="8"/>
    </row>
    <row r="10138" spans="1:9" ht="14.25" customHeight="1">
      <c r="A10138" s="7"/>
      <c r="B10138" s="8"/>
      <c r="C10138" s="8"/>
      <c r="D10138" s="8"/>
      <c r="E10138" s="8"/>
      <c r="F10138" s="8"/>
      <c r="G10138" s="8"/>
      <c r="H10138" s="8"/>
      <c r="I10138" s="8"/>
    </row>
    <row r="10139" spans="1:9" ht="14.25" customHeight="1">
      <c r="A10139" s="7"/>
      <c r="B10139" s="8"/>
      <c r="C10139" s="8"/>
      <c r="D10139" s="8"/>
      <c r="E10139" s="8"/>
      <c r="F10139" s="8"/>
      <c r="G10139" s="8"/>
      <c r="H10139" s="8"/>
      <c r="I10139" s="8"/>
    </row>
    <row r="10140" spans="1:9" ht="14.25" customHeight="1">
      <c r="A10140" s="7"/>
      <c r="B10140" s="8"/>
      <c r="C10140" s="8"/>
      <c r="D10140" s="8"/>
      <c r="E10140" s="8"/>
      <c r="F10140" s="8"/>
      <c r="G10140" s="8"/>
      <c r="H10140" s="8"/>
      <c r="I10140" s="8"/>
    </row>
    <row r="10141" spans="1:9" ht="14.25" customHeight="1">
      <c r="A10141" s="7"/>
      <c r="B10141" s="8"/>
      <c r="C10141" s="8"/>
      <c r="D10141" s="8"/>
      <c r="E10141" s="8"/>
      <c r="F10141" s="8"/>
      <c r="G10141" s="8"/>
      <c r="H10141" s="8"/>
      <c r="I10141" s="8"/>
    </row>
    <row r="10142" spans="1:9" ht="14.25" customHeight="1">
      <c r="A10142" s="7"/>
      <c r="B10142" s="8"/>
      <c r="C10142" s="8"/>
      <c r="D10142" s="8"/>
      <c r="E10142" s="8"/>
      <c r="F10142" s="8"/>
      <c r="G10142" s="8"/>
      <c r="H10142" s="8"/>
      <c r="I10142" s="8"/>
    </row>
    <row r="10143" spans="1:9" ht="14.25" customHeight="1">
      <c r="A10143" s="7"/>
      <c r="B10143" s="8"/>
      <c r="C10143" s="8"/>
      <c r="D10143" s="8"/>
      <c r="E10143" s="8"/>
      <c r="F10143" s="8"/>
      <c r="G10143" s="8"/>
      <c r="H10143" s="8"/>
      <c r="I10143" s="8"/>
    </row>
    <row r="10144" spans="1:9" ht="14.25" customHeight="1">
      <c r="A10144" s="7"/>
      <c r="B10144" s="8"/>
      <c r="C10144" s="8"/>
      <c r="D10144" s="8"/>
      <c r="E10144" s="8"/>
      <c r="F10144" s="8"/>
      <c r="G10144" s="8"/>
      <c r="H10144" s="8"/>
      <c r="I10144" s="8"/>
    </row>
    <row r="10145" spans="1:9" ht="14.25" customHeight="1">
      <c r="A10145" s="7"/>
      <c r="B10145" s="8"/>
      <c r="C10145" s="8"/>
      <c r="D10145" s="8"/>
      <c r="E10145" s="8"/>
      <c r="F10145" s="8"/>
      <c r="G10145" s="8"/>
      <c r="H10145" s="8"/>
      <c r="I10145" s="8"/>
    </row>
    <row r="10146" spans="1:9" ht="14.25" customHeight="1">
      <c r="A10146" s="7"/>
      <c r="B10146" s="8"/>
      <c r="C10146" s="8"/>
      <c r="D10146" s="8"/>
      <c r="E10146" s="8"/>
      <c r="F10146" s="8"/>
      <c r="G10146" s="8"/>
      <c r="H10146" s="8"/>
      <c r="I10146" s="8"/>
    </row>
    <row r="10147" spans="1:9" ht="14.25" customHeight="1">
      <c r="A10147" s="7"/>
      <c r="B10147" s="8"/>
      <c r="C10147" s="8"/>
      <c r="D10147" s="8"/>
      <c r="E10147" s="8"/>
      <c r="F10147" s="8"/>
      <c r="G10147" s="8"/>
      <c r="H10147" s="8"/>
      <c r="I10147" s="8"/>
    </row>
    <row r="10148" spans="1:9" ht="14.25" customHeight="1">
      <c r="A10148" s="7"/>
      <c r="B10148" s="8"/>
      <c r="C10148" s="8"/>
      <c r="D10148" s="8"/>
      <c r="E10148" s="8"/>
      <c r="F10148" s="8"/>
      <c r="G10148" s="8"/>
      <c r="H10148" s="8"/>
      <c r="I10148" s="8"/>
    </row>
    <row r="10149" spans="1:9" ht="14.25" customHeight="1">
      <c r="A10149" s="7"/>
      <c r="B10149" s="8"/>
      <c r="C10149" s="8"/>
      <c r="D10149" s="8"/>
      <c r="E10149" s="8"/>
      <c r="F10149" s="8"/>
      <c r="G10149" s="8"/>
      <c r="H10149" s="8"/>
      <c r="I10149" s="8"/>
    </row>
    <row r="10150" spans="1:9" ht="14.25" customHeight="1">
      <c r="A10150" s="7"/>
      <c r="B10150" s="8"/>
      <c r="C10150" s="8"/>
      <c r="D10150" s="8"/>
      <c r="E10150" s="8"/>
      <c r="F10150" s="8"/>
      <c r="G10150" s="8"/>
      <c r="H10150" s="8"/>
      <c r="I10150" s="8"/>
    </row>
    <row r="10151" spans="1:9" ht="14.25" customHeight="1">
      <c r="A10151" s="7"/>
      <c r="B10151" s="8"/>
      <c r="C10151" s="8"/>
      <c r="D10151" s="8"/>
      <c r="E10151" s="8"/>
      <c r="F10151" s="8"/>
      <c r="G10151" s="8"/>
      <c r="H10151" s="8"/>
      <c r="I10151" s="8"/>
    </row>
    <row r="10152" spans="1:9" ht="14.25" customHeight="1">
      <c r="A10152" s="7"/>
      <c r="B10152" s="8"/>
      <c r="C10152" s="8"/>
      <c r="D10152" s="8"/>
      <c r="E10152" s="8"/>
      <c r="F10152" s="8"/>
      <c r="G10152" s="8"/>
      <c r="H10152" s="8"/>
      <c r="I10152" s="8"/>
    </row>
    <row r="10153" spans="1:9" ht="14.25" customHeight="1">
      <c r="A10153" s="7"/>
      <c r="B10153" s="8"/>
      <c r="C10153" s="8"/>
      <c r="D10153" s="8"/>
      <c r="E10153" s="8"/>
      <c r="F10153" s="8"/>
      <c r="G10153" s="8"/>
      <c r="H10153" s="8"/>
      <c r="I10153" s="8"/>
    </row>
    <row r="10154" spans="1:9" ht="14.25" customHeight="1">
      <c r="A10154" s="7"/>
      <c r="B10154" s="8"/>
      <c r="C10154" s="8"/>
      <c r="D10154" s="8"/>
      <c r="E10154" s="8"/>
      <c r="F10154" s="8"/>
      <c r="G10154" s="8"/>
      <c r="H10154" s="8"/>
      <c r="I10154" s="8"/>
    </row>
    <row r="10155" spans="1:9" ht="14.25" customHeight="1">
      <c r="A10155" s="7"/>
      <c r="B10155" s="8"/>
      <c r="C10155" s="8"/>
      <c r="D10155" s="8"/>
      <c r="E10155" s="8"/>
      <c r="F10155" s="8"/>
      <c r="G10155" s="8"/>
      <c r="H10155" s="8"/>
      <c r="I10155" s="8"/>
    </row>
    <row r="10156" spans="1:9" ht="14.25" customHeight="1">
      <c r="A10156" s="7"/>
      <c r="B10156" s="8"/>
      <c r="C10156" s="8"/>
      <c r="D10156" s="8"/>
      <c r="E10156" s="8"/>
      <c r="F10156" s="8"/>
      <c r="G10156" s="8"/>
      <c r="H10156" s="8"/>
      <c r="I10156" s="8"/>
    </row>
    <row r="10157" spans="1:9" ht="14.25" customHeight="1">
      <c r="A10157" s="7"/>
      <c r="B10157" s="8"/>
      <c r="C10157" s="8"/>
      <c r="D10157" s="8"/>
      <c r="E10157" s="8"/>
      <c r="F10157" s="8"/>
      <c r="G10157" s="8"/>
      <c r="H10157" s="8"/>
      <c r="I10157" s="8"/>
    </row>
    <row r="10158" spans="1:9" ht="14.25" customHeight="1">
      <c r="A10158" s="7"/>
      <c r="B10158" s="8"/>
      <c r="C10158" s="8"/>
      <c r="D10158" s="8"/>
      <c r="E10158" s="8"/>
      <c r="F10158" s="8"/>
      <c r="G10158" s="8"/>
      <c r="H10158" s="8"/>
      <c r="I10158" s="8"/>
    </row>
    <row r="10159" spans="1:9" ht="14.25" customHeight="1">
      <c r="A10159" s="7"/>
      <c r="B10159" s="8"/>
      <c r="C10159" s="8"/>
      <c r="D10159" s="8"/>
      <c r="E10159" s="8"/>
      <c r="F10159" s="8"/>
      <c r="G10159" s="8"/>
      <c r="H10159" s="8"/>
      <c r="I10159" s="8"/>
    </row>
    <row r="10160" spans="1:9" ht="14.25" customHeight="1">
      <c r="A10160" s="7"/>
      <c r="B10160" s="8"/>
      <c r="C10160" s="8"/>
      <c r="D10160" s="8"/>
      <c r="E10160" s="8"/>
      <c r="F10160" s="8"/>
      <c r="G10160" s="8"/>
      <c r="H10160" s="8"/>
      <c r="I10160" s="8"/>
    </row>
    <row r="10161" spans="1:9" ht="14.25" customHeight="1">
      <c r="A10161" s="7"/>
      <c r="B10161" s="8"/>
      <c r="C10161" s="8"/>
      <c r="D10161" s="8"/>
      <c r="E10161" s="8"/>
      <c r="F10161" s="8"/>
      <c r="G10161" s="8"/>
      <c r="H10161" s="8"/>
      <c r="I10161" s="8"/>
    </row>
    <row r="10162" spans="1:9" ht="14.25" customHeight="1">
      <c r="A10162" s="7"/>
      <c r="B10162" s="8"/>
      <c r="C10162" s="8"/>
      <c r="D10162" s="8"/>
      <c r="E10162" s="8"/>
      <c r="F10162" s="8"/>
      <c r="G10162" s="8"/>
      <c r="H10162" s="8"/>
      <c r="I10162" s="8"/>
    </row>
    <row r="10163" spans="1:9" ht="14.25" customHeight="1">
      <c r="A10163" s="7"/>
      <c r="B10163" s="8"/>
      <c r="C10163" s="8"/>
      <c r="D10163" s="8"/>
      <c r="E10163" s="8"/>
      <c r="F10163" s="8"/>
      <c r="G10163" s="8"/>
      <c r="H10163" s="8"/>
      <c r="I10163" s="8"/>
    </row>
    <row r="10164" spans="1:9" ht="14.25" customHeight="1">
      <c r="A10164" s="7"/>
      <c r="B10164" s="8"/>
      <c r="C10164" s="8"/>
      <c r="D10164" s="8"/>
      <c r="E10164" s="8"/>
      <c r="F10164" s="8"/>
      <c r="G10164" s="8"/>
      <c r="H10164" s="8"/>
      <c r="I10164" s="8"/>
    </row>
    <row r="10165" spans="1:9" ht="14.25" customHeight="1">
      <c r="A10165" s="7"/>
      <c r="B10165" s="8"/>
      <c r="C10165" s="8"/>
      <c r="D10165" s="8"/>
      <c r="E10165" s="8"/>
      <c r="F10165" s="8"/>
      <c r="G10165" s="8"/>
      <c r="H10165" s="8"/>
      <c r="I10165" s="8"/>
    </row>
    <row r="10166" spans="1:9" ht="14.25" customHeight="1">
      <c r="A10166" s="7"/>
      <c r="B10166" s="8"/>
      <c r="C10166" s="8"/>
      <c r="D10166" s="8"/>
      <c r="E10166" s="8"/>
      <c r="F10166" s="8"/>
      <c r="G10166" s="8"/>
      <c r="H10166" s="8"/>
      <c r="I10166" s="8"/>
    </row>
    <row r="10167" spans="1:9" ht="14.25" customHeight="1">
      <c r="A10167" s="7"/>
      <c r="B10167" s="8"/>
      <c r="C10167" s="8"/>
      <c r="D10167" s="8"/>
      <c r="E10167" s="8"/>
      <c r="F10167" s="8"/>
      <c r="G10167" s="8"/>
      <c r="H10167" s="8"/>
      <c r="I10167" s="8"/>
    </row>
    <row r="10168" spans="1:9" ht="14.25" customHeight="1">
      <c r="A10168" s="7"/>
      <c r="B10168" s="8"/>
      <c r="C10168" s="8"/>
      <c r="D10168" s="8"/>
      <c r="E10168" s="8"/>
      <c r="F10168" s="8"/>
      <c r="G10168" s="8"/>
      <c r="H10168" s="8"/>
      <c r="I10168" s="8"/>
    </row>
    <row r="10169" spans="1:9" ht="14.25" customHeight="1">
      <c r="A10169" s="7"/>
      <c r="B10169" s="8"/>
      <c r="C10169" s="8"/>
      <c r="D10169" s="8"/>
      <c r="E10169" s="8"/>
      <c r="F10169" s="8"/>
      <c r="G10169" s="8"/>
      <c r="H10169" s="8"/>
      <c r="I10169" s="8"/>
    </row>
    <row r="10170" spans="1:9" ht="14.25" customHeight="1">
      <c r="A10170" s="7"/>
      <c r="B10170" s="8"/>
      <c r="C10170" s="8"/>
      <c r="D10170" s="8"/>
      <c r="E10170" s="8"/>
      <c r="F10170" s="8"/>
      <c r="G10170" s="8"/>
      <c r="H10170" s="8"/>
      <c r="I10170" s="8"/>
    </row>
    <row r="10171" spans="1:9" ht="14.25" customHeight="1">
      <c r="A10171" s="7"/>
      <c r="B10171" s="8"/>
      <c r="C10171" s="8"/>
      <c r="D10171" s="8"/>
      <c r="E10171" s="8"/>
      <c r="F10171" s="8"/>
      <c r="G10171" s="8"/>
      <c r="H10171" s="8"/>
      <c r="I10171" s="8"/>
    </row>
    <row r="10172" spans="1:9" ht="14.25" customHeight="1">
      <c r="A10172" s="7"/>
      <c r="B10172" s="8"/>
      <c r="C10172" s="8"/>
      <c r="D10172" s="8"/>
      <c r="E10172" s="8"/>
      <c r="F10172" s="8"/>
      <c r="G10172" s="8"/>
      <c r="H10172" s="8"/>
      <c r="I10172" s="8"/>
    </row>
    <row r="10173" spans="1:9" ht="14.25" customHeight="1">
      <c r="A10173" s="7"/>
      <c r="B10173" s="8"/>
      <c r="C10173" s="8"/>
      <c r="D10173" s="8"/>
      <c r="E10173" s="8"/>
      <c r="F10173" s="8"/>
      <c r="G10173" s="8"/>
      <c r="H10173" s="8"/>
      <c r="I10173" s="8"/>
    </row>
    <row r="10174" spans="1:9" ht="14.25" customHeight="1">
      <c r="A10174" s="7"/>
      <c r="B10174" s="8"/>
      <c r="C10174" s="8"/>
      <c r="D10174" s="8"/>
      <c r="E10174" s="8"/>
      <c r="F10174" s="8"/>
      <c r="G10174" s="8"/>
      <c r="H10174" s="8"/>
      <c r="I10174" s="8"/>
    </row>
    <row r="10175" spans="1:9" ht="14.25" customHeight="1">
      <c r="A10175" s="7"/>
      <c r="B10175" s="8"/>
      <c r="C10175" s="8"/>
      <c r="D10175" s="8"/>
      <c r="E10175" s="8"/>
      <c r="F10175" s="8"/>
      <c r="G10175" s="8"/>
      <c r="H10175" s="8"/>
      <c r="I10175" s="8"/>
    </row>
    <row r="10176" spans="1:9" ht="14.25" customHeight="1">
      <c r="A10176" s="7"/>
      <c r="B10176" s="8"/>
      <c r="C10176" s="8"/>
      <c r="D10176" s="8"/>
      <c r="E10176" s="8"/>
      <c r="F10176" s="8"/>
      <c r="G10176" s="8"/>
      <c r="H10176" s="8"/>
      <c r="I10176" s="8"/>
    </row>
    <row r="10177" spans="1:9" ht="14.25" customHeight="1">
      <c r="A10177" s="7"/>
      <c r="B10177" s="8"/>
      <c r="C10177" s="8"/>
      <c r="D10177" s="8"/>
      <c r="E10177" s="8"/>
      <c r="F10177" s="8"/>
      <c r="G10177" s="8"/>
      <c r="H10177" s="8"/>
      <c r="I10177" s="8"/>
    </row>
    <row r="10178" spans="1:9" ht="14.25" customHeight="1">
      <c r="A10178" s="7"/>
      <c r="B10178" s="8"/>
      <c r="C10178" s="8"/>
      <c r="D10178" s="8"/>
      <c r="E10178" s="8"/>
      <c r="F10178" s="8"/>
      <c r="G10178" s="8"/>
      <c r="H10178" s="8"/>
      <c r="I10178" s="8"/>
    </row>
    <row r="10179" spans="1:9" ht="14.25" customHeight="1">
      <c r="A10179" s="7"/>
      <c r="B10179" s="8"/>
      <c r="C10179" s="8"/>
      <c r="D10179" s="8"/>
      <c r="E10179" s="8"/>
      <c r="F10179" s="8"/>
      <c r="G10179" s="8"/>
      <c r="H10179" s="8"/>
      <c r="I10179" s="8"/>
    </row>
    <row r="10180" spans="1:9" ht="14.25" customHeight="1">
      <c r="A10180" s="7"/>
      <c r="B10180" s="8"/>
      <c r="C10180" s="8"/>
      <c r="D10180" s="8"/>
      <c r="E10180" s="8"/>
      <c r="F10180" s="8"/>
      <c r="G10180" s="8"/>
      <c r="H10180" s="8"/>
      <c r="I10180" s="8"/>
    </row>
    <row r="10181" spans="1:9" ht="14.25" customHeight="1">
      <c r="A10181" s="7"/>
      <c r="B10181" s="8"/>
      <c r="C10181" s="8"/>
      <c r="D10181" s="8"/>
      <c r="E10181" s="8"/>
      <c r="F10181" s="8"/>
      <c r="G10181" s="8"/>
      <c r="H10181" s="8"/>
      <c r="I10181" s="8"/>
    </row>
    <row r="10182" spans="1:9" ht="14.25" customHeight="1">
      <c r="A10182" s="7"/>
      <c r="B10182" s="8"/>
      <c r="C10182" s="8"/>
      <c r="D10182" s="8"/>
      <c r="E10182" s="8"/>
      <c r="F10182" s="8"/>
      <c r="G10182" s="8"/>
      <c r="H10182" s="8"/>
      <c r="I10182" s="8"/>
    </row>
    <row r="10183" spans="1:9" ht="14.25" customHeight="1">
      <c r="A10183" s="7"/>
      <c r="B10183" s="8"/>
      <c r="C10183" s="8"/>
      <c r="D10183" s="8"/>
      <c r="E10183" s="8"/>
      <c r="F10183" s="8"/>
      <c r="G10183" s="8"/>
      <c r="H10183" s="8"/>
      <c r="I10183" s="8"/>
    </row>
    <row r="10184" spans="1:9" ht="14.25" customHeight="1">
      <c r="A10184" s="7"/>
      <c r="B10184" s="8"/>
      <c r="C10184" s="8"/>
      <c r="D10184" s="8"/>
      <c r="E10184" s="8"/>
      <c r="F10184" s="8"/>
      <c r="G10184" s="8"/>
      <c r="H10184" s="8"/>
      <c r="I10184" s="8"/>
    </row>
    <row r="10185" spans="1:9" ht="14.25" customHeight="1">
      <c r="A10185" s="7"/>
      <c r="B10185" s="8"/>
      <c r="C10185" s="8"/>
      <c r="D10185" s="8"/>
      <c r="E10185" s="8"/>
      <c r="F10185" s="8"/>
      <c r="G10185" s="8"/>
      <c r="H10185" s="8"/>
      <c r="I10185" s="8"/>
    </row>
    <row r="10186" spans="1:9" ht="14.25" customHeight="1">
      <c r="A10186" s="7"/>
      <c r="B10186" s="8"/>
      <c r="C10186" s="8"/>
      <c r="D10186" s="8"/>
      <c r="E10186" s="8"/>
      <c r="F10186" s="8"/>
      <c r="G10186" s="8"/>
      <c r="H10186" s="8"/>
      <c r="I10186" s="8"/>
    </row>
    <row r="10187" spans="1:9" ht="14.25" customHeight="1">
      <c r="A10187" s="7"/>
      <c r="B10187" s="8"/>
      <c r="C10187" s="8"/>
      <c r="D10187" s="8"/>
      <c r="E10187" s="8"/>
      <c r="F10187" s="8"/>
      <c r="G10187" s="8"/>
      <c r="H10187" s="8"/>
      <c r="I10187" s="8"/>
    </row>
    <row r="10188" spans="1:9" ht="14.25" customHeight="1">
      <c r="A10188" s="7"/>
      <c r="B10188" s="8"/>
      <c r="C10188" s="8"/>
      <c r="D10188" s="8"/>
      <c r="E10188" s="8"/>
      <c r="F10188" s="8"/>
      <c r="G10188" s="8"/>
      <c r="H10188" s="8"/>
      <c r="I10188" s="8"/>
    </row>
    <row r="10189" spans="1:9" ht="14.25" customHeight="1">
      <c r="A10189" s="7"/>
      <c r="B10189" s="8"/>
      <c r="C10189" s="8"/>
      <c r="D10189" s="8"/>
      <c r="E10189" s="8"/>
      <c r="F10189" s="8"/>
      <c r="G10189" s="8"/>
      <c r="H10189" s="8"/>
      <c r="I10189" s="8"/>
    </row>
    <row r="10190" spans="1:9" ht="14.25" customHeight="1">
      <c r="A10190" s="7"/>
      <c r="B10190" s="8"/>
      <c r="C10190" s="8"/>
      <c r="D10190" s="8"/>
      <c r="E10190" s="8"/>
      <c r="F10190" s="8"/>
      <c r="G10190" s="8"/>
      <c r="H10190" s="8"/>
      <c r="I10190" s="8"/>
    </row>
    <row r="10191" spans="1:9" ht="14.25" customHeight="1">
      <c r="A10191" s="7"/>
      <c r="B10191" s="8"/>
      <c r="C10191" s="8"/>
      <c r="D10191" s="8"/>
      <c r="E10191" s="8"/>
      <c r="F10191" s="8"/>
      <c r="G10191" s="8"/>
      <c r="H10191" s="8"/>
      <c r="I10191" s="8"/>
    </row>
    <row r="10192" spans="1:9" ht="14.25" customHeight="1">
      <c r="A10192" s="7"/>
      <c r="B10192" s="8"/>
      <c r="C10192" s="8"/>
      <c r="D10192" s="8"/>
      <c r="E10192" s="8"/>
      <c r="F10192" s="8"/>
      <c r="G10192" s="8"/>
      <c r="H10192" s="8"/>
      <c r="I10192" s="8"/>
    </row>
    <row r="10193" spans="1:9" ht="14.25" customHeight="1">
      <c r="A10193" s="7"/>
      <c r="B10193" s="8"/>
      <c r="C10193" s="8"/>
      <c r="D10193" s="8"/>
      <c r="E10193" s="8"/>
      <c r="F10193" s="8"/>
      <c r="G10193" s="8"/>
      <c r="H10193" s="8"/>
      <c r="I10193" s="8"/>
    </row>
    <row r="10194" spans="1:9" ht="14.25" customHeight="1">
      <c r="A10194" s="7"/>
      <c r="B10194" s="8"/>
      <c r="C10194" s="8"/>
      <c r="D10194" s="8"/>
      <c r="E10194" s="8"/>
      <c r="F10194" s="8"/>
      <c r="G10194" s="8"/>
      <c r="H10194" s="8"/>
      <c r="I10194" s="8"/>
    </row>
    <row r="10195" spans="1:9" ht="14.25" customHeight="1">
      <c r="A10195" s="7"/>
      <c r="B10195" s="8"/>
      <c r="C10195" s="8"/>
      <c r="D10195" s="8"/>
      <c r="E10195" s="8"/>
      <c r="F10195" s="8"/>
      <c r="G10195" s="8"/>
      <c r="H10195" s="8"/>
      <c r="I10195" s="8"/>
    </row>
    <row r="10196" spans="1:9" ht="14.25" customHeight="1">
      <c r="A10196" s="7"/>
      <c r="B10196" s="8"/>
      <c r="C10196" s="8"/>
      <c r="D10196" s="8"/>
      <c r="E10196" s="8"/>
      <c r="F10196" s="8"/>
      <c r="G10196" s="8"/>
      <c r="H10196" s="8"/>
      <c r="I10196" s="8"/>
    </row>
    <row r="10197" spans="1:9" ht="14.25" customHeight="1">
      <c r="A10197" s="7"/>
      <c r="B10197" s="8"/>
      <c r="C10197" s="8"/>
      <c r="D10197" s="8"/>
      <c r="E10197" s="8"/>
      <c r="F10197" s="8"/>
      <c r="G10197" s="8"/>
      <c r="H10197" s="8"/>
      <c r="I10197" s="8"/>
    </row>
    <row r="10198" spans="1:9" ht="14.25" customHeight="1">
      <c r="A10198" s="7"/>
      <c r="B10198" s="8"/>
      <c r="C10198" s="8"/>
      <c r="D10198" s="8"/>
      <c r="E10198" s="8"/>
      <c r="F10198" s="8"/>
      <c r="G10198" s="8"/>
      <c r="H10198" s="8"/>
      <c r="I10198" s="8"/>
    </row>
    <row r="10199" spans="1:9" ht="14.25" customHeight="1">
      <c r="A10199" s="7"/>
      <c r="B10199" s="8"/>
      <c r="C10199" s="8"/>
      <c r="D10199" s="8"/>
      <c r="E10199" s="8"/>
      <c r="F10199" s="8"/>
      <c r="G10199" s="8"/>
      <c r="H10199" s="8"/>
      <c r="I10199" s="8"/>
    </row>
    <row r="10200" spans="1:9" ht="14.25" customHeight="1">
      <c r="A10200" s="7"/>
      <c r="B10200" s="8"/>
      <c r="C10200" s="8"/>
      <c r="D10200" s="8"/>
      <c r="E10200" s="8"/>
      <c r="F10200" s="8"/>
      <c r="G10200" s="8"/>
      <c r="H10200" s="8"/>
      <c r="I10200" s="8"/>
    </row>
    <row r="10201" spans="1:9" ht="14.25" customHeight="1">
      <c r="A10201" s="7"/>
      <c r="B10201" s="8"/>
      <c r="C10201" s="8"/>
      <c r="D10201" s="8"/>
      <c r="E10201" s="8"/>
      <c r="F10201" s="8"/>
      <c r="G10201" s="8"/>
      <c r="H10201" s="8"/>
      <c r="I10201" s="8"/>
    </row>
    <row r="10202" spans="1:9" ht="14.25" customHeight="1">
      <c r="A10202" s="7"/>
      <c r="B10202" s="8"/>
      <c r="C10202" s="8"/>
      <c r="D10202" s="8"/>
      <c r="E10202" s="8"/>
      <c r="F10202" s="8"/>
      <c r="G10202" s="8"/>
      <c r="H10202" s="8"/>
      <c r="I10202" s="8"/>
    </row>
    <row r="10203" spans="1:9" ht="14.25" customHeight="1">
      <c r="A10203" s="7"/>
      <c r="B10203" s="8"/>
      <c r="C10203" s="8"/>
      <c r="D10203" s="8"/>
      <c r="E10203" s="8"/>
      <c r="F10203" s="8"/>
      <c r="G10203" s="8"/>
      <c r="H10203" s="8"/>
      <c r="I10203" s="8"/>
    </row>
    <row r="10204" spans="1:9" ht="14.25" customHeight="1">
      <c r="A10204" s="7"/>
      <c r="B10204" s="8"/>
      <c r="C10204" s="8"/>
      <c r="D10204" s="8"/>
      <c r="E10204" s="8"/>
      <c r="F10204" s="8"/>
      <c r="G10204" s="8"/>
      <c r="H10204" s="8"/>
      <c r="I10204" s="8"/>
    </row>
    <row r="10205" spans="1:9" ht="14.25" customHeight="1">
      <c r="A10205" s="7"/>
      <c r="B10205" s="8"/>
      <c r="C10205" s="8"/>
      <c r="D10205" s="8"/>
      <c r="E10205" s="8"/>
      <c r="F10205" s="8"/>
      <c r="G10205" s="8"/>
      <c r="H10205" s="8"/>
      <c r="I10205" s="8"/>
    </row>
    <row r="10206" spans="1:9" ht="14.25" customHeight="1">
      <c r="A10206" s="7"/>
      <c r="B10206" s="8"/>
      <c r="C10206" s="8"/>
      <c r="D10206" s="8"/>
      <c r="E10206" s="8"/>
      <c r="F10206" s="8"/>
      <c r="G10206" s="8"/>
      <c r="H10206" s="8"/>
      <c r="I10206" s="8"/>
    </row>
    <row r="10207" spans="1:9" ht="14.25" customHeight="1">
      <c r="A10207" s="7"/>
      <c r="B10207" s="8"/>
      <c r="C10207" s="8"/>
      <c r="D10207" s="8"/>
      <c r="E10207" s="8"/>
      <c r="F10207" s="8"/>
      <c r="G10207" s="8"/>
      <c r="H10207" s="8"/>
      <c r="I10207" s="8"/>
    </row>
    <row r="10208" spans="1:9" ht="14.25" customHeight="1">
      <c r="A10208" s="7"/>
      <c r="B10208" s="8"/>
      <c r="C10208" s="8"/>
      <c r="D10208" s="8"/>
      <c r="E10208" s="8"/>
      <c r="F10208" s="8"/>
      <c r="G10208" s="8"/>
      <c r="H10208" s="8"/>
      <c r="I10208" s="8"/>
    </row>
    <row r="10209" spans="1:9" ht="14.25" customHeight="1">
      <c r="A10209" s="7"/>
      <c r="B10209" s="8"/>
      <c r="C10209" s="8"/>
      <c r="D10209" s="8"/>
      <c r="E10209" s="8"/>
      <c r="F10209" s="8"/>
      <c r="G10209" s="8"/>
      <c r="H10209" s="8"/>
      <c r="I10209" s="8"/>
    </row>
    <row r="10210" spans="1:9" ht="14.25" customHeight="1">
      <c r="A10210" s="7"/>
      <c r="B10210" s="8"/>
      <c r="C10210" s="8"/>
      <c r="D10210" s="8"/>
      <c r="E10210" s="8"/>
      <c r="F10210" s="8"/>
      <c r="G10210" s="8"/>
      <c r="H10210" s="8"/>
      <c r="I10210" s="8"/>
    </row>
    <row r="10211" spans="1:9" ht="14.25" customHeight="1">
      <c r="A10211" s="7"/>
      <c r="B10211" s="8"/>
      <c r="C10211" s="8"/>
      <c r="D10211" s="8"/>
      <c r="E10211" s="8"/>
      <c r="F10211" s="8"/>
      <c r="G10211" s="8"/>
      <c r="H10211" s="8"/>
      <c r="I10211" s="8"/>
    </row>
    <row r="10212" spans="1:9" ht="14.25" customHeight="1">
      <c r="A10212" s="7"/>
      <c r="B10212" s="8"/>
      <c r="C10212" s="8"/>
      <c r="D10212" s="8"/>
      <c r="E10212" s="8"/>
      <c r="F10212" s="8"/>
      <c r="G10212" s="8"/>
      <c r="H10212" s="8"/>
      <c r="I10212" s="8"/>
    </row>
    <row r="10213" spans="1:9" ht="14.25" customHeight="1">
      <c r="A10213" s="7"/>
      <c r="B10213" s="8"/>
      <c r="C10213" s="8"/>
      <c r="D10213" s="8"/>
      <c r="E10213" s="8"/>
      <c r="F10213" s="8"/>
      <c r="G10213" s="8"/>
      <c r="H10213" s="8"/>
      <c r="I10213" s="8"/>
    </row>
    <row r="10214" spans="1:9" ht="14.25" customHeight="1">
      <c r="A10214" s="7"/>
      <c r="B10214" s="8"/>
      <c r="C10214" s="8"/>
      <c r="D10214" s="8"/>
      <c r="E10214" s="8"/>
      <c r="F10214" s="8"/>
      <c r="G10214" s="8"/>
      <c r="H10214" s="8"/>
      <c r="I10214" s="8"/>
    </row>
    <row r="10215" spans="1:9" ht="14.25" customHeight="1">
      <c r="A10215" s="7"/>
      <c r="B10215" s="8"/>
      <c r="C10215" s="8"/>
      <c r="D10215" s="8"/>
      <c r="E10215" s="8"/>
      <c r="F10215" s="8"/>
      <c r="G10215" s="8"/>
      <c r="H10215" s="8"/>
      <c r="I10215" s="8"/>
    </row>
    <row r="10216" spans="1:9" ht="14.25" customHeight="1">
      <c r="A10216" s="7"/>
      <c r="B10216" s="8"/>
      <c r="C10216" s="8"/>
      <c r="D10216" s="8"/>
      <c r="E10216" s="8"/>
      <c r="F10216" s="8"/>
      <c r="G10216" s="8"/>
      <c r="H10216" s="8"/>
      <c r="I10216" s="8"/>
    </row>
    <row r="10217" spans="1:9" ht="14.25" customHeight="1">
      <c r="A10217" s="7"/>
      <c r="B10217" s="8"/>
      <c r="C10217" s="8"/>
      <c r="D10217" s="8"/>
      <c r="E10217" s="8"/>
      <c r="F10217" s="8"/>
      <c r="G10217" s="8"/>
      <c r="H10217" s="8"/>
      <c r="I10217" s="8"/>
    </row>
    <row r="10218" spans="1:9" ht="14.25" customHeight="1">
      <c r="A10218" s="7"/>
      <c r="B10218" s="8"/>
      <c r="C10218" s="8"/>
      <c r="D10218" s="8"/>
      <c r="E10218" s="8"/>
      <c r="F10218" s="8"/>
      <c r="G10218" s="8"/>
      <c r="H10218" s="8"/>
      <c r="I10218" s="8"/>
    </row>
    <row r="10219" spans="1:9" ht="14.25" customHeight="1">
      <c r="A10219" s="7"/>
      <c r="B10219" s="8"/>
      <c r="C10219" s="8"/>
      <c r="D10219" s="8"/>
      <c r="E10219" s="8"/>
      <c r="F10219" s="8"/>
      <c r="G10219" s="8"/>
      <c r="H10219" s="8"/>
      <c r="I10219" s="8"/>
    </row>
    <row r="10220" spans="1:9" ht="14.25" customHeight="1">
      <c r="A10220" s="7"/>
      <c r="B10220" s="8"/>
      <c r="C10220" s="8"/>
      <c r="D10220" s="8"/>
      <c r="E10220" s="8"/>
      <c r="F10220" s="8"/>
      <c r="G10220" s="8"/>
      <c r="H10220" s="8"/>
      <c r="I10220" s="8"/>
    </row>
    <row r="10221" spans="1:9" ht="14.25" customHeight="1">
      <c r="A10221" s="7"/>
      <c r="B10221" s="8"/>
      <c r="C10221" s="8"/>
      <c r="D10221" s="8"/>
      <c r="E10221" s="8"/>
      <c r="F10221" s="8"/>
      <c r="G10221" s="8"/>
      <c r="H10221" s="8"/>
      <c r="I10221" s="8"/>
    </row>
    <row r="10222" spans="1:9" ht="14.25" customHeight="1">
      <c r="A10222" s="7"/>
      <c r="B10222" s="8"/>
      <c r="C10222" s="8"/>
      <c r="D10222" s="8"/>
      <c r="E10222" s="8"/>
      <c r="F10222" s="8"/>
      <c r="G10222" s="8"/>
      <c r="H10222" s="8"/>
      <c r="I10222" s="8"/>
    </row>
    <row r="10223" spans="1:9" ht="14.25" customHeight="1">
      <c r="A10223" s="7"/>
      <c r="B10223" s="8"/>
      <c r="C10223" s="8"/>
      <c r="D10223" s="8"/>
      <c r="E10223" s="8"/>
      <c r="F10223" s="8"/>
      <c r="G10223" s="8"/>
      <c r="H10223" s="8"/>
      <c r="I10223" s="8"/>
    </row>
    <row r="10224" spans="1:9" ht="14.25" customHeight="1">
      <c r="A10224" s="7"/>
      <c r="B10224" s="8"/>
      <c r="C10224" s="8"/>
      <c r="D10224" s="8"/>
      <c r="E10224" s="8"/>
      <c r="F10224" s="8"/>
      <c r="G10224" s="8"/>
      <c r="H10224" s="8"/>
      <c r="I10224" s="8"/>
    </row>
    <row r="10225" spans="1:9" ht="14.25" customHeight="1">
      <c r="A10225" s="7"/>
      <c r="B10225" s="8"/>
      <c r="C10225" s="8"/>
      <c r="D10225" s="8"/>
      <c r="E10225" s="8"/>
      <c r="F10225" s="8"/>
      <c r="G10225" s="8"/>
      <c r="H10225" s="8"/>
      <c r="I10225" s="8"/>
    </row>
    <row r="10226" spans="1:9" ht="14.25" customHeight="1">
      <c r="A10226" s="7"/>
      <c r="B10226" s="8"/>
      <c r="C10226" s="8"/>
      <c r="D10226" s="8"/>
      <c r="E10226" s="8"/>
      <c r="F10226" s="8"/>
      <c r="G10226" s="8"/>
      <c r="H10226" s="8"/>
      <c r="I10226" s="8"/>
    </row>
    <row r="10227" spans="1:9" ht="14.25" customHeight="1">
      <c r="A10227" s="7"/>
      <c r="B10227" s="8"/>
      <c r="C10227" s="8"/>
      <c r="D10227" s="8"/>
      <c r="E10227" s="8"/>
      <c r="F10227" s="8"/>
      <c r="G10227" s="8"/>
      <c r="H10227" s="8"/>
      <c r="I10227" s="8"/>
    </row>
    <row r="10228" spans="1:9" ht="14.25" customHeight="1">
      <c r="A10228" s="7"/>
      <c r="B10228" s="8"/>
      <c r="C10228" s="8"/>
      <c r="D10228" s="8"/>
      <c r="E10228" s="8"/>
      <c r="F10228" s="8"/>
      <c r="G10228" s="8"/>
      <c r="H10228" s="8"/>
      <c r="I10228" s="8"/>
    </row>
    <row r="10229" spans="1:9" ht="14.25" customHeight="1">
      <c r="A10229" s="7"/>
      <c r="B10229" s="8"/>
      <c r="C10229" s="8"/>
      <c r="D10229" s="8"/>
      <c r="E10229" s="8"/>
      <c r="F10229" s="8"/>
      <c r="G10229" s="8"/>
      <c r="H10229" s="8"/>
      <c r="I10229" s="8"/>
    </row>
    <row r="10230" spans="1:9" ht="14.25" customHeight="1">
      <c r="A10230" s="7"/>
      <c r="B10230" s="8"/>
      <c r="C10230" s="8"/>
      <c r="D10230" s="8"/>
      <c r="E10230" s="8"/>
      <c r="F10230" s="8"/>
      <c r="G10230" s="8"/>
      <c r="H10230" s="8"/>
      <c r="I10230" s="8"/>
    </row>
    <row r="10231" spans="1:9" ht="14.25" customHeight="1">
      <c r="A10231" s="7"/>
      <c r="B10231" s="8"/>
      <c r="C10231" s="8"/>
      <c r="D10231" s="8"/>
      <c r="E10231" s="8"/>
      <c r="F10231" s="8"/>
      <c r="G10231" s="8"/>
      <c r="H10231" s="8"/>
      <c r="I10231" s="8"/>
    </row>
    <row r="10232" spans="1:9" ht="14.25" customHeight="1">
      <c r="A10232" s="7"/>
      <c r="B10232" s="8"/>
      <c r="C10232" s="8"/>
      <c r="D10232" s="8"/>
      <c r="E10232" s="8"/>
      <c r="F10232" s="8"/>
      <c r="G10232" s="8"/>
      <c r="H10232" s="8"/>
      <c r="I10232" s="8"/>
    </row>
    <row r="10233" spans="1:9" ht="14.25" customHeight="1">
      <c r="A10233" s="7"/>
      <c r="B10233" s="8"/>
      <c r="C10233" s="8"/>
      <c r="D10233" s="8"/>
      <c r="E10233" s="8"/>
      <c r="F10233" s="8"/>
      <c r="G10233" s="8"/>
      <c r="H10233" s="8"/>
      <c r="I10233" s="8"/>
    </row>
    <row r="10234" spans="1:9" ht="14.25" customHeight="1">
      <c r="A10234" s="7"/>
      <c r="B10234" s="8"/>
      <c r="C10234" s="8"/>
      <c r="D10234" s="8"/>
      <c r="E10234" s="8"/>
      <c r="F10234" s="8"/>
      <c r="G10234" s="8"/>
      <c r="H10234" s="8"/>
      <c r="I10234" s="8"/>
    </row>
    <row r="10235" spans="1:9" ht="14.25" customHeight="1">
      <c r="A10235" s="7"/>
      <c r="B10235" s="8"/>
      <c r="C10235" s="8"/>
      <c r="D10235" s="8"/>
      <c r="E10235" s="8"/>
      <c r="F10235" s="8"/>
      <c r="G10235" s="8"/>
      <c r="H10235" s="8"/>
      <c r="I10235" s="8"/>
    </row>
    <row r="10236" spans="1:9" ht="14.25" customHeight="1">
      <c r="A10236" s="7"/>
      <c r="B10236" s="8"/>
      <c r="C10236" s="8"/>
      <c r="D10236" s="8"/>
      <c r="E10236" s="8"/>
      <c r="F10236" s="8"/>
      <c r="G10236" s="8"/>
      <c r="H10236" s="8"/>
      <c r="I10236" s="8"/>
    </row>
    <row r="10237" spans="1:9" ht="14.25" customHeight="1">
      <c r="A10237" s="7"/>
      <c r="B10237" s="8"/>
      <c r="C10237" s="8"/>
      <c r="D10237" s="8"/>
      <c r="E10237" s="8"/>
      <c r="F10237" s="8"/>
      <c r="G10237" s="8"/>
      <c r="H10237" s="8"/>
      <c r="I10237" s="8"/>
    </row>
    <row r="10238" spans="1:9" ht="14.25" customHeight="1">
      <c r="A10238" s="7"/>
      <c r="B10238" s="8"/>
      <c r="C10238" s="8"/>
      <c r="D10238" s="8"/>
      <c r="E10238" s="8"/>
      <c r="F10238" s="8"/>
      <c r="G10238" s="8"/>
      <c r="H10238" s="8"/>
      <c r="I10238" s="8"/>
    </row>
    <row r="10239" spans="1:9" ht="14.25" customHeight="1">
      <c r="A10239" s="7"/>
      <c r="B10239" s="8"/>
      <c r="C10239" s="8"/>
      <c r="D10239" s="8"/>
      <c r="E10239" s="8"/>
      <c r="F10239" s="8"/>
      <c r="G10239" s="8"/>
      <c r="H10239" s="8"/>
      <c r="I10239" s="8"/>
    </row>
    <row r="10240" spans="1:9" ht="14.25" customHeight="1">
      <c r="A10240" s="7"/>
      <c r="B10240" s="8"/>
      <c r="C10240" s="8"/>
      <c r="D10240" s="8"/>
      <c r="E10240" s="8"/>
      <c r="F10240" s="8"/>
      <c r="G10240" s="8"/>
      <c r="H10240" s="8"/>
      <c r="I10240" s="8"/>
    </row>
    <row r="10241" spans="1:9" ht="14.25" customHeight="1">
      <c r="A10241" s="7"/>
      <c r="B10241" s="8"/>
      <c r="C10241" s="8"/>
      <c r="D10241" s="8"/>
      <c r="E10241" s="8"/>
      <c r="F10241" s="8"/>
      <c r="G10241" s="8"/>
      <c r="H10241" s="8"/>
      <c r="I10241" s="8"/>
    </row>
    <row r="10242" spans="1:9" ht="14.25" customHeight="1">
      <c r="A10242" s="7"/>
      <c r="B10242" s="8"/>
      <c r="C10242" s="8"/>
      <c r="D10242" s="8"/>
      <c r="E10242" s="8"/>
      <c r="F10242" s="8"/>
      <c r="G10242" s="8"/>
      <c r="H10242" s="8"/>
      <c r="I10242" s="8"/>
    </row>
    <row r="10243" spans="1:9" ht="14.25" customHeight="1">
      <c r="A10243" s="7"/>
      <c r="B10243" s="8"/>
      <c r="C10243" s="8"/>
      <c r="D10243" s="8"/>
      <c r="E10243" s="8"/>
      <c r="F10243" s="8"/>
      <c r="G10243" s="8"/>
      <c r="H10243" s="8"/>
      <c r="I10243" s="8"/>
    </row>
    <row r="10244" spans="1:9" ht="14.25" customHeight="1">
      <c r="A10244" s="7"/>
      <c r="B10244" s="8"/>
      <c r="C10244" s="8"/>
      <c r="D10244" s="8"/>
      <c r="E10244" s="8"/>
      <c r="F10244" s="8"/>
      <c r="G10244" s="8"/>
      <c r="H10244" s="8"/>
      <c r="I10244" s="8"/>
    </row>
    <row r="10245" spans="1:9" ht="14.25" customHeight="1">
      <c r="A10245" s="7"/>
      <c r="B10245" s="8"/>
      <c r="C10245" s="8"/>
      <c r="D10245" s="8"/>
      <c r="E10245" s="8"/>
      <c r="F10245" s="8"/>
      <c r="G10245" s="8"/>
      <c r="H10245" s="8"/>
      <c r="I10245" s="8"/>
    </row>
    <row r="10246" spans="1:9" ht="14.25" customHeight="1">
      <c r="A10246" s="7"/>
      <c r="B10246" s="8"/>
      <c r="C10246" s="8"/>
      <c r="D10246" s="8"/>
      <c r="E10246" s="8"/>
      <c r="F10246" s="8"/>
      <c r="G10246" s="8"/>
      <c r="H10246" s="8"/>
      <c r="I10246" s="8"/>
    </row>
    <row r="10247" spans="1:9" ht="14.25" customHeight="1">
      <c r="A10247" s="7"/>
      <c r="B10247" s="8"/>
      <c r="C10247" s="8"/>
      <c r="D10247" s="8"/>
      <c r="E10247" s="8"/>
      <c r="F10247" s="8"/>
      <c r="G10247" s="8"/>
      <c r="H10247" s="8"/>
      <c r="I10247" s="8"/>
    </row>
    <row r="10248" spans="1:9" ht="14.25" customHeight="1">
      <c r="A10248" s="7"/>
      <c r="B10248" s="8"/>
      <c r="C10248" s="8"/>
      <c r="D10248" s="8"/>
      <c r="E10248" s="8"/>
      <c r="F10248" s="8"/>
      <c r="G10248" s="8"/>
      <c r="H10248" s="8"/>
      <c r="I10248" s="8"/>
    </row>
    <row r="10249" spans="1:9" ht="14.25" customHeight="1">
      <c r="A10249" s="7"/>
      <c r="B10249" s="8"/>
      <c r="C10249" s="8"/>
      <c r="D10249" s="8"/>
      <c r="E10249" s="8"/>
      <c r="F10249" s="8"/>
      <c r="G10249" s="8"/>
      <c r="H10249" s="8"/>
      <c r="I10249" s="8"/>
    </row>
    <row r="10250" spans="1:9" ht="14.25" customHeight="1">
      <c r="A10250" s="7"/>
      <c r="B10250" s="8"/>
      <c r="C10250" s="8"/>
      <c r="D10250" s="8"/>
      <c r="E10250" s="8"/>
      <c r="F10250" s="8"/>
      <c r="G10250" s="8"/>
      <c r="H10250" s="8"/>
      <c r="I10250" s="8"/>
    </row>
    <row r="10251" spans="1:9" ht="14.25" customHeight="1">
      <c r="A10251" s="7"/>
      <c r="B10251" s="8"/>
      <c r="C10251" s="8"/>
      <c r="D10251" s="8"/>
      <c r="E10251" s="8"/>
      <c r="F10251" s="8"/>
      <c r="G10251" s="8"/>
      <c r="H10251" s="8"/>
      <c r="I10251" s="8"/>
    </row>
    <row r="10252" spans="1:9" ht="14.25" customHeight="1">
      <c r="A10252" s="7"/>
      <c r="B10252" s="8"/>
      <c r="C10252" s="8"/>
      <c r="D10252" s="8"/>
      <c r="E10252" s="8"/>
      <c r="F10252" s="8"/>
      <c r="G10252" s="8"/>
      <c r="H10252" s="8"/>
      <c r="I10252" s="8"/>
    </row>
    <row r="10253" spans="1:9" ht="14.25" customHeight="1">
      <c r="A10253" s="7"/>
      <c r="B10253" s="8"/>
      <c r="C10253" s="8"/>
      <c r="D10253" s="8"/>
      <c r="E10253" s="8"/>
      <c r="F10253" s="8"/>
      <c r="G10253" s="8"/>
      <c r="H10253" s="8"/>
      <c r="I10253" s="8"/>
    </row>
    <row r="10254" spans="1:9" ht="14.25" customHeight="1">
      <c r="A10254" s="7"/>
      <c r="B10254" s="8"/>
      <c r="C10254" s="8"/>
      <c r="D10254" s="8"/>
      <c r="E10254" s="8"/>
      <c r="F10254" s="8"/>
      <c r="G10254" s="8"/>
      <c r="H10254" s="8"/>
      <c r="I10254" s="8"/>
    </row>
    <row r="10255" spans="1:9" ht="14.25" customHeight="1">
      <c r="A10255" s="7"/>
      <c r="B10255" s="8"/>
      <c r="C10255" s="8"/>
      <c r="D10255" s="8"/>
      <c r="E10255" s="8"/>
      <c r="F10255" s="8"/>
      <c r="G10255" s="8"/>
      <c r="H10255" s="8"/>
      <c r="I10255" s="8"/>
    </row>
    <row r="10256" spans="1:9" ht="14.25" customHeight="1">
      <c r="A10256" s="7"/>
      <c r="B10256" s="8"/>
      <c r="C10256" s="8"/>
      <c r="D10256" s="8"/>
      <c r="E10256" s="8"/>
      <c r="F10256" s="8"/>
      <c r="G10256" s="8"/>
      <c r="H10256" s="8"/>
      <c r="I10256" s="8"/>
    </row>
    <row r="10257" spans="1:9" ht="14.25" customHeight="1">
      <c r="A10257" s="7"/>
      <c r="B10257" s="8"/>
      <c r="C10257" s="8"/>
      <c r="D10257" s="8"/>
      <c r="E10257" s="8"/>
      <c r="F10257" s="8"/>
      <c r="G10257" s="8"/>
      <c r="H10257" s="8"/>
      <c r="I10257" s="8"/>
    </row>
    <row r="10258" spans="1:9" ht="14.25" customHeight="1">
      <c r="A10258" s="7"/>
      <c r="B10258" s="8"/>
      <c r="C10258" s="8"/>
      <c r="D10258" s="8"/>
      <c r="E10258" s="8"/>
      <c r="F10258" s="8"/>
      <c r="G10258" s="8"/>
      <c r="H10258" s="8"/>
      <c r="I10258" s="8"/>
    </row>
    <row r="10259" spans="1:9" ht="14.25" customHeight="1">
      <c r="A10259" s="7"/>
      <c r="B10259" s="8"/>
      <c r="C10259" s="8"/>
      <c r="D10259" s="8"/>
      <c r="E10259" s="8"/>
      <c r="F10259" s="8"/>
      <c r="G10259" s="8"/>
      <c r="H10259" s="8"/>
      <c r="I10259" s="8"/>
    </row>
    <row r="10260" spans="1:9" ht="14.25" customHeight="1">
      <c r="A10260" s="7"/>
      <c r="B10260" s="8"/>
      <c r="C10260" s="8"/>
      <c r="D10260" s="8"/>
      <c r="E10260" s="8"/>
      <c r="F10260" s="8"/>
      <c r="G10260" s="8"/>
      <c r="H10260" s="8"/>
      <c r="I10260" s="8"/>
    </row>
    <row r="10261" spans="1:9" ht="14.25" customHeight="1">
      <c r="A10261" s="7"/>
      <c r="B10261" s="8"/>
      <c r="C10261" s="8"/>
      <c r="D10261" s="8"/>
      <c r="E10261" s="8"/>
      <c r="F10261" s="8"/>
      <c r="G10261" s="8"/>
      <c r="H10261" s="8"/>
      <c r="I10261" s="8"/>
    </row>
    <row r="10262" spans="1:9" ht="14.25" customHeight="1">
      <c r="A10262" s="7"/>
      <c r="B10262" s="8"/>
      <c r="C10262" s="8"/>
      <c r="D10262" s="8"/>
      <c r="E10262" s="8"/>
      <c r="F10262" s="8"/>
      <c r="G10262" s="8"/>
      <c r="H10262" s="8"/>
      <c r="I10262" s="8"/>
    </row>
    <row r="10263" spans="1:9" ht="14.25" customHeight="1">
      <c r="A10263" s="7"/>
      <c r="B10263" s="8"/>
      <c r="C10263" s="8"/>
      <c r="D10263" s="8"/>
      <c r="E10263" s="8"/>
      <c r="F10263" s="8"/>
      <c r="G10263" s="8"/>
      <c r="H10263" s="8"/>
      <c r="I10263" s="8"/>
    </row>
    <row r="10264" spans="1:9" ht="14.25" customHeight="1">
      <c r="A10264" s="7"/>
      <c r="B10264" s="8"/>
      <c r="C10264" s="8"/>
      <c r="D10264" s="8"/>
      <c r="E10264" s="8"/>
      <c r="F10264" s="8"/>
      <c r="G10264" s="8"/>
      <c r="H10264" s="8"/>
      <c r="I10264" s="8"/>
    </row>
    <row r="10265" spans="1:9" ht="14.25" customHeight="1">
      <c r="A10265" s="7"/>
      <c r="B10265" s="8"/>
      <c r="C10265" s="8"/>
      <c r="D10265" s="8"/>
      <c r="E10265" s="8"/>
      <c r="F10265" s="8"/>
      <c r="G10265" s="8"/>
      <c r="H10265" s="8"/>
      <c r="I10265" s="8"/>
    </row>
    <row r="10266" spans="1:9" ht="14.25" customHeight="1">
      <c r="A10266" s="7"/>
      <c r="B10266" s="8"/>
      <c r="C10266" s="8"/>
      <c r="D10266" s="8"/>
      <c r="E10266" s="8"/>
      <c r="F10266" s="8"/>
      <c r="G10266" s="8"/>
      <c r="H10266" s="8"/>
      <c r="I10266" s="8"/>
    </row>
    <row r="10267" spans="1:9" ht="14.25" customHeight="1">
      <c r="A10267" s="7"/>
      <c r="B10267" s="8"/>
      <c r="C10267" s="8"/>
      <c r="D10267" s="8"/>
      <c r="E10267" s="8"/>
      <c r="F10267" s="8"/>
      <c r="G10267" s="8"/>
      <c r="H10267" s="8"/>
      <c r="I10267" s="8"/>
    </row>
    <row r="10268" spans="1:9" ht="14.25" customHeight="1">
      <c r="A10268" s="7"/>
      <c r="B10268" s="8"/>
      <c r="C10268" s="8"/>
      <c r="D10268" s="8"/>
      <c r="E10268" s="8"/>
      <c r="F10268" s="8"/>
      <c r="G10268" s="8"/>
      <c r="H10268" s="8"/>
      <c r="I10268" s="8"/>
    </row>
    <row r="10269" spans="1:9" ht="14.25" customHeight="1">
      <c r="A10269" s="7"/>
      <c r="B10269" s="8"/>
      <c r="C10269" s="8"/>
      <c r="D10269" s="8"/>
      <c r="E10269" s="8"/>
      <c r="F10269" s="8"/>
      <c r="G10269" s="8"/>
      <c r="H10269" s="8"/>
      <c r="I10269" s="8"/>
    </row>
    <row r="10270" spans="1:9" ht="14.25" customHeight="1">
      <c r="A10270" s="7"/>
      <c r="B10270" s="8"/>
      <c r="C10270" s="8"/>
      <c r="D10270" s="8"/>
      <c r="E10270" s="8"/>
      <c r="F10270" s="8"/>
      <c r="G10270" s="8"/>
      <c r="H10270" s="8"/>
      <c r="I10270" s="8"/>
    </row>
    <row r="10271" spans="1:9" ht="14.25" customHeight="1">
      <c r="A10271" s="7"/>
      <c r="B10271" s="8"/>
      <c r="C10271" s="8"/>
      <c r="D10271" s="8"/>
      <c r="E10271" s="8"/>
      <c r="F10271" s="8"/>
      <c r="G10271" s="8"/>
      <c r="H10271" s="8"/>
      <c r="I10271" s="8"/>
    </row>
    <row r="10272" spans="1:9" ht="14.25" customHeight="1">
      <c r="A10272" s="7"/>
      <c r="B10272" s="8"/>
      <c r="C10272" s="8"/>
      <c r="D10272" s="8"/>
      <c r="E10272" s="8"/>
      <c r="F10272" s="8"/>
      <c r="G10272" s="8"/>
      <c r="H10272" s="8"/>
      <c r="I10272" s="8"/>
    </row>
    <row r="10273" spans="1:9" ht="14.25" customHeight="1">
      <c r="A10273" s="7"/>
      <c r="B10273" s="8"/>
      <c r="C10273" s="8"/>
      <c r="D10273" s="8"/>
      <c r="E10273" s="8"/>
      <c r="F10273" s="8"/>
      <c r="G10273" s="8"/>
      <c r="H10273" s="8"/>
      <c r="I10273" s="8"/>
    </row>
    <row r="10274" spans="1:9" ht="14.25" customHeight="1">
      <c r="A10274" s="7"/>
      <c r="B10274" s="8"/>
      <c r="C10274" s="8"/>
      <c r="D10274" s="8"/>
      <c r="E10274" s="8"/>
      <c r="F10274" s="8"/>
      <c r="G10274" s="8"/>
      <c r="H10274" s="8"/>
      <c r="I10274" s="8"/>
    </row>
    <row r="10275" spans="1:9" ht="14.25" customHeight="1">
      <c r="A10275" s="7"/>
      <c r="B10275" s="8"/>
      <c r="C10275" s="8"/>
      <c r="D10275" s="8"/>
      <c r="E10275" s="8"/>
      <c r="F10275" s="8"/>
      <c r="G10275" s="8"/>
      <c r="H10275" s="8"/>
      <c r="I10275" s="8"/>
    </row>
    <row r="10276" spans="1:9" ht="14.25" customHeight="1">
      <c r="A10276" s="7"/>
      <c r="B10276" s="8"/>
      <c r="C10276" s="8"/>
      <c r="D10276" s="8"/>
      <c r="E10276" s="8"/>
      <c r="F10276" s="8"/>
      <c r="G10276" s="8"/>
      <c r="H10276" s="8"/>
      <c r="I10276" s="8"/>
    </row>
    <row r="10277" spans="1:9" ht="14.25" customHeight="1">
      <c r="A10277" s="7"/>
      <c r="B10277" s="8"/>
      <c r="C10277" s="8"/>
      <c r="D10277" s="8"/>
      <c r="E10277" s="8"/>
      <c r="F10277" s="8"/>
      <c r="G10277" s="8"/>
      <c r="H10277" s="8"/>
      <c r="I10277" s="8"/>
    </row>
    <row r="10278" spans="1:9" ht="14.25" customHeight="1">
      <c r="A10278" s="7"/>
      <c r="B10278" s="8"/>
      <c r="C10278" s="8"/>
      <c r="D10278" s="8"/>
      <c r="E10278" s="8"/>
      <c r="F10278" s="8"/>
      <c r="G10278" s="8"/>
      <c r="H10278" s="8"/>
      <c r="I10278" s="8"/>
    </row>
    <row r="10279" spans="1:9" ht="14.25" customHeight="1">
      <c r="A10279" s="7"/>
      <c r="B10279" s="8"/>
      <c r="C10279" s="8"/>
      <c r="D10279" s="8"/>
      <c r="E10279" s="8"/>
      <c r="F10279" s="8"/>
      <c r="G10279" s="8"/>
      <c r="H10279" s="8"/>
      <c r="I10279" s="8"/>
    </row>
    <row r="10280" spans="1:9" ht="14.25" customHeight="1">
      <c r="A10280" s="7"/>
      <c r="B10280" s="8"/>
      <c r="C10280" s="8"/>
      <c r="D10280" s="8"/>
      <c r="E10280" s="8"/>
      <c r="F10280" s="8"/>
      <c r="G10280" s="8"/>
      <c r="H10280" s="8"/>
      <c r="I10280" s="8"/>
    </row>
    <row r="10281" spans="1:9" ht="14.25" customHeight="1">
      <c r="A10281" s="7"/>
      <c r="B10281" s="8"/>
      <c r="C10281" s="8"/>
      <c r="D10281" s="8"/>
      <c r="E10281" s="8"/>
      <c r="F10281" s="8"/>
      <c r="G10281" s="8"/>
      <c r="H10281" s="8"/>
      <c r="I10281" s="8"/>
    </row>
    <row r="10282" spans="1:9" ht="14.25" customHeight="1">
      <c r="A10282" s="7"/>
      <c r="B10282" s="8"/>
      <c r="C10282" s="8"/>
      <c r="D10282" s="8"/>
      <c r="E10282" s="8"/>
      <c r="F10282" s="8"/>
      <c r="G10282" s="8"/>
      <c r="H10282" s="8"/>
      <c r="I10282" s="8"/>
    </row>
    <row r="10283" spans="1:9" ht="14.25" customHeight="1">
      <c r="A10283" s="7"/>
      <c r="B10283" s="8"/>
      <c r="C10283" s="8"/>
      <c r="D10283" s="8"/>
      <c r="E10283" s="8"/>
      <c r="F10283" s="8"/>
      <c r="G10283" s="8"/>
      <c r="H10283" s="8"/>
      <c r="I10283" s="8"/>
    </row>
    <row r="10284" spans="1:9" ht="14.25" customHeight="1">
      <c r="A10284" s="7"/>
      <c r="B10284" s="8"/>
      <c r="C10284" s="8"/>
      <c r="D10284" s="8"/>
      <c r="E10284" s="8"/>
      <c r="F10284" s="8"/>
      <c r="G10284" s="8"/>
      <c r="H10284" s="8"/>
      <c r="I10284" s="8"/>
    </row>
    <row r="10285" spans="1:9" ht="14.25" customHeight="1">
      <c r="A10285" s="7"/>
      <c r="B10285" s="8"/>
      <c r="C10285" s="8"/>
      <c r="D10285" s="8"/>
      <c r="E10285" s="8"/>
      <c r="F10285" s="8"/>
      <c r="G10285" s="8"/>
      <c r="H10285" s="8"/>
      <c r="I10285" s="8"/>
    </row>
    <row r="10286" spans="1:9" ht="14.25" customHeight="1">
      <c r="A10286" s="7"/>
      <c r="B10286" s="8"/>
      <c r="C10286" s="8"/>
      <c r="D10286" s="8"/>
      <c r="E10286" s="8"/>
      <c r="F10286" s="8"/>
      <c r="G10286" s="8"/>
      <c r="H10286" s="8"/>
      <c r="I10286" s="8"/>
    </row>
    <row r="10287" spans="1:9" ht="14.25" customHeight="1">
      <c r="A10287" s="7"/>
      <c r="B10287" s="8"/>
      <c r="C10287" s="8"/>
      <c r="D10287" s="8"/>
      <c r="E10287" s="8"/>
      <c r="F10287" s="8"/>
      <c r="G10287" s="8"/>
      <c r="H10287" s="8"/>
      <c r="I10287" s="8"/>
    </row>
    <row r="10288" spans="1:9" ht="14.25" customHeight="1">
      <c r="A10288" s="7"/>
      <c r="B10288" s="8"/>
      <c r="C10288" s="8"/>
      <c r="D10288" s="8"/>
      <c r="E10288" s="8"/>
      <c r="F10288" s="8"/>
      <c r="G10288" s="8"/>
      <c r="H10288" s="8"/>
      <c r="I10288" s="8"/>
    </row>
    <row r="10289" spans="1:9" ht="14.25" customHeight="1">
      <c r="A10289" s="7"/>
      <c r="B10289" s="8"/>
      <c r="C10289" s="8"/>
      <c r="D10289" s="8"/>
      <c r="E10289" s="8"/>
      <c r="F10289" s="8"/>
      <c r="G10289" s="8"/>
      <c r="H10289" s="8"/>
      <c r="I10289" s="8"/>
    </row>
    <row r="10290" spans="1:9" ht="14.25" customHeight="1">
      <c r="A10290" s="7"/>
      <c r="B10290" s="8"/>
      <c r="C10290" s="8"/>
      <c r="D10290" s="8"/>
      <c r="E10290" s="8"/>
      <c r="F10290" s="8"/>
      <c r="G10290" s="8"/>
      <c r="H10290" s="8"/>
      <c r="I10290" s="8"/>
    </row>
    <row r="10291" spans="1:9" ht="14.25" customHeight="1">
      <c r="A10291" s="7"/>
      <c r="B10291" s="8"/>
      <c r="C10291" s="8"/>
      <c r="D10291" s="8"/>
      <c r="E10291" s="8"/>
      <c r="F10291" s="8"/>
      <c r="G10291" s="8"/>
      <c r="H10291" s="8"/>
      <c r="I10291" s="8"/>
    </row>
    <row r="10292" spans="1:9" ht="14.25" customHeight="1">
      <c r="A10292" s="7"/>
      <c r="B10292" s="8"/>
      <c r="C10292" s="8"/>
      <c r="D10292" s="8"/>
      <c r="E10292" s="8"/>
      <c r="F10292" s="8"/>
      <c r="G10292" s="8"/>
      <c r="H10292" s="8"/>
      <c r="I10292" s="8"/>
    </row>
    <row r="10293" spans="1:9" ht="14.25" customHeight="1">
      <c r="A10293" s="7"/>
      <c r="B10293" s="8"/>
      <c r="C10293" s="8"/>
      <c r="D10293" s="8"/>
      <c r="E10293" s="8"/>
      <c r="F10293" s="8"/>
      <c r="G10293" s="8"/>
      <c r="H10293" s="8"/>
      <c r="I10293" s="8"/>
    </row>
    <row r="10294" spans="1:9" ht="14.25" customHeight="1">
      <c r="A10294" s="7"/>
      <c r="B10294" s="8"/>
      <c r="C10294" s="8"/>
      <c r="D10294" s="8"/>
      <c r="E10294" s="8"/>
      <c r="F10294" s="8"/>
      <c r="G10294" s="8"/>
      <c r="H10294" s="8"/>
      <c r="I10294" s="8"/>
    </row>
    <row r="10295" spans="1:9" ht="14.25" customHeight="1">
      <c r="A10295" s="7"/>
      <c r="B10295" s="8"/>
      <c r="C10295" s="8"/>
      <c r="D10295" s="8"/>
      <c r="E10295" s="8"/>
      <c r="F10295" s="8"/>
      <c r="G10295" s="8"/>
      <c r="H10295" s="8"/>
      <c r="I10295" s="8"/>
    </row>
    <row r="10296" spans="1:9" ht="14.25" customHeight="1">
      <c r="A10296" s="7"/>
      <c r="B10296" s="8"/>
      <c r="C10296" s="8"/>
      <c r="D10296" s="8"/>
      <c r="E10296" s="8"/>
      <c r="F10296" s="8"/>
      <c r="G10296" s="8"/>
      <c r="H10296" s="8"/>
      <c r="I10296" s="8"/>
    </row>
    <row r="10297" spans="1:9" ht="14.25" customHeight="1">
      <c r="A10297" s="7"/>
      <c r="B10297" s="8"/>
      <c r="C10297" s="8"/>
      <c r="D10297" s="8"/>
      <c r="E10297" s="8"/>
      <c r="F10297" s="8"/>
      <c r="G10297" s="8"/>
      <c r="H10297" s="8"/>
      <c r="I10297" s="8"/>
    </row>
    <row r="10298" spans="1:9" ht="14.25" customHeight="1">
      <c r="A10298" s="7"/>
      <c r="B10298" s="8"/>
      <c r="C10298" s="8"/>
      <c r="D10298" s="8"/>
      <c r="E10298" s="8"/>
      <c r="F10298" s="8"/>
      <c r="G10298" s="8"/>
      <c r="H10298" s="8"/>
      <c r="I10298" s="8"/>
    </row>
    <row r="10299" spans="1:9" ht="14.25" customHeight="1">
      <c r="A10299" s="7"/>
      <c r="B10299" s="8"/>
      <c r="C10299" s="8"/>
      <c r="D10299" s="8"/>
      <c r="E10299" s="8"/>
      <c r="F10299" s="8"/>
      <c r="G10299" s="8"/>
      <c r="H10299" s="8"/>
      <c r="I10299" s="8"/>
    </row>
    <row r="10300" spans="1:9" ht="14.25" customHeight="1">
      <c r="A10300" s="7"/>
      <c r="B10300" s="8"/>
      <c r="C10300" s="8"/>
      <c r="D10300" s="8"/>
      <c r="E10300" s="8"/>
      <c r="F10300" s="8"/>
      <c r="G10300" s="8"/>
      <c r="H10300" s="8"/>
      <c r="I10300" s="8"/>
    </row>
    <row r="10301" spans="1:9" ht="14.25" customHeight="1">
      <c r="A10301" s="7"/>
      <c r="B10301" s="8"/>
      <c r="C10301" s="8"/>
      <c r="D10301" s="8"/>
      <c r="E10301" s="8"/>
      <c r="F10301" s="8"/>
      <c r="G10301" s="8"/>
      <c r="H10301" s="8"/>
      <c r="I10301" s="8"/>
    </row>
    <row r="10302" spans="1:9" ht="14.25" customHeight="1">
      <c r="A10302" s="7"/>
      <c r="B10302" s="8"/>
      <c r="C10302" s="8"/>
      <c r="D10302" s="8"/>
      <c r="E10302" s="8"/>
      <c r="F10302" s="8"/>
      <c r="G10302" s="8"/>
      <c r="H10302" s="8"/>
      <c r="I10302" s="8"/>
    </row>
    <row r="10303" spans="1:9" ht="14.25" customHeight="1">
      <c r="A10303" s="7"/>
      <c r="B10303" s="8"/>
      <c r="C10303" s="8"/>
      <c r="D10303" s="8"/>
      <c r="E10303" s="8"/>
      <c r="F10303" s="8"/>
      <c r="G10303" s="8"/>
      <c r="H10303" s="8"/>
      <c r="I10303" s="8"/>
    </row>
    <row r="10304" spans="1:9" ht="14.25" customHeight="1">
      <c r="A10304" s="7"/>
      <c r="B10304" s="8"/>
      <c r="C10304" s="8"/>
      <c r="D10304" s="8"/>
      <c r="E10304" s="8"/>
      <c r="F10304" s="8"/>
      <c r="G10304" s="8"/>
      <c r="H10304" s="8"/>
      <c r="I10304" s="8"/>
    </row>
    <row r="10305" spans="1:9" ht="14.25" customHeight="1">
      <c r="A10305" s="7"/>
      <c r="B10305" s="8"/>
      <c r="C10305" s="8"/>
      <c r="D10305" s="8"/>
      <c r="E10305" s="8"/>
      <c r="F10305" s="8"/>
      <c r="G10305" s="8"/>
      <c r="H10305" s="8"/>
      <c r="I10305" s="8"/>
    </row>
    <row r="10306" spans="1:9" ht="14.25" customHeight="1">
      <c r="A10306" s="7"/>
      <c r="B10306" s="8"/>
      <c r="C10306" s="8"/>
      <c r="D10306" s="8"/>
      <c r="E10306" s="8"/>
      <c r="F10306" s="8"/>
      <c r="G10306" s="8"/>
      <c r="H10306" s="8"/>
      <c r="I10306" s="8"/>
    </row>
    <row r="10307" spans="1:9" ht="14.25" customHeight="1">
      <c r="A10307" s="7"/>
      <c r="B10307" s="8"/>
      <c r="C10307" s="8"/>
      <c r="D10307" s="8"/>
      <c r="E10307" s="8"/>
      <c r="F10307" s="8"/>
      <c r="G10307" s="8"/>
      <c r="H10307" s="8"/>
      <c r="I10307" s="8"/>
    </row>
    <row r="10308" spans="1:9" ht="14.25" customHeight="1">
      <c r="A10308" s="7"/>
      <c r="B10308" s="8"/>
      <c r="C10308" s="8"/>
      <c r="D10308" s="8"/>
      <c r="E10308" s="8"/>
      <c r="F10308" s="8"/>
      <c r="G10308" s="8"/>
      <c r="H10308" s="8"/>
      <c r="I10308" s="8"/>
    </row>
    <row r="10309" spans="1:9" ht="14.25" customHeight="1">
      <c r="A10309" s="7"/>
      <c r="B10309" s="8"/>
      <c r="C10309" s="8"/>
      <c r="D10309" s="8"/>
      <c r="E10309" s="8"/>
      <c r="F10309" s="8"/>
      <c r="G10309" s="8"/>
      <c r="H10309" s="8"/>
      <c r="I10309" s="8"/>
    </row>
    <row r="10310" spans="1:9" ht="14.25" customHeight="1">
      <c r="A10310" s="7"/>
      <c r="B10310" s="8"/>
      <c r="C10310" s="8"/>
      <c r="D10310" s="8"/>
      <c r="E10310" s="8"/>
      <c r="F10310" s="8"/>
      <c r="G10310" s="8"/>
      <c r="H10310" s="8"/>
      <c r="I10310" s="8"/>
    </row>
    <row r="10311" spans="1:9" ht="14.25" customHeight="1">
      <c r="A10311" s="7"/>
      <c r="B10311" s="8"/>
      <c r="C10311" s="8"/>
      <c r="D10311" s="8"/>
      <c r="E10311" s="8"/>
      <c r="F10311" s="8"/>
      <c r="G10311" s="8"/>
      <c r="H10311" s="8"/>
      <c r="I10311" s="8"/>
    </row>
    <row r="10312" spans="1:9" ht="14.25" customHeight="1">
      <c r="A10312" s="7"/>
      <c r="B10312" s="8"/>
      <c r="C10312" s="8"/>
      <c r="D10312" s="8"/>
      <c r="E10312" s="8"/>
      <c r="F10312" s="8"/>
      <c r="G10312" s="8"/>
      <c r="H10312" s="8"/>
      <c r="I10312" s="8"/>
    </row>
    <row r="10313" spans="1:9" ht="14.25" customHeight="1">
      <c r="A10313" s="7"/>
      <c r="B10313" s="8"/>
      <c r="C10313" s="8"/>
      <c r="D10313" s="8"/>
      <c r="E10313" s="8"/>
      <c r="F10313" s="8"/>
      <c r="G10313" s="8"/>
      <c r="H10313" s="8"/>
      <c r="I10313" s="8"/>
    </row>
    <row r="10314" spans="1:9" ht="14.25" customHeight="1">
      <c r="A10314" s="7"/>
      <c r="B10314" s="8"/>
      <c r="C10314" s="8"/>
      <c r="D10314" s="8"/>
      <c r="E10314" s="8"/>
      <c r="F10314" s="8"/>
      <c r="G10314" s="8"/>
      <c r="H10314" s="8"/>
      <c r="I10314" s="8"/>
    </row>
    <row r="10315" spans="1:9" ht="14.25" customHeight="1">
      <c r="A10315" s="7"/>
      <c r="B10315" s="8"/>
      <c r="C10315" s="8"/>
      <c r="D10315" s="8"/>
      <c r="E10315" s="8"/>
      <c r="F10315" s="8"/>
      <c r="G10315" s="8"/>
      <c r="H10315" s="8"/>
      <c r="I10315" s="8"/>
    </row>
    <row r="10316" spans="1:9" ht="14.25" customHeight="1">
      <c r="A10316" s="7"/>
      <c r="B10316" s="8"/>
      <c r="C10316" s="8"/>
      <c r="D10316" s="8"/>
      <c r="E10316" s="8"/>
      <c r="F10316" s="8"/>
      <c r="G10316" s="8"/>
      <c r="H10316" s="8"/>
      <c r="I10316" s="8"/>
    </row>
    <row r="10317" spans="1:9" ht="14.25" customHeight="1">
      <c r="A10317" s="7"/>
      <c r="B10317" s="8"/>
      <c r="C10317" s="8"/>
      <c r="D10317" s="8"/>
      <c r="E10317" s="8"/>
      <c r="F10317" s="8"/>
      <c r="G10317" s="8"/>
      <c r="H10317" s="8"/>
      <c r="I10317" s="8"/>
    </row>
    <row r="10318" spans="1:9" ht="14.25" customHeight="1">
      <c r="A10318" s="7"/>
      <c r="B10318" s="8"/>
      <c r="C10318" s="8"/>
      <c r="D10318" s="8"/>
      <c r="E10318" s="8"/>
      <c r="F10318" s="8"/>
      <c r="G10318" s="8"/>
      <c r="H10318" s="8"/>
      <c r="I10318" s="8"/>
    </row>
    <row r="10319" spans="1:9" ht="14.25" customHeight="1">
      <c r="A10319" s="7"/>
      <c r="B10319" s="8"/>
      <c r="C10319" s="8"/>
      <c r="D10319" s="8"/>
      <c r="E10319" s="8"/>
      <c r="F10319" s="8"/>
      <c r="G10319" s="8"/>
      <c r="H10319" s="8"/>
      <c r="I10319" s="8"/>
    </row>
    <row r="10320" spans="1:9" ht="14.25" customHeight="1">
      <c r="A10320" s="7"/>
      <c r="B10320" s="8"/>
      <c r="C10320" s="8"/>
      <c r="D10320" s="8"/>
      <c r="E10320" s="8"/>
      <c r="F10320" s="8"/>
      <c r="G10320" s="8"/>
      <c r="H10320" s="8"/>
      <c r="I10320" s="8"/>
    </row>
    <row r="10321" spans="1:9" ht="14.25" customHeight="1">
      <c r="A10321" s="7"/>
      <c r="B10321" s="8"/>
      <c r="C10321" s="8"/>
      <c r="D10321" s="8"/>
      <c r="E10321" s="8"/>
      <c r="F10321" s="8"/>
      <c r="G10321" s="8"/>
      <c r="H10321" s="8"/>
      <c r="I10321" s="8"/>
    </row>
    <row r="10322" spans="1:9" ht="14.25" customHeight="1">
      <c r="A10322" s="7"/>
      <c r="B10322" s="8"/>
      <c r="C10322" s="8"/>
      <c r="D10322" s="8"/>
      <c r="E10322" s="8"/>
      <c r="F10322" s="8"/>
      <c r="G10322" s="8"/>
      <c r="H10322" s="8"/>
      <c r="I10322" s="8"/>
    </row>
    <row r="10323" spans="1:9" ht="14.25" customHeight="1">
      <c r="A10323" s="7"/>
      <c r="B10323" s="8"/>
      <c r="C10323" s="8"/>
      <c r="D10323" s="8"/>
      <c r="E10323" s="8"/>
      <c r="F10323" s="8"/>
      <c r="G10323" s="8"/>
      <c r="H10323" s="8"/>
      <c r="I10323" s="8"/>
    </row>
    <row r="10324" spans="1:9" ht="14.25" customHeight="1">
      <c r="A10324" s="7"/>
      <c r="B10324" s="8"/>
      <c r="C10324" s="8"/>
      <c r="D10324" s="8"/>
      <c r="E10324" s="8"/>
      <c r="F10324" s="8"/>
      <c r="G10324" s="8"/>
      <c r="H10324" s="8"/>
      <c r="I10324" s="8"/>
    </row>
    <row r="10325" spans="1:9" ht="14.25" customHeight="1">
      <c r="A10325" s="7"/>
      <c r="B10325" s="8"/>
      <c r="C10325" s="8"/>
      <c r="D10325" s="8"/>
      <c r="E10325" s="8"/>
      <c r="F10325" s="8"/>
      <c r="G10325" s="8"/>
      <c r="H10325" s="8"/>
      <c r="I10325" s="8"/>
    </row>
    <row r="10326" spans="1:9" ht="14.25" customHeight="1">
      <c r="A10326" s="7"/>
      <c r="B10326" s="8"/>
      <c r="C10326" s="8"/>
      <c r="D10326" s="8"/>
      <c r="E10326" s="8"/>
      <c r="F10326" s="8"/>
      <c r="G10326" s="8"/>
      <c r="H10326" s="8"/>
      <c r="I10326" s="8"/>
    </row>
    <row r="10327" spans="1:9" ht="14.25" customHeight="1">
      <c r="A10327" s="7"/>
      <c r="B10327" s="8"/>
      <c r="C10327" s="8"/>
      <c r="D10327" s="8"/>
      <c r="E10327" s="8"/>
      <c r="F10327" s="8"/>
      <c r="G10327" s="8"/>
      <c r="H10327" s="8"/>
      <c r="I10327" s="8"/>
    </row>
    <row r="10328" spans="1:9" ht="14.25" customHeight="1">
      <c r="A10328" s="7"/>
      <c r="B10328" s="8"/>
      <c r="C10328" s="8"/>
      <c r="D10328" s="8"/>
      <c r="E10328" s="8"/>
      <c r="F10328" s="8"/>
      <c r="G10328" s="8"/>
      <c r="H10328" s="8"/>
      <c r="I10328" s="8"/>
    </row>
    <row r="10329" spans="1:9" ht="14.25" customHeight="1">
      <c r="A10329" s="7"/>
      <c r="B10329" s="8"/>
      <c r="C10329" s="8"/>
      <c r="D10329" s="8"/>
      <c r="E10329" s="8"/>
      <c r="F10329" s="8"/>
      <c r="G10329" s="8"/>
      <c r="H10329" s="8"/>
      <c r="I10329" s="8"/>
    </row>
    <row r="10330" spans="1:9" ht="14.25" customHeight="1">
      <c r="A10330" s="7"/>
      <c r="B10330" s="8"/>
      <c r="C10330" s="8"/>
      <c r="D10330" s="8"/>
      <c r="E10330" s="8"/>
      <c r="F10330" s="8"/>
      <c r="G10330" s="8"/>
      <c r="H10330" s="8"/>
      <c r="I10330" s="8"/>
    </row>
    <row r="10331" spans="1:9" ht="14.25" customHeight="1">
      <c r="A10331" s="7"/>
      <c r="B10331" s="8"/>
      <c r="C10331" s="8"/>
      <c r="D10331" s="8"/>
      <c r="E10331" s="8"/>
      <c r="F10331" s="8"/>
      <c r="G10331" s="8"/>
      <c r="H10331" s="8"/>
      <c r="I10331" s="8"/>
    </row>
    <row r="10332" spans="1:9" ht="14.25" customHeight="1">
      <c r="A10332" s="7"/>
      <c r="B10332" s="8"/>
      <c r="C10332" s="8"/>
      <c r="D10332" s="8"/>
      <c r="E10332" s="8"/>
      <c r="F10332" s="8"/>
      <c r="G10332" s="8"/>
      <c r="H10332" s="8"/>
      <c r="I10332" s="8"/>
    </row>
    <row r="10333" spans="1:9" ht="14.25" customHeight="1">
      <c r="A10333" s="7"/>
      <c r="B10333" s="8"/>
      <c r="C10333" s="8"/>
      <c r="D10333" s="8"/>
      <c r="E10333" s="8"/>
      <c r="F10333" s="8"/>
      <c r="G10333" s="8"/>
      <c r="H10333" s="8"/>
      <c r="I10333" s="8"/>
    </row>
    <row r="10334" spans="1:9" ht="14.25" customHeight="1">
      <c r="A10334" s="7"/>
      <c r="B10334" s="8"/>
      <c r="C10334" s="8"/>
      <c r="D10334" s="8"/>
      <c r="E10334" s="8"/>
      <c r="F10334" s="8"/>
      <c r="G10334" s="8"/>
      <c r="H10334" s="8"/>
      <c r="I10334" s="8"/>
    </row>
    <row r="10335" spans="1:9" ht="14.25" customHeight="1">
      <c r="A10335" s="7"/>
      <c r="B10335" s="8"/>
      <c r="C10335" s="8"/>
      <c r="D10335" s="8"/>
      <c r="E10335" s="8"/>
      <c r="F10335" s="8"/>
      <c r="G10335" s="8"/>
      <c r="H10335" s="8"/>
      <c r="I10335" s="8"/>
    </row>
    <row r="10336" spans="1:9" ht="14.25" customHeight="1">
      <c r="A10336" s="7"/>
      <c r="B10336" s="8"/>
      <c r="C10336" s="8"/>
      <c r="D10336" s="8"/>
      <c r="E10336" s="8"/>
      <c r="F10336" s="8"/>
      <c r="G10336" s="8"/>
      <c r="H10336" s="8"/>
      <c r="I10336" s="8"/>
    </row>
    <row r="10337" spans="1:9" ht="14.25" customHeight="1">
      <c r="A10337" s="7"/>
      <c r="B10337" s="8"/>
      <c r="C10337" s="8"/>
      <c r="D10337" s="8"/>
      <c r="E10337" s="8"/>
      <c r="F10337" s="8"/>
      <c r="G10337" s="8"/>
      <c r="H10337" s="8"/>
      <c r="I10337" s="8"/>
    </row>
    <row r="10338" spans="1:9" ht="14.25" customHeight="1">
      <c r="A10338" s="7"/>
      <c r="B10338" s="8"/>
      <c r="C10338" s="8"/>
      <c r="D10338" s="8"/>
      <c r="E10338" s="8"/>
      <c r="F10338" s="8"/>
      <c r="G10338" s="8"/>
      <c r="H10338" s="8"/>
      <c r="I10338" s="8"/>
    </row>
    <row r="10339" spans="1:9" ht="14.25" customHeight="1">
      <c r="A10339" s="7"/>
      <c r="B10339" s="8"/>
      <c r="C10339" s="8"/>
      <c r="D10339" s="8"/>
      <c r="E10339" s="8"/>
      <c r="F10339" s="8"/>
      <c r="G10339" s="8"/>
      <c r="H10339" s="8"/>
      <c r="I10339" s="8"/>
    </row>
    <row r="10340" spans="1:9" ht="14.25" customHeight="1">
      <c r="A10340" s="7"/>
      <c r="B10340" s="8"/>
      <c r="C10340" s="8"/>
      <c r="D10340" s="8"/>
      <c r="E10340" s="8"/>
      <c r="F10340" s="8"/>
      <c r="G10340" s="8"/>
      <c r="H10340" s="8"/>
      <c r="I10340" s="8"/>
    </row>
    <row r="10341" spans="1:9" ht="14.25" customHeight="1">
      <c r="A10341" s="7"/>
      <c r="B10341" s="8"/>
      <c r="C10341" s="8"/>
      <c r="D10341" s="8"/>
      <c r="E10341" s="8"/>
      <c r="F10341" s="8"/>
      <c r="G10341" s="8"/>
      <c r="H10341" s="8"/>
      <c r="I10341" s="8"/>
    </row>
    <row r="10342" spans="1:9" ht="14.25" customHeight="1">
      <c r="A10342" s="7"/>
      <c r="B10342" s="8"/>
      <c r="C10342" s="8"/>
      <c r="D10342" s="8"/>
      <c r="E10342" s="8"/>
      <c r="F10342" s="8"/>
      <c r="G10342" s="8"/>
      <c r="H10342" s="8"/>
      <c r="I10342" s="8"/>
    </row>
    <row r="10343" spans="1:9" ht="14.25" customHeight="1">
      <c r="A10343" s="7"/>
      <c r="B10343" s="8"/>
      <c r="C10343" s="8"/>
      <c r="D10343" s="8"/>
      <c r="E10343" s="8"/>
      <c r="F10343" s="8"/>
      <c r="G10343" s="8"/>
      <c r="H10343" s="8"/>
      <c r="I10343" s="8"/>
    </row>
    <row r="10344" spans="1:9" ht="14.25" customHeight="1">
      <c r="A10344" s="7"/>
      <c r="B10344" s="8"/>
      <c r="C10344" s="8"/>
      <c r="D10344" s="8"/>
      <c r="E10344" s="8"/>
      <c r="F10344" s="8"/>
      <c r="G10344" s="8"/>
      <c r="H10344" s="8"/>
      <c r="I10344" s="8"/>
    </row>
    <row r="10345" spans="1:9" ht="14.25" customHeight="1">
      <c r="A10345" s="7"/>
      <c r="B10345" s="8"/>
      <c r="C10345" s="8"/>
      <c r="D10345" s="8"/>
      <c r="E10345" s="8"/>
      <c r="F10345" s="8"/>
      <c r="G10345" s="8"/>
      <c r="H10345" s="8"/>
      <c r="I10345" s="8"/>
    </row>
    <row r="10346" spans="1:9" ht="14.25" customHeight="1">
      <c r="A10346" s="7"/>
      <c r="B10346" s="8"/>
      <c r="C10346" s="8"/>
      <c r="D10346" s="8"/>
      <c r="E10346" s="8"/>
      <c r="F10346" s="8"/>
      <c r="G10346" s="8"/>
      <c r="H10346" s="8"/>
      <c r="I10346" s="8"/>
    </row>
    <row r="10347" spans="1:9" ht="14.25" customHeight="1">
      <c r="A10347" s="7"/>
      <c r="B10347" s="8"/>
      <c r="C10347" s="8"/>
      <c r="D10347" s="8"/>
      <c r="E10347" s="8"/>
      <c r="F10347" s="8"/>
      <c r="G10347" s="8"/>
      <c r="H10347" s="8"/>
      <c r="I10347" s="8"/>
    </row>
    <row r="10348" spans="1:9" ht="14.25" customHeight="1">
      <c r="A10348" s="7"/>
      <c r="B10348" s="8"/>
      <c r="C10348" s="8"/>
      <c r="D10348" s="8"/>
      <c r="E10348" s="8"/>
      <c r="F10348" s="8"/>
      <c r="G10348" s="8"/>
      <c r="H10348" s="8"/>
      <c r="I10348" s="8"/>
    </row>
    <row r="10349" spans="1:9" ht="14.25" customHeight="1">
      <c r="A10349" s="7"/>
      <c r="B10349" s="8"/>
      <c r="C10349" s="8"/>
      <c r="D10349" s="8"/>
      <c r="E10349" s="8"/>
      <c r="F10349" s="8"/>
      <c r="G10349" s="8"/>
      <c r="H10349" s="8"/>
      <c r="I10349" s="8"/>
    </row>
    <row r="10350" spans="1:9" ht="14.25" customHeight="1">
      <c r="A10350" s="7"/>
      <c r="B10350" s="8"/>
      <c r="C10350" s="8"/>
      <c r="D10350" s="8"/>
      <c r="E10350" s="8"/>
      <c r="F10350" s="8"/>
      <c r="G10350" s="8"/>
      <c r="H10350" s="8"/>
      <c r="I10350" s="8"/>
    </row>
    <row r="10351" spans="1:9" ht="14.25" customHeight="1">
      <c r="A10351" s="7"/>
      <c r="B10351" s="8"/>
      <c r="C10351" s="8"/>
      <c r="D10351" s="8"/>
      <c r="E10351" s="8"/>
      <c r="F10351" s="8"/>
      <c r="G10351" s="8"/>
      <c r="H10351" s="8"/>
      <c r="I10351" s="8"/>
    </row>
    <row r="10352" spans="1:9" ht="14.25" customHeight="1">
      <c r="A10352" s="7"/>
      <c r="B10352" s="8"/>
      <c r="C10352" s="8"/>
      <c r="D10352" s="8"/>
      <c r="E10352" s="8"/>
      <c r="F10352" s="8"/>
      <c r="G10352" s="8"/>
      <c r="H10352" s="8"/>
      <c r="I10352" s="8"/>
    </row>
    <row r="10353" spans="1:9" ht="14.25" customHeight="1">
      <c r="A10353" s="7"/>
      <c r="B10353" s="8"/>
      <c r="C10353" s="8"/>
      <c r="D10353" s="8"/>
      <c r="E10353" s="8"/>
      <c r="F10353" s="8"/>
      <c r="G10353" s="8"/>
      <c r="H10353" s="8"/>
      <c r="I10353" s="8"/>
    </row>
    <row r="10354" spans="1:9" ht="14.25" customHeight="1">
      <c r="A10354" s="7"/>
      <c r="B10354" s="8"/>
      <c r="C10354" s="8"/>
      <c r="D10354" s="8"/>
      <c r="E10354" s="8"/>
      <c r="F10354" s="8"/>
      <c r="G10354" s="8"/>
      <c r="H10354" s="8"/>
      <c r="I10354" s="8"/>
    </row>
    <row r="10355" spans="1:9" ht="14.25" customHeight="1">
      <c r="A10355" s="7"/>
      <c r="B10355" s="8"/>
      <c r="C10355" s="8"/>
      <c r="D10355" s="8"/>
      <c r="E10355" s="8"/>
      <c r="F10355" s="8"/>
      <c r="G10355" s="8"/>
      <c r="H10355" s="8"/>
      <c r="I10355" s="8"/>
    </row>
    <row r="10356" spans="1:9" ht="14.25" customHeight="1">
      <c r="A10356" s="7"/>
      <c r="B10356" s="8"/>
      <c r="C10356" s="8"/>
      <c r="D10356" s="8"/>
      <c r="E10356" s="8"/>
      <c r="F10356" s="8"/>
      <c r="G10356" s="8"/>
      <c r="H10356" s="8"/>
      <c r="I10356" s="8"/>
    </row>
    <row r="10357" spans="1:9" ht="14.25" customHeight="1">
      <c r="A10357" s="7"/>
      <c r="B10357" s="8"/>
      <c r="C10357" s="8"/>
      <c r="D10357" s="8"/>
      <c r="E10357" s="8"/>
      <c r="F10357" s="8"/>
      <c r="G10357" s="8"/>
      <c r="H10357" s="8"/>
      <c r="I10357" s="8"/>
    </row>
    <row r="10358" spans="1:9" ht="14.25" customHeight="1">
      <c r="A10358" s="7"/>
      <c r="B10358" s="8"/>
      <c r="C10358" s="8"/>
      <c r="D10358" s="8"/>
      <c r="E10358" s="8"/>
      <c r="F10358" s="8"/>
      <c r="G10358" s="8"/>
      <c r="H10358" s="8"/>
      <c r="I10358" s="8"/>
    </row>
    <row r="10359" spans="1:9" ht="14.25" customHeight="1">
      <c r="A10359" s="7"/>
      <c r="B10359" s="8"/>
      <c r="C10359" s="8"/>
      <c r="D10359" s="8"/>
      <c r="E10359" s="8"/>
      <c r="F10359" s="8"/>
      <c r="G10359" s="8"/>
      <c r="H10359" s="8"/>
      <c r="I10359" s="8"/>
    </row>
    <row r="10360" spans="1:9" ht="14.25" customHeight="1">
      <c r="A10360" s="7"/>
      <c r="B10360" s="8"/>
      <c r="C10360" s="8"/>
      <c r="D10360" s="8"/>
      <c r="E10360" s="8"/>
      <c r="F10360" s="8"/>
      <c r="G10360" s="8"/>
      <c r="H10360" s="8"/>
      <c r="I10360" s="8"/>
    </row>
    <row r="10361" spans="1:9" ht="14.25" customHeight="1">
      <c r="A10361" s="7"/>
      <c r="B10361" s="8"/>
      <c r="C10361" s="8"/>
      <c r="D10361" s="8"/>
      <c r="E10361" s="8"/>
      <c r="F10361" s="8"/>
      <c r="G10361" s="8"/>
      <c r="H10361" s="8"/>
      <c r="I10361" s="8"/>
    </row>
    <row r="10362" spans="1:9" ht="14.25" customHeight="1">
      <c r="A10362" s="7"/>
      <c r="B10362" s="8"/>
      <c r="C10362" s="8"/>
      <c r="D10362" s="8"/>
      <c r="E10362" s="8"/>
      <c r="F10362" s="8"/>
      <c r="G10362" s="8"/>
      <c r="H10362" s="8"/>
      <c r="I10362" s="8"/>
    </row>
    <row r="10363" spans="1:9" ht="14.25" customHeight="1">
      <c r="A10363" s="7"/>
      <c r="B10363" s="8"/>
      <c r="C10363" s="8"/>
      <c r="D10363" s="8"/>
      <c r="E10363" s="8"/>
      <c r="F10363" s="8"/>
      <c r="G10363" s="8"/>
      <c r="H10363" s="8"/>
      <c r="I10363" s="8"/>
    </row>
    <row r="10364" spans="1:9" ht="14.25" customHeight="1">
      <c r="A10364" s="7"/>
      <c r="B10364" s="8"/>
      <c r="C10364" s="8"/>
      <c r="D10364" s="8"/>
      <c r="E10364" s="8"/>
      <c r="F10364" s="8"/>
      <c r="G10364" s="8"/>
      <c r="H10364" s="8"/>
      <c r="I10364" s="8"/>
    </row>
    <row r="10365" spans="1:9" ht="14.25" customHeight="1">
      <c r="A10365" s="7"/>
      <c r="B10365" s="8"/>
      <c r="C10365" s="8"/>
      <c r="D10365" s="8"/>
      <c r="E10365" s="8"/>
      <c r="F10365" s="8"/>
      <c r="G10365" s="8"/>
      <c r="H10365" s="8"/>
      <c r="I10365" s="8"/>
    </row>
    <row r="10366" spans="1:9" ht="14.25" customHeight="1">
      <c r="A10366" s="7"/>
      <c r="B10366" s="8"/>
      <c r="C10366" s="8"/>
      <c r="D10366" s="8"/>
      <c r="E10366" s="8"/>
      <c r="F10366" s="8"/>
      <c r="G10366" s="8"/>
      <c r="H10366" s="8"/>
      <c r="I10366" s="8"/>
    </row>
    <row r="10367" spans="1:9" ht="14.25" customHeight="1">
      <c r="A10367" s="7"/>
      <c r="B10367" s="8"/>
      <c r="C10367" s="8"/>
      <c r="D10367" s="8"/>
      <c r="E10367" s="8"/>
      <c r="F10367" s="8"/>
      <c r="G10367" s="8"/>
      <c r="H10367" s="8"/>
      <c r="I10367" s="8"/>
    </row>
    <row r="10368" spans="1:9" ht="14.25" customHeight="1">
      <c r="A10368" s="7"/>
      <c r="B10368" s="8"/>
      <c r="C10368" s="8"/>
      <c r="D10368" s="8"/>
      <c r="E10368" s="8"/>
      <c r="F10368" s="8"/>
      <c r="G10368" s="8"/>
      <c r="H10368" s="8"/>
      <c r="I10368" s="8"/>
    </row>
    <row r="10369" spans="1:9" ht="14.25" customHeight="1">
      <c r="A10369" s="7"/>
      <c r="B10369" s="8"/>
      <c r="C10369" s="8"/>
      <c r="D10369" s="8"/>
      <c r="E10369" s="8"/>
      <c r="F10369" s="8"/>
      <c r="G10369" s="8"/>
      <c r="H10369" s="8"/>
      <c r="I10369" s="8"/>
    </row>
    <row r="10370" spans="1:9" ht="14.25" customHeight="1">
      <c r="A10370" s="7"/>
      <c r="B10370" s="8"/>
      <c r="C10370" s="8"/>
      <c r="D10370" s="8"/>
      <c r="E10370" s="8"/>
      <c r="F10370" s="8"/>
      <c r="G10370" s="8"/>
      <c r="H10370" s="8"/>
      <c r="I10370" s="8"/>
    </row>
    <row r="10371" spans="1:9" ht="14.25" customHeight="1">
      <c r="A10371" s="7"/>
      <c r="B10371" s="8"/>
      <c r="C10371" s="8"/>
      <c r="D10371" s="8"/>
      <c r="E10371" s="8"/>
      <c r="F10371" s="8"/>
      <c r="G10371" s="8"/>
      <c r="H10371" s="8"/>
      <c r="I10371" s="8"/>
    </row>
    <row r="10372" spans="1:9" ht="14.25" customHeight="1">
      <c r="A10372" s="7"/>
      <c r="B10372" s="8"/>
      <c r="C10372" s="8"/>
      <c r="D10372" s="8"/>
      <c r="E10372" s="8"/>
      <c r="F10372" s="8"/>
      <c r="G10372" s="8"/>
      <c r="H10372" s="8"/>
      <c r="I10372" s="8"/>
    </row>
    <row r="10373" spans="1:9" ht="14.25" customHeight="1">
      <c r="A10373" s="7"/>
      <c r="B10373" s="8"/>
      <c r="C10373" s="8"/>
      <c r="D10373" s="8"/>
      <c r="E10373" s="8"/>
      <c r="F10373" s="8"/>
      <c r="G10373" s="8"/>
      <c r="H10373" s="8"/>
      <c r="I10373" s="8"/>
    </row>
    <row r="10374" spans="1:9" ht="14.25" customHeight="1">
      <c r="A10374" s="7"/>
      <c r="B10374" s="8"/>
      <c r="C10374" s="8"/>
      <c r="D10374" s="8"/>
      <c r="E10374" s="8"/>
      <c r="F10374" s="8"/>
      <c r="G10374" s="8"/>
      <c r="H10374" s="8"/>
      <c r="I10374" s="8"/>
    </row>
    <row r="10375" spans="1:9" ht="14.25" customHeight="1">
      <c r="A10375" s="7"/>
      <c r="B10375" s="8"/>
      <c r="C10375" s="8"/>
      <c r="D10375" s="8"/>
      <c r="E10375" s="8"/>
      <c r="F10375" s="8"/>
      <c r="G10375" s="8"/>
      <c r="H10375" s="8"/>
      <c r="I10375" s="8"/>
    </row>
    <row r="10376" spans="1:9" ht="14.25" customHeight="1">
      <c r="A10376" s="7"/>
      <c r="B10376" s="8"/>
      <c r="C10376" s="8"/>
      <c r="D10376" s="8"/>
      <c r="E10376" s="8"/>
      <c r="F10376" s="8"/>
      <c r="G10376" s="8"/>
      <c r="H10376" s="8"/>
      <c r="I10376" s="8"/>
    </row>
    <row r="10377" spans="1:9" ht="14.25" customHeight="1">
      <c r="A10377" s="7"/>
      <c r="B10377" s="8"/>
      <c r="C10377" s="8"/>
      <c r="D10377" s="8"/>
      <c r="E10377" s="8"/>
      <c r="F10377" s="8"/>
      <c r="G10377" s="8"/>
      <c r="H10377" s="8"/>
      <c r="I10377" s="8"/>
    </row>
    <row r="10378" spans="1:9" ht="14.25" customHeight="1">
      <c r="A10378" s="7"/>
      <c r="B10378" s="8"/>
      <c r="C10378" s="8"/>
      <c r="D10378" s="8"/>
      <c r="E10378" s="8"/>
      <c r="F10378" s="8"/>
      <c r="G10378" s="8"/>
      <c r="H10378" s="8"/>
      <c r="I10378" s="8"/>
    </row>
    <row r="10379" spans="1:9" ht="14.25" customHeight="1">
      <c r="A10379" s="7"/>
      <c r="B10379" s="8"/>
      <c r="C10379" s="8"/>
      <c r="D10379" s="8"/>
      <c r="E10379" s="8"/>
      <c r="F10379" s="8"/>
      <c r="G10379" s="8"/>
      <c r="H10379" s="8"/>
      <c r="I10379" s="8"/>
    </row>
    <row r="10380" spans="1:9" ht="14.25" customHeight="1">
      <c r="A10380" s="7"/>
      <c r="B10380" s="8"/>
      <c r="C10380" s="8"/>
      <c r="D10380" s="8"/>
      <c r="E10380" s="8"/>
      <c r="F10380" s="8"/>
      <c r="G10380" s="8"/>
      <c r="H10380" s="8"/>
      <c r="I10380" s="8"/>
    </row>
    <row r="10381" spans="1:9" ht="14.25" customHeight="1">
      <c r="A10381" s="7"/>
      <c r="B10381" s="8"/>
      <c r="C10381" s="8"/>
      <c r="D10381" s="8"/>
      <c r="E10381" s="8"/>
      <c r="F10381" s="8"/>
      <c r="G10381" s="8"/>
      <c r="H10381" s="8"/>
      <c r="I10381" s="8"/>
    </row>
    <row r="10382" spans="1:9" ht="14.25" customHeight="1">
      <c r="A10382" s="7"/>
      <c r="B10382" s="8"/>
      <c r="C10382" s="8"/>
      <c r="D10382" s="8"/>
      <c r="E10382" s="8"/>
      <c r="F10382" s="8"/>
      <c r="G10382" s="8"/>
      <c r="H10382" s="8"/>
      <c r="I10382" s="8"/>
    </row>
    <row r="10383" spans="1:9" ht="14.25" customHeight="1">
      <c r="A10383" s="7"/>
      <c r="B10383" s="8"/>
      <c r="C10383" s="8"/>
      <c r="D10383" s="8"/>
      <c r="E10383" s="8"/>
      <c r="F10383" s="8"/>
      <c r="G10383" s="8"/>
      <c r="H10383" s="8"/>
      <c r="I10383" s="8"/>
    </row>
    <row r="10384" spans="1:9" ht="14.25" customHeight="1">
      <c r="A10384" s="7"/>
      <c r="B10384" s="8"/>
      <c r="C10384" s="8"/>
      <c r="D10384" s="8"/>
      <c r="E10384" s="8"/>
      <c r="F10384" s="8"/>
      <c r="G10384" s="8"/>
      <c r="H10384" s="8"/>
      <c r="I10384" s="8"/>
    </row>
    <row r="10385" spans="1:9" ht="14.25" customHeight="1">
      <c r="A10385" s="7"/>
      <c r="B10385" s="8"/>
      <c r="C10385" s="8"/>
      <c r="D10385" s="8"/>
      <c r="E10385" s="8"/>
      <c r="F10385" s="8"/>
      <c r="G10385" s="8"/>
      <c r="H10385" s="8"/>
      <c r="I10385" s="8"/>
    </row>
    <row r="10386" spans="1:9" ht="14.25" customHeight="1">
      <c r="A10386" s="7"/>
      <c r="B10386" s="8"/>
      <c r="C10386" s="8"/>
      <c r="D10386" s="8"/>
      <c r="E10386" s="8"/>
      <c r="F10386" s="8"/>
      <c r="G10386" s="8"/>
      <c r="H10386" s="8"/>
      <c r="I10386" s="8"/>
    </row>
    <row r="10387" spans="1:9" ht="14.25" customHeight="1">
      <c r="A10387" s="7"/>
      <c r="B10387" s="8"/>
      <c r="C10387" s="8"/>
      <c r="D10387" s="8"/>
      <c r="E10387" s="8"/>
      <c r="F10387" s="8"/>
      <c r="G10387" s="8"/>
      <c r="H10387" s="8"/>
      <c r="I10387" s="8"/>
    </row>
    <row r="10388" spans="1:9" ht="14.25" customHeight="1">
      <c r="A10388" s="7"/>
      <c r="B10388" s="8"/>
      <c r="C10388" s="8"/>
      <c r="D10388" s="8"/>
      <c r="E10388" s="8"/>
      <c r="F10388" s="8"/>
      <c r="G10388" s="8"/>
      <c r="H10388" s="8"/>
      <c r="I10388" s="8"/>
    </row>
    <row r="10389" spans="1:9" ht="14.25" customHeight="1">
      <c r="A10389" s="7"/>
      <c r="B10389" s="8"/>
      <c r="C10389" s="8"/>
      <c r="D10389" s="8"/>
      <c r="E10389" s="8"/>
      <c r="F10389" s="8"/>
      <c r="G10389" s="8"/>
      <c r="H10389" s="8"/>
      <c r="I10389" s="8"/>
    </row>
    <row r="10390" spans="1:9" ht="14.25" customHeight="1">
      <c r="A10390" s="7"/>
      <c r="B10390" s="8"/>
      <c r="C10390" s="8"/>
      <c r="D10390" s="8"/>
      <c r="E10390" s="8"/>
      <c r="F10390" s="8"/>
      <c r="G10390" s="8"/>
      <c r="H10390" s="8"/>
      <c r="I10390" s="8"/>
    </row>
    <row r="10391" spans="1:9" ht="14.25" customHeight="1">
      <c r="A10391" s="7"/>
      <c r="B10391" s="8"/>
      <c r="C10391" s="8"/>
      <c r="D10391" s="8"/>
      <c r="E10391" s="8"/>
      <c r="F10391" s="8"/>
      <c r="G10391" s="8"/>
      <c r="H10391" s="8"/>
      <c r="I10391" s="8"/>
    </row>
    <row r="10392" spans="1:9" ht="14.25" customHeight="1">
      <c r="A10392" s="7"/>
      <c r="B10392" s="8"/>
      <c r="C10392" s="8"/>
      <c r="D10392" s="8"/>
      <c r="E10392" s="8"/>
      <c r="F10392" s="8"/>
      <c r="G10392" s="8"/>
      <c r="H10392" s="8"/>
      <c r="I10392" s="8"/>
    </row>
    <row r="10393" spans="1:9" ht="14.25" customHeight="1">
      <c r="A10393" s="7"/>
      <c r="B10393" s="8"/>
      <c r="C10393" s="8"/>
      <c r="D10393" s="8"/>
      <c r="E10393" s="8"/>
      <c r="F10393" s="8"/>
      <c r="G10393" s="8"/>
      <c r="H10393" s="8"/>
      <c r="I10393" s="8"/>
    </row>
    <row r="10394" spans="1:9" ht="14.25" customHeight="1">
      <c r="A10394" s="7"/>
      <c r="B10394" s="8"/>
      <c r="C10394" s="8"/>
      <c r="D10394" s="8"/>
      <c r="E10394" s="8"/>
      <c r="F10394" s="8"/>
      <c r="G10394" s="8"/>
      <c r="H10394" s="8"/>
      <c r="I10394" s="8"/>
    </row>
    <row r="10395" spans="1:9" ht="14.25" customHeight="1">
      <c r="A10395" s="7"/>
      <c r="B10395" s="8"/>
      <c r="C10395" s="8"/>
      <c r="D10395" s="8"/>
      <c r="E10395" s="8"/>
      <c r="F10395" s="8"/>
      <c r="G10395" s="8"/>
      <c r="H10395" s="8"/>
      <c r="I10395" s="8"/>
    </row>
    <row r="10396" spans="1:9" ht="14.25" customHeight="1">
      <c r="A10396" s="7"/>
      <c r="B10396" s="8"/>
      <c r="C10396" s="8"/>
      <c r="D10396" s="8"/>
      <c r="E10396" s="8"/>
      <c r="F10396" s="8"/>
      <c r="G10396" s="8"/>
      <c r="H10396" s="8"/>
      <c r="I10396" s="8"/>
    </row>
    <row r="10397" spans="1:9" ht="14.25" customHeight="1">
      <c r="A10397" s="7"/>
      <c r="B10397" s="8"/>
      <c r="C10397" s="8"/>
      <c r="D10397" s="8"/>
      <c r="E10397" s="8"/>
      <c r="F10397" s="8"/>
      <c r="G10397" s="8"/>
      <c r="H10397" s="8"/>
      <c r="I10397" s="8"/>
    </row>
    <row r="10398" spans="1:9" ht="14.25" customHeight="1">
      <c r="A10398" s="7"/>
      <c r="B10398" s="8"/>
      <c r="C10398" s="8"/>
      <c r="D10398" s="8"/>
      <c r="E10398" s="8"/>
      <c r="F10398" s="8"/>
      <c r="G10398" s="8"/>
      <c r="H10398" s="8"/>
      <c r="I10398" s="8"/>
    </row>
    <row r="10399" spans="1:9" ht="14.25" customHeight="1">
      <c r="A10399" s="7"/>
      <c r="B10399" s="8"/>
      <c r="C10399" s="8"/>
      <c r="D10399" s="8"/>
      <c r="E10399" s="8"/>
      <c r="F10399" s="8"/>
      <c r="G10399" s="8"/>
      <c r="H10399" s="8"/>
      <c r="I10399" s="8"/>
    </row>
    <row r="10400" spans="1:9" ht="14.25" customHeight="1">
      <c r="A10400" s="7"/>
      <c r="B10400" s="8"/>
      <c r="C10400" s="8"/>
      <c r="D10400" s="8"/>
      <c r="E10400" s="8"/>
      <c r="F10400" s="8"/>
      <c r="G10400" s="8"/>
      <c r="H10400" s="8"/>
      <c r="I10400" s="8"/>
    </row>
    <row r="10401" spans="1:9" ht="14.25" customHeight="1">
      <c r="A10401" s="7"/>
      <c r="B10401" s="8"/>
      <c r="C10401" s="8"/>
      <c r="D10401" s="8"/>
      <c r="E10401" s="8"/>
      <c r="F10401" s="8"/>
      <c r="G10401" s="8"/>
      <c r="H10401" s="8"/>
      <c r="I10401" s="8"/>
    </row>
    <row r="10402" spans="1:9" ht="14.25" customHeight="1">
      <c r="A10402" s="7"/>
      <c r="B10402" s="8"/>
      <c r="C10402" s="8"/>
      <c r="D10402" s="8"/>
      <c r="E10402" s="8"/>
      <c r="F10402" s="8"/>
      <c r="G10402" s="8"/>
      <c r="H10402" s="8"/>
      <c r="I10402" s="8"/>
    </row>
    <row r="10403" spans="1:9" ht="14.25" customHeight="1">
      <c r="A10403" s="7"/>
      <c r="B10403" s="8"/>
      <c r="C10403" s="8"/>
      <c r="D10403" s="8"/>
      <c r="E10403" s="8"/>
      <c r="F10403" s="8"/>
      <c r="G10403" s="8"/>
      <c r="H10403" s="8"/>
      <c r="I10403" s="8"/>
    </row>
    <row r="10404" spans="1:9" ht="14.25" customHeight="1">
      <c r="A10404" s="7"/>
      <c r="B10404" s="8"/>
      <c r="C10404" s="8"/>
      <c r="D10404" s="8"/>
      <c r="E10404" s="8"/>
      <c r="F10404" s="8"/>
      <c r="G10404" s="8"/>
      <c r="H10404" s="8"/>
      <c r="I10404" s="8"/>
    </row>
    <row r="10405" spans="1:9" ht="14.25" customHeight="1">
      <c r="A10405" s="7"/>
      <c r="B10405" s="8"/>
      <c r="C10405" s="8"/>
      <c r="D10405" s="8"/>
      <c r="E10405" s="8"/>
      <c r="F10405" s="8"/>
      <c r="G10405" s="8"/>
      <c r="H10405" s="8"/>
      <c r="I10405" s="8"/>
    </row>
    <row r="10406" spans="1:9" ht="14.25" customHeight="1">
      <c r="A10406" s="7"/>
      <c r="B10406" s="8"/>
      <c r="C10406" s="8"/>
      <c r="D10406" s="8"/>
      <c r="E10406" s="8"/>
      <c r="F10406" s="8"/>
      <c r="G10406" s="8"/>
      <c r="H10406" s="8"/>
      <c r="I10406" s="8"/>
    </row>
    <row r="10407" spans="1:9" ht="14.25" customHeight="1">
      <c r="A10407" s="7"/>
      <c r="B10407" s="8"/>
      <c r="C10407" s="8"/>
      <c r="D10407" s="8"/>
      <c r="E10407" s="8"/>
      <c r="F10407" s="8"/>
      <c r="G10407" s="8"/>
      <c r="H10407" s="8"/>
      <c r="I10407" s="8"/>
    </row>
    <row r="10408" spans="1:9" ht="14.25" customHeight="1">
      <c r="A10408" s="7"/>
      <c r="B10408" s="8"/>
      <c r="C10408" s="8"/>
      <c r="D10408" s="8"/>
      <c r="E10408" s="8"/>
      <c r="F10408" s="8"/>
      <c r="G10408" s="8"/>
      <c r="H10408" s="8"/>
      <c r="I10408" s="8"/>
    </row>
    <row r="10409" spans="1:9" ht="14.25" customHeight="1">
      <c r="A10409" s="7"/>
      <c r="B10409" s="8"/>
      <c r="C10409" s="8"/>
      <c r="D10409" s="8"/>
      <c r="E10409" s="8"/>
      <c r="F10409" s="8"/>
      <c r="G10409" s="8"/>
      <c r="H10409" s="8"/>
      <c r="I10409" s="8"/>
    </row>
    <row r="10410" spans="1:9" ht="14.25" customHeight="1">
      <c r="A10410" s="7"/>
      <c r="B10410" s="8"/>
      <c r="C10410" s="8"/>
      <c r="D10410" s="8"/>
      <c r="E10410" s="8"/>
      <c r="F10410" s="8"/>
      <c r="G10410" s="8"/>
      <c r="H10410" s="8"/>
      <c r="I10410" s="8"/>
    </row>
    <row r="10411" spans="1:9" ht="14.25" customHeight="1">
      <c r="A10411" s="7"/>
      <c r="B10411" s="8"/>
      <c r="C10411" s="8"/>
      <c r="D10411" s="8"/>
      <c r="E10411" s="8"/>
      <c r="F10411" s="8"/>
      <c r="G10411" s="8"/>
      <c r="H10411" s="8"/>
      <c r="I10411" s="8"/>
    </row>
    <row r="10412" spans="1:9" ht="14.25" customHeight="1">
      <c r="A10412" s="7"/>
      <c r="B10412" s="8"/>
      <c r="C10412" s="8"/>
      <c r="D10412" s="8"/>
      <c r="E10412" s="8"/>
      <c r="F10412" s="8"/>
      <c r="G10412" s="8"/>
      <c r="H10412" s="8"/>
      <c r="I10412" s="8"/>
    </row>
    <row r="10413" spans="1:9" ht="14.25" customHeight="1">
      <c r="A10413" s="7"/>
      <c r="B10413" s="8"/>
      <c r="C10413" s="8"/>
      <c r="D10413" s="8"/>
      <c r="E10413" s="8"/>
      <c r="F10413" s="8"/>
      <c r="G10413" s="8"/>
      <c r="H10413" s="8"/>
      <c r="I10413" s="8"/>
    </row>
    <row r="10414" spans="1:9" ht="14.25" customHeight="1">
      <c r="A10414" s="7"/>
      <c r="B10414" s="8"/>
      <c r="C10414" s="8"/>
      <c r="D10414" s="8"/>
      <c r="E10414" s="8"/>
      <c r="F10414" s="8"/>
      <c r="G10414" s="8"/>
      <c r="H10414" s="8"/>
      <c r="I10414" s="8"/>
    </row>
    <row r="10415" spans="1:9" ht="14.25" customHeight="1">
      <c r="A10415" s="7"/>
      <c r="B10415" s="8"/>
      <c r="C10415" s="8"/>
      <c r="D10415" s="8"/>
      <c r="E10415" s="8"/>
      <c r="F10415" s="8"/>
      <c r="G10415" s="8"/>
      <c r="H10415" s="8"/>
      <c r="I10415" s="8"/>
    </row>
    <row r="10416" spans="1:9" ht="14.25" customHeight="1">
      <c r="A10416" s="7"/>
      <c r="B10416" s="8"/>
      <c r="C10416" s="8"/>
      <c r="D10416" s="8"/>
      <c r="E10416" s="8"/>
      <c r="F10416" s="8"/>
      <c r="G10416" s="8"/>
      <c r="H10416" s="8"/>
      <c r="I10416" s="8"/>
    </row>
    <row r="10417" spans="1:9" ht="14.25" customHeight="1">
      <c r="A10417" s="7"/>
      <c r="B10417" s="8"/>
      <c r="C10417" s="8"/>
      <c r="D10417" s="8"/>
      <c r="E10417" s="8"/>
      <c r="F10417" s="8"/>
      <c r="G10417" s="8"/>
      <c r="H10417" s="8"/>
      <c r="I10417" s="8"/>
    </row>
    <row r="10418" spans="1:9" ht="14.25" customHeight="1">
      <c r="A10418" s="7"/>
      <c r="B10418" s="8"/>
      <c r="C10418" s="8"/>
      <c r="D10418" s="8"/>
      <c r="E10418" s="8"/>
      <c r="F10418" s="8"/>
      <c r="G10418" s="8"/>
      <c r="H10418" s="8"/>
      <c r="I10418" s="8"/>
    </row>
    <row r="10419" spans="1:9" ht="14.25" customHeight="1">
      <c r="A10419" s="7"/>
      <c r="B10419" s="8"/>
      <c r="C10419" s="8"/>
      <c r="D10419" s="8"/>
      <c r="E10419" s="8"/>
      <c r="F10419" s="8"/>
      <c r="G10419" s="8"/>
      <c r="H10419" s="8"/>
      <c r="I10419" s="8"/>
    </row>
    <row r="10420" spans="1:9" ht="14.25" customHeight="1">
      <c r="A10420" s="7"/>
      <c r="B10420" s="8"/>
      <c r="C10420" s="8"/>
      <c r="D10420" s="8"/>
      <c r="E10420" s="8"/>
      <c r="F10420" s="8"/>
      <c r="G10420" s="8"/>
      <c r="H10420" s="8"/>
      <c r="I10420" s="8"/>
    </row>
    <row r="10421" spans="1:9" ht="14.25" customHeight="1">
      <c r="A10421" s="7"/>
      <c r="B10421" s="8"/>
      <c r="C10421" s="8"/>
      <c r="D10421" s="8"/>
      <c r="E10421" s="8"/>
      <c r="F10421" s="8"/>
      <c r="G10421" s="8"/>
      <c r="H10421" s="8"/>
      <c r="I10421" s="8"/>
    </row>
    <row r="10422" spans="1:9" ht="14.25" customHeight="1">
      <c r="A10422" s="7"/>
      <c r="B10422" s="8"/>
      <c r="C10422" s="8"/>
      <c r="D10422" s="8"/>
      <c r="E10422" s="8"/>
      <c r="F10422" s="8"/>
      <c r="G10422" s="8"/>
      <c r="H10422" s="8"/>
      <c r="I10422" s="8"/>
    </row>
    <row r="10423" spans="1:9" ht="14.25" customHeight="1">
      <c r="A10423" s="7"/>
      <c r="B10423" s="8"/>
      <c r="C10423" s="8"/>
      <c r="D10423" s="8"/>
      <c r="E10423" s="8"/>
      <c r="F10423" s="8"/>
      <c r="G10423" s="8"/>
      <c r="H10423" s="8"/>
      <c r="I10423" s="8"/>
    </row>
    <row r="10424" spans="1:9" ht="14.25" customHeight="1">
      <c r="A10424" s="7"/>
      <c r="B10424" s="8"/>
      <c r="C10424" s="8"/>
      <c r="D10424" s="8"/>
      <c r="E10424" s="8"/>
      <c r="F10424" s="8"/>
      <c r="G10424" s="8"/>
      <c r="H10424" s="8"/>
      <c r="I10424" s="8"/>
    </row>
    <row r="10425" spans="1:9" ht="14.25" customHeight="1">
      <c r="A10425" s="7"/>
      <c r="B10425" s="8"/>
      <c r="C10425" s="8"/>
      <c r="D10425" s="8"/>
      <c r="E10425" s="8"/>
      <c r="F10425" s="8"/>
      <c r="G10425" s="8"/>
      <c r="H10425" s="8"/>
      <c r="I10425" s="8"/>
    </row>
    <row r="10426" spans="1:9" ht="14.25" customHeight="1">
      <c r="A10426" s="7"/>
      <c r="B10426" s="8"/>
      <c r="C10426" s="8"/>
      <c r="D10426" s="8"/>
      <c r="E10426" s="8"/>
      <c r="F10426" s="8"/>
      <c r="G10426" s="8"/>
      <c r="H10426" s="8"/>
      <c r="I10426" s="8"/>
    </row>
    <row r="10427" spans="1:9" ht="14.25" customHeight="1">
      <c r="A10427" s="7"/>
      <c r="B10427" s="8"/>
      <c r="C10427" s="8"/>
      <c r="D10427" s="8"/>
      <c r="E10427" s="8"/>
      <c r="F10427" s="8"/>
      <c r="G10427" s="8"/>
      <c r="H10427" s="8"/>
      <c r="I10427" s="8"/>
    </row>
    <row r="10428" spans="1:9" ht="14.25" customHeight="1">
      <c r="A10428" s="7"/>
      <c r="B10428" s="8"/>
      <c r="C10428" s="8"/>
      <c r="D10428" s="8"/>
      <c r="E10428" s="8"/>
      <c r="F10428" s="8"/>
      <c r="G10428" s="8"/>
      <c r="H10428" s="8"/>
      <c r="I10428" s="8"/>
    </row>
    <row r="10429" spans="1:9" ht="14.25" customHeight="1">
      <c r="A10429" s="7"/>
      <c r="B10429" s="8"/>
      <c r="C10429" s="8"/>
      <c r="D10429" s="8"/>
      <c r="E10429" s="8"/>
      <c r="F10429" s="8"/>
      <c r="G10429" s="8"/>
      <c r="H10429" s="8"/>
      <c r="I10429" s="8"/>
    </row>
    <row r="10430" spans="1:9" ht="14.25" customHeight="1">
      <c r="A10430" s="7"/>
      <c r="B10430" s="8"/>
      <c r="C10430" s="8"/>
      <c r="D10430" s="8"/>
      <c r="E10430" s="8"/>
      <c r="F10430" s="8"/>
      <c r="G10430" s="8"/>
      <c r="H10430" s="8"/>
      <c r="I10430" s="8"/>
    </row>
    <row r="10431" spans="1:9" ht="14.25" customHeight="1">
      <c r="A10431" s="7"/>
      <c r="B10431" s="8"/>
      <c r="C10431" s="8"/>
      <c r="D10431" s="8"/>
      <c r="E10431" s="8"/>
      <c r="F10431" s="8"/>
      <c r="G10431" s="8"/>
      <c r="H10431" s="8"/>
      <c r="I10431" s="8"/>
    </row>
    <row r="10432" spans="1:9" ht="14.25" customHeight="1">
      <c r="A10432" s="7"/>
      <c r="B10432" s="8"/>
      <c r="C10432" s="8"/>
      <c r="D10432" s="8"/>
      <c r="E10432" s="8"/>
      <c r="F10432" s="8"/>
      <c r="G10432" s="8"/>
      <c r="H10432" s="8"/>
      <c r="I10432" s="8"/>
    </row>
    <row r="10433" spans="1:9" ht="14.25" customHeight="1">
      <c r="A10433" s="7"/>
      <c r="B10433" s="8"/>
      <c r="C10433" s="8"/>
      <c r="D10433" s="8"/>
      <c r="E10433" s="8"/>
      <c r="F10433" s="8"/>
      <c r="G10433" s="8"/>
      <c r="H10433" s="8"/>
      <c r="I10433" s="8"/>
    </row>
    <row r="10434" spans="1:9" ht="14.25" customHeight="1">
      <c r="A10434" s="7"/>
      <c r="B10434" s="8"/>
      <c r="C10434" s="8"/>
      <c r="D10434" s="8"/>
      <c r="E10434" s="8"/>
      <c r="F10434" s="8"/>
      <c r="G10434" s="8"/>
      <c r="H10434" s="8"/>
      <c r="I10434" s="8"/>
    </row>
    <row r="10435" spans="1:9" ht="14.25" customHeight="1">
      <c r="A10435" s="7"/>
      <c r="B10435" s="8"/>
      <c r="C10435" s="8"/>
      <c r="D10435" s="8"/>
      <c r="E10435" s="8"/>
      <c r="F10435" s="8"/>
      <c r="G10435" s="8"/>
      <c r="H10435" s="8"/>
      <c r="I10435" s="8"/>
    </row>
    <row r="10436" spans="1:9" ht="14.25" customHeight="1">
      <c r="A10436" s="7"/>
      <c r="B10436" s="8"/>
      <c r="C10436" s="8"/>
      <c r="D10436" s="8"/>
      <c r="E10436" s="8"/>
      <c r="F10436" s="8"/>
      <c r="G10436" s="8"/>
      <c r="H10436" s="8"/>
      <c r="I10436" s="8"/>
    </row>
    <row r="10437" spans="1:9" ht="14.25" customHeight="1">
      <c r="A10437" s="7"/>
      <c r="B10437" s="8"/>
      <c r="C10437" s="8"/>
      <c r="D10437" s="8"/>
      <c r="E10437" s="8"/>
      <c r="F10437" s="8"/>
      <c r="G10437" s="8"/>
      <c r="H10437" s="8"/>
      <c r="I10437" s="8"/>
    </row>
    <row r="10438" spans="1:9" ht="14.25" customHeight="1">
      <c r="A10438" s="7"/>
      <c r="B10438" s="8"/>
      <c r="C10438" s="8"/>
      <c r="D10438" s="8"/>
      <c r="E10438" s="8"/>
      <c r="F10438" s="8"/>
      <c r="G10438" s="8"/>
      <c r="H10438" s="8"/>
      <c r="I10438" s="8"/>
    </row>
    <row r="10439" spans="1:9" ht="14.25" customHeight="1">
      <c r="A10439" s="7"/>
      <c r="B10439" s="8"/>
      <c r="C10439" s="8"/>
      <c r="D10439" s="8"/>
      <c r="E10439" s="8"/>
      <c r="F10439" s="8"/>
      <c r="G10439" s="8"/>
      <c r="H10439" s="8"/>
      <c r="I10439" s="8"/>
    </row>
    <row r="10440" spans="1:9" ht="14.25" customHeight="1">
      <c r="A10440" s="7"/>
      <c r="B10440" s="8"/>
      <c r="C10440" s="8"/>
      <c r="D10440" s="8"/>
      <c r="E10440" s="8"/>
      <c r="F10440" s="8"/>
      <c r="G10440" s="8"/>
      <c r="H10440" s="8"/>
      <c r="I10440" s="8"/>
    </row>
    <row r="10441" spans="1:9" ht="14.25" customHeight="1">
      <c r="A10441" s="7"/>
      <c r="B10441" s="8"/>
      <c r="C10441" s="8"/>
      <c r="D10441" s="8"/>
      <c r="E10441" s="8"/>
      <c r="F10441" s="8"/>
      <c r="G10441" s="8"/>
      <c r="H10441" s="8"/>
      <c r="I10441" s="8"/>
    </row>
    <row r="10442" spans="1:9" ht="14.25" customHeight="1">
      <c r="A10442" s="7"/>
      <c r="B10442" s="8"/>
      <c r="C10442" s="8"/>
      <c r="D10442" s="8"/>
      <c r="E10442" s="8"/>
      <c r="F10442" s="8"/>
      <c r="G10442" s="8"/>
      <c r="H10442" s="8"/>
      <c r="I10442" s="8"/>
    </row>
    <row r="10443" spans="1:9" ht="14.25" customHeight="1">
      <c r="A10443" s="7"/>
      <c r="B10443" s="8"/>
      <c r="C10443" s="8"/>
      <c r="D10443" s="8"/>
      <c r="E10443" s="8"/>
      <c r="F10443" s="8"/>
      <c r="G10443" s="8"/>
      <c r="H10443" s="8"/>
      <c r="I10443" s="8"/>
    </row>
    <row r="10444" spans="1:9" ht="14.25" customHeight="1">
      <c r="A10444" s="7"/>
      <c r="B10444" s="8"/>
      <c r="C10444" s="8"/>
      <c r="D10444" s="8"/>
      <c r="E10444" s="8"/>
      <c r="F10444" s="8"/>
      <c r="G10444" s="8"/>
      <c r="H10444" s="8"/>
      <c r="I10444" s="8"/>
    </row>
    <row r="10445" spans="1:9" ht="14.25" customHeight="1">
      <c r="A10445" s="7"/>
      <c r="B10445" s="8"/>
      <c r="C10445" s="8"/>
      <c r="D10445" s="8"/>
      <c r="E10445" s="8"/>
      <c r="F10445" s="8"/>
      <c r="G10445" s="8"/>
      <c r="H10445" s="8"/>
      <c r="I10445" s="8"/>
    </row>
    <row r="10446" spans="1:9" ht="14.25" customHeight="1">
      <c r="A10446" s="7"/>
      <c r="B10446" s="8"/>
      <c r="C10446" s="8"/>
      <c r="D10446" s="8"/>
      <c r="E10446" s="8"/>
      <c r="F10446" s="8"/>
      <c r="G10446" s="8"/>
      <c r="H10446" s="8"/>
      <c r="I10446" s="8"/>
    </row>
    <row r="10447" spans="1:9" ht="14.25" customHeight="1">
      <c r="A10447" s="7"/>
      <c r="B10447" s="8"/>
      <c r="C10447" s="8"/>
      <c r="D10447" s="8"/>
      <c r="E10447" s="8"/>
      <c r="F10447" s="8"/>
      <c r="G10447" s="8"/>
      <c r="H10447" s="8"/>
      <c r="I10447" s="8"/>
    </row>
    <row r="10448" spans="1:9" ht="14.25" customHeight="1">
      <c r="A10448" s="7"/>
      <c r="B10448" s="8"/>
      <c r="C10448" s="8"/>
      <c r="D10448" s="8"/>
      <c r="E10448" s="8"/>
      <c r="F10448" s="8"/>
      <c r="G10448" s="8"/>
      <c r="H10448" s="8"/>
      <c r="I10448" s="8"/>
    </row>
    <row r="10449" spans="1:9" ht="14.25" customHeight="1">
      <c r="A10449" s="7"/>
      <c r="B10449" s="8"/>
      <c r="C10449" s="8"/>
      <c r="D10449" s="8"/>
      <c r="E10449" s="8"/>
      <c r="F10449" s="8"/>
      <c r="G10449" s="8"/>
      <c r="H10449" s="8"/>
      <c r="I10449" s="8"/>
    </row>
    <row r="10450" spans="1:9" ht="14.25" customHeight="1">
      <c r="A10450" s="7"/>
      <c r="B10450" s="8"/>
      <c r="C10450" s="8"/>
      <c r="D10450" s="8"/>
      <c r="E10450" s="8"/>
      <c r="F10450" s="8"/>
      <c r="G10450" s="8"/>
      <c r="H10450" s="8"/>
      <c r="I10450" s="8"/>
    </row>
    <row r="10451" spans="1:9" ht="14.25" customHeight="1">
      <c r="A10451" s="7"/>
      <c r="B10451" s="8"/>
      <c r="C10451" s="8"/>
      <c r="D10451" s="8"/>
      <c r="E10451" s="8"/>
      <c r="F10451" s="8"/>
      <c r="G10451" s="8"/>
      <c r="H10451" s="8"/>
      <c r="I10451" s="8"/>
    </row>
    <row r="10452" spans="1:9" ht="14.25" customHeight="1">
      <c r="A10452" s="7"/>
      <c r="B10452" s="8"/>
      <c r="C10452" s="8"/>
      <c r="D10452" s="8"/>
      <c r="E10452" s="8"/>
      <c r="F10452" s="8"/>
      <c r="G10452" s="8"/>
      <c r="H10452" s="8"/>
      <c r="I10452" s="8"/>
    </row>
    <row r="10453" spans="1:9" ht="14.25" customHeight="1">
      <c r="A10453" s="7"/>
      <c r="B10453" s="8"/>
      <c r="C10453" s="8"/>
      <c r="D10453" s="8"/>
      <c r="E10453" s="8"/>
      <c r="F10453" s="8"/>
      <c r="G10453" s="8"/>
      <c r="H10453" s="8"/>
      <c r="I10453" s="8"/>
    </row>
    <row r="10454" spans="1:9" ht="14.25" customHeight="1">
      <c r="A10454" s="7"/>
      <c r="B10454" s="8"/>
      <c r="C10454" s="8"/>
      <c r="D10454" s="8"/>
      <c r="E10454" s="8"/>
      <c r="F10454" s="8"/>
      <c r="G10454" s="8"/>
      <c r="H10454" s="8"/>
      <c r="I10454" s="8"/>
    </row>
    <row r="10455" spans="1:9" ht="14.25" customHeight="1">
      <c r="A10455" s="7"/>
      <c r="B10455" s="8"/>
      <c r="C10455" s="8"/>
      <c r="D10455" s="8"/>
      <c r="E10455" s="8"/>
      <c r="F10455" s="8"/>
      <c r="G10455" s="8"/>
      <c r="H10455" s="8"/>
      <c r="I10455" s="8"/>
    </row>
    <row r="10456" spans="1:9" ht="14.25" customHeight="1">
      <c r="A10456" s="7"/>
      <c r="B10456" s="8"/>
      <c r="C10456" s="8"/>
      <c r="D10456" s="8"/>
      <c r="E10456" s="8"/>
      <c r="F10456" s="8"/>
      <c r="G10456" s="8"/>
      <c r="H10456" s="8"/>
      <c r="I10456" s="8"/>
    </row>
    <row r="10457" spans="1:9" ht="14.25" customHeight="1">
      <c r="A10457" s="7"/>
      <c r="B10457" s="8"/>
      <c r="C10457" s="8"/>
      <c r="D10457" s="8"/>
      <c r="E10457" s="8"/>
      <c r="F10457" s="8"/>
      <c r="G10457" s="8"/>
      <c r="H10457" s="8"/>
      <c r="I10457" s="8"/>
    </row>
    <row r="10458" spans="1:9" ht="14.25" customHeight="1">
      <c r="A10458" s="7"/>
      <c r="B10458" s="8"/>
      <c r="C10458" s="8"/>
      <c r="D10458" s="8"/>
      <c r="E10458" s="8"/>
      <c r="F10458" s="8"/>
      <c r="G10458" s="8"/>
      <c r="H10458" s="8"/>
      <c r="I10458" s="8"/>
    </row>
    <row r="10459" spans="1:9" ht="14.25" customHeight="1">
      <c r="A10459" s="7"/>
      <c r="B10459" s="8"/>
      <c r="C10459" s="8"/>
      <c r="D10459" s="8"/>
      <c r="E10459" s="8"/>
      <c r="F10459" s="8"/>
      <c r="G10459" s="8"/>
      <c r="H10459" s="8"/>
      <c r="I10459" s="8"/>
    </row>
    <row r="10460" spans="1:9" ht="14.25" customHeight="1">
      <c r="A10460" s="7"/>
      <c r="B10460" s="8"/>
      <c r="C10460" s="8"/>
      <c r="D10460" s="8"/>
      <c r="E10460" s="8"/>
      <c r="F10460" s="8"/>
      <c r="G10460" s="8"/>
      <c r="H10460" s="8"/>
      <c r="I10460" s="8"/>
    </row>
    <row r="10461" spans="1:9" ht="14.25" customHeight="1">
      <c r="A10461" s="7"/>
      <c r="B10461" s="8"/>
      <c r="C10461" s="8"/>
      <c r="D10461" s="8"/>
      <c r="E10461" s="8"/>
      <c r="F10461" s="8"/>
      <c r="G10461" s="8"/>
      <c r="H10461" s="8"/>
      <c r="I10461" s="8"/>
    </row>
    <row r="10462" spans="1:9" ht="14.25" customHeight="1">
      <c r="A10462" s="7"/>
      <c r="B10462" s="8"/>
      <c r="C10462" s="8"/>
      <c r="D10462" s="8"/>
      <c r="E10462" s="8"/>
      <c r="F10462" s="8"/>
      <c r="G10462" s="8"/>
      <c r="H10462" s="8"/>
      <c r="I10462" s="8"/>
    </row>
    <row r="10463" spans="1:9" ht="14.25" customHeight="1">
      <c r="A10463" s="7"/>
      <c r="B10463" s="8"/>
      <c r="C10463" s="8"/>
      <c r="D10463" s="8"/>
      <c r="E10463" s="8"/>
      <c r="F10463" s="8"/>
      <c r="G10463" s="8"/>
      <c r="H10463" s="8"/>
      <c r="I10463" s="8"/>
    </row>
    <row r="10464" spans="1:9" ht="14.25" customHeight="1">
      <c r="A10464" s="7"/>
      <c r="B10464" s="8"/>
      <c r="C10464" s="8"/>
      <c r="D10464" s="8"/>
      <c r="E10464" s="8"/>
      <c r="F10464" s="8"/>
      <c r="G10464" s="8"/>
      <c r="H10464" s="8"/>
      <c r="I10464" s="8"/>
    </row>
    <row r="10465" spans="1:9" ht="14.25" customHeight="1">
      <c r="A10465" s="7"/>
      <c r="B10465" s="8"/>
      <c r="C10465" s="8"/>
      <c r="D10465" s="8"/>
      <c r="E10465" s="8"/>
      <c r="F10465" s="8"/>
      <c r="G10465" s="8"/>
      <c r="H10465" s="8"/>
      <c r="I10465" s="8"/>
    </row>
    <row r="10466" spans="1:9" ht="14.25" customHeight="1">
      <c r="A10466" s="7"/>
      <c r="B10466" s="8"/>
      <c r="C10466" s="8"/>
      <c r="D10466" s="8"/>
      <c r="E10466" s="8"/>
      <c r="F10466" s="8"/>
      <c r="G10466" s="8"/>
      <c r="H10466" s="8"/>
      <c r="I10466" s="8"/>
    </row>
    <row r="10467" spans="1:9" ht="14.25" customHeight="1">
      <c r="A10467" s="7"/>
      <c r="B10467" s="8"/>
      <c r="C10467" s="8"/>
      <c r="D10467" s="8"/>
      <c r="E10467" s="8"/>
      <c r="F10467" s="8"/>
      <c r="G10467" s="8"/>
      <c r="H10467" s="8"/>
      <c r="I10467" s="8"/>
    </row>
    <row r="10468" spans="1:9" ht="14.25" customHeight="1">
      <c r="A10468" s="7"/>
      <c r="B10468" s="8"/>
      <c r="C10468" s="8"/>
      <c r="D10468" s="8"/>
      <c r="E10468" s="8"/>
      <c r="F10468" s="8"/>
      <c r="G10468" s="8"/>
      <c r="H10468" s="8"/>
      <c r="I10468" s="8"/>
    </row>
    <row r="10469" spans="1:9" ht="14.25" customHeight="1">
      <c r="A10469" s="7"/>
      <c r="B10469" s="8"/>
      <c r="C10469" s="8"/>
      <c r="D10469" s="8"/>
      <c r="E10469" s="8"/>
      <c r="F10469" s="8"/>
      <c r="G10469" s="8"/>
      <c r="H10469" s="8"/>
      <c r="I10469" s="8"/>
    </row>
    <row r="10470" spans="1:9" ht="14.25" customHeight="1">
      <c r="A10470" s="7"/>
      <c r="B10470" s="8"/>
      <c r="C10470" s="8"/>
      <c r="D10470" s="8"/>
      <c r="E10470" s="8"/>
      <c r="F10470" s="8"/>
      <c r="G10470" s="8"/>
      <c r="H10470" s="8"/>
      <c r="I10470" s="8"/>
    </row>
    <row r="10471" spans="1:9" ht="14.25" customHeight="1">
      <c r="A10471" s="7"/>
      <c r="B10471" s="8"/>
      <c r="C10471" s="8"/>
      <c r="D10471" s="8"/>
      <c r="E10471" s="8"/>
      <c r="F10471" s="8"/>
      <c r="G10471" s="8"/>
      <c r="H10471" s="8"/>
      <c r="I10471" s="8"/>
    </row>
    <row r="10472" spans="1:9" ht="14.25" customHeight="1">
      <c r="A10472" s="7"/>
      <c r="B10472" s="8"/>
      <c r="C10472" s="8"/>
      <c r="D10472" s="8"/>
      <c r="E10472" s="8"/>
      <c r="F10472" s="8"/>
      <c r="G10472" s="8"/>
      <c r="H10472" s="8"/>
      <c r="I10472" s="8"/>
    </row>
    <row r="10473" spans="1:9" ht="14.25" customHeight="1">
      <c r="A10473" s="7"/>
      <c r="B10473" s="8"/>
      <c r="C10473" s="8"/>
      <c r="D10473" s="8"/>
      <c r="E10473" s="8"/>
      <c r="F10473" s="8"/>
      <c r="G10473" s="8"/>
      <c r="H10473" s="8"/>
      <c r="I10473" s="8"/>
    </row>
    <row r="10474" spans="1:9" ht="14.25" customHeight="1">
      <c r="A10474" s="7"/>
      <c r="B10474" s="8"/>
      <c r="C10474" s="8"/>
      <c r="D10474" s="8"/>
      <c r="E10474" s="8"/>
      <c r="F10474" s="8"/>
      <c r="G10474" s="8"/>
      <c r="H10474" s="8"/>
      <c r="I10474" s="8"/>
    </row>
    <row r="10475" spans="1:9" ht="14.25" customHeight="1">
      <c r="A10475" s="7"/>
      <c r="B10475" s="8"/>
      <c r="C10475" s="8"/>
      <c r="D10475" s="8"/>
      <c r="E10475" s="8"/>
      <c r="F10475" s="8"/>
      <c r="G10475" s="8"/>
      <c r="H10475" s="8"/>
      <c r="I10475" s="8"/>
    </row>
    <row r="10476" spans="1:9" ht="14.25" customHeight="1">
      <c r="A10476" s="7"/>
      <c r="B10476" s="8"/>
      <c r="C10476" s="8"/>
      <c r="D10476" s="8"/>
      <c r="E10476" s="8"/>
      <c r="F10476" s="8"/>
      <c r="G10476" s="8"/>
      <c r="H10476" s="8"/>
      <c r="I10476" s="8"/>
    </row>
    <row r="10477" spans="1:9" ht="14.25" customHeight="1">
      <c r="A10477" s="7"/>
      <c r="B10477" s="8"/>
      <c r="C10477" s="8"/>
      <c r="D10477" s="8"/>
      <c r="E10477" s="8"/>
      <c r="F10477" s="8"/>
      <c r="G10477" s="8"/>
      <c r="H10477" s="8"/>
      <c r="I10477" s="8"/>
    </row>
    <row r="10478" spans="1:9" ht="14.25" customHeight="1">
      <c r="A10478" s="7"/>
      <c r="B10478" s="8"/>
      <c r="C10478" s="8"/>
      <c r="D10478" s="8"/>
      <c r="E10478" s="8"/>
      <c r="F10478" s="8"/>
      <c r="G10478" s="8"/>
      <c r="H10478" s="8"/>
      <c r="I10478" s="8"/>
    </row>
    <row r="10479" spans="1:9" ht="14.25" customHeight="1">
      <c r="A10479" s="7"/>
      <c r="B10479" s="8"/>
      <c r="C10479" s="8"/>
      <c r="D10479" s="8"/>
      <c r="E10479" s="8"/>
      <c r="F10479" s="8"/>
      <c r="G10479" s="8"/>
      <c r="H10479" s="8"/>
      <c r="I10479" s="8"/>
    </row>
    <row r="10480" spans="1:9" ht="14.25" customHeight="1">
      <c r="A10480" s="7"/>
      <c r="B10480" s="8"/>
      <c r="C10480" s="8"/>
      <c r="D10480" s="8"/>
      <c r="E10480" s="8"/>
      <c r="F10480" s="8"/>
      <c r="G10480" s="8"/>
      <c r="H10480" s="8"/>
      <c r="I10480" s="8"/>
    </row>
    <row r="10481" spans="1:9" ht="14.25" customHeight="1">
      <c r="A10481" s="7"/>
      <c r="B10481" s="8"/>
      <c r="C10481" s="8"/>
      <c r="D10481" s="8"/>
      <c r="E10481" s="8"/>
      <c r="F10481" s="8"/>
      <c r="G10481" s="8"/>
      <c r="H10481" s="8"/>
      <c r="I10481" s="8"/>
    </row>
    <row r="10482" spans="1:9" ht="14.25" customHeight="1">
      <c r="A10482" s="7"/>
      <c r="B10482" s="8"/>
      <c r="C10482" s="8"/>
      <c r="D10482" s="8"/>
      <c r="E10482" s="8"/>
      <c r="F10482" s="8"/>
      <c r="G10482" s="8"/>
      <c r="H10482" s="8"/>
      <c r="I10482" s="8"/>
    </row>
    <row r="10483" spans="1:9" ht="14.25" customHeight="1">
      <c r="A10483" s="7"/>
      <c r="B10483" s="8"/>
      <c r="C10483" s="8"/>
      <c r="D10483" s="8"/>
      <c r="E10483" s="8"/>
      <c r="F10483" s="8"/>
      <c r="G10483" s="8"/>
      <c r="H10483" s="8"/>
      <c r="I10483" s="8"/>
    </row>
    <row r="10484" spans="1:9" ht="14.25" customHeight="1">
      <c r="A10484" s="7"/>
      <c r="B10484" s="8"/>
      <c r="C10484" s="8"/>
      <c r="D10484" s="8"/>
      <c r="E10484" s="8"/>
      <c r="F10484" s="8"/>
      <c r="G10484" s="8"/>
      <c r="H10484" s="8"/>
      <c r="I10484" s="8"/>
    </row>
    <row r="10485" spans="1:9" ht="14.25" customHeight="1">
      <c r="A10485" s="7"/>
      <c r="B10485" s="8"/>
      <c r="C10485" s="8"/>
      <c r="D10485" s="8"/>
      <c r="E10485" s="8"/>
      <c r="F10485" s="8"/>
      <c r="G10485" s="8"/>
      <c r="H10485" s="8"/>
      <c r="I10485" s="8"/>
    </row>
    <row r="10486" spans="1:9" ht="14.25" customHeight="1">
      <c r="A10486" s="7"/>
      <c r="B10486" s="8"/>
      <c r="C10486" s="8"/>
      <c r="D10486" s="8"/>
      <c r="E10486" s="8"/>
      <c r="F10486" s="8"/>
      <c r="G10486" s="8"/>
      <c r="H10486" s="8"/>
      <c r="I10486" s="8"/>
    </row>
    <row r="10487" spans="1:9" ht="14.25" customHeight="1">
      <c r="A10487" s="7"/>
      <c r="B10487" s="8"/>
      <c r="C10487" s="8"/>
      <c r="D10487" s="8"/>
      <c r="E10487" s="8"/>
      <c r="F10487" s="8"/>
      <c r="G10487" s="8"/>
      <c r="H10487" s="8"/>
      <c r="I10487" s="8"/>
    </row>
    <row r="10488" spans="1:9" ht="14.25" customHeight="1">
      <c r="A10488" s="7"/>
      <c r="B10488" s="8"/>
      <c r="C10488" s="8"/>
      <c r="D10488" s="8"/>
      <c r="E10488" s="8"/>
      <c r="F10488" s="8"/>
      <c r="G10488" s="8"/>
      <c r="H10488" s="8"/>
      <c r="I10488" s="8"/>
    </row>
    <row r="10489" spans="1:9" ht="14.25" customHeight="1">
      <c r="A10489" s="7"/>
      <c r="B10489" s="8"/>
      <c r="C10489" s="8"/>
      <c r="D10489" s="8"/>
      <c r="E10489" s="8"/>
      <c r="F10489" s="8"/>
      <c r="G10489" s="8"/>
      <c r="H10489" s="8"/>
      <c r="I10489" s="8"/>
    </row>
    <row r="10490" spans="1:9" ht="14.25" customHeight="1">
      <c r="A10490" s="7"/>
      <c r="B10490" s="8"/>
      <c r="C10490" s="8"/>
      <c r="D10490" s="8"/>
      <c r="E10490" s="8"/>
      <c r="F10490" s="8"/>
      <c r="G10490" s="8"/>
      <c r="H10490" s="8"/>
      <c r="I10490" s="8"/>
    </row>
    <row r="10491" spans="1:9" ht="14.25" customHeight="1">
      <c r="A10491" s="7"/>
      <c r="B10491" s="8"/>
      <c r="C10491" s="8"/>
      <c r="D10491" s="8"/>
      <c r="E10491" s="8"/>
      <c r="F10491" s="8"/>
      <c r="G10491" s="8"/>
      <c r="H10491" s="8"/>
      <c r="I10491" s="8"/>
    </row>
    <row r="10492" spans="1:9" ht="14.25" customHeight="1">
      <c r="A10492" s="7"/>
      <c r="B10492" s="8"/>
      <c r="C10492" s="8"/>
      <c r="D10492" s="8"/>
      <c r="E10492" s="8"/>
      <c r="F10492" s="8"/>
      <c r="G10492" s="8"/>
      <c r="H10492" s="8"/>
      <c r="I10492" s="8"/>
    </row>
    <row r="10493" spans="1:9" ht="14.25" customHeight="1">
      <c r="A10493" s="7"/>
      <c r="B10493" s="8"/>
      <c r="C10493" s="8"/>
      <c r="D10493" s="8"/>
      <c r="E10493" s="8"/>
      <c r="F10493" s="8"/>
      <c r="G10493" s="8"/>
      <c r="H10493" s="8"/>
      <c r="I10493" s="8"/>
    </row>
    <row r="10494" spans="1:9" ht="14.25" customHeight="1">
      <c r="A10494" s="7"/>
      <c r="B10494" s="8"/>
      <c r="C10494" s="8"/>
      <c r="D10494" s="8"/>
      <c r="E10494" s="8"/>
      <c r="F10494" s="8"/>
      <c r="G10494" s="8"/>
      <c r="H10494" s="8"/>
      <c r="I10494" s="8"/>
    </row>
    <row r="10495" spans="1:9" ht="14.25" customHeight="1">
      <c r="A10495" s="7"/>
      <c r="B10495" s="8"/>
      <c r="C10495" s="8"/>
      <c r="D10495" s="8"/>
      <c r="E10495" s="8"/>
      <c r="F10495" s="8"/>
      <c r="G10495" s="8"/>
      <c r="H10495" s="8"/>
      <c r="I10495" s="8"/>
    </row>
    <row r="10496" spans="1:9" ht="14.25" customHeight="1">
      <c r="A10496" s="7"/>
      <c r="B10496" s="8"/>
      <c r="C10496" s="8"/>
      <c r="D10496" s="8"/>
      <c r="E10496" s="8"/>
      <c r="F10496" s="8"/>
      <c r="G10496" s="8"/>
      <c r="H10496" s="8"/>
      <c r="I10496" s="8"/>
    </row>
    <row r="10497" spans="1:9" ht="14.25" customHeight="1">
      <c r="A10497" s="7"/>
      <c r="B10497" s="8"/>
      <c r="C10497" s="8"/>
      <c r="D10497" s="8"/>
      <c r="E10497" s="8"/>
      <c r="F10497" s="8"/>
      <c r="G10497" s="8"/>
      <c r="H10497" s="8"/>
      <c r="I10497" s="8"/>
    </row>
    <row r="10498" spans="1:9" ht="14.25" customHeight="1">
      <c r="A10498" s="7"/>
      <c r="B10498" s="8"/>
      <c r="C10498" s="8"/>
      <c r="D10498" s="8"/>
      <c r="E10498" s="8"/>
      <c r="F10498" s="8"/>
      <c r="G10498" s="8"/>
      <c r="H10498" s="8"/>
      <c r="I10498" s="8"/>
    </row>
    <row r="10499" spans="1:9" ht="14.25" customHeight="1">
      <c r="A10499" s="7"/>
      <c r="B10499" s="8"/>
      <c r="C10499" s="8"/>
      <c r="D10499" s="8"/>
      <c r="E10499" s="8"/>
      <c r="F10499" s="8"/>
      <c r="G10499" s="8"/>
      <c r="H10499" s="8"/>
      <c r="I10499" s="8"/>
    </row>
    <row r="10500" spans="1:9" ht="14.25" customHeight="1">
      <c r="A10500" s="7"/>
      <c r="B10500" s="8"/>
      <c r="C10500" s="8"/>
      <c r="D10500" s="8"/>
      <c r="E10500" s="8"/>
      <c r="F10500" s="8"/>
      <c r="G10500" s="8"/>
      <c r="H10500" s="8"/>
      <c r="I10500" s="8"/>
    </row>
    <row r="10501" spans="1:9" ht="14.25" customHeight="1">
      <c r="A10501" s="7"/>
      <c r="B10501" s="8"/>
      <c r="C10501" s="8"/>
      <c r="D10501" s="8"/>
      <c r="E10501" s="8"/>
      <c r="F10501" s="8"/>
      <c r="G10501" s="8"/>
      <c r="H10501" s="8"/>
      <c r="I10501" s="8"/>
    </row>
    <row r="10502" spans="1:9" ht="14.25" customHeight="1">
      <c r="A10502" s="7"/>
      <c r="B10502" s="8"/>
      <c r="C10502" s="8"/>
      <c r="D10502" s="8"/>
      <c r="E10502" s="8"/>
      <c r="F10502" s="8"/>
      <c r="G10502" s="8"/>
      <c r="H10502" s="8"/>
      <c r="I10502" s="8"/>
    </row>
    <row r="10503" spans="1:9" ht="14.25" customHeight="1">
      <c r="A10503" s="7"/>
      <c r="B10503" s="8"/>
      <c r="C10503" s="8"/>
      <c r="D10503" s="8"/>
      <c r="E10503" s="8"/>
      <c r="F10503" s="8"/>
      <c r="G10503" s="8"/>
      <c r="H10503" s="8"/>
      <c r="I10503" s="8"/>
    </row>
    <row r="10504" spans="1:9" ht="14.25" customHeight="1">
      <c r="A10504" s="7"/>
      <c r="B10504" s="8"/>
      <c r="C10504" s="8"/>
      <c r="D10504" s="8"/>
      <c r="E10504" s="8"/>
      <c r="F10504" s="8"/>
      <c r="G10504" s="8"/>
      <c r="H10504" s="8"/>
      <c r="I10504" s="8"/>
    </row>
    <row r="10505" spans="1:9" ht="14.25" customHeight="1">
      <c r="A10505" s="7"/>
      <c r="B10505" s="8"/>
      <c r="C10505" s="8"/>
      <c r="D10505" s="8"/>
      <c r="E10505" s="8"/>
      <c r="F10505" s="8"/>
      <c r="G10505" s="8"/>
      <c r="H10505" s="8"/>
      <c r="I10505" s="8"/>
    </row>
    <row r="10506" spans="1:9" ht="14.25" customHeight="1">
      <c r="A10506" s="7"/>
      <c r="B10506" s="8"/>
      <c r="C10506" s="8"/>
      <c r="D10506" s="8"/>
      <c r="E10506" s="8"/>
      <c r="F10506" s="8"/>
      <c r="G10506" s="8"/>
      <c r="H10506" s="8"/>
      <c r="I10506" s="8"/>
    </row>
    <row r="10507" spans="1:9" ht="14.25" customHeight="1">
      <c r="A10507" s="7"/>
      <c r="B10507" s="8"/>
      <c r="C10507" s="8"/>
      <c r="D10507" s="8"/>
      <c r="E10507" s="8"/>
      <c r="F10507" s="8"/>
      <c r="G10507" s="8"/>
      <c r="H10507" s="8"/>
      <c r="I10507" s="8"/>
    </row>
    <row r="10508" spans="1:9" ht="14.25" customHeight="1">
      <c r="A10508" s="7"/>
      <c r="B10508" s="8"/>
      <c r="C10508" s="8"/>
      <c r="D10508" s="8"/>
      <c r="E10508" s="8"/>
      <c r="F10508" s="8"/>
      <c r="G10508" s="8"/>
      <c r="H10508" s="8"/>
      <c r="I10508" s="8"/>
    </row>
    <row r="10509" spans="1:9" ht="14.25" customHeight="1">
      <c r="A10509" s="7"/>
      <c r="B10509" s="8"/>
      <c r="C10509" s="8"/>
      <c r="D10509" s="8"/>
      <c r="E10509" s="8"/>
      <c r="F10509" s="8"/>
      <c r="G10509" s="8"/>
      <c r="H10509" s="8"/>
      <c r="I10509" s="8"/>
    </row>
    <row r="10510" spans="1:9" ht="14.25" customHeight="1">
      <c r="A10510" s="7"/>
      <c r="B10510" s="8"/>
      <c r="C10510" s="8"/>
      <c r="D10510" s="8"/>
      <c r="E10510" s="8"/>
      <c r="F10510" s="8"/>
      <c r="G10510" s="8"/>
      <c r="H10510" s="8"/>
      <c r="I10510" s="8"/>
    </row>
    <row r="10511" spans="1:9" ht="14.25" customHeight="1">
      <c r="A10511" s="7"/>
      <c r="B10511" s="8"/>
      <c r="C10511" s="8"/>
      <c r="D10511" s="8"/>
      <c r="E10511" s="8"/>
      <c r="F10511" s="8"/>
      <c r="G10511" s="8"/>
      <c r="H10511" s="8"/>
      <c r="I10511" s="8"/>
    </row>
    <row r="10512" spans="1:9" ht="14.25" customHeight="1">
      <c r="A10512" s="7"/>
      <c r="B10512" s="8"/>
      <c r="C10512" s="8"/>
      <c r="D10512" s="8"/>
      <c r="E10512" s="8"/>
      <c r="F10512" s="8"/>
      <c r="G10512" s="8"/>
      <c r="H10512" s="8"/>
      <c r="I10512" s="8"/>
    </row>
    <row r="10513" spans="1:9" ht="14.25" customHeight="1">
      <c r="A10513" s="7"/>
      <c r="B10513" s="8"/>
      <c r="C10513" s="8"/>
      <c r="D10513" s="8"/>
      <c r="E10513" s="8"/>
      <c r="F10513" s="8"/>
      <c r="G10513" s="8"/>
      <c r="H10513" s="8"/>
      <c r="I10513" s="8"/>
    </row>
    <row r="10514" spans="1:9" ht="14.25" customHeight="1">
      <c r="A10514" s="7"/>
      <c r="B10514" s="8"/>
      <c r="C10514" s="8"/>
      <c r="D10514" s="8"/>
      <c r="E10514" s="8"/>
      <c r="F10514" s="8"/>
      <c r="G10514" s="8"/>
      <c r="H10514" s="8"/>
      <c r="I10514" s="8"/>
    </row>
    <row r="10515" spans="1:9" ht="14.25" customHeight="1">
      <c r="A10515" s="7"/>
      <c r="B10515" s="8"/>
      <c r="C10515" s="8"/>
      <c r="D10515" s="8"/>
      <c r="E10515" s="8"/>
      <c r="F10515" s="8"/>
      <c r="G10515" s="8"/>
      <c r="H10515" s="8"/>
      <c r="I10515" s="8"/>
    </row>
    <row r="10516" spans="1:9" ht="14.25" customHeight="1">
      <c r="A10516" s="7"/>
      <c r="B10516" s="8"/>
      <c r="C10516" s="8"/>
      <c r="D10516" s="8"/>
      <c r="E10516" s="8"/>
      <c r="F10516" s="8"/>
      <c r="G10516" s="8"/>
      <c r="H10516" s="8"/>
      <c r="I10516" s="8"/>
    </row>
    <row r="10517" spans="1:9" ht="14.25" customHeight="1">
      <c r="A10517" s="7"/>
      <c r="B10517" s="8"/>
      <c r="C10517" s="8"/>
      <c r="D10517" s="8"/>
      <c r="E10517" s="8"/>
      <c r="F10517" s="8"/>
      <c r="G10517" s="8"/>
      <c r="H10517" s="8"/>
      <c r="I10517" s="8"/>
    </row>
    <row r="10518" spans="1:9" ht="14.25" customHeight="1">
      <c r="A10518" s="7"/>
      <c r="B10518" s="8"/>
      <c r="C10518" s="8"/>
      <c r="D10518" s="8"/>
      <c r="E10518" s="8"/>
      <c r="F10518" s="8"/>
      <c r="G10518" s="8"/>
      <c r="H10518" s="8"/>
      <c r="I10518" s="8"/>
    </row>
    <row r="10519" spans="1:9" ht="14.25" customHeight="1">
      <c r="A10519" s="7"/>
      <c r="B10519" s="8"/>
      <c r="C10519" s="8"/>
      <c r="D10519" s="8"/>
      <c r="E10519" s="8"/>
      <c r="F10519" s="8"/>
      <c r="G10519" s="8"/>
      <c r="H10519" s="8"/>
      <c r="I10519" s="8"/>
    </row>
    <row r="10520" spans="1:9" ht="14.25" customHeight="1">
      <c r="A10520" s="7"/>
      <c r="B10520" s="8"/>
      <c r="C10520" s="8"/>
      <c r="D10520" s="8"/>
      <c r="E10520" s="8"/>
      <c r="F10520" s="8"/>
      <c r="G10520" s="8"/>
      <c r="H10520" s="8"/>
      <c r="I10520" s="8"/>
    </row>
    <row r="10521" spans="1:9" ht="14.25" customHeight="1">
      <c r="A10521" s="7"/>
      <c r="B10521" s="8"/>
      <c r="C10521" s="8"/>
      <c r="D10521" s="8"/>
      <c r="E10521" s="8"/>
      <c r="F10521" s="8"/>
      <c r="G10521" s="8"/>
      <c r="H10521" s="8"/>
      <c r="I10521" s="8"/>
    </row>
    <row r="10522" spans="1:9" ht="14.25" customHeight="1">
      <c r="A10522" s="7"/>
      <c r="B10522" s="8"/>
      <c r="C10522" s="8"/>
      <c r="D10522" s="8"/>
      <c r="E10522" s="8"/>
      <c r="F10522" s="8"/>
      <c r="G10522" s="8"/>
      <c r="H10522" s="8"/>
      <c r="I10522" s="8"/>
    </row>
    <row r="10523" spans="1:9" ht="14.25" customHeight="1">
      <c r="A10523" s="7"/>
      <c r="B10523" s="8"/>
      <c r="C10523" s="8"/>
      <c r="D10523" s="8"/>
      <c r="E10523" s="8"/>
      <c r="F10523" s="8"/>
      <c r="G10523" s="8"/>
      <c r="H10523" s="8"/>
      <c r="I10523" s="8"/>
    </row>
    <row r="10524" spans="1:9" ht="14.25" customHeight="1">
      <c r="A10524" s="7"/>
      <c r="B10524" s="8"/>
      <c r="C10524" s="8"/>
      <c r="D10524" s="8"/>
      <c r="E10524" s="8"/>
      <c r="F10524" s="8"/>
      <c r="G10524" s="8"/>
      <c r="H10524" s="8"/>
      <c r="I10524" s="8"/>
    </row>
    <row r="10525" spans="1:9" ht="14.25" customHeight="1">
      <c r="A10525" s="7"/>
      <c r="B10525" s="8"/>
      <c r="C10525" s="8"/>
      <c r="D10525" s="8"/>
      <c r="E10525" s="8"/>
      <c r="F10525" s="8"/>
      <c r="G10525" s="8"/>
      <c r="H10525" s="8"/>
      <c r="I10525" s="8"/>
    </row>
    <row r="10526" spans="1:9" ht="14.25" customHeight="1">
      <c r="A10526" s="7"/>
      <c r="B10526" s="8"/>
      <c r="C10526" s="8"/>
      <c r="D10526" s="8"/>
      <c r="E10526" s="8"/>
      <c r="F10526" s="8"/>
      <c r="G10526" s="8"/>
      <c r="H10526" s="8"/>
      <c r="I10526" s="8"/>
    </row>
    <row r="10527" spans="1:9" ht="14.25" customHeight="1">
      <c r="A10527" s="7"/>
      <c r="B10527" s="8"/>
      <c r="C10527" s="8"/>
      <c r="D10527" s="8"/>
      <c r="E10527" s="8"/>
      <c r="F10527" s="8"/>
      <c r="G10527" s="8"/>
      <c r="H10527" s="8"/>
      <c r="I10527" s="8"/>
    </row>
    <row r="10528" spans="1:9" ht="14.25" customHeight="1">
      <c r="A10528" s="7"/>
      <c r="B10528" s="8"/>
      <c r="C10528" s="8"/>
      <c r="D10528" s="8"/>
      <c r="E10528" s="8"/>
      <c r="F10528" s="8"/>
      <c r="G10528" s="8"/>
      <c r="H10528" s="8"/>
      <c r="I10528" s="8"/>
    </row>
    <row r="10529" spans="1:9" ht="14.25" customHeight="1">
      <c r="A10529" s="7"/>
      <c r="B10529" s="8"/>
      <c r="C10529" s="8"/>
      <c r="D10529" s="8"/>
      <c r="E10529" s="8"/>
      <c r="F10529" s="8"/>
      <c r="G10529" s="8"/>
      <c r="H10529" s="8"/>
      <c r="I10529" s="8"/>
    </row>
    <row r="10530" spans="1:9" ht="14.25" customHeight="1">
      <c r="A10530" s="7"/>
      <c r="B10530" s="8"/>
      <c r="C10530" s="8"/>
      <c r="D10530" s="8"/>
      <c r="E10530" s="8"/>
      <c r="F10530" s="8"/>
      <c r="G10530" s="8"/>
      <c r="H10530" s="8"/>
      <c r="I10530" s="8"/>
    </row>
    <row r="10531" spans="1:9" ht="14.25" customHeight="1">
      <c r="A10531" s="7"/>
      <c r="B10531" s="8"/>
      <c r="C10531" s="8"/>
      <c r="D10531" s="8"/>
      <c r="E10531" s="8"/>
      <c r="F10531" s="8"/>
      <c r="G10531" s="8"/>
      <c r="H10531" s="8"/>
      <c r="I10531" s="8"/>
    </row>
    <row r="10532" spans="1:9" ht="14.25" customHeight="1">
      <c r="A10532" s="7"/>
      <c r="B10532" s="8"/>
      <c r="C10532" s="8"/>
      <c r="D10532" s="8"/>
      <c r="E10532" s="8"/>
      <c r="F10532" s="8"/>
      <c r="G10532" s="8"/>
      <c r="H10532" s="8"/>
      <c r="I10532" s="8"/>
    </row>
    <row r="10533" spans="1:9" ht="14.25" customHeight="1">
      <c r="A10533" s="7"/>
      <c r="B10533" s="8"/>
      <c r="C10533" s="8"/>
      <c r="D10533" s="8"/>
      <c r="E10533" s="8"/>
      <c r="F10533" s="8"/>
      <c r="G10533" s="8"/>
      <c r="H10533" s="8"/>
      <c r="I10533" s="8"/>
    </row>
    <row r="10534" spans="1:9" ht="14.25" customHeight="1">
      <c r="A10534" s="7"/>
      <c r="B10534" s="8"/>
      <c r="C10534" s="8"/>
      <c r="D10534" s="8"/>
      <c r="E10534" s="8"/>
      <c r="F10534" s="8"/>
      <c r="G10534" s="8"/>
      <c r="H10534" s="8"/>
      <c r="I10534" s="8"/>
    </row>
    <row r="10535" spans="1:9" ht="14.25" customHeight="1">
      <c r="A10535" s="7"/>
      <c r="B10535" s="8"/>
      <c r="C10535" s="8"/>
      <c r="D10535" s="8"/>
      <c r="E10535" s="8"/>
      <c r="F10535" s="8"/>
      <c r="G10535" s="8"/>
      <c r="H10535" s="8"/>
      <c r="I10535" s="8"/>
    </row>
    <row r="10536" spans="1:9" ht="14.25" customHeight="1">
      <c r="A10536" s="7"/>
      <c r="B10536" s="8"/>
      <c r="C10536" s="8"/>
      <c r="D10536" s="8"/>
      <c r="E10536" s="8"/>
      <c r="F10536" s="8"/>
      <c r="G10536" s="8"/>
      <c r="H10536" s="8"/>
      <c r="I10536" s="8"/>
    </row>
    <row r="10537" spans="1:9" ht="14.25" customHeight="1">
      <c r="A10537" s="7"/>
      <c r="B10537" s="8"/>
      <c r="C10537" s="8"/>
      <c r="D10537" s="8"/>
      <c r="E10537" s="8"/>
      <c r="F10537" s="8"/>
      <c r="G10537" s="8"/>
      <c r="H10537" s="8"/>
      <c r="I10537" s="8"/>
    </row>
    <row r="10538" spans="1:9" ht="14.25" customHeight="1">
      <c r="A10538" s="7"/>
      <c r="B10538" s="8"/>
      <c r="C10538" s="8"/>
      <c r="D10538" s="8"/>
      <c r="E10538" s="8"/>
      <c r="F10538" s="8"/>
      <c r="G10538" s="8"/>
      <c r="H10538" s="8"/>
      <c r="I10538" s="8"/>
    </row>
    <row r="10539" spans="1:9" ht="14.25" customHeight="1">
      <c r="A10539" s="7"/>
      <c r="B10539" s="8"/>
      <c r="C10539" s="8"/>
      <c r="D10539" s="8"/>
      <c r="E10539" s="8"/>
      <c r="F10539" s="8"/>
      <c r="G10539" s="8"/>
      <c r="H10539" s="8"/>
      <c r="I10539" s="8"/>
    </row>
    <row r="10540" spans="1:9" ht="14.25" customHeight="1">
      <c r="A10540" s="7"/>
      <c r="B10540" s="8"/>
      <c r="C10540" s="8"/>
      <c r="D10540" s="8"/>
      <c r="E10540" s="8"/>
      <c r="F10540" s="8"/>
      <c r="G10540" s="8"/>
      <c r="H10540" s="8"/>
      <c r="I10540" s="8"/>
    </row>
    <row r="10541" spans="1:9" ht="14.25" customHeight="1">
      <c r="A10541" s="7"/>
      <c r="B10541" s="8"/>
      <c r="C10541" s="8"/>
      <c r="D10541" s="8"/>
      <c r="E10541" s="8"/>
      <c r="F10541" s="8"/>
      <c r="G10541" s="8"/>
      <c r="H10541" s="8"/>
      <c r="I10541" s="8"/>
    </row>
    <row r="10542" spans="1:9" ht="14.25" customHeight="1">
      <c r="A10542" s="7"/>
      <c r="B10542" s="8"/>
      <c r="C10542" s="8"/>
      <c r="D10542" s="8"/>
      <c r="E10542" s="8"/>
      <c r="F10542" s="8"/>
      <c r="G10542" s="8"/>
      <c r="H10542" s="8"/>
      <c r="I10542" s="8"/>
    </row>
    <row r="10543" spans="1:9" ht="14.25" customHeight="1">
      <c r="A10543" s="7"/>
      <c r="B10543" s="8"/>
      <c r="C10543" s="8"/>
      <c r="D10543" s="8"/>
      <c r="E10543" s="8"/>
      <c r="F10543" s="8"/>
      <c r="G10543" s="8"/>
      <c r="H10543" s="8"/>
      <c r="I10543" s="8"/>
    </row>
    <row r="10544" spans="1:9" ht="14.25" customHeight="1">
      <c r="A10544" s="7"/>
      <c r="B10544" s="8"/>
      <c r="C10544" s="8"/>
      <c r="D10544" s="8"/>
      <c r="E10544" s="8"/>
      <c r="F10544" s="8"/>
      <c r="G10544" s="8"/>
      <c r="H10544" s="8"/>
      <c r="I10544" s="8"/>
    </row>
    <row r="10545" spans="1:9" ht="14.25" customHeight="1">
      <c r="A10545" s="7"/>
      <c r="B10545" s="8"/>
      <c r="C10545" s="8"/>
      <c r="D10545" s="8"/>
      <c r="E10545" s="8"/>
      <c r="F10545" s="8"/>
      <c r="G10545" s="8"/>
      <c r="H10545" s="8"/>
      <c r="I10545" s="8"/>
    </row>
    <row r="10546" spans="1:9" ht="14.25" customHeight="1">
      <c r="A10546" s="7"/>
      <c r="B10546" s="8"/>
      <c r="C10546" s="8"/>
      <c r="D10546" s="8"/>
      <c r="E10546" s="8"/>
      <c r="F10546" s="8"/>
      <c r="G10546" s="8"/>
      <c r="H10546" s="8"/>
      <c r="I10546" s="8"/>
    </row>
    <row r="10547" spans="1:9" ht="14.25" customHeight="1">
      <c r="A10547" s="7"/>
      <c r="B10547" s="8"/>
      <c r="C10547" s="8"/>
      <c r="D10547" s="8"/>
      <c r="E10547" s="8"/>
      <c r="F10547" s="8"/>
      <c r="G10547" s="8"/>
      <c r="H10547" s="8"/>
      <c r="I10547" s="8"/>
    </row>
    <row r="10548" spans="1:9" ht="14.25" customHeight="1">
      <c r="A10548" s="7"/>
      <c r="B10548" s="8"/>
      <c r="C10548" s="8"/>
      <c r="D10548" s="8"/>
      <c r="E10548" s="8"/>
      <c r="F10548" s="8"/>
      <c r="G10548" s="8"/>
      <c r="H10548" s="8"/>
      <c r="I10548" s="8"/>
    </row>
    <row r="10549" spans="1:9" ht="14.25" customHeight="1">
      <c r="A10549" s="7"/>
      <c r="B10549" s="8"/>
      <c r="C10549" s="8"/>
      <c r="D10549" s="8"/>
      <c r="E10549" s="8"/>
      <c r="F10549" s="8"/>
      <c r="G10549" s="8"/>
      <c r="H10549" s="8"/>
      <c r="I10549" s="8"/>
    </row>
    <row r="10550" spans="1:9" ht="14.25" customHeight="1">
      <c r="A10550" s="7"/>
      <c r="B10550" s="8"/>
      <c r="C10550" s="8"/>
      <c r="D10550" s="8"/>
      <c r="E10550" s="8"/>
      <c r="F10550" s="8"/>
      <c r="G10550" s="8"/>
      <c r="H10550" s="8"/>
      <c r="I10550" s="8"/>
    </row>
    <row r="10551" spans="1:9" ht="14.25" customHeight="1">
      <c r="A10551" s="7"/>
      <c r="B10551" s="8"/>
      <c r="C10551" s="8"/>
      <c r="D10551" s="8"/>
      <c r="E10551" s="8"/>
      <c r="F10551" s="8"/>
      <c r="G10551" s="8"/>
      <c r="H10551" s="8"/>
      <c r="I10551" s="8"/>
    </row>
    <row r="10552" spans="1:9" ht="14.25" customHeight="1">
      <c r="A10552" s="7"/>
      <c r="B10552" s="8"/>
      <c r="C10552" s="8"/>
      <c r="D10552" s="8"/>
      <c r="E10552" s="8"/>
      <c r="F10552" s="8"/>
      <c r="G10552" s="8"/>
      <c r="H10552" s="8"/>
      <c r="I10552" s="8"/>
    </row>
    <row r="10553" spans="1:9" ht="14.25" customHeight="1">
      <c r="A10553" s="7"/>
      <c r="B10553" s="8"/>
      <c r="C10553" s="8"/>
      <c r="D10553" s="8"/>
      <c r="E10553" s="8"/>
      <c r="F10553" s="8"/>
      <c r="G10553" s="8"/>
      <c r="H10553" s="8"/>
      <c r="I10553" s="8"/>
    </row>
    <row r="10554" spans="1:9" ht="14.25" customHeight="1">
      <c r="A10554" s="7"/>
      <c r="B10554" s="8"/>
      <c r="C10554" s="8"/>
      <c r="D10554" s="8"/>
      <c r="E10554" s="8"/>
      <c r="F10554" s="8"/>
      <c r="G10554" s="8"/>
      <c r="H10554" s="8"/>
      <c r="I10554" s="8"/>
    </row>
    <row r="10555" spans="1:9" ht="14.25" customHeight="1">
      <c r="A10555" s="7"/>
      <c r="B10555" s="8"/>
      <c r="C10555" s="8"/>
      <c r="D10555" s="8"/>
      <c r="E10555" s="8"/>
      <c r="F10555" s="8"/>
      <c r="G10555" s="8"/>
      <c r="H10555" s="8"/>
      <c r="I10555" s="8"/>
    </row>
    <row r="10556" spans="1:9" ht="14.25" customHeight="1">
      <c r="A10556" s="7"/>
      <c r="B10556" s="8"/>
      <c r="C10556" s="8"/>
      <c r="D10556" s="8"/>
      <c r="E10556" s="8"/>
      <c r="F10556" s="8"/>
      <c r="G10556" s="8"/>
      <c r="H10556" s="8"/>
      <c r="I10556" s="8"/>
    </row>
    <row r="10557" spans="1:9" ht="14.25" customHeight="1">
      <c r="A10557" s="7"/>
      <c r="B10557" s="8"/>
      <c r="C10557" s="8"/>
      <c r="D10557" s="8"/>
      <c r="E10557" s="8"/>
      <c r="F10557" s="8"/>
      <c r="G10557" s="8"/>
      <c r="H10557" s="8"/>
      <c r="I10557" s="8"/>
    </row>
    <row r="10558" spans="1:9" ht="14.25" customHeight="1">
      <c r="A10558" s="7"/>
      <c r="B10558" s="8"/>
      <c r="C10558" s="8"/>
      <c r="D10558" s="8"/>
      <c r="E10558" s="8"/>
      <c r="F10558" s="8"/>
      <c r="G10558" s="8"/>
      <c r="H10558" s="8"/>
      <c r="I10558" s="8"/>
    </row>
    <row r="10559" spans="1:9" ht="14.25" customHeight="1">
      <c r="A10559" s="7"/>
      <c r="B10559" s="8"/>
      <c r="C10559" s="8"/>
      <c r="D10559" s="8"/>
      <c r="E10559" s="8"/>
      <c r="F10559" s="8"/>
      <c r="G10559" s="8"/>
      <c r="H10559" s="8"/>
      <c r="I10559" s="8"/>
    </row>
    <row r="10560" spans="1:9" ht="14.25" customHeight="1">
      <c r="A10560" s="7"/>
      <c r="B10560" s="8"/>
      <c r="C10560" s="8"/>
      <c r="D10560" s="8"/>
      <c r="E10560" s="8"/>
      <c r="F10560" s="8"/>
      <c r="G10560" s="8"/>
      <c r="H10560" s="8"/>
      <c r="I10560" s="8"/>
    </row>
    <row r="10561" spans="1:9" ht="14.25" customHeight="1">
      <c r="A10561" s="7"/>
      <c r="B10561" s="8"/>
      <c r="C10561" s="8"/>
      <c r="D10561" s="8"/>
      <c r="E10561" s="8"/>
      <c r="F10561" s="8"/>
      <c r="G10561" s="8"/>
      <c r="H10561" s="8"/>
      <c r="I10561" s="8"/>
    </row>
    <row r="10562" spans="1:9" ht="14.25" customHeight="1">
      <c r="A10562" s="7"/>
      <c r="B10562" s="8"/>
      <c r="C10562" s="8"/>
      <c r="D10562" s="8"/>
      <c r="E10562" s="8"/>
      <c r="F10562" s="8"/>
      <c r="G10562" s="8"/>
      <c r="H10562" s="8"/>
      <c r="I10562" s="8"/>
    </row>
    <row r="10563" spans="1:9" ht="14.25" customHeight="1">
      <c r="A10563" s="7"/>
      <c r="B10563" s="8"/>
      <c r="C10563" s="8"/>
      <c r="D10563" s="8"/>
      <c r="E10563" s="8"/>
      <c r="F10563" s="8"/>
      <c r="G10563" s="8"/>
      <c r="H10563" s="8"/>
      <c r="I10563" s="8"/>
    </row>
    <row r="10564" spans="1:9" ht="14.25" customHeight="1">
      <c r="A10564" s="7"/>
      <c r="B10564" s="8"/>
      <c r="C10564" s="8"/>
      <c r="D10564" s="8"/>
      <c r="E10564" s="8"/>
      <c r="F10564" s="8"/>
      <c r="G10564" s="8"/>
      <c r="H10564" s="8"/>
      <c r="I10564" s="8"/>
    </row>
    <row r="10565" spans="1:9" ht="14.25" customHeight="1">
      <c r="A10565" s="7"/>
      <c r="B10565" s="8"/>
      <c r="C10565" s="8"/>
      <c r="D10565" s="8"/>
      <c r="E10565" s="8"/>
      <c r="F10565" s="8"/>
      <c r="G10565" s="8"/>
      <c r="H10565" s="8"/>
      <c r="I10565" s="8"/>
    </row>
    <row r="10566" spans="1:9" ht="14.25" customHeight="1">
      <c r="A10566" s="7"/>
      <c r="B10566" s="8"/>
      <c r="C10566" s="8"/>
      <c r="D10566" s="8"/>
      <c r="E10566" s="8"/>
      <c r="F10566" s="8"/>
      <c r="G10566" s="8"/>
      <c r="H10566" s="8"/>
      <c r="I10566" s="8"/>
    </row>
    <row r="10567" spans="1:9" ht="14.25" customHeight="1">
      <c r="A10567" s="7"/>
      <c r="B10567" s="8"/>
      <c r="C10567" s="8"/>
      <c r="D10567" s="8"/>
      <c r="E10567" s="8"/>
      <c r="F10567" s="8"/>
      <c r="G10567" s="8"/>
      <c r="H10567" s="8"/>
      <c r="I10567" s="8"/>
    </row>
    <row r="10568" spans="1:9" ht="14.25" customHeight="1">
      <c r="A10568" s="7"/>
      <c r="B10568" s="8"/>
      <c r="C10568" s="8"/>
      <c r="D10568" s="8"/>
      <c r="E10568" s="8"/>
      <c r="F10568" s="8"/>
      <c r="G10568" s="8"/>
      <c r="H10568" s="8"/>
      <c r="I10568" s="8"/>
    </row>
    <row r="10569" spans="1:9" ht="14.25" customHeight="1">
      <c r="A10569" s="7"/>
      <c r="B10569" s="8"/>
      <c r="C10569" s="8"/>
      <c r="D10569" s="8"/>
      <c r="E10569" s="8"/>
      <c r="F10569" s="8"/>
      <c r="G10569" s="8"/>
      <c r="H10569" s="8"/>
      <c r="I10569" s="8"/>
    </row>
    <row r="10570" spans="1:9" ht="14.25" customHeight="1">
      <c r="A10570" s="7"/>
      <c r="B10570" s="8"/>
      <c r="C10570" s="8"/>
      <c r="D10570" s="8"/>
      <c r="E10570" s="8"/>
      <c r="F10570" s="8"/>
      <c r="G10570" s="8"/>
      <c r="H10570" s="8"/>
      <c r="I10570" s="8"/>
    </row>
    <row r="10571" spans="1:9" ht="14.25" customHeight="1">
      <c r="A10571" s="7"/>
      <c r="B10571" s="8"/>
      <c r="C10571" s="8"/>
      <c r="D10571" s="8"/>
      <c r="E10571" s="8"/>
      <c r="F10571" s="8"/>
      <c r="G10571" s="8"/>
      <c r="H10571" s="8"/>
      <c r="I10571" s="8"/>
    </row>
    <row r="10572" spans="1:9" ht="14.25" customHeight="1">
      <c r="A10572" s="7"/>
      <c r="B10572" s="8"/>
      <c r="C10572" s="8"/>
      <c r="D10572" s="8"/>
      <c r="E10572" s="8"/>
      <c r="F10572" s="8"/>
      <c r="G10572" s="8"/>
      <c r="H10572" s="8"/>
      <c r="I10572" s="8"/>
    </row>
    <row r="10573" spans="1:9" ht="14.25" customHeight="1">
      <c r="A10573" s="7"/>
      <c r="B10573" s="8"/>
      <c r="C10573" s="8"/>
      <c r="D10573" s="8"/>
      <c r="E10573" s="8"/>
      <c r="F10573" s="8"/>
      <c r="G10573" s="8"/>
      <c r="H10573" s="8"/>
      <c r="I10573" s="8"/>
    </row>
    <row r="10574" spans="1:9" ht="14.25" customHeight="1">
      <c r="A10574" s="7"/>
      <c r="B10574" s="8"/>
      <c r="C10574" s="8"/>
      <c r="D10574" s="8"/>
      <c r="E10574" s="8"/>
      <c r="F10574" s="8"/>
      <c r="G10574" s="8"/>
      <c r="H10574" s="8"/>
      <c r="I10574" s="8"/>
    </row>
    <row r="10575" spans="1:9" ht="14.25" customHeight="1">
      <c r="A10575" s="7"/>
      <c r="B10575" s="8"/>
      <c r="C10575" s="8"/>
      <c r="D10575" s="8"/>
      <c r="E10575" s="8"/>
      <c r="F10575" s="8"/>
      <c r="G10575" s="8"/>
      <c r="H10575" s="8"/>
      <c r="I10575" s="8"/>
    </row>
    <row r="10576" spans="1:9" ht="14.25" customHeight="1">
      <c r="A10576" s="7"/>
      <c r="B10576" s="8"/>
      <c r="C10576" s="8"/>
      <c r="D10576" s="8"/>
      <c r="E10576" s="8"/>
      <c r="F10576" s="8"/>
      <c r="G10576" s="8"/>
      <c r="H10576" s="8"/>
      <c r="I10576" s="8"/>
    </row>
    <row r="10577" spans="1:9" ht="14.25" customHeight="1">
      <c r="A10577" s="7"/>
      <c r="B10577" s="8"/>
      <c r="C10577" s="8"/>
      <c r="D10577" s="8"/>
      <c r="E10577" s="8"/>
      <c r="F10577" s="8"/>
      <c r="G10577" s="8"/>
      <c r="H10577" s="8"/>
      <c r="I10577" s="8"/>
    </row>
    <row r="10578" spans="1:9" ht="14.25" customHeight="1">
      <c r="A10578" s="7"/>
      <c r="B10578" s="8"/>
      <c r="C10578" s="8"/>
      <c r="D10578" s="8"/>
      <c r="E10578" s="8"/>
      <c r="F10578" s="8"/>
      <c r="G10578" s="8"/>
      <c r="H10578" s="8"/>
      <c r="I10578" s="8"/>
    </row>
    <row r="10579" spans="1:9" ht="14.25" customHeight="1">
      <c r="A10579" s="7"/>
      <c r="B10579" s="8"/>
      <c r="C10579" s="8"/>
      <c r="D10579" s="8"/>
      <c r="E10579" s="8"/>
      <c r="F10579" s="8"/>
      <c r="G10579" s="8"/>
      <c r="H10579" s="8"/>
      <c r="I10579" s="8"/>
    </row>
    <row r="10580" spans="1:9" ht="14.25" customHeight="1">
      <c r="A10580" s="7"/>
      <c r="B10580" s="8"/>
      <c r="C10580" s="8"/>
      <c r="D10580" s="8"/>
      <c r="E10580" s="8"/>
      <c r="F10580" s="8"/>
      <c r="G10580" s="8"/>
      <c r="H10580" s="8"/>
      <c r="I10580" s="8"/>
    </row>
    <row r="10581" spans="1:9" ht="14.25" customHeight="1">
      <c r="A10581" s="7"/>
      <c r="B10581" s="8"/>
      <c r="C10581" s="8"/>
      <c r="D10581" s="8"/>
      <c r="E10581" s="8"/>
      <c r="F10581" s="8"/>
      <c r="G10581" s="8"/>
      <c r="H10581" s="8"/>
      <c r="I10581" s="8"/>
    </row>
    <row r="10582" spans="1:9" ht="14.25" customHeight="1">
      <c r="A10582" s="7"/>
      <c r="B10582" s="8"/>
      <c r="C10582" s="8"/>
      <c r="D10582" s="8"/>
      <c r="E10582" s="8"/>
      <c r="F10582" s="8"/>
      <c r="G10582" s="8"/>
      <c r="H10582" s="8"/>
      <c r="I10582" s="8"/>
    </row>
    <row r="10583" spans="1:9" ht="14.25" customHeight="1">
      <c r="A10583" s="7"/>
      <c r="B10583" s="8"/>
      <c r="C10583" s="8"/>
      <c r="D10583" s="8"/>
      <c r="E10583" s="8"/>
      <c r="F10583" s="8"/>
      <c r="G10583" s="8"/>
      <c r="H10583" s="8"/>
      <c r="I10583" s="8"/>
    </row>
    <row r="10584" spans="1:9" ht="14.25" customHeight="1">
      <c r="A10584" s="7"/>
      <c r="B10584" s="8"/>
      <c r="C10584" s="8"/>
      <c r="D10584" s="8"/>
      <c r="E10584" s="8"/>
      <c r="F10584" s="8"/>
      <c r="G10584" s="8"/>
      <c r="H10584" s="8"/>
      <c r="I10584" s="8"/>
    </row>
    <row r="10585" spans="1:9" ht="14.25" customHeight="1">
      <c r="A10585" s="7"/>
      <c r="B10585" s="8"/>
      <c r="C10585" s="8"/>
      <c r="D10585" s="8"/>
      <c r="E10585" s="8"/>
      <c r="F10585" s="8"/>
      <c r="G10585" s="8"/>
      <c r="H10585" s="8"/>
      <c r="I10585" s="8"/>
    </row>
    <row r="10586" spans="1:9" ht="14.25" customHeight="1">
      <c r="A10586" s="7"/>
      <c r="B10586" s="8"/>
      <c r="C10586" s="8"/>
      <c r="D10586" s="8"/>
      <c r="E10586" s="8"/>
      <c r="F10586" s="8"/>
      <c r="G10586" s="8"/>
      <c r="H10586" s="8"/>
      <c r="I10586" s="8"/>
    </row>
    <row r="10587" spans="1:9" ht="14.25" customHeight="1">
      <c r="A10587" s="7"/>
      <c r="B10587" s="8"/>
      <c r="C10587" s="8"/>
      <c r="D10587" s="8"/>
      <c r="E10587" s="8"/>
      <c r="F10587" s="8"/>
      <c r="G10587" s="8"/>
      <c r="H10587" s="8"/>
      <c r="I10587" s="8"/>
    </row>
    <row r="10588" spans="1:9" ht="14.25" customHeight="1">
      <c r="A10588" s="7"/>
      <c r="B10588" s="8"/>
      <c r="C10588" s="8"/>
      <c r="D10588" s="8"/>
      <c r="E10588" s="8"/>
      <c r="F10588" s="8"/>
      <c r="G10588" s="8"/>
      <c r="H10588" s="8"/>
      <c r="I10588" s="8"/>
    </row>
    <row r="10589" spans="1:9" ht="14.25" customHeight="1">
      <c r="A10589" s="7"/>
      <c r="B10589" s="8"/>
      <c r="C10589" s="8"/>
      <c r="D10589" s="8"/>
      <c r="E10589" s="8"/>
      <c r="F10589" s="8"/>
      <c r="G10589" s="8"/>
      <c r="H10589" s="8"/>
      <c r="I10589" s="8"/>
    </row>
    <row r="10590" spans="1:9" ht="14.25" customHeight="1">
      <c r="A10590" s="7"/>
      <c r="B10590" s="8"/>
      <c r="C10590" s="8"/>
      <c r="D10590" s="8"/>
      <c r="E10590" s="8"/>
      <c r="F10590" s="8"/>
      <c r="G10590" s="8"/>
      <c r="H10590" s="8"/>
      <c r="I10590" s="8"/>
    </row>
    <row r="10591" spans="1:9" ht="14.25" customHeight="1">
      <c r="A10591" s="7"/>
      <c r="B10591" s="8"/>
      <c r="C10591" s="8"/>
      <c r="D10591" s="8"/>
      <c r="E10591" s="8"/>
      <c r="F10591" s="8"/>
      <c r="G10591" s="8"/>
      <c r="H10591" s="8"/>
      <c r="I10591" s="8"/>
    </row>
    <row r="10592" spans="1:9" ht="14.25" customHeight="1">
      <c r="A10592" s="7"/>
      <c r="B10592" s="8"/>
      <c r="C10592" s="8"/>
      <c r="D10592" s="8"/>
      <c r="E10592" s="8"/>
      <c r="F10592" s="8"/>
      <c r="G10592" s="8"/>
      <c r="H10592" s="8"/>
      <c r="I10592" s="8"/>
    </row>
    <row r="10593" spans="1:9" ht="14.25" customHeight="1">
      <c r="A10593" s="7"/>
      <c r="B10593" s="8"/>
      <c r="C10593" s="8"/>
      <c r="D10593" s="8"/>
      <c r="E10593" s="8"/>
      <c r="F10593" s="8"/>
      <c r="G10593" s="8"/>
      <c r="H10593" s="8"/>
      <c r="I10593" s="8"/>
    </row>
    <row r="10594" spans="1:9" ht="14.25" customHeight="1">
      <c r="A10594" s="7"/>
      <c r="B10594" s="8"/>
      <c r="C10594" s="8"/>
      <c r="D10594" s="8"/>
      <c r="E10594" s="8"/>
      <c r="F10594" s="8"/>
      <c r="G10594" s="8"/>
      <c r="H10594" s="8"/>
      <c r="I10594" s="8"/>
    </row>
    <row r="10595" spans="1:9" ht="14.25" customHeight="1">
      <c r="A10595" s="7"/>
      <c r="B10595" s="8"/>
      <c r="C10595" s="8"/>
      <c r="D10595" s="8"/>
      <c r="E10595" s="8"/>
      <c r="F10595" s="8"/>
      <c r="G10595" s="8"/>
      <c r="H10595" s="8"/>
      <c r="I10595" s="8"/>
    </row>
    <row r="10596" spans="1:9" ht="14.25" customHeight="1">
      <c r="A10596" s="7"/>
      <c r="B10596" s="8"/>
      <c r="C10596" s="8"/>
      <c r="D10596" s="8"/>
      <c r="E10596" s="8"/>
      <c r="F10596" s="8"/>
      <c r="G10596" s="8"/>
      <c r="H10596" s="8"/>
      <c r="I10596" s="8"/>
    </row>
    <row r="10597" spans="1:9" ht="14.25" customHeight="1">
      <c r="A10597" s="7"/>
      <c r="B10597" s="8"/>
      <c r="C10597" s="8"/>
      <c r="D10597" s="8"/>
      <c r="E10597" s="8"/>
      <c r="F10597" s="8"/>
      <c r="G10597" s="8"/>
      <c r="H10597" s="8"/>
      <c r="I10597" s="8"/>
    </row>
    <row r="10598" spans="1:9" ht="14.25" customHeight="1">
      <c r="A10598" s="7"/>
      <c r="B10598" s="8"/>
      <c r="C10598" s="8"/>
      <c r="D10598" s="8"/>
      <c r="E10598" s="8"/>
      <c r="F10598" s="8"/>
      <c r="G10598" s="8"/>
      <c r="H10598" s="8"/>
      <c r="I10598" s="8"/>
    </row>
    <row r="10599" spans="1:9" ht="14.25" customHeight="1">
      <c r="A10599" s="7"/>
      <c r="B10599" s="8"/>
      <c r="C10599" s="8"/>
      <c r="D10599" s="8"/>
      <c r="E10599" s="8"/>
      <c r="F10599" s="8"/>
      <c r="G10599" s="8"/>
      <c r="H10599" s="8"/>
      <c r="I10599" s="8"/>
    </row>
    <row r="10600" spans="1:9" ht="14.25" customHeight="1">
      <c r="A10600" s="7"/>
      <c r="B10600" s="8"/>
      <c r="C10600" s="8"/>
      <c r="D10600" s="8"/>
      <c r="E10600" s="8"/>
      <c r="F10600" s="8"/>
      <c r="G10600" s="8"/>
      <c r="H10600" s="8"/>
      <c r="I10600" s="8"/>
    </row>
    <row r="10601" spans="1:9" ht="14.25" customHeight="1">
      <c r="A10601" s="7"/>
      <c r="B10601" s="8"/>
      <c r="C10601" s="8"/>
      <c r="D10601" s="8"/>
      <c r="E10601" s="8"/>
      <c r="F10601" s="8"/>
      <c r="G10601" s="8"/>
      <c r="H10601" s="8"/>
      <c r="I10601" s="8"/>
    </row>
    <row r="10602" spans="1:9" ht="14.25" customHeight="1">
      <c r="A10602" s="7"/>
      <c r="B10602" s="8"/>
      <c r="C10602" s="8"/>
      <c r="D10602" s="8"/>
      <c r="E10602" s="8"/>
      <c r="F10602" s="8"/>
      <c r="G10602" s="8"/>
      <c r="H10602" s="8"/>
      <c r="I10602" s="8"/>
    </row>
    <row r="10603" spans="1:9" ht="14.25" customHeight="1">
      <c r="A10603" s="7"/>
      <c r="B10603" s="8"/>
      <c r="C10603" s="8"/>
      <c r="D10603" s="8"/>
      <c r="E10603" s="8"/>
      <c r="F10603" s="8"/>
      <c r="G10603" s="8"/>
      <c r="H10603" s="8"/>
      <c r="I10603" s="8"/>
    </row>
    <row r="10604" spans="1:9" ht="14.25" customHeight="1">
      <c r="A10604" s="7"/>
      <c r="B10604" s="8"/>
      <c r="C10604" s="8"/>
      <c r="D10604" s="8"/>
      <c r="E10604" s="8"/>
      <c r="F10604" s="8"/>
      <c r="G10604" s="8"/>
      <c r="H10604" s="8"/>
      <c r="I10604" s="8"/>
    </row>
    <row r="10605" spans="1:9" ht="14.25" customHeight="1">
      <c r="A10605" s="7"/>
      <c r="B10605" s="8"/>
      <c r="C10605" s="8"/>
      <c r="D10605" s="8"/>
      <c r="E10605" s="8"/>
      <c r="F10605" s="8"/>
      <c r="G10605" s="8"/>
      <c r="H10605" s="8"/>
      <c r="I10605" s="8"/>
    </row>
    <row r="10606" spans="1:9" ht="14.25" customHeight="1">
      <c r="A10606" s="7"/>
      <c r="B10606" s="8"/>
      <c r="C10606" s="8"/>
      <c r="D10606" s="8"/>
      <c r="E10606" s="8"/>
      <c r="F10606" s="8"/>
      <c r="G10606" s="8"/>
      <c r="H10606" s="8"/>
      <c r="I10606" s="8"/>
    </row>
    <row r="10607" spans="1:9" ht="14.25" customHeight="1">
      <c r="A10607" s="7"/>
      <c r="B10607" s="8"/>
      <c r="C10607" s="8"/>
      <c r="D10607" s="8"/>
      <c r="E10607" s="8"/>
      <c r="F10607" s="8"/>
      <c r="G10607" s="8"/>
      <c r="H10607" s="8"/>
      <c r="I10607" s="8"/>
    </row>
    <row r="10608" spans="1:9" ht="14.25" customHeight="1">
      <c r="A10608" s="7"/>
      <c r="B10608" s="8"/>
      <c r="C10608" s="8"/>
      <c r="D10608" s="8"/>
      <c r="E10608" s="8"/>
      <c r="F10608" s="8"/>
      <c r="G10608" s="8"/>
      <c r="H10608" s="8"/>
      <c r="I10608" s="8"/>
    </row>
    <row r="10609" spans="1:9" ht="14.25" customHeight="1">
      <c r="A10609" s="7"/>
      <c r="B10609" s="8"/>
      <c r="C10609" s="8"/>
      <c r="D10609" s="8"/>
      <c r="E10609" s="8"/>
      <c r="F10609" s="8"/>
      <c r="G10609" s="8"/>
      <c r="H10609" s="8"/>
      <c r="I10609" s="8"/>
    </row>
    <row r="10610" spans="1:9" ht="14.25" customHeight="1">
      <c r="A10610" s="7"/>
      <c r="B10610" s="8"/>
      <c r="C10610" s="8"/>
      <c r="D10610" s="8"/>
      <c r="E10610" s="8"/>
      <c r="F10610" s="8"/>
      <c r="G10610" s="8"/>
      <c r="H10610" s="8"/>
      <c r="I10610" s="8"/>
    </row>
    <row r="10611" spans="1:9" ht="14.25" customHeight="1">
      <c r="A10611" s="7"/>
      <c r="B10611" s="8"/>
      <c r="C10611" s="8"/>
      <c r="D10611" s="8"/>
      <c r="E10611" s="8"/>
      <c r="F10611" s="8"/>
      <c r="G10611" s="8"/>
      <c r="H10611" s="8"/>
      <c r="I10611" s="8"/>
    </row>
    <row r="10612" spans="1:9" ht="14.25" customHeight="1">
      <c r="A10612" s="7"/>
      <c r="B10612" s="8"/>
      <c r="C10612" s="8"/>
      <c r="D10612" s="8"/>
      <c r="E10612" s="8"/>
      <c r="F10612" s="8"/>
      <c r="G10612" s="8"/>
      <c r="H10612" s="8"/>
      <c r="I10612" s="8"/>
    </row>
    <row r="10613" spans="1:9" ht="14.25" customHeight="1">
      <c r="A10613" s="7"/>
      <c r="B10613" s="8"/>
      <c r="C10613" s="8"/>
      <c r="D10613" s="8"/>
      <c r="E10613" s="8"/>
      <c r="F10613" s="8"/>
      <c r="G10613" s="8"/>
      <c r="H10613" s="8"/>
      <c r="I10613" s="8"/>
    </row>
    <row r="10614" spans="1:9" ht="14.25" customHeight="1">
      <c r="A10614" s="7"/>
      <c r="B10614" s="8"/>
      <c r="C10614" s="8"/>
      <c r="D10614" s="8"/>
      <c r="E10614" s="8"/>
      <c r="F10614" s="8"/>
      <c r="G10614" s="8"/>
      <c r="H10614" s="8"/>
      <c r="I10614" s="8"/>
    </row>
    <row r="10615" spans="1:9" ht="14.25" customHeight="1">
      <c r="A10615" s="7"/>
      <c r="B10615" s="8"/>
      <c r="C10615" s="8"/>
      <c r="D10615" s="8"/>
      <c r="E10615" s="8"/>
      <c r="F10615" s="8"/>
      <c r="G10615" s="8"/>
      <c r="H10615" s="8"/>
      <c r="I10615" s="8"/>
    </row>
    <row r="10616" spans="1:9" ht="14.25" customHeight="1">
      <c r="A10616" s="7"/>
      <c r="B10616" s="8"/>
      <c r="C10616" s="8"/>
      <c r="D10616" s="8"/>
      <c r="E10616" s="8"/>
      <c r="F10616" s="8"/>
      <c r="G10616" s="8"/>
      <c r="H10616" s="8"/>
      <c r="I10616" s="8"/>
    </row>
    <row r="10617" spans="1:9" ht="14.25" customHeight="1">
      <c r="A10617" s="7"/>
      <c r="B10617" s="8"/>
      <c r="C10617" s="8"/>
      <c r="D10617" s="8"/>
      <c r="E10617" s="8"/>
      <c r="F10617" s="8"/>
      <c r="G10617" s="8"/>
      <c r="H10617" s="8"/>
      <c r="I10617" s="8"/>
    </row>
    <row r="10618" spans="1:9" ht="14.25" customHeight="1">
      <c r="A10618" s="7"/>
      <c r="B10618" s="8"/>
      <c r="C10618" s="8"/>
      <c r="D10618" s="8"/>
      <c r="E10618" s="8"/>
      <c r="F10618" s="8"/>
      <c r="G10618" s="8"/>
      <c r="H10618" s="8"/>
      <c r="I10618" s="8"/>
    </row>
    <row r="10619" spans="1:9" ht="14.25" customHeight="1">
      <c r="A10619" s="7"/>
      <c r="B10619" s="8"/>
      <c r="C10619" s="8"/>
      <c r="D10619" s="8"/>
      <c r="E10619" s="8"/>
      <c r="F10619" s="8"/>
      <c r="G10619" s="8"/>
      <c r="H10619" s="8"/>
      <c r="I10619" s="8"/>
    </row>
    <row r="10620" spans="1:9" ht="14.25" customHeight="1">
      <c r="A10620" s="7"/>
      <c r="B10620" s="8"/>
      <c r="C10620" s="8"/>
      <c r="D10620" s="8"/>
      <c r="E10620" s="8"/>
      <c r="F10620" s="8"/>
      <c r="G10620" s="8"/>
      <c r="H10620" s="8"/>
      <c r="I10620" s="8"/>
    </row>
    <row r="10621" spans="1:9" ht="14.25" customHeight="1">
      <c r="A10621" s="7"/>
      <c r="B10621" s="8"/>
      <c r="C10621" s="8"/>
      <c r="D10621" s="8"/>
      <c r="E10621" s="8"/>
      <c r="F10621" s="8"/>
      <c r="G10621" s="8"/>
      <c r="H10621" s="8"/>
      <c r="I10621" s="8"/>
    </row>
    <row r="10622" spans="1:9" ht="14.25" customHeight="1">
      <c r="A10622" s="7"/>
      <c r="B10622" s="8"/>
      <c r="C10622" s="8"/>
      <c r="D10622" s="8"/>
      <c r="E10622" s="8"/>
      <c r="F10622" s="8"/>
      <c r="G10622" s="8"/>
      <c r="H10622" s="8"/>
      <c r="I10622" s="8"/>
    </row>
    <row r="10623" spans="1:9" ht="14.25" customHeight="1">
      <c r="A10623" s="7"/>
      <c r="B10623" s="8"/>
      <c r="C10623" s="8"/>
      <c r="D10623" s="8"/>
      <c r="E10623" s="8"/>
      <c r="F10623" s="8"/>
      <c r="G10623" s="8"/>
      <c r="H10623" s="8"/>
      <c r="I10623" s="8"/>
    </row>
    <row r="10624" spans="1:9" ht="14.25" customHeight="1">
      <c r="A10624" s="7"/>
      <c r="B10624" s="8"/>
      <c r="C10624" s="8"/>
      <c r="D10624" s="8"/>
      <c r="E10624" s="8"/>
      <c r="F10624" s="8"/>
      <c r="G10624" s="8"/>
      <c r="H10624" s="8"/>
      <c r="I10624" s="8"/>
    </row>
    <row r="10625" spans="1:9" ht="14.25" customHeight="1">
      <c r="A10625" s="7"/>
      <c r="B10625" s="8"/>
      <c r="C10625" s="8"/>
      <c r="D10625" s="8"/>
      <c r="E10625" s="8"/>
      <c r="F10625" s="8"/>
      <c r="G10625" s="8"/>
      <c r="H10625" s="8"/>
      <c r="I10625" s="8"/>
    </row>
    <row r="10626" spans="1:9" ht="14.25" customHeight="1">
      <c r="A10626" s="7"/>
      <c r="B10626" s="8"/>
      <c r="C10626" s="8"/>
      <c r="D10626" s="8"/>
      <c r="E10626" s="8"/>
      <c r="F10626" s="8"/>
      <c r="G10626" s="8"/>
      <c r="H10626" s="8"/>
      <c r="I10626" s="8"/>
    </row>
    <row r="10627" spans="1:9" ht="14.25" customHeight="1">
      <c r="A10627" s="7"/>
      <c r="B10627" s="8"/>
      <c r="C10627" s="8"/>
      <c r="D10627" s="8"/>
      <c r="E10627" s="8"/>
      <c r="F10627" s="8"/>
      <c r="G10627" s="8"/>
      <c r="H10627" s="8"/>
      <c r="I10627" s="8"/>
    </row>
    <row r="10628" spans="1:9" ht="14.25" customHeight="1">
      <c r="A10628" s="7"/>
      <c r="B10628" s="8"/>
      <c r="C10628" s="8"/>
      <c r="D10628" s="8"/>
      <c r="E10628" s="8"/>
      <c r="F10628" s="8"/>
      <c r="G10628" s="8"/>
      <c r="H10628" s="8"/>
      <c r="I10628" s="8"/>
    </row>
    <row r="10629" spans="1:9" ht="14.25" customHeight="1">
      <c r="A10629" s="7"/>
      <c r="B10629" s="8"/>
      <c r="C10629" s="8"/>
      <c r="D10629" s="8"/>
      <c r="E10629" s="8"/>
      <c r="F10629" s="8"/>
      <c r="G10629" s="8"/>
      <c r="H10629" s="8"/>
      <c r="I10629" s="8"/>
    </row>
    <row r="10630" spans="1:9" ht="14.25" customHeight="1">
      <c r="A10630" s="7"/>
      <c r="B10630" s="8"/>
      <c r="C10630" s="8"/>
      <c r="D10630" s="8"/>
      <c r="E10630" s="8"/>
      <c r="F10630" s="8"/>
      <c r="G10630" s="8"/>
      <c r="H10630" s="8"/>
      <c r="I10630" s="8"/>
    </row>
    <row r="10631" spans="1:9" ht="14.25" customHeight="1">
      <c r="A10631" s="7"/>
      <c r="B10631" s="8"/>
      <c r="C10631" s="8"/>
      <c r="D10631" s="8"/>
      <c r="E10631" s="8"/>
      <c r="F10631" s="8"/>
      <c r="G10631" s="8"/>
      <c r="H10631" s="8"/>
      <c r="I10631" s="8"/>
    </row>
    <row r="10632" spans="1:9" ht="14.25" customHeight="1">
      <c r="A10632" s="7"/>
      <c r="B10632" s="8"/>
      <c r="C10632" s="8"/>
      <c r="D10632" s="8"/>
      <c r="E10632" s="8"/>
      <c r="F10632" s="8"/>
      <c r="G10632" s="8"/>
      <c r="H10632" s="8"/>
      <c r="I10632" s="8"/>
    </row>
    <row r="10633" spans="1:9" ht="14.25" customHeight="1">
      <c r="A10633" s="7"/>
      <c r="B10633" s="8"/>
      <c r="C10633" s="8"/>
      <c r="D10633" s="8"/>
      <c r="E10633" s="8"/>
      <c r="F10633" s="8"/>
      <c r="G10633" s="8"/>
      <c r="H10633" s="8"/>
      <c r="I10633" s="8"/>
    </row>
    <row r="10634" spans="1:9" ht="14.25" customHeight="1">
      <c r="A10634" s="7"/>
      <c r="B10634" s="8"/>
      <c r="C10634" s="8"/>
      <c r="D10634" s="8"/>
      <c r="E10634" s="8"/>
      <c r="F10634" s="8"/>
      <c r="G10634" s="8"/>
      <c r="H10634" s="8"/>
      <c r="I10634" s="8"/>
    </row>
    <row r="10635" spans="1:9" ht="14.25" customHeight="1">
      <c r="A10635" s="7"/>
      <c r="B10635" s="8"/>
      <c r="C10635" s="8"/>
      <c r="D10635" s="8"/>
      <c r="E10635" s="8"/>
      <c r="F10635" s="8"/>
      <c r="G10635" s="8"/>
      <c r="H10635" s="8"/>
      <c r="I10635" s="8"/>
    </row>
    <row r="10636" spans="1:9" ht="14.25" customHeight="1">
      <c r="A10636" s="7"/>
      <c r="B10636" s="8"/>
      <c r="C10636" s="8"/>
      <c r="D10636" s="8"/>
      <c r="E10636" s="8"/>
      <c r="F10636" s="8"/>
      <c r="G10636" s="8"/>
      <c r="H10636" s="8"/>
      <c r="I10636" s="8"/>
    </row>
    <row r="10637" spans="1:9" ht="14.25" customHeight="1">
      <c r="A10637" s="7"/>
      <c r="B10637" s="8"/>
      <c r="C10637" s="8"/>
      <c r="D10637" s="8"/>
      <c r="E10637" s="8"/>
      <c r="F10637" s="8"/>
      <c r="G10637" s="8"/>
      <c r="H10637" s="8"/>
      <c r="I10637" s="8"/>
    </row>
    <row r="10638" spans="1:9" ht="14.25" customHeight="1">
      <c r="A10638" s="7"/>
      <c r="B10638" s="8"/>
      <c r="C10638" s="8"/>
      <c r="D10638" s="8"/>
      <c r="E10638" s="8"/>
      <c r="F10638" s="8"/>
      <c r="G10638" s="8"/>
      <c r="H10638" s="8"/>
      <c r="I10638" s="8"/>
    </row>
    <row r="10639" spans="1:9" ht="14.25" customHeight="1">
      <c r="A10639" s="7"/>
      <c r="B10639" s="8"/>
      <c r="C10639" s="8"/>
      <c r="D10639" s="8"/>
      <c r="E10639" s="8"/>
      <c r="F10639" s="8"/>
      <c r="G10639" s="8"/>
      <c r="H10639" s="8"/>
      <c r="I10639" s="8"/>
    </row>
    <row r="10640" spans="1:9" ht="14.25" customHeight="1">
      <c r="A10640" s="7"/>
      <c r="B10640" s="8"/>
      <c r="C10640" s="8"/>
      <c r="D10640" s="8"/>
      <c r="E10640" s="8"/>
      <c r="F10640" s="8"/>
      <c r="G10640" s="8"/>
      <c r="H10640" s="8"/>
      <c r="I10640" s="8"/>
    </row>
    <row r="10641" spans="1:9" ht="14.25" customHeight="1">
      <c r="A10641" s="7"/>
      <c r="B10641" s="8"/>
      <c r="C10641" s="8"/>
      <c r="D10641" s="8"/>
      <c r="E10641" s="8"/>
      <c r="F10641" s="8"/>
      <c r="G10641" s="8"/>
      <c r="H10641" s="8"/>
      <c r="I10641" s="8"/>
    </row>
    <row r="10642" spans="1:9" ht="14.25" customHeight="1">
      <c r="A10642" s="7"/>
      <c r="B10642" s="8"/>
      <c r="C10642" s="8"/>
      <c r="D10642" s="8"/>
      <c r="E10642" s="8"/>
      <c r="F10642" s="8"/>
      <c r="G10642" s="8"/>
      <c r="H10642" s="8"/>
      <c r="I10642" s="8"/>
    </row>
    <row r="10643" spans="1:9" ht="14.25" customHeight="1">
      <c r="A10643" s="7"/>
      <c r="B10643" s="8"/>
      <c r="C10643" s="8"/>
      <c r="D10643" s="8"/>
      <c r="E10643" s="8"/>
      <c r="F10643" s="8"/>
      <c r="G10643" s="8"/>
      <c r="H10643" s="8"/>
      <c r="I10643" s="8"/>
    </row>
    <row r="10644" spans="1:9" ht="14.25" customHeight="1">
      <c r="A10644" s="7"/>
      <c r="B10644" s="8"/>
      <c r="C10644" s="8"/>
      <c r="D10644" s="8"/>
      <c r="E10644" s="8"/>
      <c r="F10644" s="8"/>
      <c r="G10644" s="8"/>
      <c r="H10644" s="8"/>
      <c r="I10644" s="8"/>
    </row>
    <row r="10645" spans="1:9" ht="14.25" customHeight="1">
      <c r="A10645" s="7"/>
      <c r="B10645" s="8"/>
      <c r="C10645" s="8"/>
      <c r="D10645" s="8"/>
      <c r="E10645" s="8"/>
      <c r="F10645" s="8"/>
      <c r="G10645" s="8"/>
      <c r="H10645" s="8"/>
      <c r="I10645" s="8"/>
    </row>
    <row r="10646" spans="1:9" ht="14.25" customHeight="1">
      <c r="A10646" s="7"/>
      <c r="B10646" s="8"/>
      <c r="C10646" s="8"/>
      <c r="D10646" s="8"/>
      <c r="E10646" s="8"/>
      <c r="F10646" s="8"/>
      <c r="G10646" s="8"/>
      <c r="H10646" s="8"/>
      <c r="I10646" s="8"/>
    </row>
    <row r="10647" spans="1:9" ht="14.25" customHeight="1">
      <c r="A10647" s="7"/>
      <c r="B10647" s="8"/>
      <c r="C10647" s="8"/>
      <c r="D10647" s="8"/>
      <c r="E10647" s="8"/>
      <c r="F10647" s="8"/>
      <c r="G10647" s="8"/>
      <c r="H10647" s="8"/>
      <c r="I10647" s="8"/>
    </row>
    <row r="10648" spans="1:9" ht="14.25" customHeight="1">
      <c r="A10648" s="7"/>
      <c r="B10648" s="8"/>
      <c r="C10648" s="8"/>
      <c r="D10648" s="8"/>
      <c r="E10648" s="8"/>
      <c r="F10648" s="8"/>
      <c r="G10648" s="8"/>
      <c r="H10648" s="8"/>
      <c r="I10648" s="8"/>
    </row>
    <row r="10649" spans="1:9" ht="14.25" customHeight="1">
      <c r="A10649" s="7"/>
      <c r="B10649" s="8"/>
      <c r="C10649" s="8"/>
      <c r="D10649" s="8"/>
      <c r="E10649" s="8"/>
      <c r="F10649" s="8"/>
      <c r="G10649" s="8"/>
      <c r="H10649" s="8"/>
      <c r="I10649" s="8"/>
    </row>
    <row r="10650" spans="1:9" ht="14.25" customHeight="1">
      <c r="A10650" s="7"/>
      <c r="B10650" s="8"/>
      <c r="C10650" s="8"/>
      <c r="D10650" s="8"/>
      <c r="E10650" s="8"/>
      <c r="F10650" s="8"/>
      <c r="G10650" s="8"/>
      <c r="H10650" s="8"/>
      <c r="I10650" s="8"/>
    </row>
    <row r="10651" spans="1:9" ht="14.25" customHeight="1">
      <c r="A10651" s="7"/>
      <c r="B10651" s="8"/>
      <c r="C10651" s="8"/>
      <c r="D10651" s="8"/>
      <c r="E10651" s="8"/>
      <c r="F10651" s="8"/>
      <c r="G10651" s="8"/>
      <c r="H10651" s="8"/>
      <c r="I10651" s="8"/>
    </row>
    <row r="10652" spans="1:9" ht="14.25" customHeight="1">
      <c r="A10652" s="7"/>
      <c r="B10652" s="8"/>
      <c r="C10652" s="8"/>
      <c r="D10652" s="8"/>
      <c r="E10652" s="8"/>
      <c r="F10652" s="8"/>
      <c r="G10652" s="8"/>
      <c r="H10652" s="8"/>
      <c r="I10652" s="8"/>
    </row>
    <row r="10653" spans="1:9" ht="14.25" customHeight="1">
      <c r="A10653" s="7"/>
      <c r="B10653" s="8"/>
      <c r="C10653" s="8"/>
      <c r="D10653" s="8"/>
      <c r="E10653" s="8"/>
      <c r="F10653" s="8"/>
      <c r="G10653" s="8"/>
      <c r="H10653" s="8"/>
      <c r="I10653" s="8"/>
    </row>
    <row r="10654" spans="1:9" ht="14.25" customHeight="1">
      <c r="A10654" s="7"/>
      <c r="B10654" s="8"/>
      <c r="C10654" s="8"/>
      <c r="D10654" s="8"/>
      <c r="E10654" s="8"/>
      <c r="F10654" s="8"/>
      <c r="G10654" s="8"/>
      <c r="H10654" s="8"/>
      <c r="I10654" s="8"/>
    </row>
    <row r="10655" spans="1:9" ht="14.25" customHeight="1">
      <c r="A10655" s="7"/>
      <c r="B10655" s="8"/>
      <c r="C10655" s="8"/>
      <c r="D10655" s="8"/>
      <c r="E10655" s="8"/>
      <c r="F10655" s="8"/>
      <c r="G10655" s="8"/>
      <c r="H10655" s="8"/>
      <c r="I10655" s="8"/>
    </row>
    <row r="10656" spans="1:9" ht="14.25" customHeight="1">
      <c r="A10656" s="7"/>
      <c r="B10656" s="8"/>
      <c r="C10656" s="8"/>
      <c r="D10656" s="8"/>
      <c r="E10656" s="8"/>
      <c r="F10656" s="8"/>
      <c r="G10656" s="8"/>
      <c r="H10656" s="8"/>
      <c r="I10656" s="8"/>
    </row>
    <row r="10657" spans="1:9" ht="14.25" customHeight="1">
      <c r="A10657" s="7"/>
      <c r="B10657" s="8"/>
      <c r="C10657" s="8"/>
      <c r="D10657" s="8"/>
      <c r="E10657" s="8"/>
      <c r="F10657" s="8"/>
      <c r="G10657" s="8"/>
      <c r="H10657" s="8"/>
      <c r="I10657" s="8"/>
    </row>
    <row r="10658" spans="1:9" ht="14.25" customHeight="1">
      <c r="A10658" s="7"/>
      <c r="B10658" s="8"/>
      <c r="C10658" s="8"/>
      <c r="D10658" s="8"/>
      <c r="E10658" s="8"/>
      <c r="F10658" s="8"/>
      <c r="G10658" s="8"/>
      <c r="H10658" s="8"/>
      <c r="I10658" s="8"/>
    </row>
    <row r="10659" spans="1:9" ht="14.25" customHeight="1">
      <c r="A10659" s="7"/>
      <c r="B10659" s="8"/>
      <c r="C10659" s="8"/>
      <c r="D10659" s="8"/>
      <c r="E10659" s="8"/>
      <c r="F10659" s="8"/>
      <c r="G10659" s="8"/>
      <c r="H10659" s="8"/>
      <c r="I10659" s="8"/>
    </row>
    <row r="10660" spans="1:9" ht="14.25" customHeight="1">
      <c r="A10660" s="7"/>
      <c r="B10660" s="8"/>
      <c r="C10660" s="8"/>
      <c r="D10660" s="8"/>
      <c r="E10660" s="8"/>
      <c r="F10660" s="8"/>
      <c r="G10660" s="8"/>
      <c r="H10660" s="8"/>
      <c r="I10660" s="8"/>
    </row>
    <row r="10661" spans="1:9" ht="14.25" customHeight="1">
      <c r="A10661" s="7"/>
      <c r="B10661" s="8"/>
      <c r="C10661" s="8"/>
      <c r="D10661" s="8"/>
      <c r="E10661" s="8"/>
      <c r="F10661" s="8"/>
      <c r="G10661" s="8"/>
      <c r="H10661" s="8"/>
      <c r="I10661" s="8"/>
    </row>
    <row r="10662" spans="1:9" ht="14.25" customHeight="1">
      <c r="A10662" s="7"/>
      <c r="B10662" s="8"/>
      <c r="C10662" s="8"/>
      <c r="D10662" s="8"/>
      <c r="E10662" s="8"/>
      <c r="F10662" s="8"/>
      <c r="G10662" s="8"/>
      <c r="H10662" s="8"/>
      <c r="I10662" s="8"/>
    </row>
    <row r="10663" spans="1:9" ht="14.25" customHeight="1">
      <c r="A10663" s="7"/>
      <c r="B10663" s="8"/>
      <c r="C10663" s="8"/>
      <c r="D10663" s="8"/>
      <c r="E10663" s="8"/>
      <c r="F10663" s="8"/>
      <c r="G10663" s="8"/>
      <c r="H10663" s="8"/>
      <c r="I10663" s="8"/>
    </row>
    <row r="10664" spans="1:9" ht="14.25" customHeight="1">
      <c r="A10664" s="7"/>
      <c r="B10664" s="8"/>
      <c r="C10664" s="8"/>
      <c r="D10664" s="8"/>
      <c r="E10664" s="8"/>
      <c r="F10664" s="8"/>
      <c r="G10664" s="8"/>
      <c r="H10664" s="8"/>
      <c r="I10664" s="8"/>
    </row>
    <row r="10665" spans="1:9" ht="14.25" customHeight="1">
      <c r="A10665" s="7"/>
      <c r="B10665" s="8"/>
      <c r="C10665" s="8"/>
      <c r="D10665" s="8"/>
      <c r="E10665" s="8"/>
      <c r="F10665" s="8"/>
      <c r="G10665" s="8"/>
      <c r="H10665" s="8"/>
      <c r="I10665" s="8"/>
    </row>
    <row r="10666" spans="1:9" ht="14.25" customHeight="1">
      <c r="A10666" s="7"/>
      <c r="B10666" s="8"/>
      <c r="C10666" s="8"/>
      <c r="D10666" s="8"/>
      <c r="E10666" s="8"/>
      <c r="F10666" s="8"/>
      <c r="G10666" s="8"/>
      <c r="H10666" s="8"/>
      <c r="I10666" s="8"/>
    </row>
    <row r="10667" spans="1:9" ht="14.25" customHeight="1">
      <c r="A10667" s="7"/>
      <c r="B10667" s="8"/>
      <c r="C10667" s="8"/>
      <c r="D10667" s="8"/>
      <c r="E10667" s="8"/>
      <c r="F10667" s="8"/>
      <c r="G10667" s="8"/>
      <c r="H10667" s="8"/>
      <c r="I10667" s="8"/>
    </row>
    <row r="10668" spans="1:9" ht="14.25" customHeight="1">
      <c r="A10668" s="7"/>
      <c r="B10668" s="8"/>
      <c r="C10668" s="8"/>
      <c r="D10668" s="8"/>
      <c r="E10668" s="8"/>
      <c r="F10668" s="8"/>
      <c r="G10668" s="8"/>
      <c r="H10668" s="8"/>
      <c r="I10668" s="8"/>
    </row>
    <row r="10669" spans="1:9" ht="14.25" customHeight="1">
      <c r="A10669" s="7"/>
      <c r="B10669" s="8"/>
      <c r="C10669" s="8"/>
      <c r="D10669" s="8"/>
      <c r="E10669" s="8"/>
      <c r="F10669" s="8"/>
      <c r="G10669" s="8"/>
      <c r="H10669" s="8"/>
      <c r="I10669" s="8"/>
    </row>
    <row r="10670" spans="1:9" ht="14.25" customHeight="1">
      <c r="A10670" s="7"/>
      <c r="B10670" s="8"/>
      <c r="C10670" s="8"/>
      <c r="D10670" s="8"/>
      <c r="E10670" s="8"/>
      <c r="F10670" s="8"/>
      <c r="G10670" s="8"/>
      <c r="H10670" s="8"/>
      <c r="I10670" s="8"/>
    </row>
    <row r="10671" spans="1:9" ht="14.25" customHeight="1">
      <c r="A10671" s="7"/>
      <c r="B10671" s="8"/>
      <c r="C10671" s="8"/>
      <c r="D10671" s="8"/>
      <c r="E10671" s="8"/>
      <c r="F10671" s="8"/>
      <c r="G10671" s="8"/>
      <c r="H10671" s="8"/>
      <c r="I10671" s="8"/>
    </row>
    <row r="10672" spans="1:9" ht="14.25" customHeight="1">
      <c r="A10672" s="7"/>
      <c r="B10672" s="8"/>
      <c r="C10672" s="8"/>
      <c r="D10672" s="8"/>
      <c r="E10672" s="8"/>
      <c r="F10672" s="8"/>
      <c r="G10672" s="8"/>
      <c r="H10672" s="8"/>
      <c r="I10672" s="8"/>
    </row>
    <row r="10673" spans="1:9" ht="14.25" customHeight="1">
      <c r="A10673" s="7"/>
      <c r="B10673" s="8"/>
      <c r="C10673" s="8"/>
      <c r="D10673" s="8"/>
      <c r="E10673" s="8"/>
      <c r="F10673" s="8"/>
      <c r="G10673" s="8"/>
      <c r="H10673" s="8"/>
      <c r="I10673" s="8"/>
    </row>
    <row r="10674" spans="1:9" ht="14.25" customHeight="1">
      <c r="A10674" s="7"/>
      <c r="B10674" s="8"/>
      <c r="C10674" s="8"/>
      <c r="D10674" s="8"/>
      <c r="E10674" s="8"/>
      <c r="F10674" s="8"/>
      <c r="G10674" s="8"/>
      <c r="H10674" s="8"/>
      <c r="I10674" s="8"/>
    </row>
    <row r="10675" spans="1:9" ht="14.25" customHeight="1">
      <c r="A10675" s="7"/>
      <c r="B10675" s="8"/>
      <c r="C10675" s="8"/>
      <c r="D10675" s="8"/>
      <c r="E10675" s="8"/>
      <c r="F10675" s="8"/>
      <c r="G10675" s="8"/>
      <c r="H10675" s="8"/>
      <c r="I10675" s="8"/>
    </row>
    <row r="10676" spans="1:9" ht="14.25" customHeight="1">
      <c r="A10676" s="7"/>
      <c r="B10676" s="8"/>
      <c r="C10676" s="8"/>
      <c r="D10676" s="8"/>
      <c r="E10676" s="8"/>
      <c r="F10676" s="8"/>
      <c r="G10676" s="8"/>
      <c r="H10676" s="8"/>
      <c r="I10676" s="8"/>
    </row>
    <row r="10677" spans="1:9" ht="14.25" customHeight="1">
      <c r="A10677" s="7"/>
      <c r="B10677" s="8"/>
      <c r="C10677" s="8"/>
      <c r="D10677" s="8"/>
      <c r="E10677" s="8"/>
      <c r="F10677" s="8"/>
      <c r="G10677" s="8"/>
      <c r="H10677" s="8"/>
      <c r="I10677" s="8"/>
    </row>
    <row r="10678" spans="1:9" ht="14.25" customHeight="1">
      <c r="A10678" s="7"/>
      <c r="B10678" s="8"/>
      <c r="C10678" s="8"/>
      <c r="D10678" s="8"/>
      <c r="E10678" s="8"/>
      <c r="F10678" s="8"/>
      <c r="G10678" s="8"/>
      <c r="H10678" s="8"/>
      <c r="I10678" s="8"/>
    </row>
    <row r="10679" spans="1:9" ht="14.25" customHeight="1">
      <c r="A10679" s="7"/>
      <c r="B10679" s="8"/>
      <c r="C10679" s="8"/>
      <c r="D10679" s="8"/>
      <c r="E10679" s="8"/>
      <c r="F10679" s="8"/>
      <c r="G10679" s="8"/>
      <c r="H10679" s="8"/>
      <c r="I10679" s="8"/>
    </row>
    <row r="10680" spans="1:9" ht="14.25" customHeight="1">
      <c r="A10680" s="7"/>
      <c r="B10680" s="8"/>
      <c r="C10680" s="8"/>
      <c r="D10680" s="8"/>
      <c r="E10680" s="8"/>
      <c r="F10680" s="8"/>
      <c r="G10680" s="8"/>
      <c r="H10680" s="8"/>
      <c r="I10680" s="8"/>
    </row>
    <row r="10681" spans="1:9" ht="14.25" customHeight="1">
      <c r="A10681" s="7"/>
      <c r="B10681" s="8"/>
      <c r="C10681" s="8"/>
      <c r="D10681" s="8"/>
      <c r="E10681" s="8"/>
      <c r="F10681" s="8"/>
      <c r="G10681" s="8"/>
      <c r="H10681" s="8"/>
      <c r="I10681" s="8"/>
    </row>
    <row r="10682" spans="1:9" ht="14.25" customHeight="1">
      <c r="A10682" s="7"/>
      <c r="B10682" s="8"/>
      <c r="C10682" s="8"/>
      <c r="D10682" s="8"/>
      <c r="E10682" s="8"/>
      <c r="F10682" s="8"/>
      <c r="G10682" s="8"/>
      <c r="H10682" s="8"/>
      <c r="I10682" s="8"/>
    </row>
    <row r="10683" spans="1:9" ht="14.25" customHeight="1">
      <c r="A10683" s="7"/>
      <c r="B10683" s="8"/>
      <c r="C10683" s="8"/>
      <c r="D10683" s="8"/>
      <c r="E10683" s="8"/>
      <c r="F10683" s="8"/>
      <c r="G10683" s="8"/>
      <c r="H10683" s="8"/>
      <c r="I10683" s="8"/>
    </row>
    <row r="10684" spans="1:9" ht="14.25" customHeight="1">
      <c r="A10684" s="7"/>
      <c r="B10684" s="8"/>
      <c r="C10684" s="8"/>
      <c r="D10684" s="8"/>
      <c r="E10684" s="8"/>
      <c r="F10684" s="8"/>
      <c r="G10684" s="8"/>
      <c r="H10684" s="8"/>
      <c r="I10684" s="8"/>
    </row>
    <row r="10685" spans="1:9" ht="14.25" customHeight="1">
      <c r="A10685" s="7"/>
      <c r="B10685" s="8"/>
      <c r="C10685" s="8"/>
      <c r="D10685" s="8"/>
      <c r="E10685" s="8"/>
      <c r="F10685" s="8"/>
      <c r="G10685" s="8"/>
      <c r="H10685" s="8"/>
      <c r="I10685" s="8"/>
    </row>
    <row r="10686" spans="1:9" ht="14.25" customHeight="1">
      <c r="A10686" s="7"/>
      <c r="B10686" s="8"/>
      <c r="C10686" s="8"/>
      <c r="D10686" s="8"/>
      <c r="E10686" s="8"/>
      <c r="F10686" s="8"/>
      <c r="G10686" s="8"/>
      <c r="H10686" s="8"/>
      <c r="I10686" s="8"/>
    </row>
    <row r="10687" spans="1:9" ht="14.25" customHeight="1">
      <c r="A10687" s="7"/>
      <c r="B10687" s="8"/>
      <c r="C10687" s="8"/>
      <c r="D10687" s="8"/>
      <c r="E10687" s="8"/>
      <c r="F10687" s="8"/>
      <c r="G10687" s="8"/>
      <c r="H10687" s="8"/>
      <c r="I10687" s="8"/>
    </row>
    <row r="10688" spans="1:9" ht="14.25" customHeight="1">
      <c r="A10688" s="7"/>
      <c r="B10688" s="8"/>
      <c r="C10688" s="8"/>
      <c r="D10688" s="8"/>
      <c r="E10688" s="8"/>
      <c r="F10688" s="8"/>
      <c r="G10688" s="8"/>
      <c r="H10688" s="8"/>
      <c r="I10688" s="8"/>
    </row>
    <row r="10689" spans="1:9" ht="14.25" customHeight="1">
      <c r="A10689" s="7"/>
      <c r="B10689" s="8"/>
      <c r="C10689" s="8"/>
      <c r="D10689" s="8"/>
      <c r="E10689" s="8"/>
      <c r="F10689" s="8"/>
      <c r="G10689" s="8"/>
      <c r="H10689" s="8"/>
      <c r="I10689" s="8"/>
    </row>
    <row r="10690" spans="1:9" ht="14.25" customHeight="1">
      <c r="A10690" s="7"/>
      <c r="B10690" s="8"/>
      <c r="C10690" s="8"/>
      <c r="D10690" s="8"/>
      <c r="E10690" s="8"/>
      <c r="F10690" s="8"/>
      <c r="G10690" s="8"/>
      <c r="H10690" s="8"/>
      <c r="I10690" s="8"/>
    </row>
    <row r="10691" spans="1:9" ht="14.25" customHeight="1">
      <c r="A10691" s="7"/>
      <c r="B10691" s="8"/>
      <c r="C10691" s="8"/>
      <c r="D10691" s="8"/>
      <c r="E10691" s="8"/>
      <c r="F10691" s="8"/>
      <c r="G10691" s="8"/>
      <c r="H10691" s="8"/>
      <c r="I10691" s="8"/>
    </row>
    <row r="10692" spans="1:9" ht="14.25" customHeight="1">
      <c r="A10692" s="7"/>
      <c r="B10692" s="8"/>
      <c r="C10692" s="8"/>
      <c r="D10692" s="8"/>
      <c r="E10692" s="8"/>
      <c r="F10692" s="8"/>
      <c r="G10692" s="8"/>
      <c r="H10692" s="8"/>
      <c r="I10692" s="8"/>
    </row>
    <row r="10693" spans="1:9" ht="14.25" customHeight="1">
      <c r="A10693" s="7"/>
      <c r="B10693" s="8"/>
      <c r="C10693" s="8"/>
      <c r="D10693" s="8"/>
      <c r="E10693" s="8"/>
      <c r="F10693" s="8"/>
      <c r="G10693" s="8"/>
      <c r="H10693" s="8"/>
      <c r="I10693" s="8"/>
    </row>
    <row r="10694" spans="1:9" ht="14.25" customHeight="1">
      <c r="A10694" s="7"/>
      <c r="B10694" s="8"/>
      <c r="C10694" s="8"/>
      <c r="D10694" s="8"/>
      <c r="E10694" s="8"/>
      <c r="F10694" s="8"/>
      <c r="G10694" s="8"/>
      <c r="H10694" s="8"/>
      <c r="I10694" s="8"/>
    </row>
    <row r="10695" spans="1:9" ht="14.25" customHeight="1">
      <c r="A10695" s="7"/>
      <c r="B10695" s="8"/>
      <c r="C10695" s="8"/>
      <c r="D10695" s="8"/>
      <c r="E10695" s="8"/>
      <c r="F10695" s="8"/>
      <c r="G10695" s="8"/>
      <c r="H10695" s="8"/>
      <c r="I10695" s="8"/>
    </row>
    <row r="10696" spans="1:9" ht="14.25" customHeight="1">
      <c r="A10696" s="7"/>
      <c r="B10696" s="8"/>
      <c r="C10696" s="8"/>
      <c r="D10696" s="8"/>
      <c r="E10696" s="8"/>
      <c r="F10696" s="8"/>
      <c r="G10696" s="8"/>
      <c r="H10696" s="8"/>
      <c r="I10696" s="8"/>
    </row>
    <row r="10697" spans="1:9" ht="14.25" customHeight="1">
      <c r="A10697" s="7"/>
      <c r="B10697" s="8"/>
      <c r="C10697" s="8"/>
      <c r="D10697" s="8"/>
      <c r="E10697" s="8"/>
      <c r="F10697" s="8"/>
      <c r="G10697" s="8"/>
      <c r="H10697" s="8"/>
      <c r="I10697" s="8"/>
    </row>
    <row r="10698" spans="1:9" ht="14.25" customHeight="1">
      <c r="A10698" s="7"/>
      <c r="B10698" s="8"/>
      <c r="C10698" s="8"/>
      <c r="D10698" s="8"/>
      <c r="E10698" s="8"/>
      <c r="F10698" s="8"/>
      <c r="G10698" s="8"/>
      <c r="H10698" s="8"/>
      <c r="I10698" s="8"/>
    </row>
    <row r="10699" spans="1:9" ht="14.25" customHeight="1">
      <c r="A10699" s="7"/>
      <c r="B10699" s="8"/>
      <c r="C10699" s="8"/>
      <c r="D10699" s="8"/>
      <c r="E10699" s="8"/>
      <c r="F10699" s="8"/>
      <c r="G10699" s="8"/>
      <c r="H10699" s="8"/>
      <c r="I10699" s="8"/>
    </row>
    <row r="10700" spans="1:9" ht="14.25" customHeight="1">
      <c r="A10700" s="7"/>
      <c r="B10700" s="8"/>
      <c r="C10700" s="8"/>
      <c r="D10700" s="8"/>
      <c r="E10700" s="8"/>
      <c r="F10700" s="8"/>
      <c r="G10700" s="8"/>
      <c r="H10700" s="8"/>
      <c r="I10700" s="8"/>
    </row>
    <row r="10701" spans="1:9" ht="14.25" customHeight="1">
      <c r="A10701" s="7"/>
      <c r="B10701" s="8"/>
      <c r="C10701" s="8"/>
      <c r="D10701" s="8"/>
      <c r="E10701" s="8"/>
      <c r="F10701" s="8"/>
      <c r="G10701" s="8"/>
      <c r="H10701" s="8"/>
      <c r="I10701" s="8"/>
    </row>
    <row r="10702" spans="1:9" ht="14.25" customHeight="1">
      <c r="A10702" s="7"/>
      <c r="B10702" s="8"/>
      <c r="C10702" s="8"/>
      <c r="D10702" s="8"/>
      <c r="E10702" s="8"/>
      <c r="F10702" s="8"/>
      <c r="G10702" s="8"/>
      <c r="H10702" s="8"/>
      <c r="I10702" s="8"/>
    </row>
    <row r="10703" spans="1:9" ht="14.25" customHeight="1">
      <c r="A10703" s="7"/>
      <c r="B10703" s="8"/>
      <c r="C10703" s="8"/>
      <c r="D10703" s="8"/>
      <c r="E10703" s="8"/>
      <c r="F10703" s="8"/>
      <c r="G10703" s="8"/>
      <c r="H10703" s="8"/>
      <c r="I10703" s="8"/>
    </row>
    <row r="10704" spans="1:9" ht="14.25" customHeight="1">
      <c r="A10704" s="7"/>
      <c r="B10704" s="8"/>
      <c r="C10704" s="8"/>
      <c r="D10704" s="8"/>
      <c r="E10704" s="8"/>
      <c r="F10704" s="8"/>
      <c r="G10704" s="8"/>
      <c r="H10704" s="8"/>
      <c r="I10704" s="8"/>
    </row>
    <row r="10705" spans="1:9" ht="14.25" customHeight="1">
      <c r="A10705" s="7"/>
      <c r="B10705" s="8"/>
      <c r="C10705" s="8"/>
      <c r="D10705" s="8"/>
      <c r="E10705" s="8"/>
      <c r="F10705" s="8"/>
      <c r="G10705" s="8"/>
      <c r="H10705" s="8"/>
      <c r="I10705" s="8"/>
    </row>
    <row r="10706" spans="1:9" ht="14.25" customHeight="1">
      <c r="A10706" s="7"/>
      <c r="B10706" s="8"/>
      <c r="C10706" s="8"/>
      <c r="D10706" s="8"/>
      <c r="E10706" s="8"/>
      <c r="F10706" s="8"/>
      <c r="G10706" s="8"/>
      <c r="H10706" s="8"/>
      <c r="I10706" s="8"/>
    </row>
    <row r="10707" spans="1:9" ht="14.25" customHeight="1">
      <c r="A10707" s="7"/>
      <c r="B10707" s="8"/>
      <c r="C10707" s="8"/>
      <c r="D10707" s="8"/>
      <c r="E10707" s="8"/>
      <c r="F10707" s="8"/>
      <c r="G10707" s="8"/>
      <c r="H10707" s="8"/>
      <c r="I10707" s="8"/>
    </row>
    <row r="10708" spans="1:9" ht="14.25" customHeight="1">
      <c r="A10708" s="7"/>
      <c r="B10708" s="8"/>
      <c r="C10708" s="8"/>
      <c r="D10708" s="8"/>
      <c r="E10708" s="8"/>
      <c r="F10708" s="8"/>
      <c r="G10708" s="8"/>
      <c r="H10708" s="8"/>
      <c r="I10708" s="8"/>
    </row>
    <row r="10709" spans="1:9" ht="14.25" customHeight="1">
      <c r="A10709" s="7"/>
      <c r="B10709" s="8"/>
      <c r="C10709" s="8"/>
      <c r="D10709" s="8"/>
      <c r="E10709" s="8"/>
      <c r="F10709" s="8"/>
      <c r="G10709" s="8"/>
      <c r="H10709" s="8"/>
      <c r="I10709" s="8"/>
    </row>
    <row r="10710" spans="1:9" ht="14.25" customHeight="1">
      <c r="A10710" s="7"/>
      <c r="B10710" s="8"/>
      <c r="C10710" s="8"/>
      <c r="D10710" s="8"/>
      <c r="E10710" s="8"/>
      <c r="F10710" s="8"/>
      <c r="G10710" s="8"/>
      <c r="H10710" s="8"/>
      <c r="I10710" s="8"/>
    </row>
    <row r="10711" spans="1:9" ht="14.25" customHeight="1">
      <c r="A10711" s="7"/>
      <c r="B10711" s="8"/>
      <c r="C10711" s="8"/>
      <c r="D10711" s="8"/>
      <c r="E10711" s="8"/>
      <c r="F10711" s="8"/>
      <c r="G10711" s="8"/>
      <c r="H10711" s="8"/>
      <c r="I10711" s="8"/>
    </row>
    <row r="10712" spans="1:9" ht="14.25" customHeight="1">
      <c r="A10712" s="7"/>
      <c r="B10712" s="8"/>
      <c r="C10712" s="8"/>
      <c r="D10712" s="8"/>
      <c r="E10712" s="8"/>
      <c r="F10712" s="8"/>
      <c r="G10712" s="8"/>
      <c r="H10712" s="8"/>
      <c r="I10712" s="8"/>
    </row>
    <row r="10713" spans="1:9" ht="14.25" customHeight="1">
      <c r="A10713" s="7"/>
      <c r="B10713" s="8"/>
      <c r="C10713" s="8"/>
      <c r="D10713" s="8"/>
      <c r="E10713" s="8"/>
      <c r="F10713" s="8"/>
      <c r="G10713" s="8"/>
      <c r="H10713" s="8"/>
      <c r="I10713" s="8"/>
    </row>
    <row r="10714" spans="1:9" ht="14.25" customHeight="1">
      <c r="A10714" s="7"/>
      <c r="B10714" s="8"/>
      <c r="C10714" s="8"/>
      <c r="D10714" s="8"/>
      <c r="E10714" s="8"/>
      <c r="F10714" s="8"/>
      <c r="G10714" s="8"/>
      <c r="H10714" s="8"/>
      <c r="I10714" s="8"/>
    </row>
    <row r="10715" spans="1:9" ht="14.25" customHeight="1">
      <c r="A10715" s="7"/>
      <c r="B10715" s="8"/>
      <c r="C10715" s="8"/>
      <c r="D10715" s="8"/>
      <c r="E10715" s="8"/>
      <c r="F10715" s="8"/>
      <c r="G10715" s="8"/>
      <c r="H10715" s="8"/>
      <c r="I10715" s="8"/>
    </row>
    <row r="10716" spans="1:9" ht="14.25" customHeight="1">
      <c r="A10716" s="7"/>
      <c r="B10716" s="8"/>
      <c r="C10716" s="8"/>
      <c r="D10716" s="8"/>
      <c r="E10716" s="8"/>
      <c r="F10716" s="8"/>
      <c r="G10716" s="8"/>
      <c r="H10716" s="8"/>
      <c r="I10716" s="8"/>
    </row>
    <row r="10717" spans="1:9" ht="14.25" customHeight="1">
      <c r="A10717" s="7"/>
      <c r="B10717" s="8"/>
      <c r="C10717" s="8"/>
      <c r="D10717" s="8"/>
      <c r="E10717" s="8"/>
      <c r="F10717" s="8"/>
      <c r="G10717" s="8"/>
      <c r="H10717" s="8"/>
      <c r="I10717" s="8"/>
    </row>
    <row r="10718" spans="1:9" ht="14.25" customHeight="1">
      <c r="A10718" s="7"/>
      <c r="B10718" s="8"/>
      <c r="C10718" s="8"/>
      <c r="D10718" s="8"/>
      <c r="E10718" s="8"/>
      <c r="F10718" s="8"/>
      <c r="G10718" s="8"/>
      <c r="H10718" s="8"/>
      <c r="I10718" s="8"/>
    </row>
    <row r="10719" spans="1:9" ht="14.25" customHeight="1">
      <c r="A10719" s="7"/>
      <c r="B10719" s="8"/>
      <c r="C10719" s="8"/>
      <c r="D10719" s="8"/>
      <c r="E10719" s="8"/>
      <c r="F10719" s="8"/>
      <c r="G10719" s="8"/>
      <c r="H10719" s="8"/>
      <c r="I10719" s="8"/>
    </row>
    <row r="10720" spans="1:9" ht="14.25" customHeight="1">
      <c r="A10720" s="7"/>
      <c r="B10720" s="8"/>
      <c r="C10720" s="8"/>
      <c r="D10720" s="8"/>
      <c r="E10720" s="8"/>
      <c r="F10720" s="8"/>
      <c r="G10720" s="8"/>
      <c r="H10720" s="8"/>
      <c r="I10720" s="8"/>
    </row>
    <row r="10721" spans="1:9" ht="14.25" customHeight="1">
      <c r="A10721" s="7"/>
      <c r="B10721" s="8"/>
      <c r="C10721" s="8"/>
      <c r="D10721" s="8"/>
      <c r="E10721" s="8"/>
      <c r="F10721" s="8"/>
      <c r="G10721" s="8"/>
      <c r="H10721" s="8"/>
      <c r="I10721" s="8"/>
    </row>
    <row r="10722" spans="1:9" ht="14.25" customHeight="1">
      <c r="A10722" s="7"/>
      <c r="B10722" s="8"/>
      <c r="C10722" s="8"/>
      <c r="D10722" s="8"/>
      <c r="E10722" s="8"/>
      <c r="F10722" s="8"/>
      <c r="G10722" s="8"/>
      <c r="H10722" s="8"/>
      <c r="I10722" s="8"/>
    </row>
    <row r="10723" spans="1:9" ht="14.25" customHeight="1">
      <c r="A10723" s="7"/>
      <c r="B10723" s="8"/>
      <c r="C10723" s="8"/>
      <c r="D10723" s="8"/>
      <c r="E10723" s="8"/>
      <c r="F10723" s="8"/>
      <c r="G10723" s="8"/>
      <c r="H10723" s="8"/>
      <c r="I10723" s="8"/>
    </row>
    <row r="10724" spans="1:9" ht="14.25" customHeight="1">
      <c r="A10724" s="7"/>
      <c r="B10724" s="8"/>
      <c r="C10724" s="8"/>
      <c r="D10724" s="8"/>
      <c r="E10724" s="8"/>
      <c r="F10724" s="8"/>
      <c r="G10724" s="8"/>
      <c r="H10724" s="8"/>
      <c r="I10724" s="8"/>
    </row>
    <row r="10725" spans="1:9" ht="14.25" customHeight="1">
      <c r="A10725" s="7"/>
      <c r="B10725" s="8"/>
      <c r="C10725" s="8"/>
      <c r="D10725" s="8"/>
      <c r="E10725" s="8"/>
      <c r="F10725" s="8"/>
      <c r="G10725" s="8"/>
      <c r="H10725" s="8"/>
      <c r="I10725" s="8"/>
    </row>
    <row r="10726" spans="1:9" ht="14.25" customHeight="1">
      <c r="A10726" s="7"/>
      <c r="B10726" s="8"/>
      <c r="C10726" s="8"/>
      <c r="D10726" s="8"/>
      <c r="E10726" s="8"/>
      <c r="F10726" s="8"/>
      <c r="G10726" s="8"/>
      <c r="H10726" s="8"/>
      <c r="I10726" s="8"/>
    </row>
    <row r="10727" spans="1:9" ht="14.25" customHeight="1">
      <c r="A10727" s="7"/>
      <c r="B10727" s="8"/>
      <c r="C10727" s="8"/>
      <c r="D10727" s="8"/>
      <c r="E10727" s="8"/>
      <c r="F10727" s="8"/>
      <c r="G10727" s="8"/>
      <c r="H10727" s="8"/>
      <c r="I10727" s="8"/>
    </row>
    <row r="10728" spans="1:9" ht="14.25" customHeight="1">
      <c r="A10728" s="7"/>
      <c r="B10728" s="8"/>
      <c r="C10728" s="8"/>
      <c r="D10728" s="8"/>
      <c r="E10728" s="8"/>
      <c r="F10728" s="8"/>
      <c r="G10728" s="8"/>
      <c r="H10728" s="8"/>
      <c r="I10728" s="8"/>
    </row>
    <row r="10729" spans="1:9" ht="14.25" customHeight="1">
      <c r="A10729" s="7"/>
      <c r="B10729" s="8"/>
      <c r="C10729" s="8"/>
      <c r="D10729" s="8"/>
      <c r="E10729" s="8"/>
      <c r="F10729" s="8"/>
      <c r="G10729" s="8"/>
      <c r="H10729" s="8"/>
      <c r="I10729" s="8"/>
    </row>
    <row r="10730" spans="1:9" ht="14.25" customHeight="1">
      <c r="A10730" s="7"/>
      <c r="B10730" s="8"/>
      <c r="C10730" s="8"/>
      <c r="D10730" s="8"/>
      <c r="E10730" s="8"/>
      <c r="F10730" s="8"/>
      <c r="G10730" s="8"/>
      <c r="H10730" s="8"/>
      <c r="I10730" s="8"/>
    </row>
    <row r="10731" spans="1:9" ht="14.25" customHeight="1">
      <c r="A10731" s="7"/>
      <c r="B10731" s="8"/>
      <c r="C10731" s="8"/>
      <c r="D10731" s="8"/>
      <c r="E10731" s="8"/>
      <c r="F10731" s="8"/>
      <c r="G10731" s="8"/>
      <c r="H10731" s="8"/>
      <c r="I10731" s="8"/>
    </row>
    <row r="10732" spans="1:9" ht="14.25" customHeight="1">
      <c r="A10732" s="7"/>
      <c r="B10732" s="8"/>
      <c r="C10732" s="8"/>
      <c r="D10732" s="8"/>
      <c r="E10732" s="8"/>
      <c r="F10732" s="8"/>
      <c r="G10732" s="8"/>
      <c r="H10732" s="8"/>
      <c r="I10732" s="8"/>
    </row>
    <row r="10733" spans="1:9" ht="14.25" customHeight="1">
      <c r="A10733" s="7"/>
      <c r="B10733" s="8"/>
      <c r="C10733" s="8"/>
      <c r="D10733" s="8"/>
      <c r="E10733" s="8"/>
      <c r="F10733" s="8"/>
      <c r="G10733" s="8"/>
      <c r="H10733" s="8"/>
      <c r="I10733" s="8"/>
    </row>
    <row r="10734" spans="1:9" ht="14.25" customHeight="1">
      <c r="A10734" s="7"/>
      <c r="B10734" s="8"/>
      <c r="C10734" s="8"/>
      <c r="D10734" s="8"/>
      <c r="E10734" s="8"/>
      <c r="F10734" s="8"/>
      <c r="G10734" s="8"/>
      <c r="H10734" s="8"/>
      <c r="I10734" s="8"/>
    </row>
    <row r="10735" spans="1:9" ht="14.25" customHeight="1">
      <c r="A10735" s="7"/>
      <c r="B10735" s="8"/>
      <c r="C10735" s="8"/>
      <c r="D10735" s="8"/>
      <c r="E10735" s="8"/>
      <c r="F10735" s="8"/>
      <c r="G10735" s="8"/>
      <c r="H10735" s="8"/>
      <c r="I10735" s="8"/>
    </row>
    <row r="10736" spans="1:9" ht="14.25" customHeight="1">
      <c r="A10736" s="7"/>
      <c r="B10736" s="8"/>
      <c r="C10736" s="8"/>
      <c r="D10736" s="8"/>
      <c r="E10736" s="8"/>
      <c r="F10736" s="8"/>
      <c r="G10736" s="8"/>
      <c r="H10736" s="8"/>
      <c r="I10736" s="8"/>
    </row>
    <row r="10737" spans="1:9" ht="14.25" customHeight="1">
      <c r="A10737" s="7"/>
      <c r="B10737" s="8"/>
      <c r="C10737" s="8"/>
      <c r="D10737" s="8"/>
      <c r="E10737" s="8"/>
      <c r="F10737" s="8"/>
      <c r="G10737" s="8"/>
      <c r="H10737" s="8"/>
      <c r="I10737" s="8"/>
    </row>
    <row r="10738" spans="1:9" ht="14.25" customHeight="1">
      <c r="A10738" s="7"/>
      <c r="B10738" s="8"/>
      <c r="C10738" s="8"/>
      <c r="D10738" s="8"/>
      <c r="E10738" s="8"/>
      <c r="F10738" s="8"/>
      <c r="G10738" s="8"/>
      <c r="H10738" s="8"/>
      <c r="I10738" s="8"/>
    </row>
    <row r="10739" spans="1:9" ht="14.25" customHeight="1">
      <c r="A10739" s="7"/>
      <c r="B10739" s="8"/>
      <c r="C10739" s="8"/>
      <c r="D10739" s="8"/>
      <c r="E10739" s="8"/>
      <c r="F10739" s="8"/>
      <c r="G10739" s="8"/>
      <c r="H10739" s="8"/>
      <c r="I10739" s="8"/>
    </row>
    <row r="10740" spans="1:9" ht="14.25" customHeight="1">
      <c r="A10740" s="7"/>
      <c r="B10740" s="8"/>
      <c r="C10740" s="8"/>
      <c r="D10740" s="8"/>
      <c r="E10740" s="8"/>
      <c r="F10740" s="8"/>
      <c r="G10740" s="8"/>
      <c r="H10740" s="8"/>
      <c r="I10740" s="8"/>
    </row>
    <row r="10741" spans="1:9" ht="14.25" customHeight="1">
      <c r="A10741" s="7"/>
      <c r="B10741" s="8"/>
      <c r="C10741" s="8"/>
      <c r="D10741" s="8"/>
      <c r="E10741" s="8"/>
      <c r="F10741" s="8"/>
      <c r="G10741" s="8"/>
      <c r="H10741" s="8"/>
      <c r="I10741" s="8"/>
    </row>
    <row r="10742" spans="1:9" ht="14.25" customHeight="1">
      <c r="A10742" s="7"/>
      <c r="B10742" s="8"/>
      <c r="C10742" s="8"/>
      <c r="D10742" s="8"/>
      <c r="E10742" s="8"/>
      <c r="F10742" s="8"/>
      <c r="G10742" s="8"/>
      <c r="H10742" s="8"/>
      <c r="I10742" s="8"/>
    </row>
    <row r="10743" spans="1:9" ht="14.25" customHeight="1">
      <c r="A10743" s="7"/>
      <c r="B10743" s="8"/>
      <c r="C10743" s="8"/>
      <c r="D10743" s="8"/>
      <c r="E10743" s="8"/>
      <c r="F10743" s="8"/>
      <c r="G10743" s="8"/>
      <c r="H10743" s="8"/>
      <c r="I10743" s="8"/>
    </row>
    <row r="10744" spans="1:9" ht="14.25" customHeight="1">
      <c r="A10744" s="7"/>
      <c r="B10744" s="8"/>
      <c r="C10744" s="8"/>
      <c r="D10744" s="8"/>
      <c r="E10744" s="8"/>
      <c r="F10744" s="8"/>
      <c r="G10744" s="8"/>
      <c r="H10744" s="8"/>
      <c r="I10744" s="8"/>
    </row>
    <row r="10745" spans="1:9" ht="14.25" customHeight="1">
      <c r="A10745" s="7"/>
      <c r="B10745" s="8"/>
      <c r="C10745" s="8"/>
      <c r="D10745" s="8"/>
      <c r="E10745" s="8"/>
      <c r="F10745" s="8"/>
      <c r="G10745" s="8"/>
      <c r="H10745" s="8"/>
      <c r="I10745" s="8"/>
    </row>
    <row r="10746" spans="1:9" ht="14.25" customHeight="1">
      <c r="A10746" s="7"/>
      <c r="B10746" s="8"/>
      <c r="C10746" s="8"/>
      <c r="D10746" s="8"/>
      <c r="E10746" s="8"/>
      <c r="F10746" s="8"/>
      <c r="G10746" s="8"/>
      <c r="H10746" s="8"/>
      <c r="I10746" s="8"/>
    </row>
    <row r="10747" spans="1:9" ht="14.25" customHeight="1">
      <c r="A10747" s="7"/>
      <c r="B10747" s="8"/>
      <c r="C10747" s="8"/>
      <c r="D10747" s="8"/>
      <c r="E10747" s="8"/>
      <c r="F10747" s="8"/>
      <c r="G10747" s="8"/>
      <c r="H10747" s="8"/>
      <c r="I10747" s="8"/>
    </row>
    <row r="10748" spans="1:9" ht="14.25" customHeight="1">
      <c r="A10748" s="7"/>
      <c r="B10748" s="8"/>
      <c r="C10748" s="8"/>
      <c r="D10748" s="8"/>
      <c r="E10748" s="8"/>
      <c r="F10748" s="8"/>
      <c r="G10748" s="8"/>
      <c r="H10748" s="8"/>
      <c r="I10748" s="8"/>
    </row>
    <row r="10749" spans="1:9" ht="14.25" customHeight="1">
      <c r="A10749" s="7"/>
      <c r="B10749" s="8"/>
      <c r="C10749" s="8"/>
      <c r="D10749" s="8"/>
      <c r="E10749" s="8"/>
      <c r="F10749" s="8"/>
      <c r="G10749" s="8"/>
      <c r="H10749" s="8"/>
      <c r="I10749" s="8"/>
    </row>
    <row r="10750" spans="1:9" ht="14.25" customHeight="1">
      <c r="A10750" s="7"/>
      <c r="B10750" s="8"/>
      <c r="C10750" s="8"/>
      <c r="D10750" s="8"/>
      <c r="E10750" s="8"/>
      <c r="F10750" s="8"/>
      <c r="G10750" s="8"/>
      <c r="H10750" s="8"/>
      <c r="I10750" s="8"/>
    </row>
    <row r="10751" spans="1:9" ht="14.25" customHeight="1">
      <c r="A10751" s="7"/>
      <c r="B10751" s="8"/>
      <c r="C10751" s="8"/>
      <c r="D10751" s="8"/>
      <c r="E10751" s="8"/>
      <c r="F10751" s="8"/>
      <c r="G10751" s="8"/>
      <c r="H10751" s="8"/>
      <c r="I10751" s="8"/>
    </row>
    <row r="10752" spans="1:9" ht="14.25" customHeight="1">
      <c r="A10752" s="7"/>
      <c r="B10752" s="8"/>
      <c r="C10752" s="8"/>
      <c r="D10752" s="8"/>
      <c r="E10752" s="8"/>
      <c r="F10752" s="8"/>
      <c r="G10752" s="8"/>
      <c r="H10752" s="8"/>
      <c r="I10752" s="8"/>
    </row>
    <row r="10753" spans="1:9" ht="14.25" customHeight="1">
      <c r="A10753" s="7"/>
      <c r="B10753" s="8"/>
      <c r="C10753" s="8"/>
      <c r="D10753" s="8"/>
      <c r="E10753" s="8"/>
      <c r="F10753" s="8"/>
      <c r="G10753" s="8"/>
      <c r="H10753" s="8"/>
      <c r="I10753" s="8"/>
    </row>
    <row r="10754" spans="1:9" ht="14.25" customHeight="1">
      <c r="A10754" s="7"/>
      <c r="B10754" s="8"/>
      <c r="C10754" s="8"/>
      <c r="D10754" s="8"/>
      <c r="E10754" s="8"/>
      <c r="F10754" s="8"/>
      <c r="G10754" s="8"/>
      <c r="H10754" s="8"/>
      <c r="I10754" s="8"/>
    </row>
    <row r="10755" spans="1:9" ht="14.25" customHeight="1">
      <c r="A10755" s="7"/>
      <c r="B10755" s="8"/>
      <c r="C10755" s="8"/>
      <c r="D10755" s="8"/>
      <c r="E10755" s="8"/>
      <c r="F10755" s="8"/>
      <c r="G10755" s="8"/>
      <c r="H10755" s="8"/>
      <c r="I10755" s="8"/>
    </row>
    <row r="10756" spans="1:9" ht="14.25" customHeight="1">
      <c r="A10756" s="7"/>
      <c r="B10756" s="8"/>
      <c r="C10756" s="8"/>
      <c r="D10756" s="8"/>
      <c r="E10756" s="8"/>
      <c r="F10756" s="8"/>
      <c r="G10756" s="8"/>
      <c r="H10756" s="8"/>
      <c r="I10756" s="8"/>
    </row>
    <row r="10757" spans="1:9" ht="14.25" customHeight="1">
      <c r="A10757" s="7"/>
      <c r="B10757" s="8"/>
      <c r="C10757" s="8"/>
      <c r="D10757" s="8"/>
      <c r="E10757" s="8"/>
      <c r="F10757" s="8"/>
      <c r="G10757" s="8"/>
      <c r="H10757" s="8"/>
      <c r="I10757" s="8"/>
    </row>
    <row r="10758" spans="1:9" ht="14.25" customHeight="1">
      <c r="A10758" s="7"/>
      <c r="B10758" s="8"/>
      <c r="C10758" s="8"/>
      <c r="D10758" s="8"/>
      <c r="E10758" s="8"/>
      <c r="F10758" s="8"/>
      <c r="G10758" s="8"/>
      <c r="H10758" s="8"/>
      <c r="I10758" s="8"/>
    </row>
    <row r="10759" spans="1:9" ht="14.25" customHeight="1">
      <c r="A10759" s="7"/>
      <c r="B10759" s="8"/>
      <c r="C10759" s="8"/>
      <c r="D10759" s="8"/>
      <c r="E10759" s="8"/>
      <c r="F10759" s="8"/>
      <c r="G10759" s="8"/>
      <c r="H10759" s="8"/>
      <c r="I10759" s="8"/>
    </row>
    <row r="10760" spans="1:9" ht="14.25" customHeight="1">
      <c r="A10760" s="7"/>
      <c r="B10760" s="8"/>
      <c r="C10760" s="8"/>
      <c r="D10760" s="8"/>
      <c r="E10760" s="8"/>
      <c r="F10760" s="8"/>
      <c r="G10760" s="8"/>
      <c r="H10760" s="8"/>
      <c r="I10760" s="8"/>
    </row>
    <row r="10761" spans="1:9" ht="14.25" customHeight="1">
      <c r="A10761" s="7"/>
      <c r="B10761" s="8"/>
      <c r="C10761" s="8"/>
      <c r="D10761" s="8"/>
      <c r="E10761" s="8"/>
      <c r="F10761" s="8"/>
      <c r="G10761" s="8"/>
      <c r="H10761" s="8"/>
      <c r="I10761" s="8"/>
    </row>
    <row r="10762" spans="1:9" ht="14.25" customHeight="1">
      <c r="A10762" s="7"/>
      <c r="B10762" s="8"/>
      <c r="C10762" s="8"/>
      <c r="D10762" s="8"/>
      <c r="E10762" s="8"/>
      <c r="F10762" s="8"/>
      <c r="G10762" s="8"/>
      <c r="H10762" s="8"/>
      <c r="I10762" s="8"/>
    </row>
    <row r="10763" spans="1:9" ht="14.25" customHeight="1">
      <c r="A10763" s="7"/>
      <c r="B10763" s="8"/>
      <c r="C10763" s="8"/>
      <c r="D10763" s="8"/>
      <c r="E10763" s="8"/>
      <c r="F10763" s="8"/>
      <c r="G10763" s="8"/>
      <c r="H10763" s="8"/>
      <c r="I10763" s="8"/>
    </row>
    <row r="10764" spans="1:9" ht="14.25" customHeight="1">
      <c r="A10764" s="7"/>
      <c r="B10764" s="8"/>
      <c r="C10764" s="8"/>
      <c r="D10764" s="8"/>
      <c r="E10764" s="8"/>
      <c r="F10764" s="8"/>
      <c r="G10764" s="8"/>
      <c r="H10764" s="8"/>
      <c r="I10764" s="8"/>
    </row>
    <row r="10765" spans="1:9" ht="14.25" customHeight="1">
      <c r="A10765" s="7"/>
      <c r="B10765" s="8"/>
      <c r="C10765" s="8"/>
      <c r="D10765" s="8"/>
      <c r="E10765" s="8"/>
      <c r="F10765" s="8"/>
      <c r="G10765" s="8"/>
      <c r="H10765" s="8"/>
      <c r="I10765" s="8"/>
    </row>
    <row r="10766" spans="1:9" ht="14.25" customHeight="1">
      <c r="A10766" s="7"/>
      <c r="B10766" s="8"/>
      <c r="C10766" s="8"/>
      <c r="D10766" s="8"/>
      <c r="E10766" s="8"/>
      <c r="F10766" s="8"/>
      <c r="G10766" s="8"/>
      <c r="H10766" s="8"/>
      <c r="I10766" s="8"/>
    </row>
    <row r="10767" spans="1:9" ht="14.25" customHeight="1">
      <c r="A10767" s="7"/>
      <c r="B10767" s="8"/>
      <c r="C10767" s="8"/>
      <c r="D10767" s="8"/>
      <c r="E10767" s="8"/>
      <c r="F10767" s="8"/>
      <c r="G10767" s="8"/>
      <c r="H10767" s="8"/>
      <c r="I10767" s="8"/>
    </row>
    <row r="10768" spans="1:9" ht="14.25" customHeight="1">
      <c r="A10768" s="7"/>
      <c r="B10768" s="8"/>
      <c r="C10768" s="8"/>
      <c r="D10768" s="8"/>
      <c r="E10768" s="8"/>
      <c r="F10768" s="8"/>
      <c r="G10768" s="8"/>
      <c r="H10768" s="8"/>
      <c r="I10768" s="8"/>
    </row>
    <row r="10769" spans="1:9" ht="14.25" customHeight="1">
      <c r="A10769" s="7"/>
      <c r="B10769" s="8"/>
      <c r="C10769" s="8"/>
      <c r="D10769" s="8"/>
      <c r="E10769" s="8"/>
      <c r="F10769" s="8"/>
      <c r="G10769" s="8"/>
      <c r="H10769" s="8"/>
      <c r="I10769" s="8"/>
    </row>
    <row r="10770" spans="1:9" ht="14.25" customHeight="1">
      <c r="A10770" s="7"/>
      <c r="B10770" s="8"/>
      <c r="C10770" s="8"/>
      <c r="D10770" s="8"/>
      <c r="E10770" s="8"/>
      <c r="F10770" s="8"/>
      <c r="G10770" s="8"/>
      <c r="H10770" s="8"/>
      <c r="I10770" s="8"/>
    </row>
    <row r="10771" spans="1:9" ht="14.25" customHeight="1">
      <c r="A10771" s="7"/>
      <c r="B10771" s="8"/>
      <c r="C10771" s="8"/>
      <c r="D10771" s="8"/>
      <c r="E10771" s="8"/>
      <c r="F10771" s="8"/>
      <c r="G10771" s="8"/>
      <c r="H10771" s="8"/>
      <c r="I10771" s="8"/>
    </row>
    <row r="10772" spans="1:9" ht="14.25" customHeight="1">
      <c r="A10772" s="7"/>
      <c r="B10772" s="8"/>
      <c r="C10772" s="8"/>
      <c r="D10772" s="8"/>
      <c r="E10772" s="8"/>
      <c r="F10772" s="8"/>
      <c r="G10772" s="8"/>
      <c r="H10772" s="8"/>
      <c r="I10772" s="8"/>
    </row>
    <row r="10773" spans="1:9" ht="14.25" customHeight="1">
      <c r="A10773" s="7"/>
      <c r="B10773" s="8"/>
      <c r="C10773" s="8"/>
      <c r="D10773" s="8"/>
      <c r="E10773" s="8"/>
      <c r="F10773" s="8"/>
      <c r="G10773" s="8"/>
      <c r="H10773" s="8"/>
      <c r="I10773" s="8"/>
    </row>
    <row r="10774" spans="1:9" ht="14.25" customHeight="1">
      <c r="A10774" s="7"/>
      <c r="B10774" s="8"/>
      <c r="C10774" s="8"/>
      <c r="D10774" s="8"/>
      <c r="E10774" s="8"/>
      <c r="F10774" s="8"/>
      <c r="G10774" s="8"/>
      <c r="H10774" s="8"/>
      <c r="I10774" s="8"/>
    </row>
    <row r="10775" spans="1:9" ht="14.25" customHeight="1">
      <c r="A10775" s="7"/>
      <c r="B10775" s="8"/>
      <c r="C10775" s="8"/>
      <c r="D10775" s="8"/>
      <c r="E10775" s="8"/>
      <c r="F10775" s="8"/>
      <c r="G10775" s="8"/>
      <c r="H10775" s="8"/>
      <c r="I10775" s="8"/>
    </row>
    <row r="10776" spans="1:9" ht="14.25" customHeight="1">
      <c r="A10776" s="7"/>
      <c r="B10776" s="8"/>
      <c r="C10776" s="8"/>
      <c r="D10776" s="8"/>
      <c r="E10776" s="8"/>
      <c r="F10776" s="8"/>
      <c r="G10776" s="8"/>
      <c r="H10776" s="8"/>
      <c r="I10776" s="8"/>
    </row>
    <row r="10777" spans="1:9" ht="14.25" customHeight="1">
      <c r="A10777" s="7"/>
      <c r="B10777" s="8"/>
      <c r="C10777" s="8"/>
      <c r="D10777" s="8"/>
      <c r="E10777" s="8"/>
      <c r="F10777" s="8"/>
      <c r="G10777" s="8"/>
      <c r="H10777" s="8"/>
      <c r="I10777" s="8"/>
    </row>
    <row r="10778" spans="1:9" ht="14.25" customHeight="1">
      <c r="A10778" s="7"/>
      <c r="B10778" s="8"/>
      <c r="C10778" s="8"/>
      <c r="D10778" s="8"/>
      <c r="E10778" s="8"/>
      <c r="F10778" s="8"/>
      <c r="G10778" s="8"/>
      <c r="H10778" s="8"/>
      <c r="I10778" s="8"/>
    </row>
    <row r="10779" spans="1:9" ht="14.25" customHeight="1">
      <c r="A10779" s="7"/>
      <c r="B10779" s="8"/>
      <c r="C10779" s="8"/>
      <c r="D10779" s="8"/>
      <c r="E10779" s="8"/>
      <c r="F10779" s="8"/>
      <c r="G10779" s="8"/>
      <c r="H10779" s="8"/>
      <c r="I10779" s="8"/>
    </row>
    <row r="10780" spans="1:9" ht="14.25" customHeight="1">
      <c r="A10780" s="7"/>
      <c r="B10780" s="8"/>
      <c r="C10780" s="8"/>
      <c r="D10780" s="8"/>
      <c r="E10780" s="8"/>
      <c r="F10780" s="8"/>
      <c r="G10780" s="8"/>
      <c r="H10780" s="8"/>
      <c r="I10780" s="8"/>
    </row>
    <row r="10781" spans="1:9" ht="14.25" customHeight="1">
      <c r="A10781" s="7"/>
      <c r="B10781" s="8"/>
      <c r="C10781" s="8"/>
      <c r="D10781" s="8"/>
      <c r="E10781" s="8"/>
      <c r="F10781" s="8"/>
      <c r="G10781" s="8"/>
      <c r="H10781" s="8"/>
      <c r="I10781" s="8"/>
    </row>
    <row r="10782" spans="1:9" ht="14.25" customHeight="1">
      <c r="A10782" s="7"/>
      <c r="B10782" s="8"/>
      <c r="C10782" s="8"/>
      <c r="D10782" s="8"/>
      <c r="E10782" s="8"/>
      <c r="F10782" s="8"/>
      <c r="G10782" s="8"/>
      <c r="H10782" s="8"/>
      <c r="I10782" s="8"/>
    </row>
    <row r="10783" spans="1:9" ht="14.25" customHeight="1">
      <c r="A10783" s="7"/>
      <c r="B10783" s="8"/>
      <c r="C10783" s="8"/>
      <c r="D10783" s="8"/>
      <c r="E10783" s="8"/>
      <c r="F10783" s="8"/>
      <c r="G10783" s="8"/>
      <c r="H10783" s="8"/>
      <c r="I10783" s="8"/>
    </row>
    <row r="10784" spans="1:9" ht="14.25" customHeight="1">
      <c r="A10784" s="7"/>
      <c r="B10784" s="8"/>
      <c r="C10784" s="8"/>
      <c r="D10784" s="8"/>
      <c r="E10784" s="8"/>
      <c r="F10784" s="8"/>
      <c r="G10784" s="8"/>
      <c r="H10784" s="8"/>
      <c r="I10784" s="8"/>
    </row>
    <row r="10785" spans="1:9" ht="14.25" customHeight="1">
      <c r="A10785" s="7"/>
      <c r="B10785" s="8"/>
      <c r="C10785" s="8"/>
      <c r="D10785" s="8"/>
      <c r="E10785" s="8"/>
      <c r="F10785" s="8"/>
      <c r="G10785" s="8"/>
      <c r="H10785" s="8"/>
      <c r="I10785" s="8"/>
    </row>
    <row r="10786" spans="1:9" ht="14.25" customHeight="1">
      <c r="A10786" s="7"/>
      <c r="B10786" s="8"/>
      <c r="C10786" s="8"/>
      <c r="D10786" s="8"/>
      <c r="E10786" s="8"/>
      <c r="F10786" s="8"/>
      <c r="G10786" s="8"/>
      <c r="H10786" s="8"/>
      <c r="I10786" s="8"/>
    </row>
    <row r="10787" spans="1:9" ht="14.25" customHeight="1">
      <c r="A10787" s="7"/>
      <c r="B10787" s="8"/>
      <c r="C10787" s="8"/>
      <c r="D10787" s="8"/>
      <c r="E10787" s="8"/>
      <c r="F10787" s="8"/>
      <c r="G10787" s="8"/>
      <c r="H10787" s="8"/>
      <c r="I10787" s="8"/>
    </row>
    <row r="10788" spans="1:9" ht="14.25" customHeight="1">
      <c r="A10788" s="7"/>
      <c r="B10788" s="8"/>
      <c r="C10788" s="8"/>
      <c r="D10788" s="8"/>
      <c r="E10788" s="8"/>
      <c r="F10788" s="8"/>
      <c r="G10788" s="8"/>
      <c r="H10788" s="8"/>
      <c r="I10788" s="8"/>
    </row>
    <row r="10789" spans="1:9" ht="14.25" customHeight="1">
      <c r="A10789" s="7"/>
      <c r="B10789" s="8"/>
      <c r="C10789" s="8"/>
      <c r="D10789" s="8"/>
      <c r="E10789" s="8"/>
      <c r="F10789" s="8"/>
      <c r="G10789" s="8"/>
      <c r="H10789" s="8"/>
      <c r="I10789" s="8"/>
    </row>
    <row r="10790" spans="1:9" ht="14.25" customHeight="1">
      <c r="A10790" s="7"/>
      <c r="B10790" s="8"/>
      <c r="C10790" s="8"/>
      <c r="D10790" s="8"/>
      <c r="E10790" s="8"/>
      <c r="F10790" s="8"/>
      <c r="G10790" s="8"/>
      <c r="H10790" s="8"/>
      <c r="I10790" s="8"/>
    </row>
    <row r="10791" spans="1:9" ht="14.25" customHeight="1">
      <c r="A10791" s="7"/>
      <c r="B10791" s="8"/>
      <c r="C10791" s="8"/>
      <c r="D10791" s="8"/>
      <c r="E10791" s="8"/>
      <c r="F10791" s="8"/>
      <c r="G10791" s="8"/>
      <c r="H10791" s="8"/>
      <c r="I10791" s="8"/>
    </row>
    <row r="10792" spans="1:9" ht="14.25" customHeight="1">
      <c r="A10792" s="7"/>
      <c r="B10792" s="8"/>
      <c r="C10792" s="8"/>
      <c r="D10792" s="8"/>
      <c r="E10792" s="8"/>
      <c r="F10792" s="8"/>
      <c r="G10792" s="8"/>
      <c r="H10792" s="8"/>
      <c r="I10792" s="8"/>
    </row>
    <row r="10793" spans="1:9" ht="14.25" customHeight="1">
      <c r="A10793" s="7"/>
      <c r="B10793" s="8"/>
      <c r="C10793" s="8"/>
      <c r="D10793" s="8"/>
      <c r="E10793" s="8"/>
      <c r="F10793" s="8"/>
      <c r="G10793" s="8"/>
      <c r="H10793" s="8"/>
      <c r="I10793" s="8"/>
    </row>
    <row r="10794" spans="1:9" ht="14.25" customHeight="1">
      <c r="A10794" s="7"/>
      <c r="B10794" s="8"/>
      <c r="C10794" s="8"/>
      <c r="D10794" s="8"/>
      <c r="E10794" s="8"/>
      <c r="F10794" s="8"/>
      <c r="G10794" s="8"/>
      <c r="H10794" s="8"/>
      <c r="I10794" s="8"/>
    </row>
    <row r="10795" spans="1:9" ht="14.25" customHeight="1">
      <c r="A10795" s="7"/>
      <c r="B10795" s="8"/>
      <c r="C10795" s="8"/>
      <c r="D10795" s="8"/>
      <c r="E10795" s="8"/>
      <c r="F10795" s="8"/>
      <c r="G10795" s="8"/>
      <c r="H10795" s="8"/>
      <c r="I10795" s="8"/>
    </row>
    <row r="10796" spans="1:9" ht="14.25" customHeight="1">
      <c r="A10796" s="7"/>
      <c r="B10796" s="8"/>
      <c r="C10796" s="8"/>
      <c r="D10796" s="8"/>
      <c r="E10796" s="8"/>
      <c r="F10796" s="8"/>
      <c r="G10796" s="8"/>
      <c r="H10796" s="8"/>
      <c r="I10796" s="8"/>
    </row>
    <row r="10797" spans="1:9" ht="14.25" customHeight="1">
      <c r="A10797" s="7"/>
      <c r="B10797" s="8"/>
      <c r="C10797" s="8"/>
      <c r="D10797" s="8"/>
      <c r="E10797" s="8"/>
      <c r="F10797" s="8"/>
      <c r="G10797" s="8"/>
      <c r="H10797" s="8"/>
      <c r="I10797" s="8"/>
    </row>
    <row r="10798" spans="1:9" ht="14.25" customHeight="1">
      <c r="A10798" s="7"/>
      <c r="B10798" s="8"/>
      <c r="C10798" s="8"/>
      <c r="D10798" s="8"/>
      <c r="E10798" s="8"/>
      <c r="F10798" s="8"/>
      <c r="G10798" s="8"/>
      <c r="H10798" s="8"/>
      <c r="I10798" s="8"/>
    </row>
    <row r="10799" spans="1:9" ht="14.25" customHeight="1">
      <c r="A10799" s="7"/>
      <c r="B10799" s="8"/>
      <c r="C10799" s="8"/>
      <c r="D10799" s="8"/>
      <c r="E10799" s="8"/>
      <c r="F10799" s="8"/>
      <c r="G10799" s="8"/>
      <c r="H10799" s="8"/>
      <c r="I10799" s="8"/>
    </row>
    <row r="10800" spans="1:9" ht="14.25" customHeight="1">
      <c r="A10800" s="7"/>
      <c r="B10800" s="8"/>
      <c r="C10800" s="8"/>
      <c r="D10800" s="8"/>
      <c r="E10800" s="8"/>
      <c r="F10800" s="8"/>
      <c r="G10800" s="8"/>
      <c r="H10800" s="8"/>
      <c r="I10800" s="8"/>
    </row>
    <row r="10801" spans="1:9" ht="14.25" customHeight="1">
      <c r="A10801" s="7"/>
      <c r="B10801" s="8"/>
      <c r="C10801" s="8"/>
      <c r="D10801" s="8"/>
      <c r="E10801" s="8"/>
      <c r="F10801" s="8"/>
      <c r="G10801" s="8"/>
      <c r="H10801" s="8"/>
      <c r="I10801" s="8"/>
    </row>
    <row r="10802" spans="1:9" ht="14.25" customHeight="1">
      <c r="A10802" s="7"/>
      <c r="B10802" s="8"/>
      <c r="C10802" s="8"/>
      <c r="D10802" s="8"/>
      <c r="E10802" s="8"/>
      <c r="F10802" s="8"/>
      <c r="G10802" s="8"/>
      <c r="H10802" s="8"/>
      <c r="I10802" s="8"/>
    </row>
    <row r="10803" spans="1:9" ht="14.25" customHeight="1">
      <c r="A10803" s="7"/>
      <c r="B10803" s="8"/>
      <c r="C10803" s="8"/>
      <c r="D10803" s="8"/>
      <c r="E10803" s="8"/>
      <c r="F10803" s="8"/>
      <c r="G10803" s="8"/>
      <c r="H10803" s="8"/>
      <c r="I10803" s="8"/>
    </row>
    <row r="10804" spans="1:9" ht="14.25" customHeight="1">
      <c r="A10804" s="7"/>
      <c r="B10804" s="8"/>
      <c r="C10804" s="8"/>
      <c r="D10804" s="8"/>
      <c r="E10804" s="8"/>
      <c r="F10804" s="8"/>
      <c r="G10804" s="8"/>
      <c r="H10804" s="8"/>
      <c r="I10804" s="8"/>
    </row>
    <row r="10805" spans="1:9" ht="14.25" customHeight="1">
      <c r="A10805" s="7"/>
      <c r="B10805" s="8"/>
      <c r="C10805" s="8"/>
      <c r="D10805" s="8"/>
      <c r="E10805" s="8"/>
      <c r="F10805" s="8"/>
      <c r="G10805" s="8"/>
      <c r="H10805" s="8"/>
      <c r="I10805" s="8"/>
    </row>
    <row r="10806" spans="1:9" ht="14.25" customHeight="1">
      <c r="A10806" s="7"/>
      <c r="B10806" s="8"/>
      <c r="C10806" s="8"/>
      <c r="D10806" s="8"/>
      <c r="E10806" s="8"/>
      <c r="F10806" s="8"/>
      <c r="G10806" s="8"/>
      <c r="H10806" s="8"/>
      <c r="I10806" s="8"/>
    </row>
    <row r="10807" spans="1:9" ht="14.25" customHeight="1">
      <c r="A10807" s="7"/>
      <c r="B10807" s="8"/>
      <c r="C10807" s="8"/>
      <c r="D10807" s="8"/>
      <c r="E10807" s="8"/>
      <c r="F10807" s="8"/>
      <c r="G10807" s="8"/>
      <c r="H10807" s="8"/>
      <c r="I10807" s="8"/>
    </row>
    <row r="10808" spans="1:9" ht="14.25" customHeight="1">
      <c r="A10808" s="7"/>
      <c r="B10808" s="8"/>
      <c r="C10808" s="8"/>
      <c r="D10808" s="8"/>
      <c r="E10808" s="8"/>
      <c r="F10808" s="8"/>
      <c r="G10808" s="8"/>
      <c r="H10808" s="8"/>
      <c r="I10808" s="8"/>
    </row>
    <row r="10809" spans="1:9" ht="14.25" customHeight="1">
      <c r="A10809" s="7"/>
      <c r="B10809" s="8"/>
      <c r="C10809" s="8"/>
      <c r="D10809" s="8"/>
      <c r="E10809" s="8"/>
      <c r="F10809" s="8"/>
      <c r="G10809" s="8"/>
      <c r="H10809" s="8"/>
      <c r="I10809" s="8"/>
    </row>
    <row r="10810" spans="1:9" ht="14.25" customHeight="1">
      <c r="A10810" s="7"/>
      <c r="B10810" s="8"/>
      <c r="C10810" s="8"/>
      <c r="D10810" s="8"/>
      <c r="E10810" s="8"/>
      <c r="F10810" s="8"/>
      <c r="G10810" s="8"/>
      <c r="H10810" s="8"/>
      <c r="I10810" s="8"/>
    </row>
    <row r="10811" spans="1:9" ht="14.25" customHeight="1">
      <c r="A10811" s="7"/>
      <c r="B10811" s="8"/>
      <c r="C10811" s="8"/>
      <c r="D10811" s="8"/>
      <c r="E10811" s="8"/>
      <c r="F10811" s="8"/>
      <c r="G10811" s="8"/>
      <c r="H10811" s="8"/>
      <c r="I10811" s="8"/>
    </row>
    <row r="10812" spans="1:9" ht="14.25" customHeight="1">
      <c r="A10812" s="7"/>
      <c r="B10812" s="8"/>
      <c r="C10812" s="8"/>
      <c r="D10812" s="8"/>
      <c r="E10812" s="8"/>
      <c r="F10812" s="8"/>
      <c r="G10812" s="8"/>
      <c r="H10812" s="8"/>
      <c r="I10812" s="8"/>
    </row>
    <row r="10813" spans="1:9" ht="14.25" customHeight="1">
      <c r="A10813" s="7"/>
      <c r="B10813" s="8"/>
      <c r="C10813" s="8"/>
      <c r="D10813" s="8"/>
      <c r="E10813" s="8"/>
      <c r="F10813" s="8"/>
      <c r="G10813" s="8"/>
      <c r="H10813" s="8"/>
      <c r="I10813" s="8"/>
    </row>
    <row r="10814" spans="1:9" ht="14.25" customHeight="1">
      <c r="A10814" s="7"/>
      <c r="B10814" s="8"/>
      <c r="C10814" s="8"/>
      <c r="D10814" s="8"/>
      <c r="E10814" s="8"/>
      <c r="F10814" s="8"/>
      <c r="G10814" s="8"/>
      <c r="H10814" s="8"/>
      <c r="I10814" s="8"/>
    </row>
    <row r="10815" spans="1:9" ht="14.25" customHeight="1">
      <c r="A10815" s="7"/>
      <c r="B10815" s="8"/>
      <c r="C10815" s="8"/>
      <c r="D10815" s="8"/>
      <c r="E10815" s="8"/>
      <c r="F10815" s="8"/>
      <c r="G10815" s="8"/>
      <c r="H10815" s="8"/>
      <c r="I10815" s="8"/>
    </row>
    <row r="10816" spans="1:9" ht="14.25" customHeight="1">
      <c r="A10816" s="7"/>
      <c r="B10816" s="8"/>
      <c r="C10816" s="8"/>
      <c r="D10816" s="8"/>
      <c r="E10816" s="8"/>
      <c r="F10816" s="8"/>
      <c r="G10816" s="8"/>
      <c r="H10816" s="8"/>
      <c r="I10816" s="8"/>
    </row>
    <row r="10817" spans="1:9" ht="14.25" customHeight="1">
      <c r="A10817" s="7"/>
      <c r="B10817" s="8"/>
      <c r="C10817" s="8"/>
      <c r="D10817" s="8"/>
      <c r="E10817" s="8"/>
      <c r="F10817" s="8"/>
      <c r="G10817" s="8"/>
      <c r="H10817" s="8"/>
      <c r="I10817" s="8"/>
    </row>
    <row r="10818" spans="1:9" ht="14.25" customHeight="1">
      <c r="A10818" s="7"/>
      <c r="B10818" s="8"/>
      <c r="C10818" s="8"/>
      <c r="D10818" s="8"/>
      <c r="E10818" s="8"/>
      <c r="F10818" s="8"/>
      <c r="G10818" s="8"/>
      <c r="H10818" s="8"/>
      <c r="I10818" s="8"/>
    </row>
    <row r="10819" spans="1:9" ht="14.25" customHeight="1">
      <c r="A10819" s="7"/>
      <c r="B10819" s="8"/>
      <c r="C10819" s="8"/>
      <c r="D10819" s="8"/>
      <c r="E10819" s="8"/>
      <c r="F10819" s="8"/>
      <c r="G10819" s="8"/>
      <c r="H10819" s="8"/>
      <c r="I10819" s="8"/>
    </row>
    <row r="10820" spans="1:9" ht="14.25" customHeight="1">
      <c r="A10820" s="7"/>
      <c r="B10820" s="8"/>
      <c r="C10820" s="8"/>
      <c r="D10820" s="8"/>
      <c r="E10820" s="8"/>
      <c r="F10820" s="8"/>
      <c r="G10820" s="8"/>
      <c r="H10820" s="8"/>
      <c r="I10820" s="8"/>
    </row>
    <row r="10821" spans="1:9" ht="14.25" customHeight="1">
      <c r="A10821" s="7"/>
      <c r="B10821" s="8"/>
      <c r="C10821" s="8"/>
      <c r="D10821" s="8"/>
      <c r="E10821" s="8"/>
      <c r="F10821" s="8"/>
      <c r="G10821" s="8"/>
      <c r="H10821" s="8"/>
      <c r="I10821" s="8"/>
    </row>
    <row r="10822" spans="1:9" ht="14.25" customHeight="1">
      <c r="A10822" s="7"/>
      <c r="B10822" s="8"/>
      <c r="C10822" s="8"/>
      <c r="D10822" s="8"/>
      <c r="E10822" s="8"/>
      <c r="F10822" s="8"/>
      <c r="G10822" s="8"/>
      <c r="H10822" s="8"/>
      <c r="I10822" s="8"/>
    </row>
    <row r="10823" spans="1:9" ht="14.25" customHeight="1">
      <c r="A10823" s="7"/>
      <c r="B10823" s="8"/>
      <c r="C10823" s="8"/>
      <c r="D10823" s="8"/>
      <c r="E10823" s="8"/>
      <c r="F10823" s="8"/>
      <c r="G10823" s="8"/>
      <c r="H10823" s="8"/>
      <c r="I10823" s="8"/>
    </row>
    <row r="10824" spans="1:9" ht="14.25" customHeight="1">
      <c r="A10824" s="7"/>
      <c r="B10824" s="8"/>
      <c r="C10824" s="8"/>
      <c r="D10824" s="8"/>
      <c r="E10824" s="8"/>
      <c r="F10824" s="8"/>
      <c r="G10824" s="8"/>
      <c r="H10824" s="8"/>
      <c r="I10824" s="8"/>
    </row>
    <row r="10825" spans="1:9" ht="14.25" customHeight="1">
      <c r="A10825" s="7"/>
      <c r="B10825" s="8"/>
      <c r="C10825" s="8"/>
      <c r="D10825" s="8"/>
      <c r="E10825" s="8"/>
      <c r="F10825" s="8"/>
      <c r="G10825" s="8"/>
      <c r="H10825" s="8"/>
      <c r="I10825" s="8"/>
    </row>
    <row r="10826" spans="1:9" ht="14.25" customHeight="1">
      <c r="A10826" s="7"/>
      <c r="B10826" s="8"/>
      <c r="C10826" s="8"/>
      <c r="D10826" s="8"/>
      <c r="E10826" s="8"/>
      <c r="F10826" s="8"/>
      <c r="G10826" s="8"/>
      <c r="H10826" s="8"/>
      <c r="I10826" s="8"/>
    </row>
    <row r="10827" spans="1:9" ht="14.25" customHeight="1">
      <c r="A10827" s="7"/>
      <c r="B10827" s="8"/>
      <c r="C10827" s="8"/>
      <c r="D10827" s="8"/>
      <c r="E10827" s="8"/>
      <c r="F10827" s="8"/>
      <c r="G10827" s="8"/>
      <c r="H10827" s="8"/>
      <c r="I10827" s="8"/>
    </row>
    <row r="10828" spans="1:9" ht="14.25" customHeight="1">
      <c r="A10828" s="7"/>
      <c r="B10828" s="8"/>
      <c r="C10828" s="8"/>
      <c r="D10828" s="8"/>
      <c r="E10828" s="8"/>
      <c r="F10828" s="8"/>
      <c r="G10828" s="8"/>
      <c r="H10828" s="8"/>
      <c r="I10828" s="8"/>
    </row>
    <row r="10829" spans="1:9" ht="14.25" customHeight="1">
      <c r="A10829" s="7"/>
      <c r="B10829" s="8"/>
      <c r="C10829" s="8"/>
      <c r="D10829" s="8"/>
      <c r="E10829" s="8"/>
      <c r="F10829" s="8"/>
      <c r="G10829" s="8"/>
      <c r="H10829" s="8"/>
      <c r="I10829" s="8"/>
    </row>
    <row r="10830" spans="1:9" ht="14.25" customHeight="1">
      <c r="A10830" s="7"/>
      <c r="B10830" s="8"/>
      <c r="C10830" s="8"/>
      <c r="D10830" s="8"/>
      <c r="E10830" s="8"/>
      <c r="F10830" s="8"/>
      <c r="G10830" s="8"/>
      <c r="H10830" s="8"/>
      <c r="I10830" s="8"/>
    </row>
    <row r="10831" spans="1:9" ht="14.25" customHeight="1">
      <c r="A10831" s="7"/>
      <c r="B10831" s="8"/>
      <c r="C10831" s="8"/>
      <c r="D10831" s="8"/>
      <c r="E10831" s="8"/>
      <c r="F10831" s="8"/>
      <c r="G10831" s="8"/>
      <c r="H10831" s="8"/>
      <c r="I10831" s="8"/>
    </row>
    <row r="10832" spans="1:9" ht="14.25" customHeight="1">
      <c r="A10832" s="7"/>
      <c r="B10832" s="8"/>
      <c r="C10832" s="8"/>
      <c r="D10832" s="8"/>
      <c r="E10832" s="8"/>
      <c r="F10832" s="8"/>
      <c r="G10832" s="8"/>
      <c r="H10832" s="8"/>
      <c r="I10832" s="8"/>
    </row>
    <row r="10833" spans="1:9" ht="14.25" customHeight="1">
      <c r="A10833" s="7"/>
      <c r="B10833" s="8"/>
      <c r="C10833" s="8"/>
      <c r="D10833" s="8"/>
      <c r="E10833" s="8"/>
      <c r="F10833" s="8"/>
      <c r="G10833" s="8"/>
      <c r="H10833" s="8"/>
      <c r="I10833" s="8"/>
    </row>
    <row r="10834" spans="1:9" ht="14.25" customHeight="1">
      <c r="A10834" s="7"/>
      <c r="B10834" s="8"/>
      <c r="C10834" s="8"/>
      <c r="D10834" s="8"/>
      <c r="E10834" s="8"/>
      <c r="F10834" s="8"/>
      <c r="G10834" s="8"/>
      <c r="H10834" s="8"/>
      <c r="I10834" s="8"/>
    </row>
    <row r="10835" spans="1:9" ht="14.25" customHeight="1">
      <c r="A10835" s="7"/>
      <c r="B10835" s="8"/>
      <c r="C10835" s="8"/>
      <c r="D10835" s="8"/>
      <c r="E10835" s="8"/>
      <c r="F10835" s="8"/>
      <c r="G10835" s="8"/>
      <c r="H10835" s="8"/>
      <c r="I10835" s="8"/>
    </row>
    <row r="10836" spans="1:9" ht="14.25" customHeight="1">
      <c r="A10836" s="7"/>
      <c r="B10836" s="8"/>
      <c r="C10836" s="8"/>
      <c r="D10836" s="8"/>
      <c r="E10836" s="8"/>
      <c r="F10836" s="8"/>
      <c r="G10836" s="8"/>
      <c r="H10836" s="8"/>
      <c r="I10836" s="8"/>
    </row>
    <row r="10837" spans="1:9" ht="14.25" customHeight="1">
      <c r="A10837" s="7"/>
      <c r="B10837" s="8"/>
      <c r="C10837" s="8"/>
      <c r="D10837" s="8"/>
      <c r="E10837" s="8"/>
      <c r="F10837" s="8"/>
      <c r="G10837" s="8"/>
      <c r="H10837" s="8"/>
      <c r="I10837" s="8"/>
    </row>
    <row r="10838" spans="1:9" ht="14.25" customHeight="1">
      <c r="A10838" s="7"/>
      <c r="B10838" s="8"/>
      <c r="C10838" s="8"/>
      <c r="D10838" s="8"/>
      <c r="E10838" s="8"/>
      <c r="F10838" s="8"/>
      <c r="G10838" s="8"/>
      <c r="H10838" s="8"/>
      <c r="I10838" s="8"/>
    </row>
    <row r="10839" spans="1:9" ht="14.25" customHeight="1">
      <c r="A10839" s="7"/>
      <c r="B10839" s="8"/>
      <c r="C10839" s="8"/>
      <c r="D10839" s="8"/>
      <c r="E10839" s="8"/>
      <c r="F10839" s="8"/>
      <c r="G10839" s="8"/>
      <c r="H10839" s="8"/>
      <c r="I10839" s="8"/>
    </row>
    <row r="10840" spans="1:9" ht="14.25" customHeight="1">
      <c r="A10840" s="7"/>
      <c r="B10840" s="8"/>
      <c r="C10840" s="8"/>
      <c r="D10840" s="8"/>
      <c r="E10840" s="8"/>
      <c r="F10840" s="8"/>
      <c r="G10840" s="8"/>
      <c r="H10840" s="8"/>
      <c r="I10840" s="8"/>
    </row>
    <row r="10841" spans="1:9" ht="14.25" customHeight="1">
      <c r="A10841" s="7"/>
      <c r="B10841" s="8"/>
      <c r="C10841" s="8"/>
      <c r="D10841" s="8"/>
      <c r="E10841" s="8"/>
      <c r="F10841" s="8"/>
      <c r="G10841" s="8"/>
      <c r="H10841" s="8"/>
      <c r="I10841" s="8"/>
    </row>
    <row r="10842" spans="1:9" ht="14.25" customHeight="1">
      <c r="A10842" s="7"/>
      <c r="B10842" s="8"/>
      <c r="C10842" s="8"/>
      <c r="D10842" s="8"/>
      <c r="E10842" s="8"/>
      <c r="F10842" s="8"/>
      <c r="G10842" s="8"/>
      <c r="H10842" s="8"/>
      <c r="I10842" s="8"/>
    </row>
    <row r="10843" spans="1:9" ht="14.25" customHeight="1">
      <c r="A10843" s="7"/>
      <c r="B10843" s="8"/>
      <c r="C10843" s="8"/>
      <c r="D10843" s="8"/>
      <c r="E10843" s="8"/>
      <c r="F10843" s="8"/>
      <c r="G10843" s="8"/>
      <c r="H10843" s="8"/>
      <c r="I10843" s="8"/>
    </row>
    <row r="10844" spans="1:9" ht="14.25" customHeight="1">
      <c r="A10844" s="7"/>
      <c r="B10844" s="8"/>
      <c r="C10844" s="8"/>
      <c r="D10844" s="8"/>
      <c r="E10844" s="8"/>
      <c r="F10844" s="8"/>
      <c r="G10844" s="8"/>
      <c r="H10844" s="8"/>
      <c r="I10844" s="8"/>
    </row>
    <row r="10845" spans="1:9" ht="14.25" customHeight="1">
      <c r="A10845" s="7"/>
      <c r="B10845" s="8"/>
      <c r="C10845" s="8"/>
      <c r="D10845" s="8"/>
      <c r="E10845" s="8"/>
      <c r="F10845" s="8"/>
      <c r="G10845" s="8"/>
      <c r="H10845" s="8"/>
      <c r="I10845" s="8"/>
    </row>
    <row r="10846" spans="1:9" ht="14.25" customHeight="1">
      <c r="A10846" s="7"/>
      <c r="B10846" s="8"/>
      <c r="C10846" s="8"/>
      <c r="D10846" s="8"/>
      <c r="E10846" s="8"/>
      <c r="F10846" s="8"/>
      <c r="G10846" s="8"/>
      <c r="H10846" s="8"/>
      <c r="I10846" s="8"/>
    </row>
    <row r="10847" spans="1:9" ht="14.25" customHeight="1">
      <c r="A10847" s="7"/>
      <c r="B10847" s="8"/>
      <c r="C10847" s="8"/>
      <c r="D10847" s="8"/>
      <c r="E10847" s="8"/>
      <c r="F10847" s="8"/>
      <c r="G10847" s="8"/>
      <c r="H10847" s="8"/>
      <c r="I10847" s="8"/>
    </row>
    <row r="10848" spans="1:9" ht="14.25" customHeight="1">
      <c r="A10848" s="7"/>
      <c r="B10848" s="8"/>
      <c r="C10848" s="8"/>
      <c r="D10848" s="8"/>
      <c r="E10848" s="8"/>
      <c r="F10848" s="8"/>
      <c r="G10848" s="8"/>
      <c r="H10848" s="8"/>
      <c r="I10848" s="8"/>
    </row>
    <row r="10849" spans="1:9" ht="14.25" customHeight="1">
      <c r="A10849" s="7"/>
      <c r="B10849" s="8"/>
      <c r="C10849" s="8"/>
      <c r="D10849" s="8"/>
      <c r="E10849" s="8"/>
      <c r="F10849" s="8"/>
      <c r="G10849" s="8"/>
      <c r="H10849" s="8"/>
      <c r="I10849" s="8"/>
    </row>
    <row r="10850" spans="1:9" ht="14.25" customHeight="1">
      <c r="A10850" s="7"/>
      <c r="B10850" s="8"/>
      <c r="C10850" s="8"/>
      <c r="D10850" s="8"/>
      <c r="E10850" s="8"/>
      <c r="F10850" s="8"/>
      <c r="G10850" s="8"/>
      <c r="H10850" s="8"/>
      <c r="I10850" s="8"/>
    </row>
    <row r="10851" spans="1:9" ht="14.25" customHeight="1">
      <c r="A10851" s="7"/>
      <c r="B10851" s="8"/>
      <c r="C10851" s="8"/>
      <c r="D10851" s="8"/>
      <c r="E10851" s="8"/>
      <c r="F10851" s="8"/>
      <c r="G10851" s="8"/>
      <c r="H10851" s="8"/>
      <c r="I10851" s="8"/>
    </row>
    <row r="10852" spans="1:9" ht="14.25" customHeight="1">
      <c r="A10852" s="7"/>
      <c r="B10852" s="8"/>
      <c r="C10852" s="8"/>
      <c r="D10852" s="8"/>
      <c r="E10852" s="8"/>
      <c r="F10852" s="8"/>
      <c r="G10852" s="8"/>
      <c r="H10852" s="8"/>
      <c r="I10852" s="8"/>
    </row>
    <row r="10853" spans="1:9" ht="14.25" customHeight="1">
      <c r="A10853" s="7"/>
      <c r="B10853" s="8"/>
      <c r="C10853" s="8"/>
      <c r="D10853" s="8"/>
      <c r="E10853" s="8"/>
      <c r="F10853" s="8"/>
      <c r="G10853" s="8"/>
      <c r="H10853" s="8"/>
      <c r="I10853" s="8"/>
    </row>
    <row r="10854" spans="1:9" ht="14.25" customHeight="1">
      <c r="A10854" s="7"/>
      <c r="B10854" s="8"/>
      <c r="C10854" s="8"/>
      <c r="D10854" s="8"/>
      <c r="E10854" s="8"/>
      <c r="F10854" s="8"/>
      <c r="G10854" s="8"/>
      <c r="H10854" s="8"/>
      <c r="I10854" s="8"/>
    </row>
    <row r="10855" spans="1:9" ht="14.25" customHeight="1">
      <c r="A10855" s="7"/>
      <c r="B10855" s="8"/>
      <c r="C10855" s="8"/>
      <c r="D10855" s="8"/>
      <c r="E10855" s="8"/>
      <c r="F10855" s="8"/>
      <c r="G10855" s="8"/>
      <c r="H10855" s="8"/>
      <c r="I10855" s="8"/>
    </row>
    <row r="10856" spans="1:9" ht="14.25" customHeight="1">
      <c r="A10856" s="7"/>
      <c r="B10856" s="8"/>
      <c r="C10856" s="8"/>
      <c r="D10856" s="8"/>
      <c r="E10856" s="8"/>
      <c r="F10856" s="8"/>
      <c r="G10856" s="8"/>
      <c r="H10856" s="8"/>
      <c r="I10856" s="8"/>
    </row>
    <row r="10857" spans="1:9" ht="14.25" customHeight="1">
      <c r="A10857" s="7"/>
      <c r="B10857" s="8"/>
      <c r="C10857" s="8"/>
      <c r="D10857" s="8"/>
      <c r="E10857" s="8"/>
      <c r="F10857" s="8"/>
      <c r="G10857" s="8"/>
      <c r="H10857" s="8"/>
      <c r="I10857" s="8"/>
    </row>
    <row r="10858" spans="1:9" ht="14.25" customHeight="1">
      <c r="A10858" s="7"/>
      <c r="B10858" s="8"/>
      <c r="C10858" s="8"/>
      <c r="D10858" s="8"/>
      <c r="E10858" s="8"/>
      <c r="F10858" s="8"/>
      <c r="G10858" s="8"/>
      <c r="H10858" s="8"/>
      <c r="I10858" s="8"/>
    </row>
    <row r="10859" spans="1:9" ht="14.25" customHeight="1">
      <c r="A10859" s="7"/>
      <c r="B10859" s="8"/>
      <c r="C10859" s="8"/>
      <c r="D10859" s="8"/>
      <c r="E10859" s="8"/>
      <c r="F10859" s="8"/>
      <c r="G10859" s="8"/>
      <c r="H10859" s="8"/>
      <c r="I10859" s="8"/>
    </row>
    <row r="10860" spans="1:9" ht="14.25" customHeight="1">
      <c r="A10860" s="7"/>
      <c r="B10860" s="8"/>
      <c r="C10860" s="8"/>
      <c r="D10860" s="8"/>
      <c r="E10860" s="8"/>
      <c r="F10860" s="8"/>
      <c r="G10860" s="8"/>
      <c r="H10860" s="8"/>
      <c r="I10860" s="8"/>
    </row>
    <row r="10861" spans="1:9" ht="14.25" customHeight="1">
      <c r="A10861" s="7"/>
      <c r="B10861" s="8"/>
      <c r="C10861" s="8"/>
      <c r="D10861" s="8"/>
      <c r="E10861" s="8"/>
      <c r="F10861" s="8"/>
      <c r="G10861" s="8"/>
      <c r="H10861" s="8"/>
      <c r="I10861" s="8"/>
    </row>
    <row r="10862" spans="1:9" ht="14.25" customHeight="1">
      <c r="A10862" s="7"/>
      <c r="B10862" s="8"/>
      <c r="C10862" s="8"/>
      <c r="D10862" s="8"/>
      <c r="E10862" s="8"/>
      <c r="F10862" s="8"/>
      <c r="G10862" s="8"/>
      <c r="H10862" s="8"/>
      <c r="I10862" s="8"/>
    </row>
    <row r="10863" spans="1:9" ht="14.25" customHeight="1">
      <c r="A10863" s="7"/>
      <c r="B10863" s="8"/>
      <c r="C10863" s="8"/>
      <c r="D10863" s="8"/>
      <c r="E10863" s="8"/>
      <c r="F10863" s="8"/>
      <c r="G10863" s="8"/>
      <c r="H10863" s="8"/>
      <c r="I10863" s="8"/>
    </row>
    <row r="10864" spans="1:9" ht="14.25" customHeight="1">
      <c r="A10864" s="7"/>
      <c r="B10864" s="8"/>
      <c r="C10864" s="8"/>
      <c r="D10864" s="8"/>
      <c r="E10864" s="8"/>
      <c r="F10864" s="8"/>
      <c r="G10864" s="8"/>
      <c r="H10864" s="8"/>
      <c r="I10864" s="8"/>
    </row>
    <row r="10865" spans="1:9" ht="14.25" customHeight="1">
      <c r="A10865" s="7"/>
      <c r="B10865" s="8"/>
      <c r="C10865" s="8"/>
      <c r="D10865" s="8"/>
      <c r="E10865" s="8"/>
      <c r="F10865" s="8"/>
      <c r="G10865" s="8"/>
      <c r="H10865" s="8"/>
      <c r="I10865" s="8"/>
    </row>
    <row r="10866" spans="1:9" ht="14.25" customHeight="1">
      <c r="A10866" s="7"/>
      <c r="B10866" s="8"/>
      <c r="C10866" s="8"/>
      <c r="D10866" s="8"/>
      <c r="E10866" s="8"/>
      <c r="F10866" s="8"/>
      <c r="G10866" s="8"/>
      <c r="H10866" s="8"/>
      <c r="I10866" s="8"/>
    </row>
    <row r="10867" spans="1:9" ht="14.25" customHeight="1">
      <c r="A10867" s="7"/>
      <c r="B10867" s="8"/>
      <c r="C10867" s="8"/>
      <c r="D10867" s="8"/>
      <c r="E10867" s="8"/>
      <c r="F10867" s="8"/>
      <c r="G10867" s="8"/>
      <c r="H10867" s="8"/>
      <c r="I10867" s="8"/>
    </row>
    <row r="10868" spans="1:9" ht="14.25" customHeight="1">
      <c r="A10868" s="7"/>
      <c r="B10868" s="8"/>
      <c r="C10868" s="8"/>
      <c r="D10868" s="8"/>
      <c r="E10868" s="8"/>
      <c r="F10868" s="8"/>
      <c r="G10868" s="8"/>
      <c r="H10868" s="8"/>
      <c r="I10868" s="8"/>
    </row>
    <row r="10869" spans="1:9" ht="14.25" customHeight="1">
      <c r="A10869" s="7"/>
      <c r="B10869" s="8"/>
      <c r="C10869" s="8"/>
      <c r="D10869" s="8"/>
      <c r="E10869" s="8"/>
      <c r="F10869" s="8"/>
      <c r="G10869" s="8"/>
      <c r="H10869" s="8"/>
      <c r="I10869" s="8"/>
    </row>
    <row r="10870" spans="1:9" ht="14.25" customHeight="1">
      <c r="A10870" s="7"/>
      <c r="B10870" s="8"/>
      <c r="C10870" s="8"/>
      <c r="D10870" s="8"/>
      <c r="E10870" s="8"/>
      <c r="F10870" s="8"/>
      <c r="G10870" s="8"/>
      <c r="H10870" s="8"/>
      <c r="I10870" s="8"/>
    </row>
    <row r="10871" spans="1:9" ht="14.25" customHeight="1">
      <c r="A10871" s="7"/>
      <c r="B10871" s="8"/>
      <c r="C10871" s="8"/>
      <c r="D10871" s="8"/>
      <c r="E10871" s="8"/>
      <c r="F10871" s="8"/>
      <c r="G10871" s="8"/>
      <c r="H10871" s="8"/>
      <c r="I10871" s="8"/>
    </row>
    <row r="10872" spans="1:9" ht="14.25" customHeight="1">
      <c r="A10872" s="7"/>
      <c r="B10872" s="8"/>
      <c r="C10872" s="8"/>
      <c r="D10872" s="8"/>
      <c r="E10872" s="8"/>
      <c r="F10872" s="8"/>
      <c r="G10872" s="8"/>
      <c r="H10872" s="8"/>
      <c r="I10872" s="8"/>
    </row>
    <row r="10873" spans="1:9" ht="14.25" customHeight="1">
      <c r="A10873" s="7"/>
      <c r="B10873" s="8"/>
      <c r="C10873" s="8"/>
      <c r="D10873" s="8"/>
      <c r="E10873" s="8"/>
      <c r="F10873" s="8"/>
      <c r="G10873" s="8"/>
      <c r="H10873" s="8"/>
      <c r="I10873" s="8"/>
    </row>
    <row r="10874" spans="1:9" ht="14.25" customHeight="1">
      <c r="A10874" s="7"/>
      <c r="B10874" s="8"/>
      <c r="C10874" s="8"/>
      <c r="D10874" s="8"/>
      <c r="E10874" s="8"/>
      <c r="F10874" s="8"/>
      <c r="G10874" s="8"/>
      <c r="H10874" s="8"/>
      <c r="I10874" s="8"/>
    </row>
    <row r="10875" spans="1:9" ht="14.25" customHeight="1">
      <c r="A10875" s="7"/>
      <c r="B10875" s="8"/>
      <c r="C10875" s="8"/>
      <c r="D10875" s="8"/>
      <c r="E10875" s="8"/>
      <c r="F10875" s="8"/>
      <c r="G10875" s="8"/>
      <c r="H10875" s="8"/>
      <c r="I10875" s="8"/>
    </row>
    <row r="10876" spans="1:9" ht="14.25" customHeight="1">
      <c r="A10876" s="7"/>
      <c r="B10876" s="8"/>
      <c r="C10876" s="8"/>
      <c r="D10876" s="8"/>
      <c r="E10876" s="8"/>
      <c r="F10876" s="8"/>
      <c r="G10876" s="8"/>
      <c r="H10876" s="8"/>
      <c r="I10876" s="8"/>
    </row>
    <row r="10877" spans="1:9" ht="14.25" customHeight="1">
      <c r="A10877" s="7"/>
      <c r="B10877" s="8"/>
      <c r="C10877" s="8"/>
      <c r="D10877" s="8"/>
      <c r="E10877" s="8"/>
      <c r="F10877" s="8"/>
      <c r="G10877" s="8"/>
      <c r="H10877" s="8"/>
      <c r="I10877" s="8"/>
    </row>
    <row r="10878" spans="1:9" ht="14.25" customHeight="1">
      <c r="A10878" s="7"/>
      <c r="B10878" s="8"/>
      <c r="C10878" s="8"/>
      <c r="D10878" s="8"/>
      <c r="E10878" s="8"/>
      <c r="F10878" s="8"/>
      <c r="G10878" s="8"/>
      <c r="H10878" s="8"/>
      <c r="I10878" s="8"/>
    </row>
    <row r="10879" spans="1:9" ht="14.25" customHeight="1">
      <c r="A10879" s="7"/>
      <c r="B10879" s="8"/>
      <c r="C10879" s="8"/>
      <c r="D10879" s="8"/>
      <c r="E10879" s="8"/>
      <c r="F10879" s="8"/>
      <c r="G10879" s="8"/>
      <c r="H10879" s="8"/>
      <c r="I10879" s="8"/>
    </row>
    <row r="10880" spans="1:9" ht="14.25" customHeight="1">
      <c r="A10880" s="7"/>
      <c r="B10880" s="8"/>
      <c r="C10880" s="8"/>
      <c r="D10880" s="8"/>
      <c r="E10880" s="8"/>
      <c r="F10880" s="8"/>
      <c r="G10880" s="8"/>
      <c r="H10880" s="8"/>
      <c r="I10880" s="8"/>
    </row>
    <row r="10881" spans="1:9" ht="14.25" customHeight="1">
      <c r="A10881" s="7"/>
      <c r="B10881" s="8"/>
      <c r="C10881" s="8"/>
      <c r="D10881" s="8"/>
      <c r="E10881" s="8"/>
      <c r="F10881" s="8"/>
      <c r="G10881" s="8"/>
      <c r="H10881" s="8"/>
      <c r="I10881" s="8"/>
    </row>
    <row r="10882" spans="1:9" ht="14.25" customHeight="1">
      <c r="A10882" s="7"/>
      <c r="B10882" s="8"/>
      <c r="C10882" s="8"/>
      <c r="D10882" s="8"/>
      <c r="E10882" s="8"/>
      <c r="F10882" s="8"/>
      <c r="G10882" s="8"/>
      <c r="H10882" s="8"/>
      <c r="I10882" s="8"/>
    </row>
    <row r="10883" spans="1:9" ht="14.25" customHeight="1">
      <c r="A10883" s="7"/>
      <c r="B10883" s="8"/>
      <c r="C10883" s="8"/>
      <c r="D10883" s="8"/>
      <c r="E10883" s="8"/>
      <c r="F10883" s="8"/>
      <c r="G10883" s="8"/>
      <c r="H10883" s="8"/>
      <c r="I10883" s="8"/>
    </row>
    <row r="10884" spans="1:9" ht="14.25" customHeight="1">
      <c r="A10884" s="7"/>
      <c r="B10884" s="8"/>
      <c r="C10884" s="8"/>
      <c r="D10884" s="8"/>
      <c r="E10884" s="8"/>
      <c r="F10884" s="8"/>
      <c r="G10884" s="8"/>
      <c r="H10884" s="8"/>
      <c r="I10884" s="8"/>
    </row>
    <row r="10885" spans="1:9" ht="14.25" customHeight="1">
      <c r="A10885" s="7"/>
      <c r="B10885" s="8"/>
      <c r="C10885" s="8"/>
      <c r="D10885" s="8"/>
      <c r="E10885" s="8"/>
      <c r="F10885" s="8"/>
      <c r="G10885" s="8"/>
      <c r="H10885" s="8"/>
      <c r="I10885" s="8"/>
    </row>
    <row r="10886" spans="1:9" ht="14.25" customHeight="1">
      <c r="A10886" s="7"/>
      <c r="B10886" s="8"/>
      <c r="C10886" s="8"/>
      <c r="D10886" s="8"/>
      <c r="E10886" s="8"/>
      <c r="F10886" s="8"/>
      <c r="G10886" s="8"/>
      <c r="H10886" s="8"/>
      <c r="I10886" s="8"/>
    </row>
    <row r="10887" spans="1:9" ht="14.25" customHeight="1">
      <c r="A10887" s="7"/>
      <c r="B10887" s="8"/>
      <c r="C10887" s="8"/>
      <c r="D10887" s="8"/>
      <c r="E10887" s="8"/>
      <c r="F10887" s="8"/>
      <c r="G10887" s="8"/>
      <c r="H10887" s="8"/>
      <c r="I10887" s="8"/>
    </row>
    <row r="10888" spans="1:9" ht="14.25" customHeight="1">
      <c r="A10888" s="7"/>
      <c r="B10888" s="8"/>
      <c r="C10888" s="8"/>
      <c r="D10888" s="8"/>
      <c r="E10888" s="8"/>
      <c r="F10888" s="8"/>
      <c r="G10888" s="8"/>
      <c r="H10888" s="8"/>
      <c r="I10888" s="8"/>
    </row>
    <row r="10889" spans="1:9" ht="14.25" customHeight="1">
      <c r="A10889" s="7"/>
      <c r="B10889" s="8"/>
      <c r="C10889" s="8"/>
      <c r="D10889" s="8"/>
      <c r="E10889" s="8"/>
      <c r="F10889" s="8"/>
      <c r="G10889" s="8"/>
      <c r="H10889" s="8"/>
      <c r="I10889" s="8"/>
    </row>
    <row r="10890" spans="1:9" ht="14.25" customHeight="1">
      <c r="A10890" s="7"/>
      <c r="B10890" s="8"/>
      <c r="C10890" s="8"/>
      <c r="D10890" s="8"/>
      <c r="E10890" s="8"/>
      <c r="F10890" s="8"/>
      <c r="G10890" s="8"/>
      <c r="H10890" s="8"/>
      <c r="I10890" s="8"/>
    </row>
    <row r="10891" spans="1:9" ht="14.25" customHeight="1">
      <c r="A10891" s="7"/>
      <c r="B10891" s="8"/>
      <c r="C10891" s="8"/>
      <c r="D10891" s="8"/>
      <c r="E10891" s="8"/>
      <c r="F10891" s="8"/>
      <c r="G10891" s="8"/>
      <c r="H10891" s="8"/>
      <c r="I10891" s="8"/>
    </row>
    <row r="10892" spans="1:9" ht="14.25" customHeight="1">
      <c r="A10892" s="7"/>
      <c r="B10892" s="8"/>
      <c r="C10892" s="8"/>
      <c r="D10892" s="8"/>
      <c r="E10892" s="8"/>
      <c r="F10892" s="8"/>
      <c r="G10892" s="8"/>
      <c r="H10892" s="8"/>
      <c r="I10892" s="8"/>
    </row>
    <row r="10893" spans="1:9" ht="14.25" customHeight="1">
      <c r="A10893" s="7"/>
      <c r="B10893" s="8"/>
      <c r="C10893" s="8"/>
      <c r="D10893" s="8"/>
      <c r="E10893" s="8"/>
      <c r="F10893" s="8"/>
      <c r="G10893" s="8"/>
      <c r="H10893" s="8"/>
      <c r="I10893" s="8"/>
    </row>
    <row r="10894" spans="1:9" ht="14.25" customHeight="1">
      <c r="A10894" s="7"/>
      <c r="B10894" s="8"/>
      <c r="C10894" s="8"/>
      <c r="D10894" s="8"/>
      <c r="E10894" s="8"/>
      <c r="F10894" s="8"/>
      <c r="G10894" s="8"/>
      <c r="H10894" s="8"/>
      <c r="I10894" s="8"/>
    </row>
    <row r="10895" spans="1:9" ht="14.25" customHeight="1">
      <c r="A10895" s="7"/>
      <c r="B10895" s="8"/>
      <c r="C10895" s="8"/>
      <c r="D10895" s="8"/>
      <c r="E10895" s="8"/>
      <c r="F10895" s="8"/>
      <c r="G10895" s="8"/>
      <c r="H10895" s="8"/>
      <c r="I10895" s="8"/>
    </row>
    <row r="10896" spans="1:9" ht="14.25" customHeight="1">
      <c r="A10896" s="7"/>
      <c r="B10896" s="8"/>
      <c r="C10896" s="8"/>
      <c r="D10896" s="8"/>
      <c r="E10896" s="8"/>
      <c r="F10896" s="8"/>
      <c r="G10896" s="8"/>
      <c r="H10896" s="8"/>
      <c r="I10896" s="8"/>
    </row>
    <row r="10897" spans="1:9" ht="14.25" customHeight="1">
      <c r="A10897" s="7"/>
      <c r="B10897" s="8"/>
      <c r="C10897" s="8"/>
      <c r="D10897" s="8"/>
      <c r="E10897" s="8"/>
      <c r="F10897" s="8"/>
      <c r="G10897" s="8"/>
      <c r="H10897" s="8"/>
      <c r="I10897" s="8"/>
    </row>
    <row r="10898" spans="1:9" ht="14.25" customHeight="1">
      <c r="A10898" s="7"/>
      <c r="B10898" s="8"/>
      <c r="C10898" s="8"/>
      <c r="D10898" s="8"/>
      <c r="E10898" s="8"/>
      <c r="F10898" s="8"/>
      <c r="G10898" s="8"/>
      <c r="H10898" s="8"/>
      <c r="I10898" s="8"/>
    </row>
    <row r="10899" spans="1:9" ht="14.25" customHeight="1">
      <c r="A10899" s="7"/>
      <c r="B10899" s="8"/>
      <c r="C10899" s="8"/>
      <c r="D10899" s="8"/>
      <c r="E10899" s="8"/>
      <c r="F10899" s="8"/>
      <c r="G10899" s="8"/>
      <c r="H10899" s="8"/>
      <c r="I10899" s="8"/>
    </row>
    <row r="10900" spans="1:9" ht="14.25" customHeight="1">
      <c r="A10900" s="7"/>
      <c r="B10900" s="8"/>
      <c r="C10900" s="8"/>
      <c r="D10900" s="8"/>
      <c r="E10900" s="8"/>
      <c r="F10900" s="8"/>
      <c r="G10900" s="8"/>
      <c r="H10900" s="8"/>
      <c r="I10900" s="8"/>
    </row>
    <row r="10901" spans="1:9" ht="14.25" customHeight="1">
      <c r="A10901" s="7"/>
      <c r="B10901" s="8"/>
      <c r="C10901" s="8"/>
      <c r="D10901" s="8"/>
      <c r="E10901" s="8"/>
      <c r="F10901" s="8"/>
      <c r="G10901" s="8"/>
      <c r="H10901" s="8"/>
      <c r="I10901" s="8"/>
    </row>
    <row r="10902" spans="1:9" ht="14.25" customHeight="1">
      <c r="A10902" s="7"/>
      <c r="B10902" s="8"/>
      <c r="C10902" s="8"/>
      <c r="D10902" s="8"/>
      <c r="E10902" s="8"/>
      <c r="F10902" s="8"/>
      <c r="G10902" s="8"/>
      <c r="H10902" s="8"/>
      <c r="I10902" s="8"/>
    </row>
    <row r="10903" spans="1:9" ht="14.25" customHeight="1">
      <c r="A10903" s="7"/>
      <c r="B10903" s="8"/>
      <c r="C10903" s="8"/>
      <c r="D10903" s="8"/>
      <c r="E10903" s="8"/>
      <c r="F10903" s="8"/>
      <c r="G10903" s="8"/>
      <c r="H10903" s="8"/>
      <c r="I10903" s="8"/>
    </row>
    <row r="10904" spans="1:9" ht="14.25" customHeight="1">
      <c r="A10904" s="7"/>
      <c r="B10904" s="8"/>
      <c r="C10904" s="8"/>
      <c r="D10904" s="8"/>
      <c r="E10904" s="8"/>
      <c r="F10904" s="8"/>
      <c r="G10904" s="8"/>
      <c r="H10904" s="8"/>
      <c r="I10904" s="8"/>
    </row>
    <row r="10905" spans="1:9" ht="14.25" customHeight="1">
      <c r="A10905" s="7"/>
      <c r="B10905" s="8"/>
      <c r="C10905" s="8"/>
      <c r="D10905" s="8"/>
      <c r="E10905" s="8"/>
      <c r="F10905" s="8"/>
      <c r="G10905" s="8"/>
      <c r="H10905" s="8"/>
      <c r="I10905" s="8"/>
    </row>
    <row r="10906" spans="1:9" ht="14.25" customHeight="1">
      <c r="A10906" s="7"/>
      <c r="B10906" s="8"/>
      <c r="C10906" s="8"/>
      <c r="D10906" s="8"/>
      <c r="E10906" s="8"/>
      <c r="F10906" s="8"/>
      <c r="G10906" s="8"/>
      <c r="H10906" s="8"/>
      <c r="I10906" s="8"/>
    </row>
    <row r="10907" spans="1:9" ht="14.25" customHeight="1">
      <c r="A10907" s="7"/>
      <c r="B10907" s="8"/>
      <c r="C10907" s="8"/>
      <c r="D10907" s="8"/>
      <c r="E10907" s="8"/>
      <c r="F10907" s="8"/>
      <c r="G10907" s="8"/>
      <c r="H10907" s="8"/>
      <c r="I10907" s="8"/>
    </row>
    <row r="10908" spans="1:9" ht="14.25" customHeight="1">
      <c r="A10908" s="7"/>
      <c r="B10908" s="8"/>
      <c r="C10908" s="8"/>
      <c r="D10908" s="8"/>
      <c r="E10908" s="8"/>
      <c r="F10908" s="8"/>
      <c r="G10908" s="8"/>
      <c r="H10908" s="8"/>
      <c r="I10908" s="8"/>
    </row>
    <row r="10909" spans="1:9" ht="14.25" customHeight="1">
      <c r="A10909" s="7"/>
      <c r="B10909" s="8"/>
      <c r="C10909" s="8"/>
      <c r="D10909" s="8"/>
      <c r="E10909" s="8"/>
      <c r="F10909" s="8"/>
      <c r="G10909" s="8"/>
      <c r="H10909" s="8"/>
      <c r="I10909" s="8"/>
    </row>
    <row r="10910" spans="1:9" ht="14.25" customHeight="1">
      <c r="A10910" s="7"/>
      <c r="B10910" s="8"/>
      <c r="C10910" s="8"/>
      <c r="D10910" s="8"/>
      <c r="E10910" s="8"/>
      <c r="F10910" s="8"/>
      <c r="G10910" s="8"/>
      <c r="H10910" s="8"/>
      <c r="I10910" s="8"/>
    </row>
    <row r="10911" spans="1:9" ht="14.25" customHeight="1">
      <c r="A10911" s="7"/>
      <c r="B10911" s="8"/>
      <c r="C10911" s="8"/>
      <c r="D10911" s="8"/>
      <c r="E10911" s="8"/>
      <c r="F10911" s="8"/>
      <c r="G10911" s="8"/>
      <c r="H10911" s="8"/>
      <c r="I10911" s="8"/>
    </row>
    <row r="10912" spans="1:9" ht="14.25" customHeight="1">
      <c r="A10912" s="7"/>
      <c r="B10912" s="8"/>
      <c r="C10912" s="8"/>
      <c r="D10912" s="8"/>
      <c r="E10912" s="8"/>
      <c r="F10912" s="8"/>
      <c r="G10912" s="8"/>
      <c r="H10912" s="8"/>
      <c r="I10912" s="8"/>
    </row>
    <row r="10913" spans="1:9" ht="14.25" customHeight="1">
      <c r="A10913" s="7"/>
      <c r="B10913" s="8"/>
      <c r="C10913" s="8"/>
      <c r="D10913" s="8"/>
      <c r="E10913" s="8"/>
      <c r="F10913" s="8"/>
      <c r="G10913" s="8"/>
      <c r="H10913" s="8"/>
      <c r="I10913" s="8"/>
    </row>
    <row r="10914" spans="1:9" ht="14.25" customHeight="1">
      <c r="A10914" s="7"/>
      <c r="B10914" s="8"/>
      <c r="C10914" s="8"/>
      <c r="D10914" s="8"/>
      <c r="E10914" s="8"/>
      <c r="F10914" s="8"/>
      <c r="G10914" s="8"/>
      <c r="H10914" s="8"/>
      <c r="I10914" s="8"/>
    </row>
    <row r="10915" spans="1:9" ht="14.25" customHeight="1">
      <c r="A10915" s="7"/>
      <c r="B10915" s="8"/>
      <c r="C10915" s="8"/>
      <c r="D10915" s="8"/>
      <c r="E10915" s="8"/>
      <c r="F10915" s="8"/>
      <c r="G10915" s="8"/>
      <c r="H10915" s="8"/>
      <c r="I10915" s="8"/>
    </row>
    <row r="10916" spans="1:9" ht="14.25" customHeight="1">
      <c r="A10916" s="7"/>
      <c r="B10916" s="8"/>
      <c r="C10916" s="8"/>
      <c r="D10916" s="8"/>
      <c r="E10916" s="8"/>
      <c r="F10916" s="8"/>
      <c r="G10916" s="8"/>
      <c r="H10916" s="8"/>
      <c r="I10916" s="8"/>
    </row>
    <row r="10917" spans="1:9" ht="14.25" customHeight="1">
      <c r="A10917" s="7"/>
      <c r="B10917" s="8"/>
      <c r="C10917" s="8"/>
      <c r="D10917" s="8"/>
      <c r="E10917" s="8"/>
      <c r="F10917" s="8"/>
      <c r="G10917" s="8"/>
      <c r="H10917" s="8"/>
      <c r="I10917" s="8"/>
    </row>
    <row r="10918" spans="1:9" ht="14.25" customHeight="1">
      <c r="A10918" s="7"/>
      <c r="B10918" s="8"/>
      <c r="C10918" s="8"/>
      <c r="D10918" s="8"/>
      <c r="E10918" s="8"/>
      <c r="F10918" s="8"/>
      <c r="G10918" s="8"/>
      <c r="H10918" s="8"/>
      <c r="I10918" s="8"/>
    </row>
    <row r="10919" spans="1:9" ht="14.25" customHeight="1">
      <c r="A10919" s="7"/>
      <c r="B10919" s="8"/>
      <c r="C10919" s="8"/>
      <c r="D10919" s="8"/>
      <c r="E10919" s="8"/>
      <c r="F10919" s="8"/>
      <c r="G10919" s="8"/>
      <c r="H10919" s="8"/>
      <c r="I10919" s="8"/>
    </row>
    <row r="10920" spans="1:9" ht="14.25" customHeight="1">
      <c r="A10920" s="7"/>
      <c r="B10920" s="8"/>
      <c r="C10920" s="8"/>
      <c r="D10920" s="8"/>
      <c r="E10920" s="8"/>
      <c r="F10920" s="8"/>
      <c r="G10920" s="8"/>
      <c r="H10920" s="8"/>
      <c r="I10920" s="8"/>
    </row>
    <row r="10921" spans="1:9" ht="14.25" customHeight="1">
      <c r="A10921" s="7"/>
      <c r="B10921" s="8"/>
      <c r="C10921" s="8"/>
      <c r="D10921" s="8"/>
      <c r="E10921" s="8"/>
      <c r="F10921" s="8"/>
      <c r="G10921" s="8"/>
      <c r="H10921" s="8"/>
      <c r="I10921" s="8"/>
    </row>
    <row r="10922" spans="1:9" ht="14.25" customHeight="1">
      <c r="A10922" s="7"/>
      <c r="B10922" s="8"/>
      <c r="C10922" s="8"/>
      <c r="D10922" s="8"/>
      <c r="E10922" s="8"/>
      <c r="F10922" s="8"/>
      <c r="G10922" s="8"/>
      <c r="H10922" s="8"/>
      <c r="I10922" s="8"/>
    </row>
    <row r="10923" spans="1:9" ht="14.25" customHeight="1">
      <c r="A10923" s="7"/>
      <c r="B10923" s="8"/>
      <c r="C10923" s="8"/>
      <c r="D10923" s="8"/>
      <c r="E10923" s="8"/>
      <c r="F10923" s="8"/>
      <c r="G10923" s="8"/>
      <c r="H10923" s="8"/>
      <c r="I10923" s="8"/>
    </row>
    <row r="10924" spans="1:9" ht="14.25" customHeight="1">
      <c r="A10924" s="7"/>
      <c r="B10924" s="8"/>
      <c r="C10924" s="8"/>
      <c r="D10924" s="8"/>
      <c r="E10924" s="8"/>
      <c r="F10924" s="8"/>
      <c r="G10924" s="8"/>
      <c r="H10924" s="8"/>
      <c r="I10924" s="8"/>
    </row>
    <row r="10925" spans="1:9" ht="14.25" customHeight="1">
      <c r="A10925" s="7"/>
      <c r="B10925" s="8"/>
      <c r="C10925" s="8"/>
      <c r="D10925" s="8"/>
      <c r="E10925" s="8"/>
      <c r="F10925" s="8"/>
      <c r="G10925" s="8"/>
      <c r="H10925" s="8"/>
      <c r="I10925" s="8"/>
    </row>
    <row r="10926" spans="1:9" ht="14.25" customHeight="1">
      <c r="A10926" s="7"/>
      <c r="B10926" s="8"/>
      <c r="C10926" s="8"/>
      <c r="D10926" s="8"/>
      <c r="E10926" s="8"/>
      <c r="F10926" s="8"/>
      <c r="G10926" s="8"/>
      <c r="H10926" s="8"/>
      <c r="I10926" s="8"/>
    </row>
    <row r="10927" spans="1:9" ht="14.25" customHeight="1">
      <c r="A10927" s="7"/>
      <c r="B10927" s="8"/>
      <c r="C10927" s="8"/>
      <c r="D10927" s="8"/>
      <c r="E10927" s="8"/>
      <c r="F10927" s="8"/>
      <c r="G10927" s="8"/>
      <c r="H10927" s="8"/>
      <c r="I10927" s="8"/>
    </row>
    <row r="10928" spans="1:9" ht="14.25" customHeight="1">
      <c r="A10928" s="7"/>
      <c r="B10928" s="8"/>
      <c r="C10928" s="8"/>
      <c r="D10928" s="8"/>
      <c r="E10928" s="8"/>
      <c r="F10928" s="8"/>
      <c r="G10928" s="8"/>
      <c r="H10928" s="8"/>
      <c r="I10928" s="8"/>
    </row>
    <row r="10929" spans="1:9" ht="14.25" customHeight="1">
      <c r="A10929" s="7"/>
      <c r="B10929" s="8"/>
      <c r="C10929" s="8"/>
      <c r="D10929" s="8"/>
      <c r="E10929" s="8"/>
      <c r="F10929" s="8"/>
      <c r="G10929" s="8"/>
      <c r="H10929" s="8"/>
      <c r="I10929" s="8"/>
    </row>
    <row r="10930" spans="1:9" ht="14.25" customHeight="1">
      <c r="A10930" s="7"/>
      <c r="B10930" s="8"/>
      <c r="C10930" s="8"/>
      <c r="D10930" s="8"/>
      <c r="E10930" s="8"/>
      <c r="F10930" s="8"/>
      <c r="G10930" s="8"/>
      <c r="H10930" s="8"/>
      <c r="I10930" s="8"/>
    </row>
    <row r="10931" spans="1:9" ht="14.25" customHeight="1">
      <c r="A10931" s="7"/>
      <c r="B10931" s="8"/>
      <c r="C10931" s="8"/>
      <c r="D10931" s="8"/>
      <c r="E10931" s="8"/>
      <c r="F10931" s="8"/>
      <c r="G10931" s="8"/>
      <c r="H10931" s="8"/>
      <c r="I10931" s="8"/>
    </row>
    <row r="10932" spans="1:9" ht="14.25" customHeight="1">
      <c r="A10932" s="7"/>
      <c r="B10932" s="8"/>
      <c r="C10932" s="8"/>
      <c r="D10932" s="8"/>
      <c r="E10932" s="8"/>
      <c r="F10932" s="8"/>
      <c r="G10932" s="8"/>
      <c r="H10932" s="8"/>
      <c r="I10932" s="8"/>
    </row>
    <row r="10933" spans="1:9" ht="14.25" customHeight="1">
      <c r="A10933" s="7"/>
      <c r="B10933" s="8"/>
      <c r="C10933" s="8"/>
      <c r="D10933" s="8"/>
      <c r="E10933" s="8"/>
      <c r="F10933" s="8"/>
      <c r="G10933" s="8"/>
      <c r="H10933" s="8"/>
      <c r="I10933" s="8"/>
    </row>
    <row r="10934" spans="1:9" ht="14.25" customHeight="1">
      <c r="A10934" s="7"/>
      <c r="B10934" s="8"/>
      <c r="C10934" s="8"/>
      <c r="D10934" s="8"/>
      <c r="E10934" s="8"/>
      <c r="F10934" s="8"/>
      <c r="G10934" s="8"/>
      <c r="H10934" s="8"/>
      <c r="I10934" s="8"/>
    </row>
    <row r="10935" spans="1:9" ht="14.25" customHeight="1">
      <c r="A10935" s="7"/>
      <c r="B10935" s="8"/>
      <c r="C10935" s="8"/>
      <c r="D10935" s="8"/>
      <c r="E10935" s="8"/>
      <c r="F10935" s="8"/>
      <c r="G10935" s="8"/>
      <c r="H10935" s="8"/>
      <c r="I10935" s="8"/>
    </row>
    <row r="10936" spans="1:9" ht="14.25" customHeight="1">
      <c r="A10936" s="7"/>
      <c r="B10936" s="8"/>
      <c r="C10936" s="8"/>
      <c r="D10936" s="8"/>
      <c r="E10936" s="8"/>
      <c r="F10936" s="8"/>
      <c r="G10936" s="8"/>
      <c r="H10936" s="8"/>
      <c r="I10936" s="8"/>
    </row>
    <row r="10937" spans="1:9" ht="14.25" customHeight="1">
      <c r="A10937" s="7"/>
      <c r="B10937" s="8"/>
      <c r="C10937" s="8"/>
      <c r="D10937" s="8"/>
      <c r="E10937" s="8"/>
      <c r="F10937" s="8"/>
      <c r="G10937" s="8"/>
      <c r="H10937" s="8"/>
      <c r="I10937" s="8"/>
    </row>
    <row r="10938" spans="1:9" ht="14.25" customHeight="1">
      <c r="A10938" s="7"/>
      <c r="B10938" s="8"/>
      <c r="C10938" s="8"/>
      <c r="D10938" s="8"/>
      <c r="E10938" s="8"/>
      <c r="F10938" s="8"/>
      <c r="G10938" s="8"/>
      <c r="H10938" s="8"/>
      <c r="I10938" s="8"/>
    </row>
    <row r="10939" spans="1:9" ht="14.25" customHeight="1">
      <c r="A10939" s="7"/>
      <c r="B10939" s="8"/>
      <c r="C10939" s="8"/>
      <c r="D10939" s="8"/>
      <c r="E10939" s="8"/>
      <c r="F10939" s="8"/>
      <c r="G10939" s="8"/>
      <c r="H10939" s="8"/>
      <c r="I10939" s="8"/>
    </row>
    <row r="10940" spans="1:9" ht="14.25" customHeight="1">
      <c r="A10940" s="7"/>
      <c r="B10940" s="8"/>
      <c r="C10940" s="8"/>
      <c r="D10940" s="8"/>
      <c r="E10940" s="8"/>
      <c r="F10940" s="8"/>
      <c r="G10940" s="8"/>
      <c r="H10940" s="8"/>
      <c r="I10940" s="8"/>
    </row>
    <row r="10941" spans="1:9" ht="14.25" customHeight="1">
      <c r="A10941" s="7"/>
      <c r="B10941" s="8"/>
      <c r="C10941" s="8"/>
      <c r="D10941" s="8"/>
      <c r="E10941" s="8"/>
      <c r="F10941" s="8"/>
      <c r="G10941" s="8"/>
      <c r="H10941" s="8"/>
      <c r="I10941" s="8"/>
    </row>
    <row r="10942" spans="1:9" ht="14.25" customHeight="1">
      <c r="A10942" s="7"/>
      <c r="B10942" s="8"/>
      <c r="C10942" s="8"/>
      <c r="D10942" s="8"/>
      <c r="E10942" s="8"/>
      <c r="F10942" s="8"/>
      <c r="G10942" s="8"/>
      <c r="H10942" s="8"/>
      <c r="I10942" s="8"/>
    </row>
    <row r="10943" spans="1:9" ht="14.25" customHeight="1">
      <c r="A10943" s="7"/>
      <c r="B10943" s="8"/>
      <c r="C10943" s="8"/>
      <c r="D10943" s="8"/>
      <c r="E10943" s="8"/>
      <c r="F10943" s="8"/>
      <c r="G10943" s="8"/>
      <c r="H10943" s="8"/>
      <c r="I10943" s="8"/>
    </row>
    <row r="10944" spans="1:9" ht="14.25" customHeight="1">
      <c r="A10944" s="7"/>
      <c r="B10944" s="8"/>
      <c r="C10944" s="8"/>
      <c r="D10944" s="8"/>
      <c r="E10944" s="8"/>
      <c r="F10944" s="8"/>
      <c r="G10944" s="8"/>
      <c r="H10944" s="8"/>
      <c r="I10944" s="8"/>
    </row>
    <row r="10945" spans="1:9" ht="14.25" customHeight="1">
      <c r="A10945" s="7"/>
      <c r="B10945" s="8"/>
      <c r="C10945" s="8"/>
      <c r="D10945" s="8"/>
      <c r="E10945" s="8"/>
      <c r="F10945" s="8"/>
      <c r="G10945" s="8"/>
      <c r="H10945" s="8"/>
      <c r="I10945" s="8"/>
    </row>
    <row r="10946" spans="1:9" ht="14.25" customHeight="1">
      <c r="A10946" s="7"/>
      <c r="B10946" s="8"/>
      <c r="C10946" s="8"/>
      <c r="D10946" s="8"/>
      <c r="E10946" s="8"/>
      <c r="F10946" s="8"/>
      <c r="G10946" s="8"/>
      <c r="H10946" s="8"/>
      <c r="I10946" s="8"/>
    </row>
    <row r="10947" spans="1:9" ht="14.25" customHeight="1">
      <c r="A10947" s="7"/>
      <c r="B10947" s="8"/>
      <c r="C10947" s="8"/>
      <c r="D10947" s="8"/>
      <c r="E10947" s="8"/>
      <c r="F10947" s="8"/>
      <c r="G10947" s="8"/>
      <c r="H10947" s="8"/>
      <c r="I10947" s="8"/>
    </row>
    <row r="10948" spans="1:9" ht="14.25" customHeight="1">
      <c r="A10948" s="7"/>
      <c r="B10948" s="8"/>
      <c r="C10948" s="8"/>
      <c r="D10948" s="8"/>
      <c r="E10948" s="8"/>
      <c r="F10948" s="8"/>
      <c r="G10948" s="8"/>
      <c r="H10948" s="8"/>
      <c r="I10948" s="8"/>
    </row>
    <row r="10949" spans="1:9" ht="14.25" customHeight="1">
      <c r="A10949" s="7"/>
      <c r="B10949" s="8"/>
      <c r="C10949" s="8"/>
      <c r="D10949" s="8"/>
      <c r="E10949" s="8"/>
      <c r="F10949" s="8"/>
      <c r="G10949" s="8"/>
      <c r="H10949" s="8"/>
      <c r="I10949" s="8"/>
    </row>
    <row r="10950" spans="1:9" ht="14.25" customHeight="1">
      <c r="A10950" s="7"/>
      <c r="B10950" s="8"/>
      <c r="C10950" s="8"/>
      <c r="D10950" s="8"/>
      <c r="E10950" s="8"/>
      <c r="F10950" s="8"/>
      <c r="G10950" s="8"/>
      <c r="H10950" s="8"/>
      <c r="I10950" s="8"/>
    </row>
    <row r="10951" spans="1:9" ht="14.25" customHeight="1">
      <c r="A10951" s="7"/>
      <c r="B10951" s="8"/>
      <c r="C10951" s="8"/>
      <c r="D10951" s="8"/>
      <c r="E10951" s="8"/>
      <c r="F10951" s="8"/>
      <c r="G10951" s="8"/>
      <c r="H10951" s="8"/>
      <c r="I10951" s="8"/>
    </row>
    <row r="10952" spans="1:9" ht="14.25" customHeight="1">
      <c r="A10952" s="7"/>
      <c r="B10952" s="8"/>
      <c r="C10952" s="8"/>
      <c r="D10952" s="8"/>
      <c r="E10952" s="8"/>
      <c r="F10952" s="8"/>
      <c r="G10952" s="8"/>
      <c r="H10952" s="8"/>
      <c r="I10952" s="8"/>
    </row>
    <row r="10953" spans="1:9" ht="14.25" customHeight="1">
      <c r="A10953" s="7"/>
      <c r="B10953" s="8"/>
      <c r="C10953" s="8"/>
      <c r="D10953" s="8"/>
      <c r="E10953" s="8"/>
      <c r="F10953" s="8"/>
      <c r="G10953" s="8"/>
      <c r="H10953" s="8"/>
      <c r="I10953" s="8"/>
    </row>
    <row r="10954" spans="1:9" ht="14.25" customHeight="1">
      <c r="A10954" s="7"/>
      <c r="B10954" s="8"/>
      <c r="C10954" s="8"/>
      <c r="D10954" s="8"/>
      <c r="E10954" s="8"/>
      <c r="F10954" s="8"/>
      <c r="G10954" s="8"/>
      <c r="H10954" s="8"/>
      <c r="I10954" s="8"/>
    </row>
    <row r="10955" spans="1:9" ht="14.25" customHeight="1">
      <c r="A10955" s="7"/>
      <c r="B10955" s="8"/>
      <c r="C10955" s="8"/>
      <c r="D10955" s="8"/>
      <c r="E10955" s="8"/>
      <c r="F10955" s="8"/>
      <c r="G10955" s="8"/>
      <c r="H10955" s="8"/>
      <c r="I10955" s="8"/>
    </row>
    <row r="10956" spans="1:9" ht="14.25" customHeight="1">
      <c r="A10956" s="7"/>
      <c r="B10956" s="8"/>
      <c r="C10956" s="8"/>
      <c r="D10956" s="8"/>
      <c r="E10956" s="8"/>
      <c r="F10956" s="8"/>
      <c r="G10956" s="8"/>
      <c r="H10956" s="8"/>
      <c r="I10956" s="8"/>
    </row>
    <row r="10957" spans="1:9" ht="14.25" customHeight="1">
      <c r="A10957" s="7"/>
      <c r="B10957" s="8"/>
      <c r="C10957" s="8"/>
      <c r="D10957" s="8"/>
      <c r="E10957" s="8"/>
      <c r="F10957" s="8"/>
      <c r="G10957" s="8"/>
      <c r="H10957" s="8"/>
      <c r="I10957" s="8"/>
    </row>
    <row r="10958" spans="1:9" ht="14.25" customHeight="1">
      <c r="A10958" s="7"/>
      <c r="B10958" s="8"/>
      <c r="C10958" s="8"/>
      <c r="D10958" s="8"/>
      <c r="E10958" s="8"/>
      <c r="F10958" s="8"/>
      <c r="G10958" s="8"/>
      <c r="H10958" s="8"/>
      <c r="I10958" s="8"/>
    </row>
    <row r="10959" spans="1:9" ht="14.25" customHeight="1">
      <c r="A10959" s="7"/>
      <c r="B10959" s="8"/>
      <c r="C10959" s="8"/>
      <c r="D10959" s="8"/>
      <c r="E10959" s="8"/>
      <c r="F10959" s="8"/>
      <c r="G10959" s="8"/>
      <c r="H10959" s="8"/>
      <c r="I10959" s="8"/>
    </row>
    <row r="10960" spans="1:9" ht="14.25" customHeight="1">
      <c r="A10960" s="7"/>
      <c r="B10960" s="8"/>
      <c r="C10960" s="8"/>
      <c r="D10960" s="8"/>
      <c r="E10960" s="8"/>
      <c r="F10960" s="8"/>
      <c r="G10960" s="8"/>
      <c r="H10960" s="8"/>
      <c r="I10960" s="8"/>
    </row>
    <row r="10961" spans="1:9" ht="14.25" customHeight="1">
      <c r="A10961" s="7"/>
      <c r="B10961" s="8"/>
      <c r="C10961" s="8"/>
      <c r="D10961" s="8"/>
      <c r="E10961" s="8"/>
      <c r="F10961" s="8"/>
      <c r="G10961" s="8"/>
      <c r="H10961" s="8"/>
      <c r="I10961" s="8"/>
    </row>
    <row r="10962" spans="1:9" ht="14.25" customHeight="1">
      <c r="A10962" s="7"/>
      <c r="B10962" s="8"/>
      <c r="C10962" s="8"/>
      <c r="D10962" s="8"/>
      <c r="E10962" s="8"/>
      <c r="F10962" s="8"/>
      <c r="G10962" s="8"/>
      <c r="H10962" s="8"/>
      <c r="I10962" s="8"/>
    </row>
    <row r="10963" spans="1:9" ht="14.25" customHeight="1">
      <c r="A10963" s="7"/>
      <c r="B10963" s="8"/>
      <c r="C10963" s="8"/>
      <c r="D10963" s="8"/>
      <c r="E10963" s="8"/>
      <c r="F10963" s="8"/>
      <c r="G10963" s="8"/>
      <c r="H10963" s="8"/>
      <c r="I10963" s="8"/>
    </row>
    <row r="10964" spans="1:9" ht="14.25" customHeight="1">
      <c r="A10964" s="7"/>
      <c r="B10964" s="8"/>
      <c r="C10964" s="8"/>
      <c r="D10964" s="8"/>
      <c r="E10964" s="8"/>
      <c r="F10964" s="8"/>
      <c r="G10964" s="8"/>
      <c r="H10964" s="8"/>
      <c r="I10964" s="8"/>
    </row>
    <row r="10965" spans="1:9" ht="14.25" customHeight="1">
      <c r="A10965" s="7"/>
      <c r="B10965" s="8"/>
      <c r="C10965" s="8"/>
      <c r="D10965" s="8"/>
      <c r="E10965" s="8"/>
      <c r="F10965" s="8"/>
      <c r="G10965" s="8"/>
      <c r="H10965" s="8"/>
      <c r="I10965" s="8"/>
    </row>
    <row r="10966" spans="1:9" ht="14.25" customHeight="1">
      <c r="A10966" s="7"/>
      <c r="B10966" s="8"/>
      <c r="C10966" s="8"/>
      <c r="D10966" s="8"/>
      <c r="E10966" s="8"/>
      <c r="F10966" s="8"/>
      <c r="G10966" s="8"/>
      <c r="H10966" s="8"/>
      <c r="I10966" s="8"/>
    </row>
    <row r="10967" spans="1:9" ht="14.25" customHeight="1">
      <c r="A10967" s="7"/>
      <c r="B10967" s="8"/>
      <c r="C10967" s="8"/>
      <c r="D10967" s="8"/>
      <c r="E10967" s="8"/>
      <c r="F10967" s="8"/>
      <c r="G10967" s="8"/>
      <c r="H10967" s="8"/>
      <c r="I10967" s="8"/>
    </row>
    <row r="10968" spans="1:9" ht="14.25" customHeight="1">
      <c r="A10968" s="7"/>
      <c r="B10968" s="8"/>
      <c r="C10968" s="8"/>
      <c r="D10968" s="8"/>
      <c r="E10968" s="8"/>
      <c r="F10968" s="8"/>
      <c r="G10968" s="8"/>
      <c r="H10968" s="8"/>
      <c r="I10968" s="8"/>
    </row>
    <row r="10969" spans="1:9" ht="14.25" customHeight="1">
      <c r="A10969" s="7"/>
      <c r="B10969" s="8"/>
      <c r="C10969" s="8"/>
      <c r="D10969" s="8"/>
      <c r="E10969" s="8"/>
      <c r="F10969" s="8"/>
      <c r="G10969" s="8"/>
      <c r="H10969" s="8"/>
      <c r="I10969" s="8"/>
    </row>
    <row r="10970" spans="1:9" ht="14.25" customHeight="1">
      <c r="A10970" s="7"/>
      <c r="B10970" s="8"/>
      <c r="C10970" s="8"/>
      <c r="D10970" s="8"/>
      <c r="E10970" s="8"/>
      <c r="F10970" s="8"/>
      <c r="G10970" s="8"/>
      <c r="H10970" s="8"/>
      <c r="I10970" s="8"/>
    </row>
    <row r="10971" spans="1:9" ht="14.25" customHeight="1">
      <c r="A10971" s="7"/>
      <c r="B10971" s="8"/>
      <c r="C10971" s="8"/>
      <c r="D10971" s="8"/>
      <c r="E10971" s="8"/>
      <c r="F10971" s="8"/>
      <c r="G10971" s="8"/>
      <c r="H10971" s="8"/>
      <c r="I10971" s="8"/>
    </row>
    <row r="10972" spans="1:9" ht="14.25" customHeight="1">
      <c r="A10972" s="7"/>
      <c r="B10972" s="8"/>
      <c r="C10972" s="8"/>
      <c r="D10972" s="8"/>
      <c r="E10972" s="8"/>
      <c r="F10972" s="8"/>
      <c r="G10972" s="8"/>
      <c r="H10972" s="8"/>
      <c r="I10972" s="8"/>
    </row>
    <row r="10973" spans="1:9" ht="14.25" customHeight="1">
      <c r="A10973" s="7"/>
      <c r="B10973" s="8"/>
      <c r="C10973" s="8"/>
      <c r="D10973" s="8"/>
      <c r="E10973" s="8"/>
      <c r="F10973" s="8"/>
      <c r="G10973" s="8"/>
      <c r="H10973" s="8"/>
      <c r="I10973" s="8"/>
    </row>
    <row r="10974" spans="1:9" ht="14.25" customHeight="1">
      <c r="A10974" s="7"/>
      <c r="B10974" s="8"/>
      <c r="C10974" s="8"/>
      <c r="D10974" s="8"/>
      <c r="E10974" s="8"/>
      <c r="F10974" s="8"/>
      <c r="G10974" s="8"/>
      <c r="H10974" s="8"/>
      <c r="I10974" s="8"/>
    </row>
    <row r="10975" spans="1:9" ht="14.25" customHeight="1">
      <c r="A10975" s="7"/>
      <c r="B10975" s="8"/>
      <c r="C10975" s="8"/>
      <c r="D10975" s="8"/>
      <c r="E10975" s="8"/>
      <c r="F10975" s="8"/>
      <c r="G10975" s="8"/>
      <c r="H10975" s="8"/>
      <c r="I10975" s="8"/>
    </row>
    <row r="10976" spans="1:9" ht="14.25" customHeight="1">
      <c r="A10976" s="7"/>
      <c r="B10976" s="8"/>
      <c r="C10976" s="8"/>
      <c r="D10976" s="8"/>
      <c r="E10976" s="8"/>
      <c r="F10976" s="8"/>
      <c r="G10976" s="8"/>
      <c r="H10976" s="8"/>
      <c r="I10976" s="8"/>
    </row>
    <row r="10977" spans="1:9" ht="14.25" customHeight="1">
      <c r="A10977" s="7"/>
      <c r="B10977" s="8"/>
      <c r="C10977" s="8"/>
      <c r="D10977" s="8"/>
      <c r="E10977" s="8"/>
      <c r="F10977" s="8"/>
      <c r="G10977" s="8"/>
      <c r="H10977" s="8"/>
      <c r="I10977" s="8"/>
    </row>
    <row r="10978" spans="1:9" ht="14.25" customHeight="1">
      <c r="A10978" s="7"/>
      <c r="B10978" s="8"/>
      <c r="C10978" s="8"/>
      <c r="D10978" s="8"/>
      <c r="E10978" s="8"/>
      <c r="F10978" s="8"/>
      <c r="G10978" s="8"/>
      <c r="H10978" s="8"/>
      <c r="I10978" s="8"/>
    </row>
    <row r="10979" spans="1:9" ht="14.25" customHeight="1">
      <c r="A10979" s="7"/>
      <c r="B10979" s="8"/>
      <c r="C10979" s="8"/>
      <c r="D10979" s="8"/>
      <c r="E10979" s="8"/>
      <c r="F10979" s="8"/>
      <c r="G10979" s="8"/>
      <c r="H10979" s="8"/>
      <c r="I10979" s="8"/>
    </row>
    <row r="10980" spans="1:9" ht="14.25" customHeight="1">
      <c r="A10980" s="7"/>
      <c r="B10980" s="8"/>
      <c r="C10980" s="8"/>
      <c r="D10980" s="8"/>
      <c r="E10980" s="8"/>
      <c r="F10980" s="8"/>
      <c r="G10980" s="8"/>
      <c r="H10980" s="8"/>
      <c r="I10980" s="8"/>
    </row>
    <row r="10981" spans="1:9" ht="14.25" customHeight="1">
      <c r="A10981" s="7"/>
      <c r="B10981" s="8"/>
      <c r="C10981" s="8"/>
      <c r="D10981" s="8"/>
      <c r="E10981" s="8"/>
      <c r="F10981" s="8"/>
      <c r="G10981" s="8"/>
      <c r="H10981" s="8"/>
      <c r="I10981" s="8"/>
    </row>
    <row r="10982" spans="1:9" ht="14.25" customHeight="1">
      <c r="A10982" s="7"/>
      <c r="B10982" s="8"/>
      <c r="C10982" s="8"/>
      <c r="D10982" s="8"/>
      <c r="E10982" s="8"/>
      <c r="F10982" s="8"/>
      <c r="G10982" s="8"/>
      <c r="H10982" s="8"/>
      <c r="I10982" s="8"/>
    </row>
    <row r="10983" spans="1:9" ht="14.25" customHeight="1">
      <c r="A10983" s="7"/>
      <c r="B10983" s="8"/>
      <c r="C10983" s="8"/>
      <c r="D10983" s="8"/>
      <c r="E10983" s="8"/>
      <c r="F10983" s="8"/>
      <c r="G10983" s="8"/>
      <c r="H10983" s="8"/>
      <c r="I10983" s="8"/>
    </row>
    <row r="10984" spans="1:9" ht="14.25" customHeight="1">
      <c r="A10984" s="7"/>
      <c r="B10984" s="8"/>
      <c r="C10984" s="8"/>
      <c r="D10984" s="8"/>
      <c r="E10984" s="8"/>
      <c r="F10984" s="8"/>
      <c r="G10984" s="8"/>
      <c r="H10984" s="8"/>
      <c r="I10984" s="8"/>
    </row>
    <row r="10985" spans="1:9" ht="14.25" customHeight="1">
      <c r="A10985" s="7"/>
      <c r="B10985" s="8"/>
      <c r="C10985" s="8"/>
      <c r="D10985" s="8"/>
      <c r="E10985" s="8"/>
      <c r="F10985" s="8"/>
      <c r="G10985" s="8"/>
      <c r="H10985" s="8"/>
      <c r="I10985" s="8"/>
    </row>
    <row r="10986" spans="1:9" ht="14.25" customHeight="1">
      <c r="A10986" s="7"/>
      <c r="B10986" s="8"/>
      <c r="C10986" s="8"/>
      <c r="D10986" s="8"/>
      <c r="E10986" s="8"/>
      <c r="F10986" s="8"/>
      <c r="G10986" s="8"/>
      <c r="H10986" s="8"/>
      <c r="I10986" s="8"/>
    </row>
    <row r="10987" spans="1:9" ht="14.25" customHeight="1">
      <c r="A10987" s="7"/>
      <c r="B10987" s="8"/>
      <c r="C10987" s="8"/>
      <c r="D10987" s="8"/>
      <c r="E10987" s="8"/>
      <c r="F10987" s="8"/>
      <c r="G10987" s="8"/>
      <c r="H10987" s="8"/>
      <c r="I10987" s="8"/>
    </row>
    <row r="10988" spans="1:9" ht="14.25" customHeight="1">
      <c r="A10988" s="7"/>
      <c r="B10988" s="8"/>
      <c r="C10988" s="8"/>
      <c r="D10988" s="8"/>
      <c r="E10988" s="8"/>
      <c r="F10988" s="8"/>
      <c r="G10988" s="8"/>
      <c r="H10988" s="8"/>
      <c r="I10988" s="8"/>
    </row>
    <row r="10989" spans="1:9" ht="14.25" customHeight="1">
      <c r="A10989" s="7"/>
      <c r="B10989" s="8"/>
      <c r="C10989" s="8"/>
      <c r="D10989" s="8"/>
      <c r="E10989" s="8"/>
      <c r="F10989" s="8"/>
      <c r="G10989" s="8"/>
      <c r="H10989" s="8"/>
      <c r="I10989" s="8"/>
    </row>
    <row r="10990" spans="1:9" ht="14.25" customHeight="1">
      <c r="A10990" s="7"/>
      <c r="B10990" s="8"/>
      <c r="C10990" s="8"/>
      <c r="D10990" s="8"/>
      <c r="E10990" s="8"/>
      <c r="F10990" s="8"/>
      <c r="G10990" s="8"/>
      <c r="H10990" s="8"/>
      <c r="I10990" s="8"/>
    </row>
    <row r="10991" spans="1:9" ht="14.25" customHeight="1">
      <c r="A10991" s="7"/>
      <c r="B10991" s="8"/>
      <c r="C10991" s="8"/>
      <c r="D10991" s="8"/>
      <c r="E10991" s="8"/>
      <c r="F10991" s="8"/>
      <c r="G10991" s="8"/>
      <c r="H10991" s="8"/>
      <c r="I10991" s="8"/>
    </row>
    <row r="10992" spans="1:9" ht="14.25" customHeight="1">
      <c r="A10992" s="7"/>
      <c r="B10992" s="8"/>
      <c r="C10992" s="8"/>
      <c r="D10992" s="8"/>
      <c r="E10992" s="8"/>
      <c r="F10992" s="8"/>
      <c r="G10992" s="8"/>
      <c r="H10992" s="8"/>
      <c r="I10992" s="8"/>
    </row>
    <row r="10993" spans="1:9" ht="14.25" customHeight="1">
      <c r="A10993" s="7"/>
      <c r="B10993" s="8"/>
      <c r="C10993" s="8"/>
      <c r="D10993" s="8"/>
      <c r="E10993" s="8"/>
      <c r="F10993" s="8"/>
      <c r="G10993" s="8"/>
      <c r="H10993" s="8"/>
      <c r="I10993" s="8"/>
    </row>
    <row r="10994" spans="1:9" ht="14.25" customHeight="1">
      <c r="A10994" s="7"/>
      <c r="B10994" s="8"/>
      <c r="C10994" s="8"/>
      <c r="D10994" s="8"/>
      <c r="E10994" s="8"/>
      <c r="F10994" s="8"/>
      <c r="G10994" s="8"/>
      <c r="H10994" s="8"/>
      <c r="I10994" s="8"/>
    </row>
    <row r="10995" spans="1:9" ht="14.25" customHeight="1">
      <c r="A10995" s="7"/>
      <c r="B10995" s="8"/>
      <c r="C10995" s="8"/>
      <c r="D10995" s="8"/>
      <c r="E10995" s="8"/>
      <c r="F10995" s="8"/>
      <c r="G10995" s="8"/>
      <c r="H10995" s="8"/>
      <c r="I10995" s="8"/>
    </row>
    <row r="10996" spans="1:9" ht="14.25" customHeight="1">
      <c r="A10996" s="7"/>
      <c r="B10996" s="8"/>
      <c r="C10996" s="8"/>
      <c r="D10996" s="8"/>
      <c r="E10996" s="8"/>
      <c r="F10996" s="8"/>
      <c r="G10996" s="8"/>
      <c r="H10996" s="8"/>
      <c r="I10996" s="8"/>
    </row>
    <row r="10997" spans="1:9" ht="14.25" customHeight="1">
      <c r="A10997" s="7"/>
      <c r="B10997" s="8"/>
      <c r="C10997" s="8"/>
      <c r="D10997" s="8"/>
      <c r="E10997" s="8"/>
      <c r="F10997" s="8"/>
      <c r="G10997" s="8"/>
      <c r="H10997" s="8"/>
      <c r="I10997" s="8"/>
    </row>
    <row r="10998" spans="1:9" ht="14.25" customHeight="1">
      <c r="A10998" s="7"/>
      <c r="B10998" s="8"/>
      <c r="C10998" s="8"/>
      <c r="D10998" s="8"/>
      <c r="E10998" s="8"/>
      <c r="F10998" s="8"/>
      <c r="G10998" s="8"/>
      <c r="H10998" s="8"/>
      <c r="I10998" s="8"/>
    </row>
    <row r="10999" spans="1:9" ht="14.25" customHeight="1">
      <c r="A10999" s="7"/>
      <c r="B10999" s="8"/>
      <c r="C10999" s="8"/>
      <c r="D10999" s="8"/>
      <c r="E10999" s="8"/>
      <c r="F10999" s="8"/>
      <c r="G10999" s="8"/>
      <c r="H10999" s="8"/>
      <c r="I10999" s="8"/>
    </row>
    <row r="11000" spans="1:9" ht="14.25" customHeight="1">
      <c r="A11000" s="7"/>
      <c r="B11000" s="8"/>
      <c r="C11000" s="8"/>
      <c r="D11000" s="8"/>
      <c r="E11000" s="8"/>
      <c r="F11000" s="8"/>
      <c r="G11000" s="8"/>
      <c r="H11000" s="8"/>
      <c r="I11000" s="8"/>
    </row>
    <row r="11001" spans="1:9" ht="14.25" customHeight="1">
      <c r="A11001" s="7"/>
      <c r="B11001" s="8"/>
      <c r="C11001" s="8"/>
      <c r="D11001" s="8"/>
      <c r="E11001" s="8"/>
      <c r="F11001" s="8"/>
      <c r="G11001" s="8"/>
      <c r="H11001" s="8"/>
      <c r="I11001" s="8"/>
    </row>
    <row r="11002" spans="1:9" ht="14.25" customHeight="1">
      <c r="A11002" s="7"/>
      <c r="B11002" s="8"/>
      <c r="C11002" s="8"/>
      <c r="D11002" s="8"/>
      <c r="E11002" s="8"/>
      <c r="F11002" s="8"/>
      <c r="G11002" s="8"/>
      <c r="H11002" s="8"/>
      <c r="I11002" s="8"/>
    </row>
    <row r="11003" spans="1:9" ht="14.25" customHeight="1">
      <c r="A11003" s="7"/>
      <c r="B11003" s="8"/>
      <c r="C11003" s="8"/>
      <c r="D11003" s="8"/>
      <c r="E11003" s="8"/>
      <c r="F11003" s="8"/>
      <c r="G11003" s="8"/>
      <c r="H11003" s="8"/>
      <c r="I11003" s="8"/>
    </row>
    <row r="11004" spans="1:9" ht="14.25" customHeight="1">
      <c r="A11004" s="7"/>
      <c r="B11004" s="8"/>
      <c r="C11004" s="8"/>
      <c r="D11004" s="8"/>
      <c r="E11004" s="8"/>
      <c r="F11004" s="8"/>
      <c r="G11004" s="8"/>
      <c r="H11004" s="8"/>
      <c r="I11004" s="8"/>
    </row>
    <row r="11005" spans="1:9" ht="14.25" customHeight="1">
      <c r="A11005" s="7"/>
      <c r="B11005" s="8"/>
      <c r="C11005" s="8"/>
      <c r="D11005" s="8"/>
      <c r="E11005" s="8"/>
      <c r="F11005" s="8"/>
      <c r="G11005" s="8"/>
      <c r="H11005" s="8"/>
      <c r="I11005" s="8"/>
    </row>
    <row r="11006" spans="1:9" ht="14.25" customHeight="1">
      <c r="A11006" s="7"/>
      <c r="B11006" s="8"/>
      <c r="C11006" s="8"/>
      <c r="D11006" s="8"/>
      <c r="E11006" s="8"/>
      <c r="F11006" s="8"/>
      <c r="G11006" s="8"/>
      <c r="H11006" s="8"/>
      <c r="I11006" s="8"/>
    </row>
    <row r="11007" spans="1:9" ht="14.25" customHeight="1">
      <c r="A11007" s="7"/>
      <c r="B11007" s="8"/>
      <c r="C11007" s="8"/>
      <c r="D11007" s="8"/>
      <c r="E11007" s="8"/>
      <c r="F11007" s="8"/>
      <c r="G11007" s="8"/>
      <c r="H11007" s="8"/>
      <c r="I11007" s="8"/>
    </row>
    <row r="11008" spans="1:9" ht="14.25" customHeight="1">
      <c r="A11008" s="7"/>
      <c r="B11008" s="8"/>
      <c r="C11008" s="8"/>
      <c r="D11008" s="8"/>
      <c r="E11008" s="8"/>
      <c r="F11008" s="8"/>
      <c r="G11008" s="8"/>
      <c r="H11008" s="8"/>
      <c r="I11008" s="8"/>
    </row>
    <row r="11009" spans="1:9" ht="14.25" customHeight="1">
      <c r="A11009" s="7"/>
      <c r="B11009" s="8"/>
      <c r="C11009" s="8"/>
      <c r="D11009" s="8"/>
      <c r="E11009" s="8"/>
      <c r="F11009" s="8"/>
      <c r="G11009" s="8"/>
      <c r="H11009" s="8"/>
      <c r="I11009" s="8"/>
    </row>
    <row r="11010" spans="1:9" ht="14.25" customHeight="1">
      <c r="A11010" s="7"/>
      <c r="B11010" s="8"/>
      <c r="C11010" s="8"/>
      <c r="D11010" s="8"/>
      <c r="E11010" s="8"/>
      <c r="F11010" s="8"/>
      <c r="G11010" s="8"/>
      <c r="H11010" s="8"/>
      <c r="I11010" s="8"/>
    </row>
    <row r="11011" spans="1:9" ht="14.25" customHeight="1">
      <c r="A11011" s="7"/>
      <c r="B11011" s="8"/>
      <c r="C11011" s="8"/>
      <c r="D11011" s="8"/>
      <c r="E11011" s="8"/>
      <c r="F11011" s="8"/>
      <c r="G11011" s="8"/>
      <c r="H11011" s="8"/>
      <c r="I11011" s="8"/>
    </row>
    <row r="11012" spans="1:9" ht="14.25" customHeight="1">
      <c r="A11012" s="7"/>
      <c r="B11012" s="8"/>
      <c r="C11012" s="8"/>
      <c r="D11012" s="8"/>
      <c r="E11012" s="8"/>
      <c r="F11012" s="8"/>
      <c r="G11012" s="8"/>
      <c r="H11012" s="8"/>
      <c r="I11012" s="8"/>
    </row>
    <row r="11013" spans="1:9" ht="14.25" customHeight="1">
      <c r="A11013" s="7"/>
      <c r="B11013" s="8"/>
      <c r="C11013" s="8"/>
      <c r="D11013" s="8"/>
      <c r="E11013" s="8"/>
      <c r="F11013" s="8"/>
      <c r="G11013" s="8"/>
      <c r="H11013" s="8"/>
      <c r="I11013" s="8"/>
    </row>
    <row r="11014" spans="1:9" ht="14.25" customHeight="1">
      <c r="A11014" s="7"/>
      <c r="B11014" s="8"/>
      <c r="C11014" s="8"/>
      <c r="D11014" s="8"/>
      <c r="E11014" s="8"/>
      <c r="F11014" s="8"/>
      <c r="G11014" s="8"/>
      <c r="H11014" s="8"/>
      <c r="I11014" s="8"/>
    </row>
    <row r="11015" spans="1:9" ht="14.25" customHeight="1">
      <c r="A11015" s="7"/>
      <c r="B11015" s="8"/>
      <c r="C11015" s="8"/>
      <c r="D11015" s="8"/>
      <c r="E11015" s="8"/>
      <c r="F11015" s="8"/>
      <c r="G11015" s="8"/>
      <c r="H11015" s="8"/>
      <c r="I11015" s="8"/>
    </row>
    <row r="11016" spans="1:9" ht="14.25" customHeight="1">
      <c r="A11016" s="7"/>
      <c r="B11016" s="8"/>
      <c r="C11016" s="8"/>
      <c r="D11016" s="8"/>
      <c r="E11016" s="8"/>
      <c r="F11016" s="8"/>
      <c r="G11016" s="8"/>
      <c r="H11016" s="8"/>
      <c r="I11016" s="8"/>
    </row>
    <row r="11017" spans="1:9" ht="14.25" customHeight="1">
      <c r="A11017" s="7"/>
      <c r="B11017" s="8"/>
      <c r="C11017" s="8"/>
      <c r="D11017" s="8"/>
      <c r="E11017" s="8"/>
      <c r="F11017" s="8"/>
      <c r="G11017" s="8"/>
      <c r="H11017" s="8"/>
      <c r="I11017" s="8"/>
    </row>
    <row r="11018" spans="1:9" ht="14.25" customHeight="1">
      <c r="A11018" s="7"/>
      <c r="B11018" s="8"/>
      <c r="C11018" s="8"/>
      <c r="D11018" s="8"/>
      <c r="E11018" s="8"/>
      <c r="F11018" s="8"/>
      <c r="G11018" s="8"/>
      <c r="H11018" s="8"/>
      <c r="I11018" s="8"/>
    </row>
    <row r="11019" spans="1:9" ht="14.25" customHeight="1">
      <c r="A11019" s="7"/>
      <c r="B11019" s="8"/>
      <c r="C11019" s="8"/>
      <c r="D11019" s="8"/>
      <c r="E11019" s="8"/>
      <c r="F11019" s="8"/>
      <c r="G11019" s="8"/>
      <c r="H11019" s="8"/>
      <c r="I11019" s="8"/>
    </row>
    <row r="11020" spans="1:9" ht="14.25" customHeight="1">
      <c r="A11020" s="7"/>
      <c r="B11020" s="8"/>
      <c r="C11020" s="8"/>
      <c r="D11020" s="8"/>
      <c r="E11020" s="8"/>
      <c r="F11020" s="8"/>
      <c r="G11020" s="8"/>
      <c r="H11020" s="8"/>
      <c r="I11020" s="8"/>
    </row>
    <row r="11021" spans="1:9" ht="14.25" customHeight="1">
      <c r="A11021" s="7"/>
      <c r="B11021" s="8"/>
      <c r="C11021" s="8"/>
      <c r="D11021" s="8"/>
      <c r="E11021" s="8"/>
      <c r="F11021" s="8"/>
      <c r="G11021" s="8"/>
      <c r="H11021" s="8"/>
      <c r="I11021" s="8"/>
    </row>
    <row r="11022" spans="1:9" ht="14.25" customHeight="1">
      <c r="A11022" s="7"/>
      <c r="B11022" s="8"/>
      <c r="C11022" s="8"/>
      <c r="D11022" s="8"/>
      <c r="E11022" s="8"/>
      <c r="F11022" s="8"/>
      <c r="G11022" s="8"/>
      <c r="H11022" s="8"/>
      <c r="I11022" s="8"/>
    </row>
    <row r="11023" spans="1:9" ht="14.25" customHeight="1">
      <c r="A11023" s="7"/>
      <c r="B11023" s="8"/>
      <c r="C11023" s="8"/>
      <c r="D11023" s="8"/>
      <c r="E11023" s="8"/>
      <c r="F11023" s="8"/>
      <c r="G11023" s="8"/>
      <c r="H11023" s="8"/>
      <c r="I11023" s="8"/>
    </row>
    <row r="11024" spans="1:9" ht="14.25" customHeight="1">
      <c r="A11024" s="7"/>
      <c r="B11024" s="8"/>
      <c r="C11024" s="8"/>
      <c r="D11024" s="8"/>
      <c r="E11024" s="8"/>
      <c r="F11024" s="8"/>
      <c r="G11024" s="8"/>
      <c r="H11024" s="8"/>
      <c r="I11024" s="8"/>
    </row>
    <row r="11025" spans="1:9" ht="14.25" customHeight="1">
      <c r="A11025" s="7"/>
      <c r="B11025" s="8"/>
      <c r="C11025" s="8"/>
      <c r="D11025" s="8"/>
      <c r="E11025" s="8"/>
      <c r="F11025" s="8"/>
      <c r="G11025" s="8"/>
      <c r="H11025" s="8"/>
      <c r="I11025" s="8"/>
    </row>
    <row r="11026" spans="1:9" ht="14.25" customHeight="1">
      <c r="A11026" s="7"/>
      <c r="B11026" s="8"/>
      <c r="C11026" s="8"/>
      <c r="D11026" s="8"/>
      <c r="E11026" s="8"/>
      <c r="F11026" s="8"/>
      <c r="G11026" s="8"/>
      <c r="H11026" s="8"/>
      <c r="I11026" s="8"/>
    </row>
    <row r="11027" spans="1:9" ht="14.25" customHeight="1">
      <c r="A11027" s="7"/>
      <c r="B11027" s="8"/>
      <c r="C11027" s="8"/>
      <c r="D11027" s="8"/>
      <c r="E11027" s="8"/>
      <c r="F11027" s="8"/>
      <c r="G11027" s="8"/>
      <c r="H11027" s="8"/>
      <c r="I11027" s="8"/>
    </row>
    <row r="11028" spans="1:9" ht="14.25" customHeight="1">
      <c r="A11028" s="7"/>
      <c r="B11028" s="8"/>
      <c r="C11028" s="8"/>
      <c r="D11028" s="8"/>
      <c r="E11028" s="8"/>
      <c r="F11028" s="8"/>
      <c r="G11028" s="8"/>
      <c r="H11028" s="8"/>
      <c r="I11028" s="8"/>
    </row>
    <row r="11029" spans="1:9" ht="14.25" customHeight="1">
      <c r="A11029" s="7"/>
      <c r="B11029" s="8"/>
      <c r="C11029" s="8"/>
      <c r="D11029" s="8"/>
      <c r="E11029" s="8"/>
      <c r="F11029" s="8"/>
      <c r="G11029" s="8"/>
      <c r="H11029" s="8"/>
      <c r="I11029" s="8"/>
    </row>
    <row r="11030" spans="1:9" ht="14.25" customHeight="1">
      <c r="A11030" s="7"/>
      <c r="B11030" s="8"/>
      <c r="C11030" s="8"/>
      <c r="D11030" s="8"/>
      <c r="E11030" s="8"/>
      <c r="F11030" s="8"/>
      <c r="G11030" s="8"/>
      <c r="H11030" s="8"/>
      <c r="I11030" s="8"/>
    </row>
    <row r="11031" spans="1:9" ht="14.25" customHeight="1">
      <c r="A11031" s="7"/>
      <c r="B11031" s="8"/>
      <c r="C11031" s="8"/>
      <c r="D11031" s="8"/>
      <c r="E11031" s="8"/>
      <c r="F11031" s="8"/>
      <c r="G11031" s="8"/>
      <c r="H11031" s="8"/>
      <c r="I11031" s="8"/>
    </row>
    <row r="11032" spans="1:9" ht="14.25" customHeight="1">
      <c r="A11032" s="7"/>
      <c r="B11032" s="8"/>
      <c r="C11032" s="8"/>
      <c r="D11032" s="8"/>
      <c r="E11032" s="8"/>
      <c r="F11032" s="8"/>
      <c r="G11032" s="8"/>
      <c r="H11032" s="8"/>
      <c r="I11032" s="8"/>
    </row>
    <row r="11033" spans="1:9" ht="14.25" customHeight="1">
      <c r="A11033" s="7"/>
      <c r="B11033" s="8"/>
      <c r="C11033" s="8"/>
      <c r="D11033" s="8"/>
      <c r="E11033" s="8"/>
      <c r="F11033" s="8"/>
      <c r="G11033" s="8"/>
      <c r="H11033" s="8"/>
      <c r="I11033" s="8"/>
    </row>
    <row r="11034" spans="1:9" ht="14.25" customHeight="1">
      <c r="A11034" s="7"/>
      <c r="B11034" s="8"/>
      <c r="C11034" s="8"/>
      <c r="D11034" s="8"/>
      <c r="E11034" s="8"/>
      <c r="F11034" s="8"/>
      <c r="G11034" s="8"/>
      <c r="H11034" s="8"/>
      <c r="I11034" s="8"/>
    </row>
    <row r="11035" spans="1:9" ht="14.25" customHeight="1">
      <c r="A11035" s="7"/>
      <c r="B11035" s="8"/>
      <c r="C11035" s="8"/>
      <c r="D11035" s="8"/>
      <c r="E11035" s="8"/>
      <c r="F11035" s="8"/>
      <c r="G11035" s="8"/>
      <c r="H11035" s="8"/>
      <c r="I11035" s="8"/>
    </row>
    <row r="11036" spans="1:9" ht="14.25" customHeight="1">
      <c r="A11036" s="7"/>
      <c r="B11036" s="8"/>
      <c r="C11036" s="8"/>
      <c r="D11036" s="8"/>
      <c r="E11036" s="8"/>
      <c r="F11036" s="8"/>
      <c r="G11036" s="8"/>
      <c r="H11036" s="8"/>
      <c r="I11036" s="8"/>
    </row>
    <row r="11037" spans="1:9" ht="14.25" customHeight="1">
      <c r="A11037" s="7"/>
      <c r="B11037" s="8"/>
      <c r="C11037" s="8"/>
      <c r="D11037" s="8"/>
      <c r="E11037" s="8"/>
      <c r="F11037" s="8"/>
      <c r="G11037" s="8"/>
      <c r="H11037" s="8"/>
      <c r="I11037" s="8"/>
    </row>
    <row r="11038" spans="1:9" ht="14.25" customHeight="1">
      <c r="A11038" s="7"/>
      <c r="B11038" s="8"/>
      <c r="C11038" s="8"/>
      <c r="D11038" s="8"/>
      <c r="E11038" s="8"/>
      <c r="F11038" s="8"/>
      <c r="G11038" s="8"/>
      <c r="H11038" s="8"/>
      <c r="I11038" s="8"/>
    </row>
    <row r="11039" spans="1:9" ht="14.25" customHeight="1">
      <c r="A11039" s="7"/>
      <c r="B11039" s="8"/>
      <c r="C11039" s="8"/>
      <c r="D11039" s="8"/>
      <c r="E11039" s="8"/>
      <c r="F11039" s="8"/>
      <c r="G11039" s="8"/>
      <c r="H11039" s="8"/>
      <c r="I11039" s="8"/>
    </row>
    <row r="11040" spans="1:9" ht="14.25" customHeight="1">
      <c r="A11040" s="7"/>
      <c r="B11040" s="8"/>
      <c r="C11040" s="8"/>
      <c r="D11040" s="8"/>
      <c r="E11040" s="8"/>
      <c r="F11040" s="8"/>
      <c r="G11040" s="8"/>
      <c r="H11040" s="8"/>
      <c r="I11040" s="8"/>
    </row>
    <row r="11041" spans="1:9" ht="14.25" customHeight="1">
      <c r="A11041" s="7"/>
      <c r="B11041" s="8"/>
      <c r="C11041" s="8"/>
      <c r="D11041" s="8"/>
      <c r="E11041" s="8"/>
      <c r="F11041" s="8"/>
      <c r="G11041" s="8"/>
      <c r="H11041" s="8"/>
      <c r="I11041" s="8"/>
    </row>
    <row r="11042" spans="1:9" ht="14.25" customHeight="1">
      <c r="A11042" s="7"/>
      <c r="B11042" s="8"/>
      <c r="C11042" s="8"/>
      <c r="D11042" s="8"/>
      <c r="E11042" s="8"/>
      <c r="F11042" s="8"/>
      <c r="G11042" s="8"/>
      <c r="H11042" s="8"/>
      <c r="I11042" s="8"/>
    </row>
    <row r="11043" spans="1:9" ht="14.25" customHeight="1">
      <c r="A11043" s="7"/>
      <c r="B11043" s="8"/>
      <c r="C11043" s="8"/>
      <c r="D11043" s="8"/>
      <c r="E11043" s="8"/>
      <c r="F11043" s="8"/>
      <c r="G11043" s="8"/>
      <c r="H11043" s="8"/>
      <c r="I11043" s="8"/>
    </row>
    <row r="11044" spans="1:9" ht="14.25" customHeight="1">
      <c r="A11044" s="7"/>
      <c r="B11044" s="8"/>
      <c r="C11044" s="8"/>
      <c r="D11044" s="8"/>
      <c r="E11044" s="8"/>
      <c r="F11044" s="8"/>
      <c r="G11044" s="8"/>
      <c r="H11044" s="8"/>
      <c r="I11044" s="8"/>
    </row>
    <row r="11045" spans="1:9" ht="14.25" customHeight="1">
      <c r="A11045" s="7"/>
      <c r="B11045" s="8"/>
      <c r="C11045" s="8"/>
      <c r="D11045" s="8"/>
      <c r="E11045" s="8"/>
      <c r="F11045" s="8"/>
      <c r="G11045" s="8"/>
      <c r="H11045" s="8"/>
      <c r="I11045" s="8"/>
    </row>
    <row r="11046" spans="1:9" ht="14.25" customHeight="1">
      <c r="A11046" s="7"/>
      <c r="B11046" s="8"/>
      <c r="C11046" s="8"/>
      <c r="D11046" s="8"/>
      <c r="E11046" s="8"/>
      <c r="F11046" s="8"/>
      <c r="G11046" s="8"/>
      <c r="H11046" s="8"/>
      <c r="I11046" s="8"/>
    </row>
    <row r="11047" spans="1:9" ht="14.25" customHeight="1">
      <c r="A11047" s="7"/>
      <c r="B11047" s="8"/>
      <c r="C11047" s="8"/>
      <c r="D11047" s="8"/>
      <c r="E11047" s="8"/>
      <c r="F11047" s="8"/>
      <c r="G11047" s="8"/>
      <c r="H11047" s="8"/>
      <c r="I11047" s="8"/>
    </row>
    <row r="11048" spans="1:9" ht="14.25" customHeight="1">
      <c r="A11048" s="7"/>
      <c r="B11048" s="8"/>
      <c r="C11048" s="8"/>
      <c r="D11048" s="8"/>
      <c r="E11048" s="8"/>
      <c r="F11048" s="8"/>
      <c r="G11048" s="8"/>
      <c r="H11048" s="8"/>
      <c r="I11048" s="8"/>
    </row>
    <row r="11049" spans="1:9" ht="14.25" customHeight="1">
      <c r="A11049" s="7"/>
      <c r="B11049" s="8"/>
      <c r="C11049" s="8"/>
      <c r="D11049" s="8"/>
      <c r="E11049" s="8"/>
      <c r="F11049" s="8"/>
      <c r="G11049" s="8"/>
      <c r="H11049" s="8"/>
      <c r="I11049" s="8"/>
    </row>
    <row r="11050" spans="1:9" ht="14.25" customHeight="1">
      <c r="A11050" s="7"/>
      <c r="B11050" s="8"/>
      <c r="C11050" s="8"/>
      <c r="D11050" s="8"/>
      <c r="E11050" s="8"/>
      <c r="F11050" s="8"/>
      <c r="G11050" s="8"/>
      <c r="H11050" s="8"/>
      <c r="I11050" s="8"/>
    </row>
    <row r="11051" spans="1:9" ht="14.25" customHeight="1">
      <c r="A11051" s="7"/>
      <c r="B11051" s="8"/>
      <c r="C11051" s="8"/>
      <c r="D11051" s="8"/>
      <c r="E11051" s="8"/>
      <c r="F11051" s="8"/>
      <c r="G11051" s="8"/>
      <c r="H11051" s="8"/>
      <c r="I11051" s="8"/>
    </row>
    <row r="11052" spans="1:9" ht="14.25" customHeight="1">
      <c r="A11052" s="7"/>
      <c r="B11052" s="8"/>
      <c r="C11052" s="8"/>
      <c r="D11052" s="8"/>
      <c r="E11052" s="8"/>
      <c r="F11052" s="8"/>
      <c r="G11052" s="8"/>
      <c r="H11052" s="8"/>
      <c r="I11052" s="8"/>
    </row>
    <row r="11053" spans="1:9" ht="14.25" customHeight="1">
      <c r="A11053" s="7"/>
      <c r="B11053" s="8"/>
      <c r="C11053" s="8"/>
      <c r="D11053" s="8"/>
      <c r="E11053" s="8"/>
      <c r="F11053" s="8"/>
      <c r="G11053" s="8"/>
      <c r="H11053" s="8"/>
      <c r="I11053" s="8"/>
    </row>
    <row r="11054" spans="1:9" ht="14.25" customHeight="1">
      <c r="A11054" s="7"/>
      <c r="B11054" s="8"/>
      <c r="C11054" s="8"/>
      <c r="D11054" s="8"/>
      <c r="E11054" s="8"/>
      <c r="F11054" s="8"/>
      <c r="G11054" s="8"/>
      <c r="H11054" s="8"/>
      <c r="I11054" s="8"/>
    </row>
    <row r="11055" spans="1:9" ht="14.25" customHeight="1">
      <c r="A11055" s="7"/>
      <c r="B11055" s="8"/>
      <c r="C11055" s="8"/>
      <c r="D11055" s="8"/>
      <c r="E11055" s="8"/>
      <c r="F11055" s="8"/>
      <c r="G11055" s="8"/>
      <c r="H11055" s="8"/>
      <c r="I11055" s="8"/>
    </row>
    <row r="11056" spans="1:9" ht="14.25" customHeight="1">
      <c r="A11056" s="7"/>
      <c r="B11056" s="8"/>
      <c r="C11056" s="8"/>
      <c r="D11056" s="8"/>
      <c r="E11056" s="8"/>
      <c r="F11056" s="8"/>
      <c r="G11056" s="8"/>
      <c r="H11056" s="8"/>
      <c r="I11056" s="8"/>
    </row>
    <row r="11057" spans="1:9" ht="14.25" customHeight="1">
      <c r="A11057" s="7"/>
      <c r="B11057" s="8"/>
      <c r="C11057" s="8"/>
      <c r="D11057" s="8"/>
      <c r="E11057" s="8"/>
      <c r="F11057" s="8"/>
      <c r="G11057" s="8"/>
      <c r="H11057" s="8"/>
      <c r="I11057" s="8"/>
    </row>
    <row r="11058" spans="1:9" ht="14.25" customHeight="1">
      <c r="A11058" s="7"/>
      <c r="B11058" s="8"/>
      <c r="C11058" s="8"/>
      <c r="D11058" s="8"/>
      <c r="E11058" s="8"/>
      <c r="F11058" s="8"/>
      <c r="G11058" s="8"/>
      <c r="H11058" s="8"/>
      <c r="I11058" s="8"/>
    </row>
    <row r="11059" spans="1:9" ht="14.25" customHeight="1">
      <c r="A11059" s="7"/>
      <c r="B11059" s="8"/>
      <c r="C11059" s="8"/>
      <c r="D11059" s="8"/>
      <c r="E11059" s="8"/>
      <c r="F11059" s="8"/>
      <c r="G11059" s="8"/>
      <c r="H11059" s="8"/>
      <c r="I11059" s="8"/>
    </row>
    <row r="11060" spans="1:9" ht="14.25" customHeight="1">
      <c r="A11060" s="7"/>
      <c r="B11060" s="8"/>
      <c r="C11060" s="8"/>
      <c r="D11060" s="8"/>
      <c r="E11060" s="8"/>
      <c r="F11060" s="8"/>
      <c r="G11060" s="8"/>
      <c r="H11060" s="8"/>
      <c r="I11060" s="8"/>
    </row>
    <row r="11061" spans="1:9" ht="14.25" customHeight="1">
      <c r="A11061" s="7"/>
      <c r="B11061" s="8"/>
      <c r="C11061" s="8"/>
      <c r="D11061" s="8"/>
      <c r="E11061" s="8"/>
      <c r="F11061" s="8"/>
      <c r="G11061" s="8"/>
      <c r="H11061" s="8"/>
      <c r="I11061" s="8"/>
    </row>
    <row r="11062" spans="1:9" ht="14.25" customHeight="1">
      <c r="A11062" s="7"/>
      <c r="B11062" s="8"/>
      <c r="C11062" s="8"/>
      <c r="D11062" s="8"/>
      <c r="E11062" s="8"/>
      <c r="F11062" s="8"/>
      <c r="G11062" s="8"/>
      <c r="H11062" s="8"/>
      <c r="I11062" s="8"/>
    </row>
    <row r="11063" spans="1:9" ht="14.25" customHeight="1">
      <c r="A11063" s="7"/>
      <c r="B11063" s="8"/>
      <c r="C11063" s="8"/>
      <c r="D11063" s="8"/>
      <c r="E11063" s="8"/>
      <c r="F11063" s="8"/>
      <c r="G11063" s="8"/>
      <c r="H11063" s="8"/>
      <c r="I11063" s="8"/>
    </row>
    <row r="11064" spans="1:9" ht="14.25" customHeight="1">
      <c r="A11064" s="7"/>
      <c r="B11064" s="8"/>
      <c r="C11064" s="8"/>
      <c r="D11064" s="8"/>
      <c r="E11064" s="8"/>
      <c r="F11064" s="8"/>
      <c r="G11064" s="8"/>
      <c r="H11064" s="8"/>
      <c r="I11064" s="8"/>
    </row>
    <row r="11065" spans="1:9" ht="14.25" customHeight="1">
      <c r="A11065" s="7"/>
      <c r="B11065" s="8"/>
      <c r="C11065" s="8"/>
      <c r="D11065" s="8"/>
      <c r="E11065" s="8"/>
      <c r="F11065" s="8"/>
      <c r="G11065" s="8"/>
      <c r="H11065" s="8"/>
      <c r="I11065" s="8"/>
    </row>
    <row r="11066" spans="1:9" ht="14.25" customHeight="1">
      <c r="A11066" s="7"/>
      <c r="B11066" s="8"/>
      <c r="C11066" s="8"/>
      <c r="D11066" s="8"/>
      <c r="E11066" s="8"/>
      <c r="F11066" s="8"/>
      <c r="G11066" s="8"/>
      <c r="H11066" s="8"/>
      <c r="I11066" s="8"/>
    </row>
    <row r="11067" spans="1:9" ht="14.25" customHeight="1">
      <c r="A11067" s="7"/>
      <c r="B11067" s="8"/>
      <c r="C11067" s="8"/>
      <c r="D11067" s="8"/>
      <c r="E11067" s="8"/>
      <c r="F11067" s="8"/>
      <c r="G11067" s="8"/>
      <c r="H11067" s="8"/>
      <c r="I11067" s="8"/>
    </row>
    <row r="11068" spans="1:9" ht="14.25" customHeight="1">
      <c r="A11068" s="7"/>
      <c r="B11068" s="8"/>
      <c r="C11068" s="8"/>
      <c r="D11068" s="8"/>
      <c r="E11068" s="8"/>
      <c r="F11068" s="8"/>
      <c r="G11068" s="8"/>
      <c r="H11068" s="8"/>
      <c r="I11068" s="8"/>
    </row>
    <row r="11069" spans="1:9" ht="14.25" customHeight="1">
      <c r="A11069" s="7"/>
      <c r="B11069" s="8"/>
      <c r="C11069" s="8"/>
      <c r="D11069" s="8"/>
      <c r="E11069" s="8"/>
      <c r="F11069" s="8"/>
      <c r="G11069" s="8"/>
      <c r="H11069" s="8"/>
      <c r="I11069" s="8"/>
    </row>
    <row r="11070" spans="1:9" ht="14.25" customHeight="1">
      <c r="A11070" s="7"/>
      <c r="B11070" s="8"/>
      <c r="C11070" s="8"/>
      <c r="D11070" s="8"/>
      <c r="E11070" s="8"/>
      <c r="F11070" s="8"/>
      <c r="G11070" s="8"/>
      <c r="H11070" s="8"/>
      <c r="I11070" s="8"/>
    </row>
    <row r="11071" spans="1:9" ht="14.25" customHeight="1">
      <c r="A11071" s="7"/>
      <c r="B11071" s="8"/>
      <c r="C11071" s="8"/>
      <c r="D11071" s="8"/>
      <c r="E11071" s="8"/>
      <c r="F11071" s="8"/>
      <c r="G11071" s="8"/>
      <c r="H11071" s="8"/>
      <c r="I11071" s="8"/>
    </row>
    <row r="11072" spans="1:9" ht="14.25" customHeight="1">
      <c r="A11072" s="7"/>
      <c r="B11072" s="8"/>
      <c r="C11072" s="8"/>
      <c r="D11072" s="8"/>
      <c r="E11072" s="8"/>
      <c r="F11072" s="8"/>
      <c r="G11072" s="8"/>
      <c r="H11072" s="8"/>
      <c r="I11072" s="8"/>
    </row>
    <row r="11073" spans="1:9" ht="14.25" customHeight="1">
      <c r="A11073" s="7"/>
      <c r="B11073" s="8"/>
      <c r="C11073" s="8"/>
      <c r="D11073" s="8"/>
      <c r="E11073" s="8"/>
      <c r="F11073" s="8"/>
      <c r="G11073" s="8"/>
      <c r="H11073" s="8"/>
      <c r="I11073" s="8"/>
    </row>
    <row r="11074" spans="1:9" ht="14.25" customHeight="1">
      <c r="A11074" s="7"/>
      <c r="B11074" s="8"/>
      <c r="C11074" s="8"/>
      <c r="D11074" s="8"/>
      <c r="E11074" s="8"/>
      <c r="F11074" s="8"/>
      <c r="G11074" s="8"/>
      <c r="H11074" s="8"/>
      <c r="I11074" s="8"/>
    </row>
    <row r="11075" spans="1:9" ht="14.25" customHeight="1">
      <c r="A11075" s="7"/>
      <c r="B11075" s="8"/>
      <c r="C11075" s="8"/>
      <c r="D11075" s="8"/>
      <c r="E11075" s="8"/>
      <c r="F11075" s="8"/>
      <c r="G11075" s="8"/>
      <c r="H11075" s="8"/>
      <c r="I11075" s="8"/>
    </row>
    <row r="11076" spans="1:9" ht="14.25" customHeight="1">
      <c r="A11076" s="7"/>
      <c r="B11076" s="8"/>
      <c r="C11076" s="8"/>
      <c r="D11076" s="8"/>
      <c r="E11076" s="8"/>
      <c r="F11076" s="8"/>
      <c r="G11076" s="8"/>
      <c r="H11076" s="8"/>
      <c r="I11076" s="8"/>
    </row>
    <row r="11077" spans="1:9" ht="14.25" customHeight="1">
      <c r="A11077" s="7"/>
      <c r="B11077" s="8"/>
      <c r="C11077" s="8"/>
      <c r="D11077" s="8"/>
      <c r="E11077" s="8"/>
      <c r="F11077" s="8"/>
      <c r="G11077" s="8"/>
      <c r="H11077" s="8"/>
      <c r="I11077" s="8"/>
    </row>
    <row r="11078" spans="1:9" ht="14.25" customHeight="1">
      <c r="A11078" s="7"/>
      <c r="B11078" s="8"/>
      <c r="C11078" s="8"/>
      <c r="D11078" s="8"/>
      <c r="E11078" s="8"/>
      <c r="F11078" s="8"/>
      <c r="G11078" s="8"/>
      <c r="H11078" s="8"/>
      <c r="I11078" s="8"/>
    </row>
    <row r="11079" spans="1:9" ht="14.25" customHeight="1">
      <c r="A11079" s="7"/>
      <c r="B11079" s="8"/>
      <c r="C11079" s="8"/>
      <c r="D11079" s="8"/>
      <c r="E11079" s="8"/>
      <c r="F11079" s="8"/>
      <c r="G11079" s="8"/>
      <c r="H11079" s="8"/>
      <c r="I11079" s="8"/>
    </row>
    <row r="11080" spans="1:9" ht="14.25" customHeight="1">
      <c r="A11080" s="7"/>
      <c r="B11080" s="8"/>
      <c r="C11080" s="8"/>
      <c r="D11080" s="8"/>
      <c r="E11080" s="8"/>
      <c r="F11080" s="8"/>
      <c r="G11080" s="8"/>
      <c r="H11080" s="8"/>
      <c r="I11080" s="8"/>
    </row>
    <row r="11081" spans="1:9" ht="14.25" customHeight="1">
      <c r="A11081" s="7"/>
      <c r="B11081" s="8"/>
      <c r="C11081" s="8"/>
      <c r="D11081" s="8"/>
      <c r="E11081" s="8"/>
      <c r="F11081" s="8"/>
      <c r="G11081" s="8"/>
      <c r="H11081" s="8"/>
      <c r="I11081" s="8"/>
    </row>
    <row r="11082" spans="1:9" ht="14.25" customHeight="1">
      <c r="A11082" s="7"/>
      <c r="B11082" s="8"/>
      <c r="C11082" s="8"/>
      <c r="D11082" s="8"/>
      <c r="E11082" s="8"/>
      <c r="F11082" s="8"/>
      <c r="G11082" s="8"/>
      <c r="H11082" s="8"/>
      <c r="I11082" s="8"/>
    </row>
    <row r="11083" spans="1:9" ht="14.25" customHeight="1">
      <c r="A11083" s="7"/>
      <c r="B11083" s="8"/>
      <c r="C11083" s="8"/>
      <c r="D11083" s="8"/>
      <c r="E11083" s="8"/>
      <c r="F11083" s="8"/>
      <c r="G11083" s="8"/>
      <c r="H11083" s="8"/>
      <c r="I11083" s="8"/>
    </row>
    <row r="11084" spans="1:9" ht="14.25" customHeight="1">
      <c r="A11084" s="7"/>
      <c r="B11084" s="8"/>
      <c r="C11084" s="8"/>
      <c r="D11084" s="8"/>
      <c r="E11084" s="8"/>
      <c r="F11084" s="8"/>
      <c r="G11084" s="8"/>
      <c r="H11084" s="8"/>
      <c r="I11084" s="8"/>
    </row>
    <row r="11085" spans="1:9" ht="14.25" customHeight="1">
      <c r="A11085" s="7"/>
      <c r="B11085" s="8"/>
      <c r="C11085" s="8"/>
      <c r="D11085" s="8"/>
      <c r="E11085" s="8"/>
      <c r="F11085" s="8"/>
      <c r="G11085" s="8"/>
      <c r="H11085" s="8"/>
      <c r="I11085" s="8"/>
    </row>
    <row r="11086" spans="1:9" ht="14.25" customHeight="1">
      <c r="A11086" s="7"/>
      <c r="B11086" s="8"/>
      <c r="C11086" s="8"/>
      <c r="D11086" s="8"/>
      <c r="E11086" s="8"/>
      <c r="F11086" s="8"/>
      <c r="G11086" s="8"/>
      <c r="H11086" s="8"/>
      <c r="I11086" s="8"/>
    </row>
    <row r="11087" spans="1:9" ht="14.25" customHeight="1">
      <c r="A11087" s="7"/>
      <c r="B11087" s="8"/>
      <c r="C11087" s="8"/>
      <c r="D11087" s="8"/>
      <c r="E11087" s="8"/>
      <c r="F11087" s="8"/>
      <c r="G11087" s="8"/>
      <c r="H11087" s="8"/>
      <c r="I11087" s="8"/>
    </row>
    <row r="11088" spans="1:9" ht="14.25" customHeight="1">
      <c r="A11088" s="7"/>
      <c r="B11088" s="8"/>
      <c r="C11088" s="8"/>
      <c r="D11088" s="8"/>
      <c r="E11088" s="8"/>
      <c r="F11088" s="8"/>
      <c r="G11088" s="8"/>
      <c r="H11088" s="8"/>
      <c r="I11088" s="8"/>
    </row>
    <row r="11089" spans="1:9" ht="14.25" customHeight="1">
      <c r="A11089" s="7"/>
      <c r="B11089" s="8"/>
      <c r="C11089" s="8"/>
      <c r="D11089" s="8"/>
      <c r="E11089" s="8"/>
      <c r="F11089" s="8"/>
      <c r="G11089" s="8"/>
      <c r="H11089" s="8"/>
      <c r="I11089" s="8"/>
    </row>
    <row r="11090" spans="1:9" ht="14.25" customHeight="1">
      <c r="A11090" s="7"/>
      <c r="B11090" s="8"/>
      <c r="C11090" s="8"/>
      <c r="D11090" s="8"/>
      <c r="E11090" s="8"/>
      <c r="F11090" s="8"/>
      <c r="G11090" s="8"/>
      <c r="H11090" s="8"/>
      <c r="I11090" s="8"/>
    </row>
    <row r="11091" spans="1:9" ht="14.25" customHeight="1">
      <c r="A11091" s="7"/>
      <c r="B11091" s="8"/>
      <c r="C11091" s="8"/>
      <c r="D11091" s="8"/>
      <c r="E11091" s="8"/>
      <c r="F11091" s="8"/>
      <c r="G11091" s="8"/>
      <c r="H11091" s="8"/>
      <c r="I11091" s="8"/>
    </row>
    <row r="11092" spans="1:9" ht="14.25" customHeight="1">
      <c r="A11092" s="7"/>
      <c r="B11092" s="8"/>
      <c r="C11092" s="8"/>
      <c r="D11092" s="8"/>
      <c r="E11092" s="8"/>
      <c r="F11092" s="8"/>
      <c r="G11092" s="8"/>
      <c r="H11092" s="8"/>
      <c r="I11092" s="8"/>
    </row>
    <row r="11093" spans="1:9" ht="14.25" customHeight="1">
      <c r="A11093" s="7"/>
      <c r="B11093" s="8"/>
      <c r="C11093" s="8"/>
      <c r="D11093" s="8"/>
      <c r="E11093" s="8"/>
      <c r="F11093" s="8"/>
      <c r="G11093" s="8"/>
      <c r="H11093" s="8"/>
      <c r="I11093" s="8"/>
    </row>
    <row r="11094" spans="1:9" ht="14.25" customHeight="1">
      <c r="A11094" s="7"/>
      <c r="B11094" s="8"/>
      <c r="C11094" s="8"/>
      <c r="D11094" s="8"/>
      <c r="E11094" s="8"/>
      <c r="F11094" s="8"/>
      <c r="G11094" s="8"/>
      <c r="H11094" s="8"/>
      <c r="I11094" s="8"/>
    </row>
    <row r="11095" spans="1:9" ht="14.25" customHeight="1">
      <c r="A11095" s="7"/>
      <c r="B11095" s="8"/>
      <c r="C11095" s="8"/>
      <c r="D11095" s="8"/>
      <c r="E11095" s="8"/>
      <c r="F11095" s="8"/>
      <c r="G11095" s="8"/>
      <c r="H11095" s="8"/>
      <c r="I11095" s="8"/>
    </row>
    <row r="11096" spans="1:9" ht="14.25" customHeight="1">
      <c r="A11096" s="7"/>
      <c r="B11096" s="8"/>
      <c r="C11096" s="8"/>
      <c r="D11096" s="8"/>
      <c r="E11096" s="8"/>
      <c r="F11096" s="8"/>
      <c r="G11096" s="8"/>
      <c r="H11096" s="8"/>
      <c r="I11096" s="8"/>
    </row>
    <row r="11097" spans="1:9" ht="14.25" customHeight="1">
      <c r="A11097" s="7"/>
      <c r="B11097" s="8"/>
      <c r="C11097" s="8"/>
      <c r="D11097" s="8"/>
      <c r="E11097" s="8"/>
      <c r="F11097" s="8"/>
      <c r="G11097" s="8"/>
      <c r="H11097" s="8"/>
      <c r="I11097" s="8"/>
    </row>
    <row r="11098" spans="1:9" ht="14.25" customHeight="1">
      <c r="A11098" s="7"/>
      <c r="B11098" s="8"/>
      <c r="C11098" s="8"/>
      <c r="D11098" s="8"/>
      <c r="E11098" s="8"/>
      <c r="F11098" s="8"/>
      <c r="G11098" s="8"/>
      <c r="H11098" s="8"/>
      <c r="I11098" s="8"/>
    </row>
    <row r="11099" spans="1:9" ht="14.25" customHeight="1">
      <c r="A11099" s="7"/>
      <c r="B11099" s="8"/>
      <c r="C11099" s="8"/>
      <c r="D11099" s="8"/>
      <c r="E11099" s="8"/>
      <c r="F11099" s="8"/>
      <c r="G11099" s="8"/>
      <c r="H11099" s="8"/>
      <c r="I11099" s="8"/>
    </row>
    <row r="11100" spans="1:9" ht="14.25" customHeight="1">
      <c r="A11100" s="7"/>
      <c r="B11100" s="8"/>
      <c r="C11100" s="8"/>
      <c r="D11100" s="8"/>
      <c r="E11100" s="8"/>
      <c r="F11100" s="8"/>
      <c r="G11100" s="8"/>
      <c r="H11100" s="8"/>
      <c r="I11100" s="8"/>
    </row>
    <row r="11101" spans="1:9" ht="14.25" customHeight="1">
      <c r="A11101" s="7"/>
      <c r="B11101" s="8"/>
      <c r="C11101" s="8"/>
      <c r="D11101" s="8"/>
      <c r="E11101" s="8"/>
      <c r="F11101" s="8"/>
      <c r="G11101" s="8"/>
      <c r="H11101" s="8"/>
      <c r="I11101" s="8"/>
    </row>
    <row r="11102" spans="1:9" ht="14.25" customHeight="1">
      <c r="A11102" s="7"/>
      <c r="B11102" s="8"/>
      <c r="C11102" s="8"/>
      <c r="D11102" s="8"/>
      <c r="E11102" s="8"/>
      <c r="F11102" s="8"/>
      <c r="G11102" s="8"/>
      <c r="H11102" s="8"/>
      <c r="I11102" s="8"/>
    </row>
    <row r="11103" spans="1:9" ht="14.25" customHeight="1">
      <c r="A11103" s="7"/>
      <c r="B11103" s="8"/>
      <c r="C11103" s="8"/>
      <c r="D11103" s="8"/>
      <c r="E11103" s="8"/>
      <c r="F11103" s="8"/>
      <c r="G11103" s="8"/>
      <c r="H11103" s="8"/>
      <c r="I11103" s="8"/>
    </row>
    <row r="11104" spans="1:9" ht="14.25" customHeight="1">
      <c r="A11104" s="7"/>
      <c r="B11104" s="8"/>
      <c r="C11104" s="8"/>
      <c r="D11104" s="8"/>
      <c r="E11104" s="8"/>
      <c r="F11104" s="8"/>
      <c r="G11104" s="8"/>
      <c r="H11104" s="8"/>
      <c r="I11104" s="8"/>
    </row>
    <row r="11105" spans="1:9" ht="14.25" customHeight="1">
      <c r="A11105" s="7"/>
      <c r="B11105" s="8"/>
      <c r="C11105" s="8"/>
      <c r="D11105" s="8"/>
      <c r="E11105" s="8"/>
      <c r="F11105" s="8"/>
      <c r="G11105" s="8"/>
      <c r="H11105" s="8"/>
      <c r="I11105" s="8"/>
    </row>
    <row r="11106" spans="1:9" ht="14.25" customHeight="1">
      <c r="A11106" s="7"/>
      <c r="B11106" s="8"/>
      <c r="C11106" s="8"/>
      <c r="D11106" s="8"/>
      <c r="E11106" s="8"/>
      <c r="F11106" s="8"/>
      <c r="G11106" s="8"/>
      <c r="H11106" s="8"/>
      <c r="I11106" s="8"/>
    </row>
    <row r="11107" spans="1:9" ht="14.25" customHeight="1">
      <c r="A11107" s="7"/>
      <c r="B11107" s="8"/>
      <c r="C11107" s="8"/>
      <c r="D11107" s="8"/>
      <c r="E11107" s="8"/>
      <c r="F11107" s="8"/>
      <c r="G11107" s="8"/>
      <c r="H11107" s="8"/>
      <c r="I11107" s="8"/>
    </row>
    <row r="11108" spans="1:9" ht="14.25" customHeight="1">
      <c r="A11108" s="7"/>
      <c r="B11108" s="8"/>
      <c r="C11108" s="8"/>
      <c r="D11108" s="8"/>
      <c r="E11108" s="8"/>
      <c r="F11108" s="8"/>
      <c r="G11108" s="8"/>
      <c r="H11108" s="8"/>
      <c r="I11108" s="8"/>
    </row>
    <row r="11109" spans="1:9" ht="14.25" customHeight="1">
      <c r="A11109" s="7"/>
      <c r="B11109" s="8"/>
      <c r="C11109" s="8"/>
      <c r="D11109" s="8"/>
      <c r="E11109" s="8"/>
      <c r="F11109" s="8"/>
      <c r="G11109" s="8"/>
      <c r="H11109" s="8"/>
      <c r="I11109" s="8"/>
    </row>
    <row r="11110" spans="1:9" ht="14.25" customHeight="1">
      <c r="A11110" s="7"/>
      <c r="B11110" s="8"/>
      <c r="C11110" s="8"/>
      <c r="D11110" s="8"/>
      <c r="E11110" s="8"/>
      <c r="F11110" s="8"/>
      <c r="G11110" s="8"/>
      <c r="H11110" s="8"/>
      <c r="I11110" s="8"/>
    </row>
    <row r="11111" spans="1:9" ht="14.25" customHeight="1">
      <c r="A11111" s="7"/>
      <c r="B11111" s="8"/>
      <c r="C11111" s="8"/>
      <c r="D11111" s="8"/>
      <c r="E11111" s="8"/>
      <c r="F11111" s="8"/>
      <c r="G11111" s="8"/>
      <c r="H11111" s="8"/>
      <c r="I11111" s="8"/>
    </row>
    <row r="11112" spans="1:9" ht="14.25" customHeight="1">
      <c r="A11112" s="7"/>
      <c r="B11112" s="8"/>
      <c r="C11112" s="8"/>
      <c r="D11112" s="8"/>
      <c r="E11112" s="8"/>
      <c r="F11112" s="8"/>
      <c r="G11112" s="8"/>
      <c r="H11112" s="8"/>
      <c r="I11112" s="8"/>
    </row>
    <row r="11113" spans="1:9" ht="14.25" customHeight="1">
      <c r="A11113" s="7"/>
      <c r="B11113" s="8"/>
      <c r="C11113" s="8"/>
      <c r="D11113" s="8"/>
      <c r="E11113" s="8"/>
      <c r="F11113" s="8"/>
      <c r="G11113" s="8"/>
      <c r="H11113" s="8"/>
      <c r="I11113" s="8"/>
    </row>
    <row r="11114" spans="1:9" ht="14.25" customHeight="1">
      <c r="A11114" s="7"/>
      <c r="B11114" s="8"/>
      <c r="C11114" s="8"/>
      <c r="D11114" s="8"/>
      <c r="E11114" s="8"/>
      <c r="F11114" s="8"/>
      <c r="G11114" s="8"/>
      <c r="H11114" s="8"/>
      <c r="I11114" s="8"/>
    </row>
    <row r="11115" spans="1:9" ht="14.25" customHeight="1">
      <c r="A11115" s="7"/>
      <c r="B11115" s="8"/>
      <c r="C11115" s="8"/>
      <c r="D11115" s="8"/>
      <c r="E11115" s="8"/>
      <c r="F11115" s="8"/>
      <c r="G11115" s="8"/>
      <c r="H11115" s="8"/>
      <c r="I11115" s="8"/>
    </row>
    <row r="11116" spans="1:9" ht="14.25" customHeight="1">
      <c r="A11116" s="7"/>
      <c r="B11116" s="8"/>
      <c r="C11116" s="8"/>
      <c r="D11116" s="8"/>
      <c r="E11116" s="8"/>
      <c r="F11116" s="8"/>
      <c r="G11116" s="8"/>
      <c r="H11116" s="8"/>
      <c r="I11116" s="8"/>
    </row>
    <row r="11117" spans="1:9" ht="14.25" customHeight="1">
      <c r="A11117" s="7"/>
      <c r="B11117" s="8"/>
      <c r="C11117" s="8"/>
      <c r="D11117" s="8"/>
      <c r="E11117" s="8"/>
      <c r="F11117" s="8"/>
      <c r="G11117" s="8"/>
      <c r="H11117" s="8"/>
      <c r="I11117" s="8"/>
    </row>
    <row r="11118" spans="1:9" ht="14.25" customHeight="1">
      <c r="A11118" s="7"/>
      <c r="B11118" s="8"/>
      <c r="C11118" s="8"/>
      <c r="D11118" s="8"/>
      <c r="E11118" s="8"/>
      <c r="F11118" s="8"/>
      <c r="G11118" s="8"/>
      <c r="H11118" s="8"/>
      <c r="I11118" s="8"/>
    </row>
    <row r="11119" spans="1:9" ht="14.25" customHeight="1">
      <c r="A11119" s="7"/>
      <c r="B11119" s="8"/>
      <c r="C11119" s="8"/>
      <c r="D11119" s="8"/>
      <c r="E11119" s="8"/>
      <c r="F11119" s="8"/>
      <c r="G11119" s="8"/>
      <c r="H11119" s="8"/>
      <c r="I11119" s="8"/>
    </row>
    <row r="11120" spans="1:9" ht="14.25" customHeight="1">
      <c r="A11120" s="7"/>
      <c r="B11120" s="8"/>
      <c r="C11120" s="8"/>
      <c r="D11120" s="8"/>
      <c r="E11120" s="8"/>
      <c r="F11120" s="8"/>
      <c r="G11120" s="8"/>
      <c r="H11120" s="8"/>
      <c r="I11120" s="8"/>
    </row>
    <row r="11121" spans="1:9" ht="14.25" customHeight="1">
      <c r="A11121" s="7"/>
      <c r="B11121" s="8"/>
      <c r="C11121" s="8"/>
      <c r="D11121" s="8"/>
      <c r="E11121" s="8"/>
      <c r="F11121" s="8"/>
      <c r="G11121" s="8"/>
      <c r="H11121" s="8"/>
      <c r="I11121" s="8"/>
    </row>
    <row r="11122" spans="1:9" ht="14.25" customHeight="1">
      <c r="A11122" s="7"/>
      <c r="B11122" s="8"/>
      <c r="C11122" s="8"/>
      <c r="D11122" s="8"/>
      <c r="E11122" s="8"/>
      <c r="F11122" s="8"/>
      <c r="G11122" s="8"/>
      <c r="H11122" s="8"/>
      <c r="I11122" s="8"/>
    </row>
    <row r="11123" spans="1:9" ht="14.25" customHeight="1">
      <c r="A11123" s="7"/>
      <c r="B11123" s="8"/>
      <c r="C11123" s="8"/>
      <c r="D11123" s="8"/>
      <c r="E11123" s="8"/>
      <c r="F11123" s="8"/>
      <c r="G11123" s="8"/>
      <c r="H11123" s="8"/>
      <c r="I11123" s="8"/>
    </row>
    <row r="11124" spans="1:9" ht="14.25" customHeight="1">
      <c r="A11124" s="7"/>
      <c r="B11124" s="8"/>
      <c r="C11124" s="8"/>
      <c r="D11124" s="8"/>
      <c r="E11124" s="8"/>
      <c r="F11124" s="8"/>
      <c r="G11124" s="8"/>
      <c r="H11124" s="8"/>
      <c r="I11124" s="8"/>
    </row>
    <row r="11125" spans="1:9" ht="14.25" customHeight="1">
      <c r="A11125" s="7"/>
      <c r="B11125" s="8"/>
      <c r="C11125" s="8"/>
      <c r="D11125" s="8"/>
      <c r="E11125" s="8"/>
      <c r="F11125" s="8"/>
      <c r="G11125" s="8"/>
      <c r="H11125" s="8"/>
      <c r="I11125" s="8"/>
    </row>
    <row r="11126" spans="1:9" ht="14.25" customHeight="1">
      <c r="A11126" s="7"/>
      <c r="B11126" s="8"/>
      <c r="C11126" s="8"/>
      <c r="D11126" s="8"/>
      <c r="E11126" s="8"/>
      <c r="F11126" s="8"/>
      <c r="G11126" s="8"/>
      <c r="H11126" s="8"/>
      <c r="I11126" s="8"/>
    </row>
    <row r="11127" spans="1:9" ht="14.25" customHeight="1">
      <c r="A11127" s="7"/>
      <c r="B11127" s="8"/>
      <c r="C11127" s="8"/>
      <c r="D11127" s="8"/>
      <c r="E11127" s="8"/>
      <c r="F11127" s="8"/>
      <c r="G11127" s="8"/>
      <c r="H11127" s="8"/>
      <c r="I11127" s="8"/>
    </row>
    <row r="11128" spans="1:9" ht="14.25" customHeight="1">
      <c r="A11128" s="7"/>
      <c r="B11128" s="8"/>
      <c r="C11128" s="8"/>
      <c r="D11128" s="8"/>
      <c r="E11128" s="8"/>
      <c r="F11128" s="8"/>
      <c r="G11128" s="8"/>
      <c r="H11128" s="8"/>
      <c r="I11128" s="8"/>
    </row>
    <row r="11129" spans="1:9" ht="14.25" customHeight="1">
      <c r="A11129" s="7"/>
      <c r="B11129" s="8"/>
      <c r="C11129" s="8"/>
      <c r="D11129" s="8"/>
      <c r="E11129" s="8"/>
      <c r="F11129" s="8"/>
      <c r="G11129" s="8"/>
      <c r="H11129" s="8"/>
      <c r="I11129" s="8"/>
    </row>
    <row r="11130" spans="1:9" ht="14.25" customHeight="1">
      <c r="A11130" s="7"/>
      <c r="B11130" s="8"/>
      <c r="C11130" s="8"/>
      <c r="D11130" s="8"/>
      <c r="E11130" s="8"/>
      <c r="F11130" s="8"/>
      <c r="G11130" s="8"/>
      <c r="H11130" s="8"/>
      <c r="I11130" s="8"/>
    </row>
    <row r="11131" spans="1:9" ht="14.25" customHeight="1">
      <c r="A11131" s="7"/>
      <c r="B11131" s="8"/>
      <c r="C11131" s="8"/>
      <c r="D11131" s="8"/>
      <c r="E11131" s="8"/>
      <c r="F11131" s="8"/>
      <c r="G11131" s="8"/>
      <c r="H11131" s="8"/>
      <c r="I11131" s="8"/>
    </row>
    <row r="11132" spans="1:9" ht="14.25" customHeight="1">
      <c r="A11132" s="7"/>
      <c r="B11132" s="8"/>
      <c r="C11132" s="8"/>
      <c r="D11132" s="8"/>
      <c r="E11132" s="8"/>
      <c r="F11132" s="8"/>
      <c r="G11132" s="8"/>
      <c r="H11132" s="8"/>
      <c r="I11132" s="8"/>
    </row>
    <row r="11133" spans="1:9" ht="14.25" customHeight="1">
      <c r="A11133" s="7"/>
      <c r="B11133" s="8"/>
      <c r="C11133" s="8"/>
      <c r="D11133" s="8"/>
      <c r="E11133" s="8"/>
      <c r="F11133" s="8"/>
      <c r="G11133" s="8"/>
      <c r="H11133" s="8"/>
      <c r="I11133" s="8"/>
    </row>
    <row r="11134" spans="1:9" ht="14.25" customHeight="1">
      <c r="A11134" s="7"/>
      <c r="B11134" s="8"/>
      <c r="C11134" s="8"/>
      <c r="D11134" s="8"/>
      <c r="E11134" s="8"/>
      <c r="F11134" s="8"/>
      <c r="G11134" s="8"/>
      <c r="H11134" s="8"/>
      <c r="I11134" s="8"/>
    </row>
    <row r="11135" spans="1:9" ht="14.25" customHeight="1">
      <c r="A11135" s="7"/>
      <c r="B11135" s="8"/>
      <c r="C11135" s="8"/>
      <c r="D11135" s="8"/>
      <c r="E11135" s="8"/>
      <c r="F11135" s="8"/>
      <c r="G11135" s="8"/>
      <c r="H11135" s="8"/>
      <c r="I11135" s="8"/>
    </row>
    <row r="11136" spans="1:9" ht="14.25" customHeight="1">
      <c r="A11136" s="7"/>
      <c r="B11136" s="8"/>
      <c r="C11136" s="8"/>
      <c r="D11136" s="8"/>
      <c r="E11136" s="8"/>
      <c r="F11136" s="8"/>
      <c r="G11136" s="8"/>
      <c r="H11136" s="8"/>
      <c r="I11136" s="8"/>
    </row>
    <row r="11137" spans="1:9" ht="14.25" customHeight="1">
      <c r="A11137" s="7"/>
      <c r="B11137" s="8"/>
      <c r="C11137" s="8"/>
      <c r="D11137" s="8"/>
      <c r="E11137" s="8"/>
      <c r="F11137" s="8"/>
      <c r="G11137" s="8"/>
      <c r="H11137" s="8"/>
      <c r="I11137" s="8"/>
    </row>
    <row r="11138" spans="1:9" ht="14.25" customHeight="1">
      <c r="A11138" s="7"/>
      <c r="B11138" s="8"/>
      <c r="C11138" s="8"/>
      <c r="D11138" s="8"/>
      <c r="E11138" s="8"/>
      <c r="F11138" s="8"/>
      <c r="G11138" s="8"/>
      <c r="H11138" s="8"/>
      <c r="I11138" s="8"/>
    </row>
    <row r="11139" spans="1:9" ht="14.25" customHeight="1">
      <c r="A11139" s="7"/>
      <c r="B11139" s="8"/>
      <c r="C11139" s="8"/>
      <c r="D11139" s="8"/>
      <c r="E11139" s="8"/>
      <c r="F11139" s="8"/>
      <c r="G11139" s="8"/>
      <c r="H11139" s="8"/>
      <c r="I11139" s="8"/>
    </row>
    <row r="11140" spans="1:9" ht="14.25" customHeight="1">
      <c r="A11140" s="7"/>
      <c r="B11140" s="8"/>
      <c r="C11140" s="8"/>
      <c r="D11140" s="8"/>
      <c r="E11140" s="8"/>
      <c r="F11140" s="8"/>
      <c r="G11140" s="8"/>
      <c r="H11140" s="8"/>
      <c r="I11140" s="8"/>
    </row>
    <row r="11141" spans="1:9" ht="14.25" customHeight="1">
      <c r="A11141" s="7"/>
      <c r="B11141" s="8"/>
      <c r="C11141" s="8"/>
      <c r="D11141" s="8"/>
      <c r="E11141" s="8"/>
      <c r="F11141" s="8"/>
      <c r="G11141" s="8"/>
      <c r="H11141" s="8"/>
      <c r="I11141" s="8"/>
    </row>
    <row r="11142" spans="1:9" ht="14.25" customHeight="1">
      <c r="A11142" s="7"/>
      <c r="B11142" s="8"/>
      <c r="C11142" s="8"/>
      <c r="D11142" s="8"/>
      <c r="E11142" s="8"/>
      <c r="F11142" s="8"/>
      <c r="G11142" s="8"/>
      <c r="H11142" s="8"/>
      <c r="I11142" s="8"/>
    </row>
    <row r="11143" spans="1:9" ht="14.25" customHeight="1">
      <c r="A11143" s="7"/>
      <c r="B11143" s="8"/>
      <c r="C11143" s="8"/>
      <c r="D11143" s="8"/>
      <c r="E11143" s="8"/>
      <c r="F11143" s="8"/>
      <c r="G11143" s="8"/>
      <c r="H11143" s="8"/>
      <c r="I11143" s="8"/>
    </row>
    <row r="11144" spans="1:9" ht="14.25" customHeight="1">
      <c r="A11144" s="7"/>
      <c r="B11144" s="8"/>
      <c r="C11144" s="8"/>
      <c r="D11144" s="8"/>
      <c r="E11144" s="8"/>
      <c r="F11144" s="8"/>
      <c r="G11144" s="8"/>
      <c r="H11144" s="8"/>
      <c r="I11144" s="8"/>
    </row>
    <row r="11145" spans="1:9" ht="14.25" customHeight="1">
      <c r="A11145" s="7"/>
      <c r="B11145" s="8"/>
      <c r="C11145" s="8"/>
      <c r="D11145" s="8"/>
      <c r="E11145" s="8"/>
      <c r="F11145" s="8"/>
      <c r="G11145" s="8"/>
      <c r="H11145" s="8"/>
      <c r="I11145" s="8"/>
    </row>
    <row r="11146" spans="1:9" ht="14.25" customHeight="1">
      <c r="A11146" s="7"/>
      <c r="B11146" s="8"/>
      <c r="C11146" s="8"/>
      <c r="D11146" s="8"/>
      <c r="E11146" s="8"/>
      <c r="F11146" s="8"/>
      <c r="G11146" s="8"/>
      <c r="H11146" s="8"/>
      <c r="I11146" s="8"/>
    </row>
    <row r="11147" spans="1:9" ht="14.25" customHeight="1">
      <c r="A11147" s="7"/>
      <c r="B11147" s="8"/>
      <c r="C11147" s="8"/>
      <c r="D11147" s="8"/>
      <c r="E11147" s="8"/>
      <c r="F11147" s="8"/>
      <c r="G11147" s="8"/>
      <c r="H11147" s="8"/>
      <c r="I11147" s="8"/>
    </row>
    <row r="11148" spans="1:9" ht="14.25" customHeight="1">
      <c r="A11148" s="7"/>
      <c r="B11148" s="8"/>
      <c r="C11148" s="8"/>
      <c r="D11148" s="8"/>
      <c r="E11148" s="8"/>
      <c r="F11148" s="8"/>
      <c r="G11148" s="8"/>
      <c r="H11148" s="8"/>
      <c r="I11148" s="8"/>
    </row>
    <row r="11149" spans="1:9" ht="14.25" customHeight="1">
      <c r="A11149" s="7"/>
      <c r="B11149" s="8"/>
      <c r="C11149" s="8"/>
      <c r="D11149" s="8"/>
      <c r="E11149" s="8"/>
      <c r="F11149" s="8"/>
      <c r="G11149" s="8"/>
      <c r="H11149" s="8"/>
      <c r="I11149" s="8"/>
    </row>
    <row r="11150" spans="1:9" ht="14.25" customHeight="1">
      <c r="A11150" s="7"/>
      <c r="B11150" s="8"/>
      <c r="C11150" s="8"/>
      <c r="D11150" s="8"/>
      <c r="E11150" s="8"/>
      <c r="F11150" s="8"/>
      <c r="G11150" s="8"/>
      <c r="H11150" s="8"/>
      <c r="I11150" s="8"/>
    </row>
    <row r="11151" spans="1:9" ht="14.25" customHeight="1">
      <c r="A11151" s="7"/>
      <c r="B11151" s="8"/>
      <c r="C11151" s="8"/>
      <c r="D11151" s="8"/>
      <c r="E11151" s="8"/>
      <c r="F11151" s="8"/>
      <c r="G11151" s="8"/>
      <c r="H11151" s="8"/>
      <c r="I11151" s="8"/>
    </row>
    <row r="11152" spans="1:9" ht="14.25" customHeight="1">
      <c r="A11152" s="7"/>
      <c r="B11152" s="8"/>
      <c r="C11152" s="8"/>
      <c r="D11152" s="8"/>
      <c r="E11152" s="8"/>
      <c r="F11152" s="8"/>
      <c r="G11152" s="8"/>
      <c r="H11152" s="8"/>
      <c r="I11152" s="8"/>
    </row>
    <row r="11153" spans="1:9" ht="14.25" customHeight="1">
      <c r="A11153" s="7"/>
      <c r="B11153" s="8"/>
      <c r="C11153" s="8"/>
      <c r="D11153" s="8"/>
      <c r="E11153" s="8"/>
      <c r="F11153" s="8"/>
      <c r="G11153" s="8"/>
      <c r="H11153" s="8"/>
      <c r="I11153" s="8"/>
    </row>
    <row r="11154" spans="1:9" ht="14.25" customHeight="1">
      <c r="A11154" s="7"/>
      <c r="B11154" s="8"/>
      <c r="C11154" s="8"/>
      <c r="D11154" s="8"/>
      <c r="E11154" s="8"/>
      <c r="F11154" s="8"/>
      <c r="G11154" s="8"/>
      <c r="H11154" s="8"/>
      <c r="I11154" s="8"/>
    </row>
    <row r="11155" spans="1:9" ht="14.25" customHeight="1">
      <c r="A11155" s="7"/>
      <c r="B11155" s="8"/>
      <c r="C11155" s="8"/>
      <c r="D11155" s="8"/>
      <c r="E11155" s="8"/>
      <c r="F11155" s="8"/>
      <c r="G11155" s="8"/>
      <c r="H11155" s="8"/>
      <c r="I11155" s="8"/>
    </row>
    <row r="11156" spans="1:9" ht="14.25" customHeight="1">
      <c r="A11156" s="7"/>
      <c r="B11156" s="8"/>
      <c r="C11156" s="8"/>
      <c r="D11156" s="8"/>
      <c r="E11156" s="8"/>
      <c r="F11156" s="8"/>
      <c r="G11156" s="8"/>
      <c r="H11156" s="8"/>
      <c r="I11156" s="8"/>
    </row>
    <row r="11157" spans="1:9" ht="14.25" customHeight="1">
      <c r="A11157" s="7"/>
      <c r="B11157" s="8"/>
      <c r="C11157" s="8"/>
      <c r="D11157" s="8"/>
      <c r="E11157" s="8"/>
      <c r="F11157" s="8"/>
      <c r="G11157" s="8"/>
      <c r="H11157" s="8"/>
      <c r="I11157" s="8"/>
    </row>
    <row r="11158" spans="1:9" ht="14.25" customHeight="1">
      <c r="A11158" s="7"/>
      <c r="B11158" s="8"/>
      <c r="C11158" s="8"/>
      <c r="D11158" s="8"/>
      <c r="E11158" s="8"/>
      <c r="F11158" s="8"/>
      <c r="G11158" s="8"/>
      <c r="H11158" s="8"/>
      <c r="I11158" s="8"/>
    </row>
    <row r="11159" spans="1:9" ht="14.25" customHeight="1">
      <c r="A11159" s="7"/>
      <c r="B11159" s="8"/>
      <c r="C11159" s="8"/>
      <c r="D11159" s="8"/>
      <c r="E11159" s="8"/>
      <c r="F11159" s="8"/>
      <c r="G11159" s="8"/>
      <c r="H11159" s="8"/>
      <c r="I11159" s="8"/>
    </row>
    <row r="11160" spans="1:9" ht="14.25" customHeight="1">
      <c r="A11160" s="7"/>
      <c r="B11160" s="8"/>
      <c r="C11160" s="8"/>
      <c r="D11160" s="8"/>
      <c r="E11160" s="8"/>
      <c r="F11160" s="8"/>
      <c r="G11160" s="8"/>
      <c r="H11160" s="8"/>
      <c r="I11160" s="8"/>
    </row>
    <row r="11161" spans="1:9" ht="14.25" customHeight="1">
      <c r="A11161" s="7"/>
      <c r="B11161" s="8"/>
      <c r="C11161" s="8"/>
      <c r="D11161" s="8"/>
      <c r="E11161" s="8"/>
      <c r="F11161" s="8"/>
      <c r="G11161" s="8"/>
      <c r="H11161" s="8"/>
      <c r="I11161" s="8"/>
    </row>
    <row r="11162" spans="1:9" ht="14.25" customHeight="1">
      <c r="A11162" s="7"/>
      <c r="B11162" s="8"/>
      <c r="C11162" s="8"/>
      <c r="D11162" s="8"/>
      <c r="E11162" s="8"/>
      <c r="F11162" s="8"/>
      <c r="G11162" s="8"/>
      <c r="H11162" s="8"/>
      <c r="I11162" s="8"/>
    </row>
    <row r="11163" spans="1:9" ht="14.25" customHeight="1">
      <c r="A11163" s="7"/>
      <c r="B11163" s="8"/>
      <c r="C11163" s="8"/>
      <c r="D11163" s="8"/>
      <c r="E11163" s="8"/>
      <c r="F11163" s="8"/>
      <c r="G11163" s="8"/>
      <c r="H11163" s="8"/>
      <c r="I11163" s="8"/>
    </row>
    <row r="11164" spans="1:9" ht="14.25" customHeight="1">
      <c r="A11164" s="7"/>
      <c r="B11164" s="8"/>
      <c r="C11164" s="8"/>
      <c r="D11164" s="8"/>
      <c r="E11164" s="8"/>
      <c r="F11164" s="8"/>
      <c r="G11164" s="8"/>
      <c r="H11164" s="8"/>
      <c r="I11164" s="8"/>
    </row>
    <row r="11165" spans="1:9" ht="14.25" customHeight="1">
      <c r="A11165" s="7"/>
      <c r="B11165" s="8"/>
      <c r="C11165" s="8"/>
      <c r="D11165" s="8"/>
      <c r="E11165" s="8"/>
      <c r="F11165" s="8"/>
      <c r="G11165" s="8"/>
      <c r="H11165" s="8"/>
      <c r="I11165" s="8"/>
    </row>
    <row r="11166" spans="1:9" ht="14.25" customHeight="1">
      <c r="A11166" s="7"/>
      <c r="B11166" s="8"/>
      <c r="C11166" s="8"/>
      <c r="D11166" s="8"/>
      <c r="E11166" s="8"/>
      <c r="F11166" s="8"/>
      <c r="G11166" s="8"/>
      <c r="H11166" s="8"/>
      <c r="I11166" s="8"/>
    </row>
    <row r="11167" spans="1:9" ht="14.25" customHeight="1">
      <c r="A11167" s="7"/>
      <c r="B11167" s="8"/>
      <c r="C11167" s="8"/>
      <c r="D11167" s="8"/>
      <c r="E11167" s="8"/>
      <c r="F11167" s="8"/>
      <c r="G11167" s="8"/>
      <c r="H11167" s="8"/>
      <c r="I11167" s="8"/>
    </row>
    <row r="11168" spans="1:9" ht="14.25" customHeight="1">
      <c r="A11168" s="7"/>
      <c r="B11168" s="8"/>
      <c r="C11168" s="8"/>
      <c r="D11168" s="8"/>
      <c r="E11168" s="8"/>
      <c r="F11168" s="8"/>
      <c r="G11168" s="8"/>
      <c r="H11168" s="8"/>
      <c r="I11168" s="8"/>
    </row>
    <row r="11169" spans="1:9" ht="14.25" customHeight="1">
      <c r="A11169" s="7"/>
      <c r="B11169" s="8"/>
      <c r="C11169" s="8"/>
      <c r="D11169" s="8"/>
      <c r="E11169" s="8"/>
      <c r="F11169" s="8"/>
      <c r="G11169" s="8"/>
      <c r="H11169" s="8"/>
      <c r="I11169" s="8"/>
    </row>
    <row r="11170" spans="1:9" ht="14.25" customHeight="1">
      <c r="A11170" s="7"/>
      <c r="B11170" s="8"/>
      <c r="C11170" s="8"/>
      <c r="D11170" s="8"/>
      <c r="E11170" s="8"/>
      <c r="F11170" s="8"/>
      <c r="G11170" s="8"/>
      <c r="H11170" s="8"/>
      <c r="I11170" s="8"/>
    </row>
    <row r="11171" spans="1:9" ht="14.25" customHeight="1">
      <c r="A11171" s="7"/>
      <c r="B11171" s="8"/>
      <c r="C11171" s="8"/>
      <c r="D11171" s="8"/>
      <c r="E11171" s="8"/>
      <c r="F11171" s="8"/>
      <c r="G11171" s="8"/>
      <c r="H11171" s="8"/>
      <c r="I11171" s="8"/>
    </row>
    <row r="11172" spans="1:9" ht="14.25" customHeight="1">
      <c r="A11172" s="7"/>
      <c r="B11172" s="8"/>
      <c r="C11172" s="8"/>
      <c r="D11172" s="8"/>
      <c r="E11172" s="8"/>
      <c r="F11172" s="8"/>
      <c r="G11172" s="8"/>
      <c r="H11172" s="8"/>
      <c r="I11172" s="8"/>
    </row>
    <row r="11173" spans="1:9" ht="14.25" customHeight="1">
      <c r="A11173" s="7"/>
      <c r="B11173" s="8"/>
      <c r="C11173" s="8"/>
      <c r="D11173" s="8"/>
      <c r="E11173" s="8"/>
      <c r="F11173" s="8"/>
      <c r="G11173" s="8"/>
      <c r="H11173" s="8"/>
      <c r="I11173" s="8"/>
    </row>
    <row r="11174" spans="1:9" ht="14.25" customHeight="1">
      <c r="A11174" s="7"/>
      <c r="B11174" s="8"/>
      <c r="C11174" s="8"/>
      <c r="D11174" s="8"/>
      <c r="E11174" s="8"/>
      <c r="F11174" s="8"/>
      <c r="G11174" s="8"/>
      <c r="H11174" s="8"/>
      <c r="I11174" s="8"/>
    </row>
    <row r="11175" spans="1:9" ht="14.25" customHeight="1">
      <c r="A11175" s="7"/>
      <c r="B11175" s="8"/>
      <c r="C11175" s="8"/>
      <c r="D11175" s="8"/>
      <c r="E11175" s="8"/>
      <c r="F11175" s="8"/>
      <c r="G11175" s="8"/>
      <c r="H11175" s="8"/>
      <c r="I11175" s="8"/>
    </row>
    <row r="11176" spans="1:9" ht="14.25" customHeight="1">
      <c r="A11176" s="7"/>
      <c r="B11176" s="8"/>
      <c r="C11176" s="8"/>
      <c r="D11176" s="8"/>
      <c r="E11176" s="8"/>
      <c r="F11176" s="8"/>
      <c r="G11176" s="8"/>
      <c r="H11176" s="8"/>
      <c r="I11176" s="8"/>
    </row>
    <row r="11177" spans="1:9" ht="14.25" customHeight="1">
      <c r="A11177" s="7"/>
      <c r="B11177" s="8"/>
      <c r="C11177" s="8"/>
      <c r="D11177" s="8"/>
      <c r="E11177" s="8"/>
      <c r="F11177" s="8"/>
      <c r="G11177" s="8"/>
      <c r="H11177" s="8"/>
      <c r="I11177" s="8"/>
    </row>
    <row r="11178" spans="1:9" ht="14.25" customHeight="1">
      <c r="A11178" s="7"/>
      <c r="B11178" s="8"/>
      <c r="C11178" s="8"/>
      <c r="D11178" s="8"/>
      <c r="E11178" s="8"/>
      <c r="F11178" s="8"/>
      <c r="G11178" s="8"/>
      <c r="H11178" s="8"/>
      <c r="I11178" s="8"/>
    </row>
    <row r="11179" spans="1:9" ht="14.25" customHeight="1">
      <c r="A11179" s="7"/>
      <c r="B11179" s="8"/>
      <c r="C11179" s="8"/>
      <c r="D11179" s="8"/>
      <c r="E11179" s="8"/>
      <c r="F11179" s="8"/>
      <c r="G11179" s="8"/>
      <c r="H11179" s="8"/>
      <c r="I11179" s="8"/>
    </row>
    <row r="11180" spans="1:9" ht="14.25" customHeight="1">
      <c r="A11180" s="7"/>
      <c r="B11180" s="8"/>
      <c r="C11180" s="8"/>
      <c r="D11180" s="8"/>
      <c r="E11180" s="8"/>
      <c r="F11180" s="8"/>
      <c r="G11180" s="8"/>
      <c r="H11180" s="8"/>
      <c r="I11180" s="8"/>
    </row>
    <row r="11181" spans="1:9" ht="14.25" customHeight="1">
      <c r="A11181" s="7"/>
      <c r="B11181" s="8"/>
      <c r="C11181" s="8"/>
      <c r="D11181" s="8"/>
      <c r="E11181" s="8"/>
      <c r="F11181" s="8"/>
      <c r="G11181" s="8"/>
      <c r="H11181" s="8"/>
      <c r="I11181" s="8"/>
    </row>
    <row r="11182" spans="1:9" ht="14.25" customHeight="1">
      <c r="A11182" s="7"/>
      <c r="B11182" s="8"/>
      <c r="C11182" s="8"/>
      <c r="D11182" s="8"/>
      <c r="E11182" s="8"/>
      <c r="F11182" s="8"/>
      <c r="G11182" s="8"/>
      <c r="H11182" s="8"/>
      <c r="I11182" s="8"/>
    </row>
    <row r="11183" spans="1:9" ht="14.25" customHeight="1">
      <c r="A11183" s="7"/>
      <c r="B11183" s="8"/>
      <c r="C11183" s="8"/>
      <c r="D11183" s="8"/>
      <c r="E11183" s="8"/>
      <c r="F11183" s="8"/>
      <c r="G11183" s="8"/>
      <c r="H11183" s="8"/>
      <c r="I11183" s="8"/>
    </row>
    <row r="11184" spans="1:9" ht="14.25" customHeight="1">
      <c r="A11184" s="7"/>
      <c r="B11184" s="8"/>
      <c r="C11184" s="8"/>
      <c r="D11184" s="8"/>
      <c r="E11184" s="8"/>
      <c r="F11184" s="8"/>
      <c r="G11184" s="8"/>
      <c r="H11184" s="8"/>
      <c r="I11184" s="8"/>
    </row>
    <row r="11185" spans="1:9" ht="14.25" customHeight="1">
      <c r="A11185" s="7"/>
      <c r="B11185" s="8"/>
      <c r="C11185" s="8"/>
      <c r="D11185" s="8"/>
      <c r="E11185" s="8"/>
      <c r="F11185" s="8"/>
      <c r="G11185" s="8"/>
      <c r="H11185" s="8"/>
      <c r="I11185" s="8"/>
    </row>
    <row r="11186" spans="1:9" ht="14.25" customHeight="1">
      <c r="A11186" s="7"/>
      <c r="B11186" s="8"/>
      <c r="C11186" s="8"/>
      <c r="D11186" s="8"/>
      <c r="E11186" s="8"/>
      <c r="F11186" s="8"/>
      <c r="G11186" s="8"/>
      <c r="H11186" s="8"/>
      <c r="I11186" s="8"/>
    </row>
    <row r="11187" spans="1:9" ht="14.25" customHeight="1">
      <c r="A11187" s="7"/>
      <c r="B11187" s="8"/>
      <c r="C11187" s="8"/>
      <c r="D11187" s="8"/>
      <c r="E11187" s="8"/>
      <c r="F11187" s="8"/>
      <c r="G11187" s="8"/>
      <c r="H11187" s="8"/>
      <c r="I11187" s="8"/>
    </row>
    <row r="11188" spans="1:9" ht="14.25" customHeight="1">
      <c r="A11188" s="7"/>
      <c r="B11188" s="8"/>
      <c r="C11188" s="8"/>
      <c r="D11188" s="8"/>
      <c r="E11188" s="8"/>
      <c r="F11188" s="8"/>
      <c r="G11188" s="8"/>
      <c r="H11188" s="8"/>
      <c r="I11188" s="8"/>
    </row>
    <row r="11189" spans="1:9" ht="14.25" customHeight="1">
      <c r="A11189" s="7"/>
      <c r="B11189" s="8"/>
      <c r="C11189" s="8"/>
      <c r="D11189" s="8"/>
      <c r="E11189" s="8"/>
      <c r="F11189" s="8"/>
      <c r="G11189" s="8"/>
      <c r="H11189" s="8"/>
      <c r="I11189" s="8"/>
    </row>
    <row r="11190" spans="1:9" ht="14.25" customHeight="1">
      <c r="A11190" s="7"/>
      <c r="B11190" s="8"/>
      <c r="C11190" s="8"/>
      <c r="D11190" s="8"/>
      <c r="E11190" s="8"/>
      <c r="F11190" s="8"/>
      <c r="G11190" s="8"/>
      <c r="H11190" s="8"/>
      <c r="I11190" s="8"/>
    </row>
    <row r="11191" spans="1:9" ht="14.25" customHeight="1">
      <c r="A11191" s="7"/>
      <c r="B11191" s="8"/>
      <c r="C11191" s="8"/>
      <c r="D11191" s="8"/>
      <c r="E11191" s="8"/>
      <c r="F11191" s="8"/>
      <c r="G11191" s="8"/>
      <c r="H11191" s="8"/>
      <c r="I11191" s="8"/>
    </row>
    <row r="11192" spans="1:9" ht="14.25" customHeight="1">
      <c r="A11192" s="7"/>
      <c r="B11192" s="8"/>
      <c r="C11192" s="8"/>
      <c r="D11192" s="8"/>
      <c r="E11192" s="8"/>
      <c r="F11192" s="8"/>
      <c r="G11192" s="8"/>
      <c r="H11192" s="8"/>
      <c r="I11192" s="8"/>
    </row>
    <row r="11193" spans="1:9" ht="14.25" customHeight="1">
      <c r="A11193" s="7"/>
      <c r="B11193" s="8"/>
      <c r="C11193" s="8"/>
      <c r="D11193" s="8"/>
      <c r="E11193" s="8"/>
      <c r="F11193" s="8"/>
      <c r="G11193" s="8"/>
      <c r="H11193" s="8"/>
      <c r="I11193" s="8"/>
    </row>
    <row r="11194" spans="1:9" ht="14.25" customHeight="1">
      <c r="A11194" s="7"/>
      <c r="B11194" s="8"/>
      <c r="C11194" s="8"/>
      <c r="D11194" s="8"/>
      <c r="E11194" s="8"/>
      <c r="F11194" s="8"/>
      <c r="G11194" s="8"/>
      <c r="H11194" s="8"/>
      <c r="I11194" s="8"/>
    </row>
    <row r="11195" spans="1:9" ht="14.25" customHeight="1">
      <c r="A11195" s="7"/>
      <c r="B11195" s="8"/>
      <c r="C11195" s="8"/>
      <c r="D11195" s="8"/>
      <c r="E11195" s="8"/>
      <c r="F11195" s="8"/>
      <c r="G11195" s="8"/>
      <c r="H11195" s="8"/>
      <c r="I11195" s="8"/>
    </row>
    <row r="11196" spans="1:9" ht="14.25" customHeight="1">
      <c r="A11196" s="7"/>
      <c r="B11196" s="8"/>
      <c r="C11196" s="8"/>
      <c r="D11196" s="8"/>
      <c r="E11196" s="8"/>
      <c r="F11196" s="8"/>
      <c r="G11196" s="8"/>
      <c r="H11196" s="8"/>
      <c r="I11196" s="8"/>
    </row>
    <row r="11197" spans="1:9" ht="14.25" customHeight="1">
      <c r="A11197" s="7"/>
      <c r="B11197" s="8"/>
      <c r="C11197" s="8"/>
      <c r="D11197" s="8"/>
      <c r="E11197" s="8"/>
      <c r="F11197" s="8"/>
      <c r="G11197" s="8"/>
      <c r="H11197" s="8"/>
      <c r="I11197" s="8"/>
    </row>
    <row r="11198" spans="1:9" ht="14.25" customHeight="1">
      <c r="A11198" s="7"/>
      <c r="B11198" s="8"/>
      <c r="C11198" s="8"/>
      <c r="D11198" s="8"/>
      <c r="E11198" s="8"/>
      <c r="F11198" s="8"/>
      <c r="G11198" s="8"/>
      <c r="H11198" s="8"/>
      <c r="I11198" s="8"/>
    </row>
    <row r="11199" spans="1:9" ht="14.25" customHeight="1">
      <c r="A11199" s="7"/>
      <c r="B11199" s="8"/>
      <c r="C11199" s="8"/>
      <c r="D11199" s="8"/>
      <c r="E11199" s="8"/>
      <c r="F11199" s="8"/>
      <c r="G11199" s="8"/>
      <c r="H11199" s="8"/>
      <c r="I11199" s="8"/>
    </row>
    <row r="11200" spans="1:9" ht="14.25" customHeight="1">
      <c r="A11200" s="7"/>
      <c r="B11200" s="8"/>
      <c r="C11200" s="8"/>
      <c r="D11200" s="8"/>
      <c r="E11200" s="8"/>
      <c r="F11200" s="8"/>
      <c r="G11200" s="8"/>
      <c r="H11200" s="8"/>
      <c r="I11200" s="8"/>
    </row>
    <row r="11201" spans="1:9" ht="14.25" customHeight="1">
      <c r="A11201" s="7"/>
      <c r="B11201" s="8"/>
      <c r="C11201" s="8"/>
      <c r="D11201" s="8"/>
      <c r="E11201" s="8"/>
      <c r="F11201" s="8"/>
      <c r="G11201" s="8"/>
      <c r="H11201" s="8"/>
      <c r="I11201" s="8"/>
    </row>
    <row r="11202" spans="1:9" ht="14.25" customHeight="1">
      <c r="A11202" s="7"/>
      <c r="B11202" s="8"/>
      <c r="C11202" s="8"/>
      <c r="D11202" s="8"/>
      <c r="E11202" s="8"/>
      <c r="F11202" s="8"/>
      <c r="G11202" s="8"/>
      <c r="H11202" s="8"/>
      <c r="I11202" s="8"/>
    </row>
    <row r="11203" spans="1:9" ht="14.25" customHeight="1">
      <c r="A11203" s="7"/>
      <c r="B11203" s="8"/>
      <c r="C11203" s="8"/>
      <c r="D11203" s="8"/>
      <c r="E11203" s="8"/>
      <c r="F11203" s="8"/>
      <c r="G11203" s="8"/>
      <c r="H11203" s="8"/>
      <c r="I11203" s="8"/>
    </row>
    <row r="11204" spans="1:9" ht="14.25" customHeight="1">
      <c r="A11204" s="7"/>
      <c r="B11204" s="8"/>
      <c r="C11204" s="8"/>
      <c r="D11204" s="8"/>
      <c r="E11204" s="8"/>
      <c r="F11204" s="8"/>
      <c r="G11204" s="8"/>
      <c r="H11204" s="8"/>
      <c r="I11204" s="8"/>
    </row>
    <row r="11205" spans="1:9" ht="14.25" customHeight="1">
      <c r="A11205" s="7"/>
      <c r="B11205" s="8"/>
      <c r="C11205" s="8"/>
      <c r="D11205" s="8"/>
      <c r="E11205" s="8"/>
      <c r="F11205" s="8"/>
      <c r="G11205" s="8"/>
      <c r="H11205" s="8"/>
      <c r="I11205" s="8"/>
    </row>
    <row r="11206" spans="1:9" ht="14.25" customHeight="1">
      <c r="A11206" s="7"/>
      <c r="B11206" s="8"/>
      <c r="C11206" s="8"/>
      <c r="D11206" s="8"/>
      <c r="E11206" s="8"/>
      <c r="F11206" s="8"/>
      <c r="G11206" s="8"/>
      <c r="H11206" s="8"/>
      <c r="I11206" s="8"/>
    </row>
    <row r="11207" spans="1:9" ht="14.25" customHeight="1">
      <c r="A11207" s="7"/>
      <c r="B11207" s="8"/>
      <c r="C11207" s="8"/>
      <c r="D11207" s="8"/>
      <c r="E11207" s="8"/>
      <c r="F11207" s="8"/>
      <c r="G11207" s="8"/>
      <c r="H11207" s="8"/>
      <c r="I11207" s="8"/>
    </row>
    <row r="11208" spans="1:9" ht="14.25" customHeight="1">
      <c r="A11208" s="7"/>
      <c r="B11208" s="8"/>
      <c r="C11208" s="8"/>
      <c r="D11208" s="8"/>
      <c r="E11208" s="8"/>
      <c r="F11208" s="8"/>
      <c r="G11208" s="8"/>
      <c r="H11208" s="8"/>
      <c r="I11208" s="8"/>
    </row>
    <row r="11209" spans="1:9" ht="14.25" customHeight="1">
      <c r="A11209" s="7"/>
      <c r="B11209" s="8"/>
      <c r="C11209" s="8"/>
      <c r="D11209" s="8"/>
      <c r="E11209" s="8"/>
      <c r="F11209" s="8"/>
      <c r="G11209" s="8"/>
      <c r="H11209" s="8"/>
      <c r="I11209" s="8"/>
    </row>
    <row r="11210" spans="1:9" ht="14.25" customHeight="1">
      <c r="A11210" s="7"/>
      <c r="B11210" s="8"/>
      <c r="C11210" s="8"/>
      <c r="D11210" s="8"/>
      <c r="E11210" s="8"/>
      <c r="F11210" s="8"/>
      <c r="G11210" s="8"/>
      <c r="H11210" s="8"/>
      <c r="I11210" s="8"/>
    </row>
    <row r="11211" spans="1:9" ht="14.25" customHeight="1">
      <c r="A11211" s="7"/>
      <c r="B11211" s="8"/>
      <c r="C11211" s="8"/>
      <c r="D11211" s="8"/>
      <c r="E11211" s="8"/>
      <c r="F11211" s="8"/>
      <c r="G11211" s="8"/>
      <c r="H11211" s="8"/>
      <c r="I11211" s="8"/>
    </row>
    <row r="11212" spans="1:9" ht="14.25" customHeight="1">
      <c r="A11212" s="7"/>
      <c r="B11212" s="8"/>
      <c r="C11212" s="8"/>
      <c r="D11212" s="8"/>
      <c r="E11212" s="8"/>
      <c r="F11212" s="8"/>
      <c r="G11212" s="8"/>
      <c r="H11212" s="8"/>
      <c r="I11212" s="8"/>
    </row>
    <row r="11213" spans="1:9" ht="14.25" customHeight="1">
      <c r="A11213" s="7"/>
      <c r="B11213" s="8"/>
      <c r="C11213" s="8"/>
      <c r="D11213" s="8"/>
      <c r="E11213" s="8"/>
      <c r="F11213" s="8"/>
      <c r="G11213" s="8"/>
      <c r="H11213" s="8"/>
      <c r="I11213" s="8"/>
    </row>
    <row r="11214" spans="1:9" ht="14.25" customHeight="1">
      <c r="A11214" s="7"/>
      <c r="B11214" s="8"/>
      <c r="C11214" s="8"/>
      <c r="D11214" s="8"/>
      <c r="E11214" s="8"/>
      <c r="F11214" s="8"/>
      <c r="G11214" s="8"/>
      <c r="H11214" s="8"/>
      <c r="I11214" s="8"/>
    </row>
    <row r="11215" spans="1:9" ht="14.25" customHeight="1">
      <c r="A11215" s="7"/>
      <c r="B11215" s="8"/>
      <c r="C11215" s="8"/>
      <c r="D11215" s="8"/>
      <c r="E11215" s="8"/>
      <c r="F11215" s="8"/>
      <c r="G11215" s="8"/>
      <c r="H11215" s="8"/>
      <c r="I11215" s="8"/>
    </row>
    <row r="11216" spans="1:9" ht="14.25" customHeight="1">
      <c r="A11216" s="7"/>
      <c r="B11216" s="8"/>
      <c r="C11216" s="8"/>
      <c r="D11216" s="8"/>
      <c r="E11216" s="8"/>
      <c r="F11216" s="8"/>
      <c r="G11216" s="8"/>
      <c r="H11216" s="8"/>
      <c r="I11216" s="8"/>
    </row>
    <row r="11217" spans="1:9" ht="14.25" customHeight="1">
      <c r="A11217" s="7"/>
      <c r="B11217" s="8"/>
      <c r="C11217" s="8"/>
      <c r="D11217" s="8"/>
      <c r="E11217" s="8"/>
      <c r="F11217" s="8"/>
      <c r="G11217" s="8"/>
      <c r="H11217" s="8"/>
      <c r="I11217" s="8"/>
    </row>
    <row r="11218" spans="1:9" ht="14.25" customHeight="1">
      <c r="A11218" s="7"/>
      <c r="B11218" s="8"/>
      <c r="C11218" s="8"/>
      <c r="D11218" s="8"/>
      <c r="E11218" s="8"/>
      <c r="F11218" s="8"/>
      <c r="G11218" s="8"/>
      <c r="H11218" s="8"/>
      <c r="I11218" s="8"/>
    </row>
    <row r="11219" spans="1:9" ht="14.25" customHeight="1">
      <c r="A11219" s="7"/>
      <c r="B11219" s="8"/>
      <c r="C11219" s="8"/>
      <c r="D11219" s="8"/>
      <c r="E11219" s="8"/>
      <c r="F11219" s="8"/>
      <c r="G11219" s="8"/>
      <c r="H11219" s="8"/>
      <c r="I11219" s="8"/>
    </row>
    <row r="11220" spans="1:9" ht="14.25" customHeight="1">
      <c r="A11220" s="7"/>
      <c r="B11220" s="8"/>
      <c r="C11220" s="8"/>
      <c r="D11220" s="8"/>
      <c r="E11220" s="8"/>
      <c r="F11220" s="8"/>
      <c r="G11220" s="8"/>
      <c r="H11220" s="8"/>
      <c r="I11220" s="8"/>
    </row>
    <row r="11221" spans="1:9" ht="14.25" customHeight="1">
      <c r="A11221" s="7"/>
      <c r="B11221" s="8"/>
      <c r="C11221" s="8"/>
      <c r="D11221" s="8"/>
      <c r="E11221" s="8"/>
      <c r="F11221" s="8"/>
      <c r="G11221" s="8"/>
      <c r="H11221" s="8"/>
      <c r="I11221" s="8"/>
    </row>
    <row r="11222" spans="1:9" ht="14.25" customHeight="1">
      <c r="A11222" s="7"/>
      <c r="B11222" s="8"/>
      <c r="C11222" s="8"/>
      <c r="D11222" s="8"/>
      <c r="E11222" s="8"/>
      <c r="F11222" s="8"/>
      <c r="G11222" s="8"/>
      <c r="H11222" s="8"/>
      <c r="I11222" s="8"/>
    </row>
    <row r="11223" spans="1:9" ht="14.25" customHeight="1">
      <c r="A11223" s="7"/>
      <c r="B11223" s="8"/>
      <c r="C11223" s="8"/>
      <c r="D11223" s="8"/>
      <c r="E11223" s="8"/>
      <c r="F11223" s="8"/>
      <c r="G11223" s="8"/>
      <c r="H11223" s="8"/>
      <c r="I11223" s="8"/>
    </row>
    <row r="11224" spans="1:9" ht="14.25" customHeight="1">
      <c r="A11224" s="7"/>
      <c r="B11224" s="8"/>
      <c r="C11224" s="8"/>
      <c r="D11224" s="8"/>
      <c r="E11224" s="8"/>
      <c r="F11224" s="8"/>
      <c r="G11224" s="8"/>
      <c r="H11224" s="8"/>
      <c r="I11224" s="8"/>
    </row>
    <row r="11225" spans="1:9" ht="14.25" customHeight="1">
      <c r="A11225" s="7"/>
      <c r="B11225" s="8"/>
      <c r="C11225" s="8"/>
      <c r="D11225" s="8"/>
      <c r="E11225" s="8"/>
      <c r="F11225" s="8"/>
      <c r="G11225" s="8"/>
      <c r="H11225" s="8"/>
      <c r="I11225" s="8"/>
    </row>
    <row r="11226" spans="1:9" ht="14.25" customHeight="1">
      <c r="A11226" s="7"/>
      <c r="B11226" s="8"/>
      <c r="C11226" s="8"/>
      <c r="D11226" s="8"/>
      <c r="E11226" s="8"/>
      <c r="F11226" s="8"/>
      <c r="G11226" s="8"/>
      <c r="H11226" s="8"/>
      <c r="I11226" s="8"/>
    </row>
    <row r="11227" spans="1:9" ht="14.25" customHeight="1">
      <c r="A11227" s="7"/>
      <c r="B11227" s="8"/>
      <c r="C11227" s="8"/>
      <c r="D11227" s="8"/>
      <c r="E11227" s="8"/>
      <c r="F11227" s="8"/>
      <c r="G11227" s="8"/>
      <c r="H11227" s="8"/>
      <c r="I11227" s="8"/>
    </row>
    <row r="11228" spans="1:9" ht="14.25" customHeight="1">
      <c r="A11228" s="7"/>
      <c r="B11228" s="8"/>
      <c r="C11228" s="8"/>
      <c r="D11228" s="8"/>
      <c r="E11228" s="8"/>
      <c r="F11228" s="8"/>
      <c r="G11228" s="8"/>
      <c r="H11228" s="8"/>
      <c r="I11228" s="8"/>
    </row>
    <row r="11229" spans="1:9" ht="14.25" customHeight="1">
      <c r="A11229" s="7"/>
      <c r="B11229" s="8"/>
      <c r="C11229" s="8"/>
      <c r="D11229" s="8"/>
      <c r="E11229" s="8"/>
      <c r="F11229" s="8"/>
      <c r="G11229" s="8"/>
      <c r="H11229" s="8"/>
      <c r="I11229" s="8"/>
    </row>
    <row r="11230" spans="1:9" ht="14.25" customHeight="1">
      <c r="A11230" s="7"/>
      <c r="B11230" s="8"/>
      <c r="C11230" s="8"/>
      <c r="D11230" s="8"/>
      <c r="E11230" s="8"/>
      <c r="F11230" s="8"/>
      <c r="G11230" s="8"/>
      <c r="H11230" s="8"/>
      <c r="I11230" s="8"/>
    </row>
    <row r="11231" spans="1:9" ht="14.25" customHeight="1">
      <c r="A11231" s="7"/>
      <c r="B11231" s="8"/>
      <c r="C11231" s="8"/>
      <c r="D11231" s="8"/>
      <c r="E11231" s="8"/>
      <c r="F11231" s="8"/>
      <c r="G11231" s="8"/>
      <c r="H11231" s="8"/>
      <c r="I11231" s="8"/>
    </row>
    <row r="11232" spans="1:9" ht="14.25" customHeight="1">
      <c r="A11232" s="7"/>
      <c r="B11232" s="8"/>
      <c r="C11232" s="8"/>
      <c r="D11232" s="8"/>
      <c r="E11232" s="8"/>
      <c r="F11232" s="8"/>
      <c r="G11232" s="8"/>
      <c r="H11232" s="8"/>
      <c r="I11232" s="8"/>
    </row>
    <row r="11233" spans="1:9" ht="14.25" customHeight="1">
      <c r="A11233" s="7"/>
      <c r="B11233" s="8"/>
      <c r="C11233" s="8"/>
      <c r="D11233" s="8"/>
      <c r="E11233" s="8"/>
      <c r="F11233" s="8"/>
      <c r="G11233" s="8"/>
      <c r="H11233" s="8"/>
      <c r="I11233" s="8"/>
    </row>
    <row r="11234" spans="1:9" ht="14.25" customHeight="1">
      <c r="A11234" s="7"/>
      <c r="B11234" s="8"/>
      <c r="C11234" s="8"/>
      <c r="D11234" s="8"/>
      <c r="E11234" s="8"/>
      <c r="F11234" s="8"/>
      <c r="G11234" s="8"/>
      <c r="H11234" s="8"/>
      <c r="I11234" s="8"/>
    </row>
    <row r="11235" spans="1:9" ht="14.25" customHeight="1">
      <c r="A11235" s="7"/>
      <c r="B11235" s="8"/>
      <c r="C11235" s="8"/>
      <c r="D11235" s="8"/>
      <c r="E11235" s="8"/>
      <c r="F11235" s="8"/>
      <c r="G11235" s="8"/>
      <c r="H11235" s="8"/>
      <c r="I11235" s="8"/>
    </row>
    <row r="11236" spans="1:9" ht="14.25" customHeight="1">
      <c r="A11236" s="7"/>
      <c r="B11236" s="8"/>
      <c r="C11236" s="8"/>
      <c r="D11236" s="8"/>
      <c r="E11236" s="8"/>
      <c r="F11236" s="8"/>
      <c r="G11236" s="8"/>
      <c r="H11236" s="8"/>
      <c r="I11236" s="8"/>
    </row>
    <row r="11237" spans="1:9" ht="14.25" customHeight="1">
      <c r="A11237" s="7"/>
      <c r="B11237" s="8"/>
      <c r="C11237" s="8"/>
      <c r="D11237" s="8"/>
      <c r="E11237" s="8"/>
      <c r="F11237" s="8"/>
      <c r="G11237" s="8"/>
      <c r="H11237" s="8"/>
      <c r="I11237" s="8"/>
    </row>
    <row r="11238" spans="1:9" ht="14.25" customHeight="1">
      <c r="A11238" s="7"/>
      <c r="B11238" s="8"/>
      <c r="C11238" s="8"/>
      <c r="D11238" s="8"/>
      <c r="E11238" s="8"/>
      <c r="F11238" s="8"/>
      <c r="G11238" s="8"/>
      <c r="H11238" s="8"/>
      <c r="I11238" s="8"/>
    </row>
    <row r="11239" spans="1:9" ht="14.25" customHeight="1">
      <c r="A11239" s="7"/>
      <c r="B11239" s="8"/>
      <c r="C11239" s="8"/>
      <c r="D11239" s="8"/>
      <c r="E11239" s="8"/>
      <c r="F11239" s="8"/>
      <c r="G11239" s="8"/>
      <c r="H11239" s="8"/>
      <c r="I11239" s="8"/>
    </row>
    <row r="11240" spans="1:9" ht="14.25" customHeight="1">
      <c r="A11240" s="7"/>
      <c r="B11240" s="8"/>
      <c r="C11240" s="8"/>
      <c r="D11240" s="8"/>
      <c r="E11240" s="8"/>
      <c r="F11240" s="8"/>
      <c r="G11240" s="8"/>
      <c r="H11240" s="8"/>
      <c r="I11240" s="8"/>
    </row>
    <row r="11241" spans="1:9" ht="14.25" customHeight="1">
      <c r="A11241" s="7"/>
      <c r="B11241" s="8"/>
      <c r="C11241" s="8"/>
      <c r="D11241" s="8"/>
      <c r="E11241" s="8"/>
      <c r="F11241" s="8"/>
      <c r="G11241" s="8"/>
      <c r="H11241" s="8"/>
      <c r="I11241" s="8"/>
    </row>
    <row r="11242" spans="1:9" ht="14.25" customHeight="1">
      <c r="A11242" s="7"/>
      <c r="B11242" s="8"/>
      <c r="C11242" s="8"/>
      <c r="D11242" s="8"/>
      <c r="E11242" s="8"/>
      <c r="F11242" s="8"/>
      <c r="G11242" s="8"/>
      <c r="H11242" s="8"/>
      <c r="I11242" s="8"/>
    </row>
    <row r="11243" spans="1:9" ht="14.25" customHeight="1">
      <c r="A11243" s="7"/>
      <c r="B11243" s="8"/>
      <c r="C11243" s="8"/>
      <c r="D11243" s="8"/>
      <c r="E11243" s="8"/>
      <c r="F11243" s="8"/>
      <c r="G11243" s="8"/>
      <c r="H11243" s="8"/>
      <c r="I11243" s="8"/>
    </row>
    <row r="11244" spans="1:9" ht="14.25" customHeight="1">
      <c r="A11244" s="7"/>
      <c r="B11244" s="8"/>
      <c r="C11244" s="8"/>
      <c r="D11244" s="8"/>
      <c r="E11244" s="8"/>
      <c r="F11244" s="8"/>
      <c r="G11244" s="8"/>
      <c r="H11244" s="8"/>
      <c r="I11244" s="8"/>
    </row>
    <row r="11245" spans="1:9" ht="14.25" customHeight="1">
      <c r="A11245" s="7"/>
      <c r="B11245" s="8"/>
      <c r="C11245" s="8"/>
      <c r="D11245" s="8"/>
      <c r="E11245" s="8"/>
      <c r="F11245" s="8"/>
      <c r="G11245" s="8"/>
      <c r="H11245" s="8"/>
      <c r="I11245" s="8"/>
    </row>
    <row r="11246" spans="1:9" ht="14.25" customHeight="1">
      <c r="A11246" s="7"/>
      <c r="B11246" s="8"/>
      <c r="C11246" s="8"/>
      <c r="D11246" s="8"/>
      <c r="E11246" s="8"/>
      <c r="F11246" s="8"/>
      <c r="G11246" s="8"/>
      <c r="H11246" s="8"/>
      <c r="I11246" s="8"/>
    </row>
    <row r="11247" spans="1:9" ht="14.25" customHeight="1">
      <c r="A11247" s="7"/>
      <c r="B11247" s="8"/>
      <c r="C11247" s="8"/>
      <c r="D11247" s="8"/>
      <c r="E11247" s="8"/>
      <c r="F11247" s="8"/>
      <c r="G11247" s="8"/>
      <c r="H11247" s="8"/>
      <c r="I11247" s="8"/>
    </row>
    <row r="11248" spans="1:9" ht="14.25" customHeight="1">
      <c r="A11248" s="7"/>
      <c r="B11248" s="8"/>
      <c r="C11248" s="8"/>
      <c r="D11248" s="8"/>
      <c r="E11248" s="8"/>
      <c r="F11248" s="8"/>
      <c r="G11248" s="8"/>
      <c r="H11248" s="8"/>
      <c r="I11248" s="8"/>
    </row>
    <row r="11249" spans="1:9" ht="14.25" customHeight="1">
      <c r="A11249" s="7"/>
      <c r="B11249" s="8"/>
      <c r="C11249" s="8"/>
      <c r="D11249" s="8"/>
      <c r="E11249" s="8"/>
      <c r="F11249" s="8"/>
      <c r="G11249" s="8"/>
      <c r="H11249" s="8"/>
      <c r="I11249" s="8"/>
    </row>
    <row r="11250" spans="1:9" ht="14.25" customHeight="1">
      <c r="A11250" s="7"/>
      <c r="B11250" s="8"/>
      <c r="C11250" s="8"/>
      <c r="D11250" s="8"/>
      <c r="E11250" s="8"/>
      <c r="F11250" s="8"/>
      <c r="G11250" s="8"/>
      <c r="H11250" s="8"/>
      <c r="I11250" s="8"/>
    </row>
    <row r="11251" spans="1:9" ht="14.25" customHeight="1">
      <c r="A11251" s="7"/>
      <c r="B11251" s="8"/>
      <c r="C11251" s="8"/>
      <c r="D11251" s="8"/>
      <c r="E11251" s="8"/>
      <c r="F11251" s="8"/>
      <c r="G11251" s="8"/>
      <c r="H11251" s="8"/>
      <c r="I11251" s="8"/>
    </row>
    <row r="11252" spans="1:9" ht="14.25" customHeight="1">
      <c r="A11252" s="7"/>
      <c r="B11252" s="8"/>
      <c r="C11252" s="8"/>
      <c r="D11252" s="8"/>
      <c r="E11252" s="8"/>
      <c r="F11252" s="8"/>
      <c r="G11252" s="8"/>
      <c r="H11252" s="8"/>
      <c r="I11252" s="8"/>
    </row>
    <row r="11253" spans="1:9" ht="14.25" customHeight="1">
      <c r="A11253" s="7"/>
      <c r="B11253" s="8"/>
      <c r="C11253" s="8"/>
      <c r="D11253" s="8"/>
      <c r="E11253" s="8"/>
      <c r="F11253" s="8"/>
      <c r="G11253" s="8"/>
      <c r="H11253" s="8"/>
      <c r="I11253" s="8"/>
    </row>
    <row r="11254" spans="1:9" ht="14.25" customHeight="1">
      <c r="A11254" s="7"/>
      <c r="B11254" s="8"/>
      <c r="C11254" s="8"/>
      <c r="D11254" s="8"/>
      <c r="E11254" s="8"/>
      <c r="F11254" s="8"/>
      <c r="G11254" s="8"/>
      <c r="H11254" s="8"/>
      <c r="I11254" s="8"/>
    </row>
    <row r="11255" spans="1:9" ht="14.25" customHeight="1">
      <c r="A11255" s="7"/>
      <c r="B11255" s="8"/>
      <c r="C11255" s="8"/>
      <c r="D11255" s="8"/>
      <c r="E11255" s="8"/>
      <c r="F11255" s="8"/>
      <c r="G11255" s="8"/>
      <c r="H11255" s="8"/>
      <c r="I11255" s="8"/>
    </row>
    <row r="11256" spans="1:9" ht="14.25" customHeight="1">
      <c r="A11256" s="7"/>
      <c r="B11256" s="8"/>
      <c r="C11256" s="8"/>
      <c r="D11256" s="8"/>
      <c r="E11256" s="8"/>
      <c r="F11256" s="8"/>
      <c r="G11256" s="8"/>
      <c r="H11256" s="8"/>
      <c r="I11256" s="8"/>
    </row>
    <row r="11257" spans="1:9" ht="14.25" customHeight="1">
      <c r="A11257" s="7"/>
      <c r="B11257" s="8"/>
      <c r="C11257" s="8"/>
      <c r="D11257" s="8"/>
      <c r="E11257" s="8"/>
      <c r="F11257" s="8"/>
      <c r="G11257" s="8"/>
      <c r="H11257" s="8"/>
      <c r="I11257" s="8"/>
    </row>
    <row r="11258" spans="1:9" ht="14.25" customHeight="1">
      <c r="A11258" s="7"/>
      <c r="B11258" s="8"/>
      <c r="C11258" s="8"/>
      <c r="D11258" s="8"/>
      <c r="E11258" s="8"/>
      <c r="F11258" s="8"/>
      <c r="G11258" s="8"/>
      <c r="H11258" s="8"/>
      <c r="I11258" s="8"/>
    </row>
    <row r="11259" spans="1:9" ht="14.25" customHeight="1">
      <c r="A11259" s="7"/>
      <c r="B11259" s="8"/>
      <c r="C11259" s="8"/>
      <c r="D11259" s="8"/>
      <c r="E11259" s="8"/>
      <c r="F11259" s="8"/>
      <c r="G11259" s="8"/>
      <c r="H11259" s="8"/>
      <c r="I11259" s="8"/>
    </row>
    <row r="11260" spans="1:9" ht="14.25" customHeight="1">
      <c r="A11260" s="7"/>
      <c r="B11260" s="8"/>
      <c r="C11260" s="8"/>
      <c r="D11260" s="8"/>
      <c r="E11260" s="8"/>
      <c r="F11260" s="8"/>
      <c r="G11260" s="8"/>
      <c r="H11260" s="8"/>
      <c r="I11260" s="8"/>
    </row>
    <row r="11261" spans="1:9" ht="14.25" customHeight="1">
      <c r="A11261" s="7"/>
      <c r="B11261" s="8"/>
      <c r="C11261" s="8"/>
      <c r="D11261" s="8"/>
      <c r="E11261" s="8"/>
      <c r="F11261" s="8"/>
      <c r="G11261" s="8"/>
      <c r="H11261" s="8"/>
      <c r="I11261" s="8"/>
    </row>
    <row r="11262" spans="1:9" ht="14.25" customHeight="1">
      <c r="A11262" s="7"/>
      <c r="B11262" s="8"/>
      <c r="C11262" s="8"/>
      <c r="D11262" s="8"/>
      <c r="E11262" s="8"/>
      <c r="F11262" s="8"/>
      <c r="G11262" s="8"/>
      <c r="H11262" s="8"/>
      <c r="I11262" s="8"/>
    </row>
    <row r="11263" spans="1:9" ht="14.25" customHeight="1">
      <c r="A11263" s="7"/>
      <c r="B11263" s="8"/>
      <c r="C11263" s="8"/>
      <c r="D11263" s="8"/>
      <c r="E11263" s="8"/>
      <c r="F11263" s="8"/>
      <c r="G11263" s="8"/>
      <c r="H11263" s="8"/>
      <c r="I11263" s="8"/>
    </row>
    <row r="11264" spans="1:9" ht="14.25" customHeight="1">
      <c r="A11264" s="7"/>
      <c r="B11264" s="8"/>
      <c r="C11264" s="8"/>
      <c r="D11264" s="8"/>
      <c r="E11264" s="8"/>
      <c r="F11264" s="8"/>
      <c r="G11264" s="8"/>
      <c r="H11264" s="8"/>
      <c r="I11264" s="8"/>
    </row>
    <row r="11265" spans="1:9" ht="14.25" customHeight="1">
      <c r="A11265" s="7"/>
      <c r="B11265" s="8"/>
      <c r="C11265" s="8"/>
      <c r="D11265" s="8"/>
      <c r="E11265" s="8"/>
      <c r="F11265" s="8"/>
      <c r="G11265" s="8"/>
      <c r="H11265" s="8"/>
      <c r="I11265" s="8"/>
    </row>
    <row r="11266" spans="1:9" ht="14.25" customHeight="1">
      <c r="A11266" s="7"/>
      <c r="B11266" s="8"/>
      <c r="C11266" s="8"/>
      <c r="D11266" s="8"/>
      <c r="E11266" s="8"/>
      <c r="F11266" s="8"/>
      <c r="G11266" s="8"/>
      <c r="H11266" s="8"/>
      <c r="I11266" s="8"/>
    </row>
    <row r="11267" spans="1:9" ht="14.25" customHeight="1">
      <c r="A11267" s="7"/>
      <c r="B11267" s="8"/>
      <c r="C11267" s="8"/>
      <c r="D11267" s="8"/>
      <c r="E11267" s="8"/>
      <c r="F11267" s="8"/>
      <c r="G11267" s="8"/>
      <c r="H11267" s="8"/>
      <c r="I11267" s="8"/>
    </row>
    <row r="11268" spans="1:9" ht="14.25" customHeight="1">
      <c r="A11268" s="7"/>
      <c r="B11268" s="8"/>
      <c r="C11268" s="8"/>
      <c r="D11268" s="8"/>
      <c r="E11268" s="8"/>
      <c r="F11268" s="8"/>
      <c r="G11268" s="8"/>
      <c r="H11268" s="8"/>
      <c r="I11268" s="8"/>
    </row>
    <row r="11269" spans="1:9" ht="14.25" customHeight="1">
      <c r="A11269" s="7"/>
      <c r="B11269" s="8"/>
      <c r="C11269" s="8"/>
      <c r="D11269" s="8"/>
      <c r="E11269" s="8"/>
      <c r="F11269" s="8"/>
      <c r="G11269" s="8"/>
      <c r="H11269" s="8"/>
      <c r="I11269" s="8"/>
    </row>
    <row r="11270" spans="1:9" ht="14.25" customHeight="1">
      <c r="A11270" s="7"/>
      <c r="B11270" s="8"/>
      <c r="C11270" s="8"/>
      <c r="D11270" s="8"/>
      <c r="E11270" s="8"/>
      <c r="F11270" s="8"/>
      <c r="G11270" s="8"/>
      <c r="H11270" s="8"/>
      <c r="I11270" s="8"/>
    </row>
    <row r="11271" spans="1:9" ht="14.25" customHeight="1">
      <c r="A11271" s="7"/>
      <c r="B11271" s="8"/>
      <c r="C11271" s="8"/>
      <c r="D11271" s="8"/>
      <c r="E11271" s="8"/>
      <c r="F11271" s="8"/>
      <c r="G11271" s="8"/>
      <c r="H11271" s="8"/>
      <c r="I11271" s="8"/>
    </row>
    <row r="11272" spans="1:9" ht="14.25" customHeight="1">
      <c r="A11272" s="7"/>
      <c r="B11272" s="8"/>
      <c r="C11272" s="8"/>
      <c r="D11272" s="8"/>
      <c r="E11272" s="8"/>
      <c r="F11272" s="8"/>
      <c r="G11272" s="8"/>
      <c r="H11272" s="8"/>
      <c r="I11272" s="8"/>
    </row>
    <row r="11273" spans="1:9" ht="14.25" customHeight="1">
      <c r="A11273" s="7"/>
      <c r="B11273" s="8"/>
      <c r="C11273" s="8"/>
      <c r="D11273" s="8"/>
      <c r="E11273" s="8"/>
      <c r="F11273" s="8"/>
      <c r="G11273" s="8"/>
      <c r="H11273" s="8"/>
      <c r="I11273" s="8"/>
    </row>
    <row r="11274" spans="1:9" ht="14.25" customHeight="1">
      <c r="A11274" s="7"/>
      <c r="B11274" s="8"/>
      <c r="C11274" s="8"/>
      <c r="D11274" s="8"/>
      <c r="E11274" s="8"/>
      <c r="F11274" s="8"/>
      <c r="G11274" s="8"/>
      <c r="H11274" s="8"/>
      <c r="I11274" s="8"/>
    </row>
    <row r="11275" spans="1:9" ht="14.25" customHeight="1">
      <c r="A11275" s="7"/>
      <c r="B11275" s="8"/>
      <c r="C11275" s="8"/>
      <c r="D11275" s="8"/>
      <c r="E11275" s="8"/>
      <c r="F11275" s="8"/>
      <c r="G11275" s="8"/>
      <c r="H11275" s="8"/>
      <c r="I11275" s="8"/>
    </row>
    <row r="11276" spans="1:9" ht="14.25" customHeight="1">
      <c r="A11276" s="7"/>
      <c r="B11276" s="8"/>
      <c r="C11276" s="8"/>
      <c r="D11276" s="8"/>
      <c r="E11276" s="8"/>
      <c r="F11276" s="8"/>
      <c r="G11276" s="8"/>
      <c r="H11276" s="8"/>
      <c r="I11276" s="8"/>
    </row>
    <row r="11277" spans="1:9" ht="14.25" customHeight="1">
      <c r="A11277" s="7"/>
      <c r="B11277" s="8"/>
      <c r="C11277" s="8"/>
      <c r="D11277" s="8"/>
      <c r="E11277" s="8"/>
      <c r="F11277" s="8"/>
      <c r="G11277" s="8"/>
      <c r="H11277" s="8"/>
      <c r="I11277" s="8"/>
    </row>
    <row r="11278" spans="1:9" ht="14.25" customHeight="1">
      <c r="A11278" s="7"/>
      <c r="B11278" s="8"/>
      <c r="C11278" s="8"/>
      <c r="D11278" s="8"/>
      <c r="E11278" s="8"/>
      <c r="F11278" s="8"/>
      <c r="G11278" s="8"/>
      <c r="H11278" s="8"/>
      <c r="I11278" s="8"/>
    </row>
    <row r="11279" spans="1:9" ht="14.25" customHeight="1">
      <c r="A11279" s="7"/>
      <c r="B11279" s="8"/>
      <c r="C11279" s="8"/>
      <c r="D11279" s="8"/>
      <c r="E11279" s="8"/>
      <c r="F11279" s="8"/>
      <c r="G11279" s="8"/>
      <c r="H11279" s="8"/>
      <c r="I11279" s="8"/>
    </row>
    <row r="11280" spans="1:9" ht="14.25" customHeight="1">
      <c r="A11280" s="7"/>
      <c r="B11280" s="8"/>
      <c r="C11280" s="8"/>
      <c r="D11280" s="8"/>
      <c r="E11280" s="8"/>
      <c r="F11280" s="8"/>
      <c r="G11280" s="8"/>
      <c r="H11280" s="8"/>
      <c r="I11280" s="8"/>
    </row>
    <row r="11281" spans="1:9" ht="14.25" customHeight="1">
      <c r="A11281" s="7"/>
      <c r="B11281" s="8"/>
      <c r="C11281" s="8"/>
      <c r="D11281" s="8"/>
      <c r="E11281" s="8"/>
      <c r="F11281" s="8"/>
      <c r="G11281" s="8"/>
      <c r="H11281" s="8"/>
      <c r="I11281" s="8"/>
    </row>
    <row r="11282" spans="1:9" ht="14.25" customHeight="1">
      <c r="A11282" s="7"/>
      <c r="B11282" s="8"/>
      <c r="C11282" s="8"/>
      <c r="D11282" s="8"/>
      <c r="E11282" s="8"/>
      <c r="F11282" s="8"/>
      <c r="G11282" s="8"/>
      <c r="H11282" s="8"/>
      <c r="I11282" s="8"/>
    </row>
    <row r="11283" spans="1:9" ht="14.25" customHeight="1">
      <c r="A11283" s="7"/>
      <c r="B11283" s="8"/>
      <c r="C11283" s="8"/>
      <c r="D11283" s="8"/>
      <c r="E11283" s="8"/>
      <c r="F11283" s="8"/>
      <c r="G11283" s="8"/>
      <c r="H11283" s="8"/>
      <c r="I11283" s="8"/>
    </row>
    <row r="11284" spans="1:9" ht="14.25" customHeight="1">
      <c r="A11284" s="7"/>
      <c r="B11284" s="8"/>
      <c r="C11284" s="8"/>
      <c r="D11284" s="8"/>
      <c r="E11284" s="8"/>
      <c r="F11284" s="8"/>
      <c r="G11284" s="8"/>
      <c r="H11284" s="8"/>
      <c r="I11284" s="8"/>
    </row>
    <row r="11285" spans="1:9" ht="14.25" customHeight="1">
      <c r="A11285" s="7"/>
      <c r="B11285" s="8"/>
      <c r="C11285" s="8"/>
      <c r="D11285" s="8"/>
      <c r="E11285" s="8"/>
      <c r="F11285" s="8"/>
      <c r="G11285" s="8"/>
      <c r="H11285" s="8"/>
      <c r="I11285" s="8"/>
    </row>
    <row r="11286" spans="1:9" ht="14.25" customHeight="1">
      <c r="A11286" s="7"/>
      <c r="B11286" s="8"/>
      <c r="C11286" s="8"/>
      <c r="D11286" s="8"/>
      <c r="E11286" s="8"/>
      <c r="F11286" s="8"/>
      <c r="G11286" s="8"/>
      <c r="H11286" s="8"/>
      <c r="I11286" s="8"/>
    </row>
    <row r="11287" spans="1:9" ht="14.25" customHeight="1">
      <c r="A11287" s="7"/>
      <c r="B11287" s="8"/>
      <c r="C11287" s="8"/>
      <c r="D11287" s="8"/>
      <c r="E11287" s="8"/>
      <c r="F11287" s="8"/>
      <c r="G11287" s="8"/>
      <c r="H11287" s="8"/>
      <c r="I11287" s="8"/>
    </row>
    <row r="11288" spans="1:9" ht="14.25" customHeight="1">
      <c r="A11288" s="7"/>
      <c r="B11288" s="8"/>
      <c r="C11288" s="8"/>
      <c r="D11288" s="8"/>
      <c r="E11288" s="8"/>
      <c r="F11288" s="8"/>
      <c r="G11288" s="8"/>
      <c r="H11288" s="8"/>
      <c r="I11288" s="8"/>
    </row>
    <row r="11289" spans="1:9" ht="14.25" customHeight="1">
      <c r="A11289" s="7"/>
      <c r="B11289" s="8"/>
      <c r="C11289" s="8"/>
      <c r="D11289" s="8"/>
      <c r="E11289" s="8"/>
      <c r="F11289" s="8"/>
      <c r="G11289" s="8"/>
      <c r="H11289" s="8"/>
      <c r="I11289" s="8"/>
    </row>
    <row r="11290" spans="1:9" ht="14.25" customHeight="1">
      <c r="A11290" s="7"/>
      <c r="B11290" s="8"/>
      <c r="C11290" s="8"/>
      <c r="D11290" s="8"/>
      <c r="E11290" s="8"/>
      <c r="F11290" s="8"/>
      <c r="G11290" s="8"/>
      <c r="H11290" s="8"/>
      <c r="I11290" s="8"/>
    </row>
    <row r="11291" spans="1:9" ht="14.25" customHeight="1">
      <c r="A11291" s="7"/>
      <c r="B11291" s="8"/>
      <c r="C11291" s="8"/>
      <c r="D11291" s="8"/>
      <c r="E11291" s="8"/>
      <c r="F11291" s="8"/>
      <c r="G11291" s="8"/>
      <c r="H11291" s="8"/>
      <c r="I11291" s="8"/>
    </row>
    <row r="11292" spans="1:9" ht="14.25" customHeight="1">
      <c r="A11292" s="7"/>
      <c r="B11292" s="8"/>
      <c r="C11292" s="8"/>
      <c r="D11292" s="8"/>
      <c r="E11292" s="8"/>
      <c r="F11292" s="8"/>
      <c r="G11292" s="8"/>
      <c r="H11292" s="8"/>
      <c r="I11292" s="8"/>
    </row>
    <row r="11293" spans="1:9" ht="14.25" customHeight="1">
      <c r="A11293" s="7"/>
      <c r="B11293" s="8"/>
      <c r="C11293" s="8"/>
      <c r="D11293" s="8"/>
      <c r="E11293" s="8"/>
      <c r="F11293" s="8"/>
      <c r="G11293" s="8"/>
      <c r="H11293" s="8"/>
      <c r="I11293" s="8"/>
    </row>
    <row r="11294" spans="1:9" ht="14.25" customHeight="1">
      <c r="A11294" s="7"/>
      <c r="B11294" s="8"/>
      <c r="C11294" s="8"/>
      <c r="D11294" s="8"/>
      <c r="E11294" s="8"/>
      <c r="F11294" s="8"/>
      <c r="G11294" s="8"/>
      <c r="H11294" s="8"/>
      <c r="I11294" s="8"/>
    </row>
    <row r="11295" spans="1:9" ht="14.25" customHeight="1">
      <c r="A11295" s="7"/>
      <c r="B11295" s="8"/>
      <c r="C11295" s="8"/>
      <c r="D11295" s="8"/>
      <c r="E11295" s="8"/>
      <c r="F11295" s="8"/>
      <c r="G11295" s="8"/>
      <c r="H11295" s="8"/>
      <c r="I11295" s="8"/>
    </row>
    <row r="11296" spans="1:9" ht="14.25" customHeight="1">
      <c r="A11296" s="7"/>
      <c r="B11296" s="8"/>
      <c r="C11296" s="8"/>
      <c r="D11296" s="8"/>
      <c r="E11296" s="8"/>
      <c r="F11296" s="8"/>
      <c r="G11296" s="8"/>
      <c r="H11296" s="8"/>
      <c r="I11296" s="8"/>
    </row>
    <row r="11297" spans="1:9" ht="14.25" customHeight="1">
      <c r="A11297" s="7"/>
      <c r="B11297" s="8"/>
      <c r="C11297" s="8"/>
      <c r="D11297" s="8"/>
      <c r="E11297" s="8"/>
      <c r="F11297" s="8"/>
      <c r="G11297" s="8"/>
      <c r="H11297" s="8"/>
      <c r="I11297" s="8"/>
    </row>
    <row r="11298" spans="1:9" ht="14.25" customHeight="1">
      <c r="A11298" s="7"/>
      <c r="B11298" s="8"/>
      <c r="C11298" s="8"/>
      <c r="D11298" s="8"/>
      <c r="E11298" s="8"/>
      <c r="F11298" s="8"/>
      <c r="G11298" s="8"/>
      <c r="H11298" s="8"/>
      <c r="I11298" s="8"/>
    </row>
    <row r="11299" spans="1:9" ht="14.25" customHeight="1">
      <c r="A11299" s="7"/>
      <c r="B11299" s="8"/>
      <c r="C11299" s="8"/>
      <c r="D11299" s="8"/>
      <c r="E11299" s="8"/>
      <c r="F11299" s="8"/>
      <c r="G11299" s="8"/>
      <c r="H11299" s="8"/>
      <c r="I11299" s="8"/>
    </row>
    <row r="11300" spans="1:9" ht="14.25" customHeight="1">
      <c r="A11300" s="7"/>
      <c r="B11300" s="8"/>
      <c r="C11300" s="8"/>
      <c r="D11300" s="8"/>
      <c r="E11300" s="8"/>
      <c r="F11300" s="8"/>
      <c r="G11300" s="8"/>
      <c r="H11300" s="8"/>
      <c r="I11300" s="8"/>
    </row>
    <row r="11301" spans="1:9" ht="14.25" customHeight="1">
      <c r="A11301" s="7"/>
      <c r="B11301" s="8"/>
      <c r="C11301" s="8"/>
      <c r="D11301" s="8"/>
      <c r="E11301" s="8"/>
      <c r="F11301" s="8"/>
      <c r="G11301" s="8"/>
      <c r="H11301" s="8"/>
      <c r="I11301" s="8"/>
    </row>
    <row r="11302" spans="1:9" ht="14.25" customHeight="1">
      <c r="A11302" s="7"/>
      <c r="B11302" s="8"/>
      <c r="C11302" s="8"/>
      <c r="D11302" s="8"/>
      <c r="E11302" s="8"/>
      <c r="F11302" s="8"/>
      <c r="G11302" s="8"/>
      <c r="H11302" s="8"/>
      <c r="I11302" s="8"/>
    </row>
    <row r="11303" spans="1:9" ht="14.25" customHeight="1">
      <c r="A11303" s="7"/>
      <c r="B11303" s="8"/>
      <c r="C11303" s="8"/>
      <c r="D11303" s="8"/>
      <c r="E11303" s="8"/>
      <c r="F11303" s="8"/>
      <c r="G11303" s="8"/>
      <c r="H11303" s="8"/>
      <c r="I11303" s="8"/>
    </row>
    <row r="11304" spans="1:9" ht="14.25" customHeight="1">
      <c r="A11304" s="7"/>
      <c r="B11304" s="8"/>
      <c r="C11304" s="8"/>
      <c r="D11304" s="8"/>
      <c r="E11304" s="8"/>
      <c r="F11304" s="8"/>
      <c r="G11304" s="8"/>
      <c r="H11304" s="8"/>
      <c r="I11304" s="8"/>
    </row>
    <row r="11305" spans="1:9" ht="14.25" customHeight="1">
      <c r="A11305" s="7"/>
      <c r="B11305" s="8"/>
      <c r="C11305" s="8"/>
      <c r="D11305" s="8"/>
      <c r="E11305" s="8"/>
      <c r="F11305" s="8"/>
      <c r="G11305" s="8"/>
      <c r="H11305" s="8"/>
      <c r="I11305" s="8"/>
    </row>
    <row r="11306" spans="1:9" ht="14.25" customHeight="1">
      <c r="A11306" s="7"/>
      <c r="B11306" s="8"/>
      <c r="C11306" s="8"/>
      <c r="D11306" s="8"/>
      <c r="E11306" s="8"/>
      <c r="F11306" s="8"/>
      <c r="G11306" s="8"/>
      <c r="H11306" s="8"/>
      <c r="I11306" s="8"/>
    </row>
    <row r="11307" spans="1:9" ht="14.25" customHeight="1">
      <c r="A11307" s="7"/>
      <c r="B11307" s="8"/>
      <c r="C11307" s="8"/>
      <c r="D11307" s="8"/>
      <c r="E11307" s="8"/>
      <c r="F11307" s="8"/>
      <c r="G11307" s="8"/>
      <c r="H11307" s="8"/>
      <c r="I11307" s="8"/>
    </row>
    <row r="11308" spans="1:9" ht="14.25" customHeight="1">
      <c r="A11308" s="7"/>
      <c r="B11308" s="8"/>
      <c r="C11308" s="8"/>
      <c r="D11308" s="8"/>
      <c r="E11308" s="8"/>
      <c r="F11308" s="8"/>
      <c r="G11308" s="8"/>
      <c r="H11308" s="8"/>
      <c r="I11308" s="8"/>
    </row>
    <row r="11309" spans="1:9" ht="14.25" customHeight="1">
      <c r="A11309" s="7"/>
      <c r="B11309" s="8"/>
      <c r="C11309" s="8"/>
      <c r="D11309" s="8"/>
      <c r="E11309" s="8"/>
      <c r="F11309" s="8"/>
      <c r="G11309" s="8"/>
      <c r="H11309" s="8"/>
      <c r="I11309" s="8"/>
    </row>
    <row r="11310" spans="1:9" ht="14.25" customHeight="1">
      <c r="A11310" s="7"/>
      <c r="B11310" s="8"/>
      <c r="C11310" s="8"/>
      <c r="D11310" s="8"/>
      <c r="E11310" s="8"/>
      <c r="F11310" s="8"/>
      <c r="G11310" s="8"/>
      <c r="H11310" s="8"/>
      <c r="I11310" s="8"/>
    </row>
    <row r="11311" spans="1:9" ht="14.25" customHeight="1">
      <c r="A11311" s="7"/>
      <c r="B11311" s="8"/>
      <c r="C11311" s="8"/>
      <c r="D11311" s="8"/>
      <c r="E11311" s="8"/>
      <c r="F11311" s="8"/>
      <c r="G11311" s="8"/>
      <c r="H11311" s="8"/>
      <c r="I11311" s="8"/>
    </row>
    <row r="11312" spans="1:9" ht="14.25" customHeight="1">
      <c r="A11312" s="7"/>
      <c r="B11312" s="8"/>
      <c r="C11312" s="8"/>
      <c r="D11312" s="8"/>
      <c r="E11312" s="8"/>
      <c r="F11312" s="8"/>
      <c r="G11312" s="8"/>
      <c r="H11312" s="8"/>
      <c r="I11312" s="8"/>
    </row>
    <row r="11313" spans="1:9" ht="14.25" customHeight="1">
      <c r="A11313" s="7"/>
      <c r="B11313" s="8"/>
      <c r="C11313" s="8"/>
      <c r="D11313" s="8"/>
      <c r="E11313" s="8"/>
      <c r="F11313" s="8"/>
      <c r="G11313" s="8"/>
      <c r="H11313" s="8"/>
      <c r="I11313" s="8"/>
    </row>
    <row r="11314" spans="1:9" ht="14.25" customHeight="1">
      <c r="A11314" s="7"/>
      <c r="B11314" s="8"/>
      <c r="C11314" s="8"/>
      <c r="D11314" s="8"/>
      <c r="E11314" s="8"/>
      <c r="F11314" s="8"/>
      <c r="G11314" s="8"/>
      <c r="H11314" s="8"/>
      <c r="I11314" s="8"/>
    </row>
    <row r="11315" spans="1:9" ht="14.25" customHeight="1">
      <c r="A11315" s="7"/>
      <c r="B11315" s="8"/>
      <c r="C11315" s="8"/>
      <c r="D11315" s="8"/>
      <c r="E11315" s="8"/>
      <c r="F11315" s="8"/>
      <c r="G11315" s="8"/>
      <c r="H11315" s="8"/>
      <c r="I11315" s="8"/>
    </row>
    <row r="11316" spans="1:9" ht="14.25" customHeight="1">
      <c r="A11316" s="7"/>
      <c r="B11316" s="8"/>
      <c r="C11316" s="8"/>
      <c r="D11316" s="8"/>
      <c r="E11316" s="8"/>
      <c r="F11316" s="8"/>
      <c r="G11316" s="8"/>
      <c r="H11316" s="8"/>
      <c r="I11316" s="8"/>
    </row>
    <row r="11317" spans="1:9" ht="14.25" customHeight="1">
      <c r="A11317" s="7"/>
      <c r="B11317" s="8"/>
      <c r="C11317" s="8"/>
      <c r="D11317" s="8"/>
      <c r="E11317" s="8"/>
      <c r="F11317" s="8"/>
      <c r="G11317" s="8"/>
      <c r="H11317" s="8"/>
      <c r="I11317" s="8"/>
    </row>
    <row r="11318" spans="1:9" ht="14.25" customHeight="1">
      <c r="A11318" s="7"/>
      <c r="B11318" s="8"/>
      <c r="C11318" s="8"/>
      <c r="D11318" s="8"/>
      <c r="E11318" s="8"/>
      <c r="F11318" s="8"/>
      <c r="G11318" s="8"/>
      <c r="H11318" s="8"/>
      <c r="I11318" s="8"/>
    </row>
    <row r="11319" spans="1:9" ht="14.25" customHeight="1">
      <c r="A11319" s="7"/>
      <c r="B11319" s="8"/>
      <c r="C11319" s="8"/>
      <c r="D11319" s="8"/>
      <c r="E11319" s="8"/>
      <c r="F11319" s="8"/>
      <c r="G11319" s="8"/>
      <c r="H11319" s="8"/>
      <c r="I11319" s="8"/>
    </row>
    <row r="11320" spans="1:9" ht="14.25" customHeight="1">
      <c r="A11320" s="7"/>
      <c r="B11320" s="8"/>
      <c r="C11320" s="8"/>
      <c r="D11320" s="8"/>
      <c r="E11320" s="8"/>
      <c r="F11320" s="8"/>
      <c r="G11320" s="8"/>
      <c r="H11320" s="8"/>
      <c r="I11320" s="8"/>
    </row>
    <row r="11321" spans="1:9" ht="14.25" customHeight="1">
      <c r="A11321" s="7"/>
      <c r="B11321" s="8"/>
      <c r="C11321" s="8"/>
      <c r="D11321" s="8"/>
      <c r="E11321" s="8"/>
      <c r="F11321" s="8"/>
      <c r="G11321" s="8"/>
      <c r="H11321" s="8"/>
      <c r="I11321" s="8"/>
    </row>
    <row r="11322" spans="1:9" ht="14.25" customHeight="1">
      <c r="A11322" s="7"/>
      <c r="B11322" s="8"/>
      <c r="C11322" s="8"/>
      <c r="D11322" s="8"/>
      <c r="E11322" s="8"/>
      <c r="F11322" s="8"/>
      <c r="G11322" s="8"/>
      <c r="H11322" s="8"/>
      <c r="I11322" s="8"/>
    </row>
    <row r="11323" spans="1:9" ht="14.25" customHeight="1">
      <c r="A11323" s="7"/>
      <c r="B11323" s="8"/>
      <c r="C11323" s="8"/>
      <c r="D11323" s="8"/>
      <c r="E11323" s="8"/>
      <c r="F11323" s="8"/>
      <c r="G11323" s="8"/>
      <c r="H11323" s="8"/>
      <c r="I11323" s="8"/>
    </row>
    <row r="11324" spans="1:9" ht="14.25" customHeight="1">
      <c r="A11324" s="7"/>
      <c r="B11324" s="8"/>
      <c r="C11324" s="8"/>
      <c r="D11324" s="8"/>
      <c r="E11324" s="8"/>
      <c r="F11324" s="8"/>
      <c r="G11324" s="8"/>
      <c r="H11324" s="8"/>
      <c r="I11324" s="8"/>
    </row>
    <row r="11325" spans="1:9" ht="14.25" customHeight="1">
      <c r="A11325" s="7"/>
      <c r="B11325" s="8"/>
      <c r="C11325" s="8"/>
      <c r="D11325" s="8"/>
      <c r="E11325" s="8"/>
      <c r="F11325" s="8"/>
      <c r="G11325" s="8"/>
      <c r="H11325" s="8"/>
      <c r="I11325" s="8"/>
    </row>
    <row r="11326" spans="1:9" ht="14.25" customHeight="1">
      <c r="A11326" s="7"/>
      <c r="B11326" s="8"/>
      <c r="C11326" s="8"/>
      <c r="D11326" s="8"/>
      <c r="E11326" s="8"/>
      <c r="F11326" s="8"/>
      <c r="G11326" s="8"/>
      <c r="H11326" s="8"/>
      <c r="I11326" s="8"/>
    </row>
    <row r="11327" spans="1:9" ht="14.25" customHeight="1">
      <c r="A11327" s="7"/>
      <c r="B11327" s="8"/>
      <c r="C11327" s="8"/>
      <c r="D11327" s="8"/>
      <c r="E11327" s="8"/>
      <c r="F11327" s="8"/>
      <c r="G11327" s="8"/>
      <c r="H11327" s="8"/>
      <c r="I11327" s="8"/>
    </row>
    <row r="11328" spans="1:9" ht="14.25" customHeight="1">
      <c r="A11328" s="7"/>
      <c r="B11328" s="8"/>
      <c r="C11328" s="8"/>
      <c r="D11328" s="8"/>
      <c r="E11328" s="8"/>
      <c r="F11328" s="8"/>
      <c r="G11328" s="8"/>
      <c r="H11328" s="8"/>
      <c r="I11328" s="8"/>
    </row>
    <row r="11329" spans="1:9" ht="14.25" customHeight="1">
      <c r="A11329" s="7"/>
      <c r="B11329" s="8"/>
      <c r="C11329" s="8"/>
      <c r="D11329" s="8"/>
      <c r="E11329" s="8"/>
      <c r="F11329" s="8"/>
      <c r="G11329" s="8"/>
      <c r="H11329" s="8"/>
      <c r="I11329" s="8"/>
    </row>
    <row r="11330" spans="1:9" ht="14.25" customHeight="1">
      <c r="A11330" s="7"/>
      <c r="B11330" s="8"/>
      <c r="C11330" s="8"/>
      <c r="D11330" s="8"/>
      <c r="E11330" s="8"/>
      <c r="F11330" s="8"/>
      <c r="G11330" s="8"/>
      <c r="H11330" s="8"/>
      <c r="I11330" s="8"/>
    </row>
    <row r="11331" spans="1:9" ht="14.25" customHeight="1">
      <c r="A11331" s="7"/>
      <c r="B11331" s="8"/>
      <c r="C11331" s="8"/>
      <c r="D11331" s="8"/>
      <c r="E11331" s="8"/>
      <c r="F11331" s="8"/>
      <c r="G11331" s="8"/>
      <c r="H11331" s="8"/>
      <c r="I11331" s="8"/>
    </row>
    <row r="11332" spans="1:9" ht="14.25" customHeight="1">
      <c r="A11332" s="7"/>
      <c r="B11332" s="8"/>
      <c r="C11332" s="8"/>
      <c r="D11332" s="8"/>
      <c r="E11332" s="8"/>
      <c r="F11332" s="8"/>
      <c r="G11332" s="8"/>
      <c r="H11332" s="8"/>
      <c r="I11332" s="8"/>
    </row>
    <row r="11333" spans="1:9" ht="14.25" customHeight="1">
      <c r="A11333" s="7"/>
      <c r="B11333" s="8"/>
      <c r="C11333" s="8"/>
      <c r="D11333" s="8"/>
      <c r="E11333" s="8"/>
      <c r="F11333" s="8"/>
      <c r="G11333" s="8"/>
      <c r="H11333" s="8"/>
      <c r="I11333" s="8"/>
    </row>
    <row r="11334" spans="1:9" ht="14.25" customHeight="1">
      <c r="A11334" s="7"/>
      <c r="B11334" s="8"/>
      <c r="C11334" s="8"/>
      <c r="D11334" s="8"/>
      <c r="E11334" s="8"/>
      <c r="F11334" s="8"/>
      <c r="G11334" s="8"/>
      <c r="H11334" s="8"/>
      <c r="I11334" s="8"/>
    </row>
    <row r="11335" spans="1:9" ht="14.25" customHeight="1">
      <c r="A11335" s="7"/>
      <c r="B11335" s="8"/>
      <c r="C11335" s="8"/>
      <c r="D11335" s="8"/>
      <c r="E11335" s="8"/>
      <c r="F11335" s="8"/>
      <c r="G11335" s="8"/>
      <c r="H11335" s="8"/>
      <c r="I11335" s="8"/>
    </row>
    <row r="11336" spans="1:9" ht="14.25" customHeight="1">
      <c r="A11336" s="7"/>
      <c r="B11336" s="8"/>
      <c r="C11336" s="8"/>
      <c r="D11336" s="8"/>
      <c r="E11336" s="8"/>
      <c r="F11336" s="8"/>
      <c r="G11336" s="8"/>
      <c r="H11336" s="8"/>
      <c r="I11336" s="8"/>
    </row>
    <row r="11337" spans="1:9" ht="14.25" customHeight="1">
      <c r="A11337" s="7"/>
      <c r="B11337" s="8"/>
      <c r="C11337" s="8"/>
      <c r="D11337" s="8"/>
      <c r="E11337" s="8"/>
      <c r="F11337" s="8"/>
      <c r="G11337" s="8"/>
      <c r="H11337" s="8"/>
      <c r="I11337" s="8"/>
    </row>
    <row r="11338" spans="1:9" ht="14.25" customHeight="1">
      <c r="A11338" s="7"/>
      <c r="B11338" s="8"/>
      <c r="C11338" s="8"/>
      <c r="D11338" s="8"/>
      <c r="E11338" s="8"/>
      <c r="F11338" s="8"/>
      <c r="G11338" s="8"/>
      <c r="H11338" s="8"/>
      <c r="I11338" s="8"/>
    </row>
    <row r="11339" spans="1:9" ht="14.25" customHeight="1">
      <c r="A11339" s="7"/>
      <c r="B11339" s="8"/>
      <c r="C11339" s="8"/>
      <c r="D11339" s="8"/>
      <c r="E11339" s="8"/>
      <c r="F11339" s="8"/>
      <c r="G11339" s="8"/>
      <c r="H11339" s="8"/>
      <c r="I11339" s="8"/>
    </row>
    <row r="11340" spans="1:9" ht="14.25" customHeight="1">
      <c r="A11340" s="7"/>
      <c r="B11340" s="8"/>
      <c r="C11340" s="8"/>
      <c r="D11340" s="8"/>
      <c r="E11340" s="8"/>
      <c r="F11340" s="8"/>
      <c r="G11340" s="8"/>
      <c r="H11340" s="8"/>
      <c r="I11340" s="8"/>
    </row>
    <row r="11341" spans="1:9" ht="14.25" customHeight="1">
      <c r="A11341" s="7"/>
      <c r="B11341" s="8"/>
      <c r="C11341" s="8"/>
      <c r="D11341" s="8"/>
      <c r="E11341" s="8"/>
      <c r="F11341" s="8"/>
      <c r="G11341" s="8"/>
      <c r="H11341" s="8"/>
      <c r="I11341" s="8"/>
    </row>
    <row r="11342" spans="1:9" ht="14.25" customHeight="1">
      <c r="A11342" s="7"/>
      <c r="B11342" s="8"/>
      <c r="C11342" s="8"/>
      <c r="D11342" s="8"/>
      <c r="E11342" s="8"/>
      <c r="F11342" s="8"/>
      <c r="G11342" s="8"/>
      <c r="H11342" s="8"/>
      <c r="I11342" s="8"/>
    </row>
    <row r="11343" spans="1:9" ht="14.25" customHeight="1">
      <c r="A11343" s="7"/>
      <c r="B11343" s="8"/>
      <c r="C11343" s="8"/>
      <c r="D11343" s="8"/>
      <c r="E11343" s="8"/>
      <c r="F11343" s="8"/>
      <c r="G11343" s="8"/>
      <c r="H11343" s="8"/>
      <c r="I11343" s="8"/>
    </row>
    <row r="11344" spans="1:9" ht="14.25" customHeight="1">
      <c r="A11344" s="7"/>
      <c r="B11344" s="8"/>
      <c r="C11344" s="8"/>
      <c r="D11344" s="8"/>
      <c r="E11344" s="8"/>
      <c r="F11344" s="8"/>
      <c r="G11344" s="8"/>
      <c r="H11344" s="8"/>
      <c r="I11344" s="8"/>
    </row>
    <row r="11345" spans="1:9" ht="14.25" customHeight="1">
      <c r="A11345" s="7"/>
      <c r="B11345" s="8"/>
      <c r="C11345" s="8"/>
      <c r="D11345" s="8"/>
      <c r="E11345" s="8"/>
      <c r="F11345" s="8"/>
      <c r="G11345" s="8"/>
      <c r="H11345" s="8"/>
      <c r="I11345" s="8"/>
    </row>
    <row r="11346" spans="1:9" ht="14.25" customHeight="1">
      <c r="A11346" s="7"/>
      <c r="B11346" s="8"/>
      <c r="C11346" s="8"/>
      <c r="D11346" s="8"/>
      <c r="E11346" s="8"/>
      <c r="F11346" s="8"/>
      <c r="G11346" s="8"/>
      <c r="H11346" s="8"/>
      <c r="I11346" s="8"/>
    </row>
    <row r="11347" spans="1:9" ht="14.25" customHeight="1">
      <c r="A11347" s="7"/>
      <c r="B11347" s="8"/>
      <c r="C11347" s="8"/>
      <c r="D11347" s="8"/>
      <c r="E11347" s="8"/>
      <c r="F11347" s="8"/>
      <c r="G11347" s="8"/>
      <c r="H11347" s="8"/>
      <c r="I11347" s="8"/>
    </row>
    <row r="11348" spans="1:9" ht="14.25" customHeight="1">
      <c r="A11348" s="7"/>
      <c r="B11348" s="8"/>
      <c r="C11348" s="8"/>
      <c r="D11348" s="8"/>
      <c r="E11348" s="8"/>
      <c r="F11348" s="8"/>
      <c r="G11348" s="8"/>
      <c r="H11348" s="8"/>
      <c r="I11348" s="8"/>
    </row>
    <row r="11349" spans="1:9" ht="14.25" customHeight="1">
      <c r="A11349" s="7"/>
      <c r="B11349" s="8"/>
      <c r="C11349" s="8"/>
      <c r="D11349" s="8"/>
      <c r="E11349" s="8"/>
      <c r="F11349" s="8"/>
      <c r="G11349" s="8"/>
      <c r="H11349" s="8"/>
      <c r="I11349" s="8"/>
    </row>
    <row r="11350" spans="1:9" ht="14.25" customHeight="1">
      <c r="A11350" s="7"/>
      <c r="B11350" s="8"/>
      <c r="C11350" s="8"/>
      <c r="D11350" s="8"/>
      <c r="E11350" s="8"/>
      <c r="F11350" s="8"/>
      <c r="G11350" s="8"/>
      <c r="H11350" s="8"/>
      <c r="I11350" s="8"/>
    </row>
    <row r="11351" spans="1:9" ht="14.25" customHeight="1">
      <c r="A11351" s="7"/>
      <c r="B11351" s="8"/>
      <c r="C11351" s="8"/>
      <c r="D11351" s="8"/>
      <c r="E11351" s="8"/>
      <c r="F11351" s="8"/>
      <c r="G11351" s="8"/>
      <c r="H11351" s="8"/>
      <c r="I11351" s="8"/>
    </row>
    <row r="11352" spans="1:9" ht="14.25" customHeight="1">
      <c r="A11352" s="7"/>
      <c r="B11352" s="8"/>
      <c r="C11352" s="8"/>
      <c r="D11352" s="8"/>
      <c r="E11352" s="8"/>
      <c r="F11352" s="8"/>
      <c r="G11352" s="8"/>
      <c r="H11352" s="8"/>
      <c r="I11352" s="8"/>
    </row>
    <row r="11353" spans="1:9" ht="14.25" customHeight="1">
      <c r="A11353" s="7"/>
      <c r="B11353" s="8"/>
      <c r="C11353" s="8"/>
      <c r="D11353" s="8"/>
      <c r="E11353" s="8"/>
      <c r="F11353" s="8"/>
      <c r="G11353" s="8"/>
      <c r="H11353" s="8"/>
      <c r="I11353" s="8"/>
    </row>
    <row r="11354" spans="1:9" ht="14.25" customHeight="1">
      <c r="A11354" s="7"/>
      <c r="B11354" s="8"/>
      <c r="C11354" s="8"/>
      <c r="D11354" s="8"/>
      <c r="E11354" s="8"/>
      <c r="F11354" s="8"/>
      <c r="G11354" s="8"/>
      <c r="H11354" s="8"/>
      <c r="I11354" s="8"/>
    </row>
    <row r="11355" spans="1:9" ht="14.25" customHeight="1">
      <c r="A11355" s="7"/>
      <c r="B11355" s="8"/>
      <c r="C11355" s="8"/>
      <c r="D11355" s="8"/>
      <c r="E11355" s="8"/>
      <c r="F11355" s="8"/>
      <c r="G11355" s="8"/>
      <c r="H11355" s="8"/>
      <c r="I11355" s="8"/>
    </row>
    <row r="11356" spans="1:9" ht="14.25" customHeight="1">
      <c r="A11356" s="7"/>
      <c r="B11356" s="8"/>
      <c r="C11356" s="8"/>
      <c r="D11356" s="8"/>
      <c r="E11356" s="8"/>
      <c r="F11356" s="8"/>
      <c r="G11356" s="8"/>
      <c r="H11356" s="8"/>
      <c r="I11356" s="8"/>
    </row>
    <row r="11357" spans="1:9" ht="14.25" customHeight="1">
      <c r="A11357" s="7"/>
      <c r="B11357" s="8"/>
      <c r="C11357" s="8"/>
      <c r="D11357" s="8"/>
      <c r="E11357" s="8"/>
      <c r="F11357" s="8"/>
      <c r="G11357" s="8"/>
      <c r="H11357" s="8"/>
      <c r="I11357" s="8"/>
    </row>
    <row r="11358" spans="1:9" ht="14.25" customHeight="1">
      <c r="A11358" s="7"/>
      <c r="B11358" s="8"/>
      <c r="C11358" s="8"/>
      <c r="D11358" s="8"/>
      <c r="E11358" s="8"/>
      <c r="F11358" s="8"/>
      <c r="G11358" s="8"/>
      <c r="H11358" s="8"/>
      <c r="I11358" s="8"/>
    </row>
    <row r="11359" spans="1:9" ht="14.25" customHeight="1">
      <c r="A11359" s="7"/>
      <c r="B11359" s="8"/>
      <c r="C11359" s="8"/>
      <c r="D11359" s="8"/>
      <c r="E11359" s="8"/>
      <c r="F11359" s="8"/>
      <c r="G11359" s="8"/>
      <c r="H11359" s="8"/>
      <c r="I11359" s="8"/>
    </row>
    <row r="11360" spans="1:9" ht="14.25" customHeight="1">
      <c r="A11360" s="7"/>
      <c r="B11360" s="8"/>
      <c r="C11360" s="8"/>
      <c r="D11360" s="8"/>
      <c r="E11360" s="8"/>
      <c r="F11360" s="8"/>
      <c r="G11360" s="8"/>
      <c r="H11360" s="8"/>
      <c r="I11360" s="8"/>
    </row>
    <row r="11361" spans="1:9" ht="14.25" customHeight="1">
      <c r="A11361" s="7"/>
      <c r="B11361" s="8"/>
      <c r="C11361" s="8"/>
      <c r="D11361" s="8"/>
      <c r="E11361" s="8"/>
      <c r="F11361" s="8"/>
      <c r="G11361" s="8"/>
      <c r="H11361" s="8"/>
      <c r="I11361" s="8"/>
    </row>
    <row r="11362" spans="1:9" ht="14.25" customHeight="1">
      <c r="A11362" s="7"/>
      <c r="B11362" s="8"/>
      <c r="C11362" s="8"/>
      <c r="D11362" s="8"/>
      <c r="E11362" s="8"/>
      <c r="F11362" s="8"/>
      <c r="G11362" s="8"/>
      <c r="H11362" s="8"/>
      <c r="I11362" s="8"/>
    </row>
    <row r="11363" spans="1:9" ht="14.25" customHeight="1">
      <c r="A11363" s="7"/>
      <c r="B11363" s="8"/>
      <c r="C11363" s="8"/>
      <c r="D11363" s="8"/>
      <c r="E11363" s="8"/>
      <c r="F11363" s="8"/>
      <c r="G11363" s="8"/>
      <c r="H11363" s="8"/>
      <c r="I11363" s="8"/>
    </row>
    <row r="11364" spans="1:9" ht="14.25" customHeight="1">
      <c r="A11364" s="7"/>
      <c r="B11364" s="8"/>
      <c r="C11364" s="8"/>
      <c r="D11364" s="8"/>
      <c r="E11364" s="8"/>
      <c r="F11364" s="8"/>
      <c r="G11364" s="8"/>
      <c r="H11364" s="8"/>
      <c r="I11364" s="8"/>
    </row>
    <row r="11365" spans="1:9" ht="14.25" customHeight="1">
      <c r="A11365" s="7"/>
      <c r="B11365" s="8"/>
      <c r="C11365" s="8"/>
      <c r="D11365" s="8"/>
      <c r="E11365" s="8"/>
      <c r="F11365" s="8"/>
      <c r="G11365" s="8"/>
      <c r="H11365" s="8"/>
      <c r="I11365" s="8"/>
    </row>
    <row r="11366" spans="1:9" ht="14.25" customHeight="1">
      <c r="A11366" s="7"/>
      <c r="B11366" s="8"/>
      <c r="C11366" s="8"/>
      <c r="D11366" s="8"/>
      <c r="E11366" s="8"/>
      <c r="F11366" s="8"/>
      <c r="G11366" s="8"/>
      <c r="H11366" s="8"/>
      <c r="I11366" s="8"/>
    </row>
    <row r="11367" spans="1:9" ht="14.25" customHeight="1">
      <c r="A11367" s="7"/>
      <c r="B11367" s="8"/>
      <c r="C11367" s="8"/>
      <c r="D11367" s="8"/>
      <c r="E11367" s="8"/>
      <c r="F11367" s="8"/>
      <c r="G11367" s="8"/>
      <c r="H11367" s="8"/>
      <c r="I11367" s="8"/>
    </row>
    <row r="11368" spans="1:9" ht="14.25" customHeight="1">
      <c r="A11368" s="7"/>
      <c r="B11368" s="8"/>
      <c r="C11368" s="8"/>
      <c r="D11368" s="8"/>
      <c r="E11368" s="8"/>
      <c r="F11368" s="8"/>
      <c r="G11368" s="8"/>
      <c r="H11368" s="8"/>
      <c r="I11368" s="8"/>
    </row>
    <row r="11369" spans="1:9" ht="14.25" customHeight="1">
      <c r="A11369" s="7"/>
      <c r="B11369" s="8"/>
      <c r="C11369" s="8"/>
      <c r="D11369" s="8"/>
      <c r="E11369" s="8"/>
      <c r="F11369" s="8"/>
      <c r="G11369" s="8"/>
      <c r="H11369" s="8"/>
      <c r="I11369" s="8"/>
    </row>
    <row r="11370" spans="1:9" ht="14.25" customHeight="1">
      <c r="A11370" s="7"/>
      <c r="B11370" s="8"/>
      <c r="C11370" s="8"/>
      <c r="D11370" s="8"/>
      <c r="E11370" s="8"/>
      <c r="F11370" s="8"/>
      <c r="G11370" s="8"/>
      <c r="H11370" s="8"/>
      <c r="I11370" s="8"/>
    </row>
    <row r="11371" spans="1:9" ht="14.25" customHeight="1">
      <c r="A11371" s="7"/>
      <c r="B11371" s="8"/>
      <c r="C11371" s="8"/>
      <c r="D11371" s="8"/>
      <c r="E11371" s="8"/>
      <c r="F11371" s="8"/>
      <c r="G11371" s="8"/>
      <c r="H11371" s="8"/>
      <c r="I11371" s="8"/>
    </row>
    <row r="11372" spans="1:9" ht="14.25" customHeight="1">
      <c r="A11372" s="7"/>
      <c r="B11372" s="8"/>
      <c r="C11372" s="8"/>
      <c r="D11372" s="8"/>
      <c r="E11372" s="8"/>
      <c r="F11372" s="8"/>
      <c r="G11372" s="8"/>
      <c r="H11372" s="8"/>
      <c r="I11372" s="8"/>
    </row>
    <row r="11373" spans="1:9" ht="14.25" customHeight="1">
      <c r="A11373" s="7"/>
      <c r="B11373" s="8"/>
      <c r="C11373" s="8"/>
      <c r="D11373" s="8"/>
      <c r="E11373" s="8"/>
      <c r="F11373" s="8"/>
      <c r="G11373" s="8"/>
      <c r="H11373" s="8"/>
      <c r="I11373" s="8"/>
    </row>
    <row r="11374" spans="1:9" ht="14.25" customHeight="1">
      <c r="A11374" s="7"/>
      <c r="B11374" s="8"/>
      <c r="C11374" s="8"/>
      <c r="D11374" s="8"/>
      <c r="E11374" s="8"/>
      <c r="F11374" s="8"/>
      <c r="G11374" s="8"/>
      <c r="H11374" s="8"/>
      <c r="I11374" s="8"/>
    </row>
    <row r="11375" spans="1:9" ht="14.25" customHeight="1">
      <c r="A11375" s="7"/>
      <c r="B11375" s="8"/>
      <c r="C11375" s="8"/>
      <c r="D11375" s="8"/>
      <c r="E11375" s="8"/>
      <c r="F11375" s="8"/>
      <c r="G11375" s="8"/>
      <c r="H11375" s="8"/>
      <c r="I11375" s="8"/>
    </row>
    <row r="11376" spans="1:9" ht="14.25" customHeight="1">
      <c r="A11376" s="7"/>
      <c r="B11376" s="8"/>
      <c r="C11376" s="8"/>
      <c r="D11376" s="8"/>
      <c r="E11376" s="8"/>
      <c r="F11376" s="8"/>
      <c r="G11376" s="8"/>
      <c r="H11376" s="8"/>
      <c r="I11376" s="8"/>
    </row>
    <row r="11377" spans="1:9" ht="14.25" customHeight="1">
      <c r="A11377" s="7"/>
      <c r="B11377" s="8"/>
      <c r="C11377" s="8"/>
      <c r="D11377" s="8"/>
      <c r="E11377" s="8"/>
      <c r="F11377" s="8"/>
      <c r="G11377" s="8"/>
      <c r="H11377" s="8"/>
      <c r="I11377" s="8"/>
    </row>
    <row r="11378" spans="1:9" ht="14.25" customHeight="1">
      <c r="A11378" s="7"/>
      <c r="B11378" s="8"/>
      <c r="C11378" s="8"/>
      <c r="D11378" s="8"/>
      <c r="E11378" s="8"/>
      <c r="F11378" s="8"/>
      <c r="G11378" s="8"/>
      <c r="H11378" s="8"/>
      <c r="I11378" s="8"/>
    </row>
    <row r="11379" spans="1:9" ht="14.25" customHeight="1">
      <c r="A11379" s="7"/>
      <c r="B11379" s="8"/>
      <c r="C11379" s="8"/>
      <c r="D11379" s="8"/>
      <c r="E11379" s="8"/>
      <c r="F11379" s="8"/>
      <c r="G11379" s="8"/>
      <c r="H11379" s="8"/>
      <c r="I11379" s="8"/>
    </row>
    <row r="11380" spans="1:9" ht="14.25" customHeight="1">
      <c r="A11380" s="7"/>
      <c r="B11380" s="8"/>
      <c r="C11380" s="8"/>
      <c r="D11380" s="8"/>
      <c r="E11380" s="8"/>
      <c r="F11380" s="8"/>
      <c r="G11380" s="8"/>
      <c r="H11380" s="8"/>
      <c r="I11380" s="8"/>
    </row>
    <row r="11381" spans="1:9" ht="14.25" customHeight="1">
      <c r="A11381" s="7"/>
      <c r="B11381" s="8"/>
      <c r="C11381" s="8"/>
      <c r="D11381" s="8"/>
      <c r="E11381" s="8"/>
      <c r="F11381" s="8"/>
      <c r="G11381" s="8"/>
      <c r="H11381" s="8"/>
      <c r="I11381" s="8"/>
    </row>
    <row r="11382" spans="1:9" ht="14.25" customHeight="1">
      <c r="A11382" s="7"/>
      <c r="B11382" s="8"/>
      <c r="C11382" s="8"/>
      <c r="D11382" s="8"/>
      <c r="E11382" s="8"/>
      <c r="F11382" s="8"/>
      <c r="G11382" s="8"/>
      <c r="H11382" s="8"/>
      <c r="I11382" s="8"/>
    </row>
    <row r="11383" spans="1:9" ht="14.25" customHeight="1">
      <c r="A11383" s="7"/>
      <c r="B11383" s="8"/>
      <c r="C11383" s="8"/>
      <c r="D11383" s="8"/>
      <c r="E11383" s="8"/>
      <c r="F11383" s="8"/>
      <c r="G11383" s="8"/>
      <c r="H11383" s="8"/>
      <c r="I11383" s="8"/>
    </row>
    <row r="11384" spans="1:9" ht="14.25" customHeight="1">
      <c r="A11384" s="7"/>
      <c r="B11384" s="8"/>
      <c r="C11384" s="8"/>
      <c r="D11384" s="8"/>
      <c r="E11384" s="8"/>
      <c r="F11384" s="8"/>
      <c r="G11384" s="8"/>
      <c r="H11384" s="8"/>
      <c r="I11384" s="8"/>
    </row>
    <row r="11385" spans="1:9" ht="14.25" customHeight="1">
      <c r="A11385" s="7"/>
      <c r="B11385" s="8"/>
      <c r="C11385" s="8"/>
      <c r="D11385" s="8"/>
      <c r="E11385" s="8"/>
      <c r="F11385" s="8"/>
      <c r="G11385" s="8"/>
      <c r="H11385" s="8"/>
      <c r="I11385" s="8"/>
    </row>
    <row r="11386" spans="1:9" ht="14.25" customHeight="1">
      <c r="A11386" s="7"/>
      <c r="B11386" s="8"/>
      <c r="C11386" s="8"/>
      <c r="D11386" s="8"/>
      <c r="E11386" s="8"/>
      <c r="F11386" s="8"/>
      <c r="G11386" s="8"/>
      <c r="H11386" s="8"/>
      <c r="I11386" s="8"/>
    </row>
    <row r="11387" spans="1:9" ht="14.25" customHeight="1">
      <c r="A11387" s="7"/>
      <c r="B11387" s="8"/>
      <c r="C11387" s="8"/>
      <c r="D11387" s="8"/>
      <c r="E11387" s="8"/>
      <c r="F11387" s="8"/>
      <c r="G11387" s="8"/>
      <c r="H11387" s="8"/>
      <c r="I11387" s="8"/>
    </row>
    <row r="11388" spans="1:9" ht="14.25" customHeight="1">
      <c r="A11388" s="7"/>
      <c r="B11388" s="8"/>
      <c r="C11388" s="8"/>
      <c r="D11388" s="8"/>
      <c r="E11388" s="8"/>
      <c r="F11388" s="8"/>
      <c r="G11388" s="8"/>
      <c r="H11388" s="8"/>
      <c r="I11388" s="8"/>
    </row>
    <row r="11389" spans="1:9" ht="14.25" customHeight="1">
      <c r="A11389" s="7"/>
      <c r="B11389" s="8"/>
      <c r="C11389" s="8"/>
      <c r="D11389" s="8"/>
      <c r="E11389" s="8"/>
      <c r="F11389" s="8"/>
      <c r="G11389" s="8"/>
      <c r="H11389" s="8"/>
      <c r="I11389" s="8"/>
    </row>
    <row r="11390" spans="1:9" ht="14.25" customHeight="1">
      <c r="A11390" s="7"/>
      <c r="B11390" s="8"/>
      <c r="C11390" s="8"/>
      <c r="D11390" s="8"/>
      <c r="E11390" s="8"/>
      <c r="F11390" s="8"/>
      <c r="G11390" s="8"/>
      <c r="H11390" s="8"/>
      <c r="I11390" s="8"/>
    </row>
    <row r="11391" spans="1:9" ht="14.25" customHeight="1">
      <c r="A11391" s="7"/>
      <c r="B11391" s="8"/>
      <c r="C11391" s="8"/>
      <c r="D11391" s="8"/>
      <c r="E11391" s="8"/>
      <c r="F11391" s="8"/>
      <c r="G11391" s="8"/>
      <c r="H11391" s="8"/>
      <c r="I11391" s="8"/>
    </row>
    <row r="11392" spans="1:9" ht="14.25" customHeight="1">
      <c r="A11392" s="7"/>
      <c r="B11392" s="8"/>
      <c r="C11392" s="8"/>
      <c r="D11392" s="8"/>
      <c r="E11392" s="8"/>
      <c r="F11392" s="8"/>
      <c r="G11392" s="8"/>
      <c r="H11392" s="8"/>
      <c r="I11392" s="8"/>
    </row>
    <row r="11393" spans="1:9" ht="14.25" customHeight="1">
      <c r="A11393" s="7"/>
      <c r="B11393" s="8"/>
      <c r="C11393" s="8"/>
      <c r="D11393" s="8"/>
      <c r="E11393" s="8"/>
      <c r="F11393" s="8"/>
      <c r="G11393" s="8"/>
      <c r="H11393" s="8"/>
      <c r="I11393" s="8"/>
    </row>
    <row r="11394" spans="1:9" ht="14.25" customHeight="1">
      <c r="A11394" s="7"/>
      <c r="B11394" s="8"/>
      <c r="C11394" s="8"/>
      <c r="D11394" s="8"/>
      <c r="E11394" s="8"/>
      <c r="F11394" s="8"/>
      <c r="G11394" s="8"/>
      <c r="H11394" s="8"/>
      <c r="I11394" s="8"/>
    </row>
    <row r="11395" spans="1:9" ht="14.25" customHeight="1">
      <c r="A11395" s="7"/>
      <c r="B11395" s="8"/>
      <c r="C11395" s="8"/>
      <c r="D11395" s="8"/>
      <c r="E11395" s="8"/>
      <c r="F11395" s="8"/>
      <c r="G11395" s="8"/>
      <c r="H11395" s="8"/>
      <c r="I11395" s="8"/>
    </row>
    <row r="11396" spans="1:9" ht="14.25" customHeight="1">
      <c r="A11396" s="7"/>
      <c r="B11396" s="8"/>
      <c r="C11396" s="8"/>
      <c r="D11396" s="8"/>
      <c r="E11396" s="8"/>
      <c r="F11396" s="8"/>
      <c r="G11396" s="8"/>
      <c r="H11396" s="8"/>
      <c r="I11396" s="8"/>
    </row>
    <row r="11397" spans="1:9" ht="14.25" customHeight="1">
      <c r="A11397" s="7"/>
      <c r="B11397" s="8"/>
      <c r="C11397" s="8"/>
      <c r="D11397" s="8"/>
      <c r="E11397" s="8"/>
      <c r="F11397" s="8"/>
      <c r="G11397" s="8"/>
      <c r="H11397" s="8"/>
      <c r="I11397" s="8"/>
    </row>
    <row r="11398" spans="1:9" ht="14.25" customHeight="1">
      <c r="A11398" s="7"/>
      <c r="B11398" s="8"/>
      <c r="C11398" s="8"/>
      <c r="D11398" s="8"/>
      <c r="E11398" s="8"/>
      <c r="F11398" s="8"/>
      <c r="G11398" s="8"/>
      <c r="H11398" s="8"/>
      <c r="I11398" s="8"/>
    </row>
    <row r="11399" spans="1:9" ht="14.25" customHeight="1">
      <c r="A11399" s="7"/>
      <c r="B11399" s="8"/>
      <c r="C11399" s="8"/>
      <c r="D11399" s="8"/>
      <c r="E11399" s="8"/>
      <c r="F11399" s="8"/>
      <c r="G11399" s="8"/>
      <c r="H11399" s="8"/>
      <c r="I11399" s="8"/>
    </row>
    <row r="11400" spans="1:9" ht="14.25" customHeight="1">
      <c r="A11400" s="7"/>
      <c r="B11400" s="8"/>
      <c r="C11400" s="8"/>
      <c r="D11400" s="8"/>
      <c r="E11400" s="8"/>
      <c r="F11400" s="8"/>
      <c r="G11400" s="8"/>
      <c r="H11400" s="8"/>
      <c r="I11400" s="8"/>
    </row>
    <row r="11401" spans="1:9" ht="14.25" customHeight="1">
      <c r="A11401" s="7"/>
      <c r="B11401" s="8"/>
      <c r="C11401" s="8"/>
      <c r="D11401" s="8"/>
      <c r="E11401" s="8"/>
      <c r="F11401" s="8"/>
      <c r="G11401" s="8"/>
      <c r="H11401" s="8"/>
      <c r="I11401" s="8"/>
    </row>
    <row r="11402" spans="1:9" ht="14.25" customHeight="1">
      <c r="A11402" s="7"/>
      <c r="B11402" s="8"/>
      <c r="C11402" s="8"/>
      <c r="D11402" s="8"/>
      <c r="E11402" s="8"/>
      <c r="F11402" s="8"/>
      <c r="G11402" s="8"/>
      <c r="H11402" s="8"/>
      <c r="I11402" s="8"/>
    </row>
    <row r="11403" spans="1:9" ht="14.25" customHeight="1">
      <c r="A11403" s="7"/>
      <c r="B11403" s="8"/>
      <c r="C11403" s="8"/>
      <c r="D11403" s="8"/>
      <c r="E11403" s="8"/>
      <c r="F11403" s="8"/>
      <c r="G11403" s="8"/>
      <c r="H11403" s="8"/>
      <c r="I11403" s="8"/>
    </row>
    <row r="11404" spans="1:9" ht="14.25" customHeight="1">
      <c r="A11404" s="7"/>
      <c r="B11404" s="8"/>
      <c r="C11404" s="8"/>
      <c r="D11404" s="8"/>
      <c r="E11404" s="8"/>
      <c r="F11404" s="8"/>
      <c r="G11404" s="8"/>
      <c r="H11404" s="8"/>
      <c r="I11404" s="8"/>
    </row>
    <row r="11405" spans="1:9" ht="14.25" customHeight="1">
      <c r="A11405" s="7"/>
      <c r="B11405" s="8"/>
      <c r="C11405" s="8"/>
      <c r="D11405" s="8"/>
      <c r="E11405" s="8"/>
      <c r="F11405" s="8"/>
      <c r="G11405" s="8"/>
      <c r="H11405" s="8"/>
      <c r="I11405" s="8"/>
    </row>
    <row r="11406" spans="1:9" ht="14.25" customHeight="1">
      <c r="A11406" s="7"/>
      <c r="B11406" s="8"/>
      <c r="C11406" s="8"/>
      <c r="D11406" s="8"/>
      <c r="E11406" s="8"/>
      <c r="F11406" s="8"/>
      <c r="G11406" s="8"/>
      <c r="H11406" s="8"/>
      <c r="I11406" s="8"/>
    </row>
    <row r="11407" spans="1:9" ht="14.25" customHeight="1">
      <c r="A11407" s="7"/>
      <c r="B11407" s="8"/>
      <c r="C11407" s="8"/>
      <c r="D11407" s="8"/>
      <c r="E11407" s="8"/>
      <c r="F11407" s="8"/>
      <c r="G11407" s="8"/>
      <c r="H11407" s="8"/>
      <c r="I11407" s="8"/>
    </row>
    <row r="11408" spans="1:9" ht="14.25" customHeight="1">
      <c r="A11408" s="7"/>
      <c r="B11408" s="8"/>
      <c r="C11408" s="8"/>
      <c r="D11408" s="8"/>
      <c r="E11408" s="8"/>
      <c r="F11408" s="8"/>
      <c r="G11408" s="8"/>
      <c r="H11408" s="8"/>
      <c r="I11408" s="8"/>
    </row>
    <row r="11409" spans="1:9" ht="14.25" customHeight="1">
      <c r="A11409" s="7"/>
      <c r="B11409" s="8"/>
      <c r="C11409" s="8"/>
      <c r="D11409" s="8"/>
      <c r="E11409" s="8"/>
      <c r="F11409" s="8"/>
      <c r="G11409" s="8"/>
      <c r="H11409" s="8"/>
      <c r="I11409" s="8"/>
    </row>
    <row r="11410" spans="1:9" ht="14.25" customHeight="1">
      <c r="A11410" s="7"/>
      <c r="B11410" s="8"/>
      <c r="C11410" s="8"/>
      <c r="D11410" s="8"/>
      <c r="E11410" s="8"/>
      <c r="F11410" s="8"/>
      <c r="G11410" s="8"/>
      <c r="H11410" s="8"/>
      <c r="I11410" s="8"/>
    </row>
    <row r="11411" spans="1:9" ht="14.25" customHeight="1">
      <c r="A11411" s="7"/>
      <c r="B11411" s="8"/>
      <c r="C11411" s="8"/>
      <c r="D11411" s="8"/>
      <c r="E11411" s="8"/>
      <c r="F11411" s="8"/>
      <c r="G11411" s="8"/>
      <c r="H11411" s="8"/>
      <c r="I11411" s="8"/>
    </row>
    <row r="11412" spans="1:9" ht="14.25" customHeight="1">
      <c r="A11412" s="7"/>
      <c r="B11412" s="8"/>
      <c r="C11412" s="8"/>
      <c r="D11412" s="8"/>
      <c r="E11412" s="8"/>
      <c r="F11412" s="8"/>
      <c r="G11412" s="8"/>
      <c r="H11412" s="8"/>
      <c r="I11412" s="8"/>
    </row>
    <row r="11413" spans="1:9" ht="14.25" customHeight="1">
      <c r="A11413" s="7"/>
      <c r="B11413" s="8"/>
      <c r="C11413" s="8"/>
      <c r="D11413" s="8"/>
      <c r="E11413" s="8"/>
      <c r="F11413" s="8"/>
      <c r="G11413" s="8"/>
      <c r="H11413" s="8"/>
      <c r="I11413" s="8"/>
    </row>
    <row r="11414" spans="1:9" ht="14.25" customHeight="1">
      <c r="A11414" s="7"/>
      <c r="B11414" s="8"/>
      <c r="C11414" s="8"/>
      <c r="D11414" s="8"/>
      <c r="E11414" s="8"/>
      <c r="F11414" s="8"/>
      <c r="G11414" s="8"/>
      <c r="H11414" s="8"/>
      <c r="I11414" s="8"/>
    </row>
    <row r="11415" spans="1:9" ht="14.25" customHeight="1">
      <c r="A11415" s="7"/>
      <c r="B11415" s="8"/>
      <c r="C11415" s="8"/>
      <c r="D11415" s="8"/>
      <c r="E11415" s="8"/>
      <c r="F11415" s="8"/>
      <c r="G11415" s="8"/>
      <c r="H11415" s="8"/>
      <c r="I11415" s="8"/>
    </row>
    <row r="11416" spans="1:9" ht="14.25" customHeight="1">
      <c r="A11416" s="7"/>
      <c r="B11416" s="8"/>
      <c r="C11416" s="8"/>
      <c r="D11416" s="8"/>
      <c r="E11416" s="8"/>
      <c r="F11416" s="8"/>
      <c r="G11416" s="8"/>
      <c r="H11416" s="8"/>
      <c r="I11416" s="8"/>
    </row>
    <row r="11417" spans="1:9" ht="14.25" customHeight="1">
      <c r="A11417" s="7"/>
      <c r="B11417" s="8"/>
      <c r="C11417" s="8"/>
      <c r="D11417" s="8"/>
      <c r="E11417" s="8"/>
      <c r="F11417" s="8"/>
      <c r="G11417" s="8"/>
      <c r="H11417" s="8"/>
      <c r="I11417" s="8"/>
    </row>
    <row r="11418" spans="1:9" ht="14.25" customHeight="1">
      <c r="A11418" s="7"/>
      <c r="B11418" s="8"/>
      <c r="C11418" s="8"/>
      <c r="D11418" s="8"/>
      <c r="E11418" s="8"/>
      <c r="F11418" s="8"/>
      <c r="G11418" s="8"/>
      <c r="H11418" s="8"/>
      <c r="I11418" s="8"/>
    </row>
    <row r="11419" spans="1:9" ht="14.25" customHeight="1">
      <c r="A11419" s="7"/>
      <c r="B11419" s="8"/>
      <c r="C11419" s="8"/>
      <c r="D11419" s="8"/>
      <c r="E11419" s="8"/>
      <c r="F11419" s="8"/>
      <c r="G11419" s="8"/>
      <c r="H11419" s="8"/>
      <c r="I11419" s="8"/>
    </row>
    <row r="11420" spans="1:9" ht="14.25" customHeight="1">
      <c r="A11420" s="7"/>
      <c r="B11420" s="8"/>
      <c r="C11420" s="8"/>
      <c r="D11420" s="8"/>
      <c r="E11420" s="8"/>
      <c r="F11420" s="8"/>
      <c r="G11420" s="8"/>
      <c r="H11420" s="8"/>
      <c r="I11420" s="8"/>
    </row>
    <row r="11421" spans="1:9" ht="14.25" customHeight="1">
      <c r="A11421" s="7"/>
      <c r="B11421" s="8"/>
      <c r="C11421" s="8"/>
      <c r="D11421" s="8"/>
      <c r="E11421" s="8"/>
      <c r="F11421" s="8"/>
      <c r="G11421" s="8"/>
      <c r="H11421" s="8"/>
      <c r="I11421" s="8"/>
    </row>
    <row r="11422" spans="1:9" ht="14.25" customHeight="1">
      <c r="A11422" s="7"/>
      <c r="B11422" s="8"/>
      <c r="C11422" s="8"/>
      <c r="D11422" s="8"/>
      <c r="E11422" s="8"/>
      <c r="F11422" s="8"/>
      <c r="G11422" s="8"/>
      <c r="H11422" s="8"/>
      <c r="I11422" s="8"/>
    </row>
    <row r="11423" spans="1:9" ht="14.25" customHeight="1">
      <c r="A11423" s="7"/>
      <c r="B11423" s="8"/>
      <c r="C11423" s="8"/>
      <c r="D11423" s="8"/>
      <c r="E11423" s="8"/>
      <c r="F11423" s="8"/>
      <c r="G11423" s="8"/>
      <c r="H11423" s="8"/>
      <c r="I11423" s="8"/>
    </row>
    <row r="11424" spans="1:9" ht="14.25" customHeight="1">
      <c r="A11424" s="7"/>
      <c r="B11424" s="8"/>
      <c r="C11424" s="8"/>
      <c r="D11424" s="8"/>
      <c r="E11424" s="8"/>
      <c r="F11424" s="8"/>
      <c r="G11424" s="8"/>
      <c r="H11424" s="8"/>
      <c r="I11424" s="8"/>
    </row>
    <row r="11425" spans="1:9" ht="14.25" customHeight="1">
      <c r="A11425" s="7"/>
      <c r="B11425" s="8"/>
      <c r="C11425" s="8"/>
      <c r="D11425" s="8"/>
      <c r="E11425" s="8"/>
      <c r="F11425" s="8"/>
      <c r="G11425" s="8"/>
      <c r="H11425" s="8"/>
      <c r="I11425" s="8"/>
    </row>
    <row r="11426" spans="1:9" ht="14.25" customHeight="1">
      <c r="A11426" s="7"/>
      <c r="B11426" s="8"/>
      <c r="C11426" s="8"/>
      <c r="D11426" s="8"/>
      <c r="E11426" s="8"/>
      <c r="F11426" s="8"/>
      <c r="G11426" s="8"/>
      <c r="H11426" s="8"/>
      <c r="I11426" s="8"/>
    </row>
    <row r="11427" spans="1:9" ht="14.25" customHeight="1">
      <c r="A11427" s="7"/>
      <c r="B11427" s="8"/>
      <c r="C11427" s="8"/>
      <c r="D11427" s="8"/>
      <c r="E11427" s="8"/>
      <c r="F11427" s="8"/>
      <c r="G11427" s="8"/>
      <c r="H11427" s="8"/>
      <c r="I11427" s="8"/>
    </row>
    <row r="11428" spans="1:9" ht="14.25" customHeight="1">
      <c r="A11428" s="7"/>
      <c r="B11428" s="8"/>
      <c r="C11428" s="8"/>
      <c r="D11428" s="8"/>
      <c r="E11428" s="8"/>
      <c r="F11428" s="8"/>
      <c r="G11428" s="8"/>
      <c r="H11428" s="8"/>
      <c r="I11428" s="8"/>
    </row>
    <row r="11429" spans="1:9" ht="14.25" customHeight="1">
      <c r="A11429" s="7"/>
      <c r="B11429" s="8"/>
      <c r="C11429" s="8"/>
      <c r="D11429" s="8"/>
      <c r="E11429" s="8"/>
      <c r="F11429" s="8"/>
      <c r="G11429" s="8"/>
      <c r="H11429" s="8"/>
      <c r="I11429" s="8"/>
    </row>
    <row r="11430" spans="1:9" ht="14.25" customHeight="1">
      <c r="A11430" s="7"/>
      <c r="B11430" s="8"/>
      <c r="C11430" s="8"/>
      <c r="D11430" s="8"/>
      <c r="E11430" s="8"/>
      <c r="F11430" s="8"/>
      <c r="G11430" s="8"/>
      <c r="H11430" s="8"/>
      <c r="I11430" s="8"/>
    </row>
    <row r="11431" spans="1:9" ht="14.25" customHeight="1">
      <c r="A11431" s="7"/>
      <c r="B11431" s="8"/>
      <c r="C11431" s="8"/>
      <c r="D11431" s="8"/>
      <c r="E11431" s="8"/>
      <c r="F11431" s="8"/>
      <c r="G11431" s="8"/>
      <c r="H11431" s="8"/>
      <c r="I11431" s="8"/>
    </row>
    <row r="11432" spans="1:9" ht="14.25" customHeight="1">
      <c r="A11432" s="7"/>
      <c r="B11432" s="8"/>
      <c r="C11432" s="8"/>
      <c r="D11432" s="8"/>
      <c r="E11432" s="8"/>
      <c r="F11432" s="8"/>
      <c r="G11432" s="8"/>
      <c r="H11432" s="8"/>
      <c r="I11432" s="8"/>
    </row>
    <row r="11433" spans="1:9" ht="14.25" customHeight="1">
      <c r="A11433" s="7"/>
      <c r="B11433" s="8"/>
      <c r="C11433" s="8"/>
      <c r="D11433" s="8"/>
      <c r="E11433" s="8"/>
      <c r="F11433" s="8"/>
      <c r="G11433" s="8"/>
      <c r="H11433" s="8"/>
      <c r="I11433" s="8"/>
    </row>
    <row r="11434" spans="1:9" ht="14.25" customHeight="1">
      <c r="A11434" s="7"/>
      <c r="B11434" s="8"/>
      <c r="C11434" s="8"/>
      <c r="D11434" s="8"/>
      <c r="E11434" s="8"/>
      <c r="F11434" s="8"/>
      <c r="G11434" s="8"/>
      <c r="H11434" s="8"/>
      <c r="I11434" s="8"/>
    </row>
    <row r="11435" spans="1:9" ht="14.25" customHeight="1">
      <c r="A11435" s="7"/>
      <c r="B11435" s="8"/>
      <c r="C11435" s="8"/>
      <c r="D11435" s="8"/>
      <c r="E11435" s="8"/>
      <c r="F11435" s="8"/>
      <c r="G11435" s="8"/>
      <c r="H11435" s="8"/>
      <c r="I11435" s="8"/>
    </row>
    <row r="11436" spans="1:9" ht="14.25" customHeight="1">
      <c r="A11436" s="7"/>
      <c r="B11436" s="8"/>
      <c r="C11436" s="8"/>
      <c r="D11436" s="8"/>
      <c r="E11436" s="8"/>
      <c r="F11436" s="8"/>
      <c r="G11436" s="8"/>
      <c r="H11436" s="8"/>
      <c r="I11436" s="8"/>
    </row>
    <row r="11437" spans="1:9" ht="14.25" customHeight="1">
      <c r="A11437" s="7"/>
      <c r="B11437" s="8"/>
      <c r="C11437" s="8"/>
      <c r="D11437" s="8"/>
      <c r="E11437" s="8"/>
      <c r="F11437" s="8"/>
      <c r="G11437" s="8"/>
      <c r="H11437" s="8"/>
      <c r="I11437" s="8"/>
    </row>
    <row r="11438" spans="1:9" ht="14.25" customHeight="1">
      <c r="A11438" s="7"/>
      <c r="B11438" s="8"/>
      <c r="C11438" s="8"/>
      <c r="D11438" s="8"/>
      <c r="E11438" s="8"/>
      <c r="F11438" s="8"/>
      <c r="G11438" s="8"/>
      <c r="H11438" s="8"/>
      <c r="I11438" s="8"/>
    </row>
    <row r="11439" spans="1:9" ht="14.25" customHeight="1">
      <c r="A11439" s="7"/>
      <c r="B11439" s="8"/>
      <c r="C11439" s="8"/>
      <c r="D11439" s="8"/>
      <c r="E11439" s="8"/>
      <c r="F11439" s="8"/>
      <c r="G11439" s="8"/>
      <c r="H11439" s="8"/>
      <c r="I11439" s="8"/>
    </row>
    <row r="11440" spans="1:9" ht="14.25" customHeight="1">
      <c r="A11440" s="7"/>
      <c r="B11440" s="8"/>
      <c r="C11440" s="8"/>
      <c r="D11440" s="8"/>
      <c r="E11440" s="8"/>
      <c r="F11440" s="8"/>
      <c r="G11440" s="8"/>
      <c r="H11440" s="8"/>
      <c r="I11440" s="8"/>
    </row>
    <row r="11441" spans="1:9" ht="14.25" customHeight="1">
      <c r="A11441" s="7"/>
      <c r="B11441" s="8"/>
      <c r="C11441" s="8"/>
      <c r="D11441" s="8"/>
      <c r="E11441" s="8"/>
      <c r="F11441" s="8"/>
      <c r="G11441" s="8"/>
      <c r="H11441" s="8"/>
      <c r="I11441" s="8"/>
    </row>
    <row r="11442" spans="1:9" ht="14.25" customHeight="1">
      <c r="A11442" s="7"/>
      <c r="B11442" s="8"/>
      <c r="C11442" s="8"/>
      <c r="D11442" s="8"/>
      <c r="E11442" s="8"/>
      <c r="F11442" s="8"/>
      <c r="G11442" s="8"/>
      <c r="H11442" s="8"/>
      <c r="I11442" s="8"/>
    </row>
    <row r="11443" spans="1:9" ht="14.25" customHeight="1">
      <c r="A11443" s="7"/>
      <c r="B11443" s="8"/>
      <c r="C11443" s="8"/>
      <c r="D11443" s="8"/>
      <c r="E11443" s="8"/>
      <c r="F11443" s="8"/>
      <c r="G11443" s="8"/>
      <c r="H11443" s="8"/>
      <c r="I11443" s="8"/>
    </row>
    <row r="11444" spans="1:9" ht="14.25" customHeight="1">
      <c r="A11444" s="7"/>
      <c r="B11444" s="8"/>
      <c r="C11444" s="8"/>
      <c r="D11444" s="8"/>
      <c r="E11444" s="8"/>
      <c r="F11444" s="8"/>
      <c r="G11444" s="8"/>
      <c r="H11444" s="8"/>
      <c r="I11444" s="8"/>
    </row>
    <row r="11445" spans="1:9" ht="14.25" customHeight="1">
      <c r="A11445" s="7"/>
      <c r="B11445" s="8"/>
      <c r="C11445" s="8"/>
      <c r="D11445" s="8"/>
      <c r="E11445" s="8"/>
      <c r="F11445" s="8"/>
      <c r="G11445" s="8"/>
      <c r="H11445" s="8"/>
      <c r="I11445" s="8"/>
    </row>
    <row r="11446" spans="1:9" ht="14.25" customHeight="1">
      <c r="A11446" s="7"/>
      <c r="B11446" s="8"/>
      <c r="C11446" s="8"/>
      <c r="D11446" s="8"/>
      <c r="E11446" s="8"/>
      <c r="F11446" s="8"/>
      <c r="G11446" s="8"/>
      <c r="H11446" s="8"/>
      <c r="I11446" s="8"/>
    </row>
    <row r="11447" spans="1:9" ht="14.25" customHeight="1">
      <c r="A11447" s="7"/>
      <c r="B11447" s="8"/>
      <c r="C11447" s="8"/>
      <c r="D11447" s="8"/>
      <c r="E11447" s="8"/>
      <c r="F11447" s="8"/>
      <c r="G11447" s="8"/>
      <c r="H11447" s="8"/>
      <c r="I11447" s="8"/>
    </row>
    <row r="11448" spans="1:9" ht="14.25" customHeight="1">
      <c r="A11448" s="7"/>
      <c r="B11448" s="8"/>
      <c r="C11448" s="8"/>
      <c r="D11448" s="8"/>
      <c r="E11448" s="8"/>
      <c r="F11448" s="8"/>
      <c r="G11448" s="8"/>
      <c r="H11448" s="8"/>
      <c r="I11448" s="8"/>
    </row>
    <row r="11449" spans="1:9" ht="14.25" customHeight="1">
      <c r="A11449" s="7"/>
      <c r="B11449" s="8"/>
      <c r="C11449" s="8"/>
      <c r="D11449" s="8"/>
      <c r="E11449" s="8"/>
      <c r="F11449" s="8"/>
      <c r="G11449" s="8"/>
      <c r="H11449" s="8"/>
      <c r="I11449" s="8"/>
    </row>
    <row r="11450" spans="1:9" ht="14.25" customHeight="1">
      <c r="A11450" s="7"/>
      <c r="B11450" s="8"/>
      <c r="C11450" s="8"/>
      <c r="D11450" s="8"/>
      <c r="E11450" s="8"/>
      <c r="F11450" s="8"/>
      <c r="G11450" s="8"/>
      <c r="H11450" s="8"/>
      <c r="I11450" s="8"/>
    </row>
    <row r="11451" spans="1:9" ht="14.25" customHeight="1">
      <c r="A11451" s="7"/>
      <c r="B11451" s="8"/>
      <c r="C11451" s="8"/>
      <c r="D11451" s="8"/>
      <c r="E11451" s="8"/>
      <c r="F11451" s="8"/>
      <c r="G11451" s="8"/>
      <c r="H11451" s="8"/>
      <c r="I11451" s="8"/>
    </row>
    <row r="11452" spans="1:9" ht="14.25" customHeight="1">
      <c r="A11452" s="7"/>
      <c r="B11452" s="8"/>
      <c r="C11452" s="8"/>
      <c r="D11452" s="8"/>
      <c r="E11452" s="8"/>
      <c r="F11452" s="8"/>
      <c r="G11452" s="8"/>
      <c r="H11452" s="8"/>
      <c r="I11452" s="8"/>
    </row>
    <row r="11453" spans="1:9" ht="14.25" customHeight="1">
      <c r="A11453" s="7"/>
      <c r="B11453" s="8"/>
      <c r="C11453" s="8"/>
      <c r="D11453" s="8"/>
      <c r="E11453" s="8"/>
      <c r="F11453" s="8"/>
      <c r="G11453" s="8"/>
      <c r="H11453" s="8"/>
      <c r="I11453" s="8"/>
    </row>
    <row r="11454" spans="1:9" ht="14.25" customHeight="1">
      <c r="A11454" s="7"/>
      <c r="B11454" s="8"/>
      <c r="C11454" s="8"/>
      <c r="D11454" s="8"/>
      <c r="E11454" s="8"/>
      <c r="F11454" s="8"/>
      <c r="G11454" s="8"/>
      <c r="H11454" s="8"/>
      <c r="I11454" s="8"/>
    </row>
    <row r="11455" spans="1:9" ht="14.25" customHeight="1">
      <c r="A11455" s="7"/>
      <c r="B11455" s="8"/>
      <c r="C11455" s="8"/>
      <c r="D11455" s="8"/>
      <c r="E11455" s="8"/>
      <c r="F11455" s="8"/>
      <c r="G11455" s="8"/>
      <c r="H11455" s="8"/>
      <c r="I11455" s="8"/>
    </row>
    <row r="11456" spans="1:9" ht="14.25" customHeight="1">
      <c r="A11456" s="7"/>
      <c r="B11456" s="8"/>
      <c r="C11456" s="8"/>
      <c r="D11456" s="8"/>
      <c r="E11456" s="8"/>
      <c r="F11456" s="8"/>
      <c r="G11456" s="8"/>
      <c r="H11456" s="8"/>
      <c r="I11456" s="8"/>
    </row>
    <row r="11457" spans="1:9" ht="14.25" customHeight="1">
      <c r="A11457" s="7"/>
      <c r="B11457" s="8"/>
      <c r="C11457" s="8"/>
      <c r="D11457" s="8"/>
      <c r="E11457" s="8"/>
      <c r="F11457" s="8"/>
      <c r="G11457" s="8"/>
      <c r="H11457" s="8"/>
      <c r="I11457" s="8"/>
    </row>
    <row r="11458" spans="1:9" ht="14.25" customHeight="1">
      <c r="A11458" s="7"/>
      <c r="B11458" s="8"/>
      <c r="C11458" s="8"/>
      <c r="D11458" s="8"/>
      <c r="E11458" s="8"/>
      <c r="F11458" s="8"/>
      <c r="G11458" s="8"/>
      <c r="H11458" s="8"/>
      <c r="I11458" s="8"/>
    </row>
    <row r="11459" spans="1:9" ht="14.25" customHeight="1">
      <c r="A11459" s="7"/>
      <c r="B11459" s="8"/>
      <c r="C11459" s="8"/>
      <c r="D11459" s="8"/>
      <c r="E11459" s="8"/>
      <c r="F11459" s="8"/>
      <c r="G11459" s="8"/>
      <c r="H11459" s="8"/>
      <c r="I11459" s="8"/>
    </row>
    <row r="11460" spans="1:9" ht="14.25" customHeight="1">
      <c r="A11460" s="7"/>
      <c r="B11460" s="8"/>
      <c r="C11460" s="8"/>
      <c r="D11460" s="8"/>
      <c r="E11460" s="8"/>
      <c r="F11460" s="8"/>
      <c r="G11460" s="8"/>
      <c r="H11460" s="8"/>
      <c r="I11460" s="8"/>
    </row>
    <row r="11461" spans="1:9" ht="14.25" customHeight="1">
      <c r="A11461" s="7"/>
      <c r="B11461" s="8"/>
      <c r="C11461" s="8"/>
      <c r="D11461" s="8"/>
      <c r="E11461" s="8"/>
      <c r="F11461" s="8"/>
      <c r="G11461" s="8"/>
      <c r="H11461" s="8"/>
      <c r="I11461" s="8"/>
    </row>
    <row r="11462" spans="1:9" ht="14.25" customHeight="1">
      <c r="A11462" s="7"/>
      <c r="B11462" s="8"/>
      <c r="C11462" s="8"/>
      <c r="D11462" s="8"/>
      <c r="E11462" s="8"/>
      <c r="F11462" s="8"/>
      <c r="G11462" s="8"/>
      <c r="H11462" s="8"/>
      <c r="I11462" s="8"/>
    </row>
    <row r="11463" spans="1:9" ht="14.25" customHeight="1">
      <c r="A11463" s="7"/>
      <c r="B11463" s="8"/>
      <c r="C11463" s="8"/>
      <c r="D11463" s="8"/>
      <c r="E11463" s="8"/>
      <c r="F11463" s="8"/>
      <c r="G11463" s="8"/>
      <c r="H11463" s="8"/>
      <c r="I11463" s="8"/>
    </row>
    <row r="11464" spans="1:9" ht="14.25" customHeight="1">
      <c r="A11464" s="7"/>
      <c r="B11464" s="8"/>
      <c r="C11464" s="8"/>
      <c r="D11464" s="8"/>
      <c r="E11464" s="8"/>
      <c r="F11464" s="8"/>
      <c r="G11464" s="8"/>
      <c r="H11464" s="8"/>
      <c r="I11464" s="8"/>
    </row>
    <row r="11465" spans="1:9" ht="14.25" customHeight="1">
      <c r="A11465" s="7"/>
      <c r="B11465" s="8"/>
      <c r="C11465" s="8"/>
      <c r="D11465" s="8"/>
      <c r="E11465" s="8"/>
      <c r="F11465" s="8"/>
      <c r="G11465" s="8"/>
      <c r="H11465" s="8"/>
      <c r="I11465" s="8"/>
    </row>
    <row r="11466" spans="1:9" ht="14.25" customHeight="1">
      <c r="A11466" s="7"/>
      <c r="B11466" s="8"/>
      <c r="C11466" s="8"/>
      <c r="D11466" s="8"/>
      <c r="E11466" s="8"/>
      <c r="F11466" s="8"/>
      <c r="G11466" s="8"/>
      <c r="H11466" s="8"/>
      <c r="I11466" s="8"/>
    </row>
    <row r="11467" spans="1:9" ht="14.25" customHeight="1">
      <c r="A11467" s="7"/>
      <c r="B11467" s="8"/>
      <c r="C11467" s="8"/>
      <c r="D11467" s="8"/>
      <c r="E11467" s="8"/>
      <c r="F11467" s="8"/>
      <c r="G11467" s="8"/>
      <c r="H11467" s="8"/>
      <c r="I11467" s="8"/>
    </row>
    <row r="11468" spans="1:9" ht="14.25" customHeight="1">
      <c r="A11468" s="7"/>
      <c r="B11468" s="8"/>
      <c r="C11468" s="8"/>
      <c r="D11468" s="8"/>
      <c r="E11468" s="8"/>
      <c r="F11468" s="8"/>
      <c r="G11468" s="8"/>
      <c r="H11468" s="8"/>
      <c r="I11468" s="8"/>
    </row>
    <row r="11469" spans="1:9" ht="14.25" customHeight="1">
      <c r="A11469" s="7"/>
      <c r="B11469" s="8"/>
      <c r="C11469" s="8"/>
      <c r="D11469" s="8"/>
      <c r="E11469" s="8"/>
      <c r="F11469" s="8"/>
      <c r="G11469" s="8"/>
      <c r="H11469" s="8"/>
      <c r="I11469" s="8"/>
    </row>
    <row r="11470" spans="1:9" ht="14.25" customHeight="1">
      <c r="A11470" s="7"/>
      <c r="B11470" s="8"/>
      <c r="C11470" s="8"/>
      <c r="D11470" s="8"/>
      <c r="E11470" s="8"/>
      <c r="F11470" s="8"/>
      <c r="G11470" s="8"/>
      <c r="H11470" s="8"/>
      <c r="I11470" s="8"/>
    </row>
    <row r="11471" spans="1:9" ht="14.25" customHeight="1">
      <c r="A11471" s="7"/>
      <c r="B11471" s="8"/>
      <c r="C11471" s="8"/>
      <c r="D11471" s="8"/>
      <c r="E11471" s="8"/>
      <c r="F11471" s="8"/>
      <c r="G11471" s="8"/>
      <c r="H11471" s="8"/>
      <c r="I11471" s="8"/>
    </row>
    <row r="11472" spans="1:9" ht="14.25" customHeight="1">
      <c r="A11472" s="7"/>
      <c r="B11472" s="8"/>
      <c r="C11472" s="8"/>
      <c r="D11472" s="8"/>
      <c r="E11472" s="8"/>
      <c r="F11472" s="8"/>
      <c r="G11472" s="8"/>
      <c r="H11472" s="8"/>
      <c r="I11472" s="8"/>
    </row>
    <row r="11473" spans="1:9" ht="14.25" customHeight="1">
      <c r="A11473" s="7"/>
      <c r="B11473" s="8"/>
      <c r="C11473" s="8"/>
      <c r="D11473" s="8"/>
      <c r="E11473" s="8"/>
      <c r="F11473" s="8"/>
      <c r="G11473" s="8"/>
      <c r="H11473" s="8"/>
      <c r="I11473" s="8"/>
    </row>
    <row r="11474" spans="1:9" ht="14.25" customHeight="1">
      <c r="A11474" s="7"/>
      <c r="B11474" s="8"/>
      <c r="C11474" s="8"/>
      <c r="D11474" s="8"/>
      <c r="E11474" s="8"/>
      <c r="F11474" s="8"/>
      <c r="G11474" s="8"/>
      <c r="H11474" s="8"/>
      <c r="I11474" s="8"/>
    </row>
    <row r="11475" spans="1:9" ht="14.25" customHeight="1">
      <c r="A11475" s="7"/>
      <c r="B11475" s="8"/>
      <c r="C11475" s="8"/>
      <c r="D11475" s="8"/>
      <c r="E11475" s="8"/>
      <c r="F11475" s="8"/>
      <c r="G11475" s="8"/>
      <c r="H11475" s="8"/>
      <c r="I11475" s="8"/>
    </row>
    <row r="11476" spans="1:9" ht="14.25" customHeight="1">
      <c r="A11476" s="7"/>
      <c r="B11476" s="8"/>
      <c r="C11476" s="8"/>
      <c r="D11476" s="8"/>
      <c r="E11476" s="8"/>
      <c r="F11476" s="8"/>
      <c r="G11476" s="8"/>
      <c r="H11476" s="8"/>
      <c r="I11476" s="8"/>
    </row>
    <row r="11477" spans="1:9" ht="14.25" customHeight="1">
      <c r="A11477" s="7"/>
      <c r="B11477" s="8"/>
      <c r="C11477" s="8"/>
      <c r="D11477" s="8"/>
      <c r="E11477" s="8"/>
      <c r="F11477" s="8"/>
      <c r="G11477" s="8"/>
      <c r="H11477" s="8"/>
      <c r="I11477" s="8"/>
    </row>
    <row r="11478" spans="1:9" ht="14.25" customHeight="1">
      <c r="A11478" s="7"/>
      <c r="B11478" s="8"/>
      <c r="C11478" s="8"/>
      <c r="D11478" s="8"/>
      <c r="E11478" s="8"/>
      <c r="F11478" s="8"/>
      <c r="G11478" s="8"/>
      <c r="H11478" s="8"/>
      <c r="I11478" s="8"/>
    </row>
    <row r="11479" spans="1:9" ht="14.25" customHeight="1">
      <c r="A11479" s="7"/>
      <c r="B11479" s="8"/>
      <c r="C11479" s="8"/>
      <c r="D11479" s="8"/>
      <c r="E11479" s="8"/>
      <c r="F11479" s="8"/>
      <c r="G11479" s="8"/>
      <c r="H11479" s="8"/>
      <c r="I11479" s="8"/>
    </row>
    <row r="11480" spans="1:9" ht="14.25" customHeight="1">
      <c r="A11480" s="7"/>
      <c r="B11480" s="8"/>
      <c r="C11480" s="8"/>
      <c r="D11480" s="8"/>
      <c r="E11480" s="8"/>
      <c r="F11480" s="8"/>
      <c r="G11480" s="8"/>
      <c r="H11480" s="8"/>
      <c r="I11480" s="8"/>
    </row>
    <row r="11481" spans="1:9" ht="14.25" customHeight="1">
      <c r="A11481" s="7"/>
      <c r="B11481" s="8"/>
      <c r="C11481" s="8"/>
      <c r="D11481" s="8"/>
      <c r="E11481" s="8"/>
      <c r="F11481" s="8"/>
      <c r="G11481" s="8"/>
      <c r="H11481" s="8"/>
      <c r="I11481" s="8"/>
    </row>
    <row r="11482" spans="1:9" ht="14.25" customHeight="1">
      <c r="A11482" s="7"/>
      <c r="B11482" s="8"/>
      <c r="C11482" s="8"/>
      <c r="D11482" s="8"/>
      <c r="E11482" s="8"/>
      <c r="F11482" s="8"/>
      <c r="G11482" s="8"/>
      <c r="H11482" s="8"/>
      <c r="I11482" s="8"/>
    </row>
    <row r="11483" spans="1:9" ht="14.25" customHeight="1">
      <c r="A11483" s="7"/>
      <c r="B11483" s="8"/>
      <c r="C11483" s="8"/>
      <c r="D11483" s="8"/>
      <c r="E11483" s="8"/>
      <c r="F11483" s="8"/>
      <c r="G11483" s="8"/>
      <c r="H11483" s="8"/>
      <c r="I11483" s="8"/>
    </row>
    <row r="11484" spans="1:9" ht="14.25" customHeight="1">
      <c r="A11484" s="7"/>
      <c r="B11484" s="8"/>
      <c r="C11484" s="8"/>
      <c r="D11484" s="8"/>
      <c r="E11484" s="8"/>
      <c r="F11484" s="8"/>
      <c r="G11484" s="8"/>
      <c r="H11484" s="8"/>
      <c r="I11484" s="8"/>
    </row>
    <row r="11485" spans="1:9" ht="14.25" customHeight="1">
      <c r="A11485" s="7"/>
      <c r="B11485" s="8"/>
      <c r="C11485" s="8"/>
      <c r="D11485" s="8"/>
      <c r="E11485" s="8"/>
      <c r="F11485" s="8"/>
      <c r="G11485" s="8"/>
      <c r="H11485" s="8"/>
      <c r="I11485" s="8"/>
    </row>
    <row r="11486" spans="1:9" ht="14.25" customHeight="1">
      <c r="A11486" s="7"/>
      <c r="B11486" s="8"/>
      <c r="C11486" s="8"/>
      <c r="D11486" s="8"/>
      <c r="E11486" s="8"/>
      <c r="F11486" s="8"/>
      <c r="G11486" s="8"/>
      <c r="H11486" s="8"/>
      <c r="I11486" s="8"/>
    </row>
    <row r="11487" spans="1:9" ht="14.25" customHeight="1">
      <c r="A11487" s="7"/>
      <c r="B11487" s="8"/>
      <c r="C11487" s="8"/>
      <c r="D11487" s="8"/>
      <c r="E11487" s="8"/>
      <c r="F11487" s="8"/>
      <c r="G11487" s="8"/>
      <c r="H11487" s="8"/>
      <c r="I11487" s="8"/>
    </row>
    <row r="11488" spans="1:9" ht="14.25" customHeight="1">
      <c r="A11488" s="7"/>
      <c r="B11488" s="8"/>
      <c r="C11488" s="8"/>
      <c r="D11488" s="8"/>
      <c r="E11488" s="8"/>
      <c r="F11488" s="8"/>
      <c r="G11488" s="8"/>
      <c r="H11488" s="8"/>
      <c r="I11488" s="8"/>
    </row>
    <row r="11489" spans="1:9" ht="14.25" customHeight="1">
      <c r="A11489" s="7"/>
      <c r="B11489" s="8"/>
      <c r="C11489" s="8"/>
      <c r="D11489" s="8"/>
      <c r="E11489" s="8"/>
      <c r="F11489" s="8"/>
      <c r="G11489" s="8"/>
      <c r="H11489" s="8"/>
      <c r="I11489" s="8"/>
    </row>
    <row r="11490" spans="1:9" ht="14.25" customHeight="1">
      <c r="A11490" s="7"/>
      <c r="B11490" s="8"/>
      <c r="C11490" s="8"/>
      <c r="D11490" s="8"/>
      <c r="E11490" s="8"/>
      <c r="F11490" s="8"/>
      <c r="G11490" s="8"/>
      <c r="H11490" s="8"/>
      <c r="I11490" s="8"/>
    </row>
    <row r="11491" spans="1:9" ht="14.25" customHeight="1">
      <c r="A11491" s="7"/>
      <c r="B11491" s="8"/>
      <c r="C11491" s="8"/>
      <c r="D11491" s="8"/>
      <c r="E11491" s="8"/>
      <c r="F11491" s="8"/>
      <c r="G11491" s="8"/>
      <c r="H11491" s="8"/>
      <c r="I11491" s="8"/>
    </row>
    <row r="11492" spans="1:9" ht="14.25" customHeight="1">
      <c r="A11492" s="7"/>
      <c r="B11492" s="8"/>
      <c r="C11492" s="8"/>
      <c r="D11492" s="8"/>
      <c r="E11492" s="8"/>
      <c r="F11492" s="8"/>
      <c r="G11492" s="8"/>
      <c r="H11492" s="8"/>
      <c r="I11492" s="8"/>
    </row>
    <row r="11493" spans="1:9" ht="14.25" customHeight="1">
      <c r="A11493" s="7"/>
      <c r="B11493" s="8"/>
      <c r="C11493" s="8"/>
      <c r="D11493" s="8"/>
      <c r="E11493" s="8"/>
      <c r="F11493" s="8"/>
      <c r="G11493" s="8"/>
      <c r="H11493" s="8"/>
      <c r="I11493" s="8"/>
    </row>
    <row r="11494" spans="1:9" ht="14.25" customHeight="1">
      <c r="A11494" s="7"/>
      <c r="B11494" s="8"/>
      <c r="C11494" s="8"/>
      <c r="D11494" s="8"/>
      <c r="E11494" s="8"/>
      <c r="F11494" s="8"/>
      <c r="G11494" s="8"/>
      <c r="H11494" s="8"/>
      <c r="I11494" s="8"/>
    </row>
    <row r="11495" spans="1:9" ht="14.25" customHeight="1">
      <c r="A11495" s="7"/>
      <c r="B11495" s="8"/>
      <c r="C11495" s="8"/>
      <c r="D11495" s="8"/>
      <c r="E11495" s="8"/>
      <c r="F11495" s="8"/>
      <c r="G11495" s="8"/>
      <c r="H11495" s="8"/>
      <c r="I11495" s="8"/>
    </row>
    <row r="11496" spans="1:9" ht="14.25" customHeight="1">
      <c r="A11496" s="7"/>
      <c r="B11496" s="8"/>
      <c r="C11496" s="8"/>
      <c r="D11496" s="8"/>
      <c r="E11496" s="8"/>
      <c r="F11496" s="8"/>
      <c r="G11496" s="8"/>
      <c r="H11496" s="8"/>
      <c r="I11496" s="8"/>
    </row>
    <row r="11497" spans="1:9" ht="14.25" customHeight="1">
      <c r="A11497" s="7"/>
      <c r="B11497" s="8"/>
      <c r="C11497" s="8"/>
      <c r="D11497" s="8"/>
      <c r="E11497" s="8"/>
      <c r="F11497" s="8"/>
      <c r="G11497" s="8"/>
      <c r="H11497" s="8"/>
      <c r="I11497" s="8"/>
    </row>
    <row r="11498" spans="1:9" ht="14.25" customHeight="1">
      <c r="A11498" s="7"/>
      <c r="B11498" s="8"/>
      <c r="C11498" s="8"/>
      <c r="D11498" s="8"/>
      <c r="E11498" s="8"/>
      <c r="F11498" s="8"/>
      <c r="G11498" s="8"/>
      <c r="H11498" s="8"/>
      <c r="I11498" s="8"/>
    </row>
    <row r="11499" spans="1:9" ht="14.25" customHeight="1">
      <c r="A11499" s="7"/>
      <c r="B11499" s="8"/>
      <c r="C11499" s="8"/>
      <c r="D11499" s="8"/>
      <c r="E11499" s="8"/>
      <c r="F11499" s="8"/>
      <c r="G11499" s="8"/>
      <c r="H11499" s="8"/>
      <c r="I11499" s="8"/>
    </row>
    <row r="11500" spans="1:9" ht="14.25" customHeight="1">
      <c r="A11500" s="7"/>
      <c r="B11500" s="8"/>
      <c r="C11500" s="8"/>
      <c r="D11500" s="8"/>
      <c r="E11500" s="8"/>
      <c r="F11500" s="8"/>
      <c r="G11500" s="8"/>
      <c r="H11500" s="8"/>
      <c r="I11500" s="8"/>
    </row>
    <row r="11501" spans="1:9" ht="14.25" customHeight="1">
      <c r="A11501" s="7"/>
      <c r="B11501" s="8"/>
      <c r="C11501" s="8"/>
      <c r="D11501" s="8"/>
      <c r="E11501" s="8"/>
      <c r="F11501" s="8"/>
      <c r="G11501" s="8"/>
      <c r="H11501" s="8"/>
      <c r="I11501" s="8"/>
    </row>
    <row r="11502" spans="1:9" ht="14.25" customHeight="1">
      <c r="A11502" s="7"/>
      <c r="B11502" s="8"/>
      <c r="C11502" s="8"/>
      <c r="D11502" s="8"/>
      <c r="E11502" s="8"/>
      <c r="F11502" s="8"/>
      <c r="G11502" s="8"/>
      <c r="H11502" s="8"/>
      <c r="I11502" s="8"/>
    </row>
    <row r="11503" spans="1:9" ht="14.25" customHeight="1">
      <c r="A11503" s="7"/>
      <c r="B11503" s="8"/>
      <c r="C11503" s="8"/>
      <c r="D11503" s="8"/>
      <c r="E11503" s="8"/>
      <c r="F11503" s="8"/>
      <c r="G11503" s="8"/>
      <c r="H11503" s="8"/>
      <c r="I11503" s="8"/>
    </row>
    <row r="11504" spans="1:9" ht="14.25" customHeight="1">
      <c r="A11504" s="7"/>
      <c r="B11504" s="8"/>
      <c r="C11504" s="8"/>
      <c r="D11504" s="8"/>
      <c r="E11504" s="8"/>
      <c r="F11504" s="8"/>
      <c r="G11504" s="8"/>
      <c r="H11504" s="8"/>
      <c r="I11504" s="8"/>
    </row>
    <row r="11505" spans="1:9" ht="14.25" customHeight="1">
      <c r="A11505" s="7"/>
      <c r="B11505" s="8"/>
      <c r="C11505" s="8"/>
      <c r="D11505" s="8"/>
      <c r="E11505" s="8"/>
      <c r="F11505" s="8"/>
      <c r="G11505" s="8"/>
      <c r="H11505" s="8"/>
      <c r="I11505" s="8"/>
    </row>
    <row r="11506" spans="1:9" ht="14.25" customHeight="1">
      <c r="A11506" s="7"/>
      <c r="B11506" s="8"/>
      <c r="C11506" s="8"/>
      <c r="D11506" s="8"/>
      <c r="E11506" s="8"/>
      <c r="F11506" s="8"/>
      <c r="G11506" s="8"/>
      <c r="H11506" s="8"/>
      <c r="I11506" s="8"/>
    </row>
    <row r="11507" spans="1:9" ht="14.25" customHeight="1">
      <c r="A11507" s="7"/>
      <c r="B11507" s="8"/>
      <c r="C11507" s="8"/>
      <c r="D11507" s="8"/>
      <c r="E11507" s="8"/>
      <c r="F11507" s="8"/>
      <c r="G11507" s="8"/>
      <c r="H11507" s="8"/>
      <c r="I11507" s="8"/>
    </row>
    <row r="11508" spans="1:9" ht="14.25" customHeight="1">
      <c r="A11508" s="7"/>
      <c r="B11508" s="8"/>
      <c r="C11508" s="8"/>
      <c r="D11508" s="8"/>
      <c r="E11508" s="8"/>
      <c r="F11508" s="8"/>
      <c r="G11508" s="8"/>
      <c r="H11508" s="8"/>
      <c r="I11508" s="8"/>
    </row>
    <row r="11509" spans="1:9" ht="14.25" customHeight="1">
      <c r="A11509" s="7"/>
      <c r="B11509" s="8"/>
      <c r="C11509" s="8"/>
      <c r="D11509" s="8"/>
      <c r="E11509" s="8"/>
      <c r="F11509" s="8"/>
      <c r="G11509" s="8"/>
      <c r="H11509" s="8"/>
      <c r="I11509" s="8"/>
    </row>
    <row r="11510" spans="1:9" ht="14.25" customHeight="1">
      <c r="A11510" s="7"/>
      <c r="B11510" s="8"/>
      <c r="C11510" s="8"/>
      <c r="D11510" s="8"/>
      <c r="E11510" s="8"/>
      <c r="F11510" s="8"/>
      <c r="G11510" s="8"/>
      <c r="H11510" s="8"/>
      <c r="I11510" s="8"/>
    </row>
    <row r="11511" spans="1:9" ht="14.25" customHeight="1">
      <c r="A11511" s="7"/>
      <c r="B11511" s="8"/>
      <c r="C11511" s="8"/>
      <c r="D11511" s="8"/>
      <c r="E11511" s="8"/>
      <c r="F11511" s="8"/>
      <c r="G11511" s="8"/>
      <c r="H11511" s="8"/>
      <c r="I11511" s="8"/>
    </row>
    <row r="11512" spans="1:9" ht="14.25" customHeight="1">
      <c r="A11512" s="7"/>
      <c r="B11512" s="8"/>
      <c r="C11512" s="8"/>
      <c r="D11512" s="8"/>
      <c r="E11512" s="8"/>
      <c r="F11512" s="8"/>
      <c r="G11512" s="8"/>
      <c r="H11512" s="8"/>
      <c r="I11512" s="8"/>
    </row>
    <row r="11513" spans="1:9" ht="14.25" customHeight="1">
      <c r="A11513" s="7"/>
      <c r="B11513" s="8"/>
      <c r="C11513" s="8"/>
      <c r="D11513" s="8"/>
      <c r="E11513" s="8"/>
      <c r="F11513" s="8"/>
      <c r="G11513" s="8"/>
      <c r="H11513" s="8"/>
      <c r="I11513" s="8"/>
    </row>
    <row r="11514" spans="1:9" ht="14.25" customHeight="1">
      <c r="A11514" s="7"/>
      <c r="B11514" s="8"/>
      <c r="C11514" s="8"/>
      <c r="D11514" s="8"/>
      <c r="E11514" s="8"/>
      <c r="F11514" s="8"/>
      <c r="G11514" s="8"/>
      <c r="H11514" s="8"/>
      <c r="I11514" s="8"/>
    </row>
    <row r="11515" spans="1:9" ht="14.25" customHeight="1">
      <c r="A11515" s="7"/>
      <c r="B11515" s="8"/>
      <c r="C11515" s="8"/>
      <c r="D11515" s="8"/>
      <c r="E11515" s="8"/>
      <c r="F11515" s="8"/>
      <c r="G11515" s="8"/>
      <c r="H11515" s="8"/>
      <c r="I11515" s="8"/>
    </row>
    <row r="11516" spans="1:9" ht="14.25" customHeight="1">
      <c r="A11516" s="7"/>
      <c r="B11516" s="8"/>
      <c r="C11516" s="8"/>
      <c r="D11516" s="8"/>
      <c r="E11516" s="8"/>
      <c r="F11516" s="8"/>
      <c r="G11516" s="8"/>
      <c r="H11516" s="8"/>
      <c r="I11516" s="8"/>
    </row>
    <row r="11517" spans="1:9" ht="14.25" customHeight="1">
      <c r="A11517" s="7"/>
      <c r="B11517" s="8"/>
      <c r="C11517" s="8"/>
      <c r="D11517" s="8"/>
      <c r="E11517" s="8"/>
      <c r="F11517" s="8"/>
      <c r="G11517" s="8"/>
      <c r="H11517" s="8"/>
      <c r="I11517" s="8"/>
    </row>
    <row r="11518" spans="1:9" ht="14.25" customHeight="1">
      <c r="A11518" s="7"/>
      <c r="B11518" s="8"/>
      <c r="C11518" s="8"/>
      <c r="D11518" s="8"/>
      <c r="E11518" s="8"/>
      <c r="F11518" s="8"/>
      <c r="G11518" s="8"/>
      <c r="H11518" s="8"/>
      <c r="I11518" s="8"/>
    </row>
    <row r="11519" spans="1:9" ht="14.25" customHeight="1">
      <c r="A11519" s="7"/>
      <c r="B11519" s="8"/>
      <c r="C11519" s="8"/>
      <c r="D11519" s="8"/>
      <c r="E11519" s="8"/>
      <c r="F11519" s="8"/>
      <c r="G11519" s="8"/>
      <c r="H11519" s="8"/>
      <c r="I11519" s="8"/>
    </row>
    <row r="11520" spans="1:9" ht="14.25" customHeight="1">
      <c r="A11520" s="7"/>
      <c r="B11520" s="8"/>
      <c r="C11520" s="8"/>
      <c r="D11520" s="8"/>
      <c r="E11520" s="8"/>
      <c r="F11520" s="8"/>
      <c r="G11520" s="8"/>
      <c r="H11520" s="8"/>
      <c r="I11520" s="8"/>
    </row>
    <row r="11521" spans="1:9" ht="14.25" customHeight="1">
      <c r="A11521" s="7"/>
      <c r="B11521" s="8"/>
      <c r="C11521" s="8"/>
      <c r="D11521" s="8"/>
      <c r="E11521" s="8"/>
      <c r="F11521" s="8"/>
      <c r="G11521" s="8"/>
      <c r="H11521" s="8"/>
      <c r="I11521" s="8"/>
    </row>
    <row r="11522" spans="1:9" ht="14.25" customHeight="1">
      <c r="A11522" s="7"/>
      <c r="B11522" s="8"/>
      <c r="C11522" s="8"/>
      <c r="D11522" s="8"/>
      <c r="E11522" s="8"/>
      <c r="F11522" s="8"/>
      <c r="G11522" s="8"/>
      <c r="H11522" s="8"/>
      <c r="I11522" s="8"/>
    </row>
    <row r="11523" spans="1:9" ht="14.25" customHeight="1">
      <c r="A11523" s="7"/>
      <c r="B11523" s="8"/>
      <c r="C11523" s="8"/>
      <c r="D11523" s="8"/>
      <c r="E11523" s="8"/>
      <c r="F11523" s="8"/>
      <c r="G11523" s="8"/>
      <c r="H11523" s="8"/>
      <c r="I11523" s="8"/>
    </row>
    <row r="11524" spans="1:9" ht="14.25" customHeight="1">
      <c r="A11524" s="7"/>
      <c r="B11524" s="8"/>
      <c r="C11524" s="8"/>
      <c r="D11524" s="8"/>
      <c r="E11524" s="8"/>
      <c r="F11524" s="8"/>
      <c r="G11524" s="8"/>
      <c r="H11524" s="8"/>
      <c r="I11524" s="8"/>
    </row>
    <row r="11525" spans="1:9" ht="14.25" customHeight="1">
      <c r="A11525" s="7"/>
      <c r="B11525" s="8"/>
      <c r="C11525" s="8"/>
      <c r="D11525" s="8"/>
      <c r="E11525" s="8"/>
      <c r="F11525" s="8"/>
      <c r="G11525" s="8"/>
      <c r="H11525" s="8"/>
      <c r="I11525" s="8"/>
    </row>
    <row r="11526" spans="1:9" ht="14.25" customHeight="1">
      <c r="A11526" s="7"/>
      <c r="B11526" s="8"/>
      <c r="C11526" s="8"/>
      <c r="D11526" s="8"/>
      <c r="E11526" s="8"/>
      <c r="F11526" s="8"/>
      <c r="G11526" s="8"/>
      <c r="H11526" s="8"/>
      <c r="I11526" s="8"/>
    </row>
    <row r="11527" spans="1:9" ht="14.25" customHeight="1">
      <c r="A11527" s="7"/>
      <c r="B11527" s="8"/>
      <c r="C11527" s="8"/>
      <c r="D11527" s="8"/>
      <c r="E11527" s="8"/>
      <c r="F11527" s="8"/>
      <c r="G11527" s="8"/>
      <c r="H11527" s="8"/>
      <c r="I11527" s="8"/>
    </row>
    <row r="11528" spans="1:9" ht="14.25" customHeight="1">
      <c r="A11528" s="7"/>
      <c r="B11528" s="8"/>
      <c r="C11528" s="8"/>
      <c r="D11528" s="8"/>
      <c r="E11528" s="8"/>
      <c r="F11528" s="8"/>
      <c r="G11528" s="8"/>
      <c r="H11528" s="8"/>
      <c r="I11528" s="8"/>
    </row>
    <row r="11529" spans="1:9" ht="14.25" customHeight="1">
      <c r="A11529" s="7"/>
      <c r="B11529" s="8"/>
      <c r="C11529" s="8"/>
      <c r="D11529" s="8"/>
      <c r="E11529" s="8"/>
      <c r="F11529" s="8"/>
      <c r="G11529" s="8"/>
      <c r="H11529" s="8"/>
      <c r="I11529" s="8"/>
    </row>
    <row r="11530" spans="1:9" ht="14.25" customHeight="1">
      <c r="A11530" s="7"/>
      <c r="B11530" s="8"/>
      <c r="C11530" s="8"/>
      <c r="D11530" s="8"/>
      <c r="E11530" s="8"/>
      <c r="F11530" s="8"/>
      <c r="G11530" s="8"/>
      <c r="H11530" s="8"/>
      <c r="I11530" s="8"/>
    </row>
    <row r="11531" spans="1:9" ht="14.25" customHeight="1">
      <c r="A11531" s="7"/>
      <c r="B11531" s="8"/>
      <c r="C11531" s="8"/>
      <c r="D11531" s="8"/>
      <c r="E11531" s="8"/>
      <c r="F11531" s="8"/>
      <c r="G11531" s="8"/>
      <c r="H11531" s="8"/>
      <c r="I11531" s="8"/>
    </row>
    <row r="11532" spans="1:9" ht="14.25" customHeight="1">
      <c r="A11532" s="7"/>
      <c r="B11532" s="8"/>
      <c r="C11532" s="8"/>
      <c r="D11532" s="8"/>
      <c r="E11532" s="8"/>
      <c r="F11532" s="8"/>
      <c r="G11532" s="8"/>
      <c r="H11532" s="8"/>
      <c r="I11532" s="8"/>
    </row>
    <row r="11533" spans="1:9" ht="14.25" customHeight="1">
      <c r="A11533" s="7"/>
      <c r="B11533" s="8"/>
      <c r="C11533" s="8"/>
      <c r="D11533" s="8"/>
      <c r="E11533" s="8"/>
      <c r="F11533" s="8"/>
      <c r="G11533" s="8"/>
      <c r="H11533" s="8"/>
      <c r="I11533" s="8"/>
    </row>
    <row r="11534" spans="1:9" ht="14.25" customHeight="1">
      <c r="A11534" s="7"/>
      <c r="B11534" s="8"/>
      <c r="C11534" s="8"/>
      <c r="D11534" s="8"/>
      <c r="E11534" s="8"/>
      <c r="F11534" s="8"/>
      <c r="G11534" s="8"/>
      <c r="H11534" s="8"/>
      <c r="I11534" s="8"/>
    </row>
    <row r="11535" spans="1:9" ht="14.25" customHeight="1">
      <c r="A11535" s="7"/>
      <c r="B11535" s="8"/>
      <c r="C11535" s="8"/>
      <c r="D11535" s="8"/>
      <c r="E11535" s="8"/>
      <c r="F11535" s="8"/>
      <c r="G11535" s="8"/>
      <c r="H11535" s="8"/>
      <c r="I11535" s="8"/>
    </row>
    <row r="11536" spans="1:9" ht="14.25" customHeight="1">
      <c r="A11536" s="7"/>
      <c r="B11536" s="8"/>
      <c r="C11536" s="8"/>
      <c r="D11536" s="8"/>
      <c r="E11536" s="8"/>
      <c r="F11536" s="8"/>
      <c r="G11536" s="8"/>
      <c r="H11536" s="8"/>
      <c r="I11536" s="8"/>
    </row>
    <row r="11537" spans="1:9" ht="14.25" customHeight="1">
      <c r="A11537" s="7"/>
      <c r="B11537" s="8"/>
      <c r="C11537" s="8"/>
      <c r="D11537" s="8"/>
      <c r="E11537" s="8"/>
      <c r="F11537" s="8"/>
      <c r="G11537" s="8"/>
      <c r="H11537" s="8"/>
      <c r="I11537" s="8"/>
    </row>
    <row r="11538" spans="1:9" ht="14.25" customHeight="1">
      <c r="A11538" s="7"/>
      <c r="B11538" s="8"/>
      <c r="C11538" s="8"/>
      <c r="D11538" s="8"/>
      <c r="E11538" s="8"/>
      <c r="F11538" s="8"/>
      <c r="G11538" s="8"/>
      <c r="H11538" s="8"/>
      <c r="I11538" s="8"/>
    </row>
    <row r="11539" spans="1:9" ht="14.25" customHeight="1">
      <c r="A11539" s="7"/>
      <c r="B11539" s="8"/>
      <c r="C11539" s="8"/>
      <c r="D11539" s="8"/>
      <c r="E11539" s="8"/>
      <c r="F11539" s="8"/>
      <c r="G11539" s="8"/>
      <c r="H11539" s="8"/>
      <c r="I11539" s="8"/>
    </row>
    <row r="11540" spans="1:9" ht="14.25" customHeight="1">
      <c r="A11540" s="7"/>
      <c r="B11540" s="8"/>
      <c r="C11540" s="8"/>
      <c r="D11540" s="8"/>
      <c r="E11540" s="8"/>
      <c r="F11540" s="8"/>
      <c r="G11540" s="8"/>
      <c r="H11540" s="8"/>
      <c r="I11540" s="8"/>
    </row>
    <row r="11541" spans="1:9" ht="14.25" customHeight="1">
      <c r="A11541" s="7"/>
      <c r="B11541" s="8"/>
      <c r="C11541" s="8"/>
      <c r="D11541" s="8"/>
      <c r="E11541" s="8"/>
      <c r="F11541" s="8"/>
      <c r="G11541" s="8"/>
      <c r="H11541" s="8"/>
      <c r="I11541" s="8"/>
    </row>
    <row r="11542" spans="1:9" ht="14.25" customHeight="1">
      <c r="A11542" s="7"/>
      <c r="B11542" s="8"/>
      <c r="C11542" s="8"/>
      <c r="D11542" s="8"/>
      <c r="E11542" s="8"/>
      <c r="F11542" s="8"/>
      <c r="G11542" s="8"/>
      <c r="H11542" s="8"/>
      <c r="I11542" s="8"/>
    </row>
    <row r="11543" spans="1:9" ht="14.25" customHeight="1">
      <c r="A11543" s="7"/>
      <c r="B11543" s="8"/>
      <c r="C11543" s="8"/>
      <c r="D11543" s="8"/>
      <c r="E11543" s="8"/>
      <c r="F11543" s="8"/>
      <c r="G11543" s="8"/>
      <c r="H11543" s="8"/>
      <c r="I11543" s="8"/>
    </row>
    <row r="11544" spans="1:9" ht="14.25" customHeight="1">
      <c r="A11544" s="7"/>
      <c r="B11544" s="8"/>
      <c r="C11544" s="8"/>
      <c r="D11544" s="8"/>
      <c r="E11544" s="8"/>
      <c r="F11544" s="8"/>
      <c r="G11544" s="8"/>
      <c r="H11544" s="8"/>
      <c r="I11544" s="8"/>
    </row>
    <row r="11545" spans="1:9" ht="14.25" customHeight="1">
      <c r="A11545" s="7"/>
      <c r="B11545" s="8"/>
      <c r="C11545" s="8"/>
      <c r="D11545" s="8"/>
      <c r="E11545" s="8"/>
      <c r="F11545" s="8"/>
      <c r="G11545" s="8"/>
      <c r="H11545" s="8"/>
      <c r="I11545" s="8"/>
    </row>
    <row r="11546" spans="1:9" ht="14.25" customHeight="1">
      <c r="A11546" s="7"/>
      <c r="B11546" s="8"/>
      <c r="C11546" s="8"/>
      <c r="D11546" s="8"/>
      <c r="E11546" s="8"/>
      <c r="F11546" s="8"/>
      <c r="G11546" s="8"/>
      <c r="H11546" s="8"/>
      <c r="I11546" s="8"/>
    </row>
    <row r="11547" spans="1:9" ht="14.25" customHeight="1">
      <c r="A11547" s="7"/>
      <c r="B11547" s="8"/>
      <c r="C11547" s="8"/>
      <c r="D11547" s="8"/>
      <c r="E11547" s="8"/>
      <c r="F11547" s="8"/>
      <c r="G11547" s="8"/>
      <c r="H11547" s="8"/>
      <c r="I11547" s="8"/>
    </row>
    <row r="11548" spans="1:9" ht="14.25" customHeight="1">
      <c r="A11548" s="7"/>
      <c r="B11548" s="8"/>
      <c r="C11548" s="8"/>
      <c r="D11548" s="8"/>
      <c r="E11548" s="8"/>
      <c r="F11548" s="8"/>
      <c r="G11548" s="8"/>
      <c r="H11548" s="8"/>
      <c r="I11548" s="8"/>
    </row>
    <row r="11549" spans="1:9" ht="14.25" customHeight="1">
      <c r="A11549" s="7"/>
      <c r="B11549" s="8"/>
      <c r="C11549" s="8"/>
      <c r="D11549" s="8"/>
      <c r="E11549" s="8"/>
      <c r="F11549" s="8"/>
      <c r="G11549" s="8"/>
      <c r="H11549" s="8"/>
      <c r="I11549" s="8"/>
    </row>
    <row r="11550" spans="1:9" ht="14.25" customHeight="1">
      <c r="A11550" s="7"/>
      <c r="B11550" s="8"/>
      <c r="C11550" s="8"/>
      <c r="D11550" s="8"/>
      <c r="E11550" s="8"/>
      <c r="F11550" s="8"/>
      <c r="G11550" s="8"/>
      <c r="H11550" s="8"/>
      <c r="I11550" s="8"/>
    </row>
    <row r="11551" spans="1:9" ht="14.25" customHeight="1">
      <c r="A11551" s="7"/>
      <c r="B11551" s="8"/>
      <c r="C11551" s="8"/>
      <c r="D11551" s="8"/>
      <c r="E11551" s="8"/>
      <c r="F11551" s="8"/>
      <c r="G11551" s="8"/>
      <c r="H11551" s="8"/>
      <c r="I11551" s="8"/>
    </row>
    <row r="11552" spans="1:9" ht="14.25" customHeight="1">
      <c r="A11552" s="7"/>
      <c r="B11552" s="8"/>
      <c r="C11552" s="8"/>
      <c r="D11552" s="8"/>
      <c r="E11552" s="8"/>
      <c r="F11552" s="8"/>
      <c r="G11552" s="8"/>
      <c r="H11552" s="8"/>
      <c r="I11552" s="8"/>
    </row>
    <row r="11553" spans="1:9" ht="14.25" customHeight="1">
      <c r="A11553" s="7"/>
      <c r="B11553" s="8"/>
      <c r="C11553" s="8"/>
      <c r="D11553" s="8"/>
      <c r="E11553" s="8"/>
      <c r="F11553" s="8"/>
      <c r="G11553" s="8"/>
      <c r="H11553" s="8"/>
      <c r="I11553" s="8"/>
    </row>
    <row r="11554" spans="1:9" ht="14.25" customHeight="1">
      <c r="A11554" s="7"/>
      <c r="B11554" s="8"/>
      <c r="C11554" s="8"/>
      <c r="D11554" s="8"/>
      <c r="E11554" s="8"/>
      <c r="F11554" s="8"/>
      <c r="G11554" s="8"/>
      <c r="H11554" s="8"/>
      <c r="I11554" s="8"/>
    </row>
    <row r="11555" spans="1:9" ht="14.25" customHeight="1">
      <c r="A11555" s="7"/>
      <c r="B11555" s="8"/>
      <c r="C11555" s="8"/>
      <c r="D11555" s="8"/>
      <c r="E11555" s="8"/>
      <c r="F11555" s="8"/>
      <c r="G11555" s="8"/>
      <c r="H11555" s="8"/>
      <c r="I11555" s="8"/>
    </row>
    <row r="11556" spans="1:9" ht="14.25" customHeight="1">
      <c r="A11556" s="7"/>
      <c r="B11556" s="8"/>
      <c r="C11556" s="8"/>
      <c r="D11556" s="8"/>
      <c r="E11556" s="8"/>
      <c r="F11556" s="8"/>
      <c r="G11556" s="8"/>
      <c r="H11556" s="8"/>
      <c r="I11556" s="8"/>
    </row>
    <row r="11557" spans="1:9" ht="14.25" customHeight="1">
      <c r="A11557" s="7"/>
      <c r="B11557" s="8"/>
      <c r="C11557" s="8"/>
      <c r="D11557" s="8"/>
      <c r="E11557" s="8"/>
      <c r="F11557" s="8"/>
      <c r="G11557" s="8"/>
      <c r="H11557" s="8"/>
      <c r="I11557" s="8"/>
    </row>
    <row r="11558" spans="1:9" ht="14.25" customHeight="1">
      <c r="A11558" s="7"/>
      <c r="B11558" s="8"/>
      <c r="C11558" s="8"/>
      <c r="D11558" s="8"/>
      <c r="E11558" s="8"/>
      <c r="F11558" s="8"/>
      <c r="G11558" s="8"/>
      <c r="H11558" s="8"/>
      <c r="I11558" s="8"/>
    </row>
    <row r="11559" spans="1:9" ht="14.25" customHeight="1">
      <c r="A11559" s="7"/>
      <c r="B11559" s="8"/>
      <c r="C11559" s="8"/>
      <c r="D11559" s="8"/>
      <c r="E11559" s="8"/>
      <c r="F11559" s="8"/>
      <c r="G11559" s="8"/>
      <c r="H11559" s="8"/>
      <c r="I11559" s="8"/>
    </row>
    <row r="11560" spans="1:9" ht="14.25" customHeight="1">
      <c r="A11560" s="7"/>
      <c r="B11560" s="8"/>
      <c r="C11560" s="8"/>
      <c r="D11560" s="8"/>
      <c r="E11560" s="8"/>
      <c r="F11560" s="8"/>
      <c r="G11560" s="8"/>
      <c r="H11560" s="8"/>
      <c r="I11560" s="8"/>
    </row>
    <row r="11561" spans="1:9" ht="14.25" customHeight="1">
      <c r="A11561" s="7"/>
      <c r="B11561" s="8"/>
      <c r="C11561" s="8"/>
      <c r="D11561" s="8"/>
      <c r="E11561" s="8"/>
      <c r="F11561" s="8"/>
      <c r="G11561" s="8"/>
      <c r="H11561" s="8"/>
      <c r="I11561" s="8"/>
    </row>
    <row r="11562" spans="1:9" ht="14.25" customHeight="1">
      <c r="A11562" s="7"/>
      <c r="B11562" s="8"/>
      <c r="C11562" s="8"/>
      <c r="D11562" s="8"/>
      <c r="E11562" s="8"/>
      <c r="F11562" s="8"/>
      <c r="G11562" s="8"/>
      <c r="H11562" s="8"/>
      <c r="I11562" s="8"/>
    </row>
    <row r="11563" spans="1:9" ht="14.25" customHeight="1">
      <c r="A11563" s="7"/>
      <c r="B11563" s="8"/>
      <c r="C11563" s="8"/>
      <c r="D11563" s="8"/>
      <c r="E11563" s="8"/>
      <c r="F11563" s="8"/>
      <c r="G11563" s="8"/>
      <c r="H11563" s="8"/>
      <c r="I11563" s="8"/>
    </row>
    <row r="11564" spans="1:9" ht="14.25" customHeight="1">
      <c r="A11564" s="7"/>
      <c r="B11564" s="8"/>
      <c r="C11564" s="8"/>
      <c r="D11564" s="8"/>
      <c r="E11564" s="8"/>
      <c r="F11564" s="8"/>
      <c r="G11564" s="8"/>
      <c r="H11564" s="8"/>
      <c r="I11564" s="8"/>
    </row>
    <row r="11565" spans="1:9" ht="14.25" customHeight="1">
      <c r="A11565" s="7"/>
      <c r="B11565" s="8"/>
      <c r="C11565" s="8"/>
      <c r="D11565" s="8"/>
      <c r="E11565" s="8"/>
      <c r="F11565" s="8"/>
      <c r="G11565" s="8"/>
      <c r="H11565" s="8"/>
      <c r="I11565" s="8"/>
    </row>
    <row r="11566" spans="1:9" ht="14.25" customHeight="1">
      <c r="A11566" s="7"/>
      <c r="B11566" s="8"/>
      <c r="C11566" s="8"/>
      <c r="D11566" s="8"/>
      <c r="E11566" s="8"/>
      <c r="F11566" s="8"/>
      <c r="G11566" s="8"/>
      <c r="H11566" s="8"/>
      <c r="I11566" s="8"/>
    </row>
    <row r="11567" spans="1:9" ht="14.25" customHeight="1">
      <c r="A11567" s="7"/>
      <c r="B11567" s="8"/>
      <c r="C11567" s="8"/>
      <c r="D11567" s="8"/>
      <c r="E11567" s="8"/>
      <c r="F11567" s="8"/>
      <c r="G11567" s="8"/>
      <c r="H11567" s="8"/>
      <c r="I11567" s="8"/>
    </row>
    <row r="11568" spans="1:9" ht="14.25" customHeight="1">
      <c r="A11568" s="7"/>
      <c r="B11568" s="8"/>
      <c r="C11568" s="8"/>
      <c r="D11568" s="8"/>
      <c r="E11568" s="8"/>
      <c r="F11568" s="8"/>
      <c r="G11568" s="8"/>
      <c r="H11568" s="8"/>
      <c r="I11568" s="8"/>
    </row>
    <row r="11569" spans="1:9" ht="14.25" customHeight="1">
      <c r="A11569" s="7"/>
      <c r="B11569" s="8"/>
      <c r="C11569" s="8"/>
      <c r="D11569" s="8"/>
      <c r="E11569" s="8"/>
      <c r="F11569" s="8"/>
      <c r="G11569" s="8"/>
      <c r="H11569" s="8"/>
      <c r="I11569" s="8"/>
    </row>
    <row r="11570" spans="1:9" ht="14.25" customHeight="1">
      <c r="A11570" s="7"/>
      <c r="B11570" s="8"/>
      <c r="C11570" s="8"/>
      <c r="D11570" s="8"/>
      <c r="E11570" s="8"/>
      <c r="F11570" s="8"/>
      <c r="G11570" s="8"/>
      <c r="H11570" s="8"/>
      <c r="I11570" s="8"/>
    </row>
    <row r="11571" spans="1:9" ht="14.25" customHeight="1">
      <c r="A11571" s="7"/>
      <c r="B11571" s="8"/>
      <c r="C11571" s="8"/>
      <c r="D11571" s="8"/>
      <c r="E11571" s="8"/>
      <c r="F11571" s="8"/>
      <c r="G11571" s="8"/>
      <c r="H11571" s="8"/>
      <c r="I11571" s="8"/>
    </row>
    <row r="11572" spans="1:9" ht="14.25" customHeight="1">
      <c r="A11572" s="7"/>
      <c r="B11572" s="8"/>
      <c r="C11572" s="8"/>
      <c r="D11572" s="8"/>
      <c r="E11572" s="8"/>
      <c r="F11572" s="8"/>
      <c r="G11572" s="8"/>
      <c r="H11572" s="8"/>
      <c r="I11572" s="8"/>
    </row>
    <row r="11573" spans="1:9" ht="14.25" customHeight="1">
      <c r="A11573" s="7"/>
      <c r="B11573" s="8"/>
      <c r="C11573" s="8"/>
      <c r="D11573" s="8"/>
      <c r="E11573" s="8"/>
      <c r="F11573" s="8"/>
      <c r="G11573" s="8"/>
      <c r="H11573" s="8"/>
      <c r="I11573" s="8"/>
    </row>
    <row r="11574" spans="1:9" ht="14.25" customHeight="1">
      <c r="A11574" s="7"/>
      <c r="B11574" s="8"/>
      <c r="C11574" s="8"/>
      <c r="D11574" s="8"/>
      <c r="E11574" s="8"/>
      <c r="F11574" s="8"/>
      <c r="G11574" s="8"/>
      <c r="H11574" s="8"/>
      <c r="I11574" s="8"/>
    </row>
    <row r="11575" spans="1:9" ht="14.25" customHeight="1">
      <c r="A11575" s="7"/>
      <c r="B11575" s="8"/>
      <c r="C11575" s="8"/>
      <c r="D11575" s="8"/>
      <c r="E11575" s="8"/>
      <c r="F11575" s="8"/>
      <c r="G11575" s="8"/>
      <c r="H11575" s="8"/>
      <c r="I11575" s="8"/>
    </row>
    <row r="11576" spans="1:9" ht="14.25" customHeight="1">
      <c r="A11576" s="7"/>
      <c r="B11576" s="8"/>
      <c r="C11576" s="8"/>
      <c r="D11576" s="8"/>
      <c r="E11576" s="8"/>
      <c r="F11576" s="8"/>
      <c r="G11576" s="8"/>
      <c r="H11576" s="8"/>
      <c r="I11576" s="8"/>
    </row>
    <row r="11577" spans="1:9" ht="14.25" customHeight="1">
      <c r="A11577" s="7"/>
      <c r="B11577" s="8"/>
      <c r="C11577" s="8"/>
      <c r="D11577" s="8"/>
      <c r="E11577" s="8"/>
      <c r="F11577" s="8"/>
      <c r="G11577" s="8"/>
      <c r="H11577" s="8"/>
      <c r="I11577" s="8"/>
    </row>
    <row r="11578" spans="1:9" ht="14.25" customHeight="1">
      <c r="A11578" s="7"/>
      <c r="B11578" s="8"/>
      <c r="C11578" s="8"/>
      <c r="D11578" s="8"/>
      <c r="E11578" s="8"/>
      <c r="F11578" s="8"/>
      <c r="G11578" s="8"/>
      <c r="H11578" s="8"/>
      <c r="I11578" s="8"/>
    </row>
    <row r="11579" spans="1:9" ht="14.25" customHeight="1">
      <c r="A11579" s="7"/>
      <c r="B11579" s="8"/>
      <c r="C11579" s="8"/>
      <c r="D11579" s="8"/>
      <c r="E11579" s="8"/>
      <c r="F11579" s="8"/>
      <c r="G11579" s="8"/>
      <c r="H11579" s="8"/>
      <c r="I11579" s="8"/>
    </row>
    <row r="11580" spans="1:9" ht="14.25" customHeight="1">
      <c r="A11580" s="7"/>
      <c r="B11580" s="8"/>
      <c r="C11580" s="8"/>
      <c r="D11580" s="8"/>
      <c r="E11580" s="8"/>
      <c r="F11580" s="8"/>
      <c r="G11580" s="8"/>
      <c r="H11580" s="8"/>
      <c r="I11580" s="8"/>
    </row>
    <row r="11581" spans="1:9" ht="14.25" customHeight="1">
      <c r="A11581" s="7"/>
      <c r="B11581" s="8"/>
      <c r="C11581" s="8"/>
      <c r="D11581" s="8"/>
      <c r="E11581" s="8"/>
      <c r="F11581" s="8"/>
      <c r="G11581" s="8"/>
      <c r="H11581" s="8"/>
      <c r="I11581" s="8"/>
    </row>
    <row r="11582" spans="1:9" ht="14.25" customHeight="1">
      <c r="A11582" s="7"/>
      <c r="B11582" s="8"/>
      <c r="C11582" s="8"/>
      <c r="D11582" s="8"/>
      <c r="E11582" s="8"/>
      <c r="F11582" s="8"/>
      <c r="G11582" s="8"/>
      <c r="H11582" s="8"/>
      <c r="I11582" s="8"/>
    </row>
    <row r="11583" spans="1:9" ht="14.25" customHeight="1">
      <c r="A11583" s="7"/>
      <c r="B11583" s="8"/>
      <c r="C11583" s="8"/>
      <c r="D11583" s="8"/>
      <c r="E11583" s="8"/>
      <c r="F11583" s="8"/>
      <c r="G11583" s="8"/>
      <c r="H11583" s="8"/>
      <c r="I11583" s="8"/>
    </row>
    <row r="11584" spans="1:9" ht="14.25" customHeight="1">
      <c r="A11584" s="7"/>
      <c r="B11584" s="8"/>
      <c r="C11584" s="8"/>
      <c r="D11584" s="8"/>
      <c r="E11584" s="8"/>
      <c r="F11584" s="8"/>
      <c r="G11584" s="8"/>
      <c r="H11584" s="8"/>
      <c r="I11584" s="8"/>
    </row>
    <row r="11585" spans="1:9" ht="14.25" customHeight="1">
      <c r="A11585" s="7"/>
      <c r="B11585" s="8"/>
      <c r="C11585" s="8"/>
      <c r="D11585" s="8"/>
      <c r="E11585" s="8"/>
      <c r="F11585" s="8"/>
      <c r="G11585" s="8"/>
      <c r="H11585" s="8"/>
      <c r="I11585" s="8"/>
    </row>
    <row r="11586" spans="1:9" ht="14.25" customHeight="1">
      <c r="A11586" s="7"/>
      <c r="B11586" s="8"/>
      <c r="C11586" s="8"/>
      <c r="D11586" s="8"/>
      <c r="E11586" s="8"/>
      <c r="F11586" s="8"/>
      <c r="G11586" s="8"/>
      <c r="H11586" s="8"/>
      <c r="I11586" s="8"/>
    </row>
    <row r="11587" spans="1:9" ht="14.25" customHeight="1">
      <c r="A11587" s="7"/>
      <c r="B11587" s="8"/>
      <c r="C11587" s="8"/>
      <c r="D11587" s="8"/>
      <c r="E11587" s="8"/>
      <c r="F11587" s="8"/>
      <c r="G11587" s="8"/>
      <c r="H11587" s="8"/>
      <c r="I11587" s="8"/>
    </row>
    <row r="11588" spans="1:9" ht="14.25" customHeight="1">
      <c r="A11588" s="7"/>
      <c r="B11588" s="8"/>
      <c r="C11588" s="8"/>
      <c r="D11588" s="8"/>
      <c r="E11588" s="8"/>
      <c r="F11588" s="8"/>
      <c r="G11588" s="8"/>
      <c r="H11588" s="8"/>
      <c r="I11588" s="8"/>
    </row>
    <row r="11589" spans="1:9" ht="14.25" customHeight="1">
      <c r="A11589" s="7"/>
      <c r="B11589" s="8"/>
      <c r="C11589" s="8"/>
      <c r="D11589" s="8"/>
      <c r="E11589" s="8"/>
      <c r="F11589" s="8"/>
      <c r="G11589" s="8"/>
      <c r="H11589" s="8"/>
      <c r="I11589" s="8"/>
    </row>
    <row r="11590" spans="1:9" ht="14.25" customHeight="1">
      <c r="A11590" s="7"/>
      <c r="B11590" s="8"/>
      <c r="C11590" s="8"/>
      <c r="D11590" s="8"/>
      <c r="E11590" s="8"/>
      <c r="F11590" s="8"/>
      <c r="G11590" s="8"/>
      <c r="H11590" s="8"/>
      <c r="I11590" s="8"/>
    </row>
    <row r="11591" spans="1:9" ht="14.25" customHeight="1">
      <c r="A11591" s="7"/>
      <c r="B11591" s="8"/>
      <c r="C11591" s="8"/>
      <c r="D11591" s="8"/>
      <c r="E11591" s="8"/>
      <c r="F11591" s="8"/>
      <c r="G11591" s="8"/>
      <c r="H11591" s="8"/>
      <c r="I11591" s="8"/>
    </row>
    <row r="11592" spans="1:9" ht="14.25" customHeight="1">
      <c r="A11592" s="7"/>
      <c r="B11592" s="8"/>
      <c r="C11592" s="8"/>
      <c r="D11592" s="8"/>
      <c r="E11592" s="8"/>
      <c r="F11592" s="8"/>
      <c r="G11592" s="8"/>
      <c r="H11592" s="8"/>
      <c r="I11592" s="8"/>
    </row>
    <row r="11593" spans="1:9" ht="14.25" customHeight="1">
      <c r="A11593" s="7"/>
      <c r="B11593" s="8"/>
      <c r="C11593" s="8"/>
      <c r="D11593" s="8"/>
      <c r="E11593" s="8"/>
      <c r="F11593" s="8"/>
      <c r="G11593" s="8"/>
      <c r="H11593" s="8"/>
      <c r="I11593" s="8"/>
    </row>
    <row r="11594" spans="1:9" ht="14.25" customHeight="1">
      <c r="A11594" s="7"/>
      <c r="B11594" s="8"/>
      <c r="C11594" s="8"/>
      <c r="D11594" s="8"/>
      <c r="E11594" s="8"/>
      <c r="F11594" s="8"/>
      <c r="G11594" s="8"/>
      <c r="H11594" s="8"/>
      <c r="I11594" s="8"/>
    </row>
    <row r="11595" spans="1:9" ht="14.25" customHeight="1">
      <c r="A11595" s="7"/>
      <c r="B11595" s="8"/>
      <c r="C11595" s="8"/>
      <c r="D11595" s="8"/>
      <c r="E11595" s="8"/>
      <c r="F11595" s="8"/>
      <c r="G11595" s="8"/>
      <c r="H11595" s="8"/>
      <c r="I11595" s="8"/>
    </row>
    <row r="11596" spans="1:9" ht="14.25" customHeight="1">
      <c r="A11596" s="7"/>
      <c r="B11596" s="8"/>
      <c r="C11596" s="8"/>
      <c r="D11596" s="8"/>
      <c r="E11596" s="8"/>
      <c r="F11596" s="8"/>
      <c r="G11596" s="8"/>
      <c r="H11596" s="8"/>
      <c r="I11596" s="8"/>
    </row>
    <row r="11597" spans="1:9" ht="14.25" customHeight="1">
      <c r="A11597" s="7"/>
      <c r="B11597" s="8"/>
      <c r="C11597" s="8"/>
      <c r="D11597" s="8"/>
      <c r="E11597" s="8"/>
      <c r="F11597" s="8"/>
      <c r="G11597" s="8"/>
      <c r="H11597" s="8"/>
      <c r="I11597" s="8"/>
    </row>
    <row r="11598" spans="1:9" ht="14.25" customHeight="1">
      <c r="A11598" s="7"/>
      <c r="B11598" s="8"/>
      <c r="C11598" s="8"/>
      <c r="D11598" s="8"/>
      <c r="E11598" s="8"/>
      <c r="F11598" s="8"/>
      <c r="G11598" s="8"/>
      <c r="H11598" s="8"/>
      <c r="I11598" s="8"/>
    </row>
    <row r="11599" spans="1:9" ht="14.25" customHeight="1">
      <c r="A11599" s="7"/>
      <c r="B11599" s="8"/>
      <c r="C11599" s="8"/>
      <c r="D11599" s="8"/>
      <c r="E11599" s="8"/>
      <c r="F11599" s="8"/>
      <c r="G11599" s="8"/>
      <c r="H11599" s="8"/>
      <c r="I11599" s="8"/>
    </row>
    <row r="11600" spans="1:9" ht="14.25" customHeight="1">
      <c r="A11600" s="7"/>
      <c r="B11600" s="8"/>
      <c r="C11600" s="8"/>
      <c r="D11600" s="8"/>
      <c r="E11600" s="8"/>
      <c r="F11600" s="8"/>
      <c r="G11600" s="8"/>
      <c r="H11600" s="8"/>
      <c r="I11600" s="8"/>
    </row>
    <row r="11601" spans="1:9" ht="14.25" customHeight="1">
      <c r="A11601" s="7"/>
      <c r="B11601" s="8"/>
      <c r="C11601" s="8"/>
      <c r="D11601" s="8"/>
      <c r="E11601" s="8"/>
      <c r="F11601" s="8"/>
      <c r="G11601" s="8"/>
      <c r="H11601" s="8"/>
      <c r="I11601" s="8"/>
    </row>
    <row r="11602" spans="1:9" ht="14.25" customHeight="1">
      <c r="A11602" s="7"/>
      <c r="B11602" s="8"/>
      <c r="C11602" s="8"/>
      <c r="D11602" s="8"/>
      <c r="E11602" s="8"/>
      <c r="F11602" s="8"/>
      <c r="G11602" s="8"/>
      <c r="H11602" s="8"/>
      <c r="I11602" s="8"/>
    </row>
    <row r="11603" spans="1:9" ht="14.25" customHeight="1">
      <c r="A11603" s="7"/>
      <c r="B11603" s="8"/>
      <c r="C11603" s="8"/>
      <c r="D11603" s="8"/>
      <c r="E11603" s="8"/>
      <c r="F11603" s="8"/>
      <c r="G11603" s="8"/>
      <c r="H11603" s="8"/>
      <c r="I11603" s="8"/>
    </row>
    <row r="11604" spans="1:9" ht="14.25" customHeight="1">
      <c r="A11604" s="7"/>
      <c r="B11604" s="8"/>
      <c r="C11604" s="8"/>
      <c r="D11604" s="8"/>
      <c r="E11604" s="8"/>
      <c r="F11604" s="8"/>
      <c r="G11604" s="8"/>
      <c r="H11604" s="8"/>
      <c r="I11604" s="8"/>
    </row>
    <row r="11605" spans="1:9" ht="14.25" customHeight="1">
      <c r="A11605" s="7"/>
      <c r="B11605" s="8"/>
      <c r="C11605" s="8"/>
      <c r="D11605" s="8"/>
      <c r="E11605" s="8"/>
      <c r="F11605" s="8"/>
      <c r="G11605" s="8"/>
      <c r="H11605" s="8"/>
      <c r="I11605" s="8"/>
    </row>
    <row r="11606" spans="1:9" ht="14.25" customHeight="1">
      <c r="A11606" s="7"/>
      <c r="B11606" s="8"/>
      <c r="C11606" s="8"/>
      <c r="D11606" s="8"/>
      <c r="E11606" s="8"/>
      <c r="F11606" s="8"/>
      <c r="G11606" s="8"/>
      <c r="H11606" s="8"/>
      <c r="I11606" s="8"/>
    </row>
    <row r="11607" spans="1:9" ht="14.25" customHeight="1">
      <c r="A11607" s="7"/>
      <c r="B11607" s="8"/>
      <c r="C11607" s="8"/>
      <c r="D11607" s="8"/>
      <c r="E11607" s="8"/>
      <c r="F11607" s="8"/>
      <c r="G11607" s="8"/>
      <c r="H11607" s="8"/>
      <c r="I11607" s="8"/>
    </row>
    <row r="11608" spans="1:9" ht="14.25" customHeight="1">
      <c r="A11608" s="7"/>
      <c r="B11608" s="8"/>
      <c r="C11608" s="8"/>
      <c r="D11608" s="8"/>
      <c r="E11608" s="8"/>
      <c r="F11608" s="8"/>
      <c r="G11608" s="8"/>
      <c r="H11608" s="8"/>
      <c r="I11608" s="8"/>
    </row>
    <row r="11609" spans="1:9" ht="14.25" customHeight="1">
      <c r="A11609" s="7"/>
      <c r="B11609" s="8"/>
      <c r="C11609" s="8"/>
      <c r="D11609" s="8"/>
      <c r="E11609" s="8"/>
      <c r="F11609" s="8"/>
      <c r="G11609" s="8"/>
      <c r="H11609" s="8"/>
      <c r="I11609" s="8"/>
    </row>
    <row r="11610" spans="1:9" ht="14.25" customHeight="1">
      <c r="A11610" s="7"/>
      <c r="B11610" s="8"/>
      <c r="C11610" s="8"/>
      <c r="D11610" s="8"/>
      <c r="E11610" s="8"/>
      <c r="F11610" s="8"/>
      <c r="G11610" s="8"/>
      <c r="H11610" s="8"/>
      <c r="I11610" s="8"/>
    </row>
    <row r="11611" spans="1:9" ht="14.25" customHeight="1">
      <c r="A11611" s="7"/>
      <c r="B11611" s="8"/>
      <c r="C11611" s="8"/>
      <c r="D11611" s="8"/>
      <c r="E11611" s="8"/>
      <c r="F11611" s="8"/>
      <c r="G11611" s="8"/>
      <c r="H11611" s="8"/>
      <c r="I11611" s="8"/>
    </row>
    <row r="11612" spans="1:9" ht="14.25" customHeight="1">
      <c r="A11612" s="7"/>
      <c r="B11612" s="8"/>
      <c r="C11612" s="8"/>
      <c r="D11612" s="8"/>
      <c r="E11612" s="8"/>
      <c r="F11612" s="8"/>
      <c r="G11612" s="8"/>
      <c r="H11612" s="8"/>
      <c r="I11612" s="8"/>
    </row>
    <row r="11613" spans="1:9" ht="14.25" customHeight="1">
      <c r="A11613" s="7"/>
      <c r="B11613" s="8"/>
      <c r="C11613" s="8"/>
      <c r="D11613" s="8"/>
      <c r="E11613" s="8"/>
      <c r="F11613" s="8"/>
      <c r="G11613" s="8"/>
      <c r="H11613" s="8"/>
      <c r="I11613" s="8"/>
    </row>
    <row r="11614" spans="1:9" ht="14.25" customHeight="1">
      <c r="A11614" s="7"/>
      <c r="B11614" s="8"/>
      <c r="C11614" s="8"/>
      <c r="D11614" s="8"/>
      <c r="E11614" s="8"/>
      <c r="F11614" s="8"/>
      <c r="G11614" s="8"/>
      <c r="H11614" s="8"/>
      <c r="I11614" s="8"/>
    </row>
    <row r="11615" spans="1:9" ht="14.25" customHeight="1">
      <c r="A11615" s="7"/>
      <c r="B11615" s="8"/>
      <c r="C11615" s="8"/>
      <c r="D11615" s="8"/>
      <c r="E11615" s="8"/>
      <c r="F11615" s="8"/>
      <c r="G11615" s="8"/>
      <c r="H11615" s="8"/>
      <c r="I11615" s="8"/>
    </row>
    <row r="11616" spans="1:9" ht="14.25" customHeight="1">
      <c r="A11616" s="7"/>
      <c r="B11616" s="8"/>
      <c r="C11616" s="8"/>
      <c r="D11616" s="8"/>
      <c r="E11616" s="8"/>
      <c r="F11616" s="8"/>
      <c r="G11616" s="8"/>
      <c r="H11616" s="8"/>
      <c r="I11616" s="8"/>
    </row>
    <row r="11617" spans="1:9" ht="14.25" customHeight="1">
      <c r="A11617" s="7"/>
      <c r="B11617" s="8"/>
      <c r="C11617" s="8"/>
      <c r="D11617" s="8"/>
      <c r="E11617" s="8"/>
      <c r="F11617" s="8"/>
      <c r="G11617" s="8"/>
      <c r="H11617" s="8"/>
      <c r="I11617" s="8"/>
    </row>
    <row r="11618" spans="1:9" ht="14.25" customHeight="1">
      <c r="A11618" s="7"/>
      <c r="B11618" s="8"/>
      <c r="C11618" s="8"/>
      <c r="D11618" s="8"/>
      <c r="E11618" s="8"/>
      <c r="F11618" s="8"/>
      <c r="G11618" s="8"/>
      <c r="H11618" s="8"/>
      <c r="I11618" s="8"/>
    </row>
    <row r="11619" spans="1:9" ht="14.25" customHeight="1">
      <c r="A11619" s="7"/>
      <c r="B11619" s="8"/>
      <c r="C11619" s="8"/>
      <c r="D11619" s="8"/>
      <c r="E11619" s="8"/>
      <c r="F11619" s="8"/>
      <c r="G11619" s="8"/>
      <c r="H11619" s="8"/>
      <c r="I11619" s="8"/>
    </row>
    <row r="11620" spans="1:9" ht="14.25" customHeight="1">
      <c r="A11620" s="7"/>
      <c r="B11620" s="8"/>
      <c r="C11620" s="8"/>
      <c r="D11620" s="8"/>
      <c r="E11620" s="8"/>
      <c r="F11620" s="8"/>
      <c r="G11620" s="8"/>
      <c r="H11620" s="8"/>
      <c r="I11620" s="8"/>
    </row>
    <row r="11621" spans="1:9" ht="14.25" customHeight="1">
      <c r="A11621" s="7"/>
      <c r="B11621" s="8"/>
      <c r="C11621" s="8"/>
      <c r="D11621" s="8"/>
      <c r="E11621" s="8"/>
      <c r="F11621" s="8"/>
      <c r="G11621" s="8"/>
      <c r="H11621" s="8"/>
      <c r="I11621" s="8"/>
    </row>
    <row r="11622" spans="1:9" ht="14.25" customHeight="1">
      <c r="A11622" s="7"/>
      <c r="B11622" s="8"/>
      <c r="C11622" s="8"/>
      <c r="D11622" s="8"/>
      <c r="E11622" s="8"/>
      <c r="F11622" s="8"/>
      <c r="G11622" s="8"/>
      <c r="H11622" s="8"/>
      <c r="I11622" s="8"/>
    </row>
    <row r="11623" spans="1:9" ht="14.25" customHeight="1">
      <c r="A11623" s="7"/>
      <c r="B11623" s="8"/>
      <c r="C11623" s="8"/>
      <c r="D11623" s="8"/>
      <c r="E11623" s="8"/>
      <c r="F11623" s="8"/>
      <c r="G11623" s="8"/>
      <c r="H11623" s="8"/>
      <c r="I11623" s="8"/>
    </row>
    <row r="11624" spans="1:9" ht="14.25" customHeight="1">
      <c r="A11624" s="7"/>
      <c r="B11624" s="8"/>
      <c r="C11624" s="8"/>
      <c r="D11624" s="8"/>
      <c r="E11624" s="8"/>
      <c r="F11624" s="8"/>
      <c r="G11624" s="8"/>
      <c r="H11624" s="8"/>
      <c r="I11624" s="8"/>
    </row>
    <row r="11625" spans="1:9" ht="14.25" customHeight="1">
      <c r="A11625" s="7"/>
      <c r="B11625" s="8"/>
      <c r="C11625" s="8"/>
      <c r="D11625" s="8"/>
      <c r="E11625" s="8"/>
      <c r="F11625" s="8"/>
      <c r="G11625" s="8"/>
      <c r="H11625" s="8"/>
      <c r="I11625" s="8"/>
    </row>
    <row r="11626" spans="1:9" ht="14.25" customHeight="1">
      <c r="A11626" s="7"/>
      <c r="B11626" s="8"/>
      <c r="C11626" s="8"/>
      <c r="D11626" s="8"/>
      <c r="E11626" s="8"/>
      <c r="F11626" s="8"/>
      <c r="G11626" s="8"/>
      <c r="H11626" s="8"/>
      <c r="I11626" s="8"/>
    </row>
    <row r="11627" spans="1:9" ht="14.25" customHeight="1">
      <c r="A11627" s="7"/>
      <c r="B11627" s="8"/>
      <c r="C11627" s="8"/>
      <c r="D11627" s="8"/>
      <c r="E11627" s="8"/>
      <c r="F11627" s="8"/>
      <c r="G11627" s="8"/>
      <c r="H11627" s="8"/>
      <c r="I11627" s="8"/>
    </row>
    <row r="11628" spans="1:9" ht="14.25" customHeight="1">
      <c r="A11628" s="7"/>
      <c r="B11628" s="8"/>
      <c r="C11628" s="8"/>
      <c r="D11628" s="8"/>
      <c r="E11628" s="8"/>
      <c r="F11628" s="8"/>
      <c r="G11628" s="8"/>
      <c r="H11628" s="8"/>
      <c r="I11628" s="8"/>
    </row>
    <row r="11629" spans="1:9" ht="14.25" customHeight="1">
      <c r="A11629" s="7"/>
      <c r="B11629" s="8"/>
      <c r="C11629" s="8"/>
      <c r="D11629" s="8"/>
      <c r="E11629" s="8"/>
      <c r="F11629" s="8"/>
      <c r="G11629" s="8"/>
      <c r="H11629" s="8"/>
      <c r="I11629" s="8"/>
    </row>
    <row r="11630" spans="1:9" ht="14.25" customHeight="1">
      <c r="A11630" s="7"/>
      <c r="B11630" s="8"/>
      <c r="C11630" s="8"/>
      <c r="D11630" s="8"/>
      <c r="E11630" s="8"/>
      <c r="F11630" s="8"/>
      <c r="G11630" s="8"/>
      <c r="H11630" s="8"/>
      <c r="I11630" s="8"/>
    </row>
    <row r="11631" spans="1:9" ht="14.25" customHeight="1">
      <c r="A11631" s="7"/>
      <c r="B11631" s="8"/>
      <c r="C11631" s="8"/>
      <c r="D11631" s="8"/>
      <c r="E11631" s="8"/>
      <c r="F11631" s="8"/>
      <c r="G11631" s="8"/>
      <c r="H11631" s="8"/>
      <c r="I11631" s="8"/>
    </row>
    <row r="11632" spans="1:9" ht="14.25" customHeight="1">
      <c r="A11632" s="7"/>
      <c r="B11632" s="8"/>
      <c r="C11632" s="8"/>
      <c r="D11632" s="8"/>
      <c r="E11632" s="8"/>
      <c r="F11632" s="8"/>
      <c r="G11632" s="8"/>
      <c r="H11632" s="8"/>
      <c r="I11632" s="8"/>
    </row>
    <row r="11633" spans="1:9" ht="14.25" customHeight="1">
      <c r="A11633" s="7"/>
      <c r="B11633" s="8"/>
      <c r="C11633" s="8"/>
      <c r="D11633" s="8"/>
      <c r="E11633" s="8"/>
      <c r="F11633" s="8"/>
      <c r="G11633" s="8"/>
      <c r="H11633" s="8"/>
      <c r="I11633" s="8"/>
    </row>
    <row r="11634" spans="1:9" ht="14.25" customHeight="1">
      <c r="A11634" s="7"/>
      <c r="B11634" s="8"/>
      <c r="C11634" s="8"/>
      <c r="D11634" s="8"/>
      <c r="E11634" s="8"/>
      <c r="F11634" s="8"/>
      <c r="G11634" s="8"/>
      <c r="H11634" s="8"/>
      <c r="I11634" s="8"/>
    </row>
    <row r="11635" spans="1:9" ht="14.25" customHeight="1">
      <c r="A11635" s="7"/>
      <c r="B11635" s="8"/>
      <c r="C11635" s="8"/>
      <c r="D11635" s="8"/>
      <c r="E11635" s="8"/>
      <c r="F11635" s="8"/>
      <c r="G11635" s="8"/>
      <c r="H11635" s="8"/>
      <c r="I11635" s="8"/>
    </row>
    <row r="11636" spans="1:9" ht="14.25" customHeight="1">
      <c r="A11636" s="7"/>
      <c r="B11636" s="8"/>
      <c r="C11636" s="8"/>
      <c r="D11636" s="8"/>
      <c r="E11636" s="8"/>
      <c r="F11636" s="8"/>
      <c r="G11636" s="8"/>
      <c r="H11636" s="8"/>
      <c r="I11636" s="8"/>
    </row>
    <row r="11637" spans="1:9" ht="14.25" customHeight="1">
      <c r="A11637" s="7"/>
      <c r="B11637" s="8"/>
      <c r="C11637" s="8"/>
      <c r="D11637" s="8"/>
      <c r="E11637" s="8"/>
      <c r="F11637" s="8"/>
      <c r="G11637" s="8"/>
      <c r="H11637" s="8"/>
      <c r="I11637" s="8"/>
    </row>
    <row r="11638" spans="1:9" ht="14.25" customHeight="1">
      <c r="A11638" s="7"/>
      <c r="B11638" s="8"/>
      <c r="C11638" s="8"/>
      <c r="D11638" s="8"/>
      <c r="E11638" s="8"/>
      <c r="F11638" s="8"/>
      <c r="G11638" s="8"/>
      <c r="H11638" s="8"/>
      <c r="I11638" s="8"/>
    </row>
    <row r="11639" spans="1:9" ht="14.25" customHeight="1">
      <c r="A11639" s="7"/>
      <c r="B11639" s="8"/>
      <c r="C11639" s="8"/>
      <c r="D11639" s="8"/>
      <c r="E11639" s="8"/>
      <c r="F11639" s="8"/>
      <c r="G11639" s="8"/>
      <c r="H11639" s="8"/>
      <c r="I11639" s="8"/>
    </row>
    <row r="11640" spans="1:9" ht="14.25" customHeight="1">
      <c r="A11640" s="7"/>
      <c r="B11640" s="8"/>
      <c r="C11640" s="8"/>
      <c r="D11640" s="8"/>
      <c r="E11640" s="8"/>
      <c r="F11640" s="8"/>
      <c r="G11640" s="8"/>
      <c r="H11640" s="8"/>
      <c r="I11640" s="8"/>
    </row>
    <row r="11641" spans="1:9" ht="14.25" customHeight="1">
      <c r="A11641" s="7"/>
      <c r="B11641" s="8"/>
      <c r="C11641" s="8"/>
      <c r="D11641" s="8"/>
      <c r="E11641" s="8"/>
      <c r="F11641" s="8"/>
      <c r="G11641" s="8"/>
      <c r="H11641" s="8"/>
      <c r="I11641" s="8"/>
    </row>
    <row r="11642" spans="1:9" ht="14.25" customHeight="1">
      <c r="A11642" s="7"/>
      <c r="B11642" s="8"/>
      <c r="C11642" s="8"/>
      <c r="D11642" s="8"/>
      <c r="E11642" s="8"/>
      <c r="F11642" s="8"/>
      <c r="G11642" s="8"/>
      <c r="H11642" s="8"/>
      <c r="I11642" s="8"/>
    </row>
    <row r="11643" spans="1:9" ht="14.25" customHeight="1">
      <c r="A11643" s="7"/>
      <c r="B11643" s="8"/>
      <c r="C11643" s="8"/>
      <c r="D11643" s="8"/>
      <c r="E11643" s="8"/>
      <c r="F11643" s="8"/>
      <c r="G11643" s="8"/>
      <c r="H11643" s="8"/>
      <c r="I11643" s="8"/>
    </row>
    <row r="11644" spans="1:9" ht="14.25" customHeight="1">
      <c r="A11644" s="7"/>
      <c r="B11644" s="8"/>
      <c r="C11644" s="8"/>
      <c r="D11644" s="8"/>
      <c r="E11644" s="8"/>
      <c r="F11644" s="8"/>
      <c r="G11644" s="8"/>
      <c r="H11644" s="8"/>
      <c r="I11644" s="8"/>
    </row>
    <row r="11645" spans="1:9" ht="14.25" customHeight="1">
      <c r="A11645" s="7"/>
      <c r="B11645" s="8"/>
      <c r="C11645" s="8"/>
      <c r="D11645" s="8"/>
      <c r="E11645" s="8"/>
      <c r="F11645" s="8"/>
      <c r="G11645" s="8"/>
      <c r="H11645" s="8"/>
      <c r="I11645" s="8"/>
    </row>
    <row r="11646" spans="1:9" ht="14.25" customHeight="1">
      <c r="A11646" s="7"/>
      <c r="B11646" s="8"/>
      <c r="C11646" s="8"/>
      <c r="D11646" s="8"/>
      <c r="E11646" s="8"/>
      <c r="F11646" s="8"/>
      <c r="G11646" s="8"/>
      <c r="H11646" s="8"/>
      <c r="I11646" s="8"/>
    </row>
    <row r="11647" spans="1:9" ht="14.25" customHeight="1">
      <c r="A11647" s="7"/>
      <c r="B11647" s="8"/>
      <c r="C11647" s="8"/>
      <c r="D11647" s="8"/>
      <c r="E11647" s="8"/>
      <c r="F11647" s="8"/>
      <c r="G11647" s="8"/>
      <c r="H11647" s="8"/>
      <c r="I11647" s="8"/>
    </row>
    <row r="11648" spans="1:9" ht="14.25" customHeight="1">
      <c r="A11648" s="7"/>
      <c r="B11648" s="8"/>
      <c r="C11648" s="8"/>
      <c r="D11648" s="8"/>
      <c r="E11648" s="8"/>
      <c r="F11648" s="8"/>
      <c r="G11648" s="8"/>
      <c r="H11648" s="8"/>
      <c r="I11648" s="8"/>
    </row>
    <row r="11649" spans="1:9" ht="14.25" customHeight="1">
      <c r="A11649" s="7"/>
      <c r="B11649" s="8"/>
      <c r="C11649" s="8"/>
      <c r="D11649" s="8"/>
      <c r="E11649" s="8"/>
      <c r="F11649" s="8"/>
      <c r="G11649" s="8"/>
      <c r="H11649" s="8"/>
      <c r="I11649" s="8"/>
    </row>
    <row r="11650" spans="1:9" ht="14.25" customHeight="1">
      <c r="A11650" s="7"/>
      <c r="B11650" s="8"/>
      <c r="C11650" s="8"/>
      <c r="D11650" s="8"/>
      <c r="E11650" s="8"/>
      <c r="F11650" s="8"/>
      <c r="G11650" s="8"/>
      <c r="H11650" s="8"/>
      <c r="I11650" s="8"/>
    </row>
    <row r="11651" spans="1:9" ht="14.25" customHeight="1">
      <c r="A11651" s="7"/>
      <c r="B11651" s="8"/>
      <c r="C11651" s="8"/>
      <c r="D11651" s="8"/>
      <c r="E11651" s="8"/>
      <c r="F11651" s="8"/>
      <c r="G11651" s="8"/>
      <c r="H11651" s="8"/>
      <c r="I11651" s="8"/>
    </row>
    <row r="11652" spans="1:9" ht="14.25" customHeight="1">
      <c r="A11652" s="7"/>
      <c r="B11652" s="8"/>
      <c r="C11652" s="8"/>
      <c r="D11652" s="8"/>
      <c r="E11652" s="8"/>
      <c r="F11652" s="8"/>
      <c r="G11652" s="8"/>
      <c r="H11652" s="8"/>
      <c r="I11652" s="8"/>
    </row>
    <row r="11653" spans="1:9" ht="14.25" customHeight="1">
      <c r="A11653" s="7"/>
      <c r="B11653" s="8"/>
      <c r="C11653" s="8"/>
      <c r="D11653" s="8"/>
      <c r="E11653" s="8"/>
      <c r="F11653" s="8"/>
      <c r="G11653" s="8"/>
      <c r="H11653" s="8"/>
      <c r="I11653" s="8"/>
    </row>
    <row r="11654" spans="1:9" ht="14.25" customHeight="1">
      <c r="A11654" s="7"/>
      <c r="B11654" s="8"/>
      <c r="C11654" s="8"/>
      <c r="D11654" s="8"/>
      <c r="E11654" s="8"/>
      <c r="F11654" s="8"/>
      <c r="G11654" s="8"/>
      <c r="H11654" s="8"/>
      <c r="I11654" s="8"/>
    </row>
    <row r="11655" spans="1:9" ht="14.25" customHeight="1">
      <c r="A11655" s="7"/>
      <c r="B11655" s="8"/>
      <c r="C11655" s="8"/>
      <c r="D11655" s="8"/>
      <c r="E11655" s="8"/>
      <c r="F11655" s="8"/>
      <c r="G11655" s="8"/>
      <c r="H11655" s="8"/>
      <c r="I11655" s="8"/>
    </row>
    <row r="11656" spans="1:9" ht="14.25" customHeight="1">
      <c r="A11656" s="7"/>
      <c r="B11656" s="8"/>
      <c r="C11656" s="8"/>
      <c r="D11656" s="8"/>
      <c r="E11656" s="8"/>
      <c r="F11656" s="8"/>
      <c r="G11656" s="8"/>
      <c r="H11656" s="8"/>
      <c r="I11656" s="8"/>
    </row>
    <row r="11657" spans="1:9" ht="14.25" customHeight="1">
      <c r="A11657" s="7"/>
      <c r="B11657" s="8"/>
      <c r="C11657" s="8"/>
      <c r="D11657" s="8"/>
      <c r="E11657" s="8"/>
      <c r="F11657" s="8"/>
      <c r="G11657" s="8"/>
      <c r="H11657" s="8"/>
      <c r="I11657" s="8"/>
    </row>
    <row r="11658" spans="1:9" ht="14.25" customHeight="1">
      <c r="A11658" s="7"/>
      <c r="B11658" s="8"/>
      <c r="C11658" s="8"/>
      <c r="D11658" s="8"/>
      <c r="E11658" s="8"/>
      <c r="F11658" s="8"/>
      <c r="G11658" s="8"/>
      <c r="H11658" s="8"/>
      <c r="I11658" s="8"/>
    </row>
    <row r="11659" spans="1:9" ht="14.25" customHeight="1">
      <c r="A11659" s="7"/>
      <c r="B11659" s="8"/>
      <c r="C11659" s="8"/>
      <c r="D11659" s="8"/>
      <c r="E11659" s="8"/>
      <c r="F11659" s="8"/>
      <c r="G11659" s="8"/>
      <c r="H11659" s="8"/>
      <c r="I11659" s="8"/>
    </row>
    <row r="11660" spans="1:9" ht="14.25" customHeight="1">
      <c r="A11660" s="7"/>
      <c r="B11660" s="8"/>
      <c r="C11660" s="8"/>
      <c r="D11660" s="8"/>
      <c r="E11660" s="8"/>
      <c r="F11660" s="8"/>
      <c r="G11660" s="8"/>
      <c r="H11660" s="8"/>
      <c r="I11660" s="8"/>
    </row>
    <row r="11661" spans="1:9" ht="14.25" customHeight="1">
      <c r="A11661" s="7"/>
      <c r="B11661" s="8"/>
      <c r="C11661" s="8"/>
      <c r="D11661" s="8"/>
      <c r="E11661" s="8"/>
      <c r="F11661" s="8"/>
      <c r="G11661" s="8"/>
      <c r="H11661" s="8"/>
      <c r="I11661" s="8"/>
    </row>
    <row r="11662" spans="1:9" ht="14.25" customHeight="1">
      <c r="A11662" s="7"/>
      <c r="B11662" s="8"/>
      <c r="C11662" s="8"/>
      <c r="D11662" s="8"/>
      <c r="E11662" s="8"/>
      <c r="F11662" s="8"/>
      <c r="G11662" s="8"/>
      <c r="H11662" s="8"/>
      <c r="I11662" s="8"/>
    </row>
    <row r="11663" spans="1:9" ht="14.25" customHeight="1">
      <c r="A11663" s="7"/>
      <c r="B11663" s="8"/>
      <c r="C11663" s="8"/>
      <c r="D11663" s="8"/>
      <c r="E11663" s="8"/>
      <c r="F11663" s="8"/>
      <c r="G11663" s="8"/>
      <c r="H11663" s="8"/>
      <c r="I11663" s="8"/>
    </row>
    <row r="11664" spans="1:9" ht="14.25" customHeight="1">
      <c r="A11664" s="7"/>
      <c r="B11664" s="8"/>
      <c r="C11664" s="8"/>
      <c r="D11664" s="8"/>
      <c r="E11664" s="8"/>
      <c r="F11664" s="8"/>
      <c r="G11664" s="8"/>
      <c r="H11664" s="8"/>
      <c r="I11664" s="8"/>
    </row>
    <row r="11665" spans="1:9" ht="14.25" customHeight="1">
      <c r="A11665" s="7"/>
      <c r="B11665" s="8"/>
      <c r="C11665" s="8"/>
      <c r="D11665" s="8"/>
      <c r="E11665" s="8"/>
      <c r="F11665" s="8"/>
      <c r="G11665" s="8"/>
      <c r="H11665" s="8"/>
      <c r="I11665" s="8"/>
    </row>
    <row r="11666" spans="1:9" ht="14.25" customHeight="1">
      <c r="A11666" s="7"/>
      <c r="B11666" s="8"/>
      <c r="C11666" s="8"/>
      <c r="D11666" s="8"/>
      <c r="E11666" s="8"/>
      <c r="F11666" s="8"/>
      <c r="G11666" s="8"/>
      <c r="H11666" s="8"/>
      <c r="I11666" s="8"/>
    </row>
    <row r="11667" spans="1:9" ht="14.25" customHeight="1">
      <c r="A11667" s="7"/>
      <c r="B11667" s="8"/>
      <c r="C11667" s="8"/>
      <c r="D11667" s="8"/>
      <c r="E11667" s="8"/>
      <c r="F11667" s="8"/>
      <c r="G11667" s="8"/>
      <c r="H11667" s="8"/>
      <c r="I11667" s="8"/>
    </row>
    <row r="11668" spans="1:9" ht="14.25" customHeight="1">
      <c r="A11668" s="7"/>
      <c r="B11668" s="8"/>
      <c r="C11668" s="8"/>
      <c r="D11668" s="8"/>
      <c r="E11668" s="8"/>
      <c r="F11668" s="8"/>
      <c r="G11668" s="8"/>
      <c r="H11668" s="8"/>
      <c r="I11668" s="8"/>
    </row>
    <row r="11669" spans="1:9" ht="14.25" customHeight="1">
      <c r="A11669" s="7"/>
      <c r="B11669" s="8"/>
      <c r="C11669" s="8"/>
      <c r="D11669" s="8"/>
      <c r="E11669" s="8"/>
      <c r="F11669" s="8"/>
      <c r="G11669" s="8"/>
      <c r="H11669" s="8"/>
      <c r="I11669" s="8"/>
    </row>
    <row r="11670" spans="1:9" ht="14.25" customHeight="1">
      <c r="A11670" s="7"/>
      <c r="B11670" s="8"/>
      <c r="C11670" s="8"/>
      <c r="D11670" s="8"/>
      <c r="E11670" s="8"/>
      <c r="F11670" s="8"/>
      <c r="G11670" s="8"/>
      <c r="H11670" s="8"/>
      <c r="I11670" s="8"/>
    </row>
    <row r="11671" spans="1:9" ht="14.25" customHeight="1">
      <c r="A11671" s="7"/>
      <c r="B11671" s="8"/>
      <c r="C11671" s="8"/>
      <c r="D11671" s="8"/>
      <c r="E11671" s="8"/>
      <c r="F11671" s="8"/>
      <c r="G11671" s="8"/>
      <c r="H11671" s="8"/>
      <c r="I11671" s="8"/>
    </row>
    <row r="11672" spans="1:9" ht="14.25" customHeight="1">
      <c r="A11672" s="7"/>
      <c r="B11672" s="8"/>
      <c r="C11672" s="8"/>
      <c r="D11672" s="8"/>
      <c r="E11672" s="8"/>
      <c r="F11672" s="8"/>
      <c r="G11672" s="8"/>
      <c r="H11672" s="8"/>
      <c r="I11672" s="8"/>
    </row>
    <row r="11673" spans="1:9" ht="14.25" customHeight="1">
      <c r="A11673" s="7"/>
      <c r="B11673" s="8"/>
      <c r="C11673" s="8"/>
      <c r="D11673" s="8"/>
      <c r="E11673" s="8"/>
      <c r="F11673" s="8"/>
      <c r="G11673" s="8"/>
      <c r="H11673" s="8"/>
      <c r="I11673" s="8"/>
    </row>
    <row r="11674" spans="1:9" ht="14.25" customHeight="1">
      <c r="A11674" s="7"/>
      <c r="B11674" s="8"/>
      <c r="C11674" s="8"/>
      <c r="D11674" s="8"/>
      <c r="E11674" s="8"/>
      <c r="F11674" s="8"/>
      <c r="G11674" s="8"/>
      <c r="H11674" s="8"/>
      <c r="I11674" s="8"/>
    </row>
    <row r="11675" spans="1:9" ht="14.25" customHeight="1">
      <c r="A11675" s="7"/>
      <c r="B11675" s="8"/>
      <c r="C11675" s="8"/>
      <c r="D11675" s="8"/>
      <c r="E11675" s="8"/>
      <c r="F11675" s="8"/>
      <c r="G11675" s="8"/>
      <c r="H11675" s="8"/>
      <c r="I11675" s="8"/>
    </row>
    <row r="11676" spans="1:9" ht="14.25" customHeight="1">
      <c r="A11676" s="7"/>
      <c r="B11676" s="8"/>
      <c r="C11676" s="8"/>
      <c r="D11676" s="8"/>
      <c r="E11676" s="8"/>
      <c r="F11676" s="8"/>
      <c r="G11676" s="8"/>
      <c r="H11676" s="8"/>
      <c r="I11676" s="8"/>
    </row>
    <row r="11677" spans="1:9" ht="14.25" customHeight="1">
      <c r="A11677" s="7"/>
      <c r="B11677" s="8"/>
      <c r="C11677" s="8"/>
      <c r="D11677" s="8"/>
      <c r="E11677" s="8"/>
      <c r="F11677" s="8"/>
      <c r="G11677" s="8"/>
      <c r="H11677" s="8"/>
      <c r="I11677" s="8"/>
    </row>
    <row r="11678" spans="1:9" ht="14.25" customHeight="1">
      <c r="A11678" s="7"/>
      <c r="B11678" s="8"/>
      <c r="C11678" s="8"/>
      <c r="D11678" s="8"/>
      <c r="E11678" s="8"/>
      <c r="F11678" s="8"/>
      <c r="G11678" s="8"/>
      <c r="H11678" s="8"/>
      <c r="I11678" s="8"/>
    </row>
    <row r="11679" spans="1:9" ht="14.25" customHeight="1">
      <c r="A11679" s="7"/>
      <c r="B11679" s="8"/>
      <c r="C11679" s="8"/>
      <c r="D11679" s="8"/>
      <c r="E11679" s="8"/>
      <c r="F11679" s="8"/>
      <c r="G11679" s="8"/>
      <c r="H11679" s="8"/>
      <c r="I11679" s="8"/>
    </row>
    <row r="11680" spans="1:9" ht="14.25" customHeight="1">
      <c r="A11680" s="7"/>
      <c r="B11680" s="8"/>
      <c r="C11680" s="8"/>
      <c r="D11680" s="8"/>
      <c r="E11680" s="8"/>
      <c r="F11680" s="8"/>
      <c r="G11680" s="8"/>
      <c r="H11680" s="8"/>
      <c r="I11680" s="8"/>
    </row>
    <row r="11681" spans="1:9" ht="14.25" customHeight="1">
      <c r="A11681" s="7"/>
      <c r="B11681" s="8"/>
      <c r="C11681" s="8"/>
      <c r="D11681" s="8"/>
      <c r="E11681" s="8"/>
      <c r="F11681" s="8"/>
      <c r="G11681" s="8"/>
      <c r="H11681" s="8"/>
      <c r="I11681" s="8"/>
    </row>
    <row r="11682" spans="1:9" ht="14.25" customHeight="1">
      <c r="A11682" s="7"/>
      <c r="B11682" s="8"/>
      <c r="C11682" s="8"/>
      <c r="D11682" s="8"/>
      <c r="E11682" s="8"/>
      <c r="F11682" s="8"/>
      <c r="G11682" s="8"/>
      <c r="H11682" s="8"/>
      <c r="I11682" s="8"/>
    </row>
    <row r="11683" spans="1:9" ht="14.25" customHeight="1">
      <c r="A11683" s="7"/>
      <c r="B11683" s="8"/>
      <c r="C11683" s="8"/>
      <c r="D11683" s="8"/>
      <c r="E11683" s="8"/>
      <c r="F11683" s="8"/>
      <c r="G11683" s="8"/>
      <c r="H11683" s="8"/>
      <c r="I11683" s="8"/>
    </row>
    <row r="11684" spans="1:9" ht="14.25" customHeight="1">
      <c r="A11684" s="7"/>
      <c r="B11684" s="8"/>
      <c r="C11684" s="8"/>
      <c r="D11684" s="8"/>
      <c r="E11684" s="8"/>
      <c r="F11684" s="8"/>
      <c r="G11684" s="8"/>
      <c r="H11684" s="8"/>
      <c r="I11684" s="8"/>
    </row>
    <row r="11685" spans="1:9" ht="14.25" customHeight="1">
      <c r="A11685" s="7"/>
      <c r="B11685" s="8"/>
      <c r="C11685" s="8"/>
      <c r="D11685" s="8"/>
      <c r="E11685" s="8"/>
      <c r="F11685" s="8"/>
      <c r="G11685" s="8"/>
      <c r="H11685" s="8"/>
      <c r="I11685" s="8"/>
    </row>
    <row r="11686" spans="1:9" ht="14.25" customHeight="1">
      <c r="A11686" s="7"/>
      <c r="B11686" s="8"/>
      <c r="C11686" s="8"/>
      <c r="D11686" s="8"/>
      <c r="E11686" s="8"/>
      <c r="F11686" s="8"/>
      <c r="G11686" s="8"/>
      <c r="H11686" s="8"/>
      <c r="I11686" s="8"/>
    </row>
    <row r="11687" spans="1:9" ht="14.25" customHeight="1">
      <c r="A11687" s="7"/>
      <c r="B11687" s="8"/>
      <c r="C11687" s="8"/>
      <c r="D11687" s="8"/>
      <c r="E11687" s="8"/>
      <c r="F11687" s="8"/>
      <c r="G11687" s="8"/>
      <c r="H11687" s="8"/>
      <c r="I11687" s="8"/>
    </row>
    <row r="11688" spans="1:9" ht="14.25" customHeight="1">
      <c r="A11688" s="7"/>
      <c r="B11688" s="8"/>
      <c r="C11688" s="8"/>
      <c r="D11688" s="8"/>
      <c r="E11688" s="8"/>
      <c r="F11688" s="8"/>
      <c r="G11688" s="8"/>
      <c r="H11688" s="8"/>
      <c r="I11688" s="8"/>
    </row>
    <row r="11689" spans="1:9" ht="14.25" customHeight="1">
      <c r="A11689" s="7"/>
      <c r="B11689" s="8"/>
      <c r="C11689" s="8"/>
      <c r="D11689" s="8"/>
      <c r="E11689" s="8"/>
      <c r="F11689" s="8"/>
      <c r="G11689" s="8"/>
      <c r="H11689" s="8"/>
      <c r="I11689" s="8"/>
    </row>
    <row r="11690" spans="1:9" ht="14.25" customHeight="1">
      <c r="A11690" s="7"/>
      <c r="B11690" s="8"/>
      <c r="C11690" s="8"/>
      <c r="D11690" s="8"/>
      <c r="E11690" s="8"/>
      <c r="F11690" s="8"/>
      <c r="G11690" s="8"/>
      <c r="H11690" s="8"/>
      <c r="I11690" s="8"/>
    </row>
    <row r="11691" spans="1:9" ht="14.25" customHeight="1">
      <c r="A11691" s="7"/>
      <c r="B11691" s="8"/>
      <c r="C11691" s="8"/>
      <c r="D11691" s="8"/>
      <c r="E11691" s="8"/>
      <c r="F11691" s="8"/>
      <c r="G11691" s="8"/>
      <c r="H11691" s="8"/>
      <c r="I11691" s="8"/>
    </row>
    <row r="11692" spans="1:9" ht="14.25" customHeight="1">
      <c r="A11692" s="7"/>
      <c r="B11692" s="8"/>
      <c r="C11692" s="8"/>
      <c r="D11692" s="8"/>
      <c r="E11692" s="8"/>
      <c r="F11692" s="8"/>
      <c r="G11692" s="8"/>
      <c r="H11692" s="8"/>
      <c r="I11692" s="8"/>
    </row>
    <row r="11693" spans="1:9" ht="14.25" customHeight="1">
      <c r="A11693" s="7"/>
      <c r="B11693" s="8"/>
      <c r="C11693" s="8"/>
      <c r="D11693" s="8"/>
      <c r="E11693" s="8"/>
      <c r="F11693" s="8"/>
      <c r="G11693" s="8"/>
      <c r="H11693" s="8"/>
      <c r="I11693" s="8"/>
    </row>
    <row r="11694" spans="1:9" ht="14.25" customHeight="1">
      <c r="A11694" s="7"/>
      <c r="B11694" s="8"/>
      <c r="C11694" s="8"/>
      <c r="D11694" s="8"/>
      <c r="E11694" s="8"/>
      <c r="F11694" s="8"/>
      <c r="G11694" s="8"/>
      <c r="H11694" s="8"/>
      <c r="I11694" s="8"/>
    </row>
    <row r="11695" spans="1:9" ht="14.25" customHeight="1">
      <c r="A11695" s="7"/>
      <c r="B11695" s="8"/>
      <c r="C11695" s="8"/>
      <c r="D11695" s="8"/>
      <c r="E11695" s="8"/>
      <c r="F11695" s="8"/>
      <c r="G11695" s="8"/>
      <c r="H11695" s="8"/>
      <c r="I11695" s="8"/>
    </row>
    <row r="11696" spans="1:9" ht="14.25" customHeight="1">
      <c r="A11696" s="7"/>
      <c r="B11696" s="8"/>
      <c r="C11696" s="8"/>
      <c r="D11696" s="8"/>
      <c r="E11696" s="8"/>
      <c r="F11696" s="8"/>
      <c r="G11696" s="8"/>
      <c r="H11696" s="8"/>
      <c r="I11696" s="8"/>
    </row>
    <row r="11697" spans="1:9" ht="14.25" customHeight="1">
      <c r="A11697" s="7"/>
      <c r="B11697" s="8"/>
      <c r="C11697" s="8"/>
      <c r="D11697" s="8"/>
      <c r="E11697" s="8"/>
      <c r="F11697" s="8"/>
      <c r="G11697" s="8"/>
      <c r="H11697" s="8"/>
      <c r="I11697" s="8"/>
    </row>
    <row r="11698" spans="1:9" ht="14.25" customHeight="1">
      <c r="A11698" s="7"/>
      <c r="B11698" s="8"/>
      <c r="C11698" s="8"/>
      <c r="D11698" s="8"/>
      <c r="E11698" s="8"/>
      <c r="F11698" s="8"/>
      <c r="G11698" s="8"/>
      <c r="H11698" s="8"/>
      <c r="I11698" s="8"/>
    </row>
    <row r="11699" spans="1:9" ht="14.25" customHeight="1">
      <c r="A11699" s="7"/>
      <c r="B11699" s="8"/>
      <c r="C11699" s="8"/>
      <c r="D11699" s="8"/>
      <c r="E11699" s="8"/>
      <c r="F11699" s="8"/>
      <c r="G11699" s="8"/>
      <c r="H11699" s="8"/>
      <c r="I11699" s="8"/>
    </row>
    <row r="11700" spans="1:9" ht="14.25" customHeight="1">
      <c r="A11700" s="7"/>
      <c r="B11700" s="8"/>
      <c r="C11700" s="8"/>
      <c r="D11700" s="8"/>
      <c r="E11700" s="8"/>
      <c r="F11700" s="8"/>
      <c r="G11700" s="8"/>
      <c r="H11700" s="8"/>
      <c r="I11700" s="8"/>
    </row>
    <row r="11701" spans="1:9" ht="14.25" customHeight="1">
      <c r="A11701" s="7"/>
      <c r="B11701" s="8"/>
      <c r="C11701" s="8"/>
      <c r="D11701" s="8"/>
      <c r="E11701" s="8"/>
      <c r="F11701" s="8"/>
      <c r="G11701" s="8"/>
      <c r="H11701" s="8"/>
      <c r="I11701" s="8"/>
    </row>
    <row r="11702" spans="1:9" ht="14.25" customHeight="1">
      <c r="A11702" s="7"/>
      <c r="B11702" s="8"/>
      <c r="C11702" s="8"/>
      <c r="D11702" s="8"/>
      <c r="E11702" s="8"/>
      <c r="F11702" s="8"/>
      <c r="G11702" s="8"/>
      <c r="H11702" s="8"/>
      <c r="I11702" s="8"/>
    </row>
    <row r="11703" spans="1:9" ht="14.25" customHeight="1">
      <c r="A11703" s="7"/>
      <c r="B11703" s="8"/>
      <c r="C11703" s="8"/>
      <c r="D11703" s="8"/>
      <c r="E11703" s="8"/>
      <c r="F11703" s="8"/>
      <c r="G11703" s="8"/>
      <c r="H11703" s="8"/>
      <c r="I11703" s="8"/>
    </row>
    <row r="11704" spans="1:9" ht="14.25" customHeight="1">
      <c r="A11704" s="7"/>
      <c r="B11704" s="8"/>
      <c r="C11704" s="8"/>
      <c r="D11704" s="8"/>
      <c r="E11704" s="8"/>
      <c r="F11704" s="8"/>
      <c r="G11704" s="8"/>
      <c r="H11704" s="8"/>
      <c r="I11704" s="8"/>
    </row>
    <row r="11705" spans="1:9" ht="14.25" customHeight="1">
      <c r="A11705" s="7"/>
      <c r="B11705" s="8"/>
      <c r="C11705" s="8"/>
      <c r="D11705" s="8"/>
      <c r="E11705" s="8"/>
      <c r="F11705" s="8"/>
      <c r="G11705" s="8"/>
      <c r="H11705" s="8"/>
      <c r="I11705" s="8"/>
    </row>
    <row r="11706" spans="1:9" ht="14.25" customHeight="1">
      <c r="A11706" s="7"/>
      <c r="B11706" s="8"/>
      <c r="C11706" s="8"/>
      <c r="D11706" s="8"/>
      <c r="E11706" s="8"/>
      <c r="F11706" s="8"/>
      <c r="G11706" s="8"/>
      <c r="H11706" s="8"/>
      <c r="I11706" s="8"/>
    </row>
    <row r="11707" spans="1:9" ht="14.25" customHeight="1">
      <c r="A11707" s="7"/>
      <c r="B11707" s="8"/>
      <c r="C11707" s="8"/>
      <c r="D11707" s="8"/>
      <c r="E11707" s="8"/>
      <c r="F11707" s="8"/>
      <c r="G11707" s="8"/>
      <c r="H11707" s="8"/>
      <c r="I11707" s="8"/>
    </row>
    <row r="11708" spans="1:9" ht="14.25" customHeight="1">
      <c r="A11708" s="7"/>
      <c r="B11708" s="8"/>
      <c r="C11708" s="8"/>
      <c r="D11708" s="8"/>
      <c r="E11708" s="8"/>
      <c r="F11708" s="8"/>
      <c r="G11708" s="8"/>
      <c r="H11708" s="8"/>
      <c r="I11708" s="8"/>
    </row>
    <row r="11709" spans="1:9" ht="14.25" customHeight="1">
      <c r="A11709" s="7"/>
      <c r="B11709" s="8"/>
      <c r="C11709" s="8"/>
      <c r="D11709" s="8"/>
      <c r="E11709" s="8"/>
      <c r="F11709" s="8"/>
      <c r="G11709" s="8"/>
      <c r="H11709" s="8"/>
      <c r="I11709" s="8"/>
    </row>
    <row r="11710" spans="1:9" ht="14.25" customHeight="1">
      <c r="A11710" s="7"/>
      <c r="B11710" s="8"/>
      <c r="C11710" s="8"/>
      <c r="D11710" s="8"/>
      <c r="E11710" s="8"/>
      <c r="F11710" s="8"/>
      <c r="G11710" s="8"/>
      <c r="H11710" s="8"/>
      <c r="I11710" s="8"/>
    </row>
    <row r="11711" spans="1:9" ht="14.25" customHeight="1">
      <c r="A11711" s="7"/>
      <c r="B11711" s="8"/>
      <c r="C11711" s="8"/>
      <c r="D11711" s="8"/>
      <c r="E11711" s="8"/>
      <c r="F11711" s="8"/>
      <c r="G11711" s="8"/>
      <c r="H11711" s="8"/>
      <c r="I11711" s="8"/>
    </row>
    <row r="11712" spans="1:9" ht="14.25" customHeight="1">
      <c r="A11712" s="7"/>
      <c r="B11712" s="8"/>
      <c r="C11712" s="8"/>
      <c r="D11712" s="8"/>
      <c r="E11712" s="8"/>
      <c r="F11712" s="8"/>
      <c r="G11712" s="8"/>
      <c r="H11712" s="8"/>
      <c r="I11712" s="8"/>
    </row>
    <row r="11713" spans="1:9" ht="14.25" customHeight="1">
      <c r="A11713" s="7"/>
      <c r="B11713" s="8"/>
      <c r="C11713" s="8"/>
      <c r="D11713" s="8"/>
      <c r="E11713" s="8"/>
      <c r="F11713" s="8"/>
      <c r="G11713" s="8"/>
      <c r="H11713" s="8"/>
      <c r="I11713" s="8"/>
    </row>
    <row r="11714" spans="1:9" ht="14.25" customHeight="1">
      <c r="A11714" s="7"/>
      <c r="B11714" s="8"/>
      <c r="C11714" s="8"/>
      <c r="D11714" s="8"/>
      <c r="E11714" s="8"/>
      <c r="F11714" s="8"/>
      <c r="G11714" s="8"/>
      <c r="H11714" s="8"/>
      <c r="I11714" s="8"/>
    </row>
    <row r="11715" spans="1:9" ht="14.25" customHeight="1">
      <c r="A11715" s="7"/>
      <c r="B11715" s="8"/>
      <c r="C11715" s="8"/>
      <c r="D11715" s="8"/>
      <c r="E11715" s="8"/>
      <c r="F11715" s="8"/>
      <c r="G11715" s="8"/>
      <c r="H11715" s="8"/>
      <c r="I11715" s="8"/>
    </row>
    <row r="11716" spans="1:9" ht="14.25" customHeight="1">
      <c r="A11716" s="7"/>
      <c r="B11716" s="8"/>
      <c r="C11716" s="8"/>
      <c r="D11716" s="8"/>
      <c r="E11716" s="8"/>
      <c r="F11716" s="8"/>
      <c r="G11716" s="8"/>
      <c r="H11716" s="8"/>
      <c r="I11716" s="8"/>
    </row>
    <row r="11717" spans="1:9" ht="14.25" customHeight="1">
      <c r="A11717" s="7"/>
      <c r="B11717" s="8"/>
      <c r="C11717" s="8"/>
      <c r="D11717" s="8"/>
      <c r="E11717" s="8"/>
      <c r="F11717" s="8"/>
      <c r="G11717" s="8"/>
      <c r="H11717" s="8"/>
      <c r="I11717" s="8"/>
    </row>
    <row r="11718" spans="1:9" ht="14.25" customHeight="1">
      <c r="A11718" s="7"/>
      <c r="B11718" s="8"/>
      <c r="C11718" s="8"/>
      <c r="D11718" s="8"/>
      <c r="E11718" s="8"/>
      <c r="F11718" s="8"/>
      <c r="G11718" s="8"/>
      <c r="H11718" s="8"/>
      <c r="I11718" s="8"/>
    </row>
    <row r="11719" spans="1:9" ht="14.25" customHeight="1">
      <c r="A11719" s="7"/>
      <c r="B11719" s="8"/>
      <c r="C11719" s="8"/>
      <c r="D11719" s="8"/>
      <c r="E11719" s="8"/>
      <c r="F11719" s="8"/>
      <c r="G11719" s="8"/>
      <c r="H11719" s="8"/>
      <c r="I11719" s="8"/>
    </row>
    <row r="11720" spans="1:9" ht="14.25" customHeight="1">
      <c r="A11720" s="7"/>
      <c r="B11720" s="8"/>
      <c r="C11720" s="8"/>
      <c r="D11720" s="8"/>
      <c r="E11720" s="8"/>
      <c r="F11720" s="8"/>
      <c r="G11720" s="8"/>
      <c r="H11720" s="8"/>
      <c r="I11720" s="8"/>
    </row>
    <row r="11721" spans="1:9" ht="14.25" customHeight="1">
      <c r="A11721" s="7"/>
      <c r="B11721" s="8"/>
      <c r="C11721" s="8"/>
      <c r="D11721" s="8"/>
      <c r="E11721" s="8"/>
      <c r="F11721" s="8"/>
      <c r="G11721" s="8"/>
      <c r="H11721" s="8"/>
      <c r="I11721" s="8"/>
    </row>
    <row r="11722" spans="1:9" ht="14.25" customHeight="1">
      <c r="A11722" s="7"/>
      <c r="B11722" s="8"/>
      <c r="C11722" s="8"/>
      <c r="D11722" s="8"/>
      <c r="E11722" s="8"/>
      <c r="F11722" s="8"/>
      <c r="G11722" s="8"/>
      <c r="H11722" s="8"/>
      <c r="I11722" s="8"/>
    </row>
    <row r="11723" spans="1:9" ht="14.25" customHeight="1">
      <c r="A11723" s="7"/>
      <c r="B11723" s="8"/>
      <c r="C11723" s="8"/>
      <c r="D11723" s="8"/>
      <c r="E11723" s="8"/>
      <c r="F11723" s="8"/>
      <c r="G11723" s="8"/>
      <c r="H11723" s="8"/>
      <c r="I11723" s="8"/>
    </row>
    <row r="11724" spans="1:9" ht="14.25" customHeight="1">
      <c r="A11724" s="7"/>
      <c r="B11724" s="8"/>
      <c r="C11724" s="8"/>
      <c r="D11724" s="8"/>
      <c r="E11724" s="8"/>
      <c r="F11724" s="8"/>
      <c r="G11724" s="8"/>
      <c r="H11724" s="8"/>
      <c r="I11724" s="8"/>
    </row>
    <row r="11725" spans="1:9" ht="14.25" customHeight="1">
      <c r="A11725" s="7"/>
      <c r="B11725" s="8"/>
      <c r="C11725" s="8"/>
      <c r="D11725" s="8"/>
      <c r="E11725" s="8"/>
      <c r="F11725" s="8"/>
      <c r="G11725" s="8"/>
      <c r="H11725" s="8"/>
      <c r="I11725" s="8"/>
    </row>
    <row r="11726" spans="1:9" ht="14.25" customHeight="1">
      <c r="A11726" s="7"/>
      <c r="B11726" s="8"/>
      <c r="C11726" s="8"/>
      <c r="D11726" s="8"/>
      <c r="E11726" s="8"/>
      <c r="F11726" s="8"/>
      <c r="G11726" s="8"/>
      <c r="H11726" s="8"/>
      <c r="I11726" s="8"/>
    </row>
    <row r="11727" spans="1:9" ht="14.25" customHeight="1">
      <c r="A11727" s="7"/>
      <c r="B11727" s="8"/>
      <c r="C11727" s="8"/>
      <c r="D11727" s="8"/>
      <c r="E11727" s="8"/>
      <c r="F11727" s="8"/>
      <c r="G11727" s="8"/>
      <c r="H11727" s="8"/>
      <c r="I11727" s="8"/>
    </row>
    <row r="11728" spans="1:9" ht="14.25" customHeight="1">
      <c r="A11728" s="7"/>
      <c r="B11728" s="8"/>
      <c r="C11728" s="8"/>
      <c r="D11728" s="8"/>
      <c r="E11728" s="8"/>
      <c r="F11728" s="8"/>
      <c r="G11728" s="8"/>
      <c r="H11728" s="8"/>
      <c r="I11728" s="8"/>
    </row>
    <row r="11729" spans="1:9" ht="14.25" customHeight="1">
      <c r="A11729" s="7"/>
      <c r="B11729" s="8"/>
      <c r="C11729" s="8"/>
      <c r="D11729" s="8"/>
      <c r="E11729" s="8"/>
      <c r="F11729" s="8"/>
      <c r="G11729" s="8"/>
      <c r="H11729" s="8"/>
      <c r="I11729" s="8"/>
    </row>
    <row r="11730" spans="1:9" ht="14.25" customHeight="1">
      <c r="A11730" s="7"/>
      <c r="B11730" s="8"/>
      <c r="C11730" s="8"/>
      <c r="D11730" s="8"/>
      <c r="E11730" s="8"/>
      <c r="F11730" s="8"/>
      <c r="G11730" s="8"/>
      <c r="H11730" s="8"/>
      <c r="I11730" s="8"/>
    </row>
    <row r="11731" spans="1:9" ht="14.25" customHeight="1">
      <c r="A11731" s="7"/>
      <c r="B11731" s="8"/>
      <c r="C11731" s="8"/>
      <c r="D11731" s="8"/>
      <c r="E11731" s="8"/>
      <c r="F11731" s="8"/>
      <c r="G11731" s="8"/>
      <c r="H11731" s="8"/>
      <c r="I11731" s="8"/>
    </row>
    <row r="11732" spans="1:9" ht="14.25" customHeight="1">
      <c r="A11732" s="7"/>
      <c r="B11732" s="8"/>
      <c r="C11732" s="8"/>
      <c r="D11732" s="8"/>
      <c r="E11732" s="8"/>
      <c r="F11732" s="8"/>
      <c r="G11732" s="8"/>
      <c r="H11732" s="8"/>
      <c r="I11732" s="8"/>
    </row>
    <row r="11733" spans="1:9" ht="14.25" customHeight="1">
      <c r="A11733" s="7"/>
      <c r="B11733" s="8"/>
      <c r="C11733" s="8"/>
      <c r="D11733" s="8"/>
      <c r="E11733" s="8"/>
      <c r="F11733" s="8"/>
      <c r="G11733" s="8"/>
      <c r="H11733" s="8"/>
      <c r="I11733" s="8"/>
    </row>
    <row r="11734" spans="1:9" ht="14.25" customHeight="1">
      <c r="A11734" s="7"/>
      <c r="B11734" s="8"/>
      <c r="C11734" s="8"/>
      <c r="D11734" s="8"/>
      <c r="E11734" s="8"/>
      <c r="F11734" s="8"/>
      <c r="G11734" s="8"/>
      <c r="H11734" s="8"/>
      <c r="I11734" s="8"/>
    </row>
    <row r="11735" spans="1:9" ht="14.25" customHeight="1">
      <c r="A11735" s="7"/>
      <c r="B11735" s="8"/>
      <c r="C11735" s="8"/>
      <c r="D11735" s="8"/>
      <c r="E11735" s="8"/>
      <c r="F11735" s="8"/>
      <c r="G11735" s="8"/>
      <c r="H11735" s="8"/>
      <c r="I11735" s="8"/>
    </row>
    <row r="11736" spans="1:9" ht="14.25" customHeight="1">
      <c r="A11736" s="7"/>
      <c r="B11736" s="8"/>
      <c r="C11736" s="8"/>
      <c r="D11736" s="8"/>
      <c r="E11736" s="8"/>
      <c r="F11736" s="8"/>
      <c r="G11736" s="8"/>
      <c r="H11736" s="8"/>
      <c r="I11736" s="8"/>
    </row>
    <row r="11737" spans="1:9" ht="14.25" customHeight="1">
      <c r="A11737" s="7"/>
      <c r="B11737" s="8"/>
      <c r="C11737" s="8"/>
      <c r="D11737" s="8"/>
      <c r="E11737" s="8"/>
      <c r="F11737" s="8"/>
      <c r="G11737" s="8"/>
      <c r="H11737" s="8"/>
      <c r="I11737" s="8"/>
    </row>
    <row r="11738" spans="1:9" ht="14.25" customHeight="1">
      <c r="A11738" s="7"/>
      <c r="B11738" s="8"/>
      <c r="C11738" s="8"/>
      <c r="D11738" s="8"/>
      <c r="E11738" s="8"/>
      <c r="F11738" s="8"/>
      <c r="G11738" s="8"/>
      <c r="H11738" s="8"/>
      <c r="I11738" s="8"/>
    </row>
    <row r="11739" spans="1:9" ht="14.25" customHeight="1">
      <c r="A11739" s="7"/>
      <c r="B11739" s="8"/>
      <c r="C11739" s="8"/>
      <c r="D11739" s="8"/>
      <c r="E11739" s="8"/>
      <c r="F11739" s="8"/>
      <c r="G11739" s="8"/>
      <c r="H11739" s="8"/>
      <c r="I11739" s="8"/>
    </row>
    <row r="11740" spans="1:9" ht="14.25" customHeight="1">
      <c r="A11740" s="7"/>
      <c r="B11740" s="8"/>
      <c r="C11740" s="8"/>
      <c r="D11740" s="8"/>
      <c r="E11740" s="8"/>
      <c r="F11740" s="8"/>
      <c r="G11740" s="8"/>
      <c r="H11740" s="8"/>
      <c r="I11740" s="8"/>
    </row>
    <row r="11741" spans="1:9" ht="14.25" customHeight="1">
      <c r="A11741" s="7"/>
      <c r="B11741" s="8"/>
      <c r="C11741" s="8"/>
      <c r="D11741" s="8"/>
      <c r="E11741" s="8"/>
      <c r="F11741" s="8"/>
      <c r="G11741" s="8"/>
      <c r="H11741" s="8"/>
      <c r="I11741" s="8"/>
    </row>
    <row r="11742" spans="1:9" ht="14.25" customHeight="1">
      <c r="A11742" s="7"/>
      <c r="B11742" s="8"/>
      <c r="C11742" s="8"/>
      <c r="D11742" s="8"/>
      <c r="E11742" s="8"/>
      <c r="F11742" s="8"/>
      <c r="G11742" s="8"/>
      <c r="H11742" s="8"/>
      <c r="I11742" s="8"/>
    </row>
    <row r="11743" spans="1:9" ht="14.25" customHeight="1">
      <c r="A11743" s="7"/>
      <c r="B11743" s="8"/>
      <c r="C11743" s="8"/>
      <c r="D11743" s="8"/>
      <c r="E11743" s="8"/>
      <c r="F11743" s="8"/>
      <c r="G11743" s="8"/>
      <c r="H11743" s="8"/>
      <c r="I11743" s="8"/>
    </row>
    <row r="11744" spans="1:9" ht="14.25" customHeight="1">
      <c r="A11744" s="7"/>
      <c r="B11744" s="8"/>
      <c r="C11744" s="8"/>
      <c r="D11744" s="8"/>
      <c r="E11744" s="8"/>
      <c r="F11744" s="8"/>
      <c r="G11744" s="8"/>
      <c r="H11744" s="8"/>
      <c r="I11744" s="8"/>
    </row>
    <row r="11745" spans="1:9" ht="14.25" customHeight="1">
      <c r="A11745" s="7"/>
      <c r="B11745" s="8"/>
      <c r="C11745" s="8"/>
      <c r="D11745" s="8"/>
      <c r="E11745" s="8"/>
      <c r="F11745" s="8"/>
      <c r="G11745" s="8"/>
      <c r="H11745" s="8"/>
      <c r="I11745" s="8"/>
    </row>
    <row r="11746" spans="1:9" ht="14.25" customHeight="1">
      <c r="A11746" s="7"/>
      <c r="B11746" s="8"/>
      <c r="C11746" s="8"/>
      <c r="D11746" s="8"/>
      <c r="E11746" s="8"/>
      <c r="F11746" s="8"/>
      <c r="G11746" s="8"/>
      <c r="H11746" s="8"/>
      <c r="I11746" s="8"/>
    </row>
    <row r="11747" spans="1:9" ht="14.25" customHeight="1">
      <c r="A11747" s="7"/>
      <c r="B11747" s="8"/>
      <c r="C11747" s="8"/>
      <c r="D11747" s="8"/>
      <c r="E11747" s="8"/>
      <c r="F11747" s="8"/>
      <c r="G11747" s="8"/>
      <c r="H11747" s="8"/>
      <c r="I11747" s="8"/>
    </row>
    <row r="11748" spans="1:9" ht="14.25" customHeight="1">
      <c r="A11748" s="7"/>
      <c r="B11748" s="8"/>
      <c r="C11748" s="8"/>
      <c r="D11748" s="8"/>
      <c r="E11748" s="8"/>
      <c r="F11748" s="8"/>
      <c r="G11748" s="8"/>
      <c r="H11748" s="8"/>
      <c r="I11748" s="8"/>
    </row>
    <row r="11749" spans="1:9" ht="14.25" customHeight="1">
      <c r="A11749" s="7"/>
      <c r="B11749" s="8"/>
      <c r="C11749" s="8"/>
      <c r="D11749" s="8"/>
      <c r="E11749" s="8"/>
      <c r="F11749" s="8"/>
      <c r="G11749" s="8"/>
      <c r="H11749" s="8"/>
      <c r="I11749" s="8"/>
    </row>
    <row r="11750" spans="1:9" ht="14.25" customHeight="1">
      <c r="A11750" s="7"/>
      <c r="B11750" s="8"/>
      <c r="C11750" s="8"/>
      <c r="D11750" s="8"/>
      <c r="E11750" s="8"/>
      <c r="F11750" s="8"/>
      <c r="G11750" s="8"/>
      <c r="H11750" s="8"/>
      <c r="I11750" s="8"/>
    </row>
    <row r="11751" spans="1:9" ht="14.25" customHeight="1">
      <c r="A11751" s="7"/>
      <c r="B11751" s="8"/>
      <c r="C11751" s="8"/>
      <c r="D11751" s="8"/>
      <c r="E11751" s="8"/>
      <c r="F11751" s="8"/>
      <c r="G11751" s="8"/>
      <c r="H11751" s="8"/>
      <c r="I11751" s="8"/>
    </row>
    <row r="11752" spans="1:9" ht="14.25" customHeight="1">
      <c r="A11752" s="7"/>
      <c r="B11752" s="8"/>
      <c r="C11752" s="8"/>
      <c r="D11752" s="8"/>
      <c r="E11752" s="8"/>
      <c r="F11752" s="8"/>
      <c r="G11752" s="8"/>
      <c r="H11752" s="8"/>
      <c r="I11752" s="8"/>
    </row>
    <row r="11753" spans="1:9" ht="14.25" customHeight="1">
      <c r="A11753" s="7"/>
      <c r="B11753" s="8"/>
      <c r="C11753" s="8"/>
      <c r="D11753" s="8"/>
      <c r="E11753" s="8"/>
      <c r="F11753" s="8"/>
      <c r="G11753" s="8"/>
      <c r="H11753" s="8"/>
      <c r="I11753" s="8"/>
    </row>
    <row r="11754" spans="1:9" ht="14.25" customHeight="1">
      <c r="A11754" s="7"/>
      <c r="B11754" s="8"/>
      <c r="C11754" s="8"/>
      <c r="D11754" s="8"/>
      <c r="E11754" s="8"/>
      <c r="F11754" s="8"/>
      <c r="G11754" s="8"/>
      <c r="H11754" s="8"/>
      <c r="I11754" s="8"/>
    </row>
    <row r="11755" spans="1:9" ht="14.25" customHeight="1">
      <c r="A11755" s="7"/>
      <c r="B11755" s="8"/>
      <c r="C11755" s="8"/>
      <c r="D11755" s="8"/>
      <c r="E11755" s="8"/>
      <c r="F11755" s="8"/>
      <c r="G11755" s="8"/>
      <c r="H11755" s="8"/>
      <c r="I11755" s="8"/>
    </row>
    <row r="11756" spans="1:9" ht="14.25" customHeight="1">
      <c r="A11756" s="7"/>
      <c r="B11756" s="8"/>
      <c r="C11756" s="8"/>
      <c r="D11756" s="8"/>
      <c r="E11756" s="8"/>
      <c r="F11756" s="8"/>
      <c r="G11756" s="8"/>
      <c r="H11756" s="8"/>
      <c r="I11756" s="8"/>
    </row>
    <row r="11757" spans="1:9" ht="14.25" customHeight="1">
      <c r="A11757" s="7"/>
      <c r="B11757" s="8"/>
      <c r="C11757" s="8"/>
      <c r="D11757" s="8"/>
      <c r="E11757" s="8"/>
      <c r="F11757" s="8"/>
      <c r="G11757" s="8"/>
      <c r="H11757" s="8"/>
      <c r="I11757" s="8"/>
    </row>
    <row r="11758" spans="1:9" ht="14.25" customHeight="1">
      <c r="A11758" s="7"/>
      <c r="B11758" s="8"/>
      <c r="C11758" s="8"/>
      <c r="D11758" s="8"/>
      <c r="E11758" s="8"/>
      <c r="F11758" s="8"/>
      <c r="G11758" s="8"/>
      <c r="H11758" s="8"/>
      <c r="I11758" s="8"/>
    </row>
    <row r="11759" spans="1:9" ht="14.25" customHeight="1">
      <c r="A11759" s="7"/>
      <c r="B11759" s="8"/>
      <c r="C11759" s="8"/>
      <c r="D11759" s="8"/>
      <c r="E11759" s="8"/>
      <c r="F11759" s="8"/>
      <c r="G11759" s="8"/>
      <c r="H11759" s="8"/>
      <c r="I11759" s="8"/>
    </row>
    <row r="11760" spans="1:9" ht="14.25" customHeight="1">
      <c r="A11760" s="7"/>
      <c r="B11760" s="8"/>
      <c r="C11760" s="8"/>
      <c r="D11760" s="8"/>
      <c r="E11760" s="8"/>
      <c r="F11760" s="8"/>
      <c r="G11760" s="8"/>
      <c r="H11760" s="8"/>
      <c r="I11760" s="8"/>
    </row>
    <row r="11761" spans="1:9" ht="14.25" customHeight="1">
      <c r="A11761" s="7"/>
      <c r="B11761" s="8"/>
      <c r="C11761" s="8"/>
      <c r="D11761" s="8"/>
      <c r="E11761" s="8"/>
      <c r="F11761" s="8"/>
      <c r="G11761" s="8"/>
      <c r="H11761" s="8"/>
      <c r="I11761" s="8"/>
    </row>
    <row r="11762" spans="1:9" ht="14.25" customHeight="1">
      <c r="A11762" s="7"/>
      <c r="B11762" s="8"/>
      <c r="C11762" s="8"/>
      <c r="D11762" s="8"/>
      <c r="E11762" s="8"/>
      <c r="F11762" s="8"/>
      <c r="G11762" s="8"/>
      <c r="H11762" s="8"/>
      <c r="I11762" s="8"/>
    </row>
    <row r="11763" spans="1:9" ht="14.25" customHeight="1">
      <c r="A11763" s="7"/>
      <c r="B11763" s="8"/>
      <c r="C11763" s="8"/>
      <c r="D11763" s="8"/>
      <c r="E11763" s="8"/>
      <c r="F11763" s="8"/>
      <c r="G11763" s="8"/>
      <c r="H11763" s="8"/>
      <c r="I11763" s="8"/>
    </row>
    <row r="11764" spans="1:9" ht="14.25" customHeight="1">
      <c r="A11764" s="7"/>
      <c r="B11764" s="8"/>
      <c r="C11764" s="8"/>
      <c r="D11764" s="8"/>
      <c r="E11764" s="8"/>
      <c r="F11764" s="8"/>
      <c r="G11764" s="8"/>
      <c r="H11764" s="8"/>
      <c r="I11764" s="8"/>
    </row>
    <row r="11765" spans="1:9" ht="14.25" customHeight="1">
      <c r="A11765" s="7"/>
      <c r="B11765" s="8"/>
      <c r="C11765" s="8"/>
      <c r="D11765" s="8"/>
      <c r="E11765" s="8"/>
      <c r="F11765" s="8"/>
      <c r="G11765" s="8"/>
      <c r="H11765" s="8"/>
      <c r="I11765" s="8"/>
    </row>
    <row r="11766" spans="1:9" ht="14.25" customHeight="1">
      <c r="A11766" s="7"/>
      <c r="B11766" s="8"/>
      <c r="C11766" s="8"/>
      <c r="D11766" s="8"/>
      <c r="E11766" s="8"/>
      <c r="F11766" s="8"/>
      <c r="G11766" s="8"/>
      <c r="H11766" s="8"/>
      <c r="I11766" s="8"/>
    </row>
    <row r="11767" spans="1:9" ht="14.25" customHeight="1">
      <c r="A11767" s="7"/>
      <c r="B11767" s="8"/>
      <c r="C11767" s="8"/>
      <c r="D11767" s="8"/>
      <c r="E11767" s="8"/>
      <c r="F11767" s="8"/>
      <c r="G11767" s="8"/>
      <c r="H11767" s="8"/>
      <c r="I11767" s="8"/>
    </row>
    <row r="11768" spans="1:9" ht="14.25" customHeight="1">
      <c r="A11768" s="7"/>
      <c r="B11768" s="8"/>
      <c r="C11768" s="8"/>
      <c r="D11768" s="8"/>
      <c r="E11768" s="8"/>
      <c r="F11768" s="8"/>
      <c r="G11768" s="8"/>
      <c r="H11768" s="8"/>
      <c r="I11768" s="8"/>
    </row>
    <row r="11769" spans="1:9" ht="14.25" customHeight="1">
      <c r="A11769" s="7"/>
      <c r="B11769" s="8"/>
      <c r="C11769" s="8"/>
      <c r="D11769" s="8"/>
      <c r="E11769" s="8"/>
      <c r="F11769" s="8"/>
      <c r="G11769" s="8"/>
      <c r="H11769" s="8"/>
      <c r="I11769" s="8"/>
    </row>
    <row r="11770" spans="1:9" ht="14.25" customHeight="1">
      <c r="A11770" s="7"/>
      <c r="B11770" s="8"/>
      <c r="C11770" s="8"/>
      <c r="D11770" s="8"/>
      <c r="E11770" s="8"/>
      <c r="F11770" s="8"/>
      <c r="G11770" s="8"/>
      <c r="H11770" s="8"/>
      <c r="I11770" s="8"/>
    </row>
    <row r="11771" spans="1:9" ht="14.25" customHeight="1">
      <c r="A11771" s="7"/>
      <c r="B11771" s="8"/>
      <c r="C11771" s="8"/>
      <c r="D11771" s="8"/>
      <c r="E11771" s="8"/>
      <c r="F11771" s="8"/>
      <c r="G11771" s="8"/>
      <c r="H11771" s="8"/>
      <c r="I11771" s="8"/>
    </row>
    <row r="11772" spans="1:9" ht="14.25" customHeight="1">
      <c r="A11772" s="7"/>
      <c r="B11772" s="8"/>
      <c r="C11772" s="8"/>
      <c r="D11772" s="8"/>
      <c r="E11772" s="8"/>
      <c r="F11772" s="8"/>
      <c r="G11772" s="8"/>
      <c r="H11772" s="8"/>
      <c r="I11772" s="8"/>
    </row>
    <row r="11773" spans="1:9" ht="14.25" customHeight="1">
      <c r="A11773" s="7"/>
      <c r="B11773" s="8"/>
      <c r="C11773" s="8"/>
      <c r="D11773" s="8"/>
      <c r="E11773" s="8"/>
      <c r="F11773" s="8"/>
      <c r="G11773" s="8"/>
      <c r="H11773" s="8"/>
      <c r="I11773" s="8"/>
    </row>
    <row r="11774" spans="1:9" ht="14.25" customHeight="1">
      <c r="A11774" s="7"/>
      <c r="B11774" s="8"/>
      <c r="C11774" s="8"/>
      <c r="D11774" s="8"/>
      <c r="E11774" s="8"/>
      <c r="F11774" s="8"/>
      <c r="G11774" s="8"/>
      <c r="H11774" s="8"/>
      <c r="I11774" s="8"/>
    </row>
    <row r="11775" spans="1:9" ht="14.25" customHeight="1">
      <c r="A11775" s="7"/>
      <c r="B11775" s="8"/>
      <c r="C11775" s="8"/>
      <c r="D11775" s="8"/>
      <c r="E11775" s="8"/>
      <c r="F11775" s="8"/>
      <c r="G11775" s="8"/>
      <c r="H11775" s="8"/>
      <c r="I11775" s="8"/>
    </row>
    <row r="11776" spans="1:9" ht="14.25" customHeight="1">
      <c r="A11776" s="7"/>
      <c r="B11776" s="8"/>
      <c r="C11776" s="8"/>
      <c r="D11776" s="8"/>
      <c r="E11776" s="8"/>
      <c r="F11776" s="8"/>
      <c r="G11776" s="8"/>
      <c r="H11776" s="8"/>
      <c r="I11776" s="8"/>
    </row>
    <row r="11777" spans="1:9" ht="14.25" customHeight="1">
      <c r="A11777" s="7"/>
      <c r="B11777" s="8"/>
      <c r="C11777" s="8"/>
      <c r="D11777" s="8"/>
      <c r="E11777" s="8"/>
      <c r="F11777" s="8"/>
      <c r="G11777" s="8"/>
      <c r="H11777" s="8"/>
      <c r="I11777" s="8"/>
    </row>
    <row r="11778" spans="1:9" ht="14.25" customHeight="1">
      <c r="A11778" s="7"/>
      <c r="B11778" s="8"/>
      <c r="C11778" s="8"/>
      <c r="D11778" s="8"/>
      <c r="E11778" s="8"/>
      <c r="F11778" s="8"/>
      <c r="G11778" s="8"/>
      <c r="H11778" s="8"/>
      <c r="I11778" s="8"/>
    </row>
    <row r="11779" spans="1:9" ht="14.25" customHeight="1">
      <c r="A11779" s="7"/>
      <c r="B11779" s="8"/>
      <c r="C11779" s="8"/>
      <c r="D11779" s="8"/>
      <c r="E11779" s="8"/>
      <c r="F11779" s="8"/>
      <c r="G11779" s="8"/>
      <c r="H11779" s="8"/>
      <c r="I11779" s="8"/>
    </row>
    <row r="11780" spans="1:9" ht="14.25" customHeight="1">
      <c r="A11780" s="7"/>
      <c r="B11780" s="8"/>
      <c r="C11780" s="8"/>
      <c r="D11780" s="8"/>
      <c r="E11780" s="8"/>
      <c r="F11780" s="8"/>
      <c r="G11780" s="8"/>
      <c r="H11780" s="8"/>
      <c r="I11780" s="8"/>
    </row>
    <row r="11781" spans="1:9" ht="14.25" customHeight="1">
      <c r="A11781" s="7"/>
      <c r="B11781" s="8"/>
      <c r="C11781" s="8"/>
      <c r="D11781" s="8"/>
      <c r="E11781" s="8"/>
      <c r="F11781" s="8"/>
      <c r="G11781" s="8"/>
      <c r="H11781" s="8"/>
      <c r="I11781" s="8"/>
    </row>
    <row r="11782" spans="1:9" ht="14.25" customHeight="1">
      <c r="A11782" s="7"/>
      <c r="B11782" s="8"/>
      <c r="C11782" s="8"/>
      <c r="D11782" s="8"/>
      <c r="E11782" s="8"/>
      <c r="F11782" s="8"/>
      <c r="G11782" s="8"/>
      <c r="H11782" s="8"/>
      <c r="I11782" s="8"/>
    </row>
    <row r="11783" spans="1:9" ht="14.25" customHeight="1">
      <c r="A11783" s="7"/>
      <c r="B11783" s="8"/>
      <c r="C11783" s="8"/>
      <c r="D11783" s="8"/>
      <c r="E11783" s="8"/>
      <c r="F11783" s="8"/>
      <c r="G11783" s="8"/>
      <c r="H11783" s="8"/>
      <c r="I11783" s="8"/>
    </row>
    <row r="11784" spans="1:9" ht="14.25" customHeight="1">
      <c r="A11784" s="7"/>
      <c r="B11784" s="8"/>
      <c r="C11784" s="8"/>
      <c r="D11784" s="8"/>
      <c r="E11784" s="8"/>
      <c r="F11784" s="8"/>
      <c r="G11784" s="8"/>
      <c r="H11784" s="8"/>
      <c r="I11784" s="8"/>
    </row>
    <row r="11785" spans="1:9" ht="14.25" customHeight="1">
      <c r="A11785" s="7"/>
      <c r="B11785" s="8"/>
      <c r="C11785" s="8"/>
      <c r="D11785" s="8"/>
      <c r="E11785" s="8"/>
      <c r="F11785" s="8"/>
      <c r="G11785" s="8"/>
      <c r="H11785" s="8"/>
      <c r="I11785" s="8"/>
    </row>
    <row r="11786" spans="1:9" ht="14.25" customHeight="1">
      <c r="A11786" s="7"/>
      <c r="B11786" s="8"/>
      <c r="C11786" s="8"/>
      <c r="D11786" s="8"/>
      <c r="E11786" s="8"/>
      <c r="F11786" s="8"/>
      <c r="G11786" s="8"/>
      <c r="H11786" s="8"/>
      <c r="I11786" s="8"/>
    </row>
    <row r="11787" spans="1:9" ht="14.25" customHeight="1">
      <c r="A11787" s="7"/>
      <c r="B11787" s="8"/>
      <c r="C11787" s="8"/>
      <c r="D11787" s="8"/>
      <c r="E11787" s="8"/>
      <c r="F11787" s="8"/>
      <c r="G11787" s="8"/>
      <c r="H11787" s="8"/>
      <c r="I11787" s="8"/>
    </row>
    <row r="11788" spans="1:9" ht="14.25" customHeight="1">
      <c r="A11788" s="7"/>
      <c r="B11788" s="8"/>
      <c r="C11788" s="8"/>
      <c r="D11788" s="8"/>
      <c r="E11788" s="8"/>
      <c r="F11788" s="8"/>
      <c r="G11788" s="8"/>
      <c r="H11788" s="8"/>
      <c r="I11788" s="8"/>
    </row>
    <row r="11789" spans="1:9" ht="14.25" customHeight="1">
      <c r="A11789" s="7"/>
      <c r="B11789" s="8"/>
      <c r="C11789" s="8"/>
      <c r="D11789" s="8"/>
      <c r="E11789" s="8"/>
      <c r="F11789" s="8"/>
      <c r="G11789" s="8"/>
      <c r="H11789" s="8"/>
      <c r="I11789" s="8"/>
    </row>
    <row r="11790" spans="1:9" ht="14.25" customHeight="1">
      <c r="A11790" s="7"/>
      <c r="B11790" s="8"/>
      <c r="C11790" s="8"/>
      <c r="D11790" s="8"/>
      <c r="E11790" s="8"/>
      <c r="F11790" s="8"/>
      <c r="G11790" s="8"/>
      <c r="H11790" s="8"/>
      <c r="I11790" s="8"/>
    </row>
    <row r="11791" spans="1:9" ht="14.25" customHeight="1">
      <c r="A11791" s="7"/>
      <c r="B11791" s="8"/>
      <c r="C11791" s="8"/>
      <c r="D11791" s="8"/>
      <c r="E11791" s="8"/>
      <c r="F11791" s="8"/>
      <c r="G11791" s="8"/>
      <c r="H11791" s="8"/>
      <c r="I11791" s="8"/>
    </row>
    <row r="11792" spans="1:9" ht="14.25" customHeight="1">
      <c r="A11792" s="7"/>
      <c r="B11792" s="8"/>
      <c r="C11792" s="8"/>
      <c r="D11792" s="8"/>
      <c r="E11792" s="8"/>
      <c r="F11792" s="8"/>
      <c r="G11792" s="8"/>
      <c r="H11792" s="8"/>
      <c r="I11792" s="8"/>
    </row>
    <row r="11793" spans="1:9" ht="14.25" customHeight="1">
      <c r="A11793" s="7"/>
      <c r="B11793" s="8"/>
      <c r="C11793" s="8"/>
      <c r="D11793" s="8"/>
      <c r="E11793" s="8"/>
      <c r="F11793" s="8"/>
      <c r="G11793" s="8"/>
      <c r="H11793" s="8"/>
      <c r="I11793" s="8"/>
    </row>
    <row r="11794" spans="1:9" ht="14.25" customHeight="1">
      <c r="A11794" s="7"/>
      <c r="B11794" s="8"/>
      <c r="C11794" s="8"/>
      <c r="D11794" s="8"/>
      <c r="E11794" s="8"/>
      <c r="F11794" s="8"/>
      <c r="G11794" s="8"/>
      <c r="H11794" s="8"/>
      <c r="I11794" s="8"/>
    </row>
    <row r="11795" spans="1:9" ht="14.25" customHeight="1">
      <c r="A11795" s="7"/>
      <c r="B11795" s="8"/>
      <c r="C11795" s="8"/>
      <c r="D11795" s="8"/>
      <c r="E11795" s="8"/>
      <c r="F11795" s="8"/>
      <c r="G11795" s="8"/>
      <c r="H11795" s="8"/>
      <c r="I11795" s="8"/>
    </row>
    <row r="11796" spans="1:9" ht="14.25" customHeight="1">
      <c r="A11796" s="7"/>
      <c r="B11796" s="8"/>
      <c r="C11796" s="8"/>
      <c r="D11796" s="8"/>
      <c r="E11796" s="8"/>
      <c r="F11796" s="8"/>
      <c r="G11796" s="8"/>
      <c r="H11796" s="8"/>
      <c r="I11796" s="8"/>
    </row>
    <row r="11797" spans="1:9" ht="14.25" customHeight="1">
      <c r="A11797" s="7"/>
      <c r="B11797" s="8"/>
      <c r="C11797" s="8"/>
      <c r="D11797" s="8"/>
      <c r="E11797" s="8"/>
      <c r="F11797" s="8"/>
      <c r="G11797" s="8"/>
      <c r="H11797" s="8"/>
      <c r="I11797" s="8"/>
    </row>
    <row r="11798" spans="1:9" ht="14.25" customHeight="1">
      <c r="A11798" s="7"/>
      <c r="B11798" s="8"/>
      <c r="C11798" s="8"/>
      <c r="D11798" s="8"/>
      <c r="E11798" s="8"/>
      <c r="F11798" s="8"/>
      <c r="G11798" s="8"/>
      <c r="H11798" s="8"/>
      <c r="I11798" s="8"/>
    </row>
    <row r="11799" spans="1:9" ht="14.25" customHeight="1">
      <c r="A11799" s="7"/>
      <c r="B11799" s="8"/>
      <c r="C11799" s="8"/>
      <c r="D11799" s="8"/>
      <c r="E11799" s="8"/>
      <c r="F11799" s="8"/>
      <c r="G11799" s="8"/>
      <c r="H11799" s="8"/>
      <c r="I11799" s="8"/>
    </row>
    <row r="11800" spans="1:9" ht="14.25" customHeight="1">
      <c r="A11800" s="7"/>
      <c r="B11800" s="8"/>
      <c r="C11800" s="8"/>
      <c r="D11800" s="8"/>
      <c r="E11800" s="8"/>
      <c r="F11800" s="8"/>
      <c r="G11800" s="8"/>
      <c r="H11800" s="8"/>
      <c r="I11800" s="8"/>
    </row>
    <row r="11801" spans="1:9" ht="14.25" customHeight="1">
      <c r="A11801" s="7"/>
      <c r="B11801" s="8"/>
      <c r="C11801" s="8"/>
      <c r="D11801" s="8"/>
      <c r="E11801" s="8"/>
      <c r="F11801" s="8"/>
      <c r="G11801" s="8"/>
      <c r="H11801" s="8"/>
      <c r="I11801" s="8"/>
    </row>
    <row r="11802" spans="1:9" ht="14.25" customHeight="1">
      <c r="A11802" s="7"/>
      <c r="B11802" s="8"/>
      <c r="C11802" s="8"/>
      <c r="D11802" s="8"/>
      <c r="E11802" s="8"/>
      <c r="F11802" s="8"/>
      <c r="G11802" s="8"/>
      <c r="H11802" s="8"/>
      <c r="I11802" s="8"/>
    </row>
    <row r="11803" spans="1:9" ht="14.25" customHeight="1">
      <c r="A11803" s="7"/>
      <c r="B11803" s="8"/>
      <c r="C11803" s="8"/>
      <c r="D11803" s="8"/>
      <c r="E11803" s="8"/>
      <c r="F11803" s="8"/>
      <c r="G11803" s="8"/>
      <c r="H11803" s="8"/>
      <c r="I11803" s="8"/>
    </row>
    <row r="11804" spans="1:9" ht="14.25" customHeight="1">
      <c r="A11804" s="7"/>
      <c r="B11804" s="8"/>
      <c r="C11804" s="8"/>
      <c r="D11804" s="8"/>
      <c r="E11804" s="8"/>
      <c r="F11804" s="8"/>
      <c r="G11804" s="8"/>
      <c r="H11804" s="8"/>
      <c r="I11804" s="8"/>
    </row>
    <row r="11805" spans="1:9" ht="14.25" customHeight="1">
      <c r="A11805" s="7"/>
      <c r="B11805" s="8"/>
      <c r="C11805" s="8"/>
      <c r="D11805" s="8"/>
      <c r="E11805" s="8"/>
      <c r="F11805" s="8"/>
      <c r="G11805" s="8"/>
      <c r="H11805" s="8"/>
      <c r="I11805" s="8"/>
    </row>
    <row r="11806" spans="1:9" ht="14.25" customHeight="1">
      <c r="A11806" s="7"/>
      <c r="B11806" s="8"/>
      <c r="C11806" s="8"/>
      <c r="D11806" s="8"/>
      <c r="E11806" s="8"/>
      <c r="F11806" s="8"/>
      <c r="G11806" s="8"/>
      <c r="H11806" s="8"/>
      <c r="I11806" s="8"/>
    </row>
    <row r="11807" spans="1:9" ht="14.25" customHeight="1">
      <c r="A11807" s="7"/>
      <c r="B11807" s="8"/>
      <c r="C11807" s="8"/>
      <c r="D11807" s="8"/>
      <c r="E11807" s="8"/>
      <c r="F11807" s="8"/>
      <c r="G11807" s="8"/>
      <c r="H11807" s="8"/>
      <c r="I11807" s="8"/>
    </row>
    <row r="11808" spans="1:9" ht="14.25" customHeight="1">
      <c r="A11808" s="7"/>
      <c r="B11808" s="8"/>
      <c r="C11808" s="8"/>
      <c r="D11808" s="8"/>
      <c r="E11808" s="8"/>
      <c r="F11808" s="8"/>
      <c r="G11808" s="8"/>
      <c r="H11808" s="8"/>
      <c r="I11808" s="8"/>
    </row>
    <row r="11809" spans="1:9" ht="14.25" customHeight="1">
      <c r="A11809" s="7"/>
      <c r="B11809" s="8"/>
      <c r="C11809" s="8"/>
      <c r="D11809" s="8"/>
      <c r="E11809" s="8"/>
      <c r="F11809" s="8"/>
      <c r="G11809" s="8"/>
      <c r="H11809" s="8"/>
      <c r="I11809" s="8"/>
    </row>
    <row r="11810" spans="1:9" ht="14.25" customHeight="1">
      <c r="A11810" s="7"/>
      <c r="B11810" s="8"/>
      <c r="C11810" s="8"/>
      <c r="D11810" s="8"/>
      <c r="E11810" s="8"/>
      <c r="F11810" s="8"/>
      <c r="G11810" s="8"/>
      <c r="H11810" s="8"/>
      <c r="I11810" s="8"/>
    </row>
    <row r="11811" spans="1:9" ht="14.25" customHeight="1">
      <c r="A11811" s="7"/>
      <c r="B11811" s="8"/>
      <c r="C11811" s="8"/>
      <c r="D11811" s="8"/>
      <c r="E11811" s="8"/>
      <c r="F11811" s="8"/>
      <c r="G11811" s="8"/>
      <c r="H11811" s="8"/>
      <c r="I11811" s="8"/>
    </row>
    <row r="11812" spans="1:9" ht="14.25" customHeight="1">
      <c r="A11812" s="7"/>
      <c r="B11812" s="8"/>
      <c r="C11812" s="8"/>
      <c r="D11812" s="8"/>
      <c r="E11812" s="8"/>
      <c r="F11812" s="8"/>
      <c r="G11812" s="8"/>
      <c r="H11812" s="8"/>
      <c r="I11812" s="8"/>
    </row>
    <row r="11813" spans="1:9" ht="14.25" customHeight="1">
      <c r="A11813" s="7"/>
      <c r="B11813" s="8"/>
      <c r="C11813" s="8"/>
      <c r="D11813" s="8"/>
      <c r="E11813" s="8"/>
      <c r="F11813" s="8"/>
      <c r="G11813" s="8"/>
      <c r="H11813" s="8"/>
      <c r="I11813" s="8"/>
    </row>
    <row r="11814" spans="1:9" ht="14.25" customHeight="1">
      <c r="A11814" s="7"/>
      <c r="B11814" s="8"/>
      <c r="C11814" s="8"/>
      <c r="D11814" s="8"/>
      <c r="E11814" s="8"/>
      <c r="F11814" s="8"/>
      <c r="G11814" s="8"/>
      <c r="H11814" s="8"/>
      <c r="I11814" s="8"/>
    </row>
    <row r="11815" spans="1:9" ht="14.25" customHeight="1">
      <c r="A11815" s="7"/>
      <c r="B11815" s="8"/>
      <c r="C11815" s="8"/>
      <c r="D11815" s="8"/>
      <c r="E11815" s="8"/>
      <c r="F11815" s="8"/>
      <c r="G11815" s="8"/>
      <c r="H11815" s="8"/>
      <c r="I11815" s="8"/>
    </row>
    <row r="11816" spans="1:9" ht="14.25" customHeight="1">
      <c r="A11816" s="7"/>
      <c r="B11816" s="8"/>
      <c r="C11816" s="8"/>
      <c r="D11816" s="8"/>
      <c r="E11816" s="8"/>
      <c r="F11816" s="8"/>
      <c r="G11816" s="8"/>
      <c r="H11816" s="8"/>
      <c r="I11816" s="8"/>
    </row>
    <row r="11817" spans="1:9" ht="14.25" customHeight="1">
      <c r="A11817" s="7"/>
      <c r="B11817" s="8"/>
      <c r="C11817" s="8"/>
      <c r="D11817" s="8"/>
      <c r="E11817" s="8"/>
      <c r="F11817" s="8"/>
      <c r="G11817" s="8"/>
      <c r="H11817" s="8"/>
      <c r="I11817" s="8"/>
    </row>
    <row r="11818" spans="1:9" ht="14.25" customHeight="1">
      <c r="A11818" s="7"/>
      <c r="B11818" s="8"/>
      <c r="C11818" s="8"/>
      <c r="D11818" s="8"/>
      <c r="E11818" s="8"/>
      <c r="F11818" s="8"/>
      <c r="G11818" s="8"/>
      <c r="H11818" s="8"/>
      <c r="I11818" s="8"/>
    </row>
    <row r="11819" spans="1:9" ht="14.25" customHeight="1">
      <c r="A11819" s="7"/>
      <c r="B11819" s="8"/>
      <c r="C11819" s="8"/>
      <c r="D11819" s="8"/>
      <c r="E11819" s="8"/>
      <c r="F11819" s="8"/>
      <c r="G11819" s="8"/>
      <c r="H11819" s="8"/>
      <c r="I11819" s="8"/>
    </row>
    <row r="11820" spans="1:9" ht="14.25" customHeight="1">
      <c r="A11820" s="7"/>
      <c r="B11820" s="8"/>
      <c r="C11820" s="8"/>
      <c r="D11820" s="8"/>
      <c r="E11820" s="8"/>
      <c r="F11820" s="8"/>
      <c r="G11820" s="8"/>
      <c r="H11820" s="8"/>
      <c r="I11820" s="8"/>
    </row>
    <row r="11821" spans="1:9" ht="14.25" customHeight="1">
      <c r="A11821" s="7"/>
      <c r="B11821" s="8"/>
      <c r="C11821" s="8"/>
      <c r="D11821" s="8"/>
      <c r="E11821" s="8"/>
      <c r="F11821" s="8"/>
      <c r="G11821" s="8"/>
      <c r="H11821" s="8"/>
      <c r="I11821" s="8"/>
    </row>
    <row r="11822" spans="1:9" ht="14.25" customHeight="1">
      <c r="A11822" s="7"/>
      <c r="B11822" s="8"/>
      <c r="C11822" s="8"/>
      <c r="D11822" s="8"/>
      <c r="E11822" s="8"/>
      <c r="F11822" s="8"/>
      <c r="G11822" s="8"/>
      <c r="H11822" s="8"/>
      <c r="I11822" s="8"/>
    </row>
    <row r="11823" spans="1:9" ht="14.25" customHeight="1">
      <c r="A11823" s="7"/>
      <c r="B11823" s="8"/>
      <c r="C11823" s="8"/>
      <c r="D11823" s="8"/>
      <c r="E11823" s="8"/>
      <c r="F11823" s="8"/>
      <c r="G11823" s="8"/>
      <c r="H11823" s="8"/>
      <c r="I11823" s="8"/>
    </row>
    <row r="11824" spans="1:9" ht="14.25" customHeight="1">
      <c r="A11824" s="7"/>
      <c r="B11824" s="8"/>
      <c r="C11824" s="8"/>
      <c r="D11824" s="8"/>
      <c r="E11824" s="8"/>
      <c r="F11824" s="8"/>
      <c r="G11824" s="8"/>
      <c r="H11824" s="8"/>
      <c r="I11824" s="8"/>
    </row>
    <row r="11825" spans="1:9" ht="14.25" customHeight="1">
      <c r="A11825" s="7"/>
      <c r="B11825" s="8"/>
      <c r="C11825" s="8"/>
      <c r="D11825" s="8"/>
      <c r="E11825" s="8"/>
      <c r="F11825" s="8"/>
      <c r="G11825" s="8"/>
      <c r="H11825" s="8"/>
      <c r="I11825" s="8"/>
    </row>
    <row r="11826" spans="1:9" ht="14.25" customHeight="1">
      <c r="A11826" s="7"/>
      <c r="B11826" s="8"/>
      <c r="C11826" s="8"/>
      <c r="D11826" s="8"/>
      <c r="E11826" s="8"/>
      <c r="F11826" s="8"/>
      <c r="G11826" s="8"/>
      <c r="H11826" s="8"/>
      <c r="I11826" s="8"/>
    </row>
    <row r="11827" spans="1:9" ht="14.25" customHeight="1">
      <c r="A11827" s="7"/>
      <c r="B11827" s="8"/>
      <c r="C11827" s="8"/>
      <c r="D11827" s="8"/>
      <c r="E11827" s="8"/>
      <c r="F11827" s="8"/>
      <c r="G11827" s="8"/>
      <c r="H11827" s="8"/>
      <c r="I11827" s="8"/>
    </row>
    <row r="11828" spans="1:9" ht="14.25" customHeight="1">
      <c r="A11828" s="7"/>
      <c r="B11828" s="8"/>
      <c r="C11828" s="8"/>
      <c r="D11828" s="8"/>
      <c r="E11828" s="8"/>
      <c r="F11828" s="8"/>
      <c r="G11828" s="8"/>
      <c r="H11828" s="8"/>
      <c r="I11828" s="8"/>
    </row>
    <row r="11829" spans="1:9" ht="14.25" customHeight="1">
      <c r="A11829" s="7"/>
      <c r="B11829" s="8"/>
      <c r="C11829" s="8"/>
      <c r="D11829" s="8"/>
      <c r="E11829" s="8"/>
      <c r="F11829" s="8"/>
      <c r="G11829" s="8"/>
      <c r="H11829" s="8"/>
      <c r="I11829" s="8"/>
    </row>
    <row r="11830" spans="1:9" ht="14.25" customHeight="1">
      <c r="A11830" s="7"/>
      <c r="B11830" s="8"/>
      <c r="C11830" s="8"/>
      <c r="D11830" s="8"/>
      <c r="E11830" s="8"/>
      <c r="F11830" s="8"/>
      <c r="G11830" s="8"/>
      <c r="H11830" s="8"/>
      <c r="I11830" s="8"/>
    </row>
    <row r="11831" spans="1:9" ht="14.25" customHeight="1">
      <c r="A11831" s="7"/>
      <c r="B11831" s="8"/>
      <c r="C11831" s="8"/>
      <c r="D11831" s="8"/>
      <c r="E11831" s="8"/>
      <c r="F11831" s="8"/>
      <c r="G11831" s="8"/>
      <c r="H11831" s="8"/>
      <c r="I11831" s="8"/>
    </row>
    <row r="11832" spans="1:9" ht="14.25" customHeight="1">
      <c r="A11832" s="7"/>
      <c r="B11832" s="8"/>
      <c r="C11832" s="8"/>
      <c r="D11832" s="8"/>
      <c r="E11832" s="8"/>
      <c r="F11832" s="8"/>
      <c r="G11832" s="8"/>
      <c r="H11832" s="8"/>
      <c r="I11832" s="8"/>
    </row>
    <row r="11833" spans="1:9" ht="14.25" customHeight="1">
      <c r="A11833" s="7"/>
      <c r="B11833" s="8"/>
      <c r="C11833" s="8"/>
      <c r="D11833" s="8"/>
      <c r="E11833" s="8"/>
      <c r="F11833" s="8"/>
      <c r="G11833" s="8"/>
      <c r="H11833" s="8"/>
      <c r="I11833" s="8"/>
    </row>
    <row r="11834" spans="1:9" ht="14.25" customHeight="1">
      <c r="A11834" s="7"/>
      <c r="B11834" s="8"/>
      <c r="C11834" s="8"/>
      <c r="D11834" s="8"/>
      <c r="E11834" s="8"/>
      <c r="F11834" s="8"/>
      <c r="G11834" s="8"/>
      <c r="H11834" s="8"/>
      <c r="I11834" s="8"/>
    </row>
    <row r="11835" spans="1:9" ht="14.25" customHeight="1">
      <c r="A11835" s="7"/>
      <c r="B11835" s="8"/>
      <c r="C11835" s="8"/>
      <c r="D11835" s="8"/>
      <c r="E11835" s="8"/>
      <c r="F11835" s="8"/>
      <c r="G11835" s="8"/>
      <c r="H11835" s="8"/>
      <c r="I11835" s="8"/>
    </row>
    <row r="11836" spans="1:9" ht="14.25" customHeight="1">
      <c r="A11836" s="7"/>
      <c r="B11836" s="8"/>
      <c r="C11836" s="8"/>
      <c r="D11836" s="8"/>
      <c r="E11836" s="8"/>
      <c r="F11836" s="8"/>
      <c r="G11836" s="8"/>
      <c r="H11836" s="8"/>
      <c r="I11836" s="8"/>
    </row>
    <row r="11837" spans="1:9" ht="14.25" customHeight="1">
      <c r="A11837" s="7"/>
      <c r="B11837" s="8"/>
      <c r="C11837" s="8"/>
      <c r="D11837" s="8"/>
      <c r="E11837" s="8"/>
      <c r="F11837" s="8"/>
      <c r="G11837" s="8"/>
      <c r="H11837" s="8"/>
      <c r="I11837" s="8"/>
    </row>
    <row r="11838" spans="1:9" ht="14.25" customHeight="1">
      <c r="A11838" s="7"/>
      <c r="B11838" s="8"/>
      <c r="C11838" s="8"/>
      <c r="D11838" s="8"/>
      <c r="E11838" s="8"/>
      <c r="F11838" s="8"/>
      <c r="G11838" s="8"/>
      <c r="H11838" s="8"/>
      <c r="I11838" s="8"/>
    </row>
    <row r="11839" spans="1:9" ht="14.25" customHeight="1">
      <c r="A11839" s="7"/>
      <c r="B11839" s="8"/>
      <c r="C11839" s="8"/>
      <c r="D11839" s="8"/>
      <c r="E11839" s="8"/>
      <c r="F11839" s="8"/>
      <c r="G11839" s="8"/>
      <c r="H11839" s="8"/>
      <c r="I11839" s="8"/>
    </row>
    <row r="11840" spans="1:9" ht="14.25" customHeight="1">
      <c r="A11840" s="7"/>
      <c r="B11840" s="8"/>
      <c r="C11840" s="8"/>
      <c r="D11840" s="8"/>
      <c r="E11840" s="8"/>
      <c r="F11840" s="8"/>
      <c r="G11840" s="8"/>
      <c r="H11840" s="8"/>
      <c r="I11840" s="8"/>
    </row>
    <row r="11841" spans="1:9" ht="14.25" customHeight="1">
      <c r="A11841" s="7"/>
      <c r="B11841" s="8"/>
      <c r="C11841" s="8"/>
      <c r="D11841" s="8"/>
      <c r="E11841" s="8"/>
      <c r="F11841" s="8"/>
      <c r="G11841" s="8"/>
      <c r="H11841" s="8"/>
      <c r="I11841" s="8"/>
    </row>
    <row r="11842" spans="1:9" ht="14.25" customHeight="1">
      <c r="A11842" s="7"/>
      <c r="B11842" s="8"/>
      <c r="C11842" s="8"/>
      <c r="D11842" s="8"/>
      <c r="E11842" s="8"/>
      <c r="F11842" s="8"/>
      <c r="G11842" s="8"/>
      <c r="H11842" s="8"/>
      <c r="I11842" s="8"/>
    </row>
    <row r="11843" spans="1:9" ht="14.25" customHeight="1">
      <c r="A11843" s="7"/>
      <c r="B11843" s="8"/>
      <c r="C11843" s="8"/>
      <c r="D11843" s="8"/>
      <c r="E11843" s="8"/>
      <c r="F11843" s="8"/>
      <c r="G11843" s="8"/>
      <c r="H11843" s="8"/>
      <c r="I11843" s="8"/>
    </row>
    <row r="11844" spans="1:9" ht="14.25" customHeight="1">
      <c r="A11844" s="7"/>
      <c r="B11844" s="8"/>
      <c r="C11844" s="8"/>
      <c r="D11844" s="8"/>
      <c r="E11844" s="8"/>
      <c r="F11844" s="8"/>
      <c r="G11844" s="8"/>
      <c r="H11844" s="8"/>
      <c r="I11844" s="8"/>
    </row>
    <row r="11845" spans="1:9" ht="14.25" customHeight="1">
      <c r="A11845" s="7"/>
      <c r="B11845" s="8"/>
      <c r="C11845" s="8"/>
      <c r="D11845" s="8"/>
      <c r="E11845" s="8"/>
      <c r="F11845" s="8"/>
      <c r="G11845" s="8"/>
      <c r="H11845" s="8"/>
      <c r="I11845" s="8"/>
    </row>
    <row r="11846" spans="1:9" ht="14.25" customHeight="1">
      <c r="A11846" s="7"/>
      <c r="B11846" s="8"/>
      <c r="C11846" s="8"/>
      <c r="D11846" s="8"/>
      <c r="E11846" s="8"/>
      <c r="F11846" s="8"/>
      <c r="G11846" s="8"/>
      <c r="H11846" s="8"/>
      <c r="I11846" s="8"/>
    </row>
    <row r="11847" spans="1:9" ht="14.25" customHeight="1">
      <c r="A11847" s="7"/>
      <c r="B11847" s="8"/>
      <c r="C11847" s="8"/>
      <c r="D11847" s="8"/>
      <c r="E11847" s="8"/>
      <c r="F11847" s="8"/>
      <c r="G11847" s="8"/>
      <c r="H11847" s="8"/>
      <c r="I11847" s="8"/>
    </row>
    <row r="11848" spans="1:9" ht="14.25" customHeight="1">
      <c r="A11848" s="7"/>
      <c r="B11848" s="8"/>
      <c r="C11848" s="8"/>
      <c r="D11848" s="8"/>
      <c r="E11848" s="8"/>
      <c r="F11848" s="8"/>
      <c r="G11848" s="8"/>
      <c r="H11848" s="8"/>
      <c r="I11848" s="8"/>
    </row>
    <row r="11849" spans="1:9" ht="14.25" customHeight="1">
      <c r="A11849" s="7"/>
      <c r="B11849" s="8"/>
      <c r="C11849" s="8"/>
      <c r="D11849" s="8"/>
      <c r="E11849" s="8"/>
      <c r="F11849" s="8"/>
      <c r="G11849" s="8"/>
      <c r="H11849" s="8"/>
      <c r="I11849" s="8"/>
    </row>
    <row r="11850" spans="1:9" ht="14.25" customHeight="1">
      <c r="A11850" s="7"/>
      <c r="B11850" s="8"/>
      <c r="C11850" s="8"/>
      <c r="D11850" s="8"/>
      <c r="E11850" s="8"/>
      <c r="F11850" s="8"/>
      <c r="G11850" s="8"/>
      <c r="H11850" s="8"/>
      <c r="I11850" s="8"/>
    </row>
    <row r="11851" spans="1:9" ht="14.25" customHeight="1">
      <c r="A11851" s="7"/>
      <c r="B11851" s="8"/>
      <c r="C11851" s="8"/>
      <c r="D11851" s="8"/>
      <c r="E11851" s="8"/>
      <c r="F11851" s="8"/>
      <c r="G11851" s="8"/>
      <c r="H11851" s="8"/>
      <c r="I11851" s="8"/>
    </row>
    <row r="11852" spans="1:9" ht="14.25" customHeight="1">
      <c r="A11852" s="7"/>
      <c r="B11852" s="8"/>
      <c r="C11852" s="8"/>
      <c r="D11852" s="8"/>
      <c r="E11852" s="8"/>
      <c r="F11852" s="8"/>
      <c r="G11852" s="8"/>
      <c r="H11852" s="8"/>
      <c r="I11852" s="8"/>
    </row>
    <row r="11853" spans="1:9" ht="14.25" customHeight="1">
      <c r="A11853" s="7"/>
      <c r="B11853" s="8"/>
      <c r="C11853" s="8"/>
      <c r="D11853" s="8"/>
      <c r="E11853" s="8"/>
      <c r="F11853" s="8"/>
      <c r="G11853" s="8"/>
      <c r="H11853" s="8"/>
      <c r="I11853" s="8"/>
    </row>
    <row r="11854" spans="1:9" ht="14.25" customHeight="1">
      <c r="A11854" s="7"/>
      <c r="B11854" s="8"/>
      <c r="C11854" s="8"/>
      <c r="D11854" s="8"/>
      <c r="E11854" s="8"/>
      <c r="F11854" s="8"/>
      <c r="G11854" s="8"/>
      <c r="H11854" s="8"/>
      <c r="I11854" s="8"/>
    </row>
    <row r="11855" spans="1:9" ht="14.25" customHeight="1">
      <c r="A11855" s="7"/>
      <c r="B11855" s="8"/>
      <c r="C11855" s="8"/>
      <c r="D11855" s="8"/>
      <c r="E11855" s="8"/>
      <c r="F11855" s="8"/>
      <c r="G11855" s="8"/>
      <c r="H11855" s="8"/>
      <c r="I11855" s="8"/>
    </row>
    <row r="11856" spans="1:9" ht="14.25" customHeight="1">
      <c r="A11856" s="7"/>
      <c r="B11856" s="8"/>
      <c r="C11856" s="8"/>
      <c r="D11856" s="8"/>
      <c r="E11856" s="8"/>
      <c r="F11856" s="8"/>
      <c r="G11856" s="8"/>
      <c r="H11856" s="8"/>
      <c r="I11856" s="8"/>
    </row>
    <row r="11857" spans="1:9" ht="14.25" customHeight="1">
      <c r="A11857" s="7"/>
      <c r="B11857" s="8"/>
      <c r="C11857" s="8"/>
      <c r="D11857" s="8"/>
      <c r="E11857" s="8"/>
      <c r="F11857" s="8"/>
      <c r="G11857" s="8"/>
      <c r="H11857" s="8"/>
      <c r="I11857" s="8"/>
    </row>
    <row r="11858" spans="1:9" ht="14.25" customHeight="1">
      <c r="A11858" s="7"/>
      <c r="B11858" s="8"/>
      <c r="C11858" s="8"/>
      <c r="D11858" s="8"/>
      <c r="E11858" s="8"/>
      <c r="F11858" s="8"/>
      <c r="G11858" s="8"/>
      <c r="H11858" s="8"/>
      <c r="I11858" s="8"/>
    </row>
    <row r="11859" spans="1:9" ht="14.25" customHeight="1">
      <c r="A11859" s="7"/>
      <c r="B11859" s="8"/>
      <c r="C11859" s="8"/>
      <c r="D11859" s="8"/>
      <c r="E11859" s="8"/>
      <c r="F11859" s="8"/>
      <c r="G11859" s="8"/>
      <c r="H11859" s="8"/>
      <c r="I11859" s="8"/>
    </row>
    <row r="11860" spans="1:9" ht="14.25" customHeight="1">
      <c r="A11860" s="7"/>
      <c r="B11860" s="8"/>
      <c r="C11860" s="8"/>
      <c r="D11860" s="8"/>
      <c r="E11860" s="8"/>
      <c r="F11860" s="8"/>
      <c r="G11860" s="8"/>
      <c r="H11860" s="8"/>
      <c r="I11860" s="8"/>
    </row>
    <row r="11861" spans="1:9" ht="14.25" customHeight="1">
      <c r="A11861" s="7"/>
      <c r="B11861" s="8"/>
      <c r="C11861" s="8"/>
      <c r="D11861" s="8"/>
      <c r="E11861" s="8"/>
      <c r="F11861" s="8"/>
      <c r="G11861" s="8"/>
      <c r="H11861" s="8"/>
      <c r="I11861" s="8"/>
    </row>
    <row r="11862" spans="1:9" ht="14.25" customHeight="1">
      <c r="A11862" s="7"/>
      <c r="B11862" s="8"/>
      <c r="C11862" s="8"/>
      <c r="D11862" s="8"/>
      <c r="E11862" s="8"/>
      <c r="F11862" s="8"/>
      <c r="G11862" s="8"/>
      <c r="H11862" s="8"/>
      <c r="I11862" s="8"/>
    </row>
    <row r="11863" spans="1:9" ht="14.25" customHeight="1">
      <c r="A11863" s="7"/>
      <c r="B11863" s="8"/>
      <c r="C11863" s="8"/>
      <c r="D11863" s="8"/>
      <c r="E11863" s="8"/>
      <c r="F11863" s="8"/>
      <c r="G11863" s="8"/>
      <c r="H11863" s="8"/>
      <c r="I11863" s="8"/>
    </row>
    <row r="11864" spans="1:9" ht="14.25" customHeight="1">
      <c r="A11864" s="7"/>
      <c r="B11864" s="8"/>
      <c r="C11864" s="8"/>
      <c r="D11864" s="8"/>
      <c r="E11864" s="8"/>
      <c r="F11864" s="8"/>
      <c r="G11864" s="8"/>
      <c r="H11864" s="8"/>
      <c r="I11864" s="8"/>
    </row>
    <row r="11865" spans="1:9" ht="14.25" customHeight="1">
      <c r="A11865" s="7"/>
      <c r="B11865" s="8"/>
      <c r="C11865" s="8"/>
      <c r="D11865" s="8"/>
      <c r="E11865" s="8"/>
      <c r="F11865" s="8"/>
      <c r="G11865" s="8"/>
      <c r="H11865" s="8"/>
      <c r="I11865" s="8"/>
    </row>
    <row r="11866" spans="1:9" ht="14.25" customHeight="1">
      <c r="A11866" s="7"/>
      <c r="B11866" s="8"/>
      <c r="C11866" s="8"/>
      <c r="D11866" s="8"/>
      <c r="E11866" s="8"/>
      <c r="F11866" s="8"/>
      <c r="G11866" s="8"/>
      <c r="H11866" s="8"/>
      <c r="I11866" s="8"/>
    </row>
    <row r="11867" spans="1:9" ht="14.25" customHeight="1">
      <c r="A11867" s="7"/>
      <c r="B11867" s="8"/>
      <c r="C11867" s="8"/>
      <c r="D11867" s="8"/>
      <c r="E11867" s="8"/>
      <c r="F11867" s="8"/>
      <c r="G11867" s="8"/>
      <c r="H11867" s="8"/>
      <c r="I11867" s="8"/>
    </row>
    <row r="11868" spans="1:9" ht="14.25" customHeight="1">
      <c r="A11868" s="7"/>
      <c r="B11868" s="8"/>
      <c r="C11868" s="8"/>
      <c r="D11868" s="8"/>
      <c r="E11868" s="8"/>
      <c r="F11868" s="8"/>
      <c r="G11868" s="8"/>
      <c r="H11868" s="8"/>
      <c r="I11868" s="8"/>
    </row>
    <row r="11869" spans="1:9" ht="14.25" customHeight="1">
      <c r="A11869" s="7"/>
      <c r="B11869" s="8"/>
      <c r="C11869" s="8"/>
      <c r="D11869" s="8"/>
      <c r="E11869" s="8"/>
      <c r="F11869" s="8"/>
      <c r="G11869" s="8"/>
      <c r="H11869" s="8"/>
      <c r="I11869" s="8"/>
    </row>
    <row r="11870" spans="1:9" ht="14.25" customHeight="1">
      <c r="A11870" s="7"/>
      <c r="B11870" s="8"/>
      <c r="C11870" s="8"/>
      <c r="D11870" s="8"/>
      <c r="E11870" s="8"/>
      <c r="F11870" s="8"/>
      <c r="G11870" s="8"/>
      <c r="H11870" s="8"/>
      <c r="I11870" s="8"/>
    </row>
    <row r="11871" spans="1:9" ht="14.25" customHeight="1">
      <c r="A11871" s="7"/>
      <c r="B11871" s="8"/>
      <c r="C11871" s="8"/>
      <c r="D11871" s="8"/>
      <c r="E11871" s="8"/>
      <c r="F11871" s="8"/>
      <c r="G11871" s="8"/>
      <c r="H11871" s="8"/>
      <c r="I11871" s="8"/>
    </row>
    <row r="11872" spans="1:9" ht="14.25" customHeight="1">
      <c r="A11872" s="7"/>
      <c r="B11872" s="8"/>
      <c r="C11872" s="8"/>
      <c r="D11872" s="8"/>
      <c r="E11872" s="8"/>
      <c r="F11872" s="8"/>
      <c r="G11872" s="8"/>
      <c r="H11872" s="8"/>
      <c r="I11872" s="8"/>
    </row>
    <row r="11873" spans="1:9" ht="14.25" customHeight="1">
      <c r="A11873" s="7"/>
      <c r="B11873" s="8"/>
      <c r="C11873" s="8"/>
      <c r="D11873" s="8"/>
      <c r="E11873" s="8"/>
      <c r="F11873" s="8"/>
      <c r="G11873" s="8"/>
      <c r="H11873" s="8"/>
      <c r="I11873" s="8"/>
    </row>
    <row r="11874" spans="1:9" ht="14.25" customHeight="1">
      <c r="A11874" s="7"/>
      <c r="B11874" s="8"/>
      <c r="C11874" s="8"/>
      <c r="D11874" s="8"/>
      <c r="E11874" s="8"/>
      <c r="F11874" s="8"/>
      <c r="G11874" s="8"/>
      <c r="H11874" s="8"/>
      <c r="I11874" s="8"/>
    </row>
    <row r="11875" spans="1:9" ht="14.25" customHeight="1">
      <c r="A11875" s="7"/>
      <c r="B11875" s="8"/>
      <c r="C11875" s="8"/>
      <c r="D11875" s="8"/>
      <c r="E11875" s="8"/>
      <c r="F11875" s="8"/>
      <c r="G11875" s="8"/>
      <c r="H11875" s="8"/>
      <c r="I11875" s="8"/>
    </row>
    <row r="11876" spans="1:9" ht="14.25" customHeight="1">
      <c r="A11876" s="7"/>
      <c r="B11876" s="8"/>
      <c r="C11876" s="8"/>
      <c r="D11876" s="8"/>
      <c r="E11876" s="8"/>
      <c r="F11876" s="8"/>
      <c r="G11876" s="8"/>
      <c r="H11876" s="8"/>
      <c r="I11876" s="8"/>
    </row>
    <row r="11877" spans="1:9" ht="14.25" customHeight="1">
      <c r="A11877" s="7"/>
      <c r="B11877" s="8"/>
      <c r="C11877" s="8"/>
      <c r="D11877" s="8"/>
      <c r="E11877" s="8"/>
      <c r="F11877" s="8"/>
      <c r="G11877" s="8"/>
      <c r="H11877" s="8"/>
      <c r="I11877" s="8"/>
    </row>
    <row r="11878" spans="1:9" ht="14.25" customHeight="1">
      <c r="A11878" s="7"/>
      <c r="B11878" s="8"/>
      <c r="C11878" s="8"/>
      <c r="D11878" s="8"/>
      <c r="E11878" s="8"/>
      <c r="F11878" s="8"/>
      <c r="G11878" s="8"/>
      <c r="H11878" s="8"/>
      <c r="I11878" s="8"/>
    </row>
    <row r="11879" spans="1:9" ht="14.25" customHeight="1">
      <c r="A11879" s="7"/>
      <c r="B11879" s="8"/>
      <c r="C11879" s="8"/>
      <c r="D11879" s="8"/>
      <c r="E11879" s="8"/>
      <c r="F11879" s="8"/>
      <c r="G11879" s="8"/>
      <c r="H11879" s="8"/>
      <c r="I11879" s="8"/>
    </row>
    <row r="11880" spans="1:9" ht="14.25" customHeight="1">
      <c r="A11880" s="7"/>
      <c r="B11880" s="8"/>
      <c r="C11880" s="8"/>
      <c r="D11880" s="8"/>
      <c r="E11880" s="8"/>
      <c r="F11880" s="8"/>
      <c r="G11880" s="8"/>
      <c r="H11880" s="8"/>
      <c r="I11880" s="8"/>
    </row>
    <row r="11881" spans="1:9" ht="14.25" customHeight="1">
      <c r="A11881" s="7"/>
      <c r="B11881" s="8"/>
      <c r="C11881" s="8"/>
      <c r="D11881" s="8"/>
      <c r="E11881" s="8"/>
      <c r="F11881" s="8"/>
      <c r="G11881" s="8"/>
      <c r="H11881" s="8"/>
      <c r="I11881" s="8"/>
    </row>
    <row r="11882" spans="1:9" ht="14.25" customHeight="1">
      <c r="A11882" s="7"/>
      <c r="B11882" s="8"/>
      <c r="C11882" s="8"/>
      <c r="D11882" s="8"/>
      <c r="E11882" s="8"/>
      <c r="F11882" s="8"/>
      <c r="G11882" s="8"/>
      <c r="H11882" s="8"/>
      <c r="I11882" s="8"/>
    </row>
    <row r="11883" spans="1:9" ht="14.25" customHeight="1">
      <c r="A11883" s="7"/>
      <c r="B11883" s="8"/>
      <c r="C11883" s="8"/>
      <c r="D11883" s="8"/>
      <c r="E11883" s="8"/>
      <c r="F11883" s="8"/>
      <c r="G11883" s="8"/>
      <c r="H11883" s="8"/>
      <c r="I11883" s="8"/>
    </row>
    <row r="11884" spans="1:9" ht="14.25" customHeight="1">
      <c r="A11884" s="7"/>
      <c r="B11884" s="8"/>
      <c r="C11884" s="8"/>
      <c r="D11884" s="8"/>
      <c r="E11884" s="8"/>
      <c r="F11884" s="8"/>
      <c r="G11884" s="8"/>
      <c r="H11884" s="8"/>
      <c r="I11884" s="8"/>
    </row>
    <row r="11885" spans="1:9" ht="14.25" customHeight="1">
      <c r="A11885" s="7"/>
      <c r="B11885" s="8"/>
      <c r="C11885" s="8"/>
      <c r="D11885" s="8"/>
      <c r="E11885" s="8"/>
      <c r="F11885" s="8"/>
      <c r="G11885" s="8"/>
      <c r="H11885" s="8"/>
      <c r="I11885" s="8"/>
    </row>
    <row r="11886" spans="1:9" ht="14.25" customHeight="1">
      <c r="A11886" s="7"/>
      <c r="B11886" s="8"/>
      <c r="C11886" s="8"/>
      <c r="D11886" s="8"/>
      <c r="E11886" s="8"/>
      <c r="F11886" s="8"/>
      <c r="G11886" s="8"/>
      <c r="H11886" s="8"/>
      <c r="I11886" s="8"/>
    </row>
    <row r="11887" spans="1:9" ht="14.25" customHeight="1">
      <c r="A11887" s="7"/>
      <c r="B11887" s="8"/>
      <c r="C11887" s="8"/>
      <c r="D11887" s="8"/>
      <c r="E11887" s="8"/>
      <c r="F11887" s="8"/>
      <c r="G11887" s="8"/>
      <c r="H11887" s="8"/>
      <c r="I11887" s="8"/>
    </row>
    <row r="11888" spans="1:9" ht="14.25" customHeight="1">
      <c r="A11888" s="7"/>
      <c r="B11888" s="8"/>
      <c r="C11888" s="8"/>
      <c r="D11888" s="8"/>
      <c r="E11888" s="8"/>
      <c r="F11888" s="8"/>
      <c r="G11888" s="8"/>
      <c r="H11888" s="8"/>
      <c r="I11888" s="8"/>
    </row>
    <row r="11889" spans="1:9" ht="14.25" customHeight="1">
      <c r="A11889" s="7"/>
      <c r="B11889" s="8"/>
      <c r="C11889" s="8"/>
      <c r="D11889" s="8"/>
      <c r="E11889" s="8"/>
      <c r="F11889" s="8"/>
      <c r="G11889" s="8"/>
      <c r="H11889" s="8"/>
      <c r="I11889" s="8"/>
    </row>
    <row r="11890" spans="1:9" ht="14.25" customHeight="1">
      <c r="A11890" s="7"/>
      <c r="B11890" s="8"/>
      <c r="C11890" s="8"/>
      <c r="D11890" s="8"/>
      <c r="E11890" s="8"/>
      <c r="F11890" s="8"/>
      <c r="G11890" s="8"/>
      <c r="H11890" s="8"/>
      <c r="I11890" s="8"/>
    </row>
    <row r="11891" spans="1:9" ht="14.25" customHeight="1">
      <c r="A11891" s="7"/>
      <c r="B11891" s="8"/>
      <c r="C11891" s="8"/>
      <c r="D11891" s="8"/>
      <c r="E11891" s="8"/>
      <c r="F11891" s="8"/>
      <c r="G11891" s="8"/>
      <c r="H11891" s="8"/>
      <c r="I11891" s="8"/>
    </row>
    <row r="11892" spans="1:9" ht="14.25" customHeight="1">
      <c r="A11892" s="7"/>
      <c r="B11892" s="8"/>
      <c r="C11892" s="8"/>
      <c r="D11892" s="8"/>
      <c r="E11892" s="8"/>
      <c r="F11892" s="8"/>
      <c r="G11892" s="8"/>
      <c r="H11892" s="8"/>
      <c r="I11892" s="8"/>
    </row>
    <row r="11893" spans="1:9" ht="14.25" customHeight="1">
      <c r="A11893" s="7"/>
      <c r="B11893" s="8"/>
      <c r="C11893" s="8"/>
      <c r="D11893" s="8"/>
      <c r="E11893" s="8"/>
      <c r="F11893" s="8"/>
      <c r="G11893" s="8"/>
      <c r="H11893" s="8"/>
      <c r="I11893" s="8"/>
    </row>
    <row r="11894" spans="1:9" ht="14.25" customHeight="1">
      <c r="A11894" s="7"/>
      <c r="B11894" s="8"/>
      <c r="C11894" s="8"/>
      <c r="D11894" s="8"/>
      <c r="E11894" s="8"/>
      <c r="F11894" s="8"/>
      <c r="G11894" s="8"/>
      <c r="H11894" s="8"/>
      <c r="I11894" s="8"/>
    </row>
    <row r="11895" spans="1:9" ht="14.25" customHeight="1">
      <c r="A11895" s="7"/>
      <c r="B11895" s="8"/>
      <c r="C11895" s="8"/>
      <c r="D11895" s="8"/>
      <c r="E11895" s="8"/>
      <c r="F11895" s="8"/>
      <c r="G11895" s="8"/>
      <c r="H11895" s="8"/>
      <c r="I11895" s="8"/>
    </row>
    <row r="11896" spans="1:9" ht="14.25" customHeight="1">
      <c r="A11896" s="7"/>
      <c r="B11896" s="8"/>
      <c r="C11896" s="8"/>
      <c r="D11896" s="8"/>
      <c r="E11896" s="8"/>
      <c r="F11896" s="8"/>
      <c r="G11896" s="8"/>
      <c r="H11896" s="8"/>
      <c r="I11896" s="8"/>
    </row>
    <row r="11897" spans="1:9" ht="14.25" customHeight="1">
      <c r="A11897" s="7"/>
      <c r="B11897" s="8"/>
      <c r="C11897" s="8"/>
      <c r="D11897" s="8"/>
      <c r="E11897" s="8"/>
      <c r="F11897" s="8"/>
      <c r="G11897" s="8"/>
      <c r="H11897" s="8"/>
      <c r="I11897" s="8"/>
    </row>
    <row r="11898" spans="1:9" ht="14.25" customHeight="1">
      <c r="A11898" s="7"/>
      <c r="B11898" s="8"/>
      <c r="C11898" s="8"/>
      <c r="D11898" s="8"/>
      <c r="E11898" s="8"/>
      <c r="F11898" s="8"/>
      <c r="G11898" s="8"/>
      <c r="H11898" s="8"/>
      <c r="I11898" s="8"/>
    </row>
    <row r="11899" spans="1:9" ht="14.25" customHeight="1">
      <c r="A11899" s="7"/>
      <c r="B11899" s="8"/>
      <c r="C11899" s="8"/>
      <c r="D11899" s="8"/>
      <c r="E11899" s="8"/>
      <c r="F11899" s="8"/>
      <c r="G11899" s="8"/>
      <c r="H11899" s="8"/>
      <c r="I11899" s="8"/>
    </row>
    <row r="11900" spans="1:9" ht="14.25" customHeight="1">
      <c r="A11900" s="7"/>
      <c r="B11900" s="8"/>
      <c r="C11900" s="8"/>
      <c r="D11900" s="8"/>
      <c r="E11900" s="8"/>
      <c r="F11900" s="8"/>
      <c r="G11900" s="8"/>
      <c r="H11900" s="8"/>
      <c r="I11900" s="8"/>
    </row>
    <row r="11901" spans="1:9" ht="14.25" customHeight="1">
      <c r="A11901" s="7"/>
      <c r="B11901" s="8"/>
      <c r="C11901" s="8"/>
      <c r="D11901" s="8"/>
      <c r="E11901" s="8"/>
      <c r="F11901" s="8"/>
      <c r="G11901" s="8"/>
      <c r="H11901" s="8"/>
      <c r="I11901" s="8"/>
    </row>
    <row r="11902" spans="1:9" ht="14.25" customHeight="1">
      <c r="A11902" s="7"/>
      <c r="B11902" s="8"/>
      <c r="C11902" s="8"/>
      <c r="D11902" s="8"/>
      <c r="E11902" s="8"/>
      <c r="F11902" s="8"/>
      <c r="G11902" s="8"/>
      <c r="H11902" s="8"/>
      <c r="I11902" s="8"/>
    </row>
    <row r="11903" spans="1:9" ht="14.25" customHeight="1">
      <c r="A11903" s="7"/>
      <c r="B11903" s="8"/>
      <c r="C11903" s="8"/>
      <c r="D11903" s="8"/>
      <c r="E11903" s="8"/>
      <c r="F11903" s="8"/>
      <c r="G11903" s="8"/>
      <c r="H11903" s="8"/>
      <c r="I11903" s="8"/>
    </row>
    <row r="11904" spans="1:9" ht="14.25" customHeight="1">
      <c r="A11904" s="7"/>
      <c r="B11904" s="8"/>
      <c r="C11904" s="8"/>
      <c r="D11904" s="8"/>
      <c r="E11904" s="8"/>
      <c r="F11904" s="8"/>
      <c r="G11904" s="8"/>
      <c r="H11904" s="8"/>
      <c r="I11904" s="8"/>
    </row>
    <row r="11905" spans="1:9" ht="14.25" customHeight="1">
      <c r="A11905" s="7"/>
      <c r="B11905" s="8"/>
      <c r="C11905" s="8"/>
      <c r="D11905" s="8"/>
      <c r="E11905" s="8"/>
      <c r="F11905" s="8"/>
      <c r="G11905" s="8"/>
      <c r="H11905" s="8"/>
      <c r="I11905" s="8"/>
    </row>
    <row r="11906" spans="1:9" ht="14.25" customHeight="1">
      <c r="A11906" s="7"/>
      <c r="B11906" s="8"/>
      <c r="C11906" s="8"/>
      <c r="D11906" s="8"/>
      <c r="E11906" s="8"/>
      <c r="F11906" s="8"/>
      <c r="G11906" s="8"/>
      <c r="H11906" s="8"/>
      <c r="I11906" s="8"/>
    </row>
    <row r="11907" spans="1:9" ht="14.25" customHeight="1">
      <c r="A11907" s="7"/>
      <c r="B11907" s="8"/>
      <c r="C11907" s="8"/>
      <c r="D11907" s="8"/>
      <c r="E11907" s="8"/>
      <c r="F11907" s="8"/>
      <c r="G11907" s="8"/>
      <c r="H11907" s="8"/>
      <c r="I11907" s="8"/>
    </row>
    <row r="11908" spans="1:9" ht="14.25" customHeight="1">
      <c r="A11908" s="7"/>
      <c r="B11908" s="8"/>
      <c r="C11908" s="8"/>
      <c r="D11908" s="8"/>
      <c r="E11908" s="8"/>
      <c r="F11908" s="8"/>
      <c r="G11908" s="8"/>
      <c r="H11908" s="8"/>
      <c r="I11908" s="8"/>
    </row>
    <row r="11909" spans="1:9" ht="14.25" customHeight="1">
      <c r="A11909" s="7"/>
      <c r="B11909" s="8"/>
      <c r="C11909" s="8"/>
      <c r="D11909" s="8"/>
      <c r="E11909" s="8"/>
      <c r="F11909" s="8"/>
      <c r="G11909" s="8"/>
      <c r="H11909" s="8"/>
      <c r="I11909" s="8"/>
    </row>
    <row r="11910" spans="1:9" ht="14.25" customHeight="1">
      <c r="A11910" s="7"/>
      <c r="B11910" s="8"/>
      <c r="C11910" s="8"/>
      <c r="D11910" s="8"/>
      <c r="E11910" s="8"/>
      <c r="F11910" s="8"/>
      <c r="G11910" s="8"/>
      <c r="H11910" s="8"/>
      <c r="I11910" s="8"/>
    </row>
    <row r="11911" spans="1:9" ht="14.25" customHeight="1">
      <c r="A11911" s="7"/>
      <c r="B11911" s="8"/>
      <c r="C11911" s="8"/>
      <c r="D11911" s="8"/>
      <c r="E11911" s="8"/>
      <c r="F11911" s="8"/>
      <c r="G11911" s="8"/>
      <c r="H11911" s="8"/>
      <c r="I11911" s="8"/>
    </row>
    <row r="11912" spans="1:9" ht="14.25" customHeight="1">
      <c r="A11912" s="7"/>
      <c r="B11912" s="8"/>
      <c r="C11912" s="8"/>
      <c r="D11912" s="8"/>
      <c r="E11912" s="8"/>
      <c r="F11912" s="8"/>
      <c r="G11912" s="8"/>
      <c r="H11912" s="8"/>
      <c r="I11912" s="8"/>
    </row>
    <row r="11913" spans="1:9" ht="14.25" customHeight="1">
      <c r="A11913" s="7"/>
      <c r="B11913" s="8"/>
      <c r="C11913" s="8"/>
      <c r="D11913" s="8"/>
      <c r="E11913" s="8"/>
      <c r="F11913" s="8"/>
      <c r="G11913" s="8"/>
      <c r="H11913" s="8"/>
      <c r="I11913" s="8"/>
    </row>
    <row r="11914" spans="1:9" ht="14.25" customHeight="1">
      <c r="A11914" s="7"/>
      <c r="B11914" s="8"/>
      <c r="C11914" s="8"/>
      <c r="D11914" s="8"/>
      <c r="E11914" s="8"/>
      <c r="F11914" s="8"/>
      <c r="G11914" s="8"/>
      <c r="H11914" s="8"/>
      <c r="I11914" s="8"/>
    </row>
    <row r="11915" spans="1:9" ht="14.25" customHeight="1">
      <c r="A11915" s="7"/>
      <c r="B11915" s="8"/>
      <c r="C11915" s="8"/>
      <c r="D11915" s="8"/>
      <c r="E11915" s="8"/>
      <c r="F11915" s="8"/>
      <c r="G11915" s="8"/>
      <c r="H11915" s="8"/>
      <c r="I11915" s="8"/>
    </row>
    <row r="11916" spans="1:9" ht="14.25" customHeight="1">
      <c r="A11916" s="7"/>
      <c r="B11916" s="8"/>
      <c r="C11916" s="8"/>
      <c r="D11916" s="8"/>
      <c r="E11916" s="8"/>
      <c r="F11916" s="8"/>
      <c r="G11916" s="8"/>
      <c r="H11916" s="8"/>
      <c r="I11916" s="8"/>
    </row>
    <row r="11917" spans="1:9" ht="14.25" customHeight="1">
      <c r="A11917" s="7"/>
      <c r="B11917" s="8"/>
      <c r="C11917" s="8"/>
      <c r="D11917" s="8"/>
      <c r="E11917" s="8"/>
      <c r="F11917" s="8"/>
      <c r="G11917" s="8"/>
      <c r="H11917" s="8"/>
      <c r="I11917" s="8"/>
    </row>
    <row r="11918" spans="1:9" ht="14.25" customHeight="1">
      <c r="A11918" s="7"/>
      <c r="B11918" s="8"/>
      <c r="C11918" s="8"/>
      <c r="D11918" s="8"/>
      <c r="E11918" s="8"/>
      <c r="F11918" s="8"/>
      <c r="G11918" s="8"/>
      <c r="H11918" s="8"/>
      <c r="I11918" s="8"/>
    </row>
    <row r="11919" spans="1:9" ht="14.25" customHeight="1">
      <c r="A11919" s="7"/>
      <c r="B11919" s="8"/>
      <c r="C11919" s="8"/>
      <c r="D11919" s="8"/>
      <c r="E11919" s="8"/>
      <c r="F11919" s="8"/>
      <c r="G11919" s="8"/>
      <c r="H11919" s="8"/>
      <c r="I11919" s="8"/>
    </row>
    <row r="11920" spans="1:9" ht="14.25" customHeight="1">
      <c r="A11920" s="7"/>
      <c r="B11920" s="8"/>
      <c r="C11920" s="8"/>
      <c r="D11920" s="8"/>
      <c r="E11920" s="8"/>
      <c r="F11920" s="8"/>
      <c r="G11920" s="8"/>
      <c r="H11920" s="8"/>
      <c r="I11920" s="8"/>
    </row>
    <row r="11921" spans="1:9" ht="14.25" customHeight="1">
      <c r="A11921" s="7"/>
      <c r="B11921" s="8"/>
      <c r="C11921" s="8"/>
      <c r="D11921" s="8"/>
      <c r="E11921" s="8"/>
      <c r="F11921" s="8"/>
      <c r="G11921" s="8"/>
      <c r="H11921" s="8"/>
      <c r="I11921" s="8"/>
    </row>
    <row r="11922" spans="1:9" ht="14.25" customHeight="1">
      <c r="A11922" s="7"/>
      <c r="B11922" s="8"/>
      <c r="C11922" s="8"/>
      <c r="D11922" s="8"/>
      <c r="E11922" s="8"/>
      <c r="F11922" s="8"/>
      <c r="G11922" s="8"/>
      <c r="H11922" s="8"/>
      <c r="I11922" s="8"/>
    </row>
    <row r="11923" spans="1:9" ht="14.25" customHeight="1">
      <c r="A11923" s="7"/>
      <c r="B11923" s="8"/>
      <c r="C11923" s="8"/>
      <c r="D11923" s="8"/>
      <c r="E11923" s="8"/>
      <c r="F11923" s="8"/>
      <c r="G11923" s="8"/>
      <c r="H11923" s="8"/>
      <c r="I11923" s="8"/>
    </row>
    <row r="11924" spans="1:9" ht="14.25" customHeight="1">
      <c r="A11924" s="7"/>
      <c r="B11924" s="8"/>
      <c r="C11924" s="8"/>
      <c r="D11924" s="8"/>
      <c r="E11924" s="8"/>
      <c r="F11924" s="8"/>
      <c r="G11924" s="8"/>
      <c r="H11924" s="8"/>
      <c r="I11924" s="8"/>
    </row>
    <row r="11925" spans="1:9" ht="14.25" customHeight="1">
      <c r="A11925" s="7"/>
      <c r="B11925" s="8"/>
      <c r="C11925" s="8"/>
      <c r="D11925" s="8"/>
      <c r="E11925" s="8"/>
      <c r="F11925" s="8"/>
      <c r="G11925" s="8"/>
      <c r="H11925" s="8"/>
      <c r="I11925" s="8"/>
    </row>
    <row r="11926" spans="1:9" ht="14.25" customHeight="1">
      <c r="A11926" s="7"/>
      <c r="B11926" s="8"/>
      <c r="C11926" s="8"/>
      <c r="D11926" s="8"/>
      <c r="E11926" s="8"/>
      <c r="F11926" s="8"/>
      <c r="G11926" s="8"/>
      <c r="H11926" s="8"/>
      <c r="I11926" s="8"/>
    </row>
    <row r="11927" spans="1:9" ht="14.25" customHeight="1">
      <c r="A11927" s="7"/>
      <c r="B11927" s="8"/>
      <c r="C11927" s="8"/>
      <c r="D11927" s="8"/>
      <c r="E11927" s="8"/>
      <c r="F11927" s="8"/>
      <c r="G11927" s="8"/>
      <c r="H11927" s="8"/>
      <c r="I11927" s="8"/>
    </row>
    <row r="11928" spans="1:9" ht="14.25" customHeight="1">
      <c r="A11928" s="7"/>
      <c r="B11928" s="8"/>
      <c r="C11928" s="8"/>
      <c r="D11928" s="8"/>
      <c r="E11928" s="8"/>
      <c r="F11928" s="8"/>
      <c r="G11928" s="8"/>
      <c r="H11928" s="8"/>
      <c r="I11928" s="8"/>
    </row>
    <row r="11929" spans="1:9" ht="14.25" customHeight="1">
      <c r="A11929" s="7"/>
      <c r="B11929" s="8"/>
      <c r="C11929" s="8"/>
      <c r="D11929" s="8"/>
      <c r="E11929" s="8"/>
      <c r="F11929" s="8"/>
      <c r="G11929" s="8"/>
      <c r="H11929" s="8"/>
      <c r="I11929" s="8"/>
    </row>
    <row r="11930" spans="1:9" ht="14.25" customHeight="1">
      <c r="A11930" s="7"/>
      <c r="B11930" s="8"/>
      <c r="C11930" s="8"/>
      <c r="D11930" s="8"/>
      <c r="E11930" s="8"/>
      <c r="F11930" s="8"/>
      <c r="G11930" s="8"/>
      <c r="H11930" s="8"/>
      <c r="I11930" s="8"/>
    </row>
    <row r="11931" spans="1:9" ht="14.25" customHeight="1">
      <c r="A11931" s="7"/>
      <c r="B11931" s="8"/>
      <c r="C11931" s="8"/>
      <c r="D11931" s="8"/>
      <c r="E11931" s="8"/>
      <c r="F11931" s="8"/>
      <c r="G11931" s="8"/>
      <c r="H11931" s="8"/>
      <c r="I11931" s="8"/>
    </row>
    <row r="11932" spans="1:9" ht="14.25" customHeight="1">
      <c r="A11932" s="7"/>
      <c r="B11932" s="8"/>
      <c r="C11932" s="8"/>
      <c r="D11932" s="8"/>
      <c r="E11932" s="8"/>
      <c r="F11932" s="8"/>
      <c r="G11932" s="8"/>
      <c r="H11932" s="8"/>
      <c r="I11932" s="8"/>
    </row>
    <row r="11933" spans="1:9" ht="14.25" customHeight="1">
      <c r="A11933" s="7"/>
      <c r="B11933" s="8"/>
      <c r="C11933" s="8"/>
      <c r="D11933" s="8"/>
      <c r="E11933" s="8"/>
      <c r="F11933" s="8"/>
      <c r="G11933" s="8"/>
      <c r="H11933" s="8"/>
      <c r="I11933" s="8"/>
    </row>
    <row r="11934" spans="1:9" ht="14.25" customHeight="1">
      <c r="A11934" s="7"/>
      <c r="B11934" s="8"/>
      <c r="C11934" s="8"/>
      <c r="D11934" s="8"/>
      <c r="E11934" s="8"/>
      <c r="F11934" s="8"/>
      <c r="G11934" s="8"/>
      <c r="H11934" s="8"/>
      <c r="I11934" s="8"/>
    </row>
    <row r="11935" spans="1:9" ht="14.25" customHeight="1">
      <c r="A11935" s="7"/>
      <c r="B11935" s="8"/>
      <c r="C11935" s="8"/>
      <c r="D11935" s="8"/>
      <c r="E11935" s="8"/>
      <c r="F11935" s="8"/>
      <c r="G11935" s="8"/>
      <c r="H11935" s="8"/>
      <c r="I11935" s="8"/>
    </row>
    <row r="11936" spans="1:9" ht="14.25" customHeight="1">
      <c r="A11936" s="7"/>
      <c r="B11936" s="8"/>
      <c r="C11936" s="8"/>
      <c r="D11936" s="8"/>
      <c r="E11936" s="8"/>
      <c r="F11936" s="8"/>
      <c r="G11936" s="8"/>
      <c r="H11936" s="8"/>
      <c r="I11936" s="8"/>
    </row>
    <row r="11937" spans="1:9" ht="14.25" customHeight="1">
      <c r="A11937" s="7"/>
      <c r="B11937" s="8"/>
      <c r="C11937" s="8"/>
      <c r="D11937" s="8"/>
      <c r="E11937" s="8"/>
      <c r="F11937" s="8"/>
      <c r="G11937" s="8"/>
      <c r="H11937" s="8"/>
      <c r="I11937" s="8"/>
    </row>
    <row r="11938" spans="1:9" ht="14.25" customHeight="1">
      <c r="A11938" s="7"/>
      <c r="B11938" s="8"/>
      <c r="C11938" s="8"/>
      <c r="D11938" s="8"/>
      <c r="E11938" s="8"/>
      <c r="F11938" s="8"/>
      <c r="G11938" s="8"/>
      <c r="H11938" s="8"/>
      <c r="I11938" s="8"/>
    </row>
    <row r="11939" spans="1:9" ht="14.25" customHeight="1">
      <c r="A11939" s="7"/>
      <c r="B11939" s="8"/>
      <c r="C11939" s="8"/>
      <c r="D11939" s="8"/>
      <c r="E11939" s="8"/>
      <c r="F11939" s="8"/>
      <c r="G11939" s="8"/>
      <c r="H11939" s="8"/>
      <c r="I11939" s="8"/>
    </row>
    <row r="11940" spans="1:9" ht="14.25" customHeight="1">
      <c r="A11940" s="7"/>
      <c r="B11940" s="8"/>
      <c r="C11940" s="8"/>
      <c r="D11940" s="8"/>
      <c r="E11940" s="8"/>
      <c r="F11940" s="8"/>
      <c r="G11940" s="8"/>
      <c r="H11940" s="8"/>
      <c r="I11940" s="8"/>
    </row>
    <row r="11941" spans="1:9" ht="14.25" customHeight="1">
      <c r="A11941" s="7"/>
      <c r="B11941" s="8"/>
      <c r="C11941" s="8"/>
      <c r="D11941" s="8"/>
      <c r="E11941" s="8"/>
      <c r="F11941" s="8"/>
      <c r="G11941" s="8"/>
      <c r="H11941" s="8"/>
      <c r="I11941" s="8"/>
    </row>
    <row r="11942" spans="1:9" ht="14.25" customHeight="1">
      <c r="A11942" s="7"/>
      <c r="B11942" s="8"/>
      <c r="C11942" s="8"/>
      <c r="D11942" s="8"/>
      <c r="E11942" s="8"/>
      <c r="F11942" s="8"/>
      <c r="G11942" s="8"/>
      <c r="H11942" s="8"/>
      <c r="I11942" s="8"/>
    </row>
    <row r="11943" spans="1:9" ht="14.25" customHeight="1">
      <c r="A11943" s="7"/>
      <c r="B11943" s="8"/>
      <c r="C11943" s="8"/>
      <c r="D11943" s="8"/>
      <c r="E11943" s="8"/>
      <c r="F11943" s="8"/>
      <c r="G11943" s="8"/>
      <c r="H11943" s="8"/>
      <c r="I11943" s="8"/>
    </row>
    <row r="11944" spans="1:9" ht="14.25" customHeight="1">
      <c r="A11944" s="7"/>
      <c r="B11944" s="8"/>
      <c r="C11944" s="8"/>
      <c r="D11944" s="8"/>
      <c r="E11944" s="8"/>
      <c r="F11944" s="8"/>
      <c r="G11944" s="8"/>
      <c r="H11944" s="8"/>
      <c r="I11944" s="8"/>
    </row>
    <row r="11945" spans="1:9" ht="14.25" customHeight="1">
      <c r="A11945" s="7"/>
      <c r="B11945" s="8"/>
      <c r="C11945" s="8"/>
      <c r="D11945" s="8"/>
      <c r="E11945" s="8"/>
      <c r="F11945" s="8"/>
      <c r="G11945" s="8"/>
      <c r="H11945" s="8"/>
      <c r="I11945" s="8"/>
    </row>
    <row r="11946" spans="1:9" ht="14.25" customHeight="1">
      <c r="A11946" s="7"/>
      <c r="B11946" s="8"/>
      <c r="C11946" s="8"/>
      <c r="D11946" s="8"/>
      <c r="E11946" s="8"/>
      <c r="F11946" s="8"/>
      <c r="G11946" s="8"/>
      <c r="H11946" s="8"/>
      <c r="I11946" s="8"/>
    </row>
    <row r="11947" spans="1:9" ht="14.25" customHeight="1">
      <c r="A11947" s="7"/>
      <c r="B11947" s="8"/>
      <c r="C11947" s="8"/>
      <c r="D11947" s="8"/>
      <c r="E11947" s="8"/>
      <c r="F11947" s="8"/>
      <c r="G11947" s="8"/>
      <c r="H11947" s="8"/>
      <c r="I11947" s="8"/>
    </row>
    <row r="11948" spans="1:9" ht="14.25" customHeight="1">
      <c r="A11948" s="7"/>
      <c r="B11948" s="8"/>
      <c r="C11948" s="8"/>
      <c r="D11948" s="8"/>
      <c r="E11948" s="8"/>
      <c r="F11948" s="8"/>
      <c r="G11948" s="8"/>
      <c r="H11948" s="8"/>
      <c r="I11948" s="8"/>
    </row>
    <row r="11949" spans="1:9" ht="14.25" customHeight="1">
      <c r="A11949" s="7"/>
      <c r="B11949" s="8"/>
      <c r="C11949" s="8"/>
      <c r="D11949" s="8"/>
      <c r="E11949" s="8"/>
      <c r="F11949" s="8"/>
      <c r="G11949" s="8"/>
      <c r="H11949" s="8"/>
      <c r="I11949" s="8"/>
    </row>
    <row r="11950" spans="1:9" ht="14.25" customHeight="1">
      <c r="A11950" s="7"/>
      <c r="B11950" s="8"/>
      <c r="C11950" s="8"/>
      <c r="D11950" s="8"/>
      <c r="E11950" s="8"/>
      <c r="F11950" s="8"/>
      <c r="G11950" s="8"/>
      <c r="H11950" s="8"/>
      <c r="I11950" s="8"/>
    </row>
    <row r="11951" spans="1:9" ht="14.25" customHeight="1">
      <c r="A11951" s="7"/>
      <c r="B11951" s="8"/>
      <c r="C11951" s="8"/>
      <c r="D11951" s="8"/>
      <c r="E11951" s="8"/>
      <c r="F11951" s="8"/>
      <c r="G11951" s="8"/>
      <c r="H11951" s="8"/>
      <c r="I11951" s="8"/>
    </row>
    <row r="11952" spans="1:9" ht="14.25" customHeight="1">
      <c r="A11952" s="7"/>
      <c r="B11952" s="8"/>
      <c r="C11952" s="8"/>
      <c r="D11952" s="8"/>
      <c r="E11952" s="8"/>
      <c r="F11952" s="8"/>
      <c r="G11952" s="8"/>
      <c r="H11952" s="8"/>
      <c r="I11952" s="8"/>
    </row>
    <row r="11953" spans="1:9" ht="14.25" customHeight="1">
      <c r="A11953" s="7"/>
      <c r="B11953" s="8"/>
      <c r="C11953" s="8"/>
      <c r="D11953" s="8"/>
      <c r="E11953" s="8"/>
      <c r="F11953" s="8"/>
      <c r="G11953" s="8"/>
      <c r="H11953" s="8"/>
      <c r="I11953" s="8"/>
    </row>
    <row r="11954" spans="1:9" ht="14.25" customHeight="1">
      <c r="A11954" s="7"/>
      <c r="B11954" s="8"/>
      <c r="C11954" s="8"/>
      <c r="D11954" s="8"/>
      <c r="E11954" s="8"/>
      <c r="F11954" s="8"/>
      <c r="G11954" s="8"/>
      <c r="H11954" s="8"/>
      <c r="I11954" s="8"/>
    </row>
    <row r="11955" spans="1:9" ht="14.25" customHeight="1">
      <c r="A11955" s="7"/>
      <c r="B11955" s="8"/>
      <c r="C11955" s="8"/>
      <c r="D11955" s="8"/>
      <c r="E11955" s="8"/>
      <c r="F11955" s="8"/>
      <c r="G11955" s="8"/>
      <c r="H11955" s="8"/>
      <c r="I11955" s="8"/>
    </row>
    <row r="11956" spans="1:9" ht="14.25" customHeight="1">
      <c r="A11956" s="7"/>
      <c r="B11956" s="8"/>
      <c r="C11956" s="8"/>
      <c r="D11956" s="8"/>
      <c r="E11956" s="8"/>
      <c r="F11956" s="8"/>
      <c r="G11956" s="8"/>
      <c r="H11956" s="8"/>
      <c r="I11956" s="8"/>
    </row>
    <row r="11957" spans="1:9" ht="14.25" customHeight="1">
      <c r="A11957" s="7"/>
      <c r="B11957" s="8"/>
      <c r="C11957" s="8"/>
      <c r="D11957" s="8"/>
      <c r="E11957" s="8"/>
      <c r="F11957" s="8"/>
      <c r="G11957" s="8"/>
      <c r="H11957" s="8"/>
      <c r="I11957" s="8"/>
    </row>
    <row r="11958" spans="1:9" ht="14.25" customHeight="1">
      <c r="A11958" s="7"/>
      <c r="B11958" s="8"/>
      <c r="C11958" s="8"/>
      <c r="D11958" s="8"/>
      <c r="E11958" s="8"/>
      <c r="F11958" s="8"/>
      <c r="G11958" s="8"/>
      <c r="H11958" s="8"/>
      <c r="I11958" s="8"/>
    </row>
    <row r="11959" spans="1:9" ht="14.25" customHeight="1">
      <c r="A11959" s="7"/>
      <c r="B11959" s="8"/>
      <c r="C11959" s="8"/>
      <c r="D11959" s="8"/>
      <c r="E11959" s="8"/>
      <c r="F11959" s="8"/>
      <c r="G11959" s="8"/>
      <c r="H11959" s="8"/>
      <c r="I11959" s="8"/>
    </row>
    <row r="11960" spans="1:9" ht="14.25" customHeight="1">
      <c r="A11960" s="7"/>
      <c r="B11960" s="8"/>
      <c r="C11960" s="8"/>
      <c r="D11960" s="8"/>
      <c r="E11960" s="8"/>
      <c r="F11960" s="8"/>
      <c r="G11960" s="8"/>
      <c r="H11960" s="8"/>
      <c r="I11960" s="8"/>
    </row>
    <row r="11961" spans="1:9" ht="14.25" customHeight="1">
      <c r="A11961" s="7"/>
      <c r="B11961" s="8"/>
      <c r="C11961" s="8"/>
      <c r="D11961" s="8"/>
      <c r="E11961" s="8"/>
      <c r="F11961" s="8"/>
      <c r="G11961" s="8"/>
      <c r="H11961" s="8"/>
      <c r="I11961" s="8"/>
    </row>
    <row r="11962" spans="1:9" ht="14.25" customHeight="1">
      <c r="A11962" s="7"/>
      <c r="B11962" s="8"/>
      <c r="C11962" s="8"/>
      <c r="D11962" s="8"/>
      <c r="E11962" s="8"/>
      <c r="F11962" s="8"/>
      <c r="G11962" s="8"/>
      <c r="H11962" s="8"/>
      <c r="I11962" s="8"/>
    </row>
    <row r="11963" spans="1:9" ht="14.25" customHeight="1">
      <c r="A11963" s="7"/>
      <c r="B11963" s="8"/>
      <c r="C11963" s="8"/>
      <c r="D11963" s="8"/>
      <c r="E11963" s="8"/>
      <c r="F11963" s="8"/>
      <c r="G11963" s="8"/>
      <c r="H11963" s="8"/>
      <c r="I11963" s="8"/>
    </row>
    <row r="11964" spans="1:9" ht="14.25" customHeight="1">
      <c r="A11964" s="7"/>
      <c r="B11964" s="8"/>
      <c r="C11964" s="8"/>
      <c r="D11964" s="8"/>
      <c r="E11964" s="8"/>
      <c r="F11964" s="8"/>
      <c r="G11964" s="8"/>
      <c r="H11964" s="8"/>
      <c r="I11964" s="8"/>
    </row>
    <row r="11965" spans="1:9" ht="14.25" customHeight="1">
      <c r="A11965" s="7"/>
      <c r="B11965" s="8"/>
      <c r="C11965" s="8"/>
      <c r="D11965" s="8"/>
      <c r="E11965" s="8"/>
      <c r="F11965" s="8"/>
      <c r="G11965" s="8"/>
      <c r="H11965" s="8"/>
      <c r="I11965" s="8"/>
    </row>
    <row r="11966" spans="1:9" ht="14.25" customHeight="1">
      <c r="A11966" s="7"/>
      <c r="B11966" s="8"/>
      <c r="C11966" s="8"/>
      <c r="D11966" s="8"/>
      <c r="E11966" s="8"/>
      <c r="F11966" s="8"/>
      <c r="G11966" s="8"/>
      <c r="H11966" s="8"/>
      <c r="I11966" s="8"/>
    </row>
    <row r="11967" spans="1:9" ht="14.25" customHeight="1">
      <c r="A11967" s="7"/>
      <c r="B11967" s="8"/>
      <c r="C11967" s="8"/>
      <c r="D11967" s="8"/>
      <c r="E11967" s="8"/>
      <c r="F11967" s="8"/>
      <c r="G11967" s="8"/>
      <c r="H11967" s="8"/>
      <c r="I11967" s="8"/>
    </row>
    <row r="11968" spans="1:9" ht="14.25" customHeight="1">
      <c r="A11968" s="7"/>
      <c r="B11968" s="8"/>
      <c r="C11968" s="8"/>
      <c r="D11968" s="8"/>
      <c r="E11968" s="8"/>
      <c r="F11968" s="8"/>
      <c r="G11968" s="8"/>
      <c r="H11968" s="8"/>
      <c r="I11968" s="8"/>
    </row>
    <row r="11969" spans="1:9" ht="14.25" customHeight="1">
      <c r="A11969" s="7"/>
      <c r="B11969" s="8"/>
      <c r="C11969" s="8"/>
      <c r="D11969" s="8"/>
      <c r="E11969" s="8"/>
      <c r="F11969" s="8"/>
      <c r="G11969" s="8"/>
      <c r="H11969" s="8"/>
      <c r="I11969" s="8"/>
    </row>
    <row r="11970" spans="1:9" ht="14.25" customHeight="1">
      <c r="A11970" s="7"/>
      <c r="B11970" s="8"/>
      <c r="C11970" s="8"/>
      <c r="D11970" s="8"/>
      <c r="E11970" s="8"/>
      <c r="F11970" s="8"/>
      <c r="G11970" s="8"/>
      <c r="H11970" s="8"/>
      <c r="I11970" s="8"/>
    </row>
    <row r="11971" spans="1:9" ht="14.25" customHeight="1">
      <c r="A11971" s="7"/>
      <c r="B11971" s="8"/>
      <c r="C11971" s="8"/>
      <c r="D11971" s="8"/>
      <c r="E11971" s="8"/>
      <c r="F11971" s="8"/>
      <c r="G11971" s="8"/>
      <c r="H11971" s="8"/>
      <c r="I11971" s="8"/>
    </row>
    <row r="11972" spans="1:9" ht="14.25" customHeight="1">
      <c r="A11972" s="7"/>
      <c r="B11972" s="8"/>
      <c r="C11972" s="8"/>
      <c r="D11972" s="8"/>
      <c r="E11972" s="8"/>
      <c r="F11972" s="8"/>
      <c r="G11972" s="8"/>
      <c r="H11972" s="8"/>
      <c r="I11972" s="8"/>
    </row>
    <row r="11973" spans="1:9" ht="14.25" customHeight="1">
      <c r="A11973" s="7"/>
      <c r="B11973" s="8"/>
      <c r="C11973" s="8"/>
      <c r="D11973" s="8"/>
      <c r="E11973" s="8"/>
      <c r="F11973" s="8"/>
      <c r="G11973" s="8"/>
      <c r="H11973" s="8"/>
      <c r="I11973" s="8"/>
    </row>
    <row r="11974" spans="1:9" ht="14.25" customHeight="1">
      <c r="A11974" s="7"/>
      <c r="B11974" s="8"/>
      <c r="C11974" s="8"/>
      <c r="D11974" s="8"/>
      <c r="E11974" s="8"/>
      <c r="F11974" s="8"/>
      <c r="G11974" s="8"/>
      <c r="H11974" s="8"/>
      <c r="I11974" s="8"/>
    </row>
    <row r="11975" spans="1:9" ht="14.25" customHeight="1">
      <c r="A11975" s="7"/>
      <c r="B11975" s="8"/>
      <c r="C11975" s="8"/>
      <c r="D11975" s="8"/>
      <c r="E11975" s="8"/>
      <c r="F11975" s="8"/>
      <c r="G11975" s="8"/>
      <c r="H11975" s="8"/>
      <c r="I11975" s="8"/>
    </row>
    <row r="11976" spans="1:9" ht="14.25" customHeight="1">
      <c r="A11976" s="7"/>
      <c r="B11976" s="8"/>
      <c r="C11976" s="8"/>
      <c r="D11976" s="8"/>
      <c r="E11976" s="8"/>
      <c r="F11976" s="8"/>
      <c r="G11976" s="8"/>
      <c r="H11976" s="8"/>
      <c r="I11976" s="8"/>
    </row>
    <row r="11977" spans="1:9" ht="14.25" customHeight="1">
      <c r="A11977" s="7"/>
      <c r="B11977" s="8"/>
      <c r="C11977" s="8"/>
      <c r="D11977" s="8"/>
      <c r="E11977" s="8"/>
      <c r="F11977" s="8"/>
      <c r="G11977" s="8"/>
      <c r="H11977" s="8"/>
      <c r="I11977" s="8"/>
    </row>
    <row r="11978" spans="1:9" ht="14.25" customHeight="1">
      <c r="A11978" s="7"/>
      <c r="B11978" s="8"/>
      <c r="C11978" s="8"/>
      <c r="D11978" s="8"/>
      <c r="E11978" s="8"/>
      <c r="F11978" s="8"/>
      <c r="G11978" s="8"/>
      <c r="H11978" s="8"/>
      <c r="I11978" s="8"/>
    </row>
    <row r="11979" spans="1:9" ht="14.25" customHeight="1">
      <c r="A11979" s="7"/>
      <c r="B11979" s="8"/>
      <c r="C11979" s="8"/>
      <c r="D11979" s="8"/>
      <c r="E11979" s="8"/>
      <c r="F11979" s="8"/>
      <c r="G11979" s="8"/>
      <c r="H11979" s="8"/>
      <c r="I11979" s="8"/>
    </row>
    <row r="11980" spans="1:9" ht="14.25" customHeight="1">
      <c r="A11980" s="7"/>
      <c r="B11980" s="8"/>
      <c r="C11980" s="8"/>
      <c r="D11980" s="8"/>
      <c r="E11980" s="8"/>
      <c r="F11980" s="8"/>
      <c r="G11980" s="8"/>
      <c r="H11980" s="8"/>
      <c r="I11980" s="8"/>
    </row>
    <row r="11981" spans="1:9" ht="14.25" customHeight="1">
      <c r="A11981" s="7"/>
      <c r="B11981" s="8"/>
      <c r="C11981" s="8"/>
      <c r="D11981" s="8"/>
      <c r="E11981" s="8"/>
      <c r="F11981" s="8"/>
      <c r="G11981" s="8"/>
      <c r="H11981" s="8"/>
      <c r="I11981" s="8"/>
    </row>
    <row r="11982" spans="1:9" ht="14.25" customHeight="1">
      <c r="A11982" s="7"/>
      <c r="B11982" s="8"/>
      <c r="C11982" s="8"/>
      <c r="D11982" s="8"/>
      <c r="E11982" s="8"/>
      <c r="F11982" s="8"/>
      <c r="G11982" s="8"/>
      <c r="H11982" s="8"/>
      <c r="I11982" s="8"/>
    </row>
    <row r="11983" spans="1:9" ht="14.25" customHeight="1">
      <c r="A11983" s="7"/>
      <c r="B11983" s="8"/>
      <c r="C11983" s="8"/>
      <c r="D11983" s="8"/>
      <c r="E11983" s="8"/>
      <c r="F11983" s="8"/>
      <c r="G11983" s="8"/>
      <c r="H11983" s="8"/>
      <c r="I11983" s="8"/>
    </row>
    <row r="11984" spans="1:9" ht="14.25" customHeight="1">
      <c r="A11984" s="7"/>
      <c r="B11984" s="8"/>
      <c r="C11984" s="8"/>
      <c r="D11984" s="8"/>
      <c r="E11984" s="8"/>
      <c r="F11984" s="8"/>
      <c r="G11984" s="8"/>
      <c r="H11984" s="8"/>
      <c r="I11984" s="8"/>
    </row>
    <row r="11985" spans="1:9" ht="14.25" customHeight="1">
      <c r="A11985" s="7"/>
      <c r="B11985" s="8"/>
      <c r="C11985" s="8"/>
      <c r="D11985" s="8"/>
      <c r="E11985" s="8"/>
      <c r="F11985" s="8"/>
      <c r="G11985" s="8"/>
      <c r="H11985" s="8"/>
      <c r="I11985" s="8"/>
    </row>
    <row r="11986" spans="1:9" ht="14.25" customHeight="1">
      <c r="A11986" s="7"/>
      <c r="B11986" s="8"/>
      <c r="C11986" s="8"/>
      <c r="D11986" s="8"/>
      <c r="E11986" s="8"/>
      <c r="F11986" s="8"/>
      <c r="G11986" s="8"/>
      <c r="H11986" s="8"/>
      <c r="I11986" s="8"/>
    </row>
    <row r="11987" spans="1:9" ht="14.25" customHeight="1">
      <c r="A11987" s="7"/>
      <c r="B11987" s="8"/>
      <c r="C11987" s="8"/>
      <c r="D11987" s="8"/>
      <c r="E11987" s="8"/>
      <c r="F11987" s="8"/>
      <c r="G11987" s="8"/>
      <c r="H11987" s="8"/>
      <c r="I11987" s="8"/>
    </row>
    <row r="11988" spans="1:9" ht="14.25" customHeight="1">
      <c r="A11988" s="7"/>
      <c r="B11988" s="8"/>
      <c r="C11988" s="8"/>
      <c r="D11988" s="8"/>
      <c r="E11988" s="8"/>
      <c r="F11988" s="8"/>
      <c r="G11988" s="8"/>
      <c r="H11988" s="8"/>
      <c r="I11988" s="8"/>
    </row>
    <row r="11989" spans="1:9" ht="14.25" customHeight="1">
      <c r="A11989" s="7"/>
      <c r="B11989" s="8"/>
      <c r="C11989" s="8"/>
      <c r="D11989" s="8"/>
      <c r="E11989" s="8"/>
      <c r="F11989" s="8"/>
      <c r="G11989" s="8"/>
      <c r="H11989" s="8"/>
      <c r="I11989" s="8"/>
    </row>
    <row r="11990" spans="1:9" ht="14.25" customHeight="1">
      <c r="A11990" s="7"/>
      <c r="B11990" s="8"/>
      <c r="C11990" s="8"/>
      <c r="D11990" s="8"/>
      <c r="E11990" s="8"/>
      <c r="F11990" s="8"/>
      <c r="G11990" s="8"/>
      <c r="H11990" s="8"/>
      <c r="I11990" s="8"/>
    </row>
    <row r="11991" spans="1:9" ht="14.25" customHeight="1">
      <c r="A11991" s="7"/>
      <c r="B11991" s="8"/>
      <c r="C11991" s="8"/>
      <c r="D11991" s="8"/>
      <c r="E11991" s="8"/>
      <c r="F11991" s="8"/>
      <c r="G11991" s="8"/>
      <c r="H11991" s="8"/>
      <c r="I11991" s="8"/>
    </row>
    <row r="11992" spans="1:9" ht="14.25" customHeight="1">
      <c r="A11992" s="7"/>
      <c r="B11992" s="8"/>
      <c r="C11992" s="8"/>
      <c r="D11992" s="8"/>
      <c r="E11992" s="8"/>
      <c r="F11992" s="8"/>
      <c r="G11992" s="8"/>
      <c r="H11992" s="8"/>
      <c r="I11992" s="8"/>
    </row>
    <row r="11993" spans="1:9" ht="14.25" customHeight="1">
      <c r="A11993" s="7"/>
      <c r="B11993" s="8"/>
      <c r="C11993" s="8"/>
      <c r="D11993" s="8"/>
      <c r="E11993" s="8"/>
      <c r="F11993" s="8"/>
      <c r="G11993" s="8"/>
      <c r="H11993" s="8"/>
      <c r="I11993" s="8"/>
    </row>
    <row r="11994" spans="1:9" ht="14.25" customHeight="1">
      <c r="A11994" s="7"/>
      <c r="B11994" s="8"/>
      <c r="C11994" s="8"/>
      <c r="D11994" s="8"/>
      <c r="E11994" s="8"/>
      <c r="F11994" s="8"/>
      <c r="G11994" s="8"/>
      <c r="H11994" s="8"/>
      <c r="I11994" s="8"/>
    </row>
    <row r="11995" spans="1:9" ht="14.25" customHeight="1">
      <c r="A11995" s="7"/>
      <c r="B11995" s="8"/>
      <c r="C11995" s="8"/>
      <c r="D11995" s="8"/>
      <c r="E11995" s="8"/>
      <c r="F11995" s="8"/>
      <c r="G11995" s="8"/>
      <c r="H11995" s="8"/>
      <c r="I11995" s="8"/>
    </row>
    <row r="11996" spans="1:9" ht="14.25" customHeight="1">
      <c r="A11996" s="7"/>
      <c r="B11996" s="8"/>
      <c r="C11996" s="8"/>
      <c r="D11996" s="8"/>
      <c r="E11996" s="8"/>
      <c r="F11996" s="8"/>
      <c r="G11996" s="8"/>
      <c r="H11996" s="8"/>
      <c r="I11996" s="8"/>
    </row>
    <row r="11997" spans="1:9" ht="14.25" customHeight="1">
      <c r="A11997" s="7"/>
      <c r="B11997" s="8"/>
      <c r="C11997" s="8"/>
      <c r="D11997" s="8"/>
      <c r="E11997" s="8"/>
      <c r="F11997" s="8"/>
      <c r="G11997" s="8"/>
      <c r="H11997" s="8"/>
      <c r="I11997" s="8"/>
    </row>
    <row r="11998" spans="1:9" ht="14.25" customHeight="1">
      <c r="A11998" s="7"/>
      <c r="B11998" s="8"/>
      <c r="C11998" s="8"/>
      <c r="D11998" s="8"/>
      <c r="E11998" s="8"/>
      <c r="F11998" s="8"/>
      <c r="G11998" s="8"/>
      <c r="H11998" s="8"/>
      <c r="I11998" s="8"/>
    </row>
    <row r="11999" spans="1:9" ht="14.25" customHeight="1">
      <c r="A11999" s="7"/>
      <c r="B11999" s="8"/>
      <c r="C11999" s="8"/>
      <c r="D11999" s="8"/>
      <c r="E11999" s="8"/>
      <c r="F11999" s="8"/>
      <c r="G11999" s="8"/>
      <c r="H11999" s="8"/>
      <c r="I11999" s="8"/>
    </row>
    <row r="12000" spans="1:9" ht="14.25" customHeight="1">
      <c r="A12000" s="7"/>
      <c r="B12000" s="8"/>
      <c r="C12000" s="8"/>
      <c r="D12000" s="8"/>
      <c r="E12000" s="8"/>
      <c r="F12000" s="8"/>
      <c r="G12000" s="8"/>
      <c r="H12000" s="8"/>
      <c r="I12000" s="8"/>
    </row>
    <row r="12001" spans="1:9" ht="14.25" customHeight="1">
      <c r="A12001" s="7"/>
      <c r="B12001" s="8"/>
      <c r="C12001" s="8"/>
      <c r="D12001" s="8"/>
      <c r="E12001" s="8"/>
      <c r="F12001" s="8"/>
      <c r="G12001" s="8"/>
      <c r="H12001" s="8"/>
      <c r="I12001" s="8"/>
    </row>
    <row r="12002" spans="1:9" ht="14.25" customHeight="1">
      <c r="A12002" s="7"/>
      <c r="B12002" s="8"/>
      <c r="C12002" s="8"/>
      <c r="D12002" s="8"/>
      <c r="E12002" s="8"/>
      <c r="F12002" s="8"/>
      <c r="G12002" s="8"/>
      <c r="H12002" s="8"/>
      <c r="I12002" s="8"/>
    </row>
    <row r="12003" spans="1:9" ht="14.25" customHeight="1">
      <c r="A12003" s="7"/>
      <c r="B12003" s="8"/>
      <c r="C12003" s="8"/>
      <c r="D12003" s="8"/>
      <c r="E12003" s="8"/>
      <c r="F12003" s="8"/>
      <c r="G12003" s="8"/>
      <c r="H12003" s="8"/>
      <c r="I12003" s="8"/>
    </row>
    <row r="12004" spans="1:9" ht="14.25" customHeight="1">
      <c r="A12004" s="7"/>
      <c r="B12004" s="8"/>
      <c r="C12004" s="8"/>
      <c r="D12004" s="8"/>
      <c r="E12004" s="8"/>
      <c r="F12004" s="8"/>
      <c r="G12004" s="8"/>
      <c r="H12004" s="8"/>
      <c r="I12004" s="8"/>
    </row>
    <row r="12005" spans="1:9" ht="14.25" customHeight="1">
      <c r="A12005" s="7"/>
      <c r="B12005" s="8"/>
      <c r="C12005" s="8"/>
      <c r="D12005" s="8"/>
      <c r="E12005" s="8"/>
      <c r="F12005" s="8"/>
      <c r="G12005" s="8"/>
      <c r="H12005" s="8"/>
      <c r="I12005" s="8"/>
    </row>
    <row r="12006" spans="1:9" ht="14.25" customHeight="1">
      <c r="A12006" s="7"/>
      <c r="B12006" s="8"/>
      <c r="C12006" s="8"/>
      <c r="D12006" s="8"/>
      <c r="E12006" s="8"/>
      <c r="F12006" s="8"/>
      <c r="G12006" s="8"/>
      <c r="H12006" s="8"/>
      <c r="I12006" s="8"/>
    </row>
    <row r="12007" spans="1:9" ht="14.25" customHeight="1">
      <c r="A12007" s="7"/>
      <c r="B12007" s="8"/>
      <c r="C12007" s="8"/>
      <c r="D12007" s="8"/>
      <c r="E12007" s="8"/>
      <c r="F12007" s="8"/>
      <c r="G12007" s="8"/>
      <c r="H12007" s="8"/>
      <c r="I12007" s="8"/>
    </row>
    <row r="12008" spans="1:9" ht="14.25" customHeight="1">
      <c r="A12008" s="7"/>
      <c r="B12008" s="8"/>
      <c r="C12008" s="8"/>
      <c r="D12008" s="8"/>
      <c r="E12008" s="8"/>
      <c r="F12008" s="8"/>
      <c r="G12008" s="8"/>
      <c r="H12008" s="8"/>
      <c r="I12008" s="8"/>
    </row>
    <row r="12009" spans="1:9" ht="14.25" customHeight="1">
      <c r="A12009" s="7"/>
      <c r="B12009" s="8"/>
      <c r="C12009" s="8"/>
      <c r="D12009" s="8"/>
      <c r="E12009" s="8"/>
      <c r="F12009" s="8"/>
      <c r="G12009" s="8"/>
      <c r="H12009" s="8"/>
      <c r="I12009" s="8"/>
    </row>
    <row r="12010" spans="1:9" ht="14.25" customHeight="1">
      <c r="A12010" s="7"/>
      <c r="B12010" s="8"/>
      <c r="C12010" s="8"/>
      <c r="D12010" s="8"/>
      <c r="E12010" s="8"/>
      <c r="F12010" s="8"/>
      <c r="G12010" s="8"/>
      <c r="H12010" s="8"/>
      <c r="I12010" s="8"/>
    </row>
    <row r="12011" spans="1:9" ht="14.25" customHeight="1">
      <c r="A12011" s="7"/>
      <c r="B12011" s="8"/>
      <c r="C12011" s="8"/>
      <c r="D12011" s="8"/>
      <c r="E12011" s="8"/>
      <c r="F12011" s="8"/>
      <c r="G12011" s="8"/>
      <c r="H12011" s="8"/>
      <c r="I12011" s="8"/>
    </row>
    <row r="12012" spans="1:9" ht="14.25" customHeight="1">
      <c r="A12012" s="7"/>
      <c r="B12012" s="8"/>
      <c r="C12012" s="8"/>
      <c r="D12012" s="8"/>
      <c r="E12012" s="8"/>
      <c r="F12012" s="8"/>
      <c r="G12012" s="8"/>
      <c r="H12012" s="8"/>
      <c r="I12012" s="8"/>
    </row>
    <row r="12013" spans="1:9" ht="14.25" customHeight="1">
      <c r="A12013" s="7"/>
      <c r="B12013" s="8"/>
      <c r="C12013" s="8"/>
      <c r="D12013" s="8"/>
      <c r="E12013" s="8"/>
      <c r="F12013" s="8"/>
      <c r="G12013" s="8"/>
      <c r="H12013" s="8"/>
      <c r="I12013" s="8"/>
    </row>
    <row r="12014" spans="1:9" ht="14.25" customHeight="1">
      <c r="A12014" s="7"/>
      <c r="B12014" s="8"/>
      <c r="C12014" s="8"/>
      <c r="D12014" s="8"/>
      <c r="E12014" s="8"/>
      <c r="F12014" s="8"/>
      <c r="G12014" s="8"/>
      <c r="H12014" s="8"/>
      <c r="I12014" s="8"/>
    </row>
    <row r="12015" spans="1:9" ht="14.25" customHeight="1">
      <c r="A12015" s="7"/>
      <c r="B12015" s="8"/>
      <c r="C12015" s="8"/>
      <c r="D12015" s="8"/>
      <c r="E12015" s="8"/>
      <c r="F12015" s="8"/>
      <c r="G12015" s="8"/>
      <c r="H12015" s="8"/>
      <c r="I12015" s="8"/>
    </row>
    <row r="12016" spans="1:9" ht="14.25" customHeight="1">
      <c r="A12016" s="7"/>
      <c r="B12016" s="8"/>
      <c r="C12016" s="8"/>
      <c r="D12016" s="8"/>
      <c r="E12016" s="8"/>
      <c r="F12016" s="8"/>
      <c r="G12016" s="8"/>
      <c r="H12016" s="8"/>
      <c r="I12016" s="8"/>
    </row>
    <row r="12017" spans="1:9" ht="14.25" customHeight="1">
      <c r="A12017" s="7"/>
      <c r="B12017" s="8"/>
      <c r="C12017" s="8"/>
      <c r="D12017" s="8"/>
      <c r="E12017" s="8"/>
      <c r="F12017" s="8"/>
      <c r="G12017" s="8"/>
      <c r="H12017" s="8"/>
      <c r="I12017" s="8"/>
    </row>
    <row r="12018" spans="1:9" ht="14.25" customHeight="1">
      <c r="A12018" s="7"/>
      <c r="B12018" s="8"/>
      <c r="C12018" s="8"/>
      <c r="D12018" s="8"/>
      <c r="E12018" s="8"/>
      <c r="F12018" s="8"/>
      <c r="G12018" s="8"/>
      <c r="H12018" s="8"/>
      <c r="I12018" s="8"/>
    </row>
    <row r="12019" spans="1:9" ht="14.25" customHeight="1">
      <c r="A12019" s="7"/>
      <c r="B12019" s="8"/>
      <c r="C12019" s="8"/>
      <c r="D12019" s="8"/>
      <c r="E12019" s="8"/>
      <c r="F12019" s="8"/>
      <c r="G12019" s="8"/>
      <c r="H12019" s="8"/>
      <c r="I12019" s="8"/>
    </row>
    <row r="12020" spans="1:9" ht="14.25" customHeight="1">
      <c r="A12020" s="7"/>
      <c r="B12020" s="8"/>
      <c r="C12020" s="8"/>
      <c r="D12020" s="8"/>
      <c r="E12020" s="8"/>
      <c r="F12020" s="8"/>
      <c r="G12020" s="8"/>
      <c r="H12020" s="8"/>
      <c r="I12020" s="8"/>
    </row>
    <row r="12021" spans="1:9" ht="14.25" customHeight="1">
      <c r="A12021" s="7"/>
      <c r="B12021" s="8"/>
      <c r="C12021" s="8"/>
      <c r="D12021" s="8"/>
      <c r="E12021" s="8"/>
      <c r="F12021" s="8"/>
      <c r="G12021" s="8"/>
      <c r="H12021" s="8"/>
      <c r="I12021" s="8"/>
    </row>
    <row r="12022" spans="1:9" ht="14.25" customHeight="1">
      <c r="A12022" s="7"/>
      <c r="B12022" s="8"/>
      <c r="C12022" s="8"/>
      <c r="D12022" s="8"/>
      <c r="E12022" s="8"/>
      <c r="F12022" s="8"/>
      <c r="G12022" s="8"/>
      <c r="H12022" s="8"/>
      <c r="I12022" s="8"/>
    </row>
    <row r="12023" spans="1:9" ht="14.25" customHeight="1">
      <c r="A12023" s="7"/>
      <c r="B12023" s="8"/>
      <c r="C12023" s="8"/>
      <c r="D12023" s="8"/>
      <c r="E12023" s="8"/>
      <c r="F12023" s="8"/>
      <c r="G12023" s="8"/>
      <c r="H12023" s="8"/>
      <c r="I12023" s="8"/>
    </row>
    <row r="12024" spans="1:9" ht="14.25" customHeight="1">
      <c r="A12024" s="7"/>
      <c r="B12024" s="8"/>
      <c r="C12024" s="8"/>
      <c r="D12024" s="8"/>
      <c r="E12024" s="8"/>
      <c r="F12024" s="8"/>
      <c r="G12024" s="8"/>
      <c r="H12024" s="8"/>
      <c r="I12024" s="8"/>
    </row>
    <row r="12025" spans="1:9" ht="14.25" customHeight="1">
      <c r="A12025" s="7"/>
      <c r="B12025" s="8"/>
      <c r="C12025" s="8"/>
      <c r="D12025" s="8"/>
      <c r="E12025" s="8"/>
      <c r="F12025" s="8"/>
      <c r="G12025" s="8"/>
      <c r="H12025" s="8"/>
      <c r="I12025" s="8"/>
    </row>
    <row r="12026" spans="1:9" ht="14.25" customHeight="1">
      <c r="A12026" s="7"/>
      <c r="B12026" s="8"/>
      <c r="C12026" s="8"/>
      <c r="D12026" s="8"/>
      <c r="E12026" s="8"/>
      <c r="F12026" s="8"/>
      <c r="G12026" s="8"/>
      <c r="H12026" s="8"/>
      <c r="I12026" s="8"/>
    </row>
    <row r="12027" spans="1:9" ht="14.25" customHeight="1">
      <c r="A12027" s="7"/>
      <c r="B12027" s="8"/>
      <c r="C12027" s="8"/>
      <c r="D12027" s="8"/>
      <c r="E12027" s="8"/>
      <c r="F12027" s="8"/>
      <c r="G12027" s="8"/>
      <c r="H12027" s="8"/>
      <c r="I12027" s="8"/>
    </row>
    <row r="12028" spans="1:9" ht="14.25" customHeight="1">
      <c r="A12028" s="7"/>
      <c r="B12028" s="8"/>
      <c r="C12028" s="8"/>
      <c r="D12028" s="8"/>
      <c r="E12028" s="8"/>
      <c r="F12028" s="8"/>
      <c r="G12028" s="8"/>
      <c r="H12028" s="8"/>
      <c r="I12028" s="8"/>
    </row>
    <row r="12029" spans="1:9" ht="14.25" customHeight="1">
      <c r="A12029" s="7"/>
      <c r="B12029" s="8"/>
      <c r="C12029" s="8"/>
      <c r="D12029" s="8"/>
      <c r="E12029" s="8"/>
      <c r="F12029" s="8"/>
      <c r="G12029" s="8"/>
      <c r="H12029" s="8"/>
      <c r="I12029" s="8"/>
    </row>
    <row r="12030" spans="1:9" ht="14.25" customHeight="1">
      <c r="A12030" s="7"/>
      <c r="B12030" s="8"/>
      <c r="C12030" s="8"/>
      <c r="D12030" s="8"/>
      <c r="E12030" s="8"/>
      <c r="F12030" s="8"/>
      <c r="G12030" s="8"/>
      <c r="H12030" s="8"/>
      <c r="I12030" s="8"/>
    </row>
    <row r="12031" spans="1:9" ht="14.25" customHeight="1">
      <c r="A12031" s="7"/>
      <c r="B12031" s="8"/>
      <c r="C12031" s="8"/>
      <c r="D12031" s="8"/>
      <c r="E12031" s="8"/>
      <c r="F12031" s="8"/>
      <c r="G12031" s="8"/>
      <c r="H12031" s="8"/>
      <c r="I12031" s="8"/>
    </row>
    <row r="12032" spans="1:9" ht="14.25" customHeight="1">
      <c r="A12032" s="7"/>
      <c r="B12032" s="8"/>
      <c r="C12032" s="8"/>
      <c r="D12032" s="8"/>
      <c r="E12032" s="8"/>
      <c r="F12032" s="8"/>
      <c r="G12032" s="8"/>
      <c r="H12032" s="8"/>
      <c r="I12032" s="8"/>
    </row>
    <row r="12033" spans="1:9" ht="14.25" customHeight="1">
      <c r="A12033" s="7"/>
      <c r="B12033" s="8"/>
      <c r="C12033" s="8"/>
      <c r="D12033" s="8"/>
      <c r="E12033" s="8"/>
      <c r="F12033" s="8"/>
      <c r="G12033" s="8"/>
      <c r="H12033" s="8"/>
      <c r="I12033" s="8"/>
    </row>
    <row r="12034" spans="1:9" ht="14.25" customHeight="1">
      <c r="A12034" s="7"/>
      <c r="B12034" s="8"/>
      <c r="C12034" s="8"/>
      <c r="D12034" s="8"/>
      <c r="E12034" s="8"/>
      <c r="F12034" s="8"/>
      <c r="G12034" s="8"/>
      <c r="H12034" s="8"/>
      <c r="I12034" s="8"/>
    </row>
    <row r="12035" spans="1:9" ht="14.25" customHeight="1">
      <c r="A12035" s="7"/>
      <c r="B12035" s="8"/>
      <c r="C12035" s="8"/>
      <c r="D12035" s="8"/>
      <c r="E12035" s="8"/>
      <c r="F12035" s="8"/>
      <c r="G12035" s="8"/>
      <c r="H12035" s="8"/>
      <c r="I12035" s="8"/>
    </row>
    <row r="12036" spans="1:9" ht="14.25" customHeight="1">
      <c r="A12036" s="7"/>
      <c r="B12036" s="8"/>
      <c r="C12036" s="8"/>
      <c r="D12036" s="8"/>
      <c r="E12036" s="8"/>
      <c r="F12036" s="8"/>
      <c r="G12036" s="8"/>
      <c r="H12036" s="8"/>
      <c r="I12036" s="8"/>
    </row>
    <row r="12037" spans="1:9" ht="14.25" customHeight="1">
      <c r="A12037" s="7"/>
      <c r="B12037" s="8"/>
      <c r="C12037" s="8"/>
      <c r="D12037" s="8"/>
      <c r="E12037" s="8"/>
      <c r="F12037" s="8"/>
      <c r="G12037" s="8"/>
      <c r="H12037" s="8"/>
      <c r="I12037" s="8"/>
    </row>
    <row r="12038" spans="1:9" ht="14.25" customHeight="1">
      <c r="A12038" s="7"/>
      <c r="B12038" s="8"/>
      <c r="C12038" s="8"/>
      <c r="D12038" s="8"/>
      <c r="E12038" s="8"/>
      <c r="F12038" s="8"/>
      <c r="G12038" s="8"/>
      <c r="H12038" s="8"/>
      <c r="I12038" s="8"/>
    </row>
    <row r="12039" spans="1:9" ht="14.25" customHeight="1">
      <c r="A12039" s="7"/>
      <c r="B12039" s="8"/>
      <c r="C12039" s="8"/>
      <c r="D12039" s="8"/>
      <c r="E12039" s="8"/>
      <c r="F12039" s="8"/>
      <c r="G12039" s="8"/>
      <c r="H12039" s="8"/>
      <c r="I12039" s="8"/>
    </row>
    <row r="12040" spans="1:9" ht="14.25" customHeight="1">
      <c r="A12040" s="7"/>
      <c r="B12040" s="8"/>
      <c r="C12040" s="8"/>
      <c r="D12040" s="8"/>
      <c r="E12040" s="8"/>
      <c r="F12040" s="8"/>
      <c r="G12040" s="8"/>
      <c r="H12040" s="8"/>
      <c r="I12040" s="8"/>
    </row>
    <row r="12041" spans="1:9" ht="14.25" customHeight="1">
      <c r="A12041" s="7"/>
      <c r="B12041" s="8"/>
      <c r="C12041" s="8"/>
      <c r="D12041" s="8"/>
      <c r="E12041" s="8"/>
      <c r="F12041" s="8"/>
      <c r="G12041" s="8"/>
      <c r="H12041" s="8"/>
      <c r="I12041" s="8"/>
    </row>
    <row r="12042" spans="1:9" ht="14.25" customHeight="1">
      <c r="A12042" s="7"/>
      <c r="B12042" s="8"/>
      <c r="C12042" s="8"/>
      <c r="D12042" s="8"/>
      <c r="E12042" s="8"/>
      <c r="F12042" s="8"/>
      <c r="G12042" s="8"/>
      <c r="H12042" s="8"/>
      <c r="I12042" s="8"/>
    </row>
    <row r="12043" spans="1:9" ht="14.25" customHeight="1">
      <c r="A12043" s="7"/>
      <c r="B12043" s="8"/>
      <c r="C12043" s="8"/>
      <c r="D12043" s="8"/>
      <c r="E12043" s="8"/>
      <c r="F12043" s="8"/>
      <c r="G12043" s="8"/>
      <c r="H12043" s="8"/>
      <c r="I12043" s="8"/>
    </row>
    <row r="12044" spans="1:9" ht="14.25" customHeight="1">
      <c r="A12044" s="7"/>
      <c r="B12044" s="8"/>
      <c r="C12044" s="8"/>
      <c r="D12044" s="8"/>
      <c r="E12044" s="8"/>
      <c r="F12044" s="8"/>
      <c r="G12044" s="8"/>
      <c r="H12044" s="8"/>
      <c r="I12044" s="8"/>
    </row>
    <row r="12045" spans="1:9" ht="14.25" customHeight="1">
      <c r="A12045" s="7"/>
      <c r="B12045" s="8"/>
      <c r="C12045" s="8"/>
      <c r="D12045" s="8"/>
      <c r="E12045" s="8"/>
      <c r="F12045" s="8"/>
      <c r="G12045" s="8"/>
      <c r="H12045" s="8"/>
      <c r="I12045" s="8"/>
    </row>
    <row r="12046" spans="1:9" ht="14.25" customHeight="1">
      <c r="A12046" s="7"/>
      <c r="B12046" s="8"/>
      <c r="C12046" s="8"/>
      <c r="D12046" s="8"/>
      <c r="E12046" s="8"/>
      <c r="F12046" s="8"/>
      <c r="G12046" s="8"/>
      <c r="H12046" s="8"/>
      <c r="I12046" s="8"/>
    </row>
    <row r="12047" spans="1:9" ht="14.25" customHeight="1">
      <c r="A12047" s="7"/>
      <c r="B12047" s="8"/>
      <c r="C12047" s="8"/>
      <c r="D12047" s="8"/>
      <c r="E12047" s="8"/>
      <c r="F12047" s="8"/>
      <c r="G12047" s="8"/>
      <c r="H12047" s="8"/>
      <c r="I12047" s="8"/>
    </row>
    <row r="12048" spans="1:9" ht="14.25" customHeight="1">
      <c r="A12048" s="7"/>
      <c r="B12048" s="8"/>
      <c r="C12048" s="8"/>
      <c r="D12048" s="8"/>
      <c r="E12048" s="8"/>
      <c r="F12048" s="8"/>
      <c r="G12048" s="8"/>
      <c r="H12048" s="8"/>
      <c r="I12048" s="8"/>
    </row>
    <row r="12049" spans="1:9" ht="14.25" customHeight="1">
      <c r="A12049" s="7"/>
      <c r="B12049" s="8"/>
      <c r="C12049" s="8"/>
      <c r="D12049" s="8"/>
      <c r="E12049" s="8"/>
      <c r="F12049" s="8"/>
      <c r="G12049" s="8"/>
      <c r="H12049" s="8"/>
      <c r="I12049" s="8"/>
    </row>
    <row r="12050" spans="1:9" ht="14.25" customHeight="1">
      <c r="A12050" s="7"/>
      <c r="B12050" s="8"/>
      <c r="C12050" s="8"/>
      <c r="D12050" s="8"/>
      <c r="E12050" s="8"/>
      <c r="F12050" s="8"/>
      <c r="G12050" s="8"/>
      <c r="H12050" s="8"/>
      <c r="I12050" s="8"/>
    </row>
    <row r="12051" spans="1:9" ht="14.25" customHeight="1">
      <c r="A12051" s="7"/>
      <c r="B12051" s="8"/>
      <c r="C12051" s="8"/>
      <c r="D12051" s="8"/>
      <c r="E12051" s="8"/>
      <c r="F12051" s="8"/>
      <c r="G12051" s="8"/>
      <c r="H12051" s="8"/>
      <c r="I12051" s="8"/>
    </row>
    <row r="12052" spans="1:9" ht="14.25" customHeight="1">
      <c r="A12052" s="7"/>
      <c r="B12052" s="8"/>
      <c r="C12052" s="8"/>
      <c r="D12052" s="8"/>
      <c r="E12052" s="8"/>
      <c r="F12052" s="8"/>
      <c r="G12052" s="8"/>
      <c r="H12052" s="8"/>
      <c r="I12052" s="8"/>
    </row>
    <row r="12053" spans="1:9" ht="14.25" customHeight="1">
      <c r="A12053" s="7"/>
      <c r="B12053" s="8"/>
      <c r="C12053" s="8"/>
      <c r="D12053" s="8"/>
      <c r="E12053" s="8"/>
      <c r="F12053" s="8"/>
      <c r="G12053" s="8"/>
      <c r="H12053" s="8"/>
      <c r="I12053" s="8"/>
    </row>
    <row r="12054" spans="1:9" ht="14.25" customHeight="1">
      <c r="A12054" s="7"/>
      <c r="B12054" s="8"/>
      <c r="C12054" s="8"/>
      <c r="D12054" s="8"/>
      <c r="E12054" s="8"/>
      <c r="F12054" s="8"/>
      <c r="G12054" s="8"/>
      <c r="H12054" s="8"/>
      <c r="I12054" s="8"/>
    </row>
    <row r="12055" spans="1:9" ht="14.25" customHeight="1">
      <c r="A12055" s="7"/>
      <c r="B12055" s="8"/>
      <c r="C12055" s="8"/>
      <c r="D12055" s="8"/>
      <c r="E12055" s="8"/>
      <c r="F12055" s="8"/>
      <c r="G12055" s="8"/>
      <c r="H12055" s="8"/>
      <c r="I12055" s="8"/>
    </row>
    <row r="12056" spans="1:9" ht="14.25" customHeight="1">
      <c r="A12056" s="7"/>
      <c r="B12056" s="8"/>
      <c r="C12056" s="8"/>
      <c r="D12056" s="8"/>
      <c r="E12056" s="8"/>
      <c r="F12056" s="8"/>
      <c r="G12056" s="8"/>
      <c r="H12056" s="8"/>
      <c r="I12056" s="8"/>
    </row>
    <row r="12057" spans="1:9" ht="14.25" customHeight="1">
      <c r="A12057" s="7"/>
      <c r="B12057" s="8"/>
      <c r="C12057" s="8"/>
      <c r="D12057" s="8"/>
      <c r="E12057" s="8"/>
      <c r="F12057" s="8"/>
      <c r="G12057" s="8"/>
      <c r="H12057" s="8"/>
      <c r="I12057" s="8"/>
    </row>
    <row r="12058" spans="1:9" ht="14.25" customHeight="1">
      <c r="A12058" s="7"/>
      <c r="B12058" s="8"/>
      <c r="C12058" s="8"/>
      <c r="D12058" s="8"/>
      <c r="E12058" s="8"/>
      <c r="F12058" s="8"/>
      <c r="G12058" s="8"/>
      <c r="H12058" s="8"/>
      <c r="I12058" s="8"/>
    </row>
    <row r="12059" spans="1:9" ht="14.25" customHeight="1">
      <c r="A12059" s="7"/>
      <c r="B12059" s="8"/>
      <c r="C12059" s="8"/>
      <c r="D12059" s="8"/>
      <c r="E12059" s="8"/>
      <c r="F12059" s="8"/>
      <c r="G12059" s="8"/>
      <c r="H12059" s="8"/>
      <c r="I12059" s="8"/>
    </row>
    <row r="12060" spans="1:9" ht="14.25" customHeight="1">
      <c r="A12060" s="7"/>
      <c r="B12060" s="8"/>
      <c r="C12060" s="8"/>
      <c r="D12060" s="8"/>
      <c r="E12060" s="8"/>
      <c r="F12060" s="8"/>
      <c r="G12060" s="8"/>
      <c r="H12060" s="8"/>
      <c r="I12060" s="8"/>
    </row>
    <row r="12061" spans="1:9" ht="14.25" customHeight="1">
      <c r="A12061" s="7"/>
      <c r="B12061" s="8"/>
      <c r="C12061" s="8"/>
      <c r="D12061" s="8"/>
      <c r="E12061" s="8"/>
      <c r="F12061" s="8"/>
      <c r="G12061" s="8"/>
      <c r="H12061" s="8"/>
      <c r="I12061" s="8"/>
    </row>
    <row r="12062" spans="1:9" ht="14.25" customHeight="1">
      <c r="A12062" s="7"/>
      <c r="B12062" s="8"/>
      <c r="C12062" s="8"/>
      <c r="D12062" s="8"/>
      <c r="E12062" s="8"/>
      <c r="F12062" s="8"/>
      <c r="G12062" s="8"/>
      <c r="H12062" s="8"/>
      <c r="I12062" s="8"/>
    </row>
    <row r="12063" spans="1:9" ht="14.25" customHeight="1">
      <c r="A12063" s="7"/>
      <c r="B12063" s="8"/>
      <c r="C12063" s="8"/>
      <c r="D12063" s="8"/>
      <c r="E12063" s="8"/>
      <c r="F12063" s="8"/>
      <c r="G12063" s="8"/>
      <c r="H12063" s="8"/>
      <c r="I12063" s="8"/>
    </row>
    <row r="12064" spans="1:9" ht="14.25" customHeight="1">
      <c r="A12064" s="7"/>
      <c r="B12064" s="8"/>
      <c r="C12064" s="8"/>
      <c r="D12064" s="8"/>
      <c r="E12064" s="8"/>
      <c r="F12064" s="8"/>
      <c r="G12064" s="8"/>
      <c r="H12064" s="8"/>
      <c r="I12064" s="8"/>
    </row>
    <row r="12065" spans="1:9" ht="14.25" customHeight="1">
      <c r="A12065" s="7"/>
      <c r="B12065" s="8"/>
      <c r="C12065" s="8"/>
      <c r="D12065" s="8"/>
      <c r="E12065" s="8"/>
      <c r="F12065" s="8"/>
      <c r="G12065" s="8"/>
      <c r="H12065" s="8"/>
      <c r="I12065" s="8"/>
    </row>
    <row r="12066" spans="1:9" ht="14.25" customHeight="1">
      <c r="A12066" s="7"/>
      <c r="B12066" s="8"/>
      <c r="C12066" s="8"/>
      <c r="D12066" s="8"/>
      <c r="E12066" s="8"/>
      <c r="F12066" s="8"/>
      <c r="G12066" s="8"/>
      <c r="H12066" s="8"/>
      <c r="I12066" s="8"/>
    </row>
    <row r="12067" spans="1:9" ht="14.25" customHeight="1">
      <c r="A12067" s="7"/>
      <c r="B12067" s="8"/>
      <c r="C12067" s="8"/>
      <c r="D12067" s="8"/>
      <c r="E12067" s="8"/>
      <c r="F12067" s="8"/>
      <c r="G12067" s="8"/>
      <c r="H12067" s="8"/>
      <c r="I12067" s="8"/>
    </row>
    <row r="12068" spans="1:9" ht="14.25" customHeight="1">
      <c r="A12068" s="7"/>
      <c r="B12068" s="8"/>
      <c r="C12068" s="8"/>
      <c r="D12068" s="8"/>
      <c r="E12068" s="8"/>
      <c r="F12068" s="8"/>
      <c r="G12068" s="8"/>
      <c r="H12068" s="8"/>
      <c r="I12068" s="8"/>
    </row>
    <row r="12069" spans="1:9" ht="14.25" customHeight="1">
      <c r="A12069" s="7"/>
      <c r="B12069" s="8"/>
      <c r="C12069" s="8"/>
      <c r="D12069" s="8"/>
      <c r="E12069" s="8"/>
      <c r="F12069" s="8"/>
      <c r="G12069" s="8"/>
      <c r="H12069" s="8"/>
      <c r="I12069" s="8"/>
    </row>
    <row r="12070" spans="1:9" ht="14.25" customHeight="1">
      <c r="A12070" s="7"/>
      <c r="B12070" s="8"/>
      <c r="C12070" s="8"/>
      <c r="D12070" s="8"/>
      <c r="E12070" s="8"/>
      <c r="F12070" s="8"/>
      <c r="G12070" s="8"/>
      <c r="H12070" s="8"/>
      <c r="I12070" s="8"/>
    </row>
    <row r="12071" spans="1:9" ht="14.25" customHeight="1">
      <c r="A12071" s="7"/>
      <c r="B12071" s="8"/>
      <c r="C12071" s="8"/>
      <c r="D12071" s="8"/>
      <c r="E12071" s="8"/>
      <c r="F12071" s="8"/>
      <c r="G12071" s="8"/>
      <c r="H12071" s="8"/>
      <c r="I12071" s="8"/>
    </row>
    <row r="12072" spans="1:9" ht="14.25" customHeight="1">
      <c r="A12072" s="7"/>
      <c r="B12072" s="8"/>
      <c r="C12072" s="8"/>
      <c r="D12072" s="8"/>
      <c r="E12072" s="8"/>
      <c r="F12072" s="8"/>
      <c r="G12072" s="8"/>
      <c r="H12072" s="8"/>
      <c r="I12072" s="8"/>
    </row>
    <row r="12073" spans="1:9" ht="14.25" customHeight="1">
      <c r="A12073" s="7"/>
      <c r="B12073" s="8"/>
      <c r="C12073" s="8"/>
      <c r="D12073" s="8"/>
      <c r="E12073" s="8"/>
      <c r="F12073" s="8"/>
      <c r="G12073" s="8"/>
      <c r="H12073" s="8"/>
      <c r="I12073" s="8"/>
    </row>
    <row r="12074" spans="1:9" ht="14.25" customHeight="1">
      <c r="A12074" s="7"/>
      <c r="B12074" s="8"/>
      <c r="C12074" s="8"/>
      <c r="D12074" s="8"/>
      <c r="E12074" s="8"/>
      <c r="F12074" s="8"/>
      <c r="G12074" s="8"/>
      <c r="H12074" s="8"/>
      <c r="I12074" s="8"/>
    </row>
    <row r="12075" spans="1:9" ht="14.25" customHeight="1">
      <c r="A12075" s="7"/>
      <c r="B12075" s="8"/>
      <c r="C12075" s="8"/>
      <c r="D12075" s="8"/>
      <c r="E12075" s="8"/>
      <c r="F12075" s="8"/>
      <c r="G12075" s="8"/>
      <c r="H12075" s="8"/>
      <c r="I12075" s="8"/>
    </row>
    <row r="12076" spans="1:9" ht="14.25" customHeight="1">
      <c r="A12076" s="7"/>
      <c r="B12076" s="8"/>
      <c r="C12076" s="8"/>
      <c r="D12076" s="8"/>
      <c r="E12076" s="8"/>
      <c r="F12076" s="8"/>
      <c r="G12076" s="8"/>
      <c r="H12076" s="8"/>
      <c r="I12076" s="8"/>
    </row>
    <row r="12077" spans="1:9" ht="14.25" customHeight="1">
      <c r="A12077" s="7"/>
      <c r="B12077" s="8"/>
      <c r="C12077" s="8"/>
      <c r="D12077" s="8"/>
      <c r="E12077" s="8"/>
      <c r="F12077" s="8"/>
      <c r="G12077" s="8"/>
      <c r="H12077" s="8"/>
      <c r="I12077" s="8"/>
    </row>
    <row r="12078" spans="1:9" ht="14.25" customHeight="1">
      <c r="A12078" s="7"/>
      <c r="B12078" s="8"/>
      <c r="C12078" s="8"/>
      <c r="D12078" s="8"/>
      <c r="E12078" s="8"/>
      <c r="F12078" s="8"/>
      <c r="G12078" s="8"/>
      <c r="H12078" s="8"/>
      <c r="I12078" s="8"/>
    </row>
    <row r="12079" spans="1:9" ht="14.25" customHeight="1">
      <c r="A12079" s="7"/>
      <c r="B12079" s="8"/>
      <c r="C12079" s="8"/>
      <c r="D12079" s="8"/>
      <c r="E12079" s="8"/>
      <c r="F12079" s="8"/>
      <c r="G12079" s="8"/>
      <c r="H12079" s="8"/>
      <c r="I12079" s="8"/>
    </row>
    <row r="12080" spans="1:9" ht="14.25" customHeight="1">
      <c r="A12080" s="7"/>
      <c r="B12080" s="8"/>
      <c r="C12080" s="8"/>
      <c r="D12080" s="8"/>
      <c r="E12080" s="8"/>
      <c r="F12080" s="8"/>
      <c r="G12080" s="8"/>
      <c r="H12080" s="8"/>
      <c r="I12080" s="8"/>
    </row>
    <row r="12081" spans="1:9" ht="14.25" customHeight="1">
      <c r="A12081" s="7"/>
      <c r="B12081" s="8"/>
      <c r="C12081" s="8"/>
      <c r="D12081" s="8"/>
      <c r="E12081" s="8"/>
      <c r="F12081" s="8"/>
      <c r="G12081" s="8"/>
      <c r="H12081" s="8"/>
      <c r="I12081" s="8"/>
    </row>
    <row r="12082" spans="1:9" ht="14.25" customHeight="1">
      <c r="A12082" s="7"/>
      <c r="B12082" s="8"/>
      <c r="C12082" s="8"/>
      <c r="D12082" s="8"/>
      <c r="E12082" s="8"/>
      <c r="F12082" s="8"/>
      <c r="G12082" s="8"/>
      <c r="H12082" s="8"/>
      <c r="I12082" s="8"/>
    </row>
    <row r="12083" spans="1:9" ht="14.25" customHeight="1">
      <c r="A12083" s="7"/>
      <c r="B12083" s="8"/>
      <c r="C12083" s="8"/>
      <c r="D12083" s="8"/>
      <c r="E12083" s="8"/>
      <c r="F12083" s="8"/>
      <c r="G12083" s="8"/>
      <c r="H12083" s="8"/>
      <c r="I12083" s="8"/>
    </row>
    <row r="12084" spans="1:9" ht="14.25" customHeight="1">
      <c r="A12084" s="7"/>
      <c r="B12084" s="8"/>
      <c r="C12084" s="8"/>
      <c r="D12084" s="8"/>
      <c r="E12084" s="8"/>
      <c r="F12084" s="8"/>
      <c r="G12084" s="8"/>
      <c r="H12084" s="8"/>
      <c r="I12084" s="8"/>
    </row>
    <row r="12085" spans="1:9" ht="14.25" customHeight="1">
      <c r="A12085" s="7"/>
      <c r="B12085" s="8"/>
      <c r="C12085" s="8"/>
      <c r="D12085" s="8"/>
      <c r="E12085" s="8"/>
      <c r="F12085" s="8"/>
      <c r="G12085" s="8"/>
      <c r="H12085" s="8"/>
      <c r="I12085" s="8"/>
    </row>
    <row r="12086" spans="1:9" ht="14.25" customHeight="1">
      <c r="A12086" s="7"/>
      <c r="B12086" s="8"/>
      <c r="C12086" s="8"/>
      <c r="D12086" s="8"/>
      <c r="E12086" s="8"/>
      <c r="F12086" s="8"/>
      <c r="G12086" s="8"/>
      <c r="H12086" s="8"/>
      <c r="I12086" s="8"/>
    </row>
    <row r="12087" spans="1:9" ht="14.25" customHeight="1">
      <c r="A12087" s="7"/>
      <c r="B12087" s="8"/>
      <c r="C12087" s="8"/>
      <c r="D12087" s="8"/>
      <c r="E12087" s="8"/>
      <c r="F12087" s="8"/>
      <c r="G12087" s="8"/>
      <c r="H12087" s="8"/>
      <c r="I12087" s="8"/>
    </row>
    <row r="12088" spans="1:9" ht="14.25" customHeight="1">
      <c r="A12088" s="7"/>
      <c r="B12088" s="8"/>
      <c r="C12088" s="8"/>
      <c r="D12088" s="8"/>
      <c r="E12088" s="8"/>
      <c r="F12088" s="8"/>
      <c r="G12088" s="8"/>
      <c r="H12088" s="8"/>
      <c r="I12088" s="8"/>
    </row>
    <row r="12089" spans="1:9" ht="14.25" customHeight="1">
      <c r="A12089" s="7"/>
      <c r="B12089" s="8"/>
      <c r="C12089" s="8"/>
      <c r="D12089" s="8"/>
      <c r="E12089" s="8"/>
      <c r="F12089" s="8"/>
      <c r="G12089" s="8"/>
      <c r="H12089" s="8"/>
      <c r="I12089" s="8"/>
    </row>
    <row r="12090" spans="1:9" ht="14.25" customHeight="1">
      <c r="A12090" s="7"/>
      <c r="B12090" s="8"/>
      <c r="C12090" s="8"/>
      <c r="D12090" s="8"/>
      <c r="E12090" s="8"/>
      <c r="F12090" s="8"/>
      <c r="G12090" s="8"/>
      <c r="H12090" s="8"/>
      <c r="I12090" s="8"/>
    </row>
    <row r="12091" spans="1:9" ht="14.25" customHeight="1">
      <c r="A12091" s="7"/>
      <c r="B12091" s="8"/>
      <c r="C12091" s="8"/>
      <c r="D12091" s="8"/>
      <c r="E12091" s="8"/>
      <c r="F12091" s="8"/>
      <c r="G12091" s="8"/>
      <c r="H12091" s="8"/>
      <c r="I12091" s="8"/>
    </row>
    <row r="12092" spans="1:9" ht="14.25" customHeight="1">
      <c r="A12092" s="7"/>
      <c r="B12092" s="8"/>
      <c r="C12092" s="8"/>
      <c r="D12092" s="8"/>
      <c r="E12092" s="8"/>
      <c r="F12092" s="8"/>
      <c r="G12092" s="8"/>
      <c r="H12092" s="8"/>
      <c r="I12092" s="8"/>
    </row>
    <row r="12093" spans="1:9" ht="14.25" customHeight="1">
      <c r="A12093" s="7"/>
      <c r="B12093" s="8"/>
      <c r="C12093" s="8"/>
      <c r="D12093" s="8"/>
      <c r="E12093" s="8"/>
      <c r="F12093" s="8"/>
      <c r="G12093" s="8"/>
      <c r="H12093" s="8"/>
      <c r="I12093" s="8"/>
    </row>
    <row r="12094" spans="1:9" ht="14.25" customHeight="1">
      <c r="A12094" s="7"/>
      <c r="B12094" s="8"/>
      <c r="C12094" s="8"/>
      <c r="D12094" s="8"/>
      <c r="E12094" s="8"/>
      <c r="F12094" s="8"/>
      <c r="G12094" s="8"/>
      <c r="H12094" s="8"/>
      <c r="I12094" s="8"/>
    </row>
    <row r="12095" spans="1:9" ht="14.25" customHeight="1">
      <c r="A12095" s="7"/>
      <c r="B12095" s="8"/>
      <c r="C12095" s="8"/>
      <c r="D12095" s="8"/>
      <c r="E12095" s="8"/>
      <c r="F12095" s="8"/>
      <c r="G12095" s="8"/>
      <c r="H12095" s="8"/>
      <c r="I12095" s="8"/>
    </row>
    <row r="12096" spans="1:9" ht="14.25" customHeight="1">
      <c r="A12096" s="7"/>
      <c r="B12096" s="8"/>
      <c r="C12096" s="8"/>
      <c r="D12096" s="8"/>
      <c r="E12096" s="8"/>
      <c r="F12096" s="8"/>
      <c r="G12096" s="8"/>
      <c r="H12096" s="8"/>
      <c r="I12096" s="8"/>
    </row>
    <row r="12097" spans="1:9" ht="14.25" customHeight="1">
      <c r="A12097" s="7"/>
      <c r="B12097" s="8"/>
      <c r="C12097" s="8"/>
      <c r="D12097" s="8"/>
      <c r="E12097" s="8"/>
      <c r="F12097" s="8"/>
      <c r="G12097" s="8"/>
      <c r="H12097" s="8"/>
      <c r="I12097" s="8"/>
    </row>
    <row r="12098" spans="1:9" ht="14.25" customHeight="1">
      <c r="A12098" s="7"/>
      <c r="B12098" s="8"/>
      <c r="C12098" s="8"/>
      <c r="D12098" s="8"/>
      <c r="E12098" s="8"/>
      <c r="F12098" s="8"/>
      <c r="G12098" s="8"/>
      <c r="H12098" s="8"/>
      <c r="I12098" s="8"/>
    </row>
    <row r="12099" spans="1:9" ht="14.25" customHeight="1">
      <c r="A12099" s="7"/>
      <c r="B12099" s="8"/>
      <c r="C12099" s="8"/>
      <c r="D12099" s="8"/>
      <c r="E12099" s="8"/>
      <c r="F12099" s="8"/>
      <c r="G12099" s="8"/>
      <c r="H12099" s="8"/>
      <c r="I12099" s="8"/>
    </row>
    <row r="12100" spans="1:9" ht="14.25" customHeight="1">
      <c r="A12100" s="7"/>
      <c r="B12100" s="8"/>
      <c r="C12100" s="8"/>
      <c r="D12100" s="8"/>
      <c r="E12100" s="8"/>
      <c r="F12100" s="8"/>
      <c r="G12100" s="8"/>
      <c r="H12100" s="8"/>
      <c r="I12100" s="8"/>
    </row>
    <row r="12101" spans="1:9" ht="14.25" customHeight="1">
      <c r="A12101" s="7"/>
      <c r="B12101" s="8"/>
      <c r="C12101" s="8"/>
      <c r="D12101" s="8"/>
      <c r="E12101" s="8"/>
      <c r="F12101" s="8"/>
      <c r="G12101" s="8"/>
      <c r="H12101" s="8"/>
      <c r="I12101" s="8"/>
    </row>
    <row r="12102" spans="1:9" ht="14.25" customHeight="1">
      <c r="A12102" s="7"/>
      <c r="B12102" s="8"/>
      <c r="C12102" s="8"/>
      <c r="D12102" s="8"/>
      <c r="E12102" s="8"/>
      <c r="F12102" s="8"/>
      <c r="G12102" s="8"/>
      <c r="H12102" s="8"/>
      <c r="I12102" s="8"/>
    </row>
    <row r="12103" spans="1:9" ht="14.25" customHeight="1">
      <c r="A12103" s="7"/>
      <c r="B12103" s="8"/>
      <c r="C12103" s="8"/>
      <c r="D12103" s="8"/>
      <c r="E12103" s="8"/>
      <c r="F12103" s="8"/>
      <c r="G12103" s="8"/>
      <c r="H12103" s="8"/>
      <c r="I12103" s="8"/>
    </row>
    <row r="12104" spans="1:9" ht="14.25" customHeight="1">
      <c r="A12104" s="7"/>
      <c r="B12104" s="8"/>
      <c r="C12104" s="8"/>
      <c r="D12104" s="8"/>
      <c r="E12104" s="8"/>
      <c r="F12104" s="8"/>
      <c r="G12104" s="8"/>
      <c r="H12104" s="8"/>
      <c r="I12104" s="8"/>
    </row>
    <row r="12105" spans="1:9" ht="14.25" customHeight="1">
      <c r="A12105" s="7"/>
      <c r="B12105" s="8"/>
      <c r="C12105" s="8"/>
      <c r="D12105" s="8"/>
      <c r="E12105" s="8"/>
      <c r="F12105" s="8"/>
      <c r="G12105" s="8"/>
      <c r="H12105" s="8"/>
      <c r="I12105" s="8"/>
    </row>
    <row r="12106" spans="1:9" ht="14.25" customHeight="1">
      <c r="A12106" s="7"/>
      <c r="B12106" s="8"/>
      <c r="C12106" s="8"/>
      <c r="D12106" s="8"/>
      <c r="E12106" s="8"/>
      <c r="F12106" s="8"/>
      <c r="G12106" s="8"/>
      <c r="H12106" s="8"/>
      <c r="I12106" s="8"/>
    </row>
    <row r="12107" spans="1:9" ht="14.25" customHeight="1">
      <c r="A12107" s="7"/>
      <c r="B12107" s="8"/>
      <c r="C12107" s="8"/>
      <c r="D12107" s="8"/>
      <c r="E12107" s="8"/>
      <c r="F12107" s="8"/>
      <c r="G12107" s="8"/>
      <c r="H12107" s="8"/>
      <c r="I12107" s="8"/>
    </row>
    <row r="12108" spans="1:9" ht="14.25" customHeight="1">
      <c r="A12108" s="7"/>
      <c r="B12108" s="8"/>
      <c r="C12108" s="8"/>
      <c r="D12108" s="8"/>
      <c r="E12108" s="8"/>
      <c r="F12108" s="8"/>
      <c r="G12108" s="8"/>
      <c r="H12108" s="8"/>
      <c r="I12108" s="8"/>
    </row>
    <row r="12109" spans="1:9" ht="14.25" customHeight="1">
      <c r="A12109" s="7"/>
      <c r="B12109" s="8"/>
      <c r="C12109" s="8"/>
      <c r="D12109" s="8"/>
      <c r="E12109" s="8"/>
      <c r="F12109" s="8"/>
      <c r="G12109" s="8"/>
      <c r="H12109" s="8"/>
      <c r="I12109" s="8"/>
    </row>
    <row r="12110" spans="1:9" ht="14.25" customHeight="1">
      <c r="A12110" s="7"/>
      <c r="B12110" s="8"/>
      <c r="C12110" s="8"/>
      <c r="D12110" s="8"/>
      <c r="E12110" s="8"/>
      <c r="F12110" s="8"/>
      <c r="G12110" s="8"/>
      <c r="H12110" s="8"/>
      <c r="I12110" s="8"/>
    </row>
    <row r="12111" spans="1:9" ht="14.25" customHeight="1">
      <c r="A12111" s="7"/>
      <c r="B12111" s="8"/>
      <c r="C12111" s="8"/>
      <c r="D12111" s="8"/>
      <c r="E12111" s="8"/>
      <c r="F12111" s="8"/>
      <c r="G12111" s="8"/>
      <c r="H12111" s="8"/>
      <c r="I12111" s="8"/>
    </row>
    <row r="12112" spans="1:9" ht="14.25" customHeight="1">
      <c r="A12112" s="7"/>
      <c r="B12112" s="8"/>
      <c r="C12112" s="8"/>
      <c r="D12112" s="8"/>
      <c r="E12112" s="8"/>
      <c r="F12112" s="8"/>
      <c r="G12112" s="8"/>
      <c r="H12112" s="8"/>
      <c r="I12112" s="8"/>
    </row>
    <row r="12113" spans="1:9" ht="14.25" customHeight="1">
      <c r="A12113" s="7"/>
      <c r="B12113" s="8"/>
      <c r="C12113" s="8"/>
      <c r="D12113" s="8"/>
      <c r="E12113" s="8"/>
      <c r="F12113" s="8"/>
      <c r="G12113" s="8"/>
      <c r="H12113" s="8"/>
      <c r="I12113" s="8"/>
    </row>
    <row r="12114" spans="1:9" ht="14.25" customHeight="1">
      <c r="A12114" s="7"/>
      <c r="B12114" s="8"/>
      <c r="C12114" s="8"/>
      <c r="D12114" s="8"/>
      <c r="E12114" s="8"/>
      <c r="F12114" s="8"/>
      <c r="G12114" s="8"/>
      <c r="H12114" s="8"/>
      <c r="I12114" s="8"/>
    </row>
    <row r="12115" spans="1:9" ht="14.25" customHeight="1">
      <c r="A12115" s="7"/>
      <c r="B12115" s="8"/>
      <c r="C12115" s="8"/>
      <c r="D12115" s="8"/>
      <c r="E12115" s="8"/>
      <c r="F12115" s="8"/>
      <c r="G12115" s="8"/>
      <c r="H12115" s="8"/>
      <c r="I12115" s="8"/>
    </row>
    <row r="12116" spans="1:9" ht="14.25" customHeight="1">
      <c r="A12116" s="7"/>
      <c r="B12116" s="8"/>
      <c r="C12116" s="8"/>
      <c r="D12116" s="8"/>
      <c r="E12116" s="8"/>
      <c r="F12116" s="8"/>
      <c r="G12116" s="8"/>
      <c r="H12116" s="8"/>
      <c r="I12116" s="8"/>
    </row>
    <row r="12117" spans="1:9" ht="14.25" customHeight="1">
      <c r="A12117" s="7"/>
      <c r="B12117" s="8"/>
      <c r="C12117" s="8"/>
      <c r="D12117" s="8"/>
      <c r="E12117" s="8"/>
      <c r="F12117" s="8"/>
      <c r="G12117" s="8"/>
      <c r="H12117" s="8"/>
      <c r="I12117" s="8"/>
    </row>
    <row r="12118" spans="1:9" ht="14.25" customHeight="1">
      <c r="A12118" s="7"/>
      <c r="B12118" s="8"/>
      <c r="C12118" s="8"/>
      <c r="D12118" s="8"/>
      <c r="E12118" s="8"/>
      <c r="F12118" s="8"/>
      <c r="G12118" s="8"/>
      <c r="H12118" s="8"/>
      <c r="I12118" s="8"/>
    </row>
    <row r="12119" spans="1:9" ht="14.25" customHeight="1">
      <c r="A12119" s="7"/>
      <c r="B12119" s="8"/>
      <c r="C12119" s="8"/>
      <c r="D12119" s="8"/>
      <c r="E12119" s="8"/>
      <c r="F12119" s="8"/>
      <c r="G12119" s="8"/>
      <c r="H12119" s="8"/>
      <c r="I12119" s="8"/>
    </row>
    <row r="12120" spans="1:9" ht="14.25" customHeight="1">
      <c r="A12120" s="7"/>
      <c r="B12120" s="8"/>
      <c r="C12120" s="8"/>
      <c r="D12120" s="8"/>
      <c r="E12120" s="8"/>
      <c r="F12120" s="8"/>
      <c r="G12120" s="8"/>
      <c r="H12120" s="8"/>
      <c r="I12120" s="8"/>
    </row>
    <row r="12121" spans="1:9" ht="14.25" customHeight="1">
      <c r="A12121" s="7"/>
      <c r="B12121" s="8"/>
      <c r="C12121" s="8"/>
      <c r="D12121" s="8"/>
      <c r="E12121" s="8"/>
      <c r="F12121" s="8"/>
      <c r="G12121" s="8"/>
      <c r="H12121" s="8"/>
      <c r="I12121" s="8"/>
    </row>
    <row r="12122" spans="1:9" ht="14.25" customHeight="1">
      <c r="A12122" s="7"/>
      <c r="B12122" s="8"/>
      <c r="C12122" s="8"/>
      <c r="D12122" s="8"/>
      <c r="E12122" s="8"/>
      <c r="F12122" s="8"/>
      <c r="G12122" s="8"/>
      <c r="H12122" s="8"/>
      <c r="I12122" s="8"/>
    </row>
    <row r="12123" spans="1:9" ht="14.25" customHeight="1">
      <c r="A12123" s="7"/>
      <c r="B12123" s="8"/>
      <c r="C12123" s="8"/>
      <c r="D12123" s="8"/>
      <c r="E12123" s="8"/>
      <c r="F12123" s="8"/>
      <c r="G12123" s="8"/>
      <c r="H12123" s="8"/>
      <c r="I12123" s="8"/>
    </row>
    <row r="12124" spans="1:9" ht="14.25" customHeight="1">
      <c r="A12124" s="7"/>
      <c r="B12124" s="8"/>
      <c r="C12124" s="8"/>
      <c r="D12124" s="8"/>
      <c r="E12124" s="8"/>
      <c r="F12124" s="8"/>
      <c r="G12124" s="8"/>
      <c r="H12124" s="8"/>
      <c r="I12124" s="8"/>
    </row>
    <row r="12125" spans="1:9" ht="14.25" customHeight="1">
      <c r="A12125" s="7"/>
      <c r="B12125" s="8"/>
      <c r="C12125" s="8"/>
      <c r="D12125" s="8"/>
      <c r="E12125" s="8"/>
      <c r="F12125" s="8"/>
      <c r="G12125" s="8"/>
      <c r="H12125" s="8"/>
      <c r="I12125" s="8"/>
    </row>
    <row r="12126" spans="1:9" ht="14.25" customHeight="1">
      <c r="A12126" s="7"/>
      <c r="B12126" s="8"/>
      <c r="C12126" s="8"/>
      <c r="D12126" s="8"/>
      <c r="E12126" s="8"/>
      <c r="F12126" s="8"/>
      <c r="G12126" s="8"/>
      <c r="H12126" s="8"/>
      <c r="I12126" s="8"/>
    </row>
    <row r="12127" spans="1:9" ht="14.25" customHeight="1">
      <c r="A12127" s="7"/>
      <c r="B12127" s="8"/>
      <c r="C12127" s="8"/>
      <c r="D12127" s="8"/>
      <c r="E12127" s="8"/>
      <c r="F12127" s="8"/>
      <c r="G12127" s="8"/>
      <c r="H12127" s="8"/>
      <c r="I12127" s="8"/>
    </row>
    <row r="12128" spans="1:9" ht="14.25" customHeight="1">
      <c r="A12128" s="7"/>
      <c r="B12128" s="8"/>
      <c r="C12128" s="8"/>
      <c r="D12128" s="8"/>
      <c r="E12128" s="8"/>
      <c r="F12128" s="8"/>
      <c r="G12128" s="8"/>
      <c r="H12128" s="8"/>
      <c r="I12128" s="8"/>
    </row>
    <row r="12129" spans="1:9" ht="14.25" customHeight="1">
      <c r="A12129" s="7"/>
      <c r="B12129" s="8"/>
      <c r="C12129" s="8"/>
      <c r="D12129" s="8"/>
      <c r="E12129" s="8"/>
      <c r="F12129" s="8"/>
      <c r="G12129" s="8"/>
      <c r="H12129" s="8"/>
      <c r="I12129" s="8"/>
    </row>
    <row r="12130" spans="1:9" ht="14.25" customHeight="1">
      <c r="A12130" s="7"/>
      <c r="B12130" s="8"/>
      <c r="C12130" s="8"/>
      <c r="D12130" s="8"/>
      <c r="E12130" s="8"/>
      <c r="F12130" s="8"/>
      <c r="G12130" s="8"/>
      <c r="H12130" s="8"/>
      <c r="I12130" s="8"/>
    </row>
    <row r="12131" spans="1:9" ht="14.25" customHeight="1">
      <c r="A12131" s="7"/>
      <c r="B12131" s="8"/>
      <c r="C12131" s="8"/>
      <c r="D12131" s="8"/>
      <c r="E12131" s="8"/>
      <c r="F12131" s="8"/>
      <c r="G12131" s="8"/>
      <c r="H12131" s="8"/>
      <c r="I12131" s="8"/>
    </row>
    <row r="12132" spans="1:9" ht="14.25" customHeight="1">
      <c r="A12132" s="7"/>
      <c r="B12132" s="8"/>
      <c r="C12132" s="8"/>
      <c r="D12132" s="8"/>
      <c r="E12132" s="8"/>
      <c r="F12132" s="8"/>
      <c r="G12132" s="8"/>
      <c r="H12132" s="8"/>
      <c r="I12132" s="8"/>
    </row>
    <row r="12133" spans="1:9" ht="14.25" customHeight="1">
      <c r="A12133" s="7"/>
      <c r="B12133" s="8"/>
      <c r="C12133" s="8"/>
      <c r="D12133" s="8"/>
      <c r="E12133" s="8"/>
      <c r="F12133" s="8"/>
      <c r="G12133" s="8"/>
      <c r="H12133" s="8"/>
      <c r="I12133" s="8"/>
    </row>
    <row r="12134" spans="1:9" ht="14.25" customHeight="1">
      <c r="A12134" s="7"/>
      <c r="B12134" s="8"/>
      <c r="C12134" s="8"/>
      <c r="D12134" s="8"/>
      <c r="E12134" s="8"/>
      <c r="F12134" s="8"/>
      <c r="G12134" s="8"/>
      <c r="H12134" s="8"/>
      <c r="I12134" s="8"/>
    </row>
    <row r="12135" spans="1:9" ht="14.25" customHeight="1">
      <c r="A12135" s="7"/>
      <c r="B12135" s="8"/>
      <c r="C12135" s="8"/>
      <c r="D12135" s="8"/>
      <c r="E12135" s="8"/>
      <c r="F12135" s="8"/>
      <c r="G12135" s="8"/>
      <c r="H12135" s="8"/>
      <c r="I12135" s="8"/>
    </row>
    <row r="12136" spans="1:9" ht="14.25" customHeight="1">
      <c r="A12136" s="7"/>
      <c r="B12136" s="8"/>
      <c r="C12136" s="8"/>
      <c r="D12136" s="8"/>
      <c r="E12136" s="8"/>
      <c r="F12136" s="8"/>
      <c r="G12136" s="8"/>
      <c r="H12136" s="8"/>
      <c r="I12136" s="8"/>
    </row>
    <row r="12137" spans="1:9" ht="14.25" customHeight="1">
      <c r="A12137" s="7"/>
      <c r="B12137" s="8"/>
      <c r="C12137" s="8"/>
      <c r="D12137" s="8"/>
      <c r="E12137" s="8"/>
      <c r="F12137" s="8"/>
      <c r="G12137" s="8"/>
      <c r="H12137" s="8"/>
      <c r="I12137" s="8"/>
    </row>
    <row r="12138" spans="1:9" ht="14.25" customHeight="1">
      <c r="A12138" s="7"/>
      <c r="B12138" s="8"/>
      <c r="C12138" s="8"/>
      <c r="D12138" s="8"/>
      <c r="E12138" s="8"/>
      <c r="F12138" s="8"/>
      <c r="G12138" s="8"/>
      <c r="H12138" s="8"/>
      <c r="I12138" s="8"/>
    </row>
    <row r="12139" spans="1:9" ht="14.25" customHeight="1">
      <c r="A12139" s="7"/>
      <c r="B12139" s="8"/>
      <c r="C12139" s="8"/>
      <c r="D12139" s="8"/>
      <c r="E12139" s="8"/>
      <c r="F12139" s="8"/>
      <c r="G12139" s="8"/>
      <c r="H12139" s="8"/>
      <c r="I12139" s="8"/>
    </row>
    <row r="12140" spans="1:9" ht="14.25" customHeight="1">
      <c r="A12140" s="7"/>
      <c r="B12140" s="8"/>
      <c r="C12140" s="8"/>
      <c r="D12140" s="8"/>
      <c r="E12140" s="8"/>
      <c r="F12140" s="8"/>
      <c r="G12140" s="8"/>
      <c r="H12140" s="8"/>
      <c r="I12140" s="8"/>
    </row>
    <row r="12141" spans="1:9" ht="14.25" customHeight="1">
      <c r="A12141" s="7"/>
      <c r="B12141" s="8"/>
      <c r="C12141" s="8"/>
      <c r="D12141" s="8"/>
      <c r="E12141" s="8"/>
      <c r="F12141" s="8"/>
      <c r="G12141" s="8"/>
      <c r="H12141" s="8"/>
      <c r="I12141" s="8"/>
    </row>
    <row r="12142" spans="1:9" ht="14.25" customHeight="1">
      <c r="A12142" s="7"/>
      <c r="B12142" s="8"/>
      <c r="C12142" s="8"/>
      <c r="D12142" s="8"/>
      <c r="E12142" s="8"/>
      <c r="F12142" s="8"/>
      <c r="G12142" s="8"/>
      <c r="H12142" s="8"/>
      <c r="I12142" s="8"/>
    </row>
    <row r="12143" spans="1:9" ht="14.25" customHeight="1">
      <c r="A12143" s="7"/>
      <c r="B12143" s="8"/>
      <c r="C12143" s="8"/>
      <c r="D12143" s="8"/>
      <c r="E12143" s="8"/>
      <c r="F12143" s="8"/>
      <c r="G12143" s="8"/>
      <c r="H12143" s="8"/>
      <c r="I12143" s="8"/>
    </row>
    <row r="12144" spans="1:9" ht="14.25" customHeight="1">
      <c r="A12144" s="7"/>
      <c r="B12144" s="8"/>
      <c r="C12144" s="8"/>
      <c r="D12144" s="8"/>
      <c r="E12144" s="8"/>
      <c r="F12144" s="8"/>
      <c r="G12144" s="8"/>
      <c r="H12144" s="8"/>
      <c r="I12144" s="8"/>
    </row>
    <row r="12145" spans="1:9" ht="14.25" customHeight="1">
      <c r="A12145" s="7"/>
      <c r="B12145" s="8"/>
      <c r="C12145" s="8"/>
      <c r="D12145" s="8"/>
      <c r="E12145" s="8"/>
      <c r="F12145" s="8"/>
      <c r="G12145" s="8"/>
      <c r="H12145" s="8"/>
      <c r="I12145" s="8"/>
    </row>
    <row r="12146" spans="1:9" ht="14.25" customHeight="1">
      <c r="A12146" s="7"/>
      <c r="B12146" s="8"/>
      <c r="C12146" s="8"/>
      <c r="D12146" s="8"/>
      <c r="E12146" s="8"/>
      <c r="F12146" s="8"/>
      <c r="G12146" s="8"/>
      <c r="H12146" s="8"/>
      <c r="I12146" s="8"/>
    </row>
    <row r="12147" spans="1:9" ht="14.25" customHeight="1">
      <c r="A12147" s="7"/>
      <c r="B12147" s="8"/>
      <c r="C12147" s="8"/>
      <c r="D12147" s="8"/>
      <c r="E12147" s="8"/>
      <c r="F12147" s="8"/>
      <c r="G12147" s="8"/>
      <c r="H12147" s="8"/>
      <c r="I12147" s="8"/>
    </row>
    <row r="12148" spans="1:9" ht="14.25" customHeight="1">
      <c r="A12148" s="7"/>
      <c r="B12148" s="8"/>
      <c r="C12148" s="8"/>
      <c r="D12148" s="8"/>
      <c r="E12148" s="8"/>
      <c r="F12148" s="8"/>
      <c r="G12148" s="8"/>
      <c r="H12148" s="8"/>
      <c r="I12148" s="8"/>
    </row>
    <row r="12149" spans="1:9" ht="14.25" customHeight="1">
      <c r="A12149" s="7"/>
      <c r="B12149" s="8"/>
      <c r="C12149" s="8"/>
      <c r="D12149" s="8"/>
      <c r="E12149" s="8"/>
      <c r="F12149" s="8"/>
      <c r="G12149" s="8"/>
      <c r="H12149" s="8"/>
      <c r="I12149" s="8"/>
    </row>
    <row r="12150" spans="1:9" ht="14.25" customHeight="1">
      <c r="A12150" s="7"/>
      <c r="B12150" s="8"/>
      <c r="C12150" s="8"/>
      <c r="D12150" s="8"/>
      <c r="E12150" s="8"/>
      <c r="F12150" s="8"/>
      <c r="G12150" s="8"/>
      <c r="H12150" s="8"/>
      <c r="I12150" s="8"/>
    </row>
    <row r="12151" spans="1:9" ht="14.25" customHeight="1">
      <c r="A12151" s="7"/>
      <c r="B12151" s="8"/>
      <c r="C12151" s="8"/>
      <c r="D12151" s="8"/>
      <c r="E12151" s="8"/>
      <c r="F12151" s="8"/>
      <c r="G12151" s="8"/>
      <c r="H12151" s="8"/>
      <c r="I12151" s="8"/>
    </row>
    <row r="12152" spans="1:9" ht="14.25" customHeight="1">
      <c r="A12152" s="7"/>
      <c r="B12152" s="8"/>
      <c r="C12152" s="8"/>
      <c r="D12152" s="8"/>
      <c r="E12152" s="8"/>
      <c r="F12152" s="8"/>
      <c r="G12152" s="8"/>
      <c r="H12152" s="8"/>
      <c r="I12152" s="8"/>
    </row>
    <row r="12153" spans="1:9" ht="14.25" customHeight="1">
      <c r="A12153" s="7"/>
      <c r="B12153" s="8"/>
      <c r="C12153" s="8"/>
      <c r="D12153" s="8"/>
      <c r="E12153" s="8"/>
      <c r="F12153" s="8"/>
      <c r="G12153" s="8"/>
      <c r="H12153" s="8"/>
      <c r="I12153" s="8"/>
    </row>
    <row r="12154" spans="1:9" ht="14.25" customHeight="1">
      <c r="A12154" s="7"/>
      <c r="B12154" s="8"/>
      <c r="C12154" s="8"/>
      <c r="D12154" s="8"/>
      <c r="E12154" s="8"/>
      <c r="F12154" s="8"/>
      <c r="G12154" s="8"/>
      <c r="H12154" s="8"/>
      <c r="I12154" s="8"/>
    </row>
    <row r="12155" spans="1:9" ht="14.25" customHeight="1">
      <c r="A12155" s="7"/>
      <c r="B12155" s="8"/>
      <c r="C12155" s="8"/>
      <c r="D12155" s="8"/>
      <c r="E12155" s="8"/>
      <c r="F12155" s="8"/>
      <c r="G12155" s="8"/>
      <c r="H12155" s="8"/>
      <c r="I12155" s="8"/>
    </row>
    <row r="12156" spans="1:9" ht="14.25" customHeight="1">
      <c r="A12156" s="7"/>
      <c r="B12156" s="8"/>
      <c r="C12156" s="8"/>
      <c r="D12156" s="8"/>
      <c r="E12156" s="8"/>
      <c r="F12156" s="8"/>
      <c r="G12156" s="8"/>
      <c r="H12156" s="8"/>
      <c r="I12156" s="8"/>
    </row>
    <row r="12157" spans="1:9" ht="14.25" customHeight="1">
      <c r="A12157" s="7"/>
      <c r="B12157" s="8"/>
      <c r="C12157" s="8"/>
      <c r="D12157" s="8"/>
      <c r="E12157" s="8"/>
      <c r="F12157" s="8"/>
      <c r="G12157" s="8"/>
      <c r="H12157" s="8"/>
      <c r="I12157" s="8"/>
    </row>
    <row r="12158" spans="1:9" ht="14.25" customHeight="1">
      <c r="A12158" s="7"/>
      <c r="B12158" s="8"/>
      <c r="C12158" s="8"/>
      <c r="D12158" s="8"/>
      <c r="E12158" s="8"/>
      <c r="F12158" s="8"/>
      <c r="G12158" s="8"/>
      <c r="H12158" s="8"/>
      <c r="I12158" s="8"/>
    </row>
    <row r="12159" spans="1:9" ht="14.25" customHeight="1">
      <c r="A12159" s="7"/>
      <c r="B12159" s="8"/>
      <c r="C12159" s="8"/>
      <c r="D12159" s="8"/>
      <c r="E12159" s="8"/>
      <c r="F12159" s="8"/>
      <c r="G12159" s="8"/>
      <c r="H12159" s="8"/>
      <c r="I12159" s="8"/>
    </row>
    <row r="12160" spans="1:9" ht="14.25" customHeight="1">
      <c r="A12160" s="7"/>
      <c r="B12160" s="8"/>
      <c r="C12160" s="8"/>
      <c r="D12160" s="8"/>
      <c r="E12160" s="8"/>
      <c r="F12160" s="8"/>
      <c r="G12160" s="8"/>
      <c r="H12160" s="8"/>
      <c r="I12160" s="8"/>
    </row>
    <row r="12161" spans="1:9" ht="14.25" customHeight="1">
      <c r="A12161" s="7"/>
      <c r="B12161" s="8"/>
      <c r="C12161" s="8"/>
      <c r="D12161" s="8"/>
      <c r="E12161" s="8"/>
      <c r="F12161" s="8"/>
      <c r="G12161" s="8"/>
      <c r="H12161" s="8"/>
      <c r="I12161" s="8"/>
    </row>
    <row r="12162" spans="1:9" ht="14.25" customHeight="1">
      <c r="A12162" s="7"/>
      <c r="B12162" s="8"/>
      <c r="C12162" s="8"/>
      <c r="D12162" s="8"/>
      <c r="E12162" s="8"/>
      <c r="F12162" s="8"/>
      <c r="G12162" s="8"/>
      <c r="H12162" s="8"/>
      <c r="I12162" s="8"/>
    </row>
    <row r="12163" spans="1:9" ht="14.25" customHeight="1">
      <c r="A12163" s="7"/>
      <c r="B12163" s="8"/>
      <c r="C12163" s="8"/>
      <c r="D12163" s="8"/>
      <c r="E12163" s="8"/>
      <c r="F12163" s="8"/>
      <c r="G12163" s="8"/>
      <c r="H12163" s="8"/>
      <c r="I12163" s="8"/>
    </row>
    <row r="12164" spans="1:9" ht="14.25" customHeight="1">
      <c r="A12164" s="7"/>
      <c r="B12164" s="8"/>
      <c r="C12164" s="8"/>
      <c r="D12164" s="8"/>
      <c r="E12164" s="8"/>
      <c r="F12164" s="8"/>
      <c r="G12164" s="8"/>
      <c r="H12164" s="8"/>
      <c r="I12164" s="8"/>
    </row>
    <row r="12165" spans="1:9" ht="14.25" customHeight="1">
      <c r="A12165" s="7"/>
      <c r="B12165" s="8"/>
      <c r="C12165" s="8"/>
      <c r="D12165" s="8"/>
      <c r="E12165" s="8"/>
      <c r="F12165" s="8"/>
      <c r="G12165" s="8"/>
      <c r="H12165" s="8"/>
      <c r="I12165" s="8"/>
    </row>
    <row r="12166" spans="1:9" ht="14.25" customHeight="1">
      <c r="A12166" s="7"/>
      <c r="B12166" s="8"/>
      <c r="C12166" s="8"/>
      <c r="D12166" s="8"/>
      <c r="E12166" s="8"/>
      <c r="F12166" s="8"/>
      <c r="G12166" s="8"/>
      <c r="H12166" s="8"/>
      <c r="I12166" s="8"/>
    </row>
    <row r="12167" spans="1:9" ht="14.25" customHeight="1">
      <c r="A12167" s="7"/>
      <c r="B12167" s="8"/>
      <c r="C12167" s="8"/>
      <c r="D12167" s="8"/>
      <c r="E12167" s="8"/>
      <c r="F12167" s="8"/>
      <c r="G12167" s="8"/>
      <c r="H12167" s="8"/>
      <c r="I12167" s="8"/>
    </row>
    <row r="12168" spans="1:9" ht="14.25" customHeight="1">
      <c r="A12168" s="7"/>
      <c r="B12168" s="8"/>
      <c r="C12168" s="8"/>
      <c r="D12168" s="8"/>
      <c r="E12168" s="8"/>
      <c r="F12168" s="8"/>
      <c r="G12168" s="8"/>
      <c r="H12168" s="8"/>
      <c r="I12168" s="8"/>
    </row>
    <row r="12169" spans="1:9" ht="14.25" customHeight="1">
      <c r="A12169" s="7"/>
      <c r="B12169" s="8"/>
      <c r="C12169" s="8"/>
      <c r="D12169" s="8"/>
      <c r="E12169" s="8"/>
      <c r="F12169" s="8"/>
      <c r="G12169" s="8"/>
      <c r="H12169" s="8"/>
      <c r="I12169" s="8"/>
    </row>
    <row r="12170" spans="1:9" ht="14.25" customHeight="1">
      <c r="A12170" s="7"/>
      <c r="B12170" s="8"/>
      <c r="C12170" s="8"/>
      <c r="D12170" s="8"/>
      <c r="E12170" s="8"/>
      <c r="F12170" s="8"/>
      <c r="G12170" s="8"/>
      <c r="H12170" s="8"/>
      <c r="I12170" s="8"/>
    </row>
    <row r="12171" spans="1:9" ht="14.25" customHeight="1">
      <c r="A12171" s="7"/>
      <c r="B12171" s="8"/>
      <c r="C12171" s="8"/>
      <c r="D12171" s="8"/>
      <c r="E12171" s="8"/>
      <c r="F12171" s="8"/>
      <c r="G12171" s="8"/>
      <c r="H12171" s="8"/>
      <c r="I12171" s="8"/>
    </row>
    <row r="12172" spans="1:9" ht="14.25" customHeight="1">
      <c r="A12172" s="7"/>
      <c r="B12172" s="8"/>
      <c r="C12172" s="8"/>
      <c r="D12172" s="8"/>
      <c r="E12172" s="8"/>
      <c r="F12172" s="8"/>
      <c r="G12172" s="8"/>
      <c r="H12172" s="8"/>
      <c r="I12172" s="8"/>
    </row>
    <row r="12173" spans="1:9" ht="14.25" customHeight="1">
      <c r="A12173" s="7"/>
      <c r="B12173" s="8"/>
      <c r="C12173" s="8"/>
      <c r="D12173" s="8"/>
      <c r="E12173" s="8"/>
      <c r="F12173" s="8"/>
      <c r="G12173" s="8"/>
      <c r="H12173" s="8"/>
      <c r="I12173" s="8"/>
    </row>
    <row r="12174" spans="1:9" ht="14.25" customHeight="1">
      <c r="A12174" s="7"/>
      <c r="B12174" s="8"/>
      <c r="C12174" s="8"/>
      <c r="D12174" s="8"/>
      <c r="E12174" s="8"/>
      <c r="F12174" s="8"/>
      <c r="G12174" s="8"/>
      <c r="H12174" s="8"/>
      <c r="I12174" s="8"/>
    </row>
    <row r="12175" spans="1:9" ht="14.25" customHeight="1">
      <c r="A12175" s="7"/>
      <c r="B12175" s="8"/>
      <c r="C12175" s="8"/>
      <c r="D12175" s="8"/>
      <c r="E12175" s="8"/>
      <c r="F12175" s="8"/>
      <c r="G12175" s="8"/>
      <c r="H12175" s="8"/>
      <c r="I12175" s="8"/>
    </row>
    <row r="12176" spans="1:9" ht="14.25" customHeight="1">
      <c r="A12176" s="7"/>
      <c r="B12176" s="8"/>
      <c r="C12176" s="8"/>
      <c r="D12176" s="8"/>
      <c r="E12176" s="8"/>
      <c r="F12176" s="8"/>
      <c r="G12176" s="8"/>
      <c r="H12176" s="8"/>
      <c r="I12176" s="8"/>
    </row>
    <row r="12177" spans="1:9" ht="14.25" customHeight="1">
      <c r="A12177" s="7"/>
      <c r="B12177" s="8"/>
      <c r="C12177" s="8"/>
      <c r="D12177" s="8"/>
      <c r="E12177" s="8"/>
      <c r="F12177" s="8"/>
      <c r="G12177" s="8"/>
      <c r="H12177" s="8"/>
      <c r="I12177" s="8"/>
    </row>
    <row r="12178" spans="1:9" ht="14.25" customHeight="1">
      <c r="A12178" s="7"/>
      <c r="B12178" s="8"/>
      <c r="C12178" s="8"/>
      <c r="D12178" s="8"/>
      <c r="E12178" s="8"/>
      <c r="F12178" s="8"/>
      <c r="G12178" s="8"/>
      <c r="H12178" s="8"/>
      <c r="I12178" s="8"/>
    </row>
    <row r="12179" spans="1:9" ht="14.25" customHeight="1">
      <c r="A12179" s="7"/>
      <c r="B12179" s="8"/>
      <c r="C12179" s="8"/>
      <c r="D12179" s="8"/>
      <c r="E12179" s="8"/>
      <c r="F12179" s="8"/>
      <c r="G12179" s="8"/>
      <c r="H12179" s="8"/>
      <c r="I12179" s="8"/>
    </row>
    <row r="12180" spans="1:9" ht="14.25" customHeight="1">
      <c r="A12180" s="7"/>
      <c r="B12180" s="8"/>
      <c r="C12180" s="8"/>
      <c r="D12180" s="8"/>
      <c r="E12180" s="8"/>
      <c r="F12180" s="8"/>
      <c r="G12180" s="8"/>
      <c r="H12180" s="8"/>
      <c r="I12180" s="8"/>
    </row>
    <row r="12181" spans="1:9" ht="14.25" customHeight="1">
      <c r="A12181" s="7"/>
      <c r="B12181" s="8"/>
      <c r="C12181" s="8"/>
      <c r="D12181" s="8"/>
      <c r="E12181" s="8"/>
      <c r="F12181" s="8"/>
      <c r="G12181" s="8"/>
      <c r="H12181" s="8"/>
      <c r="I12181" s="8"/>
    </row>
    <row r="12182" spans="1:9" ht="14.25" customHeight="1">
      <c r="A12182" s="7"/>
      <c r="B12182" s="8"/>
      <c r="C12182" s="8"/>
      <c r="D12182" s="8"/>
      <c r="E12182" s="8"/>
      <c r="F12182" s="8"/>
      <c r="G12182" s="8"/>
      <c r="H12182" s="8"/>
      <c r="I12182" s="8"/>
    </row>
    <row r="12183" spans="1:9" ht="14.25" customHeight="1">
      <c r="A12183" s="7"/>
      <c r="B12183" s="8"/>
      <c r="C12183" s="8"/>
      <c r="D12183" s="8"/>
      <c r="E12183" s="8"/>
      <c r="F12183" s="8"/>
      <c r="G12183" s="8"/>
      <c r="H12183" s="8"/>
      <c r="I12183" s="8"/>
    </row>
    <row r="12184" spans="1:9" ht="14.25" customHeight="1">
      <c r="A12184" s="7"/>
      <c r="B12184" s="8"/>
      <c r="C12184" s="8"/>
      <c r="D12184" s="8"/>
      <c r="E12184" s="8"/>
      <c r="F12184" s="8"/>
      <c r="G12184" s="8"/>
      <c r="H12184" s="8"/>
      <c r="I12184" s="8"/>
    </row>
    <row r="12185" spans="1:9" ht="14.25" customHeight="1">
      <c r="A12185" s="7"/>
      <c r="B12185" s="8"/>
      <c r="C12185" s="8"/>
      <c r="D12185" s="8"/>
      <c r="E12185" s="8"/>
      <c r="F12185" s="8"/>
      <c r="G12185" s="8"/>
      <c r="H12185" s="8"/>
      <c r="I12185" s="8"/>
    </row>
    <row r="12186" spans="1:9" ht="14.25" customHeight="1">
      <c r="A12186" s="7"/>
      <c r="B12186" s="8"/>
      <c r="C12186" s="8"/>
      <c r="D12186" s="8"/>
      <c r="E12186" s="8"/>
      <c r="F12186" s="8"/>
      <c r="G12186" s="8"/>
      <c r="H12186" s="8"/>
      <c r="I12186" s="8"/>
    </row>
    <row r="12187" spans="1:9" ht="14.25" customHeight="1">
      <c r="A12187" s="7"/>
      <c r="B12187" s="8"/>
      <c r="C12187" s="8"/>
      <c r="D12187" s="8"/>
      <c r="E12187" s="8"/>
      <c r="F12187" s="8"/>
      <c r="G12187" s="8"/>
      <c r="H12187" s="8"/>
      <c r="I12187" s="8"/>
    </row>
    <row r="12188" spans="1:9" ht="14.25" customHeight="1">
      <c r="A12188" s="7"/>
      <c r="B12188" s="8"/>
      <c r="C12188" s="8"/>
      <c r="D12188" s="8"/>
      <c r="E12188" s="8"/>
      <c r="F12188" s="8"/>
      <c r="G12188" s="8"/>
      <c r="H12188" s="8"/>
      <c r="I12188" s="8"/>
    </row>
    <row r="12189" spans="1:9" ht="14.25" customHeight="1">
      <c r="A12189" s="7"/>
      <c r="B12189" s="8"/>
      <c r="C12189" s="8"/>
      <c r="D12189" s="8"/>
      <c r="E12189" s="8"/>
      <c r="F12189" s="8"/>
      <c r="G12189" s="8"/>
      <c r="H12189" s="8"/>
      <c r="I12189" s="8"/>
    </row>
    <row r="12190" spans="1:9" ht="14.25" customHeight="1">
      <c r="A12190" s="7"/>
      <c r="B12190" s="8"/>
      <c r="C12190" s="8"/>
      <c r="D12190" s="8"/>
      <c r="E12190" s="8"/>
      <c r="F12190" s="8"/>
      <c r="G12190" s="8"/>
      <c r="H12190" s="8"/>
      <c r="I12190" s="8"/>
    </row>
    <row r="12191" spans="1:9" ht="14.25" customHeight="1">
      <c r="A12191" s="7"/>
      <c r="B12191" s="8"/>
      <c r="C12191" s="8"/>
      <c r="D12191" s="8"/>
      <c r="E12191" s="8"/>
      <c r="F12191" s="8"/>
      <c r="G12191" s="8"/>
      <c r="H12191" s="8"/>
      <c r="I12191" s="8"/>
    </row>
    <row r="12192" spans="1:9" ht="14.25" customHeight="1">
      <c r="A12192" s="7"/>
      <c r="B12192" s="8"/>
      <c r="C12192" s="8"/>
      <c r="D12192" s="8"/>
      <c r="E12192" s="8"/>
      <c r="F12192" s="8"/>
      <c r="G12192" s="8"/>
      <c r="H12192" s="8"/>
      <c r="I12192" s="8"/>
    </row>
    <row r="12193" spans="1:9" ht="14.25" customHeight="1">
      <c r="A12193" s="7"/>
      <c r="B12193" s="8"/>
      <c r="C12193" s="8"/>
      <c r="D12193" s="8"/>
      <c r="E12193" s="8"/>
      <c r="F12193" s="8"/>
      <c r="G12193" s="8"/>
      <c r="H12193" s="8"/>
      <c r="I12193" s="8"/>
    </row>
    <row r="12194" spans="1:9" ht="14.25" customHeight="1">
      <c r="A12194" s="7"/>
      <c r="B12194" s="8"/>
      <c r="C12194" s="8"/>
      <c r="D12194" s="8"/>
      <c r="E12194" s="8"/>
      <c r="F12194" s="8"/>
      <c r="G12194" s="8"/>
      <c r="H12194" s="8"/>
      <c r="I12194" s="8"/>
    </row>
    <row r="12195" spans="1:9" ht="14.25" customHeight="1">
      <c r="A12195" s="7"/>
      <c r="B12195" s="8"/>
      <c r="C12195" s="8"/>
      <c r="D12195" s="8"/>
      <c r="E12195" s="8"/>
      <c r="F12195" s="8"/>
      <c r="G12195" s="8"/>
      <c r="H12195" s="8"/>
      <c r="I12195" s="8"/>
    </row>
    <row r="12196" spans="1:9" ht="14.25" customHeight="1">
      <c r="A12196" s="7"/>
      <c r="B12196" s="8"/>
      <c r="C12196" s="8"/>
      <c r="D12196" s="8"/>
      <c r="E12196" s="8"/>
      <c r="F12196" s="8"/>
      <c r="G12196" s="8"/>
      <c r="H12196" s="8"/>
      <c r="I12196" s="8"/>
    </row>
    <row r="12197" spans="1:9" ht="14.25" customHeight="1">
      <c r="A12197" s="7"/>
      <c r="B12197" s="8"/>
      <c r="C12197" s="8"/>
      <c r="D12197" s="8"/>
      <c r="E12197" s="8"/>
      <c r="F12197" s="8"/>
      <c r="G12197" s="8"/>
      <c r="H12197" s="8"/>
      <c r="I12197" s="8"/>
    </row>
    <row r="12198" spans="1:9" ht="14.25" customHeight="1">
      <c r="A12198" s="7"/>
      <c r="B12198" s="8"/>
      <c r="C12198" s="8"/>
      <c r="D12198" s="8"/>
      <c r="E12198" s="8"/>
      <c r="F12198" s="8"/>
      <c r="G12198" s="8"/>
      <c r="H12198" s="8"/>
      <c r="I12198" s="8"/>
    </row>
    <row r="12199" spans="1:9" ht="14.25" customHeight="1">
      <c r="A12199" s="7"/>
      <c r="B12199" s="8"/>
      <c r="C12199" s="8"/>
      <c r="D12199" s="8"/>
      <c r="E12199" s="8"/>
      <c r="F12199" s="8"/>
      <c r="G12199" s="8"/>
      <c r="H12199" s="8"/>
      <c r="I12199" s="8"/>
    </row>
    <row r="12200" spans="1:9" ht="14.25" customHeight="1">
      <c r="A12200" s="7"/>
      <c r="B12200" s="8"/>
      <c r="C12200" s="8"/>
      <c r="D12200" s="8"/>
      <c r="E12200" s="8"/>
      <c r="F12200" s="8"/>
      <c r="G12200" s="8"/>
      <c r="H12200" s="8"/>
      <c r="I12200" s="8"/>
    </row>
    <row r="12201" spans="1:9" ht="14.25" customHeight="1">
      <c r="A12201" s="7"/>
      <c r="B12201" s="8"/>
      <c r="C12201" s="8"/>
      <c r="D12201" s="8"/>
      <c r="E12201" s="8"/>
      <c r="F12201" s="8"/>
      <c r="G12201" s="8"/>
      <c r="H12201" s="8"/>
      <c r="I12201" s="8"/>
    </row>
    <row r="12202" spans="1:9" ht="14.25" customHeight="1">
      <c r="A12202" s="7"/>
      <c r="B12202" s="8"/>
      <c r="C12202" s="8"/>
      <c r="D12202" s="8"/>
      <c r="E12202" s="8"/>
      <c r="F12202" s="8"/>
      <c r="G12202" s="8"/>
      <c r="H12202" s="8"/>
      <c r="I12202" s="8"/>
    </row>
    <row r="12203" spans="1:9" ht="14.25" customHeight="1">
      <c r="A12203" s="7"/>
      <c r="B12203" s="8"/>
      <c r="C12203" s="8"/>
      <c r="D12203" s="8"/>
      <c r="E12203" s="8"/>
      <c r="F12203" s="8"/>
      <c r="G12203" s="8"/>
      <c r="H12203" s="8"/>
      <c r="I12203" s="8"/>
    </row>
    <row r="12204" spans="1:9" ht="14.25" customHeight="1">
      <c r="A12204" s="7"/>
      <c r="B12204" s="8"/>
      <c r="C12204" s="8"/>
      <c r="D12204" s="8"/>
      <c r="E12204" s="8"/>
      <c r="F12204" s="8"/>
      <c r="G12204" s="8"/>
      <c r="H12204" s="8"/>
      <c r="I12204" s="8"/>
    </row>
    <row r="12205" spans="1:9" ht="14.25" customHeight="1">
      <c r="A12205" s="7"/>
      <c r="B12205" s="8"/>
      <c r="C12205" s="8"/>
      <c r="D12205" s="8"/>
      <c r="E12205" s="8"/>
      <c r="F12205" s="8"/>
      <c r="G12205" s="8"/>
      <c r="H12205" s="8"/>
      <c r="I12205" s="8"/>
    </row>
    <row r="12206" spans="1:9" ht="14.25" customHeight="1">
      <c r="A12206" s="7"/>
      <c r="B12206" s="8"/>
      <c r="C12206" s="8"/>
      <c r="D12206" s="8"/>
      <c r="E12206" s="8"/>
      <c r="F12206" s="8"/>
      <c r="G12206" s="8"/>
      <c r="H12206" s="8"/>
      <c r="I12206" s="8"/>
    </row>
    <row r="12207" spans="1:9" ht="14.25" customHeight="1">
      <c r="A12207" s="7"/>
      <c r="B12207" s="8"/>
      <c r="C12207" s="8"/>
      <c r="D12207" s="8"/>
      <c r="E12207" s="8"/>
      <c r="F12207" s="8"/>
      <c r="G12207" s="8"/>
      <c r="H12207" s="8"/>
      <c r="I12207" s="8"/>
    </row>
    <row r="12208" spans="1:9" ht="14.25" customHeight="1">
      <c r="A12208" s="7"/>
      <c r="B12208" s="8"/>
      <c r="C12208" s="8"/>
      <c r="D12208" s="8"/>
      <c r="E12208" s="8"/>
      <c r="F12208" s="8"/>
      <c r="G12208" s="8"/>
      <c r="H12208" s="8"/>
      <c r="I12208" s="8"/>
    </row>
    <row r="12209" spans="1:9" ht="14.25" customHeight="1">
      <c r="A12209" s="7"/>
      <c r="B12209" s="8"/>
      <c r="C12209" s="8"/>
      <c r="D12209" s="8"/>
      <c r="E12209" s="8"/>
      <c r="F12209" s="8"/>
      <c r="G12209" s="8"/>
      <c r="H12209" s="8"/>
      <c r="I12209" s="8"/>
    </row>
    <row r="12210" spans="1:9" ht="14.25" customHeight="1">
      <c r="A12210" s="7"/>
      <c r="B12210" s="8"/>
      <c r="C12210" s="8"/>
      <c r="D12210" s="8"/>
      <c r="E12210" s="8"/>
      <c r="F12210" s="8"/>
      <c r="G12210" s="8"/>
      <c r="H12210" s="8"/>
      <c r="I12210" s="8"/>
    </row>
    <row r="12211" spans="1:9" ht="14.25" customHeight="1">
      <c r="A12211" s="7"/>
      <c r="B12211" s="8"/>
      <c r="C12211" s="8"/>
      <c r="D12211" s="8"/>
      <c r="E12211" s="8"/>
      <c r="F12211" s="8"/>
      <c r="G12211" s="8"/>
      <c r="H12211" s="8"/>
      <c r="I12211" s="8"/>
    </row>
    <row r="12212" spans="1:9" ht="14.25" customHeight="1">
      <c r="A12212" s="7"/>
      <c r="B12212" s="8"/>
      <c r="C12212" s="8"/>
      <c r="D12212" s="8"/>
      <c r="E12212" s="8"/>
      <c r="F12212" s="8"/>
      <c r="G12212" s="8"/>
      <c r="H12212" s="8"/>
      <c r="I12212" s="8"/>
    </row>
    <row r="12213" spans="1:9" ht="14.25" customHeight="1">
      <c r="A12213" s="7"/>
      <c r="B12213" s="8"/>
      <c r="C12213" s="8"/>
      <c r="D12213" s="8"/>
      <c r="E12213" s="8"/>
      <c r="F12213" s="8"/>
      <c r="G12213" s="8"/>
      <c r="H12213" s="8"/>
      <c r="I12213" s="8"/>
    </row>
    <row r="12214" spans="1:9" ht="14.25" customHeight="1">
      <c r="A12214" s="7"/>
      <c r="B12214" s="8"/>
      <c r="C12214" s="8"/>
      <c r="D12214" s="8"/>
      <c r="E12214" s="8"/>
      <c r="F12214" s="8"/>
      <c r="G12214" s="8"/>
      <c r="H12214" s="8"/>
      <c r="I12214" s="8"/>
    </row>
    <row r="12215" spans="1:9" ht="14.25" customHeight="1">
      <c r="A12215" s="7"/>
      <c r="B12215" s="8"/>
      <c r="C12215" s="8"/>
      <c r="D12215" s="8"/>
      <c r="E12215" s="8"/>
      <c r="F12215" s="8"/>
      <c r="G12215" s="8"/>
      <c r="H12215" s="8"/>
      <c r="I12215" s="8"/>
    </row>
    <row r="12216" spans="1:9" ht="14.25" customHeight="1">
      <c r="A12216" s="7"/>
      <c r="B12216" s="8"/>
      <c r="C12216" s="8"/>
      <c r="D12216" s="8"/>
      <c r="E12216" s="8"/>
      <c r="F12216" s="8"/>
      <c r="G12216" s="8"/>
      <c r="H12216" s="8"/>
      <c r="I12216" s="8"/>
    </row>
    <row r="12217" spans="1:9" ht="14.25" customHeight="1">
      <c r="A12217" s="7"/>
      <c r="B12217" s="8"/>
      <c r="C12217" s="8"/>
      <c r="D12217" s="8"/>
      <c r="E12217" s="8"/>
      <c r="F12217" s="8"/>
      <c r="G12217" s="8"/>
      <c r="H12217" s="8"/>
      <c r="I12217" s="8"/>
    </row>
    <row r="12218" spans="1:9" ht="14.25" customHeight="1">
      <c r="A12218" s="7"/>
      <c r="B12218" s="8"/>
      <c r="C12218" s="8"/>
      <c r="D12218" s="8"/>
      <c r="E12218" s="8"/>
      <c r="F12218" s="8"/>
      <c r="G12218" s="8"/>
      <c r="H12218" s="8"/>
      <c r="I12218" s="8"/>
    </row>
    <row r="12219" spans="1:9" ht="14.25" customHeight="1">
      <c r="A12219" s="7"/>
      <c r="B12219" s="8"/>
      <c r="C12219" s="8"/>
      <c r="D12219" s="8"/>
      <c r="E12219" s="8"/>
      <c r="F12219" s="8"/>
      <c r="G12219" s="8"/>
      <c r="H12219" s="8"/>
      <c r="I12219" s="8"/>
    </row>
    <row r="12220" spans="1:9" ht="14.25" customHeight="1">
      <c r="A12220" s="7"/>
      <c r="B12220" s="8"/>
      <c r="C12220" s="8"/>
      <c r="D12220" s="8"/>
      <c r="E12220" s="8"/>
      <c r="F12220" s="8"/>
      <c r="G12220" s="8"/>
      <c r="H12220" s="8"/>
      <c r="I12220" s="8"/>
    </row>
    <row r="12221" spans="1:9" ht="14.25" customHeight="1">
      <c r="A12221" s="7"/>
      <c r="B12221" s="8"/>
      <c r="C12221" s="8"/>
      <c r="D12221" s="8"/>
      <c r="E12221" s="8"/>
      <c r="F12221" s="8"/>
      <c r="G12221" s="8"/>
      <c r="H12221" s="8"/>
      <c r="I12221" s="8"/>
    </row>
    <row r="12222" spans="1:9" ht="14.25" customHeight="1">
      <c r="A12222" s="7"/>
      <c r="B12222" s="8"/>
      <c r="C12222" s="8"/>
      <c r="D12222" s="8"/>
      <c r="E12222" s="8"/>
      <c r="F12222" s="8"/>
      <c r="G12222" s="8"/>
      <c r="H12222" s="8"/>
      <c r="I12222" s="8"/>
    </row>
    <row r="12223" spans="1:9" ht="14.25" customHeight="1">
      <c r="A12223" s="7"/>
      <c r="B12223" s="8"/>
      <c r="C12223" s="8"/>
      <c r="D12223" s="8"/>
      <c r="E12223" s="8"/>
      <c r="F12223" s="8"/>
      <c r="G12223" s="8"/>
      <c r="H12223" s="8"/>
      <c r="I12223" s="8"/>
    </row>
    <row r="12224" spans="1:9" ht="14.25" customHeight="1">
      <c r="A12224" s="7"/>
      <c r="B12224" s="8"/>
      <c r="C12224" s="8"/>
      <c r="D12224" s="8"/>
      <c r="E12224" s="8"/>
      <c r="F12224" s="8"/>
      <c r="G12224" s="8"/>
      <c r="H12224" s="8"/>
      <c r="I12224" s="8"/>
    </row>
    <row r="12225" spans="1:9" ht="14.25" customHeight="1">
      <c r="A12225" s="7"/>
      <c r="B12225" s="8"/>
      <c r="C12225" s="8"/>
      <c r="D12225" s="8"/>
      <c r="E12225" s="8"/>
      <c r="F12225" s="8"/>
      <c r="G12225" s="8"/>
      <c r="H12225" s="8"/>
      <c r="I12225" s="8"/>
    </row>
    <row r="12226" spans="1:9" ht="14.25" customHeight="1">
      <c r="A12226" s="7"/>
      <c r="B12226" s="8"/>
      <c r="C12226" s="8"/>
      <c r="D12226" s="8"/>
      <c r="E12226" s="8"/>
      <c r="F12226" s="8"/>
      <c r="G12226" s="8"/>
      <c r="H12226" s="8"/>
      <c r="I12226" s="8"/>
    </row>
    <row r="12227" spans="1:9" ht="14.25" customHeight="1">
      <c r="A12227" s="7"/>
      <c r="B12227" s="8"/>
      <c r="C12227" s="8"/>
      <c r="D12227" s="8"/>
      <c r="E12227" s="8"/>
      <c r="F12227" s="8"/>
      <c r="G12227" s="8"/>
      <c r="H12227" s="8"/>
      <c r="I12227" s="8"/>
    </row>
    <row r="12228" spans="1:9" ht="14.25" customHeight="1">
      <c r="A12228" s="7"/>
      <c r="B12228" s="8"/>
      <c r="C12228" s="8"/>
      <c r="D12228" s="8"/>
      <c r="E12228" s="8"/>
      <c r="F12228" s="8"/>
      <c r="G12228" s="8"/>
      <c r="H12228" s="8"/>
      <c r="I12228" s="8"/>
    </row>
    <row r="12229" spans="1:9" ht="14.25" customHeight="1">
      <c r="A12229" s="7"/>
      <c r="B12229" s="8"/>
      <c r="C12229" s="8"/>
      <c r="D12229" s="8"/>
      <c r="E12229" s="8"/>
      <c r="F12229" s="8"/>
      <c r="G12229" s="8"/>
      <c r="H12229" s="8"/>
      <c r="I12229" s="8"/>
    </row>
    <row r="12230" spans="1:9" ht="14.25" customHeight="1">
      <c r="A12230" s="7"/>
      <c r="B12230" s="8"/>
      <c r="C12230" s="8"/>
      <c r="D12230" s="8"/>
      <c r="E12230" s="8"/>
      <c r="F12230" s="8"/>
      <c r="G12230" s="8"/>
      <c r="H12230" s="8"/>
      <c r="I12230" s="8"/>
    </row>
    <row r="12231" spans="1:9" ht="14.25" customHeight="1">
      <c r="A12231" s="7"/>
      <c r="B12231" s="8"/>
      <c r="C12231" s="8"/>
      <c r="D12231" s="8"/>
      <c r="E12231" s="8"/>
      <c r="F12231" s="8"/>
      <c r="G12231" s="8"/>
      <c r="H12231" s="8"/>
      <c r="I12231" s="8"/>
    </row>
    <row r="12232" spans="1:9" ht="14.25" customHeight="1">
      <c r="A12232" s="7"/>
      <c r="B12232" s="8"/>
      <c r="C12232" s="8"/>
      <c r="D12232" s="8"/>
      <c r="E12232" s="8"/>
      <c r="F12232" s="8"/>
      <c r="G12232" s="8"/>
      <c r="H12232" s="8"/>
      <c r="I12232" s="8"/>
    </row>
    <row r="12233" spans="1:9" ht="14.25" customHeight="1">
      <c r="A12233" s="7"/>
      <c r="B12233" s="8"/>
      <c r="C12233" s="8"/>
      <c r="D12233" s="8"/>
      <c r="E12233" s="8"/>
      <c r="F12233" s="8"/>
      <c r="G12233" s="8"/>
      <c r="H12233" s="8"/>
      <c r="I12233" s="8"/>
    </row>
    <row r="12234" spans="1:9" ht="14.25" customHeight="1">
      <c r="A12234" s="7"/>
      <c r="B12234" s="8"/>
      <c r="C12234" s="8"/>
      <c r="D12234" s="8"/>
      <c r="E12234" s="8"/>
      <c r="F12234" s="8"/>
      <c r="G12234" s="8"/>
      <c r="H12234" s="8"/>
      <c r="I12234" s="8"/>
    </row>
    <row r="12235" spans="1:9" ht="14.25" customHeight="1">
      <c r="A12235" s="7"/>
      <c r="B12235" s="8"/>
      <c r="C12235" s="8"/>
      <c r="D12235" s="8"/>
      <c r="E12235" s="8"/>
      <c r="F12235" s="8"/>
      <c r="G12235" s="8"/>
      <c r="H12235" s="8"/>
      <c r="I12235" s="8"/>
    </row>
    <row r="12236" spans="1:9" ht="14.25" customHeight="1">
      <c r="A12236" s="7"/>
      <c r="B12236" s="8"/>
      <c r="C12236" s="8"/>
      <c r="D12236" s="8"/>
      <c r="E12236" s="8"/>
      <c r="F12236" s="8"/>
      <c r="G12236" s="8"/>
      <c r="H12236" s="8"/>
      <c r="I12236" s="8"/>
    </row>
    <row r="12237" spans="1:9" ht="14.25" customHeight="1">
      <c r="A12237" s="7"/>
      <c r="B12237" s="8"/>
      <c r="C12237" s="8"/>
      <c r="D12237" s="8"/>
      <c r="E12237" s="8"/>
      <c r="F12237" s="8"/>
      <c r="G12237" s="8"/>
      <c r="H12237" s="8"/>
      <c r="I12237" s="8"/>
    </row>
    <row r="12238" spans="1:9" ht="14.25" customHeight="1">
      <c r="A12238" s="7"/>
      <c r="B12238" s="8"/>
      <c r="C12238" s="8"/>
      <c r="D12238" s="8"/>
      <c r="E12238" s="8"/>
      <c r="F12238" s="8"/>
      <c r="G12238" s="8"/>
      <c r="H12238" s="8"/>
      <c r="I12238" s="8"/>
    </row>
    <row r="12239" spans="1:9" ht="14.25" customHeight="1">
      <c r="A12239" s="7"/>
      <c r="B12239" s="8"/>
      <c r="C12239" s="8"/>
      <c r="D12239" s="8"/>
      <c r="E12239" s="8"/>
      <c r="F12239" s="8"/>
      <c r="G12239" s="8"/>
      <c r="H12239" s="8"/>
      <c r="I12239" s="8"/>
    </row>
    <row r="12240" spans="1:9" ht="14.25" customHeight="1">
      <c r="A12240" s="7"/>
      <c r="B12240" s="8"/>
      <c r="C12240" s="8"/>
      <c r="D12240" s="8"/>
      <c r="E12240" s="8"/>
      <c r="F12240" s="8"/>
      <c r="G12240" s="8"/>
      <c r="H12240" s="8"/>
      <c r="I12240" s="8"/>
    </row>
    <row r="12241" spans="1:9" ht="14.25" customHeight="1">
      <c r="A12241" s="7"/>
      <c r="B12241" s="8"/>
      <c r="C12241" s="8"/>
      <c r="D12241" s="8"/>
      <c r="E12241" s="8"/>
      <c r="F12241" s="8"/>
      <c r="G12241" s="8"/>
      <c r="H12241" s="8"/>
      <c r="I12241" s="8"/>
    </row>
    <row r="12242" spans="1:9" ht="14.25" customHeight="1">
      <c r="A12242" s="7"/>
      <c r="B12242" s="8"/>
      <c r="C12242" s="8"/>
      <c r="D12242" s="8"/>
      <c r="E12242" s="8"/>
      <c r="F12242" s="8"/>
      <c r="G12242" s="8"/>
      <c r="H12242" s="8"/>
      <c r="I12242" s="8"/>
    </row>
    <row r="12243" spans="1:9" ht="14.25" customHeight="1">
      <c r="A12243" s="7"/>
      <c r="B12243" s="8"/>
      <c r="C12243" s="8"/>
      <c r="D12243" s="8"/>
      <c r="E12243" s="8"/>
      <c r="F12243" s="8"/>
      <c r="G12243" s="8"/>
      <c r="H12243" s="8"/>
      <c r="I12243" s="8"/>
    </row>
    <row r="12244" spans="1:9" ht="14.25" customHeight="1">
      <c r="A12244" s="7"/>
      <c r="B12244" s="8"/>
      <c r="C12244" s="8"/>
      <c r="D12244" s="8"/>
      <c r="E12244" s="8"/>
      <c r="F12244" s="8"/>
      <c r="G12244" s="8"/>
      <c r="H12244" s="8"/>
      <c r="I12244" s="8"/>
    </row>
    <row r="12245" spans="1:9" ht="14.25" customHeight="1">
      <c r="A12245" s="7"/>
      <c r="B12245" s="8"/>
      <c r="C12245" s="8"/>
      <c r="D12245" s="8"/>
      <c r="E12245" s="8"/>
      <c r="F12245" s="8"/>
      <c r="G12245" s="8"/>
      <c r="H12245" s="8"/>
      <c r="I12245" s="8"/>
    </row>
    <row r="12246" spans="1:9" ht="14.25" customHeight="1">
      <c r="A12246" s="7"/>
      <c r="B12246" s="8"/>
      <c r="C12246" s="8"/>
      <c r="D12246" s="8"/>
      <c r="E12246" s="8"/>
      <c r="F12246" s="8"/>
      <c r="G12246" s="8"/>
      <c r="H12246" s="8"/>
      <c r="I12246" s="8"/>
    </row>
    <row r="12247" spans="1:9" ht="14.25" customHeight="1">
      <c r="A12247" s="7"/>
      <c r="B12247" s="8"/>
      <c r="C12247" s="8"/>
      <c r="D12247" s="8"/>
      <c r="E12247" s="8"/>
      <c r="F12247" s="8"/>
      <c r="G12247" s="8"/>
      <c r="H12247" s="8"/>
      <c r="I12247" s="8"/>
    </row>
    <row r="12248" spans="1:9" ht="14.25" customHeight="1">
      <c r="A12248" s="7"/>
      <c r="B12248" s="8"/>
      <c r="C12248" s="8"/>
      <c r="D12248" s="8"/>
      <c r="E12248" s="8"/>
      <c r="F12248" s="8"/>
      <c r="G12248" s="8"/>
      <c r="H12248" s="8"/>
      <c r="I12248" s="8"/>
    </row>
    <row r="12249" spans="1:9" ht="14.25" customHeight="1">
      <c r="A12249" s="7"/>
      <c r="B12249" s="8"/>
      <c r="C12249" s="8"/>
      <c r="D12249" s="8"/>
      <c r="E12249" s="8"/>
      <c r="F12249" s="8"/>
      <c r="G12249" s="8"/>
      <c r="H12249" s="8"/>
      <c r="I12249" s="8"/>
    </row>
    <row r="12250" spans="1:9" ht="14.25" customHeight="1">
      <c r="A12250" s="7"/>
      <c r="B12250" s="8"/>
      <c r="C12250" s="8"/>
      <c r="D12250" s="8"/>
      <c r="E12250" s="8"/>
      <c r="F12250" s="8"/>
      <c r="G12250" s="8"/>
      <c r="H12250" s="8"/>
      <c r="I12250" s="8"/>
    </row>
    <row r="12251" spans="1:9" ht="14.25" customHeight="1">
      <c r="A12251" s="7"/>
      <c r="B12251" s="8"/>
      <c r="C12251" s="8"/>
      <c r="D12251" s="8"/>
      <c r="E12251" s="8"/>
      <c r="F12251" s="8"/>
      <c r="G12251" s="8"/>
      <c r="H12251" s="8"/>
      <c r="I12251" s="8"/>
    </row>
    <row r="12252" spans="1:9" ht="14.25" customHeight="1">
      <c r="A12252" s="7"/>
      <c r="B12252" s="8"/>
      <c r="C12252" s="8"/>
      <c r="D12252" s="8"/>
      <c r="E12252" s="8"/>
      <c r="F12252" s="8"/>
      <c r="G12252" s="8"/>
      <c r="H12252" s="8"/>
      <c r="I12252" s="8"/>
    </row>
    <row r="12253" spans="1:9" ht="14.25" customHeight="1">
      <c r="A12253" s="7"/>
      <c r="B12253" s="8"/>
      <c r="C12253" s="8"/>
      <c r="D12253" s="8"/>
      <c r="E12253" s="8"/>
      <c r="F12253" s="8"/>
      <c r="G12253" s="8"/>
      <c r="H12253" s="8"/>
      <c r="I12253" s="8"/>
    </row>
    <row r="12254" spans="1:9" ht="14.25" customHeight="1">
      <c r="A12254" s="7"/>
      <c r="B12254" s="8"/>
      <c r="C12254" s="8"/>
      <c r="D12254" s="8"/>
      <c r="E12254" s="8"/>
      <c r="F12254" s="8"/>
      <c r="G12254" s="8"/>
      <c r="H12254" s="8"/>
      <c r="I12254" s="8"/>
    </row>
    <row r="12255" spans="1:9" ht="14.25" customHeight="1">
      <c r="A12255" s="7"/>
      <c r="B12255" s="8"/>
      <c r="C12255" s="8"/>
      <c r="D12255" s="8"/>
      <c r="E12255" s="8"/>
      <c r="F12255" s="8"/>
      <c r="G12255" s="8"/>
      <c r="H12255" s="8"/>
      <c r="I12255" s="8"/>
    </row>
    <row r="12256" spans="1:9" ht="14.25" customHeight="1">
      <c r="A12256" s="7"/>
      <c r="B12256" s="8"/>
      <c r="C12256" s="8"/>
      <c r="D12256" s="8"/>
      <c r="E12256" s="8"/>
      <c r="F12256" s="8"/>
      <c r="G12256" s="8"/>
      <c r="H12256" s="8"/>
      <c r="I12256" s="8"/>
    </row>
    <row r="12257" spans="1:9" ht="14.25" customHeight="1">
      <c r="A12257" s="7"/>
      <c r="B12257" s="8"/>
      <c r="C12257" s="8"/>
      <c r="D12257" s="8"/>
      <c r="E12257" s="8"/>
      <c r="F12257" s="8"/>
      <c r="G12257" s="8"/>
      <c r="H12257" s="8"/>
      <c r="I12257" s="8"/>
    </row>
    <row r="12258" spans="1:9" ht="14.25" customHeight="1">
      <c r="A12258" s="7"/>
      <c r="B12258" s="8"/>
      <c r="C12258" s="8"/>
      <c r="D12258" s="8"/>
      <c r="E12258" s="8"/>
      <c r="F12258" s="8"/>
      <c r="G12258" s="8"/>
      <c r="H12258" s="8"/>
      <c r="I12258" s="8"/>
    </row>
    <row r="12259" spans="1:9" ht="14.25" customHeight="1">
      <c r="A12259" s="7"/>
      <c r="B12259" s="8"/>
      <c r="C12259" s="8"/>
      <c r="D12259" s="8"/>
      <c r="E12259" s="8"/>
      <c r="F12259" s="8"/>
      <c r="G12259" s="8"/>
      <c r="H12259" s="8"/>
      <c r="I12259" s="8"/>
    </row>
    <row r="12260" spans="1:9" ht="14.25" customHeight="1">
      <c r="A12260" s="7"/>
      <c r="B12260" s="8"/>
      <c r="C12260" s="8"/>
      <c r="D12260" s="8"/>
      <c r="E12260" s="8"/>
      <c r="F12260" s="8"/>
      <c r="G12260" s="8"/>
      <c r="H12260" s="8"/>
      <c r="I12260" s="8"/>
    </row>
    <row r="12261" spans="1:9" ht="14.25" customHeight="1">
      <c r="A12261" s="7"/>
      <c r="B12261" s="8"/>
      <c r="C12261" s="8"/>
      <c r="D12261" s="8"/>
      <c r="E12261" s="8"/>
      <c r="F12261" s="8"/>
      <c r="G12261" s="8"/>
      <c r="H12261" s="8"/>
      <c r="I12261" s="8"/>
    </row>
    <row r="12262" spans="1:9" ht="14.25" customHeight="1">
      <c r="A12262" s="7"/>
      <c r="B12262" s="8"/>
      <c r="C12262" s="8"/>
      <c r="D12262" s="8"/>
      <c r="E12262" s="8"/>
      <c r="F12262" s="8"/>
      <c r="G12262" s="8"/>
      <c r="H12262" s="8"/>
      <c r="I12262" s="8"/>
    </row>
    <row r="12263" spans="1:9" ht="14.25" customHeight="1">
      <c r="A12263" s="7"/>
      <c r="B12263" s="8"/>
      <c r="C12263" s="8"/>
      <c r="D12263" s="8"/>
      <c r="E12263" s="8"/>
      <c r="F12263" s="8"/>
      <c r="G12263" s="8"/>
      <c r="H12263" s="8"/>
      <c r="I12263" s="8"/>
    </row>
    <row r="12264" spans="1:9" ht="14.25" customHeight="1">
      <c r="A12264" s="7"/>
      <c r="B12264" s="8"/>
      <c r="C12264" s="8"/>
      <c r="D12264" s="8"/>
      <c r="E12264" s="8"/>
      <c r="F12264" s="8"/>
      <c r="G12264" s="8"/>
      <c r="H12264" s="8"/>
      <c r="I12264" s="8"/>
    </row>
    <row r="12265" spans="1:9" ht="14.25" customHeight="1">
      <c r="A12265" s="7"/>
      <c r="B12265" s="8"/>
      <c r="C12265" s="8"/>
      <c r="D12265" s="8"/>
      <c r="E12265" s="8"/>
      <c r="F12265" s="8"/>
      <c r="G12265" s="8"/>
      <c r="H12265" s="8"/>
      <c r="I12265" s="8"/>
    </row>
    <row r="12266" spans="1:9" ht="14.25" customHeight="1">
      <c r="A12266" s="7"/>
      <c r="B12266" s="8"/>
      <c r="C12266" s="8"/>
      <c r="D12266" s="8"/>
      <c r="E12266" s="8"/>
      <c r="F12266" s="8"/>
      <c r="G12266" s="8"/>
      <c r="H12266" s="8"/>
      <c r="I12266" s="8"/>
    </row>
    <row r="12267" spans="1:9" ht="14.25" customHeight="1">
      <c r="A12267" s="7"/>
      <c r="B12267" s="8"/>
      <c r="C12267" s="8"/>
      <c r="D12267" s="8"/>
      <c r="E12267" s="8"/>
      <c r="F12267" s="8"/>
      <c r="G12267" s="8"/>
      <c r="H12267" s="8"/>
      <c r="I12267" s="8"/>
    </row>
    <row r="12268" spans="1:9" ht="14.25" customHeight="1">
      <c r="A12268" s="7"/>
      <c r="B12268" s="8"/>
      <c r="C12268" s="8"/>
      <c r="D12268" s="8"/>
      <c r="E12268" s="8"/>
      <c r="F12268" s="8"/>
      <c r="G12268" s="8"/>
      <c r="H12268" s="8"/>
      <c r="I12268" s="8"/>
    </row>
    <row r="12269" spans="1:9" ht="14.25" customHeight="1">
      <c r="A12269" s="7"/>
      <c r="B12269" s="8"/>
      <c r="C12269" s="8"/>
      <c r="D12269" s="8"/>
      <c r="E12269" s="8"/>
      <c r="F12269" s="8"/>
      <c r="G12269" s="8"/>
      <c r="H12269" s="8"/>
      <c r="I12269" s="8"/>
    </row>
    <row r="12270" spans="1:9" ht="14.25" customHeight="1">
      <c r="A12270" s="7"/>
      <c r="B12270" s="8"/>
      <c r="C12270" s="8"/>
      <c r="D12270" s="8"/>
      <c r="E12270" s="8"/>
      <c r="F12270" s="8"/>
      <c r="G12270" s="8"/>
      <c r="H12270" s="8"/>
      <c r="I12270" s="8"/>
    </row>
    <row r="12271" spans="1:9" ht="14.25" customHeight="1">
      <c r="A12271" s="7"/>
      <c r="B12271" s="8"/>
      <c r="C12271" s="8"/>
      <c r="D12271" s="8"/>
      <c r="E12271" s="8"/>
      <c r="F12271" s="8"/>
      <c r="G12271" s="8"/>
      <c r="H12271" s="8"/>
      <c r="I12271" s="8"/>
    </row>
    <row r="12272" spans="1:9" ht="14.25" customHeight="1">
      <c r="A12272" s="7"/>
      <c r="B12272" s="8"/>
      <c r="C12272" s="8"/>
      <c r="D12272" s="8"/>
      <c r="E12272" s="8"/>
      <c r="F12272" s="8"/>
      <c r="G12272" s="8"/>
      <c r="H12272" s="8"/>
      <c r="I12272" s="8"/>
    </row>
    <row r="12273" spans="1:9" ht="14.25" customHeight="1">
      <c r="A12273" s="7"/>
      <c r="B12273" s="8"/>
      <c r="C12273" s="8"/>
      <c r="D12273" s="8"/>
      <c r="E12273" s="8"/>
      <c r="F12273" s="8"/>
      <c r="G12273" s="8"/>
      <c r="H12273" s="8"/>
      <c r="I12273" s="8"/>
    </row>
    <row r="12274" spans="1:9" ht="14.25" customHeight="1">
      <c r="A12274" s="7"/>
      <c r="B12274" s="8"/>
      <c r="C12274" s="8"/>
      <c r="D12274" s="8"/>
      <c r="E12274" s="8"/>
      <c r="F12274" s="8"/>
      <c r="G12274" s="8"/>
      <c r="H12274" s="8"/>
      <c r="I12274" s="8"/>
    </row>
    <row r="12275" spans="1:9" ht="14.25" customHeight="1">
      <c r="A12275" s="7"/>
      <c r="B12275" s="8"/>
      <c r="C12275" s="8"/>
      <c r="D12275" s="8"/>
      <c r="E12275" s="8"/>
      <c r="F12275" s="8"/>
      <c r="G12275" s="8"/>
      <c r="H12275" s="8"/>
      <c r="I12275" s="8"/>
    </row>
    <row r="12276" spans="1:9" ht="14.25" customHeight="1">
      <c r="A12276" s="7"/>
      <c r="B12276" s="8"/>
      <c r="C12276" s="8"/>
      <c r="D12276" s="8"/>
      <c r="E12276" s="8"/>
      <c r="F12276" s="8"/>
      <c r="G12276" s="8"/>
      <c r="H12276" s="8"/>
      <c r="I12276" s="8"/>
    </row>
    <row r="12277" spans="1:9" ht="14.25" customHeight="1">
      <c r="A12277" s="7"/>
      <c r="B12277" s="8"/>
      <c r="C12277" s="8"/>
      <c r="D12277" s="8"/>
      <c r="E12277" s="8"/>
      <c r="F12277" s="8"/>
      <c r="G12277" s="8"/>
      <c r="H12277" s="8"/>
      <c r="I12277" s="8"/>
    </row>
    <row r="12278" spans="1:9" ht="14.25" customHeight="1">
      <c r="A12278" s="7"/>
      <c r="B12278" s="8"/>
      <c r="C12278" s="8"/>
      <c r="D12278" s="8"/>
      <c r="E12278" s="8"/>
      <c r="F12278" s="8"/>
      <c r="G12278" s="8"/>
      <c r="H12278" s="8"/>
      <c r="I12278" s="8"/>
    </row>
    <row r="12279" spans="1:9" ht="14.25" customHeight="1">
      <c r="A12279" s="7"/>
      <c r="B12279" s="8"/>
      <c r="C12279" s="8"/>
      <c r="D12279" s="8"/>
      <c r="E12279" s="8"/>
      <c r="F12279" s="8"/>
      <c r="G12279" s="8"/>
      <c r="H12279" s="8"/>
      <c r="I12279" s="8"/>
    </row>
    <row r="12280" spans="1:9" ht="14.25" customHeight="1">
      <c r="A12280" s="7"/>
      <c r="B12280" s="8"/>
      <c r="C12280" s="8"/>
      <c r="D12280" s="8"/>
      <c r="E12280" s="8"/>
      <c r="F12280" s="8"/>
      <c r="G12280" s="8"/>
      <c r="H12280" s="8"/>
      <c r="I12280" s="8"/>
    </row>
    <row r="12281" spans="1:9" ht="14.25" customHeight="1">
      <c r="A12281" s="7"/>
      <c r="B12281" s="8"/>
      <c r="C12281" s="8"/>
      <c r="D12281" s="8"/>
      <c r="E12281" s="8"/>
      <c r="F12281" s="8"/>
      <c r="G12281" s="8"/>
      <c r="H12281" s="8"/>
      <c r="I12281" s="8"/>
    </row>
    <row r="12282" spans="1:9" ht="14.25" customHeight="1">
      <c r="A12282" s="7"/>
      <c r="B12282" s="8"/>
      <c r="C12282" s="8"/>
      <c r="D12282" s="8"/>
      <c r="E12282" s="8"/>
      <c r="F12282" s="8"/>
      <c r="G12282" s="8"/>
      <c r="H12282" s="8"/>
      <c r="I12282" s="8"/>
    </row>
    <row r="12283" spans="1:9" ht="14.25" customHeight="1">
      <c r="A12283" s="7"/>
      <c r="B12283" s="8"/>
      <c r="C12283" s="8"/>
      <c r="D12283" s="8"/>
      <c r="E12283" s="8"/>
      <c r="F12283" s="8"/>
      <c r="G12283" s="8"/>
      <c r="H12283" s="8"/>
      <c r="I12283" s="8"/>
    </row>
    <row r="12284" spans="1:9" ht="14.25" customHeight="1">
      <c r="A12284" s="7"/>
      <c r="B12284" s="8"/>
      <c r="C12284" s="8"/>
      <c r="D12284" s="8"/>
      <c r="E12284" s="8"/>
      <c r="F12284" s="8"/>
      <c r="G12284" s="8"/>
      <c r="H12284" s="8"/>
      <c r="I12284" s="8"/>
    </row>
    <row r="12285" spans="1:9" ht="14.25" customHeight="1">
      <c r="A12285" s="7"/>
      <c r="B12285" s="8"/>
      <c r="C12285" s="8"/>
      <c r="D12285" s="8"/>
      <c r="E12285" s="8"/>
      <c r="F12285" s="8"/>
      <c r="G12285" s="8"/>
      <c r="H12285" s="8"/>
      <c r="I12285" s="8"/>
    </row>
    <row r="12286" spans="1:9" ht="14.25" customHeight="1">
      <c r="A12286" s="7"/>
      <c r="B12286" s="8"/>
      <c r="C12286" s="8"/>
      <c r="D12286" s="8"/>
      <c r="E12286" s="8"/>
      <c r="F12286" s="8"/>
      <c r="G12286" s="8"/>
      <c r="H12286" s="8"/>
      <c r="I12286" s="8"/>
    </row>
    <row r="12287" spans="1:9" ht="14.25" customHeight="1">
      <c r="A12287" s="7"/>
      <c r="B12287" s="8"/>
      <c r="C12287" s="8"/>
      <c r="D12287" s="8"/>
      <c r="E12287" s="8"/>
      <c r="F12287" s="8"/>
      <c r="G12287" s="8"/>
      <c r="H12287" s="8"/>
      <c r="I12287" s="8"/>
    </row>
    <row r="12288" spans="1:9" ht="14.25" customHeight="1">
      <c r="A12288" s="7"/>
      <c r="B12288" s="8"/>
      <c r="C12288" s="8"/>
      <c r="D12288" s="8"/>
      <c r="E12288" s="8"/>
      <c r="F12288" s="8"/>
      <c r="G12288" s="8"/>
      <c r="H12288" s="8"/>
      <c r="I12288" s="8"/>
    </row>
    <row r="12289" spans="1:9" ht="14.25" customHeight="1">
      <c r="A12289" s="7"/>
      <c r="B12289" s="8"/>
      <c r="C12289" s="8"/>
      <c r="D12289" s="8"/>
      <c r="E12289" s="8"/>
      <c r="F12289" s="8"/>
      <c r="G12289" s="8"/>
      <c r="H12289" s="8"/>
      <c r="I12289" s="8"/>
    </row>
    <row r="12290" spans="1:9" ht="14.25" customHeight="1">
      <c r="A12290" s="7"/>
      <c r="B12290" s="8"/>
      <c r="C12290" s="8"/>
      <c r="D12290" s="8"/>
      <c r="E12290" s="8"/>
      <c r="F12290" s="8"/>
      <c r="G12290" s="8"/>
      <c r="H12290" s="8"/>
      <c r="I12290" s="8"/>
    </row>
    <row r="12291" spans="1:9" ht="14.25" customHeight="1">
      <c r="A12291" s="7"/>
      <c r="B12291" s="8"/>
      <c r="C12291" s="8"/>
      <c r="D12291" s="8"/>
      <c r="E12291" s="8"/>
      <c r="F12291" s="8"/>
      <c r="G12291" s="8"/>
      <c r="H12291" s="8"/>
      <c r="I12291" s="8"/>
    </row>
    <row r="12292" spans="1:9" ht="14.25" customHeight="1">
      <c r="A12292" s="7"/>
      <c r="B12292" s="8"/>
      <c r="C12292" s="8"/>
      <c r="D12292" s="8"/>
      <c r="E12292" s="8"/>
      <c r="F12292" s="8"/>
      <c r="G12292" s="8"/>
      <c r="H12292" s="8"/>
      <c r="I12292" s="8"/>
    </row>
    <row r="12293" spans="1:9" ht="14.25" customHeight="1">
      <c r="A12293" s="7"/>
      <c r="B12293" s="8"/>
      <c r="C12293" s="8"/>
      <c r="D12293" s="8"/>
      <c r="E12293" s="8"/>
      <c r="F12293" s="8"/>
      <c r="G12293" s="8"/>
      <c r="H12293" s="8"/>
      <c r="I12293" s="8"/>
    </row>
    <row r="12294" spans="1:9" ht="14.25" customHeight="1">
      <c r="A12294" s="7"/>
      <c r="B12294" s="8"/>
      <c r="C12294" s="8"/>
      <c r="D12294" s="8"/>
      <c r="E12294" s="8"/>
      <c r="F12294" s="8"/>
      <c r="G12294" s="8"/>
      <c r="H12294" s="8"/>
      <c r="I12294" s="8"/>
    </row>
    <row r="12295" spans="1:9" ht="14.25" customHeight="1">
      <c r="A12295" s="7"/>
      <c r="B12295" s="8"/>
      <c r="C12295" s="8"/>
      <c r="D12295" s="8"/>
      <c r="E12295" s="8"/>
      <c r="F12295" s="8"/>
      <c r="G12295" s="8"/>
      <c r="H12295" s="8"/>
      <c r="I12295" s="8"/>
    </row>
    <row r="12296" spans="1:9" ht="14.25" customHeight="1">
      <c r="A12296" s="7"/>
      <c r="B12296" s="8"/>
      <c r="C12296" s="8"/>
      <c r="D12296" s="8"/>
      <c r="E12296" s="8"/>
      <c r="F12296" s="8"/>
      <c r="G12296" s="8"/>
      <c r="H12296" s="8"/>
      <c r="I12296" s="8"/>
    </row>
    <row r="12297" spans="1:9" ht="14.25" customHeight="1">
      <c r="A12297" s="7"/>
      <c r="B12297" s="8"/>
      <c r="C12297" s="8"/>
      <c r="D12297" s="8"/>
      <c r="E12297" s="8"/>
      <c r="F12297" s="8"/>
      <c r="G12297" s="8"/>
      <c r="H12297" s="8"/>
      <c r="I12297" s="8"/>
    </row>
    <row r="12298" spans="1:9" ht="14.25" customHeight="1">
      <c r="A12298" s="7"/>
      <c r="B12298" s="8"/>
      <c r="C12298" s="8"/>
      <c r="D12298" s="8"/>
      <c r="E12298" s="8"/>
      <c r="F12298" s="8"/>
      <c r="G12298" s="8"/>
      <c r="H12298" s="8"/>
      <c r="I12298" s="8"/>
    </row>
    <row r="12299" spans="1:9" ht="14.25" customHeight="1">
      <c r="A12299" s="7"/>
      <c r="B12299" s="8"/>
      <c r="C12299" s="8"/>
      <c r="D12299" s="8"/>
      <c r="E12299" s="8"/>
      <c r="F12299" s="8"/>
      <c r="G12299" s="8"/>
      <c r="H12299" s="8"/>
      <c r="I12299" s="8"/>
    </row>
    <row r="12300" spans="1:9" ht="14.25" customHeight="1">
      <c r="A12300" s="7"/>
      <c r="B12300" s="8"/>
      <c r="C12300" s="8"/>
      <c r="D12300" s="8"/>
      <c r="E12300" s="8"/>
      <c r="F12300" s="8"/>
      <c r="G12300" s="8"/>
      <c r="H12300" s="8"/>
      <c r="I12300" s="8"/>
    </row>
    <row r="12301" spans="1:9" ht="14.25" customHeight="1">
      <c r="A12301" s="7"/>
      <c r="B12301" s="8"/>
      <c r="C12301" s="8"/>
      <c r="D12301" s="8"/>
      <c r="E12301" s="8"/>
      <c r="F12301" s="8"/>
      <c r="G12301" s="8"/>
      <c r="H12301" s="8"/>
      <c r="I12301" s="8"/>
    </row>
    <row r="12302" spans="1:9" ht="14.25" customHeight="1">
      <c r="A12302" s="7"/>
      <c r="B12302" s="8"/>
      <c r="C12302" s="8"/>
      <c r="D12302" s="8"/>
      <c r="E12302" s="8"/>
      <c r="F12302" s="8"/>
      <c r="G12302" s="8"/>
      <c r="H12302" s="8"/>
      <c r="I12302" s="8"/>
    </row>
    <row r="12303" spans="1:9" ht="14.25" customHeight="1">
      <c r="A12303" s="7"/>
      <c r="B12303" s="8"/>
      <c r="C12303" s="8"/>
      <c r="D12303" s="8"/>
      <c r="E12303" s="8"/>
      <c r="F12303" s="8"/>
      <c r="G12303" s="8"/>
      <c r="H12303" s="8"/>
      <c r="I12303" s="8"/>
    </row>
    <row r="12304" spans="1:9" ht="14.25" customHeight="1">
      <c r="A12304" s="7"/>
      <c r="B12304" s="8"/>
      <c r="C12304" s="8"/>
      <c r="D12304" s="8"/>
      <c r="E12304" s="8"/>
      <c r="F12304" s="8"/>
      <c r="G12304" s="8"/>
      <c r="H12304" s="8"/>
      <c r="I12304" s="8"/>
    </row>
    <row r="12305" spans="1:9" ht="14.25" customHeight="1">
      <c r="A12305" s="7"/>
      <c r="B12305" s="8"/>
      <c r="C12305" s="8"/>
      <c r="D12305" s="8"/>
      <c r="E12305" s="8"/>
      <c r="F12305" s="8"/>
      <c r="G12305" s="8"/>
      <c r="H12305" s="8"/>
      <c r="I12305" s="8"/>
    </row>
    <row r="12306" spans="1:9" ht="14.25" customHeight="1">
      <c r="A12306" s="7"/>
      <c r="B12306" s="8"/>
      <c r="C12306" s="8"/>
      <c r="D12306" s="8"/>
      <c r="E12306" s="8"/>
      <c r="F12306" s="8"/>
      <c r="G12306" s="8"/>
      <c r="H12306" s="8"/>
      <c r="I12306" s="8"/>
    </row>
    <row r="12307" spans="1:9" ht="14.25" customHeight="1">
      <c r="A12307" s="7"/>
      <c r="B12307" s="8"/>
      <c r="C12307" s="8"/>
      <c r="D12307" s="8"/>
      <c r="E12307" s="8"/>
      <c r="F12307" s="8"/>
      <c r="G12307" s="8"/>
      <c r="H12307" s="8"/>
      <c r="I12307" s="8"/>
    </row>
    <row r="12308" spans="1:9" ht="14.25" customHeight="1">
      <c r="A12308" s="7"/>
      <c r="B12308" s="8"/>
      <c r="C12308" s="8"/>
      <c r="D12308" s="8"/>
      <c r="E12308" s="8"/>
      <c r="F12308" s="8"/>
      <c r="G12308" s="8"/>
      <c r="H12308" s="8"/>
      <c r="I12308" s="8"/>
    </row>
    <row r="12309" spans="1:9" ht="14.25" customHeight="1">
      <c r="A12309" s="7"/>
      <c r="B12309" s="8"/>
      <c r="C12309" s="8"/>
      <c r="D12309" s="8"/>
      <c r="E12309" s="8"/>
      <c r="F12309" s="8"/>
      <c r="G12309" s="8"/>
      <c r="H12309" s="8"/>
      <c r="I12309" s="8"/>
    </row>
    <row r="12310" spans="1:9" ht="14.25" customHeight="1">
      <c r="A12310" s="7"/>
      <c r="B12310" s="8"/>
      <c r="C12310" s="8"/>
      <c r="D12310" s="8"/>
      <c r="E12310" s="8"/>
      <c r="F12310" s="8"/>
      <c r="G12310" s="8"/>
      <c r="H12310" s="8"/>
      <c r="I12310" s="8"/>
    </row>
    <row r="12311" spans="1:9" ht="14.25" customHeight="1">
      <c r="A12311" s="7"/>
      <c r="B12311" s="8"/>
      <c r="C12311" s="8"/>
      <c r="D12311" s="8"/>
      <c r="E12311" s="8"/>
      <c r="F12311" s="8"/>
      <c r="G12311" s="8"/>
      <c r="H12311" s="8"/>
      <c r="I12311" s="8"/>
    </row>
    <row r="12312" spans="1:9" ht="14.25" customHeight="1">
      <c r="A12312" s="7"/>
      <c r="B12312" s="8"/>
      <c r="C12312" s="8"/>
      <c r="D12312" s="8"/>
      <c r="E12312" s="8"/>
      <c r="F12312" s="8"/>
      <c r="G12312" s="8"/>
      <c r="H12312" s="8"/>
      <c r="I12312" s="8"/>
    </row>
    <row r="12313" spans="1:9" ht="14.25" customHeight="1">
      <c r="A12313" s="7"/>
      <c r="B12313" s="8"/>
      <c r="C12313" s="8"/>
      <c r="D12313" s="8"/>
      <c r="E12313" s="8"/>
      <c r="F12313" s="8"/>
      <c r="G12313" s="8"/>
      <c r="H12313" s="8"/>
      <c r="I12313" s="8"/>
    </row>
    <row r="12314" spans="1:9" ht="14.25" customHeight="1">
      <c r="A12314" s="7"/>
      <c r="B12314" s="8"/>
      <c r="C12314" s="8"/>
      <c r="D12314" s="8"/>
      <c r="E12314" s="8"/>
      <c r="F12314" s="8"/>
      <c r="G12314" s="8"/>
      <c r="H12314" s="8"/>
      <c r="I12314" s="8"/>
    </row>
    <row r="12315" spans="1:9" ht="14.25" customHeight="1">
      <c r="A12315" s="7"/>
      <c r="B12315" s="8"/>
      <c r="C12315" s="8"/>
      <c r="D12315" s="8"/>
      <c r="E12315" s="8"/>
      <c r="F12315" s="8"/>
      <c r="G12315" s="8"/>
      <c r="H12315" s="8"/>
      <c r="I12315" s="8"/>
    </row>
    <row r="12316" spans="1:9" ht="14.25" customHeight="1">
      <c r="A12316" s="7"/>
      <c r="B12316" s="8"/>
      <c r="C12316" s="8"/>
      <c r="D12316" s="8"/>
      <c r="E12316" s="8"/>
      <c r="F12316" s="8"/>
      <c r="G12316" s="8"/>
      <c r="H12316" s="8"/>
      <c r="I12316" s="8"/>
    </row>
    <row r="12317" spans="1:9" ht="14.25" customHeight="1">
      <c r="A12317" s="7"/>
      <c r="B12317" s="8"/>
      <c r="C12317" s="8"/>
      <c r="D12317" s="8"/>
      <c r="E12317" s="8"/>
      <c r="F12317" s="8"/>
      <c r="G12317" s="8"/>
      <c r="H12317" s="8"/>
      <c r="I12317" s="8"/>
    </row>
    <row r="12318" spans="1:9" ht="14.25" customHeight="1">
      <c r="A12318" s="7"/>
      <c r="B12318" s="8"/>
      <c r="C12318" s="8"/>
      <c r="D12318" s="8"/>
      <c r="E12318" s="8"/>
      <c r="F12318" s="8"/>
      <c r="G12318" s="8"/>
      <c r="H12318" s="8"/>
      <c r="I12318" s="8"/>
    </row>
    <row r="12319" spans="1:9" ht="14.25" customHeight="1">
      <c r="A12319" s="7"/>
      <c r="B12319" s="8"/>
      <c r="C12319" s="8"/>
      <c r="D12319" s="8"/>
      <c r="E12319" s="8"/>
      <c r="F12319" s="8"/>
      <c r="G12319" s="8"/>
      <c r="H12319" s="8"/>
      <c r="I12319" s="8"/>
    </row>
    <row r="12320" spans="1:9" ht="14.25" customHeight="1">
      <c r="A12320" s="7"/>
      <c r="B12320" s="8"/>
      <c r="C12320" s="8"/>
      <c r="D12320" s="8"/>
      <c r="E12320" s="8"/>
      <c r="F12320" s="8"/>
      <c r="G12320" s="8"/>
      <c r="H12320" s="8"/>
      <c r="I12320" s="8"/>
    </row>
    <row r="12321" spans="1:9" ht="14.25" customHeight="1">
      <c r="A12321" s="7"/>
      <c r="B12321" s="8"/>
      <c r="C12321" s="8"/>
      <c r="D12321" s="8"/>
      <c r="E12321" s="8"/>
      <c r="F12321" s="8"/>
      <c r="G12321" s="8"/>
      <c r="H12321" s="8"/>
      <c r="I12321" s="8"/>
    </row>
    <row r="12322" spans="1:9" ht="14.25" customHeight="1">
      <c r="A12322" s="7"/>
      <c r="B12322" s="8"/>
      <c r="C12322" s="8"/>
      <c r="D12322" s="8"/>
      <c r="E12322" s="8"/>
      <c r="F12322" s="8"/>
      <c r="G12322" s="8"/>
      <c r="H12322" s="8"/>
      <c r="I12322" s="8"/>
    </row>
    <row r="12323" spans="1:9" ht="14.25" customHeight="1">
      <c r="A12323" s="7"/>
      <c r="B12323" s="8"/>
      <c r="C12323" s="8"/>
      <c r="D12323" s="8"/>
      <c r="E12323" s="8"/>
      <c r="F12323" s="8"/>
      <c r="G12323" s="8"/>
      <c r="H12323" s="8"/>
      <c r="I12323" s="8"/>
    </row>
    <row r="12324" spans="1:9" ht="14.25" customHeight="1">
      <c r="A12324" s="7"/>
      <c r="B12324" s="8"/>
      <c r="C12324" s="8"/>
      <c r="D12324" s="8"/>
      <c r="E12324" s="8"/>
      <c r="F12324" s="8"/>
      <c r="G12324" s="8"/>
      <c r="H12324" s="8"/>
      <c r="I12324" s="8"/>
    </row>
    <row r="12325" spans="1:9" ht="14.25" customHeight="1">
      <c r="A12325" s="7"/>
      <c r="B12325" s="8"/>
      <c r="C12325" s="8"/>
      <c r="D12325" s="8"/>
      <c r="E12325" s="8"/>
      <c r="F12325" s="8"/>
      <c r="G12325" s="8"/>
      <c r="H12325" s="8"/>
      <c r="I12325" s="8"/>
    </row>
    <row r="12326" spans="1:9" ht="14.25" customHeight="1">
      <c r="A12326" s="7"/>
      <c r="B12326" s="8"/>
      <c r="C12326" s="8"/>
      <c r="D12326" s="8"/>
      <c r="E12326" s="8"/>
      <c r="F12326" s="8"/>
      <c r="G12326" s="8"/>
      <c r="H12326" s="8"/>
      <c r="I12326" s="8"/>
    </row>
    <row r="12327" spans="1:9" ht="14.25" customHeight="1">
      <c r="A12327" s="7"/>
      <c r="B12327" s="8"/>
      <c r="C12327" s="8"/>
      <c r="D12327" s="8"/>
      <c r="E12327" s="8"/>
      <c r="F12327" s="8"/>
      <c r="G12327" s="8"/>
      <c r="H12327" s="8"/>
      <c r="I12327" s="8"/>
    </row>
    <row r="12328" spans="1:9" ht="14.25" customHeight="1">
      <c r="A12328" s="7"/>
      <c r="B12328" s="8"/>
      <c r="C12328" s="8"/>
      <c r="D12328" s="8"/>
      <c r="E12328" s="8"/>
      <c r="F12328" s="8"/>
      <c r="G12328" s="8"/>
      <c r="H12328" s="8"/>
      <c r="I12328" s="8"/>
    </row>
    <row r="12329" spans="1:9" ht="14.25" customHeight="1">
      <c r="A12329" s="7"/>
      <c r="B12329" s="8"/>
      <c r="C12329" s="8"/>
      <c r="D12329" s="8"/>
      <c r="E12329" s="8"/>
      <c r="F12329" s="8"/>
      <c r="G12329" s="8"/>
      <c r="H12329" s="8"/>
      <c r="I12329" s="8"/>
    </row>
    <row r="12330" spans="1:9" ht="14.25" customHeight="1">
      <c r="A12330" s="7"/>
      <c r="B12330" s="8"/>
      <c r="C12330" s="8"/>
      <c r="D12330" s="8"/>
      <c r="E12330" s="8"/>
      <c r="F12330" s="8"/>
      <c r="G12330" s="8"/>
      <c r="H12330" s="8"/>
      <c r="I12330" s="8"/>
    </row>
    <row r="12331" spans="1:9" ht="14.25" customHeight="1">
      <c r="A12331" s="7"/>
      <c r="B12331" s="8"/>
      <c r="C12331" s="8"/>
      <c r="D12331" s="8"/>
      <c r="E12331" s="8"/>
      <c r="F12331" s="8"/>
      <c r="G12331" s="8"/>
      <c r="H12331" s="8"/>
      <c r="I12331" s="8"/>
    </row>
    <row r="12332" spans="1:9" ht="14.25" customHeight="1">
      <c r="A12332" s="7"/>
      <c r="B12332" s="8"/>
      <c r="C12332" s="8"/>
      <c r="D12332" s="8"/>
      <c r="E12332" s="8"/>
      <c r="F12332" s="8"/>
      <c r="G12332" s="8"/>
      <c r="H12332" s="8"/>
      <c r="I12332" s="8"/>
    </row>
    <row r="12333" spans="1:9" ht="14.25" customHeight="1">
      <c r="A12333" s="7"/>
      <c r="B12333" s="8"/>
      <c r="C12333" s="8"/>
      <c r="D12333" s="8"/>
      <c r="E12333" s="8"/>
      <c r="F12333" s="8"/>
      <c r="G12333" s="8"/>
      <c r="H12333" s="8"/>
      <c r="I12333" s="8"/>
    </row>
    <row r="12334" spans="1:9" ht="14.25" customHeight="1">
      <c r="A12334" s="7"/>
      <c r="B12334" s="8"/>
      <c r="C12334" s="8"/>
      <c r="D12334" s="8"/>
      <c r="E12334" s="8"/>
      <c r="F12334" s="8"/>
      <c r="G12334" s="8"/>
      <c r="H12334" s="8"/>
      <c r="I12334" s="8"/>
    </row>
    <row r="12335" spans="1:9" ht="14.25" customHeight="1">
      <c r="A12335" s="7"/>
      <c r="B12335" s="8"/>
      <c r="C12335" s="8"/>
      <c r="D12335" s="8"/>
      <c r="E12335" s="8"/>
      <c r="F12335" s="8"/>
      <c r="G12335" s="8"/>
      <c r="H12335" s="8"/>
      <c r="I12335" s="8"/>
    </row>
    <row r="12336" spans="1:9" ht="14.25" customHeight="1">
      <c r="A12336" s="7"/>
      <c r="B12336" s="8"/>
      <c r="C12336" s="8"/>
      <c r="D12336" s="8"/>
      <c r="E12336" s="8"/>
      <c r="F12336" s="8"/>
      <c r="G12336" s="8"/>
      <c r="H12336" s="8"/>
      <c r="I12336" s="8"/>
    </row>
    <row r="12337" spans="1:9" ht="14.25" customHeight="1">
      <c r="A12337" s="7"/>
      <c r="B12337" s="8"/>
      <c r="C12337" s="8"/>
      <c r="D12337" s="8"/>
      <c r="E12337" s="8"/>
      <c r="F12337" s="8"/>
      <c r="G12337" s="8"/>
      <c r="H12337" s="8"/>
      <c r="I12337" s="8"/>
    </row>
    <row r="12338" spans="1:9" ht="14.25" customHeight="1">
      <c r="A12338" s="7"/>
      <c r="B12338" s="8"/>
      <c r="C12338" s="8"/>
      <c r="D12338" s="8"/>
      <c r="E12338" s="8"/>
      <c r="F12338" s="8"/>
      <c r="G12338" s="8"/>
      <c r="H12338" s="8"/>
      <c r="I12338" s="8"/>
    </row>
    <row r="12339" spans="1:9" ht="14.25" customHeight="1">
      <c r="A12339" s="7"/>
      <c r="B12339" s="8"/>
      <c r="C12339" s="8"/>
      <c r="D12339" s="8"/>
      <c r="E12339" s="8"/>
      <c r="F12339" s="8"/>
      <c r="G12339" s="8"/>
      <c r="H12339" s="8"/>
      <c r="I12339" s="8"/>
    </row>
    <row r="12340" spans="1:9" ht="14.25" customHeight="1">
      <c r="A12340" s="7"/>
      <c r="B12340" s="8"/>
      <c r="C12340" s="8"/>
      <c r="D12340" s="8"/>
      <c r="E12340" s="8"/>
      <c r="F12340" s="8"/>
      <c r="G12340" s="8"/>
      <c r="H12340" s="8"/>
      <c r="I12340" s="8"/>
    </row>
    <row r="12341" spans="1:9" ht="14.25" customHeight="1">
      <c r="A12341" s="7"/>
      <c r="B12341" s="8"/>
      <c r="C12341" s="8"/>
      <c r="D12341" s="8"/>
      <c r="E12341" s="8"/>
      <c r="F12341" s="8"/>
      <c r="G12341" s="8"/>
      <c r="H12341" s="8"/>
      <c r="I12341" s="8"/>
    </row>
    <row r="12342" spans="1:9" ht="14.25" customHeight="1">
      <c r="A12342" s="7"/>
      <c r="B12342" s="8"/>
      <c r="C12342" s="8"/>
      <c r="D12342" s="8"/>
      <c r="E12342" s="8"/>
      <c r="F12342" s="8"/>
      <c r="G12342" s="8"/>
      <c r="H12342" s="8"/>
      <c r="I12342" s="8"/>
    </row>
    <row r="12343" spans="1:9" ht="14.25" customHeight="1">
      <c r="A12343" s="7"/>
      <c r="B12343" s="8"/>
      <c r="C12343" s="8"/>
      <c r="D12343" s="8"/>
      <c r="E12343" s="8"/>
      <c r="F12343" s="8"/>
      <c r="G12343" s="8"/>
      <c r="H12343" s="8"/>
      <c r="I12343" s="8"/>
    </row>
    <row r="12344" spans="1:9" ht="14.25" customHeight="1">
      <c r="A12344" s="7"/>
      <c r="B12344" s="8"/>
      <c r="C12344" s="8"/>
      <c r="D12344" s="8"/>
      <c r="E12344" s="8"/>
      <c r="F12344" s="8"/>
      <c r="G12344" s="8"/>
      <c r="H12344" s="8"/>
      <c r="I12344" s="8"/>
    </row>
    <row r="12345" spans="1:9" ht="14.25" customHeight="1">
      <c r="A12345" s="7"/>
      <c r="B12345" s="8"/>
      <c r="C12345" s="8"/>
      <c r="D12345" s="8"/>
      <c r="E12345" s="8"/>
      <c r="F12345" s="8"/>
      <c r="G12345" s="8"/>
      <c r="H12345" s="8"/>
      <c r="I12345" s="8"/>
    </row>
    <row r="12346" spans="1:9" ht="14.25" customHeight="1">
      <c r="A12346" s="7"/>
      <c r="B12346" s="8"/>
      <c r="C12346" s="8"/>
      <c r="D12346" s="8"/>
      <c r="E12346" s="8"/>
      <c r="F12346" s="8"/>
      <c r="G12346" s="8"/>
      <c r="H12346" s="8"/>
      <c r="I12346" s="8"/>
    </row>
    <row r="12347" spans="1:9" ht="14.25" customHeight="1">
      <c r="A12347" s="7"/>
      <c r="B12347" s="8"/>
      <c r="C12347" s="8"/>
      <c r="D12347" s="8"/>
      <c r="E12347" s="8"/>
      <c r="F12347" s="8"/>
      <c r="G12347" s="8"/>
      <c r="H12347" s="8"/>
      <c r="I12347" s="8"/>
    </row>
    <row r="12348" spans="1:9" ht="14.25" customHeight="1">
      <c r="A12348" s="7"/>
      <c r="B12348" s="8"/>
      <c r="C12348" s="8"/>
      <c r="D12348" s="8"/>
      <c r="E12348" s="8"/>
      <c r="F12348" s="8"/>
      <c r="G12348" s="8"/>
      <c r="H12348" s="8"/>
      <c r="I12348" s="8"/>
    </row>
    <row r="12349" spans="1:9" ht="14.25" customHeight="1">
      <c r="A12349" s="7"/>
      <c r="B12349" s="8"/>
      <c r="C12349" s="8"/>
      <c r="D12349" s="8"/>
      <c r="E12349" s="8"/>
      <c r="F12349" s="8"/>
      <c r="G12349" s="8"/>
      <c r="H12349" s="8"/>
      <c r="I12349" s="8"/>
    </row>
    <row r="12350" spans="1:9" ht="14.25" customHeight="1">
      <c r="A12350" s="7"/>
      <c r="B12350" s="8"/>
      <c r="C12350" s="8"/>
      <c r="D12350" s="8"/>
      <c r="E12350" s="8"/>
      <c r="F12350" s="8"/>
      <c r="G12350" s="8"/>
      <c r="H12350" s="8"/>
      <c r="I12350" s="8"/>
    </row>
    <row r="12351" spans="1:9" ht="14.25" customHeight="1">
      <c r="A12351" s="7"/>
      <c r="B12351" s="8"/>
      <c r="C12351" s="8"/>
      <c r="D12351" s="8"/>
      <c r="E12351" s="8"/>
      <c r="F12351" s="8"/>
      <c r="G12351" s="8"/>
      <c r="H12351" s="8"/>
      <c r="I12351" s="8"/>
    </row>
    <row r="12352" spans="1:9" ht="14.25" customHeight="1">
      <c r="A12352" s="7"/>
      <c r="B12352" s="8"/>
      <c r="C12352" s="8"/>
      <c r="D12352" s="8"/>
      <c r="E12352" s="8"/>
      <c r="F12352" s="8"/>
      <c r="G12352" s="8"/>
      <c r="H12352" s="8"/>
      <c r="I12352" s="8"/>
    </row>
    <row r="12353" spans="1:9" ht="14.25" customHeight="1">
      <c r="A12353" s="7"/>
      <c r="B12353" s="8"/>
      <c r="C12353" s="8"/>
      <c r="D12353" s="8"/>
      <c r="E12353" s="8"/>
      <c r="F12353" s="8"/>
      <c r="G12353" s="8"/>
      <c r="H12353" s="8"/>
      <c r="I12353" s="8"/>
    </row>
    <row r="12354" spans="1:9" ht="14.25" customHeight="1">
      <c r="A12354" s="7"/>
      <c r="B12354" s="8"/>
      <c r="C12354" s="8"/>
      <c r="D12354" s="8"/>
      <c r="E12354" s="8"/>
      <c r="F12354" s="8"/>
      <c r="G12354" s="8"/>
      <c r="H12354" s="8"/>
      <c r="I12354" s="8"/>
    </row>
    <row r="12355" spans="1:9" ht="14.25" customHeight="1">
      <c r="A12355" s="7"/>
      <c r="B12355" s="8"/>
      <c r="C12355" s="8"/>
      <c r="D12355" s="8"/>
      <c r="E12355" s="8"/>
      <c r="F12355" s="8"/>
      <c r="G12355" s="8"/>
      <c r="H12355" s="8"/>
      <c r="I12355" s="8"/>
    </row>
    <row r="12356" spans="1:9" ht="14.25" customHeight="1">
      <c r="A12356" s="7"/>
      <c r="B12356" s="8"/>
      <c r="C12356" s="8"/>
      <c r="D12356" s="8"/>
      <c r="E12356" s="8"/>
      <c r="F12356" s="8"/>
      <c r="G12356" s="8"/>
      <c r="H12356" s="8"/>
      <c r="I12356" s="8"/>
    </row>
    <row r="12357" spans="1:9" ht="14.25" customHeight="1">
      <c r="A12357" s="7"/>
      <c r="B12357" s="8"/>
      <c r="C12357" s="8"/>
      <c r="D12357" s="8"/>
      <c r="E12357" s="8"/>
      <c r="F12357" s="8"/>
      <c r="G12357" s="8"/>
      <c r="H12357" s="8"/>
      <c r="I12357" s="8"/>
    </row>
    <row r="12358" spans="1:9" ht="14.25" customHeight="1">
      <c r="A12358" s="7"/>
      <c r="B12358" s="8"/>
      <c r="C12358" s="8"/>
      <c r="D12358" s="8"/>
      <c r="E12358" s="8"/>
      <c r="F12358" s="8"/>
      <c r="G12358" s="8"/>
      <c r="H12358" s="8"/>
      <c r="I12358" s="8"/>
    </row>
    <row r="12359" spans="1:9" ht="14.25" customHeight="1">
      <c r="A12359" s="7"/>
      <c r="B12359" s="8"/>
      <c r="C12359" s="8"/>
      <c r="D12359" s="8"/>
      <c r="E12359" s="8"/>
      <c r="F12359" s="8"/>
      <c r="G12359" s="8"/>
      <c r="H12359" s="8"/>
      <c r="I12359" s="8"/>
    </row>
    <row r="12360" spans="1:9" ht="14.25" customHeight="1">
      <c r="A12360" s="7"/>
      <c r="B12360" s="8"/>
      <c r="C12360" s="8"/>
      <c r="D12360" s="8"/>
      <c r="E12360" s="8"/>
      <c r="F12360" s="8"/>
      <c r="G12360" s="8"/>
      <c r="H12360" s="8"/>
      <c r="I12360" s="8"/>
    </row>
    <row r="12361" spans="1:9" ht="14.25" customHeight="1">
      <c r="A12361" s="7"/>
      <c r="B12361" s="8"/>
      <c r="C12361" s="8"/>
      <c r="D12361" s="8"/>
      <c r="E12361" s="8"/>
      <c r="F12361" s="8"/>
      <c r="G12361" s="8"/>
      <c r="H12361" s="8"/>
      <c r="I12361" s="8"/>
    </row>
    <row r="12362" spans="1:9" ht="14.25" customHeight="1">
      <c r="A12362" s="7"/>
      <c r="B12362" s="8"/>
      <c r="C12362" s="8"/>
      <c r="D12362" s="8"/>
      <c r="E12362" s="8"/>
      <c r="F12362" s="8"/>
      <c r="G12362" s="8"/>
      <c r="H12362" s="8"/>
      <c r="I12362" s="8"/>
    </row>
    <row r="12363" spans="1:9" ht="14.25" customHeight="1">
      <c r="A12363" s="7"/>
      <c r="B12363" s="8"/>
      <c r="C12363" s="8"/>
      <c r="D12363" s="8"/>
      <c r="E12363" s="8"/>
      <c r="F12363" s="8"/>
      <c r="G12363" s="8"/>
      <c r="H12363" s="8"/>
      <c r="I12363" s="8"/>
    </row>
    <row r="12364" spans="1:9" ht="14.25" customHeight="1">
      <c r="A12364" s="7"/>
      <c r="B12364" s="8"/>
      <c r="C12364" s="8"/>
      <c r="D12364" s="8"/>
      <c r="E12364" s="8"/>
      <c r="F12364" s="8"/>
      <c r="G12364" s="8"/>
      <c r="H12364" s="8"/>
      <c r="I12364" s="8"/>
    </row>
    <row r="12365" spans="1:9" ht="14.25" customHeight="1">
      <c r="A12365" s="7"/>
      <c r="B12365" s="8"/>
      <c r="C12365" s="8"/>
      <c r="D12365" s="8"/>
      <c r="E12365" s="8"/>
      <c r="F12365" s="8"/>
      <c r="G12365" s="8"/>
      <c r="H12365" s="8"/>
      <c r="I12365" s="8"/>
    </row>
    <row r="12366" spans="1:9" ht="14.25" customHeight="1">
      <c r="A12366" s="7"/>
      <c r="B12366" s="8"/>
      <c r="C12366" s="8"/>
      <c r="D12366" s="8"/>
      <c r="E12366" s="8"/>
      <c r="F12366" s="8"/>
      <c r="G12366" s="8"/>
      <c r="H12366" s="8"/>
      <c r="I12366" s="8"/>
    </row>
    <row r="12367" spans="1:9" ht="14.25" customHeight="1">
      <c r="A12367" s="7"/>
      <c r="B12367" s="8"/>
      <c r="C12367" s="8"/>
      <c r="D12367" s="8"/>
      <c r="E12367" s="8"/>
      <c r="F12367" s="8"/>
      <c r="G12367" s="8"/>
      <c r="H12367" s="8"/>
      <c r="I12367" s="8"/>
    </row>
    <row r="12368" spans="1:9" ht="14.25" customHeight="1">
      <c r="A12368" s="7"/>
      <c r="B12368" s="8"/>
      <c r="C12368" s="8"/>
      <c r="D12368" s="8"/>
      <c r="E12368" s="8"/>
      <c r="F12368" s="8"/>
      <c r="G12368" s="8"/>
      <c r="H12368" s="8"/>
      <c r="I12368" s="8"/>
    </row>
    <row r="12369" spans="1:9" ht="14.25" customHeight="1">
      <c r="A12369" s="7"/>
      <c r="B12369" s="8"/>
      <c r="C12369" s="8"/>
      <c r="D12369" s="8"/>
      <c r="E12369" s="8"/>
      <c r="F12369" s="8"/>
      <c r="G12369" s="8"/>
      <c r="H12369" s="8"/>
      <c r="I12369" s="8"/>
    </row>
    <row r="12370" spans="1:9" ht="14.25" customHeight="1">
      <c r="A12370" s="7"/>
      <c r="B12370" s="8"/>
      <c r="C12370" s="8"/>
      <c r="D12370" s="8"/>
      <c r="E12370" s="8"/>
      <c r="F12370" s="8"/>
      <c r="G12370" s="8"/>
      <c r="H12370" s="8"/>
      <c r="I12370" s="8"/>
    </row>
    <row r="12371" spans="1:9" ht="14.25" customHeight="1">
      <c r="A12371" s="7"/>
      <c r="B12371" s="8"/>
      <c r="C12371" s="8"/>
      <c r="D12371" s="8"/>
      <c r="E12371" s="8"/>
      <c r="F12371" s="8"/>
      <c r="G12371" s="8"/>
      <c r="H12371" s="8"/>
      <c r="I12371" s="8"/>
    </row>
    <row r="12372" spans="1:9" ht="14.25" customHeight="1">
      <c r="A12372" s="7"/>
      <c r="B12372" s="8"/>
      <c r="C12372" s="8"/>
      <c r="D12372" s="8"/>
      <c r="E12372" s="8"/>
      <c r="F12372" s="8"/>
      <c r="G12372" s="8"/>
      <c r="H12372" s="8"/>
      <c r="I12372" s="8"/>
    </row>
    <row r="12373" spans="1:9" ht="14.25" customHeight="1">
      <c r="A12373" s="7"/>
      <c r="B12373" s="8"/>
      <c r="C12373" s="8"/>
      <c r="D12373" s="8"/>
      <c r="E12373" s="8"/>
      <c r="F12373" s="8"/>
      <c r="G12373" s="8"/>
      <c r="H12373" s="8"/>
      <c r="I12373" s="8"/>
    </row>
    <row r="12374" spans="1:9" ht="14.25" customHeight="1">
      <c r="A12374" s="7"/>
      <c r="B12374" s="8"/>
      <c r="C12374" s="8"/>
      <c r="D12374" s="8"/>
      <c r="E12374" s="8"/>
      <c r="F12374" s="8"/>
      <c r="G12374" s="8"/>
      <c r="H12374" s="8"/>
      <c r="I12374" s="8"/>
    </row>
    <row r="12375" spans="1:9" ht="14.25" customHeight="1">
      <c r="A12375" s="7"/>
      <c r="B12375" s="8"/>
      <c r="C12375" s="8"/>
      <c r="D12375" s="8"/>
      <c r="E12375" s="8"/>
      <c r="F12375" s="8"/>
      <c r="G12375" s="8"/>
      <c r="H12375" s="8"/>
      <c r="I12375" s="8"/>
    </row>
    <row r="12376" spans="1:9" ht="14.25" customHeight="1">
      <c r="A12376" s="7"/>
      <c r="B12376" s="8"/>
      <c r="C12376" s="8"/>
      <c r="D12376" s="8"/>
      <c r="E12376" s="8"/>
      <c r="F12376" s="8"/>
      <c r="G12376" s="8"/>
      <c r="H12376" s="8"/>
      <c r="I12376" s="8"/>
    </row>
    <row r="12377" spans="1:9" ht="14.25" customHeight="1">
      <c r="A12377" s="7"/>
      <c r="B12377" s="8"/>
      <c r="C12377" s="8"/>
      <c r="D12377" s="8"/>
      <c r="E12377" s="8"/>
      <c r="F12377" s="8"/>
      <c r="G12377" s="8"/>
      <c r="H12377" s="8"/>
      <c r="I12377" s="8"/>
    </row>
    <row r="12378" spans="1:9" ht="14.25" customHeight="1">
      <c r="A12378" s="7"/>
      <c r="B12378" s="8"/>
      <c r="C12378" s="8"/>
      <c r="D12378" s="8"/>
      <c r="E12378" s="8"/>
      <c r="F12378" s="8"/>
      <c r="G12378" s="8"/>
      <c r="H12378" s="8"/>
      <c r="I12378" s="8"/>
    </row>
    <row r="12379" spans="1:9" ht="14.25" customHeight="1">
      <c r="A12379" s="7"/>
      <c r="B12379" s="8"/>
      <c r="C12379" s="8"/>
      <c r="D12379" s="8"/>
      <c r="E12379" s="8"/>
      <c r="F12379" s="8"/>
      <c r="G12379" s="8"/>
      <c r="H12379" s="8"/>
      <c r="I12379" s="8"/>
    </row>
    <row r="12380" spans="1:9" ht="14.25" customHeight="1">
      <c r="A12380" s="7"/>
      <c r="B12380" s="8"/>
      <c r="C12380" s="8"/>
      <c r="D12380" s="8"/>
      <c r="E12380" s="8"/>
      <c r="F12380" s="8"/>
      <c r="G12380" s="8"/>
      <c r="H12380" s="8"/>
      <c r="I12380" s="8"/>
    </row>
    <row r="12381" spans="1:9" ht="14.25" customHeight="1">
      <c r="A12381" s="7"/>
      <c r="B12381" s="8"/>
      <c r="C12381" s="8"/>
      <c r="D12381" s="8"/>
      <c r="E12381" s="8"/>
      <c r="F12381" s="8"/>
      <c r="G12381" s="8"/>
      <c r="H12381" s="8"/>
      <c r="I12381" s="8"/>
    </row>
    <row r="12382" spans="1:9" ht="14.25" customHeight="1">
      <c r="A12382" s="7"/>
      <c r="B12382" s="8"/>
      <c r="C12382" s="8"/>
      <c r="D12382" s="8"/>
      <c r="E12382" s="8"/>
      <c r="F12382" s="8"/>
      <c r="G12382" s="8"/>
      <c r="H12382" s="8"/>
      <c r="I12382" s="8"/>
    </row>
    <row r="12383" spans="1:9" ht="14.25" customHeight="1">
      <c r="A12383" s="7"/>
      <c r="B12383" s="8"/>
      <c r="C12383" s="8"/>
      <c r="D12383" s="8"/>
      <c r="E12383" s="8"/>
      <c r="F12383" s="8"/>
      <c r="G12383" s="8"/>
      <c r="H12383" s="8"/>
      <c r="I12383" s="8"/>
    </row>
    <row r="12384" spans="1:9" ht="14.25" customHeight="1">
      <c r="A12384" s="7"/>
      <c r="B12384" s="8"/>
      <c r="C12384" s="8"/>
      <c r="D12384" s="8"/>
      <c r="E12384" s="8"/>
      <c r="F12384" s="8"/>
      <c r="G12384" s="8"/>
      <c r="H12384" s="8"/>
      <c r="I12384" s="8"/>
    </row>
    <row r="12385" spans="1:9" ht="14.25" customHeight="1">
      <c r="A12385" s="7"/>
      <c r="B12385" s="8"/>
      <c r="C12385" s="8"/>
      <c r="D12385" s="8"/>
      <c r="E12385" s="8"/>
      <c r="F12385" s="8"/>
      <c r="G12385" s="8"/>
      <c r="H12385" s="8"/>
      <c r="I12385" s="8"/>
    </row>
    <row r="12386" spans="1:9" ht="14.25" customHeight="1">
      <c r="A12386" s="7"/>
      <c r="B12386" s="8"/>
      <c r="C12386" s="8"/>
      <c r="D12386" s="8"/>
      <c r="E12386" s="8"/>
      <c r="F12386" s="8"/>
      <c r="G12386" s="8"/>
      <c r="H12386" s="8"/>
      <c r="I12386" s="8"/>
    </row>
    <row r="12387" spans="1:9" ht="14.25" customHeight="1">
      <c r="A12387" s="7"/>
      <c r="B12387" s="8"/>
      <c r="C12387" s="8"/>
      <c r="D12387" s="8"/>
      <c r="E12387" s="8"/>
      <c r="F12387" s="8"/>
      <c r="G12387" s="8"/>
      <c r="H12387" s="8"/>
      <c r="I12387" s="8"/>
    </row>
    <row r="12388" spans="1:9" ht="14.25" customHeight="1">
      <c r="A12388" s="7"/>
      <c r="B12388" s="8"/>
      <c r="C12388" s="8"/>
      <c r="D12388" s="8"/>
      <c r="E12388" s="8"/>
      <c r="F12388" s="8"/>
      <c r="G12388" s="8"/>
      <c r="H12388" s="8"/>
      <c r="I12388" s="8"/>
    </row>
    <row r="12389" spans="1:9" ht="14.25" customHeight="1">
      <c r="A12389" s="7"/>
      <c r="B12389" s="8"/>
      <c r="C12389" s="8"/>
      <c r="D12389" s="8"/>
      <c r="E12389" s="8"/>
      <c r="F12389" s="8"/>
      <c r="G12389" s="8"/>
      <c r="H12389" s="8"/>
      <c r="I12389" s="8"/>
    </row>
    <row r="12390" spans="1:9" ht="14.25" customHeight="1">
      <c r="A12390" s="7"/>
      <c r="B12390" s="8"/>
      <c r="C12390" s="8"/>
      <c r="D12390" s="8"/>
      <c r="E12390" s="8"/>
      <c r="F12390" s="8"/>
      <c r="G12390" s="8"/>
      <c r="H12390" s="8"/>
      <c r="I12390" s="8"/>
    </row>
    <row r="12391" spans="1:9" ht="14.25" customHeight="1">
      <c r="A12391" s="7"/>
      <c r="B12391" s="8"/>
      <c r="C12391" s="8"/>
      <c r="D12391" s="8"/>
      <c r="E12391" s="8"/>
      <c r="F12391" s="8"/>
      <c r="G12391" s="8"/>
      <c r="H12391" s="8"/>
      <c r="I12391" s="8"/>
    </row>
    <row r="12392" spans="1:9" ht="14.25" customHeight="1">
      <c r="A12392" s="7"/>
      <c r="B12392" s="8"/>
      <c r="C12392" s="8"/>
      <c r="D12392" s="8"/>
      <c r="E12392" s="8"/>
      <c r="F12392" s="8"/>
      <c r="G12392" s="8"/>
      <c r="H12392" s="8"/>
      <c r="I12392" s="8"/>
    </row>
    <row r="12393" spans="1:9" ht="14.25" customHeight="1">
      <c r="A12393" s="7"/>
      <c r="B12393" s="8"/>
      <c r="C12393" s="8"/>
      <c r="D12393" s="8"/>
      <c r="E12393" s="8"/>
      <c r="F12393" s="8"/>
      <c r="G12393" s="8"/>
      <c r="H12393" s="8"/>
      <c r="I12393" s="8"/>
    </row>
    <row r="12394" spans="1:9" ht="14.25" customHeight="1">
      <c r="A12394" s="7"/>
      <c r="B12394" s="8"/>
      <c r="C12394" s="8"/>
      <c r="D12394" s="8"/>
      <c r="E12394" s="8"/>
      <c r="F12394" s="8"/>
      <c r="G12394" s="8"/>
      <c r="H12394" s="8"/>
      <c r="I12394" s="8"/>
    </row>
    <row r="12395" spans="1:9" ht="14.25" customHeight="1">
      <c r="A12395" s="7"/>
      <c r="B12395" s="8"/>
      <c r="C12395" s="8"/>
      <c r="D12395" s="8"/>
      <c r="E12395" s="8"/>
      <c r="F12395" s="8"/>
      <c r="G12395" s="8"/>
      <c r="H12395" s="8"/>
      <c r="I12395" s="8"/>
    </row>
    <row r="12396" spans="1:9" ht="14.25" customHeight="1">
      <c r="A12396" s="7"/>
      <c r="B12396" s="8"/>
      <c r="C12396" s="8"/>
      <c r="D12396" s="8"/>
      <c r="E12396" s="8"/>
      <c r="F12396" s="8"/>
      <c r="G12396" s="8"/>
      <c r="H12396" s="8"/>
      <c r="I12396" s="8"/>
    </row>
    <row r="12397" spans="1:9" ht="14.25" customHeight="1">
      <c r="A12397" s="7"/>
      <c r="B12397" s="8"/>
      <c r="C12397" s="8"/>
      <c r="D12397" s="8"/>
      <c r="E12397" s="8"/>
      <c r="F12397" s="8"/>
      <c r="G12397" s="8"/>
      <c r="H12397" s="8"/>
      <c r="I12397" s="8"/>
    </row>
    <row r="12398" spans="1:9" ht="14.25" customHeight="1">
      <c r="A12398" s="7"/>
      <c r="B12398" s="8"/>
      <c r="C12398" s="8"/>
      <c r="D12398" s="8"/>
      <c r="E12398" s="8"/>
      <c r="F12398" s="8"/>
      <c r="G12398" s="8"/>
      <c r="H12398" s="8"/>
      <c r="I12398" s="8"/>
    </row>
    <row r="12399" spans="1:9" ht="14.25" customHeight="1">
      <c r="A12399" s="7"/>
      <c r="B12399" s="8"/>
      <c r="C12399" s="8"/>
      <c r="D12399" s="8"/>
      <c r="E12399" s="8"/>
      <c r="F12399" s="8"/>
      <c r="G12399" s="8"/>
      <c r="H12399" s="8"/>
      <c r="I12399" s="8"/>
    </row>
    <row r="12400" spans="1:9" ht="14.25" customHeight="1">
      <c r="A12400" s="7"/>
      <c r="B12400" s="8"/>
      <c r="C12400" s="8"/>
      <c r="D12400" s="8"/>
      <c r="E12400" s="8"/>
      <c r="F12400" s="8"/>
      <c r="G12400" s="8"/>
      <c r="H12400" s="8"/>
      <c r="I12400" s="8"/>
    </row>
    <row r="12401" spans="1:9" ht="14.25" customHeight="1">
      <c r="A12401" s="7"/>
      <c r="B12401" s="8"/>
      <c r="C12401" s="8"/>
      <c r="D12401" s="8"/>
      <c r="E12401" s="8"/>
      <c r="F12401" s="8"/>
      <c r="G12401" s="8"/>
      <c r="H12401" s="8"/>
      <c r="I12401" s="8"/>
    </row>
    <row r="12402" spans="1:9" ht="14.25" customHeight="1">
      <c r="A12402" s="7"/>
      <c r="B12402" s="8"/>
      <c r="C12402" s="8"/>
      <c r="D12402" s="8"/>
      <c r="E12402" s="8"/>
      <c r="F12402" s="8"/>
      <c r="G12402" s="8"/>
      <c r="H12402" s="8"/>
      <c r="I12402" s="8"/>
    </row>
    <row r="12403" spans="1:9" ht="14.25" customHeight="1">
      <c r="A12403" s="7"/>
      <c r="B12403" s="8"/>
      <c r="C12403" s="8"/>
      <c r="D12403" s="8"/>
      <c r="E12403" s="8"/>
      <c r="F12403" s="8"/>
      <c r="G12403" s="8"/>
      <c r="H12403" s="8"/>
      <c r="I12403" s="8"/>
    </row>
    <row r="12404" spans="1:9" ht="14.25" customHeight="1">
      <c r="A12404" s="7"/>
      <c r="B12404" s="8"/>
      <c r="C12404" s="8"/>
      <c r="D12404" s="8"/>
      <c r="E12404" s="8"/>
      <c r="F12404" s="8"/>
      <c r="G12404" s="8"/>
      <c r="H12404" s="8"/>
      <c r="I12404" s="8"/>
    </row>
    <row r="12405" spans="1:9" ht="14.25" customHeight="1">
      <c r="A12405" s="7"/>
      <c r="B12405" s="8"/>
      <c r="C12405" s="8"/>
      <c r="D12405" s="8"/>
      <c r="E12405" s="8"/>
      <c r="F12405" s="8"/>
      <c r="G12405" s="8"/>
      <c r="H12405" s="8"/>
      <c r="I12405" s="8"/>
    </row>
    <row r="12406" spans="1:9" ht="14.25" customHeight="1">
      <c r="A12406" s="7"/>
      <c r="B12406" s="8"/>
      <c r="C12406" s="8"/>
      <c r="D12406" s="8"/>
      <c r="E12406" s="8"/>
      <c r="F12406" s="8"/>
      <c r="G12406" s="8"/>
      <c r="H12406" s="8"/>
      <c r="I12406" s="8"/>
    </row>
    <row r="12407" spans="1:9" ht="14.25" customHeight="1">
      <c r="A12407" s="7"/>
      <c r="B12407" s="8"/>
      <c r="C12407" s="8"/>
      <c r="D12407" s="8"/>
      <c r="E12407" s="8"/>
      <c r="F12407" s="8"/>
      <c r="G12407" s="8"/>
      <c r="H12407" s="8"/>
      <c r="I12407" s="8"/>
    </row>
    <row r="12408" spans="1:9" ht="14.25" customHeight="1">
      <c r="A12408" s="7"/>
      <c r="B12408" s="8"/>
      <c r="C12408" s="8"/>
      <c r="D12408" s="8"/>
      <c r="E12408" s="8"/>
      <c r="F12408" s="8"/>
      <c r="G12408" s="8"/>
      <c r="H12408" s="8"/>
      <c r="I12408" s="8"/>
    </row>
    <row r="12409" spans="1:9" ht="14.25" customHeight="1">
      <c r="A12409" s="7"/>
      <c r="B12409" s="8"/>
      <c r="C12409" s="8"/>
      <c r="D12409" s="8"/>
      <c r="E12409" s="8"/>
      <c r="F12409" s="8"/>
      <c r="G12409" s="8"/>
      <c r="H12409" s="8"/>
      <c r="I12409" s="8"/>
    </row>
    <row r="12410" spans="1:9" ht="14.25" customHeight="1">
      <c r="A12410" s="7"/>
      <c r="B12410" s="8"/>
      <c r="C12410" s="8"/>
      <c r="D12410" s="8"/>
      <c r="E12410" s="8"/>
      <c r="F12410" s="8"/>
      <c r="G12410" s="8"/>
      <c r="H12410" s="8"/>
      <c r="I12410" s="8"/>
    </row>
    <row r="12411" spans="1:9" ht="14.25" customHeight="1">
      <c r="A12411" s="7"/>
      <c r="B12411" s="8"/>
      <c r="C12411" s="8"/>
      <c r="D12411" s="8"/>
      <c r="E12411" s="8"/>
      <c r="F12411" s="8"/>
      <c r="G12411" s="8"/>
      <c r="H12411" s="8"/>
      <c r="I12411" s="8"/>
    </row>
    <row r="12412" spans="1:9" ht="14.25" customHeight="1">
      <c r="A12412" s="7"/>
      <c r="B12412" s="8"/>
      <c r="C12412" s="8"/>
      <c r="D12412" s="8"/>
      <c r="E12412" s="8"/>
      <c r="F12412" s="8"/>
      <c r="G12412" s="8"/>
      <c r="H12412" s="8"/>
      <c r="I12412" s="8"/>
    </row>
    <row r="12413" spans="1:9" ht="14.25" customHeight="1">
      <c r="A12413" s="7"/>
      <c r="B12413" s="8"/>
      <c r="C12413" s="8"/>
      <c r="D12413" s="8"/>
      <c r="E12413" s="8"/>
      <c r="F12413" s="8"/>
      <c r="G12413" s="8"/>
      <c r="H12413" s="8"/>
      <c r="I12413" s="8"/>
    </row>
    <row r="12414" spans="1:9" ht="14.25" customHeight="1">
      <c r="A12414" s="7"/>
      <c r="B12414" s="8"/>
      <c r="C12414" s="8"/>
      <c r="D12414" s="8"/>
      <c r="E12414" s="8"/>
      <c r="F12414" s="8"/>
      <c r="G12414" s="8"/>
      <c r="H12414" s="8"/>
      <c r="I12414" s="8"/>
    </row>
    <row r="12415" spans="1:9" ht="14.25" customHeight="1">
      <c r="A12415" s="7"/>
      <c r="B12415" s="8"/>
      <c r="C12415" s="8"/>
      <c r="D12415" s="8"/>
      <c r="E12415" s="8"/>
      <c r="F12415" s="8"/>
      <c r="G12415" s="8"/>
      <c r="H12415" s="8"/>
      <c r="I12415" s="8"/>
    </row>
    <row r="12416" spans="1:9" ht="14.25" customHeight="1">
      <c r="A12416" s="7"/>
      <c r="B12416" s="8"/>
      <c r="C12416" s="8"/>
      <c r="D12416" s="8"/>
      <c r="E12416" s="8"/>
      <c r="F12416" s="8"/>
      <c r="G12416" s="8"/>
      <c r="H12416" s="8"/>
      <c r="I12416" s="8"/>
    </row>
    <row r="12417" spans="1:9" ht="14.25" customHeight="1">
      <c r="A12417" s="7"/>
      <c r="B12417" s="8"/>
      <c r="C12417" s="8"/>
      <c r="D12417" s="8"/>
      <c r="E12417" s="8"/>
      <c r="F12417" s="8"/>
      <c r="G12417" s="8"/>
      <c r="H12417" s="8"/>
      <c r="I12417" s="8"/>
    </row>
    <row r="12418" spans="1:9" ht="14.25" customHeight="1">
      <c r="A12418" s="7"/>
      <c r="B12418" s="8"/>
      <c r="C12418" s="8"/>
      <c r="D12418" s="8"/>
      <c r="E12418" s="8"/>
      <c r="F12418" s="8"/>
      <c r="G12418" s="8"/>
      <c r="H12418" s="8"/>
      <c r="I12418" s="8"/>
    </row>
    <row r="12419" spans="1:9" ht="14.25" customHeight="1">
      <c r="A12419" s="7"/>
      <c r="B12419" s="8"/>
      <c r="C12419" s="8"/>
      <c r="D12419" s="8"/>
      <c r="E12419" s="8"/>
      <c r="F12419" s="8"/>
      <c r="G12419" s="8"/>
      <c r="H12419" s="8"/>
      <c r="I12419" s="8"/>
    </row>
    <row r="12420" spans="1:9" ht="14.25" customHeight="1">
      <c r="A12420" s="7"/>
      <c r="B12420" s="8"/>
      <c r="C12420" s="8"/>
      <c r="D12420" s="8"/>
      <c r="E12420" s="8"/>
      <c r="F12420" s="8"/>
      <c r="G12420" s="8"/>
      <c r="H12420" s="8"/>
      <c r="I12420" s="8"/>
    </row>
    <row r="12421" spans="1:9" ht="14.25" customHeight="1">
      <c r="A12421" s="7"/>
      <c r="B12421" s="8"/>
      <c r="C12421" s="8"/>
      <c r="D12421" s="8"/>
      <c r="E12421" s="8"/>
      <c r="F12421" s="8"/>
      <c r="G12421" s="8"/>
      <c r="H12421" s="8"/>
      <c r="I12421" s="8"/>
    </row>
    <row r="12422" spans="1:9" ht="14.25" customHeight="1">
      <c r="A12422" s="7"/>
      <c r="B12422" s="8"/>
      <c r="C12422" s="8"/>
      <c r="D12422" s="8"/>
      <c r="E12422" s="8"/>
      <c r="F12422" s="8"/>
      <c r="G12422" s="8"/>
      <c r="H12422" s="8"/>
      <c r="I12422" s="8"/>
    </row>
    <row r="12423" spans="1:9" ht="14.25" customHeight="1">
      <c r="A12423" s="7"/>
      <c r="B12423" s="8"/>
      <c r="C12423" s="8"/>
      <c r="D12423" s="8"/>
      <c r="E12423" s="8"/>
      <c r="F12423" s="8"/>
      <c r="G12423" s="8"/>
      <c r="H12423" s="8"/>
      <c r="I12423" s="8"/>
    </row>
    <row r="12424" spans="1:9" ht="14.25" customHeight="1">
      <c r="A12424" s="7"/>
      <c r="B12424" s="8"/>
      <c r="C12424" s="8"/>
      <c r="D12424" s="8"/>
      <c r="E12424" s="8"/>
      <c r="F12424" s="8"/>
      <c r="G12424" s="8"/>
      <c r="H12424" s="8"/>
      <c r="I12424" s="8"/>
    </row>
    <row r="12425" spans="1:9" ht="14.25" customHeight="1">
      <c r="A12425" s="7"/>
      <c r="B12425" s="8"/>
      <c r="C12425" s="8"/>
      <c r="D12425" s="8"/>
      <c r="E12425" s="8"/>
      <c r="F12425" s="8"/>
      <c r="G12425" s="8"/>
      <c r="H12425" s="8"/>
      <c r="I12425" s="8"/>
    </row>
    <row r="12426" spans="1:9" ht="14.25" customHeight="1">
      <c r="A12426" s="7"/>
      <c r="B12426" s="8"/>
      <c r="C12426" s="8"/>
      <c r="D12426" s="8"/>
      <c r="E12426" s="8"/>
      <c r="F12426" s="8"/>
      <c r="G12426" s="8"/>
      <c r="H12426" s="8"/>
      <c r="I12426" s="8"/>
    </row>
    <row r="12427" spans="1:9" ht="14.25" customHeight="1">
      <c r="A12427" s="7"/>
      <c r="B12427" s="8"/>
      <c r="C12427" s="8"/>
      <c r="D12427" s="8"/>
      <c r="E12427" s="8"/>
      <c r="F12427" s="8"/>
      <c r="G12427" s="8"/>
      <c r="H12427" s="8"/>
      <c r="I12427" s="8"/>
    </row>
    <row r="12428" spans="1:9" ht="14.25" customHeight="1">
      <c r="A12428" s="7"/>
      <c r="B12428" s="8"/>
      <c r="C12428" s="8"/>
      <c r="D12428" s="8"/>
      <c r="E12428" s="8"/>
      <c r="F12428" s="8"/>
      <c r="G12428" s="8"/>
      <c r="H12428" s="8"/>
      <c r="I12428" s="8"/>
    </row>
    <row r="12429" spans="1:9" ht="14.25" customHeight="1">
      <c r="A12429" s="7"/>
      <c r="B12429" s="8"/>
      <c r="C12429" s="8"/>
      <c r="D12429" s="8"/>
      <c r="E12429" s="8"/>
      <c r="F12429" s="8"/>
      <c r="G12429" s="8"/>
      <c r="H12429" s="8"/>
      <c r="I12429" s="8"/>
    </row>
    <row r="12430" spans="1:9" ht="14.25" customHeight="1">
      <c r="A12430" s="7"/>
      <c r="B12430" s="8"/>
      <c r="C12430" s="8"/>
      <c r="D12430" s="8"/>
      <c r="E12430" s="8"/>
      <c r="F12430" s="8"/>
      <c r="G12430" s="8"/>
      <c r="H12430" s="8"/>
      <c r="I12430" s="8"/>
    </row>
    <row r="12431" spans="1:9" ht="14.25" customHeight="1">
      <c r="A12431" s="7"/>
      <c r="B12431" s="8"/>
      <c r="C12431" s="8"/>
      <c r="D12431" s="8"/>
      <c r="E12431" s="8"/>
      <c r="F12431" s="8"/>
      <c r="G12431" s="8"/>
      <c r="H12431" s="8"/>
      <c r="I12431" s="8"/>
    </row>
    <row r="12432" spans="1:9" ht="14.25" customHeight="1">
      <c r="A12432" s="7"/>
      <c r="B12432" s="8"/>
      <c r="C12432" s="8"/>
      <c r="D12432" s="8"/>
      <c r="E12432" s="8"/>
      <c r="F12432" s="8"/>
      <c r="G12432" s="8"/>
      <c r="H12432" s="8"/>
      <c r="I12432" s="8"/>
    </row>
    <row r="12433" spans="1:9" ht="14.25" customHeight="1">
      <c r="A12433" s="7"/>
      <c r="B12433" s="8"/>
      <c r="C12433" s="8"/>
      <c r="D12433" s="8"/>
      <c r="E12433" s="8"/>
      <c r="F12433" s="8"/>
      <c r="G12433" s="8"/>
      <c r="H12433" s="8"/>
      <c r="I12433" s="8"/>
    </row>
    <row r="12434" spans="1:9" ht="14.25" customHeight="1">
      <c r="A12434" s="7"/>
      <c r="B12434" s="8"/>
      <c r="C12434" s="8"/>
      <c r="D12434" s="8"/>
      <c r="E12434" s="8"/>
      <c r="F12434" s="8"/>
      <c r="G12434" s="8"/>
      <c r="H12434" s="8"/>
      <c r="I12434" s="8"/>
    </row>
    <row r="12435" spans="1:9" ht="14.25" customHeight="1">
      <c r="A12435" s="7"/>
      <c r="B12435" s="8"/>
      <c r="C12435" s="8"/>
      <c r="D12435" s="8"/>
      <c r="E12435" s="8"/>
      <c r="F12435" s="8"/>
      <c r="G12435" s="8"/>
      <c r="H12435" s="8"/>
      <c r="I12435" s="8"/>
    </row>
    <row r="12436" spans="1:9" ht="14.25" customHeight="1">
      <c r="A12436" s="7"/>
      <c r="B12436" s="8"/>
      <c r="C12436" s="8"/>
      <c r="D12436" s="8"/>
      <c r="E12436" s="8"/>
      <c r="F12436" s="8"/>
      <c r="G12436" s="8"/>
      <c r="H12436" s="8"/>
      <c r="I12436" s="8"/>
    </row>
    <row r="12437" spans="1:9" ht="14.25" customHeight="1">
      <c r="A12437" s="7"/>
      <c r="B12437" s="8"/>
      <c r="C12437" s="8"/>
      <c r="D12437" s="8"/>
      <c r="E12437" s="8"/>
      <c r="F12437" s="8"/>
      <c r="G12437" s="8"/>
      <c r="H12437" s="8"/>
      <c r="I12437" s="8"/>
    </row>
    <row r="12438" spans="1:9" ht="14.25" customHeight="1">
      <c r="A12438" s="7"/>
      <c r="B12438" s="8"/>
      <c r="C12438" s="8"/>
      <c r="D12438" s="8"/>
      <c r="E12438" s="8"/>
      <c r="F12438" s="8"/>
      <c r="G12438" s="8"/>
      <c r="H12438" s="8"/>
      <c r="I12438" s="8"/>
    </row>
    <row r="12439" spans="1:9" ht="14.25" customHeight="1">
      <c r="A12439" s="7"/>
      <c r="B12439" s="8"/>
      <c r="C12439" s="8"/>
      <c r="D12439" s="8"/>
      <c r="E12439" s="8"/>
      <c r="F12439" s="8"/>
      <c r="G12439" s="8"/>
      <c r="H12439" s="8"/>
      <c r="I12439" s="8"/>
    </row>
    <row r="12440" spans="1:9" ht="14.25" customHeight="1">
      <c r="A12440" s="7"/>
      <c r="B12440" s="8"/>
      <c r="C12440" s="8"/>
      <c r="D12440" s="8"/>
      <c r="E12440" s="8"/>
      <c r="F12440" s="8"/>
      <c r="G12440" s="8"/>
      <c r="H12440" s="8"/>
      <c r="I12440" s="8"/>
    </row>
    <row r="12441" spans="1:9" ht="14.25" customHeight="1">
      <c r="A12441" s="7"/>
      <c r="B12441" s="8"/>
      <c r="C12441" s="8"/>
      <c r="D12441" s="8"/>
      <c r="E12441" s="8"/>
      <c r="F12441" s="8"/>
      <c r="G12441" s="8"/>
      <c r="H12441" s="8"/>
      <c r="I12441" s="8"/>
    </row>
    <row r="12442" spans="1:9" ht="14.25" customHeight="1">
      <c r="A12442" s="7"/>
      <c r="B12442" s="8"/>
      <c r="C12442" s="8"/>
      <c r="D12442" s="8"/>
      <c r="E12442" s="8"/>
      <c r="F12442" s="8"/>
      <c r="G12442" s="8"/>
      <c r="H12442" s="8"/>
      <c r="I12442" s="8"/>
    </row>
    <row r="12443" spans="1:9" ht="14.25" customHeight="1">
      <c r="A12443" s="7"/>
      <c r="B12443" s="8"/>
      <c r="C12443" s="8"/>
      <c r="D12443" s="8"/>
      <c r="E12443" s="8"/>
      <c r="F12443" s="8"/>
      <c r="G12443" s="8"/>
      <c r="H12443" s="8"/>
      <c r="I12443" s="8"/>
    </row>
    <row r="12444" spans="1:9" ht="14.25" customHeight="1">
      <c r="A12444" s="7"/>
      <c r="B12444" s="8"/>
      <c r="C12444" s="8"/>
      <c r="D12444" s="8"/>
      <c r="E12444" s="8"/>
      <c r="F12444" s="8"/>
      <c r="G12444" s="8"/>
      <c r="H12444" s="8"/>
      <c r="I12444" s="8"/>
    </row>
    <row r="12445" spans="1:9" ht="14.25" customHeight="1">
      <c r="A12445" s="7"/>
      <c r="B12445" s="8"/>
      <c r="C12445" s="8"/>
      <c r="D12445" s="8"/>
      <c r="E12445" s="8"/>
      <c r="F12445" s="8"/>
      <c r="G12445" s="8"/>
      <c r="H12445" s="8"/>
      <c r="I12445" s="8"/>
    </row>
    <row r="12446" spans="1:9" ht="14.25" customHeight="1">
      <c r="A12446" s="7"/>
      <c r="B12446" s="8"/>
      <c r="C12446" s="8"/>
      <c r="D12446" s="8"/>
      <c r="E12446" s="8"/>
      <c r="F12446" s="8"/>
      <c r="G12446" s="8"/>
      <c r="H12446" s="8"/>
      <c r="I12446" s="8"/>
    </row>
    <row r="12447" spans="1:9" ht="14.25" customHeight="1">
      <c r="A12447" s="7"/>
      <c r="B12447" s="8"/>
      <c r="C12447" s="8"/>
      <c r="D12447" s="8"/>
      <c r="E12447" s="8"/>
      <c r="F12447" s="8"/>
      <c r="G12447" s="8"/>
      <c r="H12447" s="8"/>
      <c r="I12447" s="8"/>
    </row>
    <row r="12448" spans="1:9" ht="14.25" customHeight="1">
      <c r="A12448" s="7"/>
      <c r="B12448" s="8"/>
      <c r="C12448" s="8"/>
      <c r="D12448" s="8"/>
      <c r="E12448" s="8"/>
      <c r="F12448" s="8"/>
      <c r="G12448" s="8"/>
      <c r="H12448" s="8"/>
      <c r="I12448" s="8"/>
    </row>
    <row r="12449" spans="1:9" ht="14.25" customHeight="1">
      <c r="A12449" s="7"/>
      <c r="B12449" s="8"/>
      <c r="C12449" s="8"/>
      <c r="D12449" s="8"/>
      <c r="E12449" s="8"/>
      <c r="F12449" s="8"/>
      <c r="G12449" s="8"/>
      <c r="H12449" s="8"/>
      <c r="I12449" s="8"/>
    </row>
    <row r="12450" spans="1:9" ht="14.25" customHeight="1">
      <c r="A12450" s="7"/>
      <c r="B12450" s="8"/>
      <c r="C12450" s="8"/>
      <c r="D12450" s="8"/>
      <c r="E12450" s="8"/>
      <c r="F12450" s="8"/>
      <c r="G12450" s="8"/>
      <c r="H12450" s="8"/>
      <c r="I12450" s="8"/>
    </row>
    <row r="12451" spans="1:9" ht="14.25" customHeight="1">
      <c r="A12451" s="7"/>
      <c r="B12451" s="8"/>
      <c r="C12451" s="8"/>
      <c r="D12451" s="8"/>
      <c r="E12451" s="8"/>
      <c r="F12451" s="8"/>
      <c r="G12451" s="8"/>
      <c r="H12451" s="8"/>
      <c r="I12451" s="8"/>
    </row>
    <row r="12452" spans="1:9" ht="14.25" customHeight="1">
      <c r="A12452" s="7"/>
      <c r="B12452" s="8"/>
      <c r="C12452" s="8"/>
      <c r="D12452" s="8"/>
      <c r="E12452" s="8"/>
      <c r="F12452" s="8"/>
      <c r="G12452" s="8"/>
      <c r="H12452" s="8"/>
      <c r="I12452" s="8"/>
    </row>
    <row r="12453" spans="1:9" ht="14.25" customHeight="1">
      <c r="A12453" s="7"/>
      <c r="B12453" s="8"/>
      <c r="C12453" s="8"/>
      <c r="D12453" s="8"/>
      <c r="E12453" s="8"/>
      <c r="F12453" s="8"/>
      <c r="G12453" s="8"/>
      <c r="H12453" s="8"/>
      <c r="I12453" s="8"/>
    </row>
    <row r="12454" spans="1:9" ht="14.25" customHeight="1">
      <c r="A12454" s="7"/>
      <c r="B12454" s="8"/>
      <c r="C12454" s="8"/>
      <c r="D12454" s="8"/>
      <c r="E12454" s="8"/>
      <c r="F12454" s="8"/>
      <c r="G12454" s="8"/>
      <c r="H12454" s="8"/>
      <c r="I12454" s="8"/>
    </row>
    <row r="12455" spans="1:9" ht="14.25" customHeight="1">
      <c r="A12455" s="7"/>
      <c r="B12455" s="8"/>
      <c r="C12455" s="8"/>
      <c r="D12455" s="8"/>
      <c r="E12455" s="8"/>
      <c r="F12455" s="8"/>
      <c r="G12455" s="8"/>
      <c r="H12455" s="8"/>
      <c r="I12455" s="8"/>
    </row>
    <row r="12456" spans="1:9" ht="14.25" customHeight="1">
      <c r="A12456" s="7"/>
      <c r="B12456" s="8"/>
      <c r="C12456" s="8"/>
      <c r="D12456" s="8"/>
      <c r="E12456" s="8"/>
      <c r="F12456" s="8"/>
      <c r="G12456" s="8"/>
      <c r="H12456" s="8"/>
      <c r="I12456" s="8"/>
    </row>
    <row r="12457" spans="1:9" ht="14.25" customHeight="1">
      <c r="A12457" s="7"/>
      <c r="B12457" s="8"/>
      <c r="C12457" s="8"/>
      <c r="D12457" s="8"/>
      <c r="E12457" s="8"/>
      <c r="F12457" s="8"/>
      <c r="G12457" s="8"/>
      <c r="H12457" s="8"/>
      <c r="I12457" s="8"/>
    </row>
    <row r="12458" spans="1:9" ht="14.25" customHeight="1">
      <c r="A12458" s="7"/>
      <c r="B12458" s="8"/>
      <c r="C12458" s="8"/>
      <c r="D12458" s="8"/>
      <c r="E12458" s="8"/>
      <c r="F12458" s="8"/>
      <c r="G12458" s="8"/>
      <c r="H12458" s="8"/>
      <c r="I12458" s="8"/>
    </row>
    <row r="12459" spans="1:9" ht="14.25" customHeight="1">
      <c r="A12459" s="7"/>
      <c r="B12459" s="8"/>
      <c r="C12459" s="8"/>
      <c r="D12459" s="8"/>
      <c r="E12459" s="8"/>
      <c r="F12459" s="8"/>
      <c r="G12459" s="8"/>
      <c r="H12459" s="8"/>
      <c r="I12459" s="8"/>
    </row>
    <row r="12460" spans="1:9" ht="14.25" customHeight="1">
      <c r="A12460" s="7"/>
      <c r="B12460" s="8"/>
      <c r="C12460" s="8"/>
      <c r="D12460" s="8"/>
      <c r="E12460" s="8"/>
      <c r="F12460" s="8"/>
      <c r="G12460" s="8"/>
      <c r="H12460" s="8"/>
      <c r="I12460" s="8"/>
    </row>
    <row r="12461" spans="1:9" ht="14.25" customHeight="1">
      <c r="A12461" s="7"/>
      <c r="B12461" s="8"/>
      <c r="C12461" s="8"/>
      <c r="D12461" s="8"/>
      <c r="E12461" s="8"/>
      <c r="F12461" s="8"/>
      <c r="G12461" s="8"/>
      <c r="H12461" s="8"/>
      <c r="I12461" s="8"/>
    </row>
    <row r="12462" spans="1:9" ht="14.25" customHeight="1">
      <c r="A12462" s="7"/>
      <c r="B12462" s="8"/>
      <c r="C12462" s="8"/>
      <c r="D12462" s="8"/>
      <c r="E12462" s="8"/>
      <c r="F12462" s="8"/>
      <c r="G12462" s="8"/>
      <c r="H12462" s="8"/>
      <c r="I12462" s="8"/>
    </row>
    <row r="12463" spans="1:9" ht="14.25" customHeight="1">
      <c r="A12463" s="7"/>
      <c r="B12463" s="8"/>
      <c r="C12463" s="8"/>
      <c r="D12463" s="8"/>
      <c r="E12463" s="8"/>
      <c r="F12463" s="8"/>
      <c r="G12463" s="8"/>
      <c r="H12463" s="8"/>
      <c r="I12463" s="8"/>
    </row>
    <row r="12464" spans="1:9" ht="14.25" customHeight="1">
      <c r="A12464" s="7"/>
      <c r="B12464" s="8"/>
      <c r="C12464" s="8"/>
      <c r="D12464" s="8"/>
      <c r="E12464" s="8"/>
      <c r="F12464" s="8"/>
      <c r="G12464" s="8"/>
      <c r="H12464" s="8"/>
      <c r="I12464" s="8"/>
    </row>
    <row r="12465" spans="1:9" ht="14.25" customHeight="1">
      <c r="A12465" s="7"/>
      <c r="B12465" s="8"/>
      <c r="C12465" s="8"/>
      <c r="D12465" s="8"/>
      <c r="E12465" s="8"/>
      <c r="F12465" s="8"/>
      <c r="G12465" s="8"/>
      <c r="H12465" s="8"/>
      <c r="I12465" s="8"/>
    </row>
    <row r="12466" spans="1:9" ht="14.25" customHeight="1">
      <c r="A12466" s="7"/>
      <c r="B12466" s="8"/>
      <c r="C12466" s="8"/>
      <c r="D12466" s="8"/>
      <c r="E12466" s="8"/>
      <c r="F12466" s="8"/>
      <c r="G12466" s="8"/>
      <c r="H12466" s="8"/>
      <c r="I12466" s="8"/>
    </row>
    <row r="12467" spans="1:9" ht="14.25" customHeight="1">
      <c r="A12467" s="7"/>
      <c r="B12467" s="8"/>
      <c r="C12467" s="8"/>
      <c r="D12467" s="8"/>
      <c r="E12467" s="8"/>
      <c r="F12467" s="8"/>
      <c r="G12467" s="8"/>
      <c r="H12467" s="8"/>
      <c r="I12467" s="8"/>
    </row>
    <row r="12468" spans="1:9" ht="14.25" customHeight="1">
      <c r="A12468" s="7"/>
      <c r="B12468" s="8"/>
      <c r="C12468" s="8"/>
      <c r="D12468" s="8"/>
      <c r="E12468" s="8"/>
      <c r="F12468" s="8"/>
      <c r="G12468" s="8"/>
      <c r="H12468" s="8"/>
      <c r="I12468" s="8"/>
    </row>
    <row r="12469" spans="1:9" ht="14.25" customHeight="1">
      <c r="A12469" s="7"/>
      <c r="B12469" s="8"/>
      <c r="C12469" s="8"/>
      <c r="D12469" s="8"/>
      <c r="E12469" s="8"/>
      <c r="F12469" s="8"/>
      <c r="G12469" s="8"/>
      <c r="H12469" s="8"/>
      <c r="I12469" s="8"/>
    </row>
    <row r="12470" spans="1:9" ht="14.25" customHeight="1">
      <c r="A12470" s="7"/>
      <c r="B12470" s="8"/>
      <c r="C12470" s="8"/>
      <c r="D12470" s="8"/>
      <c r="E12470" s="8"/>
      <c r="F12470" s="8"/>
      <c r="G12470" s="8"/>
      <c r="H12470" s="8"/>
      <c r="I12470" s="8"/>
    </row>
    <row r="12471" spans="1:9" ht="14.25" customHeight="1">
      <c r="A12471" s="7"/>
      <c r="B12471" s="8"/>
      <c r="C12471" s="8"/>
      <c r="D12471" s="8"/>
      <c r="E12471" s="8"/>
      <c r="F12471" s="8"/>
      <c r="G12471" s="8"/>
      <c r="H12471" s="8"/>
      <c r="I12471" s="8"/>
    </row>
    <row r="12472" spans="1:9" ht="14.25" customHeight="1">
      <c r="A12472" s="7"/>
      <c r="B12472" s="8"/>
      <c r="C12472" s="8"/>
      <c r="D12472" s="8"/>
      <c r="E12472" s="8"/>
      <c r="F12472" s="8"/>
      <c r="G12472" s="8"/>
      <c r="H12472" s="8"/>
      <c r="I12472" s="8"/>
    </row>
    <row r="12473" spans="1:9" ht="14.25" customHeight="1">
      <c r="A12473" s="7"/>
      <c r="B12473" s="8"/>
      <c r="C12473" s="8"/>
      <c r="D12473" s="8"/>
      <c r="E12473" s="8"/>
      <c r="F12473" s="8"/>
      <c r="G12473" s="8"/>
      <c r="H12473" s="8"/>
      <c r="I12473" s="8"/>
    </row>
    <row r="12474" spans="1:9" ht="14.25" customHeight="1">
      <c r="A12474" s="7"/>
      <c r="B12474" s="8"/>
      <c r="C12474" s="8"/>
      <c r="D12474" s="8"/>
      <c r="E12474" s="8"/>
      <c r="F12474" s="8"/>
      <c r="G12474" s="8"/>
      <c r="H12474" s="8"/>
      <c r="I12474" s="8"/>
    </row>
    <row r="12475" spans="1:9" ht="14.25" customHeight="1">
      <c r="A12475" s="7"/>
      <c r="B12475" s="8"/>
      <c r="C12475" s="8"/>
      <c r="D12475" s="8"/>
      <c r="E12475" s="8"/>
      <c r="F12475" s="8"/>
      <c r="G12475" s="8"/>
      <c r="H12475" s="8"/>
      <c r="I12475" s="8"/>
    </row>
    <row r="12476" spans="1:9" ht="14.25" customHeight="1">
      <c r="A12476" s="7"/>
      <c r="B12476" s="8"/>
      <c r="C12476" s="8"/>
      <c r="D12476" s="8"/>
      <c r="E12476" s="8"/>
      <c r="F12476" s="8"/>
      <c r="G12476" s="8"/>
      <c r="H12476" s="8"/>
      <c r="I12476" s="8"/>
    </row>
    <row r="12477" spans="1:9" ht="14.25" customHeight="1">
      <c r="A12477" s="7"/>
      <c r="B12477" s="8"/>
      <c r="C12477" s="8"/>
      <c r="D12477" s="8"/>
      <c r="E12477" s="8"/>
      <c r="F12477" s="8"/>
      <c r="G12477" s="8"/>
      <c r="H12477" s="8"/>
      <c r="I12477" s="8"/>
    </row>
    <row r="12478" spans="1:9" ht="14.25" customHeight="1">
      <c r="A12478" s="7"/>
      <c r="B12478" s="8"/>
      <c r="C12478" s="8"/>
      <c r="D12478" s="8"/>
      <c r="E12478" s="8"/>
      <c r="F12478" s="8"/>
      <c r="G12478" s="8"/>
      <c r="H12478" s="8"/>
      <c r="I12478" s="8"/>
    </row>
    <row r="12479" spans="1:9" ht="14.25" customHeight="1">
      <c r="A12479" s="7"/>
      <c r="B12479" s="8"/>
      <c r="C12479" s="8"/>
      <c r="D12479" s="8"/>
      <c r="E12479" s="8"/>
      <c r="F12479" s="8"/>
      <c r="G12479" s="8"/>
      <c r="H12479" s="8"/>
      <c r="I12479" s="8"/>
    </row>
    <row r="12480" spans="1:9" ht="14.25" customHeight="1">
      <c r="A12480" s="7"/>
      <c r="B12480" s="8"/>
      <c r="C12480" s="8"/>
      <c r="D12480" s="8"/>
      <c r="E12480" s="8"/>
      <c r="F12480" s="8"/>
      <c r="G12480" s="8"/>
      <c r="H12480" s="8"/>
      <c r="I12480" s="8"/>
    </row>
    <row r="12481" spans="1:9" ht="14.25" customHeight="1">
      <c r="A12481" s="7"/>
      <c r="B12481" s="8"/>
      <c r="C12481" s="8"/>
      <c r="D12481" s="8"/>
      <c r="E12481" s="8"/>
      <c r="F12481" s="8"/>
      <c r="G12481" s="8"/>
      <c r="H12481" s="8"/>
      <c r="I12481" s="8"/>
    </row>
    <row r="12482" spans="1:9" ht="14.25" customHeight="1">
      <c r="A12482" s="7"/>
      <c r="B12482" s="8"/>
      <c r="C12482" s="8"/>
      <c r="D12482" s="8"/>
      <c r="E12482" s="8"/>
      <c r="F12482" s="8"/>
      <c r="G12482" s="8"/>
      <c r="H12482" s="8"/>
      <c r="I12482" s="8"/>
    </row>
    <row r="12483" spans="1:9" ht="14.25" customHeight="1">
      <c r="A12483" s="7"/>
      <c r="B12483" s="8"/>
      <c r="C12483" s="8"/>
      <c r="D12483" s="8"/>
      <c r="E12483" s="8"/>
      <c r="F12483" s="8"/>
      <c r="G12483" s="8"/>
      <c r="H12483" s="8"/>
      <c r="I12483" s="8"/>
    </row>
    <row r="12484" spans="1:9" ht="14.25" customHeight="1">
      <c r="A12484" s="7"/>
      <c r="B12484" s="8"/>
      <c r="C12484" s="8"/>
      <c r="D12484" s="8"/>
      <c r="E12484" s="8"/>
      <c r="F12484" s="8"/>
      <c r="G12484" s="8"/>
      <c r="H12484" s="8"/>
      <c r="I12484" s="8"/>
    </row>
    <row r="12485" spans="1:9" ht="14.25" customHeight="1">
      <c r="A12485" s="7"/>
      <c r="B12485" s="8"/>
      <c r="C12485" s="8"/>
      <c r="D12485" s="8"/>
      <c r="E12485" s="8"/>
      <c r="F12485" s="8"/>
      <c r="G12485" s="8"/>
      <c r="H12485" s="8"/>
      <c r="I12485" s="8"/>
    </row>
    <row r="12486" spans="1:9" ht="14.25" customHeight="1">
      <c r="A12486" s="7"/>
      <c r="B12486" s="8"/>
      <c r="C12486" s="8"/>
      <c r="D12486" s="8"/>
      <c r="E12486" s="8"/>
      <c r="F12486" s="8"/>
      <c r="G12486" s="8"/>
      <c r="H12486" s="8"/>
      <c r="I12486" s="8"/>
    </row>
    <row r="12487" spans="1:9" ht="14.25" customHeight="1">
      <c r="A12487" s="7"/>
      <c r="B12487" s="8"/>
      <c r="C12487" s="8"/>
      <c r="D12487" s="8"/>
      <c r="E12487" s="8"/>
      <c r="F12487" s="8"/>
      <c r="G12487" s="8"/>
      <c r="H12487" s="8"/>
      <c r="I12487" s="8"/>
    </row>
    <row r="12488" spans="1:9" ht="14.25" customHeight="1">
      <c r="A12488" s="7"/>
      <c r="B12488" s="8"/>
      <c r="C12488" s="8"/>
      <c r="D12488" s="8"/>
      <c r="E12488" s="8"/>
      <c r="F12488" s="8"/>
      <c r="G12488" s="8"/>
      <c r="H12488" s="8"/>
      <c r="I12488" s="8"/>
    </row>
    <row r="12489" spans="1:9" ht="14.25" customHeight="1">
      <c r="A12489" s="7"/>
      <c r="B12489" s="8"/>
      <c r="C12489" s="8"/>
      <c r="D12489" s="8"/>
      <c r="E12489" s="8"/>
      <c r="F12489" s="8"/>
      <c r="G12489" s="8"/>
      <c r="H12489" s="8"/>
      <c r="I12489" s="8"/>
    </row>
    <row r="12490" spans="1:9" ht="14.25" customHeight="1">
      <c r="A12490" s="7"/>
      <c r="B12490" s="8"/>
      <c r="C12490" s="8"/>
      <c r="D12490" s="8"/>
      <c r="E12490" s="8"/>
      <c r="F12490" s="8"/>
      <c r="G12490" s="8"/>
      <c r="H12490" s="8"/>
      <c r="I12490" s="8"/>
    </row>
    <row r="12491" spans="1:9" ht="14.25" customHeight="1">
      <c r="A12491" s="7"/>
      <c r="B12491" s="8"/>
      <c r="C12491" s="8"/>
      <c r="D12491" s="8"/>
      <c r="E12491" s="8"/>
      <c r="F12491" s="8"/>
      <c r="G12491" s="8"/>
      <c r="H12491" s="8"/>
      <c r="I12491" s="8"/>
    </row>
    <row r="12492" spans="1:9" ht="14.25" customHeight="1">
      <c r="A12492" s="7"/>
      <c r="B12492" s="8"/>
      <c r="C12492" s="8"/>
      <c r="D12492" s="8"/>
      <c r="E12492" s="8"/>
      <c r="F12492" s="8"/>
      <c r="G12492" s="8"/>
      <c r="H12492" s="8"/>
      <c r="I12492" s="8"/>
    </row>
    <row r="12493" spans="1:9" ht="14.25" customHeight="1">
      <c r="A12493" s="7"/>
      <c r="B12493" s="8"/>
      <c r="C12493" s="8"/>
      <c r="D12493" s="8"/>
      <c r="E12493" s="8"/>
      <c r="F12493" s="8"/>
      <c r="G12493" s="8"/>
      <c r="H12493" s="8"/>
      <c r="I12493" s="8"/>
    </row>
    <row r="12494" spans="1:9" ht="14.25" customHeight="1">
      <c r="A12494" s="7"/>
      <c r="B12494" s="8"/>
      <c r="C12494" s="8"/>
      <c r="D12494" s="8"/>
      <c r="E12494" s="8"/>
      <c r="F12494" s="8"/>
      <c r="G12494" s="8"/>
      <c r="H12494" s="8"/>
      <c r="I12494" s="8"/>
    </row>
    <row r="12495" spans="1:9" ht="14.25" customHeight="1">
      <c r="A12495" s="7"/>
      <c r="B12495" s="8"/>
      <c r="C12495" s="8"/>
      <c r="D12495" s="8"/>
      <c r="E12495" s="8"/>
      <c r="F12495" s="8"/>
      <c r="G12495" s="8"/>
      <c r="H12495" s="8"/>
      <c r="I12495" s="8"/>
    </row>
    <row r="12496" spans="1:9" ht="14.25" customHeight="1">
      <c r="A12496" s="7"/>
      <c r="B12496" s="8"/>
      <c r="C12496" s="8"/>
      <c r="D12496" s="8"/>
      <c r="E12496" s="8"/>
      <c r="F12496" s="8"/>
      <c r="G12496" s="8"/>
      <c r="H12496" s="8"/>
      <c r="I12496" s="8"/>
    </row>
    <row r="12497" spans="1:9" ht="14.25" customHeight="1">
      <c r="A12497" s="7"/>
      <c r="B12497" s="8"/>
      <c r="C12497" s="8"/>
      <c r="D12497" s="8"/>
      <c r="E12497" s="8"/>
      <c r="F12497" s="8"/>
      <c r="G12497" s="8"/>
      <c r="H12497" s="8"/>
      <c r="I12497" s="8"/>
    </row>
    <row r="12498" spans="1:9" ht="14.25" customHeight="1">
      <c r="A12498" s="7"/>
      <c r="B12498" s="8"/>
      <c r="C12498" s="8"/>
      <c r="D12498" s="8"/>
      <c r="E12498" s="8"/>
      <c r="F12498" s="8"/>
      <c r="G12498" s="8"/>
      <c r="H12498" s="8"/>
      <c r="I12498" s="8"/>
    </row>
    <row r="12499" spans="1:9" ht="14.25" customHeight="1">
      <c r="A12499" s="7"/>
      <c r="B12499" s="8"/>
      <c r="C12499" s="8"/>
      <c r="D12499" s="8"/>
      <c r="E12499" s="8"/>
      <c r="F12499" s="8"/>
      <c r="G12499" s="8"/>
      <c r="H12499" s="8"/>
      <c r="I12499" s="8"/>
    </row>
    <row r="12500" spans="1:9" ht="14.25" customHeight="1">
      <c r="A12500" s="7"/>
      <c r="B12500" s="8"/>
      <c r="C12500" s="8"/>
      <c r="D12500" s="8"/>
      <c r="E12500" s="8"/>
      <c r="F12500" s="8"/>
      <c r="G12500" s="8"/>
      <c r="H12500" s="8"/>
      <c r="I12500" s="8"/>
    </row>
    <row r="12501" spans="1:9" ht="14.25" customHeight="1">
      <c r="A12501" s="7"/>
      <c r="B12501" s="8"/>
      <c r="C12501" s="8"/>
      <c r="D12501" s="8"/>
      <c r="E12501" s="8"/>
      <c r="F12501" s="8"/>
      <c r="G12501" s="8"/>
      <c r="H12501" s="8"/>
      <c r="I12501" s="8"/>
    </row>
    <row r="12502" spans="1:9" ht="14.25" customHeight="1">
      <c r="A12502" s="7"/>
      <c r="B12502" s="8"/>
      <c r="C12502" s="8"/>
      <c r="D12502" s="8"/>
      <c r="E12502" s="8"/>
      <c r="F12502" s="8"/>
      <c r="G12502" s="8"/>
      <c r="H12502" s="8"/>
      <c r="I12502" s="8"/>
    </row>
    <row r="12503" spans="1:9" ht="14.25" customHeight="1">
      <c r="A12503" s="7"/>
      <c r="B12503" s="8"/>
      <c r="C12503" s="8"/>
      <c r="D12503" s="8"/>
      <c r="E12503" s="8"/>
      <c r="F12503" s="8"/>
      <c r="G12503" s="8"/>
      <c r="H12503" s="8"/>
      <c r="I12503" s="8"/>
    </row>
    <row r="12504" spans="1:9" ht="14.25" customHeight="1">
      <c r="A12504" s="7"/>
      <c r="B12504" s="8"/>
      <c r="C12504" s="8"/>
      <c r="D12504" s="8"/>
      <c r="E12504" s="8"/>
      <c r="F12504" s="8"/>
      <c r="G12504" s="8"/>
      <c r="H12504" s="8"/>
      <c r="I12504" s="8"/>
    </row>
    <row r="12505" spans="1:9" ht="14.25" customHeight="1">
      <c r="A12505" s="7"/>
      <c r="B12505" s="8"/>
      <c r="C12505" s="8"/>
      <c r="D12505" s="8"/>
      <c r="E12505" s="8"/>
      <c r="F12505" s="8"/>
      <c r="G12505" s="8"/>
      <c r="H12505" s="8"/>
      <c r="I12505" s="8"/>
    </row>
    <row r="12506" spans="1:9" ht="14.25" customHeight="1">
      <c r="A12506" s="7"/>
      <c r="B12506" s="8"/>
      <c r="C12506" s="8"/>
      <c r="D12506" s="8"/>
      <c r="E12506" s="8"/>
      <c r="F12506" s="8"/>
      <c r="G12506" s="8"/>
      <c r="H12506" s="8"/>
      <c r="I12506" s="8"/>
    </row>
    <row r="12507" spans="1:9" ht="14.25" customHeight="1">
      <c r="A12507" s="7"/>
      <c r="B12507" s="8"/>
      <c r="C12507" s="8"/>
      <c r="D12507" s="8"/>
      <c r="E12507" s="8"/>
      <c r="F12507" s="8"/>
      <c r="G12507" s="8"/>
      <c r="H12507" s="8"/>
      <c r="I12507" s="8"/>
    </row>
    <row r="12508" spans="1:9" ht="14.25" customHeight="1">
      <c r="A12508" s="7"/>
      <c r="B12508" s="8"/>
      <c r="C12508" s="8"/>
      <c r="D12508" s="8"/>
      <c r="E12508" s="8"/>
      <c r="F12508" s="8"/>
      <c r="G12508" s="8"/>
      <c r="H12508" s="8"/>
      <c r="I12508" s="8"/>
    </row>
    <row r="12509" spans="1:9" ht="14.25" customHeight="1">
      <c r="A12509" s="7"/>
      <c r="B12509" s="8"/>
      <c r="C12509" s="8"/>
      <c r="D12509" s="8"/>
      <c r="E12509" s="8"/>
      <c r="F12509" s="8"/>
      <c r="G12509" s="8"/>
      <c r="H12509" s="8"/>
      <c r="I12509" s="8"/>
    </row>
    <row r="12510" spans="1:9" ht="14.25" customHeight="1">
      <c r="A12510" s="7"/>
      <c r="B12510" s="8"/>
      <c r="C12510" s="8"/>
      <c r="D12510" s="8"/>
      <c r="E12510" s="8"/>
      <c r="F12510" s="8"/>
      <c r="G12510" s="8"/>
      <c r="H12510" s="8"/>
      <c r="I12510" s="8"/>
    </row>
    <row r="12511" spans="1:9" ht="14.25" customHeight="1">
      <c r="A12511" s="7"/>
      <c r="B12511" s="8"/>
      <c r="C12511" s="8"/>
      <c r="D12511" s="8"/>
      <c r="E12511" s="8"/>
      <c r="F12511" s="8"/>
      <c r="G12511" s="8"/>
      <c r="H12511" s="8"/>
      <c r="I12511" s="8"/>
    </row>
    <row r="12512" spans="1:9" ht="14.25" customHeight="1">
      <c r="A12512" s="7"/>
      <c r="B12512" s="8"/>
      <c r="C12512" s="8"/>
      <c r="D12512" s="8"/>
      <c r="E12512" s="8"/>
      <c r="F12512" s="8"/>
      <c r="G12512" s="8"/>
      <c r="H12512" s="8"/>
      <c r="I12512" s="8"/>
    </row>
    <row r="12513" spans="1:9" ht="14.25" customHeight="1">
      <c r="A12513" s="7"/>
      <c r="B12513" s="8"/>
      <c r="C12513" s="8"/>
      <c r="D12513" s="8"/>
      <c r="E12513" s="8"/>
      <c r="F12513" s="8"/>
      <c r="G12513" s="8"/>
      <c r="H12513" s="8"/>
      <c r="I12513" s="8"/>
    </row>
    <row r="12514" spans="1:9" ht="14.25" customHeight="1">
      <c r="A12514" s="7"/>
      <c r="B12514" s="8"/>
      <c r="C12514" s="8"/>
      <c r="D12514" s="8"/>
      <c r="E12514" s="8"/>
      <c r="F12514" s="8"/>
      <c r="G12514" s="8"/>
      <c r="H12514" s="8"/>
      <c r="I12514" s="8"/>
    </row>
    <row r="12515" spans="1:9" ht="14.25" customHeight="1">
      <c r="A12515" s="7"/>
      <c r="B12515" s="8"/>
      <c r="C12515" s="8"/>
      <c r="D12515" s="8"/>
      <c r="E12515" s="8"/>
      <c r="F12515" s="8"/>
      <c r="G12515" s="8"/>
      <c r="H12515" s="8"/>
      <c r="I12515" s="8"/>
    </row>
    <row r="12516" spans="1:9" ht="14.25" customHeight="1">
      <c r="A12516" s="7"/>
      <c r="B12516" s="8"/>
      <c r="C12516" s="8"/>
      <c r="D12516" s="8"/>
      <c r="E12516" s="8"/>
      <c r="F12516" s="8"/>
      <c r="G12516" s="8"/>
      <c r="H12516" s="8"/>
      <c r="I12516" s="8"/>
    </row>
    <row r="12517" spans="1:9" ht="14.25" customHeight="1">
      <c r="A12517" s="7"/>
      <c r="B12517" s="8"/>
      <c r="C12517" s="8"/>
      <c r="D12517" s="8"/>
      <c r="E12517" s="8"/>
      <c r="F12517" s="8"/>
      <c r="G12517" s="8"/>
      <c r="H12517" s="8"/>
      <c r="I12517" s="8"/>
    </row>
    <row r="12518" spans="1:9" ht="14.25" customHeight="1">
      <c r="A12518" s="7"/>
      <c r="B12518" s="8"/>
      <c r="C12518" s="8"/>
      <c r="D12518" s="8"/>
      <c r="E12518" s="8"/>
      <c r="F12518" s="8"/>
      <c r="G12518" s="8"/>
      <c r="H12518" s="8"/>
      <c r="I12518" s="8"/>
    </row>
    <row r="12519" spans="1:9" ht="14.25" customHeight="1">
      <c r="A12519" s="7"/>
      <c r="B12519" s="8"/>
      <c r="C12519" s="8"/>
      <c r="D12519" s="8"/>
      <c r="E12519" s="8"/>
      <c r="F12519" s="8"/>
      <c r="G12519" s="8"/>
      <c r="H12519" s="8"/>
      <c r="I12519" s="8"/>
    </row>
    <row r="12520" spans="1:9" ht="14.25" customHeight="1">
      <c r="A12520" s="7"/>
      <c r="B12520" s="8"/>
      <c r="C12520" s="8"/>
      <c r="D12520" s="8"/>
      <c r="E12520" s="8"/>
      <c r="F12520" s="8"/>
      <c r="G12520" s="8"/>
      <c r="H12520" s="8"/>
      <c r="I12520" s="8"/>
    </row>
    <row r="12521" spans="1:9" ht="14.25" customHeight="1">
      <c r="A12521" s="7"/>
      <c r="B12521" s="8"/>
      <c r="C12521" s="8"/>
      <c r="D12521" s="8"/>
      <c r="E12521" s="8"/>
      <c r="F12521" s="8"/>
      <c r="G12521" s="8"/>
      <c r="H12521" s="8"/>
      <c r="I12521" s="8"/>
    </row>
    <row r="12522" spans="1:9" ht="14.25" customHeight="1">
      <c r="A12522" s="7"/>
      <c r="B12522" s="8"/>
      <c r="C12522" s="8"/>
      <c r="D12522" s="8"/>
      <c r="E12522" s="8"/>
      <c r="F12522" s="8"/>
      <c r="G12522" s="8"/>
      <c r="H12522" s="8"/>
      <c r="I12522" s="8"/>
    </row>
    <row r="12523" spans="1:9" ht="14.25" customHeight="1">
      <c r="A12523" s="7"/>
      <c r="B12523" s="8"/>
      <c r="C12523" s="8"/>
      <c r="D12523" s="8"/>
      <c r="E12523" s="8"/>
      <c r="F12523" s="8"/>
      <c r="G12523" s="8"/>
      <c r="H12523" s="8"/>
      <c r="I12523" s="8"/>
    </row>
    <row r="12524" spans="1:9" ht="14.25" customHeight="1">
      <c r="A12524" s="7"/>
      <c r="B12524" s="8"/>
      <c r="C12524" s="8"/>
      <c r="D12524" s="8"/>
      <c r="E12524" s="8"/>
      <c r="F12524" s="8"/>
      <c r="G12524" s="8"/>
      <c r="H12524" s="8"/>
      <c r="I12524" s="8"/>
    </row>
    <row r="12525" spans="1:9" ht="14.25" customHeight="1">
      <c r="A12525" s="7"/>
      <c r="B12525" s="8"/>
      <c r="C12525" s="8"/>
      <c r="D12525" s="8"/>
      <c r="E12525" s="8"/>
      <c r="F12525" s="8"/>
      <c r="G12525" s="8"/>
      <c r="H12525" s="8"/>
      <c r="I12525" s="8"/>
    </row>
    <row r="12526" spans="1:9" ht="14.25" customHeight="1">
      <c r="A12526" s="7"/>
      <c r="B12526" s="8"/>
      <c r="C12526" s="8"/>
      <c r="D12526" s="8"/>
      <c r="E12526" s="8"/>
      <c r="F12526" s="8"/>
      <c r="G12526" s="8"/>
      <c r="H12526" s="8"/>
      <c r="I12526" s="8"/>
    </row>
    <row r="12527" spans="1:9" ht="14.25" customHeight="1">
      <c r="A12527" s="7"/>
      <c r="B12527" s="8"/>
      <c r="C12527" s="8"/>
      <c r="D12527" s="8"/>
      <c r="E12527" s="8"/>
      <c r="F12527" s="8"/>
      <c r="G12527" s="8"/>
      <c r="H12527" s="8"/>
      <c r="I12527" s="8"/>
    </row>
    <row r="12528" spans="1:9" ht="14.25" customHeight="1">
      <c r="A12528" s="7"/>
      <c r="B12528" s="8"/>
      <c r="C12528" s="8"/>
      <c r="D12528" s="8"/>
      <c r="E12528" s="8"/>
      <c r="F12528" s="8"/>
      <c r="G12528" s="8"/>
      <c r="H12528" s="8"/>
      <c r="I12528" s="8"/>
    </row>
    <row r="12529" spans="1:9" ht="14.25" customHeight="1">
      <c r="A12529" s="7"/>
      <c r="B12529" s="8"/>
      <c r="C12529" s="8"/>
      <c r="D12529" s="8"/>
      <c r="E12529" s="8"/>
      <c r="F12529" s="8"/>
      <c r="G12529" s="8"/>
      <c r="H12529" s="8"/>
      <c r="I12529" s="8"/>
    </row>
    <row r="12530" spans="1:9" ht="14.25" customHeight="1">
      <c r="A12530" s="7"/>
      <c r="B12530" s="8"/>
      <c r="C12530" s="8"/>
      <c r="D12530" s="8"/>
      <c r="E12530" s="8"/>
      <c r="F12530" s="8"/>
      <c r="G12530" s="8"/>
      <c r="H12530" s="8"/>
      <c r="I12530" s="8"/>
    </row>
    <row r="12531" spans="1:9" ht="14.25" customHeight="1">
      <c r="A12531" s="7"/>
      <c r="B12531" s="8"/>
      <c r="C12531" s="8"/>
      <c r="D12531" s="8"/>
      <c r="E12531" s="8"/>
      <c r="F12531" s="8"/>
      <c r="G12531" s="8"/>
      <c r="H12531" s="8"/>
      <c r="I12531" s="8"/>
    </row>
    <row r="12532" spans="1:9" ht="14.25" customHeight="1">
      <c r="A12532" s="7"/>
      <c r="B12532" s="8"/>
      <c r="C12532" s="8"/>
      <c r="D12532" s="8"/>
      <c r="E12532" s="8"/>
      <c r="F12532" s="8"/>
      <c r="G12532" s="8"/>
      <c r="H12532" s="8"/>
      <c r="I12532" s="8"/>
    </row>
    <row r="12533" spans="1:9" ht="14.25" customHeight="1">
      <c r="A12533" s="7"/>
      <c r="B12533" s="8"/>
      <c r="C12533" s="8"/>
      <c r="D12533" s="8"/>
      <c r="E12533" s="8"/>
      <c r="F12533" s="8"/>
      <c r="G12533" s="8"/>
      <c r="H12533" s="8"/>
      <c r="I12533" s="8"/>
    </row>
    <row r="12534" spans="1:9" ht="14.25" customHeight="1">
      <c r="A12534" s="7"/>
      <c r="B12534" s="8"/>
      <c r="C12534" s="8"/>
      <c r="D12534" s="8"/>
      <c r="E12534" s="8"/>
      <c r="F12534" s="8"/>
      <c r="G12534" s="8"/>
      <c r="H12534" s="8"/>
      <c r="I12534" s="8"/>
    </row>
    <row r="12535" spans="1:9" ht="14.25" customHeight="1">
      <c r="A12535" s="7"/>
      <c r="B12535" s="8"/>
      <c r="C12535" s="8"/>
      <c r="D12535" s="8"/>
      <c r="E12535" s="8"/>
      <c r="F12535" s="8"/>
      <c r="G12535" s="8"/>
      <c r="H12535" s="8"/>
      <c r="I12535" s="8"/>
    </row>
    <row r="12536" spans="1:9" ht="14.25" customHeight="1">
      <c r="A12536" s="7"/>
      <c r="B12536" s="8"/>
      <c r="C12536" s="8"/>
      <c r="D12536" s="8"/>
      <c r="E12536" s="8"/>
      <c r="F12536" s="8"/>
      <c r="G12536" s="8"/>
      <c r="H12536" s="8"/>
      <c r="I12536" s="8"/>
    </row>
    <row r="12537" spans="1:9" ht="14.25" customHeight="1">
      <c r="A12537" s="7"/>
      <c r="B12537" s="8"/>
      <c r="C12537" s="8"/>
      <c r="D12537" s="8"/>
      <c r="E12537" s="8"/>
      <c r="F12537" s="8"/>
      <c r="G12537" s="8"/>
      <c r="H12537" s="8"/>
      <c r="I12537" s="8"/>
    </row>
    <row r="12538" spans="1:9" ht="14.25" customHeight="1">
      <c r="A12538" s="7"/>
      <c r="B12538" s="8"/>
      <c r="C12538" s="8"/>
      <c r="D12538" s="8"/>
      <c r="E12538" s="8"/>
      <c r="F12538" s="8"/>
      <c r="G12538" s="8"/>
      <c r="H12538" s="8"/>
      <c r="I12538" s="8"/>
    </row>
    <row r="12539" spans="1:9" ht="14.25" customHeight="1">
      <c r="A12539" s="7"/>
      <c r="B12539" s="8"/>
      <c r="C12539" s="8"/>
      <c r="D12539" s="8"/>
      <c r="E12539" s="8"/>
      <c r="F12539" s="8"/>
      <c r="G12539" s="8"/>
      <c r="H12539" s="8"/>
      <c r="I12539" s="8"/>
    </row>
    <row r="12540" spans="1:9" ht="14.25" customHeight="1">
      <c r="A12540" s="7"/>
      <c r="B12540" s="8"/>
      <c r="C12540" s="8"/>
      <c r="D12540" s="8"/>
      <c r="E12540" s="8"/>
      <c r="F12540" s="8"/>
      <c r="G12540" s="8"/>
      <c r="H12540" s="8"/>
      <c r="I12540" s="8"/>
    </row>
    <row r="12541" spans="1:9" ht="14.25" customHeight="1">
      <c r="A12541" s="7"/>
      <c r="B12541" s="8"/>
      <c r="C12541" s="8"/>
      <c r="D12541" s="8"/>
      <c r="E12541" s="8"/>
      <c r="F12541" s="8"/>
      <c r="G12541" s="8"/>
      <c r="H12541" s="8"/>
      <c r="I12541" s="8"/>
    </row>
    <row r="12542" spans="1:9" ht="14.25" customHeight="1">
      <c r="A12542" s="7"/>
      <c r="B12542" s="8"/>
      <c r="C12542" s="8"/>
      <c r="D12542" s="8"/>
      <c r="E12542" s="8"/>
      <c r="F12542" s="8"/>
      <c r="G12542" s="8"/>
      <c r="H12542" s="8"/>
      <c r="I12542" s="8"/>
    </row>
    <row r="12543" spans="1:9" ht="14.25" customHeight="1">
      <c r="A12543" s="7"/>
      <c r="B12543" s="8"/>
      <c r="C12543" s="8"/>
      <c r="D12543" s="8"/>
      <c r="E12543" s="8"/>
      <c r="F12543" s="8"/>
      <c r="G12543" s="8"/>
      <c r="H12543" s="8"/>
      <c r="I12543" s="8"/>
    </row>
    <row r="12544" spans="1:9" ht="14.25" customHeight="1">
      <c r="A12544" s="7"/>
      <c r="B12544" s="8"/>
      <c r="C12544" s="8"/>
      <c r="D12544" s="8"/>
      <c r="E12544" s="8"/>
      <c r="F12544" s="8"/>
      <c r="G12544" s="8"/>
      <c r="H12544" s="8"/>
      <c r="I12544" s="8"/>
    </row>
    <row r="12545" spans="1:9" ht="14.25" customHeight="1">
      <c r="A12545" s="7"/>
      <c r="B12545" s="8"/>
      <c r="C12545" s="8"/>
      <c r="D12545" s="8"/>
      <c r="E12545" s="8"/>
      <c r="F12545" s="8"/>
      <c r="G12545" s="8"/>
      <c r="H12545" s="8"/>
      <c r="I12545" s="8"/>
    </row>
    <row r="12546" spans="1:9" ht="14.25" customHeight="1">
      <c r="A12546" s="7"/>
      <c r="B12546" s="8"/>
      <c r="C12546" s="8"/>
      <c r="D12546" s="8"/>
      <c r="E12546" s="8"/>
      <c r="F12546" s="8"/>
      <c r="G12546" s="8"/>
      <c r="H12546" s="8"/>
      <c r="I12546" s="8"/>
    </row>
    <row r="12547" spans="1:9" ht="14.25" customHeight="1">
      <c r="A12547" s="7"/>
      <c r="B12547" s="8"/>
      <c r="C12547" s="8"/>
      <c r="D12547" s="8"/>
      <c r="E12547" s="8"/>
      <c r="F12547" s="8"/>
      <c r="G12547" s="8"/>
      <c r="H12547" s="8"/>
      <c r="I12547" s="8"/>
    </row>
    <row r="12548" spans="1:9" ht="14.25" customHeight="1">
      <c r="A12548" s="7"/>
      <c r="B12548" s="8"/>
      <c r="C12548" s="8"/>
      <c r="D12548" s="8"/>
      <c r="E12548" s="8"/>
      <c r="F12548" s="8"/>
      <c r="G12548" s="8"/>
      <c r="H12548" s="8"/>
      <c r="I12548" s="8"/>
    </row>
    <row r="12549" spans="1:9" ht="14.25" customHeight="1">
      <c r="A12549" s="7"/>
      <c r="B12549" s="8"/>
      <c r="C12549" s="8"/>
      <c r="D12549" s="8"/>
      <c r="E12549" s="8"/>
      <c r="F12549" s="8"/>
      <c r="G12549" s="8"/>
      <c r="H12549" s="8"/>
      <c r="I12549" s="8"/>
    </row>
    <row r="12550" spans="1:9" ht="14.25" customHeight="1">
      <c r="A12550" s="7"/>
      <c r="B12550" s="8"/>
      <c r="C12550" s="8"/>
      <c r="D12550" s="8"/>
      <c r="E12550" s="8"/>
      <c r="F12550" s="8"/>
      <c r="G12550" s="8"/>
      <c r="H12550" s="8"/>
      <c r="I12550" s="8"/>
    </row>
    <row r="12551" spans="1:9" ht="14.25" customHeight="1">
      <c r="A12551" s="7"/>
      <c r="B12551" s="8"/>
      <c r="C12551" s="8"/>
      <c r="D12551" s="8"/>
      <c r="E12551" s="8"/>
      <c r="F12551" s="8"/>
      <c r="G12551" s="8"/>
      <c r="H12551" s="8"/>
      <c r="I12551" s="8"/>
    </row>
    <row r="12552" spans="1:9" ht="14.25" customHeight="1">
      <c r="A12552" s="7"/>
      <c r="B12552" s="8"/>
      <c r="C12552" s="8"/>
      <c r="D12552" s="8"/>
      <c r="E12552" s="8"/>
      <c r="F12552" s="8"/>
      <c r="G12552" s="8"/>
      <c r="H12552" s="8"/>
      <c r="I12552" s="8"/>
    </row>
    <row r="12553" spans="1:9" ht="14.25" customHeight="1">
      <c r="A12553" s="7"/>
      <c r="B12553" s="8"/>
      <c r="C12553" s="8"/>
      <c r="D12553" s="8"/>
      <c r="E12553" s="8"/>
      <c r="F12553" s="8"/>
      <c r="G12553" s="8"/>
      <c r="H12553" s="8"/>
      <c r="I12553" s="8"/>
    </row>
    <row r="12554" spans="1:9" ht="14.25" customHeight="1">
      <c r="A12554" s="7"/>
      <c r="B12554" s="8"/>
      <c r="C12554" s="8"/>
      <c r="D12554" s="8"/>
      <c r="E12554" s="8"/>
      <c r="F12554" s="8"/>
      <c r="G12554" s="8"/>
      <c r="H12554" s="8"/>
      <c r="I12554" s="8"/>
    </row>
    <row r="12555" spans="1:9" ht="14.25" customHeight="1">
      <c r="A12555" s="7"/>
      <c r="B12555" s="8"/>
      <c r="C12555" s="8"/>
      <c r="D12555" s="8"/>
      <c r="E12555" s="8"/>
      <c r="F12555" s="8"/>
      <c r="G12555" s="8"/>
      <c r="H12555" s="8"/>
      <c r="I12555" s="8"/>
    </row>
    <row r="12556" spans="1:9" ht="14.25" customHeight="1">
      <c r="A12556" s="7"/>
      <c r="B12556" s="8"/>
      <c r="C12556" s="8"/>
      <c r="D12556" s="8"/>
      <c r="E12556" s="8"/>
      <c r="F12556" s="8"/>
      <c r="G12556" s="8"/>
      <c r="H12556" s="8"/>
      <c r="I12556" s="8"/>
    </row>
    <row r="12557" spans="1:9" ht="14.25" customHeight="1">
      <c r="A12557" s="7"/>
      <c r="B12557" s="8"/>
      <c r="C12557" s="8"/>
      <c r="D12557" s="8"/>
      <c r="E12557" s="8"/>
      <c r="F12557" s="8"/>
      <c r="G12557" s="8"/>
      <c r="H12557" s="8"/>
      <c r="I12557" s="8"/>
    </row>
    <row r="12558" spans="1:9" ht="14.25" customHeight="1">
      <c r="A12558" s="7"/>
      <c r="B12558" s="8"/>
      <c r="C12558" s="8"/>
      <c r="D12558" s="8"/>
      <c r="E12558" s="8"/>
      <c r="F12558" s="8"/>
      <c r="G12558" s="8"/>
      <c r="H12558" s="8"/>
      <c r="I12558" s="8"/>
    </row>
    <row r="12559" spans="1:9" ht="14.25" customHeight="1">
      <c r="A12559" s="7"/>
      <c r="B12559" s="8"/>
      <c r="C12559" s="8"/>
      <c r="D12559" s="8"/>
      <c r="E12559" s="8"/>
      <c r="F12559" s="8"/>
      <c r="G12559" s="8"/>
      <c r="H12559" s="8"/>
      <c r="I12559" s="8"/>
    </row>
    <row r="12560" spans="1:9" ht="14.25" customHeight="1">
      <c r="A12560" s="7"/>
      <c r="B12560" s="8"/>
      <c r="C12560" s="8"/>
      <c r="D12560" s="8"/>
      <c r="E12560" s="8"/>
      <c r="F12560" s="8"/>
      <c r="G12560" s="8"/>
      <c r="H12560" s="8"/>
      <c r="I12560" s="8"/>
    </row>
    <row r="12561" spans="1:9" ht="14.25" customHeight="1">
      <c r="A12561" s="7"/>
      <c r="B12561" s="8"/>
      <c r="C12561" s="8"/>
      <c r="D12561" s="8"/>
      <c r="E12561" s="8"/>
      <c r="F12561" s="8"/>
      <c r="G12561" s="8"/>
      <c r="H12561" s="8"/>
      <c r="I12561" s="8"/>
    </row>
    <row r="12562" spans="1:9" ht="14.25" customHeight="1">
      <c r="A12562" s="7"/>
      <c r="B12562" s="8"/>
      <c r="C12562" s="8"/>
      <c r="D12562" s="8"/>
      <c r="E12562" s="8"/>
      <c r="F12562" s="8"/>
      <c r="G12562" s="8"/>
      <c r="H12562" s="8"/>
      <c r="I12562" s="8"/>
    </row>
    <row r="12563" spans="1:9" ht="14.25" customHeight="1">
      <c r="A12563" s="7"/>
      <c r="B12563" s="8"/>
      <c r="C12563" s="8"/>
      <c r="D12563" s="8"/>
      <c r="E12563" s="8"/>
      <c r="F12563" s="8"/>
      <c r="G12563" s="8"/>
      <c r="H12563" s="8"/>
      <c r="I12563" s="8"/>
    </row>
    <row r="12564" spans="1:9" ht="14.25" customHeight="1">
      <c r="A12564" s="7"/>
      <c r="B12564" s="8"/>
      <c r="C12564" s="8"/>
      <c r="D12564" s="8"/>
      <c r="E12564" s="8"/>
      <c r="F12564" s="8"/>
      <c r="G12564" s="8"/>
      <c r="H12564" s="8"/>
      <c r="I12564" s="8"/>
    </row>
    <row r="12565" spans="1:9" ht="14.25" customHeight="1">
      <c r="A12565" s="7"/>
      <c r="B12565" s="8"/>
      <c r="C12565" s="8"/>
      <c r="D12565" s="8"/>
      <c r="E12565" s="8"/>
      <c r="F12565" s="8"/>
      <c r="G12565" s="8"/>
      <c r="H12565" s="8"/>
      <c r="I12565" s="8"/>
    </row>
    <row r="12566" spans="1:9" ht="14.25" customHeight="1">
      <c r="A12566" s="7"/>
      <c r="B12566" s="8"/>
      <c r="C12566" s="8"/>
      <c r="D12566" s="8"/>
      <c r="E12566" s="8"/>
      <c r="F12566" s="8"/>
      <c r="G12566" s="8"/>
      <c r="H12566" s="8"/>
      <c r="I12566" s="8"/>
    </row>
    <row r="12567" spans="1:9" ht="14.25" customHeight="1">
      <c r="A12567" s="7"/>
      <c r="B12567" s="8"/>
      <c r="C12567" s="8"/>
      <c r="D12567" s="8"/>
      <c r="E12567" s="8"/>
      <c r="F12567" s="8"/>
      <c r="G12567" s="8"/>
      <c r="H12567" s="8"/>
      <c r="I12567" s="8"/>
    </row>
    <row r="12568" spans="1:9" ht="14.25" customHeight="1">
      <c r="A12568" s="7"/>
      <c r="B12568" s="8"/>
      <c r="C12568" s="8"/>
      <c r="D12568" s="8"/>
      <c r="E12568" s="8"/>
      <c r="F12568" s="8"/>
      <c r="G12568" s="8"/>
      <c r="H12568" s="8"/>
      <c r="I12568" s="8"/>
    </row>
    <row r="12569" spans="1:9" ht="14.25" customHeight="1">
      <c r="A12569" s="7"/>
      <c r="B12569" s="8"/>
      <c r="C12569" s="8"/>
      <c r="D12569" s="8"/>
      <c r="E12569" s="8"/>
      <c r="F12569" s="8"/>
      <c r="G12569" s="8"/>
      <c r="H12569" s="8"/>
      <c r="I12569" s="8"/>
    </row>
    <row r="12570" spans="1:9" ht="14.25" customHeight="1">
      <c r="A12570" s="7"/>
      <c r="B12570" s="8"/>
      <c r="C12570" s="8"/>
      <c r="D12570" s="8"/>
      <c r="E12570" s="8"/>
      <c r="F12570" s="8"/>
      <c r="G12570" s="8"/>
      <c r="H12570" s="8"/>
      <c r="I12570" s="8"/>
    </row>
    <row r="12571" spans="1:9" ht="14.25" customHeight="1">
      <c r="A12571" s="7"/>
      <c r="B12571" s="8"/>
      <c r="C12571" s="8"/>
      <c r="D12571" s="8"/>
      <c r="E12571" s="8"/>
      <c r="F12571" s="8"/>
      <c r="G12571" s="8"/>
      <c r="H12571" s="8"/>
      <c r="I12571" s="8"/>
    </row>
    <row r="12572" spans="1:9" ht="14.25" customHeight="1">
      <c r="A12572" s="7"/>
      <c r="B12572" s="8"/>
      <c r="C12572" s="8"/>
      <c r="D12572" s="8"/>
      <c r="E12572" s="8"/>
      <c r="F12572" s="8"/>
      <c r="G12572" s="8"/>
      <c r="H12572" s="8"/>
      <c r="I12572" s="8"/>
    </row>
    <row r="12573" spans="1:9" ht="14.25" customHeight="1">
      <c r="A12573" s="7"/>
      <c r="B12573" s="8"/>
      <c r="C12573" s="8"/>
      <c r="D12573" s="8"/>
      <c r="E12573" s="8"/>
      <c r="F12573" s="8"/>
      <c r="G12573" s="8"/>
      <c r="H12573" s="8"/>
      <c r="I12573" s="8"/>
    </row>
    <row r="12574" spans="1:9" ht="14.25" customHeight="1">
      <c r="A12574" s="7"/>
      <c r="B12574" s="8"/>
      <c r="C12574" s="8"/>
      <c r="D12574" s="8"/>
      <c r="E12574" s="8"/>
      <c r="F12574" s="8"/>
      <c r="G12574" s="8"/>
      <c r="H12574" s="8"/>
      <c r="I12574" s="8"/>
    </row>
    <row r="12575" spans="1:9" ht="14.25" customHeight="1">
      <c r="A12575" s="7"/>
      <c r="B12575" s="8"/>
      <c r="C12575" s="8"/>
      <c r="D12575" s="8"/>
      <c r="E12575" s="8"/>
      <c r="F12575" s="8"/>
      <c r="G12575" s="8"/>
      <c r="H12575" s="8"/>
      <c r="I12575" s="8"/>
    </row>
    <row r="12576" spans="1:9" ht="14.25" customHeight="1">
      <c r="A12576" s="7"/>
      <c r="B12576" s="8"/>
      <c r="C12576" s="8"/>
      <c r="D12576" s="8"/>
      <c r="E12576" s="8"/>
      <c r="F12576" s="8"/>
      <c r="G12576" s="8"/>
      <c r="H12576" s="8"/>
      <c r="I12576" s="8"/>
    </row>
    <row r="12577" spans="1:9" ht="14.25" customHeight="1">
      <c r="A12577" s="7"/>
      <c r="B12577" s="8"/>
      <c r="C12577" s="8"/>
      <c r="D12577" s="8"/>
      <c r="E12577" s="8"/>
      <c r="F12577" s="8"/>
      <c r="G12577" s="8"/>
      <c r="H12577" s="8"/>
      <c r="I12577" s="8"/>
    </row>
    <row r="12578" spans="1:9" ht="14.25" customHeight="1">
      <c r="A12578" s="7"/>
      <c r="B12578" s="8"/>
      <c r="C12578" s="8"/>
      <c r="D12578" s="8"/>
      <c r="E12578" s="8"/>
      <c r="F12578" s="8"/>
      <c r="G12578" s="8"/>
      <c r="H12578" s="8"/>
      <c r="I12578" s="8"/>
    </row>
    <row r="12579" spans="1:9" ht="14.25" customHeight="1">
      <c r="A12579" s="7"/>
      <c r="B12579" s="8"/>
      <c r="C12579" s="8"/>
      <c r="D12579" s="8"/>
      <c r="E12579" s="8"/>
      <c r="F12579" s="8"/>
      <c r="G12579" s="8"/>
      <c r="H12579" s="8"/>
      <c r="I12579" s="8"/>
    </row>
    <row r="12580" spans="1:9" ht="14.25" customHeight="1">
      <c r="A12580" s="7"/>
      <c r="B12580" s="8"/>
      <c r="C12580" s="8"/>
      <c r="D12580" s="8"/>
      <c r="E12580" s="8"/>
      <c r="F12580" s="8"/>
      <c r="G12580" s="8"/>
      <c r="H12580" s="8"/>
      <c r="I12580" s="8"/>
    </row>
    <row r="12581" spans="1:9" ht="14.25" customHeight="1">
      <c r="A12581" s="7"/>
      <c r="B12581" s="8"/>
      <c r="C12581" s="8"/>
      <c r="D12581" s="8"/>
      <c r="E12581" s="8"/>
      <c r="F12581" s="8"/>
      <c r="G12581" s="8"/>
      <c r="H12581" s="8"/>
      <c r="I12581" s="8"/>
    </row>
    <row r="12582" spans="1:9" ht="14.25" customHeight="1">
      <c r="A12582" s="7"/>
      <c r="B12582" s="8"/>
      <c r="C12582" s="8"/>
      <c r="D12582" s="8"/>
      <c r="E12582" s="8"/>
      <c r="F12582" s="8"/>
      <c r="G12582" s="8"/>
      <c r="H12582" s="8"/>
      <c r="I12582" s="8"/>
    </row>
    <row r="12583" spans="1:9" ht="14.25" customHeight="1">
      <c r="A12583" s="7"/>
      <c r="B12583" s="8"/>
      <c r="C12583" s="8"/>
      <c r="D12583" s="8"/>
      <c r="E12583" s="8"/>
      <c r="F12583" s="8"/>
      <c r="G12583" s="8"/>
      <c r="H12583" s="8"/>
      <c r="I12583" s="8"/>
    </row>
    <row r="12584" spans="1:9" ht="14.25" customHeight="1">
      <c r="A12584" s="7"/>
      <c r="B12584" s="8"/>
      <c r="C12584" s="8"/>
      <c r="D12584" s="8"/>
      <c r="E12584" s="8"/>
      <c r="F12584" s="8"/>
      <c r="G12584" s="8"/>
      <c r="H12584" s="8"/>
      <c r="I12584" s="8"/>
    </row>
    <row r="12585" spans="1:9" ht="14.25" customHeight="1">
      <c r="A12585" s="7"/>
      <c r="B12585" s="8"/>
      <c r="C12585" s="8"/>
      <c r="D12585" s="8"/>
      <c r="E12585" s="8"/>
      <c r="F12585" s="8"/>
      <c r="G12585" s="8"/>
      <c r="H12585" s="8"/>
      <c r="I12585" s="8"/>
    </row>
    <row r="12586" spans="1:9" ht="14.25" customHeight="1">
      <c r="A12586" s="7"/>
      <c r="B12586" s="8"/>
      <c r="C12586" s="8"/>
      <c r="D12586" s="8"/>
      <c r="E12586" s="8"/>
      <c r="F12586" s="8"/>
      <c r="G12586" s="8"/>
      <c r="H12586" s="8"/>
      <c r="I12586" s="8"/>
    </row>
    <row r="12587" spans="1:9" ht="14.25" customHeight="1">
      <c r="A12587" s="7"/>
      <c r="B12587" s="8"/>
      <c r="C12587" s="8"/>
      <c r="D12587" s="8"/>
      <c r="E12587" s="8"/>
      <c r="F12587" s="8"/>
      <c r="G12587" s="8"/>
      <c r="H12587" s="8"/>
      <c r="I12587" s="8"/>
    </row>
    <row r="12588" spans="1:9" ht="14.25" customHeight="1">
      <c r="A12588" s="7"/>
      <c r="B12588" s="8"/>
      <c r="C12588" s="8"/>
      <c r="D12588" s="8"/>
      <c r="E12588" s="8"/>
      <c r="F12588" s="8"/>
      <c r="G12588" s="8"/>
      <c r="H12588" s="8"/>
      <c r="I12588" s="8"/>
    </row>
    <row r="12589" spans="1:9" ht="14.25" customHeight="1">
      <c r="A12589" s="7"/>
      <c r="B12589" s="8"/>
      <c r="C12589" s="8"/>
      <c r="D12589" s="8"/>
      <c r="E12589" s="8"/>
      <c r="F12589" s="8"/>
      <c r="G12589" s="8"/>
      <c r="H12589" s="8"/>
      <c r="I12589" s="8"/>
    </row>
    <row r="12590" spans="1:9" ht="14.25" customHeight="1">
      <c r="A12590" s="7"/>
      <c r="B12590" s="8"/>
      <c r="C12590" s="8"/>
      <c r="D12590" s="8"/>
      <c r="E12590" s="8"/>
      <c r="F12590" s="8"/>
      <c r="G12590" s="8"/>
      <c r="H12590" s="8"/>
      <c r="I12590" s="8"/>
    </row>
    <row r="12591" spans="1:9" ht="14.25" customHeight="1">
      <c r="A12591" s="7"/>
      <c r="B12591" s="8"/>
      <c r="C12591" s="8"/>
      <c r="D12591" s="8"/>
      <c r="E12591" s="8"/>
      <c r="F12591" s="8"/>
      <c r="G12591" s="8"/>
      <c r="H12591" s="8"/>
      <c r="I12591" s="8"/>
    </row>
    <row r="12592" spans="1:9" ht="14.25" customHeight="1">
      <c r="A12592" s="7"/>
      <c r="B12592" s="8"/>
      <c r="C12592" s="8"/>
      <c r="D12592" s="8"/>
      <c r="E12592" s="8"/>
      <c r="F12592" s="8"/>
      <c r="G12592" s="8"/>
      <c r="H12592" s="8"/>
      <c r="I12592" s="8"/>
    </row>
    <row r="12593" spans="1:9" ht="14.25" customHeight="1">
      <c r="A12593" s="7"/>
      <c r="B12593" s="8"/>
      <c r="C12593" s="8"/>
      <c r="D12593" s="8"/>
      <c r="E12593" s="8"/>
      <c r="F12593" s="8"/>
      <c r="G12593" s="8"/>
      <c r="H12593" s="8"/>
      <c r="I12593" s="8"/>
    </row>
    <row r="12594" spans="1:9" ht="14.25" customHeight="1">
      <c r="A12594" s="7"/>
      <c r="B12594" s="8"/>
      <c r="C12594" s="8"/>
      <c r="D12594" s="8"/>
      <c r="E12594" s="8"/>
      <c r="F12594" s="8"/>
      <c r="G12594" s="8"/>
      <c r="H12594" s="8"/>
      <c r="I12594" s="8"/>
    </row>
    <row r="12595" spans="1:9" ht="14.25" customHeight="1">
      <c r="A12595" s="7"/>
      <c r="B12595" s="8"/>
      <c r="C12595" s="8"/>
      <c r="D12595" s="8"/>
      <c r="E12595" s="8"/>
      <c r="F12595" s="8"/>
      <c r="G12595" s="8"/>
      <c r="H12595" s="8"/>
      <c r="I12595" s="8"/>
    </row>
    <row r="12596" spans="1:9" ht="14.25" customHeight="1">
      <c r="A12596" s="7"/>
      <c r="B12596" s="8"/>
      <c r="C12596" s="8"/>
      <c r="D12596" s="8"/>
      <c r="E12596" s="8"/>
      <c r="F12596" s="8"/>
      <c r="G12596" s="8"/>
      <c r="H12596" s="8"/>
      <c r="I12596" s="8"/>
    </row>
    <row r="12597" spans="1:9" ht="14.25" customHeight="1">
      <c r="A12597" s="7"/>
      <c r="B12597" s="8"/>
      <c r="C12597" s="8"/>
      <c r="D12597" s="8"/>
      <c r="E12597" s="8"/>
      <c r="F12597" s="8"/>
      <c r="G12597" s="8"/>
      <c r="H12597" s="8"/>
      <c r="I12597" s="8"/>
    </row>
    <row r="12598" spans="1:9" ht="14.25" customHeight="1">
      <c r="A12598" s="7"/>
      <c r="B12598" s="8"/>
      <c r="C12598" s="8"/>
      <c r="D12598" s="8"/>
      <c r="E12598" s="8"/>
      <c r="F12598" s="8"/>
      <c r="G12598" s="8"/>
      <c r="H12598" s="8"/>
      <c r="I12598" s="8"/>
    </row>
    <row r="12599" spans="1:9" ht="14.25" customHeight="1">
      <c r="A12599" s="7"/>
      <c r="B12599" s="8"/>
      <c r="C12599" s="8"/>
      <c r="D12599" s="8"/>
      <c r="E12599" s="8"/>
      <c r="F12599" s="8"/>
      <c r="G12599" s="8"/>
      <c r="H12599" s="8"/>
      <c r="I12599" s="8"/>
    </row>
    <row r="12600" spans="1:9" ht="14.25" customHeight="1">
      <c r="A12600" s="7"/>
      <c r="B12600" s="8"/>
      <c r="C12600" s="8"/>
      <c r="D12600" s="8"/>
      <c r="E12600" s="8"/>
      <c r="F12600" s="8"/>
      <c r="G12600" s="8"/>
      <c r="H12600" s="8"/>
      <c r="I12600" s="8"/>
    </row>
    <row r="12601" spans="1:9" ht="14.25" customHeight="1">
      <c r="A12601" s="7"/>
      <c r="B12601" s="8"/>
      <c r="C12601" s="8"/>
      <c r="D12601" s="8"/>
      <c r="E12601" s="8"/>
      <c r="F12601" s="8"/>
      <c r="G12601" s="8"/>
      <c r="H12601" s="8"/>
      <c r="I12601" s="8"/>
    </row>
    <row r="12602" spans="1:9" ht="14.25" customHeight="1">
      <c r="A12602" s="7"/>
      <c r="B12602" s="8"/>
      <c r="C12602" s="8"/>
      <c r="D12602" s="8"/>
      <c r="E12602" s="8"/>
      <c r="F12602" s="8"/>
      <c r="G12602" s="8"/>
      <c r="H12602" s="8"/>
      <c r="I12602" s="8"/>
    </row>
    <row r="12603" spans="1:9" ht="14.25" customHeight="1">
      <c r="A12603" s="7"/>
      <c r="B12603" s="8"/>
      <c r="C12603" s="8"/>
      <c r="D12603" s="8"/>
      <c r="E12603" s="8"/>
      <c r="F12603" s="8"/>
      <c r="G12603" s="8"/>
      <c r="H12603" s="8"/>
      <c r="I12603" s="8"/>
    </row>
    <row r="12604" spans="1:9" ht="14.25" customHeight="1">
      <c r="A12604" s="7"/>
      <c r="B12604" s="8"/>
      <c r="C12604" s="8"/>
      <c r="D12604" s="8"/>
      <c r="E12604" s="8"/>
      <c r="F12604" s="8"/>
      <c r="G12604" s="8"/>
      <c r="H12604" s="8"/>
      <c r="I12604" s="8"/>
    </row>
    <row r="12605" spans="1:9" ht="14.25" customHeight="1">
      <c r="A12605" s="7"/>
      <c r="B12605" s="8"/>
      <c r="C12605" s="8"/>
      <c r="D12605" s="8"/>
      <c r="E12605" s="8"/>
      <c r="F12605" s="8"/>
      <c r="G12605" s="8"/>
      <c r="H12605" s="8"/>
      <c r="I12605" s="8"/>
    </row>
    <row r="12606" spans="1:9" ht="14.25" customHeight="1">
      <c r="A12606" s="7"/>
      <c r="B12606" s="8"/>
      <c r="C12606" s="8"/>
      <c r="D12606" s="8"/>
      <c r="E12606" s="8"/>
      <c r="F12606" s="8"/>
      <c r="G12606" s="8"/>
      <c r="H12606" s="8"/>
      <c r="I12606" s="8"/>
    </row>
    <row r="12607" spans="1:9" ht="14.25" customHeight="1">
      <c r="A12607" s="7"/>
      <c r="B12607" s="8"/>
      <c r="C12607" s="8"/>
      <c r="D12607" s="8"/>
      <c r="E12607" s="8"/>
      <c r="F12607" s="8"/>
      <c r="G12607" s="8"/>
      <c r="H12607" s="8"/>
      <c r="I12607" s="8"/>
    </row>
    <row r="12608" spans="1:9" ht="14.25" customHeight="1">
      <c r="A12608" s="7"/>
      <c r="B12608" s="8"/>
      <c r="C12608" s="8"/>
      <c r="D12608" s="8"/>
      <c r="E12608" s="8"/>
      <c r="F12608" s="8"/>
      <c r="G12608" s="8"/>
      <c r="H12608" s="8"/>
      <c r="I12608" s="8"/>
    </row>
    <row r="12609" spans="1:9" ht="14.25" customHeight="1">
      <c r="A12609" s="7"/>
      <c r="B12609" s="8"/>
      <c r="C12609" s="8"/>
      <c r="D12609" s="8"/>
      <c r="E12609" s="8"/>
      <c r="F12609" s="8"/>
      <c r="G12609" s="8"/>
      <c r="H12609" s="8"/>
      <c r="I12609" s="8"/>
    </row>
    <row r="12610" spans="1:9" ht="14.25" customHeight="1">
      <c r="A12610" s="7"/>
      <c r="B12610" s="8"/>
      <c r="C12610" s="8"/>
      <c r="D12610" s="8"/>
      <c r="E12610" s="8"/>
      <c r="F12610" s="8"/>
      <c r="G12610" s="8"/>
      <c r="H12610" s="8"/>
      <c r="I12610" s="8"/>
    </row>
    <row r="12611" spans="1:9" ht="14.25" customHeight="1">
      <c r="A12611" s="7"/>
      <c r="B12611" s="8"/>
      <c r="C12611" s="8"/>
      <c r="D12611" s="8"/>
      <c r="E12611" s="8"/>
      <c r="F12611" s="8"/>
      <c r="G12611" s="8"/>
      <c r="H12611" s="8"/>
      <c r="I12611" s="8"/>
    </row>
    <row r="12612" spans="1:9" ht="14.25" customHeight="1">
      <c r="A12612" s="7"/>
      <c r="B12612" s="8"/>
      <c r="C12612" s="8"/>
      <c r="D12612" s="8"/>
      <c r="E12612" s="8"/>
      <c r="F12612" s="8"/>
      <c r="G12612" s="8"/>
      <c r="H12612" s="8"/>
      <c r="I12612" s="8"/>
    </row>
    <row r="12613" spans="1:9" ht="14.25" customHeight="1">
      <c r="A12613" s="7"/>
      <c r="B12613" s="8"/>
      <c r="C12613" s="8"/>
      <c r="D12613" s="8"/>
      <c r="E12613" s="8"/>
      <c r="F12613" s="8"/>
      <c r="G12613" s="8"/>
      <c r="H12613" s="8"/>
      <c r="I12613" s="8"/>
    </row>
    <row r="12614" spans="1:9" ht="14.25" customHeight="1">
      <c r="A12614" s="7"/>
      <c r="B12614" s="8"/>
      <c r="C12614" s="8"/>
      <c r="D12614" s="8"/>
      <c r="E12614" s="8"/>
      <c r="F12614" s="8"/>
      <c r="G12614" s="8"/>
      <c r="H12614" s="8"/>
      <c r="I12614" s="8"/>
    </row>
    <row r="12615" spans="1:9" ht="14.25" customHeight="1">
      <c r="A12615" s="7"/>
      <c r="B12615" s="8"/>
      <c r="C12615" s="8"/>
      <c r="D12615" s="8"/>
      <c r="E12615" s="8"/>
      <c r="F12615" s="8"/>
      <c r="G12615" s="8"/>
      <c r="H12615" s="8"/>
      <c r="I12615" s="8"/>
    </row>
    <row r="12616" spans="1:9" ht="14.25" customHeight="1">
      <c r="A12616" s="7"/>
      <c r="B12616" s="8"/>
      <c r="C12616" s="8"/>
      <c r="D12616" s="8"/>
      <c r="E12616" s="8"/>
      <c r="F12616" s="8"/>
      <c r="G12616" s="8"/>
      <c r="H12616" s="8"/>
      <c r="I12616" s="8"/>
    </row>
    <row r="12617" spans="1:9" ht="14.25" customHeight="1">
      <c r="A12617" s="7"/>
      <c r="B12617" s="8"/>
      <c r="C12617" s="8"/>
      <c r="D12617" s="8"/>
      <c r="E12617" s="8"/>
      <c r="F12617" s="8"/>
      <c r="G12617" s="8"/>
      <c r="H12617" s="8"/>
      <c r="I12617" s="8"/>
    </row>
    <row r="12618" spans="1:9" ht="14.25" customHeight="1">
      <c r="A12618" s="7"/>
      <c r="B12618" s="8"/>
      <c r="C12618" s="8"/>
      <c r="D12618" s="8"/>
      <c r="E12618" s="8"/>
      <c r="F12618" s="8"/>
      <c r="G12618" s="8"/>
      <c r="H12618" s="8"/>
      <c r="I12618" s="8"/>
    </row>
    <row r="12619" spans="1:9" ht="14.25" customHeight="1">
      <c r="A12619" s="7"/>
      <c r="B12619" s="8"/>
      <c r="C12619" s="8"/>
      <c r="D12619" s="8"/>
      <c r="E12619" s="8"/>
      <c r="F12619" s="8"/>
      <c r="G12619" s="8"/>
      <c r="H12619" s="8"/>
      <c r="I12619" s="8"/>
    </row>
    <row r="12620" spans="1:9" ht="14.25" customHeight="1">
      <c r="A12620" s="7"/>
      <c r="B12620" s="8"/>
      <c r="C12620" s="8"/>
      <c r="D12620" s="8"/>
      <c r="E12620" s="8"/>
      <c r="F12620" s="8"/>
      <c r="G12620" s="8"/>
      <c r="H12620" s="8"/>
      <c r="I12620" s="8"/>
    </row>
    <row r="12621" spans="1:9" ht="14.25" customHeight="1">
      <c r="A12621" s="7"/>
      <c r="B12621" s="8"/>
      <c r="C12621" s="8"/>
      <c r="D12621" s="8"/>
      <c r="E12621" s="8"/>
      <c r="F12621" s="8"/>
      <c r="G12621" s="8"/>
      <c r="H12621" s="8"/>
      <c r="I12621" s="8"/>
    </row>
    <row r="12622" spans="1:9" ht="14.25" customHeight="1">
      <c r="A12622" s="7"/>
      <c r="B12622" s="8"/>
      <c r="C12622" s="8"/>
      <c r="D12622" s="8"/>
      <c r="E12622" s="8"/>
      <c r="F12622" s="8"/>
      <c r="G12622" s="8"/>
      <c r="H12622" s="8"/>
      <c r="I12622" s="8"/>
    </row>
    <row r="12623" spans="1:9" ht="14.25" customHeight="1">
      <c r="A12623" s="7"/>
      <c r="B12623" s="8"/>
      <c r="C12623" s="8"/>
      <c r="D12623" s="8"/>
      <c r="E12623" s="8"/>
      <c r="F12623" s="8"/>
      <c r="G12623" s="8"/>
      <c r="H12623" s="8"/>
      <c r="I12623" s="8"/>
    </row>
    <row r="12624" spans="1:9" ht="14.25" customHeight="1">
      <c r="A12624" s="7"/>
      <c r="B12624" s="8"/>
      <c r="C12624" s="8"/>
      <c r="D12624" s="8"/>
      <c r="E12624" s="8"/>
      <c r="F12624" s="8"/>
      <c r="G12624" s="8"/>
      <c r="H12624" s="8"/>
      <c r="I12624" s="8"/>
    </row>
    <row r="12625" spans="1:9" ht="14.25" customHeight="1">
      <c r="A12625" s="7"/>
      <c r="B12625" s="8"/>
      <c r="C12625" s="8"/>
      <c r="D12625" s="8"/>
      <c r="E12625" s="8"/>
      <c r="F12625" s="8"/>
      <c r="G12625" s="8"/>
      <c r="H12625" s="8"/>
      <c r="I12625" s="8"/>
    </row>
    <row r="12626" spans="1:9" ht="14.25" customHeight="1">
      <c r="A12626" s="7"/>
      <c r="B12626" s="8"/>
      <c r="C12626" s="8"/>
      <c r="D12626" s="8"/>
      <c r="E12626" s="8"/>
      <c r="F12626" s="8"/>
      <c r="G12626" s="8"/>
      <c r="H12626" s="8"/>
      <c r="I12626" s="8"/>
    </row>
    <row r="12627" spans="1:9" ht="14.25" customHeight="1">
      <c r="A12627" s="7"/>
      <c r="B12627" s="8"/>
      <c r="C12627" s="8"/>
      <c r="D12627" s="8"/>
      <c r="E12627" s="8"/>
      <c r="F12627" s="8"/>
      <c r="G12627" s="8"/>
      <c r="H12627" s="8"/>
      <c r="I12627" s="8"/>
    </row>
    <row r="12628" spans="1:9" ht="14.25" customHeight="1">
      <c r="A12628" s="7"/>
      <c r="B12628" s="8"/>
      <c r="C12628" s="8"/>
      <c r="D12628" s="8"/>
      <c r="E12628" s="8"/>
      <c r="F12628" s="8"/>
      <c r="G12628" s="8"/>
      <c r="H12628" s="8"/>
      <c r="I12628" s="8"/>
    </row>
    <row r="12629" spans="1:9" ht="14.25" customHeight="1">
      <c r="A12629" s="7"/>
      <c r="B12629" s="8"/>
      <c r="C12629" s="8"/>
      <c r="D12629" s="8"/>
      <c r="E12629" s="8"/>
      <c r="F12629" s="8"/>
      <c r="G12629" s="8"/>
      <c r="H12629" s="8"/>
      <c r="I12629" s="8"/>
    </row>
    <row r="12630" spans="1:9" ht="14.25" customHeight="1">
      <c r="A12630" s="7"/>
      <c r="B12630" s="8"/>
      <c r="C12630" s="8"/>
      <c r="D12630" s="8"/>
      <c r="E12630" s="8"/>
      <c r="F12630" s="8"/>
      <c r="G12630" s="8"/>
      <c r="H12630" s="8"/>
      <c r="I12630" s="8"/>
    </row>
    <row r="12631" spans="1:9" ht="14.25" customHeight="1">
      <c r="A12631" s="7"/>
      <c r="B12631" s="8"/>
      <c r="C12631" s="8"/>
      <c r="D12631" s="8"/>
      <c r="E12631" s="8"/>
      <c r="F12631" s="8"/>
      <c r="G12631" s="8"/>
      <c r="H12631" s="8"/>
      <c r="I12631" s="8"/>
    </row>
    <row r="12632" spans="1:9" ht="14.25" customHeight="1">
      <c r="A12632" s="7"/>
      <c r="B12632" s="8"/>
      <c r="C12632" s="8"/>
      <c r="D12632" s="8"/>
      <c r="E12632" s="8"/>
      <c r="F12632" s="8"/>
      <c r="G12632" s="8"/>
      <c r="H12632" s="8"/>
      <c r="I12632" s="8"/>
    </row>
    <row r="12633" spans="1:9" ht="14.25" customHeight="1">
      <c r="A12633" s="7"/>
      <c r="B12633" s="8"/>
      <c r="C12633" s="8"/>
      <c r="D12633" s="8"/>
      <c r="E12633" s="8"/>
      <c r="F12633" s="8"/>
      <c r="G12633" s="8"/>
      <c r="H12633" s="8"/>
      <c r="I12633" s="8"/>
    </row>
    <row r="12634" spans="1:9" ht="14.25" customHeight="1">
      <c r="A12634" s="7"/>
      <c r="B12634" s="8"/>
      <c r="C12634" s="8"/>
      <c r="D12634" s="8"/>
      <c r="E12634" s="8"/>
      <c r="F12634" s="8"/>
      <c r="G12634" s="8"/>
      <c r="H12634" s="8"/>
      <c r="I12634" s="8"/>
    </row>
    <row r="12635" spans="1:9" ht="14.25" customHeight="1">
      <c r="A12635" s="7"/>
      <c r="B12635" s="8"/>
      <c r="C12635" s="8"/>
      <c r="D12635" s="8"/>
      <c r="E12635" s="8"/>
      <c r="F12635" s="8"/>
      <c r="G12635" s="8"/>
      <c r="H12635" s="8"/>
      <c r="I12635" s="8"/>
    </row>
    <row r="12636" spans="1:9" ht="14.25" customHeight="1">
      <c r="A12636" s="7"/>
      <c r="B12636" s="8"/>
      <c r="C12636" s="8"/>
      <c r="D12636" s="8"/>
      <c r="E12636" s="8"/>
      <c r="F12636" s="8"/>
      <c r="G12636" s="8"/>
      <c r="H12636" s="8"/>
      <c r="I12636" s="8"/>
    </row>
    <row r="12637" spans="1:9" ht="14.25" customHeight="1">
      <c r="A12637" s="7"/>
      <c r="B12637" s="8"/>
      <c r="C12637" s="8"/>
      <c r="D12637" s="8"/>
      <c r="E12637" s="8"/>
      <c r="F12637" s="8"/>
      <c r="G12637" s="8"/>
      <c r="H12637" s="8"/>
      <c r="I12637" s="8"/>
    </row>
    <row r="12638" spans="1:9" ht="14.25" customHeight="1">
      <c r="A12638" s="7"/>
      <c r="B12638" s="8"/>
      <c r="C12638" s="8"/>
      <c r="D12638" s="8"/>
      <c r="E12638" s="8"/>
      <c r="F12638" s="8"/>
      <c r="G12638" s="8"/>
      <c r="H12638" s="8"/>
      <c r="I12638" s="8"/>
    </row>
    <row r="12639" spans="1:9" ht="14.25" customHeight="1">
      <c r="A12639" s="7"/>
      <c r="B12639" s="8"/>
      <c r="C12639" s="8"/>
      <c r="D12639" s="8"/>
      <c r="E12639" s="8"/>
      <c r="F12639" s="8"/>
      <c r="G12639" s="8"/>
      <c r="H12639" s="8"/>
      <c r="I12639" s="8"/>
    </row>
    <row r="12640" spans="1:9" ht="14.25" customHeight="1">
      <c r="A12640" s="7"/>
      <c r="B12640" s="8"/>
      <c r="C12640" s="8"/>
      <c r="D12640" s="8"/>
      <c r="E12640" s="8"/>
      <c r="F12640" s="8"/>
      <c r="G12640" s="8"/>
      <c r="H12640" s="8"/>
      <c r="I12640" s="8"/>
    </row>
    <row r="12641" spans="1:9" ht="14.25" customHeight="1">
      <c r="A12641" s="7"/>
      <c r="B12641" s="8"/>
      <c r="C12641" s="8"/>
      <c r="D12641" s="8"/>
      <c r="E12641" s="8"/>
      <c r="F12641" s="8"/>
      <c r="G12641" s="8"/>
      <c r="H12641" s="8"/>
      <c r="I12641" s="8"/>
    </row>
    <row r="12642" spans="1:9" ht="14.25" customHeight="1">
      <c r="A12642" s="7"/>
      <c r="B12642" s="8"/>
      <c r="C12642" s="8"/>
      <c r="D12642" s="8"/>
      <c r="E12642" s="8"/>
      <c r="F12642" s="8"/>
      <c r="G12642" s="8"/>
      <c r="H12642" s="8"/>
      <c r="I12642" s="8"/>
    </row>
    <row r="12643" spans="1:9" ht="14.25" customHeight="1">
      <c r="A12643" s="7"/>
      <c r="B12643" s="8"/>
      <c r="C12643" s="8"/>
      <c r="D12643" s="8"/>
      <c r="E12643" s="8"/>
      <c r="F12643" s="8"/>
      <c r="G12643" s="8"/>
      <c r="H12643" s="8"/>
      <c r="I12643" s="8"/>
    </row>
    <row r="12644" spans="1:9" ht="14.25" customHeight="1">
      <c r="A12644" s="7"/>
      <c r="B12644" s="8"/>
      <c r="C12644" s="8"/>
      <c r="D12644" s="8"/>
      <c r="E12644" s="8"/>
      <c r="F12644" s="8"/>
      <c r="G12644" s="8"/>
      <c r="H12644" s="8"/>
      <c r="I12644" s="8"/>
    </row>
    <row r="12645" spans="1:9" ht="14.25" customHeight="1">
      <c r="A12645" s="7"/>
      <c r="B12645" s="8"/>
      <c r="C12645" s="8"/>
      <c r="D12645" s="8"/>
      <c r="E12645" s="8"/>
      <c r="F12645" s="8"/>
      <c r="G12645" s="8"/>
      <c r="H12645" s="8"/>
      <c r="I12645" s="8"/>
    </row>
    <row r="12646" spans="1:9" ht="14.25" customHeight="1">
      <c r="A12646" s="7"/>
      <c r="B12646" s="8"/>
      <c r="C12646" s="8"/>
      <c r="D12646" s="8"/>
      <c r="E12646" s="8"/>
      <c r="F12646" s="8"/>
      <c r="G12646" s="8"/>
      <c r="H12646" s="8"/>
      <c r="I12646" s="8"/>
    </row>
    <row r="12647" spans="1:9" ht="14.25" customHeight="1">
      <c r="A12647" s="7"/>
      <c r="B12647" s="8"/>
      <c r="C12647" s="8"/>
      <c r="D12647" s="8"/>
      <c r="E12647" s="8"/>
      <c r="F12647" s="8"/>
      <c r="G12647" s="8"/>
      <c r="H12647" s="8"/>
      <c r="I12647" s="8"/>
    </row>
    <row r="12648" spans="1:9" ht="14.25" customHeight="1">
      <c r="A12648" s="7"/>
      <c r="B12648" s="8"/>
      <c r="C12648" s="8"/>
      <c r="D12648" s="8"/>
      <c r="E12648" s="8"/>
      <c r="F12648" s="8"/>
      <c r="G12648" s="8"/>
      <c r="H12648" s="8"/>
      <c r="I12648" s="8"/>
    </row>
    <row r="12649" spans="1:9" ht="14.25" customHeight="1">
      <c r="A12649" s="7"/>
      <c r="B12649" s="8"/>
      <c r="C12649" s="8"/>
      <c r="D12649" s="8"/>
      <c r="E12649" s="8"/>
      <c r="F12649" s="8"/>
      <c r="G12649" s="8"/>
      <c r="H12649" s="8"/>
      <c r="I12649" s="8"/>
    </row>
    <row r="12650" spans="1:9" ht="14.25" customHeight="1">
      <c r="A12650" s="7"/>
      <c r="B12650" s="8"/>
      <c r="C12650" s="8"/>
      <c r="D12650" s="8"/>
      <c r="E12650" s="8"/>
      <c r="F12650" s="8"/>
      <c r="G12650" s="8"/>
      <c r="H12650" s="8"/>
      <c r="I12650" s="8"/>
    </row>
    <row r="12651" spans="1:9" ht="14.25" customHeight="1">
      <c r="A12651" s="7"/>
      <c r="B12651" s="8"/>
      <c r="C12651" s="8"/>
      <c r="D12651" s="8"/>
      <c r="E12651" s="8"/>
      <c r="F12651" s="8"/>
      <c r="G12651" s="8"/>
      <c r="H12651" s="8"/>
      <c r="I12651" s="8"/>
    </row>
    <row r="12652" spans="1:9" ht="14.25" customHeight="1">
      <c r="A12652" s="7"/>
      <c r="B12652" s="8"/>
      <c r="C12652" s="8"/>
      <c r="D12652" s="8"/>
      <c r="E12652" s="8"/>
      <c r="F12652" s="8"/>
      <c r="G12652" s="8"/>
      <c r="H12652" s="8"/>
      <c r="I12652" s="8"/>
    </row>
    <row r="12653" spans="1:9" ht="14.25" customHeight="1">
      <c r="A12653" s="7"/>
      <c r="B12653" s="8"/>
      <c r="C12653" s="8"/>
      <c r="D12653" s="8"/>
      <c r="E12653" s="8"/>
      <c r="F12653" s="8"/>
      <c r="G12653" s="8"/>
      <c r="H12653" s="8"/>
      <c r="I12653" s="8"/>
    </row>
    <row r="12654" spans="1:9" ht="14.25" customHeight="1">
      <c r="A12654" s="7"/>
      <c r="B12654" s="8"/>
      <c r="C12654" s="8"/>
      <c r="D12654" s="8"/>
      <c r="E12654" s="8"/>
      <c r="F12654" s="8"/>
      <c r="G12654" s="8"/>
      <c r="H12654" s="8"/>
      <c r="I12654" s="8"/>
    </row>
    <row r="12655" spans="1:9" ht="14.25" customHeight="1">
      <c r="A12655" s="7"/>
      <c r="B12655" s="8"/>
      <c r="C12655" s="8"/>
      <c r="D12655" s="8"/>
      <c r="E12655" s="8"/>
      <c r="F12655" s="8"/>
      <c r="G12655" s="8"/>
      <c r="H12655" s="8"/>
      <c r="I12655" s="8"/>
    </row>
    <row r="12656" spans="1:9" ht="14.25" customHeight="1">
      <c r="A12656" s="7"/>
      <c r="B12656" s="8"/>
      <c r="C12656" s="8"/>
      <c r="D12656" s="8"/>
      <c r="E12656" s="8"/>
      <c r="F12656" s="8"/>
      <c r="G12656" s="8"/>
      <c r="H12656" s="8"/>
      <c r="I12656" s="8"/>
    </row>
    <row r="12657" spans="1:9" ht="14.25" customHeight="1">
      <c r="A12657" s="7"/>
      <c r="B12657" s="8"/>
      <c r="C12657" s="8"/>
      <c r="D12657" s="8"/>
      <c r="E12657" s="8"/>
      <c r="F12657" s="8"/>
      <c r="G12657" s="8"/>
      <c r="H12657" s="8"/>
      <c r="I12657" s="8"/>
    </row>
    <row r="12658" spans="1:9" ht="14.25" customHeight="1">
      <c r="A12658" s="7"/>
      <c r="B12658" s="8"/>
      <c r="C12658" s="8"/>
      <c r="D12658" s="8"/>
      <c r="E12658" s="8"/>
      <c r="F12658" s="8"/>
      <c r="G12658" s="8"/>
      <c r="H12658" s="8"/>
      <c r="I12658" s="8"/>
    </row>
    <row r="12659" spans="1:9" ht="14.25" customHeight="1">
      <c r="A12659" s="7"/>
      <c r="B12659" s="8"/>
      <c r="C12659" s="8"/>
      <c r="D12659" s="8"/>
      <c r="E12659" s="8"/>
      <c r="F12659" s="8"/>
      <c r="G12659" s="8"/>
      <c r="H12659" s="8"/>
      <c r="I12659" s="8"/>
    </row>
    <row r="12660" spans="1:9" ht="14.25" customHeight="1">
      <c r="A12660" s="7"/>
      <c r="B12660" s="8"/>
      <c r="C12660" s="8"/>
      <c r="D12660" s="8"/>
      <c r="E12660" s="8"/>
      <c r="F12660" s="8"/>
      <c r="G12660" s="8"/>
      <c r="H12660" s="8"/>
      <c r="I12660" s="8"/>
    </row>
    <row r="12661" spans="1:9" ht="14.25" customHeight="1">
      <c r="A12661" s="7"/>
      <c r="B12661" s="8"/>
      <c r="C12661" s="8"/>
      <c r="D12661" s="8"/>
      <c r="E12661" s="8"/>
      <c r="F12661" s="8"/>
      <c r="G12661" s="8"/>
      <c r="H12661" s="8"/>
      <c r="I12661" s="8"/>
    </row>
    <row r="12662" spans="1:9" ht="14.25" customHeight="1">
      <c r="A12662" s="7"/>
      <c r="B12662" s="8"/>
      <c r="C12662" s="8"/>
      <c r="D12662" s="8"/>
      <c r="E12662" s="8"/>
      <c r="F12662" s="8"/>
      <c r="G12662" s="8"/>
      <c r="H12662" s="8"/>
      <c r="I12662" s="8"/>
    </row>
    <row r="12663" spans="1:9" ht="14.25" customHeight="1">
      <c r="A12663" s="7"/>
      <c r="B12663" s="8"/>
      <c r="C12663" s="8"/>
      <c r="D12663" s="8"/>
      <c r="E12663" s="8"/>
      <c r="F12663" s="8"/>
      <c r="G12663" s="8"/>
      <c r="H12663" s="8"/>
      <c r="I12663" s="8"/>
    </row>
    <row r="12664" spans="1:9" ht="14.25" customHeight="1">
      <c r="A12664" s="7"/>
      <c r="B12664" s="8"/>
      <c r="C12664" s="8"/>
      <c r="D12664" s="8"/>
      <c r="E12664" s="8"/>
      <c r="F12664" s="8"/>
      <c r="G12664" s="8"/>
      <c r="H12664" s="8"/>
      <c r="I12664" s="8"/>
    </row>
    <row r="12665" spans="1:9" ht="14.25" customHeight="1">
      <c r="A12665" s="7"/>
      <c r="B12665" s="8"/>
      <c r="C12665" s="8"/>
      <c r="D12665" s="8"/>
      <c r="E12665" s="8"/>
      <c r="F12665" s="8"/>
      <c r="G12665" s="8"/>
      <c r="H12665" s="8"/>
      <c r="I12665" s="8"/>
    </row>
    <row r="12666" spans="1:9" ht="14.25" customHeight="1">
      <c r="A12666" s="7"/>
      <c r="B12666" s="8"/>
      <c r="C12666" s="8"/>
      <c r="D12666" s="8"/>
      <c r="E12666" s="8"/>
      <c r="F12666" s="8"/>
      <c r="G12666" s="8"/>
      <c r="H12666" s="8"/>
      <c r="I12666" s="8"/>
    </row>
    <row r="12667" spans="1:9" ht="14.25" customHeight="1">
      <c r="A12667" s="7"/>
      <c r="B12667" s="8"/>
      <c r="C12667" s="8"/>
      <c r="D12667" s="8"/>
      <c r="E12667" s="8"/>
      <c r="F12667" s="8"/>
      <c r="G12667" s="8"/>
      <c r="H12667" s="8"/>
      <c r="I12667" s="8"/>
    </row>
    <row r="12668" spans="1:9" ht="14.25" customHeight="1">
      <c r="A12668" s="7"/>
      <c r="B12668" s="8"/>
      <c r="C12668" s="8"/>
      <c r="D12668" s="8"/>
      <c r="E12668" s="8"/>
      <c r="F12668" s="8"/>
      <c r="G12668" s="8"/>
      <c r="H12668" s="8"/>
      <c r="I12668" s="8"/>
    </row>
    <row r="12669" spans="1:9" ht="14.25" customHeight="1">
      <c r="A12669" s="7"/>
      <c r="B12669" s="8"/>
      <c r="C12669" s="8"/>
      <c r="D12669" s="8"/>
      <c r="E12669" s="8"/>
      <c r="F12669" s="8"/>
      <c r="G12669" s="8"/>
      <c r="H12669" s="8"/>
      <c r="I12669" s="8"/>
    </row>
    <row r="12670" spans="1:9" ht="14.25" customHeight="1">
      <c r="A12670" s="7"/>
      <c r="B12670" s="8"/>
      <c r="C12670" s="8"/>
      <c r="D12670" s="8"/>
      <c r="E12670" s="8"/>
      <c r="F12670" s="8"/>
      <c r="G12670" s="8"/>
      <c r="H12670" s="8"/>
      <c r="I12670" s="8"/>
    </row>
    <row r="12671" spans="1:9" ht="14.25" customHeight="1">
      <c r="A12671" s="7"/>
      <c r="B12671" s="8"/>
      <c r="C12671" s="8"/>
      <c r="D12671" s="8"/>
      <c r="E12671" s="8"/>
      <c r="F12671" s="8"/>
      <c r="G12671" s="8"/>
      <c r="H12671" s="8"/>
      <c r="I12671" s="8"/>
    </row>
    <row r="12672" spans="1:9" ht="14.25" customHeight="1">
      <c r="A12672" s="7"/>
      <c r="B12672" s="8"/>
      <c r="C12672" s="8"/>
      <c r="D12672" s="8"/>
      <c r="E12672" s="8"/>
      <c r="F12672" s="8"/>
      <c r="G12672" s="8"/>
      <c r="H12672" s="8"/>
      <c r="I12672" s="8"/>
    </row>
    <row r="12673" spans="1:9" ht="14.25" customHeight="1">
      <c r="A12673" s="7"/>
      <c r="B12673" s="8"/>
      <c r="C12673" s="8"/>
      <c r="D12673" s="8"/>
      <c r="E12673" s="8"/>
      <c r="F12673" s="8"/>
      <c r="G12673" s="8"/>
      <c r="H12673" s="8"/>
      <c r="I12673" s="8"/>
    </row>
    <row r="12674" spans="1:9" ht="14.25" customHeight="1">
      <c r="A12674" s="7"/>
      <c r="B12674" s="8"/>
      <c r="C12674" s="8"/>
      <c r="D12674" s="8"/>
      <c r="E12674" s="8"/>
      <c r="F12674" s="8"/>
      <c r="G12674" s="8"/>
      <c r="H12674" s="8"/>
      <c r="I12674" s="8"/>
    </row>
    <row r="12675" spans="1:9" ht="14.25" customHeight="1">
      <c r="A12675" s="7"/>
      <c r="B12675" s="8"/>
      <c r="C12675" s="8"/>
      <c r="D12675" s="8"/>
      <c r="E12675" s="8"/>
      <c r="F12675" s="8"/>
      <c r="G12675" s="8"/>
      <c r="H12675" s="8"/>
      <c r="I12675" s="8"/>
    </row>
    <row r="12676" spans="1:9" ht="14.25" customHeight="1">
      <c r="A12676" s="7"/>
      <c r="B12676" s="8"/>
      <c r="C12676" s="8"/>
      <c r="D12676" s="8"/>
      <c r="E12676" s="8"/>
      <c r="F12676" s="8"/>
      <c r="G12676" s="8"/>
      <c r="H12676" s="8"/>
      <c r="I12676" s="8"/>
    </row>
    <row r="12677" spans="1:9" ht="14.25" customHeight="1">
      <c r="A12677" s="7"/>
      <c r="B12677" s="8"/>
      <c r="C12677" s="8"/>
      <c r="D12677" s="8"/>
      <c r="E12677" s="8"/>
      <c r="F12677" s="8"/>
      <c r="G12677" s="8"/>
      <c r="H12677" s="8"/>
      <c r="I12677" s="8"/>
    </row>
    <row r="12678" spans="1:9" ht="14.25" customHeight="1">
      <c r="A12678" s="7"/>
      <c r="B12678" s="8"/>
      <c r="C12678" s="8"/>
      <c r="D12678" s="8"/>
      <c r="E12678" s="8"/>
      <c r="F12678" s="8"/>
      <c r="G12678" s="8"/>
      <c r="H12678" s="8"/>
      <c r="I12678" s="8"/>
    </row>
    <row r="12679" spans="1:9" ht="14.25" customHeight="1">
      <c r="A12679" s="7"/>
      <c r="B12679" s="8"/>
      <c r="C12679" s="8"/>
      <c r="D12679" s="8"/>
      <c r="E12679" s="8"/>
      <c r="F12679" s="8"/>
      <c r="G12679" s="8"/>
      <c r="H12679" s="8"/>
      <c r="I12679" s="8"/>
    </row>
    <row r="12680" spans="1:9" ht="14.25" customHeight="1">
      <c r="A12680" s="7"/>
      <c r="B12680" s="8"/>
      <c r="C12680" s="8"/>
      <c r="D12680" s="8"/>
      <c r="E12680" s="8"/>
      <c r="F12680" s="8"/>
      <c r="G12680" s="8"/>
      <c r="H12680" s="8"/>
      <c r="I12680" s="8"/>
    </row>
    <row r="12681" spans="1:9" ht="14.25" customHeight="1">
      <c r="A12681" s="7"/>
      <c r="B12681" s="8"/>
      <c r="C12681" s="8"/>
      <c r="D12681" s="8"/>
      <c r="E12681" s="8"/>
      <c r="F12681" s="8"/>
      <c r="G12681" s="8"/>
      <c r="H12681" s="8"/>
      <c r="I12681" s="8"/>
    </row>
    <row r="12682" spans="1:9" ht="14.25" customHeight="1">
      <c r="A12682" s="7"/>
      <c r="B12682" s="8"/>
      <c r="C12682" s="8"/>
      <c r="D12682" s="8"/>
      <c r="E12682" s="8"/>
      <c r="F12682" s="8"/>
      <c r="G12682" s="8"/>
      <c r="H12682" s="8"/>
      <c r="I12682" s="8"/>
    </row>
    <row r="12683" spans="1:9" ht="14.25" customHeight="1">
      <c r="A12683" s="7"/>
      <c r="B12683" s="8"/>
      <c r="C12683" s="8"/>
      <c r="D12683" s="8"/>
      <c r="E12683" s="8"/>
      <c r="F12683" s="8"/>
      <c r="G12683" s="8"/>
      <c r="H12683" s="8"/>
      <c r="I12683" s="8"/>
    </row>
    <row r="12684" spans="1:9" ht="14.25" customHeight="1">
      <c r="A12684" s="7"/>
      <c r="B12684" s="8"/>
      <c r="C12684" s="8"/>
      <c r="D12684" s="8"/>
      <c r="E12684" s="8"/>
      <c r="F12684" s="8"/>
      <c r="G12684" s="8"/>
      <c r="H12684" s="8"/>
      <c r="I12684" s="8"/>
    </row>
    <row r="12685" spans="1:9" ht="14.25" customHeight="1">
      <c r="A12685" s="7"/>
      <c r="B12685" s="8"/>
      <c r="C12685" s="8"/>
      <c r="D12685" s="8"/>
      <c r="E12685" s="8"/>
      <c r="F12685" s="8"/>
      <c r="G12685" s="8"/>
      <c r="H12685" s="8"/>
      <c r="I12685" s="8"/>
    </row>
    <row r="12686" spans="1:9" ht="14.25" customHeight="1">
      <c r="A12686" s="7"/>
      <c r="B12686" s="8"/>
      <c r="C12686" s="8"/>
      <c r="D12686" s="8"/>
      <c r="E12686" s="8"/>
      <c r="F12686" s="8"/>
      <c r="G12686" s="8"/>
      <c r="H12686" s="8"/>
      <c r="I12686" s="8"/>
    </row>
    <row r="12687" spans="1:9" ht="14.25" customHeight="1">
      <c r="A12687" s="7"/>
      <c r="B12687" s="8"/>
      <c r="C12687" s="8"/>
      <c r="D12687" s="8"/>
      <c r="E12687" s="8"/>
      <c r="F12687" s="8"/>
      <c r="G12687" s="8"/>
      <c r="H12687" s="8"/>
      <c r="I12687" s="8"/>
    </row>
    <row r="12688" spans="1:9" ht="14.25" customHeight="1">
      <c r="A12688" s="7"/>
      <c r="B12688" s="8"/>
      <c r="C12688" s="8"/>
      <c r="D12688" s="8"/>
      <c r="E12688" s="8"/>
      <c r="F12688" s="8"/>
      <c r="G12688" s="8"/>
      <c r="H12688" s="8"/>
      <c r="I12688" s="8"/>
    </row>
    <row r="12689" spans="1:9" ht="14.25" customHeight="1">
      <c r="A12689" s="7"/>
      <c r="B12689" s="8"/>
      <c r="C12689" s="8"/>
      <c r="D12689" s="8"/>
      <c r="E12689" s="8"/>
      <c r="F12689" s="8"/>
      <c r="G12689" s="8"/>
      <c r="H12689" s="8"/>
      <c r="I12689" s="8"/>
    </row>
    <row r="12690" spans="1:9" ht="14.25" customHeight="1">
      <c r="A12690" s="7"/>
      <c r="B12690" s="8"/>
      <c r="C12690" s="8"/>
      <c r="D12690" s="8"/>
      <c r="E12690" s="8"/>
      <c r="F12690" s="8"/>
      <c r="G12690" s="8"/>
      <c r="H12690" s="8"/>
      <c r="I12690" s="8"/>
    </row>
    <row r="12691" spans="1:9" ht="14.25" customHeight="1">
      <c r="A12691" s="7"/>
      <c r="B12691" s="8"/>
      <c r="C12691" s="8"/>
      <c r="D12691" s="8"/>
      <c r="E12691" s="8"/>
      <c r="F12691" s="8"/>
      <c r="G12691" s="8"/>
      <c r="H12691" s="8"/>
      <c r="I12691" s="8"/>
    </row>
    <row r="12692" spans="1:9" ht="14.25" customHeight="1">
      <c r="A12692" s="7"/>
      <c r="B12692" s="8"/>
      <c r="C12692" s="8"/>
      <c r="D12692" s="8"/>
      <c r="E12692" s="8"/>
      <c r="F12692" s="8"/>
      <c r="G12692" s="8"/>
      <c r="H12692" s="8"/>
      <c r="I12692" s="8"/>
    </row>
    <row r="12693" spans="1:9" ht="14.25" customHeight="1">
      <c r="A12693" s="7"/>
      <c r="B12693" s="8"/>
      <c r="C12693" s="8"/>
      <c r="D12693" s="8"/>
      <c r="E12693" s="8"/>
      <c r="F12693" s="8"/>
      <c r="G12693" s="8"/>
      <c r="H12693" s="8"/>
      <c r="I12693" s="8"/>
    </row>
    <row r="12694" spans="1:9" ht="14.25" customHeight="1">
      <c r="A12694" s="7"/>
      <c r="B12694" s="8"/>
      <c r="C12694" s="8"/>
      <c r="D12694" s="8"/>
      <c r="E12694" s="8"/>
      <c r="F12694" s="8"/>
      <c r="G12694" s="8"/>
      <c r="H12694" s="8"/>
      <c r="I12694" s="8"/>
    </row>
    <row r="12695" spans="1:9" ht="14.25" customHeight="1">
      <c r="A12695" s="7"/>
      <c r="B12695" s="8"/>
      <c r="C12695" s="8"/>
      <c r="D12695" s="8"/>
      <c r="E12695" s="8"/>
      <c r="F12695" s="8"/>
      <c r="G12695" s="8"/>
      <c r="H12695" s="8"/>
      <c r="I12695" s="8"/>
    </row>
    <row r="12696" spans="1:9" ht="14.25" customHeight="1">
      <c r="A12696" s="7"/>
      <c r="B12696" s="8"/>
      <c r="C12696" s="8"/>
      <c r="D12696" s="8"/>
      <c r="E12696" s="8"/>
      <c r="F12696" s="8"/>
      <c r="G12696" s="8"/>
      <c r="H12696" s="8"/>
      <c r="I12696" s="8"/>
    </row>
    <row r="12697" spans="1:9" ht="14.25" customHeight="1">
      <c r="A12697" s="7"/>
      <c r="B12697" s="8"/>
      <c r="C12697" s="8"/>
      <c r="D12697" s="8"/>
      <c r="E12697" s="8"/>
      <c r="F12697" s="8"/>
      <c r="G12697" s="8"/>
      <c r="H12697" s="8"/>
      <c r="I12697" s="8"/>
    </row>
    <row r="12698" spans="1:9" ht="14.25" customHeight="1">
      <c r="A12698" s="7"/>
      <c r="B12698" s="8"/>
      <c r="C12698" s="8"/>
      <c r="D12698" s="8"/>
      <c r="E12698" s="8"/>
      <c r="F12698" s="8"/>
      <c r="G12698" s="8"/>
      <c r="H12698" s="8"/>
      <c r="I12698" s="8"/>
    </row>
    <row r="12699" spans="1:9" ht="14.25" customHeight="1">
      <c r="A12699" s="7"/>
      <c r="B12699" s="8"/>
      <c r="C12699" s="8"/>
      <c r="D12699" s="8"/>
      <c r="E12699" s="8"/>
      <c r="F12699" s="8"/>
      <c r="G12699" s="8"/>
      <c r="H12699" s="8"/>
      <c r="I12699" s="8"/>
    </row>
    <row r="12700" spans="1:9" ht="14.25" customHeight="1">
      <c r="A12700" s="7"/>
      <c r="B12700" s="8"/>
      <c r="C12700" s="8"/>
      <c r="D12700" s="8"/>
      <c r="E12700" s="8"/>
      <c r="F12700" s="8"/>
      <c r="G12700" s="8"/>
      <c r="H12700" s="8"/>
      <c r="I12700" s="8"/>
    </row>
    <row r="12701" spans="1:9" ht="14.25" customHeight="1">
      <c r="A12701" s="7"/>
      <c r="B12701" s="8"/>
      <c r="C12701" s="8"/>
      <c r="D12701" s="8"/>
      <c r="E12701" s="8"/>
      <c r="F12701" s="8"/>
      <c r="G12701" s="8"/>
      <c r="H12701" s="8"/>
      <c r="I12701" s="8"/>
    </row>
    <row r="12702" spans="1:9" ht="14.25" customHeight="1">
      <c r="A12702" s="7"/>
      <c r="B12702" s="8"/>
      <c r="C12702" s="8"/>
      <c r="D12702" s="8"/>
      <c r="E12702" s="8"/>
      <c r="F12702" s="8"/>
      <c r="G12702" s="8"/>
      <c r="H12702" s="8"/>
      <c r="I12702" s="8"/>
    </row>
    <row r="12703" spans="1:9" ht="14.25" customHeight="1">
      <c r="A12703" s="7"/>
      <c r="B12703" s="8"/>
      <c r="C12703" s="8"/>
      <c r="D12703" s="8"/>
      <c r="E12703" s="8"/>
      <c r="F12703" s="8"/>
      <c r="G12703" s="8"/>
      <c r="H12703" s="8"/>
      <c r="I12703" s="8"/>
    </row>
    <row r="12704" spans="1:9" ht="14.25" customHeight="1">
      <c r="A12704" s="7"/>
      <c r="B12704" s="8"/>
      <c r="C12704" s="8"/>
      <c r="D12704" s="8"/>
      <c r="E12704" s="8"/>
      <c r="F12704" s="8"/>
      <c r="G12704" s="8"/>
      <c r="H12704" s="8"/>
      <c r="I12704" s="8"/>
    </row>
    <row r="12705" spans="1:9" ht="14.25" customHeight="1">
      <c r="A12705" s="7"/>
      <c r="B12705" s="8"/>
      <c r="C12705" s="8"/>
      <c r="D12705" s="8"/>
      <c r="E12705" s="8"/>
      <c r="F12705" s="8"/>
      <c r="G12705" s="8"/>
      <c r="H12705" s="8"/>
      <c r="I12705" s="8"/>
    </row>
    <row r="12706" spans="1:9" ht="14.25" customHeight="1">
      <c r="A12706" s="7"/>
      <c r="B12706" s="8"/>
      <c r="C12706" s="8"/>
      <c r="D12706" s="8"/>
      <c r="E12706" s="8"/>
      <c r="F12706" s="8"/>
      <c r="G12706" s="8"/>
      <c r="H12706" s="8"/>
      <c r="I12706" s="8"/>
    </row>
    <row r="12707" spans="1:9" ht="14.25" customHeight="1">
      <c r="A12707" s="7"/>
      <c r="B12707" s="8"/>
      <c r="C12707" s="8"/>
      <c r="D12707" s="8"/>
      <c r="E12707" s="8"/>
      <c r="F12707" s="8"/>
      <c r="G12707" s="8"/>
      <c r="H12707" s="8"/>
      <c r="I12707" s="8"/>
    </row>
    <row r="12708" spans="1:9" ht="14.25" customHeight="1">
      <c r="A12708" s="7"/>
      <c r="B12708" s="8"/>
      <c r="C12708" s="8"/>
      <c r="D12708" s="8"/>
      <c r="E12708" s="8"/>
      <c r="F12708" s="8"/>
      <c r="G12708" s="8"/>
      <c r="H12708" s="8"/>
      <c r="I12708" s="8"/>
    </row>
    <row r="12709" spans="1:9" ht="14.25" customHeight="1">
      <c r="A12709" s="7"/>
      <c r="B12709" s="8"/>
      <c r="C12709" s="8"/>
      <c r="D12709" s="8"/>
      <c r="E12709" s="8"/>
      <c r="F12709" s="8"/>
      <c r="G12709" s="8"/>
      <c r="H12709" s="8"/>
      <c r="I12709" s="8"/>
    </row>
    <row r="12710" spans="1:9" ht="14.25" customHeight="1">
      <c r="A12710" s="7"/>
      <c r="B12710" s="8"/>
      <c r="C12710" s="8"/>
      <c r="D12710" s="8"/>
      <c r="E12710" s="8"/>
      <c r="F12710" s="8"/>
      <c r="G12710" s="8"/>
      <c r="H12710" s="8"/>
      <c r="I12710" s="8"/>
    </row>
    <row r="12711" spans="1:9" ht="14.25" customHeight="1">
      <c r="A12711" s="7"/>
      <c r="B12711" s="8"/>
      <c r="C12711" s="8"/>
      <c r="D12711" s="8"/>
      <c r="E12711" s="8"/>
      <c r="F12711" s="8"/>
      <c r="G12711" s="8"/>
      <c r="H12711" s="8"/>
      <c r="I12711" s="8"/>
    </row>
    <row r="12712" spans="1:9" ht="14.25" customHeight="1">
      <c r="A12712" s="7"/>
      <c r="B12712" s="8"/>
      <c r="C12712" s="8"/>
      <c r="D12712" s="8"/>
      <c r="E12712" s="8"/>
      <c r="F12712" s="8"/>
      <c r="G12712" s="8"/>
      <c r="H12712" s="8"/>
      <c r="I12712" s="8"/>
    </row>
    <row r="12713" spans="1:9" ht="14.25" customHeight="1">
      <c r="A12713" s="7"/>
      <c r="B12713" s="8"/>
      <c r="C12713" s="8"/>
      <c r="D12713" s="8"/>
      <c r="E12713" s="8"/>
      <c r="F12713" s="8"/>
      <c r="G12713" s="8"/>
      <c r="H12713" s="8"/>
      <c r="I12713" s="8"/>
    </row>
    <row r="12714" spans="1:9" ht="14.25" customHeight="1">
      <c r="A12714" s="7"/>
      <c r="B12714" s="8"/>
      <c r="C12714" s="8"/>
      <c r="D12714" s="8"/>
      <c r="E12714" s="8"/>
      <c r="F12714" s="8"/>
      <c r="G12714" s="8"/>
      <c r="H12714" s="8"/>
      <c r="I12714" s="8"/>
    </row>
    <row r="12715" spans="1:9" ht="14.25" customHeight="1">
      <c r="A12715" s="7"/>
      <c r="B12715" s="8"/>
      <c r="C12715" s="8"/>
      <c r="D12715" s="8"/>
      <c r="E12715" s="8"/>
      <c r="F12715" s="8"/>
      <c r="G12715" s="8"/>
      <c r="H12715" s="8"/>
      <c r="I12715" s="8"/>
    </row>
    <row r="12716" spans="1:9" ht="14.25" customHeight="1">
      <c r="A12716" s="7"/>
      <c r="B12716" s="8"/>
      <c r="C12716" s="8"/>
      <c r="D12716" s="8"/>
      <c r="E12716" s="8"/>
      <c r="F12716" s="8"/>
      <c r="G12716" s="8"/>
      <c r="H12716" s="8"/>
      <c r="I12716" s="8"/>
    </row>
    <row r="12717" spans="1:9" ht="14.25" customHeight="1">
      <c r="A12717" s="7"/>
      <c r="B12717" s="8"/>
      <c r="C12717" s="8"/>
      <c r="D12717" s="8"/>
      <c r="E12717" s="8"/>
      <c r="F12717" s="8"/>
      <c r="G12717" s="8"/>
      <c r="H12717" s="8"/>
      <c r="I12717" s="8"/>
    </row>
    <row r="12718" spans="1:9" ht="14.25" customHeight="1">
      <c r="A12718" s="7"/>
      <c r="B12718" s="8"/>
      <c r="C12718" s="8"/>
      <c r="D12718" s="8"/>
      <c r="E12718" s="8"/>
      <c r="F12718" s="8"/>
      <c r="G12718" s="8"/>
      <c r="H12718" s="8"/>
      <c r="I12718" s="8"/>
    </row>
    <row r="12719" spans="1:9" ht="14.25" customHeight="1">
      <c r="A12719" s="7"/>
      <c r="B12719" s="8"/>
      <c r="C12719" s="8"/>
      <c r="D12719" s="8"/>
      <c r="E12719" s="8"/>
      <c r="F12719" s="8"/>
      <c r="G12719" s="8"/>
      <c r="H12719" s="8"/>
      <c r="I12719" s="8"/>
    </row>
    <row r="12720" spans="1:9" ht="14.25" customHeight="1">
      <c r="A12720" s="7"/>
      <c r="B12720" s="8"/>
      <c r="C12720" s="8"/>
      <c r="D12720" s="8"/>
      <c r="E12720" s="8"/>
      <c r="F12720" s="8"/>
      <c r="G12720" s="8"/>
      <c r="H12720" s="8"/>
      <c r="I12720" s="8"/>
    </row>
    <row r="12721" spans="1:9" ht="14.25" customHeight="1">
      <c r="A12721" s="7"/>
      <c r="B12721" s="8"/>
      <c r="C12721" s="8"/>
      <c r="D12721" s="8"/>
      <c r="E12721" s="8"/>
      <c r="F12721" s="8"/>
      <c r="G12721" s="8"/>
      <c r="H12721" s="8"/>
      <c r="I12721" s="8"/>
    </row>
    <row r="12722" spans="1:9" ht="14.25" customHeight="1">
      <c r="A12722" s="7"/>
      <c r="B12722" s="8"/>
      <c r="C12722" s="8"/>
      <c r="D12722" s="8"/>
      <c r="E12722" s="8"/>
      <c r="F12722" s="8"/>
      <c r="G12722" s="8"/>
      <c r="H12722" s="8"/>
      <c r="I12722" s="8"/>
    </row>
    <row r="12723" spans="1:9" ht="14.25" customHeight="1">
      <c r="A12723" s="7"/>
      <c r="B12723" s="8"/>
      <c r="C12723" s="8"/>
      <c r="D12723" s="8"/>
      <c r="E12723" s="8"/>
      <c r="F12723" s="8"/>
      <c r="G12723" s="8"/>
      <c r="H12723" s="8"/>
      <c r="I12723" s="8"/>
    </row>
    <row r="12724" spans="1:9" ht="14.25" customHeight="1">
      <c r="A12724" s="7"/>
      <c r="B12724" s="8"/>
      <c r="C12724" s="8"/>
      <c r="D12724" s="8"/>
      <c r="E12724" s="8"/>
      <c r="F12724" s="8"/>
      <c r="G12724" s="8"/>
      <c r="H12724" s="8"/>
      <c r="I12724" s="8"/>
    </row>
    <row r="12725" spans="1:9" ht="14.25" customHeight="1">
      <c r="A12725" s="7"/>
      <c r="B12725" s="8"/>
      <c r="C12725" s="8"/>
      <c r="D12725" s="8"/>
      <c r="E12725" s="8"/>
      <c r="F12725" s="8"/>
      <c r="G12725" s="8"/>
      <c r="H12725" s="8"/>
      <c r="I12725" s="8"/>
    </row>
    <row r="12726" spans="1:9" ht="14.25" customHeight="1">
      <c r="A12726" s="7"/>
      <c r="B12726" s="8"/>
      <c r="C12726" s="8"/>
      <c r="D12726" s="8"/>
      <c r="E12726" s="8"/>
      <c r="F12726" s="8"/>
      <c r="G12726" s="8"/>
      <c r="H12726" s="8"/>
      <c r="I12726" s="8"/>
    </row>
    <row r="12727" spans="1:9" ht="14.25" customHeight="1">
      <c r="A12727" s="7"/>
      <c r="B12727" s="8"/>
      <c r="C12727" s="8"/>
      <c r="D12727" s="8"/>
      <c r="E12727" s="8"/>
      <c r="F12727" s="8"/>
      <c r="G12727" s="8"/>
      <c r="H12727" s="8"/>
      <c r="I12727" s="8"/>
    </row>
    <row r="12728" spans="1:9" ht="14.25" customHeight="1">
      <c r="A12728" s="7"/>
      <c r="B12728" s="8"/>
      <c r="C12728" s="8"/>
      <c r="D12728" s="8"/>
      <c r="E12728" s="8"/>
      <c r="F12728" s="8"/>
      <c r="G12728" s="8"/>
      <c r="H12728" s="8"/>
      <c r="I12728" s="8"/>
    </row>
    <row r="12729" spans="1:9" ht="14.25" customHeight="1">
      <c r="A12729" s="7"/>
      <c r="B12729" s="8"/>
      <c r="C12729" s="8"/>
      <c r="D12729" s="8"/>
      <c r="E12729" s="8"/>
      <c r="F12729" s="8"/>
      <c r="G12729" s="8"/>
      <c r="H12729" s="8"/>
      <c r="I12729" s="8"/>
    </row>
    <row r="12730" spans="1:9" ht="14.25" customHeight="1">
      <c r="A12730" s="7"/>
      <c r="B12730" s="8"/>
      <c r="C12730" s="8"/>
      <c r="D12730" s="8"/>
      <c r="E12730" s="8"/>
      <c r="F12730" s="8"/>
      <c r="G12730" s="8"/>
      <c r="H12730" s="8"/>
      <c r="I12730" s="8"/>
    </row>
    <row r="12731" spans="1:9" ht="14.25" customHeight="1">
      <c r="A12731" s="7"/>
      <c r="B12731" s="8"/>
      <c r="C12731" s="8"/>
      <c r="D12731" s="8"/>
      <c r="E12731" s="8"/>
      <c r="F12731" s="8"/>
      <c r="G12731" s="8"/>
      <c r="H12731" s="8"/>
      <c r="I12731" s="8"/>
    </row>
    <row r="12732" spans="1:9" ht="14.25" customHeight="1">
      <c r="A12732" s="7"/>
      <c r="B12732" s="8"/>
      <c r="C12732" s="8"/>
      <c r="D12732" s="8"/>
      <c r="E12732" s="8"/>
      <c r="F12732" s="8"/>
      <c r="G12732" s="8"/>
      <c r="H12732" s="8"/>
      <c r="I12732" s="8"/>
    </row>
    <row r="12733" spans="1:9" ht="14.25" customHeight="1">
      <c r="A12733" s="7"/>
      <c r="B12733" s="8"/>
      <c r="C12733" s="8"/>
      <c r="D12733" s="8"/>
      <c r="E12733" s="8"/>
      <c r="F12733" s="8"/>
      <c r="G12733" s="8"/>
      <c r="H12733" s="8"/>
      <c r="I12733" s="8"/>
    </row>
    <row r="12734" spans="1:9" ht="14.25" customHeight="1">
      <c r="A12734" s="7"/>
      <c r="B12734" s="8"/>
      <c r="C12734" s="8"/>
      <c r="D12734" s="8"/>
      <c r="E12734" s="8"/>
      <c r="F12734" s="8"/>
      <c r="G12734" s="8"/>
      <c r="H12734" s="8"/>
      <c r="I12734" s="8"/>
    </row>
    <row r="12735" spans="1:9" ht="14.25" customHeight="1">
      <c r="A12735" s="7"/>
      <c r="B12735" s="8"/>
      <c r="C12735" s="8"/>
      <c r="D12735" s="8"/>
      <c r="E12735" s="8"/>
      <c r="F12735" s="8"/>
      <c r="G12735" s="8"/>
      <c r="H12735" s="8"/>
      <c r="I12735" s="8"/>
    </row>
    <row r="12736" spans="1:9" ht="14.25" customHeight="1">
      <c r="A12736" s="7"/>
      <c r="B12736" s="8"/>
      <c r="C12736" s="8"/>
      <c r="D12736" s="8"/>
      <c r="E12736" s="8"/>
      <c r="F12736" s="8"/>
      <c r="G12736" s="8"/>
      <c r="H12736" s="8"/>
      <c r="I12736" s="8"/>
    </row>
    <row r="12737" spans="1:9" ht="14.25" customHeight="1">
      <c r="A12737" s="7"/>
      <c r="B12737" s="8"/>
      <c r="C12737" s="8"/>
      <c r="D12737" s="8"/>
      <c r="E12737" s="8"/>
      <c r="F12737" s="8"/>
      <c r="G12737" s="8"/>
      <c r="H12737" s="8"/>
      <c r="I12737" s="8"/>
    </row>
    <row r="12738" spans="1:9" ht="14.25" customHeight="1">
      <c r="A12738" s="7"/>
      <c r="B12738" s="8"/>
      <c r="C12738" s="8"/>
      <c r="D12738" s="8"/>
      <c r="E12738" s="8"/>
      <c r="F12738" s="8"/>
      <c r="G12738" s="8"/>
      <c r="H12738" s="8"/>
      <c r="I12738" s="8"/>
    </row>
    <row r="12739" spans="1:9" ht="14.25" customHeight="1">
      <c r="A12739" s="7"/>
      <c r="B12739" s="8"/>
      <c r="C12739" s="8"/>
      <c r="D12739" s="8"/>
      <c r="E12739" s="8"/>
      <c r="F12739" s="8"/>
      <c r="G12739" s="8"/>
      <c r="H12739" s="8"/>
      <c r="I12739" s="8"/>
    </row>
    <row r="12740" spans="1:9" ht="14.25" customHeight="1">
      <c r="A12740" s="7"/>
      <c r="B12740" s="8"/>
      <c r="C12740" s="8"/>
      <c r="D12740" s="8"/>
      <c r="E12740" s="8"/>
      <c r="F12740" s="8"/>
      <c r="G12740" s="8"/>
      <c r="H12740" s="8"/>
      <c r="I12740" s="8"/>
    </row>
    <row r="12741" spans="1:9" ht="14.25" customHeight="1">
      <c r="A12741" s="7"/>
      <c r="B12741" s="8"/>
      <c r="C12741" s="8"/>
      <c r="D12741" s="8"/>
      <c r="E12741" s="8"/>
      <c r="F12741" s="8"/>
      <c r="G12741" s="8"/>
      <c r="H12741" s="8"/>
      <c r="I12741" s="8"/>
    </row>
    <row r="12742" spans="1:9" ht="14.25" customHeight="1">
      <c r="A12742" s="7"/>
      <c r="B12742" s="8"/>
      <c r="C12742" s="8"/>
      <c r="D12742" s="8"/>
      <c r="E12742" s="8"/>
      <c r="F12742" s="8"/>
      <c r="G12742" s="8"/>
      <c r="H12742" s="8"/>
      <c r="I12742" s="8"/>
    </row>
    <row r="12743" spans="1:9" ht="14.25" customHeight="1">
      <c r="A12743" s="7"/>
      <c r="B12743" s="8"/>
      <c r="C12743" s="8"/>
      <c r="D12743" s="8"/>
      <c r="E12743" s="8"/>
      <c r="F12743" s="8"/>
      <c r="G12743" s="8"/>
      <c r="H12743" s="8"/>
      <c r="I12743" s="8"/>
    </row>
    <row r="12744" spans="1:9" ht="14.25" customHeight="1">
      <c r="A12744" s="7"/>
      <c r="B12744" s="8"/>
      <c r="C12744" s="8"/>
      <c r="D12744" s="8"/>
      <c r="E12744" s="8"/>
      <c r="F12744" s="8"/>
      <c r="G12744" s="8"/>
      <c r="H12744" s="8"/>
      <c r="I12744" s="8"/>
    </row>
    <row r="12745" spans="1:9" ht="14.25" customHeight="1">
      <c r="A12745" s="7"/>
      <c r="B12745" s="8"/>
      <c r="C12745" s="8"/>
      <c r="D12745" s="8"/>
      <c r="E12745" s="8"/>
      <c r="F12745" s="8"/>
      <c r="G12745" s="8"/>
      <c r="H12745" s="8"/>
      <c r="I12745" s="8"/>
    </row>
    <row r="12746" spans="1:9" ht="14.25" customHeight="1">
      <c r="A12746" s="7"/>
      <c r="B12746" s="8"/>
      <c r="C12746" s="8"/>
      <c r="D12746" s="8"/>
      <c r="E12746" s="8"/>
      <c r="F12746" s="8"/>
      <c r="G12746" s="8"/>
      <c r="H12746" s="8"/>
      <c r="I12746" s="8"/>
    </row>
    <row r="12747" spans="1:9" ht="14.25" customHeight="1">
      <c r="A12747" s="7"/>
      <c r="B12747" s="8"/>
      <c r="C12747" s="8"/>
      <c r="D12747" s="8"/>
      <c r="E12747" s="8"/>
      <c r="F12747" s="8"/>
      <c r="G12747" s="8"/>
      <c r="H12747" s="8"/>
      <c r="I12747" s="8"/>
    </row>
    <row r="12748" spans="1:9" ht="14.25" customHeight="1">
      <c r="A12748" s="7"/>
      <c r="B12748" s="8"/>
      <c r="C12748" s="8"/>
      <c r="D12748" s="8"/>
      <c r="E12748" s="8"/>
      <c r="F12748" s="8"/>
      <c r="G12748" s="8"/>
      <c r="H12748" s="8"/>
      <c r="I12748" s="8"/>
    </row>
    <row r="12749" spans="1:9" ht="14.25" customHeight="1">
      <c r="A12749" s="7"/>
      <c r="B12749" s="8"/>
      <c r="C12749" s="8"/>
      <c r="D12749" s="8"/>
      <c r="E12749" s="8"/>
      <c r="F12749" s="8"/>
      <c r="G12749" s="8"/>
      <c r="H12749" s="8"/>
      <c r="I12749" s="8"/>
    </row>
    <row r="12750" spans="1:9" ht="14.25" customHeight="1">
      <c r="A12750" s="7"/>
      <c r="B12750" s="8"/>
      <c r="C12750" s="8"/>
      <c r="D12750" s="8"/>
      <c r="E12750" s="8"/>
      <c r="F12750" s="8"/>
      <c r="G12750" s="8"/>
      <c r="H12750" s="8"/>
      <c r="I12750" s="8"/>
    </row>
    <row r="12751" spans="1:9" ht="14.25" customHeight="1">
      <c r="A12751" s="7"/>
      <c r="B12751" s="8"/>
      <c r="C12751" s="8"/>
      <c r="D12751" s="8"/>
      <c r="E12751" s="8"/>
      <c r="F12751" s="8"/>
      <c r="G12751" s="8"/>
      <c r="H12751" s="8"/>
      <c r="I12751" s="8"/>
    </row>
    <row r="12752" spans="1:9" ht="14.25" customHeight="1">
      <c r="A12752" s="7"/>
      <c r="B12752" s="8"/>
      <c r="C12752" s="8"/>
      <c r="D12752" s="8"/>
      <c r="E12752" s="8"/>
      <c r="F12752" s="8"/>
      <c r="G12752" s="8"/>
      <c r="H12752" s="8"/>
      <c r="I12752" s="8"/>
    </row>
    <row r="12753" spans="1:9" ht="14.25" customHeight="1">
      <c r="A12753" s="7"/>
      <c r="B12753" s="8"/>
      <c r="C12753" s="8"/>
      <c r="D12753" s="8"/>
      <c r="E12753" s="8"/>
      <c r="F12753" s="8"/>
      <c r="G12753" s="8"/>
      <c r="H12753" s="8"/>
      <c r="I12753" s="8"/>
    </row>
    <row r="12754" spans="1:9" ht="14.25" customHeight="1">
      <c r="A12754" s="7"/>
      <c r="B12754" s="8"/>
      <c r="C12754" s="8"/>
      <c r="D12754" s="8"/>
      <c r="E12754" s="8"/>
      <c r="F12754" s="8"/>
      <c r="G12754" s="8"/>
      <c r="H12754" s="8"/>
      <c r="I12754" s="8"/>
    </row>
    <row r="12755" spans="1:9" ht="14.25" customHeight="1">
      <c r="A12755" s="7"/>
      <c r="B12755" s="8"/>
      <c r="C12755" s="8"/>
      <c r="D12755" s="8"/>
      <c r="E12755" s="8"/>
      <c r="F12755" s="8"/>
      <c r="G12755" s="8"/>
      <c r="H12755" s="8"/>
      <c r="I12755" s="8"/>
    </row>
    <row r="12756" spans="1:9" ht="14.25" customHeight="1">
      <c r="A12756" s="7"/>
      <c r="B12756" s="8"/>
      <c r="C12756" s="8"/>
      <c r="D12756" s="8"/>
      <c r="E12756" s="8"/>
      <c r="F12756" s="8"/>
      <c r="G12756" s="8"/>
      <c r="H12756" s="8"/>
      <c r="I12756" s="8"/>
    </row>
    <row r="12757" spans="1:9" ht="14.25" customHeight="1">
      <c r="A12757" s="7"/>
      <c r="B12757" s="8"/>
      <c r="C12757" s="8"/>
      <c r="D12757" s="8"/>
      <c r="E12757" s="8"/>
      <c r="F12757" s="8"/>
      <c r="G12757" s="8"/>
      <c r="H12757" s="8"/>
      <c r="I12757" s="8"/>
    </row>
    <row r="12758" spans="1:9" ht="14.25" customHeight="1">
      <c r="A12758" s="7"/>
      <c r="B12758" s="8"/>
      <c r="C12758" s="8"/>
      <c r="D12758" s="8"/>
      <c r="E12758" s="8"/>
      <c r="F12758" s="8"/>
      <c r="G12758" s="8"/>
      <c r="H12758" s="8"/>
      <c r="I12758" s="8"/>
    </row>
    <row r="12759" spans="1:9" ht="14.25" customHeight="1">
      <c r="A12759" s="7"/>
      <c r="B12759" s="8"/>
      <c r="C12759" s="8"/>
      <c r="D12759" s="8"/>
      <c r="E12759" s="8"/>
      <c r="F12759" s="8"/>
      <c r="G12759" s="8"/>
      <c r="H12759" s="8"/>
      <c r="I12759" s="8"/>
    </row>
    <row r="12760" spans="1:9" ht="14.25" customHeight="1">
      <c r="A12760" s="7"/>
      <c r="B12760" s="8"/>
      <c r="C12760" s="8"/>
      <c r="D12760" s="8"/>
      <c r="E12760" s="8"/>
      <c r="F12760" s="8"/>
      <c r="G12760" s="8"/>
      <c r="H12760" s="8"/>
      <c r="I12760" s="8"/>
    </row>
    <row r="12761" spans="1:9" ht="14.25" customHeight="1">
      <c r="A12761" s="7"/>
      <c r="B12761" s="8"/>
      <c r="C12761" s="8"/>
      <c r="D12761" s="8"/>
      <c r="E12761" s="8"/>
      <c r="F12761" s="8"/>
      <c r="G12761" s="8"/>
      <c r="H12761" s="8"/>
      <c r="I12761" s="8"/>
    </row>
    <row r="12762" spans="1:9" ht="14.25" customHeight="1">
      <c r="A12762" s="7"/>
      <c r="B12762" s="8"/>
      <c r="C12762" s="8"/>
      <c r="D12762" s="8"/>
      <c r="E12762" s="8"/>
      <c r="F12762" s="8"/>
      <c r="G12762" s="8"/>
      <c r="H12762" s="8"/>
      <c r="I12762" s="8"/>
    </row>
    <row r="12763" spans="1:9" ht="14.25" customHeight="1">
      <c r="A12763" s="7"/>
      <c r="B12763" s="8"/>
      <c r="C12763" s="8"/>
      <c r="D12763" s="8"/>
      <c r="E12763" s="8"/>
      <c r="F12763" s="8"/>
      <c r="G12763" s="8"/>
      <c r="H12763" s="8"/>
      <c r="I12763" s="8"/>
    </row>
    <row r="12764" spans="1:9" ht="14.25" customHeight="1">
      <c r="A12764" s="7"/>
      <c r="B12764" s="8"/>
      <c r="C12764" s="8"/>
      <c r="D12764" s="8"/>
      <c r="E12764" s="8"/>
      <c r="F12764" s="8"/>
      <c r="G12764" s="8"/>
      <c r="H12764" s="8"/>
      <c r="I12764" s="8"/>
    </row>
    <row r="12765" spans="1:9" ht="14.25" customHeight="1">
      <c r="A12765" s="7"/>
      <c r="B12765" s="8"/>
      <c r="C12765" s="8"/>
      <c r="D12765" s="8"/>
      <c r="E12765" s="8"/>
      <c r="F12765" s="8"/>
      <c r="G12765" s="8"/>
      <c r="H12765" s="8"/>
      <c r="I12765" s="8"/>
    </row>
    <row r="12766" spans="1:9" ht="14.25" customHeight="1">
      <c r="A12766" s="7"/>
      <c r="B12766" s="8"/>
      <c r="C12766" s="8"/>
      <c r="D12766" s="8"/>
      <c r="E12766" s="8"/>
      <c r="F12766" s="8"/>
      <c r="G12766" s="8"/>
      <c r="H12766" s="8"/>
      <c r="I12766" s="8"/>
    </row>
    <row r="12767" spans="1:9" ht="14.25" customHeight="1">
      <c r="A12767" s="7"/>
      <c r="B12767" s="8"/>
      <c r="C12767" s="8"/>
      <c r="D12767" s="8"/>
      <c r="E12767" s="8"/>
      <c r="F12767" s="8"/>
      <c r="G12767" s="8"/>
      <c r="H12767" s="8"/>
      <c r="I12767" s="8"/>
    </row>
    <row r="12768" spans="1:9" ht="14.25" customHeight="1">
      <c r="A12768" s="7"/>
      <c r="B12768" s="8"/>
      <c r="C12768" s="8"/>
      <c r="D12768" s="8"/>
      <c r="E12768" s="8"/>
      <c r="F12768" s="8"/>
      <c r="G12768" s="8"/>
      <c r="H12768" s="8"/>
      <c r="I12768" s="8"/>
    </row>
    <row r="12769" spans="1:9" ht="14.25" customHeight="1">
      <c r="A12769" s="7"/>
      <c r="B12769" s="8"/>
      <c r="C12769" s="8"/>
      <c r="D12769" s="8"/>
      <c r="E12769" s="8"/>
      <c r="F12769" s="8"/>
      <c r="G12769" s="8"/>
      <c r="H12769" s="8"/>
      <c r="I12769" s="8"/>
    </row>
    <row r="12770" spans="1:9" ht="14.25" customHeight="1">
      <c r="A12770" s="7"/>
      <c r="B12770" s="8"/>
      <c r="C12770" s="8"/>
      <c r="D12770" s="8"/>
      <c r="E12770" s="8"/>
      <c r="F12770" s="8"/>
      <c r="G12770" s="8"/>
      <c r="H12770" s="8"/>
      <c r="I12770" s="8"/>
    </row>
    <row r="12771" spans="1:9" ht="14.25" customHeight="1">
      <c r="A12771" s="7"/>
      <c r="B12771" s="8"/>
      <c r="C12771" s="8"/>
      <c r="D12771" s="8"/>
      <c r="E12771" s="8"/>
      <c r="F12771" s="8"/>
      <c r="G12771" s="8"/>
      <c r="H12771" s="8"/>
      <c r="I12771" s="8"/>
    </row>
    <row r="12772" spans="1:9" ht="14.25" customHeight="1">
      <c r="A12772" s="7"/>
      <c r="B12772" s="8"/>
      <c r="C12772" s="8"/>
      <c r="D12772" s="8"/>
      <c r="E12772" s="8"/>
      <c r="F12772" s="8"/>
      <c r="G12772" s="8"/>
      <c r="H12772" s="8"/>
      <c r="I12772" s="8"/>
    </row>
    <row r="12773" spans="1:9" ht="14.25" customHeight="1">
      <c r="A12773" s="7"/>
      <c r="B12773" s="8"/>
      <c r="C12773" s="8"/>
      <c r="D12773" s="8"/>
      <c r="E12773" s="8"/>
      <c r="F12773" s="8"/>
      <c r="G12773" s="8"/>
      <c r="H12773" s="8"/>
      <c r="I12773" s="8"/>
    </row>
    <row r="12774" spans="1:9" ht="14.25" customHeight="1">
      <c r="A12774" s="7"/>
      <c r="B12774" s="8"/>
      <c r="C12774" s="8"/>
      <c r="D12774" s="8"/>
      <c r="E12774" s="8"/>
      <c r="F12774" s="8"/>
      <c r="G12774" s="8"/>
      <c r="H12774" s="8"/>
      <c r="I12774" s="8"/>
    </row>
    <row r="12775" spans="1:9" ht="14.25" customHeight="1">
      <c r="A12775" s="7"/>
      <c r="B12775" s="8"/>
      <c r="C12775" s="8"/>
      <c r="D12775" s="8"/>
      <c r="E12775" s="8"/>
      <c r="F12775" s="8"/>
      <c r="G12775" s="8"/>
      <c r="H12775" s="8"/>
      <c r="I12775" s="8"/>
    </row>
    <row r="12776" spans="1:9" ht="14.25" customHeight="1">
      <c r="A12776" s="7"/>
      <c r="B12776" s="8"/>
      <c r="C12776" s="8"/>
      <c r="D12776" s="8"/>
      <c r="E12776" s="8"/>
      <c r="F12776" s="8"/>
      <c r="G12776" s="8"/>
      <c r="H12776" s="8"/>
      <c r="I12776" s="8"/>
    </row>
    <row r="12777" spans="1:9" ht="14.25" customHeight="1">
      <c r="A12777" s="7"/>
      <c r="B12777" s="8"/>
      <c r="C12777" s="8"/>
      <c r="D12777" s="8"/>
      <c r="E12777" s="8"/>
      <c r="F12777" s="8"/>
      <c r="G12777" s="8"/>
      <c r="H12777" s="8"/>
      <c r="I12777" s="8"/>
    </row>
    <row r="12778" spans="1:9" ht="14.25" customHeight="1">
      <c r="A12778" s="7"/>
      <c r="B12778" s="8"/>
      <c r="C12778" s="8"/>
      <c r="D12778" s="8"/>
      <c r="E12778" s="8"/>
      <c r="F12778" s="8"/>
      <c r="G12778" s="8"/>
      <c r="H12778" s="8"/>
      <c r="I12778" s="8"/>
    </row>
    <row r="12779" spans="1:9" ht="14.25" customHeight="1">
      <c r="A12779" s="7"/>
      <c r="B12779" s="8"/>
      <c r="C12779" s="8"/>
      <c r="D12779" s="8"/>
      <c r="E12779" s="8"/>
      <c r="F12779" s="8"/>
      <c r="G12779" s="8"/>
      <c r="H12779" s="8"/>
      <c r="I12779" s="8"/>
    </row>
    <row r="12780" spans="1:9" ht="14.25" customHeight="1">
      <c r="A12780" s="7"/>
      <c r="B12780" s="8"/>
      <c r="C12780" s="8"/>
      <c r="D12780" s="8"/>
      <c r="E12780" s="8"/>
      <c r="F12780" s="8"/>
      <c r="G12780" s="8"/>
      <c r="H12780" s="8"/>
      <c r="I12780" s="8"/>
    </row>
    <row r="12781" spans="1:9" ht="14.25" customHeight="1">
      <c r="A12781" s="7"/>
      <c r="B12781" s="8"/>
      <c r="C12781" s="8"/>
      <c r="D12781" s="8"/>
      <c r="E12781" s="8"/>
      <c r="F12781" s="8"/>
      <c r="G12781" s="8"/>
      <c r="H12781" s="8"/>
      <c r="I12781" s="8"/>
    </row>
    <row r="12782" spans="1:9" ht="14.25" customHeight="1">
      <c r="A12782" s="7"/>
      <c r="B12782" s="8"/>
      <c r="C12782" s="8"/>
      <c r="D12782" s="8"/>
      <c r="E12782" s="8"/>
      <c r="F12782" s="8"/>
      <c r="G12782" s="8"/>
      <c r="H12782" s="8"/>
      <c r="I12782" s="8"/>
    </row>
    <row r="12783" spans="1:9" ht="14.25" customHeight="1">
      <c r="A12783" s="7"/>
      <c r="B12783" s="8"/>
      <c r="C12783" s="8"/>
      <c r="D12783" s="8"/>
      <c r="E12783" s="8"/>
      <c r="F12783" s="8"/>
      <c r="G12783" s="8"/>
      <c r="H12783" s="8"/>
      <c r="I12783" s="8"/>
    </row>
    <row r="12784" spans="1:9" ht="14.25" customHeight="1">
      <c r="A12784" s="7"/>
      <c r="B12784" s="8"/>
      <c r="C12784" s="8"/>
      <c r="D12784" s="8"/>
      <c r="E12784" s="8"/>
      <c r="F12784" s="8"/>
      <c r="G12784" s="8"/>
      <c r="H12784" s="8"/>
      <c r="I12784" s="8"/>
    </row>
    <row r="12785" spans="1:9" ht="14.25" customHeight="1">
      <c r="A12785" s="7"/>
      <c r="B12785" s="8"/>
      <c r="C12785" s="8"/>
      <c r="D12785" s="8"/>
      <c r="E12785" s="8"/>
      <c r="F12785" s="8"/>
      <c r="G12785" s="8"/>
      <c r="H12785" s="8"/>
      <c r="I12785" s="8"/>
    </row>
    <row r="12786" spans="1:9" ht="14.25" customHeight="1">
      <c r="A12786" s="7"/>
      <c r="B12786" s="8"/>
      <c r="C12786" s="8"/>
      <c r="D12786" s="8"/>
      <c r="E12786" s="8"/>
      <c r="F12786" s="8"/>
      <c r="G12786" s="8"/>
      <c r="H12786" s="8"/>
      <c r="I12786" s="8"/>
    </row>
    <row r="12787" spans="1:9" ht="14.25" customHeight="1">
      <c r="A12787" s="7"/>
      <c r="B12787" s="8"/>
      <c r="C12787" s="8"/>
      <c r="D12787" s="8"/>
      <c r="E12787" s="8"/>
      <c r="F12787" s="8"/>
      <c r="G12787" s="8"/>
      <c r="H12787" s="8"/>
      <c r="I12787" s="8"/>
    </row>
    <row r="12788" spans="1:9" ht="14.25" customHeight="1">
      <c r="A12788" s="7"/>
      <c r="B12788" s="8"/>
      <c r="C12788" s="8"/>
      <c r="D12788" s="8"/>
      <c r="E12788" s="8"/>
      <c r="F12788" s="8"/>
      <c r="G12788" s="8"/>
      <c r="H12788" s="8"/>
      <c r="I12788" s="8"/>
    </row>
    <row r="12789" spans="1:9" ht="14.25" customHeight="1">
      <c r="A12789" s="7"/>
      <c r="B12789" s="8"/>
      <c r="C12789" s="8"/>
      <c r="D12789" s="8"/>
      <c r="E12789" s="8"/>
      <c r="F12789" s="8"/>
      <c r="G12789" s="8"/>
      <c r="H12789" s="8"/>
      <c r="I12789" s="8"/>
    </row>
    <row r="12790" spans="1:9" ht="14.25" customHeight="1">
      <c r="A12790" s="7"/>
      <c r="B12790" s="8"/>
      <c r="C12790" s="8"/>
      <c r="D12790" s="8"/>
      <c r="E12790" s="8"/>
      <c r="F12790" s="8"/>
      <c r="G12790" s="8"/>
      <c r="H12790" s="8"/>
      <c r="I12790" s="8"/>
    </row>
    <row r="12791" spans="1:9" ht="14.25" customHeight="1">
      <c r="A12791" s="7"/>
      <c r="B12791" s="8"/>
      <c r="C12791" s="8"/>
      <c r="D12791" s="8"/>
      <c r="E12791" s="8"/>
      <c r="F12791" s="8"/>
      <c r="G12791" s="8"/>
      <c r="H12791" s="8"/>
      <c r="I12791" s="8"/>
    </row>
    <row r="12792" spans="1:9" ht="14.25" customHeight="1">
      <c r="A12792" s="7"/>
      <c r="B12792" s="8"/>
      <c r="C12792" s="8"/>
      <c r="D12792" s="8"/>
      <c r="E12792" s="8"/>
      <c r="F12792" s="8"/>
      <c r="G12792" s="8"/>
      <c r="H12792" s="8"/>
      <c r="I12792" s="8"/>
    </row>
    <row r="12793" spans="1:9" ht="14.25" customHeight="1">
      <c r="A12793" s="7"/>
      <c r="B12793" s="8"/>
      <c r="C12793" s="8"/>
      <c r="D12793" s="8"/>
      <c r="E12793" s="8"/>
      <c r="F12793" s="8"/>
      <c r="G12793" s="8"/>
      <c r="H12793" s="8"/>
      <c r="I12793" s="8"/>
    </row>
    <row r="12794" spans="1:9" ht="14.25" customHeight="1">
      <c r="A12794" s="7"/>
      <c r="B12794" s="8"/>
      <c r="C12794" s="8"/>
      <c r="D12794" s="8"/>
      <c r="E12794" s="8"/>
      <c r="F12794" s="8"/>
      <c r="G12794" s="8"/>
      <c r="H12794" s="8"/>
      <c r="I12794" s="8"/>
    </row>
    <row r="12795" spans="1:9" ht="14.25" customHeight="1">
      <c r="A12795" s="7"/>
      <c r="B12795" s="8"/>
      <c r="C12795" s="8"/>
      <c r="D12795" s="8"/>
      <c r="E12795" s="8"/>
      <c r="F12795" s="8"/>
      <c r="G12795" s="8"/>
      <c r="H12795" s="8"/>
      <c r="I12795" s="8"/>
    </row>
    <row r="12796" spans="1:9" ht="14.25" customHeight="1">
      <c r="A12796" s="7"/>
      <c r="B12796" s="8"/>
      <c r="C12796" s="8"/>
      <c r="D12796" s="8"/>
      <c r="E12796" s="8"/>
      <c r="F12796" s="8"/>
      <c r="G12796" s="8"/>
      <c r="H12796" s="8"/>
      <c r="I12796" s="8"/>
    </row>
    <row r="12797" spans="1:9" ht="14.25" customHeight="1">
      <c r="A12797" s="7"/>
      <c r="B12797" s="8"/>
      <c r="C12797" s="8"/>
      <c r="D12797" s="8"/>
      <c r="E12797" s="8"/>
      <c r="F12797" s="8"/>
      <c r="G12797" s="8"/>
      <c r="H12797" s="8"/>
      <c r="I12797" s="8"/>
    </row>
    <row r="12798" spans="1:9" ht="14.25" customHeight="1">
      <c r="A12798" s="7"/>
      <c r="B12798" s="8"/>
      <c r="C12798" s="8"/>
      <c r="D12798" s="8"/>
      <c r="E12798" s="8"/>
      <c r="F12798" s="8"/>
      <c r="G12798" s="8"/>
      <c r="H12798" s="8"/>
      <c r="I12798" s="8"/>
    </row>
    <row r="12799" spans="1:9" ht="14.25" customHeight="1">
      <c r="A12799" s="7"/>
      <c r="B12799" s="8"/>
      <c r="C12799" s="8"/>
      <c r="D12799" s="8"/>
      <c r="E12799" s="8"/>
      <c r="F12799" s="8"/>
      <c r="G12799" s="8"/>
      <c r="H12799" s="8"/>
      <c r="I12799" s="8"/>
    </row>
    <row r="12800" spans="1:9" ht="14.25" customHeight="1">
      <c r="A12800" s="7"/>
      <c r="B12800" s="8"/>
      <c r="C12800" s="8"/>
      <c r="D12800" s="8"/>
      <c r="E12800" s="8"/>
      <c r="F12800" s="8"/>
      <c r="G12800" s="8"/>
      <c r="H12800" s="8"/>
      <c r="I12800" s="8"/>
    </row>
    <row r="12801" spans="1:9" ht="14.25" customHeight="1">
      <c r="A12801" s="7"/>
      <c r="B12801" s="8"/>
      <c r="C12801" s="8"/>
      <c r="D12801" s="8"/>
      <c r="E12801" s="8"/>
      <c r="F12801" s="8"/>
      <c r="G12801" s="8"/>
      <c r="H12801" s="8"/>
      <c r="I12801" s="8"/>
    </row>
    <row r="12802" spans="1:9" ht="14.25" customHeight="1">
      <c r="A12802" s="7"/>
      <c r="B12802" s="8"/>
      <c r="C12802" s="8"/>
      <c r="D12802" s="8"/>
      <c r="E12802" s="8"/>
      <c r="F12802" s="8"/>
      <c r="G12802" s="8"/>
      <c r="H12802" s="8"/>
      <c r="I12802" s="8"/>
    </row>
    <row r="12803" spans="1:9" ht="14.25" customHeight="1">
      <c r="A12803" s="7"/>
      <c r="B12803" s="8"/>
      <c r="C12803" s="8"/>
      <c r="D12803" s="8"/>
      <c r="E12803" s="8"/>
      <c r="F12803" s="8"/>
      <c r="G12803" s="8"/>
      <c r="H12803" s="8"/>
      <c r="I12803" s="8"/>
    </row>
    <row r="12804" spans="1:9" ht="14.25" customHeight="1">
      <c r="A12804" s="7"/>
      <c r="B12804" s="8"/>
      <c r="C12804" s="8"/>
      <c r="D12804" s="8"/>
      <c r="E12804" s="8"/>
      <c r="F12804" s="8"/>
      <c r="G12804" s="8"/>
      <c r="H12804" s="8"/>
      <c r="I12804" s="8"/>
    </row>
    <row r="12805" spans="1:9" ht="14.25" customHeight="1">
      <c r="A12805" s="7"/>
      <c r="B12805" s="8"/>
      <c r="C12805" s="8"/>
      <c r="D12805" s="8"/>
      <c r="E12805" s="8"/>
      <c r="F12805" s="8"/>
      <c r="G12805" s="8"/>
      <c r="H12805" s="8"/>
      <c r="I12805" s="8"/>
    </row>
    <row r="12806" spans="1:9" ht="14.25" customHeight="1">
      <c r="A12806" s="7"/>
      <c r="B12806" s="8"/>
      <c r="C12806" s="8"/>
      <c r="D12806" s="8"/>
      <c r="E12806" s="8"/>
      <c r="F12806" s="8"/>
      <c r="G12806" s="8"/>
      <c r="H12806" s="8"/>
      <c r="I12806" s="8"/>
    </row>
    <row r="12807" spans="1:9" ht="14.25" customHeight="1">
      <c r="A12807" s="7"/>
      <c r="B12807" s="8"/>
      <c r="C12807" s="8"/>
      <c r="D12807" s="8"/>
      <c r="E12807" s="8"/>
      <c r="F12807" s="8"/>
      <c r="G12807" s="8"/>
      <c r="H12807" s="8"/>
      <c r="I12807" s="8"/>
    </row>
    <row r="12808" spans="1:9" ht="14.25" customHeight="1">
      <c r="A12808" s="7"/>
      <c r="B12808" s="8"/>
      <c r="C12808" s="8"/>
      <c r="D12808" s="8"/>
      <c r="E12808" s="8"/>
      <c r="F12808" s="8"/>
      <c r="G12808" s="8"/>
      <c r="H12808" s="8"/>
      <c r="I12808" s="8"/>
    </row>
    <row r="12809" spans="1:9" ht="14.25" customHeight="1">
      <c r="A12809" s="7"/>
      <c r="B12809" s="8"/>
      <c r="C12809" s="8"/>
      <c r="D12809" s="8"/>
      <c r="E12809" s="8"/>
      <c r="F12809" s="8"/>
      <c r="G12809" s="8"/>
      <c r="H12809" s="8"/>
      <c r="I12809" s="8"/>
    </row>
    <row r="12810" spans="1:9" ht="14.25" customHeight="1">
      <c r="A12810" s="7"/>
      <c r="B12810" s="8"/>
      <c r="C12810" s="8"/>
      <c r="D12810" s="8"/>
      <c r="E12810" s="8"/>
      <c r="F12810" s="8"/>
      <c r="G12810" s="8"/>
      <c r="H12810" s="8"/>
      <c r="I12810" s="8"/>
    </row>
    <row r="12811" spans="1:9" ht="14.25" customHeight="1">
      <c r="A12811" s="7"/>
      <c r="B12811" s="8"/>
      <c r="C12811" s="8"/>
      <c r="D12811" s="8"/>
      <c r="E12811" s="8"/>
      <c r="F12811" s="8"/>
      <c r="G12811" s="8"/>
      <c r="H12811" s="8"/>
      <c r="I12811" s="8"/>
    </row>
    <row r="12812" spans="1:9" ht="14.25" customHeight="1">
      <c r="A12812" s="7"/>
      <c r="B12812" s="8"/>
      <c r="C12812" s="8"/>
      <c r="D12812" s="8"/>
      <c r="E12812" s="8"/>
      <c r="F12812" s="8"/>
      <c r="G12812" s="8"/>
      <c r="H12812" s="8"/>
      <c r="I12812" s="8"/>
    </row>
    <row r="12813" spans="1:9" ht="14.25" customHeight="1">
      <c r="A12813" s="7"/>
      <c r="B12813" s="8"/>
      <c r="C12813" s="8"/>
      <c r="D12813" s="8"/>
      <c r="E12813" s="8"/>
      <c r="F12813" s="8"/>
      <c r="G12813" s="8"/>
      <c r="H12813" s="8"/>
      <c r="I12813" s="8"/>
    </row>
    <row r="12814" spans="1:9" ht="14.25" customHeight="1">
      <c r="A12814" s="7"/>
      <c r="B12814" s="8"/>
      <c r="C12814" s="8"/>
      <c r="D12814" s="8"/>
      <c r="E12814" s="8"/>
      <c r="F12814" s="8"/>
      <c r="G12814" s="8"/>
      <c r="H12814" s="8"/>
      <c r="I12814" s="8"/>
    </row>
    <row r="12815" spans="1:9" ht="14.25" customHeight="1">
      <c r="A12815" s="7"/>
      <c r="B12815" s="8"/>
      <c r="C12815" s="8"/>
      <c r="D12815" s="8"/>
      <c r="E12815" s="8"/>
      <c r="F12815" s="8"/>
      <c r="G12815" s="8"/>
      <c r="H12815" s="8"/>
      <c r="I12815" s="8"/>
    </row>
    <row r="12816" spans="1:9" ht="14.25" customHeight="1">
      <c r="A12816" s="7"/>
      <c r="B12816" s="8"/>
      <c r="C12816" s="8"/>
      <c r="D12816" s="8"/>
      <c r="E12816" s="8"/>
      <c r="F12816" s="8"/>
      <c r="G12816" s="8"/>
      <c r="H12816" s="8"/>
      <c r="I12816" s="8"/>
    </row>
    <row r="12817" spans="1:9" ht="14.25" customHeight="1">
      <c r="A12817" s="7"/>
      <c r="B12817" s="8"/>
      <c r="C12817" s="8"/>
      <c r="D12817" s="8"/>
      <c r="E12817" s="8"/>
      <c r="F12817" s="8"/>
      <c r="G12817" s="8"/>
      <c r="H12817" s="8"/>
      <c r="I12817" s="8"/>
    </row>
    <row r="12818" spans="1:9" ht="14.25" customHeight="1">
      <c r="A12818" s="7"/>
      <c r="B12818" s="8"/>
      <c r="C12818" s="8"/>
      <c r="D12818" s="8"/>
      <c r="E12818" s="8"/>
      <c r="F12818" s="8"/>
      <c r="G12818" s="8"/>
      <c r="H12818" s="8"/>
      <c r="I12818" s="8"/>
    </row>
    <row r="12819" spans="1:9" ht="14.25" customHeight="1">
      <c r="A12819" s="7"/>
      <c r="B12819" s="8"/>
      <c r="C12819" s="8"/>
      <c r="D12819" s="8"/>
      <c r="E12819" s="8"/>
      <c r="F12819" s="8"/>
      <c r="G12819" s="8"/>
      <c r="H12819" s="8"/>
      <c r="I12819" s="8"/>
    </row>
    <row r="12820" spans="1:9" ht="14.25" customHeight="1">
      <c r="A12820" s="7"/>
      <c r="B12820" s="8"/>
      <c r="C12820" s="8"/>
      <c r="D12820" s="8"/>
      <c r="E12820" s="8"/>
      <c r="F12820" s="8"/>
      <c r="G12820" s="8"/>
      <c r="H12820" s="8"/>
      <c r="I12820" s="8"/>
    </row>
    <row r="12821" spans="1:9" ht="14.25" customHeight="1">
      <c r="A12821" s="7"/>
      <c r="B12821" s="8"/>
      <c r="C12821" s="8"/>
      <c r="D12821" s="8"/>
      <c r="E12821" s="8"/>
      <c r="F12821" s="8"/>
      <c r="G12821" s="8"/>
      <c r="H12821" s="8"/>
      <c r="I12821" s="8"/>
    </row>
    <row r="12822" spans="1:9" ht="14.25" customHeight="1">
      <c r="A12822" s="7"/>
      <c r="B12822" s="8"/>
      <c r="C12822" s="8"/>
      <c r="D12822" s="8"/>
      <c r="E12822" s="8"/>
      <c r="F12822" s="8"/>
      <c r="G12822" s="8"/>
      <c r="H12822" s="8"/>
      <c r="I12822" s="8"/>
    </row>
    <row r="12823" spans="1:9" ht="14.25" customHeight="1">
      <c r="A12823" s="7"/>
      <c r="B12823" s="8"/>
      <c r="C12823" s="8"/>
      <c r="D12823" s="8"/>
      <c r="E12823" s="8"/>
      <c r="F12823" s="8"/>
      <c r="G12823" s="8"/>
      <c r="H12823" s="8"/>
      <c r="I12823" s="8"/>
    </row>
    <row r="12824" spans="1:9" ht="14.25" customHeight="1">
      <c r="A12824" s="7"/>
      <c r="B12824" s="8"/>
      <c r="C12824" s="8"/>
      <c r="D12824" s="8"/>
      <c r="E12824" s="8"/>
      <c r="F12824" s="8"/>
      <c r="G12824" s="8"/>
      <c r="H12824" s="8"/>
      <c r="I12824" s="8"/>
    </row>
    <row r="12825" spans="1:9" ht="14.25" customHeight="1">
      <c r="A12825" s="7"/>
      <c r="B12825" s="8"/>
      <c r="C12825" s="8"/>
      <c r="D12825" s="8"/>
      <c r="E12825" s="8"/>
      <c r="F12825" s="8"/>
      <c r="G12825" s="8"/>
      <c r="H12825" s="8"/>
      <c r="I12825" s="8"/>
    </row>
    <row r="12826" spans="1:9" ht="14.25" customHeight="1">
      <c r="A12826" s="7"/>
      <c r="B12826" s="8"/>
      <c r="C12826" s="8"/>
      <c r="D12826" s="8"/>
      <c r="E12826" s="8"/>
      <c r="F12826" s="8"/>
      <c r="G12826" s="8"/>
      <c r="H12826" s="8"/>
      <c r="I12826" s="8"/>
    </row>
    <row r="12827" spans="1:9" ht="14.25" customHeight="1">
      <c r="A12827" s="7"/>
      <c r="B12827" s="8"/>
      <c r="C12827" s="8"/>
      <c r="D12827" s="8"/>
      <c r="E12827" s="8"/>
      <c r="F12827" s="8"/>
      <c r="G12827" s="8"/>
      <c r="H12827" s="8"/>
      <c r="I12827" s="8"/>
    </row>
    <row r="12828" spans="1:9" ht="14.25" customHeight="1">
      <c r="A12828" s="7"/>
      <c r="B12828" s="8"/>
      <c r="C12828" s="8"/>
      <c r="D12828" s="8"/>
      <c r="E12828" s="8"/>
      <c r="F12828" s="8"/>
      <c r="G12828" s="8"/>
      <c r="H12828" s="8"/>
      <c r="I12828" s="8"/>
    </row>
    <row r="12829" spans="1:9" ht="14.25" customHeight="1">
      <c r="A12829" s="7"/>
      <c r="B12829" s="8"/>
      <c r="C12829" s="8"/>
      <c r="D12829" s="8"/>
      <c r="E12829" s="8"/>
      <c r="F12829" s="8"/>
      <c r="G12829" s="8"/>
      <c r="H12829" s="8"/>
      <c r="I12829" s="8"/>
    </row>
    <row r="12830" spans="1:9" ht="14.25" customHeight="1">
      <c r="A12830" s="7"/>
      <c r="B12830" s="8"/>
      <c r="C12830" s="8"/>
      <c r="D12830" s="8"/>
      <c r="E12830" s="8"/>
      <c r="F12830" s="8"/>
      <c r="G12830" s="8"/>
      <c r="H12830" s="8"/>
      <c r="I12830" s="8"/>
    </row>
    <row r="12831" spans="1:9" ht="14.25" customHeight="1">
      <c r="A12831" s="7"/>
      <c r="B12831" s="8"/>
      <c r="C12831" s="8"/>
      <c r="D12831" s="8"/>
      <c r="E12831" s="8"/>
      <c r="F12831" s="8"/>
      <c r="G12831" s="8"/>
      <c r="H12831" s="8"/>
      <c r="I12831" s="8"/>
    </row>
    <row r="12832" spans="1:9" ht="14.25" customHeight="1">
      <c r="A12832" s="7"/>
      <c r="B12832" s="8"/>
      <c r="C12832" s="8"/>
      <c r="D12832" s="8"/>
      <c r="E12832" s="8"/>
      <c r="F12832" s="8"/>
      <c r="G12832" s="8"/>
      <c r="H12832" s="8"/>
      <c r="I12832" s="8"/>
    </row>
    <row r="12833" spans="1:9" ht="14.25" customHeight="1">
      <c r="A12833" s="7"/>
      <c r="B12833" s="8"/>
      <c r="C12833" s="8"/>
      <c r="D12833" s="8"/>
      <c r="E12833" s="8"/>
      <c r="F12833" s="8"/>
      <c r="G12833" s="8"/>
      <c r="H12833" s="8"/>
      <c r="I12833" s="8"/>
    </row>
    <row r="12834" spans="1:9" ht="14.25" customHeight="1">
      <c r="A12834" s="7"/>
      <c r="B12834" s="8"/>
      <c r="C12834" s="8"/>
      <c r="D12834" s="8"/>
      <c r="E12834" s="8"/>
      <c r="F12834" s="8"/>
      <c r="G12834" s="8"/>
      <c r="H12834" s="8"/>
      <c r="I12834" s="8"/>
    </row>
    <row r="12835" spans="1:9" ht="14.25" customHeight="1">
      <c r="A12835" s="7"/>
      <c r="B12835" s="8"/>
      <c r="C12835" s="8"/>
      <c r="D12835" s="8"/>
      <c r="E12835" s="8"/>
      <c r="F12835" s="8"/>
      <c r="G12835" s="8"/>
      <c r="H12835" s="8"/>
      <c r="I12835" s="8"/>
    </row>
    <row r="12836" spans="1:9" ht="14.25" customHeight="1">
      <c r="A12836" s="7"/>
      <c r="B12836" s="8"/>
      <c r="C12836" s="8"/>
      <c r="D12836" s="8"/>
      <c r="E12836" s="8"/>
      <c r="F12836" s="8"/>
      <c r="G12836" s="8"/>
      <c r="H12836" s="8"/>
      <c r="I12836" s="8"/>
    </row>
    <row r="12837" spans="1:9" ht="14.25" customHeight="1">
      <c r="A12837" s="7"/>
      <c r="B12837" s="8"/>
      <c r="C12837" s="8"/>
      <c r="D12837" s="8"/>
      <c r="E12837" s="8"/>
      <c r="F12837" s="8"/>
      <c r="G12837" s="8"/>
      <c r="H12837" s="8"/>
      <c r="I12837" s="8"/>
    </row>
    <row r="12838" spans="1:9" ht="14.25" customHeight="1">
      <c r="A12838" s="7"/>
      <c r="B12838" s="8"/>
      <c r="C12838" s="8"/>
      <c r="D12838" s="8"/>
      <c r="E12838" s="8"/>
      <c r="F12838" s="8"/>
      <c r="G12838" s="8"/>
      <c r="H12838" s="8"/>
      <c r="I12838" s="8"/>
    </row>
    <row r="12839" spans="1:9" ht="14.25" customHeight="1">
      <c r="A12839" s="7"/>
      <c r="B12839" s="8"/>
      <c r="C12839" s="8"/>
      <c r="D12839" s="8"/>
      <c r="E12839" s="8"/>
      <c r="F12839" s="8"/>
      <c r="G12839" s="8"/>
      <c r="H12839" s="8"/>
      <c r="I12839" s="8"/>
    </row>
    <row r="12840" spans="1:9" ht="14.25" customHeight="1">
      <c r="A12840" s="7"/>
      <c r="B12840" s="8"/>
      <c r="C12840" s="8"/>
      <c r="D12840" s="8"/>
      <c r="E12840" s="8"/>
      <c r="F12840" s="8"/>
      <c r="G12840" s="8"/>
      <c r="H12840" s="8"/>
      <c r="I12840" s="8"/>
    </row>
    <row r="12841" spans="1:9" ht="14.25" customHeight="1">
      <c r="A12841" s="7"/>
      <c r="B12841" s="8"/>
      <c r="C12841" s="8"/>
      <c r="D12841" s="8"/>
      <c r="E12841" s="8"/>
      <c r="F12841" s="8"/>
      <c r="G12841" s="8"/>
      <c r="H12841" s="8"/>
      <c r="I12841" s="8"/>
    </row>
    <row r="12842" spans="1:9" ht="14.25" customHeight="1">
      <c r="A12842" s="7"/>
      <c r="B12842" s="8"/>
      <c r="C12842" s="8"/>
      <c r="D12842" s="8"/>
      <c r="E12842" s="8"/>
      <c r="F12842" s="8"/>
      <c r="G12842" s="8"/>
      <c r="H12842" s="8"/>
      <c r="I12842" s="8"/>
    </row>
    <row r="12843" spans="1:9" ht="14.25" customHeight="1">
      <c r="A12843" s="7"/>
      <c r="B12843" s="8"/>
      <c r="C12843" s="8"/>
      <c r="D12843" s="8"/>
      <c r="E12843" s="8"/>
      <c r="F12843" s="8"/>
      <c r="G12843" s="8"/>
      <c r="H12843" s="8"/>
      <c r="I12843" s="8"/>
    </row>
    <row r="12844" spans="1:9" ht="14.25" customHeight="1">
      <c r="A12844" s="7"/>
      <c r="B12844" s="8"/>
      <c r="C12844" s="8"/>
      <c r="D12844" s="8"/>
      <c r="E12844" s="8"/>
      <c r="F12844" s="8"/>
      <c r="G12844" s="8"/>
      <c r="H12844" s="8"/>
      <c r="I12844" s="8"/>
    </row>
    <row r="12845" spans="1:9" ht="14.25" customHeight="1">
      <c r="A12845" s="7"/>
      <c r="B12845" s="8"/>
      <c r="C12845" s="8"/>
      <c r="D12845" s="8"/>
      <c r="E12845" s="8"/>
      <c r="F12845" s="8"/>
      <c r="G12845" s="8"/>
      <c r="H12845" s="8"/>
      <c r="I12845" s="8"/>
    </row>
    <row r="12846" spans="1:9" ht="14.25" customHeight="1">
      <c r="A12846" s="7"/>
      <c r="B12846" s="8"/>
      <c r="C12846" s="8"/>
      <c r="D12846" s="8"/>
      <c r="E12846" s="8"/>
      <c r="F12846" s="8"/>
      <c r="G12846" s="8"/>
      <c r="H12846" s="8"/>
      <c r="I12846" s="8"/>
    </row>
    <row r="12847" spans="1:9" ht="14.25" customHeight="1">
      <c r="A12847" s="7"/>
      <c r="B12847" s="8"/>
      <c r="C12847" s="8"/>
      <c r="D12847" s="8"/>
      <c r="E12847" s="8"/>
      <c r="F12847" s="8"/>
      <c r="G12847" s="8"/>
      <c r="H12847" s="8"/>
      <c r="I12847" s="8"/>
    </row>
    <row r="12848" spans="1:9" ht="14.25" customHeight="1">
      <c r="A12848" s="7"/>
      <c r="B12848" s="8"/>
      <c r="C12848" s="8"/>
      <c r="D12848" s="8"/>
      <c r="E12848" s="8"/>
      <c r="F12848" s="8"/>
      <c r="G12848" s="8"/>
      <c r="H12848" s="8"/>
      <c r="I12848" s="8"/>
    </row>
    <row r="12849" spans="1:9" ht="14.25" customHeight="1">
      <c r="A12849" s="7"/>
      <c r="B12849" s="8"/>
      <c r="C12849" s="8"/>
      <c r="D12849" s="8"/>
      <c r="E12849" s="8"/>
      <c r="F12849" s="8"/>
      <c r="G12849" s="8"/>
      <c r="H12849" s="8"/>
      <c r="I12849" s="8"/>
    </row>
    <row r="12850" spans="1:9" ht="14.25" customHeight="1">
      <c r="A12850" s="7"/>
      <c r="B12850" s="8"/>
      <c r="C12850" s="8"/>
      <c r="D12850" s="8"/>
      <c r="E12850" s="8"/>
      <c r="F12850" s="8"/>
      <c r="G12850" s="8"/>
      <c r="H12850" s="8"/>
      <c r="I12850" s="8"/>
    </row>
    <row r="12851" spans="1:9" ht="14.25" customHeight="1">
      <c r="A12851" s="7"/>
      <c r="B12851" s="8"/>
      <c r="C12851" s="8"/>
      <c r="D12851" s="8"/>
      <c r="E12851" s="8"/>
      <c r="F12851" s="8"/>
      <c r="G12851" s="8"/>
      <c r="H12851" s="8"/>
      <c r="I12851" s="8"/>
    </row>
    <row r="12852" spans="1:9" ht="14.25" customHeight="1">
      <c r="A12852" s="7"/>
      <c r="B12852" s="8"/>
      <c r="C12852" s="8"/>
      <c r="D12852" s="8"/>
      <c r="E12852" s="8"/>
      <c r="F12852" s="8"/>
      <c r="G12852" s="8"/>
      <c r="H12852" s="8"/>
      <c r="I12852" s="8"/>
    </row>
    <row r="12853" spans="1:9" ht="14.25" customHeight="1">
      <c r="A12853" s="7"/>
      <c r="B12853" s="8"/>
      <c r="C12853" s="8"/>
      <c r="D12853" s="8"/>
      <c r="E12853" s="8"/>
      <c r="F12853" s="8"/>
      <c r="G12853" s="8"/>
      <c r="H12853" s="8"/>
      <c r="I12853" s="8"/>
    </row>
    <row r="12854" spans="1:9" ht="14.25" customHeight="1">
      <c r="A12854" s="7"/>
      <c r="B12854" s="8"/>
      <c r="C12854" s="8"/>
      <c r="D12854" s="8"/>
      <c r="E12854" s="8"/>
      <c r="F12854" s="8"/>
      <c r="G12854" s="8"/>
      <c r="H12854" s="8"/>
      <c r="I12854" s="8"/>
    </row>
    <row r="12855" spans="1:9" ht="14.25" customHeight="1">
      <c r="A12855" s="7"/>
      <c r="B12855" s="8"/>
      <c r="C12855" s="8"/>
      <c r="D12855" s="8"/>
      <c r="E12855" s="8"/>
      <c r="F12855" s="8"/>
      <c r="G12855" s="8"/>
      <c r="H12855" s="8"/>
      <c r="I12855" s="8"/>
    </row>
    <row r="12856" spans="1:9" ht="14.25" customHeight="1">
      <c r="A12856" s="7"/>
      <c r="B12856" s="8"/>
      <c r="C12856" s="8"/>
      <c r="D12856" s="8"/>
      <c r="E12856" s="8"/>
      <c r="F12856" s="8"/>
      <c r="G12856" s="8"/>
      <c r="H12856" s="8"/>
      <c r="I12856" s="8"/>
    </row>
    <row r="12857" spans="1:9" ht="14.25" customHeight="1">
      <c r="A12857" s="7"/>
      <c r="B12857" s="8"/>
      <c r="C12857" s="8"/>
      <c r="D12857" s="8"/>
      <c r="E12857" s="8"/>
      <c r="F12857" s="8"/>
      <c r="G12857" s="8"/>
      <c r="H12857" s="8"/>
      <c r="I12857" s="8"/>
    </row>
    <row r="12858" spans="1:9" ht="14.25" customHeight="1">
      <c r="A12858" s="7"/>
      <c r="B12858" s="8"/>
      <c r="C12858" s="8"/>
      <c r="D12858" s="8"/>
      <c r="E12858" s="8"/>
      <c r="F12858" s="8"/>
      <c r="G12858" s="8"/>
      <c r="H12858" s="8"/>
      <c r="I12858" s="8"/>
    </row>
    <row r="12859" spans="1:9" ht="14.25" customHeight="1">
      <c r="A12859" s="7"/>
      <c r="B12859" s="8"/>
      <c r="C12859" s="8"/>
      <c r="D12859" s="8"/>
      <c r="E12859" s="8"/>
      <c r="F12859" s="8"/>
      <c r="G12859" s="8"/>
      <c r="H12859" s="8"/>
      <c r="I12859" s="8"/>
    </row>
    <row r="12860" spans="1:9" ht="14.25" customHeight="1">
      <c r="A12860" s="7"/>
      <c r="B12860" s="8"/>
      <c r="C12860" s="8"/>
      <c r="D12860" s="8"/>
      <c r="E12860" s="8"/>
      <c r="F12860" s="8"/>
      <c r="G12860" s="8"/>
      <c r="H12860" s="8"/>
      <c r="I12860" s="8"/>
    </row>
    <row r="12861" spans="1:9" ht="14.25" customHeight="1">
      <c r="A12861" s="7"/>
      <c r="B12861" s="8"/>
      <c r="C12861" s="8"/>
      <c r="D12861" s="8"/>
      <c r="E12861" s="8"/>
      <c r="F12861" s="8"/>
      <c r="G12861" s="8"/>
      <c r="H12861" s="8"/>
      <c r="I12861" s="8"/>
    </row>
    <row r="12862" spans="1:9" ht="14.25" customHeight="1">
      <c r="A12862" s="7"/>
      <c r="B12862" s="8"/>
      <c r="C12862" s="8"/>
      <c r="D12862" s="8"/>
      <c r="E12862" s="8"/>
      <c r="F12862" s="8"/>
      <c r="G12862" s="8"/>
      <c r="H12862" s="8"/>
      <c r="I12862" s="8"/>
    </row>
    <row r="12863" spans="1:9" ht="14.25" customHeight="1">
      <c r="A12863" s="7"/>
      <c r="B12863" s="8"/>
      <c r="C12863" s="8"/>
      <c r="D12863" s="8"/>
      <c r="E12863" s="8"/>
      <c r="F12863" s="8"/>
      <c r="G12863" s="8"/>
      <c r="H12863" s="8"/>
      <c r="I12863" s="8"/>
    </row>
    <row r="12864" spans="1:9" ht="14.25" customHeight="1">
      <c r="A12864" s="7"/>
      <c r="B12864" s="8"/>
      <c r="C12864" s="8"/>
      <c r="D12864" s="8"/>
      <c r="E12864" s="8"/>
      <c r="F12864" s="8"/>
      <c r="G12864" s="8"/>
      <c r="H12864" s="8"/>
      <c r="I12864" s="8"/>
    </row>
    <row r="12865" spans="1:9" ht="14.25" customHeight="1">
      <c r="A12865" s="7"/>
      <c r="B12865" s="8"/>
      <c r="C12865" s="8"/>
      <c r="D12865" s="8"/>
      <c r="E12865" s="8"/>
      <c r="F12865" s="8"/>
      <c r="G12865" s="8"/>
      <c r="H12865" s="8"/>
      <c r="I12865" s="8"/>
    </row>
    <row r="12866" spans="1:9" ht="14.25" customHeight="1">
      <c r="A12866" s="7"/>
      <c r="B12866" s="8"/>
      <c r="C12866" s="8"/>
      <c r="D12866" s="8"/>
      <c r="E12866" s="8"/>
      <c r="F12866" s="8"/>
      <c r="G12866" s="8"/>
      <c r="H12866" s="8"/>
      <c r="I12866" s="8"/>
    </row>
    <row r="12867" spans="1:9" ht="14.25" customHeight="1">
      <c r="A12867" s="7"/>
      <c r="B12867" s="8"/>
      <c r="C12867" s="8"/>
      <c r="D12867" s="8"/>
      <c r="E12867" s="8"/>
      <c r="F12867" s="8"/>
      <c r="G12867" s="8"/>
      <c r="H12867" s="8"/>
      <c r="I12867" s="8"/>
    </row>
    <row r="12868" spans="1:9" ht="14.25" customHeight="1">
      <c r="A12868" s="7"/>
      <c r="B12868" s="8"/>
      <c r="C12868" s="8"/>
      <c r="D12868" s="8"/>
      <c r="E12868" s="8"/>
      <c r="F12868" s="8"/>
      <c r="G12868" s="8"/>
      <c r="H12868" s="8"/>
      <c r="I12868" s="8"/>
    </row>
    <row r="12869" spans="1:9" ht="14.25" customHeight="1">
      <c r="A12869" s="7"/>
      <c r="B12869" s="8"/>
      <c r="C12869" s="8"/>
      <c r="D12869" s="8"/>
      <c r="E12869" s="8"/>
      <c r="F12869" s="8"/>
      <c r="G12869" s="8"/>
      <c r="H12869" s="8"/>
      <c r="I12869" s="8"/>
    </row>
    <row r="12870" spans="1:9" ht="14.25" customHeight="1">
      <c r="A12870" s="7"/>
      <c r="B12870" s="8"/>
      <c r="C12870" s="8"/>
      <c r="D12870" s="8"/>
      <c r="E12870" s="8"/>
      <c r="F12870" s="8"/>
      <c r="G12870" s="8"/>
      <c r="H12870" s="8"/>
      <c r="I12870" s="8"/>
    </row>
    <row r="12871" spans="1:9" ht="14.25" customHeight="1">
      <c r="A12871" s="7"/>
      <c r="B12871" s="8"/>
      <c r="C12871" s="8"/>
      <c r="D12871" s="8"/>
      <c r="E12871" s="8"/>
      <c r="F12871" s="8"/>
      <c r="G12871" s="8"/>
      <c r="H12871" s="8"/>
      <c r="I12871" s="8"/>
    </row>
    <row r="12872" spans="1:9" ht="14.25" customHeight="1">
      <c r="A12872" s="7"/>
      <c r="B12872" s="8"/>
      <c r="C12872" s="8"/>
      <c r="D12872" s="8"/>
      <c r="E12872" s="8"/>
      <c r="F12872" s="8"/>
      <c r="G12872" s="8"/>
      <c r="H12872" s="8"/>
      <c r="I12872" s="8"/>
    </row>
    <row r="12873" spans="1:9" ht="14.25" customHeight="1">
      <c r="A12873" s="7"/>
      <c r="B12873" s="8"/>
      <c r="C12873" s="8"/>
      <c r="D12873" s="8"/>
      <c r="E12873" s="8"/>
      <c r="F12873" s="8"/>
      <c r="G12873" s="8"/>
      <c r="H12873" s="8"/>
      <c r="I12873" s="8"/>
    </row>
    <row r="12874" spans="1:9" ht="14.25" customHeight="1">
      <c r="A12874" s="7"/>
      <c r="B12874" s="8"/>
      <c r="C12874" s="8"/>
      <c r="D12874" s="8"/>
      <c r="E12874" s="8"/>
      <c r="F12874" s="8"/>
      <c r="G12874" s="8"/>
      <c r="H12874" s="8"/>
      <c r="I12874" s="8"/>
    </row>
    <row r="12875" spans="1:9" ht="14.25" customHeight="1">
      <c r="A12875" s="7"/>
      <c r="B12875" s="8"/>
      <c r="C12875" s="8"/>
      <c r="D12875" s="8"/>
      <c r="E12875" s="8"/>
      <c r="F12875" s="8"/>
      <c r="G12875" s="8"/>
      <c r="H12875" s="8"/>
      <c r="I12875" s="8"/>
    </row>
    <row r="12876" spans="1:9" ht="14.25" customHeight="1">
      <c r="A12876" s="7"/>
      <c r="B12876" s="8"/>
      <c r="C12876" s="8"/>
      <c r="D12876" s="8"/>
      <c r="E12876" s="8"/>
      <c r="F12876" s="8"/>
      <c r="G12876" s="8"/>
      <c r="H12876" s="8"/>
      <c r="I12876" s="8"/>
    </row>
    <row r="12877" spans="1:9" ht="14.25" customHeight="1">
      <c r="A12877" s="7"/>
      <c r="B12877" s="8"/>
      <c r="C12877" s="8"/>
      <c r="D12877" s="8"/>
      <c r="E12877" s="8"/>
      <c r="F12877" s="8"/>
      <c r="G12877" s="8"/>
      <c r="H12877" s="8"/>
      <c r="I12877" s="8"/>
    </row>
    <row r="12878" spans="1:9" ht="14.25" customHeight="1">
      <c r="A12878" s="7"/>
      <c r="B12878" s="8"/>
      <c r="C12878" s="8"/>
      <c r="D12878" s="8"/>
      <c r="E12878" s="8"/>
      <c r="F12878" s="8"/>
      <c r="G12878" s="8"/>
      <c r="H12878" s="8"/>
      <c r="I12878" s="8"/>
    </row>
    <row r="12879" spans="1:9" ht="14.25" customHeight="1">
      <c r="A12879" s="7"/>
      <c r="B12879" s="8"/>
      <c r="C12879" s="8"/>
      <c r="D12879" s="8"/>
      <c r="E12879" s="8"/>
      <c r="F12879" s="8"/>
      <c r="G12879" s="8"/>
      <c r="H12879" s="8"/>
      <c r="I12879" s="8"/>
    </row>
    <row r="12880" spans="1:9" ht="14.25" customHeight="1">
      <c r="A12880" s="7"/>
      <c r="B12880" s="8"/>
      <c r="C12880" s="8"/>
      <c r="D12880" s="8"/>
      <c r="E12880" s="8"/>
      <c r="F12880" s="8"/>
      <c r="G12880" s="8"/>
      <c r="H12880" s="8"/>
      <c r="I12880" s="8"/>
    </row>
    <row r="12881" spans="1:9" ht="14.25" customHeight="1">
      <c r="A12881" s="7"/>
      <c r="B12881" s="8"/>
      <c r="C12881" s="8"/>
      <c r="D12881" s="8"/>
      <c r="E12881" s="8"/>
      <c r="F12881" s="8"/>
      <c r="G12881" s="8"/>
      <c r="H12881" s="8"/>
      <c r="I12881" s="8"/>
    </row>
    <row r="12882" spans="1:9" ht="14.25" customHeight="1">
      <c r="A12882" s="7"/>
      <c r="B12882" s="8"/>
      <c r="C12882" s="8"/>
      <c r="D12882" s="8"/>
      <c r="E12882" s="8"/>
      <c r="F12882" s="8"/>
      <c r="G12882" s="8"/>
      <c r="H12882" s="8"/>
      <c r="I12882" s="8"/>
    </row>
    <row r="12883" spans="1:9" ht="14.25" customHeight="1">
      <c r="A12883" s="7"/>
      <c r="B12883" s="8"/>
      <c r="C12883" s="8"/>
      <c r="D12883" s="8"/>
      <c r="E12883" s="8"/>
      <c r="F12883" s="8"/>
      <c r="G12883" s="8"/>
      <c r="H12883" s="8"/>
      <c r="I12883" s="8"/>
    </row>
    <row r="12884" spans="1:9" ht="14.25" customHeight="1">
      <c r="A12884" s="7"/>
      <c r="B12884" s="8"/>
      <c r="C12884" s="8"/>
      <c r="D12884" s="8"/>
      <c r="E12884" s="8"/>
      <c r="F12884" s="8"/>
      <c r="G12884" s="8"/>
      <c r="H12884" s="8"/>
      <c r="I12884" s="8"/>
    </row>
    <row r="12885" spans="1:9" ht="14.25" customHeight="1">
      <c r="A12885" s="7"/>
      <c r="B12885" s="8"/>
      <c r="C12885" s="8"/>
      <c r="D12885" s="8"/>
      <c r="E12885" s="8"/>
      <c r="F12885" s="8"/>
      <c r="G12885" s="8"/>
      <c r="H12885" s="8"/>
      <c r="I12885" s="8"/>
    </row>
    <row r="12886" spans="1:9" ht="14.25" customHeight="1">
      <c r="A12886" s="7"/>
      <c r="B12886" s="8"/>
      <c r="C12886" s="8"/>
      <c r="D12886" s="8"/>
      <c r="E12886" s="8"/>
      <c r="F12886" s="8"/>
      <c r="G12886" s="8"/>
      <c r="H12886" s="8"/>
      <c r="I12886" s="8"/>
    </row>
    <row r="12887" spans="1:9" ht="14.25" customHeight="1">
      <c r="A12887" s="7"/>
      <c r="B12887" s="8"/>
      <c r="C12887" s="8"/>
      <c r="D12887" s="8"/>
      <c r="E12887" s="8"/>
      <c r="F12887" s="8"/>
      <c r="G12887" s="8"/>
      <c r="H12887" s="8"/>
      <c r="I12887" s="8"/>
    </row>
    <row r="12888" spans="1:9" ht="14.25" customHeight="1">
      <c r="A12888" s="7"/>
      <c r="B12888" s="8"/>
      <c r="C12888" s="8"/>
      <c r="D12888" s="8"/>
      <c r="E12888" s="8"/>
      <c r="F12888" s="8"/>
      <c r="G12888" s="8"/>
      <c r="H12888" s="8"/>
      <c r="I12888" s="8"/>
    </row>
    <row r="12889" spans="1:9" ht="14.25" customHeight="1">
      <c r="A12889" s="7"/>
      <c r="B12889" s="8"/>
      <c r="C12889" s="8"/>
      <c r="D12889" s="8"/>
      <c r="E12889" s="8"/>
      <c r="F12889" s="8"/>
      <c r="G12889" s="8"/>
      <c r="H12889" s="8"/>
      <c r="I12889" s="8"/>
    </row>
    <row r="12890" spans="1:9" ht="14.25" customHeight="1">
      <c r="A12890" s="7"/>
      <c r="B12890" s="8"/>
      <c r="C12890" s="8"/>
      <c r="D12890" s="8"/>
      <c r="E12890" s="8"/>
      <c r="F12890" s="8"/>
      <c r="G12890" s="8"/>
      <c r="H12890" s="8"/>
      <c r="I12890" s="8"/>
    </row>
    <row r="12891" spans="1:9" ht="14.25" customHeight="1">
      <c r="A12891" s="7"/>
      <c r="B12891" s="8"/>
      <c r="C12891" s="8"/>
      <c r="D12891" s="8"/>
      <c r="E12891" s="8"/>
      <c r="F12891" s="8"/>
      <c r="G12891" s="8"/>
      <c r="H12891" s="8"/>
      <c r="I12891" s="8"/>
    </row>
    <row r="12892" spans="1:9" ht="14.25" customHeight="1">
      <c r="A12892" s="7"/>
      <c r="B12892" s="8"/>
      <c r="C12892" s="8"/>
      <c r="D12892" s="8"/>
      <c r="E12892" s="8"/>
      <c r="F12892" s="8"/>
      <c r="G12892" s="8"/>
      <c r="H12892" s="8"/>
      <c r="I12892" s="8"/>
    </row>
    <row r="12893" spans="1:9" ht="14.25" customHeight="1">
      <c r="A12893" s="7"/>
      <c r="B12893" s="8"/>
      <c r="C12893" s="8"/>
      <c r="D12893" s="8"/>
      <c r="E12893" s="8"/>
      <c r="F12893" s="8"/>
      <c r="G12893" s="8"/>
      <c r="H12893" s="8"/>
      <c r="I12893" s="8"/>
    </row>
    <row r="12894" spans="1:9" ht="14.25" customHeight="1">
      <c r="A12894" s="7"/>
      <c r="B12894" s="8"/>
      <c r="C12894" s="8"/>
      <c r="D12894" s="8"/>
      <c r="E12894" s="8"/>
      <c r="F12894" s="8"/>
      <c r="G12894" s="8"/>
      <c r="H12894" s="8"/>
      <c r="I12894" s="8"/>
    </row>
    <row r="12895" spans="1:9" ht="14.25" customHeight="1">
      <c r="A12895" s="7"/>
      <c r="B12895" s="8"/>
      <c r="C12895" s="8"/>
      <c r="D12895" s="8"/>
      <c r="E12895" s="8"/>
      <c r="F12895" s="8"/>
      <c r="G12895" s="8"/>
      <c r="H12895" s="8"/>
      <c r="I12895" s="8"/>
    </row>
    <row r="12896" spans="1:9" ht="14.25" customHeight="1">
      <c r="A12896" s="7"/>
      <c r="B12896" s="8"/>
      <c r="C12896" s="8"/>
      <c r="D12896" s="8"/>
      <c r="E12896" s="8"/>
      <c r="F12896" s="8"/>
      <c r="G12896" s="8"/>
      <c r="H12896" s="8"/>
      <c r="I12896" s="8"/>
    </row>
    <row r="12897" spans="1:9" ht="14.25" customHeight="1">
      <c r="A12897" s="7"/>
      <c r="B12897" s="8"/>
      <c r="C12897" s="8"/>
      <c r="D12897" s="8"/>
      <c r="E12897" s="8"/>
      <c r="F12897" s="8"/>
      <c r="G12897" s="8"/>
      <c r="H12897" s="8"/>
      <c r="I12897" s="8"/>
    </row>
    <row r="12898" spans="1:9" ht="14.25" customHeight="1">
      <c r="A12898" s="7"/>
      <c r="B12898" s="8"/>
      <c r="C12898" s="8"/>
      <c r="D12898" s="8"/>
      <c r="E12898" s="8"/>
      <c r="F12898" s="8"/>
      <c r="G12898" s="8"/>
      <c r="H12898" s="8"/>
      <c r="I12898" s="8"/>
    </row>
    <row r="12899" spans="1:9" ht="14.25" customHeight="1">
      <c r="A12899" s="7"/>
      <c r="B12899" s="8"/>
      <c r="C12899" s="8"/>
      <c r="D12899" s="8"/>
      <c r="E12899" s="8"/>
      <c r="F12899" s="8"/>
      <c r="G12899" s="8"/>
      <c r="H12899" s="8"/>
      <c r="I12899" s="8"/>
    </row>
    <row r="12900" spans="1:9" ht="14.25" customHeight="1">
      <c r="A12900" s="7"/>
      <c r="B12900" s="8"/>
      <c r="C12900" s="8"/>
      <c r="D12900" s="8"/>
      <c r="E12900" s="8"/>
      <c r="F12900" s="8"/>
      <c r="G12900" s="8"/>
      <c r="H12900" s="8"/>
      <c r="I12900" s="8"/>
    </row>
    <row r="12901" spans="1:9" ht="14.25" customHeight="1">
      <c r="A12901" s="7"/>
      <c r="B12901" s="8"/>
      <c r="C12901" s="8"/>
      <c r="D12901" s="8"/>
      <c r="E12901" s="8"/>
      <c r="F12901" s="8"/>
      <c r="G12901" s="8"/>
      <c r="H12901" s="8"/>
      <c r="I12901" s="8"/>
    </row>
    <row r="12902" spans="1:9" ht="14.25" customHeight="1">
      <c r="A12902" s="7"/>
      <c r="B12902" s="8"/>
      <c r="C12902" s="8"/>
      <c r="D12902" s="8"/>
      <c r="E12902" s="8"/>
      <c r="F12902" s="8"/>
      <c r="G12902" s="8"/>
      <c r="H12902" s="8"/>
      <c r="I12902" s="8"/>
    </row>
    <row r="12903" spans="1:9" ht="14.25" customHeight="1">
      <c r="A12903" s="7"/>
      <c r="B12903" s="8"/>
      <c r="C12903" s="8"/>
      <c r="D12903" s="8"/>
      <c r="E12903" s="8"/>
      <c r="F12903" s="8"/>
      <c r="G12903" s="8"/>
      <c r="H12903" s="8"/>
      <c r="I12903" s="8"/>
    </row>
    <row r="12904" spans="1:9" ht="14.25" customHeight="1">
      <c r="A12904" s="7"/>
      <c r="B12904" s="8"/>
      <c r="C12904" s="8"/>
      <c r="D12904" s="8"/>
      <c r="E12904" s="8"/>
      <c r="F12904" s="8"/>
      <c r="G12904" s="8"/>
      <c r="H12904" s="8"/>
      <c r="I12904" s="8"/>
    </row>
    <row r="12905" spans="1:9" ht="14.25" customHeight="1">
      <c r="A12905" s="7"/>
      <c r="B12905" s="8"/>
      <c r="C12905" s="8"/>
      <c r="D12905" s="8"/>
      <c r="E12905" s="8"/>
      <c r="F12905" s="8"/>
      <c r="G12905" s="8"/>
      <c r="H12905" s="8"/>
      <c r="I12905" s="8"/>
    </row>
    <row r="12906" spans="1:9" ht="14.25" customHeight="1">
      <c r="A12906" s="7"/>
      <c r="B12906" s="8"/>
      <c r="C12906" s="8"/>
      <c r="D12906" s="8"/>
      <c r="E12906" s="8"/>
      <c r="F12906" s="8"/>
      <c r="G12906" s="8"/>
      <c r="H12906" s="8"/>
      <c r="I12906" s="8"/>
    </row>
    <row r="12907" spans="1:9" ht="14.25" customHeight="1">
      <c r="A12907" s="7"/>
      <c r="B12907" s="8"/>
      <c r="C12907" s="8"/>
      <c r="D12907" s="8"/>
      <c r="E12907" s="8"/>
      <c r="F12907" s="8"/>
      <c r="G12907" s="8"/>
      <c r="H12907" s="8"/>
      <c r="I12907" s="8"/>
    </row>
    <row r="12908" spans="1:9" ht="14.25" customHeight="1">
      <c r="A12908" s="7"/>
      <c r="B12908" s="8"/>
      <c r="C12908" s="8"/>
      <c r="D12908" s="8"/>
      <c r="E12908" s="8"/>
      <c r="F12908" s="8"/>
      <c r="G12908" s="8"/>
      <c r="H12908" s="8"/>
      <c r="I12908" s="8"/>
    </row>
    <row r="12909" spans="1:9" ht="14.25" customHeight="1">
      <c r="A12909" s="7"/>
      <c r="B12909" s="8"/>
      <c r="C12909" s="8"/>
      <c r="D12909" s="8"/>
      <c r="E12909" s="8"/>
      <c r="F12909" s="8"/>
      <c r="G12909" s="8"/>
      <c r="H12909" s="8"/>
      <c r="I12909" s="8"/>
    </row>
    <row r="12910" spans="1:9" ht="14.25" customHeight="1">
      <c r="A12910" s="7"/>
      <c r="B12910" s="8"/>
      <c r="C12910" s="8"/>
      <c r="D12910" s="8"/>
      <c r="E12910" s="8"/>
      <c r="F12910" s="8"/>
      <c r="G12910" s="8"/>
      <c r="H12910" s="8"/>
      <c r="I12910" s="8"/>
    </row>
    <row r="12911" spans="1:9" ht="14.25" customHeight="1">
      <c r="A12911" s="7"/>
      <c r="B12911" s="8"/>
      <c r="C12911" s="8"/>
      <c r="D12911" s="8"/>
      <c r="E12911" s="8"/>
      <c r="F12911" s="8"/>
      <c r="G12911" s="8"/>
      <c r="H12911" s="8"/>
      <c r="I12911" s="8"/>
    </row>
    <row r="12912" spans="1:9" ht="14.25" customHeight="1">
      <c r="A12912" s="7"/>
      <c r="B12912" s="8"/>
      <c r="C12912" s="8"/>
      <c r="D12912" s="8"/>
      <c r="E12912" s="8"/>
      <c r="F12912" s="8"/>
      <c r="G12912" s="8"/>
      <c r="H12912" s="8"/>
      <c r="I12912" s="8"/>
    </row>
    <row r="12913" spans="1:9" ht="14.25" customHeight="1">
      <c r="A12913" s="7"/>
      <c r="B12913" s="8"/>
      <c r="C12913" s="8"/>
      <c r="D12913" s="8"/>
      <c r="E12913" s="8"/>
      <c r="F12913" s="8"/>
      <c r="G12913" s="8"/>
      <c r="H12913" s="8"/>
      <c r="I12913" s="8"/>
    </row>
    <row r="12914" spans="1:9" ht="14.25" customHeight="1">
      <c r="A12914" s="7"/>
      <c r="B12914" s="8"/>
      <c r="C12914" s="8"/>
      <c r="D12914" s="8"/>
      <c r="E12914" s="8"/>
      <c r="F12914" s="8"/>
      <c r="G12914" s="8"/>
      <c r="H12914" s="8"/>
      <c r="I12914" s="8"/>
    </row>
    <row r="12915" spans="1:9" ht="14.25" customHeight="1">
      <c r="A12915" s="7"/>
      <c r="B12915" s="8"/>
      <c r="C12915" s="8"/>
      <c r="D12915" s="8"/>
      <c r="E12915" s="8"/>
      <c r="F12915" s="8"/>
      <c r="G12915" s="8"/>
      <c r="H12915" s="8"/>
      <c r="I12915" s="8"/>
    </row>
    <row r="12916" spans="1:9" ht="14.25" customHeight="1">
      <c r="A12916" s="7"/>
      <c r="B12916" s="8"/>
      <c r="C12916" s="8"/>
      <c r="D12916" s="8"/>
      <c r="E12916" s="8"/>
      <c r="F12916" s="8"/>
      <c r="G12916" s="8"/>
      <c r="H12916" s="8"/>
      <c r="I12916" s="8"/>
    </row>
    <row r="12917" spans="1:9" ht="14.25" customHeight="1">
      <c r="A12917" s="7"/>
      <c r="B12917" s="8"/>
      <c r="C12917" s="8"/>
      <c r="D12917" s="8"/>
      <c r="E12917" s="8"/>
      <c r="F12917" s="8"/>
      <c r="G12917" s="8"/>
      <c r="H12917" s="8"/>
      <c r="I12917" s="8"/>
    </row>
    <row r="12918" spans="1:9" ht="14.25" customHeight="1">
      <c r="A12918" s="7"/>
      <c r="B12918" s="8"/>
      <c r="C12918" s="8"/>
      <c r="D12918" s="8"/>
      <c r="E12918" s="8"/>
      <c r="F12918" s="8"/>
      <c r="G12918" s="8"/>
      <c r="H12918" s="8"/>
      <c r="I12918" s="8"/>
    </row>
    <row r="12919" spans="1:9" ht="14.25" customHeight="1">
      <c r="A12919" s="7"/>
      <c r="B12919" s="8"/>
      <c r="C12919" s="8"/>
      <c r="D12919" s="8"/>
      <c r="E12919" s="8"/>
      <c r="F12919" s="8"/>
      <c r="G12919" s="8"/>
      <c r="H12919" s="8"/>
      <c r="I12919" s="8"/>
    </row>
    <row r="12920" spans="1:9" ht="14.25" customHeight="1">
      <c r="A12920" s="7"/>
      <c r="B12920" s="8"/>
      <c r="C12920" s="8"/>
      <c r="D12920" s="8"/>
      <c r="E12920" s="8"/>
      <c r="F12920" s="8"/>
      <c r="G12920" s="8"/>
      <c r="H12920" s="8"/>
      <c r="I12920" s="8"/>
    </row>
    <row r="12921" spans="1:9" ht="14.25" customHeight="1">
      <c r="A12921" s="7"/>
      <c r="B12921" s="8"/>
      <c r="C12921" s="8"/>
      <c r="D12921" s="8"/>
      <c r="E12921" s="8"/>
      <c r="F12921" s="8"/>
      <c r="G12921" s="8"/>
      <c r="H12921" s="8"/>
      <c r="I12921" s="8"/>
    </row>
    <row r="12922" spans="1:9" ht="14.25" customHeight="1">
      <c r="A12922" s="7"/>
      <c r="B12922" s="8"/>
      <c r="C12922" s="8"/>
      <c r="D12922" s="8"/>
      <c r="E12922" s="8"/>
      <c r="F12922" s="8"/>
      <c r="G12922" s="8"/>
      <c r="H12922" s="8"/>
      <c r="I12922" s="8"/>
    </row>
    <row r="12923" spans="1:9" ht="14.25" customHeight="1">
      <c r="A12923" s="7"/>
      <c r="B12923" s="8"/>
      <c r="C12923" s="8"/>
      <c r="D12923" s="8"/>
      <c r="E12923" s="8"/>
      <c r="F12923" s="8"/>
      <c r="G12923" s="8"/>
      <c r="H12923" s="8"/>
      <c r="I12923" s="8"/>
    </row>
    <row r="12924" spans="1:9" ht="14.25" customHeight="1">
      <c r="A12924" s="7"/>
      <c r="B12924" s="8"/>
      <c r="C12924" s="8"/>
      <c r="D12924" s="8"/>
      <c r="E12924" s="8"/>
      <c r="F12924" s="8"/>
      <c r="G12924" s="8"/>
      <c r="H12924" s="8"/>
      <c r="I12924" s="8"/>
    </row>
    <row r="12925" spans="1:9" ht="14.25" customHeight="1">
      <c r="A12925" s="7"/>
      <c r="B12925" s="8"/>
      <c r="C12925" s="8"/>
      <c r="D12925" s="8"/>
      <c r="E12925" s="8"/>
      <c r="F12925" s="8"/>
      <c r="G12925" s="8"/>
      <c r="H12925" s="8"/>
      <c r="I12925" s="8"/>
    </row>
    <row r="12926" spans="1:9" ht="14.25" customHeight="1">
      <c r="A12926" s="7"/>
      <c r="B12926" s="8"/>
      <c r="C12926" s="8"/>
      <c r="D12926" s="8"/>
      <c r="E12926" s="8"/>
      <c r="F12926" s="8"/>
      <c r="G12926" s="8"/>
      <c r="H12926" s="8"/>
      <c r="I12926" s="8"/>
    </row>
    <row r="12927" spans="1:9" ht="14.25" customHeight="1">
      <c r="A12927" s="7"/>
      <c r="B12927" s="8"/>
      <c r="C12927" s="8"/>
      <c r="D12927" s="8"/>
      <c r="E12927" s="8"/>
      <c r="F12927" s="8"/>
      <c r="G12927" s="8"/>
      <c r="H12927" s="8"/>
      <c r="I12927" s="8"/>
    </row>
    <row r="12928" spans="1:9" ht="14.25" customHeight="1">
      <c r="A12928" s="7"/>
      <c r="B12928" s="8"/>
      <c r="C12928" s="8"/>
      <c r="D12928" s="8"/>
      <c r="E12928" s="8"/>
      <c r="F12928" s="8"/>
      <c r="G12928" s="8"/>
      <c r="H12928" s="8"/>
      <c r="I12928" s="8"/>
    </row>
    <row r="12929" spans="1:9" ht="14.25" customHeight="1">
      <c r="A12929" s="7"/>
      <c r="B12929" s="8"/>
      <c r="C12929" s="8"/>
      <c r="D12929" s="8"/>
      <c r="E12929" s="8"/>
      <c r="F12929" s="8"/>
      <c r="G12929" s="8"/>
      <c r="H12929" s="8"/>
      <c r="I12929" s="8"/>
    </row>
    <row r="12930" spans="1:9" ht="14.25" customHeight="1">
      <c r="A12930" s="7"/>
      <c r="B12930" s="8"/>
      <c r="C12930" s="8"/>
      <c r="D12930" s="8"/>
      <c r="E12930" s="8"/>
      <c r="F12930" s="8"/>
      <c r="G12930" s="8"/>
      <c r="H12930" s="8"/>
      <c r="I12930" s="8"/>
    </row>
    <row r="12931" spans="1:9" ht="14.25" customHeight="1">
      <c r="A12931" s="7"/>
      <c r="B12931" s="8"/>
      <c r="C12931" s="8"/>
      <c r="D12931" s="8"/>
      <c r="E12931" s="8"/>
      <c r="F12931" s="8"/>
      <c r="G12931" s="8"/>
      <c r="H12931" s="8"/>
      <c r="I12931" s="8"/>
    </row>
    <row r="12932" spans="1:9" ht="14.25" customHeight="1">
      <c r="A12932" s="7"/>
      <c r="B12932" s="8"/>
      <c r="C12932" s="8"/>
      <c r="D12932" s="8"/>
      <c r="E12932" s="8"/>
      <c r="F12932" s="8"/>
      <c r="G12932" s="8"/>
      <c r="H12932" s="8"/>
      <c r="I12932" s="8"/>
    </row>
    <row r="12933" spans="1:9" ht="14.25" customHeight="1">
      <c r="A12933" s="7"/>
      <c r="B12933" s="8"/>
      <c r="C12933" s="8"/>
      <c r="D12933" s="8"/>
      <c r="E12933" s="8"/>
      <c r="F12933" s="8"/>
      <c r="G12933" s="8"/>
      <c r="H12933" s="8"/>
      <c r="I12933" s="8"/>
    </row>
    <row r="12934" spans="1:9" ht="14.25" customHeight="1">
      <c r="A12934" s="7"/>
      <c r="B12934" s="8"/>
      <c r="C12934" s="8"/>
      <c r="D12934" s="8"/>
      <c r="E12934" s="8"/>
      <c r="F12934" s="8"/>
      <c r="G12934" s="8"/>
      <c r="H12934" s="8"/>
      <c r="I12934" s="8"/>
    </row>
    <row r="12935" spans="1:9" ht="14.25" customHeight="1">
      <c r="A12935" s="7"/>
      <c r="B12935" s="8"/>
      <c r="C12935" s="8"/>
      <c r="D12935" s="8"/>
      <c r="E12935" s="8"/>
      <c r="F12935" s="8"/>
      <c r="G12935" s="8"/>
      <c r="H12935" s="8"/>
      <c r="I12935" s="8"/>
    </row>
    <row r="12936" spans="1:9" ht="14.25" customHeight="1">
      <c r="A12936" s="7"/>
      <c r="B12936" s="8"/>
      <c r="C12936" s="8"/>
      <c r="D12936" s="8"/>
      <c r="E12936" s="8"/>
      <c r="F12936" s="8"/>
      <c r="G12936" s="8"/>
      <c r="H12936" s="8"/>
      <c r="I12936" s="8"/>
    </row>
    <row r="12937" spans="1:9" ht="14.25" customHeight="1">
      <c r="A12937" s="7"/>
      <c r="B12937" s="8"/>
      <c r="C12937" s="8"/>
      <c r="D12937" s="8"/>
      <c r="E12937" s="8"/>
      <c r="F12937" s="8"/>
      <c r="G12937" s="8"/>
      <c r="H12937" s="8"/>
      <c r="I12937" s="8"/>
    </row>
    <row r="12938" spans="1:9" ht="14.25" customHeight="1">
      <c r="A12938" s="7"/>
      <c r="B12938" s="8"/>
      <c r="C12938" s="8"/>
      <c r="D12938" s="8"/>
      <c r="E12938" s="8"/>
      <c r="F12938" s="8"/>
      <c r="G12938" s="8"/>
      <c r="H12938" s="8"/>
      <c r="I12938" s="8"/>
    </row>
    <row r="12939" spans="1:9" ht="14.25" customHeight="1">
      <c r="A12939" s="7"/>
      <c r="B12939" s="8"/>
      <c r="C12939" s="8"/>
      <c r="D12939" s="8"/>
      <c r="E12939" s="8"/>
      <c r="F12939" s="8"/>
      <c r="G12939" s="8"/>
      <c r="H12939" s="8"/>
      <c r="I12939" s="8"/>
    </row>
    <row r="12940" spans="1:9" ht="14.25" customHeight="1">
      <c r="A12940" s="7"/>
      <c r="B12940" s="8"/>
      <c r="C12940" s="8"/>
      <c r="D12940" s="8"/>
      <c r="E12940" s="8"/>
      <c r="F12940" s="8"/>
      <c r="G12940" s="8"/>
      <c r="H12940" s="8"/>
      <c r="I12940" s="8"/>
    </row>
    <row r="12941" spans="1:9" ht="14.25" customHeight="1">
      <c r="A12941" s="7"/>
      <c r="B12941" s="8"/>
      <c r="C12941" s="8"/>
      <c r="D12941" s="8"/>
      <c r="E12941" s="8"/>
      <c r="F12941" s="8"/>
      <c r="G12941" s="8"/>
      <c r="H12941" s="8"/>
      <c r="I12941" s="8"/>
    </row>
    <row r="12942" spans="1:9" ht="14.25" customHeight="1">
      <c r="A12942" s="7"/>
      <c r="B12942" s="8"/>
      <c r="C12942" s="8"/>
      <c r="D12942" s="8"/>
      <c r="E12942" s="8"/>
      <c r="F12942" s="8"/>
      <c r="G12942" s="8"/>
      <c r="H12942" s="8"/>
      <c r="I12942" s="8"/>
    </row>
    <row r="12943" spans="1:9" ht="14.25" customHeight="1">
      <c r="A12943" s="7"/>
      <c r="B12943" s="8"/>
      <c r="C12943" s="8"/>
      <c r="D12943" s="8"/>
      <c r="E12943" s="8"/>
      <c r="F12943" s="8"/>
      <c r="G12943" s="8"/>
      <c r="H12943" s="8"/>
      <c r="I12943" s="8"/>
    </row>
    <row r="12944" spans="1:9" ht="14.25" customHeight="1">
      <c r="A12944" s="7"/>
      <c r="B12944" s="8"/>
      <c r="C12944" s="8"/>
      <c r="D12944" s="8"/>
      <c r="E12944" s="8"/>
      <c r="F12944" s="8"/>
      <c r="G12944" s="8"/>
      <c r="H12944" s="8"/>
      <c r="I12944" s="8"/>
    </row>
    <row r="12945" spans="1:9" ht="14.25" customHeight="1">
      <c r="A12945" s="7"/>
      <c r="B12945" s="8"/>
      <c r="C12945" s="8"/>
      <c r="D12945" s="8"/>
      <c r="E12945" s="8"/>
      <c r="F12945" s="8"/>
      <c r="G12945" s="8"/>
      <c r="H12945" s="8"/>
      <c r="I12945" s="8"/>
    </row>
    <row r="12946" spans="1:9" ht="14.25" customHeight="1">
      <c r="A12946" s="7"/>
      <c r="B12946" s="8"/>
      <c r="C12946" s="8"/>
      <c r="D12946" s="8"/>
      <c r="E12946" s="8"/>
      <c r="F12946" s="8"/>
      <c r="G12946" s="8"/>
      <c r="H12946" s="8"/>
      <c r="I12946" s="8"/>
    </row>
    <row r="12947" spans="1:9" ht="14.25" customHeight="1">
      <c r="A12947" s="7"/>
      <c r="B12947" s="8"/>
      <c r="C12947" s="8"/>
      <c r="D12947" s="8"/>
      <c r="E12947" s="8"/>
      <c r="F12947" s="8"/>
      <c r="G12947" s="8"/>
      <c r="H12947" s="8"/>
      <c r="I12947" s="8"/>
    </row>
    <row r="12948" spans="1:9" ht="14.25" customHeight="1">
      <c r="A12948" s="7"/>
      <c r="B12948" s="8"/>
      <c r="C12948" s="8"/>
      <c r="D12948" s="8"/>
      <c r="E12948" s="8"/>
      <c r="F12948" s="8"/>
      <c r="G12948" s="8"/>
      <c r="H12948" s="8"/>
      <c r="I12948" s="8"/>
    </row>
    <row r="12949" spans="1:9" ht="14.25" customHeight="1">
      <c r="A12949" s="7"/>
      <c r="B12949" s="8"/>
      <c r="C12949" s="8"/>
      <c r="D12949" s="8"/>
      <c r="E12949" s="8"/>
      <c r="F12949" s="8"/>
      <c r="G12949" s="8"/>
      <c r="H12949" s="8"/>
      <c r="I12949" s="8"/>
    </row>
    <row r="12950" spans="1:9" ht="14.25" customHeight="1">
      <c r="A12950" s="7"/>
      <c r="B12950" s="8"/>
      <c r="C12950" s="8"/>
      <c r="D12950" s="8"/>
      <c r="E12950" s="8"/>
      <c r="F12950" s="8"/>
      <c r="G12950" s="8"/>
      <c r="H12950" s="8"/>
      <c r="I12950" s="8"/>
    </row>
    <row r="12951" spans="1:9" ht="14.25" customHeight="1">
      <c r="A12951" s="7"/>
      <c r="B12951" s="8"/>
      <c r="C12951" s="8"/>
      <c r="D12951" s="8"/>
      <c r="E12951" s="8"/>
      <c r="F12951" s="8"/>
      <c r="G12951" s="8"/>
      <c r="H12951" s="8"/>
      <c r="I12951" s="8"/>
    </row>
    <row r="12952" spans="1:9" ht="14.25" customHeight="1">
      <c r="A12952" s="7"/>
      <c r="B12952" s="8"/>
      <c r="C12952" s="8"/>
      <c r="D12952" s="8"/>
      <c r="E12952" s="8"/>
      <c r="F12952" s="8"/>
      <c r="G12952" s="8"/>
      <c r="H12952" s="8"/>
      <c r="I12952" s="8"/>
    </row>
    <row r="12953" spans="1:9" ht="14.25" customHeight="1">
      <c r="A12953" s="7"/>
      <c r="B12953" s="8"/>
      <c r="C12953" s="8"/>
      <c r="D12953" s="8"/>
      <c r="E12953" s="8"/>
      <c r="F12953" s="8"/>
      <c r="G12953" s="8"/>
      <c r="H12953" s="8"/>
      <c r="I12953" s="8"/>
    </row>
    <row r="12954" spans="1:9" ht="14.25" customHeight="1">
      <c r="A12954" s="7"/>
      <c r="B12954" s="8"/>
      <c r="C12954" s="8"/>
      <c r="D12954" s="8"/>
      <c r="E12954" s="8"/>
      <c r="F12954" s="8"/>
      <c r="G12954" s="8"/>
      <c r="H12954" s="8"/>
      <c r="I12954" s="8"/>
    </row>
    <row r="12955" spans="1:9" ht="14.25" customHeight="1">
      <c r="A12955" s="7"/>
      <c r="B12955" s="8"/>
      <c r="C12955" s="8"/>
      <c r="D12955" s="8"/>
      <c r="E12955" s="8"/>
      <c r="F12955" s="8"/>
      <c r="G12955" s="8"/>
      <c r="H12955" s="8"/>
      <c r="I12955" s="8"/>
    </row>
    <row r="12956" spans="1:9" ht="14.25" customHeight="1">
      <c r="A12956" s="7"/>
      <c r="B12956" s="8"/>
      <c r="C12956" s="8"/>
      <c r="D12956" s="8"/>
      <c r="E12956" s="8"/>
      <c r="F12956" s="8"/>
      <c r="G12956" s="8"/>
      <c r="H12956" s="8"/>
      <c r="I12956" s="8"/>
    </row>
    <row r="12957" spans="1:9" ht="14.25" customHeight="1">
      <c r="A12957" s="7"/>
      <c r="B12957" s="8"/>
      <c r="C12957" s="8"/>
      <c r="D12957" s="8"/>
      <c r="E12957" s="8"/>
      <c r="F12957" s="8"/>
      <c r="G12957" s="8"/>
      <c r="H12957" s="8"/>
      <c r="I12957" s="8"/>
    </row>
    <row r="12958" spans="1:9" ht="14.25" customHeight="1">
      <c r="A12958" s="7"/>
      <c r="B12958" s="8"/>
      <c r="C12958" s="8"/>
      <c r="D12958" s="8"/>
      <c r="E12958" s="8"/>
      <c r="F12958" s="8"/>
      <c r="G12958" s="8"/>
      <c r="H12958" s="8"/>
      <c r="I12958" s="8"/>
    </row>
    <row r="12959" spans="1:9" ht="14.25" customHeight="1">
      <c r="A12959" s="7"/>
      <c r="B12959" s="8"/>
      <c r="C12959" s="8"/>
      <c r="D12959" s="8"/>
      <c r="E12959" s="8"/>
      <c r="F12959" s="8"/>
      <c r="G12959" s="8"/>
      <c r="H12959" s="8"/>
      <c r="I12959" s="8"/>
    </row>
    <row r="12960" spans="1:9" ht="14.25" customHeight="1">
      <c r="A12960" s="7"/>
      <c r="B12960" s="8"/>
      <c r="C12960" s="8"/>
      <c r="D12960" s="8"/>
      <c r="E12960" s="8"/>
      <c r="F12960" s="8"/>
      <c r="G12960" s="8"/>
      <c r="H12960" s="8"/>
      <c r="I12960" s="8"/>
    </row>
    <row r="12961" spans="1:9" ht="14.25" customHeight="1">
      <c r="A12961" s="7"/>
      <c r="B12961" s="8"/>
      <c r="C12961" s="8"/>
      <c r="D12961" s="8"/>
      <c r="E12961" s="8"/>
      <c r="F12961" s="8"/>
      <c r="G12961" s="8"/>
      <c r="H12961" s="8"/>
      <c r="I12961" s="8"/>
    </row>
    <row r="12962" spans="1:9" ht="14.25" customHeight="1">
      <c r="A12962" s="7"/>
      <c r="B12962" s="8"/>
      <c r="C12962" s="8"/>
      <c r="D12962" s="8"/>
      <c r="E12962" s="8"/>
      <c r="F12962" s="8"/>
      <c r="G12962" s="8"/>
      <c r="H12962" s="8"/>
      <c r="I12962" s="8"/>
    </row>
    <row r="12963" spans="1:9" ht="14.25" customHeight="1">
      <c r="A12963" s="7"/>
      <c r="B12963" s="8"/>
      <c r="C12963" s="8"/>
      <c r="D12963" s="8"/>
      <c r="E12963" s="8"/>
      <c r="F12963" s="8"/>
      <c r="G12963" s="8"/>
      <c r="H12963" s="8"/>
      <c r="I12963" s="8"/>
    </row>
    <row r="12964" spans="1:9" ht="14.25" customHeight="1">
      <c r="A12964" s="7"/>
      <c r="B12964" s="8"/>
      <c r="C12964" s="8"/>
      <c r="D12964" s="8"/>
      <c r="E12964" s="8"/>
      <c r="F12964" s="8"/>
      <c r="G12964" s="8"/>
      <c r="H12964" s="8"/>
      <c r="I12964" s="8"/>
    </row>
    <row r="12965" spans="1:9" ht="14.25" customHeight="1">
      <c r="A12965" s="7"/>
      <c r="B12965" s="8"/>
      <c r="C12965" s="8"/>
      <c r="D12965" s="8"/>
      <c r="E12965" s="8"/>
      <c r="F12965" s="8"/>
      <c r="G12965" s="8"/>
      <c r="H12965" s="8"/>
      <c r="I12965" s="8"/>
    </row>
    <row r="12966" spans="1:9" ht="14.25" customHeight="1">
      <c r="A12966" s="7"/>
      <c r="B12966" s="8"/>
      <c r="C12966" s="8"/>
      <c r="D12966" s="8"/>
      <c r="E12966" s="8"/>
      <c r="F12966" s="8"/>
      <c r="G12966" s="8"/>
      <c r="H12966" s="8"/>
      <c r="I12966" s="8"/>
    </row>
    <row r="12967" spans="1:9" ht="14.25" customHeight="1">
      <c r="A12967" s="7"/>
      <c r="B12967" s="8"/>
      <c r="C12967" s="8"/>
      <c r="D12967" s="8"/>
      <c r="E12967" s="8"/>
      <c r="F12967" s="8"/>
      <c r="G12967" s="8"/>
      <c r="H12967" s="8"/>
      <c r="I12967" s="8"/>
    </row>
    <row r="12968" spans="1:9" ht="14.25" customHeight="1">
      <c r="A12968" s="7"/>
      <c r="B12968" s="8"/>
      <c r="C12968" s="8"/>
      <c r="D12968" s="8"/>
      <c r="E12968" s="8"/>
      <c r="F12968" s="8"/>
      <c r="G12968" s="8"/>
      <c r="H12968" s="8"/>
      <c r="I12968" s="8"/>
    </row>
    <row r="12969" spans="1:9" ht="14.25" customHeight="1">
      <c r="A12969" s="7"/>
      <c r="B12969" s="8"/>
      <c r="C12969" s="8"/>
      <c r="D12969" s="8"/>
      <c r="E12969" s="8"/>
      <c r="F12969" s="8"/>
      <c r="G12969" s="8"/>
      <c r="H12969" s="8"/>
      <c r="I12969" s="8"/>
    </row>
    <row r="12970" spans="1:9" ht="14.25" customHeight="1">
      <c r="A12970" s="7"/>
      <c r="B12970" s="8"/>
      <c r="C12970" s="8"/>
      <c r="D12970" s="8"/>
      <c r="E12970" s="8"/>
      <c r="F12970" s="8"/>
      <c r="G12970" s="8"/>
      <c r="H12970" s="8"/>
      <c r="I12970" s="8"/>
    </row>
    <row r="12971" spans="1:9" ht="14.25" customHeight="1">
      <c r="A12971" s="7"/>
      <c r="B12971" s="8"/>
      <c r="C12971" s="8"/>
      <c r="D12971" s="8"/>
      <c r="E12971" s="8"/>
      <c r="F12971" s="8"/>
      <c r="G12971" s="8"/>
      <c r="H12971" s="8"/>
      <c r="I12971" s="8"/>
    </row>
    <row r="12972" spans="1:9" ht="14.25" customHeight="1">
      <c r="A12972" s="7"/>
      <c r="B12972" s="8"/>
      <c r="C12972" s="8"/>
      <c r="D12972" s="8"/>
      <c r="E12972" s="8"/>
      <c r="F12972" s="8"/>
      <c r="G12972" s="8"/>
      <c r="H12972" s="8"/>
      <c r="I12972" s="8"/>
    </row>
    <row r="12973" spans="1:9" ht="14.25" customHeight="1">
      <c r="A12973" s="7"/>
      <c r="B12973" s="8"/>
      <c r="C12973" s="8"/>
      <c r="D12973" s="8"/>
      <c r="E12973" s="8"/>
      <c r="F12973" s="8"/>
      <c r="G12973" s="8"/>
      <c r="H12973" s="8"/>
      <c r="I12973" s="8"/>
    </row>
    <row r="12974" spans="1:9" ht="14.25" customHeight="1">
      <c r="A12974" s="7"/>
      <c r="B12974" s="8"/>
      <c r="C12974" s="8"/>
      <c r="D12974" s="8"/>
      <c r="E12974" s="8"/>
      <c r="F12974" s="8"/>
      <c r="G12974" s="8"/>
      <c r="H12974" s="8"/>
      <c r="I12974" s="8"/>
    </row>
    <row r="12975" spans="1:9" ht="14.25" customHeight="1">
      <c r="A12975" s="7"/>
      <c r="B12975" s="8"/>
      <c r="C12975" s="8"/>
      <c r="D12975" s="8"/>
      <c r="E12975" s="8"/>
      <c r="F12975" s="8"/>
      <c r="G12975" s="8"/>
      <c r="H12975" s="8"/>
      <c r="I12975" s="8"/>
    </row>
    <row r="12976" spans="1:9" ht="14.25" customHeight="1">
      <c r="A12976" s="7"/>
      <c r="B12976" s="8"/>
      <c r="C12976" s="8"/>
      <c r="D12976" s="8"/>
      <c r="E12976" s="8"/>
      <c r="F12976" s="8"/>
      <c r="G12976" s="8"/>
      <c r="H12976" s="8"/>
      <c r="I12976" s="8"/>
    </row>
    <row r="12977" spans="1:9" ht="14.25" customHeight="1">
      <c r="A12977" s="7"/>
      <c r="B12977" s="8"/>
      <c r="C12977" s="8"/>
      <c r="D12977" s="8"/>
      <c r="E12977" s="8"/>
      <c r="F12977" s="8"/>
      <c r="G12977" s="8"/>
      <c r="H12977" s="8"/>
      <c r="I12977" s="8"/>
    </row>
    <row r="12978" spans="1:9" ht="14.25" customHeight="1">
      <c r="A12978" s="7"/>
      <c r="B12978" s="8"/>
      <c r="C12978" s="8"/>
      <c r="D12978" s="8"/>
      <c r="E12978" s="8"/>
      <c r="F12978" s="8"/>
      <c r="G12978" s="8"/>
      <c r="H12978" s="8"/>
      <c r="I12978" s="8"/>
    </row>
    <row r="12979" spans="1:9" ht="14.25" customHeight="1">
      <c r="A12979" s="7"/>
      <c r="B12979" s="8"/>
      <c r="C12979" s="8"/>
      <c r="D12979" s="8"/>
      <c r="E12979" s="8"/>
      <c r="F12979" s="8"/>
      <c r="G12979" s="8"/>
      <c r="H12979" s="8"/>
      <c r="I12979" s="8"/>
    </row>
    <row r="12980" spans="1:9" ht="14.25" customHeight="1">
      <c r="A12980" s="7"/>
      <c r="B12980" s="8"/>
      <c r="C12980" s="8"/>
      <c r="D12980" s="8"/>
      <c r="E12980" s="8"/>
      <c r="F12980" s="8"/>
      <c r="G12980" s="8"/>
      <c r="H12980" s="8"/>
      <c r="I12980" s="8"/>
    </row>
    <row r="12981" spans="1:9" ht="14.25" customHeight="1">
      <c r="A12981" s="7"/>
      <c r="B12981" s="8"/>
      <c r="C12981" s="8"/>
      <c r="D12981" s="8"/>
      <c r="E12981" s="8"/>
      <c r="F12981" s="8"/>
      <c r="G12981" s="8"/>
      <c r="H12981" s="8"/>
      <c r="I12981" s="8"/>
    </row>
    <row r="12982" spans="1:9" ht="14.25" customHeight="1">
      <c r="A12982" s="7"/>
      <c r="B12982" s="8"/>
      <c r="C12982" s="8"/>
      <c r="D12982" s="8"/>
      <c r="E12982" s="8"/>
      <c r="F12982" s="8"/>
      <c r="G12982" s="8"/>
      <c r="H12982" s="8"/>
      <c r="I12982" s="8"/>
    </row>
    <row r="12983" spans="1:9" ht="14.25" customHeight="1">
      <c r="A12983" s="7"/>
      <c r="B12983" s="8"/>
      <c r="C12983" s="8"/>
      <c r="D12983" s="8"/>
      <c r="E12983" s="8"/>
      <c r="F12983" s="8"/>
      <c r="G12983" s="8"/>
      <c r="H12983" s="8"/>
      <c r="I12983" s="8"/>
    </row>
    <row r="12984" spans="1:9" ht="14.25" customHeight="1">
      <c r="A12984" s="7"/>
      <c r="B12984" s="8"/>
      <c r="C12984" s="8"/>
      <c r="D12984" s="8"/>
      <c r="E12984" s="8"/>
      <c r="F12984" s="8"/>
      <c r="G12984" s="8"/>
      <c r="H12984" s="8"/>
      <c r="I12984" s="8"/>
    </row>
    <row r="12985" spans="1:9" ht="14.25" customHeight="1">
      <c r="A12985" s="7"/>
      <c r="B12985" s="8"/>
      <c r="C12985" s="8"/>
      <c r="D12985" s="8"/>
      <c r="E12985" s="8"/>
      <c r="F12985" s="8"/>
      <c r="G12985" s="8"/>
      <c r="H12985" s="8"/>
      <c r="I12985" s="8"/>
    </row>
    <row r="12986" spans="1:9" ht="14.25" customHeight="1">
      <c r="A12986" s="7"/>
      <c r="B12986" s="8"/>
      <c r="C12986" s="8"/>
      <c r="D12986" s="8"/>
      <c r="E12986" s="8"/>
      <c r="F12986" s="8"/>
      <c r="G12986" s="8"/>
      <c r="H12986" s="8"/>
      <c r="I12986" s="8"/>
    </row>
    <row r="12987" spans="1:9" ht="14.25" customHeight="1">
      <c r="A12987" s="7"/>
      <c r="B12987" s="8"/>
      <c r="C12987" s="8"/>
      <c r="D12987" s="8"/>
      <c r="E12987" s="8"/>
      <c r="F12987" s="8"/>
      <c r="G12987" s="8"/>
      <c r="H12987" s="8"/>
      <c r="I12987" s="8"/>
    </row>
    <row r="12988" spans="1:9" ht="14.25" customHeight="1">
      <c r="A12988" s="7"/>
      <c r="B12988" s="8"/>
      <c r="C12988" s="8"/>
      <c r="D12988" s="8"/>
      <c r="E12988" s="8"/>
      <c r="F12988" s="8"/>
      <c r="G12988" s="8"/>
      <c r="H12988" s="8"/>
      <c r="I12988" s="8"/>
    </row>
    <row r="12989" spans="1:9" ht="14.25" customHeight="1">
      <c r="A12989" s="7"/>
      <c r="B12989" s="8"/>
      <c r="C12989" s="8"/>
      <c r="D12989" s="8"/>
      <c r="E12989" s="8"/>
      <c r="F12989" s="8"/>
      <c r="G12989" s="8"/>
      <c r="H12989" s="8"/>
      <c r="I12989" s="8"/>
    </row>
    <row r="12990" spans="1:9" ht="14.25" customHeight="1">
      <c r="A12990" s="7"/>
      <c r="B12990" s="8"/>
      <c r="C12990" s="8"/>
      <c r="D12990" s="8"/>
      <c r="E12990" s="8"/>
      <c r="F12990" s="8"/>
      <c r="G12990" s="8"/>
      <c r="H12990" s="8"/>
      <c r="I12990" s="8"/>
    </row>
    <row r="12991" spans="1:9" ht="14.25" customHeight="1">
      <c r="A12991" s="7"/>
      <c r="B12991" s="8"/>
      <c r="C12991" s="8"/>
      <c r="D12991" s="8"/>
      <c r="E12991" s="8"/>
      <c r="F12991" s="8"/>
      <c r="G12991" s="8"/>
      <c r="H12991" s="8"/>
      <c r="I12991" s="8"/>
    </row>
    <row r="12992" spans="1:9" ht="14.25" customHeight="1">
      <c r="A12992" s="7"/>
      <c r="B12992" s="8"/>
      <c r="C12992" s="8"/>
      <c r="D12992" s="8"/>
      <c r="E12992" s="8"/>
      <c r="F12992" s="8"/>
      <c r="G12992" s="8"/>
      <c r="H12992" s="8"/>
      <c r="I12992" s="8"/>
    </row>
    <row r="12993" spans="1:9" ht="14.25" customHeight="1">
      <c r="A12993" s="7"/>
      <c r="B12993" s="8"/>
      <c r="C12993" s="8"/>
      <c r="D12993" s="8"/>
      <c r="E12993" s="8"/>
      <c r="F12993" s="8"/>
      <c r="G12993" s="8"/>
      <c r="H12993" s="8"/>
      <c r="I12993" s="8"/>
    </row>
    <row r="12994" spans="1:9" ht="14.25" customHeight="1">
      <c r="A12994" s="7"/>
      <c r="B12994" s="8"/>
      <c r="C12994" s="8"/>
      <c r="D12994" s="8"/>
      <c r="E12994" s="8"/>
      <c r="F12994" s="8"/>
      <c r="G12994" s="8"/>
      <c r="H12994" s="8"/>
      <c r="I12994" s="8"/>
    </row>
    <row r="12995" spans="1:9" ht="14.25" customHeight="1">
      <c r="A12995" s="7"/>
      <c r="B12995" s="8"/>
      <c r="C12995" s="8"/>
      <c r="D12995" s="8"/>
      <c r="E12995" s="8"/>
      <c r="F12995" s="8"/>
      <c r="G12995" s="8"/>
      <c r="H12995" s="8"/>
      <c r="I12995" s="8"/>
    </row>
    <row r="12996" spans="1:9" ht="14.25" customHeight="1">
      <c r="A12996" s="7"/>
      <c r="B12996" s="8"/>
      <c r="C12996" s="8"/>
      <c r="D12996" s="8"/>
      <c r="E12996" s="8"/>
      <c r="F12996" s="8"/>
      <c r="G12996" s="8"/>
      <c r="H12996" s="8"/>
      <c r="I12996" s="8"/>
    </row>
    <row r="12997" spans="1:9" ht="14.25" customHeight="1">
      <c r="A12997" s="7"/>
      <c r="B12997" s="8"/>
      <c r="C12997" s="8"/>
      <c r="D12997" s="8"/>
      <c r="E12997" s="8"/>
      <c r="F12997" s="8"/>
      <c r="G12997" s="8"/>
      <c r="H12997" s="8"/>
      <c r="I12997" s="8"/>
    </row>
    <row r="12998" spans="1:9" ht="14.25" customHeight="1">
      <c r="A12998" s="7"/>
      <c r="B12998" s="8"/>
      <c r="C12998" s="8"/>
      <c r="D12998" s="8"/>
      <c r="E12998" s="8"/>
      <c r="F12998" s="8"/>
      <c r="G12998" s="8"/>
      <c r="H12998" s="8"/>
      <c r="I12998" s="8"/>
    </row>
    <row r="12999" spans="1:9" ht="14.25" customHeight="1">
      <c r="A12999" s="7"/>
      <c r="B12999" s="8"/>
      <c r="C12999" s="8"/>
      <c r="D12999" s="8"/>
      <c r="E12999" s="8"/>
      <c r="F12999" s="8"/>
      <c r="G12999" s="8"/>
      <c r="H12999" s="8"/>
      <c r="I12999" s="8"/>
    </row>
    <row r="13000" spans="1:9" ht="14.25" customHeight="1">
      <c r="A13000" s="7"/>
      <c r="B13000" s="8"/>
      <c r="C13000" s="8"/>
      <c r="D13000" s="8"/>
      <c r="E13000" s="8"/>
      <c r="F13000" s="8"/>
      <c r="G13000" s="8"/>
      <c r="H13000" s="8"/>
      <c r="I13000" s="8"/>
    </row>
    <row r="13001" spans="1:9" ht="14.25" customHeight="1">
      <c r="A13001" s="7"/>
      <c r="B13001" s="8"/>
      <c r="C13001" s="8"/>
      <c r="D13001" s="8"/>
      <c r="E13001" s="8"/>
      <c r="F13001" s="8"/>
      <c r="G13001" s="8"/>
      <c r="H13001" s="8"/>
      <c r="I13001" s="8"/>
    </row>
    <row r="13002" spans="1:9" ht="14.25" customHeight="1">
      <c r="A13002" s="7"/>
      <c r="B13002" s="8"/>
      <c r="C13002" s="8"/>
      <c r="D13002" s="8"/>
      <c r="E13002" s="8"/>
      <c r="F13002" s="8"/>
      <c r="G13002" s="8"/>
      <c r="H13002" s="8"/>
      <c r="I13002" s="8"/>
    </row>
    <row r="13003" spans="1:9" ht="14.25" customHeight="1">
      <c r="A13003" s="7"/>
      <c r="B13003" s="8"/>
      <c r="C13003" s="8"/>
      <c r="D13003" s="8"/>
      <c r="E13003" s="8"/>
      <c r="F13003" s="8"/>
      <c r="G13003" s="8"/>
      <c r="H13003" s="8"/>
      <c r="I13003" s="8"/>
    </row>
    <row r="13004" spans="1:9" ht="14.25" customHeight="1">
      <c r="A13004" s="7"/>
      <c r="B13004" s="8"/>
      <c r="C13004" s="8"/>
      <c r="D13004" s="8"/>
      <c r="E13004" s="8"/>
      <c r="F13004" s="8"/>
      <c r="G13004" s="8"/>
      <c r="H13004" s="8"/>
      <c r="I13004" s="8"/>
    </row>
    <row r="13005" spans="1:9" ht="14.25" customHeight="1">
      <c r="A13005" s="7"/>
      <c r="B13005" s="8"/>
      <c r="C13005" s="8"/>
      <c r="D13005" s="8"/>
      <c r="E13005" s="8"/>
      <c r="F13005" s="8"/>
      <c r="G13005" s="8"/>
      <c r="H13005" s="8"/>
      <c r="I13005" s="8"/>
    </row>
    <row r="13006" spans="1:9" ht="14.25" customHeight="1">
      <c r="A13006" s="7"/>
      <c r="B13006" s="8"/>
      <c r="C13006" s="8"/>
      <c r="D13006" s="8"/>
      <c r="E13006" s="8"/>
      <c r="F13006" s="8"/>
      <c r="G13006" s="8"/>
      <c r="H13006" s="8"/>
      <c r="I13006" s="8"/>
    </row>
    <row r="13007" spans="1:9" ht="14.25" customHeight="1">
      <c r="A13007" s="7"/>
      <c r="B13007" s="8"/>
      <c r="C13007" s="8"/>
      <c r="D13007" s="8"/>
      <c r="E13007" s="8"/>
      <c r="F13007" s="8"/>
      <c r="G13007" s="8"/>
      <c r="H13007" s="8"/>
      <c r="I13007" s="8"/>
    </row>
    <row r="13008" spans="1:9" ht="14.25" customHeight="1">
      <c r="A13008" s="7"/>
      <c r="B13008" s="8"/>
      <c r="C13008" s="8"/>
      <c r="D13008" s="8"/>
      <c r="E13008" s="8"/>
      <c r="F13008" s="8"/>
      <c r="G13008" s="8"/>
      <c r="H13008" s="8"/>
      <c r="I13008" s="8"/>
    </row>
    <row r="13009" spans="1:9" ht="14.25" customHeight="1">
      <c r="A13009" s="7"/>
      <c r="B13009" s="8"/>
      <c r="C13009" s="8"/>
      <c r="D13009" s="8"/>
      <c r="E13009" s="8"/>
      <c r="F13009" s="8"/>
      <c r="G13009" s="8"/>
      <c r="H13009" s="8"/>
      <c r="I13009" s="8"/>
    </row>
    <row r="13010" spans="1:9" ht="14.25" customHeight="1">
      <c r="A13010" s="7"/>
      <c r="B13010" s="8"/>
      <c r="C13010" s="8"/>
      <c r="D13010" s="8"/>
      <c r="E13010" s="8"/>
      <c r="F13010" s="8"/>
      <c r="G13010" s="8"/>
      <c r="H13010" s="8"/>
      <c r="I13010" s="8"/>
    </row>
    <row r="13011" spans="1:9" ht="14.25" customHeight="1">
      <c r="A13011" s="7"/>
      <c r="B13011" s="8"/>
      <c r="C13011" s="8"/>
      <c r="D13011" s="8"/>
      <c r="E13011" s="8"/>
      <c r="F13011" s="8"/>
      <c r="G13011" s="8"/>
      <c r="H13011" s="8"/>
      <c r="I13011" s="8"/>
    </row>
    <row r="13012" spans="1:9" ht="14.25" customHeight="1">
      <c r="A13012" s="7"/>
      <c r="B13012" s="8"/>
      <c r="C13012" s="8"/>
      <c r="D13012" s="8"/>
      <c r="E13012" s="8"/>
      <c r="F13012" s="8"/>
      <c r="G13012" s="8"/>
      <c r="H13012" s="8"/>
      <c r="I13012" s="8"/>
    </row>
    <row r="13013" spans="1:9" ht="14.25" customHeight="1">
      <c r="A13013" s="7"/>
      <c r="B13013" s="8"/>
      <c r="C13013" s="8"/>
      <c r="D13013" s="8"/>
      <c r="E13013" s="8"/>
      <c r="F13013" s="8"/>
      <c r="G13013" s="8"/>
      <c r="H13013" s="8"/>
      <c r="I13013" s="8"/>
    </row>
    <row r="13014" spans="1:9" ht="14.25" customHeight="1">
      <c r="A13014" s="7"/>
      <c r="B13014" s="8"/>
      <c r="C13014" s="8"/>
      <c r="D13014" s="8"/>
      <c r="E13014" s="8"/>
      <c r="F13014" s="8"/>
      <c r="G13014" s="8"/>
      <c r="H13014" s="8"/>
      <c r="I13014" s="8"/>
    </row>
    <row r="13015" spans="1:9" ht="14.25" customHeight="1">
      <c r="A13015" s="7"/>
      <c r="B13015" s="8"/>
      <c r="C13015" s="8"/>
      <c r="D13015" s="8"/>
      <c r="E13015" s="8"/>
      <c r="F13015" s="8"/>
      <c r="G13015" s="8"/>
      <c r="H13015" s="8"/>
      <c r="I13015" s="8"/>
    </row>
    <row r="13016" spans="1:9" ht="14.25" customHeight="1">
      <c r="A13016" s="7"/>
      <c r="B13016" s="8"/>
      <c r="C13016" s="8"/>
      <c r="D13016" s="8"/>
      <c r="E13016" s="8"/>
      <c r="F13016" s="8"/>
      <c r="G13016" s="8"/>
      <c r="H13016" s="8"/>
      <c r="I13016" s="8"/>
    </row>
    <row r="13017" spans="1:9" ht="14.25" customHeight="1">
      <c r="A13017" s="7"/>
      <c r="B13017" s="8"/>
      <c r="C13017" s="8"/>
      <c r="D13017" s="8"/>
      <c r="E13017" s="8"/>
      <c r="F13017" s="8"/>
      <c r="G13017" s="8"/>
      <c r="H13017" s="8"/>
      <c r="I13017" s="8"/>
    </row>
    <row r="13018" spans="1:9" ht="14.25" customHeight="1">
      <c r="A13018" s="7"/>
      <c r="B13018" s="8"/>
      <c r="C13018" s="8"/>
      <c r="D13018" s="8"/>
      <c r="E13018" s="8"/>
      <c r="F13018" s="8"/>
      <c r="G13018" s="8"/>
      <c r="H13018" s="8"/>
      <c r="I13018" s="8"/>
    </row>
    <row r="13019" spans="1:9" ht="14.25" customHeight="1">
      <c r="A13019" s="7"/>
      <c r="B13019" s="8"/>
      <c r="C13019" s="8"/>
      <c r="D13019" s="8"/>
      <c r="E13019" s="8"/>
      <c r="F13019" s="8"/>
      <c r="G13019" s="8"/>
      <c r="H13019" s="8"/>
      <c r="I13019" s="8"/>
    </row>
    <row r="13020" spans="1:9" ht="14.25" customHeight="1">
      <c r="A13020" s="7"/>
      <c r="B13020" s="8"/>
      <c r="C13020" s="8"/>
      <c r="D13020" s="8"/>
      <c r="E13020" s="8"/>
      <c r="F13020" s="8"/>
      <c r="G13020" s="8"/>
      <c r="H13020" s="8"/>
      <c r="I13020" s="8"/>
    </row>
    <row r="13021" spans="1:9" ht="14.25" customHeight="1">
      <c r="A13021" s="7"/>
      <c r="B13021" s="8"/>
      <c r="C13021" s="8"/>
      <c r="D13021" s="8"/>
      <c r="E13021" s="8"/>
      <c r="F13021" s="8"/>
      <c r="G13021" s="8"/>
      <c r="H13021" s="8"/>
      <c r="I13021" s="8"/>
    </row>
    <row r="13022" spans="1:9" ht="14.25" customHeight="1">
      <c r="A13022" s="7"/>
      <c r="B13022" s="8"/>
      <c r="C13022" s="8"/>
      <c r="D13022" s="8"/>
      <c r="E13022" s="8"/>
      <c r="F13022" s="8"/>
      <c r="G13022" s="8"/>
      <c r="H13022" s="8"/>
      <c r="I13022" s="8"/>
    </row>
    <row r="13023" spans="1:9" ht="14.25" customHeight="1">
      <c r="A13023" s="7"/>
      <c r="B13023" s="8"/>
      <c r="C13023" s="8"/>
      <c r="D13023" s="8"/>
      <c r="E13023" s="8"/>
      <c r="F13023" s="8"/>
      <c r="G13023" s="8"/>
      <c r="H13023" s="8"/>
      <c r="I13023" s="8"/>
    </row>
    <row r="13024" spans="1:9" ht="14.25" customHeight="1">
      <c r="A13024" s="7"/>
      <c r="B13024" s="8"/>
      <c r="C13024" s="8"/>
      <c r="D13024" s="8"/>
      <c r="E13024" s="8"/>
      <c r="F13024" s="8"/>
      <c r="G13024" s="8"/>
      <c r="H13024" s="8"/>
      <c r="I13024" s="8"/>
    </row>
    <row r="13025" spans="1:9" ht="14.25" customHeight="1">
      <c r="A13025" s="7"/>
      <c r="B13025" s="8"/>
      <c r="C13025" s="8"/>
      <c r="D13025" s="8"/>
      <c r="E13025" s="8"/>
      <c r="F13025" s="8"/>
      <c r="G13025" s="8"/>
      <c r="H13025" s="8"/>
      <c r="I13025" s="8"/>
    </row>
    <row r="13026" spans="1:9" ht="14.25" customHeight="1">
      <c r="A13026" s="7"/>
      <c r="B13026" s="8"/>
      <c r="C13026" s="8"/>
      <c r="D13026" s="8"/>
      <c r="E13026" s="8"/>
      <c r="F13026" s="8"/>
      <c r="G13026" s="8"/>
      <c r="H13026" s="8"/>
      <c r="I13026" s="8"/>
    </row>
    <row r="13027" spans="1:9" ht="14.25" customHeight="1">
      <c r="A13027" s="7"/>
      <c r="B13027" s="8"/>
      <c r="C13027" s="8"/>
      <c r="D13027" s="8"/>
      <c r="E13027" s="8"/>
      <c r="F13027" s="8"/>
      <c r="G13027" s="8"/>
      <c r="H13027" s="8"/>
      <c r="I13027" s="8"/>
    </row>
    <row r="13028" spans="1:9" ht="14.25" customHeight="1">
      <c r="A13028" s="7"/>
      <c r="B13028" s="8"/>
      <c r="C13028" s="8"/>
      <c r="D13028" s="8"/>
      <c r="E13028" s="8"/>
      <c r="F13028" s="8"/>
      <c r="G13028" s="8"/>
      <c r="H13028" s="8"/>
      <c r="I13028" s="8"/>
    </row>
    <row r="13029" spans="1:9" ht="14.25" customHeight="1">
      <c r="A13029" s="7"/>
      <c r="B13029" s="8"/>
      <c r="C13029" s="8"/>
      <c r="D13029" s="8"/>
      <c r="E13029" s="8"/>
      <c r="F13029" s="8"/>
      <c r="G13029" s="8"/>
      <c r="H13029" s="8"/>
      <c r="I13029" s="8"/>
    </row>
    <row r="13030" spans="1:9" ht="14.25" customHeight="1">
      <c r="A13030" s="7"/>
      <c r="B13030" s="8"/>
      <c r="C13030" s="8"/>
      <c r="D13030" s="8"/>
      <c r="E13030" s="8"/>
      <c r="F13030" s="8"/>
      <c r="G13030" s="8"/>
      <c r="H13030" s="8"/>
      <c r="I13030" s="8"/>
    </row>
    <row r="13031" spans="1:9" ht="14.25" customHeight="1">
      <c r="A13031" s="7"/>
      <c r="B13031" s="8"/>
      <c r="C13031" s="8"/>
      <c r="D13031" s="8"/>
      <c r="E13031" s="8"/>
      <c r="F13031" s="8"/>
      <c r="G13031" s="8"/>
      <c r="H13031" s="8"/>
      <c r="I13031" s="8"/>
    </row>
    <row r="13032" spans="1:9" ht="14.25" customHeight="1">
      <c r="A13032" s="7"/>
      <c r="B13032" s="8"/>
      <c r="C13032" s="8"/>
      <c r="D13032" s="8"/>
      <c r="E13032" s="8"/>
      <c r="F13032" s="8"/>
      <c r="G13032" s="8"/>
      <c r="H13032" s="8"/>
      <c r="I13032" s="8"/>
    </row>
    <row r="13033" spans="1:9" ht="14.25" customHeight="1">
      <c r="A13033" s="7"/>
      <c r="B13033" s="8"/>
      <c r="C13033" s="8"/>
      <c r="D13033" s="8"/>
      <c r="E13033" s="8"/>
      <c r="F13033" s="8"/>
      <c r="G13033" s="8"/>
      <c r="H13033" s="8"/>
      <c r="I13033" s="8"/>
    </row>
    <row r="13034" spans="1:9" ht="14.25" customHeight="1">
      <c r="A13034" s="7"/>
      <c r="B13034" s="8"/>
      <c r="C13034" s="8"/>
      <c r="D13034" s="8"/>
      <c r="E13034" s="8"/>
      <c r="F13034" s="8"/>
      <c r="G13034" s="8"/>
      <c r="H13034" s="8"/>
      <c r="I13034" s="8"/>
    </row>
    <row r="13035" spans="1:9" ht="14.25" customHeight="1">
      <c r="A13035" s="7"/>
      <c r="B13035" s="8"/>
      <c r="C13035" s="8"/>
      <c r="D13035" s="8"/>
      <c r="E13035" s="8"/>
      <c r="F13035" s="8"/>
      <c r="G13035" s="8"/>
      <c r="H13035" s="8"/>
      <c r="I13035" s="8"/>
    </row>
    <row r="13036" spans="1:9" ht="14.25" customHeight="1">
      <c r="A13036" s="7"/>
      <c r="B13036" s="8"/>
      <c r="C13036" s="8"/>
      <c r="D13036" s="8"/>
      <c r="E13036" s="8"/>
      <c r="F13036" s="8"/>
      <c r="G13036" s="8"/>
      <c r="H13036" s="8"/>
      <c r="I13036" s="8"/>
    </row>
    <row r="13037" spans="1:9" ht="14.25" customHeight="1">
      <c r="A13037" s="7"/>
      <c r="B13037" s="8"/>
      <c r="C13037" s="8"/>
      <c r="D13037" s="8"/>
      <c r="E13037" s="8"/>
      <c r="F13037" s="8"/>
      <c r="G13037" s="8"/>
      <c r="H13037" s="8"/>
      <c r="I13037" s="8"/>
    </row>
    <row r="13038" spans="1:9" ht="14.25" customHeight="1">
      <c r="A13038" s="7"/>
      <c r="B13038" s="8"/>
      <c r="C13038" s="8"/>
      <c r="D13038" s="8"/>
      <c r="E13038" s="8"/>
      <c r="F13038" s="8"/>
      <c r="G13038" s="8"/>
      <c r="H13038" s="8"/>
      <c r="I13038" s="8"/>
    </row>
    <row r="13039" spans="1:9" ht="14.25" customHeight="1">
      <c r="A13039" s="7"/>
      <c r="B13039" s="8"/>
      <c r="C13039" s="8"/>
      <c r="D13039" s="8"/>
      <c r="E13039" s="8"/>
      <c r="F13039" s="8"/>
      <c r="G13039" s="8"/>
      <c r="H13039" s="8"/>
      <c r="I13039" s="8"/>
    </row>
    <row r="13040" spans="1:9" ht="14.25" customHeight="1">
      <c r="A13040" s="7"/>
      <c r="B13040" s="8"/>
      <c r="C13040" s="8"/>
      <c r="D13040" s="8"/>
      <c r="E13040" s="8"/>
      <c r="F13040" s="8"/>
      <c r="G13040" s="8"/>
      <c r="H13040" s="8"/>
      <c r="I13040" s="8"/>
    </row>
    <row r="13041" spans="1:9" ht="14.25" customHeight="1">
      <c r="A13041" s="7"/>
      <c r="B13041" s="8"/>
      <c r="C13041" s="8"/>
      <c r="D13041" s="8"/>
      <c r="E13041" s="8"/>
      <c r="F13041" s="8"/>
      <c r="G13041" s="8"/>
      <c r="H13041" s="8"/>
      <c r="I13041" s="8"/>
    </row>
    <row r="13042" spans="1:9" ht="14.25" customHeight="1">
      <c r="A13042" s="7"/>
      <c r="B13042" s="8"/>
      <c r="C13042" s="8"/>
      <c r="D13042" s="8"/>
      <c r="E13042" s="8"/>
      <c r="F13042" s="8"/>
      <c r="G13042" s="8"/>
      <c r="H13042" s="8"/>
      <c r="I13042" s="8"/>
    </row>
    <row r="13043" spans="1:9" ht="14.25" customHeight="1">
      <c r="A13043" s="7"/>
      <c r="B13043" s="8"/>
      <c r="C13043" s="8"/>
      <c r="D13043" s="8"/>
      <c r="E13043" s="8"/>
      <c r="F13043" s="8"/>
      <c r="G13043" s="8"/>
      <c r="H13043" s="8"/>
      <c r="I13043" s="8"/>
    </row>
    <row r="13044" spans="1:9" ht="14.25" customHeight="1">
      <c r="A13044" s="7"/>
      <c r="B13044" s="8"/>
      <c r="C13044" s="8"/>
      <c r="D13044" s="8"/>
      <c r="E13044" s="8"/>
      <c r="F13044" s="8"/>
      <c r="G13044" s="8"/>
      <c r="H13044" s="8"/>
      <c r="I13044" s="8"/>
    </row>
    <row r="13045" spans="1:9" ht="14.25" customHeight="1">
      <c r="A13045" s="7"/>
      <c r="B13045" s="8"/>
      <c r="C13045" s="8"/>
      <c r="D13045" s="8"/>
      <c r="E13045" s="8"/>
      <c r="F13045" s="8"/>
      <c r="G13045" s="8"/>
      <c r="H13045" s="8"/>
      <c r="I13045" s="8"/>
    </row>
    <row r="13046" spans="1:9" ht="14.25" customHeight="1">
      <c r="A13046" s="7"/>
      <c r="B13046" s="8"/>
      <c r="C13046" s="8"/>
      <c r="D13046" s="8"/>
      <c r="E13046" s="8"/>
      <c r="F13046" s="8"/>
      <c r="G13046" s="8"/>
      <c r="H13046" s="8"/>
      <c r="I13046" s="8"/>
    </row>
    <row r="13047" spans="1:9" ht="14.25" customHeight="1">
      <c r="A13047" s="7"/>
      <c r="B13047" s="8"/>
      <c r="C13047" s="8"/>
      <c r="D13047" s="8"/>
      <c r="E13047" s="8"/>
      <c r="F13047" s="8"/>
      <c r="G13047" s="8"/>
      <c r="H13047" s="8"/>
      <c r="I13047" s="8"/>
    </row>
    <row r="13048" spans="1:9" ht="14.25" customHeight="1">
      <c r="A13048" s="7"/>
      <c r="B13048" s="8"/>
      <c r="C13048" s="8"/>
      <c r="D13048" s="8"/>
      <c r="E13048" s="8"/>
      <c r="F13048" s="8"/>
      <c r="G13048" s="8"/>
      <c r="H13048" s="8"/>
      <c r="I13048" s="8"/>
    </row>
    <row r="13049" spans="1:9" ht="14.25" customHeight="1">
      <c r="A13049" s="7"/>
      <c r="B13049" s="8"/>
      <c r="C13049" s="8"/>
      <c r="D13049" s="8"/>
      <c r="E13049" s="8"/>
      <c r="F13049" s="8"/>
      <c r="G13049" s="8"/>
      <c r="H13049" s="8"/>
      <c r="I13049" s="8"/>
    </row>
    <row r="13050" spans="1:9" ht="14.25" customHeight="1">
      <c r="A13050" s="7"/>
      <c r="B13050" s="8"/>
      <c r="C13050" s="8"/>
      <c r="D13050" s="8"/>
      <c r="E13050" s="8"/>
      <c r="F13050" s="8"/>
      <c r="G13050" s="8"/>
      <c r="H13050" s="8"/>
      <c r="I13050" s="8"/>
    </row>
    <row r="13051" spans="1:9" ht="14.25" customHeight="1">
      <c r="A13051" s="7"/>
      <c r="B13051" s="8"/>
      <c r="C13051" s="8"/>
      <c r="D13051" s="8"/>
      <c r="E13051" s="8"/>
      <c r="F13051" s="8"/>
      <c r="G13051" s="8"/>
      <c r="H13051" s="8"/>
      <c r="I13051" s="8"/>
    </row>
    <row r="13052" spans="1:9" ht="14.25" customHeight="1">
      <c r="A13052" s="7"/>
      <c r="B13052" s="8"/>
      <c r="C13052" s="8"/>
      <c r="D13052" s="8"/>
      <c r="E13052" s="8"/>
      <c r="F13052" s="8"/>
      <c r="G13052" s="8"/>
      <c r="H13052" s="8"/>
      <c r="I13052" s="8"/>
    </row>
    <row r="13053" spans="1:9" ht="14.25" customHeight="1">
      <c r="A13053" s="7"/>
      <c r="B13053" s="8"/>
      <c r="C13053" s="8"/>
      <c r="D13053" s="8"/>
      <c r="E13053" s="8"/>
      <c r="F13053" s="8"/>
      <c r="G13053" s="8"/>
      <c r="H13053" s="8"/>
      <c r="I13053" s="8"/>
    </row>
    <row r="13054" spans="1:9" ht="14.25" customHeight="1">
      <c r="A13054" s="7"/>
      <c r="B13054" s="8"/>
      <c r="C13054" s="8"/>
      <c r="D13054" s="8"/>
      <c r="E13054" s="8"/>
      <c r="F13054" s="8"/>
      <c r="G13054" s="8"/>
      <c r="H13054" s="8"/>
      <c r="I13054" s="8"/>
    </row>
    <row r="13055" spans="1:9" ht="14.25" customHeight="1">
      <c r="A13055" s="7"/>
      <c r="B13055" s="8"/>
      <c r="C13055" s="8"/>
      <c r="D13055" s="8"/>
      <c r="E13055" s="8"/>
      <c r="F13055" s="8"/>
      <c r="G13055" s="8"/>
      <c r="H13055" s="8"/>
      <c r="I13055" s="8"/>
    </row>
    <row r="13056" spans="1:9" ht="14.25" customHeight="1">
      <c r="A13056" s="7"/>
      <c r="B13056" s="8"/>
      <c r="C13056" s="8"/>
      <c r="D13056" s="8"/>
      <c r="E13056" s="8"/>
      <c r="F13056" s="8"/>
      <c r="G13056" s="8"/>
      <c r="H13056" s="8"/>
      <c r="I13056" s="8"/>
    </row>
    <row r="13057" spans="1:9" ht="14.25" customHeight="1">
      <c r="A13057" s="7"/>
      <c r="B13057" s="8"/>
      <c r="C13057" s="8"/>
      <c r="D13057" s="8"/>
      <c r="E13057" s="8"/>
      <c r="F13057" s="8"/>
      <c r="G13057" s="8"/>
      <c r="H13057" s="8"/>
      <c r="I13057" s="8"/>
    </row>
    <row r="13058" spans="1:9" ht="14.25" customHeight="1">
      <c r="A13058" s="7"/>
      <c r="B13058" s="8"/>
      <c r="C13058" s="8"/>
      <c r="D13058" s="8"/>
      <c r="E13058" s="8"/>
      <c r="F13058" s="8"/>
      <c r="G13058" s="8"/>
      <c r="H13058" s="8"/>
      <c r="I13058" s="8"/>
    </row>
    <row r="13059" spans="1:9" ht="14.25" customHeight="1">
      <c r="A13059" s="7"/>
      <c r="B13059" s="8"/>
      <c r="C13059" s="8"/>
      <c r="D13059" s="8"/>
      <c r="E13059" s="8"/>
      <c r="F13059" s="8"/>
      <c r="G13059" s="8"/>
      <c r="H13059" s="8"/>
      <c r="I13059" s="8"/>
    </row>
    <row r="13060" spans="1:9" ht="14.25" customHeight="1">
      <c r="A13060" s="7"/>
      <c r="B13060" s="8"/>
      <c r="C13060" s="8"/>
      <c r="D13060" s="8"/>
      <c r="E13060" s="8"/>
      <c r="F13060" s="8"/>
      <c r="G13060" s="8"/>
      <c r="H13060" s="8"/>
      <c r="I13060" s="8"/>
    </row>
    <row r="13061" spans="1:9" ht="14.25" customHeight="1">
      <c r="A13061" s="7"/>
      <c r="B13061" s="8"/>
      <c r="C13061" s="8"/>
      <c r="D13061" s="8"/>
      <c r="E13061" s="8"/>
      <c r="F13061" s="8"/>
      <c r="G13061" s="8"/>
      <c r="H13061" s="8"/>
      <c r="I13061" s="8"/>
    </row>
    <row r="13062" spans="1:9" ht="14.25" customHeight="1">
      <c r="A13062" s="7"/>
      <c r="B13062" s="8"/>
      <c r="C13062" s="8"/>
      <c r="D13062" s="8"/>
      <c r="E13062" s="8"/>
      <c r="F13062" s="8"/>
      <c r="G13062" s="8"/>
      <c r="H13062" s="8"/>
      <c r="I13062" s="8"/>
    </row>
    <row r="13063" spans="1:9" ht="14.25" customHeight="1">
      <c r="A13063" s="7"/>
      <c r="B13063" s="8"/>
      <c r="C13063" s="8"/>
      <c r="D13063" s="8"/>
      <c r="E13063" s="8"/>
      <c r="F13063" s="8"/>
      <c r="G13063" s="8"/>
      <c r="H13063" s="8"/>
      <c r="I13063" s="8"/>
    </row>
    <row r="13064" spans="1:9" ht="14.25" customHeight="1">
      <c r="A13064" s="7"/>
      <c r="B13064" s="8"/>
      <c r="C13064" s="8"/>
      <c r="D13064" s="8"/>
      <c r="E13064" s="8"/>
      <c r="F13064" s="8"/>
      <c r="G13064" s="8"/>
      <c r="H13064" s="8"/>
      <c r="I13064" s="8"/>
    </row>
    <row r="13065" spans="1:9" ht="14.25" customHeight="1">
      <c r="A13065" s="7"/>
      <c r="B13065" s="8"/>
      <c r="C13065" s="8"/>
      <c r="D13065" s="8"/>
      <c r="E13065" s="8"/>
      <c r="F13065" s="8"/>
      <c r="G13065" s="8"/>
      <c r="H13065" s="8"/>
      <c r="I13065" s="8"/>
    </row>
    <row r="13066" spans="1:9" ht="14.25" customHeight="1">
      <c r="A13066" s="7"/>
      <c r="B13066" s="8"/>
      <c r="C13066" s="8"/>
      <c r="D13066" s="8"/>
      <c r="E13066" s="8"/>
      <c r="F13066" s="8"/>
      <c r="G13066" s="8"/>
      <c r="H13066" s="8"/>
      <c r="I13066" s="8"/>
    </row>
    <row r="13067" spans="1:9" ht="14.25" customHeight="1">
      <c r="A13067" s="7"/>
      <c r="B13067" s="8"/>
      <c r="C13067" s="8"/>
      <c r="D13067" s="8"/>
      <c r="E13067" s="8"/>
      <c r="F13067" s="8"/>
      <c r="G13067" s="8"/>
      <c r="H13067" s="8"/>
      <c r="I13067" s="8"/>
    </row>
    <row r="13068" spans="1:9" ht="14.25" customHeight="1">
      <c r="A13068" s="7"/>
      <c r="B13068" s="8"/>
      <c r="C13068" s="8"/>
      <c r="D13068" s="8"/>
      <c r="E13068" s="8"/>
      <c r="F13068" s="8"/>
      <c r="G13068" s="8"/>
      <c r="H13068" s="8"/>
      <c r="I13068" s="8"/>
    </row>
    <row r="13069" spans="1:9" ht="14.25" customHeight="1">
      <c r="A13069" s="7"/>
      <c r="B13069" s="8"/>
      <c r="C13069" s="8"/>
      <c r="D13069" s="8"/>
      <c r="E13069" s="8"/>
      <c r="F13069" s="8"/>
      <c r="G13069" s="8"/>
      <c r="H13069" s="8"/>
      <c r="I13069" s="8"/>
    </row>
    <row r="13070" spans="1:9" ht="14.25" customHeight="1">
      <c r="A13070" s="7"/>
      <c r="B13070" s="8"/>
      <c r="C13070" s="8"/>
      <c r="D13070" s="8"/>
      <c r="E13070" s="8"/>
      <c r="F13070" s="8"/>
      <c r="G13070" s="8"/>
      <c r="H13070" s="8"/>
      <c r="I13070" s="8"/>
    </row>
    <row r="13071" spans="1:9" ht="14.25" customHeight="1">
      <c r="A13071" s="7"/>
      <c r="B13071" s="8"/>
      <c r="C13071" s="8"/>
      <c r="D13071" s="8"/>
      <c r="E13071" s="8"/>
      <c r="F13071" s="8"/>
      <c r="G13071" s="8"/>
      <c r="H13071" s="8"/>
      <c r="I13071" s="8"/>
    </row>
    <row r="13072" spans="1:9" ht="14.25" customHeight="1">
      <c r="A13072" s="7"/>
      <c r="B13072" s="8"/>
      <c r="C13072" s="8"/>
      <c r="D13072" s="8"/>
      <c r="E13072" s="8"/>
      <c r="F13072" s="8"/>
      <c r="G13072" s="8"/>
      <c r="H13072" s="8"/>
      <c r="I13072" s="8"/>
    </row>
    <row r="13073" spans="1:9" ht="14.25" customHeight="1">
      <c r="A13073" s="7"/>
      <c r="B13073" s="8"/>
      <c r="C13073" s="8"/>
      <c r="D13073" s="8"/>
      <c r="E13073" s="8"/>
      <c r="F13073" s="8"/>
      <c r="G13073" s="8"/>
      <c r="H13073" s="8"/>
      <c r="I13073" s="8"/>
    </row>
    <row r="13074" spans="1:9" ht="14.25" customHeight="1">
      <c r="A13074" s="7"/>
      <c r="B13074" s="8"/>
      <c r="C13074" s="8"/>
      <c r="D13074" s="8"/>
      <c r="E13074" s="8"/>
      <c r="F13074" s="8"/>
      <c r="G13074" s="8"/>
      <c r="H13074" s="8"/>
      <c r="I13074" s="8"/>
    </row>
    <row r="13075" spans="1:9" ht="14.25" customHeight="1">
      <c r="A13075" s="7"/>
      <c r="B13075" s="8"/>
      <c r="C13075" s="8"/>
      <c r="D13075" s="8"/>
      <c r="E13075" s="8"/>
      <c r="F13075" s="8"/>
      <c r="G13075" s="8"/>
      <c r="H13075" s="8"/>
      <c r="I13075" s="8"/>
    </row>
    <row r="13076" spans="1:9" ht="14.25" customHeight="1">
      <c r="A13076" s="7"/>
      <c r="B13076" s="8"/>
      <c r="C13076" s="8"/>
      <c r="D13076" s="8"/>
      <c r="E13076" s="8"/>
      <c r="F13076" s="8"/>
      <c r="G13076" s="8"/>
      <c r="H13076" s="8"/>
      <c r="I13076" s="8"/>
    </row>
    <row r="13077" spans="1:9" ht="14.25" customHeight="1">
      <c r="A13077" s="7"/>
      <c r="B13077" s="8"/>
      <c r="C13077" s="8"/>
      <c r="D13077" s="8"/>
      <c r="E13077" s="8"/>
      <c r="F13077" s="8"/>
      <c r="G13077" s="8"/>
      <c r="H13077" s="8"/>
      <c r="I13077" s="8"/>
    </row>
    <row r="13078" spans="1:9" ht="14.25" customHeight="1">
      <c r="A13078" s="7"/>
      <c r="B13078" s="8"/>
      <c r="C13078" s="8"/>
      <c r="D13078" s="8"/>
      <c r="E13078" s="8"/>
      <c r="F13078" s="8"/>
      <c r="G13078" s="8"/>
      <c r="H13078" s="8"/>
      <c r="I13078" s="8"/>
    </row>
    <row r="13079" spans="1:9" ht="14.25" customHeight="1">
      <c r="A13079" s="7"/>
      <c r="B13079" s="8"/>
      <c r="C13079" s="8"/>
      <c r="D13079" s="8"/>
      <c r="E13079" s="8"/>
      <c r="F13079" s="8"/>
      <c r="G13079" s="8"/>
      <c r="H13079" s="8"/>
      <c r="I13079" s="8"/>
    </row>
    <row r="13080" spans="1:9" ht="14.25" customHeight="1">
      <c r="A13080" s="7"/>
      <c r="B13080" s="8"/>
      <c r="C13080" s="8"/>
      <c r="D13080" s="8"/>
      <c r="E13080" s="8"/>
      <c r="F13080" s="8"/>
      <c r="G13080" s="8"/>
      <c r="H13080" s="8"/>
      <c r="I13080" s="8"/>
    </row>
    <row r="13081" spans="1:9" ht="14.25" customHeight="1">
      <c r="A13081" s="7"/>
      <c r="B13081" s="8"/>
      <c r="C13081" s="8"/>
      <c r="D13081" s="8"/>
      <c r="E13081" s="8"/>
      <c r="F13081" s="8"/>
      <c r="G13081" s="8"/>
      <c r="H13081" s="8"/>
      <c r="I13081" s="8"/>
    </row>
    <row r="13082" spans="1:9" ht="14.25" customHeight="1">
      <c r="A13082" s="7"/>
      <c r="B13082" s="8"/>
      <c r="C13082" s="8"/>
      <c r="D13082" s="8"/>
      <c r="E13082" s="8"/>
      <c r="F13082" s="8"/>
      <c r="G13082" s="8"/>
      <c r="H13082" s="8"/>
      <c r="I13082" s="8"/>
    </row>
    <row r="13083" spans="1:9" ht="14.25" customHeight="1">
      <c r="A13083" s="7"/>
      <c r="B13083" s="8"/>
      <c r="C13083" s="8"/>
      <c r="D13083" s="8"/>
      <c r="E13083" s="8"/>
      <c r="F13083" s="8"/>
      <c r="G13083" s="8"/>
      <c r="H13083" s="8"/>
      <c r="I13083" s="8"/>
    </row>
    <row r="13084" spans="1:9" ht="14.25" customHeight="1">
      <c r="A13084" s="7"/>
      <c r="B13084" s="8"/>
      <c r="C13084" s="8"/>
      <c r="D13084" s="8"/>
      <c r="E13084" s="8"/>
      <c r="F13084" s="8"/>
      <c r="G13084" s="8"/>
      <c r="H13084" s="8"/>
      <c r="I13084" s="8"/>
    </row>
    <row r="13085" spans="1:9" ht="14.25" customHeight="1">
      <c r="A13085" s="7"/>
      <c r="B13085" s="8"/>
      <c r="C13085" s="8"/>
      <c r="D13085" s="8"/>
      <c r="E13085" s="8"/>
      <c r="F13085" s="8"/>
      <c r="G13085" s="8"/>
      <c r="H13085" s="8"/>
      <c r="I13085" s="8"/>
    </row>
    <row r="13086" spans="1:9" ht="14.25" customHeight="1">
      <c r="A13086" s="7"/>
      <c r="B13086" s="8"/>
      <c r="C13086" s="8"/>
      <c r="D13086" s="8"/>
      <c r="E13086" s="8"/>
      <c r="F13086" s="8"/>
      <c r="G13086" s="8"/>
      <c r="H13086" s="8"/>
      <c r="I13086" s="8"/>
    </row>
    <row r="13087" spans="1:9" ht="14.25" customHeight="1">
      <c r="A13087" s="7"/>
      <c r="B13087" s="8"/>
      <c r="C13087" s="8"/>
      <c r="D13087" s="8"/>
      <c r="E13087" s="8"/>
      <c r="F13087" s="8"/>
      <c r="G13087" s="8"/>
      <c r="H13087" s="8"/>
      <c r="I13087" s="8"/>
    </row>
    <row r="13088" spans="1:9" ht="14.25" customHeight="1">
      <c r="A13088" s="7"/>
      <c r="B13088" s="8"/>
      <c r="C13088" s="8"/>
      <c r="D13088" s="8"/>
      <c r="E13088" s="8"/>
      <c r="F13088" s="8"/>
      <c r="G13088" s="8"/>
      <c r="H13088" s="8"/>
      <c r="I13088" s="8"/>
    </row>
    <row r="13089" spans="1:9" ht="14.25" customHeight="1">
      <c r="A13089" s="7"/>
      <c r="B13089" s="8"/>
      <c r="C13089" s="8"/>
      <c r="D13089" s="8"/>
      <c r="E13089" s="8"/>
      <c r="F13089" s="8"/>
      <c r="G13089" s="8"/>
      <c r="H13089" s="8"/>
      <c r="I13089" s="8"/>
    </row>
    <row r="13090" spans="1:9" ht="14.25" customHeight="1">
      <c r="A13090" s="7"/>
      <c r="B13090" s="8"/>
      <c r="C13090" s="8"/>
      <c r="D13090" s="8"/>
      <c r="E13090" s="8"/>
      <c r="F13090" s="8"/>
      <c r="G13090" s="8"/>
      <c r="H13090" s="8"/>
      <c r="I13090" s="8"/>
    </row>
    <row r="13091" spans="1:9" ht="14.25" customHeight="1">
      <c r="A13091" s="7"/>
      <c r="B13091" s="8"/>
      <c r="C13091" s="8"/>
      <c r="D13091" s="8"/>
      <c r="E13091" s="8"/>
      <c r="F13091" s="8"/>
      <c r="G13091" s="8"/>
      <c r="H13091" s="8"/>
      <c r="I13091" s="8"/>
    </row>
    <row r="13092" spans="1:9" ht="14.25" customHeight="1">
      <c r="A13092" s="7"/>
      <c r="B13092" s="8"/>
      <c r="C13092" s="8"/>
      <c r="D13092" s="8"/>
      <c r="E13092" s="8"/>
      <c r="F13092" s="8"/>
      <c r="G13092" s="8"/>
      <c r="H13092" s="8"/>
      <c r="I13092" s="8"/>
    </row>
    <row r="13093" spans="1:9" ht="14.25" customHeight="1">
      <c r="A13093" s="7"/>
      <c r="B13093" s="8"/>
      <c r="C13093" s="8"/>
      <c r="D13093" s="8"/>
      <c r="E13093" s="8"/>
      <c r="F13093" s="8"/>
      <c r="G13093" s="8"/>
      <c r="H13093" s="8"/>
      <c r="I13093" s="8"/>
    </row>
    <row r="13094" spans="1:9" ht="14.25" customHeight="1">
      <c r="A13094" s="7"/>
      <c r="B13094" s="8"/>
      <c r="C13094" s="8"/>
      <c r="D13094" s="8"/>
      <c r="E13094" s="8"/>
      <c r="F13094" s="8"/>
      <c r="G13094" s="8"/>
      <c r="H13094" s="8"/>
      <c r="I13094" s="8"/>
    </row>
    <row r="13095" spans="1:9" ht="14.25" customHeight="1">
      <c r="A13095" s="7"/>
      <c r="B13095" s="8"/>
      <c r="C13095" s="8"/>
      <c r="D13095" s="8"/>
      <c r="E13095" s="8"/>
      <c r="F13095" s="8"/>
      <c r="G13095" s="8"/>
      <c r="H13095" s="8"/>
      <c r="I13095" s="8"/>
    </row>
    <row r="13096" spans="1:9" ht="14.25" customHeight="1">
      <c r="A13096" s="7"/>
      <c r="B13096" s="8"/>
      <c r="C13096" s="8"/>
      <c r="D13096" s="8"/>
      <c r="E13096" s="8"/>
      <c r="F13096" s="8"/>
      <c r="G13096" s="8"/>
      <c r="H13096" s="8"/>
      <c r="I13096" s="8"/>
    </row>
    <row r="13097" spans="1:9" ht="14.25" customHeight="1">
      <c r="A13097" s="7"/>
      <c r="B13097" s="8"/>
      <c r="C13097" s="8"/>
      <c r="D13097" s="8"/>
      <c r="E13097" s="8"/>
      <c r="F13097" s="8"/>
      <c r="G13097" s="8"/>
      <c r="H13097" s="8"/>
      <c r="I13097" s="8"/>
    </row>
    <row r="13098" spans="1:9" ht="14.25" customHeight="1">
      <c r="A13098" s="7"/>
      <c r="B13098" s="8"/>
      <c r="C13098" s="8"/>
      <c r="D13098" s="8"/>
      <c r="E13098" s="8"/>
      <c r="F13098" s="8"/>
      <c r="G13098" s="8"/>
      <c r="H13098" s="8"/>
      <c r="I13098" s="8"/>
    </row>
    <row r="13099" spans="1:9" ht="14.25" customHeight="1">
      <c r="A13099" s="7"/>
      <c r="B13099" s="8"/>
      <c r="C13099" s="8"/>
      <c r="D13099" s="8"/>
      <c r="E13099" s="8"/>
      <c r="F13099" s="8"/>
      <c r="G13099" s="8"/>
      <c r="H13099" s="8"/>
      <c r="I13099" s="8"/>
    </row>
    <row r="13100" spans="1:9" ht="14.25" customHeight="1">
      <c r="A13100" s="7"/>
      <c r="B13100" s="8"/>
      <c r="C13100" s="8"/>
      <c r="D13100" s="8"/>
      <c r="E13100" s="8"/>
      <c r="F13100" s="8"/>
      <c r="G13100" s="8"/>
      <c r="H13100" s="8"/>
      <c r="I13100" s="8"/>
    </row>
    <row r="13101" spans="1:9" ht="14.25" customHeight="1">
      <c r="A13101" s="7"/>
      <c r="B13101" s="8"/>
      <c r="C13101" s="8"/>
      <c r="D13101" s="8"/>
      <c r="E13101" s="8"/>
      <c r="F13101" s="8"/>
      <c r="G13101" s="8"/>
      <c r="H13101" s="8"/>
      <c r="I13101" s="8"/>
    </row>
    <row r="13102" spans="1:9" ht="14.25" customHeight="1">
      <c r="A13102" s="7"/>
      <c r="B13102" s="8"/>
      <c r="C13102" s="8"/>
      <c r="D13102" s="8"/>
      <c r="E13102" s="8"/>
      <c r="F13102" s="8"/>
      <c r="G13102" s="8"/>
      <c r="H13102" s="8"/>
      <c r="I13102" s="8"/>
    </row>
    <row r="13103" spans="1:9" ht="14.25" customHeight="1">
      <c r="A13103" s="7"/>
      <c r="B13103" s="8"/>
      <c r="C13103" s="8"/>
      <c r="D13103" s="8"/>
      <c r="E13103" s="8"/>
      <c r="F13103" s="8"/>
      <c r="G13103" s="8"/>
      <c r="H13103" s="8"/>
      <c r="I13103" s="8"/>
    </row>
    <row r="13104" spans="1:9" ht="14.25" customHeight="1">
      <c r="A13104" s="7"/>
      <c r="B13104" s="8"/>
      <c r="C13104" s="8"/>
      <c r="D13104" s="8"/>
      <c r="E13104" s="8"/>
      <c r="F13104" s="8"/>
      <c r="G13104" s="8"/>
      <c r="H13104" s="8"/>
      <c r="I13104" s="8"/>
    </row>
    <row r="13105" spans="1:9" ht="14.25" customHeight="1">
      <c r="A13105" s="7"/>
      <c r="B13105" s="8"/>
      <c r="C13105" s="8"/>
      <c r="D13105" s="8"/>
      <c r="E13105" s="8"/>
      <c r="F13105" s="8"/>
      <c r="G13105" s="8"/>
      <c r="H13105" s="8"/>
      <c r="I13105" s="8"/>
    </row>
    <row r="13106" spans="1:9" ht="14.25" customHeight="1">
      <c r="A13106" s="7"/>
      <c r="B13106" s="8"/>
      <c r="C13106" s="8"/>
      <c r="D13106" s="8"/>
      <c r="E13106" s="8"/>
      <c r="F13106" s="8"/>
      <c r="G13106" s="8"/>
      <c r="H13106" s="8"/>
      <c r="I13106" s="8"/>
    </row>
    <row r="13107" spans="1:9" ht="14.25" customHeight="1">
      <c r="A13107" s="7"/>
      <c r="B13107" s="8"/>
      <c r="C13107" s="8"/>
      <c r="D13107" s="8"/>
      <c r="E13107" s="8"/>
      <c r="F13107" s="8"/>
      <c r="G13107" s="8"/>
      <c r="H13107" s="8"/>
      <c r="I13107" s="8"/>
    </row>
    <row r="13108" spans="1:9" ht="14.25" customHeight="1">
      <c r="A13108" s="7"/>
      <c r="B13108" s="8"/>
      <c r="C13108" s="8"/>
      <c r="D13108" s="8"/>
      <c r="E13108" s="8"/>
      <c r="F13108" s="8"/>
      <c r="G13108" s="8"/>
      <c r="H13108" s="8"/>
      <c r="I13108" s="8"/>
    </row>
    <row r="13109" spans="1:9" ht="14.25" customHeight="1">
      <c r="A13109" s="7"/>
      <c r="B13109" s="8"/>
      <c r="C13109" s="8"/>
      <c r="D13109" s="8"/>
      <c r="E13109" s="8"/>
      <c r="F13109" s="8"/>
      <c r="G13109" s="8"/>
      <c r="H13109" s="8"/>
      <c r="I13109" s="8"/>
    </row>
    <row r="13110" spans="1:9" ht="14.25" customHeight="1">
      <c r="A13110" s="7"/>
      <c r="B13110" s="8"/>
      <c r="C13110" s="8"/>
      <c r="D13110" s="8"/>
      <c r="E13110" s="8"/>
      <c r="F13110" s="8"/>
      <c r="G13110" s="8"/>
      <c r="H13110" s="8"/>
      <c r="I13110" s="8"/>
    </row>
    <row r="13111" spans="1:9" ht="14.25" customHeight="1">
      <c r="A13111" s="7"/>
      <c r="B13111" s="8"/>
      <c r="C13111" s="8"/>
      <c r="D13111" s="8"/>
      <c r="E13111" s="8"/>
      <c r="F13111" s="8"/>
      <c r="G13111" s="8"/>
      <c r="H13111" s="8"/>
      <c r="I13111" s="8"/>
    </row>
    <row r="13112" spans="1:9" ht="14.25" customHeight="1">
      <c r="A13112" s="7"/>
      <c r="B13112" s="8"/>
      <c r="C13112" s="8"/>
      <c r="D13112" s="8"/>
      <c r="E13112" s="8"/>
      <c r="F13112" s="8"/>
      <c r="G13112" s="8"/>
      <c r="H13112" s="8"/>
      <c r="I13112" s="8"/>
    </row>
    <row r="13113" spans="1:9" ht="14.25" customHeight="1">
      <c r="A13113" s="7"/>
      <c r="B13113" s="8"/>
      <c r="C13113" s="8"/>
      <c r="D13113" s="8"/>
      <c r="E13113" s="8"/>
      <c r="F13113" s="8"/>
      <c r="G13113" s="8"/>
      <c r="H13113" s="8"/>
      <c r="I13113" s="8"/>
    </row>
    <row r="13114" spans="1:9" ht="14.25" customHeight="1">
      <c r="A13114" s="7"/>
      <c r="B13114" s="8"/>
      <c r="C13114" s="8"/>
      <c r="D13114" s="8"/>
      <c r="E13114" s="8"/>
      <c r="F13114" s="8"/>
      <c r="G13114" s="8"/>
      <c r="H13114" s="8"/>
      <c r="I13114" s="8"/>
    </row>
    <row r="13115" spans="1:9" ht="14.25" customHeight="1">
      <c r="A13115" s="7"/>
      <c r="B13115" s="8"/>
      <c r="C13115" s="8"/>
      <c r="D13115" s="8"/>
      <c r="E13115" s="8"/>
      <c r="F13115" s="8"/>
      <c r="G13115" s="8"/>
      <c r="H13115" s="8"/>
      <c r="I13115" s="8"/>
    </row>
    <row r="13116" spans="1:9" ht="14.25" customHeight="1">
      <c r="A13116" s="7"/>
      <c r="B13116" s="8"/>
      <c r="C13116" s="8"/>
      <c r="D13116" s="8"/>
      <c r="E13116" s="8"/>
      <c r="F13116" s="8"/>
      <c r="G13116" s="8"/>
      <c r="H13116" s="8"/>
      <c r="I13116" s="8"/>
    </row>
    <row r="13117" spans="1:9" ht="14.25" customHeight="1">
      <c r="A13117" s="7"/>
      <c r="B13117" s="8"/>
      <c r="C13117" s="8"/>
      <c r="D13117" s="8"/>
      <c r="E13117" s="8"/>
      <c r="F13117" s="8"/>
      <c r="G13117" s="8"/>
      <c r="H13117" s="8"/>
      <c r="I13117" s="8"/>
    </row>
    <row r="13118" spans="1:9" ht="14.25" customHeight="1">
      <c r="A13118" s="7"/>
      <c r="B13118" s="8"/>
      <c r="C13118" s="8"/>
      <c r="D13118" s="8"/>
      <c r="E13118" s="8"/>
      <c r="F13118" s="8"/>
      <c r="G13118" s="8"/>
      <c r="H13118" s="8"/>
      <c r="I13118" s="8"/>
    </row>
    <row r="13119" spans="1:9" ht="14.25" customHeight="1">
      <c r="A13119" s="7"/>
      <c r="B13119" s="8"/>
      <c r="C13119" s="8"/>
      <c r="D13119" s="8"/>
      <c r="E13119" s="8"/>
      <c r="F13119" s="8"/>
      <c r="G13119" s="8"/>
      <c r="H13119" s="8"/>
      <c r="I13119" s="8"/>
    </row>
    <row r="13120" spans="1:9" ht="14.25" customHeight="1">
      <c r="A13120" s="7"/>
      <c r="B13120" s="8"/>
      <c r="C13120" s="8"/>
      <c r="D13120" s="8"/>
      <c r="E13120" s="8"/>
      <c r="F13120" s="8"/>
      <c r="G13120" s="8"/>
      <c r="H13120" s="8"/>
      <c r="I13120" s="8"/>
    </row>
    <row r="13121" spans="1:9" ht="14.25" customHeight="1">
      <c r="A13121" s="7"/>
      <c r="B13121" s="8"/>
      <c r="C13121" s="8"/>
      <c r="D13121" s="8"/>
      <c r="E13121" s="8"/>
      <c r="F13121" s="8"/>
      <c r="G13121" s="8"/>
      <c r="H13121" s="8"/>
      <c r="I13121" s="8"/>
    </row>
    <row r="13122" spans="1:9" ht="14.25" customHeight="1">
      <c r="A13122" s="7"/>
      <c r="B13122" s="8"/>
      <c r="C13122" s="8"/>
      <c r="D13122" s="8"/>
      <c r="E13122" s="8"/>
      <c r="F13122" s="8"/>
      <c r="G13122" s="8"/>
      <c r="H13122" s="8"/>
      <c r="I13122" s="8"/>
    </row>
    <row r="13123" spans="1:9" ht="14.25" customHeight="1">
      <c r="A13123" s="7"/>
      <c r="B13123" s="8"/>
      <c r="C13123" s="8"/>
      <c r="D13123" s="8"/>
      <c r="E13123" s="8"/>
      <c r="F13123" s="8"/>
      <c r="G13123" s="8"/>
      <c r="H13123" s="8"/>
      <c r="I13123" s="8"/>
    </row>
    <row r="13124" spans="1:9" ht="14.25" customHeight="1">
      <c r="A13124" s="7"/>
      <c r="B13124" s="8"/>
      <c r="C13124" s="8"/>
      <c r="D13124" s="8"/>
      <c r="E13124" s="8"/>
      <c r="F13124" s="8"/>
      <c r="G13124" s="8"/>
      <c r="H13124" s="8"/>
      <c r="I13124" s="8"/>
    </row>
    <row r="13125" spans="1:9" ht="14.25" customHeight="1">
      <c r="A13125" s="7"/>
      <c r="B13125" s="8"/>
      <c r="C13125" s="8"/>
      <c r="D13125" s="8"/>
      <c r="E13125" s="8"/>
      <c r="F13125" s="8"/>
      <c r="G13125" s="8"/>
      <c r="H13125" s="8"/>
      <c r="I13125" s="8"/>
    </row>
    <row r="13126" spans="1:9" ht="14.25" customHeight="1">
      <c r="A13126" s="7"/>
      <c r="B13126" s="8"/>
      <c r="C13126" s="8"/>
      <c r="D13126" s="8"/>
      <c r="E13126" s="8"/>
      <c r="F13126" s="8"/>
      <c r="G13126" s="8"/>
      <c r="H13126" s="8"/>
      <c r="I13126" s="8"/>
    </row>
    <row r="13127" spans="1:9" ht="14.25" customHeight="1">
      <c r="A13127" s="7"/>
      <c r="B13127" s="8"/>
      <c r="C13127" s="8"/>
      <c r="D13127" s="8"/>
      <c r="E13127" s="8"/>
      <c r="F13127" s="8"/>
      <c r="G13127" s="8"/>
      <c r="H13127" s="8"/>
      <c r="I13127" s="8"/>
    </row>
    <row r="13128" spans="1:9" ht="14.25" customHeight="1">
      <c r="A13128" s="7"/>
      <c r="B13128" s="8"/>
      <c r="C13128" s="8"/>
      <c r="D13128" s="8"/>
      <c r="E13128" s="8"/>
      <c r="F13128" s="8"/>
      <c r="G13128" s="8"/>
      <c r="H13128" s="8"/>
      <c r="I13128" s="8"/>
    </row>
    <row r="13129" spans="1:9" ht="14.25" customHeight="1">
      <c r="A13129" s="7"/>
      <c r="B13129" s="8"/>
      <c r="C13129" s="8"/>
      <c r="D13129" s="8"/>
      <c r="E13129" s="8"/>
      <c r="F13129" s="8"/>
      <c r="G13129" s="8"/>
      <c r="H13129" s="8"/>
      <c r="I13129" s="8"/>
    </row>
    <row r="13130" spans="1:9" ht="14.25" customHeight="1">
      <c r="A13130" s="7"/>
      <c r="B13130" s="8"/>
      <c r="C13130" s="8"/>
      <c r="D13130" s="8"/>
      <c r="E13130" s="8"/>
      <c r="F13130" s="8"/>
      <c r="G13130" s="8"/>
      <c r="H13130" s="8"/>
      <c r="I13130" s="8"/>
    </row>
    <row r="13131" spans="1:9" ht="14.25" customHeight="1">
      <c r="A13131" s="7"/>
      <c r="B13131" s="8"/>
      <c r="C13131" s="8"/>
      <c r="D13131" s="8"/>
      <c r="E13131" s="8"/>
      <c r="F13131" s="8"/>
      <c r="G13131" s="8"/>
      <c r="H13131" s="8"/>
      <c r="I13131" s="8"/>
    </row>
    <row r="13132" spans="1:9" ht="14.25" customHeight="1">
      <c r="A13132" s="7"/>
      <c r="B13132" s="8"/>
      <c r="C13132" s="8"/>
      <c r="D13132" s="8"/>
      <c r="E13132" s="8"/>
      <c r="F13132" s="8"/>
      <c r="G13132" s="8"/>
      <c r="H13132" s="8"/>
      <c r="I13132" s="8"/>
    </row>
    <row r="13133" spans="1:9" ht="14.25" customHeight="1">
      <c r="A13133" s="7"/>
      <c r="B13133" s="8"/>
      <c r="C13133" s="8"/>
      <c r="D13133" s="8"/>
      <c r="E13133" s="8"/>
      <c r="F13133" s="8"/>
      <c r="G13133" s="8"/>
      <c r="H13133" s="8"/>
      <c r="I13133" s="8"/>
    </row>
    <row r="13134" spans="1:9" ht="14.25" customHeight="1">
      <c r="A13134" s="7"/>
      <c r="B13134" s="8"/>
      <c r="C13134" s="8"/>
      <c r="D13134" s="8"/>
      <c r="E13134" s="8"/>
      <c r="F13134" s="8"/>
      <c r="G13134" s="8"/>
      <c r="H13134" s="8"/>
      <c r="I13134" s="8"/>
    </row>
    <row r="13135" spans="1:9" ht="14.25" customHeight="1">
      <c r="A13135" s="7"/>
      <c r="B13135" s="8"/>
      <c r="C13135" s="8"/>
      <c r="D13135" s="8"/>
      <c r="E13135" s="8"/>
      <c r="F13135" s="8"/>
      <c r="G13135" s="8"/>
      <c r="H13135" s="8"/>
      <c r="I13135" s="8"/>
    </row>
    <row r="13136" spans="1:9" ht="14.25" customHeight="1">
      <c r="A13136" s="7"/>
      <c r="B13136" s="8"/>
      <c r="C13136" s="8"/>
      <c r="D13136" s="8"/>
      <c r="E13136" s="8"/>
      <c r="F13136" s="8"/>
      <c r="G13136" s="8"/>
      <c r="H13136" s="8"/>
      <c r="I13136" s="8"/>
    </row>
    <row r="13137" spans="1:9" ht="14.25" customHeight="1">
      <c r="A13137" s="7"/>
      <c r="B13137" s="8"/>
      <c r="C13137" s="8"/>
      <c r="D13137" s="8"/>
      <c r="E13137" s="8"/>
      <c r="F13137" s="8"/>
      <c r="G13137" s="8"/>
      <c r="H13137" s="8"/>
      <c r="I13137" s="8"/>
    </row>
    <row r="13138" spans="1:9" ht="14.25" customHeight="1">
      <c r="A13138" s="7"/>
      <c r="B13138" s="8"/>
      <c r="C13138" s="8"/>
      <c r="D13138" s="8"/>
      <c r="E13138" s="8"/>
      <c r="F13138" s="8"/>
      <c r="G13138" s="8"/>
      <c r="H13138" s="8"/>
      <c r="I13138" s="8"/>
    </row>
    <row r="13139" spans="1:9" ht="14.25" customHeight="1">
      <c r="A13139" s="7"/>
      <c r="B13139" s="8"/>
      <c r="C13139" s="8"/>
      <c r="D13139" s="8"/>
      <c r="E13139" s="8"/>
      <c r="F13139" s="8"/>
      <c r="G13139" s="8"/>
      <c r="H13139" s="8"/>
      <c r="I13139" s="8"/>
    </row>
    <row r="13140" spans="1:9" ht="14.25" customHeight="1">
      <c r="A13140" s="7"/>
      <c r="B13140" s="8"/>
      <c r="C13140" s="8"/>
      <c r="D13140" s="8"/>
      <c r="E13140" s="8"/>
      <c r="F13140" s="8"/>
      <c r="G13140" s="8"/>
      <c r="H13140" s="8"/>
      <c r="I13140" s="8"/>
    </row>
    <row r="13141" spans="1:9" ht="14.25" customHeight="1">
      <c r="A13141" s="7"/>
      <c r="B13141" s="8"/>
      <c r="C13141" s="8"/>
      <c r="D13141" s="8"/>
      <c r="E13141" s="8"/>
      <c r="F13141" s="8"/>
      <c r="G13141" s="8"/>
      <c r="H13141" s="8"/>
      <c r="I13141" s="8"/>
    </row>
    <row r="13142" spans="1:9" ht="14.25" customHeight="1">
      <c r="A13142" s="7"/>
      <c r="B13142" s="8"/>
      <c r="C13142" s="8"/>
      <c r="D13142" s="8"/>
      <c r="E13142" s="8"/>
      <c r="F13142" s="8"/>
      <c r="G13142" s="8"/>
      <c r="H13142" s="8"/>
      <c r="I13142" s="8"/>
    </row>
    <row r="13143" spans="1:9" ht="14.25" customHeight="1">
      <c r="A13143" s="7"/>
      <c r="B13143" s="8"/>
      <c r="C13143" s="8"/>
      <c r="D13143" s="8"/>
      <c r="E13143" s="8"/>
      <c r="F13143" s="8"/>
      <c r="G13143" s="8"/>
      <c r="H13143" s="8"/>
      <c r="I13143" s="8"/>
    </row>
    <row r="13144" spans="1:9" ht="14.25" customHeight="1">
      <c r="A13144" s="7"/>
      <c r="B13144" s="8"/>
      <c r="C13144" s="8"/>
      <c r="D13144" s="8"/>
      <c r="E13144" s="8"/>
      <c r="F13144" s="8"/>
      <c r="G13144" s="8"/>
      <c r="H13144" s="8"/>
      <c r="I13144" s="8"/>
    </row>
    <row r="13145" spans="1:9" ht="14.25" customHeight="1">
      <c r="A13145" s="7"/>
      <c r="B13145" s="8"/>
      <c r="C13145" s="8"/>
      <c r="D13145" s="8"/>
      <c r="E13145" s="8"/>
      <c r="F13145" s="8"/>
      <c r="G13145" s="8"/>
      <c r="H13145" s="8"/>
      <c r="I13145" s="8"/>
    </row>
    <row r="13146" spans="1:9" ht="14.25" customHeight="1">
      <c r="A13146" s="7"/>
      <c r="B13146" s="8"/>
      <c r="C13146" s="8"/>
      <c r="D13146" s="8"/>
      <c r="E13146" s="8"/>
      <c r="F13146" s="8"/>
      <c r="G13146" s="8"/>
      <c r="H13146" s="8"/>
      <c r="I13146" s="8"/>
    </row>
    <row r="13147" spans="1:9" ht="14.25" customHeight="1">
      <c r="A13147" s="7"/>
      <c r="B13147" s="8"/>
      <c r="C13147" s="8"/>
      <c r="D13147" s="8"/>
      <c r="E13147" s="8"/>
      <c r="F13147" s="8"/>
      <c r="G13147" s="8"/>
      <c r="H13147" s="8"/>
      <c r="I13147" s="8"/>
    </row>
    <row r="13148" spans="1:9" ht="14.25" customHeight="1">
      <c r="A13148" s="7"/>
      <c r="B13148" s="8"/>
      <c r="C13148" s="8"/>
      <c r="D13148" s="8"/>
      <c r="E13148" s="8"/>
      <c r="F13148" s="8"/>
      <c r="G13148" s="8"/>
      <c r="H13148" s="8"/>
      <c r="I13148" s="8"/>
    </row>
    <row r="13149" spans="1:9" ht="14.25" customHeight="1">
      <c r="A13149" s="7"/>
      <c r="B13149" s="8"/>
      <c r="C13149" s="8"/>
      <c r="D13149" s="8"/>
      <c r="E13149" s="8"/>
      <c r="F13149" s="8"/>
      <c r="G13149" s="8"/>
      <c r="H13149" s="8"/>
      <c r="I13149" s="8"/>
    </row>
    <row r="13150" spans="1:9" ht="14.25" customHeight="1">
      <c r="A13150" s="7"/>
      <c r="B13150" s="8"/>
      <c r="C13150" s="8"/>
      <c r="D13150" s="8"/>
      <c r="E13150" s="8"/>
      <c r="F13150" s="8"/>
      <c r="G13150" s="8"/>
      <c r="H13150" s="8"/>
      <c r="I13150" s="8"/>
    </row>
    <row r="13151" spans="1:9" ht="14.25" customHeight="1">
      <c r="A13151" s="7"/>
      <c r="B13151" s="8"/>
      <c r="C13151" s="8"/>
      <c r="D13151" s="8"/>
      <c r="E13151" s="8"/>
      <c r="F13151" s="8"/>
      <c r="G13151" s="8"/>
      <c r="H13151" s="8"/>
      <c r="I13151" s="8"/>
    </row>
    <row r="13152" spans="1:9" ht="14.25" customHeight="1">
      <c r="A13152" s="7"/>
      <c r="B13152" s="8"/>
      <c r="C13152" s="8"/>
      <c r="D13152" s="8"/>
      <c r="E13152" s="8"/>
      <c r="F13152" s="8"/>
      <c r="G13152" s="8"/>
      <c r="H13152" s="8"/>
      <c r="I13152" s="8"/>
    </row>
    <row r="13153" spans="1:9" ht="14.25" customHeight="1">
      <c r="A13153" s="7"/>
      <c r="B13153" s="8"/>
      <c r="C13153" s="8"/>
      <c r="D13153" s="8"/>
      <c r="E13153" s="8"/>
      <c r="F13153" s="8"/>
      <c r="G13153" s="8"/>
      <c r="H13153" s="8"/>
      <c r="I13153" s="8"/>
    </row>
    <row r="13154" spans="1:9" ht="14.25" customHeight="1">
      <c r="A13154" s="7"/>
      <c r="B13154" s="8"/>
      <c r="C13154" s="8"/>
      <c r="D13154" s="8"/>
      <c r="E13154" s="8"/>
      <c r="F13154" s="8"/>
      <c r="G13154" s="8"/>
      <c r="H13154" s="8"/>
      <c r="I13154" s="8"/>
    </row>
    <row r="13155" spans="1:9" ht="14.25" customHeight="1">
      <c r="A13155" s="7"/>
      <c r="B13155" s="8"/>
      <c r="C13155" s="8"/>
      <c r="D13155" s="8"/>
      <c r="E13155" s="8"/>
      <c r="F13155" s="8"/>
      <c r="G13155" s="8"/>
      <c r="H13155" s="8"/>
      <c r="I13155" s="8"/>
    </row>
    <row r="13156" spans="1:9" ht="14.25" customHeight="1">
      <c r="A13156" s="7"/>
      <c r="B13156" s="8"/>
      <c r="C13156" s="8"/>
      <c r="D13156" s="8"/>
      <c r="E13156" s="8"/>
      <c r="F13156" s="8"/>
      <c r="G13156" s="8"/>
      <c r="H13156" s="8"/>
      <c r="I13156" s="8"/>
    </row>
    <row r="13157" spans="1:9" ht="14.25" customHeight="1">
      <c r="A13157" s="7"/>
      <c r="B13157" s="8"/>
      <c r="C13157" s="8"/>
      <c r="D13157" s="8"/>
      <c r="E13157" s="8"/>
      <c r="F13157" s="8"/>
      <c r="G13157" s="8"/>
      <c r="H13157" s="8"/>
      <c r="I13157" s="8"/>
    </row>
    <row r="13158" spans="1:9" ht="14.25" customHeight="1">
      <c r="A13158" s="7"/>
      <c r="B13158" s="8"/>
      <c r="C13158" s="8"/>
      <c r="D13158" s="8"/>
      <c r="E13158" s="8"/>
      <c r="F13158" s="8"/>
      <c r="G13158" s="8"/>
      <c r="H13158" s="8"/>
      <c r="I13158" s="8"/>
    </row>
    <row r="13159" spans="1:9" ht="14.25" customHeight="1">
      <c r="A13159" s="7"/>
      <c r="B13159" s="8"/>
      <c r="C13159" s="8"/>
      <c r="D13159" s="8"/>
      <c r="E13159" s="8"/>
      <c r="F13159" s="8"/>
      <c r="G13159" s="8"/>
      <c r="H13159" s="8"/>
      <c r="I13159" s="8"/>
    </row>
    <row r="13160" spans="1:9" ht="14.25" customHeight="1">
      <c r="A13160" s="7"/>
      <c r="B13160" s="8"/>
      <c r="C13160" s="8"/>
      <c r="D13160" s="8"/>
      <c r="E13160" s="8"/>
      <c r="F13160" s="8"/>
      <c r="G13160" s="8"/>
      <c r="H13160" s="8"/>
      <c r="I13160" s="8"/>
    </row>
    <row r="13161" spans="1:9" ht="14.25" customHeight="1">
      <c r="A13161" s="7"/>
      <c r="B13161" s="8"/>
      <c r="C13161" s="8"/>
      <c r="D13161" s="8"/>
      <c r="E13161" s="8"/>
      <c r="F13161" s="8"/>
      <c r="G13161" s="8"/>
      <c r="H13161" s="8"/>
      <c r="I13161" s="8"/>
    </row>
    <row r="13162" spans="1:9" ht="14.25" customHeight="1">
      <c r="A13162" s="7"/>
      <c r="B13162" s="8"/>
      <c r="C13162" s="8"/>
      <c r="D13162" s="8"/>
      <c r="E13162" s="8"/>
      <c r="F13162" s="8"/>
      <c r="G13162" s="8"/>
      <c r="H13162" s="8"/>
      <c r="I13162" s="8"/>
    </row>
    <row r="13163" spans="1:9" ht="14.25" customHeight="1">
      <c r="A13163" s="7"/>
      <c r="B13163" s="8"/>
      <c r="C13163" s="8"/>
      <c r="D13163" s="8"/>
      <c r="E13163" s="8"/>
      <c r="F13163" s="8"/>
      <c r="G13163" s="8"/>
      <c r="H13163" s="8"/>
      <c r="I13163" s="8"/>
    </row>
    <row r="13164" spans="1:9" ht="14.25" customHeight="1">
      <c r="A13164" s="7"/>
      <c r="B13164" s="8"/>
      <c r="C13164" s="8"/>
      <c r="D13164" s="8"/>
      <c r="E13164" s="8"/>
      <c r="F13164" s="8"/>
      <c r="G13164" s="8"/>
      <c r="H13164" s="8"/>
      <c r="I13164" s="8"/>
    </row>
    <row r="13165" spans="1:9" ht="14.25" customHeight="1">
      <c r="A13165" s="7"/>
      <c r="B13165" s="8"/>
      <c r="C13165" s="8"/>
      <c r="D13165" s="8"/>
      <c r="E13165" s="8"/>
      <c r="F13165" s="8"/>
      <c r="G13165" s="8"/>
      <c r="H13165" s="8"/>
      <c r="I13165" s="8"/>
    </row>
    <row r="13166" spans="1:9" ht="14.25" customHeight="1">
      <c r="A13166" s="7"/>
      <c r="B13166" s="8"/>
      <c r="C13166" s="8"/>
      <c r="D13166" s="8"/>
      <c r="E13166" s="8"/>
      <c r="F13166" s="8"/>
      <c r="G13166" s="8"/>
      <c r="H13166" s="8"/>
      <c r="I13166" s="8"/>
    </row>
    <row r="13167" spans="1:9" ht="14.25" customHeight="1">
      <c r="A13167" s="7"/>
      <c r="B13167" s="8"/>
      <c r="C13167" s="8"/>
      <c r="D13167" s="8"/>
      <c r="E13167" s="8"/>
      <c r="F13167" s="8"/>
      <c r="G13167" s="8"/>
      <c r="H13167" s="8"/>
      <c r="I13167" s="8"/>
    </row>
    <row r="13168" spans="1:9" ht="14.25" customHeight="1">
      <c r="A13168" s="7"/>
      <c r="B13168" s="8"/>
      <c r="C13168" s="8"/>
      <c r="D13168" s="8"/>
      <c r="E13168" s="8"/>
      <c r="F13168" s="8"/>
      <c r="G13168" s="8"/>
      <c r="H13168" s="8"/>
      <c r="I13168" s="8"/>
    </row>
    <row r="13169" spans="1:9" ht="14.25" customHeight="1">
      <c r="A13169" s="7"/>
      <c r="B13169" s="8"/>
      <c r="C13169" s="8"/>
      <c r="D13169" s="8"/>
      <c r="E13169" s="8"/>
      <c r="F13169" s="8"/>
      <c r="G13169" s="8"/>
      <c r="H13169" s="8"/>
      <c r="I13169" s="8"/>
    </row>
    <row r="13170" spans="1:9" ht="14.25" customHeight="1">
      <c r="A13170" s="7"/>
      <c r="B13170" s="8"/>
      <c r="C13170" s="8"/>
      <c r="D13170" s="8"/>
      <c r="E13170" s="8"/>
      <c r="F13170" s="8"/>
      <c r="G13170" s="8"/>
      <c r="H13170" s="8"/>
      <c r="I13170" s="8"/>
    </row>
    <row r="13171" spans="1:9" ht="14.25" customHeight="1">
      <c r="A13171" s="7"/>
      <c r="B13171" s="8"/>
      <c r="C13171" s="8"/>
      <c r="D13171" s="8"/>
      <c r="E13171" s="8"/>
      <c r="F13171" s="8"/>
      <c r="G13171" s="8"/>
      <c r="H13171" s="8"/>
      <c r="I13171" s="8"/>
    </row>
    <row r="13172" spans="1:9" ht="14.25" customHeight="1">
      <c r="A13172" s="7"/>
      <c r="B13172" s="8"/>
      <c r="C13172" s="8"/>
      <c r="D13172" s="8"/>
      <c r="E13172" s="8"/>
      <c r="F13172" s="8"/>
      <c r="G13172" s="8"/>
      <c r="H13172" s="8"/>
      <c r="I13172" s="8"/>
    </row>
    <row r="13173" spans="1:9" ht="14.25" customHeight="1">
      <c r="A13173" s="7"/>
      <c r="B13173" s="8"/>
      <c r="C13173" s="8"/>
      <c r="D13173" s="8"/>
      <c r="E13173" s="8"/>
      <c r="F13173" s="8"/>
      <c r="G13173" s="8"/>
      <c r="H13173" s="8"/>
      <c r="I13173" s="8"/>
    </row>
    <row r="13174" spans="1:9" ht="14.25" customHeight="1">
      <c r="A13174" s="7"/>
      <c r="B13174" s="8"/>
      <c r="C13174" s="8"/>
      <c r="D13174" s="8"/>
      <c r="E13174" s="8"/>
      <c r="F13174" s="8"/>
      <c r="G13174" s="8"/>
      <c r="H13174" s="8"/>
      <c r="I13174" s="8"/>
    </row>
    <row r="13175" spans="1:9" ht="14.25" customHeight="1">
      <c r="A13175" s="7"/>
      <c r="B13175" s="8"/>
      <c r="C13175" s="8"/>
      <c r="D13175" s="8"/>
      <c r="E13175" s="8"/>
      <c r="F13175" s="8"/>
      <c r="G13175" s="8"/>
      <c r="H13175" s="8"/>
      <c r="I13175" s="8"/>
    </row>
    <row r="13176" spans="1:9" ht="14.25" customHeight="1">
      <c r="A13176" s="7"/>
      <c r="B13176" s="8"/>
      <c r="C13176" s="8"/>
      <c r="D13176" s="8"/>
      <c r="E13176" s="8"/>
      <c r="F13176" s="8"/>
      <c r="G13176" s="8"/>
      <c r="H13176" s="8"/>
      <c r="I13176" s="8"/>
    </row>
    <row r="13177" spans="1:9" ht="14.25" customHeight="1">
      <c r="A13177" s="7"/>
      <c r="B13177" s="8"/>
      <c r="C13177" s="8"/>
      <c r="D13177" s="8"/>
      <c r="E13177" s="8"/>
      <c r="F13177" s="8"/>
      <c r="G13177" s="8"/>
      <c r="H13177" s="8"/>
      <c r="I13177" s="8"/>
    </row>
    <row r="13178" spans="1:9" ht="14.25" customHeight="1">
      <c r="A13178" s="7"/>
      <c r="B13178" s="8"/>
      <c r="C13178" s="8"/>
      <c r="D13178" s="8"/>
      <c r="E13178" s="8"/>
      <c r="F13178" s="8"/>
      <c r="G13178" s="8"/>
      <c r="H13178" s="8"/>
      <c r="I13178" s="8"/>
    </row>
    <row r="13179" spans="1:9" ht="14.25" customHeight="1">
      <c r="A13179" s="7"/>
      <c r="B13179" s="8"/>
      <c r="C13179" s="8"/>
      <c r="D13179" s="8"/>
      <c r="E13179" s="8"/>
      <c r="F13179" s="8"/>
      <c r="G13179" s="8"/>
      <c r="H13179" s="8"/>
      <c r="I13179" s="8"/>
    </row>
    <row r="13180" spans="1:9" ht="14.25" customHeight="1">
      <c r="A13180" s="7"/>
      <c r="B13180" s="8"/>
      <c r="C13180" s="8"/>
      <c r="D13180" s="8"/>
      <c r="E13180" s="8"/>
      <c r="F13180" s="8"/>
      <c r="G13180" s="8"/>
      <c r="H13180" s="8"/>
      <c r="I13180" s="8"/>
    </row>
    <row r="13181" spans="1:9" ht="14.25" customHeight="1">
      <c r="A13181" s="7"/>
      <c r="B13181" s="8"/>
      <c r="C13181" s="8"/>
      <c r="D13181" s="8"/>
      <c r="E13181" s="8"/>
      <c r="F13181" s="8"/>
      <c r="G13181" s="8"/>
      <c r="H13181" s="8"/>
      <c r="I13181" s="8"/>
    </row>
    <row r="13182" spans="1:9" ht="14.25" customHeight="1">
      <c r="A13182" s="7"/>
      <c r="B13182" s="8"/>
      <c r="C13182" s="8"/>
      <c r="D13182" s="8"/>
      <c r="E13182" s="8"/>
      <c r="F13182" s="8"/>
      <c r="G13182" s="8"/>
      <c r="H13182" s="8"/>
      <c r="I13182" s="8"/>
    </row>
    <row r="13183" spans="1:9" ht="14.25" customHeight="1">
      <c r="A13183" s="7"/>
      <c r="B13183" s="8"/>
      <c r="C13183" s="8"/>
      <c r="D13183" s="8"/>
      <c r="E13183" s="8"/>
      <c r="F13183" s="8"/>
      <c r="G13183" s="8"/>
      <c r="H13183" s="8"/>
      <c r="I13183" s="8"/>
    </row>
    <row r="13184" spans="1:9" ht="14.25" customHeight="1">
      <c r="A13184" s="7"/>
      <c r="B13184" s="8"/>
      <c r="C13184" s="8"/>
      <c r="D13184" s="8"/>
      <c r="E13184" s="8"/>
      <c r="F13184" s="8"/>
      <c r="G13184" s="8"/>
      <c r="H13184" s="8"/>
      <c r="I13184" s="8"/>
    </row>
    <row r="13185" spans="1:9" ht="14.25" customHeight="1">
      <c r="A13185" s="7"/>
      <c r="B13185" s="8"/>
      <c r="C13185" s="8"/>
      <c r="D13185" s="8"/>
      <c r="E13185" s="8"/>
      <c r="F13185" s="8"/>
      <c r="G13185" s="8"/>
      <c r="H13185" s="8"/>
      <c r="I13185" s="8"/>
    </row>
    <row r="13186" spans="1:9" ht="14.25" customHeight="1">
      <c r="A13186" s="7"/>
      <c r="B13186" s="8"/>
      <c r="C13186" s="8"/>
      <c r="D13186" s="8"/>
      <c r="E13186" s="8"/>
      <c r="F13186" s="8"/>
      <c r="G13186" s="8"/>
      <c r="H13186" s="8"/>
      <c r="I13186" s="8"/>
    </row>
    <row r="13187" spans="1:9" ht="14.25" customHeight="1">
      <c r="A13187" s="7"/>
      <c r="B13187" s="8"/>
      <c r="C13187" s="8"/>
      <c r="D13187" s="8"/>
      <c r="E13187" s="8"/>
      <c r="F13187" s="8"/>
      <c r="G13187" s="8"/>
      <c r="H13187" s="8"/>
      <c r="I13187" s="8"/>
    </row>
    <row r="13188" spans="1:9" ht="14.25" customHeight="1">
      <c r="A13188" s="7"/>
      <c r="B13188" s="8"/>
      <c r="C13188" s="8"/>
      <c r="D13188" s="8"/>
      <c r="E13188" s="8"/>
      <c r="F13188" s="8"/>
      <c r="G13188" s="8"/>
      <c r="H13188" s="8"/>
      <c r="I13188" s="8"/>
    </row>
    <row r="13189" spans="1:9" ht="14.25" customHeight="1">
      <c r="A13189" s="7"/>
      <c r="B13189" s="8"/>
      <c r="C13189" s="8"/>
      <c r="D13189" s="8"/>
      <c r="E13189" s="8"/>
      <c r="F13189" s="8"/>
      <c r="G13189" s="8"/>
      <c r="H13189" s="8"/>
      <c r="I13189" s="8"/>
    </row>
    <row r="13190" spans="1:9" ht="14.25" customHeight="1">
      <c r="A13190" s="7"/>
      <c r="B13190" s="8"/>
      <c r="C13190" s="8"/>
      <c r="D13190" s="8"/>
      <c r="E13190" s="8"/>
      <c r="F13190" s="8"/>
      <c r="G13190" s="8"/>
      <c r="H13190" s="8"/>
      <c r="I13190" s="8"/>
    </row>
    <row r="13191" spans="1:9" ht="14.25" customHeight="1">
      <c r="A13191" s="7"/>
      <c r="B13191" s="8"/>
      <c r="C13191" s="8"/>
      <c r="D13191" s="8"/>
      <c r="E13191" s="8"/>
      <c r="F13191" s="8"/>
      <c r="G13191" s="8"/>
      <c r="H13191" s="8"/>
      <c r="I13191" s="8"/>
    </row>
    <row r="13192" spans="1:9" ht="14.25" customHeight="1">
      <c r="A13192" s="7"/>
      <c r="B13192" s="8"/>
      <c r="C13192" s="8"/>
      <c r="D13192" s="8"/>
      <c r="E13192" s="8"/>
      <c r="F13192" s="8"/>
      <c r="G13192" s="8"/>
      <c r="H13192" s="8"/>
      <c r="I13192" s="8"/>
    </row>
    <row r="13193" spans="1:9" ht="14.25" customHeight="1">
      <c r="A13193" s="7"/>
      <c r="B13193" s="8"/>
      <c r="C13193" s="8"/>
      <c r="D13193" s="8"/>
      <c r="E13193" s="8"/>
      <c r="F13193" s="8"/>
      <c r="G13193" s="8"/>
      <c r="H13193" s="8"/>
      <c r="I13193" s="8"/>
    </row>
    <row r="13194" spans="1:9" ht="14.25" customHeight="1">
      <c r="A13194" s="7"/>
      <c r="B13194" s="8"/>
      <c r="C13194" s="8"/>
      <c r="D13194" s="8"/>
      <c r="E13194" s="8"/>
      <c r="F13194" s="8"/>
      <c r="G13194" s="8"/>
      <c r="H13194" s="8"/>
      <c r="I13194" s="8"/>
    </row>
    <row r="13195" spans="1:9" ht="14.25" customHeight="1">
      <c r="A13195" s="7"/>
      <c r="B13195" s="8"/>
      <c r="C13195" s="8"/>
      <c r="D13195" s="8"/>
      <c r="E13195" s="8"/>
      <c r="F13195" s="8"/>
      <c r="G13195" s="8"/>
      <c r="H13195" s="8"/>
      <c r="I13195" s="8"/>
    </row>
    <row r="13196" spans="1:9" ht="14.25" customHeight="1">
      <c r="A13196" s="7"/>
      <c r="B13196" s="8"/>
      <c r="C13196" s="8"/>
      <c r="D13196" s="8"/>
      <c r="E13196" s="8"/>
      <c r="F13196" s="8"/>
      <c r="G13196" s="8"/>
      <c r="H13196" s="8"/>
      <c r="I13196" s="8"/>
    </row>
    <row r="13197" spans="1:9" ht="14.25" customHeight="1">
      <c r="A13197" s="7"/>
      <c r="B13197" s="8"/>
      <c r="C13197" s="8"/>
      <c r="D13197" s="8"/>
      <c r="E13197" s="8"/>
      <c r="F13197" s="8"/>
      <c r="G13197" s="8"/>
      <c r="H13197" s="8"/>
      <c r="I13197" s="8"/>
    </row>
    <row r="13198" spans="1:9" ht="14.25" customHeight="1">
      <c r="A13198" s="7"/>
      <c r="B13198" s="8"/>
      <c r="C13198" s="8"/>
      <c r="D13198" s="8"/>
      <c r="E13198" s="8"/>
      <c r="F13198" s="8"/>
      <c r="G13198" s="8"/>
      <c r="H13198" s="8"/>
      <c r="I13198" s="8"/>
    </row>
    <row r="13199" spans="1:9" ht="14.25" customHeight="1">
      <c r="A13199" s="7"/>
      <c r="B13199" s="8"/>
      <c r="C13199" s="8"/>
      <c r="D13199" s="8"/>
      <c r="E13199" s="8"/>
      <c r="F13199" s="8"/>
      <c r="G13199" s="8"/>
      <c r="H13199" s="8"/>
      <c r="I13199" s="8"/>
    </row>
    <row r="13200" spans="1:9" ht="14.25" customHeight="1">
      <c r="A13200" s="7"/>
      <c r="B13200" s="8"/>
      <c r="C13200" s="8"/>
      <c r="D13200" s="8"/>
      <c r="E13200" s="8"/>
      <c r="F13200" s="8"/>
      <c r="G13200" s="8"/>
      <c r="H13200" s="8"/>
      <c r="I13200" s="8"/>
    </row>
    <row r="13201" spans="1:9" ht="14.25" customHeight="1">
      <c r="A13201" s="7"/>
      <c r="B13201" s="8"/>
      <c r="C13201" s="8"/>
      <c r="D13201" s="8"/>
      <c r="E13201" s="8"/>
      <c r="F13201" s="8"/>
      <c r="G13201" s="8"/>
      <c r="H13201" s="8"/>
      <c r="I13201" s="8"/>
    </row>
    <row r="13202" spans="1:9" ht="14.25" customHeight="1">
      <c r="A13202" s="7"/>
      <c r="B13202" s="8"/>
      <c r="C13202" s="8"/>
      <c r="D13202" s="8"/>
      <c r="E13202" s="8"/>
      <c r="F13202" s="8"/>
      <c r="G13202" s="8"/>
      <c r="H13202" s="8"/>
      <c r="I13202" s="8"/>
    </row>
    <row r="13203" spans="1:9" ht="14.25" customHeight="1">
      <c r="A13203" s="7"/>
      <c r="B13203" s="8"/>
      <c r="C13203" s="8"/>
      <c r="D13203" s="8"/>
      <c r="E13203" s="8"/>
      <c r="F13203" s="8"/>
      <c r="G13203" s="8"/>
      <c r="H13203" s="8"/>
      <c r="I13203" s="8"/>
    </row>
    <row r="13204" spans="1:9" ht="14.25" customHeight="1">
      <c r="A13204" s="7"/>
      <c r="B13204" s="8"/>
      <c r="C13204" s="8"/>
      <c r="D13204" s="8"/>
      <c r="E13204" s="8"/>
      <c r="F13204" s="8"/>
      <c r="G13204" s="8"/>
      <c r="H13204" s="8"/>
      <c r="I13204" s="8"/>
    </row>
    <row r="13205" spans="1:9" ht="14.25" customHeight="1">
      <c r="A13205" s="7"/>
      <c r="B13205" s="8"/>
      <c r="C13205" s="8"/>
      <c r="D13205" s="8"/>
      <c r="E13205" s="8"/>
      <c r="F13205" s="8"/>
      <c r="G13205" s="8"/>
      <c r="H13205" s="8"/>
      <c r="I13205" s="8"/>
    </row>
    <row r="13206" spans="1:9" ht="14.25" customHeight="1">
      <c r="A13206" s="7"/>
      <c r="B13206" s="8"/>
      <c r="C13206" s="8"/>
      <c r="D13206" s="8"/>
      <c r="E13206" s="8"/>
      <c r="F13206" s="8"/>
      <c r="G13206" s="8"/>
      <c r="H13206" s="8"/>
      <c r="I13206" s="8"/>
    </row>
    <row r="13207" spans="1:9" ht="14.25" customHeight="1">
      <c r="A13207" s="7"/>
      <c r="B13207" s="8"/>
      <c r="C13207" s="8"/>
      <c r="D13207" s="8"/>
      <c r="E13207" s="8"/>
      <c r="F13207" s="8"/>
      <c r="G13207" s="8"/>
      <c r="H13207" s="8"/>
      <c r="I13207" s="8"/>
    </row>
    <row r="13208" spans="1:9" ht="14.25" customHeight="1">
      <c r="A13208" s="7"/>
      <c r="B13208" s="8"/>
      <c r="C13208" s="8"/>
      <c r="D13208" s="8"/>
      <c r="E13208" s="8"/>
      <c r="F13208" s="8"/>
      <c r="G13208" s="8"/>
      <c r="H13208" s="8"/>
      <c r="I13208" s="8"/>
    </row>
    <row r="13209" spans="1:9" ht="14.25" customHeight="1">
      <c r="A13209" s="7"/>
      <c r="B13209" s="8"/>
      <c r="C13209" s="8"/>
      <c r="D13209" s="8"/>
      <c r="E13209" s="8"/>
      <c r="F13209" s="8"/>
      <c r="G13209" s="8"/>
      <c r="H13209" s="8"/>
      <c r="I13209" s="8"/>
    </row>
    <row r="13210" spans="1:9" ht="14.25" customHeight="1">
      <c r="A13210" s="7"/>
      <c r="B13210" s="8"/>
      <c r="C13210" s="8"/>
      <c r="D13210" s="8"/>
      <c r="E13210" s="8"/>
      <c r="F13210" s="8"/>
      <c r="G13210" s="8"/>
      <c r="H13210" s="8"/>
      <c r="I13210" s="8"/>
    </row>
    <row r="13211" spans="1:9" ht="14.25" customHeight="1">
      <c r="A13211" s="7"/>
      <c r="B13211" s="8"/>
      <c r="C13211" s="8"/>
      <c r="D13211" s="8"/>
      <c r="E13211" s="8"/>
      <c r="F13211" s="8"/>
      <c r="G13211" s="8"/>
      <c r="H13211" s="8"/>
      <c r="I13211" s="8"/>
    </row>
    <row r="13212" spans="1:9" ht="14.25" customHeight="1">
      <c r="A13212" s="7"/>
      <c r="B13212" s="8"/>
      <c r="C13212" s="8"/>
      <c r="D13212" s="8"/>
      <c r="E13212" s="8"/>
      <c r="F13212" s="8"/>
      <c r="G13212" s="8"/>
      <c r="H13212" s="8"/>
      <c r="I13212" s="8"/>
    </row>
    <row r="13213" spans="1:9" ht="14.25" customHeight="1">
      <c r="A13213" s="7"/>
      <c r="B13213" s="8"/>
      <c r="C13213" s="8"/>
      <c r="D13213" s="8"/>
      <c r="E13213" s="8"/>
      <c r="F13213" s="8"/>
      <c r="G13213" s="8"/>
      <c r="H13213" s="8"/>
      <c r="I13213" s="8"/>
    </row>
    <row r="13214" spans="1:9" ht="14.25" customHeight="1">
      <c r="A13214" s="7"/>
      <c r="B13214" s="8"/>
      <c r="C13214" s="8"/>
      <c r="D13214" s="8"/>
      <c r="E13214" s="8"/>
      <c r="F13214" s="8"/>
      <c r="G13214" s="8"/>
      <c r="H13214" s="8"/>
      <c r="I13214" s="8"/>
    </row>
    <row r="13215" spans="1:9" ht="14.25" customHeight="1">
      <c r="A13215" s="7"/>
      <c r="B13215" s="8"/>
      <c r="C13215" s="8"/>
      <c r="D13215" s="8"/>
      <c r="E13215" s="8"/>
      <c r="F13215" s="8"/>
      <c r="G13215" s="8"/>
      <c r="H13215" s="8"/>
      <c r="I13215" s="8"/>
    </row>
    <row r="13216" spans="1:9" ht="14.25" customHeight="1">
      <c r="A13216" s="7"/>
      <c r="B13216" s="8"/>
      <c r="C13216" s="8"/>
      <c r="D13216" s="8"/>
      <c r="E13216" s="8"/>
      <c r="F13216" s="8"/>
      <c r="G13216" s="8"/>
      <c r="H13216" s="8"/>
      <c r="I13216" s="8"/>
    </row>
    <row r="13217" spans="1:9" ht="14.25" customHeight="1">
      <c r="A13217" s="7"/>
      <c r="B13217" s="8"/>
      <c r="C13217" s="8"/>
      <c r="D13217" s="8"/>
      <c r="E13217" s="8"/>
      <c r="F13217" s="8"/>
      <c r="G13217" s="8"/>
      <c r="H13217" s="8"/>
      <c r="I13217" s="8"/>
    </row>
    <row r="13218" spans="1:9" ht="14.25" customHeight="1">
      <c r="A13218" s="7"/>
      <c r="B13218" s="8"/>
      <c r="C13218" s="8"/>
      <c r="D13218" s="8"/>
      <c r="E13218" s="8"/>
      <c r="F13218" s="8"/>
      <c r="G13218" s="8"/>
      <c r="H13218" s="8"/>
      <c r="I13218" s="8"/>
    </row>
    <row r="13219" spans="1:9" ht="14.25" customHeight="1">
      <c r="A13219" s="7"/>
      <c r="B13219" s="8"/>
      <c r="C13219" s="8"/>
      <c r="D13219" s="8"/>
      <c r="E13219" s="8"/>
      <c r="F13219" s="8"/>
      <c r="G13219" s="8"/>
      <c r="H13219" s="8"/>
      <c r="I13219" s="8"/>
    </row>
    <row r="13220" spans="1:9" ht="14.25" customHeight="1">
      <c r="A13220" s="7"/>
      <c r="B13220" s="8"/>
      <c r="C13220" s="8"/>
      <c r="D13220" s="8"/>
      <c r="E13220" s="8"/>
      <c r="F13220" s="8"/>
      <c r="G13220" s="8"/>
      <c r="H13220" s="8"/>
      <c r="I13220" s="8"/>
    </row>
    <row r="13221" spans="1:9" ht="14.25" customHeight="1">
      <c r="A13221" s="7"/>
      <c r="B13221" s="8"/>
      <c r="C13221" s="8"/>
      <c r="D13221" s="8"/>
      <c r="E13221" s="8"/>
      <c r="F13221" s="8"/>
      <c r="G13221" s="8"/>
      <c r="H13221" s="8"/>
      <c r="I13221" s="8"/>
    </row>
    <row r="13222" spans="1:9" ht="14.25" customHeight="1">
      <c r="A13222" s="7"/>
      <c r="B13222" s="8"/>
      <c r="C13222" s="8"/>
      <c r="D13222" s="8"/>
      <c r="E13222" s="8"/>
      <c r="F13222" s="8"/>
      <c r="G13222" s="8"/>
      <c r="H13222" s="8"/>
      <c r="I13222" s="8"/>
    </row>
    <row r="13223" spans="1:9" ht="14.25" customHeight="1">
      <c r="A13223" s="7"/>
      <c r="B13223" s="8"/>
      <c r="C13223" s="8"/>
      <c r="D13223" s="8"/>
      <c r="E13223" s="8"/>
      <c r="F13223" s="8"/>
      <c r="G13223" s="8"/>
      <c r="H13223" s="8"/>
      <c r="I13223" s="8"/>
    </row>
    <row r="13224" spans="1:9" ht="14.25" customHeight="1">
      <c r="A13224" s="7"/>
      <c r="B13224" s="8"/>
      <c r="C13224" s="8"/>
      <c r="D13224" s="8"/>
      <c r="E13224" s="8"/>
      <c r="F13224" s="8"/>
      <c r="G13224" s="8"/>
      <c r="H13224" s="8"/>
      <c r="I13224" s="8"/>
    </row>
    <row r="13225" spans="1:9" ht="14.25" customHeight="1">
      <c r="A13225" s="7"/>
      <c r="B13225" s="8"/>
      <c r="C13225" s="8"/>
      <c r="D13225" s="8"/>
      <c r="E13225" s="8"/>
      <c r="F13225" s="8"/>
      <c r="G13225" s="8"/>
      <c r="H13225" s="8"/>
      <c r="I13225" s="8"/>
    </row>
    <row r="13226" spans="1:9" ht="14.25" customHeight="1">
      <c r="A13226" s="7"/>
      <c r="B13226" s="8"/>
      <c r="C13226" s="8"/>
      <c r="D13226" s="8"/>
      <c r="E13226" s="8"/>
      <c r="F13226" s="8"/>
      <c r="G13226" s="8"/>
      <c r="H13226" s="8"/>
      <c r="I13226" s="8"/>
    </row>
    <row r="13227" spans="1:9" ht="14.25" customHeight="1">
      <c r="A13227" s="7"/>
      <c r="B13227" s="8"/>
      <c r="C13227" s="8"/>
      <c r="D13227" s="8"/>
      <c r="E13227" s="8"/>
      <c r="F13227" s="8"/>
      <c r="G13227" s="8"/>
      <c r="H13227" s="8"/>
      <c r="I13227" s="8"/>
    </row>
    <row r="13228" spans="1:9" ht="14.25" customHeight="1">
      <c r="A13228" s="7"/>
      <c r="B13228" s="8"/>
      <c r="C13228" s="8"/>
      <c r="D13228" s="8"/>
      <c r="E13228" s="8"/>
      <c r="F13228" s="8"/>
      <c r="G13228" s="8"/>
      <c r="H13228" s="8"/>
      <c r="I13228" s="8"/>
    </row>
    <row r="13229" spans="1:9" ht="14.25" customHeight="1">
      <c r="A13229" s="7"/>
      <c r="B13229" s="8"/>
      <c r="C13229" s="8"/>
      <c r="D13229" s="8"/>
      <c r="E13229" s="8"/>
      <c r="F13229" s="8"/>
      <c r="G13229" s="8"/>
      <c r="H13229" s="8"/>
      <c r="I13229" s="8"/>
    </row>
    <row r="13230" spans="1:9" ht="14.25" customHeight="1">
      <c r="A13230" s="7"/>
      <c r="B13230" s="8"/>
      <c r="C13230" s="8"/>
      <c r="D13230" s="8"/>
      <c r="E13230" s="8"/>
      <c r="F13230" s="8"/>
      <c r="G13230" s="8"/>
      <c r="H13230" s="8"/>
      <c r="I13230" s="8"/>
    </row>
    <row r="13231" spans="1:9" ht="14.25" customHeight="1">
      <c r="A13231" s="7"/>
      <c r="B13231" s="8"/>
      <c r="C13231" s="8"/>
      <c r="D13231" s="8"/>
      <c r="E13231" s="8"/>
      <c r="F13231" s="8"/>
      <c r="G13231" s="8"/>
      <c r="H13231" s="8"/>
      <c r="I13231" s="8"/>
    </row>
    <row r="13232" spans="1:9" ht="14.25" customHeight="1">
      <c r="A13232" s="7"/>
      <c r="B13232" s="8"/>
      <c r="C13232" s="8"/>
      <c r="D13232" s="8"/>
      <c r="E13232" s="8"/>
      <c r="F13232" s="8"/>
      <c r="G13232" s="8"/>
      <c r="H13232" s="8"/>
      <c r="I13232" s="8"/>
    </row>
    <row r="13233" spans="1:9" ht="14.25" customHeight="1">
      <c r="A13233" s="7"/>
      <c r="B13233" s="8"/>
      <c r="C13233" s="8"/>
      <c r="D13233" s="8"/>
      <c r="E13233" s="8"/>
      <c r="F13233" s="8"/>
      <c r="G13233" s="8"/>
      <c r="H13233" s="8"/>
      <c r="I13233" s="8"/>
    </row>
    <row r="13234" spans="1:9" ht="14.25" customHeight="1">
      <c r="A13234" s="7"/>
      <c r="B13234" s="8"/>
      <c r="C13234" s="8"/>
      <c r="D13234" s="8"/>
      <c r="E13234" s="8"/>
      <c r="F13234" s="8"/>
      <c r="G13234" s="8"/>
      <c r="H13234" s="8"/>
      <c r="I13234" s="8"/>
    </row>
    <row r="13235" spans="1:9" ht="14.25" customHeight="1">
      <c r="A13235" s="7"/>
      <c r="B13235" s="8"/>
      <c r="C13235" s="8"/>
      <c r="D13235" s="8"/>
      <c r="E13235" s="8"/>
      <c r="F13235" s="8"/>
      <c r="G13235" s="8"/>
      <c r="H13235" s="8"/>
      <c r="I13235" s="8"/>
    </row>
    <row r="13236" spans="1:9" ht="14.25" customHeight="1">
      <c r="A13236" s="7"/>
      <c r="B13236" s="8"/>
      <c r="C13236" s="8"/>
      <c r="D13236" s="8"/>
      <c r="E13236" s="8"/>
      <c r="F13236" s="8"/>
      <c r="G13236" s="8"/>
      <c r="H13236" s="8"/>
      <c r="I13236" s="8"/>
    </row>
    <row r="13237" spans="1:9" ht="14.25" customHeight="1">
      <c r="A13237" s="7"/>
      <c r="B13237" s="8"/>
      <c r="C13237" s="8"/>
      <c r="D13237" s="8"/>
      <c r="E13237" s="8"/>
      <c r="F13237" s="8"/>
      <c r="G13237" s="8"/>
      <c r="H13237" s="8"/>
      <c r="I13237" s="8"/>
    </row>
    <row r="13238" spans="1:9" ht="14.25" customHeight="1">
      <c r="A13238" s="7"/>
      <c r="B13238" s="8"/>
      <c r="C13238" s="8"/>
      <c r="D13238" s="8"/>
      <c r="E13238" s="8"/>
      <c r="F13238" s="8"/>
      <c r="G13238" s="8"/>
      <c r="H13238" s="8"/>
      <c r="I13238" s="8"/>
    </row>
    <row r="13239" spans="1:9" ht="14.25" customHeight="1">
      <c r="A13239" s="7"/>
      <c r="B13239" s="8"/>
      <c r="C13239" s="8"/>
      <c r="D13239" s="8"/>
      <c r="E13239" s="8"/>
      <c r="F13239" s="8"/>
      <c r="G13239" s="8"/>
      <c r="H13239" s="8"/>
      <c r="I13239" s="8"/>
    </row>
    <row r="13240" spans="1:9" ht="14.25" customHeight="1">
      <c r="A13240" s="7"/>
      <c r="B13240" s="8"/>
      <c r="C13240" s="8"/>
      <c r="D13240" s="8"/>
      <c r="E13240" s="8"/>
      <c r="F13240" s="8"/>
      <c r="G13240" s="8"/>
      <c r="H13240" s="8"/>
      <c r="I13240" s="8"/>
    </row>
    <row r="13241" spans="1:9" ht="14.25" customHeight="1">
      <c r="A13241" s="7"/>
      <c r="B13241" s="8"/>
      <c r="C13241" s="8"/>
      <c r="D13241" s="8"/>
      <c r="E13241" s="8"/>
      <c r="F13241" s="8"/>
      <c r="G13241" s="8"/>
      <c r="H13241" s="8"/>
      <c r="I13241" s="8"/>
    </row>
    <row r="13242" spans="1:9" ht="14.25" customHeight="1">
      <c r="A13242" s="7"/>
      <c r="B13242" s="8"/>
      <c r="C13242" s="8"/>
      <c r="D13242" s="8"/>
      <c r="E13242" s="8"/>
      <c r="F13242" s="8"/>
      <c r="G13242" s="8"/>
      <c r="H13242" s="8"/>
      <c r="I13242" s="8"/>
    </row>
    <row r="13243" spans="1:9" ht="14.25" customHeight="1">
      <c r="A13243" s="7"/>
      <c r="B13243" s="8"/>
      <c r="C13243" s="8"/>
      <c r="D13243" s="8"/>
      <c r="E13243" s="8"/>
      <c r="F13243" s="8"/>
      <c r="G13243" s="8"/>
      <c r="H13243" s="8"/>
      <c r="I13243" s="8"/>
    </row>
    <row r="13244" spans="1:9" ht="14.25" customHeight="1">
      <c r="A13244" s="7"/>
      <c r="B13244" s="8"/>
      <c r="C13244" s="8"/>
      <c r="D13244" s="8"/>
      <c r="E13244" s="8"/>
      <c r="F13244" s="8"/>
      <c r="G13244" s="8"/>
      <c r="H13244" s="8"/>
      <c r="I13244" s="8"/>
    </row>
    <row r="13245" spans="1:9" ht="14.25" customHeight="1">
      <c r="A13245" s="7"/>
      <c r="B13245" s="8"/>
      <c r="C13245" s="8"/>
      <c r="D13245" s="8"/>
      <c r="E13245" s="8"/>
      <c r="F13245" s="8"/>
      <c r="G13245" s="8"/>
      <c r="H13245" s="8"/>
      <c r="I13245" s="8"/>
    </row>
    <row r="13246" spans="1:9" ht="14.25" customHeight="1">
      <c r="A13246" s="7"/>
      <c r="B13246" s="8"/>
      <c r="C13246" s="8"/>
      <c r="D13246" s="8"/>
      <c r="E13246" s="8"/>
      <c r="F13246" s="8"/>
      <c r="G13246" s="8"/>
      <c r="H13246" s="8"/>
      <c r="I13246" s="8"/>
    </row>
    <row r="13247" spans="1:9" ht="14.25" customHeight="1">
      <c r="A13247" s="7"/>
      <c r="B13247" s="8"/>
      <c r="C13247" s="8"/>
      <c r="D13247" s="8"/>
      <c r="E13247" s="8"/>
      <c r="F13247" s="8"/>
      <c r="G13247" s="8"/>
      <c r="H13247" s="8"/>
      <c r="I13247" s="8"/>
    </row>
    <row r="13248" spans="1:9" ht="14.25" customHeight="1">
      <c r="A13248" s="7"/>
      <c r="B13248" s="8"/>
      <c r="C13248" s="8"/>
      <c r="D13248" s="8"/>
      <c r="E13248" s="8"/>
      <c r="F13248" s="8"/>
      <c r="G13248" s="8"/>
      <c r="H13248" s="8"/>
      <c r="I13248" s="8"/>
    </row>
    <row r="13249" spans="1:9" ht="14.25" customHeight="1">
      <c r="A13249" s="7"/>
      <c r="B13249" s="8"/>
      <c r="C13249" s="8"/>
      <c r="D13249" s="8"/>
      <c r="E13249" s="8"/>
      <c r="F13249" s="8"/>
      <c r="G13249" s="8"/>
      <c r="H13249" s="8"/>
      <c r="I13249" s="8"/>
    </row>
    <row r="13250" spans="1:9" ht="14.25" customHeight="1">
      <c r="A13250" s="7"/>
      <c r="B13250" s="8"/>
      <c r="C13250" s="8"/>
      <c r="D13250" s="8"/>
      <c r="E13250" s="8"/>
      <c r="F13250" s="8"/>
      <c r="G13250" s="8"/>
      <c r="H13250" s="8"/>
      <c r="I13250" s="8"/>
    </row>
    <row r="13251" spans="1:9" ht="14.25" customHeight="1">
      <c r="A13251" s="7"/>
      <c r="B13251" s="8"/>
      <c r="C13251" s="8"/>
      <c r="D13251" s="8"/>
      <c r="E13251" s="8"/>
      <c r="F13251" s="8"/>
      <c r="G13251" s="8"/>
      <c r="H13251" s="8"/>
      <c r="I13251" s="8"/>
    </row>
    <row r="13252" spans="1:9" ht="14.25" customHeight="1">
      <c r="A13252" s="7"/>
      <c r="B13252" s="8"/>
      <c r="C13252" s="8"/>
      <c r="D13252" s="8"/>
      <c r="E13252" s="8"/>
      <c r="F13252" s="8"/>
      <c r="G13252" s="8"/>
      <c r="H13252" s="8"/>
      <c r="I13252" s="8"/>
    </row>
    <row r="13253" spans="1:9" ht="14.25" customHeight="1">
      <c r="A13253" s="7"/>
      <c r="B13253" s="8"/>
      <c r="C13253" s="8"/>
      <c r="D13253" s="8"/>
      <c r="E13253" s="8"/>
      <c r="F13253" s="8"/>
      <c r="G13253" s="8"/>
      <c r="H13253" s="8"/>
      <c r="I13253" s="8"/>
    </row>
    <row r="13254" spans="1:9" ht="14.25" customHeight="1">
      <c r="A13254" s="7"/>
      <c r="B13254" s="8"/>
      <c r="C13254" s="8"/>
      <c r="D13254" s="8"/>
      <c r="E13254" s="8"/>
      <c r="F13254" s="8"/>
      <c r="G13254" s="8"/>
      <c r="H13254" s="8"/>
      <c r="I13254" s="8"/>
    </row>
    <row r="13255" spans="1:9" ht="14.25" customHeight="1">
      <c r="A13255" s="7"/>
      <c r="B13255" s="8"/>
      <c r="C13255" s="8"/>
      <c r="D13255" s="8"/>
      <c r="E13255" s="8"/>
      <c r="F13255" s="8"/>
      <c r="G13255" s="8"/>
      <c r="H13255" s="8"/>
      <c r="I13255" s="8"/>
    </row>
    <row r="13256" spans="1:9" ht="14.25" customHeight="1">
      <c r="A13256" s="7"/>
      <c r="B13256" s="8"/>
      <c r="C13256" s="8"/>
      <c r="D13256" s="8"/>
      <c r="E13256" s="8"/>
      <c r="F13256" s="8"/>
      <c r="G13256" s="8"/>
      <c r="H13256" s="8"/>
      <c r="I13256" s="8"/>
    </row>
    <row r="13257" spans="1:9" ht="14.25" customHeight="1">
      <c r="A13257" s="7"/>
      <c r="B13257" s="8"/>
      <c r="C13257" s="8"/>
      <c r="D13257" s="8"/>
      <c r="E13257" s="8"/>
      <c r="F13257" s="8"/>
      <c r="G13257" s="8"/>
      <c r="H13257" s="8"/>
      <c r="I13257" s="8"/>
    </row>
    <row r="13258" spans="1:9" ht="14.25" customHeight="1">
      <c r="A13258" s="7"/>
      <c r="B13258" s="8"/>
      <c r="C13258" s="8"/>
      <c r="D13258" s="8"/>
      <c r="E13258" s="8"/>
      <c r="F13258" s="8"/>
      <c r="G13258" s="8"/>
      <c r="H13258" s="8"/>
      <c r="I13258" s="8"/>
    </row>
    <row r="13259" spans="1:9" ht="14.25" customHeight="1">
      <c r="A13259" s="7"/>
      <c r="B13259" s="8"/>
      <c r="C13259" s="8"/>
      <c r="D13259" s="8"/>
      <c r="E13259" s="8"/>
      <c r="F13259" s="8"/>
      <c r="G13259" s="8"/>
      <c r="H13259" s="8"/>
      <c r="I13259" s="8"/>
    </row>
    <row r="13260" spans="1:9" ht="14.25" customHeight="1">
      <c r="A13260" s="7"/>
      <c r="B13260" s="8"/>
      <c r="C13260" s="8"/>
      <c r="D13260" s="8"/>
      <c r="E13260" s="8"/>
      <c r="F13260" s="8"/>
      <c r="G13260" s="8"/>
      <c r="H13260" s="8"/>
      <c r="I13260" s="8"/>
    </row>
    <row r="13261" spans="1:9" ht="14.25" customHeight="1">
      <c r="A13261" s="7"/>
      <c r="B13261" s="8"/>
      <c r="C13261" s="8"/>
      <c r="D13261" s="8"/>
      <c r="E13261" s="8"/>
      <c r="F13261" s="8"/>
      <c r="G13261" s="8"/>
      <c r="H13261" s="8"/>
      <c r="I13261" s="8"/>
    </row>
    <row r="13262" spans="1:9" ht="14.25" customHeight="1">
      <c r="A13262" s="7"/>
      <c r="B13262" s="8"/>
      <c r="C13262" s="8"/>
      <c r="D13262" s="8"/>
      <c r="E13262" s="8"/>
      <c r="F13262" s="8"/>
      <c r="G13262" s="8"/>
      <c r="H13262" s="8"/>
      <c r="I13262" s="8"/>
    </row>
    <row r="13263" spans="1:9" ht="14.25" customHeight="1">
      <c r="A13263" s="7"/>
      <c r="B13263" s="8"/>
      <c r="C13263" s="8"/>
      <c r="D13263" s="8"/>
      <c r="E13263" s="8"/>
      <c r="F13263" s="8"/>
      <c r="G13263" s="8"/>
      <c r="H13263" s="8"/>
      <c r="I13263" s="8"/>
    </row>
    <row r="13264" spans="1:9" ht="14.25" customHeight="1">
      <c r="A13264" s="7"/>
      <c r="B13264" s="8"/>
      <c r="C13264" s="8"/>
      <c r="D13264" s="8"/>
      <c r="E13264" s="8"/>
      <c r="F13264" s="8"/>
      <c r="G13264" s="8"/>
      <c r="H13264" s="8"/>
      <c r="I13264" s="8"/>
    </row>
    <row r="13265" spans="1:9" ht="14.25" customHeight="1">
      <c r="A13265" s="7"/>
      <c r="B13265" s="8"/>
      <c r="C13265" s="8"/>
      <c r="D13265" s="8"/>
      <c r="E13265" s="8"/>
      <c r="F13265" s="8"/>
      <c r="G13265" s="8"/>
      <c r="H13265" s="8"/>
      <c r="I13265" s="8"/>
    </row>
    <row r="13266" spans="1:9" ht="14.25" customHeight="1">
      <c r="A13266" s="7"/>
      <c r="B13266" s="8"/>
      <c r="C13266" s="8"/>
      <c r="D13266" s="8"/>
      <c r="E13266" s="8"/>
      <c r="F13266" s="8"/>
      <c r="G13266" s="8"/>
      <c r="H13266" s="8"/>
      <c r="I13266" s="8"/>
    </row>
    <row r="13267" spans="1:9" ht="14.25" customHeight="1">
      <c r="A13267" s="7"/>
      <c r="B13267" s="8"/>
      <c r="C13267" s="8"/>
      <c r="D13267" s="8"/>
      <c r="E13267" s="8"/>
      <c r="F13267" s="8"/>
      <c r="G13267" s="8"/>
      <c r="H13267" s="8"/>
      <c r="I13267" s="8"/>
    </row>
    <row r="13268" spans="1:9" ht="14.25" customHeight="1">
      <c r="A13268" s="7"/>
      <c r="B13268" s="8"/>
      <c r="C13268" s="8"/>
      <c r="D13268" s="8"/>
      <c r="E13268" s="8"/>
      <c r="F13268" s="8"/>
      <c r="G13268" s="8"/>
      <c r="H13268" s="8"/>
      <c r="I13268" s="8"/>
    </row>
    <row r="13269" spans="1:9" ht="14.25" customHeight="1">
      <c r="A13269" s="7"/>
      <c r="B13269" s="8"/>
      <c r="C13269" s="8"/>
      <c r="D13269" s="8"/>
      <c r="E13269" s="8"/>
      <c r="F13269" s="8"/>
      <c r="G13269" s="8"/>
      <c r="H13269" s="8"/>
      <c r="I13269" s="8"/>
    </row>
    <row r="13270" spans="1:9" ht="14.25" customHeight="1">
      <c r="A13270" s="7"/>
      <c r="B13270" s="8"/>
      <c r="C13270" s="8"/>
      <c r="D13270" s="8"/>
      <c r="E13270" s="8"/>
      <c r="F13270" s="8"/>
      <c r="G13270" s="8"/>
      <c r="H13270" s="8"/>
      <c r="I13270" s="8"/>
    </row>
    <row r="13271" spans="1:9" ht="14.25" customHeight="1">
      <c r="A13271" s="7"/>
      <c r="B13271" s="8"/>
      <c r="C13271" s="8"/>
      <c r="D13271" s="8"/>
      <c r="E13271" s="8"/>
      <c r="F13271" s="8"/>
      <c r="G13271" s="8"/>
      <c r="H13271" s="8"/>
      <c r="I13271" s="8"/>
    </row>
    <row r="13272" spans="1:9" ht="14.25" customHeight="1">
      <c r="A13272" s="7"/>
      <c r="B13272" s="8"/>
      <c r="C13272" s="8"/>
      <c r="D13272" s="8"/>
      <c r="E13272" s="8"/>
      <c r="F13272" s="8"/>
      <c r="G13272" s="8"/>
      <c r="H13272" s="8"/>
      <c r="I13272" s="8"/>
    </row>
    <row r="13273" spans="1:9" ht="14.25" customHeight="1">
      <c r="A13273" s="7"/>
      <c r="B13273" s="8"/>
      <c r="C13273" s="8"/>
      <c r="D13273" s="8"/>
      <c r="E13273" s="8"/>
      <c r="F13273" s="8"/>
      <c r="G13273" s="8"/>
      <c r="H13273" s="8"/>
      <c r="I13273" s="8"/>
    </row>
    <row r="13274" spans="1:9" ht="14.25" customHeight="1">
      <c r="A13274" s="7"/>
      <c r="B13274" s="8"/>
      <c r="C13274" s="8"/>
      <c r="D13274" s="8"/>
      <c r="E13274" s="8"/>
      <c r="F13274" s="8"/>
      <c r="G13274" s="8"/>
      <c r="H13274" s="8"/>
      <c r="I13274" s="8"/>
    </row>
    <row r="13275" spans="1:9" ht="14.25" customHeight="1">
      <c r="A13275" s="7"/>
      <c r="B13275" s="8"/>
      <c r="C13275" s="8"/>
      <c r="D13275" s="8"/>
      <c r="E13275" s="8"/>
      <c r="F13275" s="8"/>
      <c r="G13275" s="8"/>
      <c r="H13275" s="8"/>
      <c r="I13275" s="8"/>
    </row>
    <row r="13276" spans="1:9" ht="14.25" customHeight="1">
      <c r="A13276" s="7"/>
      <c r="B13276" s="8"/>
      <c r="C13276" s="8"/>
      <c r="D13276" s="8"/>
      <c r="E13276" s="8"/>
      <c r="F13276" s="8"/>
      <c r="G13276" s="8"/>
      <c r="H13276" s="8"/>
      <c r="I13276" s="8"/>
    </row>
    <row r="13277" spans="1:9" ht="14.25" customHeight="1">
      <c r="A13277" s="7"/>
      <c r="B13277" s="8"/>
      <c r="C13277" s="8"/>
      <c r="D13277" s="8"/>
      <c r="E13277" s="8"/>
      <c r="F13277" s="8"/>
      <c r="G13277" s="8"/>
      <c r="H13277" s="8"/>
      <c r="I13277" s="8"/>
    </row>
    <row r="13278" spans="1:9" ht="14.25" customHeight="1">
      <c r="A13278" s="7"/>
      <c r="B13278" s="8"/>
      <c r="C13278" s="8"/>
      <c r="D13278" s="8"/>
      <c r="E13278" s="8"/>
      <c r="F13278" s="8"/>
      <c r="G13278" s="8"/>
      <c r="H13278" s="8"/>
      <c r="I13278" s="8"/>
    </row>
    <row r="13279" spans="1:9" ht="14.25" customHeight="1">
      <c r="A13279" s="7"/>
      <c r="B13279" s="8"/>
      <c r="C13279" s="8"/>
      <c r="D13279" s="8"/>
      <c r="E13279" s="8"/>
      <c r="F13279" s="8"/>
      <c r="G13279" s="8"/>
      <c r="H13279" s="8"/>
      <c r="I13279" s="8"/>
    </row>
    <row r="13280" spans="1:9" ht="14.25" customHeight="1">
      <c r="A13280" s="7"/>
      <c r="B13280" s="8"/>
      <c r="C13280" s="8"/>
      <c r="D13280" s="8"/>
      <c r="E13280" s="8"/>
      <c r="F13280" s="8"/>
      <c r="G13280" s="8"/>
      <c r="H13280" s="8"/>
      <c r="I13280" s="8"/>
    </row>
    <row r="13281" spans="1:9" ht="14.25" customHeight="1">
      <c r="A13281" s="7"/>
      <c r="B13281" s="8"/>
      <c r="C13281" s="8"/>
      <c r="D13281" s="8"/>
      <c r="E13281" s="8"/>
      <c r="F13281" s="8"/>
      <c r="G13281" s="8"/>
      <c r="H13281" s="8"/>
      <c r="I13281" s="8"/>
    </row>
    <row r="13282" spans="1:9" ht="14.25" customHeight="1">
      <c r="A13282" s="7"/>
      <c r="B13282" s="8"/>
      <c r="C13282" s="8"/>
      <c r="D13282" s="8"/>
      <c r="E13282" s="8"/>
      <c r="F13282" s="8"/>
      <c r="G13282" s="8"/>
      <c r="H13282" s="8"/>
      <c r="I13282" s="8"/>
    </row>
    <row r="13283" spans="1:9" ht="14.25" customHeight="1">
      <c r="A13283" s="7"/>
      <c r="B13283" s="8"/>
      <c r="C13283" s="8"/>
      <c r="D13283" s="8"/>
      <c r="E13283" s="8"/>
      <c r="F13283" s="8"/>
      <c r="G13283" s="8"/>
      <c r="H13283" s="8"/>
      <c r="I13283" s="8"/>
    </row>
    <row r="13284" spans="1:9" ht="14.25" customHeight="1">
      <c r="A13284" s="7"/>
      <c r="B13284" s="8"/>
      <c r="C13284" s="8"/>
      <c r="D13284" s="8"/>
      <c r="E13284" s="8"/>
      <c r="F13284" s="8"/>
      <c r="G13284" s="8"/>
      <c r="H13284" s="8"/>
      <c r="I13284" s="8"/>
    </row>
    <row r="13285" spans="1:9" ht="14.25" customHeight="1">
      <c r="A13285" s="7"/>
      <c r="B13285" s="8"/>
      <c r="C13285" s="8"/>
      <c r="D13285" s="8"/>
      <c r="E13285" s="8"/>
      <c r="F13285" s="8"/>
      <c r="G13285" s="8"/>
      <c r="H13285" s="8"/>
      <c r="I13285" s="8"/>
    </row>
    <row r="13286" spans="1:9" ht="14.25" customHeight="1">
      <c r="A13286" s="7"/>
      <c r="B13286" s="8"/>
      <c r="C13286" s="8"/>
      <c r="D13286" s="8"/>
      <c r="E13286" s="8"/>
      <c r="F13286" s="8"/>
      <c r="G13286" s="8"/>
      <c r="H13286" s="8"/>
      <c r="I13286" s="8"/>
    </row>
    <row r="13287" spans="1:9" ht="14.25" customHeight="1">
      <c r="A13287" s="7"/>
      <c r="B13287" s="8"/>
      <c r="C13287" s="8"/>
      <c r="D13287" s="8"/>
      <c r="E13287" s="8"/>
      <c r="F13287" s="8"/>
      <c r="G13287" s="8"/>
      <c r="H13287" s="8"/>
      <c r="I13287" s="8"/>
    </row>
    <row r="13288" spans="1:9" ht="14.25" customHeight="1">
      <c r="A13288" s="7"/>
      <c r="B13288" s="8"/>
      <c r="C13288" s="8"/>
      <c r="D13288" s="8"/>
      <c r="E13288" s="8"/>
      <c r="F13288" s="8"/>
      <c r="G13288" s="8"/>
      <c r="H13288" s="8"/>
      <c r="I13288" s="8"/>
    </row>
    <row r="13289" spans="1:9" ht="14.25" customHeight="1">
      <c r="A13289" s="7"/>
      <c r="B13289" s="8"/>
      <c r="C13289" s="8"/>
      <c r="D13289" s="8"/>
      <c r="E13289" s="8"/>
      <c r="F13289" s="8"/>
      <c r="G13289" s="8"/>
      <c r="H13289" s="8"/>
      <c r="I13289" s="8"/>
    </row>
    <row r="13290" spans="1:9" ht="14.25" customHeight="1">
      <c r="A13290" s="7"/>
      <c r="B13290" s="8"/>
      <c r="C13290" s="8"/>
      <c r="D13290" s="8"/>
      <c r="E13290" s="8"/>
      <c r="F13290" s="8"/>
      <c r="G13290" s="8"/>
      <c r="H13290" s="8"/>
      <c r="I13290" s="8"/>
    </row>
    <row r="13291" spans="1:9" ht="14.25" customHeight="1">
      <c r="A13291" s="7"/>
      <c r="B13291" s="8"/>
      <c r="C13291" s="8"/>
      <c r="D13291" s="8"/>
      <c r="E13291" s="8"/>
      <c r="F13291" s="8"/>
      <c r="G13291" s="8"/>
      <c r="H13291" s="8"/>
      <c r="I13291" s="8"/>
    </row>
    <row r="13292" spans="1:9" ht="14.25" customHeight="1">
      <c r="A13292" s="7"/>
      <c r="B13292" s="8"/>
      <c r="C13292" s="8"/>
      <c r="D13292" s="8"/>
      <c r="E13292" s="8"/>
      <c r="F13292" s="8"/>
      <c r="G13292" s="8"/>
      <c r="H13292" s="8"/>
      <c r="I13292" s="8"/>
    </row>
    <row r="13293" spans="1:9" ht="14.25" customHeight="1">
      <c r="A13293" s="7"/>
      <c r="B13293" s="8"/>
      <c r="C13293" s="8"/>
      <c r="D13293" s="8"/>
      <c r="E13293" s="8"/>
      <c r="F13293" s="8"/>
      <c r="G13293" s="8"/>
      <c r="H13293" s="8"/>
      <c r="I13293" s="8"/>
    </row>
    <row r="13294" spans="1:9" ht="14.25" customHeight="1">
      <c r="A13294" s="7"/>
      <c r="B13294" s="8"/>
      <c r="C13294" s="8"/>
      <c r="D13294" s="8"/>
      <c r="E13294" s="8"/>
      <c r="F13294" s="8"/>
      <c r="G13294" s="8"/>
      <c r="H13294" s="8"/>
      <c r="I13294" s="8"/>
    </row>
    <row r="13295" spans="1:9" ht="14.25" customHeight="1">
      <c r="A13295" s="7"/>
      <c r="B13295" s="8"/>
      <c r="C13295" s="8"/>
      <c r="D13295" s="8"/>
      <c r="E13295" s="8"/>
      <c r="F13295" s="8"/>
      <c r="G13295" s="8"/>
      <c r="H13295" s="8"/>
      <c r="I13295" s="8"/>
    </row>
    <row r="13296" spans="1:9" ht="14.25" customHeight="1">
      <c r="A13296" s="7"/>
      <c r="B13296" s="8"/>
      <c r="C13296" s="8"/>
      <c r="D13296" s="8"/>
      <c r="E13296" s="8"/>
      <c r="F13296" s="8"/>
      <c r="G13296" s="8"/>
      <c r="H13296" s="8"/>
      <c r="I13296" s="8"/>
    </row>
    <row r="13297" spans="1:9" ht="14.25" customHeight="1">
      <c r="A13297" s="7"/>
      <c r="B13297" s="8"/>
      <c r="C13297" s="8"/>
      <c r="D13297" s="8"/>
      <c r="E13297" s="8"/>
      <c r="F13297" s="8"/>
      <c r="G13297" s="8"/>
      <c r="H13297" s="8"/>
      <c r="I13297" s="8"/>
    </row>
    <row r="13298" spans="1:9" ht="14.25" customHeight="1">
      <c r="A13298" s="7"/>
      <c r="B13298" s="8"/>
      <c r="C13298" s="8"/>
      <c r="D13298" s="8"/>
      <c r="E13298" s="8"/>
      <c r="F13298" s="8"/>
      <c r="G13298" s="8"/>
      <c r="H13298" s="8"/>
      <c r="I13298" s="8"/>
    </row>
    <row r="13299" spans="1:9" ht="14.25" customHeight="1">
      <c r="A13299" s="7"/>
      <c r="B13299" s="8"/>
      <c r="C13299" s="8"/>
      <c r="D13299" s="8"/>
      <c r="E13299" s="8"/>
      <c r="F13299" s="8"/>
      <c r="G13299" s="8"/>
      <c r="H13299" s="8"/>
      <c r="I13299" s="8"/>
    </row>
    <row r="13300" spans="1:9" ht="14.25" customHeight="1">
      <c r="A13300" s="7"/>
      <c r="B13300" s="8"/>
      <c r="C13300" s="8"/>
      <c r="D13300" s="8"/>
      <c r="E13300" s="8"/>
      <c r="F13300" s="8"/>
      <c r="G13300" s="8"/>
      <c r="H13300" s="8"/>
      <c r="I13300" s="8"/>
    </row>
    <row r="13301" spans="1:9" ht="14.25" customHeight="1">
      <c r="A13301" s="7"/>
      <c r="B13301" s="8"/>
      <c r="C13301" s="8"/>
      <c r="D13301" s="8"/>
      <c r="E13301" s="8"/>
      <c r="F13301" s="8"/>
      <c r="G13301" s="8"/>
      <c r="H13301" s="8"/>
      <c r="I13301" s="8"/>
    </row>
    <row r="13302" spans="1:9" ht="14.25" customHeight="1">
      <c r="A13302" s="7"/>
      <c r="B13302" s="8"/>
      <c r="C13302" s="8"/>
      <c r="D13302" s="8"/>
      <c r="E13302" s="8"/>
      <c r="F13302" s="8"/>
      <c r="G13302" s="8"/>
      <c r="H13302" s="8"/>
      <c r="I13302" s="8"/>
    </row>
    <row r="13303" spans="1:9" ht="14.25" customHeight="1">
      <c r="A13303" s="7"/>
      <c r="B13303" s="8"/>
      <c r="C13303" s="8"/>
      <c r="D13303" s="8"/>
      <c r="E13303" s="8"/>
      <c r="F13303" s="8"/>
      <c r="G13303" s="8"/>
      <c r="H13303" s="8"/>
      <c r="I13303" s="8"/>
    </row>
    <row r="13304" spans="1:9" ht="14.25" customHeight="1">
      <c r="A13304" s="7"/>
      <c r="B13304" s="8"/>
      <c r="C13304" s="8"/>
      <c r="D13304" s="8"/>
      <c r="E13304" s="8"/>
      <c r="F13304" s="8"/>
      <c r="G13304" s="8"/>
      <c r="H13304" s="8"/>
      <c r="I13304" s="8"/>
    </row>
    <row r="13305" spans="1:9" ht="14.25" customHeight="1">
      <c r="A13305" s="7"/>
      <c r="B13305" s="8"/>
      <c r="C13305" s="8"/>
      <c r="D13305" s="8"/>
      <c r="E13305" s="8"/>
      <c r="F13305" s="8"/>
      <c r="G13305" s="8"/>
      <c r="H13305" s="8"/>
      <c r="I13305" s="8"/>
    </row>
    <row r="13306" spans="1:9" ht="14.25" customHeight="1">
      <c r="A13306" s="7"/>
      <c r="B13306" s="8"/>
      <c r="C13306" s="8"/>
      <c r="D13306" s="8"/>
      <c r="E13306" s="8"/>
      <c r="F13306" s="8"/>
      <c r="G13306" s="8"/>
      <c r="H13306" s="8"/>
      <c r="I13306" s="8"/>
    </row>
    <row r="13307" spans="1:9" ht="14.25" customHeight="1">
      <c r="A13307" s="7"/>
      <c r="B13307" s="8"/>
      <c r="C13307" s="8"/>
      <c r="D13307" s="8"/>
      <c r="E13307" s="8"/>
      <c r="F13307" s="8"/>
      <c r="G13307" s="8"/>
      <c r="H13307" s="8"/>
      <c r="I13307" s="8"/>
    </row>
    <row r="13308" spans="1:9" ht="14.25" customHeight="1">
      <c r="A13308" s="7"/>
      <c r="B13308" s="8"/>
      <c r="C13308" s="8"/>
      <c r="D13308" s="8"/>
      <c r="E13308" s="8"/>
      <c r="F13308" s="8"/>
      <c r="G13308" s="8"/>
      <c r="H13308" s="8"/>
      <c r="I13308" s="8"/>
    </row>
    <row r="13309" spans="1:9" ht="14.25" customHeight="1">
      <c r="A13309" s="7"/>
      <c r="B13309" s="8"/>
      <c r="C13309" s="8"/>
      <c r="D13309" s="8"/>
      <c r="E13309" s="8"/>
      <c r="F13309" s="8"/>
      <c r="G13309" s="8"/>
      <c r="H13309" s="8"/>
      <c r="I13309" s="8"/>
    </row>
    <row r="13310" spans="1:9" ht="14.25" customHeight="1">
      <c r="A13310" s="7"/>
      <c r="B13310" s="8"/>
      <c r="C13310" s="8"/>
      <c r="D13310" s="8"/>
      <c r="E13310" s="8"/>
      <c r="F13310" s="8"/>
      <c r="G13310" s="8"/>
      <c r="H13310" s="8"/>
      <c r="I13310" s="8"/>
    </row>
    <row r="13311" spans="1:9" ht="14.25" customHeight="1">
      <c r="A13311" s="7"/>
      <c r="B13311" s="8"/>
      <c r="C13311" s="8"/>
      <c r="D13311" s="8"/>
      <c r="E13311" s="8"/>
      <c r="F13311" s="8"/>
      <c r="G13311" s="8"/>
      <c r="H13311" s="8"/>
      <c r="I13311" s="8"/>
    </row>
    <row r="13312" spans="1:9" ht="14.25" customHeight="1">
      <c r="A13312" s="7"/>
      <c r="B13312" s="8"/>
      <c r="C13312" s="8"/>
      <c r="D13312" s="8"/>
      <c r="E13312" s="8"/>
      <c r="F13312" s="8"/>
      <c r="G13312" s="8"/>
      <c r="H13312" s="8"/>
      <c r="I13312" s="8"/>
    </row>
    <row r="13313" spans="1:9" ht="14.25" customHeight="1">
      <c r="A13313" s="7"/>
      <c r="B13313" s="8"/>
      <c r="C13313" s="8"/>
      <c r="D13313" s="8"/>
      <c r="E13313" s="8"/>
      <c r="F13313" s="8"/>
      <c r="G13313" s="8"/>
      <c r="H13313" s="8"/>
      <c r="I13313" s="8"/>
    </row>
    <row r="13314" spans="1:9" ht="14.25" customHeight="1">
      <c r="A13314" s="7"/>
      <c r="B13314" s="8"/>
      <c r="C13314" s="8"/>
      <c r="D13314" s="8"/>
      <c r="E13314" s="8"/>
      <c r="F13314" s="8"/>
      <c r="G13314" s="8"/>
      <c r="H13314" s="8"/>
      <c r="I13314" s="8"/>
    </row>
    <row r="13315" spans="1:9" ht="14.25" customHeight="1">
      <c r="A13315" s="7"/>
      <c r="B13315" s="8"/>
      <c r="C13315" s="8"/>
      <c r="D13315" s="8"/>
      <c r="E13315" s="8"/>
      <c r="F13315" s="8"/>
      <c r="G13315" s="8"/>
      <c r="H13315" s="8"/>
      <c r="I13315" s="8"/>
    </row>
    <row r="13316" spans="1:9" ht="14.25" customHeight="1">
      <c r="A13316" s="7"/>
      <c r="B13316" s="8"/>
      <c r="C13316" s="8"/>
      <c r="D13316" s="8"/>
      <c r="E13316" s="8"/>
      <c r="F13316" s="8"/>
      <c r="G13316" s="8"/>
      <c r="H13316" s="8"/>
      <c r="I13316" s="8"/>
    </row>
    <row r="13317" spans="1:9" ht="14.25" customHeight="1">
      <c r="A13317" s="7"/>
      <c r="B13317" s="8"/>
      <c r="C13317" s="8"/>
      <c r="D13317" s="8"/>
      <c r="E13317" s="8"/>
      <c r="F13317" s="8"/>
      <c r="G13317" s="8"/>
      <c r="H13317" s="8"/>
      <c r="I13317" s="8"/>
    </row>
    <row r="13318" spans="1:9" ht="14.25" customHeight="1">
      <c r="A13318" s="7"/>
      <c r="B13318" s="8"/>
      <c r="C13318" s="8"/>
      <c r="D13318" s="8"/>
      <c r="E13318" s="8"/>
      <c r="F13318" s="8"/>
      <c r="G13318" s="8"/>
      <c r="H13318" s="8"/>
      <c r="I13318" s="8"/>
    </row>
    <row r="13319" spans="1:9" ht="14.25" customHeight="1">
      <c r="A13319" s="7"/>
      <c r="B13319" s="8"/>
      <c r="C13319" s="8"/>
      <c r="D13319" s="8"/>
      <c r="E13319" s="8"/>
      <c r="F13319" s="8"/>
      <c r="G13319" s="8"/>
      <c r="H13319" s="8"/>
      <c r="I13319" s="8"/>
    </row>
    <row r="13320" spans="1:9" ht="14.25" customHeight="1">
      <c r="A13320" s="7"/>
      <c r="B13320" s="8"/>
      <c r="C13320" s="8"/>
      <c r="D13320" s="8"/>
      <c r="E13320" s="8"/>
      <c r="F13320" s="8"/>
      <c r="G13320" s="8"/>
      <c r="H13320" s="8"/>
      <c r="I13320" s="8"/>
    </row>
    <row r="13321" spans="1:9" ht="14.25" customHeight="1">
      <c r="A13321" s="7"/>
      <c r="B13321" s="8"/>
      <c r="C13321" s="8"/>
      <c r="D13321" s="8"/>
      <c r="E13321" s="8"/>
      <c r="F13321" s="8"/>
      <c r="G13321" s="8"/>
      <c r="H13321" s="8"/>
      <c r="I13321" s="8"/>
    </row>
    <row r="13322" spans="1:9" ht="14.25" customHeight="1">
      <c r="A13322" s="7"/>
      <c r="B13322" s="8"/>
      <c r="C13322" s="8"/>
      <c r="D13322" s="8"/>
      <c r="E13322" s="8"/>
      <c r="F13322" s="8"/>
      <c r="G13322" s="8"/>
      <c r="H13322" s="8"/>
      <c r="I13322" s="8"/>
    </row>
    <row r="13323" spans="1:9" ht="14.25" customHeight="1">
      <c r="A13323" s="7"/>
      <c r="B13323" s="8"/>
      <c r="C13323" s="8"/>
      <c r="D13323" s="8"/>
      <c r="E13323" s="8"/>
      <c r="F13323" s="8"/>
      <c r="G13323" s="8"/>
      <c r="H13323" s="8"/>
      <c r="I13323" s="8"/>
    </row>
    <row r="13324" spans="1:9" ht="14.25" customHeight="1">
      <c r="A13324" s="7"/>
      <c r="B13324" s="8"/>
      <c r="C13324" s="8"/>
      <c r="D13324" s="8"/>
      <c r="E13324" s="8"/>
      <c r="F13324" s="8"/>
      <c r="G13324" s="8"/>
      <c r="H13324" s="8"/>
      <c r="I13324" s="8"/>
    </row>
    <row r="13325" spans="1:9" ht="14.25" customHeight="1">
      <c r="A13325" s="7"/>
      <c r="B13325" s="8"/>
      <c r="C13325" s="8"/>
      <c r="D13325" s="8"/>
      <c r="E13325" s="8"/>
      <c r="F13325" s="8"/>
      <c r="G13325" s="8"/>
      <c r="H13325" s="8"/>
      <c r="I13325" s="8"/>
    </row>
    <row r="13326" spans="1:9" ht="14.25" customHeight="1">
      <c r="A13326" s="7"/>
      <c r="B13326" s="8"/>
      <c r="C13326" s="8"/>
      <c r="D13326" s="8"/>
      <c r="E13326" s="8"/>
      <c r="F13326" s="8"/>
      <c r="G13326" s="8"/>
      <c r="H13326" s="8"/>
      <c r="I13326" s="8"/>
    </row>
    <row r="13327" spans="1:9" ht="14.25" customHeight="1">
      <c r="A13327" s="7"/>
      <c r="B13327" s="8"/>
      <c r="C13327" s="8"/>
      <c r="D13327" s="8"/>
      <c r="E13327" s="8"/>
      <c r="F13327" s="8"/>
      <c r="G13327" s="8"/>
      <c r="H13327" s="8"/>
      <c r="I13327" s="8"/>
    </row>
    <row r="13328" spans="1:9" ht="14.25" customHeight="1">
      <c r="A13328" s="7"/>
      <c r="B13328" s="8"/>
      <c r="C13328" s="8"/>
      <c r="D13328" s="8"/>
      <c r="E13328" s="8"/>
      <c r="F13328" s="8"/>
      <c r="G13328" s="8"/>
      <c r="H13328" s="8"/>
      <c r="I13328" s="8"/>
    </row>
    <row r="13329" spans="1:9" ht="14.25" customHeight="1">
      <c r="A13329" s="7"/>
      <c r="B13329" s="8"/>
      <c r="C13329" s="8"/>
      <c r="D13329" s="8"/>
      <c r="E13329" s="8"/>
      <c r="F13329" s="8"/>
      <c r="G13329" s="8"/>
      <c r="H13329" s="8"/>
      <c r="I13329" s="8"/>
    </row>
    <row r="13330" spans="1:9" ht="14.25" customHeight="1">
      <c r="A13330" s="7"/>
      <c r="B13330" s="8"/>
      <c r="C13330" s="8"/>
      <c r="D13330" s="8"/>
      <c r="E13330" s="8"/>
      <c r="F13330" s="8"/>
      <c r="G13330" s="8"/>
      <c r="H13330" s="8"/>
      <c r="I13330" s="8"/>
    </row>
    <row r="13331" spans="1:9" ht="14.25" customHeight="1">
      <c r="A13331" s="7"/>
      <c r="B13331" s="8"/>
      <c r="C13331" s="8"/>
      <c r="D13331" s="8"/>
      <c r="E13331" s="8"/>
      <c r="F13331" s="8"/>
      <c r="G13331" s="8"/>
      <c r="H13331" s="8"/>
      <c r="I13331" s="8"/>
    </row>
    <row r="13332" spans="1:9" ht="14.25" customHeight="1">
      <c r="A13332" s="7"/>
      <c r="B13332" s="8"/>
      <c r="C13332" s="8"/>
      <c r="D13332" s="8"/>
      <c r="E13332" s="8"/>
      <c r="F13332" s="8"/>
      <c r="G13332" s="8"/>
      <c r="H13332" s="8"/>
      <c r="I13332" s="8"/>
    </row>
    <row r="13333" spans="1:9" ht="14.25" customHeight="1">
      <c r="A13333" s="7"/>
      <c r="B13333" s="8"/>
      <c r="C13333" s="8"/>
      <c r="D13333" s="8"/>
      <c r="E13333" s="8"/>
      <c r="F13333" s="8"/>
      <c r="G13333" s="8"/>
      <c r="H13333" s="8"/>
      <c r="I13333" s="8"/>
    </row>
    <row r="13334" spans="1:9" ht="14.25" customHeight="1">
      <c r="A13334" s="7"/>
      <c r="B13334" s="8"/>
      <c r="C13334" s="8"/>
      <c r="D13334" s="8"/>
      <c r="E13334" s="8"/>
      <c r="F13334" s="8"/>
      <c r="G13334" s="8"/>
      <c r="H13334" s="8"/>
      <c r="I13334" s="8"/>
    </row>
    <row r="13335" spans="1:9" ht="14.25" customHeight="1">
      <c r="A13335" s="7"/>
      <c r="B13335" s="8"/>
      <c r="C13335" s="8"/>
      <c r="D13335" s="8"/>
      <c r="E13335" s="8"/>
      <c r="F13335" s="8"/>
      <c r="G13335" s="8"/>
      <c r="H13335" s="8"/>
      <c r="I13335" s="8"/>
    </row>
    <row r="13336" spans="1:9" ht="14.25" customHeight="1">
      <c r="A13336" s="7"/>
      <c r="B13336" s="8"/>
      <c r="C13336" s="8"/>
      <c r="D13336" s="8"/>
      <c r="E13336" s="8"/>
      <c r="F13336" s="8"/>
      <c r="G13336" s="8"/>
      <c r="H13336" s="8"/>
      <c r="I13336" s="8"/>
    </row>
    <row r="13337" spans="1:9" ht="14.25" customHeight="1">
      <c r="A13337" s="7"/>
      <c r="B13337" s="8"/>
      <c r="C13337" s="8"/>
      <c r="D13337" s="8"/>
      <c r="E13337" s="8"/>
      <c r="F13337" s="8"/>
      <c r="G13337" s="8"/>
      <c r="H13337" s="8"/>
      <c r="I13337" s="8"/>
    </row>
    <row r="13338" spans="1:9" ht="14.25" customHeight="1">
      <c r="A13338" s="7"/>
      <c r="B13338" s="8"/>
      <c r="C13338" s="8"/>
      <c r="D13338" s="8"/>
      <c r="E13338" s="8"/>
      <c r="F13338" s="8"/>
      <c r="G13338" s="8"/>
      <c r="H13338" s="8"/>
      <c r="I13338" s="8"/>
    </row>
    <row r="13339" spans="1:9" ht="14.25" customHeight="1">
      <c r="A13339" s="7"/>
      <c r="B13339" s="8"/>
      <c r="C13339" s="8"/>
      <c r="D13339" s="8"/>
      <c r="E13339" s="8"/>
      <c r="F13339" s="8"/>
      <c r="G13339" s="8"/>
      <c r="H13339" s="8"/>
      <c r="I13339" s="8"/>
    </row>
    <row r="13340" spans="1:9" ht="14.25" customHeight="1">
      <c r="A13340" s="7"/>
      <c r="B13340" s="8"/>
      <c r="C13340" s="8"/>
      <c r="D13340" s="8"/>
      <c r="E13340" s="8"/>
      <c r="F13340" s="8"/>
      <c r="G13340" s="8"/>
      <c r="H13340" s="8"/>
      <c r="I13340" s="8"/>
    </row>
    <row r="13341" spans="1:9" ht="14.25" customHeight="1">
      <c r="A13341" s="7"/>
      <c r="B13341" s="8"/>
      <c r="C13341" s="8"/>
      <c r="D13341" s="8"/>
      <c r="E13341" s="8"/>
      <c r="F13341" s="8"/>
      <c r="G13341" s="8"/>
      <c r="H13341" s="8"/>
      <c r="I13341" s="8"/>
    </row>
    <row r="13342" spans="1:9" ht="14.25" customHeight="1">
      <c r="A13342" s="7"/>
      <c r="B13342" s="8"/>
      <c r="C13342" s="8"/>
      <c r="D13342" s="8"/>
      <c r="E13342" s="8"/>
      <c r="F13342" s="8"/>
      <c r="G13342" s="8"/>
      <c r="H13342" s="8"/>
      <c r="I13342" s="8"/>
    </row>
    <row r="13343" spans="1:9" ht="14.25" customHeight="1">
      <c r="A13343" s="7"/>
      <c r="B13343" s="8"/>
      <c r="C13343" s="8"/>
      <c r="D13343" s="8"/>
      <c r="E13343" s="8"/>
      <c r="F13343" s="8"/>
      <c r="G13343" s="8"/>
      <c r="H13343" s="8"/>
      <c r="I13343" s="8"/>
    </row>
    <row r="13344" spans="1:9" ht="14.25" customHeight="1">
      <c r="A13344" s="7"/>
      <c r="B13344" s="8"/>
      <c r="C13344" s="8"/>
      <c r="D13344" s="8"/>
      <c r="E13344" s="8"/>
      <c r="F13344" s="8"/>
      <c r="G13344" s="8"/>
      <c r="H13344" s="8"/>
      <c r="I13344" s="8"/>
    </row>
    <row r="13345" spans="1:9" ht="14.25" customHeight="1">
      <c r="A13345" s="7"/>
      <c r="B13345" s="8"/>
      <c r="C13345" s="8"/>
      <c r="D13345" s="8"/>
      <c r="E13345" s="8"/>
      <c r="F13345" s="8"/>
      <c r="G13345" s="8"/>
      <c r="H13345" s="8"/>
      <c r="I13345" s="8"/>
    </row>
    <row r="13346" spans="1:9" ht="14.25" customHeight="1">
      <c r="A13346" s="7"/>
      <c r="B13346" s="8"/>
      <c r="C13346" s="8"/>
      <c r="D13346" s="8"/>
      <c r="E13346" s="8"/>
      <c r="F13346" s="8"/>
      <c r="G13346" s="8"/>
      <c r="H13346" s="8"/>
      <c r="I13346" s="8"/>
    </row>
    <row r="13347" spans="1:9" ht="14.25" customHeight="1">
      <c r="A13347" s="7"/>
      <c r="B13347" s="8"/>
      <c r="C13347" s="8"/>
      <c r="D13347" s="8"/>
      <c r="E13347" s="8"/>
      <c r="F13347" s="8"/>
      <c r="G13347" s="8"/>
      <c r="H13347" s="8"/>
      <c r="I13347" s="8"/>
    </row>
    <row r="13348" spans="1:9" ht="14.25" customHeight="1">
      <c r="A13348" s="7"/>
      <c r="B13348" s="8"/>
      <c r="C13348" s="8"/>
      <c r="D13348" s="8"/>
      <c r="E13348" s="8"/>
      <c r="F13348" s="8"/>
      <c r="G13348" s="8"/>
      <c r="H13348" s="8"/>
      <c r="I13348" s="8"/>
    </row>
    <row r="13349" spans="1:9" ht="14.25" customHeight="1">
      <c r="A13349" s="7"/>
      <c r="B13349" s="8"/>
      <c r="C13349" s="8"/>
      <c r="D13349" s="8"/>
      <c r="E13349" s="8"/>
      <c r="F13349" s="8"/>
      <c r="G13349" s="8"/>
      <c r="H13349" s="8"/>
      <c r="I13349" s="8"/>
    </row>
    <row r="13350" spans="1:9" ht="14.25" customHeight="1">
      <c r="A13350" s="7"/>
      <c r="B13350" s="8"/>
      <c r="C13350" s="8"/>
      <c r="D13350" s="8"/>
      <c r="E13350" s="8"/>
      <c r="F13350" s="8"/>
      <c r="G13350" s="8"/>
      <c r="H13350" s="8"/>
      <c r="I13350" s="8"/>
    </row>
    <row r="13351" spans="1:9" ht="14.25" customHeight="1">
      <c r="A13351" s="7"/>
      <c r="B13351" s="8"/>
      <c r="C13351" s="8"/>
      <c r="D13351" s="8"/>
      <c r="E13351" s="8"/>
      <c r="F13351" s="8"/>
      <c r="G13351" s="8"/>
      <c r="H13351" s="8"/>
      <c r="I13351" s="8"/>
    </row>
    <row r="13352" spans="1:9" ht="14.25" customHeight="1">
      <c r="A13352" s="7"/>
      <c r="B13352" s="8"/>
      <c r="C13352" s="8"/>
      <c r="D13352" s="8"/>
      <c r="E13352" s="8"/>
      <c r="F13352" s="8"/>
      <c r="G13352" s="8"/>
      <c r="H13352" s="8"/>
      <c r="I13352" s="8"/>
    </row>
    <row r="13353" spans="1:9" ht="14.25" customHeight="1">
      <c r="A13353" s="7"/>
      <c r="B13353" s="8"/>
      <c r="C13353" s="8"/>
      <c r="D13353" s="8"/>
      <c r="E13353" s="8"/>
      <c r="F13353" s="8"/>
      <c r="G13353" s="8"/>
      <c r="H13353" s="8"/>
      <c r="I13353" s="8"/>
    </row>
    <row r="13354" spans="1:9" ht="14.25" customHeight="1">
      <c r="A13354" s="7"/>
      <c r="B13354" s="8"/>
      <c r="C13354" s="8"/>
      <c r="D13354" s="8"/>
      <c r="E13354" s="8"/>
      <c r="F13354" s="8"/>
      <c r="G13354" s="8"/>
      <c r="H13354" s="8"/>
      <c r="I13354" s="8"/>
    </row>
    <row r="13355" spans="1:9" ht="14.25" customHeight="1">
      <c r="A13355" s="7"/>
      <c r="B13355" s="8"/>
      <c r="C13355" s="8"/>
      <c r="D13355" s="8"/>
      <c r="E13355" s="8"/>
      <c r="F13355" s="8"/>
      <c r="G13355" s="8"/>
      <c r="H13355" s="8"/>
      <c r="I13355" s="8"/>
    </row>
    <row r="13356" spans="1:9" ht="14.25" customHeight="1">
      <c r="A13356" s="7"/>
      <c r="B13356" s="8"/>
      <c r="C13356" s="8"/>
      <c r="D13356" s="8"/>
      <c r="E13356" s="8"/>
      <c r="F13356" s="8"/>
      <c r="G13356" s="8"/>
      <c r="H13356" s="8"/>
      <c r="I13356" s="8"/>
    </row>
    <row r="13357" spans="1:9" ht="14.25" customHeight="1">
      <c r="A13357" s="7"/>
      <c r="B13357" s="8"/>
      <c r="C13357" s="8"/>
      <c r="D13357" s="8"/>
      <c r="E13357" s="8"/>
      <c r="F13357" s="8"/>
      <c r="G13357" s="8"/>
      <c r="H13357" s="8"/>
      <c r="I13357" s="8"/>
    </row>
    <row r="13358" spans="1:9" ht="14.25" customHeight="1">
      <c r="A13358" s="7"/>
      <c r="B13358" s="8"/>
      <c r="C13358" s="8"/>
      <c r="D13358" s="8"/>
      <c r="E13358" s="8"/>
      <c r="F13358" s="8"/>
      <c r="G13358" s="8"/>
      <c r="H13358" s="8"/>
      <c r="I13358" s="8"/>
    </row>
    <row r="13359" spans="1:9" ht="14.25" customHeight="1">
      <c r="A13359" s="7"/>
      <c r="B13359" s="8"/>
      <c r="C13359" s="8"/>
      <c r="D13359" s="8"/>
      <c r="E13359" s="8"/>
      <c r="F13359" s="8"/>
      <c r="G13359" s="8"/>
      <c r="H13359" s="8"/>
      <c r="I13359" s="8"/>
    </row>
    <row r="13360" spans="1:9" ht="14.25" customHeight="1">
      <c r="A13360" s="7"/>
      <c r="B13360" s="8"/>
      <c r="C13360" s="8"/>
      <c r="D13360" s="8"/>
      <c r="E13360" s="8"/>
      <c r="F13360" s="8"/>
      <c r="G13360" s="8"/>
      <c r="H13360" s="8"/>
      <c r="I13360" s="8"/>
    </row>
    <row r="13361" spans="1:9" ht="14.25" customHeight="1">
      <c r="A13361" s="7"/>
      <c r="B13361" s="8"/>
      <c r="C13361" s="8"/>
      <c r="D13361" s="8"/>
      <c r="E13361" s="8"/>
      <c r="F13361" s="8"/>
      <c r="G13361" s="8"/>
      <c r="H13361" s="8"/>
      <c r="I13361" s="8"/>
    </row>
    <row r="13362" spans="1:9" ht="14.25" customHeight="1">
      <c r="A13362" s="7"/>
      <c r="B13362" s="8"/>
      <c r="C13362" s="8"/>
      <c r="D13362" s="8"/>
      <c r="E13362" s="8"/>
      <c r="F13362" s="8"/>
      <c r="G13362" s="8"/>
      <c r="H13362" s="8"/>
      <c r="I13362" s="8"/>
    </row>
    <row r="13363" spans="1:9" ht="14.25" customHeight="1">
      <c r="A13363" s="7"/>
      <c r="B13363" s="8"/>
      <c r="C13363" s="8"/>
      <c r="D13363" s="8"/>
      <c r="E13363" s="8"/>
      <c r="F13363" s="8"/>
      <c r="G13363" s="8"/>
      <c r="H13363" s="8"/>
      <c r="I13363" s="8"/>
    </row>
    <row r="13364" spans="1:9" ht="14.25" customHeight="1">
      <c r="A13364" s="7"/>
      <c r="B13364" s="8"/>
      <c r="C13364" s="8"/>
      <c r="D13364" s="8"/>
      <c r="E13364" s="8"/>
      <c r="F13364" s="8"/>
      <c r="G13364" s="8"/>
      <c r="H13364" s="8"/>
      <c r="I13364" s="8"/>
    </row>
    <row r="13365" spans="1:9" ht="14.25" customHeight="1">
      <c r="A13365" s="7"/>
      <c r="B13365" s="8"/>
      <c r="C13365" s="8"/>
      <c r="D13365" s="8"/>
      <c r="E13365" s="8"/>
      <c r="F13365" s="8"/>
      <c r="G13365" s="8"/>
      <c r="H13365" s="8"/>
      <c r="I13365" s="8"/>
    </row>
    <row r="13366" spans="1:9" ht="14.25" customHeight="1">
      <c r="A13366" s="7"/>
      <c r="B13366" s="8"/>
      <c r="C13366" s="8"/>
      <c r="D13366" s="8"/>
      <c r="E13366" s="8"/>
      <c r="F13366" s="8"/>
      <c r="G13366" s="8"/>
      <c r="H13366" s="8"/>
      <c r="I13366" s="8"/>
    </row>
    <row r="13367" spans="1:9" ht="14.25" customHeight="1">
      <c r="A13367" s="7"/>
      <c r="B13367" s="8"/>
      <c r="C13367" s="8"/>
      <c r="D13367" s="8"/>
      <c r="E13367" s="8"/>
      <c r="F13367" s="8"/>
      <c r="G13367" s="8"/>
      <c r="H13367" s="8"/>
      <c r="I13367" s="8"/>
    </row>
    <row r="13368" spans="1:9" ht="14.25" customHeight="1">
      <c r="A13368" s="7"/>
      <c r="B13368" s="8"/>
      <c r="C13368" s="8"/>
      <c r="D13368" s="8"/>
      <c r="E13368" s="8"/>
      <c r="F13368" s="8"/>
      <c r="G13368" s="8"/>
      <c r="H13368" s="8"/>
      <c r="I13368" s="8"/>
    </row>
    <row r="13369" spans="1:9" ht="14.25" customHeight="1">
      <c r="A13369" s="7"/>
      <c r="B13369" s="8"/>
      <c r="C13369" s="8"/>
      <c r="D13369" s="8"/>
      <c r="E13369" s="8"/>
      <c r="F13369" s="8"/>
      <c r="G13369" s="8"/>
      <c r="H13369" s="8"/>
      <c r="I13369" s="8"/>
    </row>
    <row r="13370" spans="1:9" ht="14.25" customHeight="1">
      <c r="A13370" s="7"/>
      <c r="B13370" s="8"/>
      <c r="C13370" s="8"/>
      <c r="D13370" s="8"/>
      <c r="E13370" s="8"/>
      <c r="F13370" s="8"/>
      <c r="G13370" s="8"/>
      <c r="H13370" s="8"/>
      <c r="I13370" s="8"/>
    </row>
    <row r="13371" spans="1:9" ht="14.25" customHeight="1">
      <c r="A13371" s="7"/>
      <c r="B13371" s="8"/>
      <c r="C13371" s="8"/>
      <c r="D13371" s="8"/>
      <c r="E13371" s="8"/>
      <c r="F13371" s="8"/>
      <c r="G13371" s="8"/>
      <c r="H13371" s="8"/>
      <c r="I13371" s="8"/>
    </row>
    <row r="13372" spans="1:9" ht="14.25" customHeight="1">
      <c r="A13372" s="7"/>
      <c r="B13372" s="8"/>
      <c r="C13372" s="8"/>
      <c r="D13372" s="8"/>
      <c r="E13372" s="8"/>
      <c r="F13372" s="8"/>
      <c r="G13372" s="8"/>
      <c r="H13372" s="8"/>
      <c r="I13372" s="8"/>
    </row>
    <row r="13373" spans="1:9" ht="14.25" customHeight="1">
      <c r="A13373" s="7"/>
      <c r="B13373" s="8"/>
      <c r="C13373" s="8"/>
      <c r="D13373" s="8"/>
      <c r="E13373" s="8"/>
      <c r="F13373" s="8"/>
      <c r="G13373" s="8"/>
      <c r="H13373" s="8"/>
      <c r="I13373" s="8"/>
    </row>
    <row r="13374" spans="1:9" ht="14.25" customHeight="1">
      <c r="A13374" s="7"/>
      <c r="B13374" s="8"/>
      <c r="C13374" s="8"/>
      <c r="D13374" s="8"/>
      <c r="E13374" s="8"/>
      <c r="F13374" s="8"/>
      <c r="G13374" s="8"/>
      <c r="H13374" s="8"/>
      <c r="I13374" s="8"/>
    </row>
    <row r="13375" spans="1:9" ht="14.25" customHeight="1">
      <c r="A13375" s="7"/>
      <c r="B13375" s="8"/>
      <c r="C13375" s="8"/>
      <c r="D13375" s="8"/>
      <c r="E13375" s="8"/>
      <c r="F13375" s="8"/>
      <c r="G13375" s="8"/>
      <c r="H13375" s="8"/>
      <c r="I13375" s="8"/>
    </row>
    <row r="13376" spans="1:9" ht="14.25" customHeight="1">
      <c r="A13376" s="7"/>
      <c r="B13376" s="8"/>
      <c r="C13376" s="8"/>
      <c r="D13376" s="8"/>
      <c r="E13376" s="8"/>
      <c r="F13376" s="8"/>
      <c r="G13376" s="8"/>
      <c r="H13376" s="8"/>
      <c r="I13376" s="8"/>
    </row>
    <row r="13377" spans="1:9" ht="14.25" customHeight="1">
      <c r="A13377" s="7"/>
      <c r="B13377" s="8"/>
      <c r="C13377" s="8"/>
      <c r="D13377" s="8"/>
      <c r="E13377" s="8"/>
      <c r="F13377" s="8"/>
      <c r="G13377" s="8"/>
      <c r="H13377" s="8"/>
      <c r="I13377" s="8"/>
    </row>
    <row r="13378" spans="1:9" ht="14.25" customHeight="1">
      <c r="A13378" s="7"/>
      <c r="B13378" s="8"/>
      <c r="C13378" s="8"/>
      <c r="D13378" s="8"/>
      <c r="E13378" s="8"/>
      <c r="F13378" s="8"/>
      <c r="G13378" s="8"/>
      <c r="H13378" s="8"/>
      <c r="I13378" s="8"/>
    </row>
    <row r="13379" spans="1:9" ht="14.25" customHeight="1">
      <c r="A13379" s="7"/>
      <c r="B13379" s="8"/>
      <c r="C13379" s="8"/>
      <c r="D13379" s="8"/>
      <c r="E13379" s="8"/>
      <c r="F13379" s="8"/>
      <c r="G13379" s="8"/>
      <c r="H13379" s="8"/>
      <c r="I13379" s="8"/>
    </row>
    <row r="13380" spans="1:9" ht="14.25" customHeight="1">
      <c r="A13380" s="7"/>
      <c r="B13380" s="8"/>
      <c r="C13380" s="8"/>
      <c r="D13380" s="8"/>
      <c r="E13380" s="8"/>
      <c r="F13380" s="8"/>
      <c r="G13380" s="8"/>
      <c r="H13380" s="8"/>
      <c r="I13380" s="8"/>
    </row>
    <row r="13381" spans="1:9" ht="14.25" customHeight="1">
      <c r="A13381" s="7"/>
      <c r="B13381" s="8"/>
      <c r="C13381" s="8"/>
      <c r="D13381" s="8"/>
      <c r="E13381" s="8"/>
      <c r="F13381" s="8"/>
      <c r="G13381" s="8"/>
      <c r="H13381" s="8"/>
      <c r="I13381" s="8"/>
    </row>
    <row r="13382" spans="1:9" ht="14.25" customHeight="1">
      <c r="A13382" s="7"/>
      <c r="B13382" s="8"/>
      <c r="C13382" s="8"/>
      <c r="D13382" s="8"/>
      <c r="E13382" s="8"/>
      <c r="F13382" s="8"/>
      <c r="G13382" s="8"/>
      <c r="H13382" s="8"/>
      <c r="I13382" s="8"/>
    </row>
    <row r="13383" spans="1:9" ht="14.25" customHeight="1">
      <c r="A13383" s="7"/>
      <c r="B13383" s="8"/>
      <c r="C13383" s="8"/>
      <c r="D13383" s="8"/>
      <c r="E13383" s="8"/>
      <c r="F13383" s="8"/>
      <c r="G13383" s="8"/>
      <c r="H13383" s="8"/>
      <c r="I13383" s="8"/>
    </row>
    <row r="13384" spans="1:9" ht="14.25" customHeight="1">
      <c r="A13384" s="7"/>
      <c r="B13384" s="8"/>
      <c r="C13384" s="8"/>
      <c r="D13384" s="8"/>
      <c r="E13384" s="8"/>
      <c r="F13384" s="8"/>
      <c r="G13384" s="8"/>
      <c r="H13384" s="8"/>
      <c r="I13384" s="8"/>
    </row>
    <row r="13385" spans="1:9" ht="14.25" customHeight="1">
      <c r="A13385" s="7"/>
      <c r="B13385" s="8"/>
      <c r="C13385" s="8"/>
      <c r="D13385" s="8"/>
      <c r="E13385" s="8"/>
      <c r="F13385" s="8"/>
      <c r="G13385" s="8"/>
      <c r="H13385" s="8"/>
      <c r="I13385" s="8"/>
    </row>
    <row r="13386" spans="1:9" ht="14.25" customHeight="1">
      <c r="A13386" s="7"/>
      <c r="B13386" s="8"/>
      <c r="C13386" s="8"/>
      <c r="D13386" s="8"/>
      <c r="E13386" s="8"/>
      <c r="F13386" s="8"/>
      <c r="G13386" s="8"/>
      <c r="H13386" s="8"/>
      <c r="I13386" s="8"/>
    </row>
    <row r="13387" spans="1:9" ht="14.25" customHeight="1">
      <c r="A13387" s="7"/>
      <c r="B13387" s="8"/>
      <c r="C13387" s="8"/>
      <c r="D13387" s="8"/>
      <c r="E13387" s="8"/>
      <c r="F13387" s="8"/>
      <c r="G13387" s="8"/>
      <c r="H13387" s="8"/>
      <c r="I13387" s="8"/>
    </row>
    <row r="13388" spans="1:9" ht="14.25" customHeight="1">
      <c r="A13388" s="7"/>
      <c r="B13388" s="8"/>
      <c r="C13388" s="8"/>
      <c r="D13388" s="8"/>
      <c r="E13388" s="8"/>
      <c r="F13388" s="8"/>
      <c r="G13388" s="8"/>
      <c r="H13388" s="8"/>
      <c r="I13388" s="8"/>
    </row>
    <row r="13389" spans="1:9" ht="14.25" customHeight="1">
      <c r="A13389" s="7"/>
      <c r="B13389" s="8"/>
      <c r="C13389" s="8"/>
      <c r="D13389" s="8"/>
      <c r="E13389" s="8"/>
      <c r="F13389" s="8"/>
      <c r="G13389" s="8"/>
      <c r="H13389" s="8"/>
      <c r="I13389" s="8"/>
    </row>
    <row r="13390" spans="1:9" ht="14.25" customHeight="1">
      <c r="A13390" s="7"/>
      <c r="B13390" s="8"/>
      <c r="C13390" s="8"/>
      <c r="D13390" s="8"/>
      <c r="E13390" s="8"/>
      <c r="F13390" s="8"/>
      <c r="G13390" s="8"/>
      <c r="H13390" s="8"/>
      <c r="I13390" s="8"/>
    </row>
    <row r="13391" spans="1:9" ht="14.25" customHeight="1">
      <c r="A13391" s="7"/>
      <c r="B13391" s="8"/>
      <c r="C13391" s="8"/>
      <c r="D13391" s="8"/>
      <c r="E13391" s="8"/>
      <c r="F13391" s="8"/>
      <c r="G13391" s="8"/>
      <c r="H13391" s="8"/>
      <c r="I13391" s="8"/>
    </row>
    <row r="13392" spans="1:9" ht="14.25" customHeight="1">
      <c r="A13392" s="7"/>
      <c r="B13392" s="8"/>
      <c r="C13392" s="8"/>
      <c r="D13392" s="8"/>
      <c r="E13392" s="8"/>
      <c r="F13392" s="8"/>
      <c r="G13392" s="8"/>
      <c r="H13392" s="8"/>
      <c r="I13392" s="8"/>
    </row>
    <row r="13393" spans="1:9" ht="14.25" customHeight="1">
      <c r="A13393" s="7"/>
      <c r="B13393" s="8"/>
      <c r="C13393" s="8"/>
      <c r="D13393" s="8"/>
      <c r="E13393" s="8"/>
      <c r="F13393" s="8"/>
      <c r="G13393" s="8"/>
      <c r="H13393" s="8"/>
      <c r="I13393" s="8"/>
    </row>
    <row r="13394" spans="1:9" ht="14.25" customHeight="1">
      <c r="A13394" s="7"/>
      <c r="B13394" s="8"/>
      <c r="C13394" s="8"/>
      <c r="D13394" s="8"/>
      <c r="E13394" s="8"/>
      <c r="F13394" s="8"/>
      <c r="G13394" s="8"/>
      <c r="H13394" s="8"/>
      <c r="I13394" s="8"/>
    </row>
    <row r="13395" spans="1:9" ht="14.25" customHeight="1">
      <c r="A13395" s="7"/>
      <c r="B13395" s="8"/>
      <c r="C13395" s="8"/>
      <c r="D13395" s="8"/>
      <c r="E13395" s="8"/>
      <c r="F13395" s="8"/>
      <c r="G13395" s="8"/>
      <c r="H13395" s="8"/>
      <c r="I13395" s="8"/>
    </row>
    <row r="13396" spans="1:9" ht="14.25" customHeight="1">
      <c r="A13396" s="7"/>
      <c r="B13396" s="8"/>
      <c r="C13396" s="8"/>
      <c r="D13396" s="8"/>
      <c r="E13396" s="8"/>
      <c r="F13396" s="8"/>
      <c r="G13396" s="8"/>
      <c r="H13396" s="8"/>
      <c r="I13396" s="8"/>
    </row>
    <row r="13397" spans="1:9" ht="14.25" customHeight="1">
      <c r="A13397" s="7"/>
      <c r="B13397" s="8"/>
      <c r="C13397" s="8"/>
      <c r="D13397" s="8"/>
      <c r="E13397" s="8"/>
      <c r="F13397" s="8"/>
      <c r="G13397" s="8"/>
      <c r="H13397" s="8"/>
      <c r="I13397" s="8"/>
    </row>
    <row r="13398" spans="1:9" ht="14.25" customHeight="1">
      <c r="A13398" s="7"/>
      <c r="B13398" s="8"/>
      <c r="C13398" s="8"/>
      <c r="D13398" s="8"/>
      <c r="E13398" s="8"/>
      <c r="F13398" s="8"/>
      <c r="G13398" s="8"/>
      <c r="H13398" s="8"/>
      <c r="I13398" s="8"/>
    </row>
    <row r="13399" spans="1:9" ht="14.25" customHeight="1">
      <c r="A13399" s="7"/>
      <c r="B13399" s="8"/>
      <c r="C13399" s="8"/>
      <c r="D13399" s="8"/>
      <c r="E13399" s="8"/>
      <c r="F13399" s="8"/>
      <c r="G13399" s="8"/>
      <c r="H13399" s="8"/>
      <c r="I13399" s="8"/>
    </row>
    <row r="13400" spans="1:9" ht="14.25" customHeight="1">
      <c r="A13400" s="7"/>
      <c r="B13400" s="8"/>
      <c r="C13400" s="8"/>
      <c r="D13400" s="8"/>
      <c r="E13400" s="8"/>
      <c r="F13400" s="8"/>
      <c r="G13400" s="8"/>
      <c r="H13400" s="8"/>
      <c r="I13400" s="8"/>
    </row>
    <row r="13401" spans="1:9" ht="14.25" customHeight="1">
      <c r="A13401" s="7"/>
      <c r="B13401" s="8"/>
      <c r="C13401" s="8"/>
      <c r="D13401" s="8"/>
      <c r="E13401" s="8"/>
      <c r="F13401" s="8"/>
      <c r="G13401" s="8"/>
      <c r="H13401" s="8"/>
      <c r="I13401" s="8"/>
    </row>
    <row r="13402" spans="1:9" ht="14.25" customHeight="1">
      <c r="A13402" s="7"/>
      <c r="B13402" s="8"/>
      <c r="C13402" s="8"/>
      <c r="D13402" s="8"/>
      <c r="E13402" s="8"/>
      <c r="F13402" s="8"/>
      <c r="G13402" s="8"/>
      <c r="H13402" s="8"/>
      <c r="I13402" s="8"/>
    </row>
    <row r="13403" spans="1:9" ht="14.25" customHeight="1">
      <c r="A13403" s="7"/>
      <c r="B13403" s="8"/>
      <c r="C13403" s="8"/>
      <c r="D13403" s="8"/>
      <c r="E13403" s="8"/>
      <c r="F13403" s="8"/>
      <c r="G13403" s="8"/>
      <c r="H13403" s="8"/>
      <c r="I13403" s="8"/>
    </row>
    <row r="13404" spans="1:9" ht="14.25" customHeight="1">
      <c r="A13404" s="7"/>
      <c r="B13404" s="8"/>
      <c r="C13404" s="8"/>
      <c r="D13404" s="8"/>
      <c r="E13404" s="8"/>
      <c r="F13404" s="8"/>
      <c r="G13404" s="8"/>
      <c r="H13404" s="8"/>
      <c r="I13404" s="8"/>
    </row>
    <row r="13405" spans="1:9" ht="14.25" customHeight="1">
      <c r="A13405" s="7"/>
      <c r="B13405" s="8"/>
      <c r="C13405" s="8"/>
      <c r="D13405" s="8"/>
      <c r="E13405" s="8"/>
      <c r="F13405" s="8"/>
      <c r="G13405" s="8"/>
      <c r="H13405" s="8"/>
      <c r="I13405" s="8"/>
    </row>
    <row r="13406" spans="1:9" ht="14.25" customHeight="1">
      <c r="A13406" s="7"/>
      <c r="B13406" s="8"/>
      <c r="C13406" s="8"/>
      <c r="D13406" s="8"/>
      <c r="E13406" s="8"/>
      <c r="F13406" s="8"/>
      <c r="G13406" s="8"/>
      <c r="H13406" s="8"/>
      <c r="I13406" s="8"/>
    </row>
    <row r="13407" spans="1:9" ht="14.25" customHeight="1">
      <c r="A13407" s="7"/>
      <c r="B13407" s="8"/>
      <c r="C13407" s="8"/>
      <c r="D13407" s="8"/>
      <c r="E13407" s="8"/>
      <c r="F13407" s="8"/>
      <c r="G13407" s="8"/>
      <c r="H13407" s="8"/>
      <c r="I13407" s="8"/>
    </row>
    <row r="13408" spans="1:9" ht="14.25" customHeight="1">
      <c r="A13408" s="7"/>
      <c r="B13408" s="8"/>
      <c r="C13408" s="8"/>
      <c r="D13408" s="8"/>
      <c r="E13408" s="8"/>
      <c r="F13408" s="8"/>
      <c r="G13408" s="8"/>
      <c r="H13408" s="8"/>
      <c r="I13408" s="8"/>
    </row>
    <row r="13409" spans="1:9" ht="14.25" customHeight="1">
      <c r="A13409" s="7"/>
      <c r="B13409" s="8"/>
      <c r="C13409" s="8"/>
      <c r="D13409" s="8"/>
      <c r="E13409" s="8"/>
      <c r="F13409" s="8"/>
      <c r="G13409" s="8"/>
      <c r="H13409" s="8"/>
      <c r="I13409" s="8"/>
    </row>
    <row r="13410" spans="1:9" ht="14.25" customHeight="1">
      <c r="A13410" s="7"/>
      <c r="B13410" s="8"/>
      <c r="C13410" s="8"/>
      <c r="D13410" s="8"/>
      <c r="E13410" s="8"/>
      <c r="F13410" s="8"/>
      <c r="G13410" s="8"/>
      <c r="H13410" s="8"/>
      <c r="I13410" s="8"/>
    </row>
    <row r="13411" spans="1:9" ht="14.25" customHeight="1">
      <c r="A13411" s="7"/>
      <c r="B13411" s="8"/>
      <c r="C13411" s="8"/>
      <c r="D13411" s="8"/>
      <c r="E13411" s="8"/>
      <c r="F13411" s="8"/>
      <c r="G13411" s="8"/>
      <c r="H13411" s="8"/>
      <c r="I13411" s="8"/>
    </row>
    <row r="13412" spans="1:9" ht="14.25" customHeight="1">
      <c r="A13412" s="7"/>
      <c r="B13412" s="8"/>
      <c r="C13412" s="8"/>
      <c r="D13412" s="8"/>
      <c r="E13412" s="8"/>
      <c r="F13412" s="8"/>
      <c r="G13412" s="8"/>
      <c r="H13412" s="8"/>
      <c r="I13412" s="8"/>
    </row>
    <row r="13413" spans="1:9" ht="14.25" customHeight="1">
      <c r="A13413" s="7"/>
      <c r="B13413" s="8"/>
      <c r="C13413" s="8"/>
      <c r="D13413" s="8"/>
      <c r="E13413" s="8"/>
      <c r="F13413" s="8"/>
      <c r="G13413" s="8"/>
      <c r="H13413" s="8"/>
      <c r="I13413" s="8"/>
    </row>
    <row r="13414" spans="1:9" ht="14.25" customHeight="1">
      <c r="A13414" s="7"/>
      <c r="B13414" s="8"/>
      <c r="C13414" s="8"/>
      <c r="D13414" s="8"/>
      <c r="E13414" s="8"/>
      <c r="F13414" s="8"/>
      <c r="G13414" s="8"/>
      <c r="H13414" s="8"/>
      <c r="I13414" s="8"/>
    </row>
    <row r="13415" spans="1:9" ht="14.25" customHeight="1">
      <c r="A13415" s="7"/>
      <c r="B13415" s="8"/>
      <c r="C13415" s="8"/>
      <c r="D13415" s="8"/>
      <c r="E13415" s="8"/>
      <c r="F13415" s="8"/>
      <c r="G13415" s="8"/>
      <c r="H13415" s="8"/>
      <c r="I13415" s="8"/>
    </row>
    <row r="13416" spans="1:9" ht="14.25" customHeight="1">
      <c r="A13416" s="7"/>
      <c r="B13416" s="8"/>
      <c r="C13416" s="8"/>
      <c r="D13416" s="8"/>
      <c r="E13416" s="8"/>
      <c r="F13416" s="8"/>
      <c r="G13416" s="8"/>
      <c r="H13416" s="8"/>
      <c r="I13416" s="8"/>
    </row>
    <row r="13417" spans="1:9" ht="14.25" customHeight="1">
      <c r="A13417" s="7"/>
      <c r="B13417" s="8"/>
      <c r="C13417" s="8"/>
      <c r="D13417" s="8"/>
      <c r="E13417" s="8"/>
      <c r="F13417" s="8"/>
      <c r="G13417" s="8"/>
      <c r="H13417" s="8"/>
      <c r="I13417" s="8"/>
    </row>
    <row r="13418" spans="1:9" ht="14.25" customHeight="1">
      <c r="A13418" s="7"/>
      <c r="B13418" s="8"/>
      <c r="C13418" s="8"/>
      <c r="D13418" s="8"/>
      <c r="E13418" s="8"/>
      <c r="F13418" s="8"/>
      <c r="G13418" s="8"/>
      <c r="H13418" s="8"/>
      <c r="I13418" s="8"/>
    </row>
    <row r="13419" spans="1:9" ht="14.25" customHeight="1">
      <c r="A13419" s="7"/>
      <c r="B13419" s="8"/>
      <c r="C13419" s="8"/>
      <c r="D13419" s="8"/>
      <c r="E13419" s="8"/>
      <c r="F13419" s="8"/>
      <c r="G13419" s="8"/>
      <c r="H13419" s="8"/>
      <c r="I13419" s="8"/>
    </row>
    <row r="13420" spans="1:9" ht="14.25" customHeight="1">
      <c r="A13420" s="7"/>
      <c r="B13420" s="8"/>
      <c r="C13420" s="8"/>
      <c r="D13420" s="8"/>
      <c r="E13420" s="8"/>
      <c r="F13420" s="8"/>
      <c r="G13420" s="8"/>
      <c r="H13420" s="8"/>
      <c r="I13420" s="8"/>
    </row>
    <row r="13421" spans="1:9" ht="14.25" customHeight="1">
      <c r="A13421" s="7"/>
      <c r="B13421" s="8"/>
      <c r="C13421" s="8"/>
      <c r="D13421" s="8"/>
      <c r="E13421" s="8"/>
      <c r="F13421" s="8"/>
      <c r="G13421" s="8"/>
      <c r="H13421" s="8"/>
      <c r="I13421" s="8"/>
    </row>
    <row r="13422" spans="1:9" ht="14.25" customHeight="1">
      <c r="A13422" s="7"/>
      <c r="B13422" s="8"/>
      <c r="C13422" s="8"/>
      <c r="D13422" s="8"/>
      <c r="E13422" s="8"/>
      <c r="F13422" s="8"/>
      <c r="G13422" s="8"/>
      <c r="H13422" s="8"/>
      <c r="I13422" s="8"/>
    </row>
    <row r="13423" spans="1:9" ht="14.25" customHeight="1">
      <c r="A13423" s="7"/>
      <c r="B13423" s="8"/>
      <c r="C13423" s="8"/>
      <c r="D13423" s="8"/>
      <c r="E13423" s="8"/>
      <c r="F13423" s="8"/>
      <c r="G13423" s="8"/>
      <c r="H13423" s="8"/>
      <c r="I13423" s="8"/>
    </row>
    <row r="13424" spans="1:9" ht="14.25" customHeight="1">
      <c r="A13424" s="7"/>
      <c r="B13424" s="8"/>
      <c r="C13424" s="8"/>
      <c r="D13424" s="8"/>
      <c r="E13424" s="8"/>
      <c r="F13424" s="8"/>
      <c r="G13424" s="8"/>
      <c r="H13424" s="8"/>
      <c r="I13424" s="8"/>
    </row>
    <row r="13425" spans="1:9" ht="14.25" customHeight="1">
      <c r="A13425" s="7"/>
      <c r="B13425" s="8"/>
      <c r="C13425" s="8"/>
      <c r="D13425" s="8"/>
      <c r="E13425" s="8"/>
      <c r="F13425" s="8"/>
      <c r="G13425" s="8"/>
      <c r="H13425" s="8"/>
      <c r="I13425" s="8"/>
    </row>
    <row r="13426" spans="1:9" ht="14.25" customHeight="1">
      <c r="A13426" s="7"/>
      <c r="B13426" s="8"/>
      <c r="C13426" s="8"/>
      <c r="D13426" s="8"/>
      <c r="E13426" s="8"/>
      <c r="F13426" s="8"/>
      <c r="G13426" s="8"/>
      <c r="H13426" s="8"/>
      <c r="I13426" s="8"/>
    </row>
    <row r="13427" spans="1:9" ht="14.25" customHeight="1">
      <c r="A13427" s="7"/>
      <c r="B13427" s="8"/>
      <c r="C13427" s="8"/>
      <c r="D13427" s="8"/>
      <c r="E13427" s="8"/>
      <c r="F13427" s="8"/>
      <c r="G13427" s="8"/>
      <c r="H13427" s="8"/>
      <c r="I13427" s="8"/>
    </row>
    <row r="13428" spans="1:9" ht="14.25" customHeight="1">
      <c r="A13428" s="7"/>
      <c r="B13428" s="8"/>
      <c r="C13428" s="8"/>
      <c r="D13428" s="8"/>
      <c r="E13428" s="8"/>
      <c r="F13428" s="8"/>
      <c r="G13428" s="8"/>
      <c r="H13428" s="8"/>
      <c r="I13428" s="8"/>
    </row>
    <row r="13429" spans="1:9" ht="14.25" customHeight="1">
      <c r="A13429" s="7"/>
      <c r="B13429" s="8"/>
      <c r="C13429" s="8"/>
      <c r="D13429" s="8"/>
      <c r="E13429" s="8"/>
      <c r="F13429" s="8"/>
      <c r="G13429" s="8"/>
      <c r="H13429" s="8"/>
      <c r="I13429" s="8"/>
    </row>
    <row r="13430" spans="1:9" ht="14.25" customHeight="1">
      <c r="A13430" s="7"/>
      <c r="B13430" s="8"/>
      <c r="C13430" s="8"/>
      <c r="D13430" s="8"/>
      <c r="E13430" s="8"/>
      <c r="F13430" s="8"/>
      <c r="G13430" s="8"/>
      <c r="H13430" s="8"/>
      <c r="I13430" s="8"/>
    </row>
    <row r="13431" spans="1:9" ht="14.25" customHeight="1">
      <c r="A13431" s="7"/>
      <c r="B13431" s="8"/>
      <c r="C13431" s="8"/>
      <c r="D13431" s="8"/>
      <c r="E13431" s="8"/>
      <c r="F13431" s="8"/>
      <c r="G13431" s="8"/>
      <c r="H13431" s="8"/>
      <c r="I13431" s="8"/>
    </row>
    <row r="13432" spans="1:9" ht="14.25" customHeight="1">
      <c r="A13432" s="7"/>
      <c r="B13432" s="8"/>
      <c r="C13432" s="8"/>
      <c r="D13432" s="8"/>
      <c r="E13432" s="8"/>
      <c r="F13432" s="8"/>
      <c r="G13432" s="8"/>
      <c r="H13432" s="8"/>
      <c r="I13432" s="8"/>
    </row>
    <row r="13433" spans="1:9" ht="14.25" customHeight="1">
      <c r="A13433" s="7"/>
      <c r="B13433" s="8"/>
      <c r="C13433" s="8"/>
      <c r="D13433" s="8"/>
      <c r="E13433" s="8"/>
      <c r="F13433" s="8"/>
      <c r="G13433" s="8"/>
      <c r="H13433" s="8"/>
      <c r="I13433" s="8"/>
    </row>
    <row r="13434" spans="1:9" ht="14.25" customHeight="1">
      <c r="A13434" s="7"/>
      <c r="B13434" s="8"/>
      <c r="C13434" s="8"/>
      <c r="D13434" s="8"/>
      <c r="E13434" s="8"/>
      <c r="F13434" s="8"/>
      <c r="G13434" s="8"/>
      <c r="H13434" s="8"/>
      <c r="I13434" s="8"/>
    </row>
    <row r="13435" spans="1:9" ht="14.25" customHeight="1">
      <c r="A13435" s="7"/>
      <c r="B13435" s="8"/>
      <c r="C13435" s="8"/>
      <c r="D13435" s="8"/>
      <c r="E13435" s="8"/>
      <c r="F13435" s="8"/>
      <c r="G13435" s="8"/>
      <c r="H13435" s="8"/>
      <c r="I13435" s="8"/>
    </row>
    <row r="13436" spans="1:9" ht="14.25" customHeight="1">
      <c r="A13436" s="7"/>
      <c r="B13436" s="8"/>
      <c r="C13436" s="8"/>
      <c r="D13436" s="8"/>
      <c r="E13436" s="8"/>
      <c r="F13436" s="8"/>
      <c r="G13436" s="8"/>
      <c r="H13436" s="8"/>
      <c r="I13436" s="8"/>
    </row>
    <row r="13437" spans="1:9" ht="14.25" customHeight="1">
      <c r="A13437" s="7"/>
      <c r="B13437" s="8"/>
      <c r="C13437" s="8"/>
      <c r="D13437" s="8"/>
      <c r="E13437" s="8"/>
      <c r="F13437" s="8"/>
      <c r="G13437" s="8"/>
      <c r="H13437" s="8"/>
      <c r="I13437" s="8"/>
    </row>
    <row r="13438" spans="1:9" ht="14.25" customHeight="1">
      <c r="A13438" s="7"/>
      <c r="B13438" s="8"/>
      <c r="C13438" s="8"/>
      <c r="D13438" s="8"/>
      <c r="E13438" s="8"/>
      <c r="F13438" s="8"/>
      <c r="G13438" s="8"/>
      <c r="H13438" s="8"/>
      <c r="I13438" s="8"/>
    </row>
    <row r="13439" spans="1:9" ht="14.25" customHeight="1">
      <c r="A13439" s="7"/>
      <c r="B13439" s="8"/>
      <c r="C13439" s="8"/>
      <c r="D13439" s="8"/>
      <c r="E13439" s="8"/>
      <c r="F13439" s="8"/>
      <c r="G13439" s="8"/>
      <c r="H13439" s="8"/>
      <c r="I13439" s="8"/>
    </row>
    <row r="13440" spans="1:9" ht="14.25" customHeight="1">
      <c r="A13440" s="7"/>
      <c r="B13440" s="8"/>
      <c r="C13440" s="8"/>
      <c r="D13440" s="8"/>
      <c r="E13440" s="8"/>
      <c r="F13440" s="8"/>
      <c r="G13440" s="8"/>
      <c r="H13440" s="8"/>
      <c r="I13440" s="8"/>
    </row>
    <row r="13441" spans="1:9" ht="14.25" customHeight="1">
      <c r="A13441" s="7"/>
      <c r="B13441" s="8"/>
      <c r="C13441" s="8"/>
      <c r="D13441" s="8"/>
      <c r="E13441" s="8"/>
      <c r="F13441" s="8"/>
      <c r="G13441" s="8"/>
      <c r="H13441" s="8"/>
      <c r="I13441" s="8"/>
    </row>
    <row r="13442" spans="1:9" ht="14.25" customHeight="1">
      <c r="A13442" s="7"/>
      <c r="B13442" s="8"/>
      <c r="C13442" s="8"/>
      <c r="D13442" s="8"/>
      <c r="E13442" s="8"/>
      <c r="F13442" s="8"/>
      <c r="G13442" s="8"/>
      <c r="H13442" s="8"/>
      <c r="I13442" s="8"/>
    </row>
    <row r="13443" spans="1:9" ht="14.25" customHeight="1">
      <c r="A13443" s="7"/>
      <c r="B13443" s="8"/>
      <c r="C13443" s="8"/>
      <c r="D13443" s="8"/>
      <c r="E13443" s="8"/>
      <c r="F13443" s="8"/>
      <c r="G13443" s="8"/>
      <c r="H13443" s="8"/>
      <c r="I13443" s="8"/>
    </row>
    <row r="13444" spans="1:9" ht="14.25" customHeight="1">
      <c r="A13444" s="7"/>
      <c r="B13444" s="8"/>
      <c r="C13444" s="8"/>
      <c r="D13444" s="8"/>
      <c r="E13444" s="8"/>
      <c r="F13444" s="8"/>
      <c r="G13444" s="8"/>
      <c r="H13444" s="8"/>
      <c r="I13444" s="8"/>
    </row>
    <row r="13445" spans="1:9" ht="14.25" customHeight="1">
      <c r="A13445" s="7"/>
      <c r="B13445" s="8"/>
      <c r="C13445" s="8"/>
      <c r="D13445" s="8"/>
      <c r="E13445" s="8"/>
      <c r="F13445" s="8"/>
      <c r="G13445" s="8"/>
      <c r="H13445" s="8"/>
      <c r="I13445" s="8"/>
    </row>
    <row r="13446" spans="1:9" ht="14.25" customHeight="1">
      <c r="A13446" s="7"/>
      <c r="B13446" s="8"/>
      <c r="C13446" s="8"/>
      <c r="D13446" s="8"/>
      <c r="E13446" s="8"/>
      <c r="F13446" s="8"/>
      <c r="G13446" s="8"/>
      <c r="H13446" s="8"/>
      <c r="I13446" s="8"/>
    </row>
    <row r="13447" spans="1:9" ht="14.25" customHeight="1">
      <c r="A13447" s="7"/>
      <c r="B13447" s="8"/>
      <c r="C13447" s="8"/>
      <c r="D13447" s="8"/>
      <c r="E13447" s="8"/>
      <c r="F13447" s="8"/>
      <c r="G13447" s="8"/>
      <c r="H13447" s="8"/>
      <c r="I13447" s="8"/>
    </row>
    <row r="13448" spans="1:9" ht="14.25" customHeight="1">
      <c r="A13448" s="7"/>
      <c r="B13448" s="8"/>
      <c r="C13448" s="8"/>
      <c r="D13448" s="8"/>
      <c r="E13448" s="8"/>
      <c r="F13448" s="8"/>
      <c r="G13448" s="8"/>
      <c r="H13448" s="8"/>
      <c r="I13448" s="8"/>
    </row>
    <row r="13449" spans="1:9" ht="14.25" customHeight="1">
      <c r="A13449" s="7"/>
      <c r="B13449" s="8"/>
      <c r="C13449" s="8"/>
      <c r="D13449" s="8"/>
      <c r="E13449" s="8"/>
      <c r="F13449" s="8"/>
      <c r="G13449" s="8"/>
      <c r="H13449" s="8"/>
      <c r="I13449" s="8"/>
    </row>
    <row r="13450" spans="1:9" ht="14.25" customHeight="1">
      <c r="A13450" s="7"/>
      <c r="B13450" s="8"/>
      <c r="C13450" s="8"/>
      <c r="D13450" s="8"/>
      <c r="E13450" s="8"/>
      <c r="F13450" s="8"/>
      <c r="G13450" s="8"/>
      <c r="H13450" s="8"/>
      <c r="I13450" s="8"/>
    </row>
    <row r="13451" spans="1:9" ht="14.25" customHeight="1">
      <c r="A13451" s="7"/>
      <c r="B13451" s="8"/>
      <c r="C13451" s="8"/>
      <c r="D13451" s="8"/>
      <c r="E13451" s="8"/>
      <c r="F13451" s="8"/>
      <c r="G13451" s="8"/>
      <c r="H13451" s="8"/>
      <c r="I13451" s="8"/>
    </row>
    <row r="13452" spans="1:9" ht="14.25" customHeight="1">
      <c r="A13452" s="7"/>
      <c r="B13452" s="8"/>
      <c r="C13452" s="8"/>
      <c r="D13452" s="8"/>
      <c r="E13452" s="8"/>
      <c r="F13452" s="8"/>
      <c r="G13452" s="8"/>
      <c r="H13452" s="8"/>
      <c r="I13452" s="8"/>
    </row>
    <row r="13453" spans="1:9" ht="14.25" customHeight="1">
      <c r="A13453" s="7"/>
      <c r="B13453" s="8"/>
      <c r="C13453" s="8"/>
      <c r="D13453" s="8"/>
      <c r="E13453" s="8"/>
      <c r="F13453" s="8"/>
      <c r="G13453" s="8"/>
      <c r="H13453" s="8"/>
      <c r="I13453" s="8"/>
    </row>
    <row r="13454" spans="1:9" ht="14.25" customHeight="1">
      <c r="A13454" s="7"/>
      <c r="B13454" s="8"/>
      <c r="C13454" s="8"/>
      <c r="D13454" s="8"/>
      <c r="E13454" s="8"/>
      <c r="F13454" s="8"/>
      <c r="G13454" s="8"/>
      <c r="H13454" s="8"/>
      <c r="I13454" s="8"/>
    </row>
    <row r="13455" spans="1:9" ht="14.25" customHeight="1">
      <c r="A13455" s="7"/>
      <c r="B13455" s="8"/>
      <c r="C13455" s="8"/>
      <c r="D13455" s="8"/>
      <c r="E13455" s="8"/>
      <c r="F13455" s="8"/>
      <c r="G13455" s="8"/>
      <c r="H13455" s="8"/>
      <c r="I13455" s="8"/>
    </row>
    <row r="13456" spans="1:9" ht="14.25" customHeight="1">
      <c r="A13456" s="7"/>
      <c r="B13456" s="8"/>
      <c r="C13456" s="8"/>
      <c r="D13456" s="8"/>
      <c r="E13456" s="8"/>
      <c r="F13456" s="8"/>
      <c r="G13456" s="8"/>
      <c r="H13456" s="8"/>
      <c r="I13456" s="8"/>
    </row>
    <row r="13457" spans="1:9" ht="14.25" customHeight="1">
      <c r="A13457" s="7"/>
      <c r="B13457" s="8"/>
      <c r="C13457" s="8"/>
      <c r="D13457" s="8"/>
      <c r="E13457" s="8"/>
      <c r="F13457" s="8"/>
      <c r="G13457" s="8"/>
      <c r="H13457" s="8"/>
      <c r="I13457" s="8"/>
    </row>
    <row r="13458" spans="1:9" ht="14.25" customHeight="1">
      <c r="A13458" s="7"/>
      <c r="B13458" s="8"/>
      <c r="C13458" s="8"/>
      <c r="D13458" s="8"/>
      <c r="E13458" s="8"/>
      <c r="F13458" s="8"/>
      <c r="G13458" s="8"/>
      <c r="H13458" s="8"/>
      <c r="I13458" s="8"/>
    </row>
    <row r="13459" spans="1:9" ht="14.25" customHeight="1">
      <c r="A13459" s="7"/>
      <c r="B13459" s="8"/>
      <c r="C13459" s="8"/>
      <c r="D13459" s="8"/>
      <c r="E13459" s="8"/>
      <c r="F13459" s="8"/>
      <c r="G13459" s="8"/>
      <c r="H13459" s="8"/>
      <c r="I13459" s="8"/>
    </row>
    <row r="13460" spans="1:9" ht="14.25" customHeight="1">
      <c r="A13460" s="7"/>
      <c r="B13460" s="8"/>
      <c r="C13460" s="8"/>
      <c r="D13460" s="8"/>
      <c r="E13460" s="8"/>
      <c r="F13460" s="8"/>
      <c r="G13460" s="8"/>
      <c r="H13460" s="8"/>
      <c r="I13460" s="8"/>
    </row>
    <row r="13461" spans="1:9" ht="14.25" customHeight="1">
      <c r="A13461" s="7"/>
      <c r="B13461" s="8"/>
      <c r="C13461" s="8"/>
      <c r="D13461" s="8"/>
      <c r="E13461" s="8"/>
      <c r="F13461" s="8"/>
      <c r="G13461" s="8"/>
      <c r="H13461" s="8"/>
      <c r="I13461" s="8"/>
    </row>
    <row r="13462" spans="1:9" ht="14.25" customHeight="1">
      <c r="A13462" s="7"/>
      <c r="B13462" s="8"/>
      <c r="C13462" s="8"/>
      <c r="D13462" s="8"/>
      <c r="E13462" s="8"/>
      <c r="F13462" s="8"/>
      <c r="G13462" s="8"/>
      <c r="H13462" s="8"/>
      <c r="I13462" s="8"/>
    </row>
    <row r="13463" spans="1:9" ht="14.25" customHeight="1">
      <c r="A13463" s="7"/>
      <c r="B13463" s="8"/>
      <c r="C13463" s="8"/>
      <c r="D13463" s="8"/>
      <c r="E13463" s="8"/>
      <c r="F13463" s="8"/>
      <c r="G13463" s="8"/>
      <c r="H13463" s="8"/>
      <c r="I13463" s="8"/>
    </row>
    <row r="13464" spans="1:9" ht="14.25" customHeight="1">
      <c r="A13464" s="7"/>
      <c r="B13464" s="8"/>
      <c r="C13464" s="8"/>
      <c r="D13464" s="8"/>
      <c r="E13464" s="8"/>
      <c r="F13464" s="8"/>
      <c r="G13464" s="8"/>
      <c r="H13464" s="8"/>
      <c r="I13464" s="8"/>
    </row>
    <row r="13465" spans="1:9" ht="14.25" customHeight="1">
      <c r="A13465" s="7"/>
      <c r="B13465" s="8"/>
      <c r="C13465" s="8"/>
      <c r="D13465" s="8"/>
      <c r="E13465" s="8"/>
      <c r="F13465" s="8"/>
      <c r="G13465" s="8"/>
      <c r="H13465" s="8"/>
      <c r="I13465" s="8"/>
    </row>
    <row r="13466" spans="1:9" ht="14.25" customHeight="1">
      <c r="A13466" s="7"/>
      <c r="B13466" s="8"/>
      <c r="C13466" s="8"/>
      <c r="D13466" s="8"/>
      <c r="E13466" s="8"/>
      <c r="F13466" s="8"/>
      <c r="G13466" s="8"/>
      <c r="H13466" s="8"/>
      <c r="I13466" s="8"/>
    </row>
    <row r="13467" spans="1:9" ht="14.25" customHeight="1">
      <c r="A13467" s="7"/>
      <c r="B13467" s="8"/>
      <c r="C13467" s="8"/>
      <c r="D13467" s="8"/>
      <c r="E13467" s="8"/>
      <c r="F13467" s="8"/>
      <c r="G13467" s="8"/>
      <c r="H13467" s="8"/>
      <c r="I13467" s="8"/>
    </row>
    <row r="13468" spans="1:9" ht="14.25" customHeight="1">
      <c r="A13468" s="7"/>
      <c r="B13468" s="8"/>
      <c r="C13468" s="8"/>
      <c r="D13468" s="8"/>
      <c r="E13468" s="8"/>
      <c r="F13468" s="8"/>
      <c r="G13468" s="8"/>
      <c r="H13468" s="8"/>
      <c r="I13468" s="8"/>
    </row>
    <row r="13469" spans="1:9" ht="14.25" customHeight="1">
      <c r="A13469" s="7"/>
      <c r="B13469" s="8"/>
      <c r="C13469" s="8"/>
      <c r="D13469" s="8"/>
      <c r="E13469" s="8"/>
      <c r="F13469" s="8"/>
      <c r="G13469" s="8"/>
      <c r="H13469" s="8"/>
      <c r="I13469" s="8"/>
    </row>
    <row r="13470" spans="1:9" ht="14.25" customHeight="1">
      <c r="A13470" s="7"/>
      <c r="B13470" s="8"/>
      <c r="C13470" s="8"/>
      <c r="D13470" s="8"/>
      <c r="E13470" s="8"/>
      <c r="F13470" s="8"/>
      <c r="G13470" s="8"/>
      <c r="H13470" s="8"/>
      <c r="I13470" s="8"/>
    </row>
    <row r="13471" spans="1:9" ht="14.25" customHeight="1">
      <c r="A13471" s="7"/>
      <c r="B13471" s="8"/>
      <c r="C13471" s="8"/>
      <c r="D13471" s="8"/>
      <c r="E13471" s="8"/>
      <c r="F13471" s="8"/>
      <c r="G13471" s="8"/>
      <c r="H13471" s="8"/>
      <c r="I13471" s="8"/>
    </row>
    <row r="13472" spans="1:9" ht="14.25" customHeight="1">
      <c r="A13472" s="7"/>
      <c r="B13472" s="8"/>
      <c r="C13472" s="8"/>
      <c r="D13472" s="8"/>
      <c r="E13472" s="8"/>
      <c r="F13472" s="8"/>
      <c r="G13472" s="8"/>
      <c r="H13472" s="8"/>
      <c r="I13472" s="8"/>
    </row>
    <row r="13473" spans="1:9" ht="14.25" customHeight="1">
      <c r="A13473" s="7"/>
      <c r="B13473" s="8"/>
      <c r="C13473" s="8"/>
      <c r="D13473" s="8"/>
      <c r="E13473" s="8"/>
      <c r="F13473" s="8"/>
      <c r="G13473" s="8"/>
      <c r="H13473" s="8"/>
      <c r="I13473" s="8"/>
    </row>
    <row r="13474" spans="1:9" ht="14.25" customHeight="1">
      <c r="A13474" s="7"/>
      <c r="B13474" s="8"/>
      <c r="C13474" s="8"/>
      <c r="D13474" s="8"/>
      <c r="E13474" s="8"/>
      <c r="F13474" s="8"/>
      <c r="G13474" s="8"/>
      <c r="H13474" s="8"/>
      <c r="I13474" s="8"/>
    </row>
    <row r="13475" spans="1:9" ht="14.25" customHeight="1">
      <c r="A13475" s="7"/>
      <c r="B13475" s="8"/>
      <c r="C13475" s="8"/>
      <c r="D13475" s="8"/>
      <c r="E13475" s="8"/>
      <c r="F13475" s="8"/>
      <c r="G13475" s="8"/>
      <c r="H13475" s="8"/>
      <c r="I13475" s="8"/>
    </row>
    <row r="13476" spans="1:9" ht="14.25" customHeight="1">
      <c r="A13476" s="7"/>
      <c r="B13476" s="8"/>
      <c r="C13476" s="8"/>
      <c r="D13476" s="8"/>
      <c r="E13476" s="8"/>
      <c r="F13476" s="8"/>
      <c r="G13476" s="8"/>
      <c r="H13476" s="8"/>
      <c r="I13476" s="8"/>
    </row>
    <row r="13477" spans="1:9" ht="14.25" customHeight="1">
      <c r="A13477" s="7"/>
      <c r="B13477" s="8"/>
      <c r="C13477" s="8"/>
      <c r="D13477" s="8"/>
      <c r="E13477" s="8"/>
      <c r="F13477" s="8"/>
      <c r="G13477" s="8"/>
      <c r="H13477" s="8"/>
      <c r="I13477" s="8"/>
    </row>
    <row r="13478" spans="1:9" ht="14.25" customHeight="1">
      <c r="A13478" s="7"/>
      <c r="B13478" s="8"/>
      <c r="C13478" s="8"/>
      <c r="D13478" s="8"/>
      <c r="E13478" s="8"/>
      <c r="F13478" s="8"/>
      <c r="G13478" s="8"/>
      <c r="H13478" s="8"/>
      <c r="I13478" s="8"/>
    </row>
    <row r="13479" spans="1:9" ht="14.25" customHeight="1">
      <c r="A13479" s="7"/>
      <c r="B13479" s="8"/>
      <c r="C13479" s="8"/>
      <c r="D13479" s="8"/>
      <c r="E13479" s="8"/>
      <c r="F13479" s="8"/>
      <c r="G13479" s="8"/>
      <c r="H13479" s="8"/>
      <c r="I13479" s="8"/>
    </row>
    <row r="13480" spans="1:9" ht="14.25" customHeight="1">
      <c r="A13480" s="7"/>
      <c r="B13480" s="8"/>
      <c r="C13480" s="8"/>
      <c r="D13480" s="8"/>
      <c r="E13480" s="8"/>
      <c r="F13480" s="8"/>
      <c r="G13480" s="8"/>
      <c r="H13480" s="8"/>
      <c r="I13480" s="8"/>
    </row>
    <row r="13481" spans="1:9" ht="14.25" customHeight="1">
      <c r="A13481" s="7"/>
      <c r="B13481" s="8"/>
      <c r="C13481" s="8"/>
      <c r="D13481" s="8"/>
      <c r="E13481" s="8"/>
      <c r="F13481" s="8"/>
      <c r="G13481" s="8"/>
      <c r="H13481" s="8"/>
      <c r="I13481" s="8"/>
    </row>
    <row r="13482" spans="1:9" ht="14.25" customHeight="1">
      <c r="A13482" s="7"/>
      <c r="B13482" s="8"/>
      <c r="C13482" s="8"/>
      <c r="D13482" s="8"/>
      <c r="E13482" s="8"/>
      <c r="F13482" s="8"/>
      <c r="G13482" s="8"/>
      <c r="H13482" s="8"/>
      <c r="I13482" s="8"/>
    </row>
    <row r="13483" spans="1:9" ht="14.25" customHeight="1">
      <c r="A13483" s="7"/>
      <c r="B13483" s="8"/>
      <c r="C13483" s="8"/>
      <c r="D13483" s="8"/>
      <c r="E13483" s="8"/>
      <c r="F13483" s="8"/>
      <c r="G13483" s="8"/>
      <c r="H13483" s="8"/>
      <c r="I13483" s="8"/>
    </row>
    <row r="13484" spans="1:9" ht="14.25" customHeight="1">
      <c r="A13484" s="7"/>
      <c r="B13484" s="8"/>
      <c r="C13484" s="8"/>
      <c r="D13484" s="8"/>
      <c r="E13484" s="8"/>
      <c r="F13484" s="8"/>
      <c r="G13484" s="8"/>
      <c r="H13484" s="8"/>
      <c r="I13484" s="8"/>
    </row>
    <row r="13485" spans="1:9" ht="14.25" customHeight="1">
      <c r="A13485" s="7"/>
      <c r="B13485" s="8"/>
      <c r="C13485" s="8"/>
      <c r="D13485" s="8"/>
      <c r="E13485" s="8"/>
      <c r="F13485" s="8"/>
      <c r="G13485" s="8"/>
      <c r="H13485" s="8"/>
      <c r="I13485" s="8"/>
    </row>
    <row r="13486" spans="1:9" ht="14.25" customHeight="1">
      <c r="A13486" s="7"/>
      <c r="B13486" s="8"/>
      <c r="C13486" s="8"/>
      <c r="D13486" s="8"/>
      <c r="E13486" s="8"/>
      <c r="F13486" s="8"/>
      <c r="G13486" s="8"/>
      <c r="H13486" s="8"/>
      <c r="I13486" s="8"/>
    </row>
    <row r="13487" spans="1:9" ht="14.25" customHeight="1">
      <c r="A13487" s="7"/>
      <c r="B13487" s="8"/>
      <c r="C13487" s="8"/>
      <c r="D13487" s="8"/>
      <c r="E13487" s="8"/>
      <c r="F13487" s="8"/>
      <c r="G13487" s="8"/>
      <c r="H13487" s="8"/>
      <c r="I13487" s="8"/>
    </row>
    <row r="13488" spans="1:9" ht="14.25" customHeight="1">
      <c r="A13488" s="7"/>
      <c r="B13488" s="8"/>
      <c r="C13488" s="8"/>
      <c r="D13488" s="8"/>
      <c r="E13488" s="8"/>
      <c r="F13488" s="8"/>
      <c r="G13488" s="8"/>
      <c r="H13488" s="8"/>
      <c r="I13488" s="8"/>
    </row>
    <row r="13489" spans="1:9" ht="14.25" customHeight="1">
      <c r="A13489" s="7"/>
      <c r="B13489" s="8"/>
      <c r="C13489" s="8"/>
      <c r="D13489" s="8"/>
      <c r="E13489" s="8"/>
      <c r="F13489" s="8"/>
      <c r="G13489" s="8"/>
      <c r="H13489" s="8"/>
      <c r="I13489" s="8"/>
    </row>
    <row r="13490" spans="1:9" ht="14.25" customHeight="1">
      <c r="A13490" s="7"/>
      <c r="B13490" s="8"/>
      <c r="C13490" s="8"/>
      <c r="D13490" s="8"/>
      <c r="E13490" s="8"/>
      <c r="F13490" s="8"/>
      <c r="G13490" s="8"/>
      <c r="H13490" s="8"/>
      <c r="I13490" s="8"/>
    </row>
    <row r="13491" spans="1:9" ht="14.25" customHeight="1">
      <c r="A13491" s="7"/>
      <c r="B13491" s="8"/>
      <c r="C13491" s="8"/>
      <c r="D13491" s="8"/>
      <c r="E13491" s="8"/>
      <c r="F13491" s="8"/>
      <c r="G13491" s="8"/>
      <c r="H13491" s="8"/>
      <c r="I13491" s="8"/>
    </row>
    <row r="13492" spans="1:9" ht="14.25" customHeight="1">
      <c r="A13492" s="7"/>
      <c r="B13492" s="8"/>
      <c r="C13492" s="8"/>
      <c r="D13492" s="8"/>
      <c r="E13492" s="8"/>
      <c r="F13492" s="8"/>
      <c r="G13492" s="8"/>
      <c r="H13492" s="8"/>
      <c r="I13492" s="8"/>
    </row>
    <row r="13493" spans="1:9" ht="14.25" customHeight="1">
      <c r="A13493" s="7"/>
      <c r="B13493" s="8"/>
      <c r="C13493" s="8"/>
      <c r="D13493" s="8"/>
      <c r="E13493" s="8"/>
      <c r="F13493" s="8"/>
      <c r="G13493" s="8"/>
      <c r="H13493" s="8"/>
      <c r="I13493" s="8"/>
    </row>
    <row r="13494" spans="1:9" ht="14.25" customHeight="1">
      <c r="A13494" s="7"/>
      <c r="B13494" s="8"/>
      <c r="C13494" s="8"/>
      <c r="D13494" s="8"/>
      <c r="E13494" s="8"/>
      <c r="F13494" s="8"/>
      <c r="G13494" s="8"/>
      <c r="H13494" s="8"/>
      <c r="I13494" s="8"/>
    </row>
    <row r="13495" spans="1:9" ht="14.25" customHeight="1">
      <c r="A13495" s="7"/>
      <c r="B13495" s="8"/>
      <c r="C13495" s="8"/>
      <c r="D13495" s="8"/>
      <c r="E13495" s="8"/>
      <c r="F13495" s="8"/>
      <c r="G13495" s="8"/>
      <c r="H13495" s="8"/>
      <c r="I13495" s="8"/>
    </row>
    <row r="13496" spans="1:9" ht="14.25" customHeight="1">
      <c r="A13496" s="7"/>
      <c r="B13496" s="8"/>
      <c r="C13496" s="8"/>
      <c r="D13496" s="8"/>
      <c r="E13496" s="8"/>
      <c r="F13496" s="8"/>
      <c r="G13496" s="8"/>
      <c r="H13496" s="8"/>
      <c r="I13496" s="8"/>
    </row>
    <row r="13497" spans="1:9" ht="14.25" customHeight="1">
      <c r="A13497" s="7"/>
      <c r="B13497" s="8"/>
      <c r="C13497" s="8"/>
      <c r="D13497" s="8"/>
      <c r="E13497" s="8"/>
      <c r="F13497" s="8"/>
      <c r="G13497" s="8"/>
      <c r="H13497" s="8"/>
      <c r="I13497" s="8"/>
    </row>
    <row r="13498" spans="1:9" ht="14.25" customHeight="1">
      <c r="A13498" s="7"/>
      <c r="B13498" s="8"/>
      <c r="C13498" s="8"/>
      <c r="D13498" s="8"/>
      <c r="E13498" s="8"/>
      <c r="F13498" s="8"/>
      <c r="G13498" s="8"/>
      <c r="H13498" s="8"/>
      <c r="I13498" s="8"/>
    </row>
    <row r="13499" spans="1:9" ht="14.25" customHeight="1">
      <c r="A13499" s="7"/>
      <c r="B13499" s="8"/>
      <c r="C13499" s="8"/>
      <c r="D13499" s="8"/>
      <c r="E13499" s="8"/>
      <c r="F13499" s="8"/>
      <c r="G13499" s="8"/>
      <c r="H13499" s="8"/>
      <c r="I13499" s="8"/>
    </row>
    <row r="13500" spans="1:9" ht="14.25" customHeight="1">
      <c r="A13500" s="7"/>
      <c r="B13500" s="8"/>
      <c r="C13500" s="8"/>
      <c r="D13500" s="8"/>
      <c r="E13500" s="8"/>
      <c r="F13500" s="8"/>
      <c r="G13500" s="8"/>
      <c r="H13500" s="8"/>
      <c r="I13500" s="8"/>
    </row>
    <row r="13501" spans="1:9" ht="14.25" customHeight="1">
      <c r="A13501" s="7"/>
      <c r="B13501" s="8"/>
      <c r="C13501" s="8"/>
      <c r="D13501" s="8"/>
      <c r="E13501" s="8"/>
      <c r="F13501" s="8"/>
      <c r="G13501" s="8"/>
      <c r="H13501" s="8"/>
      <c r="I13501" s="8"/>
    </row>
    <row r="13502" spans="1:9" ht="14.25" customHeight="1">
      <c r="A13502" s="7"/>
      <c r="B13502" s="8"/>
      <c r="C13502" s="8"/>
      <c r="D13502" s="8"/>
      <c r="E13502" s="8"/>
      <c r="F13502" s="8"/>
      <c r="G13502" s="8"/>
      <c r="H13502" s="8"/>
      <c r="I13502" s="8"/>
    </row>
    <row r="13503" spans="1:9" ht="14.25" customHeight="1">
      <c r="A13503" s="7"/>
      <c r="B13503" s="8"/>
      <c r="C13503" s="8"/>
      <c r="D13503" s="8"/>
      <c r="E13503" s="8"/>
      <c r="F13503" s="8"/>
      <c r="G13503" s="8"/>
      <c r="H13503" s="8"/>
      <c r="I13503" s="8"/>
    </row>
    <row r="13504" spans="1:9" ht="14.25" customHeight="1">
      <c r="A13504" s="7"/>
      <c r="B13504" s="8"/>
      <c r="C13504" s="8"/>
      <c r="D13504" s="8"/>
      <c r="E13504" s="8"/>
      <c r="F13504" s="8"/>
      <c r="G13504" s="8"/>
      <c r="H13504" s="8"/>
      <c r="I13504" s="8"/>
    </row>
    <row r="13505" spans="1:9" ht="14.25" customHeight="1">
      <c r="A13505" s="7"/>
      <c r="B13505" s="8"/>
      <c r="C13505" s="8"/>
      <c r="D13505" s="8"/>
      <c r="E13505" s="8"/>
      <c r="F13505" s="8"/>
      <c r="G13505" s="8"/>
      <c r="H13505" s="8"/>
      <c r="I13505" s="8"/>
    </row>
    <row r="13506" spans="1:9" ht="14.25" customHeight="1">
      <c r="A13506" s="7"/>
      <c r="B13506" s="8"/>
      <c r="C13506" s="8"/>
      <c r="D13506" s="8"/>
      <c r="E13506" s="8"/>
      <c r="F13506" s="8"/>
      <c r="G13506" s="8"/>
      <c r="H13506" s="8"/>
      <c r="I13506" s="8"/>
    </row>
    <row r="13507" spans="1:9" ht="14.25" customHeight="1">
      <c r="A13507" s="7"/>
      <c r="B13507" s="8"/>
      <c r="C13507" s="8"/>
      <c r="D13507" s="8"/>
      <c r="E13507" s="8"/>
      <c r="F13507" s="8"/>
      <c r="G13507" s="8"/>
      <c r="H13507" s="8"/>
      <c r="I13507" s="8"/>
    </row>
    <row r="13508" spans="1:9" ht="14.25" customHeight="1">
      <c r="A13508" s="7"/>
      <c r="B13508" s="8"/>
      <c r="C13508" s="8"/>
      <c r="D13508" s="8"/>
      <c r="E13508" s="8"/>
      <c r="F13508" s="8"/>
      <c r="G13508" s="8"/>
      <c r="H13508" s="8"/>
      <c r="I13508" s="8"/>
    </row>
    <row r="13509" spans="1:9" ht="14.25" customHeight="1">
      <c r="A13509" s="7"/>
      <c r="B13509" s="8"/>
      <c r="C13509" s="8"/>
      <c r="D13509" s="8"/>
      <c r="E13509" s="8"/>
      <c r="F13509" s="8"/>
      <c r="G13509" s="8"/>
      <c r="H13509" s="8"/>
      <c r="I13509" s="8"/>
    </row>
    <row r="13510" spans="1:9" ht="14.25" customHeight="1">
      <c r="A13510" s="7"/>
      <c r="B13510" s="8"/>
      <c r="C13510" s="8"/>
      <c r="D13510" s="8"/>
      <c r="E13510" s="8"/>
      <c r="F13510" s="8"/>
      <c r="G13510" s="8"/>
      <c r="H13510" s="8"/>
      <c r="I13510" s="8"/>
    </row>
    <row r="13511" spans="1:9" ht="14.25" customHeight="1">
      <c r="A13511" s="7"/>
      <c r="B13511" s="8"/>
      <c r="C13511" s="8"/>
      <c r="D13511" s="8"/>
      <c r="E13511" s="8"/>
      <c r="F13511" s="8"/>
      <c r="G13511" s="8"/>
      <c r="H13511" s="8"/>
      <c r="I13511" s="8"/>
    </row>
    <row r="13512" spans="1:9" ht="14.25" customHeight="1">
      <c r="A13512" s="7"/>
      <c r="B13512" s="8"/>
      <c r="C13512" s="8"/>
      <c r="D13512" s="8"/>
      <c r="E13512" s="8"/>
      <c r="F13512" s="8"/>
      <c r="G13512" s="8"/>
      <c r="H13512" s="8"/>
      <c r="I13512" s="8"/>
    </row>
    <row r="13513" spans="1:9" ht="14.25" customHeight="1">
      <c r="A13513" s="7"/>
      <c r="B13513" s="8"/>
      <c r="C13513" s="8"/>
      <c r="D13513" s="8"/>
      <c r="E13513" s="8"/>
      <c r="F13513" s="8"/>
      <c r="G13513" s="8"/>
      <c r="H13513" s="8"/>
      <c r="I13513" s="8"/>
    </row>
    <row r="13514" spans="1:9" ht="14.25" customHeight="1">
      <c r="A13514" s="7"/>
      <c r="B13514" s="8"/>
      <c r="C13514" s="8"/>
      <c r="D13514" s="8"/>
      <c r="E13514" s="8"/>
      <c r="F13514" s="8"/>
      <c r="G13514" s="8"/>
      <c r="H13514" s="8"/>
      <c r="I13514" s="8"/>
    </row>
    <row r="13515" spans="1:9" ht="14.25" customHeight="1">
      <c r="A13515" s="7"/>
      <c r="B13515" s="8"/>
      <c r="C13515" s="8"/>
      <c r="D13515" s="8"/>
      <c r="E13515" s="8"/>
      <c r="F13515" s="8"/>
      <c r="G13515" s="8"/>
      <c r="H13515" s="8"/>
      <c r="I13515" s="8"/>
    </row>
    <row r="13516" spans="1:9" ht="14.25" customHeight="1">
      <c r="A13516" s="7"/>
      <c r="B13516" s="8"/>
      <c r="C13516" s="8"/>
      <c r="D13516" s="8"/>
      <c r="E13516" s="8"/>
      <c r="F13516" s="8"/>
      <c r="G13516" s="8"/>
      <c r="H13516" s="8"/>
      <c r="I13516" s="8"/>
    </row>
    <row r="13517" spans="1:9" ht="14.25" customHeight="1">
      <c r="A13517" s="7"/>
      <c r="B13517" s="8"/>
      <c r="C13517" s="8"/>
      <c r="D13517" s="8"/>
      <c r="E13517" s="8"/>
      <c r="F13517" s="8"/>
      <c r="G13517" s="8"/>
      <c r="H13517" s="8"/>
      <c r="I13517" s="8"/>
    </row>
    <row r="13518" spans="1:9" ht="14.25" customHeight="1">
      <c r="A13518" s="7"/>
      <c r="B13518" s="8"/>
      <c r="C13518" s="8"/>
      <c r="D13518" s="8"/>
      <c r="E13518" s="8"/>
      <c r="F13518" s="8"/>
      <c r="G13518" s="8"/>
      <c r="H13518" s="8"/>
      <c r="I13518" s="8"/>
    </row>
    <row r="13519" spans="1:9" ht="14.25" customHeight="1">
      <c r="A13519" s="7"/>
      <c r="B13519" s="8"/>
      <c r="C13519" s="8"/>
      <c r="D13519" s="8"/>
      <c r="E13519" s="8"/>
      <c r="F13519" s="8"/>
      <c r="G13519" s="8"/>
      <c r="H13519" s="8"/>
      <c r="I13519" s="8"/>
    </row>
    <row r="13520" spans="1:9" ht="14.25" customHeight="1">
      <c r="A13520" s="7"/>
      <c r="B13520" s="8"/>
      <c r="C13520" s="8"/>
      <c r="D13520" s="8"/>
      <c r="E13520" s="8"/>
      <c r="F13520" s="8"/>
      <c r="G13520" s="8"/>
      <c r="H13520" s="8"/>
      <c r="I13520" s="8"/>
    </row>
    <row r="13521" spans="1:9" ht="14.25" customHeight="1">
      <c r="A13521" s="7"/>
      <c r="B13521" s="8"/>
      <c r="C13521" s="8"/>
      <c r="D13521" s="8"/>
      <c r="E13521" s="8"/>
      <c r="F13521" s="8"/>
      <c r="G13521" s="8"/>
      <c r="H13521" s="8"/>
      <c r="I13521" s="8"/>
    </row>
    <row r="13522" spans="1:9" ht="14.25" customHeight="1">
      <c r="A13522" s="7"/>
      <c r="B13522" s="8"/>
      <c r="C13522" s="8"/>
      <c r="D13522" s="8"/>
      <c r="E13522" s="8"/>
      <c r="F13522" s="8"/>
      <c r="G13522" s="8"/>
      <c r="H13522" s="8"/>
      <c r="I13522" s="8"/>
    </row>
    <row r="13523" spans="1:9" ht="14.25" customHeight="1">
      <c r="A13523" s="7"/>
      <c r="B13523" s="8"/>
      <c r="C13523" s="8"/>
      <c r="D13523" s="8"/>
      <c r="E13523" s="8"/>
      <c r="F13523" s="8"/>
      <c r="G13523" s="8"/>
      <c r="H13523" s="8"/>
      <c r="I13523" s="8"/>
    </row>
    <row r="13524" spans="1:9" ht="14.25" customHeight="1">
      <c r="A13524" s="7"/>
      <c r="B13524" s="8"/>
      <c r="C13524" s="8"/>
      <c r="D13524" s="8"/>
      <c r="E13524" s="8"/>
      <c r="F13524" s="8"/>
      <c r="G13524" s="8"/>
      <c r="H13524" s="8"/>
      <c r="I13524" s="8"/>
    </row>
    <row r="13525" spans="1:9" ht="14.25" customHeight="1">
      <c r="A13525" s="7"/>
      <c r="B13525" s="8"/>
      <c r="C13525" s="8"/>
      <c r="D13525" s="8"/>
      <c r="E13525" s="8"/>
      <c r="F13525" s="8"/>
      <c r="G13525" s="8"/>
      <c r="H13525" s="8"/>
      <c r="I13525" s="8"/>
    </row>
    <row r="13526" spans="1:9" ht="14.25" customHeight="1">
      <c r="A13526" s="7"/>
      <c r="B13526" s="8"/>
      <c r="C13526" s="8"/>
      <c r="D13526" s="8"/>
      <c r="E13526" s="8"/>
      <c r="F13526" s="8"/>
      <c r="G13526" s="8"/>
      <c r="H13526" s="8"/>
      <c r="I13526" s="8"/>
    </row>
    <row r="13527" spans="1:9" ht="14.25" customHeight="1">
      <c r="A13527" s="7"/>
      <c r="B13527" s="8"/>
      <c r="C13527" s="8"/>
      <c r="D13527" s="8"/>
      <c r="E13527" s="8"/>
      <c r="F13527" s="8"/>
      <c r="G13527" s="8"/>
      <c r="H13527" s="8"/>
      <c r="I13527" s="8"/>
    </row>
    <row r="13528" spans="1:9" ht="14.25" customHeight="1">
      <c r="A13528" s="7"/>
      <c r="B13528" s="8"/>
      <c r="C13528" s="8"/>
      <c r="D13528" s="8"/>
      <c r="E13528" s="8"/>
      <c r="F13528" s="8"/>
      <c r="G13528" s="8"/>
      <c r="H13528" s="8"/>
      <c r="I13528" s="8"/>
    </row>
    <row r="13529" spans="1:9" ht="14.25" customHeight="1">
      <c r="A13529" s="7"/>
      <c r="B13529" s="8"/>
      <c r="C13529" s="8"/>
      <c r="D13529" s="8"/>
      <c r="E13529" s="8"/>
      <c r="F13529" s="8"/>
      <c r="G13529" s="8"/>
      <c r="H13529" s="8"/>
      <c r="I13529" s="8"/>
    </row>
    <row r="13530" spans="1:9" ht="14.25" customHeight="1">
      <c r="A13530" s="7"/>
      <c r="B13530" s="8"/>
      <c r="C13530" s="8"/>
      <c r="D13530" s="8"/>
      <c r="E13530" s="8"/>
      <c r="F13530" s="8"/>
      <c r="G13530" s="8"/>
      <c r="H13530" s="8"/>
      <c r="I13530" s="8"/>
    </row>
    <row r="13531" spans="1:9" ht="14.25" customHeight="1">
      <c r="A13531" s="7"/>
      <c r="B13531" s="8"/>
      <c r="C13531" s="8"/>
      <c r="D13531" s="8"/>
      <c r="E13531" s="8"/>
      <c r="F13531" s="8"/>
      <c r="G13531" s="8"/>
      <c r="H13531" s="8"/>
      <c r="I13531" s="8"/>
    </row>
    <row r="13532" spans="1:9" ht="14.25" customHeight="1">
      <c r="A13532" s="7"/>
      <c r="B13532" s="8"/>
      <c r="C13532" s="8"/>
      <c r="D13532" s="8"/>
      <c r="E13532" s="8"/>
      <c r="F13532" s="8"/>
      <c r="G13532" s="8"/>
      <c r="H13532" s="8"/>
      <c r="I13532" s="8"/>
    </row>
    <row r="13533" spans="1:9" ht="14.25" customHeight="1">
      <c r="A13533" s="7"/>
      <c r="B13533" s="8"/>
      <c r="C13533" s="8"/>
      <c r="D13533" s="8"/>
      <c r="E13533" s="8"/>
      <c r="F13533" s="8"/>
      <c r="G13533" s="8"/>
      <c r="H13533" s="8"/>
      <c r="I13533" s="8"/>
    </row>
    <row r="13534" spans="1:9" ht="14.25" customHeight="1">
      <c r="A13534" s="7"/>
      <c r="B13534" s="8"/>
      <c r="C13534" s="8"/>
      <c r="D13534" s="8"/>
      <c r="E13534" s="8"/>
      <c r="F13534" s="8"/>
      <c r="G13534" s="8"/>
      <c r="H13534" s="8"/>
      <c r="I13534" s="8"/>
    </row>
    <row r="13535" spans="1:9" ht="14.25" customHeight="1">
      <c r="A13535" s="7"/>
      <c r="B13535" s="8"/>
      <c r="C13535" s="8"/>
      <c r="D13535" s="8"/>
      <c r="E13535" s="8"/>
      <c r="F13535" s="8"/>
      <c r="G13535" s="8"/>
      <c r="H13535" s="8"/>
      <c r="I13535" s="8"/>
    </row>
    <row r="13536" spans="1:9" ht="14.25" customHeight="1">
      <c r="A13536" s="7"/>
      <c r="B13536" s="8"/>
      <c r="C13536" s="8"/>
      <c r="D13536" s="8"/>
      <c r="E13536" s="8"/>
      <c r="F13536" s="8"/>
      <c r="G13536" s="8"/>
      <c r="H13536" s="8"/>
      <c r="I13536" s="8"/>
    </row>
    <row r="13537" spans="1:9" ht="14.25" customHeight="1">
      <c r="A13537" s="7"/>
      <c r="B13537" s="8"/>
      <c r="C13537" s="8"/>
      <c r="D13537" s="8"/>
      <c r="E13537" s="8"/>
      <c r="F13537" s="8"/>
      <c r="G13537" s="8"/>
      <c r="H13537" s="8"/>
      <c r="I13537" s="8"/>
    </row>
    <row r="13538" spans="1:9" ht="14.25" customHeight="1">
      <c r="A13538" s="7"/>
      <c r="B13538" s="8"/>
      <c r="C13538" s="8"/>
      <c r="D13538" s="8"/>
      <c r="E13538" s="8"/>
      <c r="F13538" s="8"/>
      <c r="G13538" s="8"/>
      <c r="H13538" s="8"/>
      <c r="I13538" s="8"/>
    </row>
    <row r="13539" spans="1:9" ht="14.25" customHeight="1">
      <c r="A13539" s="7"/>
      <c r="B13539" s="8"/>
      <c r="C13539" s="8"/>
      <c r="D13539" s="8"/>
      <c r="E13539" s="8"/>
      <c r="F13539" s="8"/>
      <c r="G13539" s="8"/>
      <c r="H13539" s="8"/>
      <c r="I13539" s="8"/>
    </row>
    <row r="13540" spans="1:9" ht="14.25" customHeight="1">
      <c r="A13540" s="7"/>
      <c r="B13540" s="8"/>
      <c r="C13540" s="8"/>
      <c r="D13540" s="8"/>
      <c r="E13540" s="8"/>
      <c r="F13540" s="8"/>
      <c r="G13540" s="8"/>
      <c r="H13540" s="8"/>
      <c r="I13540" s="8"/>
    </row>
    <row r="13541" spans="1:9" ht="14.25" customHeight="1">
      <c r="A13541" s="7"/>
      <c r="B13541" s="8"/>
      <c r="C13541" s="8"/>
      <c r="D13541" s="8"/>
      <c r="E13541" s="8"/>
      <c r="F13541" s="8"/>
      <c r="G13541" s="8"/>
      <c r="H13541" s="8"/>
      <c r="I13541" s="8"/>
    </row>
    <row r="13542" spans="1:9" ht="14.25" customHeight="1">
      <c r="A13542" s="7"/>
      <c r="B13542" s="8"/>
      <c r="C13542" s="8"/>
      <c r="D13542" s="8"/>
      <c r="E13542" s="8"/>
      <c r="F13542" s="8"/>
      <c r="G13542" s="8"/>
      <c r="H13542" s="8"/>
      <c r="I13542" s="8"/>
    </row>
    <row r="13543" spans="1:9" ht="14.25" customHeight="1">
      <c r="A13543" s="7"/>
      <c r="B13543" s="8"/>
      <c r="C13543" s="8"/>
      <c r="D13543" s="8"/>
      <c r="E13543" s="8"/>
      <c r="F13543" s="8"/>
      <c r="G13543" s="8"/>
      <c r="H13543" s="8"/>
      <c r="I13543" s="8"/>
    </row>
    <row r="13544" spans="1:9" ht="14.25" customHeight="1">
      <c r="A13544" s="7"/>
      <c r="B13544" s="8"/>
      <c r="C13544" s="8"/>
      <c r="D13544" s="8"/>
      <c r="E13544" s="8"/>
      <c r="F13544" s="8"/>
      <c r="G13544" s="8"/>
      <c r="H13544" s="8"/>
      <c r="I13544" s="8"/>
    </row>
    <row r="13545" spans="1:9" ht="14.25" customHeight="1">
      <c r="A13545" s="7"/>
      <c r="B13545" s="8"/>
      <c r="C13545" s="8"/>
      <c r="D13545" s="8"/>
      <c r="E13545" s="8"/>
      <c r="F13545" s="8"/>
      <c r="G13545" s="8"/>
      <c r="H13545" s="8"/>
      <c r="I13545" s="8"/>
    </row>
    <row r="13546" spans="1:9" ht="14.25" customHeight="1">
      <c r="A13546" s="7"/>
      <c r="B13546" s="8"/>
      <c r="C13546" s="8"/>
      <c r="D13546" s="8"/>
      <c r="E13546" s="8"/>
      <c r="F13546" s="8"/>
      <c r="G13546" s="8"/>
      <c r="H13546" s="8"/>
      <c r="I13546" s="8"/>
    </row>
    <row r="13547" spans="1:9" ht="14.25" customHeight="1">
      <c r="A13547" s="7"/>
      <c r="B13547" s="8"/>
      <c r="C13547" s="8"/>
      <c r="D13547" s="8"/>
      <c r="E13547" s="8"/>
      <c r="F13547" s="8"/>
      <c r="G13547" s="8"/>
      <c r="H13547" s="8"/>
      <c r="I13547" s="8"/>
    </row>
    <row r="13548" spans="1:9" ht="14.25" customHeight="1">
      <c r="A13548" s="7"/>
      <c r="B13548" s="8"/>
      <c r="C13548" s="8"/>
      <c r="D13548" s="8"/>
      <c r="E13548" s="8"/>
      <c r="F13548" s="8"/>
      <c r="G13548" s="8"/>
      <c r="H13548" s="8"/>
      <c r="I13548" s="8"/>
    </row>
    <row r="13549" spans="1:9" ht="14.25" customHeight="1">
      <c r="A13549" s="7"/>
      <c r="B13549" s="8"/>
      <c r="C13549" s="8"/>
      <c r="D13549" s="8"/>
      <c r="E13549" s="8"/>
      <c r="F13549" s="8"/>
      <c r="G13549" s="8"/>
      <c r="H13549" s="8"/>
      <c r="I13549" s="8"/>
    </row>
    <row r="13550" spans="1:9" ht="14.25" customHeight="1">
      <c r="A13550" s="7"/>
      <c r="B13550" s="8"/>
      <c r="C13550" s="8"/>
      <c r="D13550" s="8"/>
      <c r="E13550" s="8"/>
      <c r="F13550" s="8"/>
      <c r="G13550" s="8"/>
      <c r="H13550" s="8"/>
      <c r="I13550" s="8"/>
    </row>
    <row r="13551" spans="1:9" ht="14.25" customHeight="1">
      <c r="A13551" s="7"/>
      <c r="B13551" s="8"/>
      <c r="C13551" s="8"/>
      <c r="D13551" s="8"/>
      <c r="E13551" s="8"/>
      <c r="F13551" s="8"/>
      <c r="G13551" s="8"/>
      <c r="H13551" s="8"/>
      <c r="I13551" s="8"/>
    </row>
    <row r="13552" spans="1:9" ht="14.25" customHeight="1">
      <c r="A13552" s="7"/>
      <c r="B13552" s="8"/>
      <c r="C13552" s="8"/>
      <c r="D13552" s="8"/>
      <c r="E13552" s="8"/>
      <c r="F13552" s="8"/>
      <c r="G13552" s="8"/>
      <c r="H13552" s="8"/>
      <c r="I13552" s="8"/>
    </row>
    <row r="13553" spans="1:9" ht="14.25" customHeight="1">
      <c r="A13553" s="7"/>
      <c r="B13553" s="8"/>
      <c r="C13553" s="8"/>
      <c r="D13553" s="8"/>
      <c r="E13553" s="8"/>
      <c r="F13553" s="8"/>
      <c r="G13553" s="8"/>
      <c r="H13553" s="8"/>
      <c r="I13553" s="8"/>
    </row>
    <row r="13554" spans="1:9" ht="14.25" customHeight="1">
      <c r="A13554" s="7"/>
      <c r="B13554" s="8"/>
      <c r="C13554" s="8"/>
      <c r="D13554" s="8"/>
      <c r="E13554" s="8"/>
      <c r="F13554" s="8"/>
      <c r="G13554" s="8"/>
      <c r="H13554" s="8"/>
      <c r="I13554" s="8"/>
    </row>
    <row r="13555" spans="1:9" ht="14.25" customHeight="1">
      <c r="A13555" s="7"/>
      <c r="B13555" s="8"/>
      <c r="C13555" s="8"/>
      <c r="D13555" s="8"/>
      <c r="E13555" s="8"/>
      <c r="F13555" s="8"/>
      <c r="G13555" s="8"/>
      <c r="H13555" s="8"/>
      <c r="I13555" s="8"/>
    </row>
    <row r="13556" spans="1:9" ht="14.25" customHeight="1">
      <c r="A13556" s="7"/>
      <c r="B13556" s="8"/>
      <c r="C13556" s="8"/>
      <c r="D13556" s="8"/>
      <c r="E13556" s="8"/>
      <c r="F13556" s="8"/>
      <c r="G13556" s="8"/>
      <c r="H13556" s="8"/>
      <c r="I13556" s="8"/>
    </row>
    <row r="13557" spans="1:9" ht="14.25" customHeight="1">
      <c r="A13557" s="7"/>
      <c r="B13557" s="8"/>
      <c r="C13557" s="8"/>
      <c r="D13557" s="8"/>
      <c r="E13557" s="8"/>
      <c r="F13557" s="8"/>
      <c r="G13557" s="8"/>
      <c r="H13557" s="8"/>
      <c r="I13557" s="8"/>
    </row>
    <row r="13558" spans="1:9" ht="14.25" customHeight="1">
      <c r="A13558" s="7"/>
      <c r="B13558" s="8"/>
      <c r="C13558" s="8"/>
      <c r="D13558" s="8"/>
      <c r="E13558" s="8"/>
      <c r="F13558" s="8"/>
      <c r="G13558" s="8"/>
      <c r="H13558" s="8"/>
      <c r="I13558" s="8"/>
    </row>
    <row r="13559" spans="1:9" ht="14.25" customHeight="1">
      <c r="A13559" s="7"/>
      <c r="B13559" s="8"/>
      <c r="C13559" s="8"/>
      <c r="D13559" s="8"/>
      <c r="E13559" s="8"/>
      <c r="F13559" s="8"/>
      <c r="G13559" s="8"/>
      <c r="H13559" s="8"/>
      <c r="I13559" s="8"/>
    </row>
    <row r="13560" spans="1:9" ht="14.25" customHeight="1">
      <c r="A13560" s="7"/>
      <c r="B13560" s="8"/>
      <c r="C13560" s="8"/>
      <c r="D13560" s="8"/>
      <c r="E13560" s="8"/>
      <c r="F13560" s="8"/>
      <c r="G13560" s="8"/>
      <c r="H13560" s="8"/>
      <c r="I13560" s="8"/>
    </row>
    <row r="13561" spans="1:9" ht="14.25" customHeight="1">
      <c r="A13561" s="7"/>
      <c r="B13561" s="8"/>
      <c r="C13561" s="8"/>
      <c r="D13561" s="8"/>
      <c r="E13561" s="8"/>
      <c r="F13561" s="8"/>
      <c r="G13561" s="8"/>
      <c r="H13561" s="8"/>
      <c r="I13561" s="8"/>
    </row>
    <row r="13562" spans="1:9" ht="14.25" customHeight="1">
      <c r="A13562" s="7"/>
      <c r="B13562" s="8"/>
      <c r="C13562" s="8"/>
      <c r="D13562" s="8"/>
      <c r="E13562" s="8"/>
      <c r="F13562" s="8"/>
      <c r="G13562" s="8"/>
      <c r="H13562" s="8"/>
      <c r="I13562" s="8"/>
    </row>
    <row r="13563" spans="1:9" ht="14.25" customHeight="1">
      <c r="A13563" s="7"/>
      <c r="B13563" s="8"/>
      <c r="C13563" s="8"/>
      <c r="D13563" s="8"/>
      <c r="E13563" s="8"/>
      <c r="F13563" s="8"/>
      <c r="G13563" s="8"/>
      <c r="H13563" s="8"/>
      <c r="I13563" s="8"/>
    </row>
    <row r="13564" spans="1:9" ht="14.25" customHeight="1">
      <c r="A13564" s="7"/>
      <c r="B13564" s="8"/>
      <c r="C13564" s="8"/>
      <c r="D13564" s="8"/>
      <c r="E13564" s="8"/>
      <c r="F13564" s="8"/>
      <c r="G13564" s="8"/>
      <c r="H13564" s="8"/>
      <c r="I13564" s="8"/>
    </row>
    <row r="13565" spans="1:9" ht="14.25" customHeight="1">
      <c r="A13565" s="7"/>
      <c r="B13565" s="8"/>
      <c r="C13565" s="8"/>
      <c r="D13565" s="8"/>
      <c r="E13565" s="8"/>
      <c r="F13565" s="8"/>
      <c r="G13565" s="8"/>
      <c r="H13565" s="8"/>
      <c r="I13565" s="8"/>
    </row>
    <row r="13566" spans="1:9" ht="14.25" customHeight="1">
      <c r="A13566" s="7"/>
      <c r="B13566" s="8"/>
      <c r="C13566" s="8"/>
      <c r="D13566" s="8"/>
      <c r="E13566" s="8"/>
      <c r="F13566" s="8"/>
      <c r="G13566" s="8"/>
      <c r="H13566" s="8"/>
      <c r="I13566" s="8"/>
    </row>
    <row r="13567" spans="1:9" ht="14.25" customHeight="1">
      <c r="A13567" s="7"/>
      <c r="B13567" s="8"/>
      <c r="C13567" s="8"/>
      <c r="D13567" s="8"/>
      <c r="E13567" s="8"/>
      <c r="F13567" s="8"/>
      <c r="G13567" s="8"/>
      <c r="H13567" s="8"/>
      <c r="I13567" s="8"/>
    </row>
    <row r="13568" spans="1:9" ht="14.25" customHeight="1">
      <c r="A13568" s="7"/>
      <c r="B13568" s="8"/>
      <c r="C13568" s="8"/>
      <c r="D13568" s="8"/>
      <c r="E13568" s="8"/>
      <c r="F13568" s="8"/>
      <c r="G13568" s="8"/>
      <c r="H13568" s="8"/>
      <c r="I13568" s="8"/>
    </row>
    <row r="13569" spans="1:9" ht="14.25" customHeight="1">
      <c r="A13569" s="7"/>
      <c r="B13569" s="8"/>
      <c r="C13569" s="8"/>
      <c r="D13569" s="8"/>
      <c r="E13569" s="8"/>
      <c r="F13569" s="8"/>
      <c r="G13569" s="8"/>
      <c r="H13569" s="8"/>
      <c r="I13569" s="8"/>
    </row>
    <row r="13570" spans="1:9" ht="14.25" customHeight="1">
      <c r="A13570" s="7"/>
      <c r="B13570" s="8"/>
      <c r="C13570" s="8"/>
      <c r="D13570" s="8"/>
      <c r="E13570" s="8"/>
      <c r="F13570" s="8"/>
      <c r="G13570" s="8"/>
      <c r="H13570" s="8"/>
      <c r="I13570" s="8"/>
    </row>
    <row r="13571" spans="1:9" ht="14.25" customHeight="1">
      <c r="A13571" s="7"/>
      <c r="B13571" s="8"/>
      <c r="C13571" s="8"/>
      <c r="D13571" s="8"/>
      <c r="E13571" s="8"/>
      <c r="F13571" s="8"/>
      <c r="G13571" s="8"/>
      <c r="H13571" s="8"/>
      <c r="I13571" s="8"/>
    </row>
    <row r="13572" spans="1:9" ht="14.25" customHeight="1">
      <c r="A13572" s="7"/>
      <c r="B13572" s="8"/>
      <c r="C13572" s="8"/>
      <c r="D13572" s="8"/>
      <c r="E13572" s="8"/>
      <c r="F13572" s="8"/>
      <c r="G13572" s="8"/>
      <c r="H13572" s="8"/>
      <c r="I13572" s="8"/>
    </row>
    <row r="13573" spans="1:9" ht="14.25" customHeight="1">
      <c r="A13573" s="7"/>
      <c r="B13573" s="8"/>
      <c r="C13573" s="8"/>
      <c r="D13573" s="8"/>
      <c r="E13573" s="8"/>
      <c r="F13573" s="8"/>
      <c r="G13573" s="8"/>
      <c r="H13573" s="8"/>
      <c r="I13573" s="8"/>
    </row>
    <row r="13574" spans="1:9" ht="14.25" customHeight="1">
      <c r="A13574" s="7"/>
      <c r="B13574" s="8"/>
      <c r="C13574" s="8"/>
      <c r="D13574" s="8"/>
      <c r="E13574" s="8"/>
      <c r="F13574" s="8"/>
      <c r="G13574" s="8"/>
      <c r="H13574" s="8"/>
      <c r="I13574" s="8"/>
    </row>
    <row r="13575" spans="1:9" ht="14.25" customHeight="1">
      <c r="A13575" s="7"/>
      <c r="B13575" s="8"/>
      <c r="C13575" s="8"/>
      <c r="D13575" s="8"/>
      <c r="E13575" s="8"/>
      <c r="F13575" s="8"/>
      <c r="G13575" s="8"/>
      <c r="H13575" s="8"/>
      <c r="I13575" s="8"/>
    </row>
    <row r="13576" spans="1:9" ht="14.25" customHeight="1">
      <c r="A13576" s="7"/>
      <c r="B13576" s="8"/>
      <c r="C13576" s="8"/>
      <c r="D13576" s="8"/>
      <c r="E13576" s="8"/>
      <c r="F13576" s="8"/>
      <c r="G13576" s="8"/>
      <c r="H13576" s="8"/>
      <c r="I13576" s="8"/>
    </row>
    <row r="13577" spans="1:9" ht="14.25" customHeight="1">
      <c r="A13577" s="7"/>
      <c r="B13577" s="8"/>
      <c r="C13577" s="8"/>
      <c r="D13577" s="8"/>
      <c r="E13577" s="8"/>
      <c r="F13577" s="8"/>
      <c r="G13577" s="8"/>
      <c r="H13577" s="8"/>
      <c r="I13577" s="8"/>
    </row>
    <row r="13578" spans="1:9" ht="14.25" customHeight="1">
      <c r="A13578" s="7"/>
      <c r="B13578" s="8"/>
      <c r="C13578" s="8"/>
      <c r="D13578" s="8"/>
      <c r="E13578" s="8"/>
      <c r="F13578" s="8"/>
      <c r="G13578" s="8"/>
      <c r="H13578" s="8"/>
      <c r="I13578" s="8"/>
    </row>
    <row r="13579" spans="1:9" ht="14.25" customHeight="1">
      <c r="A13579" s="7"/>
      <c r="B13579" s="8"/>
      <c r="C13579" s="8"/>
      <c r="D13579" s="8"/>
      <c r="E13579" s="8"/>
      <c r="F13579" s="8"/>
      <c r="G13579" s="8"/>
      <c r="H13579" s="8"/>
      <c r="I13579" s="8"/>
    </row>
    <row r="13580" spans="1:9" ht="14.25" customHeight="1">
      <c r="A13580" s="7"/>
      <c r="B13580" s="8"/>
      <c r="C13580" s="8"/>
      <c r="D13580" s="8"/>
      <c r="E13580" s="8"/>
      <c r="F13580" s="8"/>
      <c r="G13580" s="8"/>
      <c r="H13580" s="8"/>
      <c r="I13580" s="8"/>
    </row>
    <row r="13581" spans="1:9" ht="14.25" customHeight="1">
      <c r="A13581" s="7"/>
      <c r="B13581" s="8"/>
      <c r="C13581" s="8"/>
      <c r="D13581" s="8"/>
      <c r="E13581" s="8"/>
      <c r="F13581" s="8"/>
      <c r="G13581" s="8"/>
      <c r="H13581" s="8"/>
      <c r="I13581" s="8"/>
    </row>
    <row r="13582" spans="1:9" ht="14.25" customHeight="1">
      <c r="A13582" s="7"/>
      <c r="B13582" s="8"/>
      <c r="C13582" s="8"/>
      <c r="D13582" s="8"/>
      <c r="E13582" s="8"/>
      <c r="F13582" s="8"/>
      <c r="G13582" s="8"/>
      <c r="H13582" s="8"/>
      <c r="I13582" s="8"/>
    </row>
    <row r="13583" spans="1:9" ht="14.25" customHeight="1">
      <c r="A13583" s="7"/>
      <c r="B13583" s="8"/>
      <c r="C13583" s="8"/>
      <c r="D13583" s="8"/>
      <c r="E13583" s="8"/>
      <c r="F13583" s="8"/>
      <c r="G13583" s="8"/>
      <c r="H13583" s="8"/>
      <c r="I13583" s="8"/>
    </row>
    <row r="13584" spans="1:9" ht="14.25" customHeight="1">
      <c r="A13584" s="7"/>
      <c r="B13584" s="8"/>
      <c r="C13584" s="8"/>
      <c r="D13584" s="8"/>
      <c r="E13584" s="8"/>
      <c r="F13584" s="8"/>
      <c r="G13584" s="8"/>
      <c r="H13584" s="8"/>
      <c r="I13584" s="8"/>
    </row>
    <row r="13585" spans="1:9" ht="14.25" customHeight="1">
      <c r="A13585" s="7"/>
      <c r="B13585" s="8"/>
      <c r="C13585" s="8"/>
      <c r="D13585" s="8"/>
      <c r="E13585" s="8"/>
      <c r="F13585" s="8"/>
      <c r="G13585" s="8"/>
      <c r="H13585" s="8"/>
      <c r="I13585" s="8"/>
    </row>
    <row r="13586" spans="1:9" ht="14.25" customHeight="1">
      <c r="A13586" s="7"/>
      <c r="B13586" s="8"/>
      <c r="C13586" s="8"/>
      <c r="D13586" s="8"/>
      <c r="E13586" s="8"/>
      <c r="F13586" s="8"/>
      <c r="G13586" s="8"/>
      <c r="H13586" s="8"/>
      <c r="I13586" s="8"/>
    </row>
    <row r="13587" spans="1:9" ht="14.25" customHeight="1">
      <c r="A13587" s="7"/>
      <c r="B13587" s="8"/>
      <c r="C13587" s="8"/>
      <c r="D13587" s="8"/>
      <c r="E13587" s="8"/>
      <c r="F13587" s="8"/>
      <c r="G13587" s="8"/>
      <c r="H13587" s="8"/>
      <c r="I13587" s="8"/>
    </row>
    <row r="13588" spans="1:9" ht="14.25" customHeight="1">
      <c r="A13588" s="7"/>
      <c r="B13588" s="8"/>
      <c r="C13588" s="8"/>
      <c r="D13588" s="8"/>
      <c r="E13588" s="8"/>
      <c r="F13588" s="8"/>
      <c r="G13588" s="8"/>
      <c r="H13588" s="8"/>
      <c r="I13588" s="8"/>
    </row>
    <row r="13589" spans="1:9" ht="14.25" customHeight="1">
      <c r="A13589" s="7"/>
      <c r="B13589" s="8"/>
      <c r="C13589" s="8"/>
      <c r="D13589" s="8"/>
      <c r="E13589" s="8"/>
      <c r="F13589" s="8"/>
      <c r="G13589" s="8"/>
      <c r="H13589" s="8"/>
      <c r="I13589" s="8"/>
    </row>
    <row r="13590" spans="1:9" ht="14.25" customHeight="1">
      <c r="A13590" s="7"/>
      <c r="B13590" s="8"/>
      <c r="C13590" s="8"/>
      <c r="D13590" s="8"/>
      <c r="E13590" s="8"/>
      <c r="F13590" s="8"/>
      <c r="G13590" s="8"/>
      <c r="H13590" s="8"/>
      <c r="I13590" s="8"/>
    </row>
    <row r="13591" spans="1:9" ht="14.25" customHeight="1">
      <c r="A13591" s="7"/>
      <c r="B13591" s="8"/>
      <c r="C13591" s="8"/>
      <c r="D13591" s="8"/>
      <c r="E13591" s="8"/>
      <c r="F13591" s="8"/>
      <c r="G13591" s="8"/>
      <c r="H13591" s="8"/>
      <c r="I13591" s="8"/>
    </row>
    <row r="13592" spans="1:9" ht="14.25" customHeight="1">
      <c r="A13592" s="7"/>
      <c r="B13592" s="8"/>
      <c r="C13592" s="8"/>
      <c r="D13592" s="8"/>
      <c r="E13592" s="8"/>
      <c r="F13592" s="8"/>
      <c r="G13592" s="8"/>
      <c r="H13592" s="8"/>
      <c r="I13592" s="8"/>
    </row>
    <row r="13593" spans="1:9" ht="14.25" customHeight="1">
      <c r="A13593" s="7"/>
      <c r="B13593" s="8"/>
      <c r="C13593" s="8"/>
      <c r="D13593" s="8"/>
      <c r="E13593" s="8"/>
      <c r="F13593" s="8"/>
      <c r="G13593" s="8"/>
      <c r="H13593" s="8"/>
      <c r="I13593" s="8"/>
    </row>
    <row r="13594" spans="1:9" ht="14.25" customHeight="1">
      <c r="A13594" s="7"/>
      <c r="B13594" s="8"/>
      <c r="C13594" s="8"/>
      <c r="D13594" s="8"/>
      <c r="E13594" s="8"/>
      <c r="F13594" s="8"/>
      <c r="G13594" s="8"/>
      <c r="H13594" s="8"/>
      <c r="I13594" s="8"/>
    </row>
    <row r="13595" spans="1:9" ht="14.25" customHeight="1">
      <c r="A13595" s="7"/>
      <c r="B13595" s="8"/>
      <c r="C13595" s="8"/>
      <c r="D13595" s="8"/>
      <c r="E13595" s="8"/>
      <c r="F13595" s="8"/>
      <c r="G13595" s="8"/>
      <c r="H13595" s="8"/>
      <c r="I13595" s="8"/>
    </row>
    <row r="13596" spans="1:9" ht="14.25" customHeight="1">
      <c r="A13596" s="7"/>
      <c r="B13596" s="8"/>
      <c r="C13596" s="8"/>
      <c r="D13596" s="8"/>
      <c r="E13596" s="8"/>
      <c r="F13596" s="8"/>
      <c r="G13596" s="8"/>
      <c r="H13596" s="8"/>
      <c r="I13596" s="8"/>
    </row>
    <row r="13597" spans="1:9" ht="14.25" customHeight="1">
      <c r="A13597" s="7"/>
      <c r="B13597" s="8"/>
      <c r="C13597" s="8"/>
      <c r="D13597" s="8"/>
      <c r="E13597" s="8"/>
      <c r="F13597" s="8"/>
      <c r="G13597" s="8"/>
      <c r="H13597" s="8"/>
      <c r="I13597" s="8"/>
    </row>
    <row r="13598" spans="1:9" ht="14.25" customHeight="1">
      <c r="A13598" s="7"/>
      <c r="B13598" s="8"/>
      <c r="C13598" s="8"/>
      <c r="D13598" s="8"/>
      <c r="E13598" s="8"/>
      <c r="F13598" s="8"/>
      <c r="G13598" s="8"/>
      <c r="H13598" s="8"/>
      <c r="I13598" s="8"/>
    </row>
    <row r="13599" spans="1:9" ht="14.25" customHeight="1">
      <c r="A13599" s="7"/>
      <c r="B13599" s="8"/>
      <c r="C13599" s="8"/>
      <c r="D13599" s="8"/>
      <c r="E13599" s="8"/>
      <c r="F13599" s="8"/>
      <c r="G13599" s="8"/>
      <c r="H13599" s="8"/>
      <c r="I13599" s="8"/>
    </row>
    <row r="13600" spans="1:9" ht="14.25" customHeight="1">
      <c r="A13600" s="7"/>
      <c r="B13600" s="8"/>
      <c r="C13600" s="8"/>
      <c r="D13600" s="8"/>
      <c r="E13600" s="8"/>
      <c r="F13600" s="8"/>
      <c r="G13600" s="8"/>
      <c r="H13600" s="8"/>
      <c r="I13600" s="8"/>
    </row>
    <row r="13601" spans="1:9" ht="14.25" customHeight="1">
      <c r="A13601" s="7"/>
      <c r="B13601" s="8"/>
      <c r="C13601" s="8"/>
      <c r="D13601" s="8"/>
      <c r="E13601" s="8"/>
      <c r="F13601" s="8"/>
      <c r="G13601" s="8"/>
      <c r="H13601" s="8"/>
      <c r="I13601" s="8"/>
    </row>
    <row r="13602" spans="1:9" ht="14.25" customHeight="1">
      <c r="A13602" s="7"/>
      <c r="B13602" s="8"/>
      <c r="C13602" s="8"/>
      <c r="D13602" s="8"/>
      <c r="E13602" s="8"/>
      <c r="F13602" s="8"/>
      <c r="G13602" s="8"/>
      <c r="H13602" s="8"/>
      <c r="I13602" s="8"/>
    </row>
    <row r="13603" spans="1:9" ht="14.25" customHeight="1">
      <c r="A13603" s="7"/>
      <c r="B13603" s="8"/>
      <c r="C13603" s="8"/>
      <c r="D13603" s="8"/>
      <c r="E13603" s="8"/>
      <c r="F13603" s="8"/>
      <c r="G13603" s="8"/>
      <c r="H13603" s="8"/>
      <c r="I13603" s="8"/>
    </row>
    <row r="13604" spans="1:9" ht="14.25" customHeight="1">
      <c r="A13604" s="7"/>
      <c r="B13604" s="8"/>
      <c r="C13604" s="8"/>
      <c r="D13604" s="8"/>
      <c r="E13604" s="8"/>
      <c r="F13604" s="8"/>
      <c r="G13604" s="8"/>
      <c r="H13604" s="8"/>
      <c r="I13604" s="8"/>
    </row>
    <row r="13605" spans="1:9" ht="14.25" customHeight="1">
      <c r="A13605" s="7"/>
      <c r="B13605" s="8"/>
      <c r="C13605" s="8"/>
      <c r="D13605" s="8"/>
      <c r="E13605" s="8"/>
      <c r="F13605" s="8"/>
      <c r="G13605" s="8"/>
      <c r="H13605" s="8"/>
      <c r="I13605" s="8"/>
    </row>
    <row r="13606" spans="1:9" ht="14.25" customHeight="1">
      <c r="A13606" s="7"/>
      <c r="B13606" s="8"/>
      <c r="C13606" s="8"/>
      <c r="D13606" s="8"/>
      <c r="E13606" s="8"/>
      <c r="F13606" s="8"/>
      <c r="G13606" s="8"/>
      <c r="H13606" s="8"/>
      <c r="I13606" s="8"/>
    </row>
    <row r="13607" spans="1:9" ht="14.25" customHeight="1">
      <c r="A13607" s="7"/>
      <c r="B13607" s="8"/>
      <c r="C13607" s="8"/>
      <c r="D13607" s="8"/>
      <c r="E13607" s="8"/>
      <c r="F13607" s="8"/>
      <c r="G13607" s="8"/>
      <c r="H13607" s="8"/>
      <c r="I13607" s="8"/>
    </row>
    <row r="13608" spans="1:9" ht="14.25" customHeight="1">
      <c r="A13608" s="7"/>
      <c r="B13608" s="8"/>
      <c r="C13608" s="8"/>
      <c r="D13608" s="8"/>
      <c r="E13608" s="8"/>
      <c r="F13608" s="8"/>
      <c r="G13608" s="8"/>
      <c r="H13608" s="8"/>
      <c r="I13608" s="8"/>
    </row>
    <row r="13609" spans="1:9" ht="14.25" customHeight="1">
      <c r="A13609" s="7"/>
      <c r="B13609" s="8"/>
      <c r="C13609" s="8"/>
      <c r="D13609" s="8"/>
      <c r="E13609" s="8"/>
      <c r="F13609" s="8"/>
      <c r="G13609" s="8"/>
      <c r="H13609" s="8"/>
      <c r="I13609" s="8"/>
    </row>
    <row r="13610" spans="1:9" ht="14.25" customHeight="1">
      <c r="A13610" s="7"/>
      <c r="B13610" s="8"/>
      <c r="C13610" s="8"/>
      <c r="D13610" s="8"/>
      <c r="E13610" s="8"/>
      <c r="F13610" s="8"/>
      <c r="G13610" s="8"/>
      <c r="H13610" s="8"/>
      <c r="I13610" s="8"/>
    </row>
    <row r="13611" spans="1:9" ht="14.25" customHeight="1">
      <c r="A13611" s="7"/>
      <c r="B13611" s="8"/>
      <c r="C13611" s="8"/>
      <c r="D13611" s="8"/>
      <c r="E13611" s="8"/>
      <c r="F13611" s="8"/>
      <c r="G13611" s="8"/>
      <c r="H13611" s="8"/>
      <c r="I13611" s="8"/>
    </row>
    <row r="13612" spans="1:9" ht="14.25" customHeight="1">
      <c r="A13612" s="7"/>
      <c r="B13612" s="8"/>
      <c r="C13612" s="8"/>
      <c r="D13612" s="8"/>
      <c r="E13612" s="8"/>
      <c r="F13612" s="8"/>
      <c r="G13612" s="8"/>
      <c r="H13612" s="8"/>
      <c r="I13612" s="8"/>
    </row>
    <row r="13613" spans="1:9" ht="14.25" customHeight="1">
      <c r="A13613" s="7"/>
      <c r="B13613" s="8"/>
      <c r="C13613" s="8"/>
      <c r="D13613" s="8"/>
      <c r="E13613" s="8"/>
      <c r="F13613" s="8"/>
      <c r="G13613" s="8"/>
      <c r="H13613" s="8"/>
      <c r="I13613" s="8"/>
    </row>
    <row r="13614" spans="1:9" ht="14.25" customHeight="1">
      <c r="A13614" s="7"/>
      <c r="B13614" s="8"/>
      <c r="C13614" s="8"/>
      <c r="D13614" s="8"/>
      <c r="E13614" s="8"/>
      <c r="F13614" s="8"/>
      <c r="G13614" s="8"/>
      <c r="H13614" s="8"/>
      <c r="I13614" s="8"/>
    </row>
    <row r="13615" spans="1:9" ht="14.25" customHeight="1">
      <c r="A13615" s="7"/>
      <c r="B13615" s="8"/>
      <c r="C13615" s="8"/>
      <c r="D13615" s="8"/>
      <c r="E13615" s="8"/>
      <c r="F13615" s="8"/>
      <c r="G13615" s="8"/>
      <c r="H13615" s="8"/>
      <c r="I13615" s="8"/>
    </row>
    <row r="13616" spans="1:9" ht="14.25" customHeight="1">
      <c r="A13616" s="7"/>
      <c r="B13616" s="8"/>
      <c r="C13616" s="8"/>
      <c r="D13616" s="8"/>
      <c r="E13616" s="8"/>
      <c r="F13616" s="8"/>
      <c r="G13616" s="8"/>
      <c r="H13616" s="8"/>
      <c r="I13616" s="8"/>
    </row>
    <row r="13617" spans="1:9" ht="14.25" customHeight="1">
      <c r="A13617" s="7"/>
      <c r="B13617" s="8"/>
      <c r="C13617" s="8"/>
      <c r="D13617" s="8"/>
      <c r="E13617" s="8"/>
      <c r="F13617" s="8"/>
      <c r="G13617" s="8"/>
      <c r="H13617" s="8"/>
      <c r="I13617" s="8"/>
    </row>
    <row r="13618" spans="1:9" ht="14.25" customHeight="1">
      <c r="A13618" s="7"/>
      <c r="B13618" s="8"/>
      <c r="C13618" s="8"/>
      <c r="D13618" s="8"/>
      <c r="E13618" s="8"/>
      <c r="F13618" s="8"/>
      <c r="G13618" s="8"/>
      <c r="H13618" s="8"/>
      <c r="I13618" s="8"/>
    </row>
    <row r="13619" spans="1:9" ht="14.25" customHeight="1">
      <c r="A13619" s="7"/>
      <c r="B13619" s="8"/>
      <c r="C13619" s="8"/>
      <c r="D13619" s="8"/>
      <c r="E13619" s="8"/>
      <c r="F13619" s="8"/>
      <c r="G13619" s="8"/>
      <c r="H13619" s="8"/>
      <c r="I13619" s="8"/>
    </row>
    <row r="13620" spans="1:9" ht="14.25" customHeight="1">
      <c r="A13620" s="7"/>
      <c r="B13620" s="8"/>
      <c r="C13620" s="8"/>
      <c r="D13620" s="8"/>
      <c r="E13620" s="8"/>
      <c r="F13620" s="8"/>
      <c r="G13620" s="8"/>
      <c r="H13620" s="8"/>
      <c r="I13620" s="8"/>
    </row>
    <row r="13621" spans="1:9" ht="14.25" customHeight="1">
      <c r="A13621" s="7"/>
      <c r="B13621" s="8"/>
      <c r="C13621" s="8"/>
      <c r="D13621" s="8"/>
      <c r="E13621" s="8"/>
      <c r="F13621" s="8"/>
      <c r="G13621" s="8"/>
      <c r="H13621" s="8"/>
      <c r="I13621" s="8"/>
    </row>
    <row r="13622" spans="1:9" ht="14.25" customHeight="1">
      <c r="A13622" s="7"/>
      <c r="B13622" s="8"/>
      <c r="C13622" s="8"/>
      <c r="D13622" s="8"/>
      <c r="E13622" s="8"/>
      <c r="F13622" s="8"/>
      <c r="G13622" s="8"/>
      <c r="H13622" s="8"/>
      <c r="I13622" s="8"/>
    </row>
    <row r="13623" spans="1:9" ht="14.25" customHeight="1">
      <c r="A13623" s="7"/>
      <c r="B13623" s="8"/>
      <c r="C13623" s="8"/>
      <c r="D13623" s="8"/>
      <c r="E13623" s="8"/>
      <c r="F13623" s="8"/>
      <c r="G13623" s="8"/>
      <c r="H13623" s="8"/>
      <c r="I13623" s="8"/>
    </row>
    <row r="13624" spans="1:9" ht="14.25" customHeight="1">
      <c r="A13624" s="7"/>
      <c r="B13624" s="8"/>
      <c r="C13624" s="8"/>
      <c r="D13624" s="8"/>
      <c r="E13624" s="8"/>
      <c r="F13624" s="8"/>
      <c r="G13624" s="8"/>
      <c r="H13624" s="8"/>
      <c r="I13624" s="8"/>
    </row>
    <row r="13625" spans="1:9" ht="14.25" customHeight="1">
      <c r="A13625" s="7"/>
      <c r="B13625" s="8"/>
      <c r="C13625" s="8"/>
      <c r="D13625" s="8"/>
      <c r="E13625" s="8"/>
      <c r="F13625" s="8"/>
      <c r="G13625" s="8"/>
      <c r="H13625" s="8"/>
      <c r="I13625" s="8"/>
    </row>
    <row r="13626" spans="1:9" ht="14.25" customHeight="1">
      <c r="A13626" s="7"/>
      <c r="B13626" s="8"/>
      <c r="C13626" s="8"/>
      <c r="D13626" s="8"/>
      <c r="E13626" s="8"/>
      <c r="F13626" s="8"/>
      <c r="G13626" s="8"/>
      <c r="H13626" s="8"/>
      <c r="I13626" s="8"/>
    </row>
    <row r="13627" spans="1:9" ht="14.25" customHeight="1">
      <c r="A13627" s="7"/>
      <c r="B13627" s="8"/>
      <c r="C13627" s="8"/>
      <c r="D13627" s="8"/>
      <c r="E13627" s="8"/>
      <c r="F13627" s="8"/>
      <c r="G13627" s="8"/>
      <c r="H13627" s="8"/>
      <c r="I13627" s="8"/>
    </row>
    <row r="13628" spans="1:9" ht="14.25" customHeight="1">
      <c r="A13628" s="7"/>
      <c r="B13628" s="8"/>
      <c r="C13628" s="8"/>
      <c r="D13628" s="8"/>
      <c r="E13628" s="8"/>
      <c r="F13628" s="8"/>
      <c r="G13628" s="8"/>
      <c r="H13628" s="8"/>
      <c r="I13628" s="8"/>
    </row>
    <row r="13629" spans="1:9" ht="14.25" customHeight="1">
      <c r="A13629" s="7"/>
      <c r="B13629" s="8"/>
      <c r="C13629" s="8"/>
      <c r="D13629" s="8"/>
      <c r="E13629" s="8"/>
      <c r="F13629" s="8"/>
      <c r="G13629" s="8"/>
      <c r="H13629" s="8"/>
      <c r="I13629" s="8"/>
    </row>
    <row r="13630" spans="1:9" ht="14.25" customHeight="1">
      <c r="A13630" s="7"/>
      <c r="B13630" s="8"/>
      <c r="C13630" s="8"/>
      <c r="D13630" s="8"/>
      <c r="E13630" s="8"/>
      <c r="F13630" s="8"/>
      <c r="G13630" s="8"/>
      <c r="H13630" s="8"/>
      <c r="I13630" s="8"/>
    </row>
    <row r="13631" spans="1:9" ht="14.25" customHeight="1">
      <c r="A13631" s="7"/>
      <c r="B13631" s="8"/>
      <c r="C13631" s="8"/>
      <c r="D13631" s="8"/>
      <c r="E13631" s="8"/>
      <c r="F13631" s="8"/>
      <c r="G13631" s="8"/>
      <c r="H13631" s="8"/>
      <c r="I13631" s="8"/>
    </row>
    <row r="13632" spans="1:9" ht="14.25" customHeight="1">
      <c r="A13632" s="7"/>
      <c r="B13632" s="8"/>
      <c r="C13632" s="8"/>
      <c r="D13632" s="8"/>
      <c r="E13632" s="8"/>
      <c r="F13632" s="8"/>
      <c r="G13632" s="8"/>
      <c r="H13632" s="8"/>
      <c r="I13632" s="8"/>
    </row>
    <row r="13633" spans="1:9" ht="14.25" customHeight="1">
      <c r="A13633" s="7"/>
      <c r="B13633" s="8"/>
      <c r="C13633" s="8"/>
      <c r="D13633" s="8"/>
      <c r="E13633" s="8"/>
      <c r="F13633" s="8"/>
      <c r="G13633" s="8"/>
      <c r="H13633" s="8"/>
      <c r="I13633" s="8"/>
    </row>
    <row r="13634" spans="1:9" ht="14.25" customHeight="1">
      <c r="A13634" s="7"/>
      <c r="B13634" s="8"/>
      <c r="C13634" s="8"/>
      <c r="D13634" s="8"/>
      <c r="E13634" s="8"/>
      <c r="F13634" s="8"/>
      <c r="G13634" s="8"/>
      <c r="H13634" s="8"/>
      <c r="I13634" s="8"/>
    </row>
    <row r="13635" spans="1:9" ht="14.25" customHeight="1">
      <c r="A13635" s="7"/>
      <c r="B13635" s="8"/>
      <c r="C13635" s="8"/>
      <c r="D13635" s="8"/>
      <c r="E13635" s="8"/>
      <c r="F13635" s="8"/>
      <c r="G13635" s="8"/>
      <c r="H13635" s="8"/>
      <c r="I13635" s="8"/>
    </row>
    <row r="13636" spans="1:9" ht="14.25" customHeight="1">
      <c r="A13636" s="7"/>
      <c r="B13636" s="8"/>
      <c r="C13636" s="8"/>
      <c r="D13636" s="8"/>
      <c r="E13636" s="8"/>
      <c r="F13636" s="8"/>
      <c r="G13636" s="8"/>
      <c r="H13636" s="8"/>
      <c r="I13636" s="8"/>
    </row>
    <row r="13637" spans="1:9" ht="14.25" customHeight="1">
      <c r="A13637" s="7"/>
      <c r="B13637" s="8"/>
      <c r="C13637" s="8"/>
      <c r="D13637" s="8"/>
      <c r="E13637" s="8"/>
      <c r="F13637" s="8"/>
      <c r="G13637" s="8"/>
      <c r="H13637" s="8"/>
      <c r="I13637" s="8"/>
    </row>
    <row r="13638" spans="1:9" ht="14.25" customHeight="1">
      <c r="A13638" s="7"/>
      <c r="B13638" s="8"/>
      <c r="C13638" s="8"/>
      <c r="D13638" s="8"/>
      <c r="E13638" s="8"/>
      <c r="F13638" s="8"/>
      <c r="G13638" s="8"/>
      <c r="H13638" s="8"/>
      <c r="I13638" s="8"/>
    </row>
    <row r="13639" spans="1:9" ht="14.25" customHeight="1">
      <c r="A13639" s="7"/>
      <c r="B13639" s="8"/>
      <c r="C13639" s="8"/>
      <c r="D13639" s="8"/>
      <c r="E13639" s="8"/>
      <c r="F13639" s="8"/>
      <c r="G13639" s="8"/>
      <c r="H13639" s="8"/>
      <c r="I13639" s="8"/>
    </row>
    <row r="13640" spans="1:9" ht="14.25" customHeight="1">
      <c r="A13640" s="7"/>
      <c r="B13640" s="8"/>
      <c r="C13640" s="8"/>
      <c r="D13640" s="8"/>
      <c r="E13640" s="8"/>
      <c r="F13640" s="8"/>
      <c r="G13640" s="8"/>
      <c r="H13640" s="8"/>
      <c r="I13640" s="8"/>
    </row>
    <row r="13641" spans="1:9" ht="14.25" customHeight="1">
      <c r="A13641" s="7"/>
      <c r="B13641" s="8"/>
      <c r="C13641" s="8"/>
      <c r="D13641" s="8"/>
      <c r="E13641" s="8"/>
      <c r="F13641" s="8"/>
      <c r="G13641" s="8"/>
      <c r="H13641" s="8"/>
      <c r="I13641" s="8"/>
    </row>
    <row r="13642" spans="1:9" ht="14.25" customHeight="1">
      <c r="A13642" s="7"/>
      <c r="B13642" s="8"/>
      <c r="C13642" s="8"/>
      <c r="D13642" s="8"/>
      <c r="E13642" s="8"/>
      <c r="F13642" s="8"/>
      <c r="G13642" s="8"/>
      <c r="H13642" s="8"/>
      <c r="I13642" s="8"/>
    </row>
    <row r="13643" spans="1:9" ht="14.25" customHeight="1">
      <c r="A13643" s="7"/>
      <c r="B13643" s="8"/>
      <c r="C13643" s="8"/>
      <c r="D13643" s="8"/>
      <c r="E13643" s="8"/>
      <c r="F13643" s="8"/>
      <c r="G13643" s="8"/>
      <c r="H13643" s="8"/>
      <c r="I13643" s="8"/>
    </row>
    <row r="13644" spans="1:9" ht="14.25" customHeight="1">
      <c r="A13644" s="7"/>
      <c r="B13644" s="8"/>
      <c r="C13644" s="8"/>
      <c r="D13644" s="8"/>
      <c r="E13644" s="8"/>
      <c r="F13644" s="8"/>
      <c r="G13644" s="8"/>
      <c r="H13644" s="8"/>
      <c r="I13644" s="8"/>
    </row>
    <row r="13645" spans="1:9" ht="14.25" customHeight="1">
      <c r="A13645" s="7"/>
      <c r="B13645" s="8"/>
      <c r="C13645" s="8"/>
      <c r="D13645" s="8"/>
      <c r="E13645" s="8"/>
      <c r="F13645" s="8"/>
      <c r="G13645" s="8"/>
      <c r="H13645" s="8"/>
      <c r="I13645" s="8"/>
    </row>
    <row r="13646" spans="1:9" ht="14.25" customHeight="1">
      <c r="A13646" s="7"/>
      <c r="B13646" s="8"/>
      <c r="C13646" s="8"/>
      <c r="D13646" s="8"/>
      <c r="E13646" s="8"/>
      <c r="F13646" s="8"/>
      <c r="G13646" s="8"/>
      <c r="H13646" s="8"/>
      <c r="I13646" s="8"/>
    </row>
    <row r="13647" spans="1:9" ht="14.25" customHeight="1">
      <c r="A13647" s="7"/>
      <c r="B13647" s="8"/>
      <c r="C13647" s="8"/>
      <c r="D13647" s="8"/>
      <c r="E13647" s="8"/>
      <c r="F13647" s="8"/>
      <c r="G13647" s="8"/>
      <c r="H13647" s="8"/>
      <c r="I13647" s="8"/>
    </row>
    <row r="13648" spans="1:9" ht="14.25" customHeight="1">
      <c r="A13648" s="7"/>
      <c r="B13648" s="8"/>
      <c r="C13648" s="8"/>
      <c r="D13648" s="8"/>
      <c r="E13648" s="8"/>
      <c r="F13648" s="8"/>
      <c r="G13648" s="8"/>
      <c r="H13648" s="8"/>
      <c r="I13648" s="8"/>
    </row>
    <row r="13649" spans="1:9" ht="14.25" customHeight="1">
      <c r="A13649" s="7"/>
      <c r="B13649" s="8"/>
      <c r="C13649" s="8"/>
      <c r="D13649" s="8"/>
      <c r="E13649" s="8"/>
      <c r="F13649" s="8"/>
      <c r="G13649" s="8"/>
      <c r="H13649" s="8"/>
      <c r="I13649" s="8"/>
    </row>
    <row r="13650" spans="1:9" ht="14.25" customHeight="1">
      <c r="A13650" s="7"/>
      <c r="B13650" s="8"/>
      <c r="C13650" s="8"/>
      <c r="D13650" s="8"/>
      <c r="E13650" s="8"/>
      <c r="F13650" s="8"/>
      <c r="G13650" s="8"/>
      <c r="H13650" s="8"/>
      <c r="I13650" s="8"/>
    </row>
    <row r="13651" spans="1:9" ht="14.25" customHeight="1">
      <c r="A13651" s="7"/>
      <c r="B13651" s="8"/>
      <c r="C13651" s="8"/>
      <c r="D13651" s="8"/>
      <c r="E13651" s="8"/>
      <c r="F13651" s="8"/>
      <c r="G13651" s="8"/>
      <c r="H13651" s="8"/>
      <c r="I13651" s="8"/>
    </row>
    <row r="13652" spans="1:9" ht="14.25" customHeight="1">
      <c r="A13652" s="7"/>
      <c r="B13652" s="8"/>
      <c r="C13652" s="8"/>
      <c r="D13652" s="8"/>
      <c r="E13652" s="8"/>
      <c r="F13652" s="8"/>
      <c r="G13652" s="8"/>
      <c r="H13652" s="8"/>
      <c r="I13652" s="8"/>
    </row>
    <row r="13653" spans="1:9" ht="14.25" customHeight="1">
      <c r="A13653" s="7"/>
      <c r="B13653" s="8"/>
      <c r="C13653" s="8"/>
      <c r="D13653" s="8"/>
      <c r="E13653" s="8"/>
      <c r="F13653" s="8"/>
      <c r="G13653" s="8"/>
      <c r="H13653" s="8"/>
      <c r="I13653" s="8"/>
    </row>
    <row r="13654" spans="1:9" ht="14.25" customHeight="1">
      <c r="A13654" s="7"/>
      <c r="B13654" s="8"/>
      <c r="C13654" s="8"/>
      <c r="D13654" s="8"/>
      <c r="E13654" s="8"/>
      <c r="F13654" s="8"/>
      <c r="G13654" s="8"/>
      <c r="H13654" s="8"/>
      <c r="I13654" s="8"/>
    </row>
    <row r="13655" spans="1:9" ht="14.25" customHeight="1">
      <c r="A13655" s="7"/>
      <c r="B13655" s="8"/>
      <c r="C13655" s="8"/>
      <c r="D13655" s="8"/>
      <c r="E13655" s="8"/>
      <c r="F13655" s="8"/>
      <c r="G13655" s="8"/>
      <c r="H13655" s="8"/>
      <c r="I13655" s="8"/>
    </row>
    <row r="13656" spans="1:9" ht="14.25" customHeight="1">
      <c r="A13656" s="7"/>
      <c r="B13656" s="8"/>
      <c r="C13656" s="8"/>
      <c r="D13656" s="8"/>
      <c r="E13656" s="8"/>
      <c r="F13656" s="8"/>
      <c r="G13656" s="8"/>
      <c r="H13656" s="8"/>
      <c r="I13656" s="8"/>
    </row>
    <row r="13657" spans="1:9" ht="14.25" customHeight="1">
      <c r="A13657" s="7"/>
      <c r="B13657" s="8"/>
      <c r="C13657" s="8"/>
      <c r="D13657" s="8"/>
      <c r="E13657" s="8"/>
      <c r="F13657" s="8"/>
      <c r="G13657" s="8"/>
      <c r="H13657" s="8"/>
      <c r="I13657" s="8"/>
    </row>
    <row r="13658" spans="1:9" ht="14.25" customHeight="1">
      <c r="A13658" s="7"/>
      <c r="B13658" s="8"/>
      <c r="C13658" s="8"/>
      <c r="D13658" s="8"/>
      <c r="E13658" s="8"/>
      <c r="F13658" s="8"/>
      <c r="G13658" s="8"/>
      <c r="H13658" s="8"/>
      <c r="I13658" s="8"/>
    </row>
    <row r="13659" spans="1:9" ht="14.25" customHeight="1">
      <c r="A13659" s="7"/>
      <c r="B13659" s="8"/>
      <c r="C13659" s="8"/>
      <c r="D13659" s="8"/>
      <c r="E13659" s="8"/>
      <c r="F13659" s="8"/>
      <c r="G13659" s="8"/>
      <c r="H13659" s="8"/>
      <c r="I13659" s="8"/>
    </row>
    <row r="13660" spans="1:9" ht="14.25" customHeight="1">
      <c r="A13660" s="7"/>
      <c r="B13660" s="8"/>
      <c r="C13660" s="8"/>
      <c r="D13660" s="8"/>
      <c r="E13660" s="8"/>
      <c r="F13660" s="8"/>
      <c r="G13660" s="8"/>
      <c r="H13660" s="8"/>
      <c r="I13660" s="8"/>
    </row>
    <row r="13661" spans="1:9" ht="14.25" customHeight="1">
      <c r="A13661" s="7"/>
      <c r="B13661" s="8"/>
      <c r="C13661" s="8"/>
      <c r="D13661" s="8"/>
      <c r="E13661" s="8"/>
      <c r="F13661" s="8"/>
      <c r="G13661" s="8"/>
      <c r="H13661" s="8"/>
      <c r="I13661" s="8"/>
    </row>
    <row r="13662" spans="1:9" ht="14.25" customHeight="1">
      <c r="A13662" s="7"/>
      <c r="B13662" s="8"/>
      <c r="C13662" s="8"/>
      <c r="D13662" s="8"/>
      <c r="E13662" s="8"/>
      <c r="F13662" s="8"/>
      <c r="G13662" s="8"/>
      <c r="H13662" s="8"/>
      <c r="I13662" s="8"/>
    </row>
    <row r="13663" spans="1:9" ht="14.25" customHeight="1">
      <c r="A13663" s="7"/>
      <c r="B13663" s="8"/>
      <c r="C13663" s="8"/>
      <c r="D13663" s="8"/>
      <c r="E13663" s="8"/>
      <c r="F13663" s="8"/>
      <c r="G13663" s="8"/>
      <c r="H13663" s="8"/>
      <c r="I13663" s="8"/>
    </row>
    <row r="13664" spans="1:9" ht="14.25" customHeight="1">
      <c r="A13664" s="7"/>
      <c r="B13664" s="8"/>
      <c r="C13664" s="8"/>
      <c r="D13664" s="8"/>
      <c r="E13664" s="8"/>
      <c r="F13664" s="8"/>
      <c r="G13664" s="8"/>
      <c r="H13664" s="8"/>
      <c r="I13664" s="8"/>
    </row>
    <row r="13665" spans="1:9" ht="14.25" customHeight="1">
      <c r="A13665" s="7"/>
      <c r="B13665" s="8"/>
      <c r="C13665" s="8"/>
      <c r="D13665" s="8"/>
      <c r="E13665" s="8"/>
      <c r="F13665" s="8"/>
      <c r="G13665" s="8"/>
      <c r="H13665" s="8"/>
      <c r="I13665" s="8"/>
    </row>
    <row r="13666" spans="1:9" ht="14.25" customHeight="1">
      <c r="A13666" s="7"/>
      <c r="B13666" s="8"/>
      <c r="C13666" s="8"/>
      <c r="D13666" s="8"/>
      <c r="E13666" s="8"/>
      <c r="F13666" s="8"/>
      <c r="G13666" s="8"/>
      <c r="H13666" s="8"/>
      <c r="I13666" s="8"/>
    </row>
    <row r="13667" spans="1:9" ht="14.25" customHeight="1">
      <c r="A13667" s="7"/>
      <c r="B13667" s="8"/>
      <c r="C13667" s="8"/>
      <c r="D13667" s="8"/>
      <c r="E13667" s="8"/>
      <c r="F13667" s="8"/>
      <c r="G13667" s="8"/>
      <c r="H13667" s="8"/>
      <c r="I13667" s="8"/>
    </row>
    <row r="13668" spans="1:9" ht="14.25" customHeight="1">
      <c r="A13668" s="7"/>
      <c r="B13668" s="8"/>
      <c r="C13668" s="8"/>
      <c r="D13668" s="8"/>
      <c r="E13668" s="8"/>
      <c r="F13668" s="8"/>
      <c r="G13668" s="8"/>
      <c r="H13668" s="8"/>
      <c r="I13668" s="8"/>
    </row>
    <row r="13669" spans="1:9" ht="14.25" customHeight="1">
      <c r="A13669" s="7"/>
      <c r="B13669" s="8"/>
      <c r="C13669" s="8"/>
      <c r="D13669" s="8"/>
      <c r="E13669" s="8"/>
      <c r="F13669" s="8"/>
      <c r="G13669" s="8"/>
      <c r="H13669" s="8"/>
      <c r="I13669" s="8"/>
    </row>
    <row r="13670" spans="1:9" ht="14.25" customHeight="1">
      <c r="A13670" s="7"/>
      <c r="B13670" s="8"/>
      <c r="C13670" s="8"/>
      <c r="D13670" s="8"/>
      <c r="E13670" s="8"/>
      <c r="F13670" s="8"/>
      <c r="G13670" s="8"/>
      <c r="H13670" s="8"/>
      <c r="I13670" s="8"/>
    </row>
    <row r="13671" spans="1:9" ht="14.25" customHeight="1">
      <c r="A13671" s="7"/>
      <c r="B13671" s="8"/>
      <c r="C13671" s="8"/>
      <c r="D13671" s="8"/>
      <c r="E13671" s="8"/>
      <c r="F13671" s="8"/>
      <c r="G13671" s="8"/>
      <c r="H13671" s="8"/>
      <c r="I13671" s="8"/>
    </row>
    <row r="13672" spans="1:9" ht="14.25" customHeight="1">
      <c r="A13672" s="7"/>
      <c r="B13672" s="8"/>
      <c r="C13672" s="8"/>
      <c r="D13672" s="8"/>
      <c r="E13672" s="8"/>
      <c r="F13672" s="8"/>
      <c r="G13672" s="8"/>
      <c r="H13672" s="8"/>
      <c r="I13672" s="8"/>
    </row>
    <row r="13673" spans="1:9" ht="14.25" customHeight="1">
      <c r="A13673" s="7"/>
      <c r="B13673" s="8"/>
      <c r="C13673" s="8"/>
      <c r="D13673" s="8"/>
      <c r="E13673" s="8"/>
      <c r="F13673" s="8"/>
      <c r="G13673" s="8"/>
      <c r="H13673" s="8"/>
      <c r="I13673" s="8"/>
    </row>
    <row r="13674" spans="1:9" ht="14.25" customHeight="1">
      <c r="A13674" s="7"/>
      <c r="B13674" s="8"/>
      <c r="C13674" s="8"/>
      <c r="D13674" s="8"/>
      <c r="E13674" s="8"/>
      <c r="F13674" s="8"/>
      <c r="G13674" s="8"/>
      <c r="H13674" s="8"/>
      <c r="I13674" s="8"/>
    </row>
    <row r="13675" spans="1:9" ht="14.25" customHeight="1">
      <c r="A13675" s="7"/>
      <c r="B13675" s="8"/>
      <c r="C13675" s="8"/>
      <c r="D13675" s="8"/>
      <c r="E13675" s="8"/>
      <c r="F13675" s="8"/>
      <c r="G13675" s="8"/>
      <c r="H13675" s="8"/>
      <c r="I13675" s="8"/>
    </row>
    <row r="13676" spans="1:9" ht="14.25" customHeight="1">
      <c r="A13676" s="7"/>
      <c r="B13676" s="8"/>
      <c r="C13676" s="8"/>
      <c r="D13676" s="8"/>
      <c r="E13676" s="8"/>
      <c r="F13676" s="8"/>
      <c r="G13676" s="8"/>
      <c r="H13676" s="8"/>
      <c r="I13676" s="8"/>
    </row>
    <row r="13677" spans="1:9" ht="14.25" customHeight="1">
      <c r="A13677" s="7"/>
      <c r="B13677" s="8"/>
      <c r="C13677" s="8"/>
      <c r="D13677" s="8"/>
      <c r="E13677" s="8"/>
      <c r="F13677" s="8"/>
      <c r="G13677" s="8"/>
      <c r="H13677" s="8"/>
      <c r="I13677" s="8"/>
    </row>
    <row r="13678" spans="1:9" ht="14.25" customHeight="1">
      <c r="A13678" s="7"/>
      <c r="B13678" s="8"/>
      <c r="C13678" s="8"/>
      <c r="D13678" s="8"/>
      <c r="E13678" s="8"/>
      <c r="F13678" s="8"/>
      <c r="G13678" s="8"/>
      <c r="H13678" s="8"/>
      <c r="I13678" s="8"/>
    </row>
    <row r="13679" spans="1:9" ht="14.25" customHeight="1">
      <c r="A13679" s="7"/>
      <c r="B13679" s="8"/>
      <c r="C13679" s="8"/>
      <c r="D13679" s="8"/>
      <c r="E13679" s="8"/>
      <c r="F13679" s="8"/>
      <c r="G13679" s="8"/>
      <c r="H13679" s="8"/>
      <c r="I13679" s="8"/>
    </row>
    <row r="13680" spans="1:9" ht="14.25" customHeight="1">
      <c r="A13680" s="7"/>
      <c r="B13680" s="8"/>
      <c r="C13680" s="8"/>
      <c r="D13680" s="8"/>
      <c r="E13680" s="8"/>
      <c r="F13680" s="8"/>
      <c r="G13680" s="8"/>
      <c r="H13680" s="8"/>
      <c r="I13680" s="8"/>
    </row>
    <row r="13681" spans="1:9" ht="14.25" customHeight="1">
      <c r="A13681" s="7"/>
      <c r="B13681" s="8"/>
      <c r="C13681" s="8"/>
      <c r="D13681" s="8"/>
      <c r="E13681" s="8"/>
      <c r="F13681" s="8"/>
      <c r="G13681" s="8"/>
      <c r="H13681" s="8"/>
      <c r="I13681" s="8"/>
    </row>
    <row r="13682" spans="1:9" ht="14.25" customHeight="1">
      <c r="A13682" s="7"/>
      <c r="B13682" s="8"/>
      <c r="C13682" s="8"/>
      <c r="D13682" s="8"/>
      <c r="E13682" s="8"/>
      <c r="F13682" s="8"/>
      <c r="G13682" s="8"/>
      <c r="H13682" s="8"/>
      <c r="I13682" s="8"/>
    </row>
    <row r="13683" spans="1:9" ht="14.25" customHeight="1">
      <c r="A13683" s="7"/>
      <c r="B13683" s="8"/>
      <c r="C13683" s="8"/>
      <c r="D13683" s="8"/>
      <c r="E13683" s="8"/>
      <c r="F13683" s="8"/>
      <c r="G13683" s="8"/>
      <c r="H13683" s="8"/>
      <c r="I13683" s="8"/>
    </row>
    <row r="13684" spans="1:9" ht="14.25" customHeight="1">
      <c r="A13684" s="7"/>
      <c r="B13684" s="8"/>
      <c r="C13684" s="8"/>
      <c r="D13684" s="8"/>
      <c r="E13684" s="8"/>
      <c r="F13684" s="8"/>
      <c r="G13684" s="8"/>
      <c r="H13684" s="8"/>
      <c r="I13684" s="8"/>
    </row>
    <row r="13685" spans="1:9" ht="14.25" customHeight="1">
      <c r="A13685" s="7"/>
      <c r="B13685" s="8"/>
      <c r="C13685" s="8"/>
      <c r="D13685" s="8"/>
      <c r="E13685" s="8"/>
      <c r="F13685" s="8"/>
      <c r="G13685" s="8"/>
      <c r="H13685" s="8"/>
      <c r="I13685" s="8"/>
    </row>
    <row r="13686" spans="1:9" ht="14.25" customHeight="1">
      <c r="A13686" s="7"/>
      <c r="B13686" s="8"/>
      <c r="C13686" s="8"/>
      <c r="D13686" s="8"/>
      <c r="E13686" s="8"/>
      <c r="F13686" s="8"/>
      <c r="G13686" s="8"/>
      <c r="H13686" s="8"/>
      <c r="I13686" s="8"/>
    </row>
    <row r="13687" spans="1:9" ht="14.25" customHeight="1">
      <c r="A13687" s="7"/>
      <c r="B13687" s="8"/>
      <c r="C13687" s="8"/>
      <c r="D13687" s="8"/>
      <c r="E13687" s="8"/>
      <c r="F13687" s="8"/>
      <c r="G13687" s="8"/>
      <c r="H13687" s="8"/>
      <c r="I13687" s="8"/>
    </row>
    <row r="13688" spans="1:9" ht="14.25" customHeight="1">
      <c r="A13688" s="7"/>
      <c r="B13688" s="8"/>
      <c r="C13688" s="8"/>
      <c r="D13688" s="8"/>
      <c r="E13688" s="8"/>
      <c r="F13688" s="8"/>
      <c r="G13688" s="8"/>
      <c r="H13688" s="8"/>
      <c r="I13688" s="8"/>
    </row>
    <row r="13689" spans="1:9" ht="14.25" customHeight="1">
      <c r="A13689" s="7"/>
      <c r="B13689" s="8"/>
      <c r="C13689" s="8"/>
      <c r="D13689" s="8"/>
      <c r="E13689" s="8"/>
      <c r="F13689" s="8"/>
      <c r="G13689" s="8"/>
      <c r="H13689" s="8"/>
      <c r="I13689" s="8"/>
    </row>
    <row r="13690" spans="1:9" ht="14.25" customHeight="1">
      <c r="A13690" s="7"/>
      <c r="B13690" s="8"/>
      <c r="C13690" s="8"/>
      <c r="D13690" s="8"/>
      <c r="E13690" s="8"/>
      <c r="F13690" s="8"/>
      <c r="G13690" s="8"/>
      <c r="H13690" s="8"/>
      <c r="I13690" s="8"/>
    </row>
    <row r="13691" spans="1:9" ht="14.25" customHeight="1">
      <c r="A13691" s="7"/>
      <c r="B13691" s="8"/>
      <c r="C13691" s="8"/>
      <c r="D13691" s="8"/>
      <c r="E13691" s="8"/>
      <c r="F13691" s="8"/>
      <c r="G13691" s="8"/>
      <c r="H13691" s="8"/>
      <c r="I13691" s="8"/>
    </row>
    <row r="13692" spans="1:9" ht="14.25" customHeight="1">
      <c r="A13692" s="7"/>
      <c r="B13692" s="8"/>
      <c r="C13692" s="8"/>
      <c r="D13692" s="8"/>
      <c r="E13692" s="8"/>
      <c r="F13692" s="8"/>
      <c r="G13692" s="8"/>
      <c r="H13692" s="8"/>
      <c r="I13692" s="8"/>
    </row>
    <row r="13693" spans="1:9" ht="14.25" customHeight="1">
      <c r="A13693" s="7"/>
      <c r="B13693" s="8"/>
      <c r="C13693" s="8"/>
      <c r="D13693" s="8"/>
      <c r="E13693" s="8"/>
      <c r="F13693" s="8"/>
      <c r="G13693" s="8"/>
      <c r="H13693" s="8"/>
      <c r="I13693" s="8"/>
    </row>
    <row r="13694" spans="1:9" ht="14.25" customHeight="1">
      <c r="A13694" s="7"/>
      <c r="B13694" s="8"/>
      <c r="C13694" s="8"/>
      <c r="D13694" s="8"/>
      <c r="E13694" s="8"/>
      <c r="F13694" s="8"/>
      <c r="G13694" s="8"/>
      <c r="H13694" s="8"/>
      <c r="I13694" s="8"/>
    </row>
    <row r="13695" spans="1:9" ht="14.25" customHeight="1">
      <c r="A13695" s="7"/>
      <c r="B13695" s="8"/>
      <c r="C13695" s="8"/>
      <c r="D13695" s="8"/>
      <c r="E13695" s="8"/>
      <c r="F13695" s="8"/>
      <c r="G13695" s="8"/>
      <c r="H13695" s="8"/>
      <c r="I13695" s="8"/>
    </row>
    <row r="13696" spans="1:9" ht="14.25" customHeight="1">
      <c r="A13696" s="7"/>
      <c r="B13696" s="8"/>
      <c r="C13696" s="8"/>
      <c r="D13696" s="8"/>
      <c r="E13696" s="8"/>
      <c r="F13696" s="8"/>
      <c r="G13696" s="8"/>
      <c r="H13696" s="8"/>
      <c r="I13696" s="8"/>
    </row>
    <row r="13697" spans="1:9" ht="14.25" customHeight="1">
      <c r="A13697" s="7"/>
      <c r="B13697" s="8"/>
      <c r="C13697" s="8"/>
      <c r="D13697" s="8"/>
      <c r="E13697" s="8"/>
      <c r="F13697" s="8"/>
      <c r="G13697" s="8"/>
      <c r="H13697" s="8"/>
      <c r="I13697" s="8"/>
    </row>
    <row r="13698" spans="1:9" ht="14.25" customHeight="1">
      <c r="A13698" s="7"/>
      <c r="B13698" s="8"/>
      <c r="C13698" s="8"/>
      <c r="D13698" s="8"/>
      <c r="E13698" s="8"/>
      <c r="F13698" s="8"/>
      <c r="G13698" s="8"/>
      <c r="H13698" s="8"/>
      <c r="I13698" s="8"/>
    </row>
    <row r="13699" spans="1:9" ht="14.25" customHeight="1">
      <c r="A13699" s="7"/>
      <c r="B13699" s="8"/>
      <c r="C13699" s="8"/>
      <c r="D13699" s="8"/>
      <c r="E13699" s="8"/>
      <c r="F13699" s="8"/>
      <c r="G13699" s="8"/>
      <c r="H13699" s="8"/>
      <c r="I13699" s="8"/>
    </row>
    <row r="13700" spans="1:9" ht="14.25" customHeight="1">
      <c r="A13700" s="7"/>
      <c r="B13700" s="8"/>
      <c r="C13700" s="8"/>
      <c r="D13700" s="8"/>
      <c r="E13700" s="8"/>
      <c r="F13700" s="8"/>
      <c r="G13700" s="8"/>
      <c r="H13700" s="8"/>
      <c r="I13700" s="8"/>
    </row>
    <row r="13701" spans="1:9" ht="14.25" customHeight="1">
      <c r="A13701" s="7"/>
      <c r="B13701" s="8"/>
      <c r="C13701" s="8"/>
      <c r="D13701" s="8"/>
      <c r="E13701" s="8"/>
      <c r="F13701" s="8"/>
      <c r="G13701" s="8"/>
      <c r="H13701" s="8"/>
      <c r="I13701" s="8"/>
    </row>
    <row r="13702" spans="1:9" ht="14.25" customHeight="1">
      <c r="A13702" s="7"/>
      <c r="B13702" s="8"/>
      <c r="C13702" s="8"/>
      <c r="D13702" s="8"/>
      <c r="E13702" s="8"/>
      <c r="F13702" s="8"/>
      <c r="G13702" s="8"/>
      <c r="H13702" s="8"/>
      <c r="I13702" s="8"/>
    </row>
    <row r="13703" spans="1:9" ht="14.25" customHeight="1">
      <c r="A13703" s="7"/>
      <c r="B13703" s="8"/>
      <c r="C13703" s="8"/>
      <c r="D13703" s="8"/>
      <c r="E13703" s="8"/>
      <c r="F13703" s="8"/>
      <c r="G13703" s="8"/>
      <c r="H13703" s="8"/>
      <c r="I13703" s="8"/>
    </row>
    <row r="13704" spans="1:9" ht="14.25" customHeight="1">
      <c r="A13704" s="7"/>
      <c r="B13704" s="8"/>
      <c r="C13704" s="8"/>
      <c r="D13704" s="8"/>
      <c r="E13704" s="8"/>
      <c r="F13704" s="8"/>
      <c r="G13704" s="8"/>
      <c r="H13704" s="8"/>
      <c r="I13704" s="8"/>
    </row>
    <row r="13705" spans="1:9" ht="14.25" customHeight="1">
      <c r="A13705" s="7"/>
      <c r="B13705" s="8"/>
      <c r="C13705" s="8"/>
      <c r="D13705" s="8"/>
      <c r="E13705" s="8"/>
      <c r="F13705" s="8"/>
      <c r="G13705" s="8"/>
      <c r="H13705" s="8"/>
      <c r="I13705" s="8"/>
    </row>
    <row r="13706" spans="1:9" ht="14.25" customHeight="1">
      <c r="A13706" s="7"/>
      <c r="B13706" s="8"/>
      <c r="C13706" s="8"/>
      <c r="D13706" s="8"/>
      <c r="E13706" s="8"/>
      <c r="F13706" s="8"/>
      <c r="G13706" s="8"/>
      <c r="H13706" s="8"/>
      <c r="I13706" s="8"/>
    </row>
    <row r="13707" spans="1:9" ht="14.25" customHeight="1">
      <c r="A13707" s="7"/>
      <c r="B13707" s="8"/>
      <c r="C13707" s="8"/>
      <c r="D13707" s="8"/>
      <c r="E13707" s="8"/>
      <c r="F13707" s="8"/>
      <c r="G13707" s="8"/>
      <c r="H13707" s="8"/>
      <c r="I13707" s="8"/>
    </row>
    <row r="13708" spans="1:9" ht="14.25" customHeight="1">
      <c r="A13708" s="7"/>
      <c r="B13708" s="8"/>
      <c r="C13708" s="8"/>
      <c r="D13708" s="8"/>
      <c r="E13708" s="8"/>
      <c r="F13708" s="8"/>
      <c r="G13708" s="8"/>
      <c r="H13708" s="8"/>
      <c r="I13708" s="8"/>
    </row>
    <row r="13709" spans="1:9" ht="14.25" customHeight="1">
      <c r="A13709" s="7"/>
      <c r="B13709" s="8"/>
      <c r="C13709" s="8"/>
      <c r="D13709" s="8"/>
      <c r="E13709" s="8"/>
      <c r="F13709" s="8"/>
      <c r="G13709" s="8"/>
      <c r="H13709" s="8"/>
      <c r="I13709" s="8"/>
    </row>
    <row r="13710" spans="1:9" ht="14.25" customHeight="1">
      <c r="A13710" s="7"/>
      <c r="B13710" s="8"/>
      <c r="C13710" s="8"/>
      <c r="D13710" s="8"/>
      <c r="E13710" s="8"/>
      <c r="F13710" s="8"/>
      <c r="G13710" s="8"/>
      <c r="H13710" s="8"/>
      <c r="I13710" s="8"/>
    </row>
    <row r="13711" spans="1:9" ht="14.25" customHeight="1">
      <c r="A13711" s="7"/>
      <c r="B13711" s="8"/>
      <c r="C13711" s="8"/>
      <c r="D13711" s="8"/>
      <c r="E13711" s="8"/>
      <c r="F13711" s="8"/>
      <c r="G13711" s="8"/>
      <c r="H13711" s="8"/>
      <c r="I13711" s="8"/>
    </row>
    <row r="13712" spans="1:9" ht="14.25" customHeight="1">
      <c r="A13712" s="7"/>
      <c r="B13712" s="8"/>
      <c r="C13712" s="8"/>
      <c r="D13712" s="8"/>
      <c r="E13712" s="8"/>
      <c r="F13712" s="8"/>
      <c r="G13712" s="8"/>
      <c r="H13712" s="8"/>
      <c r="I13712" s="8"/>
    </row>
    <row r="13713" spans="1:9" ht="14.25" customHeight="1">
      <c r="A13713" s="7"/>
      <c r="B13713" s="8"/>
      <c r="C13713" s="8"/>
      <c r="D13713" s="8"/>
      <c r="E13713" s="8"/>
      <c r="F13713" s="8"/>
      <c r="G13713" s="8"/>
      <c r="H13713" s="8"/>
      <c r="I13713" s="8"/>
    </row>
    <row r="13714" spans="1:9" ht="14.25" customHeight="1">
      <c r="A13714" s="7"/>
      <c r="B13714" s="8"/>
      <c r="C13714" s="8"/>
      <c r="D13714" s="8"/>
      <c r="E13714" s="8"/>
      <c r="F13714" s="8"/>
      <c r="G13714" s="8"/>
      <c r="H13714" s="8"/>
      <c r="I13714" s="8"/>
    </row>
    <row r="13715" spans="1:9" ht="14.25" customHeight="1">
      <c r="A13715" s="7"/>
      <c r="B13715" s="8"/>
      <c r="C13715" s="8"/>
      <c r="D13715" s="8"/>
      <c r="E13715" s="8"/>
      <c r="F13715" s="8"/>
      <c r="G13715" s="8"/>
      <c r="H13715" s="8"/>
      <c r="I13715" s="8"/>
    </row>
    <row r="13716" spans="1:9" ht="14.25" customHeight="1">
      <c r="A13716" s="7"/>
      <c r="B13716" s="8"/>
      <c r="C13716" s="8"/>
      <c r="D13716" s="8"/>
      <c r="E13716" s="8"/>
      <c r="F13716" s="8"/>
      <c r="G13716" s="8"/>
      <c r="H13716" s="8"/>
      <c r="I13716" s="8"/>
    </row>
    <row r="13717" spans="1:9" ht="14.25" customHeight="1">
      <c r="A13717" s="7"/>
      <c r="B13717" s="8"/>
      <c r="C13717" s="8"/>
      <c r="D13717" s="8"/>
      <c r="E13717" s="8"/>
      <c r="F13717" s="8"/>
      <c r="G13717" s="8"/>
      <c r="H13717" s="8"/>
      <c r="I13717" s="8"/>
    </row>
    <row r="13718" spans="1:9" ht="14.25" customHeight="1">
      <c r="A13718" s="7"/>
      <c r="B13718" s="8"/>
      <c r="C13718" s="8"/>
      <c r="D13718" s="8"/>
      <c r="E13718" s="8"/>
      <c r="F13718" s="8"/>
      <c r="G13718" s="8"/>
      <c r="H13718" s="8"/>
      <c r="I13718" s="8"/>
    </row>
    <row r="13719" spans="1:9" ht="14.25" customHeight="1">
      <c r="A13719" s="7"/>
      <c r="B13719" s="8"/>
      <c r="C13719" s="8"/>
      <c r="D13719" s="8"/>
      <c r="E13719" s="8"/>
      <c r="F13719" s="8"/>
      <c r="G13719" s="8"/>
      <c r="H13719" s="8"/>
      <c r="I13719" s="8"/>
    </row>
    <row r="13720" spans="1:9" ht="14.25" customHeight="1">
      <c r="A13720" s="7"/>
      <c r="B13720" s="8"/>
      <c r="C13720" s="8"/>
      <c r="D13720" s="8"/>
      <c r="E13720" s="8"/>
      <c r="F13720" s="8"/>
      <c r="G13720" s="8"/>
      <c r="H13720" s="8"/>
      <c r="I13720" s="8"/>
    </row>
    <row r="13721" spans="1:9" ht="14.25" customHeight="1">
      <c r="A13721" s="7"/>
      <c r="B13721" s="8"/>
      <c r="C13721" s="8"/>
      <c r="D13721" s="8"/>
      <c r="E13721" s="8"/>
      <c r="F13721" s="8"/>
      <c r="G13721" s="8"/>
      <c r="H13721" s="8"/>
      <c r="I13721" s="8"/>
    </row>
    <row r="13722" spans="1:9" ht="14.25" customHeight="1">
      <c r="A13722" s="7"/>
      <c r="B13722" s="8"/>
      <c r="C13722" s="8"/>
      <c r="D13722" s="8"/>
      <c r="E13722" s="8"/>
      <c r="F13722" s="8"/>
      <c r="G13722" s="8"/>
      <c r="H13722" s="8"/>
      <c r="I13722" s="8"/>
    </row>
    <row r="13723" spans="1:9" ht="14.25" customHeight="1">
      <c r="A13723" s="7"/>
      <c r="B13723" s="8"/>
      <c r="C13723" s="8"/>
      <c r="D13723" s="8"/>
      <c r="E13723" s="8"/>
      <c r="F13723" s="8"/>
      <c r="G13723" s="8"/>
      <c r="H13723" s="8"/>
      <c r="I13723" s="8"/>
    </row>
    <row r="13724" spans="1:9" ht="14.25" customHeight="1">
      <c r="A13724" s="7"/>
      <c r="B13724" s="8"/>
      <c r="C13724" s="8"/>
      <c r="D13724" s="8"/>
      <c r="E13724" s="8"/>
      <c r="F13724" s="8"/>
      <c r="G13724" s="8"/>
      <c r="H13724" s="8"/>
      <c r="I13724" s="8"/>
    </row>
    <row r="13725" spans="1:9" ht="14.25" customHeight="1">
      <c r="A13725" s="7"/>
      <c r="B13725" s="8"/>
      <c r="C13725" s="8"/>
      <c r="D13725" s="8"/>
      <c r="E13725" s="8"/>
      <c r="F13725" s="8"/>
      <c r="G13725" s="8"/>
      <c r="H13725" s="8"/>
      <c r="I13725" s="8"/>
    </row>
    <row r="13726" spans="1:9" ht="14.25" customHeight="1">
      <c r="A13726" s="7"/>
      <c r="B13726" s="8"/>
      <c r="C13726" s="8"/>
      <c r="D13726" s="8"/>
      <c r="E13726" s="8"/>
      <c r="F13726" s="8"/>
      <c r="G13726" s="8"/>
      <c r="H13726" s="8"/>
      <c r="I13726" s="8"/>
    </row>
    <row r="13727" spans="1:9" ht="14.25" customHeight="1">
      <c r="A13727" s="7"/>
      <c r="B13727" s="8"/>
      <c r="C13727" s="8"/>
      <c r="D13727" s="8"/>
      <c r="E13727" s="8"/>
      <c r="F13727" s="8"/>
      <c r="G13727" s="8"/>
      <c r="H13727" s="8"/>
      <c r="I13727" s="8"/>
    </row>
    <row r="13728" spans="1:9" ht="14.25" customHeight="1">
      <c r="A13728" s="7"/>
      <c r="B13728" s="8"/>
      <c r="C13728" s="8"/>
      <c r="D13728" s="8"/>
      <c r="E13728" s="8"/>
      <c r="F13728" s="8"/>
      <c r="G13728" s="8"/>
      <c r="H13728" s="8"/>
      <c r="I13728" s="8"/>
    </row>
    <row r="13729" spans="1:9" ht="14.25" customHeight="1">
      <c r="A13729" s="7"/>
      <c r="B13729" s="8"/>
      <c r="C13729" s="8"/>
      <c r="D13729" s="8"/>
      <c r="E13729" s="8"/>
      <c r="F13729" s="8"/>
      <c r="G13729" s="8"/>
      <c r="H13729" s="8"/>
      <c r="I13729" s="8"/>
    </row>
    <row r="13730" spans="1:9" ht="14.25" customHeight="1">
      <c r="A13730" s="7"/>
      <c r="B13730" s="8"/>
      <c r="C13730" s="8"/>
      <c r="D13730" s="8"/>
      <c r="E13730" s="8"/>
      <c r="F13730" s="8"/>
      <c r="G13730" s="8"/>
      <c r="H13730" s="8"/>
      <c r="I13730" s="8"/>
    </row>
    <row r="13731" spans="1:9" ht="14.25" customHeight="1">
      <c r="A13731" s="7"/>
      <c r="B13731" s="8"/>
      <c r="C13731" s="8"/>
      <c r="D13731" s="8"/>
      <c r="E13731" s="8"/>
      <c r="F13731" s="8"/>
      <c r="G13731" s="8"/>
      <c r="H13731" s="8"/>
      <c r="I13731" s="8"/>
    </row>
    <row r="13732" spans="1:9" ht="14.25" customHeight="1">
      <c r="A13732" s="7"/>
      <c r="B13732" s="8"/>
      <c r="C13732" s="8"/>
      <c r="D13732" s="8"/>
      <c r="E13732" s="8"/>
      <c r="F13732" s="8"/>
      <c r="G13732" s="8"/>
      <c r="H13732" s="8"/>
      <c r="I13732" s="8"/>
    </row>
    <row r="13733" spans="1:9" ht="14.25" customHeight="1">
      <c r="A13733" s="7"/>
      <c r="B13733" s="8"/>
      <c r="C13733" s="8"/>
      <c r="D13733" s="8"/>
      <c r="E13733" s="8"/>
      <c r="F13733" s="8"/>
      <c r="G13733" s="8"/>
      <c r="H13733" s="8"/>
      <c r="I13733" s="8"/>
    </row>
    <row r="13734" spans="1:9" ht="14.25" customHeight="1">
      <c r="A13734" s="7"/>
      <c r="B13734" s="8"/>
      <c r="C13734" s="8"/>
      <c r="D13734" s="8"/>
      <c r="E13734" s="8"/>
      <c r="F13734" s="8"/>
      <c r="G13734" s="8"/>
      <c r="H13734" s="8"/>
      <c r="I13734" s="8"/>
    </row>
    <row r="13735" spans="1:9" ht="14.25" customHeight="1">
      <c r="A13735" s="7"/>
      <c r="B13735" s="8"/>
      <c r="C13735" s="8"/>
      <c r="D13735" s="8"/>
      <c r="E13735" s="8"/>
      <c r="F13735" s="8"/>
      <c r="G13735" s="8"/>
      <c r="H13735" s="8"/>
      <c r="I13735" s="8"/>
    </row>
    <row r="13736" spans="1:9" ht="14.25" customHeight="1">
      <c r="A13736" s="7"/>
      <c r="B13736" s="8"/>
      <c r="C13736" s="8"/>
      <c r="D13736" s="8"/>
      <c r="E13736" s="8"/>
      <c r="F13736" s="8"/>
      <c r="G13736" s="8"/>
      <c r="H13736" s="8"/>
      <c r="I13736" s="8"/>
    </row>
    <row r="13737" spans="1:9" ht="14.25" customHeight="1">
      <c r="A13737" s="7"/>
      <c r="B13737" s="8"/>
      <c r="C13737" s="8"/>
      <c r="D13737" s="8"/>
      <c r="E13737" s="8"/>
      <c r="F13737" s="8"/>
      <c r="G13737" s="8"/>
      <c r="H13737" s="8"/>
      <c r="I13737" s="8"/>
    </row>
    <row r="13738" spans="1:9" ht="14.25" customHeight="1">
      <c r="A13738" s="7"/>
      <c r="B13738" s="8"/>
      <c r="C13738" s="8"/>
      <c r="D13738" s="8"/>
      <c r="E13738" s="8"/>
      <c r="F13738" s="8"/>
      <c r="G13738" s="8"/>
      <c r="H13738" s="8"/>
      <c r="I13738" s="8"/>
    </row>
    <row r="13739" spans="1:9" ht="14.25" customHeight="1">
      <c r="A13739" s="7"/>
      <c r="B13739" s="8"/>
      <c r="C13739" s="8"/>
      <c r="D13739" s="8"/>
      <c r="E13739" s="8"/>
      <c r="F13739" s="8"/>
      <c r="G13739" s="8"/>
      <c r="H13739" s="8"/>
      <c r="I13739" s="8"/>
    </row>
    <row r="13740" spans="1:9" ht="14.25" customHeight="1">
      <c r="A13740" s="7"/>
      <c r="B13740" s="8"/>
      <c r="C13740" s="8"/>
      <c r="D13740" s="8"/>
      <c r="E13740" s="8"/>
      <c r="F13740" s="8"/>
      <c r="G13740" s="8"/>
      <c r="H13740" s="8"/>
      <c r="I13740" s="8"/>
    </row>
    <row r="13741" spans="1:9" ht="14.25" customHeight="1">
      <c r="A13741" s="7"/>
      <c r="B13741" s="8"/>
      <c r="C13741" s="8"/>
      <c r="D13741" s="8"/>
      <c r="E13741" s="8"/>
      <c r="F13741" s="8"/>
      <c r="G13741" s="8"/>
      <c r="H13741" s="8"/>
      <c r="I13741" s="8"/>
    </row>
    <row r="13742" spans="1:9" ht="14.25" customHeight="1">
      <c r="A13742" s="7"/>
      <c r="B13742" s="8"/>
      <c r="C13742" s="8"/>
      <c r="D13742" s="8"/>
      <c r="E13742" s="8"/>
      <c r="F13742" s="8"/>
      <c r="G13742" s="8"/>
      <c r="H13742" s="8"/>
      <c r="I13742" s="8"/>
    </row>
    <row r="13743" spans="1:9" ht="14.25" customHeight="1">
      <c r="A13743" s="7"/>
      <c r="B13743" s="8"/>
      <c r="C13743" s="8"/>
      <c r="D13743" s="8"/>
      <c r="E13743" s="8"/>
      <c r="F13743" s="8"/>
      <c r="G13743" s="8"/>
      <c r="H13743" s="8"/>
      <c r="I13743" s="8"/>
    </row>
    <row r="13744" spans="1:9" ht="14.25" customHeight="1">
      <c r="A13744" s="7"/>
      <c r="B13744" s="8"/>
      <c r="C13744" s="8"/>
      <c r="D13744" s="8"/>
      <c r="E13744" s="8"/>
      <c r="F13744" s="8"/>
      <c r="G13744" s="8"/>
      <c r="H13744" s="8"/>
      <c r="I13744" s="8"/>
    </row>
    <row r="13745" spans="1:9" ht="14.25" customHeight="1">
      <c r="A13745" s="7"/>
      <c r="B13745" s="8"/>
      <c r="C13745" s="8"/>
      <c r="D13745" s="8"/>
      <c r="E13745" s="8"/>
      <c r="F13745" s="8"/>
      <c r="G13745" s="8"/>
      <c r="H13745" s="8"/>
      <c r="I13745" s="8"/>
    </row>
    <row r="13746" spans="1:9" ht="14.25" customHeight="1">
      <c r="A13746" s="7"/>
      <c r="B13746" s="8"/>
      <c r="C13746" s="8"/>
      <c r="D13746" s="8"/>
      <c r="E13746" s="8"/>
      <c r="F13746" s="8"/>
      <c r="G13746" s="8"/>
      <c r="H13746" s="8"/>
      <c r="I13746" s="8"/>
    </row>
    <row r="13747" spans="1:9" ht="14.25" customHeight="1">
      <c r="A13747" s="7"/>
      <c r="B13747" s="8"/>
      <c r="C13747" s="8"/>
      <c r="D13747" s="8"/>
      <c r="E13747" s="8"/>
      <c r="F13747" s="8"/>
      <c r="G13747" s="8"/>
      <c r="H13747" s="8"/>
      <c r="I13747" s="8"/>
    </row>
    <row r="13748" spans="1:9" ht="14.25" customHeight="1">
      <c r="A13748" s="7"/>
      <c r="B13748" s="8"/>
      <c r="C13748" s="8"/>
      <c r="D13748" s="8"/>
      <c r="E13748" s="8"/>
      <c r="F13748" s="8"/>
      <c r="G13748" s="8"/>
      <c r="H13748" s="8"/>
      <c r="I13748" s="8"/>
    </row>
    <row r="13749" spans="1:9" ht="14.25" customHeight="1">
      <c r="A13749" s="7"/>
      <c r="B13749" s="8"/>
      <c r="C13749" s="8"/>
      <c r="D13749" s="8"/>
      <c r="E13749" s="8"/>
      <c r="F13749" s="8"/>
      <c r="G13749" s="8"/>
      <c r="H13749" s="8"/>
      <c r="I13749" s="8"/>
    </row>
    <row r="13750" spans="1:9" ht="14.25" customHeight="1">
      <c r="A13750" s="7"/>
      <c r="B13750" s="8"/>
      <c r="C13750" s="8"/>
      <c r="D13750" s="8"/>
      <c r="E13750" s="8"/>
      <c r="F13750" s="8"/>
      <c r="G13750" s="8"/>
      <c r="H13750" s="8"/>
      <c r="I13750" s="8"/>
    </row>
    <row r="13751" spans="1:9" ht="14.25" customHeight="1">
      <c r="A13751" s="7"/>
      <c r="B13751" s="8"/>
      <c r="C13751" s="8"/>
      <c r="D13751" s="8"/>
      <c r="E13751" s="8"/>
      <c r="F13751" s="8"/>
      <c r="G13751" s="8"/>
      <c r="H13751" s="8"/>
      <c r="I13751" s="8"/>
    </row>
    <row r="13752" spans="1:9" ht="14.25" customHeight="1">
      <c r="A13752" s="7"/>
      <c r="B13752" s="8"/>
      <c r="C13752" s="8"/>
      <c r="D13752" s="8"/>
      <c r="E13752" s="8"/>
      <c r="F13752" s="8"/>
      <c r="G13752" s="8"/>
      <c r="H13752" s="8"/>
      <c r="I13752" s="8"/>
    </row>
    <row r="13753" spans="1:9" ht="14.25" customHeight="1">
      <c r="A13753" s="7"/>
      <c r="B13753" s="8"/>
      <c r="C13753" s="8"/>
      <c r="D13753" s="8"/>
      <c r="E13753" s="8"/>
      <c r="F13753" s="8"/>
      <c r="G13753" s="8"/>
      <c r="H13753" s="8"/>
      <c r="I13753" s="8"/>
    </row>
    <row r="13754" spans="1:9" ht="14.25" customHeight="1">
      <c r="A13754" s="7"/>
      <c r="B13754" s="8"/>
      <c r="C13754" s="8"/>
      <c r="D13754" s="8"/>
      <c r="E13754" s="8"/>
      <c r="F13754" s="8"/>
      <c r="G13754" s="8"/>
      <c r="H13754" s="8"/>
      <c r="I13754" s="8"/>
    </row>
    <row r="13755" spans="1:9" ht="14.25" customHeight="1">
      <c r="A13755" s="7"/>
      <c r="B13755" s="8"/>
      <c r="C13755" s="8"/>
      <c r="D13755" s="8"/>
      <c r="E13755" s="8"/>
      <c r="F13755" s="8"/>
      <c r="G13755" s="8"/>
      <c r="H13755" s="8"/>
      <c r="I13755" s="8"/>
    </row>
    <row r="13756" spans="1:9" ht="14.25" customHeight="1">
      <c r="A13756" s="7"/>
      <c r="B13756" s="8"/>
      <c r="C13756" s="8"/>
      <c r="D13756" s="8"/>
      <c r="E13756" s="8"/>
      <c r="F13756" s="8"/>
      <c r="G13756" s="8"/>
      <c r="H13756" s="8"/>
      <c r="I13756" s="8"/>
    </row>
    <row r="13757" spans="1:9" ht="14.25" customHeight="1">
      <c r="A13757" s="7"/>
      <c r="B13757" s="8"/>
      <c r="C13757" s="8"/>
      <c r="D13757" s="8"/>
      <c r="E13757" s="8"/>
      <c r="F13757" s="8"/>
      <c r="G13757" s="8"/>
      <c r="H13757" s="8"/>
      <c r="I13757" s="8"/>
    </row>
    <row r="13758" spans="1:9" ht="14.25" customHeight="1">
      <c r="A13758" s="7"/>
      <c r="B13758" s="8"/>
      <c r="C13758" s="8"/>
      <c r="D13758" s="8"/>
      <c r="E13758" s="8"/>
      <c r="F13758" s="8"/>
      <c r="G13758" s="8"/>
      <c r="H13758" s="8"/>
      <c r="I13758" s="8"/>
    </row>
    <row r="13759" spans="1:9" ht="14.25" customHeight="1">
      <c r="A13759" s="7"/>
      <c r="B13759" s="8"/>
      <c r="C13759" s="8"/>
      <c r="D13759" s="8"/>
      <c r="E13759" s="8"/>
      <c r="F13759" s="8"/>
      <c r="G13759" s="8"/>
      <c r="H13759" s="8"/>
      <c r="I13759" s="8"/>
    </row>
    <row r="13760" spans="1:9" ht="14.25" customHeight="1">
      <c r="A13760" s="7"/>
      <c r="B13760" s="8"/>
      <c r="C13760" s="8"/>
      <c r="D13760" s="8"/>
      <c r="E13760" s="8"/>
      <c r="F13760" s="8"/>
      <c r="G13760" s="8"/>
      <c r="H13760" s="8"/>
      <c r="I13760" s="8"/>
    </row>
    <row r="13761" spans="1:9" ht="14.25" customHeight="1">
      <c r="A13761" s="7"/>
      <c r="B13761" s="8"/>
      <c r="C13761" s="8"/>
      <c r="D13761" s="8"/>
      <c r="E13761" s="8"/>
      <c r="F13761" s="8"/>
      <c r="G13761" s="8"/>
      <c r="H13761" s="8"/>
      <c r="I13761" s="8"/>
    </row>
    <row r="13762" spans="1:9" ht="14.25" customHeight="1">
      <c r="A13762" s="7"/>
      <c r="B13762" s="8"/>
      <c r="C13762" s="8"/>
      <c r="D13762" s="8"/>
      <c r="E13762" s="8"/>
      <c r="F13762" s="8"/>
      <c r="G13762" s="8"/>
      <c r="H13762" s="8"/>
      <c r="I13762" s="8"/>
    </row>
    <row r="13763" spans="1:9" ht="14.25" customHeight="1">
      <c r="A13763" s="7"/>
      <c r="B13763" s="8"/>
      <c r="C13763" s="8"/>
      <c r="D13763" s="8"/>
      <c r="E13763" s="8"/>
      <c r="F13763" s="8"/>
      <c r="G13763" s="8"/>
      <c r="H13763" s="8"/>
      <c r="I13763" s="8"/>
    </row>
    <row r="13764" spans="1:9" ht="14.25" customHeight="1">
      <c r="A13764" s="7"/>
      <c r="B13764" s="8"/>
      <c r="C13764" s="8"/>
      <c r="D13764" s="8"/>
      <c r="E13764" s="8"/>
      <c r="F13764" s="8"/>
      <c r="G13764" s="8"/>
      <c r="H13764" s="8"/>
      <c r="I13764" s="8"/>
    </row>
    <row r="13765" spans="1:9" ht="14.25" customHeight="1">
      <c r="A13765" s="7"/>
      <c r="B13765" s="8"/>
      <c r="C13765" s="8"/>
      <c r="D13765" s="8"/>
      <c r="E13765" s="8"/>
      <c r="F13765" s="8"/>
      <c r="G13765" s="8"/>
      <c r="H13765" s="8"/>
      <c r="I13765" s="8"/>
    </row>
    <row r="13766" spans="1:9" ht="14.25" customHeight="1">
      <c r="A13766" s="7"/>
      <c r="B13766" s="8"/>
      <c r="C13766" s="8"/>
      <c r="D13766" s="8"/>
      <c r="E13766" s="8"/>
      <c r="F13766" s="8"/>
      <c r="G13766" s="8"/>
      <c r="H13766" s="8"/>
      <c r="I13766" s="8"/>
    </row>
    <row r="13767" spans="1:9" ht="14.25" customHeight="1">
      <c r="A13767" s="7"/>
      <c r="B13767" s="8"/>
      <c r="C13767" s="8"/>
      <c r="D13767" s="8"/>
      <c r="E13767" s="8"/>
      <c r="F13767" s="8"/>
      <c r="G13767" s="8"/>
      <c r="H13767" s="8"/>
      <c r="I13767" s="8"/>
    </row>
    <row r="13768" spans="1:9" ht="14.25" customHeight="1">
      <c r="A13768" s="7"/>
      <c r="B13768" s="8"/>
      <c r="C13768" s="8"/>
      <c r="D13768" s="8"/>
      <c r="E13768" s="8"/>
      <c r="F13768" s="8"/>
      <c r="G13768" s="8"/>
      <c r="H13768" s="8"/>
      <c r="I13768" s="8"/>
    </row>
    <row r="13769" spans="1:9" ht="14.25" customHeight="1">
      <c r="A13769" s="7"/>
      <c r="B13769" s="8"/>
      <c r="C13769" s="8"/>
      <c r="D13769" s="8"/>
      <c r="E13769" s="8"/>
      <c r="F13769" s="8"/>
      <c r="G13769" s="8"/>
      <c r="H13769" s="8"/>
      <c r="I13769" s="8"/>
    </row>
    <row r="13770" spans="1:9" ht="14.25" customHeight="1">
      <c r="A13770" s="7"/>
      <c r="B13770" s="8"/>
      <c r="C13770" s="8"/>
      <c r="D13770" s="8"/>
      <c r="E13770" s="8"/>
      <c r="F13770" s="8"/>
      <c r="G13770" s="8"/>
      <c r="H13770" s="8"/>
      <c r="I13770" s="8"/>
    </row>
    <row r="13771" spans="1:9" ht="14.25" customHeight="1">
      <c r="A13771" s="7"/>
      <c r="B13771" s="8"/>
      <c r="C13771" s="8"/>
      <c r="D13771" s="8"/>
      <c r="E13771" s="8"/>
      <c r="F13771" s="8"/>
      <c r="G13771" s="8"/>
      <c r="H13771" s="8"/>
      <c r="I13771" s="8"/>
    </row>
    <row r="13772" spans="1:9" ht="14.25" customHeight="1">
      <c r="A13772" s="7"/>
      <c r="B13772" s="8"/>
      <c r="C13772" s="8"/>
      <c r="D13772" s="8"/>
      <c r="E13772" s="8"/>
      <c r="F13772" s="8"/>
      <c r="G13772" s="8"/>
      <c r="H13772" s="8"/>
      <c r="I13772" s="8"/>
    </row>
    <row r="13773" spans="1:9" ht="14.25" customHeight="1">
      <c r="A13773" s="7"/>
      <c r="B13773" s="8"/>
      <c r="C13773" s="8"/>
      <c r="D13773" s="8"/>
      <c r="E13773" s="8"/>
      <c r="F13773" s="8"/>
      <c r="G13773" s="8"/>
      <c r="H13773" s="8"/>
      <c r="I13773" s="8"/>
    </row>
    <row r="13774" spans="1:9" ht="14.25" customHeight="1">
      <c r="A13774" s="7"/>
      <c r="B13774" s="8"/>
      <c r="C13774" s="8"/>
      <c r="D13774" s="8"/>
      <c r="E13774" s="8"/>
      <c r="F13774" s="8"/>
      <c r="G13774" s="8"/>
      <c r="H13774" s="8"/>
      <c r="I13774" s="8"/>
    </row>
    <row r="13775" spans="1:9" ht="14.25" customHeight="1">
      <c r="A13775" s="7"/>
      <c r="B13775" s="8"/>
      <c r="C13775" s="8"/>
      <c r="D13775" s="8"/>
      <c r="E13775" s="8"/>
      <c r="F13775" s="8"/>
      <c r="G13775" s="8"/>
      <c r="H13775" s="8"/>
      <c r="I13775" s="8"/>
    </row>
    <row r="13776" spans="1:9" ht="14.25" customHeight="1">
      <c r="A13776" s="7"/>
      <c r="B13776" s="8"/>
      <c r="C13776" s="8"/>
      <c r="D13776" s="8"/>
      <c r="E13776" s="8"/>
      <c r="F13776" s="8"/>
      <c r="G13776" s="8"/>
      <c r="H13776" s="8"/>
      <c r="I13776" s="8"/>
    </row>
    <row r="13777" spans="1:9" ht="14.25" customHeight="1">
      <c r="A13777" s="7"/>
      <c r="B13777" s="8"/>
      <c r="C13777" s="8"/>
      <c r="D13777" s="8"/>
      <c r="E13777" s="8"/>
      <c r="F13777" s="8"/>
      <c r="G13777" s="8"/>
      <c r="H13777" s="8"/>
      <c r="I13777" s="8"/>
    </row>
    <row r="13778" spans="1:9" ht="14.25" customHeight="1">
      <c r="A13778" s="7"/>
      <c r="B13778" s="8"/>
      <c r="C13778" s="8"/>
      <c r="D13778" s="8"/>
      <c r="E13778" s="8"/>
      <c r="F13778" s="8"/>
      <c r="G13778" s="8"/>
      <c r="H13778" s="8"/>
      <c r="I13778" s="8"/>
    </row>
    <row r="13779" spans="1:9" ht="14.25" customHeight="1">
      <c r="A13779" s="7"/>
      <c r="B13779" s="8"/>
      <c r="C13779" s="8"/>
      <c r="D13779" s="8"/>
      <c r="E13779" s="8"/>
      <c r="F13779" s="8"/>
      <c r="G13779" s="8"/>
      <c r="H13779" s="8"/>
      <c r="I13779" s="8"/>
    </row>
    <row r="13780" spans="1:9" ht="14.25" customHeight="1">
      <c r="A13780" s="7"/>
      <c r="B13780" s="8"/>
      <c r="C13780" s="8"/>
      <c r="D13780" s="8"/>
      <c r="E13780" s="8"/>
      <c r="F13780" s="8"/>
      <c r="G13780" s="8"/>
      <c r="H13780" s="8"/>
      <c r="I13780" s="8"/>
    </row>
    <row r="13781" spans="1:9" ht="14.25" customHeight="1">
      <c r="A13781" s="7"/>
      <c r="B13781" s="8"/>
      <c r="C13781" s="8"/>
      <c r="D13781" s="8"/>
      <c r="E13781" s="8"/>
      <c r="F13781" s="8"/>
      <c r="G13781" s="8"/>
      <c r="H13781" s="8"/>
      <c r="I13781" s="8"/>
    </row>
    <row r="13782" spans="1:9" ht="14.25" customHeight="1">
      <c r="A13782" s="7"/>
      <c r="B13782" s="8"/>
      <c r="C13782" s="8"/>
      <c r="D13782" s="8"/>
      <c r="E13782" s="8"/>
      <c r="F13782" s="8"/>
      <c r="G13782" s="8"/>
      <c r="H13782" s="8"/>
      <c r="I13782" s="8"/>
    </row>
    <row r="13783" spans="1:9" ht="14.25" customHeight="1">
      <c r="A13783" s="7"/>
      <c r="B13783" s="8"/>
      <c r="C13783" s="8"/>
      <c r="D13783" s="8"/>
      <c r="E13783" s="8"/>
      <c r="F13783" s="8"/>
      <c r="G13783" s="8"/>
      <c r="H13783" s="8"/>
      <c r="I13783" s="8"/>
    </row>
    <row r="13784" spans="1:9" ht="14.25" customHeight="1">
      <c r="A13784" s="7"/>
      <c r="B13784" s="8"/>
      <c r="C13784" s="8"/>
      <c r="D13784" s="8"/>
      <c r="E13784" s="8"/>
      <c r="F13784" s="8"/>
      <c r="G13784" s="8"/>
      <c r="H13784" s="8"/>
      <c r="I13784" s="8"/>
    </row>
    <row r="13785" spans="1:9" ht="14.25" customHeight="1">
      <c r="A13785" s="7"/>
      <c r="B13785" s="8"/>
      <c r="C13785" s="8"/>
      <c r="D13785" s="8"/>
      <c r="E13785" s="8"/>
      <c r="F13785" s="8"/>
      <c r="G13785" s="8"/>
      <c r="H13785" s="8"/>
      <c r="I13785" s="8"/>
    </row>
    <row r="13786" spans="1:9" ht="14.25" customHeight="1">
      <c r="A13786" s="7"/>
      <c r="B13786" s="8"/>
      <c r="C13786" s="8"/>
      <c r="D13786" s="8"/>
      <c r="E13786" s="8"/>
      <c r="F13786" s="8"/>
      <c r="G13786" s="8"/>
      <c r="H13786" s="8"/>
      <c r="I13786" s="8"/>
    </row>
    <row r="13787" spans="1:9" ht="14.25" customHeight="1">
      <c r="A13787" s="7"/>
      <c r="B13787" s="8"/>
      <c r="C13787" s="8"/>
      <c r="D13787" s="8"/>
      <c r="E13787" s="8"/>
      <c r="F13787" s="8"/>
      <c r="G13787" s="8"/>
      <c r="H13787" s="8"/>
      <c r="I13787" s="8"/>
    </row>
    <row r="13788" spans="1:9" ht="14.25" customHeight="1">
      <c r="A13788" s="7"/>
      <c r="B13788" s="8"/>
      <c r="C13788" s="8"/>
      <c r="D13788" s="8"/>
      <c r="E13788" s="8"/>
      <c r="F13788" s="8"/>
      <c r="G13788" s="8"/>
      <c r="H13788" s="8"/>
      <c r="I13788" s="8"/>
    </row>
    <row r="13789" spans="1:9" ht="14.25" customHeight="1">
      <c r="A13789" s="7"/>
      <c r="B13789" s="8"/>
      <c r="C13789" s="8"/>
      <c r="D13789" s="8"/>
      <c r="E13789" s="8"/>
      <c r="F13789" s="8"/>
      <c r="G13789" s="8"/>
      <c r="H13789" s="8"/>
      <c r="I13789" s="8"/>
    </row>
    <row r="13790" spans="1:9" ht="14.25" customHeight="1">
      <c r="A13790" s="7"/>
      <c r="B13790" s="8"/>
      <c r="C13790" s="8"/>
      <c r="D13790" s="8"/>
      <c r="E13790" s="8"/>
      <c r="F13790" s="8"/>
      <c r="G13790" s="8"/>
      <c r="H13790" s="8"/>
      <c r="I13790" s="8"/>
    </row>
    <row r="13791" spans="1:9" ht="14.25" customHeight="1">
      <c r="A13791" s="7"/>
      <c r="B13791" s="8"/>
      <c r="C13791" s="8"/>
      <c r="D13791" s="8"/>
      <c r="E13791" s="8"/>
      <c r="F13791" s="8"/>
      <c r="G13791" s="8"/>
      <c r="H13791" s="8"/>
      <c r="I13791" s="8"/>
    </row>
    <row r="13792" spans="1:9" ht="14.25" customHeight="1">
      <c r="A13792" s="7"/>
      <c r="B13792" s="8"/>
      <c r="C13792" s="8"/>
      <c r="D13792" s="8"/>
      <c r="E13792" s="8"/>
      <c r="F13792" s="8"/>
      <c r="G13792" s="8"/>
      <c r="H13792" s="8"/>
      <c r="I13792" s="8"/>
    </row>
    <row r="13793" spans="1:9" ht="14.25" customHeight="1">
      <c r="A13793" s="7"/>
      <c r="B13793" s="8"/>
      <c r="C13793" s="8"/>
      <c r="D13793" s="8"/>
      <c r="E13793" s="8"/>
      <c r="F13793" s="8"/>
      <c r="G13793" s="8"/>
      <c r="H13793" s="8"/>
      <c r="I13793" s="8"/>
    </row>
    <row r="13794" spans="1:9" ht="14.25" customHeight="1">
      <c r="A13794" s="7"/>
      <c r="B13794" s="8"/>
      <c r="C13794" s="8"/>
      <c r="D13794" s="8"/>
      <c r="E13794" s="8"/>
      <c r="F13794" s="8"/>
      <c r="G13794" s="8"/>
      <c r="H13794" s="8"/>
      <c r="I13794" s="8"/>
    </row>
    <row r="13795" spans="1:9" ht="14.25" customHeight="1">
      <c r="A13795" s="7"/>
      <c r="B13795" s="8"/>
      <c r="C13795" s="8"/>
      <c r="D13795" s="8"/>
      <c r="E13795" s="8"/>
      <c r="F13795" s="8"/>
      <c r="G13795" s="8"/>
      <c r="H13795" s="8"/>
      <c r="I13795" s="8"/>
    </row>
    <row r="13796" spans="1:9" ht="14.25" customHeight="1">
      <c r="A13796" s="7"/>
      <c r="B13796" s="8"/>
      <c r="C13796" s="8"/>
      <c r="D13796" s="8"/>
      <c r="E13796" s="8"/>
      <c r="F13796" s="8"/>
      <c r="G13796" s="8"/>
      <c r="H13796" s="8"/>
      <c r="I13796" s="8"/>
    </row>
    <row r="13797" spans="1:9" ht="14.25" customHeight="1">
      <c r="A13797" s="7"/>
      <c r="B13797" s="8"/>
      <c r="C13797" s="8"/>
      <c r="D13797" s="8"/>
      <c r="E13797" s="8"/>
      <c r="F13797" s="8"/>
      <c r="G13797" s="8"/>
      <c r="H13797" s="8"/>
      <c r="I13797" s="8"/>
    </row>
    <row r="13798" spans="1:9" ht="14.25" customHeight="1">
      <c r="A13798" s="7"/>
      <c r="B13798" s="8"/>
      <c r="C13798" s="8"/>
      <c r="D13798" s="8"/>
      <c r="E13798" s="8"/>
      <c r="F13798" s="8"/>
      <c r="G13798" s="8"/>
      <c r="H13798" s="8"/>
      <c r="I13798" s="8"/>
    </row>
    <row r="13799" spans="1:9" ht="14.25" customHeight="1">
      <c r="A13799" s="7"/>
      <c r="B13799" s="8"/>
      <c r="C13799" s="8"/>
      <c r="D13799" s="8"/>
      <c r="E13799" s="8"/>
      <c r="F13799" s="8"/>
      <c r="G13799" s="8"/>
      <c r="H13799" s="8"/>
      <c r="I13799" s="8"/>
    </row>
    <row r="13800" spans="1:9" ht="14.25" customHeight="1">
      <c r="A13800" s="7"/>
      <c r="B13800" s="8"/>
      <c r="C13800" s="8"/>
      <c r="D13800" s="8"/>
      <c r="E13800" s="8"/>
      <c r="F13800" s="8"/>
      <c r="G13800" s="8"/>
      <c r="H13800" s="8"/>
      <c r="I13800" s="8"/>
    </row>
    <row r="13801" spans="1:9" ht="14.25" customHeight="1">
      <c r="A13801" s="7"/>
      <c r="B13801" s="8"/>
      <c r="C13801" s="8"/>
      <c r="D13801" s="8"/>
      <c r="E13801" s="8"/>
      <c r="F13801" s="8"/>
      <c r="G13801" s="8"/>
      <c r="H13801" s="8"/>
      <c r="I13801" s="8"/>
    </row>
    <row r="13802" spans="1:9" ht="14.25" customHeight="1">
      <c r="A13802" s="7"/>
      <c r="B13802" s="8"/>
      <c r="C13802" s="8"/>
      <c r="D13802" s="8"/>
      <c r="E13802" s="8"/>
      <c r="F13802" s="8"/>
      <c r="G13802" s="8"/>
      <c r="H13802" s="8"/>
      <c r="I13802" s="8"/>
    </row>
    <row r="13803" spans="1:9" ht="14.25" customHeight="1">
      <c r="A13803" s="7"/>
      <c r="B13803" s="8"/>
      <c r="C13803" s="8"/>
      <c r="D13803" s="8"/>
      <c r="E13803" s="8"/>
      <c r="F13803" s="8"/>
      <c r="G13803" s="8"/>
      <c r="H13803" s="8"/>
      <c r="I13803" s="8"/>
    </row>
    <row r="13804" spans="1:9" ht="14.25" customHeight="1">
      <c r="A13804" s="7"/>
      <c r="B13804" s="8"/>
      <c r="C13804" s="8"/>
      <c r="D13804" s="8"/>
      <c r="E13804" s="8"/>
      <c r="F13804" s="8"/>
      <c r="G13804" s="8"/>
      <c r="H13804" s="8"/>
      <c r="I13804" s="8"/>
    </row>
    <row r="13805" spans="1:9" ht="14.25" customHeight="1">
      <c r="A13805" s="7"/>
      <c r="B13805" s="8"/>
      <c r="C13805" s="8"/>
      <c r="D13805" s="8"/>
      <c r="E13805" s="8"/>
      <c r="F13805" s="8"/>
      <c r="G13805" s="8"/>
      <c r="H13805" s="8"/>
      <c r="I13805" s="8"/>
    </row>
    <row r="13806" spans="1:9" ht="14.25" customHeight="1">
      <c r="A13806" s="7"/>
      <c r="B13806" s="8"/>
      <c r="C13806" s="8"/>
      <c r="D13806" s="8"/>
      <c r="E13806" s="8"/>
      <c r="F13806" s="8"/>
      <c r="G13806" s="8"/>
      <c r="H13806" s="8"/>
      <c r="I13806" s="8"/>
    </row>
    <row r="13807" spans="1:9" ht="14.25" customHeight="1">
      <c r="A13807" s="7"/>
      <c r="B13807" s="8"/>
      <c r="C13807" s="8"/>
      <c r="D13807" s="8"/>
      <c r="E13807" s="8"/>
      <c r="F13807" s="8"/>
      <c r="G13807" s="8"/>
      <c r="H13807" s="8"/>
      <c r="I13807" s="8"/>
    </row>
    <row r="13808" spans="1:9" ht="14.25" customHeight="1">
      <c r="A13808" s="7"/>
      <c r="B13808" s="8"/>
      <c r="C13808" s="8"/>
      <c r="D13808" s="8"/>
      <c r="E13808" s="8"/>
      <c r="F13808" s="8"/>
      <c r="G13808" s="8"/>
      <c r="H13808" s="8"/>
      <c r="I13808" s="8"/>
    </row>
    <row r="13809" spans="1:9" ht="14.25" customHeight="1">
      <c r="A13809" s="7"/>
      <c r="B13809" s="8"/>
      <c r="C13809" s="8"/>
      <c r="D13809" s="8"/>
      <c r="E13809" s="8"/>
      <c r="F13809" s="8"/>
      <c r="G13809" s="8"/>
      <c r="H13809" s="8"/>
      <c r="I13809" s="8"/>
    </row>
    <row r="13810" spans="1:9" ht="14.25" customHeight="1">
      <c r="A13810" s="7"/>
      <c r="B13810" s="8"/>
      <c r="C13810" s="8"/>
      <c r="D13810" s="8"/>
      <c r="E13810" s="8"/>
      <c r="F13810" s="8"/>
      <c r="G13810" s="8"/>
      <c r="H13810" s="8"/>
      <c r="I13810" s="8"/>
    </row>
    <row r="13811" spans="1:9" ht="14.25" customHeight="1">
      <c r="A13811" s="7"/>
      <c r="B13811" s="8"/>
      <c r="C13811" s="8"/>
      <c r="D13811" s="8"/>
      <c r="E13811" s="8"/>
      <c r="F13811" s="8"/>
      <c r="G13811" s="8"/>
      <c r="H13811" s="8"/>
      <c r="I13811" s="8"/>
    </row>
    <row r="13812" spans="1:9" ht="14.25" customHeight="1">
      <c r="A13812" s="7"/>
      <c r="B13812" s="8"/>
      <c r="C13812" s="8"/>
      <c r="D13812" s="8"/>
      <c r="E13812" s="8"/>
      <c r="F13812" s="8"/>
      <c r="G13812" s="8"/>
      <c r="H13812" s="8"/>
      <c r="I13812" s="8"/>
    </row>
    <row r="13813" spans="1:9" ht="14.25" customHeight="1">
      <c r="A13813" s="7"/>
      <c r="B13813" s="8"/>
      <c r="C13813" s="8"/>
      <c r="D13813" s="8"/>
      <c r="E13813" s="8"/>
      <c r="F13813" s="8"/>
      <c r="G13813" s="8"/>
      <c r="H13813" s="8"/>
      <c r="I13813" s="8"/>
    </row>
    <row r="13814" spans="1:9" ht="14.25" customHeight="1">
      <c r="A13814" s="7"/>
      <c r="B13814" s="8"/>
      <c r="C13814" s="8"/>
      <c r="D13814" s="8"/>
      <c r="E13814" s="8"/>
      <c r="F13814" s="8"/>
      <c r="G13814" s="8"/>
      <c r="H13814" s="8"/>
      <c r="I13814" s="8"/>
    </row>
    <row r="13815" spans="1:9" ht="14.25" customHeight="1">
      <c r="A13815" s="7"/>
      <c r="B13815" s="8"/>
      <c r="C13815" s="8"/>
      <c r="D13815" s="8"/>
      <c r="E13815" s="8"/>
      <c r="F13815" s="8"/>
      <c r="G13815" s="8"/>
      <c r="H13815" s="8"/>
      <c r="I13815" s="8"/>
    </row>
    <row r="13816" spans="1:9" ht="14.25" customHeight="1">
      <c r="A13816" s="7"/>
      <c r="B13816" s="8"/>
      <c r="C13816" s="8"/>
      <c r="D13816" s="8"/>
      <c r="E13816" s="8"/>
      <c r="F13816" s="8"/>
      <c r="G13816" s="8"/>
      <c r="H13816" s="8"/>
      <c r="I13816" s="8"/>
    </row>
    <row r="13817" spans="1:9" ht="14.25" customHeight="1">
      <c r="A13817" s="7"/>
      <c r="B13817" s="8"/>
      <c r="C13817" s="8"/>
      <c r="D13817" s="8"/>
      <c r="E13817" s="8"/>
      <c r="F13817" s="8"/>
      <c r="G13817" s="8"/>
      <c r="H13817" s="8"/>
      <c r="I13817" s="8"/>
    </row>
    <row r="13818" spans="1:9" ht="14.25" customHeight="1">
      <c r="A13818" s="7"/>
      <c r="B13818" s="8"/>
      <c r="C13818" s="8"/>
      <c r="D13818" s="8"/>
      <c r="E13818" s="8"/>
      <c r="F13818" s="8"/>
      <c r="G13818" s="8"/>
      <c r="H13818" s="8"/>
      <c r="I13818" s="8"/>
    </row>
    <row r="13819" spans="1:9" ht="14.25" customHeight="1">
      <c r="A13819" s="7"/>
      <c r="B13819" s="8"/>
      <c r="C13819" s="8"/>
      <c r="D13819" s="8"/>
      <c r="E13819" s="8"/>
      <c r="F13819" s="8"/>
      <c r="G13819" s="8"/>
      <c r="H13819" s="8"/>
      <c r="I13819" s="8"/>
    </row>
    <row r="13820" spans="1:9" ht="14.25" customHeight="1">
      <c r="A13820" s="7"/>
      <c r="B13820" s="8"/>
      <c r="C13820" s="8"/>
      <c r="D13820" s="8"/>
      <c r="E13820" s="8"/>
      <c r="F13820" s="8"/>
      <c r="G13820" s="8"/>
      <c r="H13820" s="8"/>
      <c r="I13820" s="8"/>
    </row>
    <row r="13821" spans="1:9" ht="14.25" customHeight="1">
      <c r="A13821" s="7"/>
      <c r="B13821" s="8"/>
      <c r="C13821" s="8"/>
      <c r="D13821" s="8"/>
      <c r="E13821" s="8"/>
      <c r="F13821" s="8"/>
      <c r="G13821" s="8"/>
      <c r="H13821" s="8"/>
      <c r="I13821" s="8"/>
    </row>
    <row r="13822" spans="1:9" ht="14.25" customHeight="1">
      <c r="A13822" s="7"/>
      <c r="B13822" s="8"/>
      <c r="C13822" s="8"/>
      <c r="D13822" s="8"/>
      <c r="E13822" s="8"/>
      <c r="F13822" s="8"/>
      <c r="G13822" s="8"/>
      <c r="H13822" s="8"/>
      <c r="I13822" s="8"/>
    </row>
    <row r="13823" spans="1:9" ht="14.25" customHeight="1">
      <c r="A13823" s="7"/>
      <c r="B13823" s="8"/>
      <c r="C13823" s="8"/>
      <c r="D13823" s="8"/>
      <c r="E13823" s="8"/>
      <c r="F13823" s="8"/>
      <c r="G13823" s="8"/>
      <c r="H13823" s="8"/>
      <c r="I13823" s="8"/>
    </row>
    <row r="13824" spans="1:9" ht="14.25" customHeight="1">
      <c r="A13824" s="7"/>
      <c r="B13824" s="8"/>
      <c r="C13824" s="8"/>
      <c r="D13824" s="8"/>
      <c r="E13824" s="8"/>
      <c r="F13824" s="8"/>
      <c r="G13824" s="8"/>
      <c r="H13824" s="8"/>
      <c r="I13824" s="8"/>
    </row>
    <row r="13825" spans="1:9" ht="14.25" customHeight="1">
      <c r="A13825" s="7"/>
      <c r="B13825" s="8"/>
      <c r="C13825" s="8"/>
      <c r="D13825" s="8"/>
      <c r="E13825" s="8"/>
      <c r="F13825" s="8"/>
      <c r="G13825" s="8"/>
      <c r="H13825" s="8"/>
      <c r="I13825" s="8"/>
    </row>
    <row r="13826" spans="1:9" ht="14.25" customHeight="1">
      <c r="A13826" s="7"/>
      <c r="B13826" s="8"/>
      <c r="C13826" s="8"/>
      <c r="D13826" s="8"/>
      <c r="E13826" s="8"/>
      <c r="F13826" s="8"/>
      <c r="G13826" s="8"/>
      <c r="H13826" s="8"/>
      <c r="I13826" s="8"/>
    </row>
    <row r="13827" spans="1:9" ht="14.25" customHeight="1">
      <c r="A13827" s="7"/>
      <c r="B13827" s="8"/>
      <c r="C13827" s="8"/>
      <c r="D13827" s="8"/>
      <c r="E13827" s="8"/>
      <c r="F13827" s="8"/>
      <c r="G13827" s="8"/>
      <c r="H13827" s="8"/>
      <c r="I13827" s="8"/>
    </row>
    <row r="13828" spans="1:9" ht="14.25" customHeight="1">
      <c r="A13828" s="7"/>
      <c r="B13828" s="8"/>
      <c r="C13828" s="8"/>
      <c r="D13828" s="8"/>
      <c r="E13828" s="8"/>
      <c r="F13828" s="8"/>
      <c r="G13828" s="8"/>
      <c r="H13828" s="8"/>
      <c r="I13828" s="8"/>
    </row>
    <row r="13829" spans="1:9" ht="14.25" customHeight="1">
      <c r="A13829" s="7"/>
      <c r="B13829" s="8"/>
      <c r="C13829" s="8"/>
      <c r="D13829" s="8"/>
      <c r="E13829" s="8"/>
      <c r="F13829" s="8"/>
      <c r="G13829" s="8"/>
      <c r="H13829" s="8"/>
      <c r="I13829" s="8"/>
    </row>
    <row r="13830" spans="1:9" ht="14.25" customHeight="1">
      <c r="A13830" s="7"/>
      <c r="B13830" s="8"/>
      <c r="C13830" s="8"/>
      <c r="D13830" s="8"/>
      <c r="E13830" s="8"/>
      <c r="F13830" s="8"/>
      <c r="G13830" s="8"/>
      <c r="H13830" s="8"/>
      <c r="I13830" s="8"/>
    </row>
    <row r="13831" spans="1:9" ht="14.25" customHeight="1">
      <c r="A13831" s="7"/>
      <c r="B13831" s="8"/>
      <c r="C13831" s="8"/>
      <c r="D13831" s="8"/>
      <c r="E13831" s="8"/>
      <c r="F13831" s="8"/>
      <c r="G13831" s="8"/>
      <c r="H13831" s="8"/>
      <c r="I13831" s="8"/>
    </row>
    <row r="13832" spans="1:9" ht="14.25" customHeight="1">
      <c r="A13832" s="7"/>
      <c r="B13832" s="8"/>
      <c r="C13832" s="8"/>
      <c r="D13832" s="8"/>
      <c r="E13832" s="8"/>
      <c r="F13832" s="8"/>
      <c r="G13832" s="8"/>
      <c r="H13832" s="8"/>
      <c r="I13832" s="8"/>
    </row>
    <row r="13833" spans="1:9" ht="14.25" customHeight="1">
      <c r="A13833" s="7"/>
      <c r="B13833" s="8"/>
      <c r="C13833" s="8"/>
      <c r="D13833" s="8"/>
      <c r="E13833" s="8"/>
      <c r="F13833" s="8"/>
      <c r="G13833" s="8"/>
      <c r="H13833" s="8"/>
      <c r="I13833" s="8"/>
    </row>
    <row r="13834" spans="1:9" ht="14.25" customHeight="1">
      <c r="A13834" s="7"/>
      <c r="B13834" s="8"/>
      <c r="C13834" s="8"/>
      <c r="D13834" s="8"/>
      <c r="E13834" s="8"/>
      <c r="F13834" s="8"/>
      <c r="G13834" s="8"/>
      <c r="H13834" s="8"/>
      <c r="I13834" s="8"/>
    </row>
    <row r="13835" spans="1:9" ht="14.25" customHeight="1">
      <c r="A13835" s="7"/>
      <c r="B13835" s="8"/>
      <c r="C13835" s="8"/>
      <c r="D13835" s="8"/>
      <c r="E13835" s="8"/>
      <c r="F13835" s="8"/>
      <c r="G13835" s="8"/>
      <c r="H13835" s="8"/>
      <c r="I13835" s="8"/>
    </row>
    <row r="13836" spans="1:9" ht="14.25" customHeight="1">
      <c r="A13836" s="7"/>
      <c r="B13836" s="8"/>
      <c r="C13836" s="8"/>
      <c r="D13836" s="8"/>
      <c r="E13836" s="8"/>
      <c r="F13836" s="8"/>
      <c r="G13836" s="8"/>
      <c r="H13836" s="8"/>
      <c r="I13836" s="8"/>
    </row>
    <row r="13837" spans="1:9" ht="14.25" customHeight="1">
      <c r="A13837" s="7"/>
      <c r="B13837" s="8"/>
      <c r="C13837" s="8"/>
      <c r="D13837" s="8"/>
      <c r="E13837" s="8"/>
      <c r="F13837" s="8"/>
      <c r="G13837" s="8"/>
      <c r="H13837" s="8"/>
      <c r="I13837" s="8"/>
    </row>
    <row r="13838" spans="1:9" ht="14.25" customHeight="1">
      <c r="A13838" s="7"/>
      <c r="B13838" s="8"/>
      <c r="C13838" s="8"/>
      <c r="D13838" s="8"/>
      <c r="E13838" s="8"/>
      <c r="F13838" s="8"/>
      <c r="G13838" s="8"/>
      <c r="H13838" s="8"/>
      <c r="I13838" s="8"/>
    </row>
    <row r="13839" spans="1:9" ht="14.25" customHeight="1">
      <c r="A13839" s="7"/>
      <c r="B13839" s="8"/>
      <c r="C13839" s="8"/>
      <c r="D13839" s="8"/>
      <c r="E13839" s="8"/>
      <c r="F13839" s="8"/>
      <c r="G13839" s="8"/>
      <c r="H13839" s="8"/>
      <c r="I13839" s="8"/>
    </row>
    <row r="13840" spans="1:9" ht="14.25" customHeight="1">
      <c r="A13840" s="7"/>
      <c r="B13840" s="8"/>
      <c r="C13840" s="8"/>
      <c r="D13840" s="8"/>
      <c r="E13840" s="8"/>
      <c r="F13840" s="8"/>
      <c r="G13840" s="8"/>
      <c r="H13840" s="8"/>
      <c r="I13840" s="8"/>
    </row>
    <row r="13841" spans="1:9" ht="14.25" customHeight="1">
      <c r="A13841" s="7"/>
      <c r="B13841" s="8"/>
      <c r="C13841" s="8"/>
      <c r="D13841" s="8"/>
      <c r="E13841" s="8"/>
      <c r="F13841" s="8"/>
      <c r="G13841" s="8"/>
      <c r="H13841" s="8"/>
      <c r="I13841" s="8"/>
    </row>
    <row r="13842" spans="1:9" ht="14.25" customHeight="1">
      <c r="A13842" s="7"/>
      <c r="B13842" s="8"/>
      <c r="C13842" s="8"/>
      <c r="D13842" s="8"/>
      <c r="E13842" s="8"/>
      <c r="F13842" s="8"/>
      <c r="G13842" s="8"/>
      <c r="H13842" s="8"/>
      <c r="I13842" s="8"/>
    </row>
    <row r="13843" spans="1:9" ht="14.25" customHeight="1">
      <c r="A13843" s="7"/>
      <c r="B13843" s="8"/>
      <c r="C13843" s="8"/>
      <c r="D13843" s="8"/>
      <c r="E13843" s="8"/>
      <c r="F13843" s="8"/>
      <c r="G13843" s="8"/>
      <c r="H13843" s="8"/>
      <c r="I13843" s="8"/>
    </row>
    <row r="13844" spans="1:9" ht="14.25" customHeight="1">
      <c r="A13844" s="7"/>
      <c r="B13844" s="8"/>
      <c r="C13844" s="8"/>
      <c r="D13844" s="8"/>
      <c r="E13844" s="8"/>
      <c r="F13844" s="8"/>
      <c r="G13844" s="8"/>
      <c r="H13844" s="8"/>
      <c r="I13844" s="8"/>
    </row>
    <row r="13845" spans="1:9" ht="14.25" customHeight="1">
      <c r="A13845" s="7"/>
      <c r="B13845" s="8"/>
      <c r="C13845" s="8"/>
      <c r="D13845" s="8"/>
      <c r="E13845" s="8"/>
      <c r="F13845" s="8"/>
      <c r="G13845" s="8"/>
      <c r="H13845" s="8"/>
      <c r="I13845" s="8"/>
    </row>
    <row r="13846" spans="1:9" ht="14.25" customHeight="1">
      <c r="A13846" s="7"/>
      <c r="B13846" s="8"/>
      <c r="C13846" s="8"/>
      <c r="D13846" s="8"/>
      <c r="E13846" s="8"/>
      <c r="F13846" s="8"/>
      <c r="G13846" s="8"/>
      <c r="H13846" s="8"/>
      <c r="I13846" s="8"/>
    </row>
    <row r="13847" spans="1:9" ht="14.25" customHeight="1">
      <c r="A13847" s="7"/>
      <c r="B13847" s="8"/>
      <c r="C13847" s="8"/>
      <c r="D13847" s="8"/>
      <c r="E13847" s="8"/>
      <c r="F13847" s="8"/>
      <c r="G13847" s="8"/>
      <c r="H13847" s="8"/>
      <c r="I13847" s="8"/>
    </row>
    <row r="13848" spans="1:9" ht="14.25" customHeight="1">
      <c r="A13848" s="7"/>
      <c r="B13848" s="8"/>
      <c r="C13848" s="8"/>
      <c r="D13848" s="8"/>
      <c r="E13848" s="8"/>
      <c r="F13848" s="8"/>
      <c r="G13848" s="8"/>
      <c r="H13848" s="8"/>
      <c r="I13848" s="8"/>
    </row>
    <row r="13849" spans="1:9" ht="14.25" customHeight="1">
      <c r="A13849" s="7"/>
      <c r="B13849" s="8"/>
      <c r="C13849" s="8"/>
      <c r="D13849" s="8"/>
      <c r="E13849" s="8"/>
      <c r="F13849" s="8"/>
      <c r="G13849" s="8"/>
      <c r="H13849" s="8"/>
      <c r="I13849" s="8"/>
    </row>
    <row r="13850" spans="1:9" ht="14.25" customHeight="1">
      <c r="A13850" s="7"/>
      <c r="B13850" s="8"/>
      <c r="C13850" s="8"/>
      <c r="D13850" s="8"/>
      <c r="E13850" s="8"/>
      <c r="F13850" s="8"/>
      <c r="G13850" s="8"/>
      <c r="H13850" s="8"/>
      <c r="I13850" s="8"/>
    </row>
    <row r="13851" spans="1:9" ht="14.25" customHeight="1">
      <c r="A13851" s="7"/>
      <c r="B13851" s="8"/>
      <c r="C13851" s="8"/>
      <c r="D13851" s="8"/>
      <c r="E13851" s="8"/>
      <c r="F13851" s="8"/>
      <c r="G13851" s="8"/>
      <c r="H13851" s="8"/>
      <c r="I13851" s="8"/>
    </row>
    <row r="13852" spans="1:9" ht="14.25" customHeight="1">
      <c r="A13852" s="7"/>
      <c r="B13852" s="8"/>
      <c r="C13852" s="8"/>
      <c r="D13852" s="8"/>
      <c r="E13852" s="8"/>
      <c r="F13852" s="8"/>
      <c r="G13852" s="8"/>
      <c r="H13852" s="8"/>
      <c r="I13852" s="8"/>
    </row>
    <row r="13853" spans="1:9" ht="14.25" customHeight="1">
      <c r="A13853" s="7"/>
      <c r="B13853" s="8"/>
      <c r="C13853" s="8"/>
      <c r="D13853" s="8"/>
      <c r="E13853" s="8"/>
      <c r="F13853" s="8"/>
      <c r="G13853" s="8"/>
      <c r="H13853" s="8"/>
      <c r="I13853" s="8"/>
    </row>
    <row r="13854" spans="1:9" ht="14.25" customHeight="1">
      <c r="A13854" s="7"/>
      <c r="B13854" s="8"/>
      <c r="C13854" s="8"/>
      <c r="D13854" s="8"/>
      <c r="E13854" s="8"/>
      <c r="F13854" s="8"/>
      <c r="G13854" s="8"/>
      <c r="H13854" s="8"/>
      <c r="I13854" s="8"/>
    </row>
    <row r="13855" spans="1:9" ht="14.25" customHeight="1">
      <c r="A13855" s="7"/>
      <c r="B13855" s="8"/>
      <c r="C13855" s="8"/>
      <c r="D13855" s="8"/>
      <c r="E13855" s="8"/>
      <c r="F13855" s="8"/>
      <c r="G13855" s="8"/>
      <c r="H13855" s="8"/>
      <c r="I13855" s="8"/>
    </row>
    <row r="13856" spans="1:9" ht="14.25" customHeight="1">
      <c r="A13856" s="7"/>
      <c r="B13856" s="8"/>
      <c r="C13856" s="8"/>
      <c r="D13856" s="8"/>
      <c r="E13856" s="8"/>
      <c r="F13856" s="8"/>
      <c r="G13856" s="8"/>
      <c r="H13856" s="8"/>
      <c r="I13856" s="8"/>
    </row>
    <row r="13857" spans="1:9" ht="14.25" customHeight="1">
      <c r="A13857" s="7"/>
      <c r="B13857" s="8"/>
      <c r="C13857" s="8"/>
      <c r="D13857" s="8"/>
      <c r="E13857" s="8"/>
      <c r="F13857" s="8"/>
      <c r="G13857" s="8"/>
      <c r="H13857" s="8"/>
      <c r="I13857" s="8"/>
    </row>
    <row r="13858" spans="1:9" ht="14.25" customHeight="1">
      <c r="A13858" s="7"/>
      <c r="B13858" s="8"/>
      <c r="C13858" s="8"/>
      <c r="D13858" s="8"/>
      <c r="E13858" s="8"/>
      <c r="F13858" s="8"/>
      <c r="G13858" s="8"/>
      <c r="H13858" s="8"/>
      <c r="I13858" s="8"/>
    </row>
    <row r="13859" spans="1:9" ht="14.25" customHeight="1">
      <c r="A13859" s="7"/>
      <c r="B13859" s="8"/>
      <c r="C13859" s="8"/>
      <c r="D13859" s="8"/>
      <c r="E13859" s="8"/>
      <c r="F13859" s="8"/>
      <c r="G13859" s="8"/>
      <c r="H13859" s="8"/>
      <c r="I13859" s="8"/>
    </row>
    <row r="13860" spans="1:9" ht="14.25" customHeight="1">
      <c r="A13860" s="7"/>
      <c r="B13860" s="8"/>
      <c r="C13860" s="8"/>
      <c r="D13860" s="8"/>
      <c r="E13860" s="8"/>
      <c r="F13860" s="8"/>
      <c r="G13860" s="8"/>
      <c r="H13860" s="8"/>
      <c r="I13860" s="8"/>
    </row>
    <row r="13861" spans="1:9" ht="14.25" customHeight="1">
      <c r="A13861" s="7"/>
      <c r="B13861" s="8"/>
      <c r="C13861" s="8"/>
      <c r="D13861" s="8"/>
      <c r="E13861" s="8"/>
      <c r="F13861" s="8"/>
      <c r="G13861" s="8"/>
      <c r="H13861" s="8"/>
      <c r="I13861" s="8"/>
    </row>
    <row r="13862" spans="1:9" ht="14.25" customHeight="1">
      <c r="A13862" s="7"/>
      <c r="B13862" s="8"/>
      <c r="C13862" s="8"/>
      <c r="D13862" s="8"/>
      <c r="E13862" s="8"/>
      <c r="F13862" s="8"/>
      <c r="G13862" s="8"/>
      <c r="H13862" s="8"/>
      <c r="I13862" s="8"/>
    </row>
    <row r="13863" spans="1:9" ht="14.25" customHeight="1">
      <c r="A13863" s="7"/>
      <c r="B13863" s="8"/>
      <c r="C13863" s="8"/>
      <c r="D13863" s="8"/>
      <c r="E13863" s="8"/>
      <c r="F13863" s="8"/>
      <c r="G13863" s="8"/>
      <c r="H13863" s="8"/>
      <c r="I13863" s="8"/>
    </row>
    <row r="13864" spans="1:9" ht="14.25" customHeight="1">
      <c r="A13864" s="7"/>
      <c r="B13864" s="8"/>
      <c r="C13864" s="8"/>
      <c r="D13864" s="8"/>
      <c r="E13864" s="8"/>
      <c r="F13864" s="8"/>
      <c r="G13864" s="8"/>
      <c r="H13864" s="8"/>
      <c r="I13864" s="8"/>
    </row>
    <row r="13865" spans="1:9" ht="14.25" customHeight="1">
      <c r="A13865" s="7"/>
      <c r="B13865" s="8"/>
      <c r="C13865" s="8"/>
      <c r="D13865" s="8"/>
      <c r="E13865" s="8"/>
      <c r="F13865" s="8"/>
      <c r="G13865" s="8"/>
      <c r="H13865" s="8"/>
      <c r="I13865" s="8"/>
    </row>
    <row r="13866" spans="1:9" ht="14.25" customHeight="1">
      <c r="A13866" s="7"/>
      <c r="B13866" s="8"/>
      <c r="C13866" s="8"/>
      <c r="D13866" s="8"/>
      <c r="E13866" s="8"/>
      <c r="F13866" s="8"/>
      <c r="G13866" s="8"/>
      <c r="H13866" s="8"/>
      <c r="I13866" s="8"/>
    </row>
    <row r="13867" spans="1:9" ht="14.25" customHeight="1">
      <c r="A13867" s="7"/>
      <c r="B13867" s="8"/>
      <c r="C13867" s="8"/>
      <c r="D13867" s="8"/>
      <c r="E13867" s="8"/>
      <c r="F13867" s="8"/>
      <c r="G13867" s="8"/>
      <c r="H13867" s="8"/>
      <c r="I13867" s="8"/>
    </row>
    <row r="13868" spans="1:9" ht="14.25" customHeight="1">
      <c r="A13868" s="7"/>
      <c r="B13868" s="8"/>
      <c r="C13868" s="8"/>
      <c r="D13868" s="8"/>
      <c r="E13868" s="8"/>
      <c r="F13868" s="8"/>
      <c r="G13868" s="8"/>
      <c r="H13868" s="8"/>
      <c r="I13868" s="8"/>
    </row>
    <row r="13869" spans="1:9" ht="14.25" customHeight="1">
      <c r="A13869" s="7"/>
      <c r="B13869" s="8"/>
      <c r="C13869" s="8"/>
      <c r="D13869" s="8"/>
      <c r="E13869" s="8"/>
      <c r="F13869" s="8"/>
      <c r="G13869" s="8"/>
      <c r="H13869" s="8"/>
      <c r="I13869" s="8"/>
    </row>
    <row r="13870" spans="1:9" ht="14.25" customHeight="1">
      <c r="A13870" s="7"/>
      <c r="B13870" s="8"/>
      <c r="C13870" s="8"/>
      <c r="D13870" s="8"/>
      <c r="E13870" s="8"/>
      <c r="F13870" s="8"/>
      <c r="G13870" s="8"/>
      <c r="H13870" s="8"/>
      <c r="I13870" s="8"/>
    </row>
    <row r="13871" spans="1:9" ht="14.25" customHeight="1">
      <c r="A13871" s="7"/>
      <c r="B13871" s="8"/>
      <c r="C13871" s="8"/>
      <c r="D13871" s="8"/>
      <c r="E13871" s="8"/>
      <c r="F13871" s="8"/>
      <c r="G13871" s="8"/>
      <c r="H13871" s="8"/>
      <c r="I13871" s="8"/>
    </row>
    <row r="13872" spans="1:9" ht="14.25" customHeight="1">
      <c r="A13872" s="7"/>
      <c r="B13872" s="8"/>
      <c r="C13872" s="8"/>
      <c r="D13872" s="8"/>
      <c r="E13872" s="8"/>
      <c r="F13872" s="8"/>
      <c r="G13872" s="8"/>
      <c r="H13872" s="8"/>
      <c r="I13872" s="8"/>
    </row>
    <row r="13873" spans="1:9" ht="14.25" customHeight="1">
      <c r="A13873" s="7"/>
      <c r="B13873" s="8"/>
      <c r="C13873" s="8"/>
      <c r="D13873" s="8"/>
      <c r="E13873" s="8"/>
      <c r="F13873" s="8"/>
      <c r="G13873" s="8"/>
      <c r="H13873" s="8"/>
      <c r="I13873" s="8"/>
    </row>
    <row r="13874" spans="1:9" ht="14.25" customHeight="1">
      <c r="A13874" s="7"/>
      <c r="B13874" s="8"/>
      <c r="C13874" s="8"/>
      <c r="D13874" s="8"/>
      <c r="E13874" s="8"/>
      <c r="F13874" s="8"/>
      <c r="G13874" s="8"/>
      <c r="H13874" s="8"/>
      <c r="I13874" s="8"/>
    </row>
    <row r="13875" spans="1:9" ht="14.25" customHeight="1">
      <c r="A13875" s="7"/>
      <c r="B13875" s="8"/>
      <c r="C13875" s="8"/>
      <c r="D13875" s="8"/>
      <c r="E13875" s="8"/>
      <c r="F13875" s="8"/>
      <c r="G13875" s="8"/>
      <c r="H13875" s="8"/>
      <c r="I13875" s="8"/>
    </row>
    <row r="13876" spans="1:9" ht="14.25" customHeight="1">
      <c r="A13876" s="7"/>
      <c r="B13876" s="8"/>
      <c r="C13876" s="8"/>
      <c r="D13876" s="8"/>
      <c r="E13876" s="8"/>
      <c r="F13876" s="8"/>
      <c r="G13876" s="8"/>
      <c r="H13876" s="8"/>
      <c r="I13876" s="8"/>
    </row>
    <row r="13877" spans="1:9" ht="14.25" customHeight="1">
      <c r="A13877" s="7"/>
      <c r="B13877" s="8"/>
      <c r="C13877" s="8"/>
      <c r="D13877" s="8"/>
      <c r="E13877" s="8"/>
      <c r="F13877" s="8"/>
      <c r="G13877" s="8"/>
      <c r="H13877" s="8"/>
      <c r="I13877" s="8"/>
    </row>
    <row r="13878" spans="1:9" ht="14.25" customHeight="1">
      <c r="A13878" s="7"/>
      <c r="B13878" s="8"/>
      <c r="C13878" s="8"/>
      <c r="D13878" s="8"/>
      <c r="E13878" s="8"/>
      <c r="F13878" s="8"/>
      <c r="G13878" s="8"/>
      <c r="H13878" s="8"/>
      <c r="I13878" s="8"/>
    </row>
    <row r="13879" spans="1:9" ht="14.25" customHeight="1">
      <c r="A13879" s="7"/>
      <c r="B13879" s="8"/>
      <c r="C13879" s="8"/>
      <c r="D13879" s="8"/>
      <c r="E13879" s="8"/>
      <c r="F13879" s="8"/>
      <c r="G13879" s="8"/>
      <c r="H13879" s="8"/>
      <c r="I13879" s="8"/>
    </row>
    <row r="13880" spans="1:9" ht="14.25" customHeight="1">
      <c r="A13880" s="7"/>
      <c r="B13880" s="8"/>
      <c r="C13880" s="8"/>
      <c r="D13880" s="8"/>
      <c r="E13880" s="8"/>
      <c r="F13880" s="8"/>
      <c r="G13880" s="8"/>
      <c r="H13880" s="8"/>
      <c r="I13880" s="8"/>
    </row>
    <row r="13881" spans="1:9" ht="14.25" customHeight="1">
      <c r="A13881" s="7"/>
      <c r="B13881" s="8"/>
      <c r="C13881" s="8"/>
      <c r="D13881" s="8"/>
      <c r="E13881" s="8"/>
      <c r="F13881" s="8"/>
      <c r="G13881" s="8"/>
      <c r="H13881" s="8"/>
      <c r="I13881" s="8"/>
    </row>
    <row r="13882" spans="1:9" ht="14.25" customHeight="1">
      <c r="A13882" s="7"/>
      <c r="B13882" s="8"/>
      <c r="C13882" s="8"/>
      <c r="D13882" s="8"/>
      <c r="E13882" s="8"/>
      <c r="F13882" s="8"/>
      <c r="G13882" s="8"/>
      <c r="H13882" s="8"/>
      <c r="I13882" s="8"/>
    </row>
    <row r="13883" spans="1:9" ht="14.25" customHeight="1">
      <c r="A13883" s="7"/>
      <c r="B13883" s="8"/>
      <c r="C13883" s="8"/>
      <c r="D13883" s="8"/>
      <c r="E13883" s="8"/>
      <c r="F13883" s="8"/>
      <c r="G13883" s="8"/>
      <c r="H13883" s="8"/>
      <c r="I13883" s="8"/>
    </row>
    <row r="13884" spans="1:9" ht="14.25" customHeight="1">
      <c r="A13884" s="7"/>
      <c r="B13884" s="8"/>
      <c r="C13884" s="8"/>
      <c r="D13884" s="8"/>
      <c r="E13884" s="8"/>
      <c r="F13884" s="8"/>
      <c r="G13884" s="8"/>
      <c r="H13884" s="8"/>
      <c r="I13884" s="8"/>
    </row>
    <row r="13885" spans="1:9" ht="14.25" customHeight="1">
      <c r="A13885" s="7"/>
      <c r="B13885" s="8"/>
      <c r="C13885" s="8"/>
      <c r="D13885" s="8"/>
      <c r="E13885" s="8"/>
      <c r="F13885" s="8"/>
      <c r="G13885" s="8"/>
      <c r="H13885" s="8"/>
      <c r="I13885" s="8"/>
    </row>
    <row r="13886" spans="1:9" ht="14.25" customHeight="1">
      <c r="A13886" s="7"/>
      <c r="B13886" s="8"/>
      <c r="C13886" s="8"/>
      <c r="D13886" s="8"/>
      <c r="E13886" s="8"/>
      <c r="F13886" s="8"/>
      <c r="G13886" s="8"/>
      <c r="H13886" s="8"/>
      <c r="I13886" s="8"/>
    </row>
    <row r="13887" spans="1:9" ht="14.25" customHeight="1">
      <c r="A13887" s="7"/>
      <c r="B13887" s="8"/>
      <c r="C13887" s="8"/>
      <c r="D13887" s="8"/>
      <c r="E13887" s="8"/>
      <c r="F13887" s="8"/>
      <c r="G13887" s="8"/>
      <c r="H13887" s="8"/>
      <c r="I13887" s="8"/>
    </row>
    <row r="13888" spans="1:9" ht="14.25" customHeight="1">
      <c r="A13888" s="7"/>
      <c r="B13888" s="8"/>
      <c r="C13888" s="8"/>
      <c r="D13888" s="8"/>
      <c r="E13888" s="8"/>
      <c r="F13888" s="8"/>
      <c r="G13888" s="8"/>
      <c r="H13888" s="8"/>
      <c r="I13888" s="8"/>
    </row>
    <row r="13889" spans="1:9" ht="14.25" customHeight="1">
      <c r="A13889" s="7"/>
      <c r="B13889" s="8"/>
      <c r="C13889" s="8"/>
      <c r="D13889" s="8"/>
      <c r="E13889" s="8"/>
      <c r="F13889" s="8"/>
      <c r="G13889" s="8"/>
      <c r="H13889" s="8"/>
      <c r="I13889" s="8"/>
    </row>
    <row r="13890" spans="1:9" ht="14.25" customHeight="1">
      <c r="A13890" s="7"/>
      <c r="B13890" s="8"/>
      <c r="C13890" s="8"/>
      <c r="D13890" s="8"/>
      <c r="E13890" s="8"/>
      <c r="F13890" s="8"/>
      <c r="G13890" s="8"/>
      <c r="H13890" s="8"/>
      <c r="I13890" s="8"/>
    </row>
    <row r="13891" spans="1:9" ht="14.25" customHeight="1">
      <c r="A13891" s="7"/>
      <c r="B13891" s="8"/>
      <c r="C13891" s="8"/>
      <c r="D13891" s="8"/>
      <c r="E13891" s="8"/>
      <c r="F13891" s="8"/>
      <c r="G13891" s="8"/>
      <c r="H13891" s="8"/>
      <c r="I13891" s="8"/>
    </row>
    <row r="13892" spans="1:9" ht="14.25" customHeight="1">
      <c r="A13892" s="7"/>
      <c r="B13892" s="8"/>
      <c r="C13892" s="8"/>
      <c r="D13892" s="8"/>
      <c r="E13892" s="8"/>
      <c r="F13892" s="8"/>
      <c r="G13892" s="8"/>
      <c r="H13892" s="8"/>
      <c r="I13892" s="8"/>
    </row>
    <row r="13893" spans="1:9" ht="14.25" customHeight="1">
      <c r="A13893" s="7"/>
      <c r="B13893" s="8"/>
      <c r="C13893" s="8"/>
      <c r="D13893" s="8"/>
      <c r="E13893" s="8"/>
      <c r="F13893" s="8"/>
      <c r="G13893" s="8"/>
      <c r="H13893" s="8"/>
      <c r="I13893" s="8"/>
    </row>
    <row r="13894" spans="1:9" ht="14.25" customHeight="1">
      <c r="A13894" s="7"/>
      <c r="B13894" s="8"/>
      <c r="C13894" s="8"/>
      <c r="D13894" s="8"/>
      <c r="E13894" s="8"/>
      <c r="F13894" s="8"/>
      <c r="G13894" s="8"/>
      <c r="H13894" s="8"/>
      <c r="I13894" s="8"/>
    </row>
    <row r="13895" spans="1:9" ht="14.25" customHeight="1">
      <c r="A13895" s="7"/>
      <c r="B13895" s="8"/>
      <c r="C13895" s="8"/>
      <c r="D13895" s="8"/>
      <c r="E13895" s="8"/>
      <c r="F13895" s="8"/>
      <c r="G13895" s="8"/>
      <c r="H13895" s="8"/>
      <c r="I13895" s="8"/>
    </row>
    <row r="13896" spans="1:9" ht="14.25" customHeight="1">
      <c r="A13896" s="7"/>
      <c r="B13896" s="8"/>
      <c r="C13896" s="8"/>
      <c r="D13896" s="8"/>
      <c r="E13896" s="8"/>
      <c r="F13896" s="8"/>
      <c r="G13896" s="8"/>
      <c r="H13896" s="8"/>
      <c r="I13896" s="8"/>
    </row>
    <row r="13897" spans="1:9" ht="14.25" customHeight="1">
      <c r="A13897" s="7"/>
      <c r="B13897" s="8"/>
      <c r="C13897" s="8"/>
      <c r="D13897" s="8"/>
      <c r="E13897" s="8"/>
      <c r="F13897" s="8"/>
      <c r="G13897" s="8"/>
      <c r="H13897" s="8"/>
      <c r="I13897" s="8"/>
    </row>
    <row r="13898" spans="1:9" ht="14.25" customHeight="1">
      <c r="A13898" s="7"/>
      <c r="B13898" s="8"/>
      <c r="C13898" s="8"/>
      <c r="D13898" s="8"/>
      <c r="E13898" s="8"/>
      <c r="F13898" s="8"/>
      <c r="G13898" s="8"/>
      <c r="H13898" s="8"/>
      <c r="I13898" s="8"/>
    </row>
    <row r="13899" spans="1:9" ht="14.25" customHeight="1">
      <c r="A13899" s="7"/>
      <c r="B13899" s="8"/>
      <c r="C13899" s="8"/>
      <c r="D13899" s="8"/>
      <c r="E13899" s="8"/>
      <c r="F13899" s="8"/>
      <c r="G13899" s="8"/>
      <c r="H13899" s="8"/>
      <c r="I13899" s="8"/>
    </row>
    <row r="13900" spans="1:9" ht="14.25" customHeight="1">
      <c r="A13900" s="7"/>
      <c r="B13900" s="8"/>
      <c r="C13900" s="8"/>
      <c r="D13900" s="8"/>
      <c r="E13900" s="8"/>
      <c r="F13900" s="8"/>
      <c r="G13900" s="8"/>
      <c r="H13900" s="8"/>
      <c r="I13900" s="8"/>
    </row>
    <row r="13901" spans="1:9" ht="14.25" customHeight="1">
      <c r="A13901" s="7"/>
      <c r="B13901" s="8"/>
      <c r="C13901" s="8"/>
      <c r="D13901" s="8"/>
      <c r="E13901" s="8"/>
      <c r="F13901" s="8"/>
      <c r="G13901" s="8"/>
      <c r="H13901" s="8"/>
      <c r="I13901" s="8"/>
    </row>
    <row r="13902" spans="1:9" ht="14.25" customHeight="1">
      <c r="A13902" s="7"/>
      <c r="B13902" s="8"/>
      <c r="C13902" s="8"/>
      <c r="D13902" s="8"/>
      <c r="E13902" s="8"/>
      <c r="F13902" s="8"/>
      <c r="G13902" s="8"/>
      <c r="H13902" s="8"/>
      <c r="I13902" s="8"/>
    </row>
    <row r="13903" spans="1:9" ht="14.25" customHeight="1">
      <c r="A13903" s="7"/>
      <c r="B13903" s="8"/>
      <c r="C13903" s="8"/>
      <c r="D13903" s="8"/>
      <c r="E13903" s="8"/>
      <c r="F13903" s="8"/>
      <c r="G13903" s="8"/>
      <c r="H13903" s="8"/>
      <c r="I13903" s="8"/>
    </row>
    <row r="13904" spans="1:9" ht="14.25" customHeight="1">
      <c r="A13904" s="7"/>
      <c r="B13904" s="8"/>
      <c r="C13904" s="8"/>
      <c r="D13904" s="8"/>
      <c r="E13904" s="8"/>
      <c r="F13904" s="8"/>
      <c r="G13904" s="8"/>
      <c r="H13904" s="8"/>
      <c r="I13904" s="8"/>
    </row>
    <row r="13905" spans="1:9" ht="14.25" customHeight="1">
      <c r="A13905" s="7"/>
      <c r="B13905" s="8"/>
      <c r="C13905" s="8"/>
      <c r="D13905" s="8"/>
      <c r="E13905" s="8"/>
      <c r="F13905" s="8"/>
      <c r="G13905" s="8"/>
      <c r="H13905" s="8"/>
      <c r="I13905" s="8"/>
    </row>
    <row r="13906" spans="1:9" ht="14.25" customHeight="1">
      <c r="A13906" s="7"/>
      <c r="B13906" s="8"/>
      <c r="C13906" s="8"/>
      <c r="D13906" s="8"/>
      <c r="E13906" s="8"/>
      <c r="F13906" s="8"/>
      <c r="G13906" s="8"/>
      <c r="H13906" s="8"/>
      <c r="I13906" s="8"/>
    </row>
    <row r="13907" spans="1:9" ht="14.25" customHeight="1">
      <c r="A13907" s="7"/>
      <c r="B13907" s="8"/>
      <c r="C13907" s="8"/>
      <c r="D13907" s="8"/>
      <c r="E13907" s="8"/>
      <c r="F13907" s="8"/>
      <c r="G13907" s="8"/>
      <c r="H13907" s="8"/>
      <c r="I13907" s="8"/>
    </row>
    <row r="13908" spans="1:9" ht="14.25" customHeight="1">
      <c r="A13908" s="7"/>
      <c r="B13908" s="8"/>
      <c r="C13908" s="8"/>
      <c r="D13908" s="8"/>
      <c r="E13908" s="8"/>
      <c r="F13908" s="8"/>
      <c r="G13908" s="8"/>
      <c r="H13908" s="8"/>
      <c r="I13908" s="8"/>
    </row>
    <row r="13909" spans="1:9" ht="14.25" customHeight="1">
      <c r="A13909" s="7"/>
      <c r="B13909" s="8"/>
      <c r="C13909" s="8"/>
      <c r="D13909" s="8"/>
      <c r="E13909" s="8"/>
      <c r="F13909" s="8"/>
      <c r="G13909" s="8"/>
      <c r="H13909" s="8"/>
      <c r="I13909" s="8"/>
    </row>
    <row r="13910" spans="1:9" ht="14.25" customHeight="1">
      <c r="A13910" s="7"/>
      <c r="B13910" s="8"/>
      <c r="C13910" s="8"/>
      <c r="D13910" s="8"/>
      <c r="E13910" s="8"/>
      <c r="F13910" s="8"/>
      <c r="G13910" s="8"/>
      <c r="H13910" s="8"/>
      <c r="I13910" s="8"/>
    </row>
    <row r="13911" spans="1:9" ht="14.25" customHeight="1">
      <c r="A13911" s="7"/>
      <c r="B13911" s="8"/>
      <c r="C13911" s="8"/>
      <c r="D13911" s="8"/>
      <c r="E13911" s="8"/>
      <c r="F13911" s="8"/>
      <c r="G13911" s="8"/>
      <c r="H13911" s="8"/>
      <c r="I13911" s="8"/>
    </row>
    <row r="13912" spans="1:9" ht="14.25" customHeight="1">
      <c r="A13912" s="7"/>
      <c r="B13912" s="8"/>
      <c r="C13912" s="8"/>
      <c r="D13912" s="8"/>
      <c r="E13912" s="8"/>
      <c r="F13912" s="8"/>
      <c r="G13912" s="8"/>
      <c r="H13912" s="8"/>
      <c r="I13912" s="8"/>
    </row>
    <row r="13913" spans="1:9" ht="14.25" customHeight="1">
      <c r="A13913" s="7"/>
      <c r="B13913" s="8"/>
      <c r="C13913" s="8"/>
      <c r="D13913" s="8"/>
      <c r="E13913" s="8"/>
      <c r="F13913" s="8"/>
      <c r="G13913" s="8"/>
      <c r="H13913" s="8"/>
      <c r="I13913" s="8"/>
    </row>
    <row r="13914" spans="1:9" ht="14.25" customHeight="1">
      <c r="A13914" s="7"/>
      <c r="B13914" s="8"/>
      <c r="C13914" s="8"/>
      <c r="D13914" s="8"/>
      <c r="E13914" s="8"/>
      <c r="F13914" s="8"/>
      <c r="G13914" s="8"/>
      <c r="H13914" s="8"/>
      <c r="I13914" s="8"/>
    </row>
    <row r="13915" spans="1:9" ht="14.25" customHeight="1">
      <c r="A13915" s="7"/>
      <c r="B13915" s="8"/>
      <c r="C13915" s="8"/>
      <c r="D13915" s="8"/>
      <c r="E13915" s="8"/>
      <c r="F13915" s="8"/>
      <c r="G13915" s="8"/>
      <c r="H13915" s="8"/>
      <c r="I13915" s="8"/>
    </row>
    <row r="13916" spans="1:9" ht="14.25" customHeight="1">
      <c r="A13916" s="7"/>
      <c r="B13916" s="8"/>
      <c r="C13916" s="8"/>
      <c r="D13916" s="8"/>
      <c r="E13916" s="8"/>
      <c r="F13916" s="8"/>
      <c r="G13916" s="8"/>
      <c r="H13916" s="8"/>
      <c r="I13916" s="8"/>
    </row>
    <row r="13917" spans="1:9" ht="14.25" customHeight="1">
      <c r="A13917" s="7"/>
      <c r="B13917" s="8"/>
      <c r="C13917" s="8"/>
      <c r="D13917" s="8"/>
      <c r="E13917" s="8"/>
      <c r="F13917" s="8"/>
      <c r="G13917" s="8"/>
      <c r="H13917" s="8"/>
      <c r="I13917" s="8"/>
    </row>
    <row r="13918" spans="1:9" ht="14.25" customHeight="1">
      <c r="A13918" s="7"/>
      <c r="B13918" s="8"/>
      <c r="C13918" s="8"/>
      <c r="D13918" s="8"/>
      <c r="E13918" s="8"/>
      <c r="F13918" s="8"/>
      <c r="G13918" s="8"/>
      <c r="H13918" s="8"/>
      <c r="I13918" s="8"/>
    </row>
    <row r="13919" spans="1:9" ht="14.25" customHeight="1">
      <c r="A13919" s="7"/>
      <c r="B13919" s="8"/>
      <c r="C13919" s="8"/>
      <c r="D13919" s="8"/>
      <c r="E13919" s="8"/>
      <c r="F13919" s="8"/>
      <c r="G13919" s="8"/>
      <c r="H13919" s="8"/>
      <c r="I13919" s="8"/>
    </row>
    <row r="13920" spans="1:9" ht="14.25" customHeight="1">
      <c r="A13920" s="7"/>
      <c r="B13920" s="8"/>
      <c r="C13920" s="8"/>
      <c r="D13920" s="8"/>
      <c r="E13920" s="8"/>
      <c r="F13920" s="8"/>
      <c r="G13920" s="8"/>
      <c r="H13920" s="8"/>
      <c r="I13920" s="8"/>
    </row>
    <row r="13921" spans="1:9" ht="14.25" customHeight="1">
      <c r="A13921" s="7"/>
      <c r="B13921" s="8"/>
      <c r="C13921" s="8"/>
      <c r="D13921" s="8"/>
      <c r="E13921" s="8"/>
      <c r="F13921" s="8"/>
      <c r="G13921" s="8"/>
      <c r="H13921" s="8"/>
      <c r="I13921" s="8"/>
    </row>
    <row r="13922" spans="1:9" ht="14.25" customHeight="1">
      <c r="A13922" s="7"/>
      <c r="B13922" s="8"/>
      <c r="C13922" s="8"/>
      <c r="D13922" s="8"/>
      <c r="E13922" s="8"/>
      <c r="F13922" s="8"/>
      <c r="G13922" s="8"/>
      <c r="H13922" s="8"/>
      <c r="I13922" s="8"/>
    </row>
    <row r="13923" spans="1:9" ht="14.25" customHeight="1">
      <c r="A13923" s="7"/>
      <c r="B13923" s="8"/>
      <c r="C13923" s="8"/>
      <c r="D13923" s="8"/>
      <c r="E13923" s="8"/>
      <c r="F13923" s="8"/>
      <c r="G13923" s="8"/>
      <c r="H13923" s="8"/>
      <c r="I13923" s="8"/>
    </row>
    <row r="13924" spans="1:9" ht="14.25" customHeight="1">
      <c r="A13924" s="7"/>
      <c r="B13924" s="8"/>
      <c r="C13924" s="8"/>
      <c r="D13924" s="8"/>
      <c r="E13924" s="8"/>
      <c r="F13924" s="8"/>
      <c r="G13924" s="8"/>
      <c r="H13924" s="8"/>
      <c r="I13924" s="8"/>
    </row>
    <row r="13925" spans="1:9" ht="14.25" customHeight="1">
      <c r="A13925" s="7"/>
      <c r="B13925" s="8"/>
      <c r="C13925" s="8"/>
      <c r="D13925" s="8"/>
      <c r="E13925" s="8"/>
      <c r="F13925" s="8"/>
      <c r="G13925" s="8"/>
      <c r="H13925" s="8"/>
      <c r="I13925" s="8"/>
    </row>
    <row r="13926" spans="1:9" ht="14.25" customHeight="1">
      <c r="A13926" s="7"/>
      <c r="B13926" s="8"/>
      <c r="C13926" s="8"/>
      <c r="D13926" s="8"/>
      <c r="E13926" s="8"/>
      <c r="F13926" s="8"/>
      <c r="G13926" s="8"/>
      <c r="H13926" s="8"/>
      <c r="I13926" s="8"/>
    </row>
    <row r="13927" spans="1:9" ht="14.25" customHeight="1">
      <c r="A13927" s="7"/>
      <c r="B13927" s="8"/>
      <c r="C13927" s="8"/>
      <c r="D13927" s="8"/>
      <c r="E13927" s="8"/>
      <c r="F13927" s="8"/>
      <c r="G13927" s="8"/>
      <c r="H13927" s="8"/>
      <c r="I13927" s="8"/>
    </row>
    <row r="13928" spans="1:9" ht="14.25" customHeight="1">
      <c r="A13928" s="7"/>
      <c r="B13928" s="8"/>
      <c r="C13928" s="8"/>
      <c r="D13928" s="8"/>
      <c r="E13928" s="8"/>
      <c r="F13928" s="8"/>
      <c r="G13928" s="8"/>
      <c r="H13928" s="8"/>
      <c r="I13928" s="8"/>
    </row>
    <row r="13929" spans="1:9" ht="14.25" customHeight="1">
      <c r="A13929" s="7"/>
      <c r="B13929" s="8"/>
      <c r="C13929" s="8"/>
      <c r="D13929" s="8"/>
      <c r="E13929" s="8"/>
      <c r="F13929" s="8"/>
      <c r="G13929" s="8"/>
      <c r="H13929" s="8"/>
      <c r="I13929" s="8"/>
    </row>
    <row r="13930" spans="1:9" ht="14.25" customHeight="1">
      <c r="A13930" s="7"/>
      <c r="B13930" s="8"/>
      <c r="C13930" s="8"/>
      <c r="D13930" s="8"/>
      <c r="E13930" s="8"/>
      <c r="F13930" s="8"/>
      <c r="G13930" s="8"/>
      <c r="H13930" s="8"/>
      <c r="I13930" s="8"/>
    </row>
    <row r="13931" spans="1:9" ht="14.25" customHeight="1">
      <c r="A13931" s="7"/>
      <c r="B13931" s="8"/>
      <c r="C13931" s="8"/>
      <c r="D13931" s="8"/>
      <c r="E13931" s="8"/>
      <c r="F13931" s="8"/>
      <c r="G13931" s="8"/>
      <c r="H13931" s="8"/>
      <c r="I13931" s="8"/>
    </row>
    <row r="13932" spans="1:9" ht="14.25" customHeight="1">
      <c r="A13932" s="7"/>
      <c r="B13932" s="8"/>
      <c r="C13932" s="8"/>
      <c r="D13932" s="8"/>
      <c r="E13932" s="8"/>
      <c r="F13932" s="8"/>
      <c r="G13932" s="8"/>
      <c r="H13932" s="8"/>
      <c r="I13932" s="8"/>
    </row>
    <row r="13933" spans="1:9" ht="14.25" customHeight="1">
      <c r="A13933" s="7"/>
      <c r="B13933" s="8"/>
      <c r="C13933" s="8"/>
      <c r="D13933" s="8"/>
      <c r="E13933" s="8"/>
      <c r="F13933" s="8"/>
      <c r="G13933" s="8"/>
      <c r="H13933" s="8"/>
      <c r="I13933" s="8"/>
    </row>
    <row r="13934" spans="1:9" ht="14.25" customHeight="1">
      <c r="A13934" s="7"/>
      <c r="B13934" s="8"/>
      <c r="C13934" s="8"/>
      <c r="D13934" s="8"/>
      <c r="E13934" s="8"/>
      <c r="F13934" s="8"/>
      <c r="G13934" s="8"/>
      <c r="H13934" s="8"/>
      <c r="I13934" s="8"/>
    </row>
    <row r="13935" spans="1:9" ht="14.25" customHeight="1">
      <c r="A13935" s="7"/>
      <c r="B13935" s="8"/>
      <c r="C13935" s="8"/>
      <c r="D13935" s="8"/>
      <c r="E13935" s="8"/>
      <c r="F13935" s="8"/>
      <c r="G13935" s="8"/>
      <c r="H13935" s="8"/>
      <c r="I13935" s="8"/>
    </row>
    <row r="13936" spans="1:9" ht="14.25" customHeight="1">
      <c r="A13936" s="7"/>
      <c r="B13936" s="8"/>
      <c r="C13936" s="8"/>
      <c r="D13936" s="8"/>
      <c r="E13936" s="8"/>
      <c r="F13936" s="8"/>
      <c r="G13936" s="8"/>
      <c r="H13936" s="8"/>
      <c r="I13936" s="8"/>
    </row>
    <row r="13937" spans="1:9" ht="14.25" customHeight="1">
      <c r="A13937" s="7"/>
      <c r="B13937" s="8"/>
      <c r="C13937" s="8"/>
      <c r="D13937" s="8"/>
      <c r="E13937" s="8"/>
      <c r="F13937" s="8"/>
      <c r="G13937" s="8"/>
      <c r="H13937" s="8"/>
      <c r="I13937" s="8"/>
    </row>
    <row r="13938" spans="1:9" ht="14.25" customHeight="1">
      <c r="A13938" s="7"/>
      <c r="B13938" s="8"/>
      <c r="C13938" s="8"/>
      <c r="D13938" s="8"/>
      <c r="E13938" s="8"/>
      <c r="F13938" s="8"/>
      <c r="G13938" s="8"/>
      <c r="H13938" s="8"/>
      <c r="I13938" s="8"/>
    </row>
    <row r="13939" spans="1:9" ht="14.25" customHeight="1">
      <c r="A13939" s="7"/>
      <c r="B13939" s="8"/>
      <c r="C13939" s="8"/>
      <c r="D13939" s="8"/>
      <c r="E13939" s="8"/>
      <c r="F13939" s="8"/>
      <c r="G13939" s="8"/>
      <c r="H13939" s="8"/>
      <c r="I13939" s="8"/>
    </row>
    <row r="13940" spans="1:9" ht="14.25" customHeight="1">
      <c r="A13940" s="7"/>
      <c r="B13940" s="8"/>
      <c r="C13940" s="8"/>
      <c r="D13940" s="8"/>
      <c r="E13940" s="8"/>
      <c r="F13940" s="8"/>
      <c r="G13940" s="8"/>
      <c r="H13940" s="8"/>
      <c r="I13940" s="8"/>
    </row>
    <row r="13941" spans="1:9" ht="14.25" customHeight="1">
      <c r="A13941" s="7"/>
      <c r="B13941" s="8"/>
      <c r="C13941" s="8"/>
      <c r="D13941" s="8"/>
      <c r="E13941" s="8"/>
      <c r="F13941" s="8"/>
      <c r="G13941" s="8"/>
      <c r="H13941" s="8"/>
      <c r="I13941" s="8"/>
    </row>
    <row r="13942" spans="1:9" ht="14.25" customHeight="1">
      <c r="A13942" s="7"/>
      <c r="B13942" s="8"/>
      <c r="C13942" s="8"/>
      <c r="D13942" s="8"/>
      <c r="E13942" s="8"/>
      <c r="F13942" s="8"/>
      <c r="G13942" s="8"/>
      <c r="H13942" s="8"/>
      <c r="I13942" s="8"/>
    </row>
    <row r="13943" spans="1:9" ht="14.25" customHeight="1">
      <c r="A13943" s="7"/>
      <c r="B13943" s="8"/>
      <c r="C13943" s="8"/>
      <c r="D13943" s="8"/>
      <c r="E13943" s="8"/>
      <c r="F13943" s="8"/>
      <c r="G13943" s="8"/>
      <c r="H13943" s="8"/>
      <c r="I13943" s="8"/>
    </row>
    <row r="13944" spans="1:9" ht="14.25" customHeight="1">
      <c r="A13944" s="7"/>
      <c r="B13944" s="8"/>
      <c r="C13944" s="8"/>
      <c r="D13944" s="8"/>
      <c r="E13944" s="8"/>
      <c r="F13944" s="8"/>
      <c r="G13944" s="8"/>
      <c r="H13944" s="8"/>
      <c r="I13944" s="8"/>
    </row>
    <row r="13945" spans="1:9" ht="14.25" customHeight="1">
      <c r="A13945" s="7"/>
      <c r="B13945" s="8"/>
      <c r="C13945" s="8"/>
      <c r="D13945" s="8"/>
      <c r="E13945" s="8"/>
      <c r="F13945" s="8"/>
      <c r="G13945" s="8"/>
      <c r="H13945" s="8"/>
      <c r="I13945" s="8"/>
    </row>
    <row r="13946" spans="1:9" ht="14.25" customHeight="1">
      <c r="A13946" s="7"/>
      <c r="B13946" s="8"/>
      <c r="C13946" s="8"/>
      <c r="D13946" s="8"/>
      <c r="E13946" s="8"/>
      <c r="F13946" s="8"/>
      <c r="G13946" s="8"/>
      <c r="H13946" s="8"/>
      <c r="I13946" s="8"/>
    </row>
    <row r="13947" spans="1:9" ht="14.25" customHeight="1">
      <c r="A13947" s="7"/>
      <c r="B13947" s="8"/>
      <c r="C13947" s="8"/>
      <c r="D13947" s="8"/>
      <c r="E13947" s="8"/>
      <c r="F13947" s="8"/>
      <c r="G13947" s="8"/>
      <c r="H13947" s="8"/>
      <c r="I13947" s="8"/>
    </row>
    <row r="13948" spans="1:9" ht="14.25" customHeight="1">
      <c r="A13948" s="7"/>
      <c r="B13948" s="8"/>
      <c r="C13948" s="8"/>
      <c r="D13948" s="8"/>
      <c r="E13948" s="8"/>
      <c r="F13948" s="8"/>
      <c r="G13948" s="8"/>
      <c r="H13948" s="8"/>
      <c r="I13948" s="8"/>
    </row>
    <row r="13949" spans="1:9" ht="14.25" customHeight="1">
      <c r="A13949" s="7"/>
      <c r="B13949" s="8"/>
      <c r="C13949" s="8"/>
      <c r="D13949" s="8"/>
      <c r="E13949" s="8"/>
      <c r="F13949" s="8"/>
      <c r="G13949" s="8"/>
      <c r="H13949" s="8"/>
      <c r="I13949" s="8"/>
    </row>
    <row r="13950" spans="1:9" ht="14.25" customHeight="1">
      <c r="A13950" s="7"/>
      <c r="B13950" s="8"/>
      <c r="C13950" s="8"/>
      <c r="D13950" s="8"/>
      <c r="E13950" s="8"/>
      <c r="F13950" s="8"/>
      <c r="G13950" s="8"/>
      <c r="H13950" s="8"/>
      <c r="I13950" s="8"/>
    </row>
    <row r="13951" spans="1:9" ht="14.25" customHeight="1">
      <c r="A13951" s="7"/>
      <c r="B13951" s="8"/>
      <c r="C13951" s="8"/>
      <c r="D13951" s="8"/>
      <c r="E13951" s="8"/>
      <c r="F13951" s="8"/>
      <c r="G13951" s="8"/>
      <c r="H13951" s="8"/>
      <c r="I13951" s="8"/>
    </row>
    <row r="13952" spans="1:9" ht="14.25" customHeight="1">
      <c r="A13952" s="7"/>
      <c r="B13952" s="8"/>
      <c r="C13952" s="8"/>
      <c r="D13952" s="8"/>
      <c r="E13952" s="8"/>
      <c r="F13952" s="8"/>
      <c r="G13952" s="8"/>
      <c r="H13952" s="8"/>
      <c r="I13952" s="8"/>
    </row>
    <row r="13953" spans="1:9" ht="14.25" customHeight="1">
      <c r="A13953" s="7"/>
      <c r="B13953" s="8"/>
      <c r="C13953" s="8"/>
      <c r="D13953" s="8"/>
      <c r="E13953" s="8"/>
      <c r="F13953" s="8"/>
      <c r="G13953" s="8"/>
      <c r="H13953" s="8"/>
      <c r="I13953" s="8"/>
    </row>
    <row r="13954" spans="1:9" ht="14.25" customHeight="1">
      <c r="A13954" s="7"/>
      <c r="B13954" s="8"/>
      <c r="C13954" s="8"/>
      <c r="D13954" s="8"/>
      <c r="E13954" s="8"/>
      <c r="F13954" s="8"/>
      <c r="G13954" s="8"/>
      <c r="H13954" s="8"/>
      <c r="I13954" s="8"/>
    </row>
    <row r="13955" spans="1:9" ht="14.25" customHeight="1">
      <c r="A13955" s="7"/>
      <c r="B13955" s="8"/>
      <c r="C13955" s="8"/>
      <c r="D13955" s="8"/>
      <c r="E13955" s="8"/>
      <c r="F13955" s="8"/>
      <c r="G13955" s="8"/>
      <c r="H13955" s="8"/>
      <c r="I13955" s="8"/>
    </row>
    <row r="13956" spans="1:9" ht="14.25" customHeight="1">
      <c r="A13956" s="7"/>
      <c r="B13956" s="8"/>
      <c r="C13956" s="8"/>
      <c r="D13956" s="8"/>
      <c r="E13956" s="8"/>
      <c r="F13956" s="8"/>
      <c r="G13956" s="8"/>
      <c r="H13956" s="8"/>
      <c r="I13956" s="8"/>
    </row>
    <row r="13957" spans="1:9" ht="14.25" customHeight="1">
      <c r="A13957" s="7"/>
      <c r="B13957" s="8"/>
      <c r="C13957" s="8"/>
      <c r="D13957" s="8"/>
      <c r="E13957" s="8"/>
      <c r="F13957" s="8"/>
      <c r="G13957" s="8"/>
      <c r="H13957" s="8"/>
      <c r="I13957" s="8"/>
    </row>
    <row r="13958" spans="1:9" ht="14.25" customHeight="1">
      <c r="A13958" s="7"/>
      <c r="B13958" s="8"/>
      <c r="C13958" s="8"/>
      <c r="D13958" s="8"/>
      <c r="E13958" s="8"/>
      <c r="F13958" s="8"/>
      <c r="G13958" s="8"/>
      <c r="H13958" s="8"/>
      <c r="I13958" s="8"/>
    </row>
    <row r="13959" spans="1:9" ht="14.25" customHeight="1">
      <c r="A13959" s="7"/>
      <c r="B13959" s="8"/>
      <c r="C13959" s="8"/>
      <c r="D13959" s="8"/>
      <c r="E13959" s="8"/>
      <c r="F13959" s="8"/>
      <c r="G13959" s="8"/>
      <c r="H13959" s="8"/>
      <c r="I13959" s="8"/>
    </row>
    <row r="13960" spans="1:9" ht="14.25" customHeight="1">
      <c r="A13960" s="7"/>
      <c r="B13960" s="8"/>
      <c r="C13960" s="8"/>
      <c r="D13960" s="8"/>
      <c r="E13960" s="8"/>
      <c r="F13960" s="8"/>
      <c r="G13960" s="8"/>
      <c r="H13960" s="8"/>
      <c r="I13960" s="8"/>
    </row>
    <row r="13961" spans="1:9" ht="14.25" customHeight="1">
      <c r="A13961" s="7"/>
      <c r="B13961" s="8"/>
      <c r="C13961" s="8"/>
      <c r="D13961" s="8"/>
      <c r="E13961" s="8"/>
      <c r="F13961" s="8"/>
      <c r="G13961" s="8"/>
      <c r="H13961" s="8"/>
      <c r="I13961" s="8"/>
    </row>
    <row r="13962" spans="1:9" ht="14.25" customHeight="1">
      <c r="A13962" s="7"/>
      <c r="B13962" s="8"/>
      <c r="C13962" s="8"/>
      <c r="D13962" s="8"/>
      <c r="E13962" s="8"/>
      <c r="F13962" s="8"/>
      <c r="G13962" s="8"/>
      <c r="H13962" s="8"/>
      <c r="I13962" s="8"/>
    </row>
    <row r="13963" spans="1:9" ht="14.25" customHeight="1">
      <c r="A13963" s="7"/>
      <c r="B13963" s="8"/>
      <c r="C13963" s="8"/>
      <c r="D13963" s="8"/>
      <c r="E13963" s="8"/>
      <c r="F13963" s="8"/>
      <c r="G13963" s="8"/>
      <c r="H13963" s="8"/>
      <c r="I13963" s="8"/>
    </row>
    <row r="13964" spans="1:9" ht="14.25" customHeight="1">
      <c r="A13964" s="7"/>
      <c r="B13964" s="8"/>
      <c r="C13964" s="8"/>
      <c r="D13964" s="8"/>
      <c r="E13964" s="8"/>
      <c r="F13964" s="8"/>
      <c r="G13964" s="8"/>
      <c r="H13964" s="8"/>
      <c r="I13964" s="8"/>
    </row>
    <row r="13965" spans="1:9" ht="14.25" customHeight="1">
      <c r="A13965" s="7"/>
      <c r="B13965" s="8"/>
      <c r="C13965" s="8"/>
      <c r="D13965" s="8"/>
      <c r="E13965" s="8"/>
      <c r="F13965" s="8"/>
      <c r="G13965" s="8"/>
      <c r="H13965" s="8"/>
      <c r="I13965" s="8"/>
    </row>
    <row r="13966" spans="1:9" ht="14.25" customHeight="1">
      <c r="A13966" s="7"/>
      <c r="B13966" s="8"/>
      <c r="C13966" s="8"/>
      <c r="D13966" s="8"/>
      <c r="E13966" s="8"/>
      <c r="F13966" s="8"/>
      <c r="G13966" s="8"/>
      <c r="H13966" s="8"/>
      <c r="I13966" s="8"/>
    </row>
    <row r="13967" spans="1:9" ht="14.25" customHeight="1">
      <c r="A13967" s="7"/>
      <c r="B13967" s="8"/>
      <c r="C13967" s="8"/>
      <c r="D13967" s="8"/>
      <c r="E13967" s="8"/>
      <c r="F13967" s="8"/>
      <c r="G13967" s="8"/>
      <c r="H13967" s="8"/>
      <c r="I13967" s="8"/>
    </row>
    <row r="13968" spans="1:9" ht="14.25" customHeight="1">
      <c r="A13968" s="7"/>
      <c r="B13968" s="8"/>
      <c r="C13968" s="8"/>
      <c r="D13968" s="8"/>
      <c r="E13968" s="8"/>
      <c r="F13968" s="8"/>
      <c r="G13968" s="8"/>
      <c r="H13968" s="8"/>
      <c r="I13968" s="8"/>
    </row>
    <row r="13969" spans="1:9" ht="14.25" customHeight="1">
      <c r="A13969" s="7"/>
      <c r="B13969" s="8"/>
      <c r="C13969" s="8"/>
      <c r="D13969" s="8"/>
      <c r="E13969" s="8"/>
      <c r="F13969" s="8"/>
      <c r="G13969" s="8"/>
      <c r="H13969" s="8"/>
      <c r="I13969" s="8"/>
    </row>
    <row r="13970" spans="1:9" ht="14.25" customHeight="1">
      <c r="A13970" s="7"/>
      <c r="B13970" s="8"/>
      <c r="C13970" s="8"/>
      <c r="D13970" s="8"/>
      <c r="E13970" s="8"/>
      <c r="F13970" s="8"/>
      <c r="G13970" s="8"/>
      <c r="H13970" s="8"/>
      <c r="I13970" s="8"/>
    </row>
    <row r="13971" spans="1:9" ht="14.25" customHeight="1">
      <c r="A13971" s="7"/>
      <c r="B13971" s="8"/>
      <c r="C13971" s="8"/>
      <c r="D13971" s="8"/>
      <c r="E13971" s="8"/>
      <c r="F13971" s="8"/>
      <c r="G13971" s="8"/>
      <c r="H13971" s="8"/>
      <c r="I13971" s="8"/>
    </row>
    <row r="13972" spans="1:9" ht="14.25" customHeight="1">
      <c r="A13972" s="7"/>
      <c r="B13972" s="8"/>
      <c r="C13972" s="8"/>
      <c r="D13972" s="8"/>
      <c r="E13972" s="8"/>
      <c r="F13972" s="8"/>
      <c r="G13972" s="8"/>
      <c r="H13972" s="8"/>
      <c r="I13972" s="8"/>
    </row>
    <row r="13973" spans="1:9" ht="14.25" customHeight="1">
      <c r="A13973" s="7"/>
      <c r="B13973" s="8"/>
      <c r="C13973" s="8"/>
      <c r="D13973" s="8"/>
      <c r="E13973" s="8"/>
      <c r="F13973" s="8"/>
      <c r="G13973" s="8"/>
      <c r="H13973" s="8"/>
      <c r="I13973" s="8"/>
    </row>
    <row r="13974" spans="1:9" ht="14.25" customHeight="1">
      <c r="A13974" s="7"/>
      <c r="B13974" s="8"/>
      <c r="C13974" s="8"/>
      <c r="D13974" s="8"/>
      <c r="E13974" s="8"/>
      <c r="F13974" s="8"/>
      <c r="G13974" s="8"/>
      <c r="H13974" s="8"/>
      <c r="I13974" s="8"/>
    </row>
    <row r="13975" spans="1:9" ht="14.25" customHeight="1">
      <c r="A13975" s="7"/>
      <c r="B13975" s="8"/>
      <c r="C13975" s="8"/>
      <c r="D13975" s="8"/>
      <c r="E13975" s="8"/>
      <c r="F13975" s="8"/>
      <c r="G13975" s="8"/>
      <c r="H13975" s="8"/>
      <c r="I13975" s="8"/>
    </row>
    <row r="13976" spans="1:9" ht="14.25" customHeight="1">
      <c r="A13976" s="7"/>
      <c r="B13976" s="8"/>
      <c r="C13976" s="8"/>
      <c r="D13976" s="8"/>
      <c r="E13976" s="8"/>
      <c r="F13976" s="8"/>
      <c r="G13976" s="8"/>
      <c r="H13976" s="8"/>
      <c r="I13976" s="8"/>
    </row>
    <row r="13977" spans="1:9" ht="14.25" customHeight="1">
      <c r="A13977" s="7"/>
      <c r="B13977" s="8"/>
      <c r="C13977" s="8"/>
      <c r="D13977" s="8"/>
      <c r="E13977" s="8"/>
      <c r="F13977" s="8"/>
      <c r="G13977" s="8"/>
      <c r="H13977" s="8"/>
      <c r="I13977" s="8"/>
    </row>
    <row r="13978" spans="1:9" ht="14.25" customHeight="1">
      <c r="A13978" s="7"/>
      <c r="B13978" s="8"/>
      <c r="C13978" s="8"/>
      <c r="D13978" s="8"/>
      <c r="E13978" s="8"/>
      <c r="F13978" s="8"/>
      <c r="G13978" s="8"/>
      <c r="H13978" s="8"/>
      <c r="I13978" s="8"/>
    </row>
    <row r="13979" spans="1:9" ht="14.25" customHeight="1">
      <c r="A13979" s="7"/>
      <c r="B13979" s="8"/>
      <c r="C13979" s="8"/>
      <c r="D13979" s="8"/>
      <c r="E13979" s="8"/>
      <c r="F13979" s="8"/>
      <c r="G13979" s="8"/>
      <c r="H13979" s="8"/>
      <c r="I13979" s="8"/>
    </row>
    <row r="13980" spans="1:9" ht="14.25" customHeight="1">
      <c r="A13980" s="7"/>
      <c r="B13980" s="8"/>
      <c r="C13980" s="8"/>
      <c r="D13980" s="8"/>
      <c r="E13980" s="8"/>
      <c r="F13980" s="8"/>
      <c r="G13980" s="8"/>
      <c r="H13980" s="8"/>
      <c r="I13980" s="8"/>
    </row>
    <row r="13981" spans="1:9" ht="14.25" customHeight="1">
      <c r="A13981" s="7"/>
      <c r="B13981" s="8"/>
      <c r="C13981" s="8"/>
      <c r="D13981" s="8"/>
      <c r="E13981" s="8"/>
      <c r="F13981" s="8"/>
      <c r="G13981" s="8"/>
      <c r="H13981" s="8"/>
      <c r="I13981" s="8"/>
    </row>
    <row r="13982" spans="1:9" ht="14.25" customHeight="1">
      <c r="A13982" s="7"/>
      <c r="B13982" s="8"/>
      <c r="C13982" s="8"/>
      <c r="D13982" s="8"/>
      <c r="E13982" s="8"/>
      <c r="F13982" s="8"/>
      <c r="G13982" s="8"/>
      <c r="H13982" s="8"/>
      <c r="I13982" s="8"/>
    </row>
    <row r="13983" spans="1:9" ht="14.25" customHeight="1">
      <c r="A13983" s="7"/>
      <c r="B13983" s="8"/>
      <c r="C13983" s="8"/>
      <c r="D13983" s="8"/>
      <c r="E13983" s="8"/>
      <c r="F13983" s="8"/>
      <c r="G13983" s="8"/>
      <c r="H13983" s="8"/>
      <c r="I13983" s="8"/>
    </row>
    <row r="13984" spans="1:9" ht="14.25" customHeight="1">
      <c r="A13984" s="7"/>
      <c r="B13984" s="8"/>
      <c r="C13984" s="8"/>
      <c r="D13984" s="8"/>
      <c r="E13984" s="8"/>
      <c r="F13984" s="8"/>
      <c r="G13984" s="8"/>
      <c r="H13984" s="8"/>
      <c r="I13984" s="8"/>
    </row>
    <row r="13985" spans="1:9" ht="14.25" customHeight="1">
      <c r="A13985" s="7"/>
      <c r="B13985" s="8"/>
      <c r="C13985" s="8"/>
      <c r="D13985" s="8"/>
      <c r="E13985" s="8"/>
      <c r="F13985" s="8"/>
      <c r="G13985" s="8"/>
      <c r="H13985" s="8"/>
      <c r="I13985" s="8"/>
    </row>
    <row r="13986" spans="1:9" ht="14.25" customHeight="1">
      <c r="A13986" s="7"/>
      <c r="B13986" s="8"/>
      <c r="C13986" s="8"/>
      <c r="D13986" s="8"/>
      <c r="E13986" s="8"/>
      <c r="F13986" s="8"/>
      <c r="G13986" s="8"/>
      <c r="H13986" s="8"/>
      <c r="I13986" s="8"/>
    </row>
    <row r="13987" spans="1:9" ht="14.25" customHeight="1">
      <c r="A13987" s="7"/>
      <c r="B13987" s="8"/>
      <c r="C13987" s="8"/>
      <c r="D13987" s="8"/>
      <c r="E13987" s="8"/>
      <c r="F13987" s="8"/>
      <c r="G13987" s="8"/>
      <c r="H13987" s="8"/>
      <c r="I13987" s="8"/>
    </row>
    <row r="13988" spans="1:9" ht="14.25" customHeight="1">
      <c r="A13988" s="7"/>
      <c r="B13988" s="8"/>
      <c r="C13988" s="8"/>
      <c r="D13988" s="8"/>
      <c r="E13988" s="8"/>
      <c r="F13988" s="8"/>
      <c r="G13988" s="8"/>
      <c r="H13988" s="8"/>
      <c r="I13988" s="8"/>
    </row>
    <row r="13989" spans="1:9" ht="14.25" customHeight="1">
      <c r="A13989" s="7"/>
      <c r="B13989" s="8"/>
      <c r="C13989" s="8"/>
      <c r="D13989" s="8"/>
      <c r="E13989" s="8"/>
      <c r="F13989" s="8"/>
      <c r="G13989" s="8"/>
      <c r="H13989" s="8"/>
      <c r="I13989" s="8"/>
    </row>
    <row r="13990" spans="1:9" ht="14.25" customHeight="1">
      <c r="A13990" s="7"/>
      <c r="B13990" s="8"/>
      <c r="C13990" s="8"/>
      <c r="D13990" s="8"/>
      <c r="E13990" s="8"/>
      <c r="F13990" s="8"/>
      <c r="G13990" s="8"/>
      <c r="H13990" s="8"/>
      <c r="I13990" s="8"/>
    </row>
    <row r="13991" spans="1:9" ht="14.25" customHeight="1">
      <c r="A13991" s="7"/>
      <c r="B13991" s="8"/>
      <c r="C13991" s="8"/>
      <c r="D13991" s="8"/>
      <c r="E13991" s="8"/>
      <c r="F13991" s="8"/>
      <c r="G13991" s="8"/>
      <c r="H13991" s="8"/>
      <c r="I13991" s="8"/>
    </row>
    <row r="13992" spans="1:9" ht="14.25" customHeight="1">
      <c r="A13992" s="7"/>
      <c r="B13992" s="8"/>
      <c r="C13992" s="8"/>
      <c r="D13992" s="8"/>
      <c r="E13992" s="8"/>
      <c r="F13992" s="8"/>
      <c r="G13992" s="8"/>
      <c r="H13992" s="8"/>
      <c r="I13992" s="8"/>
    </row>
    <row r="13993" spans="1:9" ht="14.25" customHeight="1">
      <c r="A13993" s="7"/>
      <c r="B13993" s="8"/>
      <c r="C13993" s="8"/>
      <c r="D13993" s="8"/>
      <c r="E13993" s="8"/>
      <c r="F13993" s="8"/>
      <c r="G13993" s="8"/>
      <c r="H13993" s="8"/>
      <c r="I13993" s="8"/>
    </row>
    <row r="13994" spans="1:9" ht="14.25" customHeight="1">
      <c r="A13994" s="7"/>
      <c r="B13994" s="8"/>
      <c r="C13994" s="8"/>
      <c r="D13994" s="8"/>
      <c r="E13994" s="8"/>
      <c r="F13994" s="8"/>
      <c r="G13994" s="8"/>
      <c r="H13994" s="8"/>
      <c r="I13994" s="8"/>
    </row>
    <row r="13995" spans="1:9" ht="14.25" customHeight="1">
      <c r="A13995" s="7"/>
      <c r="B13995" s="8"/>
      <c r="C13995" s="8"/>
      <c r="D13995" s="8"/>
      <c r="E13995" s="8"/>
      <c r="F13995" s="8"/>
      <c r="G13995" s="8"/>
      <c r="H13995" s="8"/>
      <c r="I13995" s="8"/>
    </row>
    <row r="13996" spans="1:9" ht="14.25" customHeight="1">
      <c r="A13996" s="7"/>
      <c r="B13996" s="8"/>
      <c r="C13996" s="8"/>
      <c r="D13996" s="8"/>
      <c r="E13996" s="8"/>
      <c r="F13996" s="8"/>
      <c r="G13996" s="8"/>
      <c r="H13996" s="8"/>
      <c r="I13996" s="8"/>
    </row>
    <row r="13997" spans="1:9" ht="14.25" customHeight="1">
      <c r="A13997" s="7"/>
      <c r="B13997" s="8"/>
      <c r="C13997" s="8"/>
      <c r="D13997" s="8"/>
      <c r="E13997" s="8"/>
      <c r="F13997" s="8"/>
      <c r="G13997" s="8"/>
      <c r="H13997" s="8"/>
      <c r="I13997" s="8"/>
    </row>
    <row r="13998" spans="1:9" ht="14.25" customHeight="1">
      <c r="A13998" s="7"/>
      <c r="B13998" s="8"/>
      <c r="C13998" s="8"/>
      <c r="D13998" s="8"/>
      <c r="E13998" s="8"/>
      <c r="F13998" s="8"/>
      <c r="G13998" s="8"/>
      <c r="H13998" s="8"/>
      <c r="I13998" s="8"/>
    </row>
    <row r="13999" spans="1:9" ht="14.25" customHeight="1">
      <c r="A13999" s="7"/>
      <c r="B13999" s="8"/>
      <c r="C13999" s="8"/>
      <c r="D13999" s="8"/>
      <c r="E13999" s="8"/>
      <c r="F13999" s="8"/>
      <c r="G13999" s="8"/>
      <c r="H13999" s="8"/>
      <c r="I13999" s="8"/>
    </row>
    <row r="14000" spans="1:9" ht="14.25" customHeight="1">
      <c r="A14000" s="7"/>
      <c r="B14000" s="8"/>
      <c r="C14000" s="8"/>
      <c r="D14000" s="8"/>
      <c r="E14000" s="8"/>
      <c r="F14000" s="8"/>
      <c r="G14000" s="8"/>
      <c r="H14000" s="8"/>
      <c r="I14000" s="8"/>
    </row>
    <row r="14001" spans="1:9" ht="14.25" customHeight="1">
      <c r="A14001" s="7"/>
      <c r="B14001" s="8"/>
      <c r="C14001" s="8"/>
      <c r="D14001" s="8"/>
      <c r="E14001" s="8"/>
      <c r="F14001" s="8"/>
      <c r="G14001" s="8"/>
      <c r="H14001" s="8"/>
      <c r="I14001" s="8"/>
    </row>
    <row r="14002" spans="1:9" ht="14.25" customHeight="1">
      <c r="A14002" s="7"/>
      <c r="B14002" s="8"/>
      <c r="C14002" s="8"/>
      <c r="D14002" s="8"/>
      <c r="E14002" s="8"/>
      <c r="F14002" s="8"/>
      <c r="G14002" s="8"/>
      <c r="H14002" s="8"/>
      <c r="I14002" s="8"/>
    </row>
    <row r="14003" spans="1:9" ht="14.25" customHeight="1">
      <c r="A14003" s="7"/>
      <c r="B14003" s="8"/>
      <c r="C14003" s="8"/>
      <c r="D14003" s="8"/>
      <c r="E14003" s="8"/>
      <c r="F14003" s="8"/>
      <c r="G14003" s="8"/>
      <c r="H14003" s="8"/>
      <c r="I14003" s="8"/>
    </row>
    <row r="14004" spans="1:9" ht="14.25" customHeight="1">
      <c r="A14004" s="7"/>
      <c r="B14004" s="8"/>
      <c r="C14004" s="8"/>
      <c r="D14004" s="8"/>
      <c r="E14004" s="8"/>
      <c r="F14004" s="8"/>
      <c r="G14004" s="8"/>
      <c r="H14004" s="8"/>
      <c r="I14004" s="8"/>
    </row>
    <row r="14005" spans="1:9" ht="14.25" customHeight="1">
      <c r="A14005" s="7"/>
      <c r="B14005" s="8"/>
      <c r="C14005" s="8"/>
      <c r="D14005" s="8"/>
      <c r="E14005" s="8"/>
      <c r="F14005" s="8"/>
      <c r="G14005" s="8"/>
      <c r="H14005" s="8"/>
      <c r="I14005" s="8"/>
    </row>
    <row r="14006" spans="1:9" ht="14.25" customHeight="1">
      <c r="A14006" s="7"/>
      <c r="B14006" s="8"/>
      <c r="C14006" s="8"/>
      <c r="D14006" s="8"/>
      <c r="E14006" s="8"/>
      <c r="F14006" s="8"/>
      <c r="G14006" s="8"/>
      <c r="H14006" s="8"/>
      <c r="I14006" s="8"/>
    </row>
    <row r="14007" spans="1:9" ht="14.25" customHeight="1">
      <c r="A14007" s="7"/>
      <c r="B14007" s="8"/>
      <c r="C14007" s="8"/>
      <c r="D14007" s="8"/>
      <c r="E14007" s="8"/>
      <c r="F14007" s="8"/>
      <c r="G14007" s="8"/>
      <c r="H14007" s="8"/>
      <c r="I14007" s="8"/>
    </row>
    <row r="14008" spans="1:9" ht="14.25" customHeight="1">
      <c r="A14008" s="7"/>
      <c r="B14008" s="8"/>
      <c r="C14008" s="8"/>
      <c r="D14008" s="8"/>
      <c r="E14008" s="8"/>
      <c r="F14008" s="8"/>
      <c r="G14008" s="8"/>
      <c r="H14008" s="8"/>
      <c r="I14008" s="8"/>
    </row>
    <row r="14009" spans="1:9" ht="14.25" customHeight="1">
      <c r="A14009" s="7"/>
      <c r="B14009" s="8"/>
      <c r="C14009" s="8"/>
      <c r="D14009" s="8"/>
      <c r="E14009" s="8"/>
      <c r="F14009" s="8"/>
      <c r="G14009" s="8"/>
      <c r="H14009" s="8"/>
      <c r="I14009" s="8"/>
    </row>
    <row r="14010" spans="1:9" ht="14.25" customHeight="1">
      <c r="A14010" s="7"/>
      <c r="B14010" s="8"/>
      <c r="C14010" s="8"/>
      <c r="D14010" s="8"/>
      <c r="E14010" s="8"/>
      <c r="F14010" s="8"/>
      <c r="G14010" s="8"/>
      <c r="H14010" s="8"/>
      <c r="I14010" s="8"/>
    </row>
    <row r="14011" spans="1:9" ht="14.25" customHeight="1">
      <c r="A14011" s="7"/>
      <c r="B14011" s="8"/>
      <c r="C14011" s="8"/>
      <c r="D14011" s="8"/>
      <c r="E14011" s="8"/>
      <c r="F14011" s="8"/>
      <c r="G14011" s="8"/>
      <c r="H14011" s="8"/>
      <c r="I14011" s="8"/>
    </row>
    <row r="14012" spans="1:9" ht="14.25" customHeight="1">
      <c r="A14012" s="7"/>
      <c r="B14012" s="8"/>
      <c r="C14012" s="8"/>
      <c r="D14012" s="8"/>
      <c r="E14012" s="8"/>
      <c r="F14012" s="8"/>
      <c r="G14012" s="8"/>
      <c r="H14012" s="8"/>
      <c r="I14012" s="8"/>
    </row>
    <row r="14013" spans="1:9" ht="14.25" customHeight="1">
      <c r="A14013" s="7"/>
      <c r="B14013" s="8"/>
      <c r="C14013" s="8"/>
      <c r="D14013" s="8"/>
      <c r="E14013" s="8"/>
      <c r="F14013" s="8"/>
      <c r="G14013" s="8"/>
      <c r="H14013" s="8"/>
      <c r="I14013" s="8"/>
    </row>
    <row r="14014" spans="1:9" ht="14.25" customHeight="1">
      <c r="A14014" s="7"/>
      <c r="B14014" s="8"/>
      <c r="C14014" s="8"/>
      <c r="D14014" s="8"/>
      <c r="E14014" s="8"/>
      <c r="F14014" s="8"/>
      <c r="G14014" s="8"/>
      <c r="H14014" s="8"/>
      <c r="I14014" s="8"/>
    </row>
    <row r="14015" spans="1:9" ht="14.25" customHeight="1">
      <c r="A14015" s="7"/>
      <c r="B14015" s="8"/>
      <c r="C14015" s="8"/>
      <c r="D14015" s="8"/>
      <c r="E14015" s="8"/>
      <c r="F14015" s="8"/>
      <c r="G14015" s="8"/>
      <c r="H14015" s="8"/>
      <c r="I14015" s="8"/>
    </row>
    <row r="14016" spans="1:9" ht="14.25" customHeight="1">
      <c r="A14016" s="7"/>
      <c r="B14016" s="8"/>
      <c r="C14016" s="8"/>
      <c r="D14016" s="8"/>
      <c r="E14016" s="8"/>
      <c r="F14016" s="8"/>
      <c r="G14016" s="8"/>
      <c r="H14016" s="8"/>
      <c r="I14016" s="8"/>
    </row>
    <row r="14017" spans="1:9" ht="14.25" customHeight="1">
      <c r="A14017" s="7"/>
      <c r="B14017" s="8"/>
      <c r="C14017" s="8"/>
      <c r="D14017" s="8"/>
      <c r="E14017" s="8"/>
      <c r="F14017" s="8"/>
      <c r="G14017" s="8"/>
      <c r="H14017" s="8"/>
      <c r="I14017" s="8"/>
    </row>
    <row r="14018" spans="1:9" ht="14.25" customHeight="1">
      <c r="A14018" s="7"/>
      <c r="B14018" s="8"/>
      <c r="C14018" s="8"/>
      <c r="D14018" s="8"/>
      <c r="E14018" s="8"/>
      <c r="F14018" s="8"/>
      <c r="G14018" s="8"/>
      <c r="H14018" s="8"/>
      <c r="I14018" s="8"/>
    </row>
    <row r="14019" spans="1:9" ht="14.25" customHeight="1">
      <c r="A14019" s="7"/>
      <c r="B14019" s="8"/>
      <c r="C14019" s="8"/>
      <c r="D14019" s="8"/>
      <c r="E14019" s="8"/>
      <c r="F14019" s="8"/>
      <c r="G14019" s="8"/>
      <c r="H14019" s="8"/>
      <c r="I14019" s="8"/>
    </row>
    <row r="14020" spans="1:9" ht="14.25" customHeight="1">
      <c r="A14020" s="7"/>
      <c r="B14020" s="8"/>
      <c r="C14020" s="8"/>
      <c r="D14020" s="8"/>
      <c r="E14020" s="8"/>
      <c r="F14020" s="8"/>
      <c r="G14020" s="8"/>
      <c r="H14020" s="8"/>
      <c r="I14020" s="8"/>
    </row>
    <row r="14021" spans="1:9" ht="14.25" customHeight="1">
      <c r="A14021" s="7"/>
      <c r="B14021" s="8"/>
      <c r="C14021" s="8"/>
      <c r="D14021" s="8"/>
      <c r="E14021" s="8"/>
      <c r="F14021" s="8"/>
      <c r="G14021" s="8"/>
      <c r="H14021" s="8"/>
      <c r="I14021" s="8"/>
    </row>
    <row r="14022" spans="1:9" ht="14.25" customHeight="1">
      <c r="A14022" s="7"/>
      <c r="B14022" s="8"/>
      <c r="C14022" s="8"/>
      <c r="D14022" s="8"/>
      <c r="E14022" s="8"/>
      <c r="F14022" s="8"/>
      <c r="G14022" s="8"/>
      <c r="H14022" s="8"/>
      <c r="I14022" s="8"/>
    </row>
    <row r="14023" spans="1:9" ht="14.25" customHeight="1">
      <c r="A14023" s="7"/>
      <c r="B14023" s="8"/>
      <c r="C14023" s="8"/>
      <c r="D14023" s="8"/>
      <c r="E14023" s="8"/>
      <c r="F14023" s="8"/>
      <c r="G14023" s="8"/>
      <c r="H14023" s="8"/>
      <c r="I14023" s="8"/>
    </row>
    <row r="14024" spans="1:9" ht="14.25" customHeight="1">
      <c r="A14024" s="7"/>
      <c r="B14024" s="8"/>
      <c r="C14024" s="8"/>
      <c r="D14024" s="8"/>
      <c r="E14024" s="8"/>
      <c r="F14024" s="8"/>
      <c r="G14024" s="8"/>
      <c r="H14024" s="8"/>
      <c r="I14024" s="8"/>
    </row>
    <row r="14025" spans="1:9" ht="14.25" customHeight="1">
      <c r="A14025" s="7"/>
      <c r="B14025" s="8"/>
      <c r="C14025" s="8"/>
      <c r="D14025" s="8"/>
      <c r="E14025" s="8"/>
      <c r="F14025" s="8"/>
      <c r="G14025" s="8"/>
      <c r="H14025" s="8"/>
      <c r="I14025" s="8"/>
    </row>
    <row r="14026" spans="1:9" ht="14.25" customHeight="1">
      <c r="A14026" s="7"/>
      <c r="B14026" s="8"/>
      <c r="C14026" s="8"/>
      <c r="D14026" s="8"/>
      <c r="E14026" s="8"/>
      <c r="F14026" s="8"/>
      <c r="G14026" s="8"/>
      <c r="H14026" s="8"/>
      <c r="I14026" s="8"/>
    </row>
    <row r="14027" spans="1:9" ht="14.25" customHeight="1">
      <c r="A14027" s="7"/>
      <c r="B14027" s="8"/>
      <c r="C14027" s="8"/>
      <c r="D14027" s="8"/>
      <c r="E14027" s="8"/>
      <c r="F14027" s="8"/>
      <c r="G14027" s="8"/>
      <c r="H14027" s="8"/>
      <c r="I14027" s="8"/>
    </row>
    <row r="14028" spans="1:9" ht="14.25" customHeight="1">
      <c r="A14028" s="7"/>
      <c r="B14028" s="8"/>
      <c r="C14028" s="8"/>
      <c r="D14028" s="8"/>
      <c r="E14028" s="8"/>
      <c r="F14028" s="8"/>
      <c r="G14028" s="8"/>
      <c r="H14028" s="8"/>
      <c r="I14028" s="8"/>
    </row>
    <row r="14029" spans="1:9" ht="14.25" customHeight="1">
      <c r="A14029" s="7"/>
      <c r="B14029" s="8"/>
      <c r="C14029" s="8"/>
      <c r="D14029" s="8"/>
      <c r="E14029" s="8"/>
      <c r="F14029" s="8"/>
      <c r="G14029" s="8"/>
      <c r="H14029" s="8"/>
      <c r="I14029" s="8"/>
    </row>
    <row r="14030" spans="1:9" ht="14.25" customHeight="1">
      <c r="A14030" s="7"/>
      <c r="B14030" s="8"/>
      <c r="C14030" s="8"/>
      <c r="D14030" s="8"/>
      <c r="E14030" s="8"/>
      <c r="F14030" s="8"/>
      <c r="G14030" s="8"/>
      <c r="H14030" s="8"/>
      <c r="I14030" s="8"/>
    </row>
    <row r="14031" spans="1:9" ht="14.25" customHeight="1">
      <c r="A14031" s="7"/>
      <c r="B14031" s="8"/>
      <c r="C14031" s="8"/>
      <c r="D14031" s="8"/>
      <c r="E14031" s="8"/>
      <c r="F14031" s="8"/>
      <c r="G14031" s="8"/>
      <c r="H14031" s="8"/>
      <c r="I14031" s="8"/>
    </row>
    <row r="14032" spans="1:9" ht="14.25" customHeight="1">
      <c r="A14032" s="7"/>
      <c r="B14032" s="8"/>
      <c r="C14032" s="8"/>
      <c r="D14032" s="8"/>
      <c r="E14032" s="8"/>
      <c r="F14032" s="8"/>
      <c r="G14032" s="8"/>
      <c r="H14032" s="8"/>
      <c r="I14032" s="8"/>
    </row>
    <row r="14033" spans="1:9" ht="14.25" customHeight="1">
      <c r="A14033" s="7"/>
      <c r="B14033" s="8"/>
      <c r="C14033" s="8"/>
      <c r="D14033" s="8"/>
      <c r="E14033" s="8"/>
      <c r="F14033" s="8"/>
      <c r="G14033" s="8"/>
      <c r="H14033" s="8"/>
      <c r="I14033" s="8"/>
    </row>
    <row r="14034" spans="1:9" ht="14.25" customHeight="1">
      <c r="A14034" s="7"/>
      <c r="B14034" s="8"/>
      <c r="C14034" s="8"/>
      <c r="D14034" s="8"/>
      <c r="E14034" s="8"/>
      <c r="F14034" s="8"/>
      <c r="G14034" s="8"/>
      <c r="H14034" s="8"/>
      <c r="I14034" s="8"/>
    </row>
    <row r="14035" spans="1:9" ht="14.25" customHeight="1">
      <c r="A14035" s="7"/>
      <c r="B14035" s="8"/>
      <c r="C14035" s="8"/>
      <c r="D14035" s="8"/>
      <c r="E14035" s="8"/>
      <c r="F14035" s="8"/>
      <c r="G14035" s="8"/>
      <c r="H14035" s="8"/>
      <c r="I14035" s="8"/>
    </row>
    <row r="14036" spans="1:9" ht="14.25" customHeight="1">
      <c r="A14036" s="7"/>
      <c r="B14036" s="8"/>
      <c r="C14036" s="8"/>
      <c r="D14036" s="8"/>
      <c r="E14036" s="8"/>
      <c r="F14036" s="8"/>
      <c r="G14036" s="8"/>
      <c r="H14036" s="8"/>
      <c r="I14036" s="8"/>
    </row>
    <row r="14037" spans="1:9" ht="14.25" customHeight="1">
      <c r="A14037" s="7"/>
      <c r="B14037" s="8"/>
      <c r="C14037" s="8"/>
      <c r="D14037" s="8"/>
      <c r="E14037" s="8"/>
      <c r="F14037" s="8"/>
      <c r="G14037" s="8"/>
      <c r="H14037" s="8"/>
      <c r="I14037" s="8"/>
    </row>
    <row r="14038" spans="1:9" ht="14.25" customHeight="1">
      <c r="A14038" s="7"/>
      <c r="B14038" s="8"/>
      <c r="C14038" s="8"/>
      <c r="D14038" s="8"/>
      <c r="E14038" s="8"/>
      <c r="F14038" s="8"/>
      <c r="G14038" s="8"/>
      <c r="H14038" s="8"/>
      <c r="I14038" s="8"/>
    </row>
    <row r="14039" spans="1:9" ht="14.25" customHeight="1">
      <c r="A14039" s="7"/>
      <c r="B14039" s="8"/>
      <c r="C14039" s="8"/>
      <c r="D14039" s="8"/>
      <c r="E14039" s="8"/>
      <c r="F14039" s="8"/>
      <c r="G14039" s="8"/>
      <c r="H14039" s="8"/>
      <c r="I14039" s="8"/>
    </row>
    <row r="14040" spans="1:9" ht="14.25" customHeight="1">
      <c r="A14040" s="7"/>
      <c r="B14040" s="8"/>
      <c r="C14040" s="8"/>
      <c r="D14040" s="8"/>
      <c r="E14040" s="8"/>
      <c r="F14040" s="8"/>
      <c r="G14040" s="8"/>
      <c r="H14040" s="8"/>
      <c r="I14040" s="8"/>
    </row>
    <row r="14041" spans="1:9" ht="14.25" customHeight="1">
      <c r="A14041" s="7"/>
      <c r="B14041" s="8"/>
      <c r="C14041" s="8"/>
      <c r="D14041" s="8"/>
      <c r="E14041" s="8"/>
      <c r="F14041" s="8"/>
      <c r="G14041" s="8"/>
      <c r="H14041" s="8"/>
      <c r="I14041" s="8"/>
    </row>
    <row r="14042" spans="1:9" ht="14.25" customHeight="1">
      <c r="A14042" s="7"/>
      <c r="B14042" s="8"/>
      <c r="C14042" s="8"/>
      <c r="D14042" s="8"/>
      <c r="E14042" s="8"/>
      <c r="F14042" s="8"/>
      <c r="G14042" s="8"/>
      <c r="H14042" s="8"/>
      <c r="I14042" s="8"/>
    </row>
    <row r="14043" spans="1:9" ht="14.25" customHeight="1">
      <c r="A14043" s="7"/>
      <c r="B14043" s="8"/>
      <c r="C14043" s="8"/>
      <c r="D14043" s="8"/>
      <c r="E14043" s="8"/>
      <c r="F14043" s="8"/>
      <c r="G14043" s="8"/>
      <c r="H14043" s="8"/>
      <c r="I14043" s="8"/>
    </row>
    <row r="14044" spans="1:9" ht="14.25" customHeight="1">
      <c r="A14044" s="7"/>
      <c r="B14044" s="8"/>
      <c r="C14044" s="8"/>
      <c r="D14044" s="8"/>
      <c r="E14044" s="8"/>
      <c r="F14044" s="8"/>
      <c r="G14044" s="8"/>
      <c r="H14044" s="8"/>
      <c r="I14044" s="8"/>
    </row>
    <row r="14045" spans="1:9" ht="14.25" customHeight="1">
      <c r="A14045" s="7"/>
      <c r="B14045" s="8"/>
      <c r="C14045" s="8"/>
      <c r="D14045" s="8"/>
      <c r="E14045" s="8"/>
      <c r="F14045" s="8"/>
      <c r="G14045" s="8"/>
      <c r="H14045" s="8"/>
      <c r="I14045" s="8"/>
    </row>
    <row r="14046" spans="1:9" ht="14.25" customHeight="1">
      <c r="A14046" s="7"/>
      <c r="B14046" s="8"/>
      <c r="C14046" s="8"/>
      <c r="D14046" s="8"/>
      <c r="E14046" s="8"/>
      <c r="F14046" s="8"/>
      <c r="G14046" s="8"/>
      <c r="H14046" s="8"/>
      <c r="I14046" s="8"/>
    </row>
    <row r="14047" spans="1:9" ht="14.25" customHeight="1">
      <c r="A14047" s="7"/>
      <c r="B14047" s="8"/>
      <c r="C14047" s="8"/>
      <c r="D14047" s="8"/>
      <c r="E14047" s="8"/>
      <c r="F14047" s="8"/>
      <c r="G14047" s="8"/>
      <c r="H14047" s="8"/>
      <c r="I14047" s="8"/>
    </row>
    <row r="14048" spans="1:9" ht="14.25" customHeight="1">
      <c r="A14048" s="7"/>
      <c r="B14048" s="8"/>
      <c r="C14048" s="8"/>
      <c r="D14048" s="8"/>
      <c r="E14048" s="8"/>
      <c r="F14048" s="8"/>
      <c r="G14048" s="8"/>
      <c r="H14048" s="8"/>
      <c r="I14048" s="8"/>
    </row>
    <row r="14049" spans="1:9" ht="14.25" customHeight="1">
      <c r="A14049" s="7"/>
      <c r="B14049" s="8"/>
      <c r="C14049" s="8"/>
      <c r="D14049" s="8"/>
      <c r="E14049" s="8"/>
      <c r="F14049" s="8"/>
      <c r="G14049" s="8"/>
      <c r="H14049" s="8"/>
      <c r="I14049" s="8"/>
    </row>
    <row r="14050" spans="1:9" ht="14.25" customHeight="1">
      <c r="A14050" s="7"/>
      <c r="B14050" s="8"/>
      <c r="C14050" s="8"/>
      <c r="D14050" s="8"/>
      <c r="E14050" s="8"/>
      <c r="F14050" s="8"/>
      <c r="G14050" s="8"/>
      <c r="H14050" s="8"/>
      <c r="I14050" s="8"/>
    </row>
    <row r="14051" spans="1:9" ht="14.25" customHeight="1">
      <c r="A14051" s="7"/>
      <c r="B14051" s="8"/>
      <c r="C14051" s="8"/>
      <c r="D14051" s="8"/>
      <c r="E14051" s="8"/>
      <c r="F14051" s="8"/>
      <c r="G14051" s="8"/>
      <c r="H14051" s="8"/>
      <c r="I14051" s="8"/>
    </row>
    <row r="14052" spans="1:9" ht="14.25" customHeight="1">
      <c r="A14052" s="7"/>
      <c r="B14052" s="8"/>
      <c r="C14052" s="8"/>
      <c r="D14052" s="8"/>
      <c r="E14052" s="8"/>
      <c r="F14052" s="8"/>
      <c r="G14052" s="8"/>
      <c r="H14052" s="8"/>
      <c r="I14052" s="8"/>
    </row>
    <row r="14053" spans="1:9" ht="14.25" customHeight="1">
      <c r="A14053" s="7"/>
      <c r="B14053" s="8"/>
      <c r="C14053" s="8"/>
      <c r="D14053" s="8"/>
      <c r="E14053" s="8"/>
      <c r="F14053" s="8"/>
      <c r="G14053" s="8"/>
      <c r="H14053" s="8"/>
      <c r="I14053" s="8"/>
    </row>
    <row r="14054" spans="1:9" ht="14.25" customHeight="1">
      <c r="A14054" s="7"/>
      <c r="B14054" s="8"/>
      <c r="C14054" s="8"/>
      <c r="D14054" s="8"/>
      <c r="E14054" s="8"/>
      <c r="F14054" s="8"/>
      <c r="G14054" s="8"/>
      <c r="H14054" s="8"/>
      <c r="I14054" s="8"/>
    </row>
    <row r="14055" spans="1:9" ht="14.25" customHeight="1">
      <c r="A14055" s="7"/>
      <c r="B14055" s="8"/>
      <c r="C14055" s="8"/>
      <c r="D14055" s="8"/>
      <c r="E14055" s="8"/>
      <c r="F14055" s="8"/>
      <c r="G14055" s="8"/>
      <c r="H14055" s="8"/>
      <c r="I14055" s="8"/>
    </row>
    <row r="14056" spans="1:9" ht="14.25" customHeight="1">
      <c r="A14056" s="7"/>
      <c r="B14056" s="8"/>
      <c r="C14056" s="8"/>
      <c r="D14056" s="8"/>
      <c r="E14056" s="8"/>
      <c r="F14056" s="8"/>
      <c r="G14056" s="8"/>
      <c r="H14056" s="8"/>
      <c r="I14056" s="8"/>
    </row>
    <row r="14057" spans="1:9" ht="14.25" customHeight="1">
      <c r="A14057" s="7"/>
      <c r="B14057" s="8"/>
      <c r="C14057" s="8"/>
      <c r="D14057" s="8"/>
      <c r="E14057" s="8"/>
      <c r="F14057" s="8"/>
      <c r="G14057" s="8"/>
      <c r="H14057" s="8"/>
      <c r="I14057" s="8"/>
    </row>
    <row r="14058" spans="1:9" ht="14.25" customHeight="1">
      <c r="A14058" s="7"/>
      <c r="B14058" s="8"/>
      <c r="C14058" s="8"/>
      <c r="D14058" s="8"/>
      <c r="E14058" s="8"/>
      <c r="F14058" s="8"/>
      <c r="G14058" s="8"/>
      <c r="H14058" s="8"/>
      <c r="I14058" s="8"/>
    </row>
    <row r="14059" spans="1:9" ht="14.25" customHeight="1">
      <c r="A14059" s="7"/>
      <c r="B14059" s="8"/>
      <c r="C14059" s="8"/>
      <c r="D14059" s="8"/>
      <c r="E14059" s="8"/>
      <c r="F14059" s="8"/>
      <c r="G14059" s="8"/>
      <c r="H14059" s="8"/>
      <c r="I14059" s="8"/>
    </row>
    <row r="14060" spans="1:9" ht="14.25" customHeight="1">
      <c r="A14060" s="7"/>
      <c r="B14060" s="8"/>
      <c r="C14060" s="8"/>
      <c r="D14060" s="8"/>
      <c r="E14060" s="8"/>
      <c r="F14060" s="8"/>
      <c r="G14060" s="8"/>
      <c r="H14060" s="8"/>
      <c r="I14060" s="8"/>
    </row>
    <row r="14061" spans="1:9" ht="14.25" customHeight="1">
      <c r="A14061" s="7"/>
      <c r="B14061" s="8"/>
      <c r="C14061" s="8"/>
      <c r="D14061" s="8"/>
      <c r="E14061" s="8"/>
      <c r="F14061" s="8"/>
      <c r="G14061" s="8"/>
      <c r="H14061" s="8"/>
      <c r="I14061" s="8"/>
    </row>
    <row r="14062" spans="1:9" ht="14.25" customHeight="1">
      <c r="A14062" s="7"/>
      <c r="B14062" s="8"/>
      <c r="C14062" s="8"/>
      <c r="D14062" s="8"/>
      <c r="E14062" s="8"/>
      <c r="F14062" s="8"/>
      <c r="G14062" s="8"/>
      <c r="H14062" s="8"/>
      <c r="I14062" s="8"/>
    </row>
    <row r="14063" spans="1:9" ht="14.25" customHeight="1">
      <c r="A14063" s="7"/>
      <c r="B14063" s="8"/>
      <c r="C14063" s="8"/>
      <c r="D14063" s="8"/>
      <c r="E14063" s="8"/>
      <c r="F14063" s="8"/>
      <c r="G14063" s="8"/>
      <c r="H14063" s="8"/>
      <c r="I14063" s="8"/>
    </row>
    <row r="14064" spans="1:9" ht="14.25" customHeight="1">
      <c r="A14064" s="7"/>
      <c r="B14064" s="8"/>
      <c r="C14064" s="8"/>
      <c r="D14064" s="8"/>
      <c r="E14064" s="8"/>
      <c r="F14064" s="8"/>
      <c r="G14064" s="8"/>
      <c r="H14064" s="8"/>
      <c r="I14064" s="8"/>
    </row>
    <row r="14065" spans="1:9" ht="14.25" customHeight="1">
      <c r="A14065" s="7"/>
      <c r="B14065" s="8"/>
      <c r="C14065" s="8"/>
      <c r="D14065" s="8"/>
      <c r="E14065" s="8"/>
      <c r="F14065" s="8"/>
      <c r="G14065" s="8"/>
      <c r="H14065" s="8"/>
      <c r="I14065" s="8"/>
    </row>
    <row r="14066" spans="1:9" ht="14.25" customHeight="1">
      <c r="A14066" s="7"/>
      <c r="B14066" s="8"/>
      <c r="C14066" s="8"/>
      <c r="D14066" s="8"/>
      <c r="E14066" s="8"/>
      <c r="F14066" s="8"/>
      <c r="G14066" s="8"/>
      <c r="H14066" s="8"/>
      <c r="I14066" s="8"/>
    </row>
    <row r="14067" spans="1:9" ht="14.25" customHeight="1">
      <c r="A14067" s="7"/>
      <c r="B14067" s="8"/>
      <c r="C14067" s="8"/>
      <c r="D14067" s="8"/>
      <c r="E14067" s="8"/>
      <c r="F14067" s="8"/>
      <c r="G14067" s="8"/>
      <c r="H14067" s="8"/>
      <c r="I14067" s="8"/>
    </row>
    <row r="14068" spans="1:9" ht="14.25" customHeight="1">
      <c r="A14068" s="7"/>
      <c r="B14068" s="8"/>
      <c r="C14068" s="8"/>
      <c r="D14068" s="8"/>
      <c r="E14068" s="8"/>
      <c r="F14068" s="8"/>
      <c r="G14068" s="8"/>
      <c r="H14068" s="8"/>
      <c r="I14068" s="8"/>
    </row>
    <row r="14069" spans="1:9" ht="14.25" customHeight="1">
      <c r="A14069" s="7"/>
      <c r="B14069" s="8"/>
      <c r="C14069" s="8"/>
      <c r="D14069" s="8"/>
      <c r="E14069" s="8"/>
      <c r="F14069" s="8"/>
      <c r="G14069" s="8"/>
      <c r="H14069" s="8"/>
      <c r="I14069" s="8"/>
    </row>
    <row r="14070" spans="1:9" ht="14.25" customHeight="1">
      <c r="A14070" s="7"/>
      <c r="B14070" s="8"/>
      <c r="C14070" s="8"/>
      <c r="D14070" s="8"/>
      <c r="E14070" s="8"/>
      <c r="F14070" s="8"/>
      <c r="G14070" s="8"/>
      <c r="H14070" s="8"/>
      <c r="I14070" s="8"/>
    </row>
    <row r="14071" spans="1:9" ht="14.25" customHeight="1">
      <c r="A14071" s="7"/>
      <c r="B14071" s="8"/>
      <c r="C14071" s="8"/>
      <c r="D14071" s="8"/>
      <c r="E14071" s="8"/>
      <c r="F14071" s="8"/>
      <c r="G14071" s="8"/>
      <c r="H14071" s="8"/>
      <c r="I14071" s="8"/>
    </row>
    <row r="14072" spans="1:9" ht="14.25" customHeight="1">
      <c r="A14072" s="7"/>
      <c r="B14072" s="8"/>
      <c r="C14072" s="8"/>
      <c r="D14072" s="8"/>
      <c r="E14072" s="8"/>
      <c r="F14072" s="8"/>
      <c r="G14072" s="8"/>
      <c r="H14072" s="8"/>
      <c r="I14072" s="8"/>
    </row>
    <row r="14073" spans="1:9" ht="14.25" customHeight="1">
      <c r="A14073" s="7"/>
      <c r="B14073" s="8"/>
      <c r="C14073" s="8"/>
      <c r="D14073" s="8"/>
      <c r="E14073" s="8"/>
      <c r="F14073" s="8"/>
      <c r="G14073" s="8"/>
      <c r="H14073" s="8"/>
      <c r="I14073" s="8"/>
    </row>
    <row r="14074" spans="1:9" ht="14.25" customHeight="1">
      <c r="A14074" s="7"/>
      <c r="B14074" s="8"/>
      <c r="C14074" s="8"/>
      <c r="D14074" s="8"/>
      <c r="E14074" s="8"/>
      <c r="F14074" s="8"/>
      <c r="G14074" s="8"/>
      <c r="H14074" s="8"/>
      <c r="I14074" s="8"/>
    </row>
    <row r="14075" spans="1:9" ht="14.25" customHeight="1">
      <c r="A14075" s="7"/>
      <c r="B14075" s="8"/>
      <c r="C14075" s="8"/>
      <c r="D14075" s="8"/>
      <c r="E14075" s="8"/>
      <c r="F14075" s="8"/>
      <c r="G14075" s="8"/>
      <c r="H14075" s="8"/>
      <c r="I14075" s="8"/>
    </row>
    <row r="14076" spans="1:9" ht="14.25" customHeight="1">
      <c r="A14076" s="7"/>
      <c r="B14076" s="8"/>
      <c r="C14076" s="8"/>
      <c r="D14076" s="8"/>
      <c r="E14076" s="8"/>
      <c r="F14076" s="8"/>
      <c r="G14076" s="8"/>
      <c r="H14076" s="8"/>
      <c r="I14076" s="8"/>
    </row>
    <row r="14077" spans="1:9" ht="14.25" customHeight="1">
      <c r="A14077" s="7"/>
      <c r="B14077" s="8"/>
      <c r="C14077" s="8"/>
      <c r="D14077" s="8"/>
      <c r="E14077" s="8"/>
      <c r="F14077" s="8"/>
      <c r="G14077" s="8"/>
      <c r="H14077" s="8"/>
      <c r="I14077" s="8"/>
    </row>
    <row r="14078" spans="1:9" ht="14.25" customHeight="1">
      <c r="A14078" s="7"/>
      <c r="B14078" s="8"/>
      <c r="C14078" s="8"/>
      <c r="D14078" s="8"/>
      <c r="E14078" s="8"/>
      <c r="F14078" s="8"/>
      <c r="G14078" s="8"/>
      <c r="H14078" s="8"/>
      <c r="I14078" s="8"/>
    </row>
    <row r="14079" spans="1:9" ht="14.25" customHeight="1">
      <c r="A14079" s="7"/>
      <c r="B14079" s="8"/>
      <c r="C14079" s="8"/>
      <c r="D14079" s="8"/>
      <c r="E14079" s="8"/>
      <c r="F14079" s="8"/>
      <c r="G14079" s="8"/>
      <c r="H14079" s="8"/>
      <c r="I14079" s="8"/>
    </row>
    <row r="14080" spans="1:9" ht="14.25" customHeight="1">
      <c r="A14080" s="7"/>
      <c r="B14080" s="8"/>
      <c r="C14080" s="8"/>
      <c r="D14080" s="8"/>
      <c r="E14080" s="8"/>
      <c r="F14080" s="8"/>
      <c r="G14080" s="8"/>
      <c r="H14080" s="8"/>
      <c r="I14080" s="8"/>
    </row>
    <row r="14081" spans="1:9" ht="14.25" customHeight="1">
      <c r="A14081" s="7"/>
      <c r="B14081" s="8"/>
      <c r="C14081" s="8"/>
      <c r="D14081" s="8"/>
      <c r="E14081" s="8"/>
      <c r="F14081" s="8"/>
      <c r="G14081" s="8"/>
      <c r="H14081" s="8"/>
      <c r="I14081" s="8"/>
    </row>
    <row r="14082" spans="1:9" ht="14.25" customHeight="1">
      <c r="A14082" s="7"/>
      <c r="B14082" s="8"/>
      <c r="C14082" s="8"/>
      <c r="D14082" s="8"/>
      <c r="E14082" s="8"/>
      <c r="F14082" s="8"/>
      <c r="G14082" s="8"/>
      <c r="H14082" s="8"/>
      <c r="I14082" s="8"/>
    </row>
    <row r="14083" spans="1:9" ht="14.25" customHeight="1">
      <c r="A14083" s="7"/>
      <c r="B14083" s="8"/>
      <c r="C14083" s="8"/>
      <c r="D14083" s="8"/>
      <c r="E14083" s="8"/>
      <c r="F14083" s="8"/>
      <c r="G14083" s="8"/>
      <c r="H14083" s="8"/>
      <c r="I14083" s="8"/>
    </row>
    <row r="14084" spans="1:9" ht="14.25" customHeight="1">
      <c r="A14084" s="7"/>
      <c r="B14084" s="8"/>
      <c r="C14084" s="8"/>
      <c r="D14084" s="8"/>
      <c r="E14084" s="8"/>
      <c r="F14084" s="8"/>
      <c r="G14084" s="8"/>
      <c r="H14084" s="8"/>
      <c r="I14084" s="8"/>
    </row>
    <row r="14085" spans="1:9" ht="14.25" customHeight="1">
      <c r="A14085" s="7"/>
      <c r="B14085" s="8"/>
      <c r="C14085" s="8"/>
      <c r="D14085" s="8"/>
      <c r="E14085" s="8"/>
      <c r="F14085" s="8"/>
      <c r="G14085" s="8"/>
      <c r="H14085" s="8"/>
      <c r="I14085" s="8"/>
    </row>
    <row r="14086" spans="1:9" ht="14.25" customHeight="1">
      <c r="A14086" s="7"/>
      <c r="B14086" s="8"/>
      <c r="C14086" s="8"/>
      <c r="D14086" s="8"/>
      <c r="E14086" s="8"/>
      <c r="F14086" s="8"/>
      <c r="G14086" s="8"/>
      <c r="H14086" s="8"/>
      <c r="I14086" s="8"/>
    </row>
    <row r="14087" spans="1:9" ht="14.25" customHeight="1">
      <c r="A14087" s="7"/>
      <c r="B14087" s="8"/>
      <c r="C14087" s="8"/>
      <c r="D14087" s="8"/>
      <c r="E14087" s="8"/>
      <c r="F14087" s="8"/>
      <c r="G14087" s="8"/>
      <c r="H14087" s="8"/>
      <c r="I14087" s="8"/>
    </row>
    <row r="14088" spans="1:9" ht="14.25" customHeight="1">
      <c r="A14088" s="7"/>
      <c r="B14088" s="8"/>
      <c r="C14088" s="8"/>
      <c r="D14088" s="8"/>
      <c r="E14088" s="8"/>
      <c r="F14088" s="8"/>
      <c r="G14088" s="8"/>
      <c r="H14088" s="8"/>
      <c r="I14088" s="8"/>
    </row>
    <row r="14089" spans="1:9" ht="14.25" customHeight="1">
      <c r="A14089" s="7"/>
      <c r="B14089" s="8"/>
      <c r="C14089" s="8"/>
      <c r="D14089" s="8"/>
      <c r="E14089" s="8"/>
      <c r="F14089" s="8"/>
      <c r="G14089" s="8"/>
      <c r="H14089" s="8"/>
      <c r="I14089" s="8"/>
    </row>
    <row r="14090" spans="1:9" ht="14.25" customHeight="1">
      <c r="A14090" s="7"/>
      <c r="B14090" s="8"/>
      <c r="C14090" s="8"/>
      <c r="D14090" s="8"/>
      <c r="E14090" s="8"/>
      <c r="F14090" s="8"/>
      <c r="G14090" s="8"/>
      <c r="H14090" s="8"/>
      <c r="I14090" s="8"/>
    </row>
    <row r="14091" spans="1:9" ht="14.25" customHeight="1">
      <c r="A14091" s="7"/>
      <c r="B14091" s="8"/>
      <c r="C14091" s="8"/>
      <c r="D14091" s="8"/>
      <c r="E14091" s="8"/>
      <c r="F14091" s="8"/>
      <c r="G14091" s="8"/>
      <c r="H14091" s="8"/>
      <c r="I14091" s="8"/>
    </row>
    <row r="14092" spans="1:9" ht="14.25" customHeight="1">
      <c r="A14092" s="7"/>
      <c r="B14092" s="8"/>
      <c r="C14092" s="8"/>
      <c r="D14092" s="8"/>
      <c r="E14092" s="8"/>
      <c r="F14092" s="8"/>
      <c r="G14092" s="8"/>
      <c r="H14092" s="8"/>
      <c r="I14092" s="8"/>
    </row>
    <row r="14093" spans="1:9" ht="14.25" customHeight="1">
      <c r="A14093" s="7"/>
      <c r="B14093" s="8"/>
      <c r="C14093" s="8"/>
      <c r="D14093" s="8"/>
      <c r="E14093" s="8"/>
      <c r="F14093" s="8"/>
      <c r="G14093" s="8"/>
      <c r="H14093" s="8"/>
      <c r="I14093" s="8"/>
    </row>
    <row r="14094" spans="1:9" ht="14.25" customHeight="1">
      <c r="A14094" s="7"/>
      <c r="B14094" s="8"/>
      <c r="C14094" s="8"/>
      <c r="D14094" s="8"/>
      <c r="E14094" s="8"/>
      <c r="F14094" s="8"/>
      <c r="G14094" s="8"/>
      <c r="H14094" s="8"/>
      <c r="I14094" s="8"/>
    </row>
    <row r="14095" spans="1:9" ht="14.25" customHeight="1">
      <c r="A14095" s="7"/>
      <c r="B14095" s="8"/>
      <c r="C14095" s="8"/>
      <c r="D14095" s="8"/>
      <c r="E14095" s="8"/>
      <c r="F14095" s="8"/>
      <c r="G14095" s="8"/>
      <c r="H14095" s="8"/>
      <c r="I14095" s="8"/>
    </row>
    <row r="14096" spans="1:9" ht="14.25" customHeight="1">
      <c r="A14096" s="7"/>
      <c r="B14096" s="8"/>
      <c r="C14096" s="8"/>
      <c r="D14096" s="8"/>
      <c r="E14096" s="8"/>
      <c r="F14096" s="8"/>
      <c r="G14096" s="8"/>
      <c r="H14096" s="8"/>
      <c r="I14096" s="8"/>
    </row>
    <row r="14097" spans="1:9" ht="14.25" customHeight="1">
      <c r="A14097" s="7"/>
      <c r="B14097" s="8"/>
      <c r="C14097" s="8"/>
      <c r="D14097" s="8"/>
      <c r="E14097" s="8"/>
      <c r="F14097" s="8"/>
      <c r="G14097" s="8"/>
      <c r="H14097" s="8"/>
      <c r="I14097" s="8"/>
    </row>
    <row r="14098" spans="1:9" ht="14.25" customHeight="1">
      <c r="A14098" s="7"/>
      <c r="B14098" s="8"/>
      <c r="C14098" s="8"/>
      <c r="D14098" s="8"/>
      <c r="E14098" s="8"/>
      <c r="F14098" s="8"/>
      <c r="G14098" s="8"/>
      <c r="H14098" s="8"/>
      <c r="I14098" s="8"/>
    </row>
    <row r="14099" spans="1:9" ht="14.25" customHeight="1">
      <c r="A14099" s="7"/>
      <c r="B14099" s="8"/>
      <c r="C14099" s="8"/>
      <c r="D14099" s="8"/>
      <c r="E14099" s="8"/>
      <c r="F14099" s="8"/>
      <c r="G14099" s="8"/>
      <c r="H14099" s="8"/>
      <c r="I14099" s="8"/>
    </row>
    <row r="14100" spans="1:9" ht="14.25" customHeight="1">
      <c r="A14100" s="7"/>
      <c r="B14100" s="8"/>
      <c r="C14100" s="8"/>
      <c r="D14100" s="8"/>
      <c r="E14100" s="8"/>
      <c r="F14100" s="8"/>
      <c r="G14100" s="8"/>
      <c r="H14100" s="8"/>
      <c r="I14100" s="8"/>
    </row>
    <row r="14101" spans="1:9" ht="14.25" customHeight="1">
      <c r="A14101" s="7"/>
      <c r="B14101" s="8"/>
      <c r="C14101" s="8"/>
      <c r="D14101" s="8"/>
      <c r="E14101" s="8"/>
      <c r="F14101" s="8"/>
      <c r="G14101" s="8"/>
      <c r="H14101" s="8"/>
      <c r="I14101" s="8"/>
    </row>
    <row r="14102" spans="1:9" ht="14.25" customHeight="1">
      <c r="A14102" s="7"/>
      <c r="B14102" s="8"/>
      <c r="C14102" s="8"/>
      <c r="D14102" s="8"/>
      <c r="E14102" s="8"/>
      <c r="F14102" s="8"/>
      <c r="G14102" s="8"/>
      <c r="H14102" s="8"/>
      <c r="I14102" s="8"/>
    </row>
    <row r="14103" spans="1:9" ht="14.25" customHeight="1">
      <c r="A14103" s="7"/>
      <c r="B14103" s="8"/>
      <c r="C14103" s="8"/>
      <c r="D14103" s="8"/>
      <c r="E14103" s="8"/>
      <c r="F14103" s="8"/>
      <c r="G14103" s="8"/>
      <c r="H14103" s="8"/>
      <c r="I14103" s="8"/>
    </row>
    <row r="14104" spans="1:9" ht="14.25" customHeight="1">
      <c r="A14104" s="7"/>
      <c r="B14104" s="8"/>
      <c r="C14104" s="8"/>
      <c r="D14104" s="8"/>
      <c r="E14104" s="8"/>
      <c r="F14104" s="8"/>
      <c r="G14104" s="8"/>
      <c r="H14104" s="8"/>
      <c r="I14104" s="8"/>
    </row>
    <row r="14105" spans="1:9" ht="14.25" customHeight="1">
      <c r="A14105" s="7"/>
      <c r="B14105" s="8"/>
      <c r="C14105" s="8"/>
      <c r="D14105" s="8"/>
      <c r="E14105" s="8"/>
      <c r="F14105" s="8"/>
      <c r="G14105" s="8"/>
      <c r="H14105" s="8"/>
      <c r="I14105" s="8"/>
    </row>
    <row r="14106" spans="1:9" ht="14.25" customHeight="1">
      <c r="A14106" s="7"/>
      <c r="B14106" s="8"/>
      <c r="C14106" s="8"/>
      <c r="D14106" s="8"/>
      <c r="E14106" s="8"/>
      <c r="F14106" s="8"/>
      <c r="G14106" s="8"/>
      <c r="H14106" s="8"/>
      <c r="I14106" s="8"/>
    </row>
    <row r="14107" spans="1:9" ht="14.25" customHeight="1">
      <c r="A14107" s="7"/>
      <c r="B14107" s="8"/>
      <c r="C14107" s="8"/>
      <c r="D14107" s="8"/>
      <c r="E14107" s="8"/>
      <c r="F14107" s="8"/>
      <c r="G14107" s="8"/>
      <c r="H14107" s="8"/>
      <c r="I14107" s="8"/>
    </row>
    <row r="14108" spans="1:9" ht="14.25" customHeight="1">
      <c r="A14108" s="7"/>
      <c r="B14108" s="8"/>
      <c r="C14108" s="8"/>
      <c r="D14108" s="8"/>
      <c r="E14108" s="8"/>
      <c r="F14108" s="8"/>
      <c r="G14108" s="8"/>
      <c r="H14108" s="8"/>
      <c r="I14108" s="8"/>
    </row>
    <row r="14109" spans="1:9" ht="14.25" customHeight="1">
      <c r="A14109" s="7"/>
      <c r="B14109" s="8"/>
      <c r="C14109" s="8"/>
      <c r="D14109" s="8"/>
      <c r="E14109" s="8"/>
      <c r="F14109" s="8"/>
      <c r="G14109" s="8"/>
      <c r="H14109" s="8"/>
      <c r="I14109" s="8"/>
    </row>
    <row r="14110" spans="1:9" ht="14.25" customHeight="1">
      <c r="A14110" s="7"/>
      <c r="B14110" s="8"/>
      <c r="C14110" s="8"/>
      <c r="D14110" s="8"/>
      <c r="E14110" s="8"/>
      <c r="F14110" s="8"/>
      <c r="G14110" s="8"/>
      <c r="H14110" s="8"/>
      <c r="I14110" s="8"/>
    </row>
    <row r="14111" spans="1:9" ht="14.25" customHeight="1">
      <c r="A14111" s="7"/>
      <c r="B14111" s="8"/>
      <c r="C14111" s="8"/>
      <c r="D14111" s="8"/>
      <c r="E14111" s="8"/>
      <c r="F14111" s="8"/>
      <c r="G14111" s="8"/>
      <c r="H14111" s="8"/>
      <c r="I14111" s="8"/>
    </row>
    <row r="14112" spans="1:9" ht="14.25" customHeight="1">
      <c r="A14112" s="7"/>
      <c r="B14112" s="8"/>
      <c r="C14112" s="8"/>
      <c r="D14112" s="8"/>
      <c r="E14112" s="8"/>
      <c r="F14112" s="8"/>
      <c r="G14112" s="8"/>
      <c r="H14112" s="8"/>
      <c r="I14112" s="8"/>
    </row>
    <row r="14113" spans="1:9" ht="14.25" customHeight="1">
      <c r="A14113" s="7"/>
      <c r="B14113" s="8"/>
      <c r="C14113" s="8"/>
      <c r="D14113" s="8"/>
      <c r="E14113" s="8"/>
      <c r="F14113" s="8"/>
      <c r="G14113" s="8"/>
      <c r="H14113" s="8"/>
      <c r="I14113" s="8"/>
    </row>
    <row r="14114" spans="1:9" ht="14.25" customHeight="1">
      <c r="A14114" s="7"/>
      <c r="B14114" s="8"/>
      <c r="C14114" s="8"/>
      <c r="D14114" s="8"/>
      <c r="E14114" s="8"/>
      <c r="F14114" s="8"/>
      <c r="G14114" s="8"/>
      <c r="H14114" s="8"/>
      <c r="I14114" s="8"/>
    </row>
    <row r="14115" spans="1:9" ht="14.25" customHeight="1">
      <c r="A14115" s="7"/>
      <c r="B14115" s="8"/>
      <c r="C14115" s="8"/>
      <c r="D14115" s="8"/>
      <c r="E14115" s="8"/>
      <c r="F14115" s="8"/>
      <c r="G14115" s="8"/>
      <c r="H14115" s="8"/>
      <c r="I14115" s="8"/>
    </row>
    <row r="14116" spans="1:9" ht="14.25" customHeight="1">
      <c r="A14116" s="7"/>
      <c r="B14116" s="8"/>
      <c r="C14116" s="8"/>
      <c r="D14116" s="8"/>
      <c r="E14116" s="8"/>
      <c r="F14116" s="8"/>
      <c r="G14116" s="8"/>
      <c r="H14116" s="8"/>
      <c r="I14116" s="8"/>
    </row>
    <row r="14117" spans="1:9" ht="14.25" customHeight="1">
      <c r="A14117" s="7"/>
      <c r="B14117" s="8"/>
      <c r="C14117" s="8"/>
      <c r="D14117" s="8"/>
      <c r="E14117" s="8"/>
      <c r="F14117" s="8"/>
      <c r="G14117" s="8"/>
      <c r="H14117" s="8"/>
      <c r="I14117" s="8"/>
    </row>
    <row r="14118" spans="1:9" ht="14.25" customHeight="1">
      <c r="A14118" s="7"/>
      <c r="B14118" s="8"/>
      <c r="C14118" s="8"/>
      <c r="D14118" s="8"/>
      <c r="E14118" s="8"/>
      <c r="F14118" s="8"/>
      <c r="G14118" s="8"/>
      <c r="H14118" s="8"/>
      <c r="I14118" s="8"/>
    </row>
    <row r="14119" spans="1:9" ht="14.25" customHeight="1">
      <c r="A14119" s="7"/>
      <c r="B14119" s="8"/>
      <c r="C14119" s="8"/>
      <c r="D14119" s="8"/>
      <c r="E14119" s="8"/>
      <c r="F14119" s="8"/>
      <c r="G14119" s="8"/>
      <c r="H14119" s="8"/>
      <c r="I14119" s="8"/>
    </row>
    <row r="14120" spans="1:9" ht="14.25" customHeight="1">
      <c r="A14120" s="7"/>
      <c r="B14120" s="8"/>
      <c r="C14120" s="8"/>
      <c r="D14120" s="8"/>
      <c r="E14120" s="8"/>
      <c r="F14120" s="8"/>
      <c r="G14120" s="8"/>
      <c r="H14120" s="8"/>
      <c r="I14120" s="8"/>
    </row>
    <row r="14121" spans="1:9" ht="14.25" customHeight="1">
      <c r="A14121" s="7"/>
      <c r="B14121" s="8"/>
      <c r="C14121" s="8"/>
      <c r="D14121" s="8"/>
      <c r="E14121" s="8"/>
      <c r="F14121" s="8"/>
      <c r="G14121" s="8"/>
      <c r="H14121" s="8"/>
      <c r="I14121" s="8"/>
    </row>
    <row r="14122" spans="1:9" ht="14.25" customHeight="1">
      <c r="A14122" s="7"/>
      <c r="B14122" s="8"/>
      <c r="C14122" s="8"/>
      <c r="D14122" s="8"/>
      <c r="E14122" s="8"/>
      <c r="F14122" s="8"/>
      <c r="G14122" s="8"/>
      <c r="H14122" s="8"/>
      <c r="I14122" s="8"/>
    </row>
    <row r="14123" spans="1:9" ht="14.25" customHeight="1">
      <c r="A14123" s="7"/>
      <c r="B14123" s="8"/>
      <c r="C14123" s="8"/>
      <c r="D14123" s="8"/>
      <c r="E14123" s="8"/>
      <c r="F14123" s="8"/>
      <c r="G14123" s="8"/>
      <c r="H14123" s="8"/>
      <c r="I14123" s="8"/>
    </row>
    <row r="14124" spans="1:9" ht="14.25" customHeight="1">
      <c r="A14124" s="7"/>
      <c r="B14124" s="8"/>
      <c r="C14124" s="8"/>
      <c r="D14124" s="8"/>
      <c r="E14124" s="8"/>
      <c r="F14124" s="8"/>
      <c r="G14124" s="8"/>
      <c r="H14124" s="8"/>
      <c r="I14124" s="8"/>
    </row>
    <row r="14125" spans="1:9" ht="14.25" customHeight="1">
      <c r="A14125" s="7"/>
      <c r="B14125" s="8"/>
      <c r="C14125" s="8"/>
      <c r="D14125" s="8"/>
      <c r="E14125" s="8"/>
      <c r="F14125" s="8"/>
      <c r="G14125" s="8"/>
      <c r="H14125" s="8"/>
      <c r="I14125" s="8"/>
    </row>
    <row r="14126" spans="1:9" ht="14.25" customHeight="1">
      <c r="A14126" s="7"/>
      <c r="B14126" s="8"/>
      <c r="C14126" s="8"/>
      <c r="D14126" s="8"/>
      <c r="E14126" s="8"/>
      <c r="F14126" s="8"/>
      <c r="G14126" s="8"/>
      <c r="H14126" s="8"/>
      <c r="I14126" s="8"/>
    </row>
    <row r="14127" spans="1:9" ht="14.25" customHeight="1">
      <c r="A14127" s="7"/>
      <c r="B14127" s="8"/>
      <c r="C14127" s="8"/>
      <c r="D14127" s="8"/>
      <c r="E14127" s="8"/>
      <c r="F14127" s="8"/>
      <c r="G14127" s="8"/>
      <c r="H14127" s="8"/>
      <c r="I14127" s="8"/>
    </row>
    <row r="14128" spans="1:9" ht="14.25" customHeight="1">
      <c r="A14128" s="7"/>
      <c r="B14128" s="8"/>
      <c r="C14128" s="8"/>
      <c r="D14128" s="8"/>
      <c r="E14128" s="8"/>
      <c r="F14128" s="8"/>
      <c r="G14128" s="8"/>
      <c r="H14128" s="8"/>
      <c r="I14128" s="8"/>
    </row>
    <row r="14129" spans="1:9" ht="14.25" customHeight="1">
      <c r="A14129" s="7"/>
      <c r="B14129" s="8"/>
      <c r="C14129" s="8"/>
      <c r="D14129" s="8"/>
      <c r="E14129" s="8"/>
      <c r="F14129" s="8"/>
      <c r="G14129" s="8"/>
      <c r="H14129" s="8"/>
      <c r="I14129" s="8"/>
    </row>
    <row r="14130" spans="1:9" ht="14.25" customHeight="1">
      <c r="A14130" s="7"/>
      <c r="B14130" s="8"/>
      <c r="C14130" s="8"/>
      <c r="D14130" s="8"/>
      <c r="E14130" s="8"/>
      <c r="F14130" s="8"/>
      <c r="G14130" s="8"/>
      <c r="H14130" s="8"/>
      <c r="I14130" s="8"/>
    </row>
    <row r="14131" spans="1:9" ht="14.25" customHeight="1">
      <c r="A14131" s="7"/>
      <c r="B14131" s="8"/>
      <c r="C14131" s="8"/>
      <c r="D14131" s="8"/>
      <c r="E14131" s="8"/>
      <c r="F14131" s="8"/>
      <c r="G14131" s="8"/>
      <c r="H14131" s="8"/>
      <c r="I14131" s="8"/>
    </row>
    <row r="14132" spans="1:9" ht="14.25" customHeight="1">
      <c r="A14132" s="7"/>
      <c r="B14132" s="8"/>
      <c r="C14132" s="8"/>
      <c r="D14132" s="8"/>
      <c r="E14132" s="8"/>
      <c r="F14132" s="8"/>
      <c r="G14132" s="8"/>
      <c r="H14132" s="8"/>
      <c r="I14132" s="8"/>
    </row>
    <row r="14133" spans="1:9" ht="14.25" customHeight="1">
      <c r="A14133" s="7"/>
      <c r="B14133" s="8"/>
      <c r="C14133" s="8"/>
      <c r="D14133" s="8"/>
      <c r="E14133" s="8"/>
      <c r="F14133" s="8"/>
      <c r="G14133" s="8"/>
      <c r="H14133" s="8"/>
      <c r="I14133" s="8"/>
    </row>
    <row r="14134" spans="1:9" ht="14.25" customHeight="1">
      <c r="A14134" s="7"/>
      <c r="B14134" s="8"/>
      <c r="C14134" s="8"/>
      <c r="D14134" s="8"/>
      <c r="E14134" s="8"/>
      <c r="F14134" s="8"/>
      <c r="G14134" s="8"/>
      <c r="H14134" s="8"/>
      <c r="I14134" s="8"/>
    </row>
    <row r="14135" spans="1:9" ht="14.25" customHeight="1">
      <c r="A14135" s="7"/>
      <c r="B14135" s="8"/>
      <c r="C14135" s="8"/>
      <c r="D14135" s="8"/>
      <c r="E14135" s="8"/>
      <c r="F14135" s="8"/>
      <c r="G14135" s="8"/>
      <c r="H14135" s="8"/>
      <c r="I14135" s="8"/>
    </row>
    <row r="14136" spans="1:9" ht="14.25" customHeight="1">
      <c r="A14136" s="7"/>
      <c r="B14136" s="8"/>
      <c r="C14136" s="8"/>
      <c r="D14136" s="8"/>
      <c r="E14136" s="8"/>
      <c r="F14136" s="8"/>
      <c r="G14136" s="8"/>
      <c r="H14136" s="8"/>
      <c r="I14136" s="8"/>
    </row>
    <row r="14137" spans="1:9" ht="14.25" customHeight="1">
      <c r="A14137" s="7"/>
      <c r="B14137" s="8"/>
      <c r="C14137" s="8"/>
      <c r="D14137" s="8"/>
      <c r="E14137" s="8"/>
      <c r="F14137" s="8"/>
      <c r="G14137" s="8"/>
      <c r="H14137" s="8"/>
      <c r="I14137" s="8"/>
    </row>
    <row r="14138" spans="1:9" ht="14.25" customHeight="1">
      <c r="A14138" s="7"/>
      <c r="B14138" s="8"/>
      <c r="C14138" s="8"/>
      <c r="D14138" s="8"/>
      <c r="E14138" s="8"/>
      <c r="F14138" s="8"/>
      <c r="G14138" s="8"/>
      <c r="H14138" s="8"/>
      <c r="I14138" s="8"/>
    </row>
    <row r="14139" spans="1:9" ht="14.25" customHeight="1">
      <c r="A14139" s="7"/>
      <c r="B14139" s="8"/>
      <c r="C14139" s="8"/>
      <c r="D14139" s="8"/>
      <c r="E14139" s="8"/>
      <c r="F14139" s="8"/>
      <c r="G14139" s="8"/>
      <c r="H14139" s="8"/>
      <c r="I14139" s="8"/>
    </row>
    <row r="14140" spans="1:9" ht="14.25" customHeight="1">
      <c r="A14140" s="7"/>
      <c r="B14140" s="8"/>
      <c r="C14140" s="8"/>
      <c r="D14140" s="8"/>
      <c r="E14140" s="8"/>
      <c r="F14140" s="8"/>
      <c r="G14140" s="8"/>
      <c r="H14140" s="8"/>
      <c r="I14140" s="8"/>
    </row>
    <row r="14141" spans="1:9" ht="14.25" customHeight="1">
      <c r="A14141" s="7"/>
      <c r="B14141" s="8"/>
      <c r="C14141" s="8"/>
      <c r="D14141" s="8"/>
      <c r="E14141" s="8"/>
      <c r="F14141" s="8"/>
      <c r="G14141" s="8"/>
      <c r="H14141" s="8"/>
      <c r="I14141" s="8"/>
    </row>
    <row r="14142" spans="1:9" ht="14.25" customHeight="1">
      <c r="A14142" s="7"/>
      <c r="B14142" s="8"/>
      <c r="C14142" s="8"/>
      <c r="D14142" s="8"/>
      <c r="E14142" s="8"/>
      <c r="F14142" s="8"/>
      <c r="G14142" s="8"/>
      <c r="H14142" s="8"/>
      <c r="I14142" s="8"/>
    </row>
    <row r="14143" spans="1:9" ht="14.25" customHeight="1">
      <c r="A14143" s="7"/>
      <c r="B14143" s="8"/>
      <c r="C14143" s="8"/>
      <c r="D14143" s="8"/>
      <c r="E14143" s="8"/>
      <c r="F14143" s="8"/>
      <c r="G14143" s="8"/>
      <c r="H14143" s="8"/>
      <c r="I14143" s="8"/>
    </row>
    <row r="14144" spans="1:9" ht="14.25" customHeight="1">
      <c r="A14144" s="7"/>
      <c r="B14144" s="8"/>
      <c r="C14144" s="8"/>
      <c r="D14144" s="8"/>
      <c r="E14144" s="8"/>
      <c r="F14144" s="8"/>
      <c r="G14144" s="8"/>
      <c r="H14144" s="8"/>
      <c r="I14144" s="8"/>
    </row>
    <row r="14145" spans="1:9" ht="14.25" customHeight="1">
      <c r="A14145" s="7"/>
      <c r="B14145" s="8"/>
      <c r="C14145" s="8"/>
      <c r="D14145" s="8"/>
      <c r="E14145" s="8"/>
      <c r="F14145" s="8"/>
      <c r="G14145" s="8"/>
      <c r="H14145" s="8"/>
      <c r="I14145" s="8"/>
    </row>
    <row r="14146" spans="1:9" ht="14.25" customHeight="1">
      <c r="A14146" s="7"/>
      <c r="B14146" s="8"/>
      <c r="C14146" s="8"/>
      <c r="D14146" s="8"/>
      <c r="E14146" s="8"/>
      <c r="F14146" s="8"/>
      <c r="G14146" s="8"/>
      <c r="H14146" s="8"/>
      <c r="I14146" s="8"/>
    </row>
    <row r="14147" spans="1:9" ht="14.25" customHeight="1">
      <c r="A14147" s="7"/>
      <c r="B14147" s="8"/>
      <c r="C14147" s="8"/>
      <c r="D14147" s="8"/>
      <c r="E14147" s="8"/>
      <c r="F14147" s="8"/>
      <c r="G14147" s="8"/>
      <c r="H14147" s="8"/>
      <c r="I14147" s="8"/>
    </row>
    <row r="14148" spans="1:9" ht="14.25" customHeight="1">
      <c r="A14148" s="7"/>
      <c r="B14148" s="8"/>
      <c r="C14148" s="8"/>
      <c r="D14148" s="8"/>
      <c r="E14148" s="8"/>
      <c r="F14148" s="8"/>
      <c r="G14148" s="8"/>
      <c r="H14148" s="8"/>
      <c r="I14148" s="8"/>
    </row>
    <row r="14149" spans="1:9" ht="14.25" customHeight="1">
      <c r="A14149" s="7"/>
      <c r="B14149" s="8"/>
      <c r="C14149" s="8"/>
      <c r="D14149" s="8"/>
      <c r="E14149" s="8"/>
      <c r="F14149" s="8"/>
      <c r="G14149" s="8"/>
      <c r="H14149" s="8"/>
      <c r="I14149" s="8"/>
    </row>
    <row r="14150" spans="1:9" ht="14.25" customHeight="1">
      <c r="A14150" s="7"/>
      <c r="B14150" s="8"/>
      <c r="C14150" s="8"/>
      <c r="D14150" s="8"/>
      <c r="E14150" s="8"/>
      <c r="F14150" s="8"/>
      <c r="G14150" s="8"/>
      <c r="H14150" s="8"/>
      <c r="I14150" s="8"/>
    </row>
    <row r="14151" spans="1:9" ht="14.25" customHeight="1">
      <c r="A14151" s="7"/>
      <c r="B14151" s="8"/>
      <c r="C14151" s="8"/>
      <c r="D14151" s="8"/>
      <c r="E14151" s="8"/>
      <c r="F14151" s="8"/>
      <c r="G14151" s="8"/>
      <c r="H14151" s="8"/>
      <c r="I14151" s="8"/>
    </row>
    <row r="14152" spans="1:9" ht="14.25" customHeight="1">
      <c r="A14152" s="7"/>
      <c r="B14152" s="8"/>
      <c r="C14152" s="8"/>
      <c r="D14152" s="8"/>
      <c r="E14152" s="8"/>
      <c r="F14152" s="8"/>
      <c r="G14152" s="8"/>
      <c r="H14152" s="8"/>
      <c r="I14152" s="8"/>
    </row>
    <row r="14153" spans="1:9" ht="14.25" customHeight="1">
      <c r="A14153" s="7"/>
      <c r="B14153" s="8"/>
      <c r="C14153" s="8"/>
      <c r="D14153" s="8"/>
      <c r="E14153" s="8"/>
      <c r="F14153" s="8"/>
      <c r="G14153" s="8"/>
      <c r="H14153" s="8"/>
      <c r="I14153" s="8"/>
    </row>
    <row r="14154" spans="1:9" ht="14.25" customHeight="1">
      <c r="A14154" s="7"/>
      <c r="B14154" s="8"/>
      <c r="C14154" s="8"/>
      <c r="D14154" s="8"/>
      <c r="E14154" s="8"/>
      <c r="F14154" s="8"/>
      <c r="G14154" s="8"/>
      <c r="H14154" s="8"/>
      <c r="I14154" s="8"/>
    </row>
    <row r="14155" spans="1:9" ht="14.25" customHeight="1">
      <c r="A14155" s="7"/>
      <c r="B14155" s="8"/>
      <c r="C14155" s="8"/>
      <c r="D14155" s="8"/>
      <c r="E14155" s="8"/>
      <c r="F14155" s="8"/>
      <c r="G14155" s="8"/>
      <c r="H14155" s="8"/>
      <c r="I14155" s="8"/>
    </row>
    <row r="14156" spans="1:9" ht="14.25" customHeight="1">
      <c r="A14156" s="7"/>
      <c r="B14156" s="8"/>
      <c r="C14156" s="8"/>
      <c r="D14156" s="8"/>
      <c r="E14156" s="8"/>
      <c r="F14156" s="8"/>
      <c r="G14156" s="8"/>
      <c r="H14156" s="8"/>
      <c r="I14156" s="8"/>
    </row>
    <row r="14157" spans="1:9" ht="14.25" customHeight="1">
      <c r="A14157" s="7"/>
      <c r="B14157" s="8"/>
      <c r="C14157" s="8"/>
      <c r="D14157" s="8"/>
      <c r="E14157" s="8"/>
      <c r="F14157" s="8"/>
      <c r="G14157" s="8"/>
      <c r="H14157" s="8"/>
      <c r="I14157" s="8"/>
    </row>
    <row r="14158" spans="1:9" ht="14.25" customHeight="1">
      <c r="A14158" s="7"/>
      <c r="B14158" s="8"/>
      <c r="C14158" s="8"/>
      <c r="D14158" s="8"/>
      <c r="E14158" s="8"/>
      <c r="F14158" s="8"/>
      <c r="G14158" s="8"/>
      <c r="H14158" s="8"/>
      <c r="I14158" s="8"/>
    </row>
    <row r="14159" spans="1:9" ht="14.25" customHeight="1">
      <c r="A14159" s="7"/>
      <c r="B14159" s="8"/>
      <c r="C14159" s="8"/>
      <c r="D14159" s="8"/>
      <c r="E14159" s="8"/>
      <c r="F14159" s="8"/>
      <c r="G14159" s="8"/>
      <c r="H14159" s="8"/>
      <c r="I14159" s="8"/>
    </row>
    <row r="14160" spans="1:9" ht="14.25" customHeight="1">
      <c r="A14160" s="7"/>
      <c r="B14160" s="8"/>
      <c r="C14160" s="8"/>
      <c r="D14160" s="8"/>
      <c r="E14160" s="8"/>
      <c r="F14160" s="8"/>
      <c r="G14160" s="8"/>
      <c r="H14160" s="8"/>
      <c r="I14160" s="8"/>
    </row>
    <row r="14161" spans="1:9" ht="14.25" customHeight="1">
      <c r="A14161" s="7"/>
      <c r="B14161" s="8"/>
      <c r="C14161" s="8"/>
      <c r="D14161" s="8"/>
      <c r="E14161" s="8"/>
      <c r="F14161" s="8"/>
      <c r="G14161" s="8"/>
      <c r="H14161" s="8"/>
      <c r="I14161" s="8"/>
    </row>
    <row r="14162" spans="1:9" ht="14.25" customHeight="1">
      <c r="A14162" s="7"/>
      <c r="B14162" s="8"/>
      <c r="C14162" s="8"/>
      <c r="D14162" s="8"/>
      <c r="E14162" s="8"/>
      <c r="F14162" s="8"/>
      <c r="G14162" s="8"/>
      <c r="H14162" s="8"/>
      <c r="I14162" s="8"/>
    </row>
    <row r="14163" spans="1:9" ht="14.25" customHeight="1">
      <c r="A14163" s="7"/>
      <c r="B14163" s="8"/>
      <c r="C14163" s="8"/>
      <c r="D14163" s="8"/>
      <c r="E14163" s="8"/>
      <c r="F14163" s="8"/>
      <c r="G14163" s="8"/>
      <c r="H14163" s="8"/>
      <c r="I14163" s="8"/>
    </row>
    <row r="14164" spans="1:9" ht="14.25" customHeight="1">
      <c r="A14164" s="7"/>
      <c r="B14164" s="8"/>
      <c r="C14164" s="8"/>
      <c r="D14164" s="8"/>
      <c r="E14164" s="8"/>
      <c r="F14164" s="8"/>
      <c r="G14164" s="8"/>
      <c r="H14164" s="8"/>
      <c r="I14164" s="8"/>
    </row>
    <row r="14165" spans="1:9" ht="14.25" customHeight="1">
      <c r="A14165" s="7"/>
      <c r="B14165" s="8"/>
      <c r="C14165" s="8"/>
      <c r="D14165" s="8"/>
      <c r="E14165" s="8"/>
      <c r="F14165" s="8"/>
      <c r="G14165" s="8"/>
      <c r="H14165" s="8"/>
      <c r="I14165" s="8"/>
    </row>
    <row r="14166" spans="1:9" ht="14.25" customHeight="1">
      <c r="A14166" s="7"/>
      <c r="B14166" s="8"/>
      <c r="C14166" s="8"/>
      <c r="D14166" s="8"/>
      <c r="E14166" s="8"/>
      <c r="F14166" s="8"/>
      <c r="G14166" s="8"/>
      <c r="H14166" s="8"/>
      <c r="I14166" s="8"/>
    </row>
    <row r="14167" spans="1:9" ht="14.25" customHeight="1">
      <c r="A14167" s="7"/>
      <c r="B14167" s="8"/>
      <c r="C14167" s="8"/>
      <c r="D14167" s="8"/>
      <c r="E14167" s="8"/>
      <c r="F14167" s="8"/>
      <c r="G14167" s="8"/>
      <c r="H14167" s="8"/>
      <c r="I14167" s="8"/>
    </row>
    <row r="14168" spans="1:9" ht="14.25" customHeight="1">
      <c r="A14168" s="7"/>
      <c r="B14168" s="8"/>
      <c r="C14168" s="8"/>
      <c r="D14168" s="8"/>
      <c r="E14168" s="8"/>
      <c r="F14168" s="8"/>
      <c r="G14168" s="8"/>
      <c r="H14168" s="8"/>
      <c r="I14168" s="8"/>
    </row>
    <row r="14169" spans="1:9" ht="14.25" customHeight="1">
      <c r="A14169" s="7"/>
      <c r="B14169" s="8"/>
      <c r="C14169" s="8"/>
      <c r="D14169" s="8"/>
      <c r="E14169" s="8"/>
      <c r="F14169" s="8"/>
      <c r="G14169" s="8"/>
      <c r="H14169" s="8"/>
      <c r="I14169" s="8"/>
    </row>
    <row r="14170" spans="1:9" ht="14.25" customHeight="1">
      <c r="A14170" s="7"/>
      <c r="B14170" s="8"/>
      <c r="C14170" s="8"/>
      <c r="D14170" s="8"/>
      <c r="E14170" s="8"/>
      <c r="F14170" s="8"/>
      <c r="G14170" s="8"/>
      <c r="H14170" s="8"/>
      <c r="I14170" s="8"/>
    </row>
    <row r="14171" spans="1:9" ht="14.25" customHeight="1">
      <c r="A14171" s="7"/>
      <c r="B14171" s="8"/>
      <c r="C14171" s="8"/>
      <c r="D14171" s="8"/>
      <c r="E14171" s="8"/>
      <c r="F14171" s="8"/>
      <c r="G14171" s="8"/>
      <c r="H14171" s="8"/>
      <c r="I14171" s="8"/>
    </row>
    <row r="14172" spans="1:9" ht="14.25" customHeight="1">
      <c r="A14172" s="7"/>
      <c r="B14172" s="8"/>
      <c r="C14172" s="8"/>
      <c r="D14172" s="8"/>
      <c r="E14172" s="8"/>
      <c r="F14172" s="8"/>
      <c r="G14172" s="8"/>
      <c r="H14172" s="8"/>
      <c r="I14172" s="8"/>
    </row>
    <row r="14173" spans="1:9" ht="14.25" customHeight="1">
      <c r="A14173" s="7"/>
      <c r="B14173" s="8"/>
      <c r="C14173" s="8"/>
      <c r="D14173" s="8"/>
      <c r="E14173" s="8"/>
      <c r="F14173" s="8"/>
      <c r="G14173" s="8"/>
      <c r="H14173" s="8"/>
      <c r="I14173" s="8"/>
    </row>
    <row r="14174" spans="1:9" ht="14.25" customHeight="1">
      <c r="A14174" s="7"/>
      <c r="B14174" s="8"/>
      <c r="C14174" s="8"/>
      <c r="D14174" s="8"/>
      <c r="E14174" s="8"/>
      <c r="F14174" s="8"/>
      <c r="G14174" s="8"/>
      <c r="H14174" s="8"/>
      <c r="I14174" s="8"/>
    </row>
    <row r="14175" spans="1:9" ht="14.25" customHeight="1">
      <c r="A14175" s="7"/>
      <c r="B14175" s="8"/>
      <c r="C14175" s="8"/>
      <c r="D14175" s="8"/>
      <c r="E14175" s="8"/>
      <c r="F14175" s="8"/>
      <c r="G14175" s="8"/>
      <c r="H14175" s="8"/>
      <c r="I14175" s="8"/>
    </row>
    <row r="14176" spans="1:9" ht="14.25" customHeight="1">
      <c r="A14176" s="7"/>
      <c r="B14176" s="8"/>
      <c r="C14176" s="8"/>
      <c r="D14176" s="8"/>
      <c r="E14176" s="8"/>
      <c r="F14176" s="8"/>
      <c r="G14176" s="8"/>
      <c r="H14176" s="8"/>
      <c r="I14176" s="8"/>
    </row>
    <row r="14177" spans="1:9" ht="14.25" customHeight="1">
      <c r="A14177" s="7"/>
      <c r="B14177" s="8"/>
      <c r="C14177" s="8"/>
      <c r="D14177" s="8"/>
      <c r="E14177" s="8"/>
      <c r="F14177" s="8"/>
      <c r="G14177" s="8"/>
      <c r="H14177" s="8"/>
      <c r="I14177" s="8"/>
    </row>
    <row r="14178" spans="1:9" ht="14.25" customHeight="1">
      <c r="A14178" s="7"/>
      <c r="B14178" s="8"/>
      <c r="C14178" s="8"/>
      <c r="D14178" s="8"/>
      <c r="E14178" s="8"/>
      <c r="F14178" s="8"/>
      <c r="G14178" s="8"/>
      <c r="H14178" s="8"/>
      <c r="I14178" s="8"/>
    </row>
    <row r="14179" spans="1:9" ht="14.25" customHeight="1">
      <c r="A14179" s="7"/>
      <c r="B14179" s="8"/>
      <c r="C14179" s="8"/>
      <c r="D14179" s="8"/>
      <c r="E14179" s="8"/>
      <c r="F14179" s="8"/>
      <c r="G14179" s="8"/>
      <c r="H14179" s="8"/>
      <c r="I14179" s="8"/>
    </row>
    <row r="14180" spans="1:9" ht="14.25" customHeight="1">
      <c r="A14180" s="7"/>
      <c r="B14180" s="8"/>
      <c r="C14180" s="8"/>
      <c r="D14180" s="8"/>
      <c r="E14180" s="8"/>
      <c r="F14180" s="8"/>
      <c r="G14180" s="8"/>
      <c r="H14180" s="8"/>
      <c r="I14180" s="8"/>
    </row>
    <row r="14181" spans="1:9" ht="14.25" customHeight="1">
      <c r="A14181" s="7"/>
      <c r="B14181" s="8"/>
      <c r="C14181" s="8"/>
      <c r="D14181" s="8"/>
      <c r="E14181" s="8"/>
      <c r="F14181" s="8"/>
      <c r="G14181" s="8"/>
      <c r="H14181" s="8"/>
      <c r="I14181" s="8"/>
    </row>
    <row r="14182" spans="1:9" ht="14.25" customHeight="1">
      <c r="A14182" s="7"/>
      <c r="B14182" s="8"/>
      <c r="C14182" s="8"/>
      <c r="D14182" s="8"/>
      <c r="E14182" s="8"/>
      <c r="F14182" s="8"/>
      <c r="G14182" s="8"/>
      <c r="H14182" s="8"/>
      <c r="I14182" s="8"/>
    </row>
    <row r="14183" spans="1:9" ht="14.25" customHeight="1">
      <c r="A14183" s="7"/>
      <c r="B14183" s="8"/>
      <c r="C14183" s="8"/>
      <c r="D14183" s="8"/>
      <c r="E14183" s="8"/>
      <c r="F14183" s="8"/>
      <c r="G14183" s="8"/>
      <c r="H14183" s="8"/>
      <c r="I14183" s="8"/>
    </row>
    <row r="14184" spans="1:9" ht="14.25" customHeight="1">
      <c r="A14184" s="7"/>
      <c r="B14184" s="8"/>
      <c r="C14184" s="8"/>
      <c r="D14184" s="8"/>
      <c r="E14184" s="8"/>
      <c r="F14184" s="8"/>
      <c r="G14184" s="8"/>
      <c r="H14184" s="8"/>
      <c r="I14184" s="8"/>
    </row>
    <row r="14185" spans="1:9" ht="14.25" customHeight="1">
      <c r="A14185" s="7"/>
      <c r="B14185" s="8"/>
      <c r="C14185" s="8"/>
      <c r="D14185" s="8"/>
      <c r="E14185" s="8"/>
      <c r="F14185" s="8"/>
      <c r="G14185" s="8"/>
      <c r="H14185" s="8"/>
      <c r="I14185" s="8"/>
    </row>
    <row r="14186" spans="1:9" ht="14.25" customHeight="1">
      <c r="A14186" s="7"/>
      <c r="B14186" s="8"/>
      <c r="C14186" s="8"/>
      <c r="D14186" s="8"/>
      <c r="E14186" s="8"/>
      <c r="F14186" s="8"/>
      <c r="G14186" s="8"/>
      <c r="H14186" s="8"/>
      <c r="I14186" s="8"/>
    </row>
    <row r="14187" spans="1:9" ht="14.25" customHeight="1">
      <c r="A14187" s="7"/>
      <c r="B14187" s="8"/>
      <c r="C14187" s="8"/>
      <c r="D14187" s="8"/>
      <c r="E14187" s="8"/>
      <c r="F14187" s="8"/>
      <c r="G14187" s="8"/>
      <c r="H14187" s="8"/>
      <c r="I14187" s="8"/>
    </row>
    <row r="14188" spans="1:9" ht="14.25" customHeight="1">
      <c r="A14188" s="7"/>
      <c r="B14188" s="8"/>
      <c r="C14188" s="8"/>
      <c r="D14188" s="8"/>
      <c r="E14188" s="8"/>
      <c r="F14188" s="8"/>
      <c r="G14188" s="8"/>
      <c r="H14188" s="8"/>
      <c r="I14188" s="8"/>
    </row>
    <row r="14189" spans="1:9" ht="14.25" customHeight="1">
      <c r="A14189" s="7"/>
      <c r="B14189" s="8"/>
      <c r="C14189" s="8"/>
      <c r="D14189" s="8"/>
      <c r="E14189" s="8"/>
      <c r="F14189" s="8"/>
      <c r="G14189" s="8"/>
      <c r="H14189" s="8"/>
      <c r="I14189" s="8"/>
    </row>
    <row r="14190" spans="1:9" ht="14.25" customHeight="1">
      <c r="A14190" s="7"/>
      <c r="B14190" s="8"/>
      <c r="C14190" s="8"/>
      <c r="D14190" s="8"/>
      <c r="E14190" s="8"/>
      <c r="F14190" s="8"/>
      <c r="G14190" s="8"/>
      <c r="H14190" s="8"/>
      <c r="I14190" s="8"/>
    </row>
    <row r="14191" spans="1:9" ht="14.25" customHeight="1">
      <c r="A14191" s="7"/>
      <c r="B14191" s="8"/>
      <c r="C14191" s="8"/>
      <c r="D14191" s="8"/>
      <c r="E14191" s="8"/>
      <c r="F14191" s="8"/>
      <c r="G14191" s="8"/>
      <c r="H14191" s="8"/>
      <c r="I14191" s="8"/>
    </row>
    <row r="14192" spans="1:9" ht="14.25" customHeight="1">
      <c r="A14192" s="7"/>
      <c r="B14192" s="8"/>
      <c r="C14192" s="8"/>
      <c r="D14192" s="8"/>
      <c r="E14192" s="8"/>
      <c r="F14192" s="8"/>
      <c r="G14192" s="8"/>
      <c r="H14192" s="8"/>
      <c r="I14192" s="8"/>
    </row>
    <row r="14193" spans="1:9" ht="14.25" customHeight="1">
      <c r="A14193" s="7"/>
      <c r="B14193" s="8"/>
      <c r="C14193" s="8"/>
      <c r="D14193" s="8"/>
      <c r="E14193" s="8"/>
      <c r="F14193" s="8"/>
      <c r="G14193" s="8"/>
      <c r="H14193" s="8"/>
      <c r="I14193" s="8"/>
    </row>
    <row r="14194" spans="1:9" ht="14.25" customHeight="1">
      <c r="A14194" s="7"/>
      <c r="B14194" s="8"/>
      <c r="C14194" s="8"/>
      <c r="D14194" s="8"/>
      <c r="E14194" s="8"/>
      <c r="F14194" s="8"/>
      <c r="G14194" s="8"/>
      <c r="H14194" s="8"/>
      <c r="I14194" s="8"/>
    </row>
    <row r="14195" spans="1:9" ht="14.25" customHeight="1">
      <c r="A14195" s="7"/>
      <c r="B14195" s="8"/>
      <c r="C14195" s="8"/>
      <c r="D14195" s="8"/>
      <c r="E14195" s="8"/>
      <c r="F14195" s="8"/>
      <c r="G14195" s="8"/>
      <c r="H14195" s="8"/>
      <c r="I14195" s="8"/>
    </row>
    <row r="14196" spans="1:9" ht="14.25" customHeight="1">
      <c r="A14196" s="7"/>
      <c r="B14196" s="8"/>
      <c r="C14196" s="8"/>
      <c r="D14196" s="8"/>
      <c r="E14196" s="8"/>
      <c r="F14196" s="8"/>
      <c r="G14196" s="8"/>
      <c r="H14196" s="8"/>
      <c r="I14196" s="8"/>
    </row>
    <row r="14197" spans="1:9" ht="14.25" customHeight="1">
      <c r="A14197" s="7"/>
      <c r="B14197" s="8"/>
      <c r="C14197" s="8"/>
      <c r="D14197" s="8"/>
      <c r="E14197" s="8"/>
      <c r="F14197" s="8"/>
      <c r="G14197" s="8"/>
      <c r="H14197" s="8"/>
      <c r="I14197" s="8"/>
    </row>
    <row r="14198" spans="1:9" ht="14.25" customHeight="1">
      <c r="A14198" s="7"/>
      <c r="B14198" s="8"/>
      <c r="C14198" s="8"/>
      <c r="D14198" s="8"/>
      <c r="E14198" s="8"/>
      <c r="F14198" s="8"/>
      <c r="G14198" s="8"/>
      <c r="H14198" s="8"/>
      <c r="I14198" s="8"/>
    </row>
    <row r="14199" spans="1:9" ht="14.25" customHeight="1">
      <c r="A14199" s="7"/>
      <c r="B14199" s="8"/>
      <c r="C14199" s="8"/>
      <c r="D14199" s="8"/>
      <c r="E14199" s="8"/>
      <c r="F14199" s="8"/>
      <c r="G14199" s="8"/>
      <c r="H14199" s="8"/>
      <c r="I14199" s="8"/>
    </row>
    <row r="14200" spans="1:9" ht="14.25" customHeight="1">
      <c r="A14200" s="7"/>
      <c r="B14200" s="8"/>
      <c r="C14200" s="8"/>
      <c r="D14200" s="8"/>
      <c r="E14200" s="8"/>
      <c r="F14200" s="8"/>
      <c r="G14200" s="8"/>
      <c r="H14200" s="8"/>
      <c r="I14200" s="8"/>
    </row>
    <row r="14201" spans="1:9" ht="14.25" customHeight="1">
      <c r="A14201" s="7"/>
      <c r="B14201" s="8"/>
      <c r="C14201" s="8"/>
      <c r="D14201" s="8"/>
      <c r="E14201" s="8"/>
      <c r="F14201" s="8"/>
      <c r="G14201" s="8"/>
      <c r="H14201" s="8"/>
      <c r="I14201" s="8"/>
    </row>
    <row r="14202" spans="1:9" ht="14.25" customHeight="1">
      <c r="A14202" s="7"/>
      <c r="B14202" s="8"/>
      <c r="C14202" s="8"/>
      <c r="D14202" s="8"/>
      <c r="E14202" s="8"/>
      <c r="F14202" s="8"/>
      <c r="G14202" s="8"/>
      <c r="H14202" s="8"/>
      <c r="I14202" s="8"/>
    </row>
    <row r="14203" spans="1:9" ht="14.25" customHeight="1">
      <c r="A14203" s="7"/>
      <c r="B14203" s="8"/>
      <c r="C14203" s="8"/>
      <c r="D14203" s="8"/>
      <c r="E14203" s="8"/>
      <c r="F14203" s="8"/>
      <c r="G14203" s="8"/>
      <c r="H14203" s="8"/>
      <c r="I14203" s="8"/>
    </row>
    <row r="14204" spans="1:9" ht="14.25" customHeight="1">
      <c r="A14204" s="7"/>
      <c r="B14204" s="8"/>
      <c r="C14204" s="8"/>
      <c r="D14204" s="8"/>
      <c r="E14204" s="8"/>
      <c r="F14204" s="8"/>
      <c r="G14204" s="8"/>
      <c r="H14204" s="8"/>
      <c r="I14204" s="8"/>
    </row>
    <row r="14205" spans="1:9" ht="14.25" customHeight="1">
      <c r="A14205" s="7"/>
      <c r="B14205" s="8"/>
      <c r="C14205" s="8"/>
      <c r="D14205" s="8"/>
      <c r="E14205" s="8"/>
      <c r="F14205" s="8"/>
      <c r="G14205" s="8"/>
      <c r="H14205" s="8"/>
      <c r="I14205" s="8"/>
    </row>
    <row r="14206" spans="1:9" ht="14.25" customHeight="1">
      <c r="A14206" s="7"/>
      <c r="B14206" s="8"/>
      <c r="C14206" s="8"/>
      <c r="D14206" s="8"/>
      <c r="E14206" s="8"/>
      <c r="F14206" s="8"/>
      <c r="G14206" s="8"/>
      <c r="H14206" s="8"/>
      <c r="I14206" s="8"/>
    </row>
    <row r="14207" spans="1:9" ht="14.25" customHeight="1">
      <c r="A14207" s="7"/>
      <c r="B14207" s="8"/>
      <c r="C14207" s="8"/>
      <c r="D14207" s="8"/>
      <c r="E14207" s="8"/>
      <c r="F14207" s="8"/>
      <c r="G14207" s="8"/>
      <c r="H14207" s="8"/>
      <c r="I14207" s="8"/>
    </row>
    <row r="14208" spans="1:9" ht="14.25" customHeight="1">
      <c r="A14208" s="7"/>
      <c r="B14208" s="8"/>
      <c r="C14208" s="8"/>
      <c r="D14208" s="8"/>
      <c r="E14208" s="8"/>
      <c r="F14208" s="8"/>
      <c r="G14208" s="8"/>
      <c r="H14208" s="8"/>
      <c r="I14208" s="8"/>
    </row>
    <row r="14209" spans="1:9" ht="14.25" customHeight="1">
      <c r="A14209" s="7"/>
      <c r="B14209" s="8"/>
      <c r="C14209" s="8"/>
      <c r="D14209" s="8"/>
      <c r="E14209" s="8"/>
      <c r="F14209" s="8"/>
      <c r="G14209" s="8"/>
      <c r="H14209" s="8"/>
      <c r="I14209" s="8"/>
    </row>
    <row r="14210" spans="1:9" ht="14.25" customHeight="1">
      <c r="A14210" s="7"/>
      <c r="B14210" s="8"/>
      <c r="C14210" s="8"/>
      <c r="D14210" s="8"/>
      <c r="E14210" s="8"/>
      <c r="F14210" s="8"/>
      <c r="G14210" s="8"/>
      <c r="H14210" s="8"/>
      <c r="I14210" s="8"/>
    </row>
    <row r="14211" spans="1:9" ht="14.25" customHeight="1">
      <c r="A14211" s="7"/>
      <c r="B14211" s="8"/>
      <c r="C14211" s="8"/>
      <c r="D14211" s="8"/>
      <c r="E14211" s="8"/>
      <c r="F14211" s="8"/>
      <c r="G14211" s="8"/>
      <c r="H14211" s="8"/>
      <c r="I14211" s="8"/>
    </row>
    <row r="14212" spans="1:9" ht="14.25" customHeight="1">
      <c r="A14212" s="7"/>
      <c r="B14212" s="8"/>
      <c r="C14212" s="8"/>
      <c r="D14212" s="8"/>
      <c r="E14212" s="8"/>
      <c r="F14212" s="8"/>
      <c r="G14212" s="8"/>
      <c r="H14212" s="8"/>
      <c r="I14212" s="8"/>
    </row>
    <row r="14213" spans="1:9" ht="14.25" customHeight="1">
      <c r="A14213" s="7"/>
      <c r="B14213" s="8"/>
      <c r="C14213" s="8"/>
      <c r="D14213" s="8"/>
      <c r="E14213" s="8"/>
      <c r="F14213" s="8"/>
      <c r="G14213" s="8"/>
      <c r="H14213" s="8"/>
      <c r="I14213" s="8"/>
    </row>
    <row r="14214" spans="1:9" ht="14.25" customHeight="1">
      <c r="A14214" s="7"/>
      <c r="B14214" s="8"/>
      <c r="C14214" s="8"/>
      <c r="D14214" s="8"/>
      <c r="E14214" s="8"/>
      <c r="F14214" s="8"/>
      <c r="G14214" s="8"/>
      <c r="H14214" s="8"/>
      <c r="I14214" s="8"/>
    </row>
    <row r="14215" spans="1:9" ht="14.25" customHeight="1">
      <c r="A14215" s="7"/>
      <c r="B14215" s="8"/>
      <c r="C14215" s="8"/>
      <c r="D14215" s="8"/>
      <c r="E14215" s="8"/>
      <c r="F14215" s="8"/>
      <c r="G14215" s="8"/>
      <c r="H14215" s="8"/>
      <c r="I14215" s="8"/>
    </row>
    <row r="14216" spans="1:9" ht="14.25" customHeight="1">
      <c r="A14216" s="7"/>
      <c r="B14216" s="8"/>
      <c r="C14216" s="8"/>
      <c r="D14216" s="8"/>
      <c r="E14216" s="8"/>
      <c r="F14216" s="8"/>
      <c r="G14216" s="8"/>
      <c r="H14216" s="8"/>
      <c r="I14216" s="8"/>
    </row>
    <row r="14217" spans="1:9" ht="14.25" customHeight="1">
      <c r="A14217" s="7"/>
      <c r="B14217" s="8"/>
      <c r="C14217" s="8"/>
      <c r="D14217" s="8"/>
      <c r="E14217" s="8"/>
      <c r="F14217" s="8"/>
      <c r="G14217" s="8"/>
      <c r="H14217" s="8"/>
      <c r="I14217" s="8"/>
    </row>
    <row r="14218" spans="1:9" ht="14.25" customHeight="1">
      <c r="A14218" s="7"/>
      <c r="B14218" s="8"/>
      <c r="C14218" s="8"/>
      <c r="D14218" s="8"/>
      <c r="E14218" s="8"/>
      <c r="F14218" s="8"/>
      <c r="G14218" s="8"/>
      <c r="H14218" s="8"/>
      <c r="I14218" s="8"/>
    </row>
    <row r="14219" spans="1:9" ht="14.25" customHeight="1">
      <c r="A14219" s="7"/>
      <c r="B14219" s="8"/>
      <c r="C14219" s="8"/>
      <c r="D14219" s="8"/>
      <c r="E14219" s="8"/>
      <c r="F14219" s="8"/>
      <c r="G14219" s="8"/>
      <c r="H14219" s="8"/>
      <c r="I14219" s="8"/>
    </row>
    <row r="14220" spans="1:9" ht="14.25" customHeight="1">
      <c r="A14220" s="7"/>
      <c r="B14220" s="8"/>
      <c r="C14220" s="8"/>
      <c r="D14220" s="8"/>
      <c r="E14220" s="8"/>
      <c r="F14220" s="8"/>
      <c r="G14220" s="8"/>
      <c r="H14220" s="8"/>
      <c r="I14220" s="8"/>
    </row>
    <row r="14221" spans="1:9" ht="14.25" customHeight="1">
      <c r="A14221" s="7"/>
      <c r="B14221" s="8"/>
      <c r="C14221" s="8"/>
      <c r="D14221" s="8"/>
      <c r="E14221" s="8"/>
      <c r="F14221" s="8"/>
      <c r="G14221" s="8"/>
      <c r="H14221" s="8"/>
      <c r="I14221" s="8"/>
    </row>
    <row r="14222" spans="1:9" ht="14.25" customHeight="1">
      <c r="A14222" s="7"/>
      <c r="B14222" s="8"/>
      <c r="C14222" s="8"/>
      <c r="D14222" s="8"/>
      <c r="E14222" s="8"/>
      <c r="F14222" s="8"/>
      <c r="G14222" s="8"/>
      <c r="H14222" s="8"/>
      <c r="I14222" s="8"/>
    </row>
    <row r="14223" spans="1:9" ht="14.25" customHeight="1">
      <c r="A14223" s="7"/>
      <c r="B14223" s="8"/>
      <c r="C14223" s="8"/>
      <c r="D14223" s="8"/>
      <c r="E14223" s="8"/>
      <c r="F14223" s="8"/>
      <c r="G14223" s="8"/>
      <c r="H14223" s="8"/>
      <c r="I14223" s="8"/>
    </row>
    <row r="14224" spans="1:9" ht="14.25" customHeight="1">
      <c r="A14224" s="7"/>
      <c r="B14224" s="8"/>
      <c r="C14224" s="8"/>
      <c r="D14224" s="8"/>
      <c r="E14224" s="8"/>
      <c r="F14224" s="8"/>
      <c r="G14224" s="8"/>
      <c r="H14224" s="8"/>
      <c r="I14224" s="8"/>
    </row>
    <row r="14225" spans="1:9" ht="14.25" customHeight="1">
      <c r="A14225" s="7"/>
      <c r="B14225" s="8"/>
      <c r="C14225" s="8"/>
      <c r="D14225" s="8"/>
      <c r="E14225" s="8"/>
      <c r="F14225" s="8"/>
      <c r="G14225" s="8"/>
      <c r="H14225" s="8"/>
      <c r="I14225" s="8"/>
    </row>
    <row r="14226" spans="1:9" ht="14.25" customHeight="1">
      <c r="A14226" s="7"/>
      <c r="B14226" s="8"/>
      <c r="C14226" s="8"/>
      <c r="D14226" s="8"/>
      <c r="E14226" s="8"/>
      <c r="F14226" s="8"/>
      <c r="G14226" s="8"/>
      <c r="H14226" s="8"/>
      <c r="I14226" s="8"/>
    </row>
    <row r="14227" spans="1:9" ht="14.25" customHeight="1">
      <c r="A14227" s="7"/>
      <c r="B14227" s="8"/>
      <c r="C14227" s="8"/>
      <c r="D14227" s="8"/>
      <c r="E14227" s="8"/>
      <c r="F14227" s="8"/>
      <c r="G14227" s="8"/>
      <c r="H14227" s="8"/>
      <c r="I14227" s="8"/>
    </row>
    <row r="14228" spans="1:9" ht="14.25" customHeight="1">
      <c r="A14228" s="7"/>
      <c r="B14228" s="8"/>
      <c r="C14228" s="8"/>
      <c r="D14228" s="8"/>
      <c r="E14228" s="8"/>
      <c r="F14228" s="8"/>
      <c r="G14228" s="8"/>
      <c r="H14228" s="8"/>
      <c r="I14228" s="8"/>
    </row>
    <row r="14229" spans="1:9" ht="14.25" customHeight="1">
      <c r="A14229" s="7"/>
      <c r="B14229" s="8"/>
      <c r="C14229" s="8"/>
      <c r="D14229" s="8"/>
      <c r="E14229" s="8"/>
      <c r="F14229" s="8"/>
      <c r="G14229" s="8"/>
      <c r="H14229" s="8"/>
      <c r="I14229" s="8"/>
    </row>
    <row r="14230" spans="1:9" ht="14.25" customHeight="1">
      <c r="A14230" s="7"/>
      <c r="B14230" s="8"/>
      <c r="C14230" s="8"/>
      <c r="D14230" s="8"/>
      <c r="E14230" s="8"/>
      <c r="F14230" s="8"/>
      <c r="G14230" s="8"/>
      <c r="H14230" s="8"/>
      <c r="I14230" s="8"/>
    </row>
    <row r="14231" spans="1:9" ht="14.25" customHeight="1">
      <c r="A14231" s="7"/>
      <c r="B14231" s="8"/>
      <c r="C14231" s="8"/>
      <c r="D14231" s="8"/>
      <c r="E14231" s="8"/>
      <c r="F14231" s="8"/>
      <c r="G14231" s="8"/>
      <c r="H14231" s="8"/>
      <c r="I14231" s="8"/>
    </row>
    <row r="14232" spans="1:9" ht="14.25" customHeight="1">
      <c r="A14232" s="7"/>
      <c r="B14232" s="8"/>
      <c r="C14232" s="8"/>
      <c r="D14232" s="8"/>
      <c r="E14232" s="8"/>
      <c r="F14232" s="8"/>
      <c r="G14232" s="8"/>
      <c r="H14232" s="8"/>
      <c r="I14232" s="8"/>
    </row>
    <row r="14233" spans="1:9" ht="14.25" customHeight="1">
      <c r="A14233" s="7"/>
      <c r="B14233" s="8"/>
      <c r="C14233" s="8"/>
      <c r="D14233" s="8"/>
      <c r="E14233" s="8"/>
      <c r="F14233" s="8"/>
      <c r="G14233" s="8"/>
      <c r="H14233" s="8"/>
      <c r="I14233" s="8"/>
    </row>
    <row r="14234" spans="1:9" ht="14.25" customHeight="1">
      <c r="A14234" s="7"/>
      <c r="B14234" s="8"/>
      <c r="C14234" s="8"/>
      <c r="D14234" s="8"/>
      <c r="E14234" s="8"/>
      <c r="F14234" s="8"/>
      <c r="G14234" s="8"/>
      <c r="H14234" s="8"/>
      <c r="I14234" s="8"/>
    </row>
    <row r="14235" spans="1:9" ht="14.25" customHeight="1">
      <c r="A14235" s="7"/>
      <c r="B14235" s="8"/>
      <c r="C14235" s="8"/>
      <c r="D14235" s="8"/>
      <c r="E14235" s="8"/>
      <c r="F14235" s="8"/>
      <c r="G14235" s="8"/>
      <c r="H14235" s="8"/>
      <c r="I14235" s="8"/>
    </row>
    <row r="14236" spans="1:9" ht="14.25" customHeight="1">
      <c r="A14236" s="7"/>
      <c r="B14236" s="8"/>
      <c r="C14236" s="8"/>
      <c r="D14236" s="8"/>
      <c r="E14236" s="8"/>
      <c r="F14236" s="8"/>
      <c r="G14236" s="8"/>
      <c r="H14236" s="8"/>
      <c r="I14236" s="8"/>
    </row>
    <row r="14237" spans="1:9" ht="14.25" customHeight="1">
      <c r="A14237" s="7"/>
      <c r="B14237" s="8"/>
      <c r="C14237" s="8"/>
      <c r="D14237" s="8"/>
      <c r="E14237" s="8"/>
      <c r="F14237" s="8"/>
      <c r="G14237" s="8"/>
      <c r="H14237" s="8"/>
      <c r="I14237" s="8"/>
    </row>
    <row r="14238" spans="1:9" ht="14.25" customHeight="1">
      <c r="A14238" s="7"/>
      <c r="B14238" s="8"/>
      <c r="C14238" s="8"/>
      <c r="D14238" s="8"/>
      <c r="E14238" s="8"/>
      <c r="F14238" s="8"/>
      <c r="G14238" s="8"/>
      <c r="H14238" s="8"/>
      <c r="I14238" s="8"/>
    </row>
    <row r="14239" spans="1:9" ht="14.25" customHeight="1">
      <c r="A14239" s="7"/>
      <c r="B14239" s="8"/>
      <c r="C14239" s="8"/>
      <c r="D14239" s="8"/>
      <c r="E14239" s="8"/>
      <c r="F14239" s="8"/>
      <c r="G14239" s="8"/>
      <c r="H14239" s="8"/>
      <c r="I14239" s="8"/>
    </row>
    <row r="14240" spans="1:9" ht="14.25" customHeight="1">
      <c r="A14240" s="7"/>
      <c r="B14240" s="8"/>
      <c r="C14240" s="8"/>
      <c r="D14240" s="8"/>
      <c r="E14240" s="8"/>
      <c r="F14240" s="8"/>
      <c r="G14240" s="8"/>
      <c r="H14240" s="8"/>
      <c r="I14240" s="8"/>
    </row>
    <row r="14241" spans="1:9" ht="14.25" customHeight="1">
      <c r="A14241" s="7"/>
      <c r="B14241" s="8"/>
      <c r="C14241" s="8"/>
      <c r="D14241" s="8"/>
      <c r="E14241" s="8"/>
      <c r="F14241" s="8"/>
      <c r="G14241" s="8"/>
      <c r="H14241" s="8"/>
      <c r="I14241" s="8"/>
    </row>
    <row r="14242" spans="1:9" ht="14.25" customHeight="1">
      <c r="A14242" s="7"/>
      <c r="B14242" s="8"/>
      <c r="C14242" s="8"/>
      <c r="D14242" s="8"/>
      <c r="E14242" s="8"/>
      <c r="F14242" s="8"/>
      <c r="G14242" s="8"/>
      <c r="H14242" s="8"/>
      <c r="I14242" s="8"/>
    </row>
    <row r="14243" spans="1:9" ht="14.25" customHeight="1">
      <c r="A14243" s="7"/>
      <c r="B14243" s="8"/>
      <c r="C14243" s="8"/>
      <c r="D14243" s="8"/>
      <c r="E14243" s="8"/>
      <c r="F14243" s="8"/>
      <c r="G14243" s="8"/>
      <c r="H14243" s="8"/>
      <c r="I14243" s="8"/>
    </row>
    <row r="14244" spans="1:9" ht="14.25" customHeight="1">
      <c r="A14244" s="7"/>
      <c r="B14244" s="8"/>
      <c r="C14244" s="8"/>
      <c r="D14244" s="8"/>
      <c r="E14244" s="8"/>
      <c r="F14244" s="8"/>
      <c r="G14244" s="8"/>
      <c r="H14244" s="8"/>
      <c r="I14244" s="8"/>
    </row>
    <row r="14245" spans="1:9" ht="14.25" customHeight="1">
      <c r="A14245" s="7"/>
      <c r="B14245" s="8"/>
      <c r="C14245" s="8"/>
      <c r="D14245" s="8"/>
      <c r="E14245" s="8"/>
      <c r="F14245" s="8"/>
      <c r="G14245" s="8"/>
      <c r="H14245" s="8"/>
      <c r="I14245" s="8"/>
    </row>
    <row r="14246" spans="1:9" ht="14.25" customHeight="1">
      <c r="A14246" s="7"/>
      <c r="B14246" s="8"/>
      <c r="C14246" s="8"/>
      <c r="D14246" s="8"/>
      <c r="E14246" s="8"/>
      <c r="F14246" s="8"/>
      <c r="G14246" s="8"/>
      <c r="H14246" s="8"/>
      <c r="I14246" s="8"/>
    </row>
    <row r="14247" spans="1:9" ht="14.25" customHeight="1">
      <c r="A14247" s="7"/>
      <c r="B14247" s="8"/>
      <c r="C14247" s="8"/>
      <c r="D14247" s="8"/>
      <c r="E14247" s="8"/>
      <c r="F14247" s="8"/>
      <c r="G14247" s="8"/>
      <c r="H14247" s="8"/>
      <c r="I14247" s="8"/>
    </row>
    <row r="14248" spans="1:9" ht="14.25" customHeight="1">
      <c r="A14248" s="7"/>
      <c r="B14248" s="8"/>
      <c r="C14248" s="8"/>
      <c r="D14248" s="8"/>
      <c r="E14248" s="8"/>
      <c r="F14248" s="8"/>
      <c r="G14248" s="8"/>
      <c r="H14248" s="8"/>
      <c r="I14248" s="8"/>
    </row>
    <row r="14249" spans="1:9" ht="14.25" customHeight="1">
      <c r="A14249" s="7"/>
      <c r="B14249" s="8"/>
      <c r="C14249" s="8"/>
      <c r="D14249" s="8"/>
      <c r="E14249" s="8"/>
      <c r="F14249" s="8"/>
      <c r="G14249" s="8"/>
      <c r="H14249" s="8"/>
      <c r="I14249" s="8"/>
    </row>
    <row r="14250" spans="1:9" ht="14.25" customHeight="1">
      <c r="A14250" s="7"/>
      <c r="B14250" s="8"/>
      <c r="C14250" s="8"/>
      <c r="D14250" s="8"/>
      <c r="E14250" s="8"/>
      <c r="F14250" s="8"/>
      <c r="G14250" s="8"/>
      <c r="H14250" s="8"/>
      <c r="I14250" s="8"/>
    </row>
    <row r="14251" spans="1:9" ht="14.25" customHeight="1">
      <c r="A14251" s="7"/>
      <c r="B14251" s="8"/>
      <c r="C14251" s="8"/>
      <c r="D14251" s="8"/>
      <c r="E14251" s="8"/>
      <c r="F14251" s="8"/>
      <c r="G14251" s="8"/>
      <c r="H14251" s="8"/>
      <c r="I14251" s="8"/>
    </row>
    <row r="14252" spans="1:9" ht="14.25" customHeight="1">
      <c r="A14252" s="7"/>
      <c r="B14252" s="8"/>
      <c r="C14252" s="8"/>
      <c r="D14252" s="8"/>
      <c r="E14252" s="8"/>
      <c r="F14252" s="8"/>
      <c r="G14252" s="8"/>
      <c r="H14252" s="8"/>
      <c r="I14252" s="8"/>
    </row>
    <row r="14253" spans="1:9" ht="14.25" customHeight="1">
      <c r="A14253" s="7"/>
      <c r="B14253" s="8"/>
      <c r="C14253" s="8"/>
      <c r="D14253" s="8"/>
      <c r="E14253" s="8"/>
      <c r="F14253" s="8"/>
      <c r="G14253" s="8"/>
      <c r="H14253" s="8"/>
      <c r="I14253" s="8"/>
    </row>
    <row r="14254" spans="1:9" ht="14.25" customHeight="1">
      <c r="A14254" s="7"/>
      <c r="B14254" s="8"/>
      <c r="C14254" s="8"/>
      <c r="D14254" s="8"/>
      <c r="E14254" s="8"/>
      <c r="F14254" s="8"/>
      <c r="G14254" s="8"/>
      <c r="H14254" s="8"/>
      <c r="I14254" s="8"/>
    </row>
    <row r="14255" spans="1:9" ht="14.25" customHeight="1">
      <c r="A14255" s="7"/>
      <c r="B14255" s="8"/>
      <c r="C14255" s="8"/>
      <c r="D14255" s="8"/>
      <c r="E14255" s="8"/>
      <c r="F14255" s="8"/>
      <c r="G14255" s="8"/>
      <c r="H14255" s="8"/>
      <c r="I14255" s="8"/>
    </row>
    <row r="14256" spans="1:9" ht="14.25" customHeight="1">
      <c r="A14256" s="7"/>
      <c r="B14256" s="8"/>
      <c r="C14256" s="8"/>
      <c r="D14256" s="8"/>
      <c r="E14256" s="8"/>
      <c r="F14256" s="8"/>
      <c r="G14256" s="8"/>
      <c r="H14256" s="8"/>
      <c r="I14256" s="8"/>
    </row>
    <row r="14257" spans="1:9" ht="14.25" customHeight="1">
      <c r="A14257" s="7"/>
      <c r="B14257" s="8"/>
      <c r="C14257" s="8"/>
      <c r="D14257" s="8"/>
      <c r="E14257" s="8"/>
      <c r="F14257" s="8"/>
      <c r="G14257" s="8"/>
      <c r="H14257" s="8"/>
      <c r="I14257" s="8"/>
    </row>
    <row r="14258" spans="1:9" ht="14.25" customHeight="1">
      <c r="A14258" s="7"/>
      <c r="B14258" s="8"/>
      <c r="C14258" s="8"/>
      <c r="D14258" s="8"/>
      <c r="E14258" s="8"/>
      <c r="F14258" s="8"/>
      <c r="G14258" s="8"/>
      <c r="H14258" s="8"/>
      <c r="I14258" s="8"/>
    </row>
    <row r="14259" spans="1:9" ht="14.25" customHeight="1">
      <c r="A14259" s="7"/>
      <c r="B14259" s="8"/>
      <c r="C14259" s="8"/>
      <c r="D14259" s="8"/>
      <c r="E14259" s="8"/>
      <c r="F14259" s="8"/>
      <c r="G14259" s="8"/>
      <c r="H14259" s="8"/>
      <c r="I14259" s="8"/>
    </row>
    <row r="14260" spans="1:9" ht="14.25" customHeight="1">
      <c r="A14260" s="7"/>
      <c r="B14260" s="8"/>
      <c r="C14260" s="8"/>
      <c r="D14260" s="8"/>
      <c r="E14260" s="8"/>
      <c r="F14260" s="8"/>
      <c r="G14260" s="8"/>
      <c r="H14260" s="8"/>
      <c r="I14260" s="8"/>
    </row>
    <row r="14261" spans="1:9" ht="14.25" customHeight="1">
      <c r="A14261" s="7"/>
      <c r="B14261" s="8"/>
      <c r="C14261" s="8"/>
      <c r="D14261" s="8"/>
      <c r="E14261" s="8"/>
      <c r="F14261" s="8"/>
      <c r="G14261" s="8"/>
      <c r="H14261" s="8"/>
      <c r="I14261" s="8"/>
    </row>
    <row r="14262" spans="1:9" ht="14.25" customHeight="1">
      <c r="A14262" s="7"/>
      <c r="B14262" s="8"/>
      <c r="C14262" s="8"/>
      <c r="D14262" s="8"/>
      <c r="E14262" s="8"/>
      <c r="F14262" s="8"/>
      <c r="G14262" s="8"/>
      <c r="H14262" s="8"/>
      <c r="I14262" s="8"/>
    </row>
    <row r="14263" spans="1:9" ht="14.25" customHeight="1">
      <c r="A14263" s="7"/>
      <c r="B14263" s="8"/>
      <c r="C14263" s="8"/>
      <c r="D14263" s="8"/>
      <c r="E14263" s="8"/>
      <c r="F14263" s="8"/>
      <c r="G14263" s="8"/>
      <c r="H14263" s="8"/>
      <c r="I14263" s="8"/>
    </row>
    <row r="14264" spans="1:9" ht="14.25" customHeight="1">
      <c r="A14264" s="7"/>
      <c r="B14264" s="8"/>
      <c r="C14264" s="8"/>
      <c r="D14264" s="8"/>
      <c r="E14264" s="8"/>
      <c r="F14264" s="8"/>
      <c r="G14264" s="8"/>
      <c r="H14264" s="8"/>
      <c r="I14264" s="8"/>
    </row>
    <row r="14265" spans="1:9" ht="14.25" customHeight="1">
      <c r="A14265" s="7"/>
      <c r="B14265" s="8"/>
      <c r="C14265" s="8"/>
      <c r="D14265" s="8"/>
      <c r="E14265" s="8"/>
      <c r="F14265" s="8"/>
      <c r="G14265" s="8"/>
      <c r="H14265" s="8"/>
      <c r="I14265" s="8"/>
    </row>
    <row r="14266" spans="1:9" ht="14.25" customHeight="1">
      <c r="A14266" s="7"/>
      <c r="B14266" s="8"/>
      <c r="C14266" s="8"/>
      <c r="D14266" s="8"/>
      <c r="E14266" s="8"/>
      <c r="F14266" s="8"/>
      <c r="G14266" s="8"/>
      <c r="H14266" s="8"/>
      <c r="I14266" s="8"/>
    </row>
    <row r="14267" spans="1:9" ht="14.25" customHeight="1">
      <c r="A14267" s="7"/>
      <c r="B14267" s="8"/>
      <c r="C14267" s="8"/>
      <c r="D14267" s="8"/>
      <c r="E14267" s="8"/>
      <c r="F14267" s="8"/>
      <c r="G14267" s="8"/>
      <c r="H14267" s="8"/>
      <c r="I14267" s="8"/>
    </row>
    <row r="14268" spans="1:9" ht="14.25" customHeight="1">
      <c r="A14268" s="7"/>
      <c r="B14268" s="8"/>
      <c r="C14268" s="8"/>
      <c r="D14268" s="8"/>
      <c r="E14268" s="8"/>
      <c r="F14268" s="8"/>
      <c r="G14268" s="8"/>
      <c r="H14268" s="8"/>
      <c r="I14268" s="8"/>
    </row>
    <row r="14269" spans="1:9" ht="14.25" customHeight="1">
      <c r="A14269" s="7"/>
      <c r="B14269" s="8"/>
      <c r="C14269" s="8"/>
      <c r="D14269" s="8"/>
      <c r="E14269" s="8"/>
      <c r="F14269" s="8"/>
      <c r="G14269" s="8"/>
      <c r="H14269" s="8"/>
      <c r="I14269" s="8"/>
    </row>
    <row r="14270" spans="1:9" ht="14.25" customHeight="1">
      <c r="A14270" s="7"/>
      <c r="B14270" s="8"/>
      <c r="C14270" s="8"/>
      <c r="D14270" s="8"/>
      <c r="E14270" s="8"/>
      <c r="F14270" s="8"/>
      <c r="G14270" s="8"/>
      <c r="H14270" s="8"/>
      <c r="I14270" s="8"/>
    </row>
    <row r="14271" spans="1:9" ht="14.25" customHeight="1">
      <c r="A14271" s="7"/>
      <c r="B14271" s="8"/>
      <c r="C14271" s="8"/>
      <c r="D14271" s="8"/>
      <c r="E14271" s="8"/>
      <c r="F14271" s="8"/>
      <c r="G14271" s="8"/>
      <c r="H14271" s="8"/>
      <c r="I14271" s="8"/>
    </row>
    <row r="14272" spans="1:9" ht="14.25" customHeight="1">
      <c r="A14272" s="7"/>
      <c r="B14272" s="8"/>
      <c r="C14272" s="8"/>
      <c r="D14272" s="8"/>
      <c r="E14272" s="8"/>
      <c r="F14272" s="8"/>
      <c r="G14272" s="8"/>
      <c r="H14272" s="8"/>
      <c r="I14272" s="8"/>
    </row>
    <row r="14273" spans="1:9" ht="14.25" customHeight="1">
      <c r="A14273" s="7"/>
      <c r="B14273" s="8"/>
      <c r="C14273" s="8"/>
      <c r="D14273" s="8"/>
      <c r="E14273" s="8"/>
      <c r="F14273" s="8"/>
      <c r="G14273" s="8"/>
      <c r="H14273" s="8"/>
      <c r="I14273" s="8"/>
    </row>
    <row r="14274" spans="1:9" ht="14.25" customHeight="1">
      <c r="A14274" s="7"/>
      <c r="B14274" s="8"/>
      <c r="C14274" s="8"/>
      <c r="D14274" s="8"/>
      <c r="E14274" s="8"/>
      <c r="F14274" s="8"/>
      <c r="G14274" s="8"/>
      <c r="H14274" s="8"/>
      <c r="I14274" s="8"/>
    </row>
    <row r="14275" spans="1:9" ht="14.25" customHeight="1">
      <c r="A14275" s="7"/>
      <c r="B14275" s="8"/>
      <c r="C14275" s="8"/>
      <c r="D14275" s="8"/>
      <c r="E14275" s="8"/>
      <c r="F14275" s="8"/>
      <c r="G14275" s="8"/>
      <c r="H14275" s="8"/>
      <c r="I14275" s="8"/>
    </row>
    <row r="14276" spans="1:9" ht="14.25" customHeight="1">
      <c r="A14276" s="7"/>
      <c r="B14276" s="8"/>
      <c r="C14276" s="8"/>
      <c r="D14276" s="8"/>
      <c r="E14276" s="8"/>
      <c r="F14276" s="8"/>
      <c r="G14276" s="8"/>
      <c r="H14276" s="8"/>
      <c r="I14276" s="8"/>
    </row>
    <row r="14277" spans="1:9" ht="14.25" customHeight="1">
      <c r="A14277" s="7"/>
      <c r="B14277" s="8"/>
      <c r="C14277" s="8"/>
      <c r="D14277" s="8"/>
      <c r="E14277" s="8"/>
      <c r="F14277" s="8"/>
      <c r="G14277" s="8"/>
      <c r="H14277" s="8"/>
      <c r="I14277" s="8"/>
    </row>
    <row r="14278" spans="1:9" ht="14.25" customHeight="1">
      <c r="A14278" s="7"/>
      <c r="B14278" s="8"/>
      <c r="C14278" s="8"/>
      <c r="D14278" s="8"/>
      <c r="E14278" s="8"/>
      <c r="F14278" s="8"/>
      <c r="G14278" s="8"/>
      <c r="H14278" s="8"/>
      <c r="I14278" s="8"/>
    </row>
    <row r="14279" spans="1:9" ht="14.25" customHeight="1">
      <c r="A14279" s="7"/>
      <c r="B14279" s="8"/>
      <c r="C14279" s="8"/>
      <c r="D14279" s="8"/>
      <c r="E14279" s="8"/>
      <c r="F14279" s="8"/>
      <c r="G14279" s="8"/>
      <c r="H14279" s="8"/>
      <c r="I14279" s="8"/>
    </row>
    <row r="14280" spans="1:9" ht="14.25" customHeight="1">
      <c r="A14280" s="7"/>
      <c r="B14280" s="8"/>
      <c r="C14280" s="8"/>
      <c r="D14280" s="8"/>
      <c r="E14280" s="8"/>
      <c r="F14280" s="8"/>
      <c r="G14280" s="8"/>
      <c r="H14280" s="8"/>
      <c r="I14280" s="8"/>
    </row>
    <row r="14281" spans="1:9" ht="14.25" customHeight="1">
      <c r="A14281" s="7"/>
      <c r="B14281" s="8"/>
      <c r="C14281" s="8"/>
      <c r="D14281" s="8"/>
      <c r="E14281" s="8"/>
      <c r="F14281" s="8"/>
      <c r="G14281" s="8"/>
      <c r="H14281" s="8"/>
      <c r="I14281" s="8"/>
    </row>
    <row r="14282" spans="1:9" ht="14.25" customHeight="1">
      <c r="A14282" s="7"/>
      <c r="B14282" s="8"/>
      <c r="C14282" s="8"/>
      <c r="D14282" s="8"/>
      <c r="E14282" s="8"/>
      <c r="F14282" s="8"/>
      <c r="G14282" s="8"/>
      <c r="H14282" s="8"/>
      <c r="I14282" s="8"/>
    </row>
    <row r="14283" spans="1:9" ht="14.25" customHeight="1">
      <c r="A14283" s="7"/>
      <c r="B14283" s="8"/>
      <c r="C14283" s="8"/>
      <c r="D14283" s="8"/>
      <c r="E14283" s="8"/>
      <c r="F14283" s="8"/>
      <c r="G14283" s="8"/>
      <c r="H14283" s="8"/>
      <c r="I14283" s="8"/>
    </row>
    <row r="14284" spans="1:9" ht="14.25" customHeight="1">
      <c r="A14284" s="7"/>
      <c r="B14284" s="8"/>
      <c r="C14284" s="8"/>
      <c r="D14284" s="8"/>
      <c r="E14284" s="8"/>
      <c r="F14284" s="8"/>
      <c r="G14284" s="8"/>
      <c r="H14284" s="8"/>
      <c r="I14284" s="8"/>
    </row>
    <row r="14285" spans="1:9" ht="14.25" customHeight="1">
      <c r="A14285" s="7"/>
      <c r="B14285" s="8"/>
      <c r="C14285" s="8"/>
      <c r="D14285" s="8"/>
      <c r="E14285" s="8"/>
      <c r="F14285" s="8"/>
      <c r="G14285" s="8"/>
      <c r="H14285" s="8"/>
      <c r="I14285" s="8"/>
    </row>
    <row r="14286" spans="1:9" ht="14.25" customHeight="1">
      <c r="A14286" s="7"/>
      <c r="B14286" s="8"/>
      <c r="C14286" s="8"/>
      <c r="D14286" s="8"/>
      <c r="E14286" s="8"/>
      <c r="F14286" s="8"/>
      <c r="G14286" s="8"/>
      <c r="H14286" s="8"/>
      <c r="I14286" s="8"/>
    </row>
    <row r="14287" spans="1:9" ht="14.25" customHeight="1">
      <c r="A14287" s="7"/>
      <c r="B14287" s="8"/>
      <c r="C14287" s="8"/>
      <c r="D14287" s="8"/>
      <c r="E14287" s="8"/>
      <c r="F14287" s="8"/>
      <c r="G14287" s="8"/>
      <c r="H14287" s="8"/>
      <c r="I14287" s="8"/>
    </row>
    <row r="14288" spans="1:9" ht="14.25" customHeight="1">
      <c r="A14288" s="7"/>
      <c r="B14288" s="8"/>
      <c r="C14288" s="8"/>
      <c r="D14288" s="8"/>
      <c r="E14288" s="8"/>
      <c r="F14288" s="8"/>
      <c r="G14288" s="8"/>
      <c r="H14288" s="8"/>
      <c r="I14288" s="8"/>
    </row>
    <row r="14289" spans="1:9" ht="14.25" customHeight="1">
      <c r="A14289" s="7"/>
      <c r="B14289" s="8"/>
      <c r="C14289" s="8"/>
      <c r="D14289" s="8"/>
      <c r="E14289" s="8"/>
      <c r="F14289" s="8"/>
      <c r="G14289" s="8"/>
      <c r="H14289" s="8"/>
      <c r="I14289" s="8"/>
    </row>
    <row r="14290" spans="1:9" ht="14.25" customHeight="1">
      <c r="A14290" s="7"/>
      <c r="B14290" s="8"/>
      <c r="C14290" s="8"/>
      <c r="D14290" s="8"/>
      <c r="E14290" s="8"/>
      <c r="F14290" s="8"/>
      <c r="G14290" s="8"/>
      <c r="H14290" s="8"/>
      <c r="I14290" s="8"/>
    </row>
    <row r="14291" spans="1:9" ht="14.25" customHeight="1">
      <c r="A14291" s="7"/>
      <c r="B14291" s="8"/>
      <c r="C14291" s="8"/>
      <c r="D14291" s="8"/>
      <c r="E14291" s="8"/>
      <c r="F14291" s="8"/>
      <c r="G14291" s="8"/>
      <c r="H14291" s="8"/>
      <c r="I14291" s="8"/>
    </row>
    <row r="14292" spans="1:9" ht="14.25" customHeight="1">
      <c r="A14292" s="7"/>
      <c r="B14292" s="8"/>
      <c r="C14292" s="8"/>
      <c r="D14292" s="8"/>
      <c r="E14292" s="8"/>
      <c r="F14292" s="8"/>
      <c r="G14292" s="8"/>
      <c r="H14292" s="8"/>
      <c r="I14292" s="8"/>
    </row>
    <row r="14293" spans="1:9" ht="14.25" customHeight="1">
      <c r="A14293" s="7"/>
      <c r="B14293" s="8"/>
      <c r="C14293" s="8"/>
      <c r="D14293" s="8"/>
      <c r="E14293" s="8"/>
      <c r="F14293" s="8"/>
      <c r="G14293" s="8"/>
      <c r="H14293" s="8"/>
      <c r="I14293" s="8"/>
    </row>
    <row r="14294" spans="1:9" ht="14.25" customHeight="1">
      <c r="A14294" s="7"/>
      <c r="B14294" s="8"/>
      <c r="C14294" s="8"/>
      <c r="D14294" s="8"/>
      <c r="E14294" s="8"/>
      <c r="F14294" s="8"/>
      <c r="G14294" s="8"/>
      <c r="H14294" s="8"/>
      <c r="I14294" s="8"/>
    </row>
    <row r="14295" spans="1:9" ht="14.25" customHeight="1">
      <c r="A14295" s="7"/>
      <c r="B14295" s="8"/>
      <c r="C14295" s="8"/>
      <c r="D14295" s="8"/>
      <c r="E14295" s="8"/>
      <c r="F14295" s="8"/>
      <c r="G14295" s="8"/>
      <c r="H14295" s="8"/>
      <c r="I14295" s="8"/>
    </row>
    <row r="14296" spans="1:9" ht="14.25" customHeight="1">
      <c r="A14296" s="7"/>
      <c r="B14296" s="8"/>
      <c r="C14296" s="8"/>
      <c r="D14296" s="8"/>
      <c r="E14296" s="8"/>
      <c r="F14296" s="8"/>
      <c r="G14296" s="8"/>
      <c r="H14296" s="8"/>
      <c r="I14296" s="8"/>
    </row>
    <row r="14297" spans="1:9" ht="14.25" customHeight="1">
      <c r="A14297" s="7"/>
      <c r="B14297" s="8"/>
      <c r="C14297" s="8"/>
      <c r="D14297" s="8"/>
      <c r="E14297" s="8"/>
      <c r="F14297" s="8"/>
      <c r="G14297" s="8"/>
      <c r="H14297" s="8"/>
      <c r="I14297" s="8"/>
    </row>
    <row r="14298" spans="1:9" ht="14.25" customHeight="1">
      <c r="A14298" s="7"/>
      <c r="B14298" s="8"/>
      <c r="C14298" s="8"/>
      <c r="D14298" s="8"/>
      <c r="E14298" s="8"/>
      <c r="F14298" s="8"/>
      <c r="G14298" s="8"/>
      <c r="H14298" s="8"/>
      <c r="I14298" s="8"/>
    </row>
    <row r="14299" spans="1:9" ht="14.25" customHeight="1">
      <c r="A14299" s="7"/>
      <c r="B14299" s="8"/>
      <c r="C14299" s="8"/>
      <c r="D14299" s="8"/>
      <c r="E14299" s="8"/>
      <c r="F14299" s="8"/>
      <c r="G14299" s="8"/>
      <c r="H14299" s="8"/>
      <c r="I14299" s="8"/>
    </row>
    <row r="14300" spans="1:9" ht="14.25" customHeight="1">
      <c r="A14300" s="7"/>
      <c r="B14300" s="8"/>
      <c r="C14300" s="8"/>
      <c r="D14300" s="8"/>
      <c r="E14300" s="8"/>
      <c r="F14300" s="8"/>
      <c r="G14300" s="8"/>
      <c r="H14300" s="8"/>
      <c r="I14300" s="8"/>
    </row>
    <row r="14301" spans="1:9" ht="14.25" customHeight="1">
      <c r="A14301" s="7"/>
      <c r="B14301" s="8"/>
      <c r="C14301" s="8"/>
      <c r="D14301" s="8"/>
      <c r="E14301" s="8"/>
      <c r="F14301" s="8"/>
      <c r="G14301" s="8"/>
      <c r="H14301" s="8"/>
      <c r="I14301" s="8"/>
    </row>
    <row r="14302" spans="1:9" ht="14.25" customHeight="1">
      <c r="A14302" s="7"/>
      <c r="B14302" s="8"/>
      <c r="C14302" s="8"/>
      <c r="D14302" s="8"/>
      <c r="E14302" s="8"/>
      <c r="F14302" s="8"/>
      <c r="G14302" s="8"/>
      <c r="H14302" s="8"/>
      <c r="I14302" s="8"/>
    </row>
    <row r="14303" spans="1:9" ht="14.25" customHeight="1">
      <c r="A14303" s="7"/>
      <c r="B14303" s="8"/>
      <c r="C14303" s="8"/>
      <c r="D14303" s="8"/>
      <c r="E14303" s="8"/>
      <c r="F14303" s="8"/>
      <c r="G14303" s="8"/>
      <c r="H14303" s="8"/>
      <c r="I14303" s="8"/>
    </row>
    <row r="14304" spans="1:9" ht="14.25" customHeight="1">
      <c r="A14304" s="7"/>
      <c r="B14304" s="8"/>
      <c r="C14304" s="8"/>
      <c r="D14304" s="8"/>
      <c r="E14304" s="8"/>
      <c r="F14304" s="8"/>
      <c r="G14304" s="8"/>
      <c r="H14304" s="8"/>
      <c r="I14304" s="8"/>
    </row>
    <row r="14305" spans="1:9" ht="14.25" customHeight="1">
      <c r="A14305" s="7"/>
      <c r="B14305" s="8"/>
      <c r="C14305" s="8"/>
      <c r="D14305" s="8"/>
      <c r="E14305" s="8"/>
      <c r="F14305" s="8"/>
      <c r="G14305" s="8"/>
      <c r="H14305" s="8"/>
      <c r="I14305" s="8"/>
    </row>
    <row r="14306" spans="1:9" ht="14.25" customHeight="1">
      <c r="A14306" s="7"/>
      <c r="B14306" s="8"/>
      <c r="C14306" s="8"/>
      <c r="D14306" s="8"/>
      <c r="E14306" s="8"/>
      <c r="F14306" s="8"/>
      <c r="G14306" s="8"/>
      <c r="H14306" s="8"/>
      <c r="I14306" s="8"/>
    </row>
    <row r="14307" spans="1:9" ht="14.25" customHeight="1">
      <c r="A14307" s="7"/>
      <c r="B14307" s="8"/>
      <c r="C14307" s="8"/>
      <c r="D14307" s="8"/>
      <c r="E14307" s="8"/>
      <c r="F14307" s="8"/>
      <c r="G14307" s="8"/>
      <c r="H14307" s="8"/>
      <c r="I14307" s="8"/>
    </row>
    <row r="14308" spans="1:9" ht="14.25" customHeight="1">
      <c r="A14308" s="7"/>
      <c r="B14308" s="8"/>
      <c r="C14308" s="8"/>
      <c r="D14308" s="8"/>
      <c r="E14308" s="8"/>
      <c r="F14308" s="8"/>
      <c r="G14308" s="8"/>
      <c r="H14308" s="8"/>
      <c r="I14308" s="8"/>
    </row>
    <row r="14309" spans="1:9" ht="14.25" customHeight="1">
      <c r="A14309" s="7"/>
      <c r="B14309" s="8"/>
      <c r="C14309" s="8"/>
      <c r="D14309" s="8"/>
      <c r="E14309" s="8"/>
      <c r="F14309" s="8"/>
      <c r="G14309" s="8"/>
      <c r="H14309" s="8"/>
      <c r="I14309" s="8"/>
    </row>
    <row r="14310" spans="1:9" ht="14.25" customHeight="1">
      <c r="A14310" s="7"/>
      <c r="B14310" s="8"/>
      <c r="C14310" s="8"/>
      <c r="D14310" s="8"/>
      <c r="E14310" s="8"/>
      <c r="F14310" s="8"/>
      <c r="G14310" s="8"/>
      <c r="H14310" s="8"/>
      <c r="I14310" s="8"/>
    </row>
    <row r="14311" spans="1:9" ht="14.25" customHeight="1">
      <c r="A14311" s="7"/>
      <c r="B14311" s="8"/>
      <c r="C14311" s="8"/>
      <c r="D14311" s="8"/>
      <c r="E14311" s="8"/>
      <c r="F14311" s="8"/>
      <c r="G14311" s="8"/>
      <c r="H14311" s="8"/>
      <c r="I14311" s="8"/>
    </row>
    <row r="14312" spans="1:9" ht="14.25" customHeight="1">
      <c r="A14312" s="7"/>
      <c r="B14312" s="8"/>
      <c r="C14312" s="8"/>
      <c r="D14312" s="8"/>
      <c r="E14312" s="8"/>
      <c r="F14312" s="8"/>
      <c r="G14312" s="8"/>
      <c r="H14312" s="8"/>
      <c r="I14312" s="8"/>
    </row>
    <row r="14313" spans="1:9" ht="14.25" customHeight="1">
      <c r="A14313" s="7"/>
      <c r="B14313" s="8"/>
      <c r="C14313" s="8"/>
      <c r="D14313" s="8"/>
      <c r="E14313" s="8"/>
      <c r="F14313" s="8"/>
      <c r="G14313" s="8"/>
      <c r="H14313" s="8"/>
      <c r="I14313" s="8"/>
    </row>
    <row r="14314" spans="1:9" ht="14.25" customHeight="1">
      <c r="A14314" s="7"/>
      <c r="B14314" s="8"/>
      <c r="C14314" s="8"/>
      <c r="D14314" s="8"/>
      <c r="E14314" s="8"/>
      <c r="F14314" s="8"/>
      <c r="G14314" s="8"/>
      <c r="H14314" s="8"/>
      <c r="I14314" s="8"/>
    </row>
    <row r="14315" spans="1:9" ht="14.25" customHeight="1">
      <c r="A14315" s="7"/>
      <c r="B14315" s="8"/>
      <c r="C14315" s="8"/>
      <c r="D14315" s="8"/>
      <c r="E14315" s="8"/>
      <c r="F14315" s="8"/>
      <c r="G14315" s="8"/>
      <c r="H14315" s="8"/>
      <c r="I14315" s="8"/>
    </row>
    <row r="14316" spans="1:9" ht="14.25" customHeight="1">
      <c r="A14316" s="7"/>
      <c r="B14316" s="8"/>
      <c r="C14316" s="8"/>
      <c r="D14316" s="8"/>
      <c r="E14316" s="8"/>
      <c r="F14316" s="8"/>
      <c r="G14316" s="8"/>
      <c r="H14316" s="8"/>
      <c r="I14316" s="8"/>
    </row>
    <row r="14317" spans="1:9" ht="14.25" customHeight="1">
      <c r="A14317" s="7"/>
      <c r="B14317" s="8"/>
      <c r="C14317" s="8"/>
      <c r="D14317" s="8"/>
      <c r="E14317" s="8"/>
      <c r="F14317" s="8"/>
      <c r="G14317" s="8"/>
      <c r="H14317" s="8"/>
      <c r="I14317" s="8"/>
    </row>
    <row r="14318" spans="1:9" ht="14.25" customHeight="1">
      <c r="A14318" s="7"/>
      <c r="B14318" s="8"/>
      <c r="C14318" s="8"/>
      <c r="D14318" s="8"/>
      <c r="E14318" s="8"/>
      <c r="F14318" s="8"/>
      <c r="G14318" s="8"/>
      <c r="H14318" s="8"/>
      <c r="I14318" s="8"/>
    </row>
    <row r="14319" spans="1:9" ht="14.25" customHeight="1">
      <c r="A14319" s="7"/>
      <c r="B14319" s="8"/>
      <c r="C14319" s="8"/>
      <c r="D14319" s="8"/>
      <c r="E14319" s="8"/>
      <c r="F14319" s="8"/>
      <c r="G14319" s="8"/>
      <c r="H14319" s="8"/>
      <c r="I14319" s="8"/>
    </row>
    <row r="14320" spans="1:9" ht="14.25" customHeight="1">
      <c r="A14320" s="7"/>
      <c r="B14320" s="8"/>
      <c r="C14320" s="8"/>
      <c r="D14320" s="8"/>
      <c r="E14320" s="8"/>
      <c r="F14320" s="8"/>
      <c r="G14320" s="8"/>
      <c r="H14320" s="8"/>
      <c r="I14320" s="8"/>
    </row>
    <row r="14321" spans="1:9" ht="14.25" customHeight="1">
      <c r="A14321" s="7"/>
      <c r="B14321" s="8"/>
      <c r="C14321" s="8"/>
      <c r="D14321" s="8"/>
      <c r="E14321" s="8"/>
      <c r="F14321" s="8"/>
      <c r="G14321" s="8"/>
      <c r="H14321" s="8"/>
      <c r="I14321" s="8"/>
    </row>
    <row r="14322" spans="1:9" ht="14.25" customHeight="1">
      <c r="A14322" s="7"/>
      <c r="B14322" s="8"/>
      <c r="C14322" s="8"/>
      <c r="D14322" s="8"/>
      <c r="E14322" s="8"/>
      <c r="F14322" s="8"/>
      <c r="G14322" s="8"/>
      <c r="H14322" s="8"/>
      <c r="I14322" s="8"/>
    </row>
    <row r="14323" spans="1:9" ht="14.25" customHeight="1">
      <c r="A14323" s="7"/>
      <c r="B14323" s="8"/>
      <c r="C14323" s="8"/>
      <c r="D14323" s="8"/>
      <c r="E14323" s="8"/>
      <c r="F14323" s="8"/>
      <c r="G14323" s="8"/>
      <c r="H14323" s="8"/>
      <c r="I14323" s="8"/>
    </row>
    <row r="14324" spans="1:9" ht="14.25" customHeight="1">
      <c r="A14324" s="7"/>
      <c r="B14324" s="8"/>
      <c r="C14324" s="8"/>
      <c r="D14324" s="8"/>
      <c r="E14324" s="8"/>
      <c r="F14324" s="8"/>
      <c r="G14324" s="8"/>
      <c r="H14324" s="8"/>
      <c r="I14324" s="8"/>
    </row>
    <row r="14325" spans="1:9" ht="14.25" customHeight="1">
      <c r="A14325" s="7"/>
      <c r="B14325" s="8"/>
      <c r="C14325" s="8"/>
      <c r="D14325" s="8"/>
      <c r="E14325" s="8"/>
      <c r="F14325" s="8"/>
      <c r="G14325" s="8"/>
      <c r="H14325" s="8"/>
      <c r="I14325" s="8"/>
    </row>
    <row r="14326" spans="1:9" ht="14.25" customHeight="1">
      <c r="A14326" s="7"/>
      <c r="B14326" s="8"/>
      <c r="C14326" s="8"/>
      <c r="D14326" s="8"/>
      <c r="E14326" s="8"/>
      <c r="F14326" s="8"/>
      <c r="G14326" s="8"/>
      <c r="H14326" s="8"/>
      <c r="I14326" s="8"/>
    </row>
    <row r="14327" spans="1:9" ht="14.25" customHeight="1">
      <c r="A14327" s="7"/>
      <c r="B14327" s="8"/>
      <c r="C14327" s="8"/>
      <c r="D14327" s="8"/>
      <c r="E14327" s="8"/>
      <c r="F14327" s="8"/>
      <c r="G14327" s="8"/>
      <c r="H14327" s="8"/>
      <c r="I14327" s="8"/>
    </row>
    <row r="14328" spans="1:9" ht="14.25" customHeight="1">
      <c r="A14328" s="7"/>
      <c r="B14328" s="8"/>
      <c r="C14328" s="8"/>
      <c r="D14328" s="8"/>
      <c r="E14328" s="8"/>
      <c r="F14328" s="8"/>
      <c r="G14328" s="8"/>
      <c r="H14328" s="8"/>
      <c r="I14328" s="8"/>
    </row>
    <row r="14329" spans="1:9" ht="14.25" customHeight="1">
      <c r="A14329" s="7"/>
      <c r="B14329" s="8"/>
      <c r="C14329" s="8"/>
      <c r="D14329" s="8"/>
      <c r="E14329" s="8"/>
      <c r="F14329" s="8"/>
      <c r="G14329" s="8"/>
      <c r="H14329" s="8"/>
      <c r="I14329" s="8"/>
    </row>
    <row r="14330" spans="1:9" ht="14.25" customHeight="1">
      <c r="A14330" s="7"/>
      <c r="B14330" s="8"/>
      <c r="C14330" s="8"/>
      <c r="D14330" s="8"/>
      <c r="E14330" s="8"/>
      <c r="F14330" s="8"/>
      <c r="G14330" s="8"/>
      <c r="H14330" s="8"/>
      <c r="I14330" s="8"/>
    </row>
    <row r="14331" spans="1:9" ht="14.25" customHeight="1">
      <c r="A14331" s="7"/>
      <c r="B14331" s="8"/>
      <c r="C14331" s="8"/>
      <c r="D14331" s="8"/>
      <c r="E14331" s="8"/>
      <c r="F14331" s="8"/>
      <c r="G14331" s="8"/>
      <c r="H14331" s="8"/>
      <c r="I14331" s="8"/>
    </row>
    <row r="14332" spans="1:9" ht="14.25" customHeight="1">
      <c r="A14332" s="7"/>
      <c r="B14332" s="8"/>
      <c r="C14332" s="8"/>
      <c r="D14332" s="8"/>
      <c r="E14332" s="8"/>
      <c r="F14332" s="8"/>
      <c r="G14332" s="8"/>
      <c r="H14332" s="8"/>
      <c r="I14332" s="8"/>
    </row>
    <row r="14333" spans="1:9" ht="14.25" customHeight="1">
      <c r="A14333" s="7"/>
      <c r="B14333" s="8"/>
      <c r="C14333" s="8"/>
      <c r="D14333" s="8"/>
      <c r="E14333" s="8"/>
      <c r="F14333" s="8"/>
      <c r="G14333" s="8"/>
      <c r="H14333" s="8"/>
      <c r="I14333" s="8"/>
    </row>
    <row r="14334" spans="1:9" ht="14.25" customHeight="1">
      <c r="A14334" s="7"/>
      <c r="B14334" s="8"/>
      <c r="C14334" s="8"/>
      <c r="D14334" s="8"/>
      <c r="E14334" s="8"/>
      <c r="F14334" s="8"/>
      <c r="G14334" s="8"/>
      <c r="H14334" s="8"/>
      <c r="I14334" s="8"/>
    </row>
    <row r="14335" spans="1:9" ht="14.25" customHeight="1">
      <c r="A14335" s="7"/>
      <c r="B14335" s="8"/>
      <c r="C14335" s="8"/>
      <c r="D14335" s="8"/>
      <c r="E14335" s="8"/>
      <c r="F14335" s="8"/>
      <c r="G14335" s="8"/>
      <c r="H14335" s="8"/>
      <c r="I14335" s="8"/>
    </row>
    <row r="14336" spans="1:9" ht="14.25" customHeight="1">
      <c r="A14336" s="7"/>
      <c r="B14336" s="8"/>
      <c r="C14336" s="8"/>
      <c r="D14336" s="8"/>
      <c r="E14336" s="8"/>
      <c r="F14336" s="8"/>
      <c r="G14336" s="8"/>
      <c r="H14336" s="8"/>
      <c r="I14336" s="8"/>
    </row>
    <row r="14337" spans="1:9" ht="14.25" customHeight="1">
      <c r="A14337" s="7"/>
      <c r="B14337" s="8"/>
      <c r="C14337" s="8"/>
      <c r="D14337" s="8"/>
      <c r="E14337" s="8"/>
      <c r="F14337" s="8"/>
      <c r="G14337" s="8"/>
      <c r="H14337" s="8"/>
      <c r="I14337" s="8"/>
    </row>
    <row r="14338" spans="1:9" ht="14.25" customHeight="1">
      <c r="A14338" s="7"/>
      <c r="B14338" s="8"/>
      <c r="C14338" s="8"/>
      <c r="D14338" s="8"/>
      <c r="E14338" s="8"/>
      <c r="F14338" s="8"/>
      <c r="G14338" s="8"/>
      <c r="H14338" s="8"/>
      <c r="I14338" s="8"/>
    </row>
    <row r="14339" spans="1:9" ht="14.25" customHeight="1">
      <c r="A14339" s="7"/>
      <c r="B14339" s="8"/>
      <c r="C14339" s="8"/>
      <c r="D14339" s="8"/>
      <c r="E14339" s="8"/>
      <c r="F14339" s="8"/>
      <c r="G14339" s="8"/>
      <c r="H14339" s="8"/>
      <c r="I14339" s="8"/>
    </row>
    <row r="14340" spans="1:9" ht="14.25" customHeight="1">
      <c r="A14340" s="7"/>
      <c r="B14340" s="8"/>
      <c r="C14340" s="8"/>
      <c r="D14340" s="8"/>
      <c r="E14340" s="8"/>
      <c r="F14340" s="8"/>
      <c r="G14340" s="8"/>
      <c r="H14340" s="8"/>
      <c r="I14340" s="8"/>
    </row>
    <row r="14341" spans="1:9" ht="14.25" customHeight="1">
      <c r="A14341" s="7"/>
      <c r="B14341" s="8"/>
      <c r="C14341" s="8"/>
      <c r="D14341" s="8"/>
      <c r="E14341" s="8"/>
      <c r="F14341" s="8"/>
      <c r="G14341" s="8"/>
      <c r="H14341" s="8"/>
      <c r="I14341" s="8"/>
    </row>
    <row r="14342" spans="1:9" ht="14.25" customHeight="1">
      <c r="A14342" s="7"/>
      <c r="B14342" s="8"/>
      <c r="C14342" s="8"/>
      <c r="D14342" s="8"/>
      <c r="E14342" s="8"/>
      <c r="F14342" s="8"/>
      <c r="G14342" s="8"/>
      <c r="H14342" s="8"/>
      <c r="I14342" s="8"/>
    </row>
    <row r="14343" spans="1:9" ht="14.25" customHeight="1">
      <c r="A14343" s="7"/>
      <c r="B14343" s="8"/>
      <c r="C14343" s="8"/>
      <c r="D14343" s="8"/>
      <c r="E14343" s="8"/>
      <c r="F14343" s="8"/>
      <c r="G14343" s="8"/>
      <c r="H14343" s="8"/>
      <c r="I14343" s="8"/>
    </row>
    <row r="14344" spans="1:9" ht="14.25" customHeight="1">
      <c r="A14344" s="7"/>
      <c r="B14344" s="8"/>
      <c r="C14344" s="8"/>
      <c r="D14344" s="8"/>
      <c r="E14344" s="8"/>
      <c r="F14344" s="8"/>
      <c r="G14344" s="8"/>
      <c r="H14344" s="8"/>
      <c r="I14344" s="8"/>
    </row>
    <row r="14345" spans="1:9" ht="14.25" customHeight="1">
      <c r="A14345" s="7"/>
      <c r="B14345" s="8"/>
      <c r="C14345" s="8"/>
      <c r="D14345" s="8"/>
      <c r="E14345" s="8"/>
      <c r="F14345" s="8"/>
      <c r="G14345" s="8"/>
      <c r="H14345" s="8"/>
      <c r="I14345" s="8"/>
    </row>
    <row r="14346" spans="1:9" ht="14.25" customHeight="1">
      <c r="A14346" s="7"/>
      <c r="B14346" s="8"/>
      <c r="C14346" s="8"/>
      <c r="D14346" s="8"/>
      <c r="E14346" s="8"/>
      <c r="F14346" s="8"/>
      <c r="G14346" s="8"/>
      <c r="H14346" s="8"/>
      <c r="I14346" s="8"/>
    </row>
    <row r="14347" spans="1:9" ht="14.25" customHeight="1">
      <c r="A14347" s="7"/>
      <c r="B14347" s="8"/>
      <c r="C14347" s="8"/>
      <c r="D14347" s="8"/>
      <c r="E14347" s="8"/>
      <c r="F14347" s="8"/>
      <c r="G14347" s="8"/>
      <c r="H14347" s="8"/>
      <c r="I14347" s="8"/>
    </row>
    <row r="14348" spans="1:9" ht="14.25" customHeight="1">
      <c r="A14348" s="7"/>
      <c r="B14348" s="8"/>
      <c r="C14348" s="8"/>
      <c r="D14348" s="8"/>
      <c r="E14348" s="8"/>
      <c r="F14348" s="8"/>
      <c r="G14348" s="8"/>
      <c r="H14348" s="8"/>
      <c r="I14348" s="8"/>
    </row>
    <row r="14349" spans="1:9" ht="14.25" customHeight="1">
      <c r="A14349" s="7"/>
      <c r="B14349" s="8"/>
      <c r="C14349" s="8"/>
      <c r="D14349" s="8"/>
      <c r="E14349" s="8"/>
      <c r="F14349" s="8"/>
      <c r="G14349" s="8"/>
      <c r="H14349" s="8"/>
      <c r="I14349" s="8"/>
    </row>
    <row r="14350" spans="1:9" ht="14.25" customHeight="1">
      <c r="A14350" s="7"/>
      <c r="B14350" s="8"/>
      <c r="C14350" s="8"/>
      <c r="D14350" s="8"/>
      <c r="E14350" s="8"/>
      <c r="F14350" s="8"/>
      <c r="G14350" s="8"/>
      <c r="H14350" s="8"/>
      <c r="I14350" s="8"/>
    </row>
    <row r="14351" spans="1:9" ht="14.25" customHeight="1">
      <c r="A14351" s="7"/>
      <c r="B14351" s="8"/>
      <c r="C14351" s="8"/>
      <c r="D14351" s="8"/>
      <c r="E14351" s="8"/>
      <c r="F14351" s="8"/>
      <c r="G14351" s="8"/>
      <c r="H14351" s="8"/>
      <c r="I14351" s="8"/>
    </row>
    <row r="14352" spans="1:9" ht="14.25" customHeight="1">
      <c r="A14352" s="7"/>
      <c r="B14352" s="8"/>
      <c r="C14352" s="8"/>
      <c r="D14352" s="8"/>
      <c r="E14352" s="8"/>
      <c r="F14352" s="8"/>
      <c r="G14352" s="8"/>
      <c r="H14352" s="8"/>
      <c r="I14352" s="8"/>
    </row>
    <row r="14353" spans="1:9" ht="14.25" customHeight="1">
      <c r="A14353" s="7"/>
      <c r="B14353" s="8"/>
      <c r="C14353" s="8"/>
      <c r="D14353" s="8"/>
      <c r="E14353" s="8"/>
      <c r="F14353" s="8"/>
      <c r="G14353" s="8"/>
      <c r="H14353" s="8"/>
      <c r="I14353" s="8"/>
    </row>
    <row r="14354" spans="1:9" ht="14.25" customHeight="1">
      <c r="A14354" s="7"/>
      <c r="B14354" s="8"/>
      <c r="C14354" s="8"/>
      <c r="D14354" s="8"/>
      <c r="E14354" s="8"/>
      <c r="F14354" s="8"/>
      <c r="G14354" s="8"/>
      <c r="H14354" s="8"/>
      <c r="I14354" s="8"/>
    </row>
    <row r="14355" spans="1:9" ht="14.25" customHeight="1">
      <c r="A14355" s="7"/>
      <c r="B14355" s="8"/>
      <c r="C14355" s="8"/>
      <c r="D14355" s="8"/>
      <c r="E14355" s="8"/>
      <c r="F14355" s="8"/>
      <c r="G14355" s="8"/>
      <c r="H14355" s="8"/>
      <c r="I14355" s="8"/>
    </row>
    <row r="14356" spans="1:9" ht="14.25" customHeight="1">
      <c r="A14356" s="7"/>
      <c r="B14356" s="8"/>
      <c r="C14356" s="8"/>
      <c r="D14356" s="8"/>
      <c r="E14356" s="8"/>
      <c r="F14356" s="8"/>
      <c r="G14356" s="8"/>
      <c r="H14356" s="8"/>
      <c r="I14356" s="8"/>
    </row>
    <row r="14357" spans="1:9" ht="14.25" customHeight="1">
      <c r="A14357" s="7"/>
      <c r="B14357" s="8"/>
      <c r="C14357" s="8"/>
      <c r="D14357" s="8"/>
      <c r="E14357" s="8"/>
      <c r="F14357" s="8"/>
      <c r="G14357" s="8"/>
      <c r="H14357" s="8"/>
      <c r="I14357" s="8"/>
    </row>
    <row r="14358" spans="1:9" ht="14.25" customHeight="1">
      <c r="A14358" s="7"/>
      <c r="B14358" s="8"/>
      <c r="C14358" s="8"/>
      <c r="D14358" s="8"/>
      <c r="E14358" s="8"/>
      <c r="F14358" s="8"/>
      <c r="G14358" s="8"/>
      <c r="H14358" s="8"/>
      <c r="I14358" s="8"/>
    </row>
    <row r="14359" spans="1:9" ht="14.25" customHeight="1">
      <c r="A14359" s="7"/>
      <c r="B14359" s="8"/>
      <c r="C14359" s="8"/>
      <c r="D14359" s="8"/>
      <c r="E14359" s="8"/>
      <c r="F14359" s="8"/>
      <c r="G14359" s="8"/>
      <c r="H14359" s="8"/>
      <c r="I14359" s="8"/>
    </row>
    <row r="14360" spans="1:9" ht="14.25" customHeight="1">
      <c r="A14360" s="7"/>
      <c r="B14360" s="8"/>
      <c r="C14360" s="8"/>
      <c r="D14360" s="8"/>
      <c r="E14360" s="8"/>
      <c r="F14360" s="8"/>
      <c r="G14360" s="8"/>
      <c r="H14360" s="8"/>
      <c r="I14360" s="8"/>
    </row>
    <row r="14361" spans="1:9" ht="14.25" customHeight="1">
      <c r="A14361" s="7"/>
      <c r="B14361" s="8"/>
      <c r="C14361" s="8"/>
      <c r="D14361" s="8"/>
      <c r="E14361" s="8"/>
      <c r="F14361" s="8"/>
      <c r="G14361" s="8"/>
      <c r="H14361" s="8"/>
      <c r="I14361" s="8"/>
    </row>
    <row r="14362" spans="1:9" ht="14.25" customHeight="1">
      <c r="A14362" s="7"/>
      <c r="B14362" s="8"/>
      <c r="C14362" s="8"/>
      <c r="D14362" s="8"/>
      <c r="E14362" s="8"/>
      <c r="F14362" s="8"/>
      <c r="G14362" s="8"/>
      <c r="H14362" s="8"/>
      <c r="I14362" s="8"/>
    </row>
    <row r="14363" spans="1:9" ht="14.25" customHeight="1">
      <c r="A14363" s="7"/>
      <c r="B14363" s="8"/>
      <c r="C14363" s="8"/>
      <c r="D14363" s="8"/>
      <c r="E14363" s="8"/>
      <c r="F14363" s="8"/>
      <c r="G14363" s="8"/>
      <c r="H14363" s="8"/>
      <c r="I14363" s="8"/>
    </row>
    <row r="14364" spans="1:9" ht="14.25" customHeight="1">
      <c r="A14364" s="7"/>
      <c r="B14364" s="8"/>
      <c r="C14364" s="8"/>
      <c r="D14364" s="8"/>
      <c r="E14364" s="8"/>
      <c r="F14364" s="8"/>
      <c r="G14364" s="8"/>
      <c r="H14364" s="8"/>
      <c r="I14364" s="8"/>
    </row>
    <row r="14365" spans="1:9" ht="14.25" customHeight="1">
      <c r="A14365" s="7"/>
      <c r="B14365" s="8"/>
      <c r="C14365" s="8"/>
      <c r="D14365" s="8"/>
      <c r="E14365" s="8"/>
      <c r="F14365" s="8"/>
      <c r="G14365" s="8"/>
      <c r="H14365" s="8"/>
      <c r="I14365" s="8"/>
    </row>
    <row r="14366" spans="1:9" ht="14.25" customHeight="1">
      <c r="A14366" s="7"/>
      <c r="B14366" s="8"/>
      <c r="C14366" s="8"/>
      <c r="D14366" s="8"/>
      <c r="E14366" s="8"/>
      <c r="F14366" s="8"/>
      <c r="G14366" s="8"/>
      <c r="H14366" s="8"/>
      <c r="I14366" s="8"/>
    </row>
    <row r="14367" spans="1:9" ht="14.25" customHeight="1">
      <c r="A14367" s="7"/>
      <c r="B14367" s="8"/>
      <c r="C14367" s="8"/>
      <c r="D14367" s="8"/>
      <c r="E14367" s="8"/>
      <c r="F14367" s="8"/>
      <c r="G14367" s="8"/>
      <c r="H14367" s="8"/>
      <c r="I14367" s="8"/>
    </row>
    <row r="14368" spans="1:9" ht="14.25" customHeight="1">
      <c r="A14368" s="7"/>
      <c r="B14368" s="8"/>
      <c r="C14368" s="8"/>
      <c r="D14368" s="8"/>
      <c r="E14368" s="8"/>
      <c r="F14368" s="8"/>
      <c r="G14368" s="8"/>
      <c r="H14368" s="8"/>
      <c r="I14368" s="8"/>
    </row>
    <row r="14369" spans="1:9" ht="14.25" customHeight="1">
      <c r="A14369" s="7"/>
      <c r="B14369" s="8"/>
      <c r="C14369" s="8"/>
      <c r="D14369" s="8"/>
      <c r="E14369" s="8"/>
      <c r="F14369" s="8"/>
      <c r="G14369" s="8"/>
      <c r="H14369" s="8"/>
      <c r="I14369" s="8"/>
    </row>
    <row r="14370" spans="1:9" ht="14.25" customHeight="1">
      <c r="A14370" s="7"/>
      <c r="B14370" s="8"/>
      <c r="C14370" s="8"/>
      <c r="D14370" s="8"/>
      <c r="E14370" s="8"/>
      <c r="F14370" s="8"/>
      <c r="G14370" s="8"/>
      <c r="H14370" s="8"/>
      <c r="I14370" s="8"/>
    </row>
    <row r="14371" spans="1:9" ht="14.25" customHeight="1">
      <c r="A14371" s="7"/>
      <c r="B14371" s="8"/>
      <c r="C14371" s="8"/>
      <c r="D14371" s="8"/>
      <c r="E14371" s="8"/>
      <c r="F14371" s="8"/>
      <c r="G14371" s="8"/>
      <c r="H14371" s="8"/>
      <c r="I14371" s="8"/>
    </row>
    <row r="14372" spans="1:9" ht="14.25" customHeight="1">
      <c r="A14372" s="7"/>
      <c r="B14372" s="8"/>
      <c r="C14372" s="8"/>
      <c r="D14372" s="8"/>
      <c r="E14372" s="8"/>
      <c r="F14372" s="8"/>
      <c r="G14372" s="8"/>
      <c r="H14372" s="8"/>
      <c r="I14372" s="8"/>
    </row>
    <row r="14373" spans="1:9" ht="14.25" customHeight="1">
      <c r="A14373" s="7"/>
      <c r="B14373" s="8"/>
      <c r="C14373" s="8"/>
      <c r="D14373" s="8"/>
      <c r="E14373" s="8"/>
      <c r="F14373" s="8"/>
      <c r="G14373" s="8"/>
      <c r="H14373" s="8"/>
      <c r="I14373" s="8"/>
    </row>
    <row r="14374" spans="1:9" ht="14.25" customHeight="1">
      <c r="A14374" s="7"/>
      <c r="B14374" s="8"/>
      <c r="C14374" s="8"/>
      <c r="D14374" s="8"/>
      <c r="E14374" s="8"/>
      <c r="F14374" s="8"/>
      <c r="G14374" s="8"/>
      <c r="H14374" s="8"/>
      <c r="I14374" s="8"/>
    </row>
    <row r="14375" spans="1:9" ht="14.25" customHeight="1">
      <c r="A14375" s="7"/>
      <c r="B14375" s="8"/>
      <c r="C14375" s="8"/>
      <c r="D14375" s="8"/>
      <c r="E14375" s="8"/>
      <c r="F14375" s="8"/>
      <c r="G14375" s="8"/>
      <c r="H14375" s="8"/>
      <c r="I14375" s="8"/>
    </row>
    <row r="14376" spans="1:9" ht="14.25" customHeight="1">
      <c r="A14376" s="7"/>
      <c r="B14376" s="8"/>
      <c r="C14376" s="8"/>
      <c r="D14376" s="8"/>
      <c r="E14376" s="8"/>
      <c r="F14376" s="8"/>
      <c r="G14376" s="8"/>
      <c r="H14376" s="8"/>
      <c r="I14376" s="8"/>
    </row>
    <row r="14377" spans="1:9" ht="14.25" customHeight="1">
      <c r="A14377" s="7"/>
      <c r="B14377" s="8"/>
      <c r="C14377" s="8"/>
      <c r="D14377" s="8"/>
      <c r="E14377" s="8"/>
      <c r="F14377" s="8"/>
      <c r="G14377" s="8"/>
      <c r="H14377" s="8"/>
      <c r="I14377" s="8"/>
    </row>
    <row r="14378" spans="1:9" ht="14.25" customHeight="1">
      <c r="A14378" s="7"/>
      <c r="B14378" s="8"/>
      <c r="C14378" s="8"/>
      <c r="D14378" s="8"/>
      <c r="E14378" s="8"/>
      <c r="F14378" s="8"/>
      <c r="G14378" s="8"/>
      <c r="H14378" s="8"/>
      <c r="I14378" s="8"/>
    </row>
    <row r="14379" spans="1:9" ht="14.25" customHeight="1">
      <c r="A14379" s="7"/>
      <c r="B14379" s="8"/>
      <c r="C14379" s="8"/>
      <c r="D14379" s="8"/>
      <c r="E14379" s="8"/>
      <c r="F14379" s="8"/>
      <c r="G14379" s="8"/>
      <c r="H14379" s="8"/>
      <c r="I14379" s="8"/>
    </row>
    <row r="14380" spans="1:9" ht="14.25" customHeight="1">
      <c r="A14380" s="7"/>
      <c r="B14380" s="8"/>
      <c r="C14380" s="8"/>
      <c r="D14380" s="8"/>
      <c r="E14380" s="8"/>
      <c r="F14380" s="8"/>
      <c r="G14380" s="8"/>
      <c r="H14380" s="8"/>
      <c r="I14380" s="8"/>
    </row>
    <row r="14381" spans="1:9" ht="14.25" customHeight="1">
      <c r="A14381" s="7"/>
      <c r="B14381" s="8"/>
      <c r="C14381" s="8"/>
      <c r="D14381" s="8"/>
      <c r="E14381" s="8"/>
      <c r="F14381" s="8"/>
      <c r="G14381" s="8"/>
      <c r="H14381" s="8"/>
      <c r="I14381" s="8"/>
    </row>
    <row r="14382" spans="1:9" ht="14.25" customHeight="1">
      <c r="A14382" s="7"/>
      <c r="B14382" s="8"/>
      <c r="C14382" s="8"/>
      <c r="D14382" s="8"/>
      <c r="E14382" s="8"/>
      <c r="F14382" s="8"/>
      <c r="G14382" s="8"/>
      <c r="H14382" s="8"/>
      <c r="I14382" s="8"/>
    </row>
    <row r="14383" spans="1:9" ht="14.25" customHeight="1">
      <c r="A14383" s="7"/>
      <c r="B14383" s="8"/>
      <c r="C14383" s="8"/>
      <c r="D14383" s="8"/>
      <c r="E14383" s="8"/>
      <c r="F14383" s="8"/>
      <c r="G14383" s="8"/>
      <c r="H14383" s="8"/>
      <c r="I14383" s="8"/>
    </row>
    <row r="14384" spans="1:9" ht="14.25" customHeight="1">
      <c r="A14384" s="7"/>
      <c r="B14384" s="8"/>
      <c r="C14384" s="8"/>
      <c r="D14384" s="8"/>
      <c r="E14384" s="8"/>
      <c r="F14384" s="8"/>
      <c r="G14384" s="8"/>
      <c r="H14384" s="8"/>
      <c r="I14384" s="8"/>
    </row>
    <row r="14385" spans="1:9" ht="14.25" customHeight="1">
      <c r="A14385" s="7"/>
      <c r="B14385" s="8"/>
      <c r="C14385" s="8"/>
      <c r="D14385" s="8"/>
      <c r="E14385" s="8"/>
      <c r="F14385" s="8"/>
      <c r="G14385" s="8"/>
      <c r="H14385" s="8"/>
      <c r="I14385" s="8"/>
    </row>
    <row r="14386" spans="1:9" ht="14.25" customHeight="1">
      <c r="A14386" s="7"/>
      <c r="B14386" s="8"/>
      <c r="C14386" s="8"/>
      <c r="D14386" s="8"/>
      <c r="E14386" s="8"/>
      <c r="F14386" s="8"/>
      <c r="G14386" s="8"/>
      <c r="H14386" s="8"/>
      <c r="I14386" s="8"/>
    </row>
    <row r="14387" spans="1:9" ht="14.25" customHeight="1">
      <c r="A14387" s="7"/>
      <c r="B14387" s="8"/>
      <c r="C14387" s="8"/>
      <c r="D14387" s="8"/>
      <c r="E14387" s="8"/>
      <c r="F14387" s="8"/>
      <c r="G14387" s="8"/>
      <c r="H14387" s="8"/>
      <c r="I14387" s="8"/>
    </row>
    <row r="14388" spans="1:9" ht="14.25" customHeight="1">
      <c r="A14388" s="7"/>
      <c r="B14388" s="8"/>
      <c r="C14388" s="8"/>
      <c r="D14388" s="8"/>
      <c r="E14388" s="8"/>
      <c r="F14388" s="8"/>
      <c r="G14388" s="8"/>
      <c r="H14388" s="8"/>
      <c r="I14388" s="8"/>
    </row>
    <row r="14389" spans="1:9" ht="14.25" customHeight="1">
      <c r="A14389" s="7"/>
      <c r="B14389" s="8"/>
      <c r="C14389" s="8"/>
      <c r="D14389" s="8"/>
      <c r="E14389" s="8"/>
      <c r="F14389" s="8"/>
      <c r="G14389" s="8"/>
      <c r="H14389" s="8"/>
      <c r="I14389" s="8"/>
    </row>
    <row r="14390" spans="1:9" ht="14.25" customHeight="1">
      <c r="A14390" s="7"/>
      <c r="B14390" s="8"/>
      <c r="C14390" s="8"/>
      <c r="D14390" s="8"/>
      <c r="E14390" s="8"/>
      <c r="F14390" s="8"/>
      <c r="G14390" s="8"/>
      <c r="H14390" s="8"/>
      <c r="I14390" s="8"/>
    </row>
    <row r="14391" spans="1:9" ht="14.25" customHeight="1">
      <c r="A14391" s="7"/>
      <c r="B14391" s="8"/>
      <c r="C14391" s="8"/>
      <c r="D14391" s="8"/>
      <c r="E14391" s="8"/>
      <c r="F14391" s="8"/>
      <c r="G14391" s="8"/>
      <c r="H14391" s="8"/>
      <c r="I14391" s="8"/>
    </row>
    <row r="14392" spans="1:9" ht="14.25" customHeight="1">
      <c r="A14392" s="7"/>
      <c r="B14392" s="8"/>
      <c r="C14392" s="8"/>
      <c r="D14392" s="8"/>
      <c r="E14392" s="8"/>
      <c r="F14392" s="8"/>
      <c r="G14392" s="8"/>
      <c r="H14392" s="8"/>
      <c r="I14392" s="8"/>
    </row>
    <row r="14393" spans="1:9" ht="14.25" customHeight="1">
      <c r="A14393" s="7"/>
      <c r="B14393" s="8"/>
      <c r="C14393" s="8"/>
      <c r="D14393" s="8"/>
      <c r="E14393" s="8"/>
      <c r="F14393" s="8"/>
      <c r="G14393" s="8"/>
      <c r="H14393" s="8"/>
      <c r="I14393" s="8"/>
    </row>
    <row r="14394" spans="1:9" ht="14.25" customHeight="1">
      <c r="A14394" s="7"/>
      <c r="B14394" s="8"/>
      <c r="C14394" s="8"/>
      <c r="D14394" s="8"/>
      <c r="E14394" s="8"/>
      <c r="F14394" s="8"/>
      <c r="G14394" s="8"/>
      <c r="H14394" s="8"/>
      <c r="I14394" s="8"/>
    </row>
    <row r="14395" spans="1:9" ht="14.25" customHeight="1">
      <c r="A14395" s="7"/>
      <c r="B14395" s="8"/>
      <c r="C14395" s="8"/>
      <c r="D14395" s="8"/>
      <c r="E14395" s="8"/>
      <c r="F14395" s="8"/>
      <c r="G14395" s="8"/>
      <c r="H14395" s="8"/>
      <c r="I14395" s="8"/>
    </row>
    <row r="14396" spans="1:9" ht="14.25" customHeight="1">
      <c r="A14396" s="7"/>
      <c r="B14396" s="8"/>
      <c r="C14396" s="8"/>
      <c r="D14396" s="8"/>
      <c r="E14396" s="8"/>
      <c r="F14396" s="8"/>
      <c r="G14396" s="8"/>
      <c r="H14396" s="8"/>
      <c r="I14396" s="8"/>
    </row>
    <row r="14397" spans="1:9" ht="14.25" customHeight="1">
      <c r="A14397" s="7"/>
      <c r="B14397" s="8"/>
      <c r="C14397" s="8"/>
      <c r="D14397" s="8"/>
      <c r="E14397" s="8"/>
      <c r="F14397" s="8"/>
      <c r="G14397" s="8"/>
      <c r="H14397" s="8"/>
      <c r="I14397" s="8"/>
    </row>
    <row r="14398" spans="1:9" ht="14.25" customHeight="1">
      <c r="A14398" s="7"/>
      <c r="B14398" s="8"/>
      <c r="C14398" s="8"/>
      <c r="D14398" s="8"/>
      <c r="E14398" s="8"/>
      <c r="F14398" s="8"/>
      <c r="G14398" s="8"/>
      <c r="H14398" s="8"/>
      <c r="I14398" s="8"/>
    </row>
    <row r="14399" spans="1:9" ht="14.25" customHeight="1">
      <c r="A14399" s="7"/>
      <c r="B14399" s="8"/>
      <c r="C14399" s="8"/>
      <c r="D14399" s="8"/>
      <c r="E14399" s="8"/>
      <c r="F14399" s="8"/>
      <c r="G14399" s="8"/>
      <c r="H14399" s="8"/>
      <c r="I14399" s="8"/>
    </row>
    <row r="14400" spans="1:9" ht="14.25" customHeight="1">
      <c r="A14400" s="7"/>
      <c r="B14400" s="8"/>
      <c r="C14400" s="8"/>
      <c r="D14400" s="8"/>
      <c r="E14400" s="8"/>
      <c r="F14400" s="8"/>
      <c r="G14400" s="8"/>
      <c r="H14400" s="8"/>
      <c r="I14400" s="8"/>
    </row>
    <row r="14401" spans="1:9" ht="14.25" customHeight="1">
      <c r="A14401" s="7"/>
      <c r="B14401" s="8"/>
      <c r="C14401" s="8"/>
      <c r="D14401" s="8"/>
      <c r="E14401" s="8"/>
      <c r="F14401" s="8"/>
      <c r="G14401" s="8"/>
      <c r="H14401" s="8"/>
      <c r="I14401" s="8"/>
    </row>
    <row r="14402" spans="1:9" ht="14.25" customHeight="1">
      <c r="A14402" s="7"/>
      <c r="B14402" s="8"/>
      <c r="C14402" s="8"/>
      <c r="D14402" s="8"/>
      <c r="E14402" s="8"/>
      <c r="F14402" s="8"/>
      <c r="G14402" s="8"/>
      <c r="H14402" s="8"/>
      <c r="I14402" s="8"/>
    </row>
    <row r="14403" spans="1:9" ht="14.25" customHeight="1">
      <c r="A14403" s="7"/>
      <c r="B14403" s="8"/>
      <c r="C14403" s="8"/>
      <c r="D14403" s="8"/>
      <c r="E14403" s="8"/>
      <c r="F14403" s="8"/>
      <c r="G14403" s="8"/>
      <c r="H14403" s="8"/>
      <c r="I14403" s="8"/>
    </row>
    <row r="14404" spans="1:9" ht="14.25" customHeight="1">
      <c r="A14404" s="7"/>
      <c r="B14404" s="8"/>
      <c r="C14404" s="8"/>
      <c r="D14404" s="8"/>
      <c r="E14404" s="8"/>
      <c r="F14404" s="8"/>
      <c r="G14404" s="8"/>
      <c r="H14404" s="8"/>
      <c r="I14404" s="8"/>
    </row>
    <row r="14405" spans="1:9" ht="14.25" customHeight="1">
      <c r="A14405" s="7"/>
      <c r="B14405" s="8"/>
      <c r="C14405" s="8"/>
      <c r="D14405" s="8"/>
      <c r="E14405" s="8"/>
      <c r="F14405" s="8"/>
      <c r="G14405" s="8"/>
      <c r="H14405" s="8"/>
      <c r="I14405" s="8"/>
    </row>
    <row r="14406" spans="1:9" ht="14.25" customHeight="1">
      <c r="A14406" s="7"/>
      <c r="B14406" s="8"/>
      <c r="C14406" s="8"/>
      <c r="D14406" s="8"/>
      <c r="E14406" s="8"/>
      <c r="F14406" s="8"/>
      <c r="G14406" s="8"/>
      <c r="H14406" s="8"/>
      <c r="I14406" s="8"/>
    </row>
    <row r="14407" spans="1:9" ht="14.25" customHeight="1">
      <c r="A14407" s="7"/>
      <c r="B14407" s="8"/>
      <c r="C14407" s="8"/>
      <c r="D14407" s="8"/>
      <c r="E14407" s="8"/>
      <c r="F14407" s="8"/>
      <c r="G14407" s="8"/>
      <c r="H14407" s="8"/>
      <c r="I14407" s="8"/>
    </row>
    <row r="14408" spans="1:9" ht="14.25" customHeight="1">
      <c r="A14408" s="7"/>
      <c r="B14408" s="8"/>
      <c r="C14408" s="8"/>
      <c r="D14408" s="8"/>
      <c r="E14408" s="8"/>
      <c r="F14408" s="8"/>
      <c r="G14408" s="8"/>
      <c r="H14408" s="8"/>
      <c r="I14408" s="8"/>
    </row>
    <row r="14409" spans="1:9" ht="14.25" customHeight="1">
      <c r="A14409" s="7"/>
      <c r="B14409" s="8"/>
      <c r="C14409" s="8"/>
      <c r="D14409" s="8"/>
      <c r="E14409" s="8"/>
      <c r="F14409" s="8"/>
      <c r="G14409" s="8"/>
      <c r="H14409" s="8"/>
      <c r="I14409" s="8"/>
    </row>
    <row r="14410" spans="1:9" ht="14.25" customHeight="1">
      <c r="A14410" s="7"/>
      <c r="B14410" s="8"/>
      <c r="C14410" s="8"/>
      <c r="D14410" s="8"/>
      <c r="E14410" s="8"/>
      <c r="F14410" s="8"/>
      <c r="G14410" s="8"/>
      <c r="H14410" s="8"/>
      <c r="I14410" s="8"/>
    </row>
    <row r="14411" spans="1:9" ht="14.25" customHeight="1">
      <c r="A14411" s="7"/>
      <c r="B14411" s="8"/>
      <c r="C14411" s="8"/>
      <c r="D14411" s="8"/>
      <c r="E14411" s="8"/>
      <c r="F14411" s="8"/>
      <c r="G14411" s="8"/>
      <c r="H14411" s="8"/>
      <c r="I14411" s="8"/>
    </row>
    <row r="14412" spans="1:9" ht="14.25" customHeight="1">
      <c r="A14412" s="7"/>
      <c r="B14412" s="8"/>
      <c r="C14412" s="8"/>
      <c r="D14412" s="8"/>
      <c r="E14412" s="8"/>
      <c r="F14412" s="8"/>
      <c r="G14412" s="8"/>
      <c r="H14412" s="8"/>
      <c r="I14412" s="8"/>
    </row>
    <row r="14413" spans="1:9" ht="14.25" customHeight="1">
      <c r="A14413" s="7"/>
      <c r="B14413" s="8"/>
      <c r="C14413" s="8"/>
      <c r="D14413" s="8"/>
      <c r="E14413" s="8"/>
      <c r="F14413" s="8"/>
      <c r="G14413" s="8"/>
      <c r="H14413" s="8"/>
      <c r="I14413" s="8"/>
    </row>
    <row r="14414" spans="1:9" ht="14.25" customHeight="1">
      <c r="A14414" s="7"/>
      <c r="B14414" s="8"/>
      <c r="C14414" s="8"/>
      <c r="D14414" s="8"/>
      <c r="E14414" s="8"/>
      <c r="F14414" s="8"/>
      <c r="G14414" s="8"/>
      <c r="H14414" s="8"/>
      <c r="I14414" s="8"/>
    </row>
    <row r="14415" spans="1:9" ht="14.25" customHeight="1">
      <c r="A14415" s="7"/>
      <c r="B14415" s="8"/>
      <c r="C14415" s="8"/>
      <c r="D14415" s="8"/>
      <c r="E14415" s="8"/>
      <c r="F14415" s="8"/>
      <c r="G14415" s="8"/>
      <c r="H14415" s="8"/>
      <c r="I14415" s="8"/>
    </row>
    <row r="14416" spans="1:9" ht="14.25" customHeight="1">
      <c r="A14416" s="7"/>
      <c r="B14416" s="8"/>
      <c r="C14416" s="8"/>
      <c r="D14416" s="8"/>
      <c r="E14416" s="8"/>
      <c r="F14416" s="8"/>
      <c r="G14416" s="8"/>
      <c r="H14416" s="8"/>
      <c r="I14416" s="8"/>
    </row>
    <row r="14417" spans="1:9" ht="14.25" customHeight="1">
      <c r="A14417" s="7"/>
      <c r="B14417" s="8"/>
      <c r="C14417" s="8"/>
      <c r="D14417" s="8"/>
      <c r="E14417" s="8"/>
      <c r="F14417" s="8"/>
      <c r="G14417" s="8"/>
      <c r="H14417" s="8"/>
      <c r="I14417" s="8"/>
    </row>
    <row r="14418" spans="1:9" ht="14.25" customHeight="1">
      <c r="A14418" s="7"/>
      <c r="B14418" s="8"/>
      <c r="C14418" s="8"/>
      <c r="D14418" s="8"/>
      <c r="E14418" s="8"/>
      <c r="F14418" s="8"/>
      <c r="G14418" s="8"/>
      <c r="H14418" s="8"/>
      <c r="I14418" s="8"/>
    </row>
    <row r="14419" spans="1:9" ht="14.25" customHeight="1">
      <c r="A14419" s="7"/>
      <c r="B14419" s="8"/>
      <c r="C14419" s="8"/>
      <c r="D14419" s="8"/>
      <c r="E14419" s="8"/>
      <c r="F14419" s="8"/>
      <c r="G14419" s="8"/>
      <c r="H14419" s="8"/>
      <c r="I14419" s="8"/>
    </row>
    <row r="14420" spans="1:9" ht="14.25" customHeight="1">
      <c r="A14420" s="7"/>
      <c r="B14420" s="8"/>
      <c r="C14420" s="8"/>
      <c r="D14420" s="8"/>
      <c r="E14420" s="8"/>
      <c r="F14420" s="8"/>
      <c r="G14420" s="8"/>
      <c r="H14420" s="8"/>
      <c r="I14420" s="8"/>
    </row>
    <row r="14421" spans="1:9" ht="14.25" customHeight="1">
      <c r="A14421" s="7"/>
      <c r="B14421" s="8"/>
      <c r="C14421" s="8"/>
      <c r="D14421" s="8"/>
      <c r="E14421" s="8"/>
      <c r="F14421" s="8"/>
      <c r="G14421" s="8"/>
      <c r="H14421" s="8"/>
      <c r="I14421" s="8"/>
    </row>
    <row r="14422" spans="1:9" ht="14.25" customHeight="1">
      <c r="A14422" s="7"/>
      <c r="B14422" s="8"/>
      <c r="C14422" s="8"/>
      <c r="D14422" s="8"/>
      <c r="E14422" s="8"/>
      <c r="F14422" s="8"/>
      <c r="G14422" s="8"/>
      <c r="H14422" s="8"/>
      <c r="I14422" s="8"/>
    </row>
    <row r="14423" spans="1:9" ht="14.25" customHeight="1">
      <c r="A14423" s="7"/>
      <c r="B14423" s="8"/>
      <c r="C14423" s="8"/>
      <c r="D14423" s="8"/>
      <c r="E14423" s="8"/>
      <c r="F14423" s="8"/>
      <c r="G14423" s="8"/>
      <c r="H14423" s="8"/>
      <c r="I14423" s="8"/>
    </row>
    <row r="14424" spans="1:9" ht="14.25" customHeight="1">
      <c r="A14424" s="7"/>
      <c r="B14424" s="8"/>
      <c r="C14424" s="8"/>
      <c r="D14424" s="8"/>
      <c r="E14424" s="8"/>
      <c r="F14424" s="8"/>
      <c r="G14424" s="8"/>
      <c r="H14424" s="8"/>
      <c r="I14424" s="8"/>
    </row>
    <row r="14425" spans="1:9" ht="14.25" customHeight="1">
      <c r="A14425" s="7"/>
      <c r="B14425" s="8"/>
      <c r="C14425" s="8"/>
      <c r="D14425" s="8"/>
      <c r="E14425" s="8"/>
      <c r="F14425" s="8"/>
      <c r="G14425" s="8"/>
      <c r="H14425" s="8"/>
      <c r="I14425" s="8"/>
    </row>
    <row r="14426" spans="1:9" ht="14.25" customHeight="1">
      <c r="A14426" s="7"/>
      <c r="B14426" s="8"/>
      <c r="C14426" s="8"/>
      <c r="D14426" s="8"/>
      <c r="E14426" s="8"/>
      <c r="F14426" s="8"/>
      <c r="G14426" s="8"/>
      <c r="H14426" s="8"/>
      <c r="I14426" s="8"/>
    </row>
    <row r="14427" spans="1:9" ht="14.25" customHeight="1">
      <c r="A14427" s="7"/>
      <c r="B14427" s="8"/>
      <c r="C14427" s="8"/>
      <c r="D14427" s="8"/>
      <c r="E14427" s="8"/>
      <c r="F14427" s="8"/>
      <c r="G14427" s="8"/>
      <c r="H14427" s="8"/>
      <c r="I14427" s="8"/>
    </row>
    <row r="14428" spans="1:9" ht="14.25" customHeight="1">
      <c r="A14428" s="7"/>
      <c r="B14428" s="8"/>
      <c r="C14428" s="8"/>
      <c r="D14428" s="8"/>
      <c r="E14428" s="8"/>
      <c r="F14428" s="8"/>
      <c r="G14428" s="8"/>
      <c r="H14428" s="8"/>
      <c r="I14428" s="8"/>
    </row>
    <row r="14429" spans="1:9" ht="14.25" customHeight="1">
      <c r="A14429" s="7"/>
      <c r="B14429" s="8"/>
      <c r="C14429" s="8"/>
      <c r="D14429" s="8"/>
      <c r="E14429" s="8"/>
      <c r="F14429" s="8"/>
      <c r="G14429" s="8"/>
      <c r="H14429" s="8"/>
      <c r="I14429" s="8"/>
    </row>
    <row r="14430" spans="1:9" ht="14.25" customHeight="1">
      <c r="A14430" s="7"/>
      <c r="B14430" s="8"/>
      <c r="C14430" s="8"/>
      <c r="D14430" s="8"/>
      <c r="E14430" s="8"/>
      <c r="F14430" s="8"/>
      <c r="G14430" s="8"/>
      <c r="H14430" s="8"/>
      <c r="I14430" s="8"/>
    </row>
    <row r="14431" spans="1:9" ht="14.25" customHeight="1">
      <c r="A14431" s="7"/>
      <c r="B14431" s="8"/>
      <c r="C14431" s="8"/>
      <c r="D14431" s="8"/>
      <c r="E14431" s="8"/>
      <c r="F14431" s="8"/>
      <c r="G14431" s="8"/>
      <c r="H14431" s="8"/>
      <c r="I14431" s="8"/>
    </row>
    <row r="14432" spans="1:9" ht="14.25" customHeight="1">
      <c r="A14432" s="7"/>
      <c r="B14432" s="8"/>
      <c r="C14432" s="8"/>
      <c r="D14432" s="8"/>
      <c r="E14432" s="8"/>
      <c r="F14432" s="8"/>
      <c r="G14432" s="8"/>
      <c r="H14432" s="8"/>
      <c r="I14432" s="8"/>
    </row>
    <row r="14433" spans="1:9" ht="14.25" customHeight="1">
      <c r="A14433" s="7"/>
      <c r="B14433" s="8"/>
      <c r="C14433" s="8"/>
      <c r="D14433" s="8"/>
      <c r="E14433" s="8"/>
      <c r="F14433" s="8"/>
      <c r="G14433" s="8"/>
      <c r="H14433" s="8"/>
      <c r="I14433" s="8"/>
    </row>
    <row r="14434" spans="1:9" ht="14.25" customHeight="1">
      <c r="A14434" s="7"/>
      <c r="B14434" s="8"/>
      <c r="C14434" s="8"/>
      <c r="D14434" s="8"/>
      <c r="E14434" s="8"/>
      <c r="F14434" s="8"/>
      <c r="G14434" s="8"/>
      <c r="H14434" s="8"/>
      <c r="I14434" s="8"/>
    </row>
    <row r="14435" spans="1:9" ht="14.25" customHeight="1">
      <c r="A14435" s="7"/>
      <c r="B14435" s="8"/>
      <c r="C14435" s="8"/>
      <c r="D14435" s="8"/>
      <c r="E14435" s="8"/>
      <c r="F14435" s="8"/>
      <c r="G14435" s="8"/>
      <c r="H14435" s="8"/>
      <c r="I14435" s="8"/>
    </row>
    <row r="14436" spans="1:9" ht="14.25" customHeight="1">
      <c r="A14436" s="7"/>
      <c r="B14436" s="8"/>
      <c r="C14436" s="8"/>
      <c r="D14436" s="8"/>
      <c r="E14436" s="8"/>
      <c r="F14436" s="8"/>
      <c r="G14436" s="8"/>
      <c r="H14436" s="8"/>
      <c r="I14436" s="8"/>
    </row>
    <row r="14437" spans="1:9" ht="14.25" customHeight="1">
      <c r="A14437" s="7"/>
      <c r="B14437" s="8"/>
      <c r="C14437" s="8"/>
      <c r="D14437" s="8"/>
      <c r="E14437" s="8"/>
      <c r="F14437" s="8"/>
      <c r="G14437" s="8"/>
      <c r="H14437" s="8"/>
      <c r="I14437" s="8"/>
    </row>
    <row r="14438" spans="1:9" ht="14.25" customHeight="1">
      <c r="A14438" s="7"/>
      <c r="B14438" s="8"/>
      <c r="C14438" s="8"/>
      <c r="D14438" s="8"/>
      <c r="E14438" s="8"/>
      <c r="F14438" s="8"/>
      <c r="G14438" s="8"/>
      <c r="H14438" s="8"/>
      <c r="I14438" s="8"/>
    </row>
    <row r="14439" spans="1:9" ht="14.25" customHeight="1">
      <c r="A14439" s="7"/>
      <c r="B14439" s="8"/>
      <c r="C14439" s="8"/>
      <c r="D14439" s="8"/>
      <c r="E14439" s="8"/>
      <c r="F14439" s="8"/>
      <c r="G14439" s="8"/>
      <c r="H14439" s="8"/>
      <c r="I14439" s="8"/>
    </row>
    <row r="14440" spans="1:9" ht="14.25" customHeight="1">
      <c r="A14440" s="7"/>
      <c r="B14440" s="8"/>
      <c r="C14440" s="8"/>
      <c r="D14440" s="8"/>
      <c r="E14440" s="8"/>
      <c r="F14440" s="8"/>
      <c r="G14440" s="8"/>
      <c r="H14440" s="8"/>
      <c r="I14440" s="8"/>
    </row>
    <row r="14441" spans="1:9" ht="14.25" customHeight="1">
      <c r="A14441" s="7"/>
      <c r="B14441" s="8"/>
      <c r="C14441" s="8"/>
      <c r="D14441" s="8"/>
      <c r="E14441" s="8"/>
      <c r="F14441" s="8"/>
      <c r="G14441" s="8"/>
      <c r="H14441" s="8"/>
      <c r="I14441" s="8"/>
    </row>
    <row r="14442" spans="1:9" ht="14.25" customHeight="1">
      <c r="A14442" s="7"/>
      <c r="B14442" s="8"/>
      <c r="C14442" s="8"/>
      <c r="D14442" s="8"/>
      <c r="E14442" s="8"/>
      <c r="F14442" s="8"/>
      <c r="G14442" s="8"/>
      <c r="H14442" s="8"/>
      <c r="I14442" s="8"/>
    </row>
    <row r="14443" spans="1:9" ht="14.25" customHeight="1">
      <c r="A14443" s="7"/>
      <c r="B14443" s="8"/>
      <c r="C14443" s="8"/>
      <c r="D14443" s="8"/>
      <c r="E14443" s="8"/>
      <c r="F14443" s="8"/>
      <c r="G14443" s="8"/>
      <c r="H14443" s="8"/>
      <c r="I14443" s="8"/>
    </row>
    <row r="14444" spans="1:9" ht="14.25" customHeight="1">
      <c r="A14444" s="7"/>
      <c r="B14444" s="8"/>
      <c r="C14444" s="8"/>
      <c r="D14444" s="8"/>
      <c r="E14444" s="8"/>
      <c r="F14444" s="8"/>
      <c r="G14444" s="8"/>
      <c r="H14444" s="8"/>
      <c r="I14444" s="8"/>
    </row>
    <row r="14445" spans="1:9" ht="14.25" customHeight="1">
      <c r="A14445" s="7"/>
      <c r="B14445" s="8"/>
      <c r="C14445" s="8"/>
      <c r="D14445" s="8"/>
      <c r="E14445" s="8"/>
      <c r="F14445" s="8"/>
      <c r="G14445" s="8"/>
      <c r="H14445" s="8"/>
      <c r="I14445" s="8"/>
    </row>
    <row r="14446" spans="1:9" ht="14.25" customHeight="1">
      <c r="A14446" s="7"/>
      <c r="B14446" s="8"/>
      <c r="C14446" s="8"/>
      <c r="D14446" s="8"/>
      <c r="E14446" s="8"/>
      <c r="F14446" s="8"/>
      <c r="G14446" s="8"/>
      <c r="H14446" s="8"/>
      <c r="I14446" s="8"/>
    </row>
    <row r="14447" spans="1:9" ht="14.25" customHeight="1">
      <c r="A14447" s="7"/>
      <c r="B14447" s="8"/>
      <c r="C14447" s="8"/>
      <c r="D14447" s="8"/>
      <c r="E14447" s="8"/>
      <c r="F14447" s="8"/>
      <c r="G14447" s="8"/>
      <c r="H14447" s="8"/>
      <c r="I14447" s="8"/>
    </row>
    <row r="14448" spans="1:9" ht="14.25" customHeight="1">
      <c r="A14448" s="7"/>
      <c r="B14448" s="8"/>
      <c r="C14448" s="8"/>
      <c r="D14448" s="8"/>
      <c r="E14448" s="8"/>
      <c r="F14448" s="8"/>
      <c r="G14448" s="8"/>
      <c r="H14448" s="8"/>
      <c r="I14448" s="8"/>
    </row>
    <row r="14449" spans="1:9" ht="14.25" customHeight="1">
      <c r="A14449" s="7"/>
      <c r="B14449" s="8"/>
      <c r="C14449" s="8"/>
      <c r="D14449" s="8"/>
      <c r="E14449" s="8"/>
      <c r="F14449" s="8"/>
      <c r="G14449" s="8"/>
      <c r="H14449" s="8"/>
      <c r="I14449" s="8"/>
    </row>
    <row r="14450" spans="1:9" ht="14.25" customHeight="1">
      <c r="A14450" s="7"/>
      <c r="B14450" s="8"/>
      <c r="C14450" s="8"/>
      <c r="D14450" s="8"/>
      <c r="E14450" s="8"/>
      <c r="F14450" s="8"/>
      <c r="G14450" s="8"/>
      <c r="H14450" s="8"/>
      <c r="I14450" s="8"/>
    </row>
    <row r="14451" spans="1:9" ht="14.25" customHeight="1">
      <c r="A14451" s="7"/>
      <c r="B14451" s="8"/>
      <c r="C14451" s="8"/>
      <c r="D14451" s="8"/>
      <c r="E14451" s="8"/>
      <c r="F14451" s="8"/>
      <c r="G14451" s="8"/>
      <c r="H14451" s="8"/>
      <c r="I14451" s="8"/>
    </row>
    <row r="14452" spans="1:9" ht="14.25" customHeight="1">
      <c r="A14452" s="7"/>
      <c r="B14452" s="8"/>
      <c r="C14452" s="8"/>
      <c r="D14452" s="8"/>
      <c r="E14452" s="8"/>
      <c r="F14452" s="8"/>
      <c r="G14452" s="8"/>
      <c r="H14452" s="8"/>
      <c r="I14452" s="8"/>
    </row>
    <row r="14453" spans="1:9" ht="14.25" customHeight="1">
      <c r="A14453" s="7"/>
      <c r="B14453" s="8"/>
      <c r="C14453" s="8"/>
      <c r="D14453" s="8"/>
      <c r="E14453" s="8"/>
      <c r="F14453" s="8"/>
      <c r="G14453" s="8"/>
      <c r="H14453" s="8"/>
      <c r="I14453" s="8"/>
    </row>
    <row r="14454" spans="1:9" ht="14.25" customHeight="1">
      <c r="A14454" s="7"/>
      <c r="B14454" s="8"/>
      <c r="C14454" s="8"/>
      <c r="D14454" s="8"/>
      <c r="E14454" s="8"/>
      <c r="F14454" s="8"/>
      <c r="G14454" s="8"/>
      <c r="H14454" s="8"/>
      <c r="I14454" s="8"/>
    </row>
    <row r="14455" spans="1:9" ht="14.25" customHeight="1">
      <c r="A14455" s="7"/>
      <c r="B14455" s="8"/>
      <c r="C14455" s="8"/>
      <c r="D14455" s="8"/>
      <c r="E14455" s="8"/>
      <c r="F14455" s="8"/>
      <c r="G14455" s="8"/>
      <c r="H14455" s="8"/>
      <c r="I14455" s="8"/>
    </row>
    <row r="14456" spans="1:9" ht="14.25" customHeight="1">
      <c r="A14456" s="7"/>
      <c r="B14456" s="8"/>
      <c r="C14456" s="8"/>
      <c r="D14456" s="8"/>
      <c r="E14456" s="8"/>
      <c r="F14456" s="8"/>
      <c r="G14456" s="8"/>
      <c r="H14456" s="8"/>
      <c r="I14456" s="8"/>
    </row>
    <row r="14457" spans="1:9" ht="14.25" customHeight="1">
      <c r="A14457" s="7"/>
      <c r="B14457" s="8"/>
      <c r="C14457" s="8"/>
      <c r="D14457" s="8"/>
      <c r="E14457" s="8"/>
      <c r="F14457" s="8"/>
      <c r="G14457" s="8"/>
      <c r="H14457" s="8"/>
      <c r="I14457" s="8"/>
    </row>
    <row r="14458" spans="1:9" ht="14.25" customHeight="1">
      <c r="A14458" s="7"/>
      <c r="B14458" s="8"/>
      <c r="C14458" s="8"/>
      <c r="D14458" s="8"/>
      <c r="E14458" s="8"/>
      <c r="F14458" s="8"/>
      <c r="G14458" s="8"/>
      <c r="H14458" s="8"/>
      <c r="I14458" s="8"/>
    </row>
    <row r="14459" spans="1:9" ht="14.25" customHeight="1">
      <c r="A14459" s="7"/>
      <c r="B14459" s="8"/>
      <c r="C14459" s="8"/>
      <c r="D14459" s="8"/>
      <c r="E14459" s="8"/>
      <c r="F14459" s="8"/>
      <c r="G14459" s="8"/>
      <c r="H14459" s="8"/>
      <c r="I14459" s="8"/>
    </row>
    <row r="14460" spans="1:9" ht="14.25" customHeight="1">
      <c r="A14460" s="7"/>
      <c r="B14460" s="8"/>
      <c r="C14460" s="8"/>
      <c r="D14460" s="8"/>
      <c r="E14460" s="8"/>
      <c r="F14460" s="8"/>
      <c r="G14460" s="8"/>
      <c r="H14460" s="8"/>
      <c r="I14460" s="8"/>
    </row>
    <row r="14461" spans="1:9" ht="14.25" customHeight="1">
      <c r="A14461" s="7"/>
      <c r="B14461" s="8"/>
      <c r="C14461" s="8"/>
      <c r="D14461" s="8"/>
      <c r="E14461" s="8"/>
      <c r="F14461" s="8"/>
      <c r="G14461" s="8"/>
      <c r="H14461" s="8"/>
      <c r="I14461" s="8"/>
    </row>
    <row r="14462" spans="1:9" ht="14.25" customHeight="1">
      <c r="A14462" s="7"/>
      <c r="B14462" s="8"/>
      <c r="C14462" s="8"/>
      <c r="D14462" s="8"/>
      <c r="E14462" s="8"/>
      <c r="F14462" s="8"/>
      <c r="G14462" s="8"/>
      <c r="H14462" s="8"/>
      <c r="I14462" s="8"/>
    </row>
    <row r="14463" spans="1:9" ht="14.25" customHeight="1">
      <c r="A14463" s="7"/>
      <c r="B14463" s="8"/>
      <c r="C14463" s="8"/>
      <c r="D14463" s="8"/>
      <c r="E14463" s="8"/>
      <c r="F14463" s="8"/>
      <c r="G14463" s="8"/>
      <c r="H14463" s="8"/>
      <c r="I14463" s="8"/>
    </row>
    <row r="14464" spans="1:9" ht="14.25" customHeight="1">
      <c r="A14464" s="7"/>
      <c r="B14464" s="8"/>
      <c r="C14464" s="8"/>
      <c r="D14464" s="8"/>
      <c r="E14464" s="8"/>
      <c r="F14464" s="8"/>
      <c r="G14464" s="8"/>
      <c r="H14464" s="8"/>
      <c r="I14464" s="8"/>
    </row>
    <row r="14465" spans="1:9" ht="14.25" customHeight="1">
      <c r="A14465" s="7"/>
      <c r="B14465" s="8"/>
      <c r="C14465" s="8"/>
      <c r="D14465" s="8"/>
      <c r="E14465" s="8"/>
      <c r="F14465" s="8"/>
      <c r="G14465" s="8"/>
      <c r="H14465" s="8"/>
      <c r="I14465" s="8"/>
    </row>
    <row r="14466" spans="1:9" ht="14.25" customHeight="1">
      <c r="A14466" s="7"/>
      <c r="B14466" s="8"/>
      <c r="C14466" s="8"/>
      <c r="D14466" s="8"/>
      <c r="E14466" s="8"/>
      <c r="F14466" s="8"/>
      <c r="G14466" s="8"/>
      <c r="H14466" s="8"/>
      <c r="I14466" s="8"/>
    </row>
    <row r="14467" spans="1:9" ht="14.25" customHeight="1">
      <c r="A14467" s="7"/>
      <c r="B14467" s="8"/>
      <c r="C14467" s="8"/>
      <c r="D14467" s="8"/>
      <c r="E14467" s="8"/>
      <c r="F14467" s="8"/>
      <c r="G14467" s="8"/>
      <c r="H14467" s="8"/>
      <c r="I14467" s="8"/>
    </row>
    <row r="14468" spans="1:9" ht="14.25" customHeight="1">
      <c r="A14468" s="7"/>
      <c r="B14468" s="8"/>
      <c r="C14468" s="8"/>
      <c r="D14468" s="8"/>
      <c r="E14468" s="8"/>
      <c r="F14468" s="8"/>
      <c r="G14468" s="8"/>
      <c r="H14468" s="8"/>
      <c r="I14468" s="8"/>
    </row>
    <row r="14469" spans="1:9" ht="14.25" customHeight="1">
      <c r="A14469" s="7"/>
      <c r="B14469" s="8"/>
      <c r="C14469" s="8"/>
      <c r="D14469" s="8"/>
      <c r="E14469" s="8"/>
      <c r="F14469" s="8"/>
      <c r="G14469" s="8"/>
      <c r="H14469" s="8"/>
      <c r="I14469" s="8"/>
    </row>
    <row r="14470" spans="1:9" ht="14.25" customHeight="1">
      <c r="A14470" s="7"/>
      <c r="B14470" s="8"/>
      <c r="C14470" s="8"/>
      <c r="D14470" s="8"/>
      <c r="E14470" s="8"/>
      <c r="F14470" s="8"/>
      <c r="G14470" s="8"/>
      <c r="H14470" s="8"/>
      <c r="I14470" s="8"/>
    </row>
    <row r="14471" spans="1:9" ht="14.25" customHeight="1">
      <c r="A14471" s="7"/>
      <c r="B14471" s="8"/>
      <c r="C14471" s="8"/>
      <c r="D14471" s="8"/>
      <c r="E14471" s="8"/>
      <c r="F14471" s="8"/>
      <c r="G14471" s="8"/>
      <c r="H14471" s="8"/>
      <c r="I14471" s="8"/>
    </row>
    <row r="14472" spans="1:9" ht="14.25" customHeight="1">
      <c r="A14472" s="7"/>
      <c r="B14472" s="8"/>
      <c r="C14472" s="8"/>
      <c r="D14472" s="8"/>
      <c r="E14472" s="8"/>
      <c r="F14472" s="8"/>
      <c r="G14472" s="8"/>
      <c r="H14472" s="8"/>
      <c r="I14472" s="8"/>
    </row>
    <row r="14473" spans="1:9" ht="14.25" customHeight="1">
      <c r="A14473" s="7"/>
      <c r="B14473" s="8"/>
      <c r="C14473" s="8"/>
      <c r="D14473" s="8"/>
      <c r="E14473" s="8"/>
      <c r="F14473" s="8"/>
      <c r="G14473" s="8"/>
      <c r="H14473" s="8"/>
      <c r="I14473" s="8"/>
    </row>
    <row r="14474" spans="1:9" ht="14.25" customHeight="1">
      <c r="A14474" s="7"/>
      <c r="B14474" s="8"/>
      <c r="C14474" s="8"/>
      <c r="D14474" s="8"/>
      <c r="E14474" s="8"/>
      <c r="F14474" s="8"/>
      <c r="G14474" s="8"/>
      <c r="H14474" s="8"/>
      <c r="I14474" s="8"/>
    </row>
    <row r="14475" spans="1:9" ht="14.25" customHeight="1">
      <c r="A14475" s="7"/>
      <c r="B14475" s="8"/>
      <c r="C14475" s="8"/>
      <c r="D14475" s="8"/>
      <c r="E14475" s="8"/>
      <c r="F14475" s="8"/>
      <c r="G14475" s="8"/>
      <c r="H14475" s="8"/>
      <c r="I14475" s="8"/>
    </row>
    <row r="14476" spans="1:9" ht="14.25" customHeight="1">
      <c r="A14476" s="7"/>
      <c r="B14476" s="8"/>
      <c r="C14476" s="8"/>
      <c r="D14476" s="8"/>
      <c r="E14476" s="8"/>
      <c r="F14476" s="8"/>
      <c r="G14476" s="8"/>
      <c r="H14476" s="8"/>
      <c r="I14476" s="8"/>
    </row>
    <row r="14477" spans="1:9" ht="14.25" customHeight="1">
      <c r="A14477" s="7"/>
      <c r="B14477" s="8"/>
      <c r="C14477" s="8"/>
      <c r="D14477" s="8"/>
      <c r="E14477" s="8"/>
      <c r="F14477" s="8"/>
      <c r="G14477" s="8"/>
      <c r="H14477" s="8"/>
      <c r="I14477" s="8"/>
    </row>
    <row r="14478" spans="1:9" ht="14.25" customHeight="1">
      <c r="A14478" s="7"/>
      <c r="B14478" s="8"/>
      <c r="C14478" s="8"/>
      <c r="D14478" s="8"/>
      <c r="E14478" s="8"/>
      <c r="F14478" s="8"/>
      <c r="G14478" s="8"/>
      <c r="H14478" s="8"/>
      <c r="I14478" s="8"/>
    </row>
    <row r="14479" spans="1:9" ht="14.25" customHeight="1">
      <c r="A14479" s="7"/>
      <c r="B14479" s="8"/>
      <c r="C14479" s="8"/>
      <c r="D14479" s="8"/>
      <c r="E14479" s="8"/>
      <c r="F14479" s="8"/>
      <c r="G14479" s="8"/>
      <c r="H14479" s="8"/>
      <c r="I14479" s="8"/>
    </row>
    <row r="14480" spans="1:9" ht="14.25" customHeight="1">
      <c r="A14480" s="7"/>
      <c r="B14480" s="8"/>
      <c r="C14480" s="8"/>
      <c r="D14480" s="8"/>
      <c r="E14480" s="8"/>
      <c r="F14480" s="8"/>
      <c r="G14480" s="8"/>
      <c r="H14480" s="8"/>
      <c r="I14480" s="8"/>
    </row>
    <row r="14481" spans="1:9" ht="14.25" customHeight="1">
      <c r="A14481" s="7"/>
      <c r="B14481" s="8"/>
      <c r="C14481" s="8"/>
      <c r="D14481" s="8"/>
      <c r="E14481" s="8"/>
      <c r="F14481" s="8"/>
      <c r="G14481" s="8"/>
      <c r="H14481" s="8"/>
      <c r="I14481" s="8"/>
    </row>
    <row r="14482" spans="1:9" ht="14.25" customHeight="1">
      <c r="A14482" s="7"/>
      <c r="B14482" s="8"/>
      <c r="C14482" s="8"/>
      <c r="D14482" s="8"/>
      <c r="E14482" s="8"/>
      <c r="F14482" s="8"/>
      <c r="G14482" s="8"/>
      <c r="H14482" s="8"/>
      <c r="I14482" s="8"/>
    </row>
    <row r="14483" spans="1:9" ht="14.25" customHeight="1">
      <c r="A14483" s="7"/>
      <c r="B14483" s="8"/>
      <c r="C14483" s="8"/>
      <c r="D14483" s="8"/>
      <c r="E14483" s="8"/>
      <c r="F14483" s="8"/>
      <c r="G14483" s="8"/>
      <c r="H14483" s="8"/>
      <c r="I14483" s="8"/>
    </row>
    <row r="14484" spans="1:9" ht="14.25" customHeight="1">
      <c r="A14484" s="7"/>
      <c r="B14484" s="8"/>
      <c r="C14484" s="8"/>
      <c r="D14484" s="8"/>
      <c r="E14484" s="8"/>
      <c r="F14484" s="8"/>
      <c r="G14484" s="8"/>
      <c r="H14484" s="8"/>
      <c r="I14484" s="8"/>
    </row>
    <row r="14485" spans="1:9" ht="14.25" customHeight="1">
      <c r="A14485" s="7"/>
      <c r="B14485" s="8"/>
      <c r="C14485" s="8"/>
      <c r="D14485" s="8"/>
      <c r="E14485" s="8"/>
      <c r="F14485" s="8"/>
      <c r="G14485" s="8"/>
      <c r="H14485" s="8"/>
      <c r="I14485" s="8"/>
    </row>
    <row r="14486" spans="1:9" ht="14.25" customHeight="1">
      <c r="A14486" s="7"/>
      <c r="B14486" s="8"/>
      <c r="C14486" s="8"/>
      <c r="D14486" s="8"/>
      <c r="E14486" s="8"/>
      <c r="F14486" s="8"/>
      <c r="G14486" s="8"/>
      <c r="H14486" s="8"/>
      <c r="I14486" s="8"/>
    </row>
    <row r="14487" spans="1:9" ht="14.25" customHeight="1">
      <c r="A14487" s="7"/>
      <c r="B14487" s="8"/>
      <c r="C14487" s="8"/>
      <c r="D14487" s="8"/>
      <c r="E14487" s="8"/>
      <c r="F14487" s="8"/>
      <c r="G14487" s="8"/>
      <c r="H14487" s="8"/>
      <c r="I14487" s="8"/>
    </row>
    <row r="14488" spans="1:9" ht="14.25" customHeight="1">
      <c r="A14488" s="7"/>
      <c r="B14488" s="8"/>
      <c r="C14488" s="8"/>
      <c r="D14488" s="8"/>
      <c r="E14488" s="8"/>
      <c r="F14488" s="8"/>
      <c r="G14488" s="8"/>
      <c r="H14488" s="8"/>
      <c r="I14488" s="8"/>
    </row>
    <row r="14489" spans="1:9" ht="14.25" customHeight="1">
      <c r="A14489" s="7"/>
      <c r="B14489" s="8"/>
      <c r="C14489" s="8"/>
      <c r="D14489" s="8"/>
      <c r="E14489" s="8"/>
      <c r="F14489" s="8"/>
      <c r="G14489" s="8"/>
      <c r="H14489" s="8"/>
      <c r="I14489" s="8"/>
    </row>
    <row r="14490" spans="1:9" ht="14.25" customHeight="1">
      <c r="A14490" s="7"/>
      <c r="B14490" s="8"/>
      <c r="C14490" s="8"/>
      <c r="D14490" s="8"/>
      <c r="E14490" s="8"/>
      <c r="F14490" s="8"/>
      <c r="G14490" s="8"/>
      <c r="H14490" s="8"/>
      <c r="I14490" s="8"/>
    </row>
    <row r="14491" spans="1:9" ht="14.25" customHeight="1">
      <c r="A14491" s="7"/>
      <c r="B14491" s="8"/>
      <c r="C14491" s="8"/>
      <c r="D14491" s="8"/>
      <c r="E14491" s="8"/>
      <c r="F14491" s="8"/>
      <c r="G14491" s="8"/>
      <c r="H14491" s="8"/>
      <c r="I14491" s="8"/>
    </row>
    <row r="14492" spans="1:9" ht="14.25" customHeight="1">
      <c r="A14492" s="7"/>
      <c r="B14492" s="8"/>
      <c r="C14492" s="8"/>
      <c r="D14492" s="8"/>
      <c r="E14492" s="8"/>
      <c r="F14492" s="8"/>
      <c r="G14492" s="8"/>
      <c r="H14492" s="8"/>
      <c r="I14492" s="8"/>
    </row>
    <row r="14493" spans="1:9" ht="14.25" customHeight="1">
      <c r="A14493" s="7"/>
      <c r="B14493" s="8"/>
      <c r="C14493" s="8"/>
      <c r="D14493" s="8"/>
      <c r="E14493" s="8"/>
      <c r="F14493" s="8"/>
      <c r="G14493" s="8"/>
      <c r="H14493" s="8"/>
      <c r="I14493" s="8"/>
    </row>
    <row r="14494" spans="1:9" ht="14.25" customHeight="1">
      <c r="A14494" s="7"/>
      <c r="B14494" s="8"/>
      <c r="C14494" s="8"/>
      <c r="D14494" s="8"/>
      <c r="E14494" s="8"/>
      <c r="F14494" s="8"/>
      <c r="G14494" s="8"/>
      <c r="H14494" s="8"/>
      <c r="I14494" s="8"/>
    </row>
    <row r="14495" spans="1:9" ht="14.25" customHeight="1">
      <c r="A14495" s="7"/>
      <c r="B14495" s="8"/>
      <c r="C14495" s="8"/>
      <c r="D14495" s="8"/>
      <c r="E14495" s="8"/>
      <c r="F14495" s="8"/>
      <c r="G14495" s="8"/>
      <c r="H14495" s="8"/>
      <c r="I14495" s="8"/>
    </row>
    <row r="14496" spans="1:9" ht="14.25" customHeight="1">
      <c r="A14496" s="7"/>
      <c r="B14496" s="8"/>
      <c r="C14496" s="8"/>
      <c r="D14496" s="8"/>
      <c r="E14496" s="8"/>
      <c r="F14496" s="8"/>
      <c r="G14496" s="8"/>
      <c r="H14496" s="8"/>
      <c r="I14496" s="8"/>
    </row>
    <row r="14497" spans="1:9" ht="14.25" customHeight="1">
      <c r="A14497" s="7"/>
      <c r="B14497" s="8"/>
      <c r="C14497" s="8"/>
      <c r="D14497" s="8"/>
      <c r="E14497" s="8"/>
      <c r="F14497" s="8"/>
      <c r="G14497" s="8"/>
      <c r="H14497" s="8"/>
      <c r="I14497" s="8"/>
    </row>
    <row r="14498" spans="1:9" ht="14.25" customHeight="1">
      <c r="A14498" s="7"/>
      <c r="B14498" s="8"/>
      <c r="C14498" s="8"/>
      <c r="D14498" s="8"/>
      <c r="E14498" s="8"/>
      <c r="F14498" s="8"/>
      <c r="G14498" s="8"/>
      <c r="H14498" s="8"/>
      <c r="I14498" s="8"/>
    </row>
    <row r="14499" spans="1:9" ht="14.25" customHeight="1">
      <c r="A14499" s="7"/>
      <c r="B14499" s="8"/>
      <c r="C14499" s="8"/>
      <c r="D14499" s="8"/>
      <c r="E14499" s="8"/>
      <c r="F14499" s="8"/>
      <c r="G14499" s="8"/>
      <c r="H14499" s="8"/>
      <c r="I14499" s="8"/>
    </row>
    <row r="14500" spans="1:9" ht="14.25" customHeight="1">
      <c r="A14500" s="7"/>
      <c r="B14500" s="8"/>
      <c r="C14500" s="8"/>
      <c r="D14500" s="8"/>
      <c r="E14500" s="8"/>
      <c r="F14500" s="8"/>
      <c r="G14500" s="8"/>
      <c r="H14500" s="8"/>
      <c r="I14500" s="8"/>
    </row>
    <row r="14501" spans="1:9" ht="14.25" customHeight="1">
      <c r="A14501" s="7"/>
      <c r="B14501" s="8"/>
      <c r="C14501" s="8"/>
      <c r="D14501" s="8"/>
      <c r="E14501" s="8"/>
      <c r="F14501" s="8"/>
      <c r="G14501" s="8"/>
      <c r="H14501" s="8"/>
      <c r="I14501" s="8"/>
    </row>
    <row r="14502" spans="1:9" ht="14.25" customHeight="1">
      <c r="A14502" s="7"/>
      <c r="B14502" s="8"/>
      <c r="C14502" s="8"/>
      <c r="D14502" s="8"/>
      <c r="E14502" s="8"/>
      <c r="F14502" s="8"/>
      <c r="G14502" s="8"/>
      <c r="H14502" s="8"/>
      <c r="I14502" s="8"/>
    </row>
    <row r="14503" spans="1:9" ht="14.25" customHeight="1">
      <c r="A14503" s="7"/>
      <c r="B14503" s="8"/>
      <c r="C14503" s="8"/>
      <c r="D14503" s="8"/>
      <c r="E14503" s="8"/>
      <c r="F14503" s="8"/>
      <c r="G14503" s="8"/>
      <c r="H14503" s="8"/>
      <c r="I14503" s="8"/>
    </row>
    <row r="14504" spans="1:9" ht="14.25" customHeight="1">
      <c r="A14504" s="7"/>
      <c r="B14504" s="8"/>
      <c r="C14504" s="8"/>
      <c r="D14504" s="8"/>
      <c r="E14504" s="8"/>
      <c r="F14504" s="8"/>
      <c r="G14504" s="8"/>
      <c r="H14504" s="8"/>
      <c r="I14504" s="8"/>
    </row>
    <row r="14505" spans="1:9" ht="14.25" customHeight="1">
      <c r="A14505" s="7"/>
      <c r="B14505" s="8"/>
      <c r="C14505" s="8"/>
      <c r="D14505" s="8"/>
      <c r="E14505" s="8"/>
      <c r="F14505" s="8"/>
      <c r="G14505" s="8"/>
      <c r="H14505" s="8"/>
      <c r="I14505" s="8"/>
    </row>
    <row r="14506" spans="1:9" ht="14.25" customHeight="1">
      <c r="A14506" s="7"/>
      <c r="B14506" s="8"/>
      <c r="C14506" s="8"/>
      <c r="D14506" s="8"/>
      <c r="E14506" s="8"/>
      <c r="F14506" s="8"/>
      <c r="G14506" s="8"/>
      <c r="H14506" s="8"/>
      <c r="I14506" s="8"/>
    </row>
    <row r="14507" spans="1:9" ht="14.25" customHeight="1">
      <c r="A14507" s="7"/>
      <c r="B14507" s="8"/>
      <c r="C14507" s="8"/>
      <c r="D14507" s="8"/>
      <c r="E14507" s="8"/>
      <c r="F14507" s="8"/>
      <c r="G14507" s="8"/>
      <c r="H14507" s="8"/>
      <c r="I14507" s="8"/>
    </row>
    <row r="14508" spans="1:9" ht="14.25" customHeight="1">
      <c r="A14508" s="7"/>
      <c r="B14508" s="8"/>
      <c r="C14508" s="8"/>
      <c r="D14508" s="8"/>
      <c r="E14508" s="8"/>
      <c r="F14508" s="8"/>
      <c r="G14508" s="8"/>
      <c r="H14508" s="8"/>
      <c r="I14508" s="8"/>
    </row>
    <row r="14509" spans="1:9" ht="14.25" customHeight="1">
      <c r="A14509" s="7"/>
      <c r="B14509" s="8"/>
      <c r="C14509" s="8"/>
      <c r="D14509" s="8"/>
      <c r="E14509" s="8"/>
      <c r="F14509" s="8"/>
      <c r="G14509" s="8"/>
      <c r="H14509" s="8"/>
      <c r="I14509" s="8"/>
    </row>
    <row r="14510" spans="1:9" ht="14.25" customHeight="1">
      <c r="A14510" s="7"/>
      <c r="B14510" s="8"/>
      <c r="C14510" s="8"/>
      <c r="D14510" s="8"/>
      <c r="E14510" s="8"/>
      <c r="F14510" s="8"/>
      <c r="G14510" s="8"/>
      <c r="H14510" s="8"/>
      <c r="I14510" s="8"/>
    </row>
    <row r="14511" spans="1:9" ht="14.25" customHeight="1">
      <c r="A14511" s="7"/>
      <c r="B14511" s="8"/>
      <c r="C14511" s="8"/>
      <c r="D14511" s="8"/>
      <c r="E14511" s="8"/>
      <c r="F14511" s="8"/>
      <c r="G14511" s="8"/>
      <c r="H14511" s="8"/>
      <c r="I14511" s="8"/>
    </row>
    <row r="14512" spans="1:9" ht="14.25" customHeight="1">
      <c r="A14512" s="7"/>
      <c r="B14512" s="8"/>
      <c r="C14512" s="8"/>
      <c r="D14512" s="8"/>
      <c r="E14512" s="8"/>
      <c r="F14512" s="8"/>
      <c r="G14512" s="8"/>
      <c r="H14512" s="8"/>
      <c r="I14512" s="8"/>
    </row>
    <row r="14513" spans="1:9" ht="14.25" customHeight="1">
      <c r="A14513" s="7"/>
      <c r="B14513" s="8"/>
      <c r="C14513" s="8"/>
      <c r="D14513" s="8"/>
      <c r="E14513" s="8"/>
      <c r="F14513" s="8"/>
      <c r="G14513" s="8"/>
      <c r="H14513" s="8"/>
      <c r="I14513" s="8"/>
    </row>
    <row r="14514" spans="1:9" ht="14.25" customHeight="1">
      <c r="A14514" s="7"/>
      <c r="B14514" s="8"/>
      <c r="C14514" s="8"/>
      <c r="D14514" s="8"/>
      <c r="E14514" s="8"/>
      <c r="F14514" s="8"/>
      <c r="G14514" s="8"/>
      <c r="H14514" s="8"/>
      <c r="I14514" s="8"/>
    </row>
    <row r="14515" spans="1:9" ht="14.25" customHeight="1">
      <c r="A14515" s="7"/>
      <c r="B14515" s="8"/>
      <c r="C14515" s="8"/>
      <c r="D14515" s="8"/>
      <c r="E14515" s="8"/>
      <c r="F14515" s="8"/>
      <c r="G14515" s="8"/>
      <c r="H14515" s="8"/>
      <c r="I14515" s="8"/>
    </row>
    <row r="14516" spans="1:9" ht="14.25" customHeight="1">
      <c r="A14516" s="7"/>
      <c r="B14516" s="8"/>
      <c r="C14516" s="8"/>
      <c r="D14516" s="8"/>
      <c r="E14516" s="8"/>
      <c r="F14516" s="8"/>
      <c r="G14516" s="8"/>
      <c r="H14516" s="8"/>
      <c r="I14516" s="8"/>
    </row>
    <row r="14517" spans="1:9" ht="14.25" customHeight="1">
      <c r="A14517" s="7"/>
      <c r="B14517" s="8"/>
      <c r="C14517" s="8"/>
      <c r="D14517" s="8"/>
      <c r="E14517" s="8"/>
      <c r="F14517" s="8"/>
      <c r="G14517" s="8"/>
      <c r="H14517" s="8"/>
      <c r="I14517" s="8"/>
    </row>
    <row r="14518" spans="1:9" ht="14.25" customHeight="1">
      <c r="A14518" s="7"/>
      <c r="B14518" s="8"/>
      <c r="C14518" s="8"/>
      <c r="D14518" s="8"/>
      <c r="E14518" s="8"/>
      <c r="F14518" s="8"/>
      <c r="G14518" s="8"/>
      <c r="H14518" s="8"/>
      <c r="I14518" s="8"/>
    </row>
    <row r="14519" spans="1:9" ht="14.25" customHeight="1">
      <c r="A14519" s="7"/>
      <c r="B14519" s="8"/>
      <c r="C14519" s="8"/>
      <c r="D14519" s="8"/>
      <c r="E14519" s="8"/>
      <c r="F14519" s="8"/>
      <c r="G14519" s="8"/>
      <c r="H14519" s="8"/>
      <c r="I14519" s="8"/>
    </row>
    <row r="14520" spans="1:9" ht="14.25" customHeight="1">
      <c r="A14520" s="7"/>
      <c r="B14520" s="8"/>
      <c r="C14520" s="8"/>
      <c r="D14520" s="8"/>
      <c r="E14520" s="8"/>
      <c r="F14520" s="8"/>
      <c r="G14520" s="8"/>
      <c r="H14520" s="8"/>
      <c r="I14520" s="8"/>
    </row>
    <row r="14521" spans="1:9" ht="14.25" customHeight="1">
      <c r="A14521" s="7"/>
      <c r="B14521" s="8"/>
      <c r="C14521" s="8"/>
      <c r="D14521" s="8"/>
      <c r="E14521" s="8"/>
      <c r="F14521" s="8"/>
      <c r="G14521" s="8"/>
      <c r="H14521" s="8"/>
      <c r="I14521" s="8"/>
    </row>
    <row r="14522" spans="1:9" ht="14.25" customHeight="1">
      <c r="A14522" s="7"/>
      <c r="B14522" s="8"/>
      <c r="C14522" s="8"/>
      <c r="D14522" s="8"/>
      <c r="E14522" s="8"/>
      <c r="F14522" s="8"/>
      <c r="G14522" s="8"/>
      <c r="H14522" s="8"/>
      <c r="I14522" s="8"/>
    </row>
    <row r="14523" spans="1:9" ht="14.25" customHeight="1">
      <c r="A14523" s="7"/>
      <c r="B14523" s="8"/>
      <c r="C14523" s="8"/>
      <c r="D14523" s="8"/>
      <c r="E14523" s="8"/>
      <c r="F14523" s="8"/>
      <c r="G14523" s="8"/>
      <c r="H14523" s="8"/>
      <c r="I14523" s="8"/>
    </row>
    <row r="14524" spans="1:9" ht="14.25" customHeight="1">
      <c r="A14524" s="7"/>
      <c r="B14524" s="8"/>
      <c r="C14524" s="8"/>
      <c r="D14524" s="8"/>
      <c r="E14524" s="8"/>
      <c r="F14524" s="8"/>
      <c r="G14524" s="8"/>
      <c r="H14524" s="8"/>
      <c r="I14524" s="8"/>
    </row>
    <row r="14525" spans="1:9" ht="14.25" customHeight="1">
      <c r="A14525" s="7"/>
      <c r="B14525" s="8"/>
      <c r="C14525" s="8"/>
      <c r="D14525" s="8"/>
      <c r="E14525" s="8"/>
      <c r="F14525" s="8"/>
      <c r="G14525" s="8"/>
      <c r="H14525" s="8"/>
      <c r="I14525" s="8"/>
    </row>
    <row r="14526" spans="1:9" ht="14.25" customHeight="1">
      <c r="A14526" s="7"/>
      <c r="B14526" s="8"/>
      <c r="C14526" s="8"/>
      <c r="D14526" s="8"/>
      <c r="E14526" s="8"/>
      <c r="F14526" s="8"/>
      <c r="G14526" s="8"/>
      <c r="H14526" s="8"/>
      <c r="I14526" s="8"/>
    </row>
    <row r="14527" spans="1:9" ht="14.25" customHeight="1">
      <c r="A14527" s="7"/>
      <c r="B14527" s="8"/>
      <c r="C14527" s="8"/>
      <c r="D14527" s="8"/>
      <c r="E14527" s="8"/>
      <c r="F14527" s="8"/>
      <c r="G14527" s="8"/>
      <c r="H14527" s="8"/>
      <c r="I14527" s="8"/>
    </row>
    <row r="14528" spans="1:9" ht="14.25" customHeight="1">
      <c r="A14528" s="7"/>
      <c r="B14528" s="8"/>
      <c r="C14528" s="8"/>
      <c r="D14528" s="8"/>
      <c r="E14528" s="8"/>
      <c r="F14528" s="8"/>
      <c r="G14528" s="8"/>
      <c r="H14528" s="8"/>
      <c r="I14528" s="8"/>
    </row>
    <row r="14529" spans="1:9" ht="14.25" customHeight="1">
      <c r="A14529" s="7"/>
      <c r="B14529" s="8"/>
      <c r="C14529" s="8"/>
      <c r="D14529" s="8"/>
      <c r="E14529" s="8"/>
      <c r="F14529" s="8"/>
      <c r="G14529" s="8"/>
      <c r="H14529" s="8"/>
      <c r="I14529" s="8"/>
    </row>
    <row r="14530" spans="1:9" ht="14.25" customHeight="1">
      <c r="A14530" s="7"/>
      <c r="B14530" s="8"/>
      <c r="C14530" s="8"/>
      <c r="D14530" s="8"/>
      <c r="E14530" s="8"/>
      <c r="F14530" s="8"/>
      <c r="G14530" s="8"/>
      <c r="H14530" s="8"/>
      <c r="I14530" s="8"/>
    </row>
    <row r="14531" spans="1:9" ht="14.25" customHeight="1">
      <c r="A14531" s="7"/>
      <c r="B14531" s="8"/>
      <c r="C14531" s="8"/>
      <c r="D14531" s="8"/>
      <c r="E14531" s="8"/>
      <c r="F14531" s="8"/>
      <c r="G14531" s="8"/>
      <c r="H14531" s="8"/>
      <c r="I14531" s="8"/>
    </row>
    <row r="14532" spans="1:9" ht="14.25" customHeight="1">
      <c r="A14532" s="7"/>
      <c r="B14532" s="8"/>
      <c r="C14532" s="8"/>
      <c r="D14532" s="8"/>
      <c r="E14532" s="8"/>
      <c r="F14532" s="8"/>
      <c r="G14532" s="8"/>
      <c r="H14532" s="8"/>
      <c r="I14532" s="8"/>
    </row>
    <row r="14533" spans="1:9" ht="14.25" customHeight="1">
      <c r="A14533" s="7"/>
      <c r="B14533" s="8"/>
      <c r="C14533" s="8"/>
      <c r="D14533" s="8"/>
      <c r="E14533" s="8"/>
      <c r="F14533" s="8"/>
      <c r="G14533" s="8"/>
      <c r="H14533" s="8"/>
      <c r="I14533" s="8"/>
    </row>
    <row r="14534" spans="1:9" ht="14.25" customHeight="1">
      <c r="A14534" s="7"/>
      <c r="B14534" s="8"/>
      <c r="C14534" s="8"/>
      <c r="D14534" s="8"/>
      <c r="E14534" s="8"/>
      <c r="F14534" s="8"/>
      <c r="G14534" s="8"/>
      <c r="H14534" s="8"/>
      <c r="I14534" s="8"/>
    </row>
    <row r="14535" spans="1:9" ht="14.25" customHeight="1">
      <c r="A14535" s="7"/>
      <c r="B14535" s="8"/>
      <c r="C14535" s="8"/>
      <c r="D14535" s="8"/>
      <c r="E14535" s="8"/>
      <c r="F14535" s="8"/>
      <c r="G14535" s="8"/>
      <c r="H14535" s="8"/>
      <c r="I14535" s="8"/>
    </row>
    <row r="14536" spans="1:9" ht="14.25" customHeight="1">
      <c r="A14536" s="7"/>
      <c r="B14536" s="8"/>
      <c r="C14536" s="8"/>
      <c r="D14536" s="8"/>
      <c r="E14536" s="8"/>
      <c r="F14536" s="8"/>
      <c r="G14536" s="8"/>
      <c r="H14536" s="8"/>
      <c r="I14536" s="8"/>
    </row>
    <row r="14537" spans="1:9" ht="14.25" customHeight="1">
      <c r="A14537" s="7"/>
      <c r="B14537" s="8"/>
      <c r="C14537" s="8"/>
      <c r="D14537" s="8"/>
      <c r="E14537" s="8"/>
      <c r="F14537" s="8"/>
      <c r="G14537" s="8"/>
      <c r="H14537" s="8"/>
      <c r="I14537" s="8"/>
    </row>
    <row r="14538" spans="1:9" ht="14.25" customHeight="1">
      <c r="A14538" s="7"/>
      <c r="B14538" s="8"/>
      <c r="C14538" s="8"/>
      <c r="D14538" s="8"/>
      <c r="E14538" s="8"/>
      <c r="F14538" s="8"/>
      <c r="G14538" s="8"/>
      <c r="H14538" s="8"/>
      <c r="I14538" s="8"/>
    </row>
    <row r="14539" spans="1:9" ht="14.25" customHeight="1">
      <c r="A14539" s="7"/>
      <c r="B14539" s="8"/>
      <c r="C14539" s="8"/>
      <c r="D14539" s="8"/>
      <c r="E14539" s="8"/>
      <c r="F14539" s="8"/>
      <c r="G14539" s="8"/>
      <c r="H14539" s="8"/>
      <c r="I14539" s="8"/>
    </row>
    <row r="14540" spans="1:9" ht="14.25" customHeight="1">
      <c r="A14540" s="7"/>
      <c r="B14540" s="8"/>
      <c r="C14540" s="8"/>
      <c r="D14540" s="8"/>
      <c r="E14540" s="8"/>
      <c r="F14540" s="8"/>
      <c r="G14540" s="8"/>
      <c r="H14540" s="8"/>
      <c r="I14540" s="8"/>
    </row>
    <row r="14541" spans="1:9" ht="14.25" customHeight="1">
      <c r="A14541" s="7"/>
      <c r="B14541" s="8"/>
      <c r="C14541" s="8"/>
      <c r="D14541" s="8"/>
      <c r="E14541" s="8"/>
      <c r="F14541" s="8"/>
      <c r="G14541" s="8"/>
      <c r="H14541" s="8"/>
      <c r="I14541" s="8"/>
    </row>
    <row r="14542" spans="1:9" ht="14.25" customHeight="1">
      <c r="A14542" s="7"/>
      <c r="B14542" s="8"/>
      <c r="C14542" s="8"/>
      <c r="D14542" s="8"/>
      <c r="E14542" s="8"/>
      <c r="F14542" s="8"/>
      <c r="G14542" s="8"/>
      <c r="H14542" s="8"/>
      <c r="I14542" s="8"/>
    </row>
    <row r="14543" spans="1:9" ht="14.25" customHeight="1">
      <c r="A14543" s="7"/>
      <c r="B14543" s="8"/>
      <c r="C14543" s="8"/>
      <c r="D14543" s="8"/>
      <c r="E14543" s="8"/>
      <c r="F14543" s="8"/>
      <c r="G14543" s="8"/>
      <c r="H14543" s="8"/>
      <c r="I14543" s="8"/>
    </row>
    <row r="14544" spans="1:9" ht="14.25" customHeight="1">
      <c r="A14544" s="7"/>
      <c r="B14544" s="8"/>
      <c r="C14544" s="8"/>
      <c r="D14544" s="8"/>
      <c r="E14544" s="8"/>
      <c r="F14544" s="8"/>
      <c r="G14544" s="8"/>
      <c r="H14544" s="8"/>
      <c r="I14544" s="8"/>
    </row>
    <row r="14545" spans="1:9" ht="14.25" customHeight="1">
      <c r="A14545" s="7"/>
      <c r="B14545" s="8"/>
      <c r="C14545" s="8"/>
      <c r="D14545" s="8"/>
      <c r="E14545" s="8"/>
      <c r="F14545" s="8"/>
      <c r="G14545" s="8"/>
      <c r="H14545" s="8"/>
      <c r="I14545" s="8"/>
    </row>
    <row r="14546" spans="1:9" ht="14.25" customHeight="1">
      <c r="A14546" s="7"/>
      <c r="B14546" s="8"/>
      <c r="C14546" s="8"/>
      <c r="D14546" s="8"/>
      <c r="E14546" s="8"/>
      <c r="F14546" s="8"/>
      <c r="G14546" s="8"/>
      <c r="H14546" s="8"/>
      <c r="I14546" s="8"/>
    </row>
    <row r="14547" spans="1:9" ht="14.25" customHeight="1">
      <c r="A14547" s="7"/>
      <c r="B14547" s="8"/>
      <c r="C14547" s="8"/>
      <c r="D14547" s="8"/>
      <c r="E14547" s="8"/>
      <c r="F14547" s="8"/>
      <c r="G14547" s="8"/>
      <c r="H14547" s="8"/>
      <c r="I14547" s="8"/>
    </row>
    <row r="14548" spans="1:9" ht="14.25" customHeight="1">
      <c r="A14548" s="7"/>
      <c r="B14548" s="8"/>
      <c r="C14548" s="8"/>
      <c r="D14548" s="8"/>
      <c r="E14548" s="8"/>
      <c r="F14548" s="8"/>
      <c r="G14548" s="8"/>
      <c r="H14548" s="8"/>
      <c r="I14548" s="8"/>
    </row>
    <row r="14549" spans="1:9" ht="14.25" customHeight="1">
      <c r="A14549" s="7"/>
      <c r="B14549" s="8"/>
      <c r="C14549" s="8"/>
      <c r="D14549" s="8"/>
      <c r="E14549" s="8"/>
      <c r="F14549" s="8"/>
      <c r="G14549" s="8"/>
      <c r="H14549" s="8"/>
      <c r="I14549" s="8"/>
    </row>
    <row r="14550" spans="1:9" ht="14.25" customHeight="1">
      <c r="A14550" s="7"/>
      <c r="B14550" s="8"/>
      <c r="C14550" s="8"/>
      <c r="D14550" s="8"/>
      <c r="E14550" s="8"/>
      <c r="F14550" s="8"/>
      <c r="G14550" s="8"/>
      <c r="H14550" s="8"/>
      <c r="I14550" s="8"/>
    </row>
    <row r="14551" spans="1:9" ht="14.25" customHeight="1">
      <c r="A14551" s="7"/>
      <c r="B14551" s="8"/>
      <c r="C14551" s="8"/>
      <c r="D14551" s="8"/>
      <c r="E14551" s="8"/>
      <c r="F14551" s="8"/>
      <c r="G14551" s="8"/>
      <c r="H14551" s="8"/>
      <c r="I14551" s="8"/>
    </row>
    <row r="14552" spans="1:9" ht="14.25" customHeight="1">
      <c r="A14552" s="7"/>
      <c r="B14552" s="8"/>
      <c r="C14552" s="8"/>
      <c r="D14552" s="8"/>
      <c r="E14552" s="8"/>
      <c r="F14552" s="8"/>
      <c r="G14552" s="8"/>
      <c r="H14552" s="8"/>
      <c r="I14552" s="8"/>
    </row>
    <row r="14553" spans="1:9" ht="14.25" customHeight="1">
      <c r="A14553" s="7"/>
      <c r="B14553" s="8"/>
      <c r="C14553" s="8"/>
      <c r="D14553" s="8"/>
      <c r="E14553" s="8"/>
      <c r="F14553" s="8"/>
      <c r="G14553" s="8"/>
      <c r="H14553" s="8"/>
      <c r="I14553" s="8"/>
    </row>
    <row r="14554" spans="1:9" ht="14.25" customHeight="1">
      <c r="A14554" s="7"/>
      <c r="B14554" s="8"/>
      <c r="C14554" s="8"/>
      <c r="D14554" s="8"/>
      <c r="E14554" s="8"/>
      <c r="F14554" s="8"/>
      <c r="G14554" s="8"/>
      <c r="H14554" s="8"/>
      <c r="I14554" s="8"/>
    </row>
    <row r="14555" spans="1:9" ht="14.25" customHeight="1">
      <c r="A14555" s="7"/>
      <c r="B14555" s="8"/>
      <c r="C14555" s="8"/>
      <c r="D14555" s="8"/>
      <c r="E14555" s="8"/>
      <c r="F14555" s="8"/>
      <c r="G14555" s="8"/>
      <c r="H14555" s="8"/>
      <c r="I14555" s="8"/>
    </row>
    <row r="14556" spans="1:9" ht="14.25" customHeight="1">
      <c r="A14556" s="7"/>
      <c r="B14556" s="8"/>
      <c r="C14556" s="8"/>
      <c r="D14556" s="8"/>
      <c r="E14556" s="8"/>
      <c r="F14556" s="8"/>
      <c r="G14556" s="8"/>
      <c r="H14556" s="8"/>
      <c r="I14556" s="8"/>
    </row>
    <row r="14557" spans="1:9" ht="14.25" customHeight="1">
      <c r="A14557" s="7"/>
      <c r="B14557" s="8"/>
      <c r="C14557" s="8"/>
      <c r="D14557" s="8"/>
      <c r="E14557" s="8"/>
      <c r="F14557" s="8"/>
      <c r="G14557" s="8"/>
      <c r="H14557" s="8"/>
      <c r="I14557" s="8"/>
    </row>
    <row r="14558" spans="1:9" ht="14.25" customHeight="1">
      <c r="A14558" s="7"/>
      <c r="B14558" s="8"/>
      <c r="C14558" s="8"/>
      <c r="D14558" s="8"/>
      <c r="E14558" s="8"/>
      <c r="F14558" s="8"/>
      <c r="G14558" s="8"/>
      <c r="H14558" s="8"/>
      <c r="I14558" s="8"/>
    </row>
    <row r="14559" spans="1:9" ht="14.25" customHeight="1">
      <c r="A14559" s="7"/>
      <c r="B14559" s="8"/>
      <c r="C14559" s="8"/>
      <c r="D14559" s="8"/>
      <c r="E14559" s="8"/>
      <c r="F14559" s="8"/>
      <c r="G14559" s="8"/>
      <c r="H14559" s="8"/>
      <c r="I14559" s="8"/>
    </row>
    <row r="14560" spans="1:9" ht="14.25" customHeight="1">
      <c r="A14560" s="7"/>
      <c r="B14560" s="8"/>
      <c r="C14560" s="8"/>
      <c r="D14560" s="8"/>
      <c r="E14560" s="8"/>
      <c r="F14560" s="8"/>
      <c r="G14560" s="8"/>
      <c r="H14560" s="8"/>
      <c r="I14560" s="8"/>
    </row>
    <row r="14561" spans="1:9" ht="14.25" customHeight="1">
      <c r="A14561" s="7"/>
      <c r="B14561" s="8"/>
      <c r="C14561" s="8"/>
      <c r="D14561" s="8"/>
      <c r="E14561" s="8"/>
      <c r="F14561" s="8"/>
      <c r="G14561" s="8"/>
      <c r="H14561" s="8"/>
      <c r="I14561" s="8"/>
    </row>
    <row r="14562" spans="1:9" ht="14.25" customHeight="1">
      <c r="A14562" s="7"/>
      <c r="B14562" s="8"/>
      <c r="C14562" s="8"/>
      <c r="D14562" s="8"/>
      <c r="E14562" s="8"/>
      <c r="F14562" s="8"/>
      <c r="G14562" s="8"/>
      <c r="H14562" s="8"/>
      <c r="I14562" s="8"/>
    </row>
    <row r="14563" spans="1:9" ht="14.25" customHeight="1">
      <c r="A14563" s="7"/>
      <c r="B14563" s="8"/>
      <c r="C14563" s="8"/>
      <c r="D14563" s="8"/>
      <c r="E14563" s="8"/>
      <c r="F14563" s="8"/>
      <c r="G14563" s="8"/>
      <c r="H14563" s="8"/>
      <c r="I14563" s="8"/>
    </row>
    <row r="14564" spans="1:9" ht="14.25" customHeight="1">
      <c r="A14564" s="7"/>
      <c r="B14564" s="8"/>
      <c r="C14564" s="8"/>
      <c r="D14564" s="8"/>
      <c r="E14564" s="8"/>
      <c r="F14564" s="8"/>
      <c r="G14564" s="8"/>
      <c r="H14564" s="8"/>
      <c r="I14564" s="8"/>
    </row>
    <row r="14565" spans="1:9" ht="14.25" customHeight="1">
      <c r="A14565" s="7"/>
      <c r="B14565" s="8"/>
      <c r="C14565" s="8"/>
      <c r="D14565" s="8"/>
      <c r="E14565" s="8"/>
      <c r="F14565" s="8"/>
      <c r="G14565" s="8"/>
      <c r="H14565" s="8"/>
      <c r="I14565" s="8"/>
    </row>
    <row r="14566" spans="1:9" ht="14.25" customHeight="1">
      <c r="A14566" s="7"/>
      <c r="B14566" s="8"/>
      <c r="C14566" s="8"/>
      <c r="D14566" s="8"/>
      <c r="E14566" s="8"/>
      <c r="F14566" s="8"/>
      <c r="G14566" s="8"/>
      <c r="H14566" s="8"/>
      <c r="I14566" s="8"/>
    </row>
    <row r="14567" spans="1:9" ht="14.25" customHeight="1">
      <c r="A14567" s="7"/>
      <c r="B14567" s="8"/>
      <c r="C14567" s="8"/>
      <c r="D14567" s="8"/>
      <c r="E14567" s="8"/>
      <c r="F14567" s="8"/>
      <c r="G14567" s="8"/>
      <c r="H14567" s="8"/>
      <c r="I14567" s="8"/>
    </row>
    <row r="14568" spans="1:9" ht="14.25" customHeight="1">
      <c r="A14568" s="7"/>
      <c r="B14568" s="8"/>
      <c r="C14568" s="8"/>
      <c r="D14568" s="8"/>
      <c r="E14568" s="8"/>
      <c r="F14568" s="8"/>
      <c r="G14568" s="8"/>
      <c r="H14568" s="8"/>
      <c r="I14568" s="8"/>
    </row>
    <row r="14569" spans="1:9" ht="14.25" customHeight="1">
      <c r="A14569" s="7"/>
      <c r="B14569" s="8"/>
      <c r="C14569" s="8"/>
      <c r="D14569" s="8"/>
      <c r="E14569" s="8"/>
      <c r="F14569" s="8"/>
      <c r="G14569" s="8"/>
      <c r="H14569" s="8"/>
      <c r="I14569" s="8"/>
    </row>
    <row r="14570" spans="1:9" ht="14.25" customHeight="1">
      <c r="A14570" s="7"/>
      <c r="B14570" s="8"/>
      <c r="C14570" s="8"/>
      <c r="D14570" s="8"/>
      <c r="E14570" s="8"/>
      <c r="F14570" s="8"/>
      <c r="G14570" s="8"/>
      <c r="H14570" s="8"/>
      <c r="I14570" s="8"/>
    </row>
    <row r="14571" spans="1:9" ht="14.25" customHeight="1">
      <c r="A14571" s="7"/>
      <c r="B14571" s="8"/>
      <c r="C14571" s="8"/>
      <c r="D14571" s="8"/>
      <c r="E14571" s="8"/>
      <c r="F14571" s="8"/>
      <c r="G14571" s="8"/>
      <c r="H14571" s="8"/>
      <c r="I14571" s="8"/>
    </row>
    <row r="14572" spans="1:9" ht="14.25" customHeight="1">
      <c r="A14572" s="7"/>
      <c r="B14572" s="8"/>
      <c r="C14572" s="8"/>
      <c r="D14572" s="8"/>
      <c r="E14572" s="8"/>
      <c r="F14572" s="8"/>
      <c r="G14572" s="8"/>
      <c r="H14572" s="8"/>
      <c r="I14572" s="8"/>
    </row>
    <row r="14573" spans="1:9" ht="14.25" customHeight="1">
      <c r="A14573" s="7"/>
      <c r="B14573" s="8"/>
      <c r="C14573" s="8"/>
      <c r="D14573" s="8"/>
      <c r="E14573" s="8"/>
      <c r="F14573" s="8"/>
      <c r="G14573" s="8"/>
      <c r="H14573" s="8"/>
      <c r="I14573" s="8"/>
    </row>
    <row r="14574" spans="1:9" ht="14.25" customHeight="1">
      <c r="A14574" s="7"/>
      <c r="B14574" s="8"/>
      <c r="C14574" s="8"/>
      <c r="D14574" s="8"/>
      <c r="E14574" s="8"/>
      <c r="F14574" s="8"/>
      <c r="G14574" s="8"/>
      <c r="H14574" s="8"/>
      <c r="I14574" s="8"/>
    </row>
    <row r="14575" spans="1:9" ht="14.25" customHeight="1">
      <c r="A14575" s="7"/>
      <c r="B14575" s="8"/>
      <c r="C14575" s="8"/>
      <c r="D14575" s="8"/>
      <c r="E14575" s="8"/>
      <c r="F14575" s="8"/>
      <c r="G14575" s="8"/>
      <c r="H14575" s="8"/>
      <c r="I14575" s="8"/>
    </row>
    <row r="14576" spans="1:9" ht="14.25" customHeight="1">
      <c r="A14576" s="7"/>
      <c r="B14576" s="8"/>
      <c r="C14576" s="8"/>
      <c r="D14576" s="8"/>
      <c r="E14576" s="8"/>
      <c r="F14576" s="8"/>
      <c r="G14576" s="8"/>
      <c r="H14576" s="8"/>
      <c r="I14576" s="8"/>
    </row>
    <row r="14577" spans="1:9" ht="14.25" customHeight="1">
      <c r="A14577" s="7"/>
      <c r="B14577" s="8"/>
      <c r="C14577" s="8"/>
      <c r="D14577" s="8"/>
      <c r="E14577" s="8"/>
      <c r="F14577" s="8"/>
      <c r="G14577" s="8"/>
      <c r="H14577" s="8"/>
      <c r="I14577" s="8"/>
    </row>
    <row r="14578" spans="1:9" ht="14.25" customHeight="1">
      <c r="A14578" s="7"/>
      <c r="B14578" s="8"/>
      <c r="C14578" s="8"/>
      <c r="D14578" s="8"/>
      <c r="E14578" s="8"/>
      <c r="F14578" s="8"/>
      <c r="G14578" s="8"/>
      <c r="H14578" s="8"/>
      <c r="I14578" s="8"/>
    </row>
    <row r="14579" spans="1:9" ht="14.25" customHeight="1">
      <c r="A14579" s="7"/>
      <c r="B14579" s="8"/>
      <c r="C14579" s="8"/>
      <c r="D14579" s="8"/>
      <c r="E14579" s="8"/>
      <c r="F14579" s="8"/>
      <c r="G14579" s="8"/>
      <c r="H14579" s="8"/>
      <c r="I14579" s="8"/>
    </row>
    <row r="14580" spans="1:9" ht="14.25" customHeight="1">
      <c r="A14580" s="7"/>
      <c r="B14580" s="8"/>
      <c r="C14580" s="8"/>
      <c r="D14580" s="8"/>
      <c r="E14580" s="8"/>
      <c r="F14580" s="8"/>
      <c r="G14580" s="8"/>
      <c r="H14580" s="8"/>
      <c r="I14580" s="8"/>
    </row>
    <row r="14581" spans="1:9" ht="14.25" customHeight="1">
      <c r="A14581" s="7"/>
      <c r="B14581" s="8"/>
      <c r="C14581" s="8"/>
      <c r="D14581" s="8"/>
      <c r="E14581" s="8"/>
      <c r="F14581" s="8"/>
      <c r="G14581" s="8"/>
      <c r="H14581" s="8"/>
      <c r="I14581" s="8"/>
    </row>
    <row r="14582" spans="1:9" ht="14.25" customHeight="1">
      <c r="A14582" s="7"/>
      <c r="B14582" s="8"/>
      <c r="C14582" s="8"/>
      <c r="D14582" s="8"/>
      <c r="E14582" s="8"/>
      <c r="F14582" s="8"/>
      <c r="G14582" s="8"/>
      <c r="H14582" s="8"/>
      <c r="I14582" s="8"/>
    </row>
    <row r="14583" spans="1:9" ht="14.25" customHeight="1">
      <c r="A14583" s="7"/>
      <c r="B14583" s="8"/>
      <c r="C14583" s="8"/>
      <c r="D14583" s="8"/>
      <c r="E14583" s="8"/>
      <c r="F14583" s="8"/>
      <c r="G14583" s="8"/>
      <c r="H14583" s="8"/>
      <c r="I14583" s="8"/>
    </row>
    <row r="14584" spans="1:9" ht="14.25" customHeight="1">
      <c r="A14584" s="7"/>
      <c r="B14584" s="8"/>
      <c r="C14584" s="8"/>
      <c r="D14584" s="8"/>
      <c r="E14584" s="8"/>
      <c r="F14584" s="8"/>
      <c r="G14584" s="8"/>
      <c r="H14584" s="8"/>
      <c r="I14584" s="8"/>
    </row>
    <row r="14585" spans="1:9" ht="14.25" customHeight="1">
      <c r="A14585" s="7"/>
      <c r="B14585" s="8"/>
      <c r="C14585" s="8"/>
      <c r="D14585" s="8"/>
      <c r="E14585" s="8"/>
      <c r="F14585" s="8"/>
      <c r="G14585" s="8"/>
      <c r="H14585" s="8"/>
      <c r="I14585" s="8"/>
    </row>
    <row r="14586" spans="1:9" ht="14.25" customHeight="1">
      <c r="A14586" s="7"/>
      <c r="B14586" s="8"/>
      <c r="C14586" s="8"/>
      <c r="D14586" s="8"/>
      <c r="E14586" s="8"/>
      <c r="F14586" s="8"/>
      <c r="G14586" s="8"/>
      <c r="H14586" s="8"/>
      <c r="I14586" s="8"/>
    </row>
    <row r="14587" spans="1:9" ht="14.25" customHeight="1">
      <c r="A14587" s="7"/>
      <c r="B14587" s="8"/>
      <c r="C14587" s="8"/>
      <c r="D14587" s="8"/>
      <c r="E14587" s="8"/>
      <c r="F14587" s="8"/>
      <c r="G14587" s="8"/>
      <c r="H14587" s="8"/>
      <c r="I14587" s="8"/>
    </row>
    <row r="14588" spans="1:9" ht="14.25" customHeight="1">
      <c r="A14588" s="7"/>
      <c r="B14588" s="8"/>
      <c r="C14588" s="8"/>
      <c r="D14588" s="8"/>
      <c r="E14588" s="8"/>
      <c r="F14588" s="8"/>
      <c r="G14588" s="8"/>
      <c r="H14588" s="8"/>
      <c r="I14588" s="8"/>
    </row>
    <row r="14589" spans="1:9" ht="14.25" customHeight="1">
      <c r="A14589" s="7"/>
      <c r="B14589" s="8"/>
      <c r="C14589" s="8"/>
      <c r="D14589" s="8"/>
      <c r="E14589" s="8"/>
      <c r="F14589" s="8"/>
      <c r="G14589" s="8"/>
      <c r="H14589" s="8"/>
      <c r="I14589" s="8"/>
    </row>
    <row r="14590" spans="1:9" ht="14.25" customHeight="1">
      <c r="A14590" s="7"/>
      <c r="B14590" s="8"/>
      <c r="C14590" s="8"/>
      <c r="D14590" s="8"/>
      <c r="E14590" s="8"/>
      <c r="F14590" s="8"/>
      <c r="G14590" s="8"/>
      <c r="H14590" s="8"/>
      <c r="I14590" s="8"/>
    </row>
    <row r="14591" spans="1:9" ht="14.25" customHeight="1">
      <c r="A14591" s="7"/>
      <c r="B14591" s="8"/>
      <c r="C14591" s="8"/>
      <c r="D14591" s="8"/>
      <c r="E14591" s="8"/>
      <c r="F14591" s="8"/>
      <c r="G14591" s="8"/>
      <c r="H14591" s="8"/>
      <c r="I14591" s="8"/>
    </row>
    <row r="14592" spans="1:9" ht="14.25" customHeight="1">
      <c r="A14592" s="7"/>
      <c r="B14592" s="8"/>
      <c r="C14592" s="8"/>
      <c r="D14592" s="8"/>
      <c r="E14592" s="8"/>
      <c r="F14592" s="8"/>
      <c r="G14592" s="8"/>
      <c r="H14592" s="8"/>
      <c r="I14592" s="8"/>
    </row>
    <row r="14593" spans="1:9" ht="14.25" customHeight="1">
      <c r="A14593" s="7"/>
      <c r="B14593" s="8"/>
      <c r="C14593" s="8"/>
      <c r="D14593" s="8"/>
      <c r="E14593" s="8"/>
      <c r="F14593" s="8"/>
      <c r="G14593" s="8"/>
      <c r="H14593" s="8"/>
      <c r="I14593" s="8"/>
    </row>
    <row r="14594" spans="1:9" ht="14.25" customHeight="1">
      <c r="A14594" s="7"/>
      <c r="B14594" s="8"/>
      <c r="C14594" s="8"/>
      <c r="D14594" s="8"/>
      <c r="E14594" s="8"/>
      <c r="F14594" s="8"/>
      <c r="G14594" s="8"/>
      <c r="H14594" s="8"/>
      <c r="I14594" s="8"/>
    </row>
    <row r="14595" spans="1:9" ht="14.25" customHeight="1">
      <c r="A14595" s="7"/>
      <c r="B14595" s="8"/>
      <c r="C14595" s="8"/>
      <c r="D14595" s="8"/>
      <c r="E14595" s="8"/>
      <c r="F14595" s="8"/>
      <c r="G14595" s="8"/>
      <c r="H14595" s="8"/>
      <c r="I14595" s="8"/>
    </row>
    <row r="14596" spans="1:9" ht="14.25" customHeight="1">
      <c r="A14596" s="7"/>
      <c r="B14596" s="8"/>
      <c r="C14596" s="8"/>
      <c r="D14596" s="8"/>
      <c r="E14596" s="8"/>
      <c r="F14596" s="8"/>
      <c r="G14596" s="8"/>
      <c r="H14596" s="8"/>
      <c r="I14596" s="8"/>
    </row>
    <row r="14597" spans="1:9" ht="14.25" customHeight="1">
      <c r="A14597" s="7"/>
      <c r="B14597" s="8"/>
      <c r="C14597" s="8"/>
      <c r="D14597" s="8"/>
      <c r="E14597" s="8"/>
      <c r="F14597" s="8"/>
      <c r="G14597" s="8"/>
      <c r="H14597" s="8"/>
      <c r="I14597" s="8"/>
    </row>
    <row r="14598" spans="1:9" ht="14.25" customHeight="1">
      <c r="A14598" s="7"/>
      <c r="B14598" s="8"/>
      <c r="C14598" s="8"/>
      <c r="D14598" s="8"/>
      <c r="E14598" s="8"/>
      <c r="F14598" s="8"/>
      <c r="G14598" s="8"/>
      <c r="H14598" s="8"/>
      <c r="I14598" s="8"/>
    </row>
    <row r="14599" spans="1:9" ht="14.25" customHeight="1">
      <c r="A14599" s="7"/>
      <c r="B14599" s="8"/>
      <c r="C14599" s="8"/>
      <c r="D14599" s="8"/>
      <c r="E14599" s="8"/>
      <c r="F14599" s="8"/>
      <c r="G14599" s="8"/>
      <c r="H14599" s="8"/>
      <c r="I14599" s="8"/>
    </row>
    <row r="14600" spans="1:9" ht="14.25" customHeight="1">
      <c r="A14600" s="7"/>
      <c r="B14600" s="8"/>
      <c r="C14600" s="8"/>
      <c r="D14600" s="8"/>
      <c r="E14600" s="8"/>
      <c r="F14600" s="8"/>
      <c r="G14600" s="8"/>
      <c r="H14600" s="8"/>
      <c r="I14600" s="8"/>
    </row>
    <row r="14601" spans="1:9" ht="14.25" customHeight="1">
      <c r="A14601" s="7"/>
      <c r="B14601" s="8"/>
      <c r="C14601" s="8"/>
      <c r="D14601" s="8"/>
      <c r="E14601" s="8"/>
      <c r="F14601" s="8"/>
      <c r="G14601" s="8"/>
      <c r="H14601" s="8"/>
      <c r="I14601" s="8"/>
    </row>
    <row r="14602" spans="1:9" ht="14.25" customHeight="1">
      <c r="A14602" s="7"/>
      <c r="B14602" s="8"/>
      <c r="C14602" s="8"/>
      <c r="D14602" s="8"/>
      <c r="E14602" s="8"/>
      <c r="F14602" s="8"/>
      <c r="G14602" s="8"/>
      <c r="H14602" s="8"/>
      <c r="I14602" s="8"/>
    </row>
    <row r="14603" spans="1:9" ht="14.25" customHeight="1">
      <c r="A14603" s="7"/>
      <c r="B14603" s="8"/>
      <c r="C14603" s="8"/>
      <c r="D14603" s="8"/>
      <c r="E14603" s="8"/>
      <c r="F14603" s="8"/>
      <c r="G14603" s="8"/>
      <c r="H14603" s="8"/>
      <c r="I14603" s="8"/>
    </row>
    <row r="14604" spans="1:9" ht="14.25" customHeight="1">
      <c r="A14604" s="7"/>
      <c r="B14604" s="8"/>
      <c r="C14604" s="8"/>
      <c r="D14604" s="8"/>
      <c r="E14604" s="8"/>
      <c r="F14604" s="8"/>
      <c r="G14604" s="8"/>
      <c r="H14604" s="8"/>
      <c r="I14604" s="8"/>
    </row>
    <row r="14605" spans="1:9" ht="14.25" customHeight="1">
      <c r="A14605" s="7"/>
      <c r="B14605" s="8"/>
      <c r="C14605" s="8"/>
      <c r="D14605" s="8"/>
      <c r="E14605" s="8"/>
      <c r="F14605" s="8"/>
      <c r="G14605" s="8"/>
      <c r="H14605" s="8"/>
      <c r="I14605" s="8"/>
    </row>
    <row r="14606" spans="1:9" ht="14.25" customHeight="1">
      <c r="A14606" s="7"/>
      <c r="B14606" s="8"/>
      <c r="C14606" s="8"/>
      <c r="D14606" s="8"/>
      <c r="E14606" s="8"/>
      <c r="F14606" s="8"/>
      <c r="G14606" s="8"/>
      <c r="H14606" s="8"/>
      <c r="I14606" s="8"/>
    </row>
    <row r="14607" spans="1:9" ht="14.25" customHeight="1">
      <c r="A14607" s="7"/>
      <c r="B14607" s="8"/>
      <c r="C14607" s="8"/>
      <c r="D14607" s="8"/>
      <c r="E14607" s="8"/>
      <c r="F14607" s="8"/>
      <c r="G14607" s="8"/>
      <c r="H14607" s="8"/>
      <c r="I14607" s="8"/>
    </row>
    <row r="14608" spans="1:9" ht="14.25" customHeight="1">
      <c r="A14608" s="7"/>
      <c r="B14608" s="8"/>
      <c r="C14608" s="8"/>
      <c r="D14608" s="8"/>
      <c r="E14608" s="8"/>
      <c r="F14608" s="8"/>
      <c r="G14608" s="8"/>
      <c r="H14608" s="8"/>
      <c r="I14608" s="8"/>
    </row>
    <row r="14609" spans="1:9" ht="14.25" customHeight="1">
      <c r="A14609" s="7"/>
      <c r="B14609" s="8"/>
      <c r="C14609" s="8"/>
      <c r="D14609" s="8"/>
      <c r="E14609" s="8"/>
      <c r="F14609" s="8"/>
      <c r="G14609" s="8"/>
      <c r="H14609" s="8"/>
      <c r="I14609" s="8"/>
    </row>
    <row r="14610" spans="1:9" ht="14.25" customHeight="1">
      <c r="A14610" s="7"/>
      <c r="B14610" s="8"/>
      <c r="C14610" s="8"/>
      <c r="D14610" s="8"/>
      <c r="E14610" s="8"/>
      <c r="F14610" s="8"/>
      <c r="G14610" s="8"/>
      <c r="H14610" s="8"/>
      <c r="I14610" s="8"/>
    </row>
    <row r="14611" spans="1:9" ht="14.25" customHeight="1">
      <c r="A14611" s="7"/>
      <c r="B14611" s="8"/>
      <c r="C14611" s="8"/>
      <c r="D14611" s="8"/>
      <c r="E14611" s="8"/>
      <c r="F14611" s="8"/>
      <c r="G14611" s="8"/>
      <c r="H14611" s="8"/>
      <c r="I14611" s="8"/>
    </row>
    <row r="14612" spans="1:9" ht="14.25" customHeight="1">
      <c r="A14612" s="7"/>
      <c r="B14612" s="8"/>
      <c r="C14612" s="8"/>
      <c r="D14612" s="8"/>
      <c r="E14612" s="8"/>
      <c r="F14612" s="8"/>
      <c r="G14612" s="8"/>
      <c r="H14612" s="8"/>
      <c r="I14612" s="8"/>
    </row>
    <row r="14613" spans="1:9" ht="14.25" customHeight="1">
      <c r="A14613" s="7"/>
      <c r="B14613" s="8"/>
      <c r="C14613" s="8"/>
      <c r="D14613" s="8"/>
      <c r="E14613" s="8"/>
      <c r="F14613" s="8"/>
      <c r="G14613" s="8"/>
      <c r="H14613" s="8"/>
      <c r="I14613" s="8"/>
    </row>
    <row r="14614" spans="1:9" ht="14.25" customHeight="1">
      <c r="A14614" s="7"/>
      <c r="B14614" s="8"/>
      <c r="C14614" s="8"/>
      <c r="D14614" s="8"/>
      <c r="E14614" s="8"/>
      <c r="F14614" s="8"/>
      <c r="G14614" s="8"/>
      <c r="H14614" s="8"/>
      <c r="I14614" s="8"/>
    </row>
    <row r="14615" spans="1:9" ht="14.25" customHeight="1">
      <c r="A14615" s="7"/>
      <c r="B14615" s="8"/>
      <c r="C14615" s="8"/>
      <c r="D14615" s="8"/>
      <c r="E14615" s="8"/>
      <c r="F14615" s="8"/>
      <c r="G14615" s="8"/>
      <c r="H14615" s="8"/>
      <c r="I14615" s="8"/>
    </row>
    <row r="14616" spans="1:9" ht="14.25" customHeight="1">
      <c r="A14616" s="7"/>
      <c r="B14616" s="8"/>
      <c r="C14616" s="8"/>
      <c r="D14616" s="8"/>
      <c r="E14616" s="8"/>
      <c r="F14616" s="8"/>
      <c r="G14616" s="8"/>
      <c r="H14616" s="8"/>
      <c r="I14616" s="8"/>
    </row>
    <row r="14617" spans="1:9" ht="14.25" customHeight="1">
      <c r="A14617" s="7"/>
      <c r="B14617" s="8"/>
      <c r="C14617" s="8"/>
      <c r="D14617" s="8"/>
      <c r="E14617" s="8"/>
      <c r="F14617" s="8"/>
      <c r="G14617" s="8"/>
      <c r="H14617" s="8"/>
      <c r="I14617" s="8"/>
    </row>
    <row r="14618" spans="1:9" ht="14.25" customHeight="1">
      <c r="A14618" s="7"/>
      <c r="B14618" s="8"/>
      <c r="C14618" s="8"/>
      <c r="D14618" s="8"/>
      <c r="E14618" s="8"/>
      <c r="F14618" s="8"/>
      <c r="G14618" s="8"/>
      <c r="H14618" s="8"/>
      <c r="I14618" s="8"/>
    </row>
    <row r="14619" spans="1:9" ht="14.25" customHeight="1">
      <c r="A14619" s="7"/>
      <c r="B14619" s="8"/>
      <c r="C14619" s="8"/>
      <c r="D14619" s="8"/>
      <c r="E14619" s="8"/>
      <c r="F14619" s="8"/>
      <c r="G14619" s="8"/>
      <c r="H14619" s="8"/>
      <c r="I14619" s="8"/>
    </row>
    <row r="14620" spans="1:9" ht="14.25" customHeight="1">
      <c r="A14620" s="7"/>
      <c r="B14620" s="8"/>
      <c r="C14620" s="8"/>
      <c r="D14620" s="8"/>
      <c r="E14620" s="8"/>
      <c r="F14620" s="8"/>
      <c r="G14620" s="8"/>
      <c r="H14620" s="8"/>
      <c r="I14620" s="8"/>
    </row>
    <row r="14621" spans="1:9" ht="14.25" customHeight="1">
      <c r="A14621" s="7"/>
      <c r="B14621" s="8"/>
      <c r="C14621" s="8"/>
      <c r="D14621" s="8"/>
      <c r="E14621" s="8"/>
      <c r="F14621" s="8"/>
      <c r="G14621" s="8"/>
      <c r="H14621" s="8"/>
      <c r="I14621" s="8"/>
    </row>
    <row r="14622" spans="1:9" ht="14.25" customHeight="1">
      <c r="A14622" s="7"/>
      <c r="B14622" s="8"/>
      <c r="C14622" s="8"/>
      <c r="D14622" s="8"/>
      <c r="E14622" s="8"/>
      <c r="F14622" s="8"/>
      <c r="G14622" s="8"/>
      <c r="H14622" s="8"/>
      <c r="I14622" s="8"/>
    </row>
    <row r="14623" spans="1:9" ht="14.25" customHeight="1">
      <c r="A14623" s="7"/>
      <c r="B14623" s="8"/>
      <c r="C14623" s="8"/>
      <c r="D14623" s="8"/>
      <c r="E14623" s="8"/>
      <c r="F14623" s="8"/>
      <c r="G14623" s="8"/>
      <c r="H14623" s="8"/>
      <c r="I14623" s="8"/>
    </row>
    <row r="14624" spans="1:9" ht="14.25" customHeight="1">
      <c r="A14624" s="7"/>
      <c r="B14624" s="8"/>
      <c r="C14624" s="8"/>
      <c r="D14624" s="8"/>
      <c r="E14624" s="8"/>
      <c r="F14624" s="8"/>
      <c r="G14624" s="8"/>
      <c r="H14624" s="8"/>
      <c r="I14624" s="8"/>
    </row>
    <row r="14625" spans="1:9" ht="14.25" customHeight="1">
      <c r="A14625" s="7"/>
      <c r="B14625" s="8"/>
      <c r="C14625" s="8"/>
      <c r="D14625" s="8"/>
      <c r="E14625" s="8"/>
      <c r="F14625" s="8"/>
      <c r="G14625" s="8"/>
      <c r="H14625" s="8"/>
      <c r="I14625" s="8"/>
    </row>
    <row r="14626" spans="1:9" ht="14.25" customHeight="1">
      <c r="A14626" s="7"/>
      <c r="B14626" s="8"/>
      <c r="C14626" s="8"/>
      <c r="D14626" s="8"/>
      <c r="E14626" s="8"/>
      <c r="F14626" s="8"/>
      <c r="G14626" s="8"/>
      <c r="H14626" s="8"/>
      <c r="I14626" s="8"/>
    </row>
    <row r="14627" spans="1:9" ht="14.25" customHeight="1">
      <c r="A14627" s="7"/>
      <c r="B14627" s="8"/>
      <c r="C14627" s="8"/>
      <c r="D14627" s="8"/>
      <c r="E14627" s="8"/>
      <c r="F14627" s="8"/>
      <c r="G14627" s="8"/>
      <c r="H14627" s="8"/>
      <c r="I14627" s="8"/>
    </row>
    <row r="14628" spans="1:9" ht="14.25" customHeight="1">
      <c r="A14628" s="7"/>
      <c r="B14628" s="8"/>
      <c r="C14628" s="8"/>
      <c r="D14628" s="8"/>
      <c r="E14628" s="8"/>
      <c r="F14628" s="8"/>
      <c r="G14628" s="8"/>
      <c r="H14628" s="8"/>
      <c r="I14628" s="8"/>
    </row>
    <row r="14629" spans="1:9" ht="14.25" customHeight="1">
      <c r="A14629" s="7"/>
      <c r="B14629" s="8"/>
      <c r="C14629" s="8"/>
      <c r="D14629" s="8"/>
      <c r="E14629" s="8"/>
      <c r="F14629" s="8"/>
      <c r="G14629" s="8"/>
      <c r="H14629" s="8"/>
      <c r="I14629" s="8"/>
    </row>
    <row r="14630" spans="1:9" ht="14.25" customHeight="1">
      <c r="A14630" s="7"/>
      <c r="B14630" s="8"/>
      <c r="C14630" s="8"/>
      <c r="D14630" s="8"/>
      <c r="E14630" s="8"/>
      <c r="F14630" s="8"/>
      <c r="G14630" s="8"/>
      <c r="H14630" s="8"/>
      <c r="I14630" s="8"/>
    </row>
    <row r="14631" spans="1:9" ht="14.25" customHeight="1">
      <c r="A14631" s="7"/>
      <c r="B14631" s="8"/>
      <c r="C14631" s="8"/>
      <c r="D14631" s="8"/>
      <c r="E14631" s="8"/>
      <c r="F14631" s="8"/>
      <c r="G14631" s="8"/>
      <c r="H14631" s="8"/>
      <c r="I14631" s="8"/>
    </row>
    <row r="14632" spans="1:9" ht="14.25" customHeight="1">
      <c r="A14632" s="7"/>
      <c r="B14632" s="8"/>
      <c r="C14632" s="8"/>
      <c r="D14632" s="8"/>
      <c r="E14632" s="8"/>
      <c r="F14632" s="8"/>
      <c r="G14632" s="8"/>
      <c r="H14632" s="8"/>
      <c r="I14632" s="8"/>
    </row>
    <row r="14633" spans="1:9" ht="14.25" customHeight="1">
      <c r="A14633" s="7"/>
      <c r="B14633" s="8"/>
      <c r="C14633" s="8"/>
      <c r="D14633" s="8"/>
      <c r="E14633" s="8"/>
      <c r="F14633" s="8"/>
      <c r="G14633" s="8"/>
      <c r="H14633" s="8"/>
      <c r="I14633" s="8"/>
    </row>
    <row r="14634" spans="1:9" ht="14.25" customHeight="1">
      <c r="A14634" s="7"/>
      <c r="B14634" s="8"/>
      <c r="C14634" s="8"/>
      <c r="D14634" s="8"/>
      <c r="E14634" s="8"/>
      <c r="F14634" s="8"/>
      <c r="G14634" s="8"/>
      <c r="H14634" s="8"/>
      <c r="I14634" s="8"/>
    </row>
    <row r="14635" spans="1:9" ht="14.25" customHeight="1">
      <c r="A14635" s="7"/>
      <c r="B14635" s="8"/>
      <c r="C14635" s="8"/>
      <c r="D14635" s="8"/>
      <c r="E14635" s="8"/>
      <c r="F14635" s="8"/>
      <c r="G14635" s="8"/>
      <c r="H14635" s="8"/>
      <c r="I14635" s="8"/>
    </row>
    <row r="14636" spans="1:9" ht="14.25" customHeight="1">
      <c r="A14636" s="7"/>
      <c r="B14636" s="8"/>
      <c r="C14636" s="8"/>
      <c r="D14636" s="8"/>
      <c r="E14636" s="8"/>
      <c r="F14636" s="8"/>
      <c r="G14636" s="8"/>
      <c r="H14636" s="8"/>
      <c r="I14636" s="8"/>
    </row>
    <row r="14637" spans="1:9" ht="14.25" customHeight="1">
      <c r="A14637" s="7"/>
      <c r="B14637" s="8"/>
      <c r="C14637" s="8"/>
      <c r="D14637" s="8"/>
      <c r="E14637" s="8"/>
      <c r="F14637" s="8"/>
      <c r="G14637" s="8"/>
      <c r="H14637" s="8"/>
      <c r="I14637" s="8"/>
    </row>
    <row r="14638" spans="1:9" ht="14.25" customHeight="1">
      <c r="A14638" s="7"/>
      <c r="B14638" s="8"/>
      <c r="C14638" s="8"/>
      <c r="D14638" s="8"/>
      <c r="E14638" s="8"/>
      <c r="F14638" s="8"/>
      <c r="G14638" s="8"/>
      <c r="H14638" s="8"/>
      <c r="I14638" s="8"/>
    </row>
    <row r="14639" spans="1:9" ht="14.25" customHeight="1">
      <c r="A14639" s="7"/>
      <c r="B14639" s="8"/>
      <c r="C14639" s="8"/>
      <c r="D14639" s="8"/>
      <c r="E14639" s="8"/>
      <c r="F14639" s="8"/>
      <c r="G14639" s="8"/>
      <c r="H14639" s="8"/>
      <c r="I14639" s="8"/>
    </row>
    <row r="14640" spans="1:9" ht="14.25" customHeight="1">
      <c r="A14640" s="7"/>
      <c r="B14640" s="8"/>
      <c r="C14640" s="8"/>
      <c r="D14640" s="8"/>
      <c r="E14640" s="8"/>
      <c r="F14640" s="8"/>
      <c r="G14640" s="8"/>
      <c r="H14640" s="8"/>
      <c r="I14640" s="8"/>
    </row>
    <row r="14641" spans="1:9" ht="14.25" customHeight="1">
      <c r="A14641" s="7"/>
      <c r="B14641" s="8"/>
      <c r="C14641" s="8"/>
      <c r="D14641" s="8"/>
      <c r="E14641" s="8"/>
      <c r="F14641" s="8"/>
      <c r="G14641" s="8"/>
      <c r="H14641" s="8"/>
      <c r="I14641" s="8"/>
    </row>
    <row r="14642" spans="1:9" ht="14.25" customHeight="1">
      <c r="A14642" s="7"/>
      <c r="B14642" s="8"/>
      <c r="C14642" s="8"/>
      <c r="D14642" s="8"/>
      <c r="E14642" s="8"/>
      <c r="F14642" s="8"/>
      <c r="G14642" s="8"/>
      <c r="H14642" s="8"/>
      <c r="I14642" s="8"/>
    </row>
    <row r="14643" spans="1:9" ht="14.25" customHeight="1">
      <c r="A14643" s="7"/>
      <c r="B14643" s="8"/>
      <c r="C14643" s="8"/>
      <c r="D14643" s="8"/>
      <c r="E14643" s="8"/>
      <c r="F14643" s="8"/>
      <c r="G14643" s="8"/>
      <c r="H14643" s="8"/>
      <c r="I14643" s="8"/>
    </row>
    <row r="14644" spans="1:9" ht="14.25" customHeight="1">
      <c r="A14644" s="7"/>
      <c r="B14644" s="8"/>
      <c r="C14644" s="8"/>
      <c r="D14644" s="8"/>
      <c r="E14644" s="8"/>
      <c r="F14644" s="8"/>
      <c r="G14644" s="8"/>
      <c r="H14644" s="8"/>
      <c r="I14644" s="8"/>
    </row>
    <row r="14645" spans="1:9" ht="14.25" customHeight="1">
      <c r="A14645" s="7"/>
      <c r="B14645" s="8"/>
      <c r="C14645" s="8"/>
      <c r="D14645" s="8"/>
      <c r="E14645" s="8"/>
      <c r="F14645" s="8"/>
      <c r="G14645" s="8"/>
      <c r="H14645" s="8"/>
      <c r="I14645" s="8"/>
    </row>
    <row r="14646" spans="1:9" ht="14.25" customHeight="1">
      <c r="A14646" s="7"/>
      <c r="B14646" s="8"/>
      <c r="C14646" s="8"/>
      <c r="D14646" s="8"/>
      <c r="E14646" s="8"/>
      <c r="F14646" s="8"/>
      <c r="G14646" s="8"/>
      <c r="H14646" s="8"/>
      <c r="I14646" s="8"/>
    </row>
    <row r="14647" spans="1:9" ht="14.25" customHeight="1">
      <c r="A14647" s="7"/>
      <c r="B14647" s="8"/>
      <c r="C14647" s="8"/>
      <c r="D14647" s="8"/>
      <c r="E14647" s="8"/>
      <c r="F14647" s="8"/>
      <c r="G14647" s="8"/>
      <c r="H14647" s="8"/>
      <c r="I14647" s="8"/>
    </row>
    <row r="14648" spans="1:9" ht="14.25" customHeight="1">
      <c r="A14648" s="7"/>
      <c r="B14648" s="8"/>
      <c r="C14648" s="8"/>
      <c r="D14648" s="8"/>
      <c r="E14648" s="8"/>
      <c r="F14648" s="8"/>
      <c r="G14648" s="8"/>
      <c r="H14648" s="8"/>
      <c r="I14648" s="8"/>
    </row>
    <row r="14649" spans="1:9" ht="14.25" customHeight="1">
      <c r="A14649" s="7"/>
      <c r="B14649" s="8"/>
      <c r="C14649" s="8"/>
      <c r="D14649" s="8"/>
      <c r="E14649" s="8"/>
      <c r="F14649" s="8"/>
      <c r="G14649" s="8"/>
      <c r="H14649" s="8"/>
      <c r="I14649" s="8"/>
    </row>
    <row r="14650" spans="1:9" ht="14.25" customHeight="1">
      <c r="A14650" s="7"/>
      <c r="B14650" s="8"/>
      <c r="C14650" s="8"/>
      <c r="D14650" s="8"/>
      <c r="E14650" s="8"/>
      <c r="F14650" s="8"/>
      <c r="G14650" s="8"/>
      <c r="H14650" s="8"/>
      <c r="I14650" s="8"/>
    </row>
    <row r="14651" spans="1:9" ht="14.25" customHeight="1">
      <c r="A14651" s="7"/>
      <c r="B14651" s="8"/>
      <c r="C14651" s="8"/>
      <c r="D14651" s="8"/>
      <c r="E14651" s="8"/>
      <c r="F14651" s="8"/>
      <c r="G14651" s="8"/>
      <c r="H14651" s="8"/>
      <c r="I14651" s="8"/>
    </row>
    <row r="14652" spans="1:9" ht="14.25" customHeight="1">
      <c r="A14652" s="7"/>
      <c r="B14652" s="8"/>
      <c r="C14652" s="8"/>
      <c r="D14652" s="8"/>
      <c r="E14652" s="8"/>
      <c r="F14652" s="8"/>
      <c r="G14652" s="8"/>
      <c r="H14652" s="8"/>
      <c r="I14652" s="8"/>
    </row>
    <row r="14653" spans="1:9" ht="14.25" customHeight="1">
      <c r="A14653" s="7"/>
      <c r="B14653" s="8"/>
      <c r="C14653" s="8"/>
      <c r="D14653" s="8"/>
      <c r="E14653" s="8"/>
      <c r="F14653" s="8"/>
      <c r="G14653" s="8"/>
      <c r="H14653" s="8"/>
      <c r="I14653" s="8"/>
    </row>
    <row r="14654" spans="1:9" ht="14.25" customHeight="1">
      <c r="A14654" s="7"/>
      <c r="B14654" s="8"/>
      <c r="C14654" s="8"/>
      <c r="D14654" s="8"/>
      <c r="E14654" s="8"/>
      <c r="F14654" s="8"/>
      <c r="G14654" s="8"/>
      <c r="H14654" s="8"/>
      <c r="I14654" s="8"/>
    </row>
    <row r="14655" spans="1:9" ht="14.25" customHeight="1">
      <c r="A14655" s="7"/>
      <c r="B14655" s="8"/>
      <c r="C14655" s="8"/>
      <c r="D14655" s="8"/>
      <c r="E14655" s="8"/>
      <c r="F14655" s="8"/>
      <c r="G14655" s="8"/>
      <c r="H14655" s="8"/>
      <c r="I14655" s="8"/>
    </row>
    <row r="14656" spans="1:9" ht="14.25" customHeight="1">
      <c r="A14656" s="7"/>
      <c r="B14656" s="8"/>
      <c r="C14656" s="8"/>
      <c r="D14656" s="8"/>
      <c r="E14656" s="8"/>
      <c r="F14656" s="8"/>
      <c r="G14656" s="8"/>
      <c r="H14656" s="8"/>
      <c r="I14656" s="8"/>
    </row>
    <row r="14657" spans="1:9" ht="14.25" customHeight="1">
      <c r="A14657" s="7"/>
      <c r="B14657" s="8"/>
      <c r="C14657" s="8"/>
      <c r="D14657" s="8"/>
      <c r="E14657" s="8"/>
      <c r="F14657" s="8"/>
      <c r="G14657" s="8"/>
      <c r="H14657" s="8"/>
      <c r="I14657" s="8"/>
    </row>
    <row r="14658" spans="1:9" ht="14.25" customHeight="1">
      <c r="A14658" s="7"/>
      <c r="B14658" s="8"/>
      <c r="C14658" s="8"/>
      <c r="D14658" s="8"/>
      <c r="E14658" s="8"/>
      <c r="F14658" s="8"/>
      <c r="G14658" s="8"/>
      <c r="H14658" s="8"/>
      <c r="I14658" s="8"/>
    </row>
    <row r="14659" spans="1:9" ht="14.25" customHeight="1">
      <c r="A14659" s="7"/>
      <c r="B14659" s="8"/>
      <c r="C14659" s="8"/>
      <c r="D14659" s="8"/>
      <c r="E14659" s="8"/>
      <c r="F14659" s="8"/>
      <c r="G14659" s="8"/>
      <c r="H14659" s="8"/>
      <c r="I14659" s="8"/>
    </row>
    <row r="14660" spans="1:9" ht="14.25" customHeight="1">
      <c r="A14660" s="7"/>
      <c r="B14660" s="8"/>
      <c r="C14660" s="8"/>
      <c r="D14660" s="8"/>
      <c r="E14660" s="8"/>
      <c r="F14660" s="8"/>
      <c r="G14660" s="8"/>
      <c r="H14660" s="8"/>
      <c r="I14660" s="8"/>
    </row>
    <row r="14661" spans="1:9" ht="14.25" customHeight="1">
      <c r="A14661" s="7"/>
      <c r="B14661" s="8"/>
      <c r="C14661" s="8"/>
      <c r="D14661" s="8"/>
      <c r="E14661" s="8"/>
      <c r="F14661" s="8"/>
      <c r="G14661" s="8"/>
      <c r="H14661" s="8"/>
      <c r="I14661" s="8"/>
    </row>
    <row r="14662" spans="1:9" ht="14.25" customHeight="1">
      <c r="A14662" s="7"/>
      <c r="B14662" s="8"/>
      <c r="C14662" s="8"/>
      <c r="D14662" s="8"/>
      <c r="E14662" s="8"/>
      <c r="F14662" s="8"/>
      <c r="G14662" s="8"/>
      <c r="H14662" s="8"/>
      <c r="I14662" s="8"/>
    </row>
    <row r="14663" spans="1:9" ht="14.25" customHeight="1">
      <c r="A14663" s="7"/>
      <c r="B14663" s="8"/>
      <c r="C14663" s="8"/>
      <c r="D14663" s="8"/>
      <c r="E14663" s="8"/>
      <c r="F14663" s="8"/>
      <c r="G14663" s="8"/>
      <c r="H14663" s="8"/>
      <c r="I14663" s="8"/>
    </row>
    <row r="14664" spans="1:9" ht="14.25" customHeight="1">
      <c r="A14664" s="7"/>
      <c r="B14664" s="8"/>
      <c r="C14664" s="8"/>
      <c r="D14664" s="8"/>
      <c r="E14664" s="8"/>
      <c r="F14664" s="8"/>
      <c r="G14664" s="8"/>
      <c r="H14664" s="8"/>
      <c r="I14664" s="8"/>
    </row>
    <row r="14665" spans="1:9" ht="14.25" customHeight="1">
      <c r="A14665" s="7"/>
      <c r="B14665" s="8"/>
      <c r="C14665" s="8"/>
      <c r="D14665" s="8"/>
      <c r="E14665" s="8"/>
      <c r="F14665" s="8"/>
      <c r="G14665" s="8"/>
      <c r="H14665" s="8"/>
      <c r="I14665" s="8"/>
    </row>
    <row r="14666" spans="1:9" ht="14.25" customHeight="1">
      <c r="A14666" s="7"/>
      <c r="B14666" s="8"/>
      <c r="C14666" s="8"/>
      <c r="D14666" s="8"/>
      <c r="E14666" s="8"/>
      <c r="F14666" s="8"/>
      <c r="G14666" s="8"/>
      <c r="H14666" s="8"/>
      <c r="I14666" s="8"/>
    </row>
    <row r="14667" spans="1:9" ht="14.25" customHeight="1">
      <c r="A14667" s="7"/>
      <c r="B14667" s="8"/>
      <c r="C14667" s="8"/>
      <c r="D14667" s="8"/>
      <c r="E14667" s="8"/>
      <c r="F14667" s="8"/>
      <c r="G14667" s="8"/>
      <c r="H14667" s="8"/>
      <c r="I14667" s="8"/>
    </row>
    <row r="14668" spans="1:9" ht="14.25" customHeight="1">
      <c r="A14668" s="7"/>
      <c r="B14668" s="8"/>
      <c r="C14668" s="8"/>
      <c r="D14668" s="8"/>
      <c r="E14668" s="8"/>
      <c r="F14668" s="8"/>
      <c r="G14668" s="8"/>
      <c r="H14668" s="8"/>
      <c r="I14668" s="8"/>
    </row>
    <row r="14669" spans="1:9" ht="14.25" customHeight="1">
      <c r="A14669" s="7"/>
      <c r="B14669" s="8"/>
      <c r="C14669" s="8"/>
      <c r="D14669" s="8"/>
      <c r="E14669" s="8"/>
      <c r="F14669" s="8"/>
      <c r="G14669" s="8"/>
      <c r="H14669" s="8"/>
      <c r="I14669" s="8"/>
    </row>
    <row r="14670" spans="1:9" ht="14.25" customHeight="1">
      <c r="A14670" s="7"/>
      <c r="B14670" s="8"/>
      <c r="C14670" s="8"/>
      <c r="D14670" s="8"/>
      <c r="E14670" s="8"/>
      <c r="F14670" s="8"/>
      <c r="G14670" s="8"/>
      <c r="H14670" s="8"/>
      <c r="I14670" s="8"/>
    </row>
    <row r="14671" spans="1:9" ht="14.25" customHeight="1">
      <c r="A14671" s="7"/>
      <c r="B14671" s="8"/>
      <c r="C14671" s="8"/>
      <c r="D14671" s="8"/>
      <c r="E14671" s="8"/>
      <c r="F14671" s="8"/>
      <c r="G14671" s="8"/>
      <c r="H14671" s="8"/>
      <c r="I14671" s="8"/>
    </row>
    <row r="14672" spans="1:9" ht="14.25" customHeight="1">
      <c r="A14672" s="7"/>
      <c r="B14672" s="8"/>
      <c r="C14672" s="8"/>
      <c r="D14672" s="8"/>
      <c r="E14672" s="8"/>
      <c r="F14672" s="8"/>
      <c r="G14672" s="8"/>
      <c r="H14672" s="8"/>
      <c r="I14672" s="8"/>
    </row>
    <row r="14673" spans="1:9" ht="14.25" customHeight="1">
      <c r="A14673" s="7"/>
      <c r="B14673" s="8"/>
      <c r="C14673" s="8"/>
      <c r="D14673" s="8"/>
      <c r="E14673" s="8"/>
      <c r="F14673" s="8"/>
      <c r="G14673" s="8"/>
      <c r="H14673" s="8"/>
      <c r="I14673" s="8"/>
    </row>
    <row r="14674" spans="1:9" ht="14.25" customHeight="1">
      <c r="A14674" s="7"/>
      <c r="B14674" s="8"/>
      <c r="C14674" s="8"/>
      <c r="D14674" s="8"/>
      <c r="E14674" s="8"/>
      <c r="F14674" s="8"/>
      <c r="G14674" s="8"/>
      <c r="H14674" s="8"/>
      <c r="I14674" s="8"/>
    </row>
    <row r="14675" spans="1:9" ht="14.25" customHeight="1">
      <c r="A14675" s="7"/>
      <c r="B14675" s="8"/>
      <c r="C14675" s="8"/>
      <c r="D14675" s="8"/>
      <c r="E14675" s="8"/>
      <c r="F14675" s="8"/>
      <c r="G14675" s="8"/>
      <c r="H14675" s="8"/>
      <c r="I14675" s="8"/>
    </row>
    <row r="14676" spans="1:9" ht="14.25" customHeight="1">
      <c r="A14676" s="7"/>
      <c r="B14676" s="8"/>
      <c r="C14676" s="8"/>
      <c r="D14676" s="8"/>
      <c r="E14676" s="8"/>
      <c r="F14676" s="8"/>
      <c r="G14676" s="8"/>
      <c r="H14676" s="8"/>
      <c r="I14676" s="8"/>
    </row>
    <row r="14677" spans="1:9" ht="14.25" customHeight="1">
      <c r="A14677" s="7"/>
      <c r="B14677" s="8"/>
      <c r="C14677" s="8"/>
      <c r="D14677" s="8"/>
      <c r="E14677" s="8"/>
      <c r="F14677" s="8"/>
      <c r="G14677" s="8"/>
      <c r="H14677" s="8"/>
      <c r="I14677" s="8"/>
    </row>
    <row r="14678" spans="1:9" ht="14.25" customHeight="1">
      <c r="A14678" s="7"/>
      <c r="B14678" s="8"/>
      <c r="C14678" s="8"/>
      <c r="D14678" s="8"/>
      <c r="E14678" s="8"/>
      <c r="F14678" s="8"/>
      <c r="G14678" s="8"/>
      <c r="H14678" s="8"/>
      <c r="I14678" s="8"/>
    </row>
    <row r="14679" spans="1:9" ht="14.25" customHeight="1">
      <c r="A14679" s="7"/>
      <c r="B14679" s="8"/>
      <c r="C14679" s="8"/>
      <c r="D14679" s="8"/>
      <c r="E14679" s="8"/>
      <c r="F14679" s="8"/>
      <c r="G14679" s="8"/>
      <c r="H14679" s="8"/>
      <c r="I14679" s="8"/>
    </row>
    <row r="14680" spans="1:9" ht="14.25" customHeight="1">
      <c r="A14680" s="7"/>
      <c r="B14680" s="8"/>
      <c r="C14680" s="8"/>
      <c r="D14680" s="8"/>
      <c r="E14680" s="8"/>
      <c r="F14680" s="8"/>
      <c r="G14680" s="8"/>
      <c r="H14680" s="8"/>
      <c r="I14680" s="8"/>
    </row>
    <row r="14681" spans="1:9" ht="14.25" customHeight="1">
      <c r="A14681" s="7"/>
      <c r="B14681" s="8"/>
      <c r="C14681" s="8"/>
      <c r="D14681" s="8"/>
      <c r="E14681" s="8"/>
      <c r="F14681" s="8"/>
      <c r="G14681" s="8"/>
      <c r="H14681" s="8"/>
      <c r="I14681" s="8"/>
    </row>
    <row r="14682" spans="1:9" ht="14.25" customHeight="1">
      <c r="A14682" s="7"/>
      <c r="B14682" s="8"/>
      <c r="C14682" s="8"/>
      <c r="D14682" s="8"/>
      <c r="E14682" s="8"/>
      <c r="F14682" s="8"/>
      <c r="G14682" s="8"/>
      <c r="H14682" s="8"/>
      <c r="I14682" s="8"/>
    </row>
    <row r="14683" spans="1:9" ht="14.25" customHeight="1">
      <c r="A14683" s="7"/>
      <c r="B14683" s="8"/>
      <c r="C14683" s="8"/>
      <c r="D14683" s="8"/>
      <c r="E14683" s="8"/>
      <c r="F14683" s="8"/>
      <c r="G14683" s="8"/>
      <c r="H14683" s="8"/>
      <c r="I14683" s="8"/>
    </row>
    <row r="14684" spans="1:9" ht="14.25" customHeight="1">
      <c r="A14684" s="7"/>
      <c r="B14684" s="8"/>
      <c r="C14684" s="8"/>
      <c r="D14684" s="8"/>
      <c r="E14684" s="8"/>
      <c r="F14684" s="8"/>
      <c r="G14684" s="8"/>
      <c r="H14684" s="8"/>
      <c r="I14684" s="8"/>
    </row>
    <row r="14685" spans="1:9" ht="14.25" customHeight="1">
      <c r="A14685" s="7"/>
      <c r="B14685" s="8"/>
      <c r="C14685" s="8"/>
      <c r="D14685" s="8"/>
      <c r="E14685" s="8"/>
      <c r="F14685" s="8"/>
      <c r="G14685" s="8"/>
      <c r="H14685" s="8"/>
      <c r="I14685" s="8"/>
    </row>
    <row r="14686" spans="1:9" ht="14.25" customHeight="1">
      <c r="A14686" s="7"/>
      <c r="B14686" s="8"/>
      <c r="C14686" s="8"/>
      <c r="D14686" s="8"/>
      <c r="E14686" s="8"/>
      <c r="F14686" s="8"/>
      <c r="G14686" s="8"/>
      <c r="H14686" s="8"/>
      <c r="I14686" s="8"/>
    </row>
    <row r="14687" spans="1:9" ht="14.25" customHeight="1">
      <c r="A14687" s="7"/>
      <c r="B14687" s="8"/>
      <c r="C14687" s="8"/>
      <c r="D14687" s="8"/>
      <c r="E14687" s="8"/>
      <c r="F14687" s="8"/>
      <c r="G14687" s="8"/>
      <c r="H14687" s="8"/>
      <c r="I14687" s="8"/>
    </row>
    <row r="14688" spans="1:9" ht="14.25" customHeight="1">
      <c r="A14688" s="7"/>
      <c r="B14688" s="8"/>
      <c r="C14688" s="8"/>
      <c r="D14688" s="8"/>
      <c r="E14688" s="8"/>
      <c r="F14688" s="8"/>
      <c r="G14688" s="8"/>
      <c r="H14688" s="8"/>
      <c r="I14688" s="8"/>
    </row>
    <row r="14689" spans="1:9" ht="14.25" customHeight="1">
      <c r="A14689" s="7"/>
      <c r="B14689" s="8"/>
      <c r="C14689" s="8"/>
      <c r="D14689" s="8"/>
      <c r="E14689" s="8"/>
      <c r="F14689" s="8"/>
      <c r="G14689" s="8"/>
      <c r="H14689" s="8"/>
      <c r="I14689" s="8"/>
    </row>
    <row r="14690" spans="1:9" ht="14.25" customHeight="1">
      <c r="A14690" s="7"/>
      <c r="B14690" s="8"/>
      <c r="C14690" s="8"/>
      <c r="D14690" s="8"/>
      <c r="E14690" s="8"/>
      <c r="F14690" s="8"/>
      <c r="G14690" s="8"/>
      <c r="H14690" s="8"/>
      <c r="I14690" s="8"/>
    </row>
    <row r="14691" spans="1:9" ht="14.25" customHeight="1">
      <c r="A14691" s="7"/>
      <c r="B14691" s="8"/>
      <c r="C14691" s="8"/>
      <c r="D14691" s="8"/>
      <c r="E14691" s="8"/>
      <c r="F14691" s="8"/>
      <c r="G14691" s="8"/>
      <c r="H14691" s="8"/>
      <c r="I14691" s="8"/>
    </row>
    <row r="14692" spans="1:9" ht="14.25" customHeight="1">
      <c r="A14692" s="7"/>
      <c r="B14692" s="8"/>
      <c r="C14692" s="8"/>
      <c r="D14692" s="8"/>
      <c r="E14692" s="8"/>
      <c r="F14692" s="8"/>
      <c r="G14692" s="8"/>
      <c r="H14692" s="8"/>
      <c r="I14692" s="8"/>
    </row>
    <row r="14693" spans="1:9" ht="14.25" customHeight="1">
      <c r="A14693" s="7"/>
      <c r="B14693" s="8"/>
      <c r="C14693" s="8"/>
      <c r="D14693" s="8"/>
      <c r="E14693" s="8"/>
      <c r="F14693" s="8"/>
      <c r="G14693" s="8"/>
      <c r="H14693" s="8"/>
      <c r="I14693" s="8"/>
    </row>
    <row r="14694" spans="1:9" ht="14.25" customHeight="1">
      <c r="A14694" s="7"/>
      <c r="B14694" s="8"/>
      <c r="C14694" s="8"/>
      <c r="D14694" s="8"/>
      <c r="E14694" s="8"/>
      <c r="F14694" s="8"/>
      <c r="G14694" s="8"/>
      <c r="H14694" s="8"/>
      <c r="I14694" s="8"/>
    </row>
    <row r="14695" spans="1:9" ht="14.25" customHeight="1">
      <c r="A14695" s="7"/>
      <c r="B14695" s="8"/>
      <c r="C14695" s="8"/>
      <c r="D14695" s="8"/>
      <c r="E14695" s="8"/>
      <c r="F14695" s="8"/>
      <c r="G14695" s="8"/>
      <c r="H14695" s="8"/>
      <c r="I14695" s="8"/>
    </row>
    <row r="14696" spans="1:9" ht="14.25" customHeight="1">
      <c r="A14696" s="7"/>
      <c r="B14696" s="8"/>
      <c r="C14696" s="8"/>
      <c r="D14696" s="8"/>
      <c r="E14696" s="8"/>
      <c r="F14696" s="8"/>
      <c r="G14696" s="8"/>
      <c r="H14696" s="8"/>
      <c r="I14696" s="8"/>
    </row>
    <row r="14697" spans="1:9" ht="14.25" customHeight="1">
      <c r="A14697" s="7"/>
      <c r="B14697" s="8"/>
      <c r="C14697" s="8"/>
      <c r="D14697" s="8"/>
      <c r="E14697" s="8"/>
      <c r="F14697" s="8"/>
      <c r="G14697" s="8"/>
      <c r="H14697" s="8"/>
      <c r="I14697" s="8"/>
    </row>
    <row r="14698" spans="1:9" ht="14.25" customHeight="1">
      <c r="A14698" s="7"/>
      <c r="B14698" s="8"/>
      <c r="C14698" s="8"/>
      <c r="D14698" s="8"/>
      <c r="E14698" s="8"/>
      <c r="F14698" s="8"/>
      <c r="G14698" s="8"/>
      <c r="H14698" s="8"/>
      <c r="I14698" s="8"/>
    </row>
    <row r="14699" spans="1:9" ht="14.25" customHeight="1">
      <c r="A14699" s="7"/>
      <c r="B14699" s="8"/>
      <c r="C14699" s="8"/>
      <c r="D14699" s="8"/>
      <c r="E14699" s="8"/>
      <c r="F14699" s="8"/>
      <c r="G14699" s="8"/>
      <c r="H14699" s="8"/>
      <c r="I14699" s="8"/>
    </row>
    <row r="14700" spans="1:9" ht="14.25" customHeight="1">
      <c r="A14700" s="7"/>
      <c r="B14700" s="8"/>
      <c r="C14700" s="8"/>
      <c r="D14700" s="8"/>
      <c r="E14700" s="8"/>
      <c r="F14700" s="8"/>
      <c r="G14700" s="8"/>
      <c r="H14700" s="8"/>
      <c r="I14700" s="8"/>
    </row>
    <row r="14701" spans="1:9" ht="14.25" customHeight="1">
      <c r="A14701" s="7"/>
      <c r="B14701" s="8"/>
      <c r="C14701" s="8"/>
      <c r="D14701" s="8"/>
      <c r="E14701" s="8"/>
      <c r="F14701" s="8"/>
      <c r="G14701" s="8"/>
      <c r="H14701" s="8"/>
      <c r="I14701" s="8"/>
    </row>
    <row r="14702" spans="1:9" ht="14.25" customHeight="1">
      <c r="A14702" s="7"/>
      <c r="B14702" s="8"/>
      <c r="C14702" s="8"/>
      <c r="D14702" s="8"/>
      <c r="E14702" s="8"/>
      <c r="F14702" s="8"/>
      <c r="G14702" s="8"/>
      <c r="H14702" s="8"/>
      <c r="I14702" s="8"/>
    </row>
    <row r="14703" spans="1:9" ht="14.25" customHeight="1">
      <c r="A14703" s="7"/>
      <c r="B14703" s="8"/>
      <c r="C14703" s="8"/>
      <c r="D14703" s="8"/>
      <c r="E14703" s="8"/>
      <c r="F14703" s="8"/>
      <c r="G14703" s="8"/>
      <c r="H14703" s="8"/>
      <c r="I14703" s="8"/>
    </row>
    <row r="14704" spans="1:9" ht="14.25" customHeight="1">
      <c r="A14704" s="7"/>
      <c r="B14704" s="8"/>
      <c r="C14704" s="8"/>
      <c r="D14704" s="8"/>
      <c r="E14704" s="8"/>
      <c r="F14704" s="8"/>
      <c r="G14704" s="8"/>
      <c r="H14704" s="8"/>
      <c r="I14704" s="8"/>
    </row>
    <row r="14705" spans="1:9" ht="14.25" customHeight="1">
      <c r="A14705" s="7"/>
      <c r="B14705" s="8"/>
      <c r="C14705" s="8"/>
      <c r="D14705" s="8"/>
      <c r="E14705" s="8"/>
      <c r="F14705" s="8"/>
      <c r="G14705" s="8"/>
      <c r="H14705" s="8"/>
      <c r="I14705" s="8"/>
    </row>
    <row r="14706" spans="1:9" ht="14.25" customHeight="1">
      <c r="A14706" s="7"/>
      <c r="B14706" s="8"/>
      <c r="C14706" s="8"/>
      <c r="D14706" s="8"/>
      <c r="E14706" s="8"/>
      <c r="F14706" s="8"/>
      <c r="G14706" s="8"/>
      <c r="H14706" s="8"/>
      <c r="I14706" s="8"/>
    </row>
    <row r="14707" spans="1:9" ht="14.25" customHeight="1">
      <c r="A14707" s="7"/>
      <c r="B14707" s="8"/>
      <c r="C14707" s="8"/>
      <c r="D14707" s="8"/>
      <c r="E14707" s="8"/>
      <c r="F14707" s="8"/>
      <c r="G14707" s="8"/>
      <c r="H14707" s="8"/>
      <c r="I14707" s="8"/>
    </row>
    <row r="14708" spans="1:9" ht="14.25" customHeight="1">
      <c r="A14708" s="7"/>
      <c r="B14708" s="8"/>
      <c r="C14708" s="8"/>
      <c r="D14708" s="8"/>
      <c r="E14708" s="8"/>
      <c r="F14708" s="8"/>
      <c r="G14708" s="8"/>
      <c r="H14708" s="8"/>
      <c r="I14708" s="8"/>
    </row>
    <row r="14709" spans="1:9" ht="14.25" customHeight="1">
      <c r="A14709" s="7"/>
      <c r="B14709" s="8"/>
      <c r="C14709" s="8"/>
      <c r="D14709" s="8"/>
      <c r="E14709" s="8"/>
      <c r="F14709" s="8"/>
      <c r="G14709" s="8"/>
      <c r="H14709" s="8"/>
      <c r="I14709" s="8"/>
    </row>
    <row r="14710" spans="1:9" ht="14.25" customHeight="1">
      <c r="A14710" s="7"/>
      <c r="B14710" s="8"/>
      <c r="C14710" s="8"/>
      <c r="D14710" s="8"/>
      <c r="E14710" s="8"/>
      <c r="F14710" s="8"/>
      <c r="G14710" s="8"/>
      <c r="H14710" s="8"/>
      <c r="I14710" s="8"/>
    </row>
    <row r="14711" spans="1:9" ht="14.25" customHeight="1">
      <c r="A14711" s="7"/>
      <c r="B14711" s="8"/>
      <c r="C14711" s="8"/>
      <c r="D14711" s="8"/>
      <c r="E14711" s="8"/>
      <c r="F14711" s="8"/>
      <c r="G14711" s="8"/>
      <c r="H14711" s="8"/>
      <c r="I14711" s="8"/>
    </row>
    <row r="14712" spans="1:9" ht="14.25" customHeight="1">
      <c r="A14712" s="7"/>
      <c r="B14712" s="8"/>
      <c r="C14712" s="8"/>
      <c r="D14712" s="8"/>
      <c r="E14712" s="8"/>
      <c r="F14712" s="8"/>
      <c r="G14712" s="8"/>
      <c r="H14712" s="8"/>
      <c r="I14712" s="8"/>
    </row>
    <row r="14713" spans="1:9" ht="14.25" customHeight="1">
      <c r="A14713" s="7"/>
      <c r="B14713" s="8"/>
      <c r="C14713" s="8"/>
      <c r="D14713" s="8"/>
      <c r="E14713" s="8"/>
      <c r="F14713" s="8"/>
      <c r="G14713" s="8"/>
      <c r="H14713" s="8"/>
      <c r="I14713" s="8"/>
    </row>
    <row r="14714" spans="1:9" ht="14.25" customHeight="1">
      <c r="A14714" s="7"/>
      <c r="B14714" s="8"/>
      <c r="C14714" s="8"/>
      <c r="D14714" s="8"/>
      <c r="E14714" s="8"/>
      <c r="F14714" s="8"/>
      <c r="G14714" s="8"/>
      <c r="H14714" s="8"/>
      <c r="I14714" s="8"/>
    </row>
    <row r="14715" spans="1:9" ht="14.25" customHeight="1">
      <c r="A14715" s="7"/>
      <c r="B14715" s="8"/>
      <c r="C14715" s="8"/>
      <c r="D14715" s="8"/>
      <c r="E14715" s="8"/>
      <c r="F14715" s="8"/>
      <c r="G14715" s="8"/>
      <c r="H14715" s="8"/>
      <c r="I14715" s="8"/>
    </row>
    <row r="14716" spans="1:9" ht="14.25" customHeight="1">
      <c r="A14716" s="7"/>
      <c r="B14716" s="8"/>
      <c r="C14716" s="8"/>
      <c r="D14716" s="8"/>
      <c r="E14716" s="8"/>
      <c r="F14716" s="8"/>
      <c r="G14716" s="8"/>
      <c r="H14716" s="8"/>
      <c r="I14716" s="8"/>
    </row>
    <row r="14717" spans="1:9" ht="14.25" customHeight="1">
      <c r="A14717" s="7"/>
      <c r="B14717" s="8"/>
      <c r="C14717" s="8"/>
      <c r="D14717" s="8"/>
      <c r="E14717" s="8"/>
      <c r="F14717" s="8"/>
      <c r="G14717" s="8"/>
      <c r="H14717" s="8"/>
      <c r="I14717" s="8"/>
    </row>
    <row r="14718" spans="1:9" ht="14.25" customHeight="1">
      <c r="A14718" s="7"/>
      <c r="B14718" s="8"/>
      <c r="C14718" s="8"/>
      <c r="D14718" s="8"/>
      <c r="E14718" s="8"/>
      <c r="F14718" s="8"/>
      <c r="G14718" s="8"/>
      <c r="H14718" s="8"/>
      <c r="I14718" s="8"/>
    </row>
    <row r="14719" spans="1:9" ht="14.25" customHeight="1">
      <c r="A14719" s="7"/>
      <c r="B14719" s="8"/>
      <c r="C14719" s="8"/>
      <c r="D14719" s="8"/>
      <c r="E14719" s="8"/>
      <c r="F14719" s="8"/>
      <c r="G14719" s="8"/>
      <c r="H14719" s="8"/>
      <c r="I14719" s="8"/>
    </row>
    <row r="14720" spans="1:9" ht="14.25" customHeight="1">
      <c r="A14720" s="7"/>
      <c r="B14720" s="8"/>
      <c r="C14720" s="8"/>
      <c r="D14720" s="8"/>
      <c r="E14720" s="8"/>
      <c r="F14720" s="8"/>
      <c r="G14720" s="8"/>
      <c r="H14720" s="8"/>
      <c r="I14720" s="8"/>
    </row>
    <row r="14721" spans="1:9" ht="14.25" customHeight="1">
      <c r="A14721" s="7"/>
      <c r="B14721" s="8"/>
      <c r="C14721" s="8"/>
      <c r="D14721" s="8"/>
      <c r="E14721" s="8"/>
      <c r="F14721" s="8"/>
      <c r="G14721" s="8"/>
      <c r="H14721" s="8"/>
      <c r="I14721" s="8"/>
    </row>
    <row r="14722" spans="1:9" ht="14.25" customHeight="1">
      <c r="A14722" s="7"/>
      <c r="B14722" s="8"/>
      <c r="C14722" s="8"/>
      <c r="D14722" s="8"/>
      <c r="E14722" s="8"/>
      <c r="F14722" s="8"/>
      <c r="G14722" s="8"/>
      <c r="H14722" s="8"/>
      <c r="I14722" s="8"/>
    </row>
    <row r="14723" spans="1:9" ht="14.25" customHeight="1">
      <c r="A14723" s="7"/>
      <c r="B14723" s="8"/>
      <c r="C14723" s="8"/>
      <c r="D14723" s="8"/>
      <c r="E14723" s="8"/>
      <c r="F14723" s="8"/>
      <c r="G14723" s="8"/>
      <c r="H14723" s="8"/>
      <c r="I14723" s="8"/>
    </row>
    <row r="14724" spans="1:9" ht="14.25" customHeight="1">
      <c r="A14724" s="7"/>
      <c r="B14724" s="8"/>
      <c r="C14724" s="8"/>
      <c r="D14724" s="8"/>
      <c r="E14724" s="8"/>
      <c r="F14724" s="8"/>
      <c r="G14724" s="8"/>
      <c r="H14724" s="8"/>
      <c r="I14724" s="8"/>
    </row>
    <row r="14725" spans="1:9" ht="14.25" customHeight="1">
      <c r="A14725" s="7"/>
      <c r="B14725" s="8"/>
      <c r="C14725" s="8"/>
      <c r="D14725" s="8"/>
      <c r="E14725" s="8"/>
      <c r="F14725" s="8"/>
      <c r="G14725" s="8"/>
      <c r="H14725" s="8"/>
      <c r="I14725" s="8"/>
    </row>
    <row r="14726" spans="1:9" ht="14.25" customHeight="1">
      <c r="A14726" s="7"/>
      <c r="B14726" s="8"/>
      <c r="C14726" s="8"/>
      <c r="D14726" s="8"/>
      <c r="E14726" s="8"/>
      <c r="F14726" s="8"/>
      <c r="G14726" s="8"/>
      <c r="H14726" s="8"/>
      <c r="I14726" s="8"/>
    </row>
    <row r="14727" spans="1:9" ht="14.25" customHeight="1">
      <c r="A14727" s="7"/>
      <c r="B14727" s="8"/>
      <c r="C14727" s="8"/>
      <c r="D14727" s="8"/>
      <c r="E14727" s="8"/>
      <c r="F14727" s="8"/>
      <c r="G14727" s="8"/>
      <c r="H14727" s="8"/>
      <c r="I14727" s="8"/>
    </row>
    <row r="14728" spans="1:9" ht="14.25" customHeight="1">
      <c r="A14728" s="7"/>
      <c r="B14728" s="8"/>
      <c r="C14728" s="8"/>
      <c r="D14728" s="8"/>
      <c r="E14728" s="8"/>
      <c r="F14728" s="8"/>
      <c r="G14728" s="8"/>
      <c r="H14728" s="8"/>
      <c r="I14728" s="8"/>
    </row>
    <row r="14729" spans="1:9" ht="14.25" customHeight="1">
      <c r="A14729" s="7"/>
      <c r="B14729" s="8"/>
      <c r="C14729" s="8"/>
      <c r="D14729" s="8"/>
      <c r="E14729" s="8"/>
      <c r="F14729" s="8"/>
      <c r="G14729" s="8"/>
      <c r="H14729" s="8"/>
      <c r="I14729" s="8"/>
    </row>
    <row r="14730" spans="1:9" ht="14.25" customHeight="1">
      <c r="A14730" s="7"/>
      <c r="B14730" s="8"/>
      <c r="C14730" s="8"/>
      <c r="D14730" s="8"/>
      <c r="E14730" s="8"/>
      <c r="F14730" s="8"/>
      <c r="G14730" s="8"/>
      <c r="H14730" s="8"/>
      <c r="I14730" s="8"/>
    </row>
    <row r="14731" spans="1:9" ht="14.25" customHeight="1">
      <c r="A14731" s="7"/>
      <c r="B14731" s="8"/>
      <c r="C14731" s="8"/>
      <c r="D14731" s="8"/>
      <c r="E14731" s="8"/>
      <c r="F14731" s="8"/>
      <c r="G14731" s="8"/>
      <c r="H14731" s="8"/>
      <c r="I14731" s="8"/>
    </row>
    <row r="14732" spans="1:9" ht="14.25" customHeight="1">
      <c r="A14732" s="7"/>
      <c r="B14732" s="8"/>
      <c r="C14732" s="8"/>
      <c r="D14732" s="8"/>
      <c r="E14732" s="8"/>
      <c r="F14732" s="8"/>
      <c r="G14732" s="8"/>
      <c r="H14732" s="8"/>
      <c r="I14732" s="8"/>
    </row>
    <row r="14733" spans="1:9" ht="14.25" customHeight="1">
      <c r="A14733" s="7"/>
      <c r="B14733" s="8"/>
      <c r="C14733" s="8"/>
      <c r="D14733" s="8"/>
      <c r="E14733" s="8"/>
      <c r="F14733" s="8"/>
      <c r="G14733" s="8"/>
      <c r="H14733" s="8"/>
      <c r="I14733" s="8"/>
    </row>
    <row r="14734" spans="1:9" ht="14.25" customHeight="1">
      <c r="A14734" s="7"/>
      <c r="B14734" s="8"/>
      <c r="C14734" s="8"/>
      <c r="D14734" s="8"/>
      <c r="E14734" s="8"/>
      <c r="F14734" s="8"/>
      <c r="G14734" s="8"/>
      <c r="H14734" s="8"/>
      <c r="I14734" s="8"/>
    </row>
    <row r="14735" spans="1:9" ht="14.25" customHeight="1">
      <c r="A14735" s="7"/>
      <c r="B14735" s="8"/>
      <c r="C14735" s="8"/>
      <c r="D14735" s="8"/>
      <c r="E14735" s="8"/>
      <c r="F14735" s="8"/>
      <c r="G14735" s="8"/>
      <c r="H14735" s="8"/>
      <c r="I14735" s="8"/>
    </row>
    <row r="14736" spans="1:9" ht="14.25" customHeight="1">
      <c r="A14736" s="7"/>
      <c r="B14736" s="8"/>
      <c r="C14736" s="8"/>
      <c r="D14736" s="8"/>
      <c r="E14736" s="8"/>
      <c r="F14736" s="8"/>
      <c r="G14736" s="8"/>
      <c r="H14736" s="8"/>
      <c r="I14736" s="8"/>
    </row>
    <row r="14737" spans="1:9" ht="14.25" customHeight="1">
      <c r="A14737" s="7"/>
      <c r="B14737" s="8"/>
      <c r="C14737" s="8"/>
      <c r="D14737" s="8"/>
      <c r="E14737" s="8"/>
      <c r="F14737" s="8"/>
      <c r="G14737" s="8"/>
      <c r="H14737" s="8"/>
      <c r="I14737" s="8"/>
    </row>
    <row r="14738" spans="1:9" ht="14.25" customHeight="1">
      <c r="A14738" s="7"/>
      <c r="B14738" s="8"/>
      <c r="C14738" s="8"/>
      <c r="D14738" s="8"/>
      <c r="E14738" s="8"/>
      <c r="F14738" s="8"/>
      <c r="G14738" s="8"/>
      <c r="H14738" s="8"/>
      <c r="I14738" s="8"/>
    </row>
    <row r="14739" spans="1:9" ht="14.25" customHeight="1">
      <c r="A14739" s="7"/>
      <c r="B14739" s="8"/>
      <c r="C14739" s="8"/>
      <c r="D14739" s="8"/>
      <c r="E14739" s="8"/>
      <c r="F14739" s="8"/>
      <c r="G14739" s="8"/>
      <c r="H14739" s="8"/>
      <c r="I14739" s="8"/>
    </row>
    <row r="14740" spans="1:9" ht="14.25" customHeight="1">
      <c r="A14740" s="7"/>
      <c r="B14740" s="8"/>
      <c r="C14740" s="8"/>
      <c r="D14740" s="8"/>
      <c r="E14740" s="8"/>
      <c r="F14740" s="8"/>
      <c r="G14740" s="8"/>
      <c r="H14740" s="8"/>
      <c r="I14740" s="8"/>
    </row>
    <row r="14741" spans="1:9" ht="14.25" customHeight="1">
      <c r="A14741" s="7"/>
      <c r="B14741" s="8"/>
      <c r="C14741" s="8"/>
      <c r="D14741" s="8"/>
      <c r="E14741" s="8"/>
      <c r="F14741" s="8"/>
      <c r="G14741" s="8"/>
      <c r="H14741" s="8"/>
      <c r="I14741" s="8"/>
    </row>
    <row r="14742" spans="1:9" ht="14.25" customHeight="1">
      <c r="A14742" s="7"/>
      <c r="B14742" s="8"/>
      <c r="C14742" s="8"/>
      <c r="D14742" s="8"/>
      <c r="E14742" s="8"/>
      <c r="F14742" s="8"/>
      <c r="G14742" s="8"/>
      <c r="H14742" s="8"/>
      <c r="I14742" s="8"/>
    </row>
    <row r="14743" spans="1:9" ht="14.25" customHeight="1">
      <c r="A14743" s="7"/>
      <c r="B14743" s="8"/>
      <c r="C14743" s="8"/>
      <c r="D14743" s="8"/>
      <c r="E14743" s="8"/>
      <c r="F14743" s="8"/>
      <c r="G14743" s="8"/>
      <c r="H14743" s="8"/>
      <c r="I14743" s="8"/>
    </row>
    <row r="14744" spans="1:9" ht="14.25" customHeight="1">
      <c r="A14744" s="7"/>
      <c r="B14744" s="8"/>
      <c r="C14744" s="8"/>
      <c r="D14744" s="8"/>
      <c r="E14744" s="8"/>
      <c r="F14744" s="8"/>
      <c r="G14744" s="8"/>
      <c r="H14744" s="8"/>
      <c r="I14744" s="8"/>
    </row>
    <row r="14745" spans="1:9" ht="14.25" customHeight="1">
      <c r="A14745" s="7"/>
      <c r="B14745" s="8"/>
      <c r="C14745" s="8"/>
      <c r="D14745" s="8"/>
      <c r="E14745" s="8"/>
      <c r="F14745" s="8"/>
      <c r="G14745" s="8"/>
      <c r="H14745" s="8"/>
      <c r="I14745" s="8"/>
    </row>
    <row r="14746" spans="1:9" ht="14.25" customHeight="1">
      <c r="A14746" s="7"/>
      <c r="B14746" s="8"/>
      <c r="C14746" s="8"/>
      <c r="D14746" s="8"/>
      <c r="E14746" s="8"/>
      <c r="F14746" s="8"/>
      <c r="G14746" s="8"/>
      <c r="H14746" s="8"/>
      <c r="I14746" s="8"/>
    </row>
    <row r="14747" spans="1:9" ht="14.25" customHeight="1">
      <c r="A14747" s="7"/>
      <c r="B14747" s="8"/>
      <c r="C14747" s="8"/>
      <c r="D14747" s="8"/>
      <c r="E14747" s="8"/>
      <c r="F14747" s="8"/>
      <c r="G14747" s="8"/>
      <c r="H14747" s="8"/>
      <c r="I14747" s="8"/>
    </row>
    <row r="14748" spans="1:9" ht="14.25" customHeight="1">
      <c r="A14748" s="7"/>
      <c r="B14748" s="8"/>
      <c r="C14748" s="8"/>
      <c r="D14748" s="8"/>
      <c r="E14748" s="8"/>
      <c r="F14748" s="8"/>
      <c r="G14748" s="8"/>
      <c r="H14748" s="8"/>
      <c r="I14748" s="8"/>
    </row>
    <row r="14749" spans="1:9" ht="14.25" customHeight="1">
      <c r="A14749" s="7"/>
      <c r="B14749" s="8"/>
      <c r="C14749" s="8"/>
      <c r="D14749" s="8"/>
      <c r="E14749" s="8"/>
      <c r="F14749" s="8"/>
      <c r="G14749" s="8"/>
      <c r="H14749" s="8"/>
      <c r="I14749" s="8"/>
    </row>
    <row r="14750" spans="1:9" ht="14.25" customHeight="1">
      <c r="A14750" s="7"/>
      <c r="B14750" s="8"/>
      <c r="C14750" s="8"/>
      <c r="D14750" s="8"/>
      <c r="E14750" s="8"/>
      <c r="F14750" s="8"/>
      <c r="G14750" s="8"/>
      <c r="H14750" s="8"/>
      <c r="I14750" s="8"/>
    </row>
    <row r="14751" spans="1:9" ht="14.25" customHeight="1">
      <c r="A14751" s="7"/>
      <c r="B14751" s="8"/>
      <c r="C14751" s="8"/>
      <c r="D14751" s="8"/>
      <c r="E14751" s="8"/>
      <c r="F14751" s="8"/>
      <c r="G14751" s="8"/>
      <c r="H14751" s="8"/>
      <c r="I14751" s="8"/>
    </row>
    <row r="14752" spans="1:9" ht="14.25" customHeight="1">
      <c r="A14752" s="7"/>
      <c r="B14752" s="8"/>
      <c r="C14752" s="8"/>
      <c r="D14752" s="8"/>
      <c r="E14752" s="8"/>
      <c r="F14752" s="8"/>
      <c r="G14752" s="8"/>
      <c r="H14752" s="8"/>
      <c r="I14752" s="8"/>
    </row>
    <row r="14753" spans="1:9" ht="14.25" customHeight="1">
      <c r="A14753" s="7"/>
      <c r="B14753" s="8"/>
      <c r="C14753" s="8"/>
      <c r="D14753" s="8"/>
      <c r="E14753" s="8"/>
      <c r="F14753" s="8"/>
      <c r="G14753" s="8"/>
      <c r="H14753" s="8"/>
      <c r="I14753" s="8"/>
    </row>
    <row r="14754" spans="1:9" ht="14.25" customHeight="1">
      <c r="A14754" s="7"/>
      <c r="B14754" s="8"/>
      <c r="C14754" s="8"/>
      <c r="D14754" s="8"/>
      <c r="E14754" s="8"/>
      <c r="F14754" s="8"/>
      <c r="G14754" s="8"/>
      <c r="H14754" s="8"/>
      <c r="I14754" s="8"/>
    </row>
    <row r="14755" spans="1:9" ht="14.25" customHeight="1">
      <c r="A14755" s="7"/>
      <c r="B14755" s="8"/>
      <c r="C14755" s="8"/>
      <c r="D14755" s="8"/>
      <c r="E14755" s="8"/>
      <c r="F14755" s="8"/>
      <c r="G14755" s="8"/>
      <c r="H14755" s="8"/>
      <c r="I14755" s="8"/>
    </row>
    <row r="14756" spans="1:9" ht="14.25" customHeight="1">
      <c r="A14756" s="7"/>
      <c r="B14756" s="8"/>
      <c r="C14756" s="8"/>
      <c r="D14756" s="8"/>
      <c r="E14756" s="8"/>
      <c r="F14756" s="8"/>
      <c r="G14756" s="8"/>
      <c r="H14756" s="8"/>
      <c r="I14756" s="8"/>
    </row>
    <row r="14757" spans="1:9" ht="14.25" customHeight="1">
      <c r="A14757" s="7"/>
      <c r="B14757" s="8"/>
      <c r="C14757" s="8"/>
      <c r="D14757" s="8"/>
      <c r="E14757" s="8"/>
      <c r="F14757" s="8"/>
      <c r="G14757" s="8"/>
      <c r="H14757" s="8"/>
      <c r="I14757" s="8"/>
    </row>
    <row r="14758" spans="1:9" ht="14.25" customHeight="1">
      <c r="A14758" s="7"/>
      <c r="B14758" s="8"/>
      <c r="C14758" s="8"/>
      <c r="D14758" s="8"/>
      <c r="E14758" s="8"/>
      <c r="F14758" s="8"/>
      <c r="G14758" s="8"/>
      <c r="H14758" s="8"/>
      <c r="I14758" s="8"/>
    </row>
    <row r="14759" spans="1:9" ht="14.25" customHeight="1">
      <c r="A14759" s="7"/>
      <c r="B14759" s="8"/>
      <c r="C14759" s="8"/>
      <c r="D14759" s="8"/>
      <c r="E14759" s="8"/>
      <c r="F14759" s="8"/>
      <c r="G14759" s="8"/>
      <c r="H14759" s="8"/>
      <c r="I14759" s="8"/>
    </row>
    <row r="14760" spans="1:9" ht="14.25" customHeight="1">
      <c r="A14760" s="7"/>
      <c r="B14760" s="8"/>
      <c r="C14760" s="8"/>
      <c r="D14760" s="8"/>
      <c r="E14760" s="8"/>
      <c r="F14760" s="8"/>
      <c r="G14760" s="8"/>
      <c r="H14760" s="8"/>
      <c r="I14760" s="8"/>
    </row>
    <row r="14761" spans="1:9" ht="14.25" customHeight="1">
      <c r="A14761" s="7"/>
      <c r="B14761" s="8"/>
      <c r="C14761" s="8"/>
      <c r="D14761" s="8"/>
      <c r="E14761" s="8"/>
      <c r="F14761" s="8"/>
      <c r="G14761" s="8"/>
      <c r="H14761" s="8"/>
      <c r="I14761" s="8"/>
    </row>
    <row r="14762" spans="1:9" ht="14.25" customHeight="1">
      <c r="A14762" s="7"/>
      <c r="B14762" s="8"/>
      <c r="C14762" s="8"/>
      <c r="D14762" s="8"/>
      <c r="E14762" s="8"/>
      <c r="F14762" s="8"/>
      <c r="G14762" s="8"/>
      <c r="H14762" s="8"/>
      <c r="I14762" s="8"/>
    </row>
    <row r="14763" spans="1:9" ht="14.25" customHeight="1">
      <c r="A14763" s="7"/>
      <c r="B14763" s="8"/>
      <c r="C14763" s="8"/>
      <c r="D14763" s="8"/>
      <c r="E14763" s="8"/>
      <c r="F14763" s="8"/>
      <c r="G14763" s="8"/>
      <c r="H14763" s="8"/>
      <c r="I14763" s="8"/>
    </row>
    <row r="14764" spans="1:9" ht="14.25" customHeight="1">
      <c r="A14764" s="7"/>
      <c r="B14764" s="8"/>
      <c r="C14764" s="8"/>
      <c r="D14764" s="8"/>
      <c r="E14764" s="8"/>
      <c r="F14764" s="8"/>
      <c r="G14764" s="8"/>
      <c r="H14764" s="8"/>
      <c r="I14764" s="8"/>
    </row>
    <row r="14765" spans="1:9" ht="14.25" customHeight="1">
      <c r="A14765" s="7"/>
      <c r="B14765" s="8"/>
      <c r="C14765" s="8"/>
      <c r="D14765" s="8"/>
      <c r="E14765" s="8"/>
      <c r="F14765" s="8"/>
      <c r="G14765" s="8"/>
      <c r="H14765" s="8"/>
      <c r="I14765" s="8"/>
    </row>
    <row r="14766" spans="1:9" ht="14.25" customHeight="1">
      <c r="A14766" s="7"/>
      <c r="B14766" s="8"/>
      <c r="C14766" s="8"/>
      <c r="D14766" s="8"/>
      <c r="E14766" s="8"/>
      <c r="F14766" s="8"/>
      <c r="G14766" s="8"/>
      <c r="H14766" s="8"/>
      <c r="I14766" s="8"/>
    </row>
    <row r="14767" spans="1:9" ht="14.25" customHeight="1">
      <c r="A14767" s="7"/>
      <c r="B14767" s="8"/>
      <c r="C14767" s="8"/>
      <c r="D14767" s="8"/>
      <c r="E14767" s="8"/>
      <c r="F14767" s="8"/>
      <c r="G14767" s="8"/>
      <c r="H14767" s="8"/>
      <c r="I14767" s="8"/>
    </row>
    <row r="14768" spans="1:9" ht="14.25" customHeight="1">
      <c r="A14768" s="7"/>
      <c r="B14768" s="8"/>
      <c r="C14768" s="8"/>
      <c r="D14768" s="8"/>
      <c r="E14768" s="8"/>
      <c r="F14768" s="8"/>
      <c r="G14768" s="8"/>
      <c r="H14768" s="8"/>
      <c r="I14768" s="8"/>
    </row>
    <row r="14769" spans="1:9" ht="14.25" customHeight="1">
      <c r="A14769" s="7"/>
      <c r="B14769" s="8"/>
      <c r="C14769" s="8"/>
      <c r="D14769" s="8"/>
      <c r="E14769" s="8"/>
      <c r="F14769" s="8"/>
      <c r="G14769" s="8"/>
      <c r="H14769" s="8"/>
      <c r="I14769" s="8"/>
    </row>
    <row r="14770" spans="1:9" ht="14.25" customHeight="1">
      <c r="A14770" s="7"/>
      <c r="B14770" s="8"/>
      <c r="C14770" s="8"/>
      <c r="D14770" s="8"/>
      <c r="E14770" s="8"/>
      <c r="F14770" s="8"/>
      <c r="G14770" s="8"/>
      <c r="H14770" s="8"/>
      <c r="I14770" s="8"/>
    </row>
    <row r="14771" spans="1:9" ht="14.25" customHeight="1">
      <c r="A14771" s="7"/>
      <c r="B14771" s="8"/>
      <c r="C14771" s="8"/>
      <c r="D14771" s="8"/>
      <c r="E14771" s="8"/>
      <c r="F14771" s="8"/>
      <c r="G14771" s="8"/>
      <c r="H14771" s="8"/>
      <c r="I14771" s="8"/>
    </row>
    <row r="14772" spans="1:9" ht="14.25" customHeight="1">
      <c r="A14772" s="7"/>
      <c r="B14772" s="8"/>
      <c r="C14772" s="8"/>
      <c r="D14772" s="8"/>
      <c r="E14772" s="8"/>
      <c r="F14772" s="8"/>
      <c r="G14772" s="8"/>
      <c r="H14772" s="8"/>
      <c r="I14772" s="8"/>
    </row>
    <row r="14773" spans="1:9" ht="14.25" customHeight="1">
      <c r="A14773" s="7"/>
      <c r="B14773" s="8"/>
      <c r="C14773" s="8"/>
      <c r="D14773" s="8"/>
      <c r="E14773" s="8"/>
      <c r="F14773" s="8"/>
      <c r="G14773" s="8"/>
      <c r="H14773" s="8"/>
      <c r="I14773" s="8"/>
    </row>
    <row r="14774" spans="1:9" ht="14.25" customHeight="1">
      <c r="A14774" s="7"/>
      <c r="B14774" s="8"/>
      <c r="C14774" s="8"/>
      <c r="D14774" s="8"/>
      <c r="E14774" s="8"/>
      <c r="F14774" s="8"/>
      <c r="G14774" s="8"/>
      <c r="H14774" s="8"/>
      <c r="I14774" s="8"/>
    </row>
    <row r="14775" spans="1:9" ht="14.25" customHeight="1">
      <c r="A14775" s="7"/>
      <c r="B14775" s="8"/>
      <c r="C14775" s="8"/>
      <c r="D14775" s="8"/>
      <c r="E14775" s="8"/>
      <c r="F14775" s="8"/>
      <c r="G14775" s="8"/>
      <c r="H14775" s="8"/>
      <c r="I14775" s="8"/>
    </row>
    <row r="14776" spans="1:9" ht="14.25" customHeight="1">
      <c r="A14776" s="7"/>
      <c r="B14776" s="8"/>
      <c r="C14776" s="8"/>
      <c r="D14776" s="8"/>
      <c r="E14776" s="8"/>
      <c r="F14776" s="8"/>
      <c r="G14776" s="8"/>
      <c r="H14776" s="8"/>
      <c r="I14776" s="8"/>
    </row>
    <row r="14777" spans="1:9" ht="14.25" customHeight="1">
      <c r="A14777" s="7"/>
      <c r="B14777" s="8"/>
      <c r="C14777" s="8"/>
      <c r="D14777" s="8"/>
      <c r="E14777" s="8"/>
      <c r="F14777" s="8"/>
      <c r="G14777" s="8"/>
      <c r="H14777" s="8"/>
      <c r="I14777" s="8"/>
    </row>
    <row r="14778" spans="1:9" ht="14.25" customHeight="1">
      <c r="A14778" s="7"/>
      <c r="B14778" s="8"/>
      <c r="C14778" s="8"/>
      <c r="D14778" s="8"/>
      <c r="E14778" s="8"/>
      <c r="F14778" s="8"/>
      <c r="G14778" s="8"/>
      <c r="H14778" s="8"/>
      <c r="I14778" s="8"/>
    </row>
    <row r="14779" spans="1:9" ht="14.25" customHeight="1">
      <c r="A14779" s="7"/>
      <c r="B14779" s="8"/>
      <c r="C14779" s="8"/>
      <c r="D14779" s="8"/>
      <c r="E14779" s="8"/>
      <c r="F14779" s="8"/>
      <c r="G14779" s="8"/>
      <c r="H14779" s="8"/>
      <c r="I14779" s="8"/>
    </row>
    <row r="14780" spans="1:9" ht="14.25" customHeight="1">
      <c r="A14780" s="7"/>
      <c r="B14780" s="8"/>
      <c r="C14780" s="8"/>
      <c r="D14780" s="8"/>
      <c r="E14780" s="8"/>
      <c r="F14780" s="8"/>
      <c r="G14780" s="8"/>
      <c r="H14780" s="8"/>
      <c r="I14780" s="8"/>
    </row>
    <row r="14781" spans="1:9" ht="14.25" customHeight="1">
      <c r="A14781" s="7"/>
      <c r="B14781" s="8"/>
      <c r="C14781" s="8"/>
      <c r="D14781" s="8"/>
      <c r="E14781" s="8"/>
      <c r="F14781" s="8"/>
      <c r="G14781" s="8"/>
      <c r="H14781" s="8"/>
      <c r="I14781" s="8"/>
    </row>
    <row r="14782" spans="1:9" ht="14.25" customHeight="1">
      <c r="A14782" s="7"/>
      <c r="B14782" s="8"/>
      <c r="C14782" s="8"/>
      <c r="D14782" s="8"/>
      <c r="E14782" s="8"/>
      <c r="F14782" s="8"/>
      <c r="G14782" s="8"/>
      <c r="H14782" s="8"/>
      <c r="I14782" s="8"/>
    </row>
    <row r="14783" spans="1:9" ht="14.25" customHeight="1">
      <c r="A14783" s="7"/>
      <c r="B14783" s="8"/>
      <c r="C14783" s="8"/>
      <c r="D14783" s="8"/>
      <c r="E14783" s="8"/>
      <c r="F14783" s="8"/>
      <c r="G14783" s="8"/>
      <c r="H14783" s="8"/>
      <c r="I14783" s="8"/>
    </row>
    <row r="14784" spans="1:9" ht="14.25" customHeight="1">
      <c r="A14784" s="7"/>
      <c r="B14784" s="8"/>
      <c r="C14784" s="8"/>
      <c r="D14784" s="8"/>
      <c r="E14784" s="8"/>
      <c r="F14784" s="8"/>
      <c r="G14784" s="8"/>
      <c r="H14784" s="8"/>
      <c r="I14784" s="8"/>
    </row>
    <row r="14785" spans="1:9" ht="14.25" customHeight="1">
      <c r="A14785" s="7"/>
      <c r="B14785" s="8"/>
      <c r="C14785" s="8"/>
      <c r="D14785" s="8"/>
      <c r="E14785" s="8"/>
      <c r="F14785" s="8"/>
      <c r="G14785" s="8"/>
      <c r="H14785" s="8"/>
      <c r="I14785" s="8"/>
    </row>
    <row r="14786" spans="1:9" ht="14.25" customHeight="1">
      <c r="A14786" s="7"/>
      <c r="B14786" s="8"/>
      <c r="C14786" s="8"/>
      <c r="D14786" s="8"/>
      <c r="E14786" s="8"/>
      <c r="F14786" s="8"/>
      <c r="G14786" s="8"/>
      <c r="H14786" s="8"/>
      <c r="I14786" s="8"/>
    </row>
    <row r="14787" spans="1:9" ht="14.25" customHeight="1">
      <c r="A14787" s="7"/>
      <c r="B14787" s="8"/>
      <c r="C14787" s="8"/>
      <c r="D14787" s="8"/>
      <c r="E14787" s="8"/>
      <c r="F14787" s="8"/>
      <c r="G14787" s="8"/>
      <c r="H14787" s="8"/>
      <c r="I14787" s="8"/>
    </row>
    <row r="14788" spans="1:9" ht="14.25" customHeight="1">
      <c r="A14788" s="7"/>
      <c r="B14788" s="8"/>
      <c r="C14788" s="8"/>
      <c r="D14788" s="8"/>
      <c r="E14788" s="8"/>
      <c r="F14788" s="8"/>
      <c r="G14788" s="8"/>
      <c r="H14788" s="8"/>
      <c r="I14788" s="8"/>
    </row>
    <row r="14789" spans="1:9" ht="14.25" customHeight="1">
      <c r="A14789" s="7"/>
      <c r="B14789" s="8"/>
      <c r="C14789" s="8"/>
      <c r="D14789" s="8"/>
      <c r="E14789" s="8"/>
      <c r="F14789" s="8"/>
      <c r="G14789" s="8"/>
      <c r="H14789" s="8"/>
      <c r="I14789" s="8"/>
    </row>
    <row r="14790" spans="1:9" ht="14.25" customHeight="1">
      <c r="A14790" s="7"/>
      <c r="B14790" s="8"/>
      <c r="C14790" s="8"/>
      <c r="D14790" s="8"/>
      <c r="E14790" s="8"/>
      <c r="F14790" s="8"/>
      <c r="G14790" s="8"/>
      <c r="H14790" s="8"/>
      <c r="I14790" s="8"/>
    </row>
    <row r="14791" spans="1:9" ht="14.25" customHeight="1">
      <c r="A14791" s="7"/>
      <c r="B14791" s="8"/>
      <c r="C14791" s="8"/>
      <c r="D14791" s="8"/>
      <c r="E14791" s="8"/>
      <c r="F14791" s="8"/>
      <c r="G14791" s="8"/>
      <c r="H14791" s="8"/>
      <c r="I14791" s="8"/>
    </row>
    <row r="14792" spans="1:9" ht="14.25" customHeight="1">
      <c r="A14792" s="7"/>
      <c r="B14792" s="8"/>
      <c r="C14792" s="8"/>
      <c r="D14792" s="8"/>
      <c r="E14792" s="8"/>
      <c r="F14792" s="8"/>
      <c r="G14792" s="8"/>
      <c r="H14792" s="8"/>
      <c r="I14792" s="8"/>
    </row>
    <row r="14793" spans="1:9" ht="14.25" customHeight="1">
      <c r="A14793" s="7"/>
      <c r="B14793" s="8"/>
      <c r="C14793" s="8"/>
      <c r="D14793" s="8"/>
      <c r="E14793" s="8"/>
      <c r="F14793" s="8"/>
      <c r="G14793" s="8"/>
      <c r="H14793" s="8"/>
      <c r="I14793" s="8"/>
    </row>
    <row r="14794" spans="1:9" ht="14.25" customHeight="1">
      <c r="A14794" s="7"/>
      <c r="B14794" s="8"/>
      <c r="C14794" s="8"/>
      <c r="D14794" s="8"/>
      <c r="E14794" s="8"/>
      <c r="F14794" s="8"/>
      <c r="G14794" s="8"/>
      <c r="H14794" s="8"/>
      <c r="I14794" s="8"/>
    </row>
    <row r="14795" spans="1:9" ht="14.25" customHeight="1">
      <c r="A14795" s="7"/>
      <c r="B14795" s="8"/>
      <c r="C14795" s="8"/>
      <c r="D14795" s="8"/>
      <c r="E14795" s="8"/>
      <c r="F14795" s="8"/>
      <c r="G14795" s="8"/>
      <c r="H14795" s="8"/>
      <c r="I14795" s="8"/>
    </row>
    <row r="14796" spans="1:9" ht="14.25" customHeight="1">
      <c r="A14796" s="7"/>
      <c r="B14796" s="8"/>
      <c r="C14796" s="8"/>
      <c r="D14796" s="8"/>
      <c r="E14796" s="8"/>
      <c r="F14796" s="8"/>
      <c r="G14796" s="8"/>
      <c r="H14796" s="8"/>
      <c r="I14796" s="8"/>
    </row>
    <row r="14797" spans="1:9" ht="14.25" customHeight="1">
      <c r="A14797" s="7"/>
      <c r="B14797" s="8"/>
      <c r="C14797" s="8"/>
      <c r="D14797" s="8"/>
      <c r="E14797" s="8"/>
      <c r="F14797" s="8"/>
      <c r="G14797" s="8"/>
      <c r="H14797" s="8"/>
      <c r="I14797" s="8"/>
    </row>
    <row r="14798" spans="1:9" ht="14.25" customHeight="1">
      <c r="A14798" s="7"/>
      <c r="B14798" s="8"/>
      <c r="C14798" s="8"/>
      <c r="D14798" s="8"/>
      <c r="E14798" s="8"/>
      <c r="F14798" s="8"/>
      <c r="G14798" s="8"/>
      <c r="H14798" s="8"/>
      <c r="I14798" s="8"/>
    </row>
    <row r="14799" spans="1:9" ht="14.25" customHeight="1">
      <c r="A14799" s="7"/>
      <c r="B14799" s="8"/>
      <c r="C14799" s="8"/>
      <c r="D14799" s="8"/>
      <c r="E14799" s="8"/>
      <c r="F14799" s="8"/>
      <c r="G14799" s="8"/>
      <c r="H14799" s="8"/>
      <c r="I14799" s="8"/>
    </row>
    <row r="14800" spans="1:9" ht="14.25" customHeight="1">
      <c r="A14800" s="7"/>
      <c r="B14800" s="8"/>
      <c r="C14800" s="8"/>
      <c r="D14800" s="8"/>
      <c r="E14800" s="8"/>
      <c r="F14800" s="8"/>
      <c r="G14800" s="8"/>
      <c r="H14800" s="8"/>
      <c r="I14800" s="8"/>
    </row>
    <row r="14801" spans="1:9" ht="14.25" customHeight="1">
      <c r="A14801" s="7"/>
      <c r="B14801" s="8"/>
      <c r="C14801" s="8"/>
      <c r="D14801" s="8"/>
      <c r="E14801" s="8"/>
      <c r="F14801" s="8"/>
      <c r="G14801" s="8"/>
      <c r="H14801" s="8"/>
      <c r="I14801" s="8"/>
    </row>
    <row r="14802" spans="1:9" ht="14.25" customHeight="1">
      <c r="A14802" s="7"/>
      <c r="B14802" s="8"/>
      <c r="C14802" s="8"/>
      <c r="D14802" s="8"/>
      <c r="E14802" s="8"/>
      <c r="F14802" s="8"/>
      <c r="G14802" s="8"/>
      <c r="H14802" s="8"/>
      <c r="I14802" s="8"/>
    </row>
    <row r="14803" spans="1:9" ht="14.25" customHeight="1">
      <c r="A14803" s="7"/>
      <c r="B14803" s="8"/>
      <c r="C14803" s="8"/>
      <c r="D14803" s="8"/>
      <c r="E14803" s="8"/>
      <c r="F14803" s="8"/>
      <c r="G14803" s="8"/>
      <c r="H14803" s="8"/>
      <c r="I14803" s="8"/>
    </row>
    <row r="14804" spans="1:9" ht="14.25" customHeight="1">
      <c r="A14804" s="7"/>
      <c r="B14804" s="8"/>
      <c r="C14804" s="8"/>
      <c r="D14804" s="8"/>
      <c r="E14804" s="8"/>
      <c r="F14804" s="8"/>
      <c r="G14804" s="8"/>
      <c r="H14804" s="8"/>
      <c r="I14804" s="8"/>
    </row>
    <row r="14805" spans="1:9" ht="14.25" customHeight="1">
      <c r="A14805" s="7"/>
      <c r="B14805" s="8"/>
      <c r="C14805" s="8"/>
      <c r="D14805" s="8"/>
      <c r="E14805" s="8"/>
      <c r="F14805" s="8"/>
      <c r="G14805" s="8"/>
      <c r="H14805" s="8"/>
      <c r="I14805" s="8"/>
    </row>
    <row r="14806" spans="1:9" ht="14.25" customHeight="1">
      <c r="A14806" s="7"/>
      <c r="B14806" s="8"/>
      <c r="C14806" s="8"/>
      <c r="D14806" s="8"/>
      <c r="E14806" s="8"/>
      <c r="F14806" s="8"/>
      <c r="G14806" s="8"/>
      <c r="H14806" s="8"/>
      <c r="I14806" s="8"/>
    </row>
    <row r="14807" spans="1:9" ht="14.25" customHeight="1">
      <c r="A14807" s="7"/>
      <c r="B14807" s="8"/>
      <c r="C14807" s="8"/>
      <c r="D14807" s="8"/>
      <c r="E14807" s="8"/>
      <c r="F14807" s="8"/>
      <c r="G14807" s="8"/>
      <c r="H14807" s="8"/>
      <c r="I14807" s="8"/>
    </row>
    <row r="14808" spans="1:9" ht="14.25" customHeight="1">
      <c r="A14808" s="7"/>
      <c r="B14808" s="8"/>
      <c r="C14808" s="8"/>
      <c r="D14808" s="8"/>
      <c r="E14808" s="8"/>
      <c r="F14808" s="8"/>
      <c r="G14808" s="8"/>
      <c r="H14808" s="8"/>
      <c r="I14808" s="8"/>
    </row>
    <row r="14809" spans="1:9" ht="14.25" customHeight="1">
      <c r="A14809" s="7"/>
      <c r="B14809" s="8"/>
      <c r="C14809" s="8"/>
      <c r="D14809" s="8"/>
      <c r="E14809" s="8"/>
      <c r="F14809" s="8"/>
      <c r="G14809" s="8"/>
      <c r="H14809" s="8"/>
      <c r="I14809" s="8"/>
    </row>
    <row r="14810" spans="1:9" ht="14.25" customHeight="1">
      <c r="A14810" s="7"/>
      <c r="B14810" s="8"/>
      <c r="C14810" s="8"/>
      <c r="D14810" s="8"/>
      <c r="E14810" s="8"/>
      <c r="F14810" s="8"/>
      <c r="G14810" s="8"/>
      <c r="H14810" s="8"/>
      <c r="I14810" s="8"/>
    </row>
    <row r="14811" spans="1:9" ht="14.25" customHeight="1">
      <c r="A14811" s="7"/>
      <c r="B14811" s="8"/>
      <c r="C14811" s="8"/>
      <c r="D14811" s="8"/>
      <c r="E14811" s="8"/>
      <c r="F14811" s="8"/>
      <c r="G14811" s="8"/>
      <c r="H14811" s="8"/>
      <c r="I14811" s="8"/>
    </row>
    <row r="14812" spans="1:9" ht="14.25" customHeight="1">
      <c r="A14812" s="7"/>
      <c r="B14812" s="8"/>
      <c r="C14812" s="8"/>
      <c r="D14812" s="8"/>
      <c r="E14812" s="8"/>
      <c r="F14812" s="8"/>
      <c r="G14812" s="8"/>
      <c r="H14812" s="8"/>
      <c r="I14812" s="8"/>
    </row>
    <row r="14813" spans="1:9" ht="14.25" customHeight="1">
      <c r="A14813" s="7"/>
      <c r="B14813" s="8"/>
      <c r="C14813" s="8"/>
      <c r="D14813" s="8"/>
      <c r="E14813" s="8"/>
      <c r="F14813" s="8"/>
      <c r="G14813" s="8"/>
      <c r="H14813" s="8"/>
      <c r="I14813" s="8"/>
    </row>
    <row r="14814" spans="1:9" ht="14.25" customHeight="1">
      <c r="A14814" s="7"/>
      <c r="B14814" s="8"/>
      <c r="C14814" s="8"/>
      <c r="D14814" s="8"/>
      <c r="E14814" s="8"/>
      <c r="F14814" s="8"/>
      <c r="G14814" s="8"/>
      <c r="H14814" s="8"/>
      <c r="I14814" s="8"/>
    </row>
    <row r="14815" spans="1:9" ht="14.25" customHeight="1">
      <c r="A14815" s="7"/>
      <c r="B14815" s="8"/>
      <c r="C14815" s="8"/>
      <c r="D14815" s="8"/>
      <c r="E14815" s="8"/>
      <c r="F14815" s="8"/>
      <c r="G14815" s="8"/>
      <c r="H14815" s="8"/>
      <c r="I14815" s="8"/>
    </row>
    <row r="14816" spans="1:9" ht="14.25" customHeight="1">
      <c r="A14816" s="7"/>
      <c r="B14816" s="8"/>
      <c r="C14816" s="8"/>
      <c r="D14816" s="8"/>
      <c r="E14816" s="8"/>
      <c r="F14816" s="8"/>
      <c r="G14816" s="8"/>
      <c r="H14816" s="8"/>
      <c r="I14816" s="8"/>
    </row>
    <row r="14817" spans="1:9" ht="14.25" customHeight="1">
      <c r="A14817" s="7"/>
      <c r="B14817" s="8"/>
      <c r="C14817" s="8"/>
      <c r="D14817" s="8"/>
      <c r="E14817" s="8"/>
      <c r="F14817" s="8"/>
      <c r="G14817" s="8"/>
      <c r="H14817" s="8"/>
      <c r="I14817" s="8"/>
    </row>
    <row r="14818" spans="1:9" ht="14.25" customHeight="1">
      <c r="A14818" s="7"/>
      <c r="B14818" s="8"/>
      <c r="C14818" s="8"/>
      <c r="D14818" s="8"/>
      <c r="E14818" s="8"/>
      <c r="F14818" s="8"/>
      <c r="G14818" s="8"/>
      <c r="H14818" s="8"/>
      <c r="I14818" s="8"/>
    </row>
    <row r="14819" spans="1:9" ht="14.25" customHeight="1">
      <c r="A14819" s="7"/>
      <c r="B14819" s="8"/>
      <c r="C14819" s="8"/>
      <c r="D14819" s="8"/>
      <c r="E14819" s="8"/>
      <c r="F14819" s="8"/>
      <c r="G14819" s="8"/>
      <c r="H14819" s="8"/>
      <c r="I14819" s="8"/>
    </row>
    <row r="14820" spans="1:9" ht="14.25" customHeight="1">
      <c r="A14820" s="7"/>
      <c r="B14820" s="8"/>
      <c r="C14820" s="8"/>
      <c r="D14820" s="8"/>
      <c r="E14820" s="8"/>
      <c r="F14820" s="8"/>
      <c r="G14820" s="8"/>
      <c r="H14820" s="8"/>
      <c r="I14820" s="8"/>
    </row>
    <row r="14821" spans="1:9" ht="14.25" customHeight="1">
      <c r="A14821" s="7"/>
      <c r="B14821" s="8"/>
      <c r="C14821" s="8"/>
      <c r="D14821" s="8"/>
      <c r="E14821" s="8"/>
      <c r="F14821" s="8"/>
      <c r="G14821" s="8"/>
      <c r="H14821" s="8"/>
      <c r="I14821" s="8"/>
    </row>
    <row r="14822" spans="1:9" ht="14.25" customHeight="1">
      <c r="A14822" s="7"/>
      <c r="B14822" s="8"/>
      <c r="C14822" s="8"/>
      <c r="D14822" s="8"/>
      <c r="E14822" s="8"/>
      <c r="F14822" s="8"/>
      <c r="G14822" s="8"/>
      <c r="H14822" s="8"/>
      <c r="I14822" s="8"/>
    </row>
    <row r="14823" spans="1:9" ht="14.25" customHeight="1">
      <c r="A14823" s="7"/>
      <c r="B14823" s="8"/>
      <c r="C14823" s="8"/>
      <c r="D14823" s="8"/>
      <c r="E14823" s="8"/>
      <c r="F14823" s="8"/>
      <c r="G14823" s="8"/>
      <c r="H14823" s="8"/>
      <c r="I14823" s="8"/>
    </row>
    <row r="14824" spans="1:9" ht="14.25" customHeight="1">
      <c r="A14824" s="7"/>
      <c r="B14824" s="8"/>
      <c r="C14824" s="8"/>
      <c r="D14824" s="8"/>
      <c r="E14824" s="8"/>
      <c r="F14824" s="8"/>
      <c r="G14824" s="8"/>
      <c r="H14824" s="8"/>
      <c r="I14824" s="8"/>
    </row>
    <row r="14825" spans="1:9" ht="14.25" customHeight="1">
      <c r="A14825" s="7"/>
      <c r="B14825" s="8"/>
      <c r="C14825" s="8"/>
      <c r="D14825" s="8"/>
      <c r="E14825" s="8"/>
      <c r="F14825" s="8"/>
      <c r="G14825" s="8"/>
      <c r="H14825" s="8"/>
      <c r="I14825" s="8"/>
    </row>
    <row r="14826" spans="1:9" ht="14.25" customHeight="1">
      <c r="A14826" s="7"/>
      <c r="B14826" s="8"/>
      <c r="C14826" s="8"/>
      <c r="D14826" s="8"/>
      <c r="E14826" s="8"/>
      <c r="F14826" s="8"/>
      <c r="G14826" s="8"/>
      <c r="H14826" s="8"/>
      <c r="I14826" s="8"/>
    </row>
    <row r="14827" spans="1:9" ht="14.25" customHeight="1">
      <c r="A14827" s="7"/>
      <c r="B14827" s="8"/>
      <c r="C14827" s="8"/>
      <c r="D14827" s="8"/>
      <c r="E14827" s="8"/>
      <c r="F14827" s="8"/>
      <c r="G14827" s="8"/>
      <c r="H14827" s="8"/>
      <c r="I14827" s="8"/>
    </row>
    <row r="14828" spans="1:9" ht="14.25" customHeight="1">
      <c r="A14828" s="7"/>
      <c r="B14828" s="8"/>
      <c r="C14828" s="8"/>
      <c r="D14828" s="8"/>
      <c r="E14828" s="8"/>
      <c r="F14828" s="8"/>
      <c r="G14828" s="8"/>
      <c r="H14828" s="8"/>
      <c r="I14828" s="8"/>
    </row>
    <row r="14829" spans="1:9" ht="14.25" customHeight="1">
      <c r="A14829" s="7"/>
      <c r="B14829" s="8"/>
      <c r="C14829" s="8"/>
      <c r="D14829" s="8"/>
      <c r="E14829" s="8"/>
      <c r="F14829" s="8"/>
      <c r="G14829" s="8"/>
      <c r="H14829" s="8"/>
      <c r="I14829" s="8"/>
    </row>
    <row r="14830" spans="1:9" ht="14.25" customHeight="1">
      <c r="A14830" s="7"/>
      <c r="B14830" s="8"/>
      <c r="C14830" s="8"/>
      <c r="D14830" s="8"/>
      <c r="E14830" s="8"/>
      <c r="F14830" s="8"/>
      <c r="G14830" s="8"/>
      <c r="H14830" s="8"/>
      <c r="I14830" s="8"/>
    </row>
    <row r="14831" spans="1:9" ht="14.25" customHeight="1">
      <c r="A14831" s="7"/>
      <c r="B14831" s="8"/>
      <c r="C14831" s="8"/>
      <c r="D14831" s="8"/>
      <c r="E14831" s="8"/>
      <c r="F14831" s="8"/>
      <c r="G14831" s="8"/>
      <c r="H14831" s="8"/>
      <c r="I14831" s="8"/>
    </row>
    <row r="14832" spans="1:9" ht="14.25" customHeight="1">
      <c r="A14832" s="7"/>
      <c r="B14832" s="8"/>
      <c r="C14832" s="8"/>
      <c r="D14832" s="8"/>
      <c r="E14832" s="8"/>
      <c r="F14832" s="8"/>
      <c r="G14832" s="8"/>
      <c r="H14832" s="8"/>
      <c r="I14832" s="8"/>
    </row>
    <row r="14833" spans="1:9" ht="14.25" customHeight="1">
      <c r="A14833" s="7"/>
      <c r="B14833" s="8"/>
      <c r="C14833" s="8"/>
      <c r="D14833" s="8"/>
      <c r="E14833" s="8"/>
      <c r="F14833" s="8"/>
      <c r="G14833" s="8"/>
      <c r="H14833" s="8"/>
      <c r="I14833" s="8"/>
    </row>
    <row r="14834" spans="1:9" ht="14.25" customHeight="1">
      <c r="A14834" s="7"/>
      <c r="B14834" s="8"/>
      <c r="C14834" s="8"/>
      <c r="D14834" s="8"/>
      <c r="E14834" s="8"/>
      <c r="F14834" s="8"/>
      <c r="G14834" s="8"/>
      <c r="H14834" s="8"/>
      <c r="I14834" s="8"/>
    </row>
    <row r="14835" spans="1:9" ht="14.25" customHeight="1">
      <c r="A14835" s="7"/>
      <c r="B14835" s="8"/>
      <c r="C14835" s="8"/>
      <c r="D14835" s="8"/>
      <c r="E14835" s="8"/>
      <c r="F14835" s="8"/>
      <c r="G14835" s="8"/>
      <c r="H14835" s="8"/>
      <c r="I14835" s="8"/>
    </row>
    <row r="14836" spans="1:9" ht="14.25" customHeight="1">
      <c r="A14836" s="7"/>
      <c r="B14836" s="8"/>
      <c r="C14836" s="8"/>
      <c r="D14836" s="8"/>
      <c r="E14836" s="8"/>
      <c r="F14836" s="8"/>
      <c r="G14836" s="8"/>
      <c r="H14836" s="8"/>
      <c r="I14836" s="8"/>
    </row>
    <row r="14837" spans="1:9" ht="14.25" customHeight="1">
      <c r="A14837" s="7"/>
      <c r="B14837" s="8"/>
      <c r="C14837" s="8"/>
      <c r="D14837" s="8"/>
      <c r="E14837" s="8"/>
      <c r="F14837" s="8"/>
      <c r="G14837" s="8"/>
      <c r="H14837" s="8"/>
      <c r="I14837" s="8"/>
    </row>
    <row r="14838" spans="1:9" ht="14.25" customHeight="1">
      <c r="A14838" s="7"/>
      <c r="B14838" s="8"/>
      <c r="C14838" s="8"/>
      <c r="D14838" s="8"/>
      <c r="E14838" s="8"/>
      <c r="F14838" s="8"/>
      <c r="G14838" s="8"/>
      <c r="H14838" s="8"/>
      <c r="I14838" s="8"/>
    </row>
    <row r="14839" spans="1:9" ht="14.25" customHeight="1">
      <c r="A14839" s="7"/>
      <c r="B14839" s="8"/>
      <c r="C14839" s="8"/>
      <c r="D14839" s="8"/>
      <c r="E14839" s="8"/>
      <c r="F14839" s="8"/>
      <c r="G14839" s="8"/>
      <c r="H14839" s="8"/>
      <c r="I14839" s="8"/>
    </row>
    <row r="14840" spans="1:9" ht="14.25" customHeight="1">
      <c r="A14840" s="7"/>
      <c r="B14840" s="8"/>
      <c r="C14840" s="8"/>
      <c r="D14840" s="8"/>
      <c r="E14840" s="8"/>
      <c r="F14840" s="8"/>
      <c r="G14840" s="8"/>
      <c r="H14840" s="8"/>
      <c r="I14840" s="8"/>
    </row>
    <row r="14841" spans="1:9" ht="14.25" customHeight="1">
      <c r="A14841" s="7"/>
      <c r="B14841" s="8"/>
      <c r="C14841" s="8"/>
      <c r="D14841" s="8"/>
      <c r="E14841" s="8"/>
      <c r="F14841" s="8"/>
      <c r="G14841" s="8"/>
      <c r="H14841" s="8"/>
      <c r="I14841" s="8"/>
    </row>
    <row r="14842" spans="1:9" ht="14.25" customHeight="1">
      <c r="A14842" s="7"/>
      <c r="B14842" s="8"/>
      <c r="C14842" s="8"/>
      <c r="D14842" s="8"/>
      <c r="E14842" s="8"/>
      <c r="F14842" s="8"/>
      <c r="G14842" s="8"/>
      <c r="H14842" s="8"/>
      <c r="I14842" s="8"/>
    </row>
    <row r="14843" spans="1:9" ht="14.25" customHeight="1">
      <c r="A14843" s="7"/>
      <c r="B14843" s="8"/>
      <c r="C14843" s="8"/>
      <c r="D14843" s="8"/>
      <c r="E14843" s="8"/>
      <c r="F14843" s="8"/>
      <c r="G14843" s="8"/>
      <c r="H14843" s="8"/>
      <c r="I14843" s="8"/>
    </row>
    <row r="14844" spans="1:9" ht="14.25" customHeight="1">
      <c r="A14844" s="7"/>
      <c r="B14844" s="8"/>
      <c r="C14844" s="8"/>
      <c r="D14844" s="8"/>
      <c r="E14844" s="8"/>
      <c r="F14844" s="8"/>
      <c r="G14844" s="8"/>
      <c r="H14844" s="8"/>
      <c r="I14844" s="8"/>
    </row>
    <row r="14845" spans="1:9" ht="14.25" customHeight="1">
      <c r="A14845" s="7"/>
      <c r="B14845" s="8"/>
      <c r="C14845" s="8"/>
      <c r="D14845" s="8"/>
      <c r="E14845" s="8"/>
      <c r="F14845" s="8"/>
      <c r="G14845" s="8"/>
      <c r="H14845" s="8"/>
      <c r="I14845" s="8"/>
    </row>
    <row r="14846" spans="1:9" ht="14.25" customHeight="1">
      <c r="A14846" s="7"/>
      <c r="B14846" s="8"/>
      <c r="C14846" s="8"/>
      <c r="D14846" s="8"/>
      <c r="E14846" s="8"/>
      <c r="F14846" s="8"/>
      <c r="G14846" s="8"/>
      <c r="H14846" s="8"/>
      <c r="I14846" s="8"/>
    </row>
    <row r="14847" spans="1:9" ht="14.25" customHeight="1">
      <c r="A14847" s="7"/>
      <c r="B14847" s="8"/>
      <c r="C14847" s="8"/>
      <c r="D14847" s="8"/>
      <c r="E14847" s="8"/>
      <c r="F14847" s="8"/>
      <c r="G14847" s="8"/>
      <c r="H14847" s="8"/>
      <c r="I14847" s="8"/>
    </row>
    <row r="14848" spans="1:9" ht="14.25" customHeight="1">
      <c r="A14848" s="7"/>
      <c r="B14848" s="8"/>
      <c r="C14848" s="8"/>
      <c r="D14848" s="8"/>
      <c r="E14848" s="8"/>
      <c r="F14848" s="8"/>
      <c r="G14848" s="8"/>
      <c r="H14848" s="8"/>
      <c r="I14848" s="8"/>
    </row>
    <row r="14849" spans="1:9" ht="14.25" customHeight="1">
      <c r="A14849" s="7"/>
      <c r="B14849" s="8"/>
      <c r="C14849" s="8"/>
      <c r="D14849" s="8"/>
      <c r="E14849" s="8"/>
      <c r="F14849" s="8"/>
      <c r="G14849" s="8"/>
      <c r="H14849" s="8"/>
      <c r="I14849" s="8"/>
    </row>
    <row r="14850" spans="1:9" ht="14.25" customHeight="1">
      <c r="A14850" s="7"/>
      <c r="B14850" s="8"/>
      <c r="C14850" s="8"/>
      <c r="D14850" s="8"/>
      <c r="E14850" s="8"/>
      <c r="F14850" s="8"/>
      <c r="G14850" s="8"/>
      <c r="H14850" s="8"/>
      <c r="I14850" s="8"/>
    </row>
    <row r="14851" spans="1:9" ht="14.25" customHeight="1">
      <c r="A14851" s="7"/>
      <c r="B14851" s="8"/>
      <c r="C14851" s="8"/>
      <c r="D14851" s="8"/>
      <c r="E14851" s="8"/>
      <c r="F14851" s="8"/>
      <c r="G14851" s="8"/>
      <c r="H14851" s="8"/>
      <c r="I14851" s="8"/>
    </row>
    <row r="14852" spans="1:9" ht="14.25" customHeight="1">
      <c r="A14852" s="7"/>
      <c r="B14852" s="8"/>
      <c r="C14852" s="8"/>
      <c r="D14852" s="8"/>
      <c r="E14852" s="8"/>
      <c r="F14852" s="8"/>
      <c r="G14852" s="8"/>
      <c r="H14852" s="8"/>
      <c r="I14852" s="8"/>
    </row>
    <row r="14853" spans="1:9" ht="14.25" customHeight="1">
      <c r="A14853" s="7"/>
      <c r="B14853" s="8"/>
      <c r="C14853" s="8"/>
      <c r="D14853" s="8"/>
      <c r="E14853" s="8"/>
      <c r="F14853" s="8"/>
      <c r="G14853" s="8"/>
      <c r="H14853" s="8"/>
      <c r="I14853" s="8"/>
    </row>
    <row r="14854" spans="1:9" ht="14.25" customHeight="1">
      <c r="A14854" s="7"/>
      <c r="B14854" s="8"/>
      <c r="C14854" s="8"/>
      <c r="D14854" s="8"/>
      <c r="E14854" s="8"/>
      <c r="F14854" s="8"/>
      <c r="G14854" s="8"/>
      <c r="H14854" s="8"/>
      <c r="I14854" s="8"/>
    </row>
    <row r="14855" spans="1:9" ht="14.25" customHeight="1">
      <c r="A14855" s="7"/>
      <c r="B14855" s="8"/>
      <c r="C14855" s="8"/>
      <c r="D14855" s="8"/>
      <c r="E14855" s="8"/>
      <c r="F14855" s="8"/>
      <c r="G14855" s="8"/>
      <c r="H14855" s="8"/>
      <c r="I14855" s="8"/>
    </row>
    <row r="14856" spans="1:9" ht="14.25" customHeight="1">
      <c r="A14856" s="7"/>
      <c r="B14856" s="8"/>
      <c r="C14856" s="8"/>
      <c r="D14856" s="8"/>
      <c r="E14856" s="8"/>
      <c r="F14856" s="8"/>
      <c r="G14856" s="8"/>
      <c r="H14856" s="8"/>
      <c r="I14856" s="8"/>
    </row>
    <row r="14857" spans="1:9" ht="14.25" customHeight="1">
      <c r="A14857" s="7"/>
      <c r="B14857" s="8"/>
      <c r="C14857" s="8"/>
      <c r="D14857" s="8"/>
      <c r="E14857" s="8"/>
      <c r="F14857" s="8"/>
      <c r="G14857" s="8"/>
      <c r="H14857" s="8"/>
      <c r="I14857" s="8"/>
    </row>
    <row r="14858" spans="1:9" ht="14.25" customHeight="1">
      <c r="A14858" s="7"/>
      <c r="B14858" s="8"/>
      <c r="C14858" s="8"/>
      <c r="D14858" s="8"/>
      <c r="E14858" s="8"/>
      <c r="F14858" s="8"/>
      <c r="G14858" s="8"/>
      <c r="H14858" s="8"/>
      <c r="I14858" s="8"/>
    </row>
    <row r="14859" spans="1:9" ht="14.25" customHeight="1">
      <c r="A14859" s="7"/>
      <c r="B14859" s="8"/>
      <c r="C14859" s="8"/>
      <c r="D14859" s="8"/>
      <c r="E14859" s="8"/>
      <c r="F14859" s="8"/>
      <c r="G14859" s="8"/>
      <c r="H14859" s="8"/>
      <c r="I14859" s="8"/>
    </row>
    <row r="14860" spans="1:9" ht="14.25" customHeight="1">
      <c r="A14860" s="7"/>
      <c r="B14860" s="8"/>
      <c r="C14860" s="8"/>
      <c r="D14860" s="8"/>
      <c r="E14860" s="8"/>
      <c r="F14860" s="8"/>
      <c r="G14860" s="8"/>
      <c r="H14860" s="8"/>
      <c r="I14860" s="8"/>
    </row>
    <row r="14861" spans="1:9" ht="14.25" customHeight="1">
      <c r="A14861" s="7"/>
      <c r="B14861" s="8"/>
      <c r="C14861" s="8"/>
      <c r="D14861" s="8"/>
      <c r="E14861" s="8"/>
      <c r="F14861" s="8"/>
      <c r="G14861" s="8"/>
      <c r="H14861" s="8"/>
      <c r="I14861" s="8"/>
    </row>
    <row r="14862" spans="1:9" ht="14.25" customHeight="1">
      <c r="A14862" s="7"/>
      <c r="B14862" s="8"/>
      <c r="C14862" s="8"/>
      <c r="D14862" s="8"/>
      <c r="E14862" s="8"/>
      <c r="F14862" s="8"/>
      <c r="G14862" s="8"/>
      <c r="H14862" s="8"/>
      <c r="I14862" s="8"/>
    </row>
    <row r="14863" spans="1:9" ht="14.25" customHeight="1">
      <c r="A14863" s="7"/>
      <c r="B14863" s="8"/>
      <c r="C14863" s="8"/>
      <c r="D14863" s="8"/>
      <c r="E14863" s="8"/>
      <c r="F14863" s="8"/>
      <c r="G14863" s="8"/>
      <c r="H14863" s="8"/>
      <c r="I14863" s="8"/>
    </row>
    <row r="14864" spans="1:9" ht="14.25" customHeight="1">
      <c r="A14864" s="7"/>
      <c r="B14864" s="8"/>
      <c r="C14864" s="8"/>
      <c r="D14864" s="8"/>
      <c r="E14864" s="8"/>
      <c r="F14864" s="8"/>
      <c r="G14864" s="8"/>
      <c r="H14864" s="8"/>
      <c r="I14864" s="8"/>
    </row>
    <row r="14865" spans="1:9" ht="14.25" customHeight="1">
      <c r="A14865" s="7"/>
      <c r="B14865" s="8"/>
      <c r="C14865" s="8"/>
      <c r="D14865" s="8"/>
      <c r="E14865" s="8"/>
      <c r="F14865" s="8"/>
      <c r="G14865" s="8"/>
      <c r="H14865" s="8"/>
      <c r="I14865" s="8"/>
    </row>
    <row r="14866" spans="1:9" ht="14.25" customHeight="1">
      <c r="A14866" s="7"/>
      <c r="B14866" s="8"/>
      <c r="C14866" s="8"/>
      <c r="D14866" s="8"/>
      <c r="E14866" s="8"/>
      <c r="F14866" s="8"/>
      <c r="G14866" s="8"/>
      <c r="H14866" s="8"/>
      <c r="I14866" s="8"/>
    </row>
    <row r="14867" spans="1:9" ht="14.25" customHeight="1">
      <c r="A14867" s="7"/>
      <c r="B14867" s="8"/>
      <c r="C14867" s="8"/>
      <c r="D14867" s="8"/>
      <c r="E14867" s="8"/>
      <c r="F14867" s="8"/>
      <c r="G14867" s="8"/>
      <c r="H14867" s="8"/>
      <c r="I14867" s="8"/>
    </row>
    <row r="14868" spans="1:9" ht="14.25" customHeight="1">
      <c r="A14868" s="7"/>
      <c r="B14868" s="8"/>
      <c r="C14868" s="8"/>
      <c r="D14868" s="8"/>
      <c r="E14868" s="8"/>
      <c r="F14868" s="8"/>
      <c r="G14868" s="8"/>
      <c r="H14868" s="8"/>
      <c r="I14868" s="8"/>
    </row>
    <row r="14869" spans="1:9" ht="14.25" customHeight="1">
      <c r="A14869" s="7"/>
      <c r="B14869" s="8"/>
      <c r="C14869" s="8"/>
      <c r="D14869" s="8"/>
      <c r="E14869" s="8"/>
      <c r="F14869" s="8"/>
      <c r="G14869" s="8"/>
      <c r="H14869" s="8"/>
      <c r="I14869" s="8"/>
    </row>
    <row r="14870" spans="1:9" ht="14.25" customHeight="1">
      <c r="A14870" s="7"/>
      <c r="B14870" s="8"/>
      <c r="C14870" s="8"/>
      <c r="D14870" s="8"/>
      <c r="E14870" s="8"/>
      <c r="F14870" s="8"/>
      <c r="G14870" s="8"/>
      <c r="H14870" s="8"/>
      <c r="I14870" s="8"/>
    </row>
    <row r="14871" spans="1:9" ht="14.25" customHeight="1">
      <c r="A14871" s="7"/>
      <c r="B14871" s="8"/>
      <c r="C14871" s="8"/>
      <c r="D14871" s="8"/>
      <c r="E14871" s="8"/>
      <c r="F14871" s="8"/>
      <c r="G14871" s="8"/>
      <c r="H14871" s="8"/>
      <c r="I14871" s="8"/>
    </row>
    <row r="14872" spans="1:9" ht="14.25" customHeight="1">
      <c r="A14872" s="7"/>
      <c r="B14872" s="8"/>
      <c r="C14872" s="8"/>
      <c r="D14872" s="8"/>
      <c r="E14872" s="8"/>
      <c r="F14872" s="8"/>
      <c r="G14872" s="8"/>
      <c r="H14872" s="8"/>
      <c r="I14872" s="8"/>
    </row>
    <row r="14873" spans="1:9" ht="14.25" customHeight="1">
      <c r="A14873" s="7"/>
      <c r="B14873" s="8"/>
      <c r="C14873" s="8"/>
      <c r="D14873" s="8"/>
      <c r="E14873" s="8"/>
      <c r="F14873" s="8"/>
      <c r="G14873" s="8"/>
      <c r="H14873" s="8"/>
      <c r="I14873" s="8"/>
    </row>
    <row r="14874" spans="1:9" ht="14.25" customHeight="1">
      <c r="A14874" s="7"/>
      <c r="B14874" s="8"/>
      <c r="C14874" s="8"/>
      <c r="D14874" s="8"/>
      <c r="E14874" s="8"/>
      <c r="F14874" s="8"/>
      <c r="G14874" s="8"/>
      <c r="H14874" s="8"/>
      <c r="I14874" s="8"/>
    </row>
    <row r="14875" spans="1:9" ht="14.25" customHeight="1">
      <c r="A14875" s="7"/>
      <c r="B14875" s="8"/>
      <c r="C14875" s="8"/>
      <c r="D14875" s="8"/>
      <c r="E14875" s="8"/>
      <c r="F14875" s="8"/>
      <c r="G14875" s="8"/>
      <c r="H14875" s="8"/>
      <c r="I14875" s="8"/>
    </row>
    <row r="14876" spans="1:9" ht="14.25" customHeight="1">
      <c r="A14876" s="7"/>
      <c r="B14876" s="8"/>
      <c r="C14876" s="8"/>
      <c r="D14876" s="8"/>
      <c r="E14876" s="8"/>
      <c r="F14876" s="8"/>
      <c r="G14876" s="8"/>
      <c r="H14876" s="8"/>
      <c r="I14876" s="8"/>
    </row>
    <row r="14877" spans="1:9" ht="14.25" customHeight="1">
      <c r="A14877" s="7"/>
      <c r="B14877" s="8"/>
      <c r="C14877" s="8"/>
      <c r="D14877" s="8"/>
      <c r="E14877" s="8"/>
      <c r="F14877" s="8"/>
      <c r="G14877" s="8"/>
      <c r="H14877" s="8"/>
      <c r="I14877" s="8"/>
    </row>
    <row r="14878" spans="1:9" ht="14.25" customHeight="1">
      <c r="A14878" s="7"/>
      <c r="B14878" s="8"/>
      <c r="C14878" s="8"/>
      <c r="D14878" s="8"/>
      <c r="E14878" s="8"/>
      <c r="F14878" s="8"/>
      <c r="G14878" s="8"/>
      <c r="H14878" s="8"/>
      <c r="I14878" s="8"/>
    </row>
    <row r="14879" spans="1:9" ht="14.25" customHeight="1">
      <c r="A14879" s="7"/>
      <c r="B14879" s="8"/>
      <c r="C14879" s="8"/>
      <c r="D14879" s="8"/>
      <c r="E14879" s="8"/>
      <c r="F14879" s="8"/>
      <c r="G14879" s="8"/>
      <c r="H14879" s="8"/>
      <c r="I14879" s="8"/>
    </row>
    <row r="14880" spans="1:9" ht="14.25" customHeight="1">
      <c r="A14880" s="7"/>
      <c r="B14880" s="8"/>
      <c r="C14880" s="8"/>
      <c r="D14880" s="8"/>
      <c r="E14880" s="8"/>
      <c r="F14880" s="8"/>
      <c r="G14880" s="8"/>
      <c r="H14880" s="8"/>
      <c r="I14880" s="8"/>
    </row>
    <row r="14881" spans="1:9" ht="14.25" customHeight="1">
      <c r="A14881" s="7"/>
      <c r="B14881" s="8"/>
      <c r="C14881" s="8"/>
      <c r="D14881" s="8"/>
      <c r="E14881" s="8"/>
      <c r="F14881" s="8"/>
      <c r="G14881" s="8"/>
      <c r="H14881" s="8"/>
      <c r="I14881" s="8"/>
    </row>
    <row r="14882" spans="1:9" ht="14.25" customHeight="1">
      <c r="A14882" s="7"/>
      <c r="B14882" s="8"/>
      <c r="C14882" s="8"/>
      <c r="D14882" s="8"/>
      <c r="E14882" s="8"/>
      <c r="F14882" s="8"/>
      <c r="G14882" s="8"/>
      <c r="H14882" s="8"/>
      <c r="I14882" s="8"/>
    </row>
    <row r="14883" spans="1:9" ht="14.25" customHeight="1">
      <c r="A14883" s="7"/>
      <c r="B14883" s="8"/>
      <c r="C14883" s="8"/>
      <c r="D14883" s="8"/>
      <c r="E14883" s="8"/>
      <c r="F14883" s="8"/>
      <c r="G14883" s="8"/>
      <c r="H14883" s="8"/>
      <c r="I14883" s="8"/>
    </row>
    <row r="14884" spans="1:9" ht="14.25" customHeight="1">
      <c r="A14884" s="7"/>
      <c r="B14884" s="8"/>
      <c r="C14884" s="8"/>
      <c r="D14884" s="8"/>
      <c r="E14884" s="8"/>
      <c r="F14884" s="8"/>
      <c r="G14884" s="8"/>
      <c r="H14884" s="8"/>
      <c r="I14884" s="8"/>
    </row>
    <row r="14885" spans="1:9" ht="14.25" customHeight="1">
      <c r="A14885" s="7"/>
      <c r="B14885" s="8"/>
      <c r="C14885" s="8"/>
      <c r="D14885" s="8"/>
      <c r="E14885" s="8"/>
      <c r="F14885" s="8"/>
      <c r="G14885" s="8"/>
      <c r="H14885" s="8"/>
      <c r="I14885" s="8"/>
    </row>
    <row r="14886" spans="1:9" ht="14.25" customHeight="1">
      <c r="A14886" s="7"/>
      <c r="B14886" s="8"/>
      <c r="C14886" s="8"/>
      <c r="D14886" s="8"/>
      <c r="E14886" s="8"/>
      <c r="F14886" s="8"/>
      <c r="G14886" s="8"/>
      <c r="H14886" s="8"/>
      <c r="I14886" s="8"/>
    </row>
    <row r="14887" spans="1:9" ht="14.25" customHeight="1">
      <c r="A14887" s="7"/>
      <c r="B14887" s="8"/>
      <c r="C14887" s="8"/>
      <c r="D14887" s="8"/>
      <c r="E14887" s="8"/>
      <c r="F14887" s="8"/>
      <c r="G14887" s="8"/>
      <c r="H14887" s="8"/>
      <c r="I14887" s="8"/>
    </row>
    <row r="14888" spans="1:9" ht="14.25" customHeight="1">
      <c r="A14888" s="7"/>
      <c r="B14888" s="8"/>
      <c r="C14888" s="8"/>
      <c r="D14888" s="8"/>
      <c r="E14888" s="8"/>
      <c r="F14888" s="8"/>
      <c r="G14888" s="8"/>
      <c r="H14888" s="8"/>
      <c r="I14888" s="8"/>
    </row>
    <row r="14889" spans="1:9" ht="14.25" customHeight="1">
      <c r="A14889" s="7"/>
      <c r="B14889" s="8"/>
      <c r="C14889" s="8"/>
      <c r="D14889" s="8"/>
      <c r="E14889" s="8"/>
      <c r="F14889" s="8"/>
      <c r="G14889" s="8"/>
      <c r="H14889" s="8"/>
      <c r="I14889" s="8"/>
    </row>
    <row r="14890" spans="1:9" ht="14.25" customHeight="1">
      <c r="A14890" s="7"/>
      <c r="B14890" s="8"/>
      <c r="C14890" s="8"/>
      <c r="D14890" s="8"/>
      <c r="E14890" s="8"/>
      <c r="F14890" s="8"/>
      <c r="G14890" s="8"/>
      <c r="H14890" s="8"/>
      <c r="I14890" s="8"/>
    </row>
    <row r="14891" spans="1:9" ht="14.25" customHeight="1">
      <c r="A14891" s="7"/>
      <c r="B14891" s="8"/>
      <c r="C14891" s="8"/>
      <c r="D14891" s="8"/>
      <c r="E14891" s="8"/>
      <c r="F14891" s="8"/>
      <c r="G14891" s="8"/>
      <c r="H14891" s="8"/>
      <c r="I14891" s="8"/>
    </row>
    <row r="14892" spans="1:9" ht="14.25" customHeight="1">
      <c r="A14892" s="7"/>
      <c r="B14892" s="8"/>
      <c r="C14892" s="8"/>
      <c r="D14892" s="8"/>
      <c r="E14892" s="8"/>
      <c r="F14892" s="8"/>
      <c r="G14892" s="8"/>
      <c r="H14892" s="8"/>
      <c r="I14892" s="8"/>
    </row>
    <row r="14893" spans="1:9" ht="14.25" customHeight="1">
      <c r="A14893" s="7"/>
      <c r="B14893" s="8"/>
      <c r="C14893" s="8"/>
      <c r="D14893" s="8"/>
      <c r="E14893" s="8"/>
      <c r="F14893" s="8"/>
      <c r="G14893" s="8"/>
      <c r="H14893" s="8"/>
      <c r="I14893" s="8"/>
    </row>
    <row r="14894" spans="1:9" ht="14.25" customHeight="1">
      <c r="A14894" s="7"/>
      <c r="B14894" s="8"/>
      <c r="C14894" s="8"/>
      <c r="D14894" s="8"/>
      <c r="E14894" s="8"/>
      <c r="F14894" s="8"/>
      <c r="G14894" s="8"/>
      <c r="H14894" s="8"/>
      <c r="I14894" s="8"/>
    </row>
    <row r="14895" spans="1:9" ht="14.25" customHeight="1">
      <c r="A14895" s="7"/>
      <c r="B14895" s="8"/>
      <c r="C14895" s="8"/>
      <c r="D14895" s="8"/>
      <c r="E14895" s="8"/>
      <c r="F14895" s="8"/>
      <c r="G14895" s="8"/>
      <c r="H14895" s="8"/>
      <c r="I14895" s="8"/>
    </row>
    <row r="14896" spans="1:9" ht="14.25" customHeight="1">
      <c r="A14896" s="7"/>
      <c r="B14896" s="8"/>
      <c r="C14896" s="8"/>
      <c r="D14896" s="8"/>
      <c r="E14896" s="8"/>
      <c r="F14896" s="8"/>
      <c r="G14896" s="8"/>
      <c r="H14896" s="8"/>
      <c r="I14896" s="8"/>
    </row>
    <row r="14897" spans="1:9" ht="14.25" customHeight="1">
      <c r="A14897" s="7"/>
      <c r="B14897" s="8"/>
      <c r="C14897" s="8"/>
      <c r="D14897" s="8"/>
      <c r="E14897" s="8"/>
      <c r="F14897" s="8"/>
      <c r="G14897" s="8"/>
      <c r="H14897" s="8"/>
      <c r="I14897" s="8"/>
    </row>
    <row r="14898" spans="1:9" ht="14.25" customHeight="1">
      <c r="A14898" s="7"/>
      <c r="B14898" s="8"/>
      <c r="C14898" s="8"/>
      <c r="D14898" s="8"/>
      <c r="E14898" s="8"/>
      <c r="F14898" s="8"/>
      <c r="G14898" s="8"/>
      <c r="H14898" s="8"/>
      <c r="I14898" s="8"/>
    </row>
    <row r="14899" spans="1:9" ht="14.25" customHeight="1">
      <c r="A14899" s="7"/>
      <c r="B14899" s="8"/>
      <c r="C14899" s="8"/>
      <c r="D14899" s="8"/>
      <c r="E14899" s="8"/>
      <c r="F14899" s="8"/>
      <c r="G14899" s="8"/>
      <c r="H14899" s="8"/>
      <c r="I14899" s="8"/>
    </row>
    <row r="14900" spans="1:9" ht="14.25" customHeight="1">
      <c r="A14900" s="7"/>
      <c r="B14900" s="8"/>
      <c r="C14900" s="8"/>
      <c r="D14900" s="8"/>
      <c r="E14900" s="8"/>
      <c r="F14900" s="8"/>
      <c r="G14900" s="8"/>
      <c r="H14900" s="8"/>
      <c r="I14900" s="8"/>
    </row>
    <row r="14901" spans="1:9" ht="14.25" customHeight="1">
      <c r="A14901" s="7"/>
      <c r="B14901" s="8"/>
      <c r="C14901" s="8"/>
      <c r="D14901" s="8"/>
      <c r="E14901" s="8"/>
      <c r="F14901" s="8"/>
      <c r="G14901" s="8"/>
      <c r="H14901" s="8"/>
      <c r="I14901" s="8"/>
    </row>
    <row r="14902" spans="1:9" ht="14.25" customHeight="1">
      <c r="A14902" s="7"/>
      <c r="B14902" s="8"/>
      <c r="C14902" s="8"/>
      <c r="D14902" s="8"/>
      <c r="E14902" s="8"/>
      <c r="F14902" s="8"/>
      <c r="G14902" s="8"/>
      <c r="H14902" s="8"/>
      <c r="I14902" s="8"/>
    </row>
    <row r="14903" spans="1:9" ht="14.25" customHeight="1">
      <c r="A14903" s="7"/>
      <c r="B14903" s="8"/>
      <c r="C14903" s="8"/>
      <c r="D14903" s="8"/>
      <c r="E14903" s="8"/>
      <c r="F14903" s="8"/>
      <c r="G14903" s="8"/>
      <c r="H14903" s="8"/>
      <c r="I14903" s="8"/>
    </row>
    <row r="14904" spans="1:9" ht="14.25" customHeight="1">
      <c r="A14904" s="7"/>
      <c r="B14904" s="8"/>
      <c r="C14904" s="8"/>
      <c r="D14904" s="8"/>
      <c r="E14904" s="8"/>
      <c r="F14904" s="8"/>
      <c r="G14904" s="8"/>
      <c r="H14904" s="8"/>
      <c r="I14904" s="8"/>
    </row>
    <row r="14905" spans="1:9" ht="14.25" customHeight="1">
      <c r="A14905" s="7"/>
      <c r="B14905" s="8"/>
      <c r="C14905" s="8"/>
      <c r="D14905" s="8"/>
      <c r="E14905" s="8"/>
      <c r="F14905" s="8"/>
      <c r="G14905" s="8"/>
      <c r="H14905" s="8"/>
      <c r="I14905" s="8"/>
    </row>
    <row r="14906" spans="1:9" ht="14.25" customHeight="1">
      <c r="A14906" s="7"/>
      <c r="B14906" s="8"/>
      <c r="C14906" s="8"/>
      <c r="D14906" s="8"/>
      <c r="E14906" s="8"/>
      <c r="F14906" s="8"/>
      <c r="G14906" s="8"/>
      <c r="H14906" s="8"/>
      <c r="I14906" s="8"/>
    </row>
    <row r="14907" spans="1:9" ht="14.25" customHeight="1">
      <c r="A14907" s="7"/>
      <c r="B14907" s="8"/>
      <c r="C14907" s="8"/>
      <c r="D14907" s="8"/>
      <c r="E14907" s="8"/>
      <c r="F14907" s="8"/>
      <c r="G14907" s="8"/>
      <c r="H14907" s="8"/>
      <c r="I14907" s="8"/>
    </row>
    <row r="14908" spans="1:9" ht="14.25" customHeight="1">
      <c r="A14908" s="7"/>
      <c r="B14908" s="8"/>
      <c r="C14908" s="8"/>
      <c r="D14908" s="8"/>
      <c r="E14908" s="8"/>
      <c r="F14908" s="8"/>
      <c r="G14908" s="8"/>
      <c r="H14908" s="8"/>
      <c r="I14908" s="8"/>
    </row>
    <row r="14909" spans="1:9" ht="14.25" customHeight="1">
      <c r="A14909" s="7"/>
      <c r="B14909" s="8"/>
      <c r="C14909" s="8"/>
      <c r="D14909" s="8"/>
      <c r="E14909" s="8"/>
      <c r="F14909" s="8"/>
      <c r="G14909" s="8"/>
      <c r="H14909" s="8"/>
      <c r="I14909" s="8"/>
    </row>
    <row r="14910" spans="1:9" ht="14.25" customHeight="1">
      <c r="A14910" s="7"/>
      <c r="B14910" s="8"/>
      <c r="C14910" s="8"/>
      <c r="D14910" s="8"/>
      <c r="E14910" s="8"/>
      <c r="F14910" s="8"/>
      <c r="G14910" s="8"/>
      <c r="H14910" s="8"/>
      <c r="I14910" s="8"/>
    </row>
    <row r="14911" spans="1:9" ht="14.25" customHeight="1">
      <c r="A14911" s="7"/>
      <c r="B14911" s="8"/>
      <c r="C14911" s="8"/>
      <c r="D14911" s="8"/>
      <c r="E14911" s="8"/>
      <c r="F14911" s="8"/>
      <c r="G14911" s="8"/>
      <c r="H14911" s="8"/>
      <c r="I14911" s="8"/>
    </row>
    <row r="14912" spans="1:9" ht="14.25" customHeight="1">
      <c r="A14912" s="7"/>
      <c r="B14912" s="8"/>
      <c r="C14912" s="8"/>
      <c r="D14912" s="8"/>
      <c r="E14912" s="8"/>
      <c r="F14912" s="8"/>
      <c r="G14912" s="8"/>
      <c r="H14912" s="8"/>
      <c r="I14912" s="8"/>
    </row>
    <row r="14913" spans="1:9" ht="14.25" customHeight="1">
      <c r="A14913" s="7"/>
      <c r="B14913" s="8"/>
      <c r="C14913" s="8"/>
      <c r="D14913" s="8"/>
      <c r="E14913" s="8"/>
      <c r="F14913" s="8"/>
      <c r="G14913" s="8"/>
      <c r="H14913" s="8"/>
      <c r="I14913" s="8"/>
    </row>
    <row r="14914" spans="1:9" ht="14.25" customHeight="1">
      <c r="A14914" s="7"/>
      <c r="B14914" s="8"/>
      <c r="C14914" s="8"/>
      <c r="D14914" s="8"/>
      <c r="E14914" s="8"/>
      <c r="F14914" s="8"/>
      <c r="G14914" s="8"/>
      <c r="H14914" s="8"/>
      <c r="I14914" s="8"/>
    </row>
    <row r="14915" spans="1:9" ht="14.25" customHeight="1">
      <c r="A14915" s="7"/>
      <c r="B14915" s="8"/>
      <c r="C14915" s="8"/>
      <c r="D14915" s="8"/>
      <c r="E14915" s="8"/>
      <c r="F14915" s="8"/>
      <c r="G14915" s="8"/>
      <c r="H14915" s="8"/>
      <c r="I14915" s="8"/>
    </row>
    <row r="14916" spans="1:9" ht="14.25" customHeight="1">
      <c r="A14916" s="7"/>
      <c r="B14916" s="8"/>
      <c r="C14916" s="8"/>
      <c r="D14916" s="8"/>
      <c r="E14916" s="8"/>
      <c r="F14916" s="8"/>
      <c r="G14916" s="8"/>
      <c r="H14916" s="8"/>
      <c r="I14916" s="8"/>
    </row>
    <row r="14917" spans="1:9" ht="14.25" customHeight="1">
      <c r="A14917" s="7"/>
      <c r="B14917" s="8"/>
      <c r="C14917" s="8"/>
      <c r="D14917" s="8"/>
      <c r="E14917" s="8"/>
      <c r="F14917" s="8"/>
      <c r="G14917" s="8"/>
      <c r="H14917" s="8"/>
      <c r="I14917" s="8"/>
    </row>
    <row r="14918" spans="1:9" ht="14.25" customHeight="1">
      <c r="A14918" s="7"/>
      <c r="B14918" s="8"/>
      <c r="C14918" s="8"/>
      <c r="D14918" s="8"/>
      <c r="E14918" s="8"/>
      <c r="F14918" s="8"/>
      <c r="G14918" s="8"/>
      <c r="H14918" s="8"/>
      <c r="I14918" s="8"/>
    </row>
    <row r="14919" spans="1:9" ht="14.25" customHeight="1">
      <c r="A14919" s="7"/>
      <c r="B14919" s="8"/>
      <c r="C14919" s="8"/>
      <c r="D14919" s="8"/>
      <c r="E14919" s="8"/>
      <c r="F14919" s="8"/>
      <c r="G14919" s="8"/>
      <c r="H14919" s="8"/>
      <c r="I14919" s="8"/>
    </row>
    <row r="14920" spans="1:9" ht="14.25" customHeight="1">
      <c r="A14920" s="7"/>
      <c r="B14920" s="8"/>
      <c r="C14920" s="8"/>
      <c r="D14920" s="8"/>
      <c r="E14920" s="8"/>
      <c r="F14920" s="8"/>
      <c r="G14920" s="8"/>
      <c r="H14920" s="8"/>
      <c r="I14920" s="8"/>
    </row>
    <row r="14921" spans="1:9" ht="14.25" customHeight="1">
      <c r="A14921" s="7"/>
      <c r="B14921" s="8"/>
      <c r="C14921" s="8"/>
      <c r="D14921" s="8"/>
      <c r="E14921" s="8"/>
      <c r="F14921" s="8"/>
      <c r="G14921" s="8"/>
      <c r="H14921" s="8"/>
      <c r="I14921" s="8"/>
    </row>
    <row r="14922" spans="1:9" ht="14.25" customHeight="1">
      <c r="A14922" s="7"/>
      <c r="B14922" s="8"/>
      <c r="C14922" s="8"/>
      <c r="D14922" s="8"/>
      <c r="E14922" s="8"/>
      <c r="F14922" s="8"/>
      <c r="G14922" s="8"/>
      <c r="H14922" s="8"/>
      <c r="I14922" s="8"/>
    </row>
    <row r="14923" spans="1:9" ht="14.25" customHeight="1">
      <c r="A14923" s="7"/>
      <c r="B14923" s="8"/>
      <c r="C14923" s="8"/>
      <c r="D14923" s="8"/>
      <c r="E14923" s="8"/>
      <c r="F14923" s="8"/>
      <c r="G14923" s="8"/>
      <c r="H14923" s="8"/>
      <c r="I14923" s="8"/>
    </row>
    <row r="14924" spans="1:9" ht="14.25" customHeight="1">
      <c r="A14924" s="7"/>
      <c r="B14924" s="8"/>
      <c r="C14924" s="8"/>
      <c r="D14924" s="8"/>
      <c r="E14924" s="8"/>
      <c r="F14924" s="8"/>
      <c r="G14924" s="8"/>
      <c r="H14924" s="8"/>
      <c r="I14924" s="8"/>
    </row>
    <row r="14925" spans="1:9" ht="14.25" customHeight="1">
      <c r="A14925" s="7"/>
      <c r="B14925" s="8"/>
      <c r="C14925" s="8"/>
      <c r="D14925" s="8"/>
      <c r="E14925" s="8"/>
      <c r="F14925" s="8"/>
      <c r="G14925" s="8"/>
      <c r="H14925" s="8"/>
      <c r="I14925" s="8"/>
    </row>
    <row r="14926" spans="1:9" ht="14.25" customHeight="1">
      <c r="A14926" s="7"/>
      <c r="B14926" s="8"/>
      <c r="C14926" s="8"/>
      <c r="D14926" s="8"/>
      <c r="E14926" s="8"/>
      <c r="F14926" s="8"/>
      <c r="G14926" s="8"/>
      <c r="H14926" s="8"/>
      <c r="I14926" s="8"/>
    </row>
    <row r="14927" spans="1:9" ht="14.25" customHeight="1">
      <c r="A14927" s="7"/>
      <c r="B14927" s="8"/>
      <c r="C14927" s="8"/>
      <c r="D14927" s="8"/>
      <c r="E14927" s="8"/>
      <c r="F14927" s="8"/>
      <c r="G14927" s="8"/>
      <c r="H14927" s="8"/>
      <c r="I14927" s="8"/>
    </row>
    <row r="14928" spans="1:9" ht="14.25" customHeight="1">
      <c r="A14928" s="7"/>
      <c r="B14928" s="8"/>
      <c r="C14928" s="8"/>
      <c r="D14928" s="8"/>
      <c r="E14928" s="8"/>
      <c r="F14928" s="8"/>
      <c r="G14928" s="8"/>
      <c r="H14928" s="8"/>
      <c r="I14928" s="8"/>
    </row>
    <row r="14929" spans="1:9" ht="14.25" customHeight="1">
      <c r="A14929" s="7"/>
      <c r="B14929" s="8"/>
      <c r="C14929" s="8"/>
      <c r="D14929" s="8"/>
      <c r="E14929" s="8"/>
      <c r="F14929" s="8"/>
      <c r="G14929" s="8"/>
      <c r="H14929" s="8"/>
      <c r="I14929" s="8"/>
    </row>
    <row r="14930" spans="1:9" ht="14.25" customHeight="1">
      <c r="A14930" s="7"/>
      <c r="B14930" s="8"/>
      <c r="C14930" s="8"/>
      <c r="D14930" s="8"/>
      <c r="E14930" s="8"/>
      <c r="F14930" s="8"/>
      <c r="G14930" s="8"/>
      <c r="H14930" s="8"/>
      <c r="I14930" s="8"/>
    </row>
    <row r="14931" spans="1:9" ht="14.25" customHeight="1">
      <c r="A14931" s="7"/>
      <c r="B14931" s="8"/>
      <c r="C14931" s="8"/>
      <c r="D14931" s="8"/>
      <c r="E14931" s="8"/>
      <c r="F14931" s="8"/>
      <c r="G14931" s="8"/>
      <c r="H14931" s="8"/>
      <c r="I14931" s="8"/>
    </row>
    <row r="14932" spans="1:9" ht="14.25" customHeight="1">
      <c r="A14932" s="7"/>
      <c r="B14932" s="8"/>
      <c r="C14932" s="8"/>
      <c r="D14932" s="8"/>
      <c r="E14932" s="8"/>
      <c r="F14932" s="8"/>
      <c r="G14932" s="8"/>
      <c r="H14932" s="8"/>
      <c r="I14932" s="8"/>
    </row>
    <row r="14933" spans="1:9" ht="14.25" customHeight="1">
      <c r="A14933" s="7"/>
      <c r="B14933" s="8"/>
      <c r="C14933" s="8"/>
      <c r="D14933" s="8"/>
      <c r="E14933" s="8"/>
      <c r="F14933" s="8"/>
      <c r="G14933" s="8"/>
      <c r="H14933" s="8"/>
      <c r="I14933" s="8"/>
    </row>
    <row r="14934" spans="1:9" ht="14.25" customHeight="1">
      <c r="A14934" s="7"/>
      <c r="B14934" s="8"/>
      <c r="C14934" s="8"/>
      <c r="D14934" s="8"/>
      <c r="E14934" s="8"/>
      <c r="F14934" s="8"/>
      <c r="G14934" s="8"/>
      <c r="H14934" s="8"/>
      <c r="I14934" s="8"/>
    </row>
    <row r="14935" spans="1:9" ht="14.25" customHeight="1">
      <c r="A14935" s="7"/>
      <c r="B14935" s="8"/>
      <c r="C14935" s="8"/>
      <c r="D14935" s="8"/>
      <c r="E14935" s="8"/>
      <c r="F14935" s="8"/>
      <c r="G14935" s="8"/>
      <c r="H14935" s="8"/>
      <c r="I14935" s="8"/>
    </row>
    <row r="14936" spans="1:9" ht="14.25" customHeight="1">
      <c r="A14936" s="7"/>
      <c r="B14936" s="8"/>
      <c r="C14936" s="8"/>
      <c r="D14936" s="8"/>
      <c r="E14936" s="8"/>
      <c r="F14936" s="8"/>
      <c r="G14936" s="8"/>
      <c r="H14936" s="8"/>
      <c r="I14936" s="8"/>
    </row>
    <row r="14937" spans="1:9" ht="14.25" customHeight="1">
      <c r="A14937" s="7"/>
      <c r="B14937" s="8"/>
      <c r="C14937" s="8"/>
      <c r="D14937" s="8"/>
      <c r="E14937" s="8"/>
      <c r="F14937" s="8"/>
      <c r="G14937" s="8"/>
      <c r="H14937" s="8"/>
      <c r="I14937" s="8"/>
    </row>
    <row r="14938" spans="1:9" ht="14.25" customHeight="1">
      <c r="A14938" s="7"/>
      <c r="B14938" s="8"/>
      <c r="C14938" s="8"/>
      <c r="D14938" s="8"/>
      <c r="E14938" s="8"/>
      <c r="F14938" s="8"/>
      <c r="G14938" s="8"/>
      <c r="H14938" s="8"/>
      <c r="I14938" s="8"/>
    </row>
    <row r="14939" spans="1:9" ht="14.25" customHeight="1">
      <c r="A14939" s="7"/>
      <c r="B14939" s="8"/>
      <c r="C14939" s="8"/>
      <c r="D14939" s="8"/>
      <c r="E14939" s="8"/>
      <c r="F14939" s="8"/>
      <c r="G14939" s="8"/>
      <c r="H14939" s="8"/>
      <c r="I14939" s="8"/>
    </row>
    <row r="14940" spans="1:9" ht="14.25" customHeight="1">
      <c r="A14940" s="7"/>
      <c r="B14940" s="8"/>
      <c r="C14940" s="8"/>
      <c r="D14940" s="8"/>
      <c r="E14940" s="8"/>
      <c r="F14940" s="8"/>
      <c r="G14940" s="8"/>
      <c r="H14940" s="8"/>
      <c r="I14940" s="8"/>
    </row>
    <row r="14941" spans="1:9" ht="14.25" customHeight="1">
      <c r="A14941" s="7"/>
      <c r="B14941" s="8"/>
      <c r="C14941" s="8"/>
      <c r="D14941" s="8"/>
      <c r="E14941" s="8"/>
      <c r="F14941" s="8"/>
      <c r="G14941" s="8"/>
      <c r="H14941" s="8"/>
      <c r="I14941" s="8"/>
    </row>
    <row r="14942" spans="1:9" ht="14.25" customHeight="1">
      <c r="A14942" s="7"/>
      <c r="B14942" s="8"/>
      <c r="C14942" s="8"/>
      <c r="D14942" s="8"/>
      <c r="E14942" s="8"/>
      <c r="F14942" s="8"/>
      <c r="G14942" s="8"/>
      <c r="H14942" s="8"/>
      <c r="I14942" s="8"/>
    </row>
    <row r="14943" spans="1:9" ht="14.25" customHeight="1">
      <c r="A14943" s="7"/>
      <c r="B14943" s="8"/>
      <c r="C14943" s="8"/>
      <c r="D14943" s="8"/>
      <c r="E14943" s="8"/>
      <c r="F14943" s="8"/>
      <c r="G14943" s="8"/>
      <c r="H14943" s="8"/>
      <c r="I14943" s="8"/>
    </row>
    <row r="14944" spans="1:9" ht="14.25" customHeight="1">
      <c r="A14944" s="7"/>
      <c r="B14944" s="8"/>
      <c r="C14944" s="8"/>
      <c r="D14944" s="8"/>
      <c r="E14944" s="8"/>
      <c r="F14944" s="8"/>
      <c r="G14944" s="8"/>
      <c r="H14944" s="8"/>
      <c r="I14944" s="8"/>
    </row>
    <row r="14945" spans="1:9" ht="14.25" customHeight="1">
      <c r="A14945" s="7"/>
      <c r="B14945" s="8"/>
      <c r="C14945" s="8"/>
      <c r="D14945" s="8"/>
      <c r="E14945" s="8"/>
      <c r="F14945" s="8"/>
      <c r="G14945" s="8"/>
      <c r="H14945" s="8"/>
      <c r="I14945" s="8"/>
    </row>
    <row r="14946" spans="1:9" ht="14.25" customHeight="1">
      <c r="A14946" s="7"/>
      <c r="B14946" s="8"/>
      <c r="C14946" s="8"/>
      <c r="D14946" s="8"/>
      <c r="E14946" s="8"/>
      <c r="F14946" s="8"/>
      <c r="G14946" s="8"/>
      <c r="H14946" s="8"/>
      <c r="I14946" s="8"/>
    </row>
    <row r="14947" spans="1:9" ht="14.25" customHeight="1">
      <c r="A14947" s="7"/>
      <c r="B14947" s="8"/>
      <c r="C14947" s="8"/>
      <c r="D14947" s="8"/>
      <c r="E14947" s="8"/>
      <c r="F14947" s="8"/>
      <c r="G14947" s="8"/>
      <c r="H14947" s="8"/>
      <c r="I14947" s="8"/>
    </row>
    <row r="14948" spans="1:9" ht="14.25" customHeight="1">
      <c r="A14948" s="7"/>
      <c r="B14948" s="8"/>
      <c r="C14948" s="8"/>
      <c r="D14948" s="8"/>
      <c r="E14948" s="8"/>
      <c r="F14948" s="8"/>
      <c r="G14948" s="8"/>
      <c r="H14948" s="8"/>
      <c r="I14948" s="8"/>
    </row>
    <row r="14949" spans="1:9" ht="14.25" customHeight="1">
      <c r="A14949" s="7"/>
      <c r="B14949" s="8"/>
      <c r="C14949" s="8"/>
      <c r="D14949" s="8"/>
      <c r="E14949" s="8"/>
      <c r="F14949" s="8"/>
      <c r="G14949" s="8"/>
      <c r="H14949" s="8"/>
      <c r="I14949" s="8"/>
    </row>
    <row r="14950" spans="1:9" ht="14.25" customHeight="1">
      <c r="A14950" s="7"/>
      <c r="B14950" s="8"/>
      <c r="C14950" s="8"/>
      <c r="D14950" s="8"/>
      <c r="E14950" s="8"/>
      <c r="F14950" s="8"/>
      <c r="G14950" s="8"/>
      <c r="H14950" s="8"/>
      <c r="I14950" s="8"/>
    </row>
    <row r="14951" spans="1:9" ht="14.25" customHeight="1">
      <c r="A14951" s="7"/>
      <c r="B14951" s="8"/>
      <c r="C14951" s="8"/>
      <c r="D14951" s="8"/>
      <c r="E14951" s="8"/>
      <c r="F14951" s="8"/>
      <c r="G14951" s="8"/>
      <c r="H14951" s="8"/>
      <c r="I14951" s="8"/>
    </row>
    <row r="14952" spans="1:9" ht="14.25" customHeight="1">
      <c r="A14952" s="7"/>
      <c r="B14952" s="8"/>
      <c r="C14952" s="8"/>
      <c r="D14952" s="8"/>
      <c r="E14952" s="8"/>
      <c r="F14952" s="8"/>
      <c r="G14952" s="8"/>
      <c r="H14952" s="8"/>
      <c r="I14952" s="8"/>
    </row>
    <row r="14953" spans="1:9" ht="14.25" customHeight="1">
      <c r="A14953" s="7"/>
      <c r="B14953" s="8"/>
      <c r="C14953" s="8"/>
      <c r="D14953" s="8"/>
      <c r="E14953" s="8"/>
      <c r="F14953" s="8"/>
      <c r="G14953" s="8"/>
      <c r="H14953" s="8"/>
      <c r="I14953" s="8"/>
    </row>
    <row r="14954" spans="1:9" ht="14.25" customHeight="1">
      <c r="A14954" s="7"/>
      <c r="B14954" s="8"/>
      <c r="C14954" s="8"/>
      <c r="D14954" s="8"/>
      <c r="E14954" s="8"/>
      <c r="F14954" s="8"/>
      <c r="G14954" s="8"/>
      <c r="H14954" s="8"/>
      <c r="I14954" s="8"/>
    </row>
    <row r="14955" spans="1:9" ht="14.25" customHeight="1">
      <c r="A14955" s="7"/>
      <c r="B14955" s="8"/>
      <c r="C14955" s="8"/>
      <c r="D14955" s="8"/>
      <c r="E14955" s="8"/>
      <c r="F14955" s="8"/>
      <c r="G14955" s="8"/>
      <c r="H14955" s="8"/>
      <c r="I14955" s="8"/>
    </row>
    <row r="14956" spans="1:9" ht="14.25" customHeight="1">
      <c r="A14956" s="7"/>
      <c r="B14956" s="8"/>
      <c r="C14956" s="8"/>
      <c r="D14956" s="8"/>
      <c r="E14956" s="8"/>
      <c r="F14956" s="8"/>
      <c r="G14956" s="8"/>
      <c r="H14956" s="8"/>
      <c r="I14956" s="8"/>
    </row>
    <row r="14957" spans="1:9" ht="14.25" customHeight="1">
      <c r="A14957" s="7"/>
      <c r="B14957" s="8"/>
      <c r="C14957" s="8"/>
      <c r="D14957" s="8"/>
      <c r="E14957" s="8"/>
      <c r="F14957" s="8"/>
      <c r="G14957" s="8"/>
      <c r="H14957" s="8"/>
      <c r="I14957" s="8"/>
    </row>
    <row r="14958" spans="1:9" ht="14.25" customHeight="1">
      <c r="A14958" s="7"/>
      <c r="B14958" s="8"/>
      <c r="C14958" s="8"/>
      <c r="D14958" s="8"/>
      <c r="E14958" s="8"/>
      <c r="F14958" s="8"/>
      <c r="G14958" s="8"/>
      <c r="H14958" s="8"/>
      <c r="I14958" s="8"/>
    </row>
    <row r="14959" spans="1:9" ht="14.25" customHeight="1">
      <c r="A14959" s="7"/>
      <c r="B14959" s="8"/>
      <c r="C14959" s="8"/>
      <c r="D14959" s="8"/>
      <c r="E14959" s="8"/>
      <c r="F14959" s="8"/>
      <c r="G14959" s="8"/>
      <c r="H14959" s="8"/>
      <c r="I14959" s="8"/>
    </row>
    <row r="14960" spans="1:9" ht="14.25" customHeight="1">
      <c r="A14960" s="7"/>
      <c r="B14960" s="8"/>
      <c r="C14960" s="8"/>
      <c r="D14960" s="8"/>
      <c r="E14960" s="8"/>
      <c r="F14960" s="8"/>
      <c r="G14960" s="8"/>
      <c r="H14960" s="8"/>
      <c r="I14960" s="8"/>
    </row>
    <row r="14961" spans="1:9" ht="14.25" customHeight="1">
      <c r="A14961" s="7"/>
      <c r="B14961" s="8"/>
      <c r="C14961" s="8"/>
      <c r="D14961" s="8"/>
      <c r="E14961" s="8"/>
      <c r="F14961" s="8"/>
      <c r="G14961" s="8"/>
      <c r="H14961" s="8"/>
      <c r="I14961" s="8"/>
    </row>
    <row r="14962" spans="1:9" ht="14.25" customHeight="1">
      <c r="A14962" s="7"/>
      <c r="B14962" s="8"/>
      <c r="C14962" s="8"/>
      <c r="D14962" s="8"/>
      <c r="E14962" s="8"/>
      <c r="F14962" s="8"/>
      <c r="G14962" s="8"/>
      <c r="H14962" s="8"/>
      <c r="I14962" s="8"/>
    </row>
    <row r="14963" spans="1:9" ht="14.25" customHeight="1">
      <c r="A14963" s="7"/>
      <c r="B14963" s="8"/>
      <c r="C14963" s="8"/>
      <c r="D14963" s="8"/>
      <c r="E14963" s="8"/>
      <c r="F14963" s="8"/>
      <c r="G14963" s="8"/>
      <c r="H14963" s="8"/>
      <c r="I14963" s="8"/>
    </row>
    <row r="14964" spans="1:9" ht="14.25" customHeight="1">
      <c r="A14964" s="7"/>
      <c r="B14964" s="8"/>
      <c r="C14964" s="8"/>
      <c r="D14964" s="8"/>
      <c r="E14964" s="8"/>
      <c r="F14964" s="8"/>
      <c r="G14964" s="8"/>
      <c r="H14964" s="8"/>
      <c r="I14964" s="8"/>
    </row>
    <row r="14965" spans="1:9" ht="14.25" customHeight="1">
      <c r="A14965" s="7"/>
      <c r="B14965" s="8"/>
      <c r="C14965" s="8"/>
      <c r="D14965" s="8"/>
      <c r="E14965" s="8"/>
      <c r="F14965" s="8"/>
      <c r="G14965" s="8"/>
      <c r="H14965" s="8"/>
      <c r="I14965" s="8"/>
    </row>
    <row r="14966" spans="1:9" ht="14.25" customHeight="1">
      <c r="A14966" s="7"/>
      <c r="B14966" s="8"/>
      <c r="C14966" s="8"/>
      <c r="D14966" s="8"/>
      <c r="E14966" s="8"/>
      <c r="F14966" s="8"/>
      <c r="G14966" s="8"/>
      <c r="H14966" s="8"/>
      <c r="I14966" s="8"/>
    </row>
    <row r="14967" spans="1:9" ht="14.25" customHeight="1">
      <c r="A14967" s="7"/>
      <c r="B14967" s="8"/>
      <c r="C14967" s="8"/>
      <c r="D14967" s="8"/>
      <c r="E14967" s="8"/>
      <c r="F14967" s="8"/>
      <c r="G14967" s="8"/>
      <c r="H14967" s="8"/>
      <c r="I14967" s="8"/>
    </row>
    <row r="14968" spans="1:9" ht="14.25" customHeight="1">
      <c r="A14968" s="7"/>
      <c r="B14968" s="8"/>
      <c r="C14968" s="8"/>
      <c r="D14968" s="8"/>
      <c r="E14968" s="8"/>
      <c r="F14968" s="8"/>
      <c r="G14968" s="8"/>
      <c r="H14968" s="8"/>
      <c r="I14968" s="8"/>
    </row>
    <row r="14969" spans="1:9" ht="14.25" customHeight="1">
      <c r="A14969" s="7"/>
      <c r="B14969" s="8"/>
      <c r="C14969" s="8"/>
      <c r="D14969" s="8"/>
      <c r="E14969" s="8"/>
      <c r="F14969" s="8"/>
      <c r="G14969" s="8"/>
      <c r="H14969" s="8"/>
      <c r="I14969" s="8"/>
    </row>
    <row r="14970" spans="1:9" ht="14.25" customHeight="1">
      <c r="A14970" s="7"/>
      <c r="B14970" s="8"/>
      <c r="C14970" s="8"/>
      <c r="D14970" s="8"/>
      <c r="E14970" s="8"/>
      <c r="F14970" s="8"/>
      <c r="G14970" s="8"/>
      <c r="H14970" s="8"/>
      <c r="I14970" s="8"/>
    </row>
    <row r="14971" spans="1:9" ht="14.25" customHeight="1">
      <c r="A14971" s="7"/>
      <c r="B14971" s="8"/>
      <c r="C14971" s="8"/>
      <c r="D14971" s="8"/>
      <c r="E14971" s="8"/>
      <c r="F14971" s="8"/>
      <c r="G14971" s="8"/>
      <c r="H14971" s="8"/>
      <c r="I14971" s="8"/>
    </row>
    <row r="14972" spans="1:9" ht="14.25" customHeight="1">
      <c r="A14972" s="7"/>
      <c r="B14972" s="8"/>
      <c r="C14972" s="8"/>
      <c r="D14972" s="8"/>
      <c r="E14972" s="8"/>
      <c r="F14972" s="8"/>
      <c r="G14972" s="8"/>
      <c r="H14972" s="8"/>
      <c r="I14972" s="8"/>
    </row>
    <row r="14973" spans="1:9" ht="14.25" customHeight="1">
      <c r="A14973" s="7"/>
      <c r="B14973" s="8"/>
      <c r="C14973" s="8"/>
      <c r="D14973" s="8"/>
      <c r="E14973" s="8"/>
      <c r="F14973" s="8"/>
      <c r="G14973" s="8"/>
      <c r="H14973" s="8"/>
      <c r="I14973" s="8"/>
    </row>
    <row r="14974" spans="1:9" ht="14.25" customHeight="1">
      <c r="A14974" s="7"/>
      <c r="B14974" s="8"/>
      <c r="C14974" s="8"/>
      <c r="D14974" s="8"/>
      <c r="E14974" s="8"/>
      <c r="F14974" s="8"/>
      <c r="G14974" s="8"/>
      <c r="H14974" s="8"/>
      <c r="I14974" s="8"/>
    </row>
    <row r="14975" spans="1:9" ht="14.25" customHeight="1">
      <c r="A14975" s="7"/>
      <c r="B14975" s="8"/>
      <c r="C14975" s="8"/>
      <c r="D14975" s="8"/>
      <c r="E14975" s="8"/>
      <c r="F14975" s="8"/>
      <c r="G14975" s="8"/>
      <c r="H14975" s="8"/>
      <c r="I14975" s="8"/>
    </row>
    <row r="14976" spans="1:9" ht="14.25" customHeight="1">
      <c r="A14976" s="7"/>
      <c r="B14976" s="8"/>
      <c r="C14976" s="8"/>
      <c r="D14976" s="8"/>
      <c r="E14976" s="8"/>
      <c r="F14976" s="8"/>
      <c r="G14976" s="8"/>
      <c r="H14976" s="8"/>
      <c r="I14976" s="8"/>
    </row>
    <row r="14977" spans="1:9" ht="14.25" customHeight="1">
      <c r="A14977" s="7"/>
      <c r="B14977" s="8"/>
      <c r="C14977" s="8"/>
      <c r="D14977" s="8"/>
      <c r="E14977" s="8"/>
      <c r="F14977" s="8"/>
      <c r="G14977" s="8"/>
      <c r="H14977" s="8"/>
      <c r="I14977" s="8"/>
    </row>
    <row r="14978" spans="1:9" ht="14.25" customHeight="1">
      <c r="A14978" s="7"/>
      <c r="B14978" s="8"/>
      <c r="C14978" s="8"/>
      <c r="D14978" s="8"/>
      <c r="E14978" s="8"/>
      <c r="F14978" s="8"/>
      <c r="G14978" s="8"/>
      <c r="H14978" s="8"/>
      <c r="I14978" s="8"/>
    </row>
    <row r="14979" spans="1:9" ht="14.25" customHeight="1">
      <c r="A14979" s="7"/>
      <c r="B14979" s="8"/>
      <c r="C14979" s="8"/>
      <c r="D14979" s="8"/>
      <c r="E14979" s="8"/>
      <c r="F14979" s="8"/>
      <c r="G14979" s="8"/>
      <c r="H14979" s="8"/>
      <c r="I14979" s="8"/>
    </row>
    <row r="14980" spans="1:9" ht="14.25" customHeight="1">
      <c r="A14980" s="7"/>
      <c r="B14980" s="8"/>
      <c r="C14980" s="8"/>
      <c r="D14980" s="8"/>
      <c r="E14980" s="8"/>
      <c r="F14980" s="8"/>
      <c r="G14980" s="8"/>
      <c r="H14980" s="8"/>
      <c r="I14980" s="8"/>
    </row>
    <row r="14981" spans="1:9" ht="14.25" customHeight="1">
      <c r="A14981" s="7"/>
      <c r="B14981" s="8"/>
      <c r="C14981" s="8"/>
      <c r="D14981" s="8"/>
      <c r="E14981" s="8"/>
      <c r="F14981" s="8"/>
      <c r="G14981" s="8"/>
      <c r="H14981" s="8"/>
      <c r="I14981" s="8"/>
    </row>
    <row r="14982" spans="1:9" ht="14.25" customHeight="1">
      <c r="A14982" s="7"/>
      <c r="B14982" s="8"/>
      <c r="C14982" s="8"/>
      <c r="D14982" s="8"/>
      <c r="E14982" s="8"/>
      <c r="F14982" s="8"/>
      <c r="G14982" s="8"/>
      <c r="H14982" s="8"/>
      <c r="I14982" s="8"/>
    </row>
    <row r="14983" spans="1:9" ht="14.25" customHeight="1">
      <c r="A14983" s="7"/>
      <c r="B14983" s="8"/>
      <c r="C14983" s="8"/>
      <c r="D14983" s="8"/>
      <c r="E14983" s="8"/>
      <c r="F14983" s="8"/>
      <c r="G14983" s="8"/>
      <c r="H14983" s="8"/>
      <c r="I14983" s="8"/>
    </row>
    <row r="14984" spans="1:9" ht="14.25" customHeight="1">
      <c r="A14984" s="7"/>
      <c r="B14984" s="8"/>
      <c r="C14984" s="8"/>
      <c r="D14984" s="8"/>
      <c r="E14984" s="8"/>
      <c r="F14984" s="8"/>
      <c r="G14984" s="8"/>
      <c r="H14984" s="8"/>
      <c r="I14984" s="8"/>
    </row>
    <row r="14985" spans="1:9" ht="14.25" customHeight="1">
      <c r="A14985" s="7"/>
      <c r="B14985" s="8"/>
      <c r="C14985" s="8"/>
      <c r="D14985" s="8"/>
      <c r="E14985" s="8"/>
      <c r="F14985" s="8"/>
      <c r="G14985" s="8"/>
      <c r="H14985" s="8"/>
      <c r="I14985" s="8"/>
    </row>
    <row r="14986" spans="1:9" ht="14.25" customHeight="1">
      <c r="A14986" s="7"/>
      <c r="B14986" s="8"/>
      <c r="C14986" s="8"/>
      <c r="D14986" s="8"/>
      <c r="E14986" s="8"/>
      <c r="F14986" s="8"/>
      <c r="G14986" s="8"/>
      <c r="H14986" s="8"/>
      <c r="I14986" s="8"/>
    </row>
    <row r="14987" spans="1:9" ht="14.25" customHeight="1">
      <c r="A14987" s="7"/>
      <c r="B14987" s="8"/>
      <c r="C14987" s="8"/>
      <c r="D14987" s="8"/>
      <c r="E14987" s="8"/>
      <c r="F14987" s="8"/>
      <c r="G14987" s="8"/>
      <c r="H14987" s="8"/>
      <c r="I14987" s="8"/>
    </row>
    <row r="14988" spans="1:9" ht="14.25" customHeight="1">
      <c r="A14988" s="7"/>
      <c r="B14988" s="8"/>
      <c r="C14988" s="8"/>
      <c r="D14988" s="8"/>
      <c r="E14988" s="8"/>
      <c r="F14988" s="8"/>
      <c r="G14988" s="8"/>
      <c r="H14988" s="8"/>
      <c r="I14988" s="8"/>
    </row>
    <row r="14989" spans="1:9" ht="14.25" customHeight="1">
      <c r="A14989" s="7"/>
      <c r="B14989" s="8"/>
      <c r="C14989" s="8"/>
      <c r="D14989" s="8"/>
      <c r="E14989" s="8"/>
      <c r="F14989" s="8"/>
      <c r="G14989" s="8"/>
      <c r="H14989" s="8"/>
      <c r="I14989" s="8"/>
    </row>
    <row r="14990" spans="1:9" ht="14.25" customHeight="1">
      <c r="A14990" s="7"/>
      <c r="B14990" s="8"/>
      <c r="C14990" s="8"/>
      <c r="D14990" s="8"/>
      <c r="E14990" s="8"/>
      <c r="F14990" s="8"/>
      <c r="G14990" s="8"/>
      <c r="H14990" s="8"/>
      <c r="I14990" s="8"/>
    </row>
    <row r="14991" spans="1:9" ht="14.25" customHeight="1">
      <c r="A14991" s="7"/>
      <c r="B14991" s="8"/>
      <c r="C14991" s="8"/>
      <c r="D14991" s="8"/>
      <c r="E14991" s="8"/>
      <c r="F14991" s="8"/>
      <c r="G14991" s="8"/>
      <c r="H14991" s="8"/>
      <c r="I14991" s="8"/>
    </row>
    <row r="14992" spans="1:9" ht="14.25" customHeight="1">
      <c r="A14992" s="7"/>
      <c r="B14992" s="8"/>
      <c r="C14992" s="8"/>
      <c r="D14992" s="8"/>
      <c r="E14992" s="8"/>
      <c r="F14992" s="8"/>
      <c r="G14992" s="8"/>
      <c r="H14992" s="8"/>
      <c r="I14992" s="8"/>
    </row>
    <row r="14993" spans="1:9" ht="14.25" customHeight="1">
      <c r="A14993" s="7"/>
      <c r="B14993" s="8"/>
      <c r="C14993" s="8"/>
      <c r="D14993" s="8"/>
      <c r="E14993" s="8"/>
      <c r="F14993" s="8"/>
      <c r="G14993" s="8"/>
      <c r="H14993" s="8"/>
      <c r="I14993" s="8"/>
    </row>
    <row r="14994" spans="1:9" ht="14.25" customHeight="1">
      <c r="A14994" s="7"/>
      <c r="B14994" s="8"/>
      <c r="C14994" s="8"/>
      <c r="D14994" s="8"/>
      <c r="E14994" s="8"/>
      <c r="F14994" s="8"/>
      <c r="G14994" s="8"/>
      <c r="H14994" s="8"/>
      <c r="I14994" s="8"/>
    </row>
    <row r="14995" spans="1:9" ht="14.25" customHeight="1">
      <c r="A14995" s="7"/>
      <c r="B14995" s="8"/>
      <c r="C14995" s="8"/>
      <c r="D14995" s="8"/>
      <c r="E14995" s="8"/>
      <c r="F14995" s="8"/>
      <c r="G14995" s="8"/>
      <c r="H14995" s="8"/>
      <c r="I14995" s="8"/>
    </row>
    <row r="14996" spans="1:9" ht="14.25" customHeight="1">
      <c r="A14996" s="7"/>
      <c r="B14996" s="8"/>
      <c r="C14996" s="8"/>
      <c r="D14996" s="8"/>
      <c r="E14996" s="8"/>
      <c r="F14996" s="8"/>
      <c r="G14996" s="8"/>
      <c r="H14996" s="8"/>
      <c r="I14996" s="8"/>
    </row>
    <row r="14997" spans="1:9" ht="14.25" customHeight="1">
      <c r="A14997" s="7"/>
      <c r="B14997" s="8"/>
      <c r="C14997" s="8"/>
      <c r="D14997" s="8"/>
      <c r="E14997" s="8"/>
      <c r="F14997" s="8"/>
      <c r="G14997" s="8"/>
      <c r="H14997" s="8"/>
      <c r="I14997" s="8"/>
    </row>
    <row r="14998" spans="1:9" ht="14.25" customHeight="1">
      <c r="A14998" s="7"/>
      <c r="B14998" s="8"/>
      <c r="C14998" s="8"/>
      <c r="D14998" s="8"/>
      <c r="E14998" s="8"/>
      <c r="F14998" s="8"/>
      <c r="G14998" s="8"/>
      <c r="H14998" s="8"/>
      <c r="I14998" s="8"/>
    </row>
    <row r="14999" spans="1:9" ht="14.25" customHeight="1">
      <c r="A14999" s="7"/>
      <c r="B14999" s="8"/>
      <c r="C14999" s="8"/>
      <c r="D14999" s="8"/>
      <c r="E14999" s="8"/>
      <c r="F14999" s="8"/>
      <c r="G14999" s="8"/>
      <c r="H14999" s="8"/>
      <c r="I14999" s="8"/>
    </row>
    <row r="15000" spans="1:9" ht="14.25" customHeight="1">
      <c r="A15000" s="7"/>
      <c r="B15000" s="8"/>
      <c r="C15000" s="8"/>
      <c r="D15000" s="8"/>
      <c r="E15000" s="8"/>
      <c r="F15000" s="8"/>
      <c r="G15000" s="8"/>
      <c r="H15000" s="8"/>
      <c r="I15000" s="8"/>
    </row>
    <row r="15001" spans="1:9" ht="14.25" customHeight="1">
      <c r="A15001" s="7"/>
      <c r="B15001" s="8"/>
      <c r="C15001" s="8"/>
      <c r="D15001" s="8"/>
      <c r="E15001" s="8"/>
      <c r="F15001" s="8"/>
      <c r="G15001" s="8"/>
      <c r="H15001" s="8"/>
      <c r="I15001" s="8"/>
    </row>
    <row r="15002" spans="1:9" ht="14.25" customHeight="1">
      <c r="A15002" s="7"/>
      <c r="B15002" s="8"/>
      <c r="C15002" s="8"/>
      <c r="D15002" s="8"/>
      <c r="E15002" s="8"/>
      <c r="F15002" s="8"/>
      <c r="G15002" s="8"/>
      <c r="H15002" s="8"/>
      <c r="I15002" s="8"/>
    </row>
    <row r="15003" spans="1:9" ht="14.25" customHeight="1">
      <c r="A15003" s="7"/>
      <c r="B15003" s="8"/>
      <c r="C15003" s="8"/>
      <c r="D15003" s="8"/>
      <c r="E15003" s="8"/>
      <c r="F15003" s="8"/>
      <c r="G15003" s="8"/>
      <c r="H15003" s="8"/>
      <c r="I15003" s="8"/>
    </row>
    <row r="15004" spans="1:9" ht="14.25" customHeight="1">
      <c r="A15004" s="7"/>
      <c r="B15004" s="8"/>
      <c r="C15004" s="8"/>
      <c r="D15004" s="8"/>
      <c r="E15004" s="8"/>
      <c r="F15004" s="8"/>
      <c r="G15004" s="8"/>
      <c r="H15004" s="8"/>
      <c r="I15004" s="8"/>
    </row>
    <row r="15005" spans="1:9" ht="14.25" customHeight="1">
      <c r="A15005" s="7"/>
      <c r="B15005" s="8"/>
      <c r="C15005" s="8"/>
      <c r="D15005" s="8"/>
      <c r="E15005" s="8"/>
      <c r="F15005" s="8"/>
      <c r="G15005" s="8"/>
      <c r="H15005" s="8"/>
      <c r="I15005" s="8"/>
    </row>
    <row r="15006" spans="1:9" ht="14.25" customHeight="1">
      <c r="A15006" s="7"/>
      <c r="B15006" s="8"/>
      <c r="C15006" s="8"/>
      <c r="D15006" s="8"/>
      <c r="E15006" s="8"/>
      <c r="F15006" s="8"/>
      <c r="G15006" s="8"/>
      <c r="H15006" s="8"/>
      <c r="I15006" s="8"/>
    </row>
    <row r="15007" spans="1:9" ht="14.25" customHeight="1">
      <c r="A15007" s="7"/>
      <c r="B15007" s="8"/>
      <c r="C15007" s="8"/>
      <c r="D15007" s="8"/>
      <c r="E15007" s="8"/>
      <c r="F15007" s="8"/>
      <c r="G15007" s="8"/>
      <c r="H15007" s="8"/>
      <c r="I15007" s="8"/>
    </row>
    <row r="15008" spans="1:9" ht="14.25" customHeight="1">
      <c r="A15008" s="7"/>
      <c r="B15008" s="8"/>
      <c r="C15008" s="8"/>
      <c r="D15008" s="8"/>
      <c r="E15008" s="8"/>
      <c r="F15008" s="8"/>
      <c r="G15008" s="8"/>
      <c r="H15008" s="8"/>
      <c r="I15008" s="8"/>
    </row>
    <row r="15009" spans="1:9" ht="14.25" customHeight="1">
      <c r="A15009" s="7"/>
      <c r="B15009" s="8"/>
      <c r="C15009" s="8"/>
      <c r="D15009" s="8"/>
      <c r="E15009" s="8"/>
      <c r="F15009" s="8"/>
      <c r="G15009" s="8"/>
      <c r="H15009" s="8"/>
      <c r="I15009" s="8"/>
    </row>
    <row r="15010" spans="1:9" ht="14.25" customHeight="1">
      <c r="A15010" s="7"/>
      <c r="B15010" s="8"/>
      <c r="C15010" s="8"/>
      <c r="D15010" s="8"/>
      <c r="E15010" s="8"/>
      <c r="F15010" s="8"/>
      <c r="G15010" s="8"/>
      <c r="H15010" s="8"/>
      <c r="I15010" s="8"/>
    </row>
    <row r="15011" spans="1:9" ht="14.25" customHeight="1">
      <c r="A15011" s="7"/>
      <c r="B15011" s="8"/>
      <c r="C15011" s="8"/>
      <c r="D15011" s="8"/>
      <c r="E15011" s="8"/>
      <c r="F15011" s="8"/>
      <c r="G15011" s="8"/>
      <c r="H15011" s="8"/>
      <c r="I15011" s="8"/>
    </row>
    <row r="15012" spans="1:9" ht="14.25" customHeight="1">
      <c r="A15012" s="7"/>
      <c r="B15012" s="8"/>
      <c r="C15012" s="8"/>
      <c r="D15012" s="8"/>
      <c r="E15012" s="8"/>
      <c r="F15012" s="8"/>
      <c r="G15012" s="8"/>
      <c r="H15012" s="8"/>
      <c r="I15012" s="8"/>
    </row>
    <row r="15013" spans="1:9" ht="14.25" customHeight="1">
      <c r="A15013" s="7"/>
      <c r="B15013" s="8"/>
      <c r="C15013" s="8"/>
      <c r="D15013" s="8"/>
      <c r="E15013" s="8"/>
      <c r="F15013" s="8"/>
      <c r="G15013" s="8"/>
      <c r="H15013" s="8"/>
      <c r="I15013" s="8"/>
    </row>
    <row r="15014" spans="1:9" ht="14.25" customHeight="1">
      <c r="A15014" s="7"/>
      <c r="B15014" s="8"/>
      <c r="C15014" s="8"/>
      <c r="D15014" s="8"/>
      <c r="E15014" s="8"/>
      <c r="F15014" s="8"/>
      <c r="G15014" s="8"/>
      <c r="H15014" s="8"/>
      <c r="I15014" s="8"/>
    </row>
    <row r="15015" spans="1:9" ht="14.25" customHeight="1">
      <c r="A15015" s="7"/>
      <c r="B15015" s="8"/>
      <c r="C15015" s="8"/>
      <c r="D15015" s="8"/>
      <c r="E15015" s="8"/>
      <c r="F15015" s="8"/>
      <c r="G15015" s="8"/>
      <c r="H15015" s="8"/>
      <c r="I15015" s="8"/>
    </row>
    <row r="15016" spans="1:9" ht="14.25" customHeight="1">
      <c r="A15016" s="7"/>
      <c r="B15016" s="8"/>
      <c r="C15016" s="8"/>
      <c r="D15016" s="8"/>
      <c r="E15016" s="8"/>
      <c r="F15016" s="8"/>
      <c r="G15016" s="8"/>
      <c r="H15016" s="8"/>
      <c r="I15016" s="8"/>
    </row>
    <row r="15017" spans="1:9" ht="14.25" customHeight="1">
      <c r="A15017" s="7"/>
      <c r="B15017" s="8"/>
      <c r="C15017" s="8"/>
      <c r="D15017" s="8"/>
      <c r="E15017" s="8"/>
      <c r="F15017" s="8"/>
      <c r="G15017" s="8"/>
      <c r="H15017" s="8"/>
      <c r="I15017" s="8"/>
    </row>
    <row r="15018" spans="1:9" ht="14.25" customHeight="1">
      <c r="A15018" s="7"/>
      <c r="B15018" s="8"/>
      <c r="C15018" s="8"/>
      <c r="D15018" s="8"/>
      <c r="E15018" s="8"/>
      <c r="F15018" s="8"/>
      <c r="G15018" s="8"/>
      <c r="H15018" s="8"/>
      <c r="I15018" s="8"/>
    </row>
    <row r="15019" spans="1:9" ht="14.25" customHeight="1">
      <c r="A15019" s="7"/>
      <c r="B15019" s="8"/>
      <c r="C15019" s="8"/>
      <c r="D15019" s="8"/>
      <c r="E15019" s="8"/>
      <c r="F15019" s="8"/>
      <c r="G15019" s="8"/>
      <c r="H15019" s="8"/>
      <c r="I15019" s="8"/>
    </row>
    <row r="15020" spans="1:9" ht="14.25" customHeight="1">
      <c r="A15020" s="7"/>
      <c r="B15020" s="8"/>
      <c r="C15020" s="8"/>
      <c r="D15020" s="8"/>
      <c r="E15020" s="8"/>
      <c r="F15020" s="8"/>
      <c r="G15020" s="8"/>
      <c r="H15020" s="8"/>
      <c r="I15020" s="8"/>
    </row>
    <row r="15021" spans="1:9" ht="14.25" customHeight="1">
      <c r="A15021" s="7"/>
      <c r="B15021" s="8"/>
      <c r="C15021" s="8"/>
      <c r="D15021" s="8"/>
      <c r="E15021" s="8"/>
      <c r="F15021" s="8"/>
      <c r="G15021" s="8"/>
      <c r="H15021" s="8"/>
      <c r="I15021" s="8"/>
    </row>
    <row r="15022" spans="1:9" ht="14.25" customHeight="1">
      <c r="A15022" s="7"/>
      <c r="B15022" s="8"/>
      <c r="C15022" s="8"/>
      <c r="D15022" s="8"/>
      <c r="E15022" s="8"/>
      <c r="F15022" s="8"/>
      <c r="G15022" s="8"/>
      <c r="H15022" s="8"/>
      <c r="I15022" s="8"/>
    </row>
    <row r="15023" spans="1:9" ht="14.25" customHeight="1">
      <c r="A15023" s="7"/>
      <c r="B15023" s="8"/>
      <c r="C15023" s="8"/>
      <c r="D15023" s="8"/>
      <c r="E15023" s="8"/>
      <c r="F15023" s="8"/>
      <c r="G15023" s="8"/>
      <c r="H15023" s="8"/>
      <c r="I15023" s="8"/>
    </row>
    <row r="15024" spans="1:9" ht="14.25" customHeight="1">
      <c r="A15024" s="7"/>
      <c r="B15024" s="8"/>
      <c r="C15024" s="8"/>
      <c r="D15024" s="8"/>
      <c r="E15024" s="8"/>
      <c r="F15024" s="8"/>
      <c r="G15024" s="8"/>
      <c r="H15024" s="8"/>
      <c r="I15024" s="8"/>
    </row>
    <row r="15025" spans="1:9" ht="14.25" customHeight="1">
      <c r="A15025" s="7"/>
      <c r="B15025" s="8"/>
      <c r="C15025" s="8"/>
      <c r="D15025" s="8"/>
      <c r="E15025" s="8"/>
      <c r="F15025" s="8"/>
      <c r="G15025" s="8"/>
      <c r="H15025" s="8"/>
      <c r="I15025" s="8"/>
    </row>
    <row r="15026" spans="1:9" ht="14.25" customHeight="1">
      <c r="A15026" s="7"/>
      <c r="B15026" s="8"/>
      <c r="C15026" s="8"/>
      <c r="D15026" s="8"/>
      <c r="E15026" s="8"/>
      <c r="F15026" s="8"/>
      <c r="G15026" s="8"/>
      <c r="H15026" s="8"/>
      <c r="I15026" s="8"/>
    </row>
    <row r="15027" spans="1:9" ht="14.25" customHeight="1">
      <c r="A15027" s="7"/>
      <c r="B15027" s="8"/>
      <c r="C15027" s="8"/>
      <c r="D15027" s="8"/>
      <c r="E15027" s="8"/>
      <c r="F15027" s="8"/>
      <c r="G15027" s="8"/>
      <c r="H15027" s="8"/>
      <c r="I15027" s="8"/>
    </row>
    <row r="15028" spans="1:9" ht="14.25" customHeight="1">
      <c r="A15028" s="7"/>
      <c r="B15028" s="8"/>
      <c r="C15028" s="8"/>
      <c r="D15028" s="8"/>
      <c r="E15028" s="8"/>
      <c r="F15028" s="8"/>
      <c r="G15028" s="8"/>
      <c r="H15028" s="8"/>
      <c r="I15028" s="8"/>
    </row>
    <row r="15029" spans="1:9" ht="14.25" customHeight="1">
      <c r="A15029" s="7"/>
      <c r="B15029" s="8"/>
      <c r="C15029" s="8"/>
      <c r="D15029" s="8"/>
      <c r="E15029" s="8"/>
      <c r="F15029" s="8"/>
      <c r="G15029" s="8"/>
      <c r="H15029" s="8"/>
      <c r="I15029" s="8"/>
    </row>
    <row r="15030" spans="1:9" ht="14.25" customHeight="1">
      <c r="A15030" s="7"/>
      <c r="B15030" s="8"/>
      <c r="C15030" s="8"/>
      <c r="D15030" s="8"/>
      <c r="E15030" s="8"/>
      <c r="F15030" s="8"/>
      <c r="G15030" s="8"/>
      <c r="H15030" s="8"/>
      <c r="I15030" s="8"/>
    </row>
    <row r="15031" spans="1:9" ht="14.25" customHeight="1">
      <c r="A15031" s="7"/>
      <c r="B15031" s="8"/>
      <c r="C15031" s="8"/>
      <c r="D15031" s="8"/>
      <c r="E15031" s="8"/>
      <c r="F15031" s="8"/>
      <c r="G15031" s="8"/>
      <c r="H15031" s="8"/>
      <c r="I15031" s="8"/>
    </row>
    <row r="15032" spans="1:9" ht="14.25" customHeight="1">
      <c r="A15032" s="7"/>
      <c r="B15032" s="8"/>
      <c r="C15032" s="8"/>
      <c r="D15032" s="8"/>
      <c r="E15032" s="8"/>
      <c r="F15032" s="8"/>
      <c r="G15032" s="8"/>
      <c r="H15032" s="8"/>
      <c r="I15032" s="8"/>
    </row>
    <row r="15033" spans="1:9" ht="14.25" customHeight="1">
      <c r="A15033" s="7"/>
      <c r="B15033" s="8"/>
      <c r="C15033" s="8"/>
      <c r="D15033" s="8"/>
      <c r="E15033" s="8"/>
      <c r="F15033" s="8"/>
      <c r="G15033" s="8"/>
      <c r="H15033" s="8"/>
      <c r="I15033" s="8"/>
    </row>
    <row r="15034" spans="1:9" ht="14.25" customHeight="1">
      <c r="A15034" s="7"/>
      <c r="B15034" s="8"/>
      <c r="C15034" s="8"/>
      <c r="D15034" s="8"/>
      <c r="E15034" s="8"/>
      <c r="F15034" s="8"/>
      <c r="G15034" s="8"/>
      <c r="H15034" s="8"/>
      <c r="I15034" s="8"/>
    </row>
    <row r="15035" spans="1:9" ht="14.25" customHeight="1">
      <c r="A15035" s="7"/>
      <c r="B15035" s="8"/>
      <c r="C15035" s="8"/>
      <c r="D15035" s="8"/>
      <c r="E15035" s="8"/>
      <c r="F15035" s="8"/>
      <c r="G15035" s="8"/>
      <c r="H15035" s="8"/>
      <c r="I15035" s="8"/>
    </row>
    <row r="15036" spans="1:9" ht="14.25" customHeight="1">
      <c r="A15036" s="7"/>
      <c r="B15036" s="8"/>
      <c r="C15036" s="8"/>
      <c r="D15036" s="8"/>
      <c r="E15036" s="8"/>
      <c r="F15036" s="8"/>
      <c r="G15036" s="8"/>
      <c r="H15036" s="8"/>
      <c r="I15036" s="8"/>
    </row>
    <row r="15037" spans="1:9" ht="14.25" customHeight="1">
      <c r="A15037" s="7"/>
      <c r="B15037" s="8"/>
      <c r="C15037" s="8"/>
      <c r="D15037" s="8"/>
      <c r="E15037" s="8"/>
      <c r="F15037" s="8"/>
      <c r="G15037" s="8"/>
      <c r="H15037" s="8"/>
      <c r="I15037" s="8"/>
    </row>
    <row r="15038" spans="1:9" ht="14.25" customHeight="1">
      <c r="A15038" s="7"/>
      <c r="B15038" s="8"/>
      <c r="C15038" s="8"/>
      <c r="D15038" s="8"/>
      <c r="E15038" s="8"/>
      <c r="F15038" s="8"/>
      <c r="G15038" s="8"/>
      <c r="H15038" s="8"/>
      <c r="I15038" s="8"/>
    </row>
    <row r="15039" spans="1:9" ht="14.25" customHeight="1">
      <c r="A15039" s="7"/>
      <c r="B15039" s="8"/>
      <c r="C15039" s="8"/>
      <c r="D15039" s="8"/>
      <c r="E15039" s="8"/>
      <c r="F15039" s="8"/>
      <c r="G15039" s="8"/>
      <c r="H15039" s="8"/>
      <c r="I15039" s="8"/>
    </row>
    <row r="15040" spans="1:9" ht="14.25" customHeight="1">
      <c r="A15040" s="7"/>
      <c r="B15040" s="8"/>
      <c r="C15040" s="8"/>
      <c r="D15040" s="8"/>
      <c r="E15040" s="8"/>
      <c r="F15040" s="8"/>
      <c r="G15040" s="8"/>
      <c r="H15040" s="8"/>
      <c r="I15040" s="8"/>
    </row>
    <row r="15041" spans="1:9" ht="14.25" customHeight="1">
      <c r="A15041" s="7"/>
      <c r="B15041" s="8"/>
      <c r="C15041" s="8"/>
      <c r="D15041" s="8"/>
      <c r="E15041" s="8"/>
      <c r="F15041" s="8"/>
      <c r="G15041" s="8"/>
      <c r="H15041" s="8"/>
      <c r="I15041" s="8"/>
    </row>
    <row r="15042" spans="1:9" ht="14.25" customHeight="1">
      <c r="A15042" s="7"/>
      <c r="B15042" s="8"/>
      <c r="C15042" s="8"/>
      <c r="D15042" s="8"/>
      <c r="E15042" s="8"/>
      <c r="F15042" s="8"/>
      <c r="G15042" s="8"/>
      <c r="H15042" s="8"/>
      <c r="I15042" s="8"/>
    </row>
    <row r="15043" spans="1:9" ht="14.25" customHeight="1">
      <c r="A15043" s="7"/>
      <c r="B15043" s="8"/>
      <c r="C15043" s="8"/>
      <c r="D15043" s="8"/>
      <c r="E15043" s="8"/>
      <c r="F15043" s="8"/>
      <c r="G15043" s="8"/>
      <c r="H15043" s="8"/>
      <c r="I15043" s="8"/>
    </row>
    <row r="15044" spans="1:9" ht="14.25" customHeight="1">
      <c r="A15044" s="7"/>
      <c r="B15044" s="8"/>
      <c r="C15044" s="8"/>
      <c r="D15044" s="8"/>
      <c r="E15044" s="8"/>
      <c r="F15044" s="8"/>
      <c r="G15044" s="8"/>
      <c r="H15044" s="8"/>
      <c r="I15044" s="8"/>
    </row>
    <row r="15045" spans="1:9" ht="14.25" customHeight="1">
      <c r="A15045" s="7"/>
      <c r="B15045" s="8"/>
      <c r="C15045" s="8"/>
      <c r="D15045" s="8"/>
      <c r="E15045" s="8"/>
      <c r="F15045" s="8"/>
      <c r="G15045" s="8"/>
      <c r="H15045" s="8"/>
      <c r="I15045" s="8"/>
    </row>
    <row r="15046" spans="1:9" ht="14.25" customHeight="1">
      <c r="A15046" s="7"/>
      <c r="B15046" s="8"/>
      <c r="C15046" s="8"/>
      <c r="D15046" s="8"/>
      <c r="E15046" s="8"/>
      <c r="F15046" s="8"/>
      <c r="G15046" s="8"/>
      <c r="H15046" s="8"/>
      <c r="I15046" s="8"/>
    </row>
    <row r="15047" spans="1:9" ht="14.25" customHeight="1">
      <c r="A15047" s="7"/>
      <c r="B15047" s="8"/>
      <c r="C15047" s="8"/>
      <c r="D15047" s="8"/>
      <c r="E15047" s="8"/>
      <c r="F15047" s="8"/>
      <c r="G15047" s="8"/>
      <c r="H15047" s="8"/>
      <c r="I15047" s="8"/>
    </row>
    <row r="15048" spans="1:9" ht="14.25" customHeight="1">
      <c r="A15048" s="7"/>
      <c r="B15048" s="8"/>
      <c r="C15048" s="8"/>
      <c r="D15048" s="8"/>
      <c r="E15048" s="8"/>
      <c r="F15048" s="8"/>
      <c r="G15048" s="8"/>
      <c r="H15048" s="8"/>
      <c r="I15048" s="8"/>
    </row>
    <row r="15049" spans="1:9" ht="14.25" customHeight="1">
      <c r="A15049" s="7"/>
      <c r="B15049" s="8"/>
      <c r="C15049" s="8"/>
      <c r="D15049" s="8"/>
      <c r="E15049" s="8"/>
      <c r="F15049" s="8"/>
      <c r="G15049" s="8"/>
      <c r="H15049" s="8"/>
      <c r="I15049" s="8"/>
    </row>
    <row r="15050" spans="1:9" ht="14.25" customHeight="1">
      <c r="A15050" s="7"/>
      <c r="B15050" s="8"/>
      <c r="C15050" s="8"/>
      <c r="D15050" s="8"/>
      <c r="E15050" s="8"/>
      <c r="F15050" s="8"/>
      <c r="G15050" s="8"/>
      <c r="H15050" s="8"/>
      <c r="I15050" s="8"/>
    </row>
    <row r="15051" spans="1:9" ht="14.25" customHeight="1">
      <c r="A15051" s="7"/>
      <c r="B15051" s="8"/>
      <c r="C15051" s="8"/>
      <c r="D15051" s="8"/>
      <c r="E15051" s="8"/>
      <c r="F15051" s="8"/>
      <c r="G15051" s="8"/>
      <c r="H15051" s="8"/>
      <c r="I15051" s="8"/>
    </row>
    <row r="15052" spans="1:9" ht="14.25" customHeight="1">
      <c r="A15052" s="7"/>
      <c r="B15052" s="8"/>
      <c r="C15052" s="8"/>
      <c r="D15052" s="8"/>
      <c r="E15052" s="8"/>
      <c r="F15052" s="8"/>
      <c r="G15052" s="8"/>
      <c r="H15052" s="8"/>
      <c r="I15052" s="8"/>
    </row>
    <row r="15053" spans="1:9" ht="14.25" customHeight="1">
      <c r="A15053" s="7"/>
      <c r="B15053" s="8"/>
      <c r="C15053" s="8"/>
      <c r="D15053" s="8"/>
      <c r="E15053" s="8"/>
      <c r="F15053" s="8"/>
      <c r="G15053" s="8"/>
      <c r="H15053" s="8"/>
      <c r="I15053" s="8"/>
    </row>
    <row r="15054" spans="1:9" ht="14.25" customHeight="1">
      <c r="A15054" s="7"/>
      <c r="B15054" s="8"/>
      <c r="C15054" s="8"/>
      <c r="D15054" s="8"/>
      <c r="E15054" s="8"/>
      <c r="F15054" s="8"/>
      <c r="G15054" s="8"/>
      <c r="H15054" s="8"/>
      <c r="I15054" s="8"/>
    </row>
    <row r="15055" spans="1:9" ht="14.25" customHeight="1">
      <c r="A15055" s="7"/>
      <c r="B15055" s="8"/>
      <c r="C15055" s="8"/>
      <c r="D15055" s="8"/>
      <c r="E15055" s="8"/>
      <c r="F15055" s="8"/>
      <c r="G15055" s="8"/>
      <c r="H15055" s="8"/>
      <c r="I15055" s="8"/>
    </row>
    <row r="15056" spans="1:9" ht="14.25" customHeight="1">
      <c r="A15056" s="7"/>
      <c r="B15056" s="8"/>
      <c r="C15056" s="8"/>
      <c r="D15056" s="8"/>
      <c r="E15056" s="8"/>
      <c r="F15056" s="8"/>
      <c r="G15056" s="8"/>
      <c r="H15056" s="8"/>
      <c r="I15056" s="8"/>
    </row>
    <row r="15057" spans="1:9" ht="14.25" customHeight="1">
      <c r="A15057" s="7"/>
      <c r="B15057" s="8"/>
      <c r="C15057" s="8"/>
      <c r="D15057" s="8"/>
      <c r="E15057" s="8"/>
      <c r="F15057" s="8"/>
      <c r="G15057" s="8"/>
      <c r="H15057" s="8"/>
      <c r="I15057" s="8"/>
    </row>
    <row r="15058" spans="1:9" ht="14.25" customHeight="1">
      <c r="A15058" s="7"/>
      <c r="B15058" s="8"/>
      <c r="C15058" s="8"/>
      <c r="D15058" s="8"/>
      <c r="E15058" s="8"/>
      <c r="F15058" s="8"/>
      <c r="G15058" s="8"/>
      <c r="H15058" s="8"/>
      <c r="I15058" s="8"/>
    </row>
    <row r="15059" spans="1:9" ht="14.25" customHeight="1">
      <c r="A15059" s="7"/>
      <c r="B15059" s="8"/>
      <c r="C15059" s="8"/>
      <c r="D15059" s="8"/>
      <c r="E15059" s="8"/>
      <c r="F15059" s="8"/>
      <c r="G15059" s="8"/>
      <c r="H15059" s="8"/>
      <c r="I15059" s="8"/>
    </row>
    <row r="15060" spans="1:9" ht="14.25" customHeight="1">
      <c r="A15060" s="7"/>
      <c r="B15060" s="8"/>
      <c r="C15060" s="8"/>
      <c r="D15060" s="8"/>
      <c r="E15060" s="8"/>
      <c r="F15060" s="8"/>
      <c r="G15060" s="8"/>
      <c r="H15060" s="8"/>
      <c r="I15060" s="8"/>
    </row>
    <row r="15061" spans="1:9" ht="14.25" customHeight="1">
      <c r="A15061" s="7"/>
      <c r="B15061" s="8"/>
      <c r="C15061" s="8"/>
      <c r="D15061" s="8"/>
      <c r="E15061" s="8"/>
      <c r="F15061" s="8"/>
      <c r="G15061" s="8"/>
      <c r="H15061" s="8"/>
      <c r="I15061" s="8"/>
    </row>
    <row r="15062" spans="1:9" ht="14.25" customHeight="1">
      <c r="A15062" s="7"/>
      <c r="B15062" s="8"/>
      <c r="C15062" s="8"/>
      <c r="D15062" s="8"/>
      <c r="E15062" s="8"/>
      <c r="F15062" s="8"/>
      <c r="G15062" s="8"/>
      <c r="H15062" s="8"/>
      <c r="I15062" s="8"/>
    </row>
    <row r="15063" spans="1:9" ht="14.25" customHeight="1">
      <c r="A15063" s="7"/>
      <c r="B15063" s="8"/>
      <c r="C15063" s="8"/>
      <c r="D15063" s="8"/>
      <c r="E15063" s="8"/>
      <c r="F15063" s="8"/>
      <c r="G15063" s="8"/>
      <c r="H15063" s="8"/>
      <c r="I15063" s="8"/>
    </row>
    <row r="15064" spans="1:9" ht="14.25" customHeight="1">
      <c r="A15064" s="7"/>
      <c r="B15064" s="8"/>
      <c r="C15064" s="8"/>
      <c r="D15064" s="8"/>
      <c r="E15064" s="8"/>
      <c r="F15064" s="8"/>
      <c r="G15064" s="8"/>
      <c r="H15064" s="8"/>
      <c r="I15064" s="8"/>
    </row>
    <row r="15065" spans="1:9" ht="14.25" customHeight="1">
      <c r="A15065" s="7"/>
      <c r="B15065" s="8"/>
      <c r="C15065" s="8"/>
      <c r="D15065" s="8"/>
      <c r="E15065" s="8"/>
      <c r="F15065" s="8"/>
      <c r="G15065" s="8"/>
      <c r="H15065" s="8"/>
      <c r="I15065" s="8"/>
    </row>
    <row r="15066" spans="1:9" ht="14.25" customHeight="1">
      <c r="A15066" s="7"/>
      <c r="B15066" s="8"/>
      <c r="C15066" s="8"/>
      <c r="D15066" s="8"/>
      <c r="E15066" s="8"/>
      <c r="F15066" s="8"/>
      <c r="G15066" s="8"/>
      <c r="H15066" s="8"/>
      <c r="I15066" s="8"/>
    </row>
    <row r="15067" spans="1:9" ht="14.25" customHeight="1">
      <c r="A15067" s="7"/>
      <c r="B15067" s="8"/>
      <c r="C15067" s="8"/>
      <c r="D15067" s="8"/>
      <c r="E15067" s="8"/>
      <c r="F15067" s="8"/>
      <c r="G15067" s="8"/>
      <c r="H15067" s="8"/>
      <c r="I15067" s="8"/>
    </row>
    <row r="15068" spans="1:9" ht="14.25" customHeight="1">
      <c r="A15068" s="7"/>
      <c r="B15068" s="8"/>
      <c r="C15068" s="8"/>
      <c r="D15068" s="8"/>
      <c r="E15068" s="8"/>
      <c r="F15068" s="8"/>
      <c r="G15068" s="8"/>
      <c r="H15068" s="8"/>
      <c r="I15068" s="8"/>
    </row>
    <row r="15069" spans="1:9" ht="14.25" customHeight="1">
      <c r="A15069" s="7"/>
      <c r="B15069" s="8"/>
      <c r="C15069" s="8"/>
      <c r="D15069" s="8"/>
      <c r="E15069" s="8"/>
      <c r="F15069" s="8"/>
      <c r="G15069" s="8"/>
      <c r="H15069" s="8"/>
      <c r="I15069" s="8"/>
    </row>
    <row r="15070" spans="1:9" ht="14.25" customHeight="1">
      <c r="A15070" s="7"/>
      <c r="B15070" s="8"/>
      <c r="C15070" s="8"/>
      <c r="D15070" s="8"/>
      <c r="E15070" s="8"/>
      <c r="F15070" s="8"/>
      <c r="G15070" s="8"/>
      <c r="H15070" s="8"/>
      <c r="I15070" s="8"/>
    </row>
    <row r="15071" spans="1:9" ht="14.25" customHeight="1">
      <c r="A15071" s="7"/>
      <c r="B15071" s="8"/>
      <c r="C15071" s="8"/>
      <c r="D15071" s="8"/>
      <c r="E15071" s="8"/>
      <c r="F15071" s="8"/>
      <c r="G15071" s="8"/>
      <c r="H15071" s="8"/>
      <c r="I15071" s="8"/>
    </row>
    <row r="15072" spans="1:9" ht="14.25" customHeight="1">
      <c r="A15072" s="7"/>
      <c r="B15072" s="8"/>
      <c r="C15072" s="8"/>
      <c r="D15072" s="8"/>
      <c r="E15072" s="8"/>
      <c r="F15072" s="8"/>
      <c r="G15072" s="8"/>
      <c r="H15072" s="8"/>
      <c r="I15072" s="8"/>
    </row>
    <row r="15073" spans="1:9" ht="14.25" customHeight="1">
      <c r="A15073" s="7"/>
      <c r="B15073" s="8"/>
      <c r="C15073" s="8"/>
      <c r="D15073" s="8"/>
      <c r="E15073" s="8"/>
      <c r="F15073" s="8"/>
      <c r="G15073" s="8"/>
      <c r="H15073" s="8"/>
      <c r="I15073" s="8"/>
    </row>
    <row r="15074" spans="1:9" ht="14.25" customHeight="1">
      <c r="A15074" s="7"/>
      <c r="B15074" s="8"/>
      <c r="C15074" s="8"/>
      <c r="D15074" s="8"/>
      <c r="E15074" s="8"/>
      <c r="F15074" s="8"/>
      <c r="G15074" s="8"/>
      <c r="H15074" s="8"/>
      <c r="I15074" s="8"/>
    </row>
    <row r="15075" spans="1:9" ht="14.25" customHeight="1">
      <c r="A15075" s="7"/>
      <c r="B15075" s="8"/>
      <c r="C15075" s="8"/>
      <c r="D15075" s="8"/>
      <c r="E15075" s="8"/>
      <c r="F15075" s="8"/>
      <c r="G15075" s="8"/>
      <c r="H15075" s="8"/>
      <c r="I15075" s="8"/>
    </row>
    <row r="15076" spans="1:9" ht="14.25" customHeight="1">
      <c r="A15076" s="7"/>
      <c r="B15076" s="8"/>
      <c r="C15076" s="8"/>
      <c r="D15076" s="8"/>
      <c r="E15076" s="8"/>
      <c r="F15076" s="8"/>
      <c r="G15076" s="8"/>
      <c r="H15076" s="8"/>
      <c r="I15076" s="8"/>
    </row>
    <row r="15077" spans="1:9" ht="14.25" customHeight="1">
      <c r="A15077" s="7"/>
      <c r="B15077" s="8"/>
      <c r="C15077" s="8"/>
      <c r="D15077" s="8"/>
      <c r="E15077" s="8"/>
      <c r="F15077" s="8"/>
      <c r="G15077" s="8"/>
      <c r="H15077" s="8"/>
      <c r="I15077" s="8"/>
    </row>
    <row r="15078" spans="1:9" ht="14.25" customHeight="1">
      <c r="A15078" s="7"/>
      <c r="B15078" s="8"/>
      <c r="C15078" s="8"/>
      <c r="D15078" s="8"/>
      <c r="E15078" s="8"/>
      <c r="F15078" s="8"/>
      <c r="G15078" s="8"/>
      <c r="H15078" s="8"/>
      <c r="I15078" s="8"/>
    </row>
    <row r="15079" spans="1:9" ht="14.25" customHeight="1">
      <c r="A15079" s="7"/>
      <c r="B15079" s="8"/>
      <c r="C15079" s="8"/>
      <c r="D15079" s="8"/>
      <c r="E15079" s="8"/>
      <c r="F15079" s="8"/>
      <c r="G15079" s="8"/>
      <c r="H15079" s="8"/>
      <c r="I15079" s="8"/>
    </row>
    <row r="15080" spans="1:9" ht="14.25" customHeight="1">
      <c r="A15080" s="7"/>
      <c r="B15080" s="8"/>
      <c r="C15080" s="8"/>
      <c r="D15080" s="8"/>
      <c r="E15080" s="8"/>
      <c r="F15080" s="8"/>
      <c r="G15080" s="8"/>
      <c r="H15080" s="8"/>
      <c r="I15080" s="8"/>
    </row>
    <row r="15081" spans="1:9" ht="14.25" customHeight="1">
      <c r="A15081" s="7"/>
      <c r="B15081" s="8"/>
      <c r="C15081" s="8"/>
      <c r="D15081" s="8"/>
      <c r="E15081" s="8"/>
      <c r="F15081" s="8"/>
      <c r="G15081" s="8"/>
      <c r="H15081" s="8"/>
      <c r="I15081" s="8"/>
    </row>
    <row r="15082" spans="1:9" ht="14.25" customHeight="1">
      <c r="A15082" s="7"/>
      <c r="B15082" s="8"/>
      <c r="C15082" s="8"/>
      <c r="D15082" s="8"/>
      <c r="E15082" s="8"/>
      <c r="F15082" s="8"/>
      <c r="G15082" s="8"/>
      <c r="H15082" s="8"/>
      <c r="I15082" s="8"/>
    </row>
    <row r="15083" spans="1:9" ht="14.25" customHeight="1">
      <c r="A15083" s="7"/>
      <c r="B15083" s="8"/>
      <c r="C15083" s="8"/>
      <c r="D15083" s="8"/>
      <c r="E15083" s="8"/>
      <c r="F15083" s="8"/>
      <c r="G15083" s="8"/>
      <c r="H15083" s="8"/>
      <c r="I15083" s="8"/>
    </row>
    <row r="15084" spans="1:9" ht="14.25" customHeight="1">
      <c r="A15084" s="7"/>
      <c r="B15084" s="8"/>
      <c r="C15084" s="8"/>
      <c r="D15084" s="8"/>
      <c r="E15084" s="8"/>
      <c r="F15084" s="8"/>
      <c r="G15084" s="8"/>
      <c r="H15084" s="8"/>
      <c r="I15084" s="8"/>
    </row>
    <row r="15085" spans="1:9" ht="14.25" customHeight="1">
      <c r="A15085" s="7"/>
      <c r="B15085" s="8"/>
      <c r="C15085" s="8"/>
      <c r="D15085" s="8"/>
      <c r="E15085" s="8"/>
      <c r="F15085" s="8"/>
      <c r="G15085" s="8"/>
      <c r="H15085" s="8"/>
      <c r="I15085" s="8"/>
    </row>
    <row r="15086" spans="1:9" ht="14.25" customHeight="1">
      <c r="A15086" s="7"/>
      <c r="B15086" s="8"/>
      <c r="C15086" s="8"/>
      <c r="D15086" s="8"/>
      <c r="E15086" s="8"/>
      <c r="F15086" s="8"/>
      <c r="G15086" s="8"/>
      <c r="H15086" s="8"/>
      <c r="I15086" s="8"/>
    </row>
    <row r="15087" spans="1:9" ht="14.25" customHeight="1">
      <c r="A15087" s="7"/>
      <c r="B15087" s="8"/>
      <c r="C15087" s="8"/>
      <c r="D15087" s="8"/>
      <c r="E15087" s="8"/>
      <c r="F15087" s="8"/>
      <c r="G15087" s="8"/>
      <c r="H15087" s="8"/>
      <c r="I15087" s="8"/>
    </row>
    <row r="15088" spans="1:9" ht="14.25" customHeight="1">
      <c r="A15088" s="7"/>
      <c r="B15088" s="8"/>
      <c r="C15088" s="8"/>
      <c r="D15088" s="8"/>
      <c r="E15088" s="8"/>
      <c r="F15088" s="8"/>
      <c r="G15088" s="8"/>
      <c r="H15088" s="8"/>
      <c r="I15088" s="8"/>
    </row>
    <row r="15089" spans="1:9" ht="14.25" customHeight="1">
      <c r="A15089" s="7"/>
      <c r="B15089" s="8"/>
      <c r="C15089" s="8"/>
      <c r="D15089" s="8"/>
      <c r="E15089" s="8"/>
      <c r="F15089" s="8"/>
      <c r="G15089" s="8"/>
      <c r="H15089" s="8"/>
      <c r="I15089" s="8"/>
    </row>
    <row r="15090" spans="1:9" ht="14.25" customHeight="1">
      <c r="A15090" s="7"/>
      <c r="B15090" s="8"/>
      <c r="C15090" s="8"/>
      <c r="D15090" s="8"/>
      <c r="E15090" s="8"/>
      <c r="F15090" s="8"/>
      <c r="G15090" s="8"/>
      <c r="H15090" s="8"/>
      <c r="I15090" s="8"/>
    </row>
    <row r="15091" spans="1:9" ht="14.25" customHeight="1">
      <c r="A15091" s="7"/>
      <c r="B15091" s="8"/>
      <c r="C15091" s="8"/>
      <c r="D15091" s="8"/>
      <c r="E15091" s="8"/>
      <c r="F15091" s="8"/>
      <c r="G15091" s="8"/>
      <c r="H15091" s="8"/>
      <c r="I15091" s="8"/>
    </row>
    <row r="15092" spans="1:9" ht="14.25" customHeight="1">
      <c r="A15092" s="7"/>
      <c r="B15092" s="8"/>
      <c r="C15092" s="8"/>
      <c r="D15092" s="8"/>
      <c r="E15092" s="8"/>
      <c r="F15092" s="8"/>
      <c r="G15092" s="8"/>
      <c r="H15092" s="8"/>
      <c r="I15092" s="8"/>
    </row>
    <row r="15093" spans="1:9" ht="14.25" customHeight="1">
      <c r="A15093" s="7"/>
      <c r="B15093" s="8"/>
      <c r="C15093" s="8"/>
      <c r="D15093" s="8"/>
      <c r="E15093" s="8"/>
      <c r="F15093" s="8"/>
      <c r="G15093" s="8"/>
      <c r="H15093" s="8"/>
      <c r="I15093" s="8"/>
    </row>
    <row r="15094" spans="1:9" ht="14.25" customHeight="1">
      <c r="A15094" s="7"/>
      <c r="B15094" s="8"/>
      <c r="C15094" s="8"/>
      <c r="D15094" s="8"/>
      <c r="E15094" s="8"/>
      <c r="F15094" s="8"/>
      <c r="G15094" s="8"/>
      <c r="H15094" s="8"/>
      <c r="I15094" s="8"/>
    </row>
    <row r="15095" spans="1:9" ht="14.25" customHeight="1">
      <c r="A15095" s="7"/>
      <c r="B15095" s="8"/>
      <c r="C15095" s="8"/>
      <c r="D15095" s="8"/>
      <c r="E15095" s="8"/>
      <c r="F15095" s="8"/>
      <c r="G15095" s="8"/>
      <c r="H15095" s="8"/>
      <c r="I15095" s="8"/>
    </row>
    <row r="15096" spans="1:9" ht="14.25" customHeight="1">
      <c r="A15096" s="7"/>
      <c r="B15096" s="8"/>
      <c r="C15096" s="8"/>
      <c r="D15096" s="8"/>
      <c r="E15096" s="8"/>
      <c r="F15096" s="8"/>
      <c r="G15096" s="8"/>
      <c r="H15096" s="8"/>
      <c r="I15096" s="8"/>
    </row>
    <row r="15097" spans="1:9" ht="14.25" customHeight="1">
      <c r="A15097" s="7"/>
      <c r="B15097" s="8"/>
      <c r="C15097" s="8"/>
      <c r="D15097" s="8"/>
      <c r="E15097" s="8"/>
      <c r="F15097" s="8"/>
      <c r="G15097" s="8"/>
      <c r="H15097" s="8"/>
      <c r="I15097" s="8"/>
    </row>
    <row r="15098" spans="1:9" ht="14.25" customHeight="1">
      <c r="A15098" s="7"/>
      <c r="B15098" s="8"/>
      <c r="C15098" s="8"/>
      <c r="D15098" s="8"/>
      <c r="E15098" s="8"/>
      <c r="F15098" s="8"/>
      <c r="G15098" s="8"/>
      <c r="H15098" s="8"/>
      <c r="I15098" s="8"/>
    </row>
    <row r="15099" spans="1:9" ht="14.25" customHeight="1">
      <c r="A15099" s="7"/>
      <c r="B15099" s="8"/>
      <c r="C15099" s="8"/>
      <c r="D15099" s="8"/>
      <c r="E15099" s="8"/>
      <c r="F15099" s="8"/>
      <c r="G15099" s="8"/>
      <c r="H15099" s="8"/>
      <c r="I15099" s="8"/>
    </row>
    <row r="15100" spans="1:9" ht="14.25" customHeight="1">
      <c r="A15100" s="7"/>
      <c r="B15100" s="8"/>
      <c r="C15100" s="8"/>
      <c r="D15100" s="8"/>
      <c r="E15100" s="8"/>
      <c r="F15100" s="8"/>
      <c r="G15100" s="8"/>
      <c r="H15100" s="8"/>
      <c r="I15100" s="8"/>
    </row>
    <row r="15101" spans="1:9" ht="14.25" customHeight="1">
      <c r="A15101" s="7"/>
      <c r="B15101" s="8"/>
      <c r="C15101" s="8"/>
      <c r="D15101" s="8"/>
      <c r="E15101" s="8"/>
      <c r="F15101" s="8"/>
      <c r="G15101" s="8"/>
      <c r="H15101" s="8"/>
      <c r="I15101" s="8"/>
    </row>
    <row r="15102" spans="1:9" ht="14.25" customHeight="1">
      <c r="A15102" s="7"/>
      <c r="B15102" s="8"/>
      <c r="C15102" s="8"/>
      <c r="D15102" s="8"/>
      <c r="E15102" s="8"/>
      <c r="F15102" s="8"/>
      <c r="G15102" s="8"/>
      <c r="H15102" s="8"/>
      <c r="I15102" s="8"/>
    </row>
    <row r="15103" spans="1:9" ht="14.25" customHeight="1">
      <c r="A15103" s="7"/>
      <c r="B15103" s="8"/>
      <c r="C15103" s="8"/>
      <c r="D15103" s="8"/>
      <c r="E15103" s="8"/>
      <c r="F15103" s="8"/>
      <c r="G15103" s="8"/>
      <c r="H15103" s="8"/>
      <c r="I15103" s="8"/>
    </row>
    <row r="15104" spans="1:9" ht="14.25" customHeight="1">
      <c r="A15104" s="7"/>
      <c r="B15104" s="8"/>
      <c r="C15104" s="8"/>
      <c r="D15104" s="8"/>
      <c r="E15104" s="8"/>
      <c r="F15104" s="8"/>
      <c r="G15104" s="8"/>
      <c r="H15104" s="8"/>
      <c r="I15104" s="8"/>
    </row>
    <row r="15105" spans="1:9" ht="14.25" customHeight="1">
      <c r="A15105" s="7"/>
      <c r="B15105" s="8"/>
      <c r="C15105" s="8"/>
      <c r="D15105" s="8"/>
      <c r="E15105" s="8"/>
      <c r="F15105" s="8"/>
      <c r="G15105" s="8"/>
      <c r="H15105" s="8"/>
      <c r="I15105" s="8"/>
    </row>
    <row r="15106" spans="1:9" ht="14.25" customHeight="1">
      <c r="A15106" s="7"/>
      <c r="B15106" s="8"/>
      <c r="C15106" s="8"/>
      <c r="D15106" s="8"/>
      <c r="E15106" s="8"/>
      <c r="F15106" s="8"/>
      <c r="G15106" s="8"/>
      <c r="H15106" s="8"/>
      <c r="I15106" s="8"/>
    </row>
    <row r="15107" spans="1:9" ht="14.25" customHeight="1">
      <c r="A15107" s="7"/>
      <c r="B15107" s="8"/>
      <c r="C15107" s="8"/>
      <c r="D15107" s="8"/>
      <c r="E15107" s="8"/>
      <c r="F15107" s="8"/>
      <c r="G15107" s="8"/>
      <c r="H15107" s="8"/>
      <c r="I15107" s="8"/>
    </row>
    <row r="15108" spans="1:9" ht="14.25" customHeight="1">
      <c r="A15108" s="7"/>
      <c r="B15108" s="8"/>
      <c r="C15108" s="8"/>
      <c r="D15108" s="8"/>
      <c r="E15108" s="8"/>
      <c r="F15108" s="8"/>
      <c r="G15108" s="8"/>
      <c r="H15108" s="8"/>
      <c r="I15108" s="8"/>
    </row>
    <row r="15109" spans="1:9" ht="14.25" customHeight="1">
      <c r="A15109" s="7"/>
      <c r="B15109" s="8"/>
      <c r="C15109" s="8"/>
      <c r="D15109" s="8"/>
      <c r="E15109" s="8"/>
      <c r="F15109" s="8"/>
      <c r="G15109" s="8"/>
      <c r="H15109" s="8"/>
      <c r="I15109" s="8"/>
    </row>
    <row r="15110" spans="1:9" ht="14.25" customHeight="1">
      <c r="A15110" s="7"/>
      <c r="B15110" s="8"/>
      <c r="C15110" s="8"/>
      <c r="D15110" s="8"/>
      <c r="E15110" s="8"/>
      <c r="F15110" s="8"/>
      <c r="G15110" s="8"/>
      <c r="H15110" s="8"/>
      <c r="I15110" s="8"/>
    </row>
    <row r="15111" spans="1:9" ht="14.25" customHeight="1">
      <c r="A15111" s="7"/>
      <c r="B15111" s="8"/>
      <c r="C15111" s="8"/>
      <c r="D15111" s="8"/>
      <c r="E15111" s="8"/>
      <c r="F15111" s="8"/>
      <c r="G15111" s="8"/>
      <c r="H15111" s="8"/>
      <c r="I15111" s="8"/>
    </row>
    <row r="15112" spans="1:9" ht="14.25" customHeight="1">
      <c r="A15112" s="7"/>
      <c r="B15112" s="8"/>
      <c r="C15112" s="8"/>
      <c r="D15112" s="8"/>
      <c r="E15112" s="8"/>
      <c r="F15112" s="8"/>
      <c r="G15112" s="8"/>
      <c r="H15112" s="8"/>
      <c r="I15112" s="8"/>
    </row>
    <row r="15113" spans="1:9" ht="14.25" customHeight="1">
      <c r="A15113" s="7"/>
      <c r="B15113" s="8"/>
      <c r="C15113" s="8"/>
      <c r="D15113" s="8"/>
      <c r="E15113" s="8"/>
      <c r="F15113" s="8"/>
      <c r="G15113" s="8"/>
      <c r="H15113" s="8"/>
      <c r="I15113" s="8"/>
    </row>
    <row r="15114" spans="1:9" ht="14.25" customHeight="1">
      <c r="A15114" s="7"/>
      <c r="B15114" s="8"/>
      <c r="C15114" s="8"/>
      <c r="D15114" s="8"/>
      <c r="E15114" s="8"/>
      <c r="F15114" s="8"/>
      <c r="G15114" s="8"/>
      <c r="H15114" s="8"/>
      <c r="I15114" s="8"/>
    </row>
    <row r="15115" spans="1:9" ht="14.25" customHeight="1">
      <c r="A15115" s="7"/>
      <c r="B15115" s="8"/>
      <c r="C15115" s="8"/>
      <c r="D15115" s="8"/>
      <c r="E15115" s="8"/>
      <c r="F15115" s="8"/>
      <c r="G15115" s="8"/>
      <c r="H15115" s="8"/>
      <c r="I15115" s="8"/>
    </row>
    <row r="15116" spans="1:9" ht="14.25" customHeight="1">
      <c r="A15116" s="7"/>
      <c r="B15116" s="8"/>
      <c r="C15116" s="8"/>
      <c r="D15116" s="8"/>
      <c r="E15116" s="8"/>
      <c r="F15116" s="8"/>
      <c r="G15116" s="8"/>
      <c r="H15116" s="8"/>
      <c r="I15116" s="8"/>
    </row>
    <row r="15117" spans="1:9" ht="14.25" customHeight="1">
      <c r="A15117" s="7"/>
      <c r="B15117" s="8"/>
      <c r="C15117" s="8"/>
      <c r="D15117" s="8"/>
      <c r="E15117" s="8"/>
      <c r="F15117" s="8"/>
      <c r="G15117" s="8"/>
      <c r="H15117" s="8"/>
      <c r="I15117" s="8"/>
    </row>
    <row r="15118" spans="1:9" ht="14.25" customHeight="1">
      <c r="A15118" s="7"/>
      <c r="B15118" s="8"/>
      <c r="C15118" s="8"/>
      <c r="D15118" s="8"/>
      <c r="E15118" s="8"/>
      <c r="F15118" s="8"/>
      <c r="G15118" s="8"/>
      <c r="H15118" s="8"/>
      <c r="I15118" s="8"/>
    </row>
    <row r="15119" spans="1:9" ht="14.25" customHeight="1">
      <c r="A15119" s="7"/>
      <c r="B15119" s="8"/>
      <c r="C15119" s="8"/>
      <c r="D15119" s="8"/>
      <c r="E15119" s="8"/>
      <c r="F15119" s="8"/>
      <c r="G15119" s="8"/>
      <c r="H15119" s="8"/>
      <c r="I15119" s="8"/>
    </row>
    <row r="15120" spans="1:9" ht="14.25" customHeight="1">
      <c r="A15120" s="7"/>
      <c r="B15120" s="8"/>
      <c r="C15120" s="8"/>
      <c r="D15120" s="8"/>
      <c r="E15120" s="8"/>
      <c r="F15120" s="8"/>
      <c r="G15120" s="8"/>
      <c r="H15120" s="8"/>
      <c r="I15120" s="8"/>
    </row>
    <row r="15121" spans="1:9" ht="14.25" customHeight="1">
      <c r="A15121" s="7"/>
      <c r="B15121" s="8"/>
      <c r="C15121" s="8"/>
      <c r="D15121" s="8"/>
      <c r="E15121" s="8"/>
      <c r="F15121" s="8"/>
      <c r="G15121" s="8"/>
      <c r="H15121" s="8"/>
      <c r="I15121" s="8"/>
    </row>
    <row r="15122" spans="1:9" ht="14.25" customHeight="1">
      <c r="A15122" s="7"/>
      <c r="B15122" s="8"/>
      <c r="C15122" s="8"/>
      <c r="D15122" s="8"/>
      <c r="E15122" s="8"/>
      <c r="F15122" s="8"/>
      <c r="G15122" s="8"/>
      <c r="H15122" s="8"/>
      <c r="I15122" s="8"/>
    </row>
    <row r="15123" spans="1:9" ht="14.25" customHeight="1">
      <c r="A15123" s="7"/>
      <c r="B15123" s="8"/>
      <c r="C15123" s="8"/>
      <c r="D15123" s="8"/>
      <c r="E15123" s="8"/>
      <c r="F15123" s="8"/>
      <c r="G15123" s="8"/>
      <c r="H15123" s="8"/>
      <c r="I15123" s="8"/>
    </row>
    <row r="15124" spans="1:9" ht="14.25" customHeight="1">
      <c r="A15124" s="7"/>
      <c r="B15124" s="8"/>
      <c r="C15124" s="8"/>
      <c r="D15124" s="8"/>
      <c r="E15124" s="8"/>
      <c r="F15124" s="8"/>
      <c r="G15124" s="8"/>
      <c r="H15124" s="8"/>
      <c r="I15124" s="8"/>
    </row>
    <row r="15125" spans="1:9" ht="14.25" customHeight="1">
      <c r="A15125" s="7"/>
      <c r="B15125" s="8"/>
      <c r="C15125" s="8"/>
      <c r="D15125" s="8"/>
      <c r="E15125" s="8"/>
      <c r="F15125" s="8"/>
      <c r="G15125" s="8"/>
      <c r="H15125" s="8"/>
      <c r="I15125" s="8"/>
    </row>
    <row r="15126" spans="1:9" ht="14.25" customHeight="1">
      <c r="A15126" s="7"/>
      <c r="B15126" s="8"/>
      <c r="C15126" s="8"/>
      <c r="D15126" s="8"/>
      <c r="E15126" s="8"/>
      <c r="F15126" s="8"/>
      <c r="G15126" s="8"/>
      <c r="H15126" s="8"/>
      <c r="I15126" s="8"/>
    </row>
    <row r="15127" spans="1:9" ht="14.25" customHeight="1">
      <c r="A15127" s="7"/>
      <c r="B15127" s="8"/>
      <c r="C15127" s="8"/>
      <c r="D15127" s="8"/>
      <c r="E15127" s="8"/>
      <c r="F15127" s="8"/>
      <c r="G15127" s="8"/>
      <c r="H15127" s="8"/>
      <c r="I15127" s="8"/>
    </row>
    <row r="15128" spans="1:9" ht="14.25" customHeight="1">
      <c r="A15128" s="7"/>
      <c r="B15128" s="8"/>
      <c r="C15128" s="8"/>
      <c r="D15128" s="8"/>
      <c r="E15128" s="8"/>
      <c r="F15128" s="8"/>
      <c r="G15128" s="8"/>
      <c r="H15128" s="8"/>
      <c r="I15128" s="8"/>
    </row>
    <row r="15129" spans="1:9" ht="14.25" customHeight="1">
      <c r="A15129" s="7"/>
      <c r="B15129" s="8"/>
      <c r="C15129" s="8"/>
      <c r="D15129" s="8"/>
      <c r="E15129" s="8"/>
      <c r="F15129" s="8"/>
      <c r="G15129" s="8"/>
      <c r="H15129" s="8"/>
      <c r="I15129" s="8"/>
    </row>
    <row r="15130" spans="1:9" ht="14.25" customHeight="1">
      <c r="A15130" s="7"/>
      <c r="B15130" s="8"/>
      <c r="C15130" s="8"/>
      <c r="D15130" s="8"/>
      <c r="E15130" s="8"/>
      <c r="F15130" s="8"/>
      <c r="G15130" s="8"/>
      <c r="H15130" s="8"/>
      <c r="I15130" s="8"/>
    </row>
    <row r="15131" spans="1:9" ht="14.25" customHeight="1">
      <c r="A15131" s="7"/>
      <c r="B15131" s="8"/>
      <c r="C15131" s="8"/>
      <c r="D15131" s="8"/>
      <c r="E15131" s="8"/>
      <c r="F15131" s="8"/>
      <c r="G15131" s="8"/>
      <c r="H15131" s="8"/>
      <c r="I15131" s="8"/>
    </row>
    <row r="15132" spans="1:9" ht="14.25" customHeight="1">
      <c r="A15132" s="7"/>
      <c r="B15132" s="8"/>
      <c r="C15132" s="8"/>
      <c r="D15132" s="8"/>
      <c r="E15132" s="8"/>
      <c r="F15132" s="8"/>
      <c r="G15132" s="8"/>
      <c r="H15132" s="8"/>
      <c r="I15132" s="8"/>
    </row>
    <row r="15133" spans="1:9" ht="14.25" customHeight="1">
      <c r="A15133" s="7"/>
      <c r="B15133" s="8"/>
      <c r="C15133" s="8"/>
      <c r="D15133" s="8"/>
      <c r="E15133" s="8"/>
      <c r="F15133" s="8"/>
      <c r="G15133" s="8"/>
      <c r="H15133" s="8"/>
      <c r="I15133" s="8"/>
    </row>
    <row r="15134" spans="1:9" ht="14.25" customHeight="1">
      <c r="A15134" s="7"/>
      <c r="B15134" s="8"/>
      <c r="C15134" s="8"/>
      <c r="D15134" s="8"/>
      <c r="E15134" s="8"/>
      <c r="F15134" s="8"/>
      <c r="G15134" s="8"/>
      <c r="H15134" s="8"/>
      <c r="I15134" s="8"/>
    </row>
    <row r="15135" spans="1:9" ht="14.25" customHeight="1">
      <c r="A15135" s="7"/>
      <c r="B15135" s="8"/>
      <c r="C15135" s="8"/>
      <c r="D15135" s="8"/>
      <c r="E15135" s="8"/>
      <c r="F15135" s="8"/>
      <c r="G15135" s="8"/>
      <c r="H15135" s="8"/>
      <c r="I15135" s="8"/>
    </row>
    <row r="15136" spans="1:9" ht="14.25" customHeight="1">
      <c r="A15136" s="7"/>
      <c r="B15136" s="8"/>
      <c r="C15136" s="8"/>
      <c r="D15136" s="8"/>
      <c r="E15136" s="8"/>
      <c r="F15136" s="8"/>
      <c r="G15136" s="8"/>
      <c r="H15136" s="8"/>
      <c r="I15136" s="8"/>
    </row>
    <row r="15137" spans="1:9" ht="14.25" customHeight="1">
      <c r="A15137" s="7"/>
      <c r="B15137" s="8"/>
      <c r="C15137" s="8"/>
      <c r="D15137" s="8"/>
      <c r="E15137" s="8"/>
      <c r="F15137" s="8"/>
      <c r="G15137" s="8"/>
      <c r="H15137" s="8"/>
      <c r="I15137" s="8"/>
    </row>
    <row r="15138" spans="1:9" ht="14.25" customHeight="1">
      <c r="A15138" s="7"/>
      <c r="B15138" s="8"/>
      <c r="C15138" s="8"/>
      <c r="D15138" s="8"/>
      <c r="E15138" s="8"/>
      <c r="F15138" s="8"/>
      <c r="G15138" s="8"/>
      <c r="H15138" s="8"/>
      <c r="I15138" s="8"/>
    </row>
    <row r="15139" spans="1:9" ht="14.25" customHeight="1">
      <c r="A15139" s="7"/>
      <c r="B15139" s="8"/>
      <c r="C15139" s="8"/>
      <c r="D15139" s="8"/>
      <c r="E15139" s="8"/>
      <c r="F15139" s="8"/>
      <c r="G15139" s="8"/>
      <c r="H15139" s="8"/>
      <c r="I15139" s="8"/>
    </row>
    <row r="15140" spans="1:9" ht="14.25" customHeight="1">
      <c r="A15140" s="7"/>
      <c r="B15140" s="8"/>
      <c r="C15140" s="8"/>
      <c r="D15140" s="8"/>
      <c r="E15140" s="8"/>
      <c r="F15140" s="8"/>
      <c r="G15140" s="8"/>
      <c r="H15140" s="8"/>
      <c r="I15140" s="8"/>
    </row>
    <row r="15141" spans="1:9" ht="14.25" customHeight="1">
      <c r="A15141" s="7"/>
      <c r="B15141" s="8"/>
      <c r="C15141" s="8"/>
      <c r="D15141" s="8"/>
      <c r="E15141" s="8"/>
      <c r="F15141" s="8"/>
      <c r="G15141" s="8"/>
      <c r="H15141" s="8"/>
      <c r="I15141" s="8"/>
    </row>
    <row r="15142" spans="1:9" ht="14.25" customHeight="1">
      <c r="A15142" s="7"/>
      <c r="B15142" s="8"/>
      <c r="C15142" s="8"/>
      <c r="D15142" s="8"/>
      <c r="E15142" s="8"/>
      <c r="F15142" s="8"/>
      <c r="G15142" s="8"/>
      <c r="H15142" s="8"/>
      <c r="I15142" s="8"/>
    </row>
    <row r="15143" spans="1:9" ht="14.25" customHeight="1">
      <c r="A15143" s="7"/>
      <c r="B15143" s="8"/>
      <c r="C15143" s="8"/>
      <c r="D15143" s="8"/>
      <c r="E15143" s="8"/>
      <c r="F15143" s="8"/>
      <c r="G15143" s="8"/>
      <c r="H15143" s="8"/>
      <c r="I15143" s="8"/>
    </row>
    <row r="15144" spans="1:9" ht="14.25" customHeight="1">
      <c r="A15144" s="7"/>
      <c r="B15144" s="8"/>
      <c r="C15144" s="8"/>
      <c r="D15144" s="8"/>
      <c r="E15144" s="8"/>
      <c r="F15144" s="8"/>
      <c r="G15144" s="8"/>
      <c r="H15144" s="8"/>
      <c r="I15144" s="8"/>
    </row>
    <row r="15145" spans="1:9" ht="14.25" customHeight="1">
      <c r="A15145" s="7"/>
      <c r="B15145" s="8"/>
      <c r="C15145" s="8"/>
      <c r="D15145" s="8"/>
      <c r="E15145" s="8"/>
      <c r="F15145" s="8"/>
      <c r="G15145" s="8"/>
      <c r="H15145" s="8"/>
      <c r="I15145" s="8"/>
    </row>
    <row r="15146" spans="1:9" ht="14.25" customHeight="1">
      <c r="A15146" s="7"/>
      <c r="B15146" s="8"/>
      <c r="C15146" s="8"/>
      <c r="D15146" s="8"/>
      <c r="E15146" s="8"/>
      <c r="F15146" s="8"/>
      <c r="G15146" s="8"/>
      <c r="H15146" s="8"/>
      <c r="I15146" s="8"/>
    </row>
    <row r="15147" spans="1:9" ht="14.25" customHeight="1">
      <c r="A15147" s="7"/>
      <c r="B15147" s="8"/>
      <c r="C15147" s="8"/>
      <c r="D15147" s="8"/>
      <c r="E15147" s="8"/>
      <c r="F15147" s="8"/>
      <c r="G15147" s="8"/>
      <c r="H15147" s="8"/>
      <c r="I15147" s="8"/>
    </row>
    <row r="15148" spans="1:9" ht="14.25" customHeight="1">
      <c r="A15148" s="7"/>
      <c r="B15148" s="8"/>
      <c r="C15148" s="8"/>
      <c r="D15148" s="8"/>
      <c r="E15148" s="8"/>
      <c r="F15148" s="8"/>
      <c r="G15148" s="8"/>
      <c r="H15148" s="8"/>
      <c r="I15148" s="8"/>
    </row>
    <row r="15149" spans="1:9" ht="14.25" customHeight="1">
      <c r="A15149" s="7"/>
      <c r="B15149" s="8"/>
      <c r="C15149" s="8"/>
      <c r="D15149" s="8"/>
      <c r="E15149" s="8"/>
      <c r="F15149" s="8"/>
      <c r="G15149" s="8"/>
      <c r="H15149" s="8"/>
      <c r="I15149" s="8"/>
    </row>
    <row r="15150" spans="1:9" ht="14.25" customHeight="1">
      <c r="A15150" s="7"/>
      <c r="B15150" s="8"/>
      <c r="C15150" s="8"/>
      <c r="D15150" s="8"/>
      <c r="E15150" s="8"/>
      <c r="F15150" s="8"/>
      <c r="G15150" s="8"/>
      <c r="H15150" s="8"/>
      <c r="I15150" s="8"/>
    </row>
    <row r="15151" spans="1:9" ht="14.25" customHeight="1">
      <c r="A15151" s="7"/>
      <c r="B15151" s="8"/>
      <c r="C15151" s="8"/>
      <c r="D15151" s="8"/>
      <c r="E15151" s="8"/>
      <c r="F15151" s="8"/>
      <c r="G15151" s="8"/>
      <c r="H15151" s="8"/>
      <c r="I15151" s="8"/>
    </row>
    <row r="15152" spans="1:9" ht="14.25" customHeight="1">
      <c r="A15152" s="7"/>
      <c r="B15152" s="8"/>
      <c r="C15152" s="8"/>
      <c r="D15152" s="8"/>
      <c r="E15152" s="8"/>
      <c r="F15152" s="8"/>
      <c r="G15152" s="8"/>
      <c r="H15152" s="8"/>
      <c r="I15152" s="8"/>
    </row>
    <row r="15153" spans="1:9" ht="14.25" customHeight="1">
      <c r="A15153" s="7"/>
      <c r="B15153" s="8"/>
      <c r="C15153" s="8"/>
      <c r="D15153" s="8"/>
      <c r="E15153" s="8"/>
      <c r="F15153" s="8"/>
      <c r="G15153" s="8"/>
      <c r="H15153" s="8"/>
      <c r="I15153" s="8"/>
    </row>
    <row r="15154" spans="1:9" ht="14.25" customHeight="1">
      <c r="A15154" s="7"/>
      <c r="B15154" s="8"/>
      <c r="C15154" s="8"/>
      <c r="D15154" s="8"/>
      <c r="E15154" s="8"/>
      <c r="F15154" s="8"/>
      <c r="G15154" s="8"/>
      <c r="H15154" s="8"/>
      <c r="I15154" s="8"/>
    </row>
    <row r="15155" spans="1:9" ht="14.25" customHeight="1">
      <c r="A15155" s="7"/>
      <c r="B15155" s="8"/>
      <c r="C15155" s="8"/>
      <c r="D15155" s="8"/>
      <c r="E15155" s="8"/>
      <c r="F15155" s="8"/>
      <c r="G15155" s="8"/>
      <c r="H15155" s="8"/>
      <c r="I15155" s="8"/>
    </row>
    <row r="15156" spans="1:9" ht="14.25" customHeight="1">
      <c r="A15156" s="7"/>
      <c r="B15156" s="8"/>
      <c r="C15156" s="8"/>
      <c r="D15156" s="8"/>
      <c r="E15156" s="8"/>
      <c r="F15156" s="8"/>
      <c r="G15156" s="8"/>
      <c r="H15156" s="8"/>
      <c r="I15156" s="8"/>
    </row>
    <row r="15157" spans="1:9" ht="14.25" customHeight="1">
      <c r="A15157" s="7"/>
      <c r="B15157" s="8"/>
      <c r="C15157" s="8"/>
      <c r="D15157" s="8"/>
      <c r="E15157" s="8"/>
      <c r="F15157" s="8"/>
      <c r="G15157" s="8"/>
      <c r="H15157" s="8"/>
      <c r="I15157" s="8"/>
    </row>
    <row r="15158" spans="1:9" ht="14.25" customHeight="1">
      <c r="A15158" s="7"/>
      <c r="B15158" s="8"/>
      <c r="C15158" s="8"/>
      <c r="D15158" s="8"/>
      <c r="E15158" s="8"/>
      <c r="F15158" s="8"/>
      <c r="G15158" s="8"/>
      <c r="H15158" s="8"/>
      <c r="I15158" s="8"/>
    </row>
    <row r="15159" spans="1:9" ht="14.25" customHeight="1">
      <c r="A15159" s="7"/>
      <c r="B15159" s="8"/>
      <c r="C15159" s="8"/>
      <c r="D15159" s="8"/>
      <c r="E15159" s="8"/>
      <c r="F15159" s="8"/>
      <c r="G15159" s="8"/>
      <c r="H15159" s="8"/>
      <c r="I15159" s="8"/>
    </row>
    <row r="15160" spans="1:9" ht="14.25" customHeight="1">
      <c r="A15160" s="7"/>
      <c r="B15160" s="8"/>
      <c r="C15160" s="8"/>
      <c r="D15160" s="8"/>
      <c r="E15160" s="8"/>
      <c r="F15160" s="8"/>
      <c r="G15160" s="8"/>
      <c r="H15160" s="8"/>
      <c r="I15160" s="8"/>
    </row>
    <row r="15161" spans="1:9" ht="14.25" customHeight="1">
      <c r="A15161" s="7"/>
      <c r="B15161" s="8"/>
      <c r="C15161" s="8"/>
      <c r="D15161" s="8"/>
      <c r="E15161" s="8"/>
      <c r="F15161" s="8"/>
      <c r="G15161" s="8"/>
      <c r="H15161" s="8"/>
      <c r="I15161" s="8"/>
    </row>
    <row r="15162" spans="1:9" ht="14.25" customHeight="1">
      <c r="A15162" s="7"/>
      <c r="B15162" s="8"/>
      <c r="C15162" s="8"/>
      <c r="D15162" s="8"/>
      <c r="E15162" s="8"/>
      <c r="F15162" s="8"/>
      <c r="G15162" s="8"/>
      <c r="H15162" s="8"/>
      <c r="I15162" s="8"/>
    </row>
    <row r="15163" spans="1:9" ht="14.25" customHeight="1">
      <c r="A15163" s="7"/>
      <c r="B15163" s="8"/>
      <c r="C15163" s="8"/>
      <c r="D15163" s="8"/>
      <c r="E15163" s="8"/>
      <c r="F15163" s="8"/>
      <c r="G15163" s="8"/>
      <c r="H15163" s="8"/>
      <c r="I15163" s="8"/>
    </row>
    <row r="15164" spans="1:9" ht="14.25" customHeight="1">
      <c r="A15164" s="7"/>
      <c r="B15164" s="8"/>
      <c r="C15164" s="8"/>
      <c r="D15164" s="8"/>
      <c r="E15164" s="8"/>
      <c r="F15164" s="8"/>
      <c r="G15164" s="8"/>
      <c r="H15164" s="8"/>
      <c r="I15164" s="8"/>
    </row>
    <row r="15165" spans="1:9" ht="14.25" customHeight="1">
      <c r="A15165" s="7"/>
      <c r="B15165" s="8"/>
      <c r="C15165" s="8"/>
      <c r="D15165" s="8"/>
      <c r="E15165" s="8"/>
      <c r="F15165" s="8"/>
      <c r="G15165" s="8"/>
      <c r="H15165" s="8"/>
      <c r="I15165" s="8"/>
    </row>
    <row r="15166" spans="1:9" ht="14.25" customHeight="1">
      <c r="A15166" s="7"/>
      <c r="B15166" s="8"/>
      <c r="C15166" s="8"/>
      <c r="D15166" s="8"/>
      <c r="E15166" s="8"/>
      <c r="F15166" s="8"/>
      <c r="G15166" s="8"/>
      <c r="H15166" s="8"/>
      <c r="I15166" s="8"/>
    </row>
    <row r="15167" spans="1:9" ht="14.25" customHeight="1">
      <c r="A15167" s="7"/>
      <c r="B15167" s="8"/>
      <c r="C15167" s="8"/>
      <c r="D15167" s="8"/>
      <c r="E15167" s="8"/>
      <c r="F15167" s="8"/>
      <c r="G15167" s="8"/>
      <c r="H15167" s="8"/>
      <c r="I15167" s="8"/>
    </row>
    <row r="15168" spans="1:9" ht="14.25" customHeight="1">
      <c r="A15168" s="7"/>
      <c r="B15168" s="8"/>
      <c r="C15168" s="8"/>
      <c r="D15168" s="8"/>
      <c r="E15168" s="8"/>
      <c r="F15168" s="8"/>
      <c r="G15168" s="8"/>
      <c r="H15168" s="8"/>
      <c r="I15168" s="8"/>
    </row>
    <row r="15169" spans="1:9" ht="14.25" customHeight="1">
      <c r="A15169" s="7"/>
      <c r="B15169" s="8"/>
      <c r="C15169" s="8"/>
      <c r="D15169" s="8"/>
      <c r="E15169" s="8"/>
      <c r="F15169" s="8"/>
      <c r="G15169" s="8"/>
      <c r="H15169" s="8"/>
      <c r="I15169" s="8"/>
    </row>
    <row r="15170" spans="1:9" ht="14.25" customHeight="1">
      <c r="A15170" s="7"/>
      <c r="B15170" s="8"/>
      <c r="C15170" s="8"/>
      <c r="D15170" s="8"/>
      <c r="E15170" s="8"/>
      <c r="F15170" s="8"/>
      <c r="G15170" s="8"/>
      <c r="H15170" s="8"/>
      <c r="I15170" s="8"/>
    </row>
    <row r="15171" spans="1:9" ht="14.25" customHeight="1">
      <c r="A15171" s="7"/>
      <c r="B15171" s="8"/>
      <c r="C15171" s="8"/>
      <c r="D15171" s="8"/>
      <c r="E15171" s="8"/>
      <c r="F15171" s="8"/>
      <c r="G15171" s="8"/>
      <c r="H15171" s="8"/>
      <c r="I15171" s="8"/>
    </row>
    <row r="15172" spans="1:9" ht="14.25" customHeight="1">
      <c r="A15172" s="7"/>
      <c r="B15172" s="8"/>
      <c r="C15172" s="8"/>
      <c r="D15172" s="8"/>
      <c r="E15172" s="8"/>
      <c r="F15172" s="8"/>
      <c r="G15172" s="8"/>
      <c r="H15172" s="8"/>
      <c r="I15172" s="8"/>
    </row>
    <row r="15173" spans="1:9" ht="14.25" customHeight="1">
      <c r="A15173" s="7"/>
      <c r="B15173" s="8"/>
      <c r="C15173" s="8"/>
      <c r="D15173" s="8"/>
      <c r="E15173" s="8"/>
      <c r="F15173" s="8"/>
      <c r="G15173" s="8"/>
      <c r="H15173" s="8"/>
      <c r="I15173" s="8"/>
    </row>
    <row r="15174" spans="1:9" ht="14.25" customHeight="1">
      <c r="A15174" s="7"/>
      <c r="B15174" s="8"/>
      <c r="C15174" s="8"/>
      <c r="D15174" s="8"/>
      <c r="E15174" s="8"/>
      <c r="F15174" s="8"/>
      <c r="G15174" s="8"/>
      <c r="H15174" s="8"/>
      <c r="I15174" s="8"/>
    </row>
    <row r="15175" spans="1:9" ht="14.25" customHeight="1">
      <c r="A15175" s="7"/>
      <c r="B15175" s="8"/>
      <c r="C15175" s="8"/>
      <c r="D15175" s="8"/>
      <c r="E15175" s="8"/>
      <c r="F15175" s="8"/>
      <c r="G15175" s="8"/>
      <c r="H15175" s="8"/>
      <c r="I15175" s="8"/>
    </row>
    <row r="15176" spans="1:9" ht="14.25" customHeight="1">
      <c r="A15176" s="7"/>
      <c r="B15176" s="8"/>
      <c r="C15176" s="8"/>
      <c r="D15176" s="8"/>
      <c r="E15176" s="8"/>
      <c r="F15176" s="8"/>
      <c r="G15176" s="8"/>
      <c r="H15176" s="8"/>
      <c r="I15176" s="8"/>
    </row>
    <row r="15177" spans="1:9" ht="14.25" customHeight="1">
      <c r="A15177" s="7"/>
      <c r="B15177" s="8"/>
      <c r="C15177" s="8"/>
      <c r="D15177" s="8"/>
      <c r="E15177" s="8"/>
      <c r="F15177" s="8"/>
      <c r="G15177" s="8"/>
      <c r="H15177" s="8"/>
      <c r="I15177" s="8"/>
    </row>
    <row r="15178" spans="1:9" ht="14.25" customHeight="1">
      <c r="A15178" s="7"/>
      <c r="B15178" s="8"/>
      <c r="C15178" s="8"/>
      <c r="D15178" s="8"/>
      <c r="E15178" s="8"/>
      <c r="F15178" s="8"/>
      <c r="G15178" s="8"/>
      <c r="H15178" s="8"/>
      <c r="I15178" s="8"/>
    </row>
    <row r="15179" spans="1:9" ht="14.25" customHeight="1">
      <c r="A15179" s="7"/>
      <c r="B15179" s="8"/>
      <c r="C15179" s="8"/>
      <c r="D15179" s="8"/>
      <c r="E15179" s="8"/>
      <c r="F15179" s="8"/>
      <c r="G15179" s="8"/>
      <c r="H15179" s="8"/>
      <c r="I15179" s="8"/>
    </row>
    <row r="15180" spans="1:9" ht="14.25" customHeight="1">
      <c r="A15180" s="7"/>
      <c r="B15180" s="8"/>
      <c r="C15180" s="8"/>
      <c r="D15180" s="8"/>
      <c r="E15180" s="8"/>
      <c r="F15180" s="8"/>
      <c r="G15180" s="8"/>
      <c r="H15180" s="8"/>
      <c r="I15180" s="8"/>
    </row>
    <row r="15181" spans="1:9" ht="14.25" customHeight="1">
      <c r="A15181" s="7"/>
      <c r="B15181" s="8"/>
      <c r="C15181" s="8"/>
      <c r="D15181" s="8"/>
      <c r="E15181" s="8"/>
      <c r="F15181" s="8"/>
      <c r="G15181" s="8"/>
      <c r="H15181" s="8"/>
      <c r="I15181" s="8"/>
    </row>
    <row r="15182" spans="1:9" ht="14.25" customHeight="1">
      <c r="A15182" s="7"/>
      <c r="B15182" s="8"/>
      <c r="C15182" s="8"/>
      <c r="D15182" s="8"/>
      <c r="E15182" s="8"/>
      <c r="F15182" s="8"/>
      <c r="G15182" s="8"/>
      <c r="H15182" s="8"/>
      <c r="I15182" s="8"/>
    </row>
    <row r="15183" spans="1:9" ht="14.25" customHeight="1">
      <c r="A15183" s="7"/>
      <c r="B15183" s="8"/>
      <c r="C15183" s="8"/>
      <c r="D15183" s="8"/>
      <c r="E15183" s="8"/>
      <c r="F15183" s="8"/>
      <c r="G15183" s="8"/>
      <c r="H15183" s="8"/>
      <c r="I15183" s="8"/>
    </row>
    <row r="15184" spans="1:9" ht="14.25" customHeight="1">
      <c r="A15184" s="7"/>
      <c r="B15184" s="8"/>
      <c r="C15184" s="8"/>
      <c r="D15184" s="8"/>
      <c r="E15184" s="8"/>
      <c r="F15184" s="8"/>
      <c r="G15184" s="8"/>
      <c r="H15184" s="8"/>
      <c r="I15184" s="8"/>
    </row>
    <row r="15185" spans="1:9" ht="14.25" customHeight="1">
      <c r="A15185" s="7"/>
      <c r="B15185" s="8"/>
      <c r="C15185" s="8"/>
      <c r="D15185" s="8"/>
      <c r="E15185" s="8"/>
      <c r="F15185" s="8"/>
      <c r="G15185" s="8"/>
      <c r="H15185" s="8"/>
      <c r="I15185" s="8"/>
    </row>
    <row r="15186" spans="1:9" ht="14.25" customHeight="1">
      <c r="A15186" s="7"/>
      <c r="B15186" s="8"/>
      <c r="C15186" s="8"/>
      <c r="D15186" s="8"/>
      <c r="E15186" s="8"/>
      <c r="F15186" s="8"/>
      <c r="G15186" s="8"/>
      <c r="H15186" s="8"/>
      <c r="I15186" s="8"/>
    </row>
    <row r="15187" spans="1:9" ht="14.25" customHeight="1">
      <c r="A15187" s="7"/>
      <c r="B15187" s="8"/>
      <c r="C15187" s="8"/>
      <c r="D15187" s="8"/>
      <c r="E15187" s="8"/>
      <c r="F15187" s="8"/>
      <c r="G15187" s="8"/>
      <c r="H15187" s="8"/>
      <c r="I15187" s="8"/>
    </row>
    <row r="15188" spans="1:9" ht="14.25" customHeight="1">
      <c r="A15188" s="7"/>
      <c r="B15188" s="8"/>
      <c r="C15188" s="8"/>
      <c r="D15188" s="8"/>
      <c r="E15188" s="8"/>
      <c r="F15188" s="8"/>
      <c r="G15188" s="8"/>
      <c r="H15188" s="8"/>
      <c r="I15188" s="8"/>
    </row>
    <row r="15189" spans="1:9" ht="14.25" customHeight="1">
      <c r="A15189" s="7"/>
      <c r="B15189" s="8"/>
      <c r="C15189" s="8"/>
      <c r="D15189" s="8"/>
      <c r="E15189" s="8"/>
      <c r="F15189" s="8"/>
      <c r="G15189" s="8"/>
      <c r="H15189" s="8"/>
      <c r="I15189" s="8"/>
    </row>
    <row r="15190" spans="1:9" ht="14.25" customHeight="1">
      <c r="A15190" s="7"/>
      <c r="B15190" s="8"/>
      <c r="C15190" s="8"/>
      <c r="D15190" s="8"/>
      <c r="E15190" s="8"/>
      <c r="F15190" s="8"/>
      <c r="G15190" s="8"/>
      <c r="H15190" s="8"/>
      <c r="I15190" s="8"/>
    </row>
    <row r="15191" spans="1:9" ht="14.25" customHeight="1">
      <c r="A15191" s="7"/>
      <c r="B15191" s="8"/>
      <c r="C15191" s="8"/>
      <c r="D15191" s="8"/>
      <c r="E15191" s="8"/>
      <c r="F15191" s="8"/>
      <c r="G15191" s="8"/>
      <c r="H15191" s="8"/>
      <c r="I15191" s="8"/>
    </row>
    <row r="15192" spans="1:9" ht="14.25" customHeight="1">
      <c r="A15192" s="7"/>
      <c r="B15192" s="8"/>
      <c r="C15192" s="8"/>
      <c r="D15192" s="8"/>
      <c r="E15192" s="8"/>
      <c r="F15192" s="8"/>
      <c r="G15192" s="8"/>
      <c r="H15192" s="8"/>
      <c r="I15192" s="8"/>
    </row>
    <row r="15193" spans="1:9" ht="14.25" customHeight="1">
      <c r="A15193" s="7"/>
      <c r="B15193" s="8"/>
      <c r="C15193" s="8"/>
      <c r="D15193" s="8"/>
      <c r="E15193" s="8"/>
      <c r="F15193" s="8"/>
      <c r="G15193" s="8"/>
      <c r="H15193" s="8"/>
      <c r="I15193" s="8"/>
    </row>
    <row r="15194" spans="1:9" ht="14.25" customHeight="1">
      <c r="A15194" s="7"/>
      <c r="B15194" s="8"/>
      <c r="C15194" s="8"/>
      <c r="D15194" s="8"/>
      <c r="E15194" s="8"/>
      <c r="F15194" s="8"/>
      <c r="G15194" s="8"/>
      <c r="H15194" s="8"/>
      <c r="I15194" s="8"/>
    </row>
    <row r="15195" spans="1:9" ht="14.25" customHeight="1">
      <c r="A15195" s="7"/>
      <c r="B15195" s="8"/>
      <c r="C15195" s="8"/>
      <c r="D15195" s="8"/>
      <c r="E15195" s="8"/>
      <c r="F15195" s="8"/>
      <c r="G15195" s="8"/>
      <c r="H15195" s="8"/>
      <c r="I15195" s="8"/>
    </row>
    <row r="15196" spans="1:9" ht="14.25" customHeight="1">
      <c r="A15196" s="7"/>
      <c r="B15196" s="8"/>
      <c r="C15196" s="8"/>
      <c r="D15196" s="8"/>
      <c r="E15196" s="8"/>
      <c r="F15196" s="8"/>
      <c r="G15196" s="8"/>
      <c r="H15196" s="8"/>
      <c r="I15196" s="8"/>
    </row>
    <row r="15197" spans="1:9" ht="14.25" customHeight="1">
      <c r="A15197" s="7"/>
      <c r="B15197" s="8"/>
      <c r="C15197" s="8"/>
      <c r="D15197" s="8"/>
      <c r="E15197" s="8"/>
      <c r="F15197" s="8"/>
      <c r="G15197" s="8"/>
      <c r="H15197" s="8"/>
      <c r="I15197" s="8"/>
    </row>
    <row r="15198" spans="1:9" ht="14.25" customHeight="1">
      <c r="A15198" s="7"/>
      <c r="B15198" s="8"/>
      <c r="C15198" s="8"/>
      <c r="D15198" s="8"/>
      <c r="E15198" s="8"/>
      <c r="F15198" s="8"/>
      <c r="G15198" s="8"/>
      <c r="H15198" s="8"/>
      <c r="I15198" s="8"/>
    </row>
    <row r="15199" spans="1:9" ht="14.25" customHeight="1">
      <c r="A15199" s="7"/>
      <c r="B15199" s="8"/>
      <c r="C15199" s="8"/>
      <c r="D15199" s="8"/>
      <c r="E15199" s="8"/>
      <c r="F15199" s="8"/>
      <c r="G15199" s="8"/>
      <c r="H15199" s="8"/>
      <c r="I15199" s="8"/>
    </row>
    <row r="15200" spans="1:9" ht="14.25" customHeight="1">
      <c r="A15200" s="7"/>
      <c r="B15200" s="8"/>
      <c r="C15200" s="8"/>
      <c r="D15200" s="8"/>
      <c r="E15200" s="8"/>
      <c r="F15200" s="8"/>
      <c r="G15200" s="8"/>
      <c r="H15200" s="8"/>
      <c r="I15200" s="8"/>
    </row>
    <row r="15201" spans="1:9" ht="14.25" customHeight="1">
      <c r="A15201" s="7"/>
      <c r="B15201" s="8"/>
      <c r="C15201" s="8"/>
      <c r="D15201" s="8"/>
      <c r="E15201" s="8"/>
      <c r="F15201" s="8"/>
      <c r="G15201" s="8"/>
      <c r="H15201" s="8"/>
      <c r="I15201" s="8"/>
    </row>
    <row r="15202" spans="1:9" ht="14.25" customHeight="1">
      <c r="A15202" s="7"/>
      <c r="B15202" s="8"/>
      <c r="C15202" s="8"/>
      <c r="D15202" s="8"/>
      <c r="E15202" s="8"/>
      <c r="F15202" s="8"/>
      <c r="G15202" s="8"/>
      <c r="H15202" s="8"/>
      <c r="I15202" s="8"/>
    </row>
    <row r="15203" spans="1:9" ht="14.25" customHeight="1">
      <c r="A15203" s="7"/>
      <c r="B15203" s="8"/>
      <c r="C15203" s="8"/>
      <c r="D15203" s="8"/>
      <c r="E15203" s="8"/>
      <c r="F15203" s="8"/>
      <c r="G15203" s="8"/>
      <c r="H15203" s="8"/>
      <c r="I15203" s="8"/>
    </row>
    <row r="15204" spans="1:9" ht="14.25" customHeight="1">
      <c r="A15204" s="7"/>
      <c r="B15204" s="8"/>
      <c r="C15204" s="8"/>
      <c r="D15204" s="8"/>
      <c r="E15204" s="8"/>
      <c r="F15204" s="8"/>
      <c r="G15204" s="8"/>
      <c r="H15204" s="8"/>
      <c r="I15204" s="8"/>
    </row>
    <row r="15205" spans="1:9" ht="14.25" customHeight="1">
      <c r="A15205" s="7"/>
      <c r="B15205" s="8"/>
      <c r="C15205" s="8"/>
      <c r="D15205" s="8"/>
      <c r="E15205" s="8"/>
      <c r="F15205" s="8"/>
      <c r="G15205" s="8"/>
      <c r="H15205" s="8"/>
      <c r="I15205" s="8"/>
    </row>
    <row r="15206" spans="1:9" ht="14.25" customHeight="1">
      <c r="A15206" s="7"/>
      <c r="B15206" s="8"/>
      <c r="C15206" s="8"/>
      <c r="D15206" s="8"/>
      <c r="E15206" s="8"/>
      <c r="F15206" s="8"/>
      <c r="G15206" s="8"/>
      <c r="H15206" s="8"/>
      <c r="I15206" s="8"/>
    </row>
    <row r="15207" spans="1:9" ht="14.25" customHeight="1">
      <c r="A15207" s="7"/>
      <c r="B15207" s="8"/>
      <c r="C15207" s="8"/>
      <c r="D15207" s="8"/>
      <c r="E15207" s="8"/>
      <c r="F15207" s="8"/>
      <c r="G15207" s="8"/>
      <c r="H15207" s="8"/>
      <c r="I15207" s="8"/>
    </row>
    <row r="15208" spans="1:9" ht="14.25" customHeight="1">
      <c r="A15208" s="7"/>
      <c r="B15208" s="8"/>
      <c r="C15208" s="8"/>
      <c r="D15208" s="8"/>
      <c r="E15208" s="8"/>
      <c r="F15208" s="8"/>
      <c r="G15208" s="8"/>
      <c r="H15208" s="8"/>
      <c r="I15208" s="8"/>
    </row>
    <row r="15209" spans="1:9" ht="14.25" customHeight="1">
      <c r="A15209" s="7"/>
      <c r="B15209" s="8"/>
      <c r="C15209" s="8"/>
      <c r="D15209" s="8"/>
      <c r="E15209" s="8"/>
      <c r="F15209" s="8"/>
      <c r="G15209" s="8"/>
      <c r="H15209" s="8"/>
      <c r="I15209" s="8"/>
    </row>
    <row r="15210" spans="1:9" ht="14.25" customHeight="1">
      <c r="A15210" s="7"/>
      <c r="B15210" s="8"/>
      <c r="C15210" s="8"/>
      <c r="D15210" s="8"/>
      <c r="E15210" s="8"/>
      <c r="F15210" s="8"/>
      <c r="G15210" s="8"/>
      <c r="H15210" s="8"/>
      <c r="I15210" s="8"/>
    </row>
    <row r="15211" spans="1:9" ht="14.25" customHeight="1">
      <c r="A15211" s="7"/>
      <c r="B15211" s="8"/>
      <c r="C15211" s="8"/>
      <c r="D15211" s="8"/>
      <c r="E15211" s="8"/>
      <c r="F15211" s="8"/>
      <c r="G15211" s="8"/>
      <c r="H15211" s="8"/>
      <c r="I15211" s="8"/>
    </row>
    <row r="15212" spans="1:9" ht="14.25" customHeight="1">
      <c r="A15212" s="7"/>
      <c r="B15212" s="8"/>
      <c r="C15212" s="8"/>
      <c r="D15212" s="8"/>
      <c r="E15212" s="8"/>
      <c r="F15212" s="8"/>
      <c r="G15212" s="8"/>
      <c r="H15212" s="8"/>
      <c r="I15212" s="8"/>
    </row>
    <row r="15213" spans="1:9" ht="14.25" customHeight="1">
      <c r="A15213" s="7"/>
      <c r="B15213" s="8"/>
      <c r="C15213" s="8"/>
      <c r="D15213" s="8"/>
      <c r="E15213" s="8"/>
      <c r="F15213" s="8"/>
      <c r="G15213" s="8"/>
      <c r="H15213" s="8"/>
      <c r="I15213" s="8"/>
    </row>
    <row r="15214" spans="1:9" ht="14.25" customHeight="1">
      <c r="A15214" s="7"/>
      <c r="B15214" s="8"/>
      <c r="C15214" s="8"/>
      <c r="D15214" s="8"/>
      <c r="E15214" s="8"/>
      <c r="F15214" s="8"/>
      <c r="G15214" s="8"/>
      <c r="H15214" s="8"/>
      <c r="I15214" s="8"/>
    </row>
    <row r="15215" spans="1:9" ht="14.25" customHeight="1">
      <c r="A15215" s="7"/>
      <c r="B15215" s="8"/>
      <c r="C15215" s="8"/>
      <c r="D15215" s="8"/>
      <c r="E15215" s="8"/>
      <c r="F15215" s="8"/>
      <c r="G15215" s="8"/>
      <c r="H15215" s="8"/>
      <c r="I15215" s="8"/>
    </row>
    <row r="15216" spans="1:9" ht="14.25" customHeight="1">
      <c r="A15216" s="7"/>
      <c r="B15216" s="8"/>
      <c r="C15216" s="8"/>
      <c r="D15216" s="8"/>
      <c r="E15216" s="8"/>
      <c r="F15216" s="8"/>
      <c r="G15216" s="8"/>
      <c r="H15216" s="8"/>
      <c r="I15216" s="8"/>
    </row>
    <row r="15217" spans="1:9" ht="14.25" customHeight="1">
      <c r="A15217" s="7"/>
      <c r="B15217" s="8"/>
      <c r="C15217" s="8"/>
      <c r="D15217" s="8"/>
      <c r="E15217" s="8"/>
      <c r="F15217" s="8"/>
      <c r="G15217" s="8"/>
      <c r="H15217" s="8"/>
      <c r="I15217" s="8"/>
    </row>
    <row r="15218" spans="1:9" ht="14.25" customHeight="1">
      <c r="A15218" s="7"/>
      <c r="B15218" s="8"/>
      <c r="C15218" s="8"/>
      <c r="D15218" s="8"/>
      <c r="E15218" s="8"/>
      <c r="F15218" s="8"/>
      <c r="G15218" s="8"/>
      <c r="H15218" s="8"/>
      <c r="I15218" s="8"/>
    </row>
    <row r="15219" spans="1:9" ht="14.25" customHeight="1">
      <c r="A15219" s="7"/>
      <c r="B15219" s="8"/>
      <c r="C15219" s="8"/>
      <c r="D15219" s="8"/>
      <c r="E15219" s="8"/>
      <c r="F15219" s="8"/>
      <c r="G15219" s="8"/>
      <c r="H15219" s="8"/>
      <c r="I15219" s="8"/>
    </row>
    <row r="15220" spans="1:9" ht="14.25" customHeight="1">
      <c r="A15220" s="7"/>
      <c r="B15220" s="8"/>
      <c r="C15220" s="8"/>
      <c r="D15220" s="8"/>
      <c r="E15220" s="8"/>
      <c r="F15220" s="8"/>
      <c r="G15220" s="8"/>
      <c r="H15220" s="8"/>
      <c r="I15220" s="8"/>
    </row>
    <row r="15221" spans="1:9" ht="14.25" customHeight="1">
      <c r="A15221" s="7"/>
      <c r="B15221" s="8"/>
      <c r="C15221" s="8"/>
      <c r="D15221" s="8"/>
      <c r="E15221" s="8"/>
      <c r="F15221" s="8"/>
      <c r="G15221" s="8"/>
      <c r="H15221" s="8"/>
      <c r="I15221" s="8"/>
    </row>
    <row r="15222" spans="1:9" ht="14.25" customHeight="1">
      <c r="A15222" s="7"/>
      <c r="B15222" s="8"/>
      <c r="C15222" s="8"/>
      <c r="D15222" s="8"/>
      <c r="E15222" s="8"/>
      <c r="F15222" s="8"/>
      <c r="G15222" s="8"/>
      <c r="H15222" s="8"/>
      <c r="I15222" s="8"/>
    </row>
    <row r="15223" spans="1:9" ht="14.25" customHeight="1">
      <c r="A15223" s="7"/>
      <c r="B15223" s="8"/>
      <c r="C15223" s="8"/>
      <c r="D15223" s="8"/>
      <c r="E15223" s="8"/>
      <c r="F15223" s="8"/>
      <c r="G15223" s="8"/>
      <c r="H15223" s="8"/>
      <c r="I15223" s="8"/>
    </row>
    <row r="15224" spans="1:9" ht="14.25" customHeight="1">
      <c r="A15224" s="7"/>
      <c r="B15224" s="8"/>
      <c r="C15224" s="8"/>
      <c r="D15224" s="8"/>
      <c r="E15224" s="8"/>
      <c r="F15224" s="8"/>
      <c r="G15224" s="8"/>
      <c r="H15224" s="8"/>
      <c r="I15224" s="8"/>
    </row>
    <row r="15225" spans="1:9" ht="14.25" customHeight="1">
      <c r="A15225" s="7"/>
      <c r="B15225" s="8"/>
      <c r="C15225" s="8"/>
      <c r="D15225" s="8"/>
      <c r="E15225" s="8"/>
      <c r="F15225" s="8"/>
      <c r="G15225" s="8"/>
      <c r="H15225" s="8"/>
      <c r="I15225" s="8"/>
    </row>
    <row r="15226" spans="1:9" ht="14.25" customHeight="1">
      <c r="A15226" s="7"/>
      <c r="B15226" s="8"/>
      <c r="C15226" s="8"/>
      <c r="D15226" s="8"/>
      <c r="E15226" s="8"/>
      <c r="F15226" s="8"/>
      <c r="G15226" s="8"/>
      <c r="H15226" s="8"/>
      <c r="I15226" s="8"/>
    </row>
    <row r="15227" spans="1:9" ht="14.25" customHeight="1">
      <c r="A15227" s="7"/>
      <c r="B15227" s="8"/>
      <c r="C15227" s="8"/>
      <c r="D15227" s="8"/>
      <c r="E15227" s="8"/>
      <c r="F15227" s="8"/>
      <c r="G15227" s="8"/>
      <c r="H15227" s="8"/>
      <c r="I15227" s="8"/>
    </row>
    <row r="15228" spans="1:9" ht="14.25" customHeight="1">
      <c r="A15228" s="7"/>
      <c r="B15228" s="8"/>
      <c r="C15228" s="8"/>
      <c r="D15228" s="8"/>
      <c r="E15228" s="8"/>
      <c r="F15228" s="8"/>
      <c r="G15228" s="8"/>
      <c r="H15228" s="8"/>
      <c r="I15228" s="8"/>
    </row>
    <row r="15229" spans="1:9" ht="14.25" customHeight="1">
      <c r="A15229" s="7"/>
      <c r="B15229" s="8"/>
      <c r="C15229" s="8"/>
      <c r="D15229" s="8"/>
      <c r="E15229" s="8"/>
      <c r="F15229" s="8"/>
      <c r="G15229" s="8"/>
      <c r="H15229" s="8"/>
      <c r="I15229" s="8"/>
    </row>
    <row r="15230" spans="1:9" ht="14.25" customHeight="1">
      <c r="A15230" s="7"/>
      <c r="B15230" s="8"/>
      <c r="C15230" s="8"/>
      <c r="D15230" s="8"/>
      <c r="E15230" s="8"/>
      <c r="F15230" s="8"/>
      <c r="G15230" s="8"/>
      <c r="H15230" s="8"/>
      <c r="I15230" s="8"/>
    </row>
    <row r="15231" spans="1:9" ht="14.25" customHeight="1">
      <c r="A15231" s="7"/>
      <c r="B15231" s="8"/>
      <c r="C15231" s="8"/>
      <c r="D15231" s="8"/>
      <c r="E15231" s="8"/>
      <c r="F15231" s="8"/>
      <c r="G15231" s="8"/>
      <c r="H15231" s="8"/>
      <c r="I15231" s="8"/>
    </row>
    <row r="15232" spans="1:9" ht="14.25" customHeight="1">
      <c r="A15232" s="7"/>
      <c r="B15232" s="8"/>
      <c r="C15232" s="8"/>
      <c r="D15232" s="8"/>
      <c r="E15232" s="8"/>
      <c r="F15232" s="8"/>
      <c r="G15232" s="8"/>
      <c r="H15232" s="8"/>
      <c r="I15232" s="8"/>
    </row>
    <row r="15233" spans="1:9" ht="14.25" customHeight="1">
      <c r="A15233" s="7"/>
      <c r="B15233" s="8"/>
      <c r="C15233" s="8"/>
      <c r="D15233" s="8"/>
      <c r="E15233" s="8"/>
      <c r="F15233" s="8"/>
      <c r="G15233" s="8"/>
      <c r="H15233" s="8"/>
      <c r="I15233" s="8"/>
    </row>
    <row r="15234" spans="1:9" ht="14.25" customHeight="1">
      <c r="A15234" s="7"/>
      <c r="B15234" s="8"/>
      <c r="C15234" s="8"/>
      <c r="D15234" s="8"/>
      <c r="E15234" s="8"/>
      <c r="F15234" s="8"/>
      <c r="G15234" s="8"/>
      <c r="H15234" s="8"/>
      <c r="I15234" s="8"/>
    </row>
    <row r="15235" spans="1:9" ht="14.25" customHeight="1">
      <c r="A15235" s="7"/>
      <c r="B15235" s="8"/>
      <c r="C15235" s="8"/>
      <c r="D15235" s="8"/>
      <c r="E15235" s="8"/>
      <c r="F15235" s="8"/>
      <c r="G15235" s="8"/>
      <c r="H15235" s="8"/>
      <c r="I15235" s="8"/>
    </row>
    <row r="15236" spans="1:9" ht="14.25" customHeight="1">
      <c r="A15236" s="7"/>
      <c r="B15236" s="8"/>
      <c r="C15236" s="8"/>
      <c r="D15236" s="8"/>
      <c r="E15236" s="8"/>
      <c r="F15236" s="8"/>
      <c r="G15236" s="8"/>
      <c r="H15236" s="8"/>
      <c r="I15236" s="8"/>
    </row>
    <row r="15237" spans="1:9" ht="14.25" customHeight="1">
      <c r="A15237" s="7"/>
      <c r="B15237" s="8"/>
      <c r="C15237" s="8"/>
      <c r="D15237" s="8"/>
      <c r="E15237" s="8"/>
      <c r="F15237" s="8"/>
      <c r="G15237" s="8"/>
      <c r="H15237" s="8"/>
      <c r="I15237" s="8"/>
    </row>
    <row r="15238" spans="1:9" ht="14.25" customHeight="1">
      <c r="A15238" s="7"/>
      <c r="B15238" s="8"/>
      <c r="C15238" s="8"/>
      <c r="D15238" s="8"/>
      <c r="E15238" s="8"/>
      <c r="F15238" s="8"/>
      <c r="G15238" s="8"/>
      <c r="H15238" s="8"/>
      <c r="I15238" s="8"/>
    </row>
    <row r="15239" spans="1:9" ht="14.25" customHeight="1">
      <c r="A15239" s="7"/>
      <c r="B15239" s="8"/>
      <c r="C15239" s="8"/>
      <c r="D15239" s="8"/>
      <c r="E15239" s="8"/>
      <c r="F15239" s="8"/>
      <c r="G15239" s="8"/>
      <c r="H15239" s="8"/>
      <c r="I15239" s="8"/>
    </row>
    <row r="15240" spans="1:9" ht="14.25" customHeight="1">
      <c r="A15240" s="7"/>
      <c r="B15240" s="8"/>
      <c r="C15240" s="8"/>
      <c r="D15240" s="8"/>
      <c r="E15240" s="8"/>
      <c r="F15240" s="8"/>
      <c r="G15240" s="8"/>
      <c r="H15240" s="8"/>
      <c r="I15240" s="8"/>
    </row>
    <row r="15241" spans="1:9" ht="14.25" customHeight="1">
      <c r="A15241" s="7"/>
      <c r="B15241" s="8"/>
      <c r="C15241" s="8"/>
      <c r="D15241" s="8"/>
      <c r="E15241" s="8"/>
      <c r="F15241" s="8"/>
      <c r="G15241" s="8"/>
      <c r="H15241" s="8"/>
      <c r="I15241" s="8"/>
    </row>
    <row r="15242" spans="1:9" ht="14.25" customHeight="1">
      <c r="A15242" s="7"/>
      <c r="B15242" s="8"/>
      <c r="C15242" s="8"/>
      <c r="D15242" s="8"/>
      <c r="E15242" s="8"/>
      <c r="F15242" s="8"/>
      <c r="G15242" s="8"/>
      <c r="H15242" s="8"/>
      <c r="I15242" s="8"/>
    </row>
    <row r="15243" spans="1:9" ht="14.25" customHeight="1">
      <c r="A15243" s="7"/>
      <c r="B15243" s="8"/>
      <c r="C15243" s="8"/>
      <c r="D15243" s="8"/>
      <c r="E15243" s="8"/>
      <c r="F15243" s="8"/>
      <c r="G15243" s="8"/>
      <c r="H15243" s="8"/>
      <c r="I15243" s="8"/>
    </row>
    <row r="15244" spans="1:9" ht="14.25" customHeight="1">
      <c r="A15244" s="7"/>
      <c r="B15244" s="8"/>
      <c r="C15244" s="8"/>
      <c r="D15244" s="8"/>
      <c r="E15244" s="8"/>
      <c r="F15244" s="8"/>
      <c r="G15244" s="8"/>
      <c r="H15244" s="8"/>
      <c r="I15244" s="8"/>
    </row>
    <row r="15245" spans="1:9" ht="14.25" customHeight="1">
      <c r="A15245" s="7"/>
      <c r="B15245" s="8"/>
      <c r="C15245" s="8"/>
      <c r="D15245" s="8"/>
      <c r="E15245" s="8"/>
      <c r="F15245" s="8"/>
      <c r="G15245" s="8"/>
      <c r="H15245" s="8"/>
      <c r="I15245" s="8"/>
    </row>
    <row r="15246" spans="1:9" ht="14.25" customHeight="1">
      <c r="A15246" s="7"/>
      <c r="B15246" s="8"/>
      <c r="C15246" s="8"/>
      <c r="D15246" s="8"/>
      <c r="E15246" s="8"/>
      <c r="F15246" s="8"/>
      <c r="G15246" s="8"/>
      <c r="H15246" s="8"/>
      <c r="I15246" s="8"/>
    </row>
    <row r="15247" spans="1:9" ht="14.25" customHeight="1">
      <c r="A15247" s="7"/>
      <c r="B15247" s="8"/>
      <c r="C15247" s="8"/>
      <c r="D15247" s="8"/>
      <c r="E15247" s="8"/>
      <c r="F15247" s="8"/>
      <c r="G15247" s="8"/>
      <c r="H15247" s="8"/>
      <c r="I15247" s="8"/>
    </row>
    <row r="15248" spans="1:9" ht="14.25" customHeight="1">
      <c r="A15248" s="7"/>
      <c r="B15248" s="8"/>
      <c r="C15248" s="8"/>
      <c r="D15248" s="8"/>
      <c r="E15248" s="8"/>
      <c r="F15248" s="8"/>
      <c r="G15248" s="8"/>
      <c r="H15248" s="8"/>
      <c r="I15248" s="8"/>
    </row>
    <row r="15249" spans="1:9" ht="14.25" customHeight="1">
      <c r="A15249" s="7"/>
      <c r="B15249" s="8"/>
      <c r="C15249" s="8"/>
      <c r="D15249" s="8"/>
      <c r="E15249" s="8"/>
      <c r="F15249" s="8"/>
      <c r="G15249" s="8"/>
      <c r="H15249" s="8"/>
      <c r="I15249" s="8"/>
    </row>
    <row r="15250" spans="1:9" ht="14.25" customHeight="1">
      <c r="A15250" s="7"/>
      <c r="B15250" s="8"/>
      <c r="C15250" s="8"/>
      <c r="D15250" s="8"/>
      <c r="E15250" s="8"/>
      <c r="F15250" s="8"/>
      <c r="G15250" s="8"/>
      <c r="H15250" s="8"/>
      <c r="I15250" s="8"/>
    </row>
    <row r="15251" spans="1:9" ht="14.25" customHeight="1">
      <c r="A15251" s="7"/>
      <c r="B15251" s="8"/>
      <c r="C15251" s="8"/>
      <c r="D15251" s="8"/>
      <c r="E15251" s="8"/>
      <c r="F15251" s="8"/>
      <c r="G15251" s="8"/>
      <c r="H15251" s="8"/>
      <c r="I15251" s="8"/>
    </row>
    <row r="15252" spans="1:9" ht="14.25" customHeight="1">
      <c r="A15252" s="7"/>
      <c r="B15252" s="8"/>
      <c r="C15252" s="8"/>
      <c r="D15252" s="8"/>
      <c r="E15252" s="8"/>
      <c r="F15252" s="8"/>
      <c r="G15252" s="8"/>
      <c r="H15252" s="8"/>
      <c r="I15252" s="8"/>
    </row>
    <row r="15253" spans="1:9" ht="14.25" customHeight="1">
      <c r="A15253" s="7"/>
      <c r="B15253" s="8"/>
      <c r="C15253" s="8"/>
      <c r="D15253" s="8"/>
      <c r="E15253" s="8"/>
      <c r="F15253" s="8"/>
      <c r="G15253" s="8"/>
      <c r="H15253" s="8"/>
      <c r="I15253" s="8"/>
    </row>
    <row r="15254" spans="1:9" ht="14.25" customHeight="1">
      <c r="A15254" s="7"/>
      <c r="B15254" s="8"/>
      <c r="C15254" s="8"/>
      <c r="D15254" s="8"/>
      <c r="E15254" s="8"/>
      <c r="F15254" s="8"/>
      <c r="G15254" s="8"/>
      <c r="H15254" s="8"/>
      <c r="I15254" s="8"/>
    </row>
    <row r="15255" spans="1:9" ht="14.25" customHeight="1">
      <c r="A15255" s="7"/>
      <c r="B15255" s="8"/>
      <c r="C15255" s="8"/>
      <c r="D15255" s="8"/>
      <c r="E15255" s="8"/>
      <c r="F15255" s="8"/>
      <c r="G15255" s="8"/>
      <c r="H15255" s="8"/>
      <c r="I15255" s="8"/>
    </row>
    <row r="15256" spans="1:9" ht="14.25" customHeight="1">
      <c r="A15256" s="7"/>
      <c r="B15256" s="8"/>
      <c r="C15256" s="8"/>
      <c r="D15256" s="8"/>
      <c r="E15256" s="8"/>
      <c r="F15256" s="8"/>
      <c r="G15256" s="8"/>
      <c r="H15256" s="8"/>
      <c r="I15256" s="8"/>
    </row>
    <row r="15257" spans="1:9" ht="14.25" customHeight="1">
      <c r="A15257" s="7"/>
      <c r="B15257" s="8"/>
      <c r="C15257" s="8"/>
      <c r="D15257" s="8"/>
      <c r="E15257" s="8"/>
      <c r="F15257" s="8"/>
      <c r="G15257" s="8"/>
      <c r="H15257" s="8"/>
      <c r="I15257" s="8"/>
    </row>
    <row r="15258" spans="1:9" ht="14.25" customHeight="1">
      <c r="A15258" s="7"/>
      <c r="B15258" s="8"/>
      <c r="C15258" s="8"/>
      <c r="D15258" s="8"/>
      <c r="E15258" s="8"/>
      <c r="F15258" s="8"/>
      <c r="G15258" s="8"/>
      <c r="H15258" s="8"/>
      <c r="I15258" s="8"/>
    </row>
    <row r="15259" spans="1:9" ht="14.25" customHeight="1">
      <c r="A15259" s="7"/>
      <c r="B15259" s="8"/>
      <c r="C15259" s="8"/>
      <c r="D15259" s="8"/>
      <c r="E15259" s="8"/>
      <c r="F15259" s="8"/>
      <c r="G15259" s="8"/>
      <c r="H15259" s="8"/>
      <c r="I15259" s="8"/>
    </row>
    <row r="15260" spans="1:9" ht="14.25" customHeight="1">
      <c r="A15260" s="7"/>
      <c r="B15260" s="8"/>
      <c r="C15260" s="8"/>
      <c r="D15260" s="8"/>
      <c r="E15260" s="8"/>
      <c r="F15260" s="8"/>
      <c r="G15260" s="8"/>
      <c r="H15260" s="8"/>
      <c r="I15260" s="8"/>
    </row>
    <row r="15261" spans="1:9" ht="14.25" customHeight="1">
      <c r="A15261" s="7"/>
      <c r="B15261" s="8"/>
      <c r="C15261" s="8"/>
      <c r="D15261" s="8"/>
      <c r="E15261" s="8"/>
      <c r="F15261" s="8"/>
      <c r="G15261" s="8"/>
      <c r="H15261" s="8"/>
      <c r="I15261" s="8"/>
    </row>
    <row r="15262" spans="1:9" ht="14.25" customHeight="1">
      <c r="A15262" s="7"/>
      <c r="B15262" s="8"/>
      <c r="C15262" s="8"/>
      <c r="D15262" s="8"/>
      <c r="E15262" s="8"/>
      <c r="F15262" s="8"/>
      <c r="G15262" s="8"/>
      <c r="H15262" s="8"/>
      <c r="I15262" s="8"/>
    </row>
    <row r="15263" spans="1:9" ht="14.25" customHeight="1">
      <c r="A15263" s="7"/>
      <c r="B15263" s="8"/>
      <c r="C15263" s="8"/>
      <c r="D15263" s="8"/>
      <c r="E15263" s="8"/>
      <c r="F15263" s="8"/>
      <c r="G15263" s="8"/>
      <c r="H15263" s="8"/>
      <c r="I15263" s="8"/>
    </row>
    <row r="15264" spans="1:9" ht="14.25" customHeight="1">
      <c r="A15264" s="7"/>
      <c r="B15264" s="8"/>
      <c r="C15264" s="8"/>
      <c r="D15264" s="8"/>
      <c r="E15264" s="8"/>
      <c r="F15264" s="8"/>
      <c r="G15264" s="8"/>
      <c r="H15264" s="8"/>
      <c r="I15264" s="8"/>
    </row>
    <row r="15265" spans="1:9" ht="14.25" customHeight="1">
      <c r="A15265" s="7"/>
      <c r="B15265" s="8"/>
      <c r="C15265" s="8"/>
      <c r="D15265" s="8"/>
      <c r="E15265" s="8"/>
      <c r="F15265" s="8"/>
      <c r="G15265" s="8"/>
      <c r="H15265" s="8"/>
      <c r="I15265" s="8"/>
    </row>
    <row r="15266" spans="1:9" ht="14.25" customHeight="1">
      <c r="A15266" s="7"/>
      <c r="B15266" s="8"/>
      <c r="C15266" s="8"/>
      <c r="D15266" s="8"/>
      <c r="E15266" s="8"/>
      <c r="F15266" s="8"/>
      <c r="G15266" s="8"/>
      <c r="H15266" s="8"/>
      <c r="I15266" s="8"/>
    </row>
    <row r="15267" spans="1:9" ht="14.25" customHeight="1">
      <c r="A15267" s="7"/>
      <c r="B15267" s="8"/>
      <c r="C15267" s="8"/>
      <c r="D15267" s="8"/>
      <c r="E15267" s="8"/>
      <c r="F15267" s="8"/>
      <c r="G15267" s="8"/>
      <c r="H15267" s="8"/>
      <c r="I15267" s="8"/>
    </row>
    <row r="15268" spans="1:9" ht="14.25" customHeight="1">
      <c r="A15268" s="7"/>
      <c r="B15268" s="8"/>
      <c r="C15268" s="8"/>
      <c r="D15268" s="8"/>
      <c r="E15268" s="8"/>
      <c r="F15268" s="8"/>
      <c r="G15268" s="8"/>
      <c r="H15268" s="8"/>
      <c r="I15268" s="8"/>
    </row>
    <row r="15269" spans="1:9" ht="14.25" customHeight="1">
      <c r="A15269" s="7"/>
      <c r="B15269" s="8"/>
      <c r="C15269" s="8"/>
      <c r="D15269" s="8"/>
      <c r="E15269" s="8"/>
      <c r="F15269" s="8"/>
      <c r="G15269" s="8"/>
      <c r="H15269" s="8"/>
      <c r="I15269" s="8"/>
    </row>
    <row r="15270" spans="1:9" ht="14.25" customHeight="1">
      <c r="A15270" s="7"/>
      <c r="B15270" s="8"/>
      <c r="C15270" s="8"/>
      <c r="D15270" s="8"/>
      <c r="E15270" s="8"/>
      <c r="F15270" s="8"/>
      <c r="G15270" s="8"/>
      <c r="H15270" s="8"/>
      <c r="I15270" s="8"/>
    </row>
    <row r="15271" spans="1:9" ht="14.25" customHeight="1">
      <c r="A15271" s="7"/>
      <c r="B15271" s="8"/>
      <c r="C15271" s="8"/>
      <c r="D15271" s="8"/>
      <c r="E15271" s="8"/>
      <c r="F15271" s="8"/>
      <c r="G15271" s="8"/>
      <c r="H15271" s="8"/>
      <c r="I15271" s="8"/>
    </row>
    <row r="15272" spans="1:9" ht="14.25" customHeight="1">
      <c r="A15272" s="7"/>
      <c r="B15272" s="8"/>
      <c r="C15272" s="8"/>
      <c r="D15272" s="8"/>
      <c r="E15272" s="8"/>
      <c r="F15272" s="8"/>
      <c r="G15272" s="8"/>
      <c r="H15272" s="8"/>
      <c r="I15272" s="8"/>
    </row>
    <row r="15273" spans="1:9" ht="14.25" customHeight="1">
      <c r="A15273" s="7"/>
      <c r="B15273" s="8"/>
      <c r="C15273" s="8"/>
      <c r="D15273" s="8"/>
      <c r="E15273" s="8"/>
      <c r="F15273" s="8"/>
      <c r="G15273" s="8"/>
      <c r="H15273" s="8"/>
      <c r="I15273" s="8"/>
    </row>
    <row r="15274" spans="1:9" ht="14.25" customHeight="1">
      <c r="A15274" s="7"/>
      <c r="B15274" s="8"/>
      <c r="C15274" s="8"/>
      <c r="D15274" s="8"/>
      <c r="E15274" s="8"/>
      <c r="F15274" s="8"/>
      <c r="G15274" s="8"/>
      <c r="H15274" s="8"/>
      <c r="I15274" s="8"/>
    </row>
    <row r="15275" spans="1:9" ht="14.25" customHeight="1">
      <c r="A15275" s="7"/>
      <c r="B15275" s="8"/>
      <c r="C15275" s="8"/>
      <c r="D15275" s="8"/>
      <c r="E15275" s="8"/>
      <c r="F15275" s="8"/>
      <c r="G15275" s="8"/>
      <c r="H15275" s="8"/>
      <c r="I15275" s="8"/>
    </row>
    <row r="15276" spans="1:9" ht="14.25" customHeight="1">
      <c r="A15276" s="7"/>
      <c r="B15276" s="8"/>
      <c r="C15276" s="8"/>
      <c r="D15276" s="8"/>
      <c r="E15276" s="8"/>
      <c r="F15276" s="8"/>
      <c r="G15276" s="8"/>
      <c r="H15276" s="8"/>
      <c r="I15276" s="8"/>
    </row>
    <row r="15277" spans="1:9" ht="14.25" customHeight="1">
      <c r="A15277" s="7"/>
      <c r="B15277" s="8"/>
      <c r="C15277" s="8"/>
      <c r="D15277" s="8"/>
      <c r="E15277" s="8"/>
      <c r="F15277" s="8"/>
      <c r="G15277" s="8"/>
      <c r="H15277" s="8"/>
      <c r="I15277" s="8"/>
    </row>
    <row r="15278" spans="1:9" ht="14.25" customHeight="1">
      <c r="A15278" s="7"/>
      <c r="B15278" s="8"/>
      <c r="C15278" s="8"/>
      <c r="D15278" s="8"/>
      <c r="E15278" s="8"/>
      <c r="F15278" s="8"/>
      <c r="G15278" s="8"/>
      <c r="H15278" s="8"/>
      <c r="I15278" s="8"/>
    </row>
    <row r="15279" spans="1:9" ht="14.25" customHeight="1">
      <c r="A15279" s="7"/>
      <c r="B15279" s="8"/>
      <c r="C15279" s="8"/>
      <c r="D15279" s="8"/>
      <c r="E15279" s="8"/>
      <c r="F15279" s="8"/>
      <c r="G15279" s="8"/>
      <c r="H15279" s="8"/>
      <c r="I15279" s="8"/>
    </row>
    <row r="15280" spans="1:9" ht="14.25" customHeight="1">
      <c r="A15280" s="7"/>
      <c r="B15280" s="8"/>
      <c r="C15280" s="8"/>
      <c r="D15280" s="8"/>
      <c r="E15280" s="8"/>
      <c r="F15280" s="8"/>
      <c r="G15280" s="8"/>
      <c r="H15280" s="8"/>
      <c r="I15280" s="8"/>
    </row>
    <row r="15281" spans="1:9" ht="14.25" customHeight="1">
      <c r="A15281" s="7"/>
      <c r="B15281" s="8"/>
      <c r="C15281" s="8"/>
      <c r="D15281" s="8"/>
      <c r="E15281" s="8"/>
      <c r="F15281" s="8"/>
      <c r="G15281" s="8"/>
      <c r="H15281" s="8"/>
      <c r="I15281" s="8"/>
    </row>
    <row r="15282" spans="1:9" ht="14.25" customHeight="1">
      <c r="A15282" s="7"/>
      <c r="B15282" s="8"/>
      <c r="C15282" s="8"/>
      <c r="D15282" s="8"/>
      <c r="E15282" s="8"/>
      <c r="F15282" s="8"/>
      <c r="G15282" s="8"/>
      <c r="H15282" s="8"/>
      <c r="I15282" s="8"/>
    </row>
    <row r="15283" spans="1:9" ht="14.25" customHeight="1">
      <c r="A15283" s="7"/>
      <c r="B15283" s="8"/>
      <c r="C15283" s="8"/>
      <c r="D15283" s="8"/>
      <c r="E15283" s="8"/>
      <c r="F15283" s="8"/>
      <c r="G15283" s="8"/>
      <c r="H15283" s="8"/>
      <c r="I15283" s="8"/>
    </row>
    <row r="15284" spans="1:9" ht="14.25" customHeight="1">
      <c r="A15284" s="7"/>
      <c r="B15284" s="8"/>
      <c r="C15284" s="8"/>
      <c r="D15284" s="8"/>
      <c r="E15284" s="8"/>
      <c r="F15284" s="8"/>
      <c r="G15284" s="8"/>
      <c r="H15284" s="8"/>
      <c r="I15284" s="8"/>
    </row>
    <row r="15285" spans="1:9" ht="14.25" customHeight="1">
      <c r="A15285" s="7"/>
      <c r="B15285" s="8"/>
      <c r="C15285" s="8"/>
      <c r="D15285" s="8"/>
      <c r="E15285" s="8"/>
      <c r="F15285" s="8"/>
      <c r="G15285" s="8"/>
      <c r="H15285" s="8"/>
      <c r="I15285" s="8"/>
    </row>
    <row r="15286" spans="1:9" ht="14.25" customHeight="1">
      <c r="A15286" s="7"/>
      <c r="B15286" s="8"/>
      <c r="C15286" s="8"/>
      <c r="D15286" s="8"/>
      <c r="E15286" s="8"/>
      <c r="F15286" s="8"/>
      <c r="G15286" s="8"/>
      <c r="H15286" s="8"/>
      <c r="I15286" s="8"/>
    </row>
    <row r="15287" spans="1:9" ht="14.25" customHeight="1">
      <c r="A15287" s="7"/>
      <c r="B15287" s="8"/>
      <c r="C15287" s="8"/>
      <c r="D15287" s="8"/>
      <c r="E15287" s="8"/>
      <c r="F15287" s="8"/>
      <c r="G15287" s="8"/>
      <c r="H15287" s="8"/>
      <c r="I15287" s="8"/>
    </row>
    <row r="15288" spans="1:9" ht="14.25" customHeight="1">
      <c r="A15288" s="7"/>
      <c r="B15288" s="8"/>
      <c r="C15288" s="8"/>
      <c r="D15288" s="8"/>
      <c r="E15288" s="8"/>
      <c r="F15288" s="8"/>
      <c r="G15288" s="8"/>
      <c r="H15288" s="8"/>
      <c r="I15288" s="8"/>
    </row>
    <row r="15289" spans="1:9" ht="14.25" customHeight="1">
      <c r="A15289" s="7"/>
      <c r="B15289" s="8"/>
      <c r="C15289" s="8"/>
      <c r="D15289" s="8"/>
      <c r="E15289" s="8"/>
      <c r="F15289" s="8"/>
      <c r="G15289" s="8"/>
      <c r="H15289" s="8"/>
      <c r="I15289" s="8"/>
    </row>
    <row r="15290" spans="1:9" ht="14.25" customHeight="1">
      <c r="A15290" s="7"/>
      <c r="B15290" s="8"/>
      <c r="C15290" s="8"/>
      <c r="D15290" s="8"/>
      <c r="E15290" s="8"/>
      <c r="F15290" s="8"/>
      <c r="G15290" s="8"/>
      <c r="H15290" s="8"/>
      <c r="I15290" s="8"/>
    </row>
    <row r="15291" spans="1:9" ht="14.25" customHeight="1">
      <c r="A15291" s="7"/>
      <c r="B15291" s="8"/>
      <c r="C15291" s="8"/>
      <c r="D15291" s="8"/>
      <c r="E15291" s="8"/>
      <c r="F15291" s="8"/>
      <c r="G15291" s="8"/>
      <c r="H15291" s="8"/>
      <c r="I15291" s="8"/>
    </row>
    <row r="15292" spans="1:9" ht="14.25" customHeight="1">
      <c r="A15292" s="7"/>
      <c r="B15292" s="8"/>
      <c r="C15292" s="8"/>
      <c r="D15292" s="8"/>
      <c r="E15292" s="8"/>
      <c r="F15292" s="8"/>
      <c r="G15292" s="8"/>
      <c r="H15292" s="8"/>
      <c r="I15292" s="8"/>
    </row>
    <row r="15293" spans="1:9" ht="14.25" customHeight="1">
      <c r="A15293" s="7"/>
      <c r="B15293" s="8"/>
      <c r="C15293" s="8"/>
      <c r="D15293" s="8"/>
      <c r="E15293" s="8"/>
      <c r="F15293" s="8"/>
      <c r="G15293" s="8"/>
      <c r="H15293" s="8"/>
      <c r="I15293" s="8"/>
    </row>
    <row r="15294" spans="1:9" ht="14.25" customHeight="1">
      <c r="A15294" s="7"/>
      <c r="B15294" s="8"/>
      <c r="C15294" s="8"/>
      <c r="D15294" s="8"/>
      <c r="E15294" s="8"/>
      <c r="F15294" s="8"/>
      <c r="G15294" s="8"/>
      <c r="H15294" s="8"/>
      <c r="I15294" s="8"/>
    </row>
    <row r="15295" spans="1:9" ht="14.25" customHeight="1">
      <c r="A15295" s="7"/>
      <c r="B15295" s="8"/>
      <c r="C15295" s="8"/>
      <c r="D15295" s="8"/>
      <c r="E15295" s="8"/>
      <c r="F15295" s="8"/>
      <c r="G15295" s="8"/>
      <c r="H15295" s="8"/>
      <c r="I15295" s="8"/>
    </row>
    <row r="15296" spans="1:9" ht="14.25" customHeight="1">
      <c r="A15296" s="7"/>
      <c r="B15296" s="8"/>
      <c r="C15296" s="8"/>
      <c r="D15296" s="8"/>
      <c r="E15296" s="8"/>
      <c r="F15296" s="8"/>
      <c r="G15296" s="8"/>
      <c r="H15296" s="8"/>
      <c r="I15296" s="8"/>
    </row>
    <row r="15297" spans="1:9" ht="14.25" customHeight="1">
      <c r="A15297" s="7"/>
      <c r="B15297" s="8"/>
      <c r="C15297" s="8"/>
      <c r="D15297" s="8"/>
      <c r="E15297" s="8"/>
      <c r="F15297" s="8"/>
      <c r="G15297" s="8"/>
      <c r="H15297" s="8"/>
      <c r="I15297" s="8"/>
    </row>
    <row r="15298" spans="1:9" ht="14.25" customHeight="1">
      <c r="A15298" s="7"/>
      <c r="B15298" s="8"/>
      <c r="C15298" s="8"/>
      <c r="D15298" s="8"/>
      <c r="E15298" s="8"/>
      <c r="F15298" s="8"/>
      <c r="G15298" s="8"/>
      <c r="H15298" s="8"/>
      <c r="I15298" s="8"/>
    </row>
    <row r="15299" spans="1:9" ht="14.25" customHeight="1">
      <c r="A15299" s="7"/>
      <c r="B15299" s="8"/>
      <c r="C15299" s="8"/>
      <c r="D15299" s="8"/>
      <c r="E15299" s="8"/>
      <c r="F15299" s="8"/>
      <c r="G15299" s="8"/>
      <c r="H15299" s="8"/>
      <c r="I15299" s="8"/>
    </row>
    <row r="15300" spans="1:9" ht="14.25" customHeight="1">
      <c r="A15300" s="7"/>
      <c r="B15300" s="8"/>
      <c r="C15300" s="8"/>
      <c r="D15300" s="8"/>
      <c r="E15300" s="8"/>
      <c r="F15300" s="8"/>
      <c r="G15300" s="8"/>
      <c r="H15300" s="8"/>
      <c r="I15300" s="8"/>
    </row>
    <row r="15301" spans="1:9" ht="14.25" customHeight="1">
      <c r="A15301" s="7"/>
      <c r="B15301" s="8"/>
      <c r="C15301" s="8"/>
      <c r="D15301" s="8"/>
      <c r="E15301" s="8"/>
      <c r="F15301" s="8"/>
      <c r="G15301" s="8"/>
      <c r="H15301" s="8"/>
      <c r="I15301" s="8"/>
    </row>
    <row r="15302" spans="1:9" ht="14.25" customHeight="1">
      <c r="A15302" s="7"/>
      <c r="B15302" s="8"/>
      <c r="C15302" s="8"/>
      <c r="D15302" s="8"/>
      <c r="E15302" s="8"/>
      <c r="F15302" s="8"/>
      <c r="G15302" s="8"/>
      <c r="H15302" s="8"/>
      <c r="I15302" s="8"/>
    </row>
    <row r="15303" spans="1:9" ht="14.25" customHeight="1">
      <c r="A15303" s="7"/>
      <c r="B15303" s="8"/>
      <c r="C15303" s="8"/>
      <c r="D15303" s="8"/>
      <c r="E15303" s="8"/>
      <c r="F15303" s="8"/>
      <c r="G15303" s="8"/>
      <c r="H15303" s="8"/>
      <c r="I15303" s="8"/>
    </row>
    <row r="15304" spans="1:9" ht="14.25" customHeight="1">
      <c r="A15304" s="7"/>
      <c r="B15304" s="8"/>
      <c r="C15304" s="8"/>
      <c r="D15304" s="8"/>
      <c r="E15304" s="8"/>
      <c r="F15304" s="8"/>
      <c r="G15304" s="8"/>
      <c r="H15304" s="8"/>
      <c r="I15304" s="8"/>
    </row>
    <row r="15305" spans="1:9" ht="14.25" customHeight="1">
      <c r="A15305" s="7"/>
      <c r="B15305" s="8"/>
      <c r="C15305" s="8"/>
      <c r="D15305" s="8"/>
      <c r="E15305" s="8"/>
      <c r="F15305" s="8"/>
      <c r="G15305" s="8"/>
      <c r="H15305" s="8"/>
      <c r="I15305" s="8"/>
    </row>
    <row r="15306" spans="1:9" ht="14.25" customHeight="1">
      <c r="A15306" s="7"/>
      <c r="B15306" s="8"/>
      <c r="C15306" s="8"/>
      <c r="D15306" s="8"/>
      <c r="E15306" s="8"/>
      <c r="F15306" s="8"/>
      <c r="G15306" s="8"/>
      <c r="H15306" s="8"/>
      <c r="I15306" s="8"/>
    </row>
    <row r="15307" spans="1:9" ht="14.25" customHeight="1">
      <c r="A15307" s="7"/>
      <c r="B15307" s="8"/>
      <c r="C15307" s="8"/>
      <c r="D15307" s="8"/>
      <c r="E15307" s="8"/>
      <c r="F15307" s="8"/>
      <c r="G15307" s="8"/>
      <c r="H15307" s="8"/>
      <c r="I15307" s="8"/>
    </row>
    <row r="15308" spans="1:9" ht="14.25" customHeight="1">
      <c r="A15308" s="7"/>
      <c r="B15308" s="8"/>
      <c r="C15308" s="8"/>
      <c r="D15308" s="8"/>
      <c r="E15308" s="8"/>
      <c r="F15308" s="8"/>
      <c r="G15308" s="8"/>
      <c r="H15308" s="8"/>
      <c r="I15308" s="8"/>
    </row>
    <row r="15309" spans="1:9" ht="14.25" customHeight="1">
      <c r="A15309" s="7"/>
      <c r="B15309" s="8"/>
      <c r="C15309" s="8"/>
      <c r="D15309" s="8"/>
      <c r="E15309" s="8"/>
      <c r="F15309" s="8"/>
      <c r="G15309" s="8"/>
      <c r="H15309" s="8"/>
      <c r="I15309" s="8"/>
    </row>
    <row r="15310" spans="1:9" ht="14.25" customHeight="1">
      <c r="A15310" s="7"/>
      <c r="B15310" s="8"/>
      <c r="C15310" s="8"/>
      <c r="D15310" s="8"/>
      <c r="E15310" s="8"/>
      <c r="F15310" s="8"/>
      <c r="G15310" s="8"/>
      <c r="H15310" s="8"/>
      <c r="I15310" s="8"/>
    </row>
    <row r="15311" spans="1:9" ht="14.25" customHeight="1">
      <c r="A15311" s="7"/>
      <c r="B15311" s="8"/>
      <c r="C15311" s="8"/>
      <c r="D15311" s="8"/>
      <c r="E15311" s="8"/>
      <c r="F15311" s="8"/>
      <c r="G15311" s="8"/>
      <c r="H15311" s="8"/>
      <c r="I15311" s="8"/>
    </row>
    <row r="15312" spans="1:9" ht="14.25" customHeight="1">
      <c r="A15312" s="7"/>
      <c r="B15312" s="8"/>
      <c r="C15312" s="8"/>
      <c r="D15312" s="8"/>
      <c r="E15312" s="8"/>
      <c r="F15312" s="8"/>
      <c r="G15312" s="8"/>
      <c r="H15312" s="8"/>
      <c r="I15312" s="8"/>
    </row>
    <row r="15313" spans="1:9" ht="14.25" customHeight="1">
      <c r="A15313" s="7"/>
      <c r="B15313" s="8"/>
      <c r="C15313" s="8"/>
      <c r="D15313" s="8"/>
      <c r="E15313" s="8"/>
      <c r="F15313" s="8"/>
      <c r="G15313" s="8"/>
      <c r="H15313" s="8"/>
      <c r="I15313" s="8"/>
    </row>
    <row r="15314" spans="1:9" ht="14.25" customHeight="1">
      <c r="A15314" s="7"/>
      <c r="B15314" s="8"/>
      <c r="C15314" s="8"/>
      <c r="D15314" s="8"/>
      <c r="E15314" s="8"/>
      <c r="F15314" s="8"/>
      <c r="G15314" s="8"/>
      <c r="H15314" s="8"/>
      <c r="I15314" s="8"/>
    </row>
    <row r="15315" spans="1:9" ht="14.25" customHeight="1">
      <c r="A15315" s="7"/>
      <c r="B15315" s="8"/>
      <c r="C15315" s="8"/>
      <c r="D15315" s="8"/>
      <c r="E15315" s="8"/>
      <c r="F15315" s="8"/>
      <c r="G15315" s="8"/>
      <c r="H15315" s="8"/>
      <c r="I15315" s="8"/>
    </row>
    <row r="15316" spans="1:9" ht="14.25" customHeight="1">
      <c r="A15316" s="7"/>
      <c r="B15316" s="8"/>
      <c r="C15316" s="8"/>
      <c r="D15316" s="8"/>
      <c r="E15316" s="8"/>
      <c r="F15316" s="8"/>
      <c r="G15316" s="8"/>
      <c r="H15316" s="8"/>
      <c r="I15316" s="8"/>
    </row>
    <row r="15317" spans="1:9" ht="14.25" customHeight="1">
      <c r="A15317" s="7"/>
      <c r="B15317" s="8"/>
      <c r="C15317" s="8"/>
      <c r="D15317" s="8"/>
      <c r="E15317" s="8"/>
      <c r="F15317" s="8"/>
      <c r="G15317" s="8"/>
      <c r="H15317" s="8"/>
      <c r="I15317" s="8"/>
    </row>
    <row r="15318" spans="1:9" ht="14.25" customHeight="1">
      <c r="A15318" s="7"/>
      <c r="B15318" s="8"/>
      <c r="C15318" s="8"/>
      <c r="D15318" s="8"/>
      <c r="E15318" s="8"/>
      <c r="F15318" s="8"/>
      <c r="G15318" s="8"/>
      <c r="H15318" s="8"/>
      <c r="I15318" s="8"/>
    </row>
    <row r="15319" spans="1:9" ht="14.25" customHeight="1">
      <c r="A15319" s="7"/>
      <c r="B15319" s="8"/>
      <c r="C15319" s="8"/>
      <c r="D15319" s="8"/>
      <c r="E15319" s="8"/>
      <c r="F15319" s="8"/>
      <c r="G15319" s="8"/>
      <c r="H15319" s="8"/>
      <c r="I15319" s="8"/>
    </row>
    <row r="15320" spans="1:9" ht="14.25" customHeight="1">
      <c r="A15320" s="7"/>
      <c r="B15320" s="8"/>
      <c r="C15320" s="8"/>
      <c r="D15320" s="8"/>
      <c r="E15320" s="8"/>
      <c r="F15320" s="8"/>
      <c r="G15320" s="8"/>
      <c r="H15320" s="8"/>
      <c r="I15320" s="8"/>
    </row>
    <row r="15321" spans="1:9" ht="14.25" customHeight="1">
      <c r="A15321" s="7"/>
      <c r="B15321" s="8"/>
      <c r="C15321" s="8"/>
      <c r="D15321" s="8"/>
      <c r="E15321" s="8"/>
      <c r="F15321" s="8"/>
      <c r="G15321" s="8"/>
      <c r="H15321" s="8"/>
      <c r="I15321" s="8"/>
    </row>
    <row r="15322" spans="1:9" ht="14.25" customHeight="1">
      <c r="A15322" s="7"/>
      <c r="B15322" s="8"/>
      <c r="C15322" s="8"/>
      <c r="D15322" s="8"/>
      <c r="E15322" s="8"/>
      <c r="F15322" s="8"/>
      <c r="G15322" s="8"/>
      <c r="H15322" s="8"/>
      <c r="I15322" s="8"/>
    </row>
    <row r="15323" spans="1:9" ht="14.25" customHeight="1">
      <c r="A15323" s="7"/>
      <c r="B15323" s="8"/>
      <c r="C15323" s="8"/>
      <c r="D15323" s="8"/>
      <c r="E15323" s="8"/>
      <c r="F15323" s="8"/>
      <c r="G15323" s="8"/>
      <c r="H15323" s="8"/>
      <c r="I15323" s="8"/>
    </row>
    <row r="15324" spans="1:9" ht="14.25" customHeight="1">
      <c r="A15324" s="7"/>
      <c r="B15324" s="8"/>
      <c r="C15324" s="8"/>
      <c r="D15324" s="8"/>
      <c r="E15324" s="8"/>
      <c r="F15324" s="8"/>
      <c r="G15324" s="8"/>
      <c r="H15324" s="8"/>
      <c r="I15324" s="8"/>
    </row>
    <row r="15325" spans="1:9" ht="14.25" customHeight="1">
      <c r="A15325" s="7"/>
      <c r="B15325" s="8"/>
      <c r="C15325" s="8"/>
      <c r="D15325" s="8"/>
      <c r="E15325" s="8"/>
      <c r="F15325" s="8"/>
      <c r="G15325" s="8"/>
      <c r="H15325" s="8"/>
      <c r="I15325" s="8"/>
    </row>
    <row r="15326" spans="1:9" ht="14.25" customHeight="1">
      <c r="A15326" s="7"/>
      <c r="B15326" s="8"/>
      <c r="C15326" s="8"/>
      <c r="D15326" s="8"/>
      <c r="E15326" s="8"/>
      <c r="F15326" s="8"/>
      <c r="G15326" s="8"/>
      <c r="H15326" s="8"/>
      <c r="I15326" s="8"/>
    </row>
    <row r="15327" spans="1:9" ht="14.25" customHeight="1">
      <c r="A15327" s="7"/>
      <c r="B15327" s="8"/>
      <c r="C15327" s="8"/>
      <c r="D15327" s="8"/>
      <c r="E15327" s="8"/>
      <c r="F15327" s="8"/>
      <c r="G15327" s="8"/>
      <c r="H15327" s="8"/>
      <c r="I15327" s="8"/>
    </row>
    <row r="15328" spans="1:9" ht="14.25" customHeight="1">
      <c r="A15328" s="7"/>
      <c r="B15328" s="8"/>
      <c r="C15328" s="8"/>
      <c r="D15328" s="8"/>
      <c r="E15328" s="8"/>
      <c r="F15328" s="8"/>
      <c r="G15328" s="8"/>
      <c r="H15328" s="8"/>
      <c r="I15328" s="8"/>
    </row>
    <row r="15329" spans="1:9" ht="14.25" customHeight="1">
      <c r="A15329" s="7"/>
      <c r="B15329" s="8"/>
      <c r="C15329" s="8"/>
      <c r="D15329" s="8"/>
      <c r="E15329" s="8"/>
      <c r="F15329" s="8"/>
      <c r="G15329" s="8"/>
      <c r="H15329" s="8"/>
      <c r="I15329" s="8"/>
    </row>
    <row r="15330" spans="1:9" ht="14.25" customHeight="1">
      <c r="A15330" s="7"/>
      <c r="B15330" s="8"/>
      <c r="C15330" s="8"/>
      <c r="D15330" s="8"/>
      <c r="E15330" s="8"/>
      <c r="F15330" s="8"/>
      <c r="G15330" s="8"/>
      <c r="H15330" s="8"/>
      <c r="I15330" s="8"/>
    </row>
    <row r="15331" spans="1:9" ht="14.25" customHeight="1">
      <c r="A15331" s="7"/>
      <c r="B15331" s="8"/>
      <c r="C15331" s="8"/>
      <c r="D15331" s="8"/>
      <c r="E15331" s="8"/>
      <c r="F15331" s="8"/>
      <c r="G15331" s="8"/>
      <c r="H15331" s="8"/>
      <c r="I15331" s="8"/>
    </row>
    <row r="15332" spans="1:9" ht="14.25" customHeight="1">
      <c r="A15332" s="7"/>
      <c r="B15332" s="8"/>
      <c r="C15332" s="8"/>
      <c r="D15332" s="8"/>
      <c r="E15332" s="8"/>
      <c r="F15332" s="8"/>
      <c r="G15332" s="8"/>
      <c r="H15332" s="8"/>
      <c r="I15332" s="8"/>
    </row>
    <row r="15333" spans="1:9" ht="14.25" customHeight="1">
      <c r="A15333" s="7"/>
      <c r="B15333" s="8"/>
      <c r="C15333" s="8"/>
      <c r="D15333" s="8"/>
      <c r="E15333" s="8"/>
      <c r="F15333" s="8"/>
      <c r="G15333" s="8"/>
      <c r="H15333" s="8"/>
      <c r="I15333" s="8"/>
    </row>
    <row r="15334" spans="1:9" ht="14.25" customHeight="1">
      <c r="A15334" s="7"/>
      <c r="B15334" s="8"/>
      <c r="C15334" s="8"/>
      <c r="D15334" s="8"/>
      <c r="E15334" s="8"/>
      <c r="F15334" s="8"/>
      <c r="G15334" s="8"/>
      <c r="H15334" s="8"/>
      <c r="I15334" s="8"/>
    </row>
    <row r="15335" spans="1:9" ht="14.25" customHeight="1">
      <c r="A15335" s="7"/>
      <c r="B15335" s="8"/>
      <c r="C15335" s="8"/>
      <c r="D15335" s="8"/>
      <c r="E15335" s="8"/>
      <c r="F15335" s="8"/>
      <c r="G15335" s="8"/>
      <c r="H15335" s="8"/>
      <c r="I15335" s="8"/>
    </row>
    <row r="15336" spans="1:9" ht="14.25" customHeight="1">
      <c r="A15336" s="7"/>
      <c r="B15336" s="8"/>
      <c r="C15336" s="8"/>
      <c r="D15336" s="8"/>
      <c r="E15336" s="8"/>
      <c r="F15336" s="8"/>
      <c r="G15336" s="8"/>
      <c r="H15336" s="8"/>
      <c r="I15336" s="8"/>
    </row>
    <row r="15337" spans="1:9" ht="14.25" customHeight="1">
      <c r="A15337" s="7"/>
      <c r="B15337" s="8"/>
      <c r="C15337" s="8"/>
      <c r="D15337" s="8"/>
      <c r="E15337" s="8"/>
      <c r="F15337" s="8"/>
      <c r="G15337" s="8"/>
      <c r="H15337" s="8"/>
      <c r="I15337" s="8"/>
    </row>
    <row r="15338" spans="1:9" ht="14.25" customHeight="1">
      <c r="A15338" s="7"/>
      <c r="B15338" s="8"/>
      <c r="C15338" s="8"/>
      <c r="D15338" s="8"/>
      <c r="E15338" s="8"/>
      <c r="F15338" s="8"/>
      <c r="G15338" s="8"/>
      <c r="H15338" s="8"/>
      <c r="I15338" s="8"/>
    </row>
    <row r="15339" spans="1:9" ht="14.25" customHeight="1">
      <c r="A15339" s="7"/>
      <c r="B15339" s="8"/>
      <c r="C15339" s="8"/>
      <c r="D15339" s="8"/>
      <c r="E15339" s="8"/>
      <c r="F15339" s="8"/>
      <c r="G15339" s="8"/>
      <c r="H15339" s="8"/>
      <c r="I15339" s="8"/>
    </row>
    <row r="15340" spans="1:9" ht="14.25" customHeight="1">
      <c r="A15340" s="7"/>
      <c r="B15340" s="8"/>
      <c r="C15340" s="8"/>
      <c r="D15340" s="8"/>
      <c r="E15340" s="8"/>
      <c r="F15340" s="8"/>
      <c r="G15340" s="8"/>
      <c r="H15340" s="8"/>
      <c r="I15340" s="8"/>
    </row>
    <row r="15341" spans="1:9" ht="14.25" customHeight="1">
      <c r="A15341" s="7"/>
      <c r="B15341" s="8"/>
      <c r="C15341" s="8"/>
      <c r="D15341" s="8"/>
      <c r="E15341" s="8"/>
      <c r="F15341" s="8"/>
      <c r="G15341" s="8"/>
      <c r="H15341" s="8"/>
      <c r="I15341" s="8"/>
    </row>
    <row r="15342" spans="1:9" ht="14.25" customHeight="1">
      <c r="A15342" s="7"/>
      <c r="B15342" s="8"/>
      <c r="C15342" s="8"/>
      <c r="D15342" s="8"/>
      <c r="E15342" s="8"/>
      <c r="F15342" s="8"/>
      <c r="G15342" s="8"/>
      <c r="H15342" s="8"/>
      <c r="I15342" s="8"/>
    </row>
    <row r="15343" spans="1:9" ht="14.25" customHeight="1">
      <c r="A15343" s="7"/>
      <c r="B15343" s="8"/>
      <c r="C15343" s="8"/>
      <c r="D15343" s="8"/>
      <c r="E15343" s="8"/>
      <c r="F15343" s="8"/>
      <c r="G15343" s="8"/>
      <c r="H15343" s="8"/>
      <c r="I15343" s="8"/>
    </row>
    <row r="15344" spans="1:9" ht="14.25" customHeight="1">
      <c r="A15344" s="7"/>
      <c r="B15344" s="8"/>
      <c r="C15344" s="8"/>
      <c r="D15344" s="8"/>
      <c r="E15344" s="8"/>
      <c r="F15344" s="8"/>
      <c r="G15344" s="8"/>
      <c r="H15344" s="8"/>
      <c r="I15344" s="8"/>
    </row>
    <row r="15345" spans="1:9" ht="14.25" customHeight="1">
      <c r="A15345" s="7"/>
      <c r="B15345" s="8"/>
      <c r="C15345" s="8"/>
      <c r="D15345" s="8"/>
      <c r="E15345" s="8"/>
      <c r="F15345" s="8"/>
      <c r="G15345" s="8"/>
      <c r="H15345" s="8"/>
      <c r="I15345" s="8"/>
    </row>
    <row r="15346" spans="1:9" ht="14.25" customHeight="1">
      <c r="A15346" s="7"/>
      <c r="B15346" s="8"/>
      <c r="C15346" s="8"/>
      <c r="D15346" s="8"/>
      <c r="E15346" s="8"/>
      <c r="F15346" s="8"/>
      <c r="G15346" s="8"/>
      <c r="H15346" s="8"/>
      <c r="I15346" s="8"/>
    </row>
    <row r="15347" spans="1:9" ht="14.25" customHeight="1">
      <c r="A15347" s="7"/>
      <c r="B15347" s="8"/>
      <c r="C15347" s="8"/>
      <c r="D15347" s="8"/>
      <c r="E15347" s="8"/>
      <c r="F15347" s="8"/>
      <c r="G15347" s="8"/>
      <c r="H15347" s="8"/>
      <c r="I15347" s="8"/>
    </row>
    <row r="15348" spans="1:9" ht="14.25" customHeight="1">
      <c r="A15348" s="7"/>
      <c r="B15348" s="8"/>
      <c r="C15348" s="8"/>
      <c r="D15348" s="8"/>
      <c r="E15348" s="8"/>
      <c r="F15348" s="8"/>
      <c r="G15348" s="8"/>
      <c r="H15348" s="8"/>
      <c r="I15348" s="8"/>
    </row>
    <row r="15349" spans="1:9" ht="14.25" customHeight="1">
      <c r="A15349" s="7"/>
      <c r="B15349" s="8"/>
      <c r="C15349" s="8"/>
      <c r="D15349" s="8"/>
      <c r="E15349" s="8"/>
      <c r="F15349" s="8"/>
      <c r="G15349" s="8"/>
      <c r="H15349" s="8"/>
      <c r="I15349" s="8"/>
    </row>
    <row r="15350" spans="1:9" ht="14.25" customHeight="1">
      <c r="A15350" s="7"/>
      <c r="B15350" s="8"/>
      <c r="C15350" s="8"/>
      <c r="D15350" s="8"/>
      <c r="E15350" s="8"/>
      <c r="F15350" s="8"/>
      <c r="G15350" s="8"/>
      <c r="H15350" s="8"/>
      <c r="I15350" s="8"/>
    </row>
    <row r="15351" spans="1:9" ht="14.25" customHeight="1">
      <c r="A15351" s="7"/>
      <c r="B15351" s="8"/>
      <c r="C15351" s="8"/>
      <c r="D15351" s="8"/>
      <c r="E15351" s="8"/>
      <c r="F15351" s="8"/>
      <c r="G15351" s="8"/>
      <c r="H15351" s="8"/>
      <c r="I15351" s="8"/>
    </row>
    <row r="15352" spans="1:9" ht="14.25" customHeight="1">
      <c r="A15352" s="7"/>
      <c r="B15352" s="8"/>
      <c r="C15352" s="8"/>
      <c r="D15352" s="8"/>
      <c r="E15352" s="8"/>
      <c r="F15352" s="8"/>
      <c r="G15352" s="8"/>
      <c r="H15352" s="8"/>
      <c r="I15352" s="8"/>
    </row>
    <row r="15353" spans="1:9" ht="14.25" customHeight="1">
      <c r="A15353" s="7"/>
      <c r="B15353" s="8"/>
      <c r="C15353" s="8"/>
      <c r="D15353" s="8"/>
      <c r="E15353" s="8"/>
      <c r="F15353" s="8"/>
      <c r="G15353" s="8"/>
      <c r="H15353" s="8"/>
      <c r="I15353" s="8"/>
    </row>
    <row r="15354" spans="1:9" ht="14.25" customHeight="1">
      <c r="A15354" s="7"/>
      <c r="B15354" s="8"/>
      <c r="C15354" s="8"/>
      <c r="D15354" s="8"/>
      <c r="E15354" s="8"/>
      <c r="F15354" s="8"/>
      <c r="G15354" s="8"/>
      <c r="H15354" s="8"/>
      <c r="I15354" s="8"/>
    </row>
    <row r="15355" spans="1:9" ht="14.25" customHeight="1">
      <c r="A15355" s="7"/>
      <c r="B15355" s="8"/>
      <c r="C15355" s="8"/>
      <c r="D15355" s="8"/>
      <c r="E15355" s="8"/>
      <c r="F15355" s="8"/>
      <c r="G15355" s="8"/>
      <c r="H15355" s="8"/>
      <c r="I15355" s="8"/>
    </row>
    <row r="15356" spans="1:9" ht="14.25" customHeight="1">
      <c r="A15356" s="7"/>
      <c r="B15356" s="8"/>
      <c r="C15356" s="8"/>
      <c r="D15356" s="8"/>
      <c r="E15356" s="8"/>
      <c r="F15356" s="8"/>
      <c r="G15356" s="8"/>
      <c r="H15356" s="8"/>
      <c r="I15356" s="8"/>
    </row>
    <row r="15357" spans="1:9" ht="14.25" customHeight="1">
      <c r="A15357" s="7"/>
      <c r="B15357" s="8"/>
      <c r="C15357" s="8"/>
      <c r="D15357" s="8"/>
      <c r="E15357" s="8"/>
      <c r="F15357" s="8"/>
      <c r="G15357" s="8"/>
      <c r="H15357" s="8"/>
      <c r="I15357" s="8"/>
    </row>
    <row r="15358" spans="1:9" ht="14.25" customHeight="1">
      <c r="A15358" s="7"/>
      <c r="B15358" s="8"/>
      <c r="C15358" s="8"/>
      <c r="D15358" s="8"/>
      <c r="E15358" s="8"/>
      <c r="F15358" s="8"/>
      <c r="G15358" s="8"/>
      <c r="H15358" s="8"/>
      <c r="I15358" s="8"/>
    </row>
    <row r="15359" spans="1:9" ht="14.25" customHeight="1">
      <c r="A15359" s="7"/>
      <c r="B15359" s="8"/>
      <c r="C15359" s="8"/>
      <c r="D15359" s="8"/>
      <c r="E15359" s="8"/>
      <c r="F15359" s="8"/>
      <c r="G15359" s="8"/>
      <c r="H15359" s="8"/>
      <c r="I15359" s="8"/>
    </row>
    <row r="15360" spans="1:9" ht="14.25" customHeight="1">
      <c r="A15360" s="7"/>
      <c r="B15360" s="8"/>
      <c r="C15360" s="8"/>
      <c r="D15360" s="8"/>
      <c r="E15360" s="8"/>
      <c r="F15360" s="8"/>
      <c r="G15360" s="8"/>
      <c r="H15360" s="8"/>
      <c r="I15360" s="8"/>
    </row>
    <row r="15361" spans="1:9" ht="14.25" customHeight="1">
      <c r="A15361" s="7"/>
      <c r="B15361" s="8"/>
      <c r="C15361" s="8"/>
      <c r="D15361" s="8"/>
      <c r="E15361" s="8"/>
      <c r="F15361" s="8"/>
      <c r="G15361" s="8"/>
      <c r="H15361" s="8"/>
      <c r="I15361" s="8"/>
    </row>
    <row r="15362" spans="1:9" ht="14.25" customHeight="1">
      <c r="A15362" s="7"/>
      <c r="B15362" s="8"/>
      <c r="C15362" s="8"/>
      <c r="D15362" s="8"/>
      <c r="E15362" s="8"/>
      <c r="F15362" s="8"/>
      <c r="G15362" s="8"/>
      <c r="H15362" s="8"/>
      <c r="I15362" s="8"/>
    </row>
    <row r="15363" spans="1:9" ht="14.25" customHeight="1">
      <c r="A15363" s="7"/>
      <c r="B15363" s="8"/>
      <c r="C15363" s="8"/>
      <c r="D15363" s="8"/>
      <c r="E15363" s="8"/>
      <c r="F15363" s="8"/>
      <c r="G15363" s="8"/>
      <c r="H15363" s="8"/>
      <c r="I15363" s="8"/>
    </row>
    <row r="15364" spans="1:9" ht="14.25" customHeight="1">
      <c r="A15364" s="7"/>
      <c r="B15364" s="8"/>
      <c r="C15364" s="8"/>
      <c r="D15364" s="8"/>
      <c r="E15364" s="8"/>
      <c r="F15364" s="8"/>
      <c r="G15364" s="8"/>
      <c r="H15364" s="8"/>
      <c r="I15364" s="8"/>
    </row>
    <row r="15365" spans="1:9" ht="14.25" customHeight="1">
      <c r="A15365" s="7"/>
      <c r="B15365" s="8"/>
      <c r="C15365" s="8"/>
      <c r="D15365" s="8"/>
      <c r="E15365" s="8"/>
      <c r="F15365" s="8"/>
      <c r="G15365" s="8"/>
      <c r="H15365" s="8"/>
      <c r="I15365" s="8"/>
    </row>
    <row r="15366" spans="1:9" ht="14.25" customHeight="1">
      <c r="A15366" s="7"/>
      <c r="B15366" s="8"/>
      <c r="C15366" s="8"/>
      <c r="D15366" s="8"/>
      <c r="E15366" s="8"/>
      <c r="F15366" s="8"/>
      <c r="G15366" s="8"/>
      <c r="H15366" s="8"/>
      <c r="I15366" s="8"/>
    </row>
    <row r="15367" spans="1:9" ht="14.25" customHeight="1">
      <c r="A15367" s="7"/>
      <c r="B15367" s="8"/>
      <c r="C15367" s="8"/>
      <c r="D15367" s="8"/>
      <c r="E15367" s="8"/>
      <c r="F15367" s="8"/>
      <c r="G15367" s="8"/>
      <c r="H15367" s="8"/>
      <c r="I15367" s="8"/>
    </row>
    <row r="15368" spans="1:9" ht="14.25" customHeight="1">
      <c r="A15368" s="7"/>
      <c r="B15368" s="8"/>
      <c r="C15368" s="8"/>
      <c r="D15368" s="8"/>
      <c r="E15368" s="8"/>
      <c r="F15368" s="8"/>
      <c r="G15368" s="8"/>
      <c r="H15368" s="8"/>
      <c r="I15368" s="8"/>
    </row>
    <row r="15369" spans="1:9" ht="14.25" customHeight="1">
      <c r="A15369" s="7"/>
      <c r="B15369" s="8"/>
      <c r="C15369" s="8"/>
      <c r="D15369" s="8"/>
      <c r="E15369" s="8"/>
      <c r="F15369" s="8"/>
      <c r="G15369" s="8"/>
      <c r="H15369" s="8"/>
      <c r="I15369" s="8"/>
    </row>
    <row r="15370" spans="1:9" ht="14.25" customHeight="1">
      <c r="A15370" s="7"/>
      <c r="B15370" s="8"/>
      <c r="C15370" s="8"/>
      <c r="D15370" s="8"/>
      <c r="E15370" s="8"/>
      <c r="F15370" s="8"/>
      <c r="G15370" s="8"/>
      <c r="H15370" s="8"/>
      <c r="I15370" s="8"/>
    </row>
    <row r="15371" spans="1:9" ht="14.25" customHeight="1">
      <c r="A15371" s="7"/>
      <c r="B15371" s="8"/>
      <c r="C15371" s="8"/>
      <c r="D15371" s="8"/>
      <c r="E15371" s="8"/>
      <c r="F15371" s="8"/>
      <c r="G15371" s="8"/>
      <c r="H15371" s="8"/>
      <c r="I15371" s="8"/>
    </row>
    <row r="15372" spans="1:9" ht="14.25" customHeight="1">
      <c r="A15372" s="7"/>
      <c r="B15372" s="8"/>
      <c r="C15372" s="8"/>
      <c r="D15372" s="8"/>
      <c r="E15372" s="8"/>
      <c r="F15372" s="8"/>
      <c r="G15372" s="8"/>
      <c r="H15372" s="8"/>
      <c r="I15372" s="8"/>
    </row>
    <row r="15373" spans="1:9" ht="14.25" customHeight="1">
      <c r="A15373" s="7"/>
      <c r="B15373" s="8"/>
      <c r="C15373" s="8"/>
      <c r="D15373" s="8"/>
      <c r="E15373" s="8"/>
      <c r="F15373" s="8"/>
      <c r="G15373" s="8"/>
      <c r="H15373" s="8"/>
      <c r="I15373" s="8"/>
    </row>
    <row r="15374" spans="1:9" ht="14.25" customHeight="1">
      <c r="A15374" s="7"/>
      <c r="B15374" s="8"/>
      <c r="C15374" s="8"/>
      <c r="D15374" s="8"/>
      <c r="E15374" s="8"/>
      <c r="F15374" s="8"/>
      <c r="G15374" s="8"/>
      <c r="H15374" s="8"/>
      <c r="I15374" s="8"/>
    </row>
    <row r="15375" spans="1:9" ht="14.25" customHeight="1">
      <c r="A15375" s="7"/>
      <c r="B15375" s="8"/>
      <c r="C15375" s="8"/>
      <c r="D15375" s="8"/>
      <c r="E15375" s="8"/>
      <c r="F15375" s="8"/>
      <c r="G15375" s="8"/>
      <c r="H15375" s="8"/>
      <c r="I15375" s="8"/>
    </row>
    <row r="15376" spans="1:9" ht="14.25" customHeight="1">
      <c r="A15376" s="7"/>
      <c r="B15376" s="8"/>
      <c r="C15376" s="8"/>
      <c r="D15376" s="8"/>
      <c r="E15376" s="8"/>
      <c r="F15376" s="8"/>
      <c r="G15376" s="8"/>
      <c r="H15376" s="8"/>
      <c r="I15376" s="8"/>
    </row>
    <row r="15377" spans="1:9" ht="14.25" customHeight="1">
      <c r="A15377" s="7"/>
      <c r="B15377" s="8"/>
      <c r="C15377" s="8"/>
      <c r="D15377" s="8"/>
      <c r="E15377" s="8"/>
      <c r="F15377" s="8"/>
      <c r="G15377" s="8"/>
      <c r="H15377" s="8"/>
      <c r="I15377" s="8"/>
    </row>
    <row r="15378" spans="1:9" ht="14.25" customHeight="1">
      <c r="A15378" s="7"/>
      <c r="B15378" s="8"/>
      <c r="C15378" s="8"/>
      <c r="D15378" s="8"/>
      <c r="E15378" s="8"/>
      <c r="F15378" s="8"/>
      <c r="G15378" s="8"/>
      <c r="H15378" s="8"/>
      <c r="I15378" s="8"/>
    </row>
    <row r="15379" spans="1:9" ht="14.25" customHeight="1">
      <c r="A15379" s="7"/>
      <c r="B15379" s="8"/>
      <c r="C15379" s="8"/>
      <c r="D15379" s="8"/>
      <c r="E15379" s="8"/>
      <c r="F15379" s="8"/>
      <c r="G15379" s="8"/>
      <c r="H15379" s="8"/>
      <c r="I15379" s="8"/>
    </row>
    <row r="15380" spans="1:9" ht="14.25" customHeight="1">
      <c r="A15380" s="7"/>
      <c r="B15380" s="8"/>
      <c r="C15380" s="8"/>
      <c r="D15380" s="8"/>
      <c r="E15380" s="8"/>
      <c r="F15380" s="8"/>
      <c r="G15380" s="8"/>
      <c r="H15380" s="8"/>
      <c r="I15380" s="8"/>
    </row>
    <row r="15381" spans="1:9" ht="14.25" customHeight="1">
      <c r="A15381" s="7"/>
      <c r="B15381" s="8"/>
      <c r="C15381" s="8"/>
      <c r="D15381" s="8"/>
      <c r="E15381" s="8"/>
      <c r="F15381" s="8"/>
      <c r="G15381" s="8"/>
      <c r="H15381" s="8"/>
      <c r="I15381" s="8"/>
    </row>
    <row r="15382" spans="1:9" ht="14.25" customHeight="1">
      <c r="A15382" s="7"/>
      <c r="B15382" s="8"/>
      <c r="C15382" s="8"/>
      <c r="D15382" s="8"/>
      <c r="E15382" s="8"/>
      <c r="F15382" s="8"/>
      <c r="G15382" s="8"/>
      <c r="H15382" s="8"/>
      <c r="I15382" s="8"/>
    </row>
    <row r="15383" spans="1:9" ht="14.25" customHeight="1">
      <c r="A15383" s="7"/>
      <c r="B15383" s="8"/>
      <c r="C15383" s="8"/>
      <c r="D15383" s="8"/>
      <c r="E15383" s="8"/>
      <c r="F15383" s="8"/>
      <c r="G15383" s="8"/>
      <c r="H15383" s="8"/>
      <c r="I15383" s="8"/>
    </row>
    <row r="15384" spans="1:9" ht="14.25" customHeight="1">
      <c r="A15384" s="7"/>
      <c r="B15384" s="8"/>
      <c r="C15384" s="8"/>
      <c r="D15384" s="8"/>
      <c r="E15384" s="8"/>
      <c r="F15384" s="8"/>
      <c r="G15384" s="8"/>
      <c r="H15384" s="8"/>
      <c r="I15384" s="8"/>
    </row>
    <row r="15385" spans="1:9" ht="14.25" customHeight="1">
      <c r="A15385" s="7"/>
      <c r="B15385" s="8"/>
      <c r="C15385" s="8"/>
      <c r="D15385" s="8"/>
      <c r="E15385" s="8"/>
      <c r="F15385" s="8"/>
      <c r="G15385" s="8"/>
      <c r="H15385" s="8"/>
      <c r="I15385" s="8"/>
    </row>
    <row r="15386" spans="1:9" ht="14.25" customHeight="1">
      <c r="A15386" s="7"/>
      <c r="B15386" s="8"/>
      <c r="C15386" s="8"/>
      <c r="D15386" s="8"/>
      <c r="E15386" s="8"/>
      <c r="F15386" s="8"/>
      <c r="G15386" s="8"/>
      <c r="H15386" s="8"/>
      <c r="I15386" s="8"/>
    </row>
    <row r="15387" spans="1:9" ht="14.25" customHeight="1">
      <c r="A15387" s="7"/>
      <c r="B15387" s="8"/>
      <c r="C15387" s="8"/>
      <c r="D15387" s="8"/>
      <c r="E15387" s="8"/>
      <c r="F15387" s="8"/>
      <c r="G15387" s="8"/>
      <c r="H15387" s="8"/>
      <c r="I15387" s="8"/>
    </row>
    <row r="15388" spans="1:9" ht="14.25" customHeight="1">
      <c r="A15388" s="7"/>
      <c r="B15388" s="8"/>
      <c r="C15388" s="8"/>
      <c r="D15388" s="8"/>
      <c r="E15388" s="8"/>
      <c r="F15388" s="8"/>
      <c r="G15388" s="8"/>
      <c r="H15388" s="8"/>
      <c r="I15388" s="8"/>
    </row>
    <row r="15389" spans="1:9" ht="14.25" customHeight="1">
      <c r="A15389" s="7"/>
      <c r="B15389" s="8"/>
      <c r="C15389" s="8"/>
      <c r="D15389" s="8"/>
      <c r="E15389" s="8"/>
      <c r="F15389" s="8"/>
      <c r="G15389" s="8"/>
      <c r="H15389" s="8"/>
      <c r="I15389" s="8"/>
    </row>
    <row r="15390" spans="1:9" ht="14.25" customHeight="1">
      <c r="A15390" s="7"/>
      <c r="B15390" s="8"/>
      <c r="C15390" s="8"/>
      <c r="D15390" s="8"/>
      <c r="E15390" s="8"/>
      <c r="F15390" s="8"/>
      <c r="G15390" s="8"/>
      <c r="H15390" s="8"/>
      <c r="I15390" s="8"/>
    </row>
    <row r="15391" spans="1:9" ht="14.25" customHeight="1">
      <c r="A15391" s="7"/>
      <c r="B15391" s="8"/>
      <c r="C15391" s="8"/>
      <c r="D15391" s="8"/>
      <c r="E15391" s="8"/>
      <c r="F15391" s="8"/>
      <c r="G15391" s="8"/>
      <c r="H15391" s="8"/>
      <c r="I15391" s="8"/>
    </row>
    <row r="15392" spans="1:9" ht="14.25" customHeight="1">
      <c r="A15392" s="7"/>
      <c r="B15392" s="8"/>
      <c r="C15392" s="8"/>
      <c r="D15392" s="8"/>
      <c r="E15392" s="8"/>
      <c r="F15392" s="8"/>
      <c r="G15392" s="8"/>
      <c r="H15392" s="8"/>
      <c r="I15392" s="8"/>
    </row>
    <row r="15393" spans="1:9" ht="14.25" customHeight="1">
      <c r="A15393" s="7"/>
      <c r="B15393" s="8"/>
      <c r="C15393" s="8"/>
      <c r="D15393" s="8"/>
      <c r="E15393" s="8"/>
      <c r="F15393" s="8"/>
      <c r="G15393" s="8"/>
      <c r="H15393" s="8"/>
      <c r="I15393" s="8"/>
    </row>
    <row r="15394" spans="1:9" ht="14.25" customHeight="1">
      <c r="A15394" s="7"/>
      <c r="B15394" s="8"/>
      <c r="C15394" s="8"/>
      <c r="D15394" s="8"/>
      <c r="E15394" s="8"/>
      <c r="F15394" s="8"/>
      <c r="G15394" s="8"/>
      <c r="H15394" s="8"/>
      <c r="I15394" s="8"/>
    </row>
    <row r="15395" spans="1:9" ht="14.25" customHeight="1">
      <c r="A15395" s="7"/>
      <c r="B15395" s="8"/>
      <c r="C15395" s="8"/>
      <c r="D15395" s="8"/>
      <c r="E15395" s="8"/>
      <c r="F15395" s="8"/>
      <c r="G15395" s="8"/>
      <c r="H15395" s="8"/>
      <c r="I15395" s="8"/>
    </row>
    <row r="15396" spans="1:9" ht="14.25" customHeight="1">
      <c r="A15396" s="7"/>
      <c r="B15396" s="8"/>
      <c r="C15396" s="8"/>
      <c r="D15396" s="8"/>
      <c r="E15396" s="8"/>
      <c r="F15396" s="8"/>
      <c r="G15396" s="8"/>
      <c r="H15396" s="8"/>
      <c r="I15396" s="8"/>
    </row>
    <row r="15397" spans="1:9" ht="14.25" customHeight="1">
      <c r="A15397" s="7"/>
      <c r="B15397" s="8"/>
      <c r="C15397" s="8"/>
      <c r="D15397" s="8"/>
      <c r="E15397" s="8"/>
      <c r="F15397" s="8"/>
      <c r="G15397" s="8"/>
      <c r="H15397" s="8"/>
      <c r="I15397" s="8"/>
    </row>
    <row r="15398" spans="1:9" ht="14.25" customHeight="1">
      <c r="A15398" s="7"/>
      <c r="B15398" s="8"/>
      <c r="C15398" s="8"/>
      <c r="D15398" s="8"/>
      <c r="E15398" s="8"/>
      <c r="F15398" s="8"/>
      <c r="G15398" s="8"/>
      <c r="H15398" s="8"/>
      <c r="I15398" s="8"/>
    </row>
    <row r="15399" spans="1:9" ht="14.25" customHeight="1">
      <c r="A15399" s="7"/>
      <c r="B15399" s="8"/>
      <c r="C15399" s="8"/>
      <c r="D15399" s="8"/>
      <c r="E15399" s="8"/>
      <c r="F15399" s="8"/>
      <c r="G15399" s="8"/>
      <c r="H15399" s="8"/>
      <c r="I15399" s="8"/>
    </row>
    <row r="15400" spans="1:9" ht="14.25" customHeight="1">
      <c r="A15400" s="7"/>
      <c r="B15400" s="8"/>
      <c r="C15400" s="8"/>
      <c r="D15400" s="8"/>
      <c r="E15400" s="8"/>
      <c r="F15400" s="8"/>
      <c r="G15400" s="8"/>
      <c r="H15400" s="8"/>
      <c r="I15400" s="8"/>
    </row>
    <row r="15401" spans="1:9" ht="14.25" customHeight="1">
      <c r="A15401" s="7"/>
      <c r="B15401" s="8"/>
      <c r="C15401" s="8"/>
      <c r="D15401" s="8"/>
      <c r="E15401" s="8"/>
      <c r="F15401" s="8"/>
      <c r="G15401" s="8"/>
      <c r="H15401" s="8"/>
      <c r="I15401" s="8"/>
    </row>
    <row r="15402" spans="1:9" ht="14.25" customHeight="1">
      <c r="A15402" s="7"/>
      <c r="B15402" s="8"/>
      <c r="C15402" s="8"/>
      <c r="D15402" s="8"/>
      <c r="E15402" s="8"/>
      <c r="F15402" s="8"/>
      <c r="G15402" s="8"/>
      <c r="H15402" s="8"/>
      <c r="I15402" s="8"/>
    </row>
    <row r="15403" spans="1:9" ht="14.25" customHeight="1">
      <c r="A15403" s="7"/>
      <c r="B15403" s="8"/>
      <c r="C15403" s="8"/>
      <c r="D15403" s="8"/>
      <c r="E15403" s="8"/>
      <c r="F15403" s="8"/>
      <c r="G15403" s="8"/>
      <c r="H15403" s="8"/>
      <c r="I15403" s="8"/>
    </row>
    <row r="15404" spans="1:9" ht="14.25" customHeight="1">
      <c r="A15404" s="7"/>
      <c r="B15404" s="8"/>
      <c r="C15404" s="8"/>
      <c r="D15404" s="8"/>
      <c r="E15404" s="8"/>
      <c r="F15404" s="8"/>
      <c r="G15404" s="8"/>
      <c r="H15404" s="8"/>
      <c r="I15404" s="8"/>
    </row>
    <row r="15405" spans="1:9" ht="14.25" customHeight="1">
      <c r="A15405" s="7"/>
      <c r="B15405" s="8"/>
      <c r="C15405" s="8"/>
      <c r="D15405" s="8"/>
      <c r="E15405" s="8"/>
      <c r="F15405" s="8"/>
      <c r="G15405" s="8"/>
      <c r="H15405" s="8"/>
      <c r="I15405" s="8"/>
    </row>
    <row r="15406" spans="1:9" ht="14.25" customHeight="1">
      <c r="A15406" s="7"/>
      <c r="B15406" s="8"/>
      <c r="C15406" s="8"/>
      <c r="D15406" s="8"/>
      <c r="E15406" s="8"/>
      <c r="F15406" s="8"/>
      <c r="G15406" s="8"/>
      <c r="H15406" s="8"/>
      <c r="I15406" s="8"/>
    </row>
    <row r="15407" spans="1:9" ht="14.25" customHeight="1">
      <c r="A15407" s="7"/>
      <c r="B15407" s="8"/>
      <c r="C15407" s="8"/>
      <c r="D15407" s="8"/>
      <c r="E15407" s="8"/>
      <c r="F15407" s="8"/>
      <c r="G15407" s="8"/>
      <c r="H15407" s="8"/>
      <c r="I15407" s="8"/>
    </row>
    <row r="15408" spans="1:9" ht="14.25" customHeight="1">
      <c r="A15408" s="7"/>
      <c r="B15408" s="8"/>
      <c r="C15408" s="8"/>
      <c r="D15408" s="8"/>
      <c r="E15408" s="8"/>
      <c r="F15408" s="8"/>
      <c r="G15408" s="8"/>
      <c r="H15408" s="8"/>
      <c r="I15408" s="8"/>
    </row>
    <row r="15409" spans="1:9" ht="14.25" customHeight="1">
      <c r="A15409" s="7"/>
      <c r="B15409" s="8"/>
      <c r="C15409" s="8"/>
      <c r="D15409" s="8"/>
      <c r="E15409" s="8"/>
      <c r="F15409" s="8"/>
      <c r="G15409" s="8"/>
      <c r="H15409" s="8"/>
      <c r="I15409" s="8"/>
    </row>
    <row r="15410" spans="1:9" ht="14.25" customHeight="1">
      <c r="A15410" s="7"/>
      <c r="B15410" s="8"/>
      <c r="C15410" s="8"/>
      <c r="D15410" s="8"/>
      <c r="E15410" s="8"/>
      <c r="F15410" s="8"/>
      <c r="G15410" s="8"/>
      <c r="H15410" s="8"/>
      <c r="I15410" s="8"/>
    </row>
    <row r="15411" spans="1:9" ht="14.25" customHeight="1">
      <c r="A15411" s="7"/>
      <c r="B15411" s="8"/>
      <c r="C15411" s="8"/>
      <c r="D15411" s="8"/>
      <c r="E15411" s="8"/>
      <c r="F15411" s="8"/>
      <c r="G15411" s="8"/>
      <c r="H15411" s="8"/>
      <c r="I15411" s="8"/>
    </row>
    <row r="15412" spans="1:9" ht="14.25" customHeight="1">
      <c r="A15412" s="7"/>
      <c r="B15412" s="8"/>
      <c r="C15412" s="8"/>
      <c r="D15412" s="8"/>
      <c r="E15412" s="8"/>
      <c r="F15412" s="8"/>
      <c r="G15412" s="8"/>
      <c r="H15412" s="8"/>
      <c r="I15412" s="8"/>
    </row>
    <row r="15413" spans="1:9" ht="14.25" customHeight="1">
      <c r="A15413" s="7"/>
      <c r="B15413" s="8"/>
      <c r="C15413" s="8"/>
      <c r="D15413" s="8"/>
      <c r="E15413" s="8"/>
      <c r="F15413" s="8"/>
      <c r="G15413" s="8"/>
      <c r="H15413" s="8"/>
      <c r="I15413" s="8"/>
    </row>
    <row r="15414" spans="1:9" ht="14.25" customHeight="1">
      <c r="A15414" s="7"/>
      <c r="B15414" s="8"/>
      <c r="C15414" s="8"/>
      <c r="D15414" s="8"/>
      <c r="E15414" s="8"/>
      <c r="F15414" s="8"/>
      <c r="G15414" s="8"/>
      <c r="H15414" s="8"/>
      <c r="I15414" s="8"/>
    </row>
    <row r="15415" spans="1:9" ht="14.25" customHeight="1">
      <c r="A15415" s="7"/>
      <c r="B15415" s="8"/>
      <c r="C15415" s="8"/>
      <c r="D15415" s="8"/>
      <c r="E15415" s="8"/>
      <c r="F15415" s="8"/>
      <c r="G15415" s="8"/>
      <c r="H15415" s="8"/>
      <c r="I15415" s="8"/>
    </row>
    <row r="15416" spans="1:9" ht="14.25" customHeight="1">
      <c r="A15416" s="7"/>
      <c r="B15416" s="8"/>
      <c r="C15416" s="8"/>
      <c r="D15416" s="8"/>
      <c r="E15416" s="8"/>
      <c r="F15416" s="8"/>
      <c r="G15416" s="8"/>
      <c r="H15416" s="8"/>
      <c r="I15416" s="8"/>
    </row>
    <row r="15417" spans="1:9" ht="14.25" customHeight="1">
      <c r="A15417" s="7"/>
      <c r="B15417" s="8"/>
      <c r="C15417" s="8"/>
      <c r="D15417" s="8"/>
      <c r="E15417" s="8"/>
      <c r="F15417" s="8"/>
      <c r="G15417" s="8"/>
      <c r="H15417" s="8"/>
      <c r="I15417" s="8"/>
    </row>
    <row r="15418" spans="1:9" ht="14.25" customHeight="1">
      <c r="A15418" s="7"/>
      <c r="B15418" s="8"/>
      <c r="C15418" s="8"/>
      <c r="D15418" s="8"/>
      <c r="E15418" s="8"/>
      <c r="F15418" s="8"/>
      <c r="G15418" s="8"/>
      <c r="H15418" s="8"/>
      <c r="I15418" s="8"/>
    </row>
    <row r="15419" spans="1:9" ht="14.25" customHeight="1">
      <c r="A15419" s="7"/>
      <c r="B15419" s="8"/>
      <c r="C15419" s="8"/>
      <c r="D15419" s="8"/>
      <c r="E15419" s="8"/>
      <c r="F15419" s="8"/>
      <c r="G15419" s="8"/>
      <c r="H15419" s="8"/>
      <c r="I15419" s="8"/>
    </row>
    <row r="15420" spans="1:9" ht="14.25" customHeight="1">
      <c r="A15420" s="7"/>
      <c r="B15420" s="8"/>
      <c r="C15420" s="8"/>
      <c r="D15420" s="8"/>
      <c r="E15420" s="8"/>
      <c r="F15420" s="8"/>
      <c r="G15420" s="8"/>
      <c r="H15420" s="8"/>
      <c r="I15420" s="8"/>
    </row>
    <row r="15421" spans="1:9" ht="14.25" customHeight="1">
      <c r="A15421" s="7"/>
      <c r="B15421" s="8"/>
      <c r="C15421" s="8"/>
      <c r="D15421" s="8"/>
      <c r="E15421" s="8"/>
      <c r="F15421" s="8"/>
      <c r="G15421" s="8"/>
      <c r="H15421" s="8"/>
      <c r="I15421" s="8"/>
    </row>
    <row r="15422" spans="1:9" ht="14.25" customHeight="1">
      <c r="A15422" s="7"/>
      <c r="B15422" s="8"/>
      <c r="C15422" s="8"/>
      <c r="D15422" s="8"/>
      <c r="E15422" s="8"/>
      <c r="F15422" s="8"/>
      <c r="G15422" s="8"/>
      <c r="H15422" s="8"/>
      <c r="I15422" s="8"/>
    </row>
    <row r="15423" spans="1:9" ht="14.25" customHeight="1">
      <c r="A15423" s="7"/>
      <c r="B15423" s="8"/>
      <c r="C15423" s="8"/>
      <c r="D15423" s="8"/>
      <c r="E15423" s="8"/>
      <c r="F15423" s="8"/>
      <c r="G15423" s="8"/>
      <c r="H15423" s="8"/>
      <c r="I15423" s="8"/>
    </row>
    <row r="15424" spans="1:9" ht="14.25" customHeight="1">
      <c r="A15424" s="7"/>
      <c r="B15424" s="8"/>
      <c r="C15424" s="8"/>
      <c r="D15424" s="8"/>
      <c r="E15424" s="8"/>
      <c r="F15424" s="8"/>
      <c r="G15424" s="8"/>
      <c r="H15424" s="8"/>
      <c r="I15424" s="8"/>
    </row>
    <row r="15425" spans="1:9" ht="14.25" customHeight="1">
      <c r="A15425" s="7"/>
      <c r="B15425" s="8"/>
      <c r="C15425" s="8"/>
      <c r="D15425" s="8"/>
      <c r="E15425" s="8"/>
      <c r="F15425" s="8"/>
      <c r="G15425" s="8"/>
      <c r="H15425" s="8"/>
      <c r="I15425" s="8"/>
    </row>
    <row r="15426" spans="1:9" ht="14.25" customHeight="1">
      <c r="A15426" s="7"/>
      <c r="B15426" s="8"/>
      <c r="C15426" s="8"/>
      <c r="D15426" s="8"/>
      <c r="E15426" s="8"/>
      <c r="F15426" s="8"/>
      <c r="G15426" s="8"/>
      <c r="H15426" s="8"/>
      <c r="I15426" s="8"/>
    </row>
    <row r="15427" spans="1:9" ht="14.25" customHeight="1">
      <c r="A15427" s="7"/>
      <c r="B15427" s="8"/>
      <c r="C15427" s="8"/>
      <c r="D15427" s="8"/>
      <c r="E15427" s="8"/>
      <c r="F15427" s="8"/>
      <c r="G15427" s="8"/>
      <c r="H15427" s="8"/>
      <c r="I15427" s="8"/>
    </row>
    <row r="15428" spans="1:9" ht="14.25" customHeight="1">
      <c r="A15428" s="7"/>
      <c r="B15428" s="8"/>
      <c r="C15428" s="8"/>
      <c r="D15428" s="8"/>
      <c r="E15428" s="8"/>
      <c r="F15428" s="8"/>
      <c r="G15428" s="8"/>
      <c r="H15428" s="8"/>
      <c r="I15428" s="8"/>
    </row>
    <row r="15429" spans="1:9" ht="14.25" customHeight="1">
      <c r="A15429" s="7"/>
      <c r="B15429" s="8"/>
      <c r="C15429" s="8"/>
      <c r="D15429" s="8"/>
      <c r="E15429" s="8"/>
      <c r="F15429" s="8"/>
      <c r="G15429" s="8"/>
      <c r="H15429" s="8"/>
      <c r="I15429" s="8"/>
    </row>
    <row r="15430" spans="1:9" ht="14.25" customHeight="1">
      <c r="A15430" s="7"/>
      <c r="B15430" s="8"/>
      <c r="C15430" s="8"/>
      <c r="D15430" s="8"/>
      <c r="E15430" s="8"/>
      <c r="F15430" s="8"/>
      <c r="G15430" s="8"/>
      <c r="H15430" s="8"/>
      <c r="I15430" s="8"/>
    </row>
    <row r="15431" spans="1:9" ht="14.25" customHeight="1">
      <c r="A15431" s="7"/>
      <c r="B15431" s="8"/>
      <c r="C15431" s="8"/>
      <c r="D15431" s="8"/>
      <c r="E15431" s="8"/>
      <c r="F15431" s="8"/>
      <c r="G15431" s="8"/>
      <c r="H15431" s="8"/>
      <c r="I15431" s="8"/>
    </row>
    <row r="15432" spans="1:9" ht="14.25" customHeight="1">
      <c r="A15432" s="7"/>
      <c r="B15432" s="8"/>
      <c r="C15432" s="8"/>
      <c r="D15432" s="8"/>
      <c r="E15432" s="8"/>
      <c r="F15432" s="8"/>
      <c r="G15432" s="8"/>
      <c r="H15432" s="8"/>
      <c r="I15432" s="8"/>
    </row>
    <row r="15433" spans="1:9" ht="14.25" customHeight="1">
      <c r="A15433" s="7"/>
      <c r="B15433" s="8"/>
      <c r="C15433" s="8"/>
      <c r="D15433" s="8"/>
      <c r="E15433" s="8"/>
      <c r="F15433" s="8"/>
      <c r="G15433" s="8"/>
      <c r="H15433" s="8"/>
      <c r="I15433" s="8"/>
    </row>
    <row r="15434" spans="1:9" ht="14.25" customHeight="1">
      <c r="A15434" s="7"/>
      <c r="B15434" s="8"/>
      <c r="C15434" s="8"/>
      <c r="D15434" s="8"/>
      <c r="E15434" s="8"/>
      <c r="F15434" s="8"/>
      <c r="G15434" s="8"/>
      <c r="H15434" s="8"/>
      <c r="I15434" s="8"/>
    </row>
    <row r="15435" spans="1:9" ht="14.25" customHeight="1">
      <c r="A15435" s="7"/>
      <c r="B15435" s="8"/>
      <c r="C15435" s="8"/>
      <c r="D15435" s="8"/>
      <c r="E15435" s="8"/>
      <c r="F15435" s="8"/>
      <c r="G15435" s="8"/>
      <c r="H15435" s="8"/>
      <c r="I15435" s="8"/>
    </row>
    <row r="15436" spans="1:9" ht="14.25" customHeight="1">
      <c r="A15436" s="7"/>
      <c r="B15436" s="8"/>
      <c r="C15436" s="8"/>
      <c r="D15436" s="8"/>
      <c r="E15436" s="8"/>
      <c r="F15436" s="8"/>
      <c r="G15436" s="8"/>
      <c r="H15436" s="8"/>
      <c r="I15436" s="8"/>
    </row>
    <row r="15437" spans="1:9" ht="14.25" customHeight="1">
      <c r="A15437" s="7"/>
      <c r="B15437" s="8"/>
      <c r="C15437" s="8"/>
      <c r="D15437" s="8"/>
      <c r="E15437" s="8"/>
      <c r="F15437" s="8"/>
      <c r="G15437" s="8"/>
      <c r="H15437" s="8"/>
      <c r="I15437" s="8"/>
    </row>
    <row r="15438" spans="1:9" ht="14.25" customHeight="1">
      <c r="A15438" s="7"/>
      <c r="B15438" s="8"/>
      <c r="C15438" s="8"/>
      <c r="D15438" s="8"/>
      <c r="E15438" s="8"/>
      <c r="F15438" s="8"/>
      <c r="G15438" s="8"/>
      <c r="H15438" s="8"/>
      <c r="I15438" s="8"/>
    </row>
    <row r="15439" spans="1:9" ht="14.25" customHeight="1">
      <c r="A15439" s="7"/>
      <c r="B15439" s="8"/>
      <c r="C15439" s="8"/>
      <c r="D15439" s="8"/>
      <c r="E15439" s="8"/>
      <c r="F15439" s="8"/>
      <c r="G15439" s="8"/>
      <c r="H15439" s="8"/>
      <c r="I15439" s="8"/>
    </row>
    <row r="15440" spans="1:9" ht="14.25" customHeight="1">
      <c r="A15440" s="7"/>
      <c r="B15440" s="8"/>
      <c r="C15440" s="8"/>
      <c r="D15440" s="8"/>
      <c r="E15440" s="8"/>
      <c r="F15440" s="8"/>
      <c r="G15440" s="8"/>
      <c r="H15440" s="8"/>
      <c r="I15440" s="8"/>
    </row>
    <row r="15441" spans="1:9" ht="14.25" customHeight="1">
      <c r="A15441" s="7"/>
      <c r="B15441" s="8"/>
      <c r="C15441" s="8"/>
      <c r="D15441" s="8"/>
      <c r="E15441" s="8"/>
      <c r="F15441" s="8"/>
      <c r="G15441" s="8"/>
      <c r="H15441" s="8"/>
      <c r="I15441" s="8"/>
    </row>
    <row r="15442" spans="1:9" ht="14.25" customHeight="1">
      <c r="A15442" s="7"/>
      <c r="B15442" s="8"/>
      <c r="C15442" s="8"/>
      <c r="D15442" s="8"/>
      <c r="E15442" s="8"/>
      <c r="F15442" s="8"/>
      <c r="G15442" s="8"/>
      <c r="H15442" s="8"/>
      <c r="I15442" s="8"/>
    </row>
    <row r="15443" spans="1:9" ht="14.25" customHeight="1">
      <c r="A15443" s="7"/>
      <c r="B15443" s="8"/>
      <c r="C15443" s="8"/>
      <c r="D15443" s="8"/>
      <c r="E15443" s="8"/>
      <c r="F15443" s="8"/>
      <c r="G15443" s="8"/>
      <c r="H15443" s="8"/>
      <c r="I15443" s="8"/>
    </row>
    <row r="15444" spans="1:9" ht="14.25" customHeight="1">
      <c r="A15444" s="7"/>
      <c r="B15444" s="8"/>
      <c r="C15444" s="8"/>
      <c r="D15444" s="8"/>
      <c r="E15444" s="8"/>
      <c r="F15444" s="8"/>
      <c r="G15444" s="8"/>
      <c r="H15444" s="8"/>
      <c r="I15444" s="8"/>
    </row>
    <row r="15445" spans="1:9" ht="14.25" customHeight="1">
      <c r="A15445" s="7"/>
      <c r="B15445" s="8"/>
      <c r="C15445" s="8"/>
      <c r="D15445" s="8"/>
      <c r="E15445" s="8"/>
      <c r="F15445" s="8"/>
      <c r="G15445" s="8"/>
      <c r="H15445" s="8"/>
      <c r="I15445" s="8"/>
    </row>
    <row r="15446" spans="1:9" ht="14.25" customHeight="1">
      <c r="A15446" s="7"/>
      <c r="B15446" s="8"/>
      <c r="C15446" s="8"/>
      <c r="D15446" s="8"/>
      <c r="E15446" s="8"/>
      <c r="F15446" s="8"/>
      <c r="G15446" s="8"/>
      <c r="H15446" s="8"/>
      <c r="I15446" s="8"/>
    </row>
    <row r="15447" spans="1:9" ht="14.25" customHeight="1">
      <c r="A15447" s="7"/>
      <c r="B15447" s="8"/>
      <c r="C15447" s="8"/>
      <c r="D15447" s="8"/>
      <c r="E15447" s="8"/>
      <c r="F15447" s="8"/>
      <c r="G15447" s="8"/>
      <c r="H15447" s="8"/>
      <c r="I15447" s="8"/>
    </row>
    <row r="15448" spans="1:9" ht="14.25" customHeight="1">
      <c r="A15448" s="7"/>
      <c r="B15448" s="8"/>
      <c r="C15448" s="8"/>
      <c r="D15448" s="8"/>
      <c r="E15448" s="8"/>
      <c r="F15448" s="8"/>
      <c r="G15448" s="8"/>
      <c r="H15448" s="8"/>
      <c r="I15448" s="8"/>
    </row>
    <row r="15449" spans="1:9" ht="14.25" customHeight="1">
      <c r="A15449" s="7"/>
      <c r="B15449" s="8"/>
      <c r="C15449" s="8"/>
      <c r="D15449" s="8"/>
      <c r="E15449" s="8"/>
      <c r="F15449" s="8"/>
      <c r="G15449" s="8"/>
      <c r="H15449" s="8"/>
      <c r="I15449" s="8"/>
    </row>
    <row r="15450" spans="1:9" ht="14.25" customHeight="1">
      <c r="A15450" s="7"/>
      <c r="B15450" s="8"/>
      <c r="C15450" s="8"/>
      <c r="D15450" s="8"/>
      <c r="E15450" s="8"/>
      <c r="F15450" s="8"/>
      <c r="G15450" s="8"/>
      <c r="H15450" s="8"/>
      <c r="I15450" s="8"/>
    </row>
    <row r="15451" spans="1:9" ht="14.25" customHeight="1">
      <c r="A15451" s="7"/>
      <c r="B15451" s="8"/>
      <c r="C15451" s="8"/>
      <c r="D15451" s="8"/>
      <c r="E15451" s="8"/>
      <c r="F15451" s="8"/>
      <c r="G15451" s="8"/>
      <c r="H15451" s="8"/>
      <c r="I15451" s="8"/>
    </row>
    <row r="15452" spans="1:9" ht="14.25" customHeight="1">
      <c r="A15452" s="7"/>
      <c r="B15452" s="8"/>
      <c r="C15452" s="8"/>
      <c r="D15452" s="8"/>
      <c r="E15452" s="8"/>
      <c r="F15452" s="8"/>
      <c r="G15452" s="8"/>
      <c r="H15452" s="8"/>
      <c r="I15452" s="8"/>
    </row>
    <row r="15453" spans="1:9" ht="14.25" customHeight="1">
      <c r="A15453" s="7"/>
      <c r="B15453" s="8"/>
      <c r="C15453" s="8"/>
      <c r="D15453" s="8"/>
      <c r="E15453" s="8"/>
      <c r="F15453" s="8"/>
      <c r="G15453" s="8"/>
      <c r="H15453" s="8"/>
      <c r="I15453" s="8"/>
    </row>
    <row r="15454" spans="1:9" ht="14.25" customHeight="1">
      <c r="A15454" s="7"/>
      <c r="B15454" s="8"/>
      <c r="C15454" s="8"/>
      <c r="D15454" s="8"/>
      <c r="E15454" s="8"/>
      <c r="F15454" s="8"/>
      <c r="G15454" s="8"/>
      <c r="H15454" s="8"/>
      <c r="I15454" s="8"/>
    </row>
    <row r="15455" spans="1:9" ht="14.25" customHeight="1">
      <c r="A15455" s="7"/>
      <c r="B15455" s="8"/>
      <c r="C15455" s="8"/>
      <c r="D15455" s="8"/>
      <c r="E15455" s="8"/>
      <c r="F15455" s="8"/>
      <c r="G15455" s="8"/>
      <c r="H15455" s="8"/>
      <c r="I15455" s="8"/>
    </row>
    <row r="15456" spans="1:9" ht="14.25" customHeight="1">
      <c r="A15456" s="7"/>
      <c r="B15456" s="8"/>
      <c r="C15456" s="8"/>
      <c r="D15456" s="8"/>
      <c r="E15456" s="8"/>
      <c r="F15456" s="8"/>
      <c r="G15456" s="8"/>
      <c r="H15456" s="8"/>
      <c r="I15456" s="8"/>
    </row>
    <row r="15457" spans="1:9" ht="14.25" customHeight="1">
      <c r="A15457" s="7"/>
      <c r="B15457" s="8"/>
      <c r="C15457" s="8"/>
      <c r="D15457" s="8"/>
      <c r="E15457" s="8"/>
      <c r="F15457" s="8"/>
      <c r="G15457" s="8"/>
      <c r="H15457" s="8"/>
      <c r="I15457" s="8"/>
    </row>
    <row r="15458" spans="1:9" ht="14.25" customHeight="1">
      <c r="A15458" s="7"/>
      <c r="B15458" s="8"/>
      <c r="C15458" s="8"/>
      <c r="D15458" s="8"/>
      <c r="E15458" s="8"/>
      <c r="F15458" s="8"/>
      <c r="G15458" s="8"/>
      <c r="H15458" s="8"/>
      <c r="I15458" s="8"/>
    </row>
    <row r="15459" spans="1:9" ht="14.25" customHeight="1">
      <c r="A15459" s="7"/>
      <c r="B15459" s="8"/>
      <c r="C15459" s="8"/>
      <c r="D15459" s="8"/>
      <c r="E15459" s="8"/>
      <c r="F15459" s="8"/>
      <c r="G15459" s="8"/>
      <c r="H15459" s="8"/>
      <c r="I15459" s="8"/>
    </row>
    <row r="15460" spans="1:9" ht="14.25" customHeight="1">
      <c r="A15460" s="7"/>
      <c r="B15460" s="8"/>
      <c r="C15460" s="8"/>
      <c r="D15460" s="8"/>
      <c r="E15460" s="8"/>
      <c r="F15460" s="8"/>
      <c r="G15460" s="8"/>
      <c r="H15460" s="8"/>
      <c r="I15460" s="8"/>
    </row>
    <row r="15461" spans="1:9" ht="14.25" customHeight="1">
      <c r="A15461" s="7"/>
      <c r="B15461" s="8"/>
      <c r="C15461" s="8"/>
      <c r="D15461" s="8"/>
      <c r="E15461" s="8"/>
      <c r="F15461" s="8"/>
      <c r="G15461" s="8"/>
      <c r="H15461" s="8"/>
      <c r="I15461" s="8"/>
    </row>
    <row r="15462" spans="1:9" ht="14.25" customHeight="1">
      <c r="A15462" s="7"/>
      <c r="B15462" s="8"/>
      <c r="C15462" s="8"/>
      <c r="D15462" s="8"/>
      <c r="E15462" s="8"/>
      <c r="F15462" s="8"/>
      <c r="G15462" s="8"/>
      <c r="H15462" s="8"/>
      <c r="I15462" s="8"/>
    </row>
    <row r="15463" spans="1:9" ht="14.25" customHeight="1">
      <c r="A15463" s="7"/>
      <c r="B15463" s="8"/>
      <c r="C15463" s="8"/>
      <c r="D15463" s="8"/>
      <c r="E15463" s="8"/>
      <c r="F15463" s="8"/>
      <c r="G15463" s="8"/>
      <c r="H15463" s="8"/>
      <c r="I15463" s="8"/>
    </row>
    <row r="15464" spans="1:9" ht="14.25" customHeight="1">
      <c r="A15464" s="7"/>
      <c r="B15464" s="8"/>
      <c r="C15464" s="8"/>
      <c r="D15464" s="8"/>
      <c r="E15464" s="8"/>
      <c r="F15464" s="8"/>
      <c r="G15464" s="8"/>
      <c r="H15464" s="8"/>
      <c r="I15464" s="8"/>
    </row>
    <row r="15465" spans="1:9" ht="14.25" customHeight="1">
      <c r="A15465" s="7"/>
      <c r="B15465" s="8"/>
      <c r="C15465" s="8"/>
      <c r="D15465" s="8"/>
      <c r="E15465" s="8"/>
      <c r="F15465" s="8"/>
      <c r="G15465" s="8"/>
      <c r="H15465" s="8"/>
      <c r="I15465" s="8"/>
    </row>
    <row r="15466" spans="1:9" ht="14.25" customHeight="1">
      <c r="A15466" s="7"/>
      <c r="B15466" s="8"/>
      <c r="C15466" s="8"/>
      <c r="D15466" s="8"/>
      <c r="E15466" s="8"/>
      <c r="F15466" s="8"/>
      <c r="G15466" s="8"/>
      <c r="H15466" s="8"/>
      <c r="I15466" s="8"/>
    </row>
    <row r="15467" spans="1:9" ht="14.25" customHeight="1">
      <c r="A15467" s="7"/>
      <c r="B15467" s="8"/>
      <c r="C15467" s="8"/>
      <c r="D15467" s="8"/>
      <c r="E15467" s="8"/>
      <c r="F15467" s="8"/>
      <c r="G15467" s="8"/>
      <c r="H15467" s="8"/>
      <c r="I15467" s="8"/>
    </row>
    <row r="15468" spans="1:9" ht="14.25" customHeight="1">
      <c r="A15468" s="7"/>
      <c r="B15468" s="8"/>
      <c r="C15468" s="8"/>
      <c r="D15468" s="8"/>
      <c r="E15468" s="8"/>
      <c r="F15468" s="8"/>
      <c r="G15468" s="8"/>
      <c r="H15468" s="8"/>
      <c r="I15468" s="8"/>
    </row>
    <row r="15469" spans="1:9" ht="14.25" customHeight="1">
      <c r="A15469" s="7"/>
      <c r="B15469" s="8"/>
      <c r="C15469" s="8"/>
      <c r="D15469" s="8"/>
      <c r="E15469" s="8"/>
      <c r="F15469" s="8"/>
      <c r="G15469" s="8"/>
      <c r="H15469" s="8"/>
      <c r="I15469" s="8"/>
    </row>
    <row r="15470" spans="1:9" ht="14.25" customHeight="1">
      <c r="A15470" s="7"/>
      <c r="B15470" s="8"/>
      <c r="C15470" s="8"/>
      <c r="D15470" s="8"/>
      <c r="E15470" s="8"/>
      <c r="F15470" s="8"/>
      <c r="G15470" s="8"/>
      <c r="H15470" s="8"/>
      <c r="I15470" s="8"/>
    </row>
    <row r="15471" spans="1:9" ht="14.25" customHeight="1">
      <c r="A15471" s="7"/>
      <c r="B15471" s="8"/>
      <c r="C15471" s="8"/>
      <c r="D15471" s="8"/>
      <c r="E15471" s="8"/>
      <c r="F15471" s="8"/>
      <c r="G15471" s="8"/>
      <c r="H15471" s="8"/>
      <c r="I15471" s="8"/>
    </row>
    <row r="15472" spans="1:9" ht="14.25" customHeight="1">
      <c r="A15472" s="7"/>
      <c r="B15472" s="8"/>
      <c r="C15472" s="8"/>
      <c r="D15472" s="8"/>
      <c r="E15472" s="8"/>
      <c r="F15472" s="8"/>
      <c r="G15472" s="8"/>
      <c r="H15472" s="8"/>
      <c r="I15472" s="8"/>
    </row>
    <row r="15473" spans="1:9" ht="14.25" customHeight="1">
      <c r="A15473" s="7"/>
      <c r="B15473" s="8"/>
      <c r="C15473" s="8"/>
      <c r="D15473" s="8"/>
      <c r="E15473" s="8"/>
      <c r="F15473" s="8"/>
      <c r="G15473" s="8"/>
      <c r="H15473" s="8"/>
      <c r="I15473" s="8"/>
    </row>
    <row r="15474" spans="1:9" ht="14.25" customHeight="1">
      <c r="A15474" s="7"/>
      <c r="B15474" s="8"/>
      <c r="C15474" s="8"/>
      <c r="D15474" s="8"/>
      <c r="E15474" s="8"/>
      <c r="F15474" s="8"/>
      <c r="G15474" s="8"/>
      <c r="H15474" s="8"/>
      <c r="I15474" s="8"/>
    </row>
    <row r="15475" spans="1:9" ht="14.25" customHeight="1">
      <c r="A15475" s="7"/>
      <c r="B15475" s="8"/>
      <c r="C15475" s="8"/>
      <c r="D15475" s="8"/>
      <c r="E15475" s="8"/>
      <c r="F15475" s="8"/>
      <c r="G15475" s="8"/>
      <c r="H15475" s="8"/>
      <c r="I15475" s="8"/>
    </row>
    <row r="15476" spans="1:9" ht="14.25" customHeight="1">
      <c r="A15476" s="7"/>
      <c r="B15476" s="8"/>
      <c r="C15476" s="8"/>
      <c r="D15476" s="8"/>
      <c r="E15476" s="8"/>
      <c r="F15476" s="8"/>
      <c r="G15476" s="8"/>
      <c r="H15476" s="8"/>
      <c r="I15476" s="8"/>
    </row>
    <row r="15477" spans="1:9" ht="14.25" customHeight="1">
      <c r="A15477" s="7"/>
      <c r="B15477" s="8"/>
      <c r="C15477" s="8"/>
      <c r="D15477" s="8"/>
      <c r="E15477" s="8"/>
      <c r="F15477" s="8"/>
      <c r="G15477" s="8"/>
      <c r="H15477" s="8"/>
      <c r="I15477" s="8"/>
    </row>
    <row r="15478" spans="1:9" ht="14.25" customHeight="1">
      <c r="A15478" s="7"/>
      <c r="B15478" s="8"/>
      <c r="C15478" s="8"/>
      <c r="D15478" s="8"/>
      <c r="E15478" s="8"/>
      <c r="F15478" s="8"/>
      <c r="G15478" s="8"/>
      <c r="H15478" s="8"/>
      <c r="I15478" s="8"/>
    </row>
    <row r="15479" spans="1:9" ht="14.25" customHeight="1">
      <c r="A15479" s="7"/>
      <c r="B15479" s="8"/>
      <c r="C15479" s="8"/>
      <c r="D15479" s="8"/>
      <c r="E15479" s="8"/>
      <c r="F15479" s="8"/>
      <c r="G15479" s="8"/>
      <c r="H15479" s="8"/>
      <c r="I15479" s="8"/>
    </row>
    <row r="15480" spans="1:9" ht="14.25" customHeight="1">
      <c r="A15480" s="7"/>
      <c r="B15480" s="8"/>
      <c r="C15480" s="8"/>
      <c r="D15480" s="8"/>
      <c r="E15480" s="8"/>
      <c r="F15480" s="8"/>
      <c r="G15480" s="8"/>
      <c r="H15480" s="8"/>
      <c r="I15480" s="8"/>
    </row>
    <row r="15481" spans="1:9" ht="14.25" customHeight="1">
      <c r="A15481" s="7"/>
      <c r="B15481" s="8"/>
      <c r="C15481" s="8"/>
      <c r="D15481" s="8"/>
      <c r="E15481" s="8"/>
      <c r="F15481" s="8"/>
      <c r="G15481" s="8"/>
      <c r="H15481" s="8"/>
      <c r="I15481" s="8"/>
    </row>
    <row r="15482" spans="1:9" ht="14.25" customHeight="1">
      <c r="A15482" s="7"/>
      <c r="B15482" s="8"/>
      <c r="C15482" s="8"/>
      <c r="D15482" s="8"/>
      <c r="E15482" s="8"/>
      <c r="F15482" s="8"/>
      <c r="G15482" s="8"/>
      <c r="H15482" s="8"/>
      <c r="I15482" s="8"/>
    </row>
    <row r="15483" spans="1:9" ht="14.25" customHeight="1">
      <c r="A15483" s="7"/>
      <c r="B15483" s="8"/>
      <c r="C15483" s="8"/>
      <c r="D15483" s="8"/>
      <c r="E15483" s="8"/>
      <c r="F15483" s="8"/>
      <c r="G15483" s="8"/>
      <c r="H15483" s="8"/>
      <c r="I15483" s="8"/>
    </row>
    <row r="15484" spans="1:9" ht="14.25" customHeight="1">
      <c r="A15484" s="7"/>
      <c r="B15484" s="8"/>
      <c r="C15484" s="8"/>
      <c r="D15484" s="8"/>
      <c r="E15484" s="8"/>
      <c r="F15484" s="8"/>
      <c r="G15484" s="8"/>
      <c r="H15484" s="8"/>
      <c r="I15484" s="8"/>
    </row>
    <row r="15485" spans="1:9" ht="14.25" customHeight="1">
      <c r="A15485" s="7"/>
      <c r="B15485" s="8"/>
      <c r="C15485" s="8"/>
      <c r="D15485" s="8"/>
      <c r="E15485" s="8"/>
      <c r="F15485" s="8"/>
      <c r="G15485" s="8"/>
      <c r="H15485" s="8"/>
      <c r="I15485" s="8"/>
    </row>
    <row r="15486" spans="1:9" ht="14.25" customHeight="1">
      <c r="A15486" s="7"/>
      <c r="B15486" s="8"/>
      <c r="C15486" s="8"/>
      <c r="D15486" s="8"/>
      <c r="E15486" s="8"/>
      <c r="F15486" s="8"/>
      <c r="G15486" s="8"/>
      <c r="H15486" s="8"/>
      <c r="I15486" s="8"/>
    </row>
    <row r="15487" spans="1:9" ht="14.25" customHeight="1">
      <c r="A15487" s="7"/>
      <c r="B15487" s="8"/>
      <c r="C15487" s="8"/>
      <c r="D15487" s="8"/>
      <c r="E15487" s="8"/>
      <c r="F15487" s="8"/>
      <c r="G15487" s="8"/>
      <c r="H15487" s="8"/>
      <c r="I15487" s="8"/>
    </row>
    <row r="15488" spans="1:9" ht="14.25" customHeight="1">
      <c r="A15488" s="7"/>
      <c r="B15488" s="8"/>
      <c r="C15488" s="8"/>
      <c r="D15488" s="8"/>
      <c r="E15488" s="8"/>
      <c r="F15488" s="8"/>
      <c r="G15488" s="8"/>
      <c r="H15488" s="8"/>
      <c r="I15488" s="8"/>
    </row>
    <row r="15489" spans="1:9" ht="14.25" customHeight="1">
      <c r="A15489" s="7"/>
      <c r="B15489" s="8"/>
      <c r="C15489" s="8"/>
      <c r="D15489" s="8"/>
      <c r="E15489" s="8"/>
      <c r="F15489" s="8"/>
      <c r="G15489" s="8"/>
      <c r="H15489" s="8"/>
      <c r="I15489" s="8"/>
    </row>
    <row r="15490" spans="1:9" ht="14.25" customHeight="1">
      <c r="A15490" s="7"/>
      <c r="B15490" s="8"/>
      <c r="C15490" s="8"/>
      <c r="D15490" s="8"/>
      <c r="E15490" s="8"/>
      <c r="F15490" s="8"/>
      <c r="G15490" s="8"/>
      <c r="H15490" s="8"/>
      <c r="I15490" s="8"/>
    </row>
    <row r="15491" spans="1:9" ht="14.25" customHeight="1">
      <c r="A15491" s="7"/>
      <c r="B15491" s="8"/>
      <c r="C15491" s="8"/>
      <c r="D15491" s="8"/>
      <c r="E15491" s="8"/>
      <c r="F15491" s="8"/>
      <c r="G15491" s="8"/>
      <c r="H15491" s="8"/>
      <c r="I15491" s="8"/>
    </row>
    <row r="15492" spans="1:9" ht="14.25" customHeight="1">
      <c r="A15492" s="7"/>
      <c r="B15492" s="8"/>
      <c r="C15492" s="8"/>
      <c r="D15492" s="8"/>
      <c r="E15492" s="8"/>
      <c r="F15492" s="8"/>
      <c r="G15492" s="8"/>
      <c r="H15492" s="8"/>
      <c r="I15492" s="8"/>
    </row>
    <row r="15493" spans="1:9" ht="14.25" customHeight="1">
      <c r="A15493" s="7"/>
      <c r="B15493" s="8"/>
      <c r="C15493" s="8"/>
      <c r="D15493" s="8"/>
      <c r="E15493" s="8"/>
      <c r="F15493" s="8"/>
      <c r="G15493" s="8"/>
      <c r="H15493" s="8"/>
      <c r="I15493" s="8"/>
    </row>
    <row r="15494" spans="1:9" ht="14.25" customHeight="1">
      <c r="A15494" s="7"/>
      <c r="B15494" s="8"/>
      <c r="C15494" s="8"/>
      <c r="D15494" s="8"/>
      <c r="E15494" s="8"/>
      <c r="F15494" s="8"/>
      <c r="G15494" s="8"/>
      <c r="H15494" s="8"/>
      <c r="I15494" s="8"/>
    </row>
    <row r="15495" spans="1:9" ht="14.25" customHeight="1">
      <c r="A15495" s="7"/>
      <c r="B15495" s="8"/>
      <c r="C15495" s="8"/>
      <c r="D15495" s="8"/>
      <c r="E15495" s="8"/>
      <c r="F15495" s="8"/>
      <c r="G15495" s="8"/>
      <c r="H15495" s="8"/>
      <c r="I15495" s="8"/>
    </row>
    <row r="15496" spans="1:9" ht="14.25" customHeight="1">
      <c r="A15496" s="7"/>
      <c r="B15496" s="8"/>
      <c r="C15496" s="8"/>
      <c r="D15496" s="8"/>
      <c r="E15496" s="8"/>
      <c r="F15496" s="8"/>
      <c r="G15496" s="8"/>
      <c r="H15496" s="8"/>
      <c r="I15496" s="8"/>
    </row>
    <row r="15497" spans="1:9" ht="14.25" customHeight="1">
      <c r="A15497" s="7"/>
      <c r="B15497" s="8"/>
      <c r="C15497" s="8"/>
      <c r="D15497" s="8"/>
      <c r="E15497" s="8"/>
      <c r="F15497" s="8"/>
      <c r="G15497" s="8"/>
      <c r="H15497" s="8"/>
      <c r="I15497" s="8"/>
    </row>
    <row r="15498" spans="1:9" ht="14.25" customHeight="1">
      <c r="A15498" s="7"/>
      <c r="B15498" s="8"/>
      <c r="C15498" s="8"/>
      <c r="D15498" s="8"/>
      <c r="E15498" s="8"/>
      <c r="F15498" s="8"/>
      <c r="G15498" s="8"/>
      <c r="H15498" s="8"/>
      <c r="I15498" s="8"/>
    </row>
    <row r="15499" spans="1:9" ht="14.25" customHeight="1">
      <c r="A15499" s="7"/>
      <c r="B15499" s="8"/>
      <c r="C15499" s="8"/>
      <c r="D15499" s="8"/>
      <c r="E15499" s="8"/>
      <c r="F15499" s="8"/>
      <c r="G15499" s="8"/>
      <c r="H15499" s="8"/>
      <c r="I15499" s="8"/>
    </row>
    <row r="15500" spans="1:9" ht="14.25" customHeight="1">
      <c r="A15500" s="7"/>
      <c r="B15500" s="8"/>
      <c r="C15500" s="8"/>
      <c r="D15500" s="8"/>
      <c r="E15500" s="8"/>
      <c r="F15500" s="8"/>
      <c r="G15500" s="8"/>
      <c r="H15500" s="8"/>
      <c r="I15500" s="8"/>
    </row>
    <row r="15501" spans="1:9" ht="14.25" customHeight="1">
      <c r="A15501" s="7"/>
      <c r="B15501" s="8"/>
      <c r="C15501" s="8"/>
      <c r="D15501" s="8"/>
      <c r="E15501" s="8"/>
      <c r="F15501" s="8"/>
      <c r="G15501" s="8"/>
      <c r="H15501" s="8"/>
      <c r="I15501" s="8"/>
    </row>
    <row r="15502" spans="1:9" ht="14.25" customHeight="1">
      <c r="A15502" s="7"/>
      <c r="B15502" s="8"/>
      <c r="C15502" s="8"/>
      <c r="D15502" s="8"/>
      <c r="E15502" s="8"/>
      <c r="F15502" s="8"/>
      <c r="G15502" s="8"/>
      <c r="H15502" s="8"/>
      <c r="I15502" s="8"/>
    </row>
    <row r="15503" spans="1:9" ht="14.25" customHeight="1">
      <c r="A15503" s="7"/>
      <c r="B15503" s="8"/>
      <c r="C15503" s="8"/>
      <c r="D15503" s="8"/>
      <c r="E15503" s="8"/>
      <c r="F15503" s="8"/>
      <c r="G15503" s="8"/>
      <c r="H15503" s="8"/>
      <c r="I15503" s="8"/>
    </row>
    <row r="15504" spans="1:9" ht="14.25" customHeight="1">
      <c r="A15504" s="7"/>
      <c r="B15504" s="8"/>
      <c r="C15504" s="8"/>
      <c r="D15504" s="8"/>
      <c r="E15504" s="8"/>
      <c r="F15504" s="8"/>
      <c r="G15504" s="8"/>
      <c r="H15504" s="8"/>
      <c r="I15504" s="8"/>
    </row>
    <row r="15505" spans="1:9" ht="14.25" customHeight="1">
      <c r="A15505" s="7"/>
      <c r="B15505" s="8"/>
      <c r="C15505" s="8"/>
      <c r="D15505" s="8"/>
      <c r="E15505" s="8"/>
      <c r="F15505" s="8"/>
      <c r="G15505" s="8"/>
      <c r="H15505" s="8"/>
      <c r="I15505" s="8"/>
    </row>
    <row r="15506" spans="1:9" ht="14.25" customHeight="1">
      <c r="A15506" s="7"/>
      <c r="B15506" s="8"/>
      <c r="C15506" s="8"/>
      <c r="D15506" s="8"/>
      <c r="E15506" s="8"/>
      <c r="F15506" s="8"/>
      <c r="G15506" s="8"/>
      <c r="H15506" s="8"/>
      <c r="I15506" s="8"/>
    </row>
    <row r="15507" spans="1:9" ht="14.25" customHeight="1">
      <c r="A15507" s="7"/>
      <c r="B15507" s="8"/>
      <c r="C15507" s="8"/>
      <c r="D15507" s="8"/>
      <c r="E15507" s="8"/>
      <c r="F15507" s="8"/>
      <c r="G15507" s="8"/>
      <c r="H15507" s="8"/>
      <c r="I15507" s="8"/>
    </row>
    <row r="15508" spans="1:9" ht="14.25" customHeight="1">
      <c r="A15508" s="7"/>
      <c r="B15508" s="8"/>
      <c r="C15508" s="8"/>
      <c r="D15508" s="8"/>
      <c r="E15508" s="8"/>
      <c r="F15508" s="8"/>
      <c r="G15508" s="8"/>
      <c r="H15508" s="8"/>
      <c r="I15508" s="8"/>
    </row>
    <row r="15509" spans="1:9" ht="14.25" customHeight="1">
      <c r="A15509" s="7"/>
      <c r="B15509" s="8"/>
      <c r="C15509" s="8"/>
      <c r="D15509" s="8"/>
      <c r="E15509" s="8"/>
      <c r="F15509" s="8"/>
      <c r="G15509" s="8"/>
      <c r="H15509" s="8"/>
      <c r="I15509" s="8"/>
    </row>
    <row r="15510" spans="1:9" ht="14.25" customHeight="1">
      <c r="A15510" s="7"/>
      <c r="B15510" s="8"/>
      <c r="C15510" s="8"/>
      <c r="D15510" s="8"/>
      <c r="E15510" s="8"/>
      <c r="F15510" s="8"/>
      <c r="G15510" s="8"/>
      <c r="H15510" s="8"/>
      <c r="I15510" s="8"/>
    </row>
    <row r="15511" spans="1:9" ht="14.25" customHeight="1">
      <c r="A15511" s="7"/>
      <c r="B15511" s="8"/>
      <c r="C15511" s="8"/>
      <c r="D15511" s="8"/>
      <c r="E15511" s="8"/>
      <c r="F15511" s="8"/>
      <c r="G15511" s="8"/>
      <c r="H15511" s="8"/>
      <c r="I15511" s="8"/>
    </row>
    <row r="15512" spans="1:9" ht="14.25" customHeight="1">
      <c r="A15512" s="7"/>
      <c r="B15512" s="8"/>
      <c r="C15512" s="8"/>
      <c r="D15512" s="8"/>
      <c r="E15512" s="8"/>
      <c r="F15512" s="8"/>
      <c r="G15512" s="8"/>
      <c r="H15512" s="8"/>
      <c r="I15512" s="8"/>
    </row>
    <row r="15513" spans="1:9" ht="14.25" customHeight="1">
      <c r="A15513" s="7"/>
      <c r="B15513" s="8"/>
      <c r="C15513" s="8"/>
      <c r="D15513" s="8"/>
      <c r="E15513" s="8"/>
      <c r="F15513" s="8"/>
      <c r="G15513" s="8"/>
      <c r="H15513" s="8"/>
      <c r="I15513" s="8"/>
    </row>
    <row r="15514" spans="1:9" ht="14.25" customHeight="1">
      <c r="A15514" s="7"/>
      <c r="B15514" s="8"/>
      <c r="C15514" s="8"/>
      <c r="D15514" s="8"/>
      <c r="E15514" s="8"/>
      <c r="F15514" s="8"/>
      <c r="G15514" s="8"/>
      <c r="H15514" s="8"/>
      <c r="I15514" s="8"/>
    </row>
    <row r="15515" spans="1:9" ht="14.25" customHeight="1">
      <c r="A15515" s="7"/>
      <c r="B15515" s="8"/>
      <c r="C15515" s="8"/>
      <c r="D15515" s="8"/>
      <c r="E15515" s="8"/>
      <c r="F15515" s="8"/>
      <c r="G15515" s="8"/>
      <c r="H15515" s="8"/>
      <c r="I15515" s="8"/>
    </row>
    <row r="15516" spans="1:9" ht="14.25" customHeight="1">
      <c r="A15516" s="7"/>
      <c r="B15516" s="8"/>
      <c r="C15516" s="8"/>
      <c r="D15516" s="8"/>
      <c r="E15516" s="8"/>
      <c r="F15516" s="8"/>
      <c r="G15516" s="8"/>
      <c r="H15516" s="8"/>
      <c r="I15516" s="8"/>
    </row>
    <row r="15517" spans="1:9" ht="14.25" customHeight="1">
      <c r="A15517" s="7"/>
      <c r="B15517" s="8"/>
      <c r="C15517" s="8"/>
      <c r="D15517" s="8"/>
      <c r="E15517" s="8"/>
      <c r="F15517" s="8"/>
      <c r="G15517" s="8"/>
      <c r="H15517" s="8"/>
      <c r="I15517" s="8"/>
    </row>
    <row r="15518" spans="1:9" ht="14.25" customHeight="1">
      <c r="A15518" s="7"/>
      <c r="B15518" s="8"/>
      <c r="C15518" s="8"/>
      <c r="D15518" s="8"/>
      <c r="E15518" s="8"/>
      <c r="F15518" s="8"/>
      <c r="G15518" s="8"/>
      <c r="H15518" s="8"/>
      <c r="I15518" s="8"/>
    </row>
    <row r="15519" spans="1:9" ht="14.25" customHeight="1">
      <c r="A15519" s="7"/>
      <c r="B15519" s="8"/>
      <c r="C15519" s="8"/>
      <c r="D15519" s="8"/>
      <c r="E15519" s="8"/>
      <c r="F15519" s="8"/>
      <c r="G15519" s="8"/>
      <c r="H15519" s="8"/>
      <c r="I15519" s="8"/>
    </row>
    <row r="15520" spans="1:9" ht="14.25" customHeight="1">
      <c r="A15520" s="7"/>
      <c r="B15520" s="8"/>
      <c r="C15520" s="8"/>
      <c r="D15520" s="8"/>
      <c r="E15520" s="8"/>
      <c r="F15520" s="8"/>
      <c r="G15520" s="8"/>
      <c r="H15520" s="8"/>
      <c r="I15520" s="8"/>
    </row>
    <row r="15521" spans="1:9" ht="14.25" customHeight="1">
      <c r="A15521" s="7"/>
      <c r="B15521" s="8"/>
      <c r="C15521" s="8"/>
      <c r="D15521" s="8"/>
      <c r="E15521" s="8"/>
      <c r="F15521" s="8"/>
      <c r="G15521" s="8"/>
      <c r="H15521" s="8"/>
      <c r="I15521" s="8"/>
    </row>
    <row r="15522" spans="1:9" ht="14.25" customHeight="1">
      <c r="A15522" s="7"/>
      <c r="B15522" s="8"/>
      <c r="C15522" s="8"/>
      <c r="D15522" s="8"/>
      <c r="E15522" s="8"/>
      <c r="F15522" s="8"/>
      <c r="G15522" s="8"/>
      <c r="H15522" s="8"/>
      <c r="I15522" s="8"/>
    </row>
    <row r="15523" spans="1:9" ht="14.25" customHeight="1">
      <c r="A15523" s="7"/>
      <c r="B15523" s="8"/>
      <c r="C15523" s="8"/>
      <c r="D15523" s="8"/>
      <c r="E15523" s="8"/>
      <c r="F15523" s="8"/>
      <c r="G15523" s="8"/>
      <c r="H15523" s="8"/>
      <c r="I15523" s="8"/>
    </row>
    <row r="15524" spans="1:9" ht="14.25" customHeight="1">
      <c r="A15524" s="7"/>
      <c r="B15524" s="8"/>
      <c r="C15524" s="8"/>
      <c r="D15524" s="8"/>
      <c r="E15524" s="8"/>
      <c r="F15524" s="8"/>
      <c r="G15524" s="8"/>
      <c r="H15524" s="8"/>
      <c r="I15524" s="8"/>
    </row>
    <row r="15525" spans="1:9" ht="14.25" customHeight="1">
      <c r="A15525" s="7"/>
      <c r="B15525" s="8"/>
      <c r="C15525" s="8"/>
      <c r="D15525" s="8"/>
      <c r="E15525" s="8"/>
      <c r="F15525" s="8"/>
      <c r="G15525" s="8"/>
      <c r="H15525" s="8"/>
      <c r="I15525" s="8"/>
    </row>
    <row r="15526" spans="1:9" ht="14.25" customHeight="1">
      <c r="A15526" s="7"/>
      <c r="B15526" s="8"/>
      <c r="C15526" s="8"/>
      <c r="D15526" s="8"/>
      <c r="E15526" s="8"/>
      <c r="F15526" s="8"/>
      <c r="G15526" s="8"/>
      <c r="H15526" s="8"/>
      <c r="I15526" s="8"/>
    </row>
    <row r="15527" spans="1:9" ht="14.25" customHeight="1">
      <c r="A15527" s="7"/>
      <c r="B15527" s="8"/>
      <c r="C15527" s="8"/>
      <c r="D15527" s="8"/>
      <c r="E15527" s="8"/>
      <c r="F15527" s="8"/>
      <c r="G15527" s="8"/>
      <c r="H15527" s="8"/>
      <c r="I15527" s="8"/>
    </row>
    <row r="15528" spans="1:9" ht="14.25" customHeight="1">
      <c r="A15528" s="7"/>
      <c r="B15528" s="8"/>
      <c r="C15528" s="8"/>
      <c r="D15528" s="8"/>
      <c r="E15528" s="8"/>
      <c r="F15528" s="8"/>
      <c r="G15528" s="8"/>
      <c r="H15528" s="8"/>
      <c r="I15528" s="8"/>
    </row>
    <row r="15529" spans="1:9" ht="14.25" customHeight="1">
      <c r="A15529" s="7"/>
      <c r="B15529" s="8"/>
      <c r="C15529" s="8"/>
      <c r="D15529" s="8"/>
      <c r="E15529" s="8"/>
      <c r="F15529" s="8"/>
      <c r="G15529" s="8"/>
      <c r="H15529" s="8"/>
      <c r="I15529" s="8"/>
    </row>
    <row r="15530" spans="1:9" ht="14.25" customHeight="1">
      <c r="A15530" s="7"/>
      <c r="B15530" s="8"/>
      <c r="C15530" s="8"/>
      <c r="D15530" s="8"/>
      <c r="E15530" s="8"/>
      <c r="F15530" s="8"/>
      <c r="G15530" s="8"/>
      <c r="H15530" s="8"/>
      <c r="I15530" s="8"/>
    </row>
    <row r="15531" spans="1:9" ht="14.25" customHeight="1">
      <c r="A15531" s="7"/>
      <c r="B15531" s="8"/>
      <c r="C15531" s="8"/>
      <c r="D15531" s="8"/>
      <c r="E15531" s="8"/>
      <c r="F15531" s="8"/>
      <c r="G15531" s="8"/>
      <c r="H15531" s="8"/>
      <c r="I15531" s="8"/>
    </row>
    <row r="15532" spans="1:9" ht="14.25" customHeight="1">
      <c r="A15532" s="7"/>
      <c r="B15532" s="8"/>
      <c r="C15532" s="8"/>
      <c r="D15532" s="8"/>
      <c r="E15532" s="8"/>
      <c r="F15532" s="8"/>
      <c r="G15532" s="8"/>
      <c r="H15532" s="8"/>
      <c r="I15532" s="8"/>
    </row>
    <row r="15533" spans="1:9" ht="14.25" customHeight="1">
      <c r="A15533" s="7"/>
      <c r="B15533" s="8"/>
      <c r="C15533" s="8"/>
      <c r="D15533" s="8"/>
      <c r="E15533" s="8"/>
      <c r="F15533" s="8"/>
      <c r="G15533" s="8"/>
      <c r="H15533" s="8"/>
      <c r="I15533" s="8"/>
    </row>
    <row r="15534" spans="1:9" ht="14.25" customHeight="1">
      <c r="A15534" s="7"/>
      <c r="B15534" s="8"/>
      <c r="C15534" s="8"/>
      <c r="D15534" s="8"/>
      <c r="E15534" s="8"/>
      <c r="F15534" s="8"/>
      <c r="G15534" s="8"/>
      <c r="H15534" s="8"/>
      <c r="I15534" s="8"/>
    </row>
    <row r="15535" spans="1:9" ht="14.25" customHeight="1">
      <c r="A15535" s="7"/>
      <c r="B15535" s="8"/>
      <c r="C15535" s="8"/>
      <c r="D15535" s="8"/>
      <c r="E15535" s="8"/>
      <c r="F15535" s="8"/>
      <c r="G15535" s="8"/>
      <c r="H15535" s="8"/>
      <c r="I15535" s="8"/>
    </row>
    <row r="15536" spans="1:9" ht="14.25" customHeight="1">
      <c r="A15536" s="7"/>
      <c r="B15536" s="8"/>
      <c r="C15536" s="8"/>
      <c r="D15536" s="8"/>
      <c r="E15536" s="8"/>
      <c r="F15536" s="8"/>
      <c r="G15536" s="8"/>
      <c r="H15536" s="8"/>
      <c r="I15536" s="8"/>
    </row>
    <row r="15537" spans="1:9" ht="14.25" customHeight="1">
      <c r="A15537" s="7"/>
      <c r="B15537" s="8"/>
      <c r="C15537" s="8"/>
      <c r="D15537" s="8"/>
      <c r="E15537" s="8"/>
      <c r="F15537" s="8"/>
      <c r="G15537" s="8"/>
      <c r="H15537" s="8"/>
      <c r="I15537" s="8"/>
    </row>
    <row r="15538" spans="1:9" ht="14.25" customHeight="1">
      <c r="A15538" s="7"/>
      <c r="B15538" s="8"/>
      <c r="C15538" s="8"/>
      <c r="D15538" s="8"/>
      <c r="E15538" s="8"/>
      <c r="F15538" s="8"/>
      <c r="G15538" s="8"/>
      <c r="H15538" s="8"/>
      <c r="I15538" s="8"/>
    </row>
    <row r="15539" spans="1:9" ht="14.25" customHeight="1">
      <c r="A15539" s="7"/>
      <c r="B15539" s="8"/>
      <c r="C15539" s="8"/>
      <c r="D15539" s="8"/>
      <c r="E15539" s="8"/>
      <c r="F15539" s="8"/>
      <c r="G15539" s="8"/>
      <c r="H15539" s="8"/>
      <c r="I15539" s="8"/>
    </row>
    <row r="15540" spans="1:9" ht="14.25" customHeight="1">
      <c r="A15540" s="7"/>
      <c r="B15540" s="8"/>
      <c r="C15540" s="8"/>
      <c r="D15540" s="8"/>
      <c r="E15540" s="8"/>
      <c r="F15540" s="8"/>
      <c r="G15540" s="8"/>
      <c r="H15540" s="8"/>
      <c r="I15540" s="8"/>
    </row>
    <row r="15541" spans="1:9" ht="14.25" customHeight="1">
      <c r="A15541" s="7"/>
      <c r="B15541" s="8"/>
      <c r="C15541" s="8"/>
      <c r="D15541" s="8"/>
      <c r="E15541" s="8"/>
      <c r="F15541" s="8"/>
      <c r="G15541" s="8"/>
      <c r="H15541" s="8"/>
      <c r="I15541" s="8"/>
    </row>
    <row r="15542" spans="1:9" ht="14.25" customHeight="1">
      <c r="A15542" s="7"/>
      <c r="B15542" s="8"/>
      <c r="C15542" s="8"/>
      <c r="D15542" s="8"/>
      <c r="E15542" s="8"/>
      <c r="F15542" s="8"/>
      <c r="G15542" s="8"/>
      <c r="H15542" s="8"/>
      <c r="I15542" s="8"/>
    </row>
    <row r="15543" spans="1:9" ht="14.25" customHeight="1">
      <c r="A15543" s="7"/>
      <c r="B15543" s="8"/>
      <c r="C15543" s="8"/>
      <c r="D15543" s="8"/>
      <c r="E15543" s="8"/>
      <c r="F15543" s="8"/>
      <c r="G15543" s="8"/>
      <c r="H15543" s="8"/>
      <c r="I15543" s="8"/>
    </row>
    <row r="15544" spans="1:9" ht="14.25" customHeight="1">
      <c r="A15544" s="7"/>
      <c r="B15544" s="8"/>
      <c r="C15544" s="8"/>
      <c r="D15544" s="8"/>
      <c r="E15544" s="8"/>
      <c r="F15544" s="8"/>
      <c r="G15544" s="8"/>
      <c r="H15544" s="8"/>
      <c r="I15544" s="8"/>
    </row>
    <row r="15545" spans="1:9" ht="14.25" customHeight="1">
      <c r="A15545" s="7"/>
      <c r="B15545" s="8"/>
      <c r="C15545" s="8"/>
      <c r="D15545" s="8"/>
      <c r="E15545" s="8"/>
      <c r="F15545" s="8"/>
      <c r="G15545" s="8"/>
      <c r="H15545" s="8"/>
      <c r="I15545" s="8"/>
    </row>
    <row r="15546" spans="1:9" ht="14.25" customHeight="1">
      <c r="A15546" s="7"/>
      <c r="B15546" s="8"/>
      <c r="C15546" s="8"/>
      <c r="D15546" s="8"/>
      <c r="E15546" s="8"/>
      <c r="F15546" s="8"/>
      <c r="G15546" s="8"/>
      <c r="H15546" s="8"/>
      <c r="I15546" s="8"/>
    </row>
    <row r="15547" spans="1:9" ht="14.25" customHeight="1">
      <c r="A15547" s="7"/>
      <c r="B15547" s="8"/>
      <c r="C15547" s="8"/>
      <c r="D15547" s="8"/>
      <c r="E15547" s="8"/>
      <c r="F15547" s="8"/>
      <c r="G15547" s="8"/>
      <c r="H15547" s="8"/>
      <c r="I15547" s="8"/>
    </row>
    <row r="15548" spans="1:9" ht="14.25" customHeight="1">
      <c r="A15548" s="7"/>
      <c r="B15548" s="8"/>
      <c r="C15548" s="8"/>
      <c r="D15548" s="8"/>
      <c r="E15548" s="8"/>
      <c r="F15548" s="8"/>
      <c r="G15548" s="8"/>
      <c r="H15548" s="8"/>
      <c r="I15548" s="8"/>
    </row>
    <row r="15549" spans="1:9" ht="14.25" customHeight="1">
      <c r="A15549" s="7"/>
      <c r="B15549" s="8"/>
      <c r="C15549" s="8"/>
      <c r="D15549" s="8"/>
      <c r="E15549" s="8"/>
      <c r="F15549" s="8"/>
      <c r="G15549" s="8"/>
      <c r="H15549" s="8"/>
      <c r="I15549" s="8"/>
    </row>
    <row r="15550" spans="1:9" ht="14.25" customHeight="1">
      <c r="A15550" s="7"/>
      <c r="B15550" s="8"/>
      <c r="C15550" s="8"/>
      <c r="D15550" s="8"/>
      <c r="E15550" s="8"/>
      <c r="F15550" s="8"/>
      <c r="G15550" s="8"/>
      <c r="H15550" s="8"/>
      <c r="I15550" s="8"/>
    </row>
    <row r="15551" spans="1:9" ht="14.25" customHeight="1">
      <c r="A15551" s="7"/>
      <c r="B15551" s="8"/>
      <c r="C15551" s="8"/>
      <c r="D15551" s="8"/>
      <c r="E15551" s="8"/>
      <c r="F15551" s="8"/>
      <c r="G15551" s="8"/>
      <c r="H15551" s="8"/>
      <c r="I15551" s="8"/>
    </row>
    <row r="15552" spans="1:9" ht="14.25" customHeight="1">
      <c r="A15552" s="7"/>
      <c r="B15552" s="8"/>
      <c r="C15552" s="8"/>
      <c r="D15552" s="8"/>
      <c r="E15552" s="8"/>
      <c r="F15552" s="8"/>
      <c r="G15552" s="8"/>
      <c r="H15552" s="8"/>
      <c r="I15552" s="8"/>
    </row>
    <row r="15553" spans="1:9" ht="14.25" customHeight="1">
      <c r="A15553" s="7"/>
      <c r="B15553" s="8"/>
      <c r="C15553" s="8"/>
      <c r="D15553" s="8"/>
      <c r="E15553" s="8"/>
      <c r="F15553" s="8"/>
      <c r="G15553" s="8"/>
      <c r="H15553" s="8"/>
      <c r="I15553" s="8"/>
    </row>
    <row r="15554" spans="1:9" ht="14.25" customHeight="1">
      <c r="A15554" s="7"/>
      <c r="B15554" s="8"/>
      <c r="C15554" s="8"/>
      <c r="D15554" s="8"/>
      <c r="E15554" s="8"/>
      <c r="F15554" s="8"/>
      <c r="G15554" s="8"/>
      <c r="H15554" s="8"/>
      <c r="I15554" s="8"/>
    </row>
    <row r="15555" spans="1:9" ht="14.25" customHeight="1">
      <c r="A15555" s="7"/>
      <c r="B15555" s="8"/>
      <c r="C15555" s="8"/>
      <c r="D15555" s="8"/>
      <c r="E15555" s="8"/>
      <c r="F15555" s="8"/>
      <c r="G15555" s="8"/>
      <c r="H15555" s="8"/>
      <c r="I15555" s="8"/>
    </row>
    <row r="15556" spans="1:9" ht="14.25" customHeight="1">
      <c r="A15556" s="7"/>
      <c r="B15556" s="8"/>
      <c r="C15556" s="8"/>
      <c r="D15556" s="8"/>
      <c r="E15556" s="8"/>
      <c r="F15556" s="8"/>
      <c r="G15556" s="8"/>
      <c r="H15556" s="8"/>
      <c r="I15556" s="8"/>
    </row>
    <row r="15557" spans="1:9" ht="14.25" customHeight="1">
      <c r="A15557" s="7"/>
      <c r="B15557" s="8"/>
      <c r="C15557" s="8"/>
      <c r="D15557" s="8"/>
      <c r="E15557" s="8"/>
      <c r="F15557" s="8"/>
      <c r="G15557" s="8"/>
      <c r="H15557" s="8"/>
      <c r="I15557" s="8"/>
    </row>
    <row r="15558" spans="1:9" ht="14.25" customHeight="1">
      <c r="A15558" s="7"/>
      <c r="B15558" s="8"/>
      <c r="C15558" s="8"/>
      <c r="D15558" s="8"/>
      <c r="E15558" s="8"/>
      <c r="F15558" s="8"/>
      <c r="G15558" s="8"/>
      <c r="H15558" s="8"/>
      <c r="I15558" s="8"/>
    </row>
    <row r="15559" spans="1:9" ht="14.25" customHeight="1">
      <c r="A15559" s="7"/>
      <c r="B15559" s="8"/>
      <c r="C15559" s="8"/>
      <c r="D15559" s="8"/>
      <c r="E15559" s="8"/>
      <c r="F15559" s="8"/>
      <c r="G15559" s="8"/>
      <c r="H15559" s="8"/>
      <c r="I15559" s="8"/>
    </row>
    <row r="15560" spans="1:9" ht="14.25" customHeight="1">
      <c r="A15560" s="7"/>
      <c r="B15560" s="8"/>
      <c r="C15560" s="8"/>
      <c r="D15560" s="8"/>
      <c r="E15560" s="8"/>
      <c r="F15560" s="8"/>
      <c r="G15560" s="8"/>
      <c r="H15560" s="8"/>
      <c r="I15560" s="8"/>
    </row>
    <row r="15561" spans="1:9" ht="14.25" customHeight="1">
      <c r="A15561" s="7"/>
      <c r="B15561" s="8"/>
      <c r="C15561" s="8"/>
      <c r="D15561" s="8"/>
      <c r="E15561" s="8"/>
      <c r="F15561" s="8"/>
      <c r="G15561" s="8"/>
      <c r="H15561" s="8"/>
      <c r="I15561" s="8"/>
    </row>
    <row r="15562" spans="1:9" ht="14.25" customHeight="1">
      <c r="A15562" s="7"/>
      <c r="B15562" s="8"/>
      <c r="C15562" s="8"/>
      <c r="D15562" s="8"/>
      <c r="E15562" s="8"/>
      <c r="F15562" s="8"/>
      <c r="G15562" s="8"/>
      <c r="H15562" s="8"/>
      <c r="I15562" s="8"/>
    </row>
    <row r="15563" spans="1:9" ht="14.25" customHeight="1">
      <c r="A15563" s="7"/>
      <c r="B15563" s="8"/>
      <c r="C15563" s="8"/>
      <c r="D15563" s="8"/>
      <c r="E15563" s="8"/>
      <c r="F15563" s="8"/>
      <c r="G15563" s="8"/>
      <c r="H15563" s="8"/>
      <c r="I15563" s="8"/>
    </row>
    <row r="15564" spans="1:9" ht="14.25" customHeight="1">
      <c r="A15564" s="7"/>
      <c r="B15564" s="8"/>
      <c r="C15564" s="8"/>
      <c r="D15564" s="8"/>
      <c r="E15564" s="8"/>
      <c r="F15564" s="8"/>
      <c r="G15564" s="8"/>
      <c r="H15564" s="8"/>
      <c r="I15564" s="8"/>
    </row>
    <row r="15565" spans="1:9" ht="14.25" customHeight="1">
      <c r="A15565" s="7"/>
      <c r="B15565" s="8"/>
      <c r="C15565" s="8"/>
      <c r="D15565" s="8"/>
      <c r="E15565" s="8"/>
      <c r="F15565" s="8"/>
      <c r="G15565" s="8"/>
      <c r="H15565" s="8"/>
      <c r="I15565" s="8"/>
    </row>
    <row r="15566" spans="1:9" ht="14.25" customHeight="1">
      <c r="A15566" s="7"/>
      <c r="B15566" s="8"/>
      <c r="C15566" s="8"/>
      <c r="D15566" s="8"/>
      <c r="E15566" s="8"/>
      <c r="F15566" s="8"/>
      <c r="G15566" s="8"/>
      <c r="H15566" s="8"/>
      <c r="I15566" s="8"/>
    </row>
    <row r="15567" spans="1:9" ht="14.25" customHeight="1">
      <c r="A15567" s="7"/>
      <c r="B15567" s="8"/>
      <c r="C15567" s="8"/>
      <c r="D15567" s="8"/>
      <c r="E15567" s="8"/>
      <c r="F15567" s="8"/>
      <c r="G15567" s="8"/>
      <c r="H15567" s="8"/>
      <c r="I15567" s="8"/>
    </row>
    <row r="15568" spans="1:9" ht="14.25" customHeight="1">
      <c r="A15568" s="7"/>
      <c r="B15568" s="8"/>
      <c r="C15568" s="8"/>
      <c r="D15568" s="8"/>
      <c r="E15568" s="8"/>
      <c r="F15568" s="8"/>
      <c r="G15568" s="8"/>
      <c r="H15568" s="8"/>
      <c r="I15568" s="8"/>
    </row>
    <row r="15569" spans="1:9" ht="14.25" customHeight="1">
      <c r="A15569" s="7"/>
      <c r="B15569" s="8"/>
      <c r="C15569" s="8"/>
      <c r="D15569" s="8"/>
      <c r="E15569" s="8"/>
      <c r="F15569" s="8"/>
      <c r="G15569" s="8"/>
      <c r="H15569" s="8"/>
      <c r="I15569" s="8"/>
    </row>
    <row r="15570" spans="1:9" ht="14.25" customHeight="1">
      <c r="A15570" s="7"/>
      <c r="B15570" s="8"/>
      <c r="C15570" s="8"/>
      <c r="D15570" s="8"/>
      <c r="E15570" s="8"/>
      <c r="F15570" s="8"/>
      <c r="G15570" s="8"/>
      <c r="H15570" s="8"/>
      <c r="I15570" s="8"/>
    </row>
    <row r="15571" spans="1:9" ht="14.25" customHeight="1">
      <c r="A15571" s="7"/>
      <c r="B15571" s="8"/>
      <c r="C15571" s="8"/>
      <c r="D15571" s="8"/>
      <c r="E15571" s="8"/>
      <c r="F15571" s="8"/>
      <c r="G15571" s="8"/>
      <c r="H15571" s="8"/>
      <c r="I15571" s="8"/>
    </row>
    <row r="15572" spans="1:9" ht="14.25" customHeight="1">
      <c r="A15572" s="7"/>
      <c r="B15572" s="8"/>
      <c r="C15572" s="8"/>
      <c r="D15572" s="8"/>
      <c r="E15572" s="8"/>
      <c r="F15572" s="8"/>
      <c r="G15572" s="8"/>
      <c r="H15572" s="8"/>
      <c r="I15572" s="8"/>
    </row>
    <row r="15573" spans="1:9" ht="14.25" customHeight="1">
      <c r="A15573" s="7"/>
      <c r="B15573" s="8"/>
      <c r="C15573" s="8"/>
      <c r="D15573" s="8"/>
      <c r="E15573" s="8"/>
      <c r="F15573" s="8"/>
      <c r="G15573" s="8"/>
      <c r="H15573" s="8"/>
      <c r="I15573" s="8"/>
    </row>
    <row r="15574" spans="1:9" ht="14.25" customHeight="1">
      <c r="A15574" s="7"/>
      <c r="B15574" s="8"/>
      <c r="C15574" s="8"/>
      <c r="D15574" s="8"/>
      <c r="E15574" s="8"/>
      <c r="F15574" s="8"/>
      <c r="G15574" s="8"/>
      <c r="H15574" s="8"/>
      <c r="I15574" s="8"/>
    </row>
    <row r="15575" spans="1:9" ht="14.25" customHeight="1">
      <c r="A15575" s="7"/>
      <c r="B15575" s="8"/>
      <c r="C15575" s="8"/>
      <c r="D15575" s="8"/>
      <c r="E15575" s="8"/>
      <c r="F15575" s="8"/>
      <c r="G15575" s="8"/>
      <c r="H15575" s="8"/>
      <c r="I15575" s="8"/>
    </row>
    <row r="15576" spans="1:9" ht="14.25" customHeight="1">
      <c r="A15576" s="7"/>
      <c r="B15576" s="8"/>
      <c r="C15576" s="8"/>
      <c r="D15576" s="8"/>
      <c r="E15576" s="8"/>
      <c r="F15576" s="8"/>
      <c r="G15576" s="8"/>
      <c r="H15576" s="8"/>
      <c r="I15576" s="8"/>
    </row>
    <row r="15577" spans="1:9" ht="14.25" customHeight="1">
      <c r="A15577" s="7"/>
      <c r="B15577" s="8"/>
      <c r="C15577" s="8"/>
      <c r="D15577" s="8"/>
      <c r="E15577" s="8"/>
      <c r="F15577" s="8"/>
      <c r="G15577" s="8"/>
      <c r="H15577" s="8"/>
      <c r="I15577" s="8"/>
    </row>
    <row r="15578" spans="1:9" ht="14.25" customHeight="1">
      <c r="A15578" s="7"/>
      <c r="B15578" s="8"/>
      <c r="C15578" s="8"/>
      <c r="D15578" s="8"/>
      <c r="E15578" s="8"/>
      <c r="F15578" s="8"/>
      <c r="G15578" s="8"/>
      <c r="H15578" s="8"/>
      <c r="I15578" s="8"/>
    </row>
    <row r="15579" spans="1:9" ht="14.25" customHeight="1">
      <c r="A15579" s="7"/>
      <c r="B15579" s="8"/>
      <c r="C15579" s="8"/>
      <c r="D15579" s="8"/>
      <c r="E15579" s="8"/>
      <c r="F15579" s="8"/>
      <c r="G15579" s="8"/>
      <c r="H15579" s="8"/>
      <c r="I15579" s="8"/>
    </row>
    <row r="15580" spans="1:9" ht="14.25" customHeight="1">
      <c r="A15580" s="7"/>
      <c r="B15580" s="8"/>
      <c r="C15580" s="8"/>
      <c r="D15580" s="8"/>
      <c r="E15580" s="8"/>
      <c r="F15580" s="8"/>
      <c r="G15580" s="8"/>
      <c r="H15580" s="8"/>
      <c r="I15580" s="8"/>
    </row>
    <row r="15581" spans="1:9" ht="14.25" customHeight="1">
      <c r="A15581" s="7"/>
      <c r="B15581" s="8"/>
      <c r="C15581" s="8"/>
      <c r="D15581" s="8"/>
      <c r="E15581" s="8"/>
      <c r="F15581" s="8"/>
      <c r="G15581" s="8"/>
      <c r="H15581" s="8"/>
      <c r="I15581" s="8"/>
    </row>
    <row r="15582" spans="1:9" ht="14.25" customHeight="1">
      <c r="A15582" s="7"/>
      <c r="B15582" s="8"/>
      <c r="C15582" s="8"/>
      <c r="D15582" s="8"/>
      <c r="E15582" s="8"/>
      <c r="F15582" s="8"/>
      <c r="G15582" s="8"/>
      <c r="H15582" s="8"/>
      <c r="I15582" s="8"/>
    </row>
    <row r="15583" spans="1:9" ht="14.25" customHeight="1">
      <c r="A15583" s="7"/>
      <c r="B15583" s="8"/>
      <c r="C15583" s="8"/>
      <c r="D15583" s="8"/>
      <c r="E15583" s="8"/>
      <c r="F15583" s="8"/>
      <c r="G15583" s="8"/>
      <c r="H15583" s="8"/>
      <c r="I15583" s="8"/>
    </row>
    <row r="15584" spans="1:9" ht="14.25" customHeight="1">
      <c r="A15584" s="7"/>
      <c r="B15584" s="8"/>
      <c r="C15584" s="8"/>
      <c r="D15584" s="8"/>
      <c r="E15584" s="8"/>
      <c r="F15584" s="8"/>
      <c r="G15584" s="8"/>
      <c r="H15584" s="8"/>
      <c r="I15584" s="8"/>
    </row>
    <row r="15585" spans="1:9" ht="14.25" customHeight="1">
      <c r="A15585" s="7"/>
      <c r="B15585" s="8"/>
      <c r="C15585" s="8"/>
      <c r="D15585" s="8"/>
      <c r="E15585" s="8"/>
      <c r="F15585" s="8"/>
      <c r="G15585" s="8"/>
      <c r="H15585" s="8"/>
      <c r="I15585" s="8"/>
    </row>
    <row r="15586" spans="1:9" ht="14.25" customHeight="1">
      <c r="A15586" s="7"/>
      <c r="B15586" s="8"/>
      <c r="C15586" s="8"/>
      <c r="D15586" s="8"/>
      <c r="E15586" s="8"/>
      <c r="F15586" s="8"/>
      <c r="G15586" s="8"/>
      <c r="H15586" s="8"/>
      <c r="I15586" s="8"/>
    </row>
    <row r="15587" spans="1:9" ht="14.25" customHeight="1">
      <c r="A15587" s="7"/>
      <c r="B15587" s="8"/>
      <c r="C15587" s="8"/>
      <c r="D15587" s="8"/>
      <c r="E15587" s="8"/>
      <c r="F15587" s="8"/>
      <c r="G15587" s="8"/>
      <c r="H15587" s="8"/>
      <c r="I15587" s="8"/>
    </row>
    <row r="15588" spans="1:9" ht="14.25" customHeight="1">
      <c r="A15588" s="7"/>
      <c r="B15588" s="8"/>
      <c r="C15588" s="8"/>
      <c r="D15588" s="8"/>
      <c r="E15588" s="8"/>
      <c r="F15588" s="8"/>
      <c r="G15588" s="8"/>
      <c r="H15588" s="8"/>
      <c r="I15588" s="8"/>
    </row>
    <row r="15589" spans="1:9" ht="14.25" customHeight="1">
      <c r="A15589" s="7"/>
      <c r="B15589" s="8"/>
      <c r="C15589" s="8"/>
      <c r="D15589" s="8"/>
      <c r="E15589" s="8"/>
      <c r="F15589" s="8"/>
      <c r="G15589" s="8"/>
      <c r="H15589" s="8"/>
      <c r="I15589" s="8"/>
    </row>
    <row r="15590" spans="1:9" ht="14.25" customHeight="1">
      <c r="A15590" s="7"/>
      <c r="B15590" s="8"/>
      <c r="C15590" s="8"/>
      <c r="D15590" s="8"/>
      <c r="E15590" s="8"/>
      <c r="F15590" s="8"/>
      <c r="G15590" s="8"/>
      <c r="H15590" s="8"/>
      <c r="I15590" s="8"/>
    </row>
    <row r="15591" spans="1:9" ht="14.25" customHeight="1">
      <c r="A15591" s="7"/>
      <c r="B15591" s="8"/>
      <c r="C15591" s="8"/>
      <c r="D15591" s="8"/>
      <c r="E15591" s="8"/>
      <c r="F15591" s="8"/>
      <c r="G15591" s="8"/>
      <c r="H15591" s="8"/>
      <c r="I15591" s="8"/>
    </row>
    <row r="15592" spans="1:9" ht="14.25" customHeight="1">
      <c r="A15592" s="7"/>
      <c r="B15592" s="8"/>
      <c r="C15592" s="8"/>
      <c r="D15592" s="8"/>
      <c r="E15592" s="8"/>
      <c r="F15592" s="8"/>
      <c r="G15592" s="8"/>
      <c r="H15592" s="8"/>
      <c r="I15592" s="8"/>
    </row>
    <row r="15593" spans="1:9" ht="14.25" customHeight="1">
      <c r="A15593" s="7"/>
      <c r="B15593" s="8"/>
      <c r="C15593" s="8"/>
      <c r="D15593" s="8"/>
      <c r="E15593" s="8"/>
      <c r="F15593" s="8"/>
      <c r="G15593" s="8"/>
      <c r="H15593" s="8"/>
      <c r="I15593" s="8"/>
    </row>
    <row r="15594" spans="1:9" ht="14.25" customHeight="1">
      <c r="A15594" s="7"/>
      <c r="B15594" s="8"/>
      <c r="C15594" s="8"/>
      <c r="D15594" s="8"/>
      <c r="E15594" s="8"/>
      <c r="F15594" s="8"/>
      <c r="G15594" s="8"/>
      <c r="H15594" s="8"/>
      <c r="I15594" s="8"/>
    </row>
    <row r="15595" spans="1:9" ht="14.25" customHeight="1">
      <c r="A15595" s="7"/>
      <c r="B15595" s="8"/>
      <c r="C15595" s="8"/>
      <c r="D15595" s="8"/>
      <c r="E15595" s="8"/>
      <c r="F15595" s="8"/>
      <c r="G15595" s="8"/>
      <c r="H15595" s="8"/>
      <c r="I15595" s="8"/>
    </row>
    <row r="15596" spans="1:9" ht="14.25" customHeight="1">
      <c r="A15596" s="7"/>
      <c r="B15596" s="8"/>
      <c r="C15596" s="8"/>
      <c r="D15596" s="8"/>
      <c r="E15596" s="8"/>
      <c r="F15596" s="8"/>
      <c r="G15596" s="8"/>
      <c r="H15596" s="8"/>
      <c r="I15596" s="8"/>
    </row>
    <row r="15597" spans="1:9" ht="14.25" customHeight="1">
      <c r="A15597" s="7"/>
      <c r="B15597" s="8"/>
      <c r="C15597" s="8"/>
      <c r="D15597" s="8"/>
      <c r="E15597" s="8"/>
      <c r="F15597" s="8"/>
      <c r="G15597" s="8"/>
      <c r="H15597" s="8"/>
      <c r="I15597" s="8"/>
    </row>
    <row r="15598" spans="1:9" ht="14.25" customHeight="1">
      <c r="A15598" s="7"/>
      <c r="B15598" s="8"/>
      <c r="C15598" s="8"/>
      <c r="D15598" s="8"/>
      <c r="E15598" s="8"/>
      <c r="F15598" s="8"/>
      <c r="G15598" s="8"/>
      <c r="H15598" s="8"/>
      <c r="I15598" s="8"/>
    </row>
    <row r="15599" spans="1:9" ht="14.25" customHeight="1">
      <c r="A15599" s="7"/>
      <c r="B15599" s="8"/>
      <c r="C15599" s="8"/>
      <c r="D15599" s="8"/>
      <c r="E15599" s="8"/>
      <c r="F15599" s="8"/>
      <c r="G15599" s="8"/>
      <c r="H15599" s="8"/>
      <c r="I15599" s="8"/>
    </row>
    <row r="15600" spans="1:9" ht="14.25" customHeight="1">
      <c r="A15600" s="7"/>
      <c r="B15600" s="8"/>
      <c r="C15600" s="8"/>
      <c r="D15600" s="8"/>
      <c r="E15600" s="8"/>
      <c r="F15600" s="8"/>
      <c r="G15600" s="8"/>
      <c r="H15600" s="8"/>
      <c r="I15600" s="8"/>
    </row>
    <row r="15601" spans="1:9" ht="14.25" customHeight="1">
      <c r="A15601" s="7"/>
      <c r="B15601" s="8"/>
      <c r="C15601" s="8"/>
      <c r="D15601" s="8"/>
      <c r="E15601" s="8"/>
      <c r="F15601" s="8"/>
      <c r="G15601" s="8"/>
      <c r="H15601" s="8"/>
      <c r="I15601" s="8"/>
    </row>
    <row r="15602" spans="1:9" ht="14.25" customHeight="1">
      <c r="A15602" s="7"/>
      <c r="B15602" s="8"/>
      <c r="C15602" s="8"/>
      <c r="D15602" s="8"/>
      <c r="E15602" s="8"/>
      <c r="F15602" s="8"/>
      <c r="G15602" s="8"/>
      <c r="H15602" s="8"/>
      <c r="I15602" s="8"/>
    </row>
    <row r="15603" spans="1:9" ht="14.25" customHeight="1">
      <c r="A15603" s="7"/>
      <c r="B15603" s="8"/>
      <c r="C15603" s="8"/>
      <c r="D15603" s="8"/>
      <c r="E15603" s="8"/>
      <c r="F15603" s="8"/>
      <c r="G15603" s="8"/>
      <c r="H15603" s="8"/>
      <c r="I15603" s="8"/>
    </row>
    <row r="15604" spans="1:9" ht="14.25" customHeight="1">
      <c r="A15604" s="7"/>
      <c r="B15604" s="8"/>
      <c r="C15604" s="8"/>
      <c r="D15604" s="8"/>
      <c r="E15604" s="8"/>
      <c r="F15604" s="8"/>
      <c r="G15604" s="8"/>
      <c r="H15604" s="8"/>
      <c r="I15604" s="8"/>
    </row>
    <row r="15605" spans="1:9" ht="14.25" customHeight="1">
      <c r="A15605" s="7"/>
      <c r="B15605" s="8"/>
      <c r="C15605" s="8"/>
      <c r="D15605" s="8"/>
      <c r="E15605" s="8"/>
      <c r="F15605" s="8"/>
      <c r="G15605" s="8"/>
      <c r="H15605" s="8"/>
      <c r="I15605" s="8"/>
    </row>
    <row r="15606" spans="1:9" ht="14.25" customHeight="1">
      <c r="A15606" s="7"/>
      <c r="B15606" s="8"/>
      <c r="C15606" s="8"/>
      <c r="D15606" s="8"/>
      <c r="E15606" s="8"/>
      <c r="F15606" s="8"/>
      <c r="G15606" s="8"/>
      <c r="H15606" s="8"/>
      <c r="I15606" s="8"/>
    </row>
    <row r="15607" spans="1:9" ht="14.25" customHeight="1">
      <c r="A15607" s="7"/>
      <c r="B15607" s="8"/>
      <c r="C15607" s="8"/>
      <c r="D15607" s="8"/>
      <c r="E15607" s="8"/>
      <c r="F15607" s="8"/>
      <c r="G15607" s="8"/>
      <c r="H15607" s="8"/>
      <c r="I15607" s="8"/>
    </row>
    <row r="15608" spans="1:9" ht="14.25" customHeight="1">
      <c r="A15608" s="7"/>
      <c r="B15608" s="8"/>
      <c r="C15608" s="8"/>
      <c r="D15608" s="8"/>
      <c r="E15608" s="8"/>
      <c r="F15608" s="8"/>
      <c r="G15608" s="8"/>
      <c r="H15608" s="8"/>
      <c r="I15608" s="8"/>
    </row>
    <row r="15609" spans="1:9" ht="14.25" customHeight="1">
      <c r="A15609" s="7"/>
      <c r="B15609" s="8"/>
      <c r="C15609" s="8"/>
      <c r="D15609" s="8"/>
      <c r="E15609" s="8"/>
      <c r="F15609" s="8"/>
      <c r="G15609" s="8"/>
      <c r="H15609" s="8"/>
      <c r="I15609" s="8"/>
    </row>
    <row r="15610" spans="1:9" ht="14.25" customHeight="1">
      <c r="A15610" s="7"/>
      <c r="B15610" s="8"/>
      <c r="C15610" s="8"/>
      <c r="D15610" s="8"/>
      <c r="E15610" s="8"/>
      <c r="F15610" s="8"/>
      <c r="G15610" s="8"/>
      <c r="H15610" s="8"/>
      <c r="I15610" s="8"/>
    </row>
    <row r="15611" spans="1:9" ht="14.25" customHeight="1">
      <c r="A15611" s="7"/>
      <c r="B15611" s="8"/>
      <c r="C15611" s="8"/>
      <c r="D15611" s="8"/>
      <c r="E15611" s="8"/>
      <c r="F15611" s="8"/>
      <c r="G15611" s="8"/>
      <c r="H15611" s="8"/>
      <c r="I15611" s="8"/>
    </row>
    <row r="15612" spans="1:9" ht="14.25" customHeight="1">
      <c r="A15612" s="7"/>
      <c r="B15612" s="8"/>
      <c r="C15612" s="8"/>
      <c r="D15612" s="8"/>
      <c r="E15612" s="8"/>
      <c r="F15612" s="8"/>
      <c r="G15612" s="8"/>
      <c r="H15612" s="8"/>
      <c r="I15612" s="8"/>
    </row>
    <row r="15613" spans="1:9" ht="14.25" customHeight="1">
      <c r="A15613" s="7"/>
      <c r="B15613" s="8"/>
      <c r="C15613" s="8"/>
      <c r="D15613" s="8"/>
      <c r="E15613" s="8"/>
      <c r="F15613" s="8"/>
      <c r="G15613" s="8"/>
      <c r="H15613" s="8"/>
      <c r="I15613" s="8"/>
    </row>
    <row r="15614" spans="1:9" ht="14.25" customHeight="1">
      <c r="A15614" s="7"/>
      <c r="B15614" s="8"/>
      <c r="C15614" s="8"/>
      <c r="D15614" s="8"/>
      <c r="E15614" s="8"/>
      <c r="F15614" s="8"/>
      <c r="G15614" s="8"/>
      <c r="H15614" s="8"/>
      <c r="I15614" s="8"/>
    </row>
    <row r="15615" spans="1:9" ht="14.25" customHeight="1">
      <c r="A15615" s="7"/>
      <c r="B15615" s="8"/>
      <c r="C15615" s="8"/>
      <c r="D15615" s="8"/>
      <c r="E15615" s="8"/>
      <c r="F15615" s="8"/>
      <c r="G15615" s="8"/>
      <c r="H15615" s="8"/>
      <c r="I15615" s="8"/>
    </row>
    <row r="15616" spans="1:9" ht="14.25" customHeight="1">
      <c r="A15616" s="7"/>
      <c r="B15616" s="8"/>
      <c r="C15616" s="8"/>
      <c r="D15616" s="8"/>
      <c r="E15616" s="8"/>
      <c r="F15616" s="8"/>
      <c r="G15616" s="8"/>
      <c r="H15616" s="8"/>
      <c r="I15616" s="8"/>
    </row>
    <row r="15617" spans="1:9" ht="14.25" customHeight="1">
      <c r="A15617" s="7"/>
      <c r="B15617" s="8"/>
      <c r="C15617" s="8"/>
      <c r="D15617" s="8"/>
      <c r="E15617" s="8"/>
      <c r="F15617" s="8"/>
      <c r="G15617" s="8"/>
      <c r="H15617" s="8"/>
      <c r="I15617" s="8"/>
    </row>
    <row r="15618" spans="1:9" ht="14.25" customHeight="1">
      <c r="A15618" s="7"/>
      <c r="B15618" s="8"/>
      <c r="C15618" s="8"/>
      <c r="D15618" s="8"/>
      <c r="E15618" s="8"/>
      <c r="F15618" s="8"/>
      <c r="G15618" s="8"/>
      <c r="H15618" s="8"/>
      <c r="I15618" s="8"/>
    </row>
    <row r="15619" spans="1:9" ht="14.25" customHeight="1">
      <c r="A15619" s="7"/>
      <c r="B15619" s="8"/>
      <c r="C15619" s="8"/>
      <c r="D15619" s="8"/>
      <c r="E15619" s="8"/>
      <c r="F15619" s="8"/>
      <c r="G15619" s="8"/>
      <c r="H15619" s="8"/>
      <c r="I15619" s="8"/>
    </row>
    <row r="15620" spans="1:9" ht="14.25" customHeight="1">
      <c r="A15620" s="7"/>
      <c r="B15620" s="8"/>
      <c r="C15620" s="8"/>
      <c r="D15620" s="8"/>
      <c r="E15620" s="8"/>
      <c r="F15620" s="8"/>
      <c r="G15620" s="8"/>
      <c r="H15620" s="8"/>
      <c r="I15620" s="8"/>
    </row>
    <row r="15621" spans="1:9" ht="14.25" customHeight="1">
      <c r="A15621" s="7"/>
      <c r="B15621" s="8"/>
      <c r="C15621" s="8"/>
      <c r="D15621" s="8"/>
      <c r="E15621" s="8"/>
      <c r="F15621" s="8"/>
      <c r="G15621" s="8"/>
      <c r="H15621" s="8"/>
      <c r="I15621" s="8"/>
    </row>
    <row r="15622" spans="1:9" ht="14.25" customHeight="1">
      <c r="A15622" s="7"/>
      <c r="B15622" s="8"/>
      <c r="C15622" s="8"/>
      <c r="D15622" s="8"/>
      <c r="E15622" s="8"/>
      <c r="F15622" s="8"/>
      <c r="G15622" s="8"/>
      <c r="H15622" s="8"/>
      <c r="I15622" s="8"/>
    </row>
    <row r="15623" spans="1:9" ht="14.25" customHeight="1">
      <c r="A15623" s="7"/>
      <c r="B15623" s="8"/>
      <c r="C15623" s="8"/>
      <c r="D15623" s="8"/>
      <c r="E15623" s="8"/>
      <c r="F15623" s="8"/>
      <c r="G15623" s="8"/>
      <c r="H15623" s="8"/>
      <c r="I15623" s="8"/>
    </row>
    <row r="15624" spans="1:9" ht="14.25" customHeight="1">
      <c r="A15624" s="7"/>
      <c r="B15624" s="8"/>
      <c r="C15624" s="8"/>
      <c r="D15624" s="8"/>
      <c r="E15624" s="8"/>
      <c r="F15624" s="8"/>
      <c r="G15624" s="8"/>
      <c r="H15624" s="8"/>
      <c r="I15624" s="8"/>
    </row>
    <row r="15625" spans="1:9" ht="14.25" customHeight="1">
      <c r="A15625" s="7"/>
      <c r="B15625" s="8"/>
      <c r="C15625" s="8"/>
      <c r="D15625" s="8"/>
      <c r="E15625" s="8"/>
      <c r="F15625" s="8"/>
      <c r="G15625" s="8"/>
      <c r="H15625" s="8"/>
      <c r="I15625" s="8"/>
    </row>
    <row r="15626" spans="1:9" ht="14.25" customHeight="1">
      <c r="A15626" s="7"/>
      <c r="B15626" s="8"/>
      <c r="C15626" s="8"/>
      <c r="D15626" s="8"/>
      <c r="E15626" s="8"/>
      <c r="F15626" s="8"/>
      <c r="G15626" s="8"/>
      <c r="H15626" s="8"/>
      <c r="I15626" s="8"/>
    </row>
    <row r="15627" spans="1:9" ht="14.25" customHeight="1">
      <c r="A15627" s="7"/>
      <c r="B15627" s="8"/>
      <c r="C15627" s="8"/>
      <c r="D15627" s="8"/>
      <c r="E15627" s="8"/>
      <c r="F15627" s="8"/>
      <c r="G15627" s="8"/>
      <c r="H15627" s="8"/>
      <c r="I15627" s="8"/>
    </row>
    <row r="15628" spans="1:9" ht="14.25" customHeight="1">
      <c r="A15628" s="7"/>
      <c r="B15628" s="8"/>
      <c r="C15628" s="8"/>
      <c r="D15628" s="8"/>
      <c r="E15628" s="8"/>
      <c r="F15628" s="8"/>
      <c r="G15628" s="8"/>
      <c r="H15628" s="8"/>
      <c r="I15628" s="8"/>
    </row>
    <row r="15629" spans="1:9" ht="14.25" customHeight="1">
      <c r="A15629" s="7"/>
      <c r="B15629" s="8"/>
      <c r="C15629" s="8"/>
      <c r="D15629" s="8"/>
      <c r="E15629" s="8"/>
      <c r="F15629" s="8"/>
      <c r="G15629" s="8"/>
      <c r="H15629" s="8"/>
      <c r="I15629" s="8"/>
    </row>
    <row r="15630" spans="1:9" ht="14.25" customHeight="1">
      <c r="A15630" s="7"/>
      <c r="B15630" s="8"/>
      <c r="C15630" s="8"/>
      <c r="D15630" s="8"/>
      <c r="E15630" s="8"/>
      <c r="F15630" s="8"/>
      <c r="G15630" s="8"/>
      <c r="H15630" s="8"/>
      <c r="I15630" s="8"/>
    </row>
    <row r="15631" spans="1:9" ht="14.25" customHeight="1">
      <c r="A15631" s="7"/>
      <c r="B15631" s="8"/>
      <c r="C15631" s="8"/>
      <c r="D15631" s="8"/>
      <c r="E15631" s="8"/>
      <c r="F15631" s="8"/>
      <c r="G15631" s="8"/>
      <c r="H15631" s="8"/>
      <c r="I15631" s="8"/>
    </row>
    <row r="15632" spans="1:9" ht="14.25" customHeight="1">
      <c r="A15632" s="7"/>
      <c r="B15632" s="8"/>
      <c r="C15632" s="8"/>
      <c r="D15632" s="8"/>
      <c r="E15632" s="8"/>
      <c r="F15632" s="8"/>
      <c r="G15632" s="8"/>
      <c r="H15632" s="8"/>
      <c r="I15632" s="8"/>
    </row>
    <row r="15633" spans="1:9" ht="14.25" customHeight="1">
      <c r="A15633" s="7"/>
      <c r="B15633" s="8"/>
      <c r="C15633" s="8"/>
      <c r="D15633" s="8"/>
      <c r="E15633" s="8"/>
      <c r="F15633" s="8"/>
      <c r="G15633" s="8"/>
      <c r="H15633" s="8"/>
      <c r="I15633" s="8"/>
    </row>
    <row r="15634" spans="1:9" ht="14.25" customHeight="1">
      <c r="A15634" s="7"/>
      <c r="B15634" s="8"/>
      <c r="C15634" s="8"/>
      <c r="D15634" s="8"/>
      <c r="E15634" s="8"/>
      <c r="F15634" s="8"/>
      <c r="G15634" s="8"/>
      <c r="H15634" s="8"/>
      <c r="I15634" s="8"/>
    </row>
    <row r="15635" spans="1:9" ht="14.25" customHeight="1">
      <c r="A15635" s="7"/>
      <c r="B15635" s="8"/>
      <c r="C15635" s="8"/>
      <c r="D15635" s="8"/>
      <c r="E15635" s="8"/>
      <c r="F15635" s="8"/>
      <c r="G15635" s="8"/>
      <c r="H15635" s="8"/>
      <c r="I15635" s="8"/>
    </row>
    <row r="15636" spans="1:9" ht="14.25" customHeight="1">
      <c r="A15636" s="7"/>
      <c r="B15636" s="8"/>
      <c r="C15636" s="8"/>
      <c r="D15636" s="8"/>
      <c r="E15636" s="8"/>
      <c r="F15636" s="8"/>
      <c r="G15636" s="8"/>
      <c r="H15636" s="8"/>
      <c r="I15636" s="8"/>
    </row>
    <row r="15637" spans="1:9" ht="14.25" customHeight="1">
      <c r="A15637" s="7"/>
      <c r="B15637" s="8"/>
      <c r="C15637" s="8"/>
      <c r="D15637" s="8"/>
      <c r="E15637" s="8"/>
      <c r="F15637" s="8"/>
      <c r="G15637" s="8"/>
      <c r="H15637" s="8"/>
      <c r="I15637" s="8"/>
    </row>
    <row r="15638" spans="1:9" ht="14.25" customHeight="1">
      <c r="A15638" s="7"/>
      <c r="B15638" s="8"/>
      <c r="C15638" s="8"/>
      <c r="D15638" s="8"/>
      <c r="E15638" s="8"/>
      <c r="F15638" s="8"/>
      <c r="G15638" s="8"/>
      <c r="H15638" s="8"/>
      <c r="I15638" s="8"/>
    </row>
    <row r="15639" spans="1:9" ht="14.25" customHeight="1">
      <c r="A15639" s="7"/>
      <c r="B15639" s="8"/>
      <c r="C15639" s="8"/>
      <c r="D15639" s="8"/>
      <c r="E15639" s="8"/>
      <c r="F15639" s="8"/>
      <c r="G15639" s="8"/>
      <c r="H15639" s="8"/>
      <c r="I15639" s="8"/>
    </row>
    <row r="15640" spans="1:9" ht="14.25" customHeight="1">
      <c r="A15640" s="7"/>
      <c r="B15640" s="8"/>
      <c r="C15640" s="8"/>
      <c r="D15640" s="8"/>
      <c r="E15640" s="8"/>
      <c r="F15640" s="8"/>
      <c r="G15640" s="8"/>
      <c r="H15640" s="8"/>
      <c r="I15640" s="8"/>
    </row>
    <row r="15641" spans="1:9" ht="14.25" customHeight="1">
      <c r="A15641" s="7"/>
      <c r="B15641" s="8"/>
      <c r="C15641" s="8"/>
      <c r="D15641" s="8"/>
      <c r="E15641" s="8"/>
      <c r="F15641" s="8"/>
      <c r="G15641" s="8"/>
      <c r="H15641" s="8"/>
      <c r="I15641" s="8"/>
    </row>
    <row r="15642" spans="1:9" ht="14.25" customHeight="1">
      <c r="A15642" s="7"/>
      <c r="B15642" s="8"/>
      <c r="C15642" s="8"/>
      <c r="D15642" s="8"/>
      <c r="E15642" s="8"/>
      <c r="F15642" s="8"/>
      <c r="G15642" s="8"/>
      <c r="H15642" s="8"/>
      <c r="I15642" s="8"/>
    </row>
    <row r="15643" spans="1:9" ht="14.25" customHeight="1">
      <c r="A15643" s="7"/>
      <c r="B15643" s="8"/>
      <c r="C15643" s="8"/>
      <c r="D15643" s="8"/>
      <c r="E15643" s="8"/>
      <c r="F15643" s="8"/>
      <c r="G15643" s="8"/>
      <c r="H15643" s="8"/>
      <c r="I15643" s="8"/>
    </row>
    <row r="15644" spans="1:9" ht="14.25" customHeight="1">
      <c r="A15644" s="7"/>
      <c r="B15644" s="8"/>
      <c r="C15644" s="8"/>
      <c r="D15644" s="8"/>
      <c r="E15644" s="8"/>
      <c r="F15644" s="8"/>
      <c r="G15644" s="8"/>
      <c r="H15644" s="8"/>
      <c r="I15644" s="8"/>
    </row>
    <row r="15645" spans="1:9" ht="14.25" customHeight="1">
      <c r="A15645" s="7"/>
      <c r="B15645" s="8"/>
      <c r="C15645" s="8"/>
      <c r="D15645" s="8"/>
      <c r="E15645" s="8"/>
      <c r="F15645" s="8"/>
      <c r="G15645" s="8"/>
      <c r="H15645" s="8"/>
      <c r="I15645" s="8"/>
    </row>
    <row r="15646" spans="1:9" ht="14.25" customHeight="1">
      <c r="A15646" s="7"/>
      <c r="B15646" s="8"/>
      <c r="C15646" s="8"/>
      <c r="D15646" s="8"/>
      <c r="E15646" s="8"/>
      <c r="F15646" s="8"/>
      <c r="G15646" s="8"/>
      <c r="H15646" s="8"/>
      <c r="I15646" s="8"/>
    </row>
    <row r="15647" spans="1:9" ht="14.25" customHeight="1">
      <c r="A15647" s="7"/>
      <c r="B15647" s="8"/>
      <c r="C15647" s="8"/>
      <c r="D15647" s="8"/>
      <c r="E15647" s="8"/>
      <c r="F15647" s="8"/>
      <c r="G15647" s="8"/>
      <c r="H15647" s="8"/>
      <c r="I15647" s="8"/>
    </row>
    <row r="15648" spans="1:9" ht="14.25" customHeight="1">
      <c r="A15648" s="7"/>
      <c r="B15648" s="8"/>
      <c r="C15648" s="8"/>
      <c r="D15648" s="8"/>
      <c r="E15648" s="8"/>
      <c r="F15648" s="8"/>
      <c r="G15648" s="8"/>
      <c r="H15648" s="8"/>
      <c r="I15648" s="8"/>
    </row>
    <row r="15649" spans="1:9" ht="14.25" customHeight="1">
      <c r="A15649" s="7"/>
      <c r="B15649" s="8"/>
      <c r="C15649" s="8"/>
      <c r="D15649" s="8"/>
      <c r="E15649" s="8"/>
      <c r="F15649" s="8"/>
      <c r="G15649" s="8"/>
      <c r="H15649" s="8"/>
      <c r="I15649" s="8"/>
    </row>
    <row r="15650" spans="1:9" ht="14.25" customHeight="1">
      <c r="A15650" s="7"/>
      <c r="B15650" s="8"/>
      <c r="C15650" s="8"/>
      <c r="D15650" s="8"/>
      <c r="E15650" s="8"/>
      <c r="F15650" s="8"/>
      <c r="G15650" s="8"/>
      <c r="H15650" s="8"/>
      <c r="I15650" s="8"/>
    </row>
    <row r="15651" spans="1:9" ht="14.25" customHeight="1">
      <c r="A15651" s="7"/>
      <c r="B15651" s="8"/>
      <c r="C15651" s="8"/>
      <c r="D15651" s="8"/>
      <c r="E15651" s="8"/>
      <c r="F15651" s="8"/>
      <c r="G15651" s="8"/>
      <c r="H15651" s="8"/>
      <c r="I15651" s="8"/>
    </row>
    <row r="15652" spans="1:9" ht="14.25" customHeight="1">
      <c r="A15652" s="7"/>
      <c r="B15652" s="8"/>
      <c r="C15652" s="8"/>
      <c r="D15652" s="8"/>
      <c r="E15652" s="8"/>
      <c r="F15652" s="8"/>
      <c r="G15652" s="8"/>
      <c r="H15652" s="8"/>
      <c r="I15652" s="8"/>
    </row>
    <row r="15653" spans="1:9" ht="14.25" customHeight="1">
      <c r="A15653" s="7"/>
      <c r="B15653" s="8"/>
      <c r="C15653" s="8"/>
      <c r="D15653" s="8"/>
      <c r="E15653" s="8"/>
      <c r="F15653" s="8"/>
      <c r="G15653" s="8"/>
      <c r="H15653" s="8"/>
      <c r="I15653" s="8"/>
    </row>
    <row r="15654" spans="1:9" ht="14.25" customHeight="1">
      <c r="A15654" s="7"/>
      <c r="B15654" s="8"/>
      <c r="C15654" s="8"/>
      <c r="D15654" s="8"/>
      <c r="E15654" s="8"/>
      <c r="F15654" s="8"/>
      <c r="G15654" s="8"/>
      <c r="H15654" s="8"/>
      <c r="I15654" s="8"/>
    </row>
    <row r="15655" spans="1:9" ht="14.25" customHeight="1">
      <c r="A15655" s="7"/>
      <c r="B15655" s="8"/>
      <c r="C15655" s="8"/>
      <c r="D15655" s="8"/>
      <c r="E15655" s="8"/>
      <c r="F15655" s="8"/>
      <c r="G15655" s="8"/>
      <c r="H15655" s="8"/>
      <c r="I15655" s="8"/>
    </row>
    <row r="15656" spans="1:9" ht="14.25" customHeight="1">
      <c r="A15656" s="7"/>
      <c r="B15656" s="8"/>
      <c r="C15656" s="8"/>
      <c r="D15656" s="8"/>
      <c r="E15656" s="8"/>
      <c r="F15656" s="8"/>
      <c r="G15656" s="8"/>
      <c r="H15656" s="8"/>
      <c r="I15656" s="8"/>
    </row>
    <row r="15657" spans="1:9" ht="14.25" customHeight="1">
      <c r="A15657" s="7"/>
      <c r="B15657" s="8"/>
      <c r="C15657" s="8"/>
      <c r="D15657" s="8"/>
      <c r="E15657" s="8"/>
      <c r="F15657" s="8"/>
      <c r="G15657" s="8"/>
      <c r="H15657" s="8"/>
      <c r="I15657" s="8"/>
    </row>
    <row r="15658" spans="1:9" ht="14.25" customHeight="1">
      <c r="A15658" s="7"/>
      <c r="B15658" s="8"/>
      <c r="C15658" s="8"/>
      <c r="D15658" s="8"/>
      <c r="E15658" s="8"/>
      <c r="F15658" s="8"/>
      <c r="G15658" s="8"/>
      <c r="H15658" s="8"/>
      <c r="I15658" s="8"/>
    </row>
    <row r="15659" spans="1:9" ht="14.25" customHeight="1">
      <c r="A15659" s="7"/>
      <c r="B15659" s="8"/>
      <c r="C15659" s="8"/>
      <c r="D15659" s="8"/>
      <c r="E15659" s="8"/>
      <c r="F15659" s="8"/>
      <c r="G15659" s="8"/>
      <c r="H15659" s="8"/>
      <c r="I15659" s="8"/>
    </row>
    <row r="15660" spans="1:9" ht="14.25" customHeight="1">
      <c r="A15660" s="7"/>
      <c r="B15660" s="8"/>
      <c r="C15660" s="8"/>
      <c r="D15660" s="8"/>
      <c r="E15660" s="8"/>
      <c r="F15660" s="8"/>
      <c r="G15660" s="8"/>
      <c r="H15660" s="8"/>
      <c r="I15660" s="8"/>
    </row>
    <row r="15661" spans="1:9" ht="14.25" customHeight="1">
      <c r="A15661" s="7"/>
      <c r="B15661" s="8"/>
      <c r="C15661" s="8"/>
      <c r="D15661" s="8"/>
      <c r="E15661" s="8"/>
      <c r="F15661" s="8"/>
      <c r="G15661" s="8"/>
      <c r="H15661" s="8"/>
      <c r="I15661" s="8"/>
    </row>
    <row r="15662" spans="1:9" ht="14.25" customHeight="1">
      <c r="A15662" s="7"/>
      <c r="B15662" s="8"/>
      <c r="C15662" s="8"/>
      <c r="D15662" s="8"/>
      <c r="E15662" s="8"/>
      <c r="F15662" s="8"/>
      <c r="G15662" s="8"/>
      <c r="H15662" s="8"/>
      <c r="I15662" s="8"/>
    </row>
    <row r="15663" spans="1:9" ht="14.25" customHeight="1">
      <c r="A15663" s="7"/>
      <c r="B15663" s="8"/>
      <c r="C15663" s="8"/>
      <c r="D15663" s="8"/>
      <c r="E15663" s="8"/>
      <c r="F15663" s="8"/>
      <c r="G15663" s="8"/>
      <c r="H15663" s="8"/>
      <c r="I15663" s="8"/>
    </row>
    <row r="15664" spans="1:9" ht="14.25" customHeight="1">
      <c r="A15664" s="7"/>
      <c r="B15664" s="8"/>
      <c r="C15664" s="8"/>
      <c r="D15664" s="8"/>
      <c r="E15664" s="8"/>
      <c r="F15664" s="8"/>
      <c r="G15664" s="8"/>
      <c r="H15664" s="8"/>
      <c r="I15664" s="8"/>
    </row>
    <row r="15665" spans="1:9" ht="14.25" customHeight="1">
      <c r="A15665" s="7"/>
      <c r="B15665" s="8"/>
      <c r="C15665" s="8"/>
      <c r="D15665" s="8"/>
      <c r="E15665" s="8"/>
      <c r="F15665" s="8"/>
      <c r="G15665" s="8"/>
      <c r="H15665" s="8"/>
      <c r="I15665" s="8"/>
    </row>
    <row r="15666" spans="1:9" ht="14.25" customHeight="1">
      <c r="A15666" s="7"/>
      <c r="B15666" s="8"/>
      <c r="C15666" s="8"/>
      <c r="D15666" s="8"/>
      <c r="E15666" s="8"/>
      <c r="F15666" s="8"/>
      <c r="G15666" s="8"/>
      <c r="H15666" s="8"/>
      <c r="I15666" s="8"/>
    </row>
    <row r="15667" spans="1:9" ht="14.25" customHeight="1">
      <c r="A15667" s="7"/>
      <c r="B15667" s="8"/>
      <c r="C15667" s="8"/>
      <c r="D15667" s="8"/>
      <c r="E15667" s="8"/>
      <c r="F15667" s="8"/>
      <c r="G15667" s="8"/>
      <c r="H15667" s="8"/>
      <c r="I15667" s="8"/>
    </row>
    <row r="15668" spans="1:9" ht="14.25" customHeight="1">
      <c r="A15668" s="7"/>
      <c r="B15668" s="8"/>
      <c r="C15668" s="8"/>
      <c r="D15668" s="8"/>
      <c r="E15668" s="8"/>
      <c r="F15668" s="8"/>
      <c r="G15668" s="8"/>
      <c r="H15668" s="8"/>
      <c r="I15668" s="8"/>
    </row>
    <row r="15669" spans="1:9" ht="14.25" customHeight="1">
      <c r="A15669" s="7"/>
      <c r="B15669" s="8"/>
      <c r="C15669" s="8"/>
      <c r="D15669" s="8"/>
      <c r="E15669" s="8"/>
      <c r="F15669" s="8"/>
      <c r="G15669" s="8"/>
      <c r="H15669" s="8"/>
      <c r="I15669" s="8"/>
    </row>
    <row r="15670" spans="1:9" ht="14.25" customHeight="1">
      <c r="A15670" s="7"/>
      <c r="B15670" s="8"/>
      <c r="C15670" s="8"/>
      <c r="D15670" s="8"/>
      <c r="E15670" s="8"/>
      <c r="F15670" s="8"/>
      <c r="G15670" s="8"/>
      <c r="H15670" s="8"/>
      <c r="I15670" s="8"/>
    </row>
    <row r="15671" spans="1:9" ht="14.25" customHeight="1">
      <c r="A15671" s="7"/>
      <c r="B15671" s="8"/>
      <c r="C15671" s="8"/>
      <c r="D15671" s="8"/>
      <c r="E15671" s="8"/>
      <c r="F15671" s="8"/>
      <c r="G15671" s="8"/>
      <c r="H15671" s="8"/>
      <c r="I15671" s="8"/>
    </row>
    <row r="15672" spans="1:9" ht="14.25" customHeight="1">
      <c r="A15672" s="7"/>
      <c r="B15672" s="8"/>
      <c r="C15672" s="8"/>
      <c r="D15672" s="8"/>
      <c r="E15672" s="8"/>
      <c r="F15672" s="8"/>
      <c r="G15672" s="8"/>
      <c r="H15672" s="8"/>
      <c r="I15672" s="8"/>
    </row>
    <row r="15673" spans="1:9" ht="14.25" customHeight="1">
      <c r="A15673" s="7"/>
      <c r="B15673" s="8"/>
      <c r="C15673" s="8"/>
      <c r="D15673" s="8"/>
      <c r="E15673" s="8"/>
      <c r="F15673" s="8"/>
      <c r="G15673" s="8"/>
      <c r="H15673" s="8"/>
      <c r="I15673" s="8"/>
    </row>
    <row r="15674" spans="1:9" ht="14.25" customHeight="1">
      <c r="A15674" s="7"/>
      <c r="B15674" s="8"/>
      <c r="C15674" s="8"/>
      <c r="D15674" s="8"/>
      <c r="E15674" s="8"/>
      <c r="F15674" s="8"/>
      <c r="G15674" s="8"/>
      <c r="H15674" s="8"/>
      <c r="I15674" s="8"/>
    </row>
    <row r="15675" spans="1:9" ht="14.25" customHeight="1">
      <c r="A15675" s="7"/>
      <c r="B15675" s="8"/>
      <c r="C15675" s="8"/>
      <c r="D15675" s="8"/>
      <c r="E15675" s="8"/>
      <c r="F15675" s="8"/>
      <c r="G15675" s="8"/>
      <c r="H15675" s="8"/>
      <c r="I15675" s="8"/>
    </row>
    <row r="15676" spans="1:9" ht="14.25" customHeight="1">
      <c r="A15676" s="7"/>
      <c r="B15676" s="8"/>
      <c r="C15676" s="8"/>
      <c r="D15676" s="8"/>
      <c r="E15676" s="8"/>
      <c r="F15676" s="8"/>
      <c r="G15676" s="8"/>
      <c r="H15676" s="8"/>
      <c r="I15676" s="8"/>
    </row>
    <row r="15677" spans="1:9" ht="14.25" customHeight="1">
      <c r="A15677" s="7"/>
      <c r="B15677" s="8"/>
      <c r="C15677" s="8"/>
      <c r="D15677" s="8"/>
      <c r="E15677" s="8"/>
      <c r="F15677" s="8"/>
      <c r="G15677" s="8"/>
      <c r="H15677" s="8"/>
      <c r="I15677" s="8"/>
    </row>
    <row r="15678" spans="1:9" ht="14.25" customHeight="1">
      <c r="A15678" s="7"/>
      <c r="B15678" s="8"/>
      <c r="C15678" s="8"/>
      <c r="D15678" s="8"/>
      <c r="E15678" s="8"/>
      <c r="F15678" s="8"/>
      <c r="G15678" s="8"/>
      <c r="H15678" s="8"/>
      <c r="I15678" s="8"/>
    </row>
    <row r="15679" spans="1:9" ht="14.25" customHeight="1">
      <c r="A15679" s="7"/>
      <c r="B15679" s="8"/>
      <c r="C15679" s="8"/>
      <c r="D15679" s="8"/>
      <c r="E15679" s="8"/>
      <c r="F15679" s="8"/>
      <c r="G15679" s="8"/>
      <c r="H15679" s="8"/>
      <c r="I15679" s="8"/>
    </row>
    <row r="15680" spans="1:9" ht="14.25" customHeight="1">
      <c r="A15680" s="7"/>
      <c r="B15680" s="8"/>
      <c r="C15680" s="8"/>
      <c r="D15680" s="8"/>
      <c r="E15680" s="8"/>
      <c r="F15680" s="8"/>
      <c r="G15680" s="8"/>
      <c r="H15680" s="8"/>
      <c r="I15680" s="8"/>
    </row>
    <row r="15681" spans="1:9" ht="14.25" customHeight="1">
      <c r="A15681" s="7"/>
      <c r="B15681" s="8"/>
      <c r="C15681" s="8"/>
      <c r="D15681" s="8"/>
      <c r="E15681" s="8"/>
      <c r="F15681" s="8"/>
      <c r="G15681" s="8"/>
      <c r="H15681" s="8"/>
      <c r="I15681" s="8"/>
    </row>
    <row r="15682" spans="1:9" ht="14.25" customHeight="1">
      <c r="A15682" s="7"/>
      <c r="B15682" s="8"/>
      <c r="C15682" s="8"/>
      <c r="D15682" s="8"/>
      <c r="E15682" s="8"/>
      <c r="F15682" s="8"/>
      <c r="G15682" s="8"/>
      <c r="H15682" s="8"/>
      <c r="I15682" s="8"/>
    </row>
    <row r="15683" spans="1:9" ht="14.25" customHeight="1">
      <c r="A15683" s="7"/>
      <c r="B15683" s="8"/>
      <c r="C15683" s="8"/>
      <c r="D15683" s="8"/>
      <c r="E15683" s="8"/>
      <c r="F15683" s="8"/>
      <c r="G15683" s="8"/>
      <c r="H15683" s="8"/>
      <c r="I15683" s="8"/>
    </row>
    <row r="15684" spans="1:9" ht="14.25" customHeight="1">
      <c r="A15684" s="7"/>
      <c r="B15684" s="8"/>
      <c r="C15684" s="8"/>
      <c r="D15684" s="8"/>
      <c r="E15684" s="8"/>
      <c r="F15684" s="8"/>
      <c r="G15684" s="8"/>
      <c r="H15684" s="8"/>
      <c r="I15684" s="8"/>
    </row>
    <row r="15685" spans="1:9" ht="14.25" customHeight="1">
      <c r="A15685" s="7"/>
      <c r="B15685" s="8"/>
      <c r="C15685" s="8"/>
      <c r="D15685" s="8"/>
      <c r="E15685" s="8"/>
      <c r="F15685" s="8"/>
      <c r="G15685" s="8"/>
      <c r="H15685" s="8"/>
      <c r="I15685" s="8"/>
    </row>
    <row r="15686" spans="1:9" ht="14.25" customHeight="1">
      <c r="A15686" s="7"/>
      <c r="B15686" s="8"/>
      <c r="C15686" s="8"/>
      <c r="D15686" s="8"/>
      <c r="E15686" s="8"/>
      <c r="F15686" s="8"/>
      <c r="G15686" s="8"/>
      <c r="H15686" s="8"/>
      <c r="I15686" s="8"/>
    </row>
    <row r="15687" spans="1:9" ht="14.25" customHeight="1">
      <c r="A15687" s="7"/>
      <c r="B15687" s="8"/>
      <c r="C15687" s="8"/>
      <c r="D15687" s="8"/>
      <c r="E15687" s="8"/>
      <c r="F15687" s="8"/>
      <c r="G15687" s="8"/>
      <c r="H15687" s="8"/>
      <c r="I15687" s="8"/>
    </row>
    <row r="15688" spans="1:9" ht="14.25" customHeight="1">
      <c r="A15688" s="7"/>
      <c r="B15688" s="8"/>
      <c r="C15688" s="8"/>
      <c r="D15688" s="8"/>
      <c r="E15688" s="8"/>
      <c r="F15688" s="8"/>
      <c r="G15688" s="8"/>
      <c r="H15688" s="8"/>
      <c r="I15688" s="8"/>
    </row>
    <row r="15689" spans="1:9" ht="14.25" customHeight="1">
      <c r="A15689" s="7"/>
      <c r="B15689" s="8"/>
      <c r="C15689" s="8"/>
      <c r="D15689" s="8"/>
      <c r="E15689" s="8"/>
      <c r="F15689" s="8"/>
      <c r="G15689" s="8"/>
      <c r="H15689" s="8"/>
      <c r="I15689" s="8"/>
    </row>
    <row r="15690" spans="1:9" ht="14.25" customHeight="1">
      <c r="A15690" s="7"/>
      <c r="B15690" s="8"/>
      <c r="C15690" s="8"/>
      <c r="D15690" s="8"/>
      <c r="E15690" s="8"/>
      <c r="F15690" s="8"/>
      <c r="G15690" s="8"/>
      <c r="H15690" s="8"/>
      <c r="I15690" s="8"/>
    </row>
    <row r="15691" spans="1:9" ht="14.25" customHeight="1">
      <c r="A15691" s="7"/>
      <c r="B15691" s="8"/>
      <c r="C15691" s="8"/>
      <c r="D15691" s="8"/>
      <c r="E15691" s="8"/>
      <c r="F15691" s="8"/>
      <c r="G15691" s="8"/>
      <c r="H15691" s="8"/>
      <c r="I15691" s="8"/>
    </row>
    <row r="15692" spans="1:9" ht="14.25" customHeight="1">
      <c r="A15692" s="7"/>
      <c r="B15692" s="8"/>
      <c r="C15692" s="8"/>
      <c r="D15692" s="8"/>
      <c r="E15692" s="8"/>
      <c r="F15692" s="8"/>
      <c r="G15692" s="8"/>
      <c r="H15692" s="8"/>
      <c r="I15692" s="8"/>
    </row>
    <row r="15693" spans="1:9" ht="14.25" customHeight="1">
      <c r="A15693" s="7"/>
      <c r="B15693" s="8"/>
      <c r="C15693" s="8"/>
      <c r="D15693" s="8"/>
      <c r="E15693" s="8"/>
      <c r="F15693" s="8"/>
      <c r="G15693" s="8"/>
      <c r="H15693" s="8"/>
      <c r="I15693" s="8"/>
    </row>
    <row r="15694" spans="1:9" ht="14.25" customHeight="1">
      <c r="A15694" s="7"/>
      <c r="B15694" s="8"/>
      <c r="C15694" s="8"/>
      <c r="D15694" s="8"/>
      <c r="E15694" s="8"/>
      <c r="F15694" s="8"/>
      <c r="G15694" s="8"/>
      <c r="H15694" s="8"/>
      <c r="I15694" s="8"/>
    </row>
    <row r="15695" spans="1:9" ht="14.25" customHeight="1">
      <c r="A15695" s="7"/>
      <c r="B15695" s="8"/>
      <c r="C15695" s="8"/>
      <c r="D15695" s="8"/>
      <c r="E15695" s="8"/>
      <c r="F15695" s="8"/>
      <c r="G15695" s="8"/>
      <c r="H15695" s="8"/>
      <c r="I15695" s="8"/>
    </row>
    <row r="15696" spans="1:9" ht="14.25" customHeight="1">
      <c r="A15696" s="7"/>
      <c r="B15696" s="8"/>
      <c r="C15696" s="8"/>
      <c r="D15696" s="8"/>
      <c r="E15696" s="8"/>
      <c r="F15696" s="8"/>
      <c r="G15696" s="8"/>
      <c r="H15696" s="8"/>
      <c r="I15696" s="8"/>
    </row>
    <row r="15697" spans="1:9" ht="14.25" customHeight="1">
      <c r="A15697" s="7"/>
      <c r="B15697" s="8"/>
      <c r="C15697" s="8"/>
      <c r="D15697" s="8"/>
      <c r="E15697" s="8"/>
      <c r="F15697" s="8"/>
      <c r="G15697" s="8"/>
      <c r="H15697" s="8"/>
      <c r="I15697" s="8"/>
    </row>
    <row r="15698" spans="1:9" ht="14.25" customHeight="1">
      <c r="A15698" s="7"/>
      <c r="B15698" s="8"/>
      <c r="C15698" s="8"/>
      <c r="D15698" s="8"/>
      <c r="E15698" s="8"/>
      <c r="F15698" s="8"/>
      <c r="G15698" s="8"/>
      <c r="H15698" s="8"/>
      <c r="I15698" s="8"/>
    </row>
    <row r="15699" spans="1:9" ht="14.25" customHeight="1">
      <c r="A15699" s="7"/>
      <c r="B15699" s="8"/>
      <c r="C15699" s="8"/>
      <c r="D15699" s="8"/>
      <c r="E15699" s="8"/>
      <c r="F15699" s="8"/>
      <c r="G15699" s="8"/>
      <c r="H15699" s="8"/>
      <c r="I15699" s="8"/>
    </row>
    <row r="15700" spans="1:9" ht="14.25" customHeight="1">
      <c r="A15700" s="7"/>
      <c r="B15700" s="8"/>
      <c r="C15700" s="8"/>
      <c r="D15700" s="8"/>
      <c r="E15700" s="8"/>
      <c r="F15700" s="8"/>
      <c r="G15700" s="8"/>
      <c r="H15700" s="8"/>
      <c r="I15700" s="8"/>
    </row>
    <row r="15701" spans="1:9" ht="14.25" customHeight="1">
      <c r="A15701" s="7"/>
      <c r="B15701" s="8"/>
      <c r="C15701" s="8"/>
      <c r="D15701" s="8"/>
      <c r="E15701" s="8"/>
      <c r="F15701" s="8"/>
      <c r="G15701" s="8"/>
      <c r="H15701" s="8"/>
      <c r="I15701" s="8"/>
    </row>
    <row r="15702" spans="1:9" ht="14.25" customHeight="1">
      <c r="A15702" s="7"/>
      <c r="B15702" s="8"/>
      <c r="C15702" s="8"/>
      <c r="D15702" s="8"/>
      <c r="E15702" s="8"/>
      <c r="F15702" s="8"/>
      <c r="G15702" s="8"/>
      <c r="H15702" s="8"/>
      <c r="I15702" s="8"/>
    </row>
    <row r="15703" spans="1:9" ht="14.25" customHeight="1">
      <c r="A15703" s="7"/>
      <c r="B15703" s="8"/>
      <c r="C15703" s="8"/>
      <c r="D15703" s="8"/>
      <c r="E15703" s="8"/>
      <c r="F15703" s="8"/>
      <c r="G15703" s="8"/>
      <c r="H15703" s="8"/>
      <c r="I15703" s="8"/>
    </row>
    <row r="15704" spans="1:9" ht="14.25" customHeight="1">
      <c r="A15704" s="7"/>
      <c r="B15704" s="8"/>
      <c r="C15704" s="8"/>
      <c r="D15704" s="8"/>
      <c r="E15704" s="8"/>
      <c r="F15704" s="8"/>
      <c r="G15704" s="8"/>
      <c r="H15704" s="8"/>
      <c r="I15704" s="8"/>
    </row>
    <row r="15705" spans="1:9" ht="14.25" customHeight="1">
      <c r="A15705" s="7"/>
      <c r="B15705" s="8"/>
      <c r="C15705" s="8"/>
      <c r="D15705" s="8"/>
      <c r="E15705" s="8"/>
      <c r="F15705" s="8"/>
      <c r="G15705" s="8"/>
      <c r="H15705" s="8"/>
      <c r="I15705" s="8"/>
    </row>
    <row r="15706" spans="1:9" ht="14.25" customHeight="1">
      <c r="A15706" s="7"/>
      <c r="B15706" s="8"/>
      <c r="C15706" s="8"/>
      <c r="D15706" s="8"/>
      <c r="E15706" s="8"/>
      <c r="F15706" s="8"/>
      <c r="G15706" s="8"/>
      <c r="H15706" s="8"/>
      <c r="I15706" s="8"/>
    </row>
    <row r="15707" spans="1:9" ht="14.25" customHeight="1">
      <c r="A15707" s="7"/>
      <c r="B15707" s="8"/>
      <c r="C15707" s="8"/>
      <c r="D15707" s="8"/>
      <c r="E15707" s="8"/>
      <c r="F15707" s="8"/>
      <c r="G15707" s="8"/>
      <c r="H15707" s="8"/>
      <c r="I15707" s="8"/>
    </row>
    <row r="15708" spans="1:9" ht="14.25" customHeight="1">
      <c r="A15708" s="7"/>
      <c r="B15708" s="8"/>
      <c r="C15708" s="8"/>
      <c r="D15708" s="8"/>
      <c r="E15708" s="8"/>
      <c r="F15708" s="8"/>
      <c r="G15708" s="8"/>
      <c r="H15708" s="8"/>
      <c r="I15708" s="8"/>
    </row>
    <row r="15709" spans="1:9" ht="14.25" customHeight="1">
      <c r="A15709" s="7"/>
      <c r="B15709" s="8"/>
      <c r="C15709" s="8"/>
      <c r="D15709" s="8"/>
      <c r="E15709" s="8"/>
      <c r="F15709" s="8"/>
      <c r="G15709" s="8"/>
      <c r="H15709" s="8"/>
      <c r="I15709" s="8"/>
    </row>
    <row r="15710" spans="1:9" ht="14.25" customHeight="1">
      <c r="A15710" s="7"/>
      <c r="B15710" s="8"/>
      <c r="C15710" s="8"/>
      <c r="D15710" s="8"/>
      <c r="E15710" s="8"/>
      <c r="F15710" s="8"/>
      <c r="G15710" s="8"/>
      <c r="H15710" s="8"/>
      <c r="I15710" s="8"/>
    </row>
    <row r="15711" spans="1:9" ht="14.25" customHeight="1">
      <c r="A15711" s="7"/>
      <c r="B15711" s="8"/>
      <c r="C15711" s="8"/>
      <c r="D15711" s="8"/>
      <c r="E15711" s="8"/>
      <c r="F15711" s="8"/>
      <c r="G15711" s="8"/>
      <c r="H15711" s="8"/>
      <c r="I15711" s="8"/>
    </row>
    <row r="15712" spans="1:9" ht="14.25" customHeight="1">
      <c r="A15712" s="7"/>
      <c r="B15712" s="8"/>
      <c r="C15712" s="8"/>
      <c r="D15712" s="8"/>
      <c r="E15712" s="8"/>
      <c r="F15712" s="8"/>
      <c r="G15712" s="8"/>
      <c r="H15712" s="8"/>
      <c r="I15712" s="8"/>
    </row>
    <row r="15713" spans="1:9" ht="14.25" customHeight="1">
      <c r="A15713" s="7"/>
      <c r="B15713" s="8"/>
      <c r="C15713" s="8"/>
      <c r="D15713" s="8"/>
      <c r="E15713" s="8"/>
      <c r="F15713" s="8"/>
      <c r="G15713" s="8"/>
      <c r="H15713" s="8"/>
      <c r="I15713" s="8"/>
    </row>
    <row r="15714" spans="1:9" ht="14.25" customHeight="1">
      <c r="A15714" s="7"/>
      <c r="B15714" s="8"/>
      <c r="C15714" s="8"/>
      <c r="D15714" s="8"/>
      <c r="E15714" s="8"/>
      <c r="F15714" s="8"/>
      <c r="G15714" s="8"/>
      <c r="H15714" s="8"/>
      <c r="I15714" s="8"/>
    </row>
    <row r="15715" spans="1:9" ht="14.25" customHeight="1">
      <c r="A15715" s="7"/>
      <c r="B15715" s="8"/>
      <c r="C15715" s="8"/>
      <c r="D15715" s="8"/>
      <c r="E15715" s="8"/>
      <c r="F15715" s="8"/>
      <c r="G15715" s="8"/>
      <c r="H15715" s="8"/>
      <c r="I15715" s="8"/>
    </row>
    <row r="15716" spans="1:9" ht="14.25" customHeight="1">
      <c r="A15716" s="7"/>
      <c r="B15716" s="8"/>
      <c r="C15716" s="8"/>
      <c r="D15716" s="8"/>
      <c r="E15716" s="8"/>
      <c r="F15716" s="8"/>
      <c r="G15716" s="8"/>
      <c r="H15716" s="8"/>
      <c r="I15716" s="8"/>
    </row>
    <row r="15717" spans="1:9" ht="14.25" customHeight="1">
      <c r="A15717" s="7"/>
      <c r="B15717" s="8"/>
      <c r="C15717" s="8"/>
      <c r="D15717" s="8"/>
      <c r="E15717" s="8"/>
      <c r="F15717" s="8"/>
      <c r="G15717" s="8"/>
      <c r="H15717" s="8"/>
      <c r="I15717" s="8"/>
    </row>
    <row r="15718" spans="1:9" ht="14.25" customHeight="1">
      <c r="A15718" s="7"/>
      <c r="B15718" s="8"/>
      <c r="C15718" s="8"/>
      <c r="D15718" s="8"/>
      <c r="E15718" s="8"/>
      <c r="F15718" s="8"/>
      <c r="G15718" s="8"/>
      <c r="H15718" s="8"/>
      <c r="I15718" s="8"/>
    </row>
    <row r="15719" spans="1:9" ht="14.25" customHeight="1">
      <c r="A15719" s="7"/>
      <c r="B15719" s="8"/>
      <c r="C15719" s="8"/>
      <c r="D15719" s="8"/>
      <c r="E15719" s="8"/>
      <c r="F15719" s="8"/>
      <c r="G15719" s="8"/>
      <c r="H15719" s="8"/>
      <c r="I15719" s="8"/>
    </row>
    <row r="15720" spans="1:9" ht="14.25" customHeight="1">
      <c r="A15720" s="7"/>
      <c r="B15720" s="8"/>
      <c r="C15720" s="8"/>
      <c r="D15720" s="8"/>
      <c r="E15720" s="8"/>
      <c r="F15720" s="8"/>
      <c r="G15720" s="8"/>
      <c r="H15720" s="8"/>
      <c r="I15720" s="8"/>
    </row>
    <row r="15721" spans="1:9" ht="14.25" customHeight="1">
      <c r="A15721" s="7"/>
      <c r="B15721" s="8"/>
      <c r="C15721" s="8"/>
      <c r="D15721" s="8"/>
      <c r="E15721" s="8"/>
      <c r="F15721" s="8"/>
      <c r="G15721" s="8"/>
      <c r="H15721" s="8"/>
      <c r="I15721" s="8"/>
    </row>
    <row r="15722" spans="1:9" ht="14.25" customHeight="1">
      <c r="A15722" s="7"/>
      <c r="B15722" s="8"/>
      <c r="C15722" s="8"/>
      <c r="D15722" s="8"/>
      <c r="E15722" s="8"/>
      <c r="F15722" s="8"/>
      <c r="G15722" s="8"/>
      <c r="H15722" s="8"/>
      <c r="I15722" s="8"/>
    </row>
    <row r="15723" spans="1:9" ht="14.25" customHeight="1">
      <c r="A15723" s="7"/>
      <c r="B15723" s="8"/>
      <c r="C15723" s="8"/>
      <c r="D15723" s="8"/>
      <c r="E15723" s="8"/>
      <c r="F15723" s="8"/>
      <c r="G15723" s="8"/>
      <c r="H15723" s="8"/>
      <c r="I15723" s="8"/>
    </row>
    <row r="15724" spans="1:9" ht="14.25" customHeight="1">
      <c r="A15724" s="7"/>
      <c r="B15724" s="8"/>
      <c r="C15724" s="8"/>
      <c r="D15724" s="8"/>
      <c r="E15724" s="8"/>
      <c r="F15724" s="8"/>
      <c r="G15724" s="8"/>
      <c r="H15724" s="8"/>
      <c r="I15724" s="8"/>
    </row>
    <row r="15725" spans="1:9" ht="14.25" customHeight="1">
      <c r="A15725" s="7"/>
      <c r="B15725" s="8"/>
      <c r="C15725" s="8"/>
      <c r="D15725" s="8"/>
      <c r="E15725" s="8"/>
      <c r="F15725" s="8"/>
      <c r="G15725" s="8"/>
      <c r="H15725" s="8"/>
      <c r="I15725" s="8"/>
    </row>
    <row r="15726" spans="1:9" ht="14.25" customHeight="1">
      <c r="A15726" s="7"/>
      <c r="B15726" s="8"/>
      <c r="C15726" s="8"/>
      <c r="D15726" s="8"/>
      <c r="E15726" s="8"/>
      <c r="F15726" s="8"/>
      <c r="G15726" s="8"/>
      <c r="H15726" s="8"/>
      <c r="I15726" s="8"/>
    </row>
    <row r="15727" spans="1:9" ht="14.25" customHeight="1">
      <c r="A15727" s="7"/>
      <c r="B15727" s="8"/>
      <c r="C15727" s="8"/>
      <c r="D15727" s="8"/>
      <c r="E15727" s="8"/>
      <c r="F15727" s="8"/>
      <c r="G15727" s="8"/>
      <c r="H15727" s="8"/>
      <c r="I15727" s="8"/>
    </row>
    <row r="15728" spans="1:9" ht="14.25" customHeight="1">
      <c r="A15728" s="7"/>
      <c r="B15728" s="8"/>
      <c r="C15728" s="8"/>
      <c r="D15728" s="8"/>
      <c r="E15728" s="8"/>
      <c r="F15728" s="8"/>
      <c r="G15728" s="8"/>
      <c r="H15728" s="8"/>
      <c r="I15728" s="8"/>
    </row>
    <row r="15729" spans="1:9" ht="14.25" customHeight="1">
      <c r="A15729" s="7"/>
      <c r="B15729" s="8"/>
      <c r="C15729" s="8"/>
      <c r="D15729" s="8"/>
      <c r="E15729" s="8"/>
      <c r="F15729" s="8"/>
      <c r="G15729" s="8"/>
      <c r="H15729" s="8"/>
      <c r="I15729" s="8"/>
    </row>
    <row r="15730" spans="1:9" ht="14.25" customHeight="1">
      <c r="A15730" s="7"/>
      <c r="B15730" s="8"/>
      <c r="C15730" s="8"/>
      <c r="D15730" s="8"/>
      <c r="E15730" s="8"/>
      <c r="F15730" s="8"/>
      <c r="G15730" s="8"/>
      <c r="H15730" s="8"/>
      <c r="I15730" s="8"/>
    </row>
    <row r="15731" spans="1:9" ht="14.25" customHeight="1">
      <c r="A15731" s="7"/>
      <c r="B15731" s="8"/>
      <c r="C15731" s="8"/>
      <c r="D15731" s="8"/>
      <c r="E15731" s="8"/>
      <c r="F15731" s="8"/>
      <c r="G15731" s="8"/>
      <c r="H15731" s="8"/>
      <c r="I15731" s="8"/>
    </row>
    <row r="15732" spans="1:9" ht="14.25" customHeight="1">
      <c r="A15732" s="7"/>
      <c r="B15732" s="8"/>
      <c r="C15732" s="8"/>
      <c r="D15732" s="8"/>
      <c r="E15732" s="8"/>
      <c r="F15732" s="8"/>
      <c r="G15732" s="8"/>
      <c r="H15732" s="8"/>
      <c r="I15732" s="8"/>
    </row>
    <row r="15733" spans="1:9" ht="14.25" customHeight="1">
      <c r="A15733" s="7"/>
      <c r="B15733" s="8"/>
      <c r="C15733" s="8"/>
      <c r="D15733" s="8"/>
      <c r="E15733" s="8"/>
      <c r="F15733" s="8"/>
      <c r="G15733" s="8"/>
      <c r="H15733" s="8"/>
      <c r="I15733" s="8"/>
    </row>
    <row r="15734" spans="1:9" ht="14.25" customHeight="1">
      <c r="A15734" s="7"/>
      <c r="B15734" s="8"/>
      <c r="C15734" s="8"/>
      <c r="D15734" s="8"/>
      <c r="E15734" s="8"/>
      <c r="F15734" s="8"/>
      <c r="G15734" s="8"/>
      <c r="H15734" s="8"/>
      <c r="I15734" s="8"/>
    </row>
    <row r="15735" spans="1:9" ht="14.25" customHeight="1">
      <c r="A15735" s="7"/>
      <c r="B15735" s="8"/>
      <c r="C15735" s="8"/>
      <c r="D15735" s="8"/>
      <c r="E15735" s="8"/>
      <c r="F15735" s="8"/>
      <c r="G15735" s="8"/>
      <c r="H15735" s="8"/>
      <c r="I15735" s="8"/>
    </row>
    <row r="15736" spans="1:9" ht="14.25" customHeight="1">
      <c r="A15736" s="7"/>
      <c r="B15736" s="8"/>
      <c r="C15736" s="8"/>
      <c r="D15736" s="8"/>
      <c r="E15736" s="8"/>
      <c r="F15736" s="8"/>
      <c r="G15736" s="8"/>
      <c r="H15736" s="8"/>
      <c r="I15736" s="8"/>
    </row>
    <row r="15737" spans="1:9" ht="14.25" customHeight="1">
      <c r="A15737" s="7"/>
      <c r="B15737" s="8"/>
      <c r="C15737" s="8"/>
      <c r="D15737" s="8"/>
      <c r="E15737" s="8"/>
      <c r="F15737" s="8"/>
      <c r="G15737" s="8"/>
      <c r="H15737" s="8"/>
      <c r="I15737" s="8"/>
    </row>
    <row r="15738" spans="1:9" ht="14.25" customHeight="1">
      <c r="A15738" s="7"/>
      <c r="B15738" s="8"/>
      <c r="C15738" s="8"/>
      <c r="D15738" s="8"/>
      <c r="E15738" s="8"/>
      <c r="F15738" s="8"/>
      <c r="G15738" s="8"/>
      <c r="H15738" s="8"/>
      <c r="I15738" s="8"/>
    </row>
    <row r="15739" spans="1:9" ht="14.25" customHeight="1">
      <c r="A15739" s="7"/>
      <c r="B15739" s="8"/>
      <c r="C15739" s="8"/>
      <c r="D15739" s="8"/>
      <c r="E15739" s="8"/>
      <c r="F15739" s="8"/>
      <c r="G15739" s="8"/>
      <c r="H15739" s="8"/>
      <c r="I15739" s="8"/>
    </row>
    <row r="15740" spans="1:9" ht="14.25" customHeight="1">
      <c r="A15740" s="7"/>
      <c r="B15740" s="8"/>
      <c r="C15740" s="8"/>
      <c r="D15740" s="8"/>
      <c r="E15740" s="8"/>
      <c r="F15740" s="8"/>
      <c r="G15740" s="8"/>
      <c r="H15740" s="8"/>
      <c r="I15740" s="8"/>
    </row>
    <row r="15741" spans="1:9" ht="14.25" customHeight="1">
      <c r="A15741" s="7"/>
      <c r="B15741" s="8"/>
      <c r="C15741" s="8"/>
      <c r="D15741" s="8"/>
      <c r="E15741" s="8"/>
      <c r="F15741" s="8"/>
      <c r="G15741" s="8"/>
      <c r="H15741" s="8"/>
      <c r="I15741" s="8"/>
    </row>
    <row r="15742" spans="1:9" ht="14.25" customHeight="1">
      <c r="A15742" s="7"/>
      <c r="B15742" s="8"/>
      <c r="C15742" s="8"/>
      <c r="D15742" s="8"/>
      <c r="E15742" s="8"/>
      <c r="F15742" s="8"/>
      <c r="G15742" s="8"/>
      <c r="H15742" s="8"/>
      <c r="I15742" s="8"/>
    </row>
    <row r="15743" spans="1:9" ht="14.25" customHeight="1">
      <c r="A15743" s="7"/>
      <c r="B15743" s="8"/>
      <c r="C15743" s="8"/>
      <c r="D15743" s="8"/>
      <c r="E15743" s="8"/>
      <c r="F15743" s="8"/>
      <c r="G15743" s="8"/>
      <c r="H15743" s="8"/>
      <c r="I15743" s="8"/>
    </row>
    <row r="15744" spans="1:9" ht="14.25" customHeight="1">
      <c r="A15744" s="7"/>
      <c r="B15744" s="8"/>
      <c r="C15744" s="8"/>
      <c r="D15744" s="8"/>
      <c r="E15744" s="8"/>
      <c r="F15744" s="8"/>
      <c r="G15744" s="8"/>
      <c r="H15744" s="8"/>
      <c r="I15744" s="8"/>
    </row>
    <row r="15745" spans="1:9" ht="14.25" customHeight="1">
      <c r="A15745" s="7"/>
      <c r="B15745" s="8"/>
      <c r="C15745" s="8"/>
      <c r="D15745" s="8"/>
      <c r="E15745" s="8"/>
      <c r="F15745" s="8"/>
      <c r="G15745" s="8"/>
      <c r="H15745" s="8"/>
      <c r="I15745" s="8"/>
    </row>
    <row r="15746" spans="1:9" ht="14.25" customHeight="1">
      <c r="A15746" s="7"/>
      <c r="B15746" s="8"/>
      <c r="C15746" s="8"/>
      <c r="D15746" s="8"/>
      <c r="E15746" s="8"/>
      <c r="F15746" s="8"/>
      <c r="G15746" s="8"/>
      <c r="H15746" s="8"/>
      <c r="I15746" s="8"/>
    </row>
    <row r="15747" spans="1:9" ht="14.25" customHeight="1">
      <c r="A15747" s="7"/>
      <c r="B15747" s="8"/>
      <c r="C15747" s="8"/>
      <c r="D15747" s="8"/>
      <c r="E15747" s="8"/>
      <c r="F15747" s="8"/>
      <c r="G15747" s="8"/>
      <c r="H15747" s="8"/>
      <c r="I15747" s="8"/>
    </row>
    <row r="15748" spans="1:9" ht="14.25" customHeight="1">
      <c r="A15748" s="7"/>
      <c r="B15748" s="8"/>
      <c r="C15748" s="8"/>
      <c r="D15748" s="8"/>
      <c r="E15748" s="8"/>
      <c r="F15748" s="8"/>
      <c r="G15748" s="8"/>
      <c r="H15748" s="8"/>
      <c r="I15748" s="8"/>
    </row>
    <row r="15749" spans="1:9" ht="14.25" customHeight="1">
      <c r="A15749" s="7"/>
      <c r="B15749" s="8"/>
      <c r="C15749" s="8"/>
      <c r="D15749" s="8"/>
      <c r="E15749" s="8"/>
      <c r="F15749" s="8"/>
      <c r="G15749" s="8"/>
      <c r="H15749" s="8"/>
      <c r="I15749" s="8"/>
    </row>
    <row r="15750" spans="1:9" ht="14.25" customHeight="1">
      <c r="A15750" s="7"/>
      <c r="B15750" s="8"/>
      <c r="C15750" s="8"/>
      <c r="D15750" s="8"/>
      <c r="E15750" s="8"/>
      <c r="F15750" s="8"/>
      <c r="G15750" s="8"/>
      <c r="H15750" s="8"/>
      <c r="I15750" s="8"/>
    </row>
    <row r="15751" spans="1:9" ht="14.25" customHeight="1">
      <c r="A15751" s="7"/>
      <c r="B15751" s="8"/>
      <c r="C15751" s="8"/>
      <c r="D15751" s="8"/>
      <c r="E15751" s="8"/>
      <c r="F15751" s="8"/>
      <c r="G15751" s="8"/>
      <c r="H15751" s="8"/>
      <c r="I15751" s="8"/>
    </row>
    <row r="15752" spans="1:9" ht="14.25" customHeight="1">
      <c r="A15752" s="7"/>
      <c r="B15752" s="8"/>
      <c r="C15752" s="8"/>
      <c r="D15752" s="8"/>
      <c r="E15752" s="8"/>
      <c r="F15752" s="8"/>
      <c r="G15752" s="8"/>
      <c r="H15752" s="8"/>
      <c r="I15752" s="8"/>
    </row>
    <row r="15753" spans="1:9" ht="14.25" customHeight="1">
      <c r="A15753" s="7"/>
      <c r="B15753" s="8"/>
      <c r="C15753" s="8"/>
      <c r="D15753" s="8"/>
      <c r="E15753" s="8"/>
      <c r="F15753" s="8"/>
      <c r="G15753" s="8"/>
      <c r="H15753" s="8"/>
      <c r="I15753" s="8"/>
    </row>
    <row r="15754" spans="1:9" ht="14.25" customHeight="1">
      <c r="A15754" s="7"/>
      <c r="B15754" s="8"/>
      <c r="C15754" s="8"/>
      <c r="D15754" s="8"/>
      <c r="E15754" s="8"/>
      <c r="F15754" s="8"/>
      <c r="G15754" s="8"/>
      <c r="H15754" s="8"/>
      <c r="I15754" s="8"/>
    </row>
    <row r="15755" spans="1:9" ht="14.25" customHeight="1">
      <c r="A15755" s="7"/>
      <c r="B15755" s="8"/>
      <c r="C15755" s="8"/>
      <c r="D15755" s="8"/>
      <c r="E15755" s="8"/>
      <c r="F15755" s="8"/>
      <c r="G15755" s="8"/>
      <c r="H15755" s="8"/>
      <c r="I15755" s="8"/>
    </row>
    <row r="15756" spans="1:9" ht="14.25" customHeight="1">
      <c r="A15756" s="7"/>
      <c r="B15756" s="8"/>
      <c r="C15756" s="8"/>
      <c r="D15756" s="8"/>
      <c r="E15756" s="8"/>
      <c r="F15756" s="8"/>
      <c r="G15756" s="8"/>
      <c r="H15756" s="8"/>
      <c r="I15756" s="8"/>
    </row>
    <row r="15757" spans="1:9" ht="14.25" customHeight="1">
      <c r="A15757" s="7"/>
      <c r="B15757" s="8"/>
      <c r="C15757" s="8"/>
      <c r="D15757" s="8"/>
      <c r="E15757" s="8"/>
      <c r="F15757" s="8"/>
      <c r="G15757" s="8"/>
      <c r="H15757" s="8"/>
      <c r="I15757" s="8"/>
    </row>
    <row r="15758" spans="1:9" ht="14.25" customHeight="1">
      <c r="A15758" s="7"/>
      <c r="B15758" s="8"/>
      <c r="C15758" s="8"/>
      <c r="D15758" s="8"/>
      <c r="E15758" s="8"/>
      <c r="F15758" s="8"/>
      <c r="G15758" s="8"/>
      <c r="H15758" s="8"/>
      <c r="I15758" s="8"/>
    </row>
    <row r="15759" spans="1:9" ht="14.25" customHeight="1">
      <c r="A15759" s="7"/>
      <c r="B15759" s="8"/>
      <c r="C15759" s="8"/>
      <c r="D15759" s="8"/>
      <c r="E15759" s="8"/>
      <c r="F15759" s="8"/>
      <c r="G15759" s="8"/>
      <c r="H15759" s="8"/>
      <c r="I15759" s="8"/>
    </row>
    <row r="15760" spans="1:9" ht="14.25" customHeight="1">
      <c r="A15760" s="7"/>
      <c r="B15760" s="8"/>
      <c r="C15760" s="8"/>
      <c r="D15760" s="8"/>
      <c r="E15760" s="8"/>
      <c r="F15760" s="8"/>
      <c r="G15760" s="8"/>
      <c r="H15760" s="8"/>
      <c r="I15760" s="8"/>
    </row>
    <row r="15761" spans="1:9" ht="14.25" customHeight="1">
      <c r="A15761" s="7"/>
      <c r="B15761" s="8"/>
      <c r="C15761" s="8"/>
      <c r="D15761" s="8"/>
      <c r="E15761" s="8"/>
      <c r="F15761" s="8"/>
      <c r="G15761" s="8"/>
      <c r="H15761" s="8"/>
      <c r="I15761" s="8"/>
    </row>
    <row r="15762" spans="1:9" ht="14.25" customHeight="1">
      <c r="A15762" s="7"/>
      <c r="B15762" s="8"/>
      <c r="C15762" s="8"/>
      <c r="D15762" s="8"/>
      <c r="E15762" s="8"/>
      <c r="F15762" s="8"/>
      <c r="G15762" s="8"/>
      <c r="H15762" s="8"/>
      <c r="I15762" s="8"/>
    </row>
    <row r="15763" spans="1:9" ht="14.25" customHeight="1">
      <c r="A15763" s="7"/>
      <c r="B15763" s="8"/>
      <c r="C15763" s="8"/>
      <c r="D15763" s="8"/>
      <c r="E15763" s="8"/>
      <c r="F15763" s="8"/>
      <c r="G15763" s="8"/>
      <c r="H15763" s="8"/>
      <c r="I15763" s="8"/>
    </row>
    <row r="15764" spans="1:9" ht="14.25" customHeight="1">
      <c r="A15764" s="7"/>
      <c r="B15764" s="8"/>
      <c r="C15764" s="8"/>
      <c r="D15764" s="8"/>
      <c r="E15764" s="8"/>
      <c r="F15764" s="8"/>
      <c r="G15764" s="8"/>
      <c r="H15764" s="8"/>
      <c r="I15764" s="8"/>
    </row>
    <row r="15765" spans="1:9" ht="14.25" customHeight="1">
      <c r="A15765" s="7"/>
      <c r="B15765" s="8"/>
      <c r="C15765" s="8"/>
      <c r="D15765" s="8"/>
      <c r="E15765" s="8"/>
      <c r="F15765" s="8"/>
      <c r="G15765" s="8"/>
      <c r="H15765" s="8"/>
      <c r="I15765" s="8"/>
    </row>
    <row r="15766" spans="1:9" ht="14.25" customHeight="1">
      <c r="A15766" s="7"/>
      <c r="B15766" s="8"/>
      <c r="C15766" s="8"/>
      <c r="D15766" s="8"/>
      <c r="E15766" s="8"/>
      <c r="F15766" s="8"/>
      <c r="G15766" s="8"/>
      <c r="H15766" s="8"/>
      <c r="I15766" s="8"/>
    </row>
    <row r="15767" spans="1:9" ht="14.25" customHeight="1">
      <c r="A15767" s="7"/>
      <c r="B15767" s="8"/>
      <c r="C15767" s="8"/>
      <c r="D15767" s="8"/>
      <c r="E15767" s="8"/>
      <c r="F15767" s="8"/>
      <c r="G15767" s="8"/>
      <c r="H15767" s="8"/>
      <c r="I15767" s="8"/>
    </row>
    <row r="15768" spans="1:9" ht="14.25" customHeight="1">
      <c r="A15768" s="7"/>
      <c r="B15768" s="8"/>
      <c r="C15768" s="8"/>
      <c r="D15768" s="8"/>
      <c r="E15768" s="8"/>
      <c r="F15768" s="8"/>
      <c r="G15768" s="8"/>
      <c r="H15768" s="8"/>
      <c r="I15768" s="8"/>
    </row>
    <row r="15769" spans="1:9" ht="14.25" customHeight="1">
      <c r="A15769" s="7"/>
      <c r="B15769" s="8"/>
      <c r="C15769" s="8"/>
      <c r="D15769" s="8"/>
      <c r="E15769" s="8"/>
      <c r="F15769" s="8"/>
      <c r="G15769" s="8"/>
      <c r="H15769" s="8"/>
      <c r="I15769" s="8"/>
    </row>
    <row r="15770" spans="1:9" ht="14.25" customHeight="1">
      <c r="A15770" s="7"/>
      <c r="B15770" s="8"/>
      <c r="C15770" s="8"/>
      <c r="D15770" s="8"/>
      <c r="E15770" s="8"/>
      <c r="F15770" s="8"/>
      <c r="G15770" s="8"/>
      <c r="H15770" s="8"/>
      <c r="I15770" s="8"/>
    </row>
    <row r="15771" spans="1:9" ht="14.25" customHeight="1">
      <c r="A15771" s="7"/>
      <c r="B15771" s="8"/>
      <c r="C15771" s="8"/>
      <c r="D15771" s="8"/>
      <c r="E15771" s="8"/>
      <c r="F15771" s="8"/>
      <c r="G15771" s="8"/>
      <c r="H15771" s="8"/>
      <c r="I15771" s="8"/>
    </row>
    <row r="15772" spans="1:9" ht="14.25" customHeight="1">
      <c r="A15772" s="7"/>
      <c r="B15772" s="8"/>
      <c r="C15772" s="8"/>
      <c r="D15772" s="8"/>
      <c r="E15772" s="8"/>
      <c r="F15772" s="8"/>
      <c r="G15772" s="8"/>
      <c r="H15772" s="8"/>
      <c r="I15772" s="8"/>
    </row>
    <row r="15773" spans="1:9" ht="14.25" customHeight="1">
      <c r="A15773" s="7"/>
      <c r="B15773" s="8"/>
      <c r="C15773" s="8"/>
      <c r="D15773" s="8"/>
      <c r="E15773" s="8"/>
      <c r="F15773" s="8"/>
      <c r="G15773" s="8"/>
      <c r="H15773" s="8"/>
      <c r="I15773" s="8"/>
    </row>
    <row r="15774" spans="1:9" ht="14.25" customHeight="1">
      <c r="A15774" s="7"/>
      <c r="B15774" s="8"/>
      <c r="C15774" s="8"/>
      <c r="D15774" s="8"/>
      <c r="E15774" s="8"/>
      <c r="F15774" s="8"/>
      <c r="G15774" s="8"/>
      <c r="H15774" s="8"/>
      <c r="I15774" s="8"/>
    </row>
    <row r="15775" spans="1:9" ht="14.25" customHeight="1">
      <c r="A15775" s="7"/>
      <c r="B15775" s="8"/>
      <c r="C15775" s="8"/>
      <c r="D15775" s="8"/>
      <c r="E15775" s="8"/>
      <c r="F15775" s="8"/>
      <c r="G15775" s="8"/>
      <c r="H15775" s="8"/>
      <c r="I15775" s="8"/>
    </row>
    <row r="15776" spans="1:9" ht="14.25" customHeight="1">
      <c r="A15776" s="7"/>
      <c r="B15776" s="8"/>
      <c r="C15776" s="8"/>
      <c r="D15776" s="8"/>
      <c r="E15776" s="8"/>
      <c r="F15776" s="8"/>
      <c r="G15776" s="8"/>
      <c r="H15776" s="8"/>
      <c r="I15776" s="8"/>
    </row>
    <row r="15777" spans="1:9" ht="14.25" customHeight="1">
      <c r="A15777" s="7"/>
      <c r="B15777" s="8"/>
      <c r="C15777" s="8"/>
      <c r="D15777" s="8"/>
      <c r="E15777" s="8"/>
      <c r="F15777" s="8"/>
      <c r="G15777" s="8"/>
      <c r="H15777" s="8"/>
      <c r="I15777" s="8"/>
    </row>
    <row r="15778" spans="1:9" ht="14.25" customHeight="1">
      <c r="A15778" s="7"/>
      <c r="B15778" s="8"/>
      <c r="C15778" s="8"/>
      <c r="D15778" s="8"/>
      <c r="E15778" s="8"/>
      <c r="F15778" s="8"/>
      <c r="G15778" s="8"/>
      <c r="H15778" s="8"/>
      <c r="I15778" s="8"/>
    </row>
    <row r="15779" spans="1:9" ht="14.25" customHeight="1">
      <c r="A15779" s="7"/>
      <c r="B15779" s="8"/>
      <c r="C15779" s="8"/>
      <c r="D15779" s="8"/>
      <c r="E15779" s="8"/>
      <c r="F15779" s="8"/>
      <c r="G15779" s="8"/>
      <c r="H15779" s="8"/>
      <c r="I15779" s="8"/>
    </row>
    <row r="15780" spans="1:9" ht="14.25" customHeight="1">
      <c r="A15780" s="7"/>
      <c r="B15780" s="8"/>
      <c r="C15780" s="8"/>
      <c r="D15780" s="8"/>
      <c r="E15780" s="8"/>
      <c r="F15780" s="8"/>
      <c r="G15780" s="8"/>
      <c r="H15780" s="8"/>
      <c r="I15780" s="8"/>
    </row>
    <row r="15781" spans="1:9" ht="14.25" customHeight="1">
      <c r="A15781" s="7"/>
      <c r="B15781" s="8"/>
      <c r="C15781" s="8"/>
      <c r="D15781" s="8"/>
      <c r="E15781" s="8"/>
      <c r="F15781" s="8"/>
      <c r="G15781" s="8"/>
      <c r="H15781" s="8"/>
      <c r="I15781" s="8"/>
    </row>
    <row r="15782" spans="1:9" ht="14.25" customHeight="1">
      <c r="A15782" s="7"/>
      <c r="B15782" s="8"/>
      <c r="C15782" s="8"/>
      <c r="D15782" s="8"/>
      <c r="E15782" s="8"/>
      <c r="F15782" s="8"/>
      <c r="G15782" s="8"/>
      <c r="H15782" s="8"/>
      <c r="I15782" s="8"/>
    </row>
    <row r="15783" spans="1:9" ht="14.25" customHeight="1">
      <c r="A15783" s="7"/>
      <c r="B15783" s="8"/>
      <c r="C15783" s="8"/>
      <c r="D15783" s="8"/>
      <c r="E15783" s="8"/>
      <c r="F15783" s="8"/>
      <c r="G15783" s="8"/>
      <c r="H15783" s="8"/>
      <c r="I15783" s="8"/>
    </row>
    <row r="15784" spans="1:9" ht="14.25" customHeight="1">
      <c r="A15784" s="7"/>
      <c r="B15784" s="8"/>
      <c r="C15784" s="8"/>
      <c r="D15784" s="8"/>
      <c r="E15784" s="8"/>
      <c r="F15784" s="8"/>
      <c r="G15784" s="8"/>
      <c r="H15784" s="8"/>
      <c r="I15784" s="8"/>
    </row>
    <row r="15785" spans="1:9" ht="14.25" customHeight="1">
      <c r="A15785" s="7"/>
      <c r="B15785" s="8"/>
      <c r="C15785" s="8"/>
      <c r="D15785" s="8"/>
      <c r="E15785" s="8"/>
      <c r="F15785" s="8"/>
      <c r="G15785" s="8"/>
      <c r="H15785" s="8"/>
      <c r="I15785" s="8"/>
    </row>
    <row r="15786" spans="1:9" ht="14.25" customHeight="1">
      <c r="A15786" s="7"/>
      <c r="B15786" s="8"/>
      <c r="C15786" s="8"/>
      <c r="D15786" s="8"/>
      <c r="E15786" s="8"/>
      <c r="F15786" s="8"/>
      <c r="G15786" s="8"/>
      <c r="H15786" s="8"/>
      <c r="I15786" s="8"/>
    </row>
    <row r="15787" spans="1:9" ht="14.25" customHeight="1">
      <c r="A15787" s="7"/>
      <c r="B15787" s="8"/>
      <c r="C15787" s="8"/>
      <c r="D15787" s="8"/>
      <c r="E15787" s="8"/>
      <c r="F15787" s="8"/>
      <c r="G15787" s="8"/>
      <c r="H15787" s="8"/>
      <c r="I15787" s="8"/>
    </row>
    <row r="15788" spans="1:9" ht="14.25" customHeight="1">
      <c r="A15788" s="7"/>
      <c r="B15788" s="8"/>
      <c r="C15788" s="8"/>
      <c r="D15788" s="8"/>
      <c r="E15788" s="8"/>
      <c r="F15788" s="8"/>
      <c r="G15788" s="8"/>
      <c r="H15788" s="8"/>
      <c r="I15788" s="8"/>
    </row>
    <row r="15789" spans="1:9" ht="14.25" customHeight="1">
      <c r="A15789" s="7"/>
      <c r="B15789" s="8"/>
      <c r="C15789" s="8"/>
      <c r="D15789" s="8"/>
      <c r="E15789" s="8"/>
      <c r="F15789" s="8"/>
      <c r="G15789" s="8"/>
      <c r="H15789" s="8"/>
      <c r="I15789" s="8"/>
    </row>
    <row r="15790" spans="1:9" ht="14.25" customHeight="1">
      <c r="A15790" s="7"/>
      <c r="B15790" s="8"/>
      <c r="C15790" s="8"/>
      <c r="D15790" s="8"/>
      <c r="E15790" s="8"/>
      <c r="F15790" s="8"/>
      <c r="G15790" s="8"/>
      <c r="H15790" s="8"/>
      <c r="I15790" s="8"/>
    </row>
    <row r="15791" spans="1:9" ht="14.25" customHeight="1">
      <c r="A15791" s="7"/>
      <c r="B15791" s="8"/>
      <c r="C15791" s="8"/>
      <c r="D15791" s="8"/>
      <c r="E15791" s="8"/>
      <c r="F15791" s="8"/>
      <c r="G15791" s="8"/>
      <c r="H15791" s="8"/>
      <c r="I15791" s="8"/>
    </row>
    <row r="15792" spans="1:9" ht="14.25" customHeight="1">
      <c r="A15792" s="7"/>
      <c r="B15792" s="8"/>
      <c r="C15792" s="8"/>
      <c r="D15792" s="8"/>
      <c r="E15792" s="8"/>
      <c r="F15792" s="8"/>
      <c r="G15792" s="8"/>
      <c r="H15792" s="8"/>
      <c r="I15792" s="8"/>
    </row>
    <row r="15793" spans="1:9" ht="14.25" customHeight="1">
      <c r="A15793" s="7"/>
      <c r="B15793" s="8"/>
      <c r="C15793" s="8"/>
      <c r="D15793" s="8"/>
      <c r="E15793" s="8"/>
      <c r="F15793" s="8"/>
      <c r="G15793" s="8"/>
      <c r="H15793" s="8"/>
      <c r="I15793" s="8"/>
    </row>
    <row r="15794" spans="1:9" ht="14.25" customHeight="1">
      <c r="A15794" s="7"/>
      <c r="B15794" s="8"/>
      <c r="C15794" s="8"/>
      <c r="D15794" s="8"/>
      <c r="E15794" s="8"/>
      <c r="F15794" s="8"/>
      <c r="G15794" s="8"/>
      <c r="H15794" s="8"/>
      <c r="I15794" s="8"/>
    </row>
    <row r="15795" spans="1:9" ht="14.25" customHeight="1">
      <c r="A15795" s="7"/>
      <c r="B15795" s="8"/>
      <c r="C15795" s="8"/>
      <c r="D15795" s="8"/>
      <c r="E15795" s="8"/>
      <c r="F15795" s="8"/>
      <c r="G15795" s="8"/>
      <c r="H15795" s="8"/>
      <c r="I15795" s="8"/>
    </row>
    <row r="15796" spans="1:9" ht="14.25" customHeight="1">
      <c r="A15796" s="7"/>
      <c r="B15796" s="8"/>
      <c r="C15796" s="8"/>
      <c r="D15796" s="8"/>
      <c r="E15796" s="8"/>
      <c r="F15796" s="8"/>
      <c r="G15796" s="8"/>
      <c r="H15796" s="8"/>
      <c r="I15796" s="8"/>
    </row>
    <row r="15797" spans="1:9" ht="14.25" customHeight="1">
      <c r="A15797" s="7"/>
      <c r="B15797" s="8"/>
      <c r="C15797" s="8"/>
      <c r="D15797" s="8"/>
      <c r="E15797" s="8"/>
      <c r="F15797" s="8"/>
      <c r="G15797" s="8"/>
      <c r="H15797" s="8"/>
      <c r="I15797" s="8"/>
    </row>
    <row r="15798" spans="1:9" ht="14.25" customHeight="1">
      <c r="A15798" s="7"/>
      <c r="B15798" s="8"/>
      <c r="C15798" s="8"/>
      <c r="D15798" s="8"/>
      <c r="E15798" s="8"/>
      <c r="F15798" s="8"/>
      <c r="G15798" s="8"/>
      <c r="H15798" s="8"/>
      <c r="I15798" s="8"/>
    </row>
    <row r="15799" spans="1:9" ht="14.25" customHeight="1">
      <c r="A15799" s="7"/>
      <c r="B15799" s="8"/>
      <c r="C15799" s="8"/>
      <c r="D15799" s="8"/>
      <c r="E15799" s="8"/>
      <c r="F15799" s="8"/>
      <c r="G15799" s="8"/>
      <c r="H15799" s="8"/>
      <c r="I15799" s="8"/>
    </row>
    <row r="15800" spans="1:9" ht="14.25" customHeight="1">
      <c r="A15800" s="7"/>
      <c r="B15800" s="8"/>
      <c r="C15800" s="8"/>
      <c r="D15800" s="8"/>
      <c r="E15800" s="8"/>
      <c r="F15800" s="8"/>
      <c r="G15800" s="8"/>
      <c r="H15800" s="8"/>
      <c r="I15800" s="8"/>
    </row>
    <row r="15801" spans="1:9" ht="14.25" customHeight="1">
      <c r="A15801" s="7"/>
      <c r="B15801" s="8"/>
      <c r="C15801" s="8"/>
      <c r="D15801" s="8"/>
      <c r="E15801" s="8"/>
      <c r="F15801" s="8"/>
      <c r="G15801" s="8"/>
      <c r="H15801" s="8"/>
      <c r="I15801" s="8"/>
    </row>
    <row r="15802" spans="1:9" ht="14.25" customHeight="1">
      <c r="A15802" s="7"/>
      <c r="B15802" s="8"/>
      <c r="C15802" s="8"/>
      <c r="D15802" s="8"/>
      <c r="E15802" s="8"/>
      <c r="F15802" s="8"/>
      <c r="G15802" s="8"/>
      <c r="H15802" s="8"/>
      <c r="I15802" s="8"/>
    </row>
    <row r="15803" spans="1:9" ht="14.25" customHeight="1">
      <c r="A15803" s="7"/>
      <c r="B15803" s="8"/>
      <c r="C15803" s="8"/>
      <c r="D15803" s="8"/>
      <c r="E15803" s="8"/>
      <c r="F15803" s="8"/>
      <c r="G15803" s="8"/>
      <c r="H15803" s="8"/>
      <c r="I15803" s="8"/>
    </row>
    <row r="15804" spans="1:9" ht="14.25" customHeight="1">
      <c r="A15804" s="7"/>
      <c r="B15804" s="8"/>
      <c r="C15804" s="8"/>
      <c r="D15804" s="8"/>
      <c r="E15804" s="8"/>
      <c r="F15804" s="8"/>
      <c r="G15804" s="8"/>
      <c r="H15804" s="8"/>
      <c r="I15804" s="8"/>
    </row>
    <row r="15805" spans="1:9" ht="14.25" customHeight="1">
      <c r="A15805" s="7"/>
      <c r="B15805" s="8"/>
      <c r="C15805" s="8"/>
      <c r="D15805" s="8"/>
      <c r="E15805" s="8"/>
      <c r="F15805" s="8"/>
      <c r="G15805" s="8"/>
      <c r="H15805" s="8"/>
      <c r="I15805" s="8"/>
    </row>
    <row r="15806" spans="1:9" ht="14.25" customHeight="1">
      <c r="A15806" s="7"/>
      <c r="B15806" s="8"/>
      <c r="C15806" s="8"/>
      <c r="D15806" s="8"/>
      <c r="E15806" s="8"/>
      <c r="F15806" s="8"/>
      <c r="G15806" s="8"/>
      <c r="H15806" s="8"/>
      <c r="I15806" s="8"/>
    </row>
    <row r="15807" spans="1:9" ht="14.25" customHeight="1">
      <c r="A15807" s="7"/>
      <c r="B15807" s="8"/>
      <c r="C15807" s="8"/>
      <c r="D15807" s="8"/>
      <c r="E15807" s="8"/>
      <c r="F15807" s="8"/>
      <c r="G15807" s="8"/>
      <c r="H15807" s="8"/>
      <c r="I15807" s="8"/>
    </row>
    <row r="15808" spans="1:9" ht="14.25" customHeight="1">
      <c r="A15808" s="7"/>
      <c r="B15808" s="8"/>
      <c r="C15808" s="8"/>
      <c r="D15808" s="8"/>
      <c r="E15808" s="8"/>
      <c r="F15808" s="8"/>
      <c r="G15808" s="8"/>
      <c r="H15808" s="8"/>
      <c r="I15808" s="8"/>
    </row>
    <row r="15809" spans="1:9" ht="14.25" customHeight="1">
      <c r="A15809" s="7"/>
      <c r="B15809" s="8"/>
      <c r="C15809" s="8"/>
      <c r="D15809" s="8"/>
      <c r="E15809" s="8"/>
      <c r="F15809" s="8"/>
      <c r="G15809" s="8"/>
      <c r="H15809" s="8"/>
      <c r="I15809" s="8"/>
    </row>
    <row r="15810" spans="1:9" ht="14.25" customHeight="1">
      <c r="A15810" s="7"/>
      <c r="B15810" s="8"/>
      <c r="C15810" s="8"/>
      <c r="D15810" s="8"/>
      <c r="E15810" s="8"/>
      <c r="F15810" s="8"/>
      <c r="G15810" s="8"/>
      <c r="H15810" s="8"/>
      <c r="I15810" s="8"/>
    </row>
    <row r="15811" spans="1:9" ht="14.25" customHeight="1">
      <c r="A15811" s="7"/>
      <c r="B15811" s="8"/>
      <c r="C15811" s="8"/>
      <c r="D15811" s="8"/>
      <c r="E15811" s="8"/>
      <c r="F15811" s="8"/>
      <c r="G15811" s="8"/>
      <c r="H15811" s="8"/>
      <c r="I15811" s="8"/>
    </row>
    <row r="15812" spans="1:9" ht="14.25" customHeight="1">
      <c r="A15812" s="7"/>
      <c r="B15812" s="8"/>
      <c r="C15812" s="8"/>
      <c r="D15812" s="8"/>
      <c r="E15812" s="8"/>
      <c r="F15812" s="8"/>
      <c r="G15812" s="8"/>
      <c r="H15812" s="8"/>
      <c r="I15812" s="8"/>
    </row>
    <row r="15813" spans="1:9" ht="14.25" customHeight="1">
      <c r="A15813" s="7"/>
      <c r="B15813" s="8"/>
      <c r="C15813" s="8"/>
      <c r="D15813" s="8"/>
      <c r="E15813" s="8"/>
      <c r="F15813" s="8"/>
      <c r="G15813" s="8"/>
      <c r="H15813" s="8"/>
      <c r="I15813" s="8"/>
    </row>
    <row r="15814" spans="1:9" ht="14.25" customHeight="1">
      <c r="A15814" s="7"/>
      <c r="B15814" s="8"/>
      <c r="C15814" s="8"/>
      <c r="D15814" s="8"/>
      <c r="E15814" s="8"/>
      <c r="F15814" s="8"/>
      <c r="G15814" s="8"/>
      <c r="H15814" s="8"/>
      <c r="I15814" s="8"/>
    </row>
    <row r="15815" spans="1:9" ht="14.25" customHeight="1">
      <c r="A15815" s="7"/>
      <c r="B15815" s="8"/>
      <c r="C15815" s="8"/>
      <c r="D15815" s="8"/>
      <c r="E15815" s="8"/>
      <c r="F15815" s="8"/>
      <c r="G15815" s="8"/>
      <c r="H15815" s="8"/>
      <c r="I15815" s="8"/>
    </row>
    <row r="15816" spans="1:9" ht="14.25" customHeight="1">
      <c r="A15816" s="7"/>
      <c r="B15816" s="8"/>
      <c r="C15816" s="8"/>
      <c r="D15816" s="8"/>
      <c r="E15816" s="8"/>
      <c r="F15816" s="8"/>
      <c r="G15816" s="8"/>
      <c r="H15816" s="8"/>
      <c r="I15816" s="8"/>
    </row>
    <row r="15817" spans="1:9" ht="14.25" customHeight="1">
      <c r="A15817" s="7"/>
      <c r="B15817" s="8"/>
      <c r="C15817" s="8"/>
      <c r="D15817" s="8"/>
      <c r="E15817" s="8"/>
      <c r="F15817" s="8"/>
      <c r="G15817" s="8"/>
      <c r="H15817" s="8"/>
      <c r="I15817" s="8"/>
    </row>
    <row r="15818" spans="1:9" ht="14.25" customHeight="1">
      <c r="A15818" s="7"/>
      <c r="B15818" s="8"/>
      <c r="C15818" s="8"/>
      <c r="D15818" s="8"/>
      <c r="E15818" s="8"/>
      <c r="F15818" s="8"/>
      <c r="G15818" s="8"/>
      <c r="H15818" s="8"/>
      <c r="I15818" s="8"/>
    </row>
    <row r="15819" spans="1:9" ht="14.25" customHeight="1">
      <c r="A15819" s="7"/>
      <c r="B15819" s="8"/>
      <c r="C15819" s="8"/>
      <c r="D15819" s="8"/>
      <c r="E15819" s="8"/>
      <c r="F15819" s="8"/>
      <c r="G15819" s="8"/>
      <c r="H15819" s="8"/>
      <c r="I15819" s="8"/>
    </row>
    <row r="15820" spans="1:9" ht="14.25" customHeight="1">
      <c r="A15820" s="7"/>
      <c r="B15820" s="8"/>
      <c r="C15820" s="8"/>
      <c r="D15820" s="8"/>
      <c r="E15820" s="8"/>
      <c r="F15820" s="8"/>
      <c r="G15820" s="8"/>
      <c r="H15820" s="8"/>
      <c r="I15820" s="8"/>
    </row>
    <row r="15821" spans="1:9" ht="14.25" customHeight="1">
      <c r="A15821" s="7"/>
      <c r="B15821" s="8"/>
      <c r="C15821" s="8"/>
      <c r="D15821" s="8"/>
      <c r="E15821" s="8"/>
      <c r="F15821" s="8"/>
      <c r="G15821" s="8"/>
      <c r="H15821" s="8"/>
      <c r="I15821" s="8"/>
    </row>
    <row r="15822" spans="1:9" ht="14.25" customHeight="1">
      <c r="A15822" s="7"/>
      <c r="B15822" s="8"/>
      <c r="C15822" s="8"/>
      <c r="D15822" s="8"/>
      <c r="E15822" s="8"/>
      <c r="F15822" s="8"/>
      <c r="G15822" s="8"/>
      <c r="H15822" s="8"/>
      <c r="I15822" s="8"/>
    </row>
    <row r="15823" spans="1:9" ht="14.25" customHeight="1">
      <c r="A15823" s="7"/>
      <c r="B15823" s="8"/>
      <c r="C15823" s="8"/>
      <c r="D15823" s="8"/>
      <c r="E15823" s="8"/>
      <c r="F15823" s="8"/>
      <c r="G15823" s="8"/>
      <c r="H15823" s="8"/>
      <c r="I15823" s="8"/>
    </row>
    <row r="15824" spans="1:9" ht="14.25" customHeight="1">
      <c r="A15824" s="7"/>
      <c r="B15824" s="8"/>
      <c r="C15824" s="8"/>
      <c r="D15824" s="8"/>
      <c r="E15824" s="8"/>
      <c r="F15824" s="8"/>
      <c r="G15824" s="8"/>
      <c r="H15824" s="8"/>
      <c r="I15824" s="8"/>
    </row>
    <row r="15825" spans="1:9" ht="14.25" customHeight="1">
      <c r="A15825" s="7"/>
      <c r="B15825" s="8"/>
      <c r="C15825" s="8"/>
      <c r="D15825" s="8"/>
      <c r="E15825" s="8"/>
      <c r="F15825" s="8"/>
      <c r="G15825" s="8"/>
      <c r="H15825" s="8"/>
      <c r="I15825" s="8"/>
    </row>
    <row r="15826" spans="1:9" ht="14.25" customHeight="1">
      <c r="A15826" s="7"/>
      <c r="B15826" s="8"/>
      <c r="C15826" s="8"/>
      <c r="D15826" s="8"/>
      <c r="E15826" s="8"/>
      <c r="F15826" s="8"/>
      <c r="G15826" s="8"/>
      <c r="H15826" s="8"/>
      <c r="I15826" s="8"/>
    </row>
    <row r="15827" spans="1:9" ht="14.25" customHeight="1">
      <c r="A15827" s="7"/>
      <c r="B15827" s="8"/>
      <c r="C15827" s="8"/>
      <c r="D15827" s="8"/>
      <c r="E15827" s="8"/>
      <c r="F15827" s="8"/>
      <c r="G15827" s="8"/>
      <c r="H15827" s="8"/>
      <c r="I15827" s="8"/>
    </row>
    <row r="15828" spans="1:9" ht="14.25" customHeight="1">
      <c r="A15828" s="7"/>
      <c r="B15828" s="8"/>
      <c r="C15828" s="8"/>
      <c r="D15828" s="8"/>
      <c r="E15828" s="8"/>
      <c r="F15828" s="8"/>
      <c r="G15828" s="8"/>
      <c r="H15828" s="8"/>
      <c r="I15828" s="8"/>
    </row>
    <row r="15829" spans="1:9" ht="14.25" customHeight="1">
      <c r="A15829" s="7"/>
      <c r="B15829" s="8"/>
      <c r="C15829" s="8"/>
      <c r="D15829" s="8"/>
      <c r="E15829" s="8"/>
      <c r="F15829" s="8"/>
      <c r="G15829" s="8"/>
      <c r="H15829" s="8"/>
      <c r="I15829" s="8"/>
    </row>
    <row r="15830" spans="1:9" ht="14.25" customHeight="1">
      <c r="A15830" s="7"/>
      <c r="B15830" s="8"/>
      <c r="C15830" s="8"/>
      <c r="D15830" s="8"/>
      <c r="E15830" s="8"/>
      <c r="F15830" s="8"/>
      <c r="G15830" s="8"/>
      <c r="H15830" s="8"/>
      <c r="I15830" s="8"/>
    </row>
    <row r="15831" spans="1:9" ht="14.25" customHeight="1">
      <c r="A15831" s="7"/>
      <c r="B15831" s="8"/>
      <c r="C15831" s="8"/>
      <c r="D15831" s="8"/>
      <c r="E15831" s="8"/>
      <c r="F15831" s="8"/>
      <c r="G15831" s="8"/>
      <c r="H15831" s="8"/>
      <c r="I15831" s="8"/>
    </row>
    <row r="15832" spans="1:9" ht="14.25" customHeight="1">
      <c r="A15832" s="7"/>
      <c r="B15832" s="8"/>
      <c r="C15832" s="8"/>
      <c r="D15832" s="8"/>
      <c r="E15832" s="8"/>
      <c r="F15832" s="8"/>
      <c r="G15832" s="8"/>
      <c r="H15832" s="8"/>
      <c r="I15832" s="8"/>
    </row>
    <row r="15833" spans="1:9" ht="14.25" customHeight="1">
      <c r="A15833" s="7"/>
      <c r="B15833" s="8"/>
      <c r="C15833" s="8"/>
      <c r="D15833" s="8"/>
      <c r="E15833" s="8"/>
      <c r="F15833" s="8"/>
      <c r="G15833" s="8"/>
      <c r="H15833" s="8"/>
      <c r="I15833" s="8"/>
    </row>
    <row r="15834" spans="1:9" ht="14.25" customHeight="1">
      <c r="A15834" s="7"/>
      <c r="B15834" s="8"/>
      <c r="C15834" s="8"/>
      <c r="D15834" s="8"/>
      <c r="E15834" s="8"/>
      <c r="F15834" s="8"/>
      <c r="G15834" s="8"/>
      <c r="H15834" s="8"/>
      <c r="I15834" s="8"/>
    </row>
    <row r="15835" spans="1:9" ht="14.25" customHeight="1">
      <c r="A15835" s="7"/>
      <c r="B15835" s="8"/>
      <c r="C15835" s="8"/>
      <c r="D15835" s="8"/>
      <c r="E15835" s="8"/>
      <c r="F15835" s="8"/>
      <c r="G15835" s="8"/>
      <c r="H15835" s="8"/>
      <c r="I15835" s="8"/>
    </row>
    <row r="15836" spans="1:9" ht="14.25" customHeight="1">
      <c r="A15836" s="7"/>
      <c r="B15836" s="8"/>
      <c r="C15836" s="8"/>
      <c r="D15836" s="8"/>
      <c r="E15836" s="8"/>
      <c r="F15836" s="8"/>
      <c r="G15836" s="8"/>
      <c r="H15836" s="8"/>
      <c r="I15836" s="8"/>
    </row>
    <row r="15837" spans="1:9" ht="14.25" customHeight="1">
      <c r="A15837" s="7"/>
      <c r="B15837" s="8"/>
      <c r="C15837" s="8"/>
      <c r="D15837" s="8"/>
      <c r="E15837" s="8"/>
      <c r="F15837" s="8"/>
      <c r="G15837" s="8"/>
      <c r="H15837" s="8"/>
      <c r="I15837" s="8"/>
    </row>
    <row r="15838" spans="1:9" ht="14.25" customHeight="1">
      <c r="A15838" s="7"/>
      <c r="B15838" s="8"/>
      <c r="C15838" s="8"/>
      <c r="D15838" s="8"/>
      <c r="E15838" s="8"/>
      <c r="F15838" s="8"/>
      <c r="G15838" s="8"/>
      <c r="H15838" s="8"/>
      <c r="I15838" s="8"/>
    </row>
    <row r="15839" spans="1:9" ht="14.25" customHeight="1">
      <c r="A15839" s="7"/>
      <c r="B15839" s="8"/>
      <c r="C15839" s="8"/>
      <c r="D15839" s="8"/>
      <c r="E15839" s="8"/>
      <c r="F15839" s="8"/>
      <c r="G15839" s="8"/>
      <c r="H15839" s="8"/>
      <c r="I15839" s="8"/>
    </row>
    <row r="15840" spans="1:9" ht="14.25" customHeight="1">
      <c r="A15840" s="7"/>
      <c r="B15840" s="8"/>
      <c r="C15840" s="8"/>
      <c r="D15840" s="8"/>
      <c r="E15840" s="8"/>
      <c r="F15840" s="8"/>
      <c r="G15840" s="8"/>
      <c r="H15840" s="8"/>
      <c r="I15840" s="8"/>
    </row>
    <row r="15841" spans="1:9" ht="14.25" customHeight="1">
      <c r="A15841" s="7"/>
      <c r="B15841" s="8"/>
      <c r="C15841" s="8"/>
      <c r="D15841" s="8"/>
      <c r="E15841" s="8"/>
      <c r="F15841" s="8"/>
      <c r="G15841" s="8"/>
      <c r="H15841" s="8"/>
      <c r="I15841" s="8"/>
    </row>
    <row r="15842" spans="1:9" ht="14.25" customHeight="1">
      <c r="A15842" s="7"/>
      <c r="B15842" s="8"/>
      <c r="C15842" s="8"/>
      <c r="D15842" s="8"/>
      <c r="E15842" s="8"/>
      <c r="F15842" s="8"/>
      <c r="G15842" s="8"/>
      <c r="H15842" s="8"/>
      <c r="I15842" s="8"/>
    </row>
    <row r="15843" spans="1:9" ht="14.25" customHeight="1">
      <c r="A15843" s="7"/>
      <c r="B15843" s="8"/>
      <c r="C15843" s="8"/>
      <c r="D15843" s="8"/>
      <c r="E15843" s="8"/>
      <c r="F15843" s="8"/>
      <c r="G15843" s="8"/>
      <c r="H15843" s="8"/>
      <c r="I15843" s="8"/>
    </row>
    <row r="15844" spans="1:9" ht="14.25" customHeight="1">
      <c r="A15844" s="7"/>
      <c r="B15844" s="8"/>
      <c r="C15844" s="8"/>
      <c r="D15844" s="8"/>
      <c r="E15844" s="8"/>
      <c r="F15844" s="8"/>
      <c r="G15844" s="8"/>
      <c r="H15844" s="8"/>
      <c r="I15844" s="8"/>
    </row>
    <row r="15845" spans="1:9" ht="14.25" customHeight="1">
      <c r="A15845" s="7"/>
      <c r="B15845" s="8"/>
      <c r="C15845" s="8"/>
      <c r="D15845" s="8"/>
      <c r="E15845" s="8"/>
      <c r="F15845" s="8"/>
      <c r="G15845" s="8"/>
      <c r="H15845" s="8"/>
      <c r="I15845" s="8"/>
    </row>
    <row r="15846" spans="1:9" ht="14.25" customHeight="1">
      <c r="A15846" s="7"/>
      <c r="B15846" s="8"/>
      <c r="C15846" s="8"/>
      <c r="D15846" s="8"/>
      <c r="E15846" s="8"/>
      <c r="F15846" s="8"/>
      <c r="G15846" s="8"/>
      <c r="H15846" s="8"/>
      <c r="I15846" s="8"/>
    </row>
    <row r="15847" spans="1:9" ht="14.25" customHeight="1">
      <c r="A15847" s="7"/>
      <c r="B15847" s="8"/>
      <c r="C15847" s="8"/>
      <c r="D15847" s="8"/>
      <c r="E15847" s="8"/>
      <c r="F15847" s="8"/>
      <c r="G15847" s="8"/>
      <c r="H15847" s="8"/>
      <c r="I15847" s="8"/>
    </row>
    <row r="15848" spans="1:9" ht="14.25" customHeight="1">
      <c r="A15848" s="7"/>
      <c r="B15848" s="8"/>
      <c r="C15848" s="8"/>
      <c r="D15848" s="8"/>
      <c r="E15848" s="8"/>
      <c r="F15848" s="8"/>
      <c r="G15848" s="8"/>
      <c r="H15848" s="8"/>
      <c r="I15848" s="8"/>
    </row>
    <row r="15849" spans="1:9" ht="14.25" customHeight="1">
      <c r="A15849" s="7"/>
      <c r="B15849" s="8"/>
      <c r="C15849" s="8"/>
      <c r="D15849" s="8"/>
      <c r="E15849" s="8"/>
      <c r="F15849" s="8"/>
      <c r="G15849" s="8"/>
      <c r="H15849" s="8"/>
      <c r="I15849" s="8"/>
    </row>
    <row r="15850" spans="1:9" ht="14.25" customHeight="1">
      <c r="A15850" s="7"/>
      <c r="B15850" s="8"/>
      <c r="C15850" s="8"/>
      <c r="D15850" s="8"/>
      <c r="E15850" s="8"/>
      <c r="F15850" s="8"/>
      <c r="G15850" s="8"/>
      <c r="H15850" s="8"/>
      <c r="I15850" s="8"/>
    </row>
    <row r="15851" spans="1:9" ht="14.25" customHeight="1">
      <c r="A15851" s="7"/>
      <c r="B15851" s="8"/>
      <c r="C15851" s="8"/>
      <c r="D15851" s="8"/>
      <c r="E15851" s="8"/>
      <c r="F15851" s="8"/>
      <c r="G15851" s="8"/>
      <c r="H15851" s="8"/>
      <c r="I15851" s="8"/>
    </row>
    <row r="15852" spans="1:9" ht="14.25" customHeight="1">
      <c r="A15852" s="7"/>
      <c r="B15852" s="8"/>
      <c r="C15852" s="8"/>
      <c r="D15852" s="8"/>
      <c r="E15852" s="8"/>
      <c r="F15852" s="8"/>
      <c r="G15852" s="8"/>
      <c r="H15852" s="8"/>
      <c r="I15852" s="8"/>
    </row>
    <row r="15853" spans="1:9" ht="14.25" customHeight="1">
      <c r="A15853" s="7"/>
      <c r="B15853" s="8"/>
      <c r="C15853" s="8"/>
      <c r="D15853" s="8"/>
      <c r="E15853" s="8"/>
      <c r="F15853" s="8"/>
      <c r="G15853" s="8"/>
      <c r="H15853" s="8"/>
      <c r="I15853" s="8"/>
    </row>
    <row r="15854" spans="1:9" ht="14.25" customHeight="1">
      <c r="A15854" s="7"/>
      <c r="B15854" s="8"/>
      <c r="C15854" s="8"/>
      <c r="D15854" s="8"/>
      <c r="E15854" s="8"/>
      <c r="F15854" s="8"/>
      <c r="G15854" s="8"/>
      <c r="H15854" s="8"/>
      <c r="I15854" s="8"/>
    </row>
    <row r="15855" spans="1:9" ht="14.25" customHeight="1">
      <c r="A15855" s="7"/>
      <c r="B15855" s="8"/>
      <c r="C15855" s="8"/>
      <c r="D15855" s="8"/>
      <c r="E15855" s="8"/>
      <c r="F15855" s="8"/>
      <c r="G15855" s="8"/>
      <c r="H15855" s="8"/>
      <c r="I15855" s="8"/>
    </row>
    <row r="15856" spans="1:9" ht="14.25" customHeight="1">
      <c r="A15856" s="7"/>
      <c r="B15856" s="8"/>
      <c r="C15856" s="8"/>
      <c r="D15856" s="8"/>
      <c r="E15856" s="8"/>
      <c r="F15856" s="8"/>
      <c r="G15856" s="8"/>
      <c r="H15856" s="8"/>
      <c r="I15856" s="8"/>
    </row>
    <row r="15857" spans="1:9" ht="14.25" customHeight="1">
      <c r="A15857" s="7"/>
      <c r="B15857" s="8"/>
      <c r="C15857" s="8"/>
      <c r="D15857" s="8"/>
      <c r="E15857" s="8"/>
      <c r="F15857" s="8"/>
      <c r="G15857" s="8"/>
      <c r="H15857" s="8"/>
      <c r="I15857" s="8"/>
    </row>
    <row r="15858" spans="1:9" ht="14.25" customHeight="1">
      <c r="A15858" s="7"/>
      <c r="B15858" s="8"/>
      <c r="C15858" s="8"/>
      <c r="D15858" s="8"/>
      <c r="E15858" s="8"/>
      <c r="F15858" s="8"/>
      <c r="G15858" s="8"/>
      <c r="H15858" s="8"/>
      <c r="I15858" s="8"/>
    </row>
    <row r="15859" spans="1:9" ht="14.25" customHeight="1">
      <c r="A15859" s="7"/>
      <c r="B15859" s="8"/>
      <c r="C15859" s="8"/>
      <c r="D15859" s="8"/>
      <c r="E15859" s="8"/>
      <c r="F15859" s="8"/>
      <c r="G15859" s="8"/>
      <c r="H15859" s="8"/>
      <c r="I15859" s="8"/>
    </row>
    <row r="15860" spans="1:9" ht="14.25" customHeight="1">
      <c r="A15860" s="7"/>
      <c r="B15860" s="8"/>
      <c r="C15860" s="8"/>
      <c r="D15860" s="8"/>
      <c r="E15860" s="8"/>
      <c r="F15860" s="8"/>
      <c r="G15860" s="8"/>
      <c r="H15860" s="8"/>
      <c r="I15860" s="8"/>
    </row>
    <row r="15861" spans="1:9" ht="14.25" customHeight="1">
      <c r="A15861" s="7"/>
      <c r="B15861" s="8"/>
      <c r="C15861" s="8"/>
      <c r="D15861" s="8"/>
      <c r="E15861" s="8"/>
      <c r="F15861" s="8"/>
      <c r="G15861" s="8"/>
      <c r="H15861" s="8"/>
      <c r="I15861" s="8"/>
    </row>
    <row r="15862" spans="1:9" ht="14.25" customHeight="1">
      <c r="A15862" s="7"/>
      <c r="B15862" s="8"/>
      <c r="C15862" s="8"/>
      <c r="D15862" s="8"/>
      <c r="E15862" s="8"/>
      <c r="F15862" s="8"/>
      <c r="G15862" s="8"/>
      <c r="H15862" s="8"/>
      <c r="I15862" s="8"/>
    </row>
    <row r="15863" spans="1:9" ht="14.25" customHeight="1">
      <c r="A15863" s="7"/>
      <c r="B15863" s="8"/>
      <c r="C15863" s="8"/>
      <c r="D15863" s="8"/>
      <c r="E15863" s="8"/>
      <c r="F15863" s="8"/>
      <c r="G15863" s="8"/>
      <c r="H15863" s="8"/>
      <c r="I15863" s="8"/>
    </row>
    <row r="15864" spans="1:9" ht="14.25" customHeight="1">
      <c r="A15864" s="7"/>
      <c r="B15864" s="8"/>
      <c r="C15864" s="8"/>
      <c r="D15864" s="8"/>
      <c r="E15864" s="8"/>
      <c r="F15864" s="8"/>
      <c r="G15864" s="8"/>
      <c r="H15864" s="8"/>
      <c r="I15864" s="8"/>
    </row>
    <row r="15865" spans="1:9" ht="14.25" customHeight="1">
      <c r="A15865" s="7"/>
      <c r="B15865" s="8"/>
      <c r="C15865" s="8"/>
      <c r="D15865" s="8"/>
      <c r="E15865" s="8"/>
      <c r="F15865" s="8"/>
      <c r="G15865" s="8"/>
      <c r="H15865" s="8"/>
      <c r="I15865" s="8"/>
    </row>
    <row r="15866" spans="1:9" ht="14.25" customHeight="1">
      <c r="A15866" s="7"/>
      <c r="B15866" s="8"/>
      <c r="C15866" s="8"/>
      <c r="D15866" s="8"/>
      <c r="E15866" s="8"/>
      <c r="F15866" s="8"/>
      <c r="G15866" s="8"/>
      <c r="H15866" s="8"/>
      <c r="I15866" s="8"/>
    </row>
    <row r="15867" spans="1:9" ht="14.25" customHeight="1">
      <c r="A15867" s="7"/>
      <c r="B15867" s="8"/>
      <c r="C15867" s="8"/>
      <c r="D15867" s="8"/>
      <c r="E15867" s="8"/>
      <c r="F15867" s="8"/>
      <c r="G15867" s="8"/>
      <c r="H15867" s="8"/>
      <c r="I15867" s="8"/>
    </row>
    <row r="15868" spans="1:9" ht="14.25" customHeight="1">
      <c r="A15868" s="7"/>
      <c r="B15868" s="8"/>
      <c r="C15868" s="8"/>
      <c r="D15868" s="8"/>
      <c r="E15868" s="8"/>
      <c r="F15868" s="8"/>
      <c r="G15868" s="8"/>
      <c r="H15868" s="8"/>
      <c r="I15868" s="8"/>
    </row>
    <row r="15869" spans="1:9" ht="14.25" customHeight="1">
      <c r="A15869" s="7"/>
      <c r="B15869" s="8"/>
      <c r="C15869" s="8"/>
      <c r="D15869" s="8"/>
      <c r="E15869" s="8"/>
      <c r="F15869" s="8"/>
      <c r="G15869" s="8"/>
      <c r="H15869" s="8"/>
      <c r="I15869" s="8"/>
    </row>
    <row r="15870" spans="1:9" ht="14.25" customHeight="1">
      <c r="A15870" s="7"/>
      <c r="B15870" s="8"/>
      <c r="C15870" s="8"/>
      <c r="D15870" s="8"/>
      <c r="E15870" s="8"/>
      <c r="F15870" s="8"/>
      <c r="G15870" s="8"/>
      <c r="H15870" s="8"/>
      <c r="I15870" s="8"/>
    </row>
    <row r="15871" spans="1:9" ht="14.25" customHeight="1">
      <c r="A15871" s="7"/>
      <c r="B15871" s="8"/>
      <c r="C15871" s="8"/>
      <c r="D15871" s="8"/>
      <c r="E15871" s="8"/>
      <c r="F15871" s="8"/>
      <c r="G15871" s="8"/>
      <c r="H15871" s="8"/>
      <c r="I15871" s="8"/>
    </row>
    <row r="15872" spans="1:9" ht="14.25" customHeight="1">
      <c r="A15872" s="7"/>
      <c r="B15872" s="8"/>
      <c r="C15872" s="8"/>
      <c r="D15872" s="8"/>
      <c r="E15872" s="8"/>
      <c r="F15872" s="8"/>
      <c r="G15872" s="8"/>
      <c r="H15872" s="8"/>
      <c r="I15872" s="8"/>
    </row>
    <row r="15873" spans="1:9" ht="14.25" customHeight="1">
      <c r="A15873" s="7"/>
      <c r="B15873" s="8"/>
      <c r="C15873" s="8"/>
      <c r="D15873" s="8"/>
      <c r="E15873" s="8"/>
      <c r="F15873" s="8"/>
      <c r="G15873" s="8"/>
      <c r="H15873" s="8"/>
      <c r="I15873" s="8"/>
    </row>
    <row r="15874" spans="1:9" ht="14.25" customHeight="1">
      <c r="A15874" s="7"/>
      <c r="B15874" s="8"/>
      <c r="C15874" s="8"/>
      <c r="D15874" s="8"/>
      <c r="E15874" s="8"/>
      <c r="F15874" s="8"/>
      <c r="G15874" s="8"/>
      <c r="H15874" s="8"/>
      <c r="I15874" s="8"/>
    </row>
    <row r="15875" spans="1:9" ht="14.25" customHeight="1">
      <c r="A15875" s="7"/>
      <c r="B15875" s="8"/>
      <c r="C15875" s="8"/>
      <c r="D15875" s="8"/>
      <c r="E15875" s="8"/>
      <c r="F15875" s="8"/>
      <c r="G15875" s="8"/>
      <c r="H15875" s="8"/>
      <c r="I15875" s="8"/>
    </row>
    <row r="15876" spans="1:9" ht="14.25" customHeight="1">
      <c r="A15876" s="7"/>
      <c r="B15876" s="8"/>
      <c r="C15876" s="8"/>
      <c r="D15876" s="8"/>
      <c r="E15876" s="8"/>
      <c r="F15876" s="8"/>
      <c r="G15876" s="8"/>
      <c r="H15876" s="8"/>
      <c r="I15876" s="8"/>
    </row>
    <row r="15877" spans="1:9" ht="14.25" customHeight="1">
      <c r="A15877" s="7"/>
      <c r="B15877" s="8"/>
      <c r="C15877" s="8"/>
      <c r="D15877" s="8"/>
      <c r="E15877" s="8"/>
      <c r="F15877" s="8"/>
      <c r="G15877" s="8"/>
      <c r="H15877" s="8"/>
      <c r="I15877" s="8"/>
    </row>
    <row r="15878" spans="1:9" ht="14.25" customHeight="1">
      <c r="A15878" s="7"/>
      <c r="B15878" s="8"/>
      <c r="C15878" s="8"/>
      <c r="D15878" s="8"/>
      <c r="E15878" s="8"/>
      <c r="F15878" s="8"/>
      <c r="G15878" s="8"/>
      <c r="H15878" s="8"/>
      <c r="I15878" s="8"/>
    </row>
    <row r="15879" spans="1:9" ht="14.25" customHeight="1">
      <c r="A15879" s="7"/>
      <c r="B15879" s="8"/>
      <c r="C15879" s="8"/>
      <c r="D15879" s="8"/>
      <c r="E15879" s="8"/>
      <c r="F15879" s="8"/>
      <c r="G15879" s="8"/>
      <c r="H15879" s="8"/>
      <c r="I15879" s="8"/>
    </row>
    <row r="15880" spans="1:9" ht="14.25" customHeight="1">
      <c r="A15880" s="7"/>
      <c r="B15880" s="8"/>
      <c r="C15880" s="8"/>
      <c r="D15880" s="8"/>
      <c r="E15880" s="8"/>
      <c r="F15880" s="8"/>
      <c r="G15880" s="8"/>
      <c r="H15880" s="8"/>
      <c r="I15880" s="8"/>
    </row>
    <row r="15881" spans="1:9" ht="14.25" customHeight="1">
      <c r="A15881" s="7"/>
      <c r="B15881" s="8"/>
      <c r="C15881" s="8"/>
      <c r="D15881" s="8"/>
      <c r="E15881" s="8"/>
      <c r="F15881" s="8"/>
      <c r="G15881" s="8"/>
      <c r="H15881" s="8"/>
      <c r="I15881" s="8"/>
    </row>
    <row r="15882" spans="1:9" ht="14.25" customHeight="1">
      <c r="A15882" s="7"/>
      <c r="B15882" s="8"/>
      <c r="C15882" s="8"/>
      <c r="D15882" s="8"/>
      <c r="E15882" s="8"/>
      <c r="F15882" s="8"/>
      <c r="G15882" s="8"/>
      <c r="H15882" s="8"/>
      <c r="I15882" s="8"/>
    </row>
    <row r="15883" spans="1:9" ht="14.25" customHeight="1">
      <c r="A15883" s="7"/>
      <c r="B15883" s="8"/>
      <c r="C15883" s="8"/>
      <c r="D15883" s="8"/>
      <c r="E15883" s="8"/>
      <c r="F15883" s="8"/>
      <c r="G15883" s="8"/>
      <c r="H15883" s="8"/>
      <c r="I15883" s="8"/>
    </row>
    <row r="15884" spans="1:9" ht="14.25" customHeight="1">
      <c r="A15884" s="7"/>
      <c r="B15884" s="8"/>
      <c r="C15884" s="8"/>
      <c r="D15884" s="8"/>
      <c r="E15884" s="8"/>
      <c r="F15884" s="8"/>
      <c r="G15884" s="8"/>
      <c r="H15884" s="8"/>
      <c r="I15884" s="8"/>
    </row>
    <row r="15885" spans="1:9" ht="14.25" customHeight="1">
      <c r="A15885" s="7"/>
      <c r="B15885" s="8"/>
      <c r="C15885" s="8"/>
      <c r="D15885" s="8"/>
      <c r="E15885" s="8"/>
      <c r="F15885" s="8"/>
      <c r="G15885" s="8"/>
      <c r="H15885" s="8"/>
      <c r="I15885" s="8"/>
    </row>
    <row r="15886" spans="1:9" ht="14.25" customHeight="1">
      <c r="A15886" s="7"/>
      <c r="B15886" s="8"/>
      <c r="C15886" s="8"/>
      <c r="D15886" s="8"/>
      <c r="E15886" s="8"/>
      <c r="F15886" s="8"/>
      <c r="G15886" s="8"/>
      <c r="H15886" s="8"/>
      <c r="I15886" s="8"/>
    </row>
    <row r="15887" spans="1:9" ht="14.25" customHeight="1">
      <c r="A15887" s="7"/>
      <c r="B15887" s="8"/>
      <c r="C15887" s="8"/>
      <c r="D15887" s="8"/>
      <c r="E15887" s="8"/>
      <c r="F15887" s="8"/>
      <c r="G15887" s="8"/>
      <c r="H15887" s="8"/>
      <c r="I15887" s="8"/>
    </row>
    <row r="15888" spans="1:9" ht="14.25" customHeight="1">
      <c r="A15888" s="7"/>
      <c r="B15888" s="8"/>
      <c r="C15888" s="8"/>
      <c r="D15888" s="8"/>
      <c r="E15888" s="8"/>
      <c r="F15888" s="8"/>
      <c r="G15888" s="8"/>
      <c r="H15888" s="8"/>
      <c r="I15888" s="8"/>
    </row>
    <row r="15889" spans="1:9" ht="14.25" customHeight="1">
      <c r="A15889" s="7"/>
      <c r="B15889" s="8"/>
      <c r="C15889" s="8"/>
      <c r="D15889" s="8"/>
      <c r="E15889" s="8"/>
      <c r="F15889" s="8"/>
      <c r="G15889" s="8"/>
      <c r="H15889" s="8"/>
      <c r="I15889" s="8"/>
    </row>
    <row r="15890" spans="1:9" ht="14.25" customHeight="1">
      <c r="A15890" s="7"/>
      <c r="B15890" s="8"/>
      <c r="C15890" s="8"/>
      <c r="D15890" s="8"/>
      <c r="E15890" s="8"/>
      <c r="F15890" s="8"/>
      <c r="G15890" s="8"/>
      <c r="H15890" s="8"/>
      <c r="I15890" s="8"/>
    </row>
    <row r="15891" spans="1:9" ht="14.25" customHeight="1">
      <c r="A15891" s="7"/>
      <c r="B15891" s="8"/>
      <c r="C15891" s="8"/>
      <c r="D15891" s="8"/>
      <c r="E15891" s="8"/>
      <c r="F15891" s="8"/>
      <c r="G15891" s="8"/>
      <c r="H15891" s="8"/>
      <c r="I15891" s="8"/>
    </row>
    <row r="15892" spans="1:9" ht="14.25" customHeight="1">
      <c r="A15892" s="7"/>
      <c r="B15892" s="8"/>
      <c r="C15892" s="8"/>
      <c r="D15892" s="8"/>
      <c r="E15892" s="8"/>
      <c r="F15892" s="8"/>
      <c r="G15892" s="8"/>
      <c r="H15892" s="8"/>
      <c r="I15892" s="8"/>
    </row>
    <row r="15893" spans="1:9" ht="14.25" customHeight="1">
      <c r="A15893" s="7"/>
      <c r="B15893" s="8"/>
      <c r="C15893" s="8"/>
      <c r="D15893" s="8"/>
      <c r="E15893" s="8"/>
      <c r="F15893" s="8"/>
      <c r="G15893" s="8"/>
      <c r="H15893" s="8"/>
      <c r="I15893" s="8"/>
    </row>
    <row r="15894" spans="1:9" ht="14.25" customHeight="1">
      <c r="A15894" s="7"/>
      <c r="B15894" s="8"/>
      <c r="C15894" s="8"/>
      <c r="D15894" s="8"/>
      <c r="E15894" s="8"/>
      <c r="F15894" s="8"/>
      <c r="G15894" s="8"/>
      <c r="H15894" s="8"/>
      <c r="I15894" s="8"/>
    </row>
    <row r="15895" spans="1:9" ht="14.25" customHeight="1">
      <c r="A15895" s="7"/>
      <c r="B15895" s="8"/>
      <c r="C15895" s="8"/>
      <c r="D15895" s="8"/>
      <c r="E15895" s="8"/>
      <c r="F15895" s="8"/>
      <c r="G15895" s="8"/>
      <c r="H15895" s="8"/>
      <c r="I15895" s="8"/>
    </row>
    <row r="15896" spans="1:9" ht="14.25" customHeight="1">
      <c r="A15896" s="7"/>
      <c r="B15896" s="8"/>
      <c r="C15896" s="8"/>
      <c r="D15896" s="8"/>
      <c r="E15896" s="8"/>
      <c r="F15896" s="8"/>
      <c r="G15896" s="8"/>
      <c r="H15896" s="8"/>
      <c r="I15896" s="8"/>
    </row>
    <row r="15897" spans="1:9" ht="14.25" customHeight="1">
      <c r="A15897" s="7"/>
      <c r="B15897" s="8"/>
      <c r="C15897" s="8"/>
      <c r="D15897" s="8"/>
      <c r="E15897" s="8"/>
      <c r="F15897" s="8"/>
      <c r="G15897" s="8"/>
      <c r="H15897" s="8"/>
      <c r="I15897" s="8"/>
    </row>
    <row r="15898" spans="1:9" ht="14.25" customHeight="1">
      <c r="A15898" s="7"/>
      <c r="B15898" s="8"/>
      <c r="C15898" s="8"/>
      <c r="D15898" s="8"/>
      <c r="E15898" s="8"/>
      <c r="F15898" s="8"/>
      <c r="G15898" s="8"/>
      <c r="H15898" s="8"/>
      <c r="I15898" s="8"/>
    </row>
    <row r="15899" spans="1:9" ht="14.25" customHeight="1">
      <c r="A15899" s="7"/>
      <c r="B15899" s="8"/>
      <c r="C15899" s="8"/>
      <c r="D15899" s="8"/>
      <c r="E15899" s="8"/>
      <c r="F15899" s="8"/>
      <c r="G15899" s="8"/>
      <c r="H15899" s="8"/>
      <c r="I15899" s="8"/>
    </row>
    <row r="15900" spans="1:9" ht="14.25" customHeight="1">
      <c r="A15900" s="7"/>
      <c r="B15900" s="8"/>
      <c r="C15900" s="8"/>
      <c r="D15900" s="8"/>
      <c r="E15900" s="8"/>
      <c r="F15900" s="8"/>
      <c r="G15900" s="8"/>
      <c r="H15900" s="8"/>
      <c r="I15900" s="8"/>
    </row>
    <row r="15901" spans="1:9" ht="14.25" customHeight="1">
      <c r="A15901" s="7"/>
      <c r="B15901" s="8"/>
      <c r="C15901" s="8"/>
      <c r="D15901" s="8"/>
      <c r="E15901" s="8"/>
      <c r="F15901" s="8"/>
      <c r="G15901" s="8"/>
      <c r="H15901" s="8"/>
      <c r="I15901" s="8"/>
    </row>
    <row r="15902" spans="1:9" ht="14.25" customHeight="1">
      <c r="A15902" s="7"/>
      <c r="B15902" s="8"/>
      <c r="C15902" s="8"/>
      <c r="D15902" s="8"/>
      <c r="E15902" s="8"/>
      <c r="F15902" s="8"/>
      <c r="G15902" s="8"/>
      <c r="H15902" s="8"/>
      <c r="I15902" s="8"/>
    </row>
    <row r="15903" spans="1:9" ht="14.25" customHeight="1">
      <c r="A15903" s="7"/>
      <c r="B15903" s="8"/>
      <c r="C15903" s="8"/>
      <c r="D15903" s="8"/>
      <c r="E15903" s="8"/>
      <c r="F15903" s="8"/>
      <c r="G15903" s="8"/>
      <c r="H15903" s="8"/>
      <c r="I15903" s="8"/>
    </row>
    <row r="15904" spans="1:9" ht="14.25" customHeight="1">
      <c r="A15904" s="7"/>
      <c r="B15904" s="8"/>
      <c r="C15904" s="8"/>
      <c r="D15904" s="8"/>
      <c r="E15904" s="8"/>
      <c r="F15904" s="8"/>
      <c r="G15904" s="8"/>
      <c r="H15904" s="8"/>
      <c r="I15904" s="8"/>
    </row>
    <row r="15905" spans="1:9" ht="14.25" customHeight="1">
      <c r="A15905" s="7"/>
      <c r="B15905" s="8"/>
      <c r="C15905" s="8"/>
      <c r="D15905" s="8"/>
      <c r="E15905" s="8"/>
      <c r="F15905" s="8"/>
      <c r="G15905" s="8"/>
      <c r="H15905" s="8"/>
      <c r="I15905" s="8"/>
    </row>
    <row r="15906" spans="1:9" ht="14.25" customHeight="1">
      <c r="A15906" s="7"/>
      <c r="B15906" s="8"/>
      <c r="C15906" s="8"/>
      <c r="D15906" s="8"/>
      <c r="E15906" s="8"/>
      <c r="F15906" s="8"/>
      <c r="G15906" s="8"/>
      <c r="H15906" s="8"/>
      <c r="I15906" s="8"/>
    </row>
    <row r="15907" spans="1:9" ht="14.25" customHeight="1">
      <c r="A15907" s="7"/>
      <c r="B15907" s="8"/>
      <c r="C15907" s="8"/>
      <c r="D15907" s="8"/>
      <c r="E15907" s="8"/>
      <c r="F15907" s="8"/>
      <c r="G15907" s="8"/>
      <c r="H15907" s="8"/>
      <c r="I15907" s="8"/>
    </row>
    <row r="15908" spans="1:9" ht="14.25" customHeight="1">
      <c r="A15908" s="7"/>
      <c r="B15908" s="8"/>
      <c r="C15908" s="8"/>
      <c r="D15908" s="8"/>
      <c r="E15908" s="8"/>
      <c r="F15908" s="8"/>
      <c r="G15908" s="8"/>
      <c r="H15908" s="8"/>
      <c r="I15908" s="8"/>
    </row>
    <row r="15909" spans="1:9" ht="14.25" customHeight="1">
      <c r="A15909" s="7"/>
      <c r="B15909" s="8"/>
      <c r="C15909" s="8"/>
      <c r="D15909" s="8"/>
      <c r="E15909" s="8"/>
      <c r="F15909" s="8"/>
      <c r="G15909" s="8"/>
      <c r="H15909" s="8"/>
      <c r="I15909" s="8"/>
    </row>
    <row r="15910" spans="1:9" ht="14.25" customHeight="1">
      <c r="A15910" s="7"/>
      <c r="B15910" s="8"/>
      <c r="C15910" s="8"/>
      <c r="D15910" s="8"/>
      <c r="E15910" s="8"/>
      <c r="F15910" s="8"/>
      <c r="G15910" s="8"/>
      <c r="H15910" s="8"/>
      <c r="I15910" s="8"/>
    </row>
    <row r="15911" spans="1:9" ht="14.25" customHeight="1">
      <c r="A15911" s="7"/>
      <c r="B15911" s="8"/>
      <c r="C15911" s="8"/>
      <c r="D15911" s="8"/>
      <c r="E15911" s="8"/>
      <c r="F15911" s="8"/>
      <c r="G15911" s="8"/>
      <c r="H15911" s="8"/>
      <c r="I15911" s="8"/>
    </row>
    <row r="15912" spans="1:9" ht="14.25" customHeight="1">
      <c r="A15912" s="7"/>
      <c r="B15912" s="8"/>
      <c r="C15912" s="8"/>
      <c r="D15912" s="8"/>
      <c r="E15912" s="8"/>
      <c r="F15912" s="8"/>
      <c r="G15912" s="8"/>
      <c r="H15912" s="8"/>
      <c r="I15912" s="8"/>
    </row>
    <row r="15913" spans="1:9" ht="14.25" customHeight="1">
      <c r="A15913" s="7"/>
      <c r="B15913" s="8"/>
      <c r="C15913" s="8"/>
      <c r="D15913" s="8"/>
      <c r="E15913" s="8"/>
      <c r="F15913" s="8"/>
      <c r="G15913" s="8"/>
      <c r="H15913" s="8"/>
      <c r="I15913" s="8"/>
    </row>
    <row r="15914" spans="1:9" ht="14.25" customHeight="1">
      <c r="A15914" s="7"/>
      <c r="B15914" s="8"/>
      <c r="C15914" s="8"/>
      <c r="D15914" s="8"/>
      <c r="E15914" s="8"/>
      <c r="F15914" s="8"/>
      <c r="G15914" s="8"/>
      <c r="H15914" s="8"/>
      <c r="I15914" s="8"/>
    </row>
    <row r="15915" spans="1:9" ht="14.25" customHeight="1">
      <c r="A15915" s="7"/>
      <c r="B15915" s="8"/>
      <c r="C15915" s="8"/>
      <c r="D15915" s="8"/>
      <c r="E15915" s="8"/>
      <c r="F15915" s="8"/>
      <c r="G15915" s="8"/>
      <c r="H15915" s="8"/>
      <c r="I15915" s="8"/>
    </row>
    <row r="15916" spans="1:9" ht="14.25" customHeight="1">
      <c r="A15916" s="7"/>
      <c r="B15916" s="8"/>
      <c r="C15916" s="8"/>
      <c r="D15916" s="8"/>
      <c r="E15916" s="8"/>
      <c r="F15916" s="8"/>
      <c r="G15916" s="8"/>
      <c r="H15916" s="8"/>
      <c r="I15916" s="8"/>
    </row>
    <row r="15917" spans="1:9" ht="14.25" customHeight="1">
      <c r="A15917" s="7"/>
      <c r="B15917" s="8"/>
      <c r="C15917" s="8"/>
      <c r="D15917" s="8"/>
      <c r="E15917" s="8"/>
      <c r="F15917" s="8"/>
      <c r="G15917" s="8"/>
      <c r="H15917" s="8"/>
      <c r="I15917" s="8"/>
    </row>
    <row r="15918" spans="1:9" ht="14.25" customHeight="1">
      <c r="A15918" s="7"/>
      <c r="B15918" s="8"/>
      <c r="C15918" s="8"/>
      <c r="D15918" s="8"/>
      <c r="E15918" s="8"/>
      <c r="F15918" s="8"/>
      <c r="G15918" s="8"/>
      <c r="H15918" s="8"/>
      <c r="I15918" s="8"/>
    </row>
    <row r="15919" spans="1:9" ht="14.25" customHeight="1">
      <c r="A15919" s="7"/>
      <c r="B15919" s="8"/>
      <c r="C15919" s="8"/>
      <c r="D15919" s="8"/>
      <c r="E15919" s="8"/>
      <c r="F15919" s="8"/>
      <c r="G15919" s="8"/>
      <c r="H15919" s="8"/>
      <c r="I15919" s="8"/>
    </row>
    <row r="15920" spans="1:9" ht="14.25" customHeight="1">
      <c r="A15920" s="7"/>
      <c r="B15920" s="8"/>
      <c r="C15920" s="8"/>
      <c r="D15920" s="8"/>
      <c r="E15920" s="8"/>
      <c r="F15920" s="8"/>
      <c r="G15920" s="8"/>
      <c r="H15920" s="8"/>
      <c r="I15920" s="8"/>
    </row>
    <row r="15921" spans="1:9" ht="14.25" customHeight="1">
      <c r="A15921" s="7"/>
      <c r="B15921" s="8"/>
      <c r="C15921" s="8"/>
      <c r="D15921" s="8"/>
      <c r="E15921" s="8"/>
      <c r="F15921" s="8"/>
      <c r="G15921" s="8"/>
      <c r="H15921" s="8"/>
      <c r="I15921" s="8"/>
    </row>
    <row r="15922" spans="1:9" ht="14.25" customHeight="1">
      <c r="A15922" s="7"/>
      <c r="B15922" s="8"/>
      <c r="C15922" s="8"/>
      <c r="D15922" s="8"/>
      <c r="E15922" s="8"/>
      <c r="F15922" s="8"/>
      <c r="G15922" s="8"/>
      <c r="H15922" s="8"/>
      <c r="I15922" s="8"/>
    </row>
    <row r="15923" spans="1:9" ht="14.25" customHeight="1">
      <c r="A15923" s="7"/>
      <c r="B15923" s="8"/>
      <c r="C15923" s="8"/>
      <c r="D15923" s="8"/>
      <c r="E15923" s="8"/>
      <c r="F15923" s="8"/>
      <c r="G15923" s="8"/>
      <c r="H15923" s="8"/>
      <c r="I15923" s="8"/>
    </row>
    <row r="15924" spans="1:9" ht="14.25" customHeight="1">
      <c r="A15924" s="7"/>
      <c r="B15924" s="8"/>
      <c r="C15924" s="8"/>
      <c r="D15924" s="8"/>
      <c r="E15924" s="8"/>
      <c r="F15924" s="8"/>
      <c r="G15924" s="8"/>
      <c r="H15924" s="8"/>
      <c r="I15924" s="8"/>
    </row>
    <row r="15925" spans="1:9" ht="14.25" customHeight="1">
      <c r="A15925" s="7"/>
      <c r="B15925" s="8"/>
      <c r="C15925" s="8"/>
      <c r="D15925" s="8"/>
      <c r="E15925" s="8"/>
      <c r="F15925" s="8"/>
      <c r="G15925" s="8"/>
      <c r="H15925" s="8"/>
      <c r="I15925" s="8"/>
    </row>
    <row r="15926" spans="1:9" ht="14.25" customHeight="1">
      <c r="A15926" s="7"/>
      <c r="B15926" s="8"/>
      <c r="C15926" s="8"/>
      <c r="D15926" s="8"/>
      <c r="E15926" s="8"/>
      <c r="F15926" s="8"/>
      <c r="G15926" s="8"/>
      <c r="H15926" s="8"/>
      <c r="I15926" s="8"/>
    </row>
    <row r="15927" spans="1:9" ht="14.25" customHeight="1">
      <c r="A15927" s="7"/>
      <c r="B15927" s="8"/>
      <c r="C15927" s="8"/>
      <c r="D15927" s="8"/>
      <c r="E15927" s="8"/>
      <c r="F15927" s="8"/>
      <c r="G15927" s="8"/>
      <c r="H15927" s="8"/>
      <c r="I15927" s="8"/>
    </row>
    <row r="15928" spans="1:9" ht="14.25" customHeight="1">
      <c r="A15928" s="7"/>
      <c r="B15928" s="8"/>
      <c r="C15928" s="8"/>
      <c r="D15928" s="8"/>
      <c r="E15928" s="8"/>
      <c r="F15928" s="8"/>
      <c r="G15928" s="8"/>
      <c r="H15928" s="8"/>
      <c r="I15928" s="8"/>
    </row>
    <row r="15929" spans="1:9" ht="14.25" customHeight="1">
      <c r="A15929" s="7"/>
      <c r="B15929" s="8"/>
      <c r="C15929" s="8"/>
      <c r="D15929" s="8"/>
      <c r="E15929" s="8"/>
      <c r="F15929" s="8"/>
      <c r="G15929" s="8"/>
      <c r="H15929" s="8"/>
      <c r="I15929" s="8"/>
    </row>
    <row r="15930" spans="1:9" ht="14.25" customHeight="1">
      <c r="A15930" s="7"/>
      <c r="B15930" s="8"/>
      <c r="C15930" s="8"/>
      <c r="D15930" s="8"/>
      <c r="E15930" s="8"/>
      <c r="F15930" s="8"/>
      <c r="G15930" s="8"/>
      <c r="H15930" s="8"/>
      <c r="I15930" s="8"/>
    </row>
    <row r="15931" spans="1:9" ht="14.25" customHeight="1">
      <c r="A15931" s="7"/>
      <c r="B15931" s="8"/>
      <c r="C15931" s="8"/>
      <c r="D15931" s="8"/>
      <c r="E15931" s="8"/>
      <c r="F15931" s="8"/>
      <c r="G15931" s="8"/>
      <c r="H15931" s="8"/>
      <c r="I15931" s="8"/>
    </row>
    <row r="15932" spans="1:9" ht="14.25" customHeight="1">
      <c r="A15932" s="7"/>
      <c r="B15932" s="8"/>
      <c r="C15932" s="8"/>
      <c r="D15932" s="8"/>
      <c r="E15932" s="8"/>
      <c r="F15932" s="8"/>
      <c r="G15932" s="8"/>
      <c r="H15932" s="8"/>
      <c r="I15932" s="8"/>
    </row>
    <row r="15933" spans="1:9" ht="14.25" customHeight="1">
      <c r="A15933" s="7"/>
      <c r="B15933" s="8"/>
      <c r="C15933" s="8"/>
      <c r="D15933" s="8"/>
      <c r="E15933" s="8"/>
      <c r="F15933" s="8"/>
      <c r="G15933" s="8"/>
      <c r="H15933" s="8"/>
      <c r="I15933" s="8"/>
    </row>
    <row r="15934" spans="1:9" ht="14.25" customHeight="1">
      <c r="A15934" s="7"/>
      <c r="B15934" s="8"/>
      <c r="C15934" s="8"/>
      <c r="D15934" s="8"/>
      <c r="E15934" s="8"/>
      <c r="F15934" s="8"/>
      <c r="G15934" s="8"/>
      <c r="H15934" s="8"/>
      <c r="I15934" s="8"/>
    </row>
    <row r="15935" spans="1:9" ht="14.25" customHeight="1">
      <c r="A15935" s="7"/>
      <c r="B15935" s="8"/>
      <c r="C15935" s="8"/>
      <c r="D15935" s="8"/>
      <c r="E15935" s="8"/>
      <c r="F15935" s="8"/>
      <c r="G15935" s="8"/>
      <c r="H15935" s="8"/>
      <c r="I15935" s="8"/>
    </row>
    <row r="15936" spans="1:9" ht="14.25" customHeight="1">
      <c r="A15936" s="7"/>
      <c r="B15936" s="8"/>
      <c r="C15936" s="8"/>
      <c r="D15936" s="8"/>
      <c r="E15936" s="8"/>
      <c r="F15936" s="8"/>
      <c r="G15936" s="8"/>
      <c r="H15936" s="8"/>
      <c r="I15936" s="8"/>
    </row>
    <row r="15937" spans="1:9" ht="14.25" customHeight="1">
      <c r="A15937" s="7"/>
      <c r="B15937" s="8"/>
      <c r="C15937" s="8"/>
      <c r="D15937" s="8"/>
      <c r="E15937" s="8"/>
      <c r="F15937" s="8"/>
      <c r="G15937" s="8"/>
      <c r="H15937" s="8"/>
      <c r="I15937" s="8"/>
    </row>
    <row r="15938" spans="1:9" ht="14.25" customHeight="1">
      <c r="A15938" s="7"/>
      <c r="B15938" s="8"/>
      <c r="C15938" s="8"/>
      <c r="D15938" s="8"/>
      <c r="E15938" s="8"/>
      <c r="F15938" s="8"/>
      <c r="G15938" s="8"/>
      <c r="H15938" s="8"/>
      <c r="I15938" s="8"/>
    </row>
    <row r="15939" spans="1:9" ht="14.25" customHeight="1">
      <c r="A15939" s="7"/>
      <c r="B15939" s="8"/>
      <c r="C15939" s="8"/>
      <c r="D15939" s="8"/>
      <c r="E15939" s="8"/>
      <c r="F15939" s="8"/>
      <c r="G15939" s="8"/>
      <c r="H15939" s="8"/>
      <c r="I15939" s="8"/>
    </row>
    <row r="15940" spans="1:9" ht="14.25" customHeight="1">
      <c r="A15940" s="7"/>
      <c r="B15940" s="8"/>
      <c r="C15940" s="8"/>
      <c r="D15940" s="8"/>
      <c r="E15940" s="8"/>
      <c r="F15940" s="8"/>
      <c r="G15940" s="8"/>
      <c r="H15940" s="8"/>
      <c r="I15940" s="8"/>
    </row>
    <row r="15941" spans="1:9" ht="14.25" customHeight="1">
      <c r="A15941" s="7"/>
      <c r="B15941" s="8"/>
      <c r="C15941" s="8"/>
      <c r="D15941" s="8"/>
      <c r="E15941" s="8"/>
      <c r="F15941" s="8"/>
      <c r="G15941" s="8"/>
      <c r="H15941" s="8"/>
      <c r="I15941" s="8"/>
    </row>
    <row r="15942" spans="1:9" ht="14.25" customHeight="1">
      <c r="A15942" s="7"/>
      <c r="B15942" s="8"/>
      <c r="C15942" s="8"/>
      <c r="D15942" s="8"/>
      <c r="E15942" s="8"/>
      <c r="F15942" s="8"/>
      <c r="G15942" s="8"/>
      <c r="H15942" s="8"/>
      <c r="I15942" s="8"/>
    </row>
    <row r="15943" spans="1:9" ht="14.25" customHeight="1">
      <c r="A15943" s="7"/>
      <c r="B15943" s="8"/>
      <c r="C15943" s="8"/>
      <c r="D15943" s="8"/>
      <c r="E15943" s="8"/>
      <c r="F15943" s="8"/>
      <c r="G15943" s="8"/>
      <c r="H15943" s="8"/>
      <c r="I15943" s="8"/>
    </row>
    <row r="15944" spans="1:9" ht="14.25" customHeight="1">
      <c r="A15944" s="7"/>
      <c r="B15944" s="8"/>
      <c r="C15944" s="8"/>
      <c r="D15944" s="8"/>
      <c r="E15944" s="8"/>
      <c r="F15944" s="8"/>
      <c r="G15944" s="8"/>
      <c r="H15944" s="8"/>
      <c r="I15944" s="8"/>
    </row>
    <row r="15945" spans="1:9" ht="14.25" customHeight="1">
      <c r="A15945" s="7"/>
      <c r="B15945" s="8"/>
      <c r="C15945" s="8"/>
      <c r="D15945" s="8"/>
      <c r="E15945" s="8"/>
      <c r="F15945" s="8"/>
      <c r="G15945" s="8"/>
      <c r="H15945" s="8"/>
      <c r="I15945" s="8"/>
    </row>
    <row r="15946" spans="1:9" ht="14.25" customHeight="1">
      <c r="A15946" s="7"/>
      <c r="B15946" s="8"/>
      <c r="C15946" s="8"/>
      <c r="D15946" s="8"/>
      <c r="E15946" s="8"/>
      <c r="F15946" s="8"/>
      <c r="G15946" s="8"/>
      <c r="H15946" s="8"/>
      <c r="I15946" s="8"/>
    </row>
    <row r="15947" spans="1:9" ht="14.25" customHeight="1">
      <c r="A15947" s="7"/>
      <c r="B15947" s="8"/>
      <c r="C15947" s="8"/>
      <c r="D15947" s="8"/>
      <c r="E15947" s="8"/>
      <c r="F15947" s="8"/>
      <c r="G15947" s="8"/>
      <c r="H15947" s="8"/>
      <c r="I15947" s="8"/>
    </row>
    <row r="15948" spans="1:9" ht="14.25" customHeight="1">
      <c r="A15948" s="7"/>
      <c r="B15948" s="8"/>
      <c r="C15948" s="8"/>
      <c r="D15948" s="8"/>
      <c r="E15948" s="8"/>
      <c r="F15948" s="8"/>
      <c r="G15948" s="8"/>
      <c r="H15948" s="8"/>
      <c r="I15948" s="8"/>
    </row>
    <row r="15949" spans="1:9" ht="14.25" customHeight="1">
      <c r="A15949" s="7"/>
      <c r="B15949" s="8"/>
      <c r="C15949" s="8"/>
      <c r="D15949" s="8"/>
      <c r="E15949" s="8"/>
      <c r="F15949" s="8"/>
      <c r="G15949" s="8"/>
      <c r="H15949" s="8"/>
      <c r="I15949" s="8"/>
    </row>
    <row r="15950" spans="1:9" ht="14.25" customHeight="1">
      <c r="A15950" s="7"/>
      <c r="B15950" s="8"/>
      <c r="C15950" s="8"/>
      <c r="D15950" s="8"/>
      <c r="E15950" s="8"/>
      <c r="F15950" s="8"/>
      <c r="G15950" s="8"/>
      <c r="H15950" s="8"/>
      <c r="I15950" s="8"/>
    </row>
    <row r="15951" spans="1:9" ht="14.25" customHeight="1">
      <c r="A15951" s="7"/>
      <c r="B15951" s="8"/>
      <c r="C15951" s="8"/>
      <c r="D15951" s="8"/>
      <c r="E15951" s="8"/>
      <c r="F15951" s="8"/>
      <c r="G15951" s="8"/>
      <c r="H15951" s="8"/>
      <c r="I15951" s="8"/>
    </row>
    <row r="15952" spans="1:9" ht="14.25" customHeight="1">
      <c r="A15952" s="7"/>
      <c r="B15952" s="8"/>
      <c r="C15952" s="8"/>
      <c r="D15952" s="8"/>
      <c r="E15952" s="8"/>
      <c r="F15952" s="8"/>
      <c r="G15952" s="8"/>
      <c r="H15952" s="8"/>
      <c r="I15952" s="8"/>
    </row>
    <row r="15953" spans="1:9" ht="14.25" customHeight="1">
      <c r="A15953" s="7"/>
      <c r="B15953" s="8"/>
      <c r="C15953" s="8"/>
      <c r="D15953" s="8"/>
      <c r="E15953" s="8"/>
      <c r="F15953" s="8"/>
      <c r="G15953" s="8"/>
      <c r="H15953" s="8"/>
      <c r="I15953" s="8"/>
    </row>
    <row r="15954" spans="1:9" ht="14.25" customHeight="1">
      <c r="A15954" s="7"/>
      <c r="B15954" s="8"/>
      <c r="C15954" s="8"/>
      <c r="D15954" s="8"/>
      <c r="E15954" s="8"/>
      <c r="F15954" s="8"/>
      <c r="G15954" s="8"/>
      <c r="H15954" s="8"/>
      <c r="I15954" s="8"/>
    </row>
    <row r="15955" spans="1:9" ht="14.25" customHeight="1">
      <c r="A15955" s="7"/>
      <c r="B15955" s="8"/>
      <c r="C15955" s="8"/>
      <c r="D15955" s="8"/>
      <c r="E15955" s="8"/>
      <c r="F15955" s="8"/>
      <c r="G15955" s="8"/>
      <c r="H15955" s="8"/>
      <c r="I15955" s="8"/>
    </row>
    <row r="15956" spans="1:9" ht="14.25" customHeight="1">
      <c r="A15956" s="7"/>
      <c r="B15956" s="8"/>
      <c r="C15956" s="8"/>
      <c r="D15956" s="8"/>
      <c r="E15956" s="8"/>
      <c r="F15956" s="8"/>
      <c r="G15956" s="8"/>
      <c r="H15956" s="8"/>
      <c r="I15956" s="8"/>
    </row>
    <row r="15957" spans="1:9" ht="14.25" customHeight="1">
      <c r="A15957" s="7"/>
      <c r="B15957" s="8"/>
      <c r="C15957" s="8"/>
      <c r="D15957" s="8"/>
      <c r="E15957" s="8"/>
      <c r="F15957" s="8"/>
      <c r="G15957" s="8"/>
      <c r="H15957" s="8"/>
      <c r="I15957" s="8"/>
    </row>
    <row r="15958" spans="1:9" ht="14.25" customHeight="1">
      <c r="A15958" s="7"/>
      <c r="B15958" s="8"/>
      <c r="C15958" s="8"/>
      <c r="D15958" s="8"/>
      <c r="E15958" s="8"/>
      <c r="F15958" s="8"/>
      <c r="G15958" s="8"/>
      <c r="H15958" s="8"/>
      <c r="I15958" s="8"/>
    </row>
    <row r="15959" spans="1:9" ht="14.25" customHeight="1">
      <c r="A15959" s="7"/>
      <c r="B15959" s="8"/>
      <c r="C15959" s="8"/>
      <c r="D15959" s="8"/>
      <c r="E15959" s="8"/>
      <c r="F15959" s="8"/>
      <c r="G15959" s="8"/>
      <c r="H15959" s="8"/>
      <c r="I15959" s="8"/>
    </row>
    <row r="15960" spans="1:9" ht="14.25" customHeight="1">
      <c r="A15960" s="7"/>
      <c r="B15960" s="8"/>
      <c r="C15960" s="8"/>
      <c r="D15960" s="8"/>
      <c r="E15960" s="8"/>
      <c r="F15960" s="8"/>
      <c r="G15960" s="8"/>
      <c r="H15960" s="8"/>
      <c r="I15960" s="8"/>
    </row>
    <row r="15961" spans="1:9" ht="14.25" customHeight="1">
      <c r="A15961" s="7"/>
      <c r="B15961" s="8"/>
      <c r="C15961" s="8"/>
      <c r="D15961" s="8"/>
      <c r="E15961" s="8"/>
      <c r="F15961" s="8"/>
      <c r="G15961" s="8"/>
      <c r="H15961" s="8"/>
      <c r="I15961" s="8"/>
    </row>
    <row r="15962" spans="1:9" ht="14.25" customHeight="1">
      <c r="A15962" s="7"/>
      <c r="B15962" s="8"/>
      <c r="C15962" s="8"/>
      <c r="D15962" s="8"/>
      <c r="E15962" s="8"/>
      <c r="F15962" s="8"/>
      <c r="G15962" s="8"/>
      <c r="H15962" s="8"/>
      <c r="I15962" s="8"/>
    </row>
    <row r="15963" spans="1:9" ht="14.25" customHeight="1">
      <c r="A15963" s="7"/>
      <c r="B15963" s="8"/>
      <c r="C15963" s="8"/>
      <c r="D15963" s="8"/>
      <c r="E15963" s="8"/>
      <c r="F15963" s="8"/>
      <c r="G15963" s="8"/>
      <c r="H15963" s="8"/>
      <c r="I15963" s="8"/>
    </row>
    <row r="15964" spans="1:9" ht="14.25" customHeight="1">
      <c r="A15964" s="7"/>
      <c r="B15964" s="8"/>
      <c r="C15964" s="8"/>
      <c r="D15964" s="8"/>
      <c r="E15964" s="8"/>
      <c r="F15964" s="8"/>
      <c r="G15964" s="8"/>
      <c r="H15964" s="8"/>
      <c r="I15964" s="8"/>
    </row>
    <row r="15965" spans="1:9" ht="14.25" customHeight="1">
      <c r="A15965" s="7"/>
      <c r="B15965" s="8"/>
      <c r="C15965" s="8"/>
      <c r="D15965" s="8"/>
      <c r="E15965" s="8"/>
      <c r="F15965" s="8"/>
      <c r="G15965" s="8"/>
      <c r="H15965" s="8"/>
      <c r="I15965" s="8"/>
    </row>
    <row r="15966" spans="1:9" ht="14.25" customHeight="1">
      <c r="A15966" s="7"/>
      <c r="B15966" s="8"/>
      <c r="C15966" s="8"/>
      <c r="D15966" s="8"/>
      <c r="E15966" s="8"/>
      <c r="F15966" s="8"/>
      <c r="G15966" s="8"/>
      <c r="H15966" s="8"/>
      <c r="I15966" s="8"/>
    </row>
    <row r="15967" spans="1:9" ht="14.25" customHeight="1">
      <c r="A15967" s="7"/>
      <c r="B15967" s="8"/>
      <c r="C15967" s="8"/>
      <c r="D15967" s="8"/>
      <c r="E15967" s="8"/>
      <c r="F15967" s="8"/>
      <c r="G15967" s="8"/>
      <c r="H15967" s="8"/>
      <c r="I15967" s="8"/>
    </row>
    <row r="15968" spans="1:9" ht="14.25" customHeight="1">
      <c r="A15968" s="7"/>
      <c r="B15968" s="8"/>
      <c r="C15968" s="8"/>
      <c r="D15968" s="8"/>
      <c r="E15968" s="8"/>
      <c r="F15968" s="8"/>
      <c r="G15968" s="8"/>
      <c r="H15968" s="8"/>
      <c r="I15968" s="8"/>
    </row>
    <row r="15969" spans="1:9" ht="14.25" customHeight="1">
      <c r="A15969" s="7"/>
      <c r="B15969" s="8"/>
      <c r="C15969" s="8"/>
      <c r="D15969" s="8"/>
      <c r="E15969" s="8"/>
      <c r="F15969" s="8"/>
      <c r="G15969" s="8"/>
      <c r="H15969" s="8"/>
      <c r="I15969" s="8"/>
    </row>
    <row r="15970" spans="1:9" ht="14.25" customHeight="1">
      <c r="A15970" s="7"/>
      <c r="B15970" s="8"/>
      <c r="C15970" s="8"/>
      <c r="D15970" s="8"/>
      <c r="E15970" s="8"/>
      <c r="F15970" s="8"/>
      <c r="G15970" s="8"/>
      <c r="H15970" s="8"/>
      <c r="I15970" s="8"/>
    </row>
    <row r="15971" spans="1:9" ht="14.25" customHeight="1">
      <c r="A15971" s="7"/>
      <c r="B15971" s="8"/>
      <c r="C15971" s="8"/>
      <c r="D15971" s="8"/>
      <c r="E15971" s="8"/>
      <c r="F15971" s="8"/>
      <c r="G15971" s="8"/>
      <c r="H15971" s="8"/>
      <c r="I15971" s="8"/>
    </row>
    <row r="15972" spans="1:9" ht="14.25" customHeight="1">
      <c r="A15972" s="7"/>
      <c r="B15972" s="8"/>
      <c r="C15972" s="8"/>
      <c r="D15972" s="8"/>
      <c r="E15972" s="8"/>
      <c r="F15972" s="8"/>
      <c r="G15972" s="8"/>
      <c r="H15972" s="8"/>
      <c r="I15972" s="8"/>
    </row>
    <row r="15973" spans="1:9" ht="14.25" customHeight="1">
      <c r="A15973" s="7"/>
      <c r="B15973" s="8"/>
      <c r="C15973" s="8"/>
      <c r="D15973" s="8"/>
      <c r="E15973" s="8"/>
      <c r="F15973" s="8"/>
      <c r="G15973" s="8"/>
      <c r="H15973" s="8"/>
      <c r="I15973" s="8"/>
    </row>
    <row r="15974" spans="1:9" ht="14.25" customHeight="1">
      <c r="A15974" s="7"/>
      <c r="B15974" s="8"/>
      <c r="C15974" s="8"/>
      <c r="D15974" s="8"/>
      <c r="E15974" s="8"/>
      <c r="F15974" s="8"/>
      <c r="G15974" s="8"/>
      <c r="H15974" s="8"/>
      <c r="I15974" s="8"/>
    </row>
    <row r="15975" spans="1:9" ht="14.25" customHeight="1">
      <c r="A15975" s="7"/>
      <c r="B15975" s="8"/>
      <c r="C15975" s="8"/>
      <c r="D15975" s="8"/>
      <c r="E15975" s="8"/>
      <c r="F15975" s="8"/>
      <c r="G15975" s="8"/>
      <c r="H15975" s="8"/>
      <c r="I15975" s="8"/>
    </row>
    <row r="15976" spans="1:9" ht="14.25" customHeight="1">
      <c r="A15976" s="7"/>
      <c r="B15976" s="8"/>
      <c r="C15976" s="8"/>
      <c r="D15976" s="8"/>
      <c r="E15976" s="8"/>
      <c r="F15976" s="8"/>
      <c r="G15976" s="8"/>
      <c r="H15976" s="8"/>
      <c r="I15976" s="8"/>
    </row>
    <row r="15977" spans="1:9" ht="14.25" customHeight="1">
      <c r="A15977" s="7"/>
      <c r="B15977" s="8"/>
      <c r="C15977" s="8"/>
      <c r="D15977" s="8"/>
      <c r="E15977" s="8"/>
      <c r="F15977" s="8"/>
      <c r="G15977" s="8"/>
      <c r="H15977" s="8"/>
      <c r="I15977" s="8"/>
    </row>
    <row r="15978" spans="1:9" ht="14.25" customHeight="1">
      <c r="A15978" s="7"/>
      <c r="B15978" s="8"/>
      <c r="C15978" s="8"/>
      <c r="D15978" s="8"/>
      <c r="E15978" s="8"/>
      <c r="F15978" s="8"/>
      <c r="G15978" s="8"/>
      <c r="H15978" s="8"/>
      <c r="I15978" s="8"/>
    </row>
    <row r="15979" spans="1:9" ht="14.25" customHeight="1">
      <c r="A15979" s="7"/>
      <c r="B15979" s="8"/>
      <c r="C15979" s="8"/>
      <c r="D15979" s="8"/>
      <c r="E15979" s="8"/>
      <c r="F15979" s="8"/>
      <c r="G15979" s="8"/>
      <c r="H15979" s="8"/>
      <c r="I15979" s="8"/>
    </row>
    <row r="15980" spans="1:9" ht="14.25" customHeight="1">
      <c r="A15980" s="7"/>
      <c r="B15980" s="8"/>
      <c r="C15980" s="8"/>
      <c r="D15980" s="8"/>
      <c r="E15980" s="8"/>
      <c r="F15980" s="8"/>
      <c r="G15980" s="8"/>
      <c r="H15980" s="8"/>
      <c r="I15980" s="8"/>
    </row>
    <row r="15981" spans="1:9" ht="14.25" customHeight="1">
      <c r="A15981" s="7"/>
      <c r="B15981" s="8"/>
      <c r="C15981" s="8"/>
      <c r="D15981" s="8"/>
      <c r="E15981" s="8"/>
      <c r="F15981" s="8"/>
      <c r="G15981" s="8"/>
      <c r="H15981" s="8"/>
      <c r="I15981" s="8"/>
    </row>
    <row r="15982" spans="1:9" ht="14.25" customHeight="1">
      <c r="A15982" s="7"/>
      <c r="B15982" s="8"/>
      <c r="C15982" s="8"/>
      <c r="D15982" s="8"/>
      <c r="E15982" s="8"/>
      <c r="F15982" s="8"/>
      <c r="G15982" s="8"/>
      <c r="H15982" s="8"/>
      <c r="I15982" s="8"/>
    </row>
    <row r="15983" spans="1:9" ht="14.25" customHeight="1">
      <c r="A15983" s="7"/>
      <c r="B15983" s="8"/>
      <c r="C15983" s="8"/>
      <c r="D15983" s="8"/>
      <c r="E15983" s="8"/>
      <c r="F15983" s="8"/>
      <c r="G15983" s="8"/>
      <c r="H15983" s="8"/>
      <c r="I15983" s="8"/>
    </row>
    <row r="15984" spans="1:9" ht="14.25" customHeight="1">
      <c r="A15984" s="7"/>
      <c r="B15984" s="8"/>
      <c r="C15984" s="8"/>
      <c r="D15984" s="8"/>
      <c r="E15984" s="8"/>
      <c r="F15984" s="8"/>
      <c r="G15984" s="8"/>
      <c r="H15984" s="8"/>
      <c r="I15984" s="8"/>
    </row>
    <row r="15985" spans="1:9" ht="14.25" customHeight="1">
      <c r="A15985" s="7"/>
      <c r="B15985" s="8"/>
      <c r="C15985" s="8"/>
      <c r="D15985" s="8"/>
      <c r="E15985" s="8"/>
      <c r="F15985" s="8"/>
      <c r="G15985" s="8"/>
      <c r="H15985" s="8"/>
      <c r="I15985" s="8"/>
    </row>
    <row r="15986" spans="1:9" ht="14.25" customHeight="1">
      <c r="A15986" s="7"/>
      <c r="B15986" s="8"/>
      <c r="C15986" s="8"/>
      <c r="D15986" s="8"/>
      <c r="E15986" s="8"/>
      <c r="F15986" s="8"/>
      <c r="G15986" s="8"/>
      <c r="H15986" s="8"/>
      <c r="I15986" s="8"/>
    </row>
    <row r="15987" spans="1:9" ht="14.25" customHeight="1">
      <c r="A15987" s="7"/>
      <c r="B15987" s="8"/>
      <c r="C15987" s="8"/>
      <c r="D15987" s="8"/>
      <c r="E15987" s="8"/>
      <c r="F15987" s="8"/>
      <c r="G15987" s="8"/>
      <c r="H15987" s="8"/>
      <c r="I15987" s="8"/>
    </row>
    <row r="15988" spans="1:9" ht="14.25" customHeight="1">
      <c r="A15988" s="7"/>
      <c r="B15988" s="8"/>
      <c r="C15988" s="8"/>
      <c r="D15988" s="8"/>
      <c r="E15988" s="8"/>
      <c r="F15988" s="8"/>
      <c r="G15988" s="8"/>
      <c r="H15988" s="8"/>
      <c r="I15988" s="8"/>
    </row>
    <row r="15989" spans="1:9" ht="14.25" customHeight="1">
      <c r="A15989" s="7"/>
      <c r="B15989" s="8"/>
      <c r="C15989" s="8"/>
      <c r="D15989" s="8"/>
      <c r="E15989" s="8"/>
      <c r="F15989" s="8"/>
      <c r="G15989" s="8"/>
      <c r="H15989" s="8"/>
      <c r="I15989" s="8"/>
    </row>
    <row r="15990" spans="1:9" ht="14.25" customHeight="1">
      <c r="A15990" s="7"/>
      <c r="B15990" s="8"/>
      <c r="C15990" s="8"/>
      <c r="D15990" s="8"/>
      <c r="E15990" s="8"/>
      <c r="F15990" s="8"/>
      <c r="G15990" s="8"/>
      <c r="H15990" s="8"/>
      <c r="I15990" s="8"/>
    </row>
    <row r="15991" spans="1:9" ht="14.25" customHeight="1">
      <c r="A15991" s="7"/>
      <c r="B15991" s="8"/>
      <c r="C15991" s="8"/>
      <c r="D15991" s="8"/>
      <c r="E15991" s="8"/>
      <c r="F15991" s="8"/>
      <c r="G15991" s="8"/>
      <c r="H15991" s="8"/>
      <c r="I15991" s="8"/>
    </row>
    <row r="15992" spans="1:9" ht="14.25" customHeight="1">
      <c r="A15992" s="7"/>
      <c r="B15992" s="8"/>
      <c r="C15992" s="8"/>
      <c r="D15992" s="8"/>
      <c r="E15992" s="8"/>
      <c r="F15992" s="8"/>
      <c r="G15992" s="8"/>
      <c r="H15992" s="8"/>
      <c r="I15992" s="8"/>
    </row>
    <row r="15993" spans="1:9" ht="14.25" customHeight="1">
      <c r="A15993" s="7"/>
      <c r="B15993" s="8"/>
      <c r="C15993" s="8"/>
      <c r="D15993" s="8"/>
      <c r="E15993" s="8"/>
      <c r="F15993" s="8"/>
      <c r="G15993" s="8"/>
      <c r="H15993" s="8"/>
      <c r="I15993" s="8"/>
    </row>
    <row r="15994" spans="1:9" ht="14.25" customHeight="1">
      <c r="A15994" s="7"/>
      <c r="B15994" s="8"/>
      <c r="C15994" s="8"/>
      <c r="D15994" s="8"/>
      <c r="E15994" s="8"/>
      <c r="F15994" s="8"/>
      <c r="G15994" s="8"/>
      <c r="H15994" s="8"/>
      <c r="I15994" s="8"/>
    </row>
    <row r="15995" spans="1:9" ht="14.25" customHeight="1">
      <c r="A15995" s="7"/>
      <c r="B15995" s="8"/>
      <c r="C15995" s="8"/>
      <c r="D15995" s="8"/>
      <c r="E15995" s="8"/>
      <c r="F15995" s="8"/>
      <c r="G15995" s="8"/>
      <c r="H15995" s="8"/>
      <c r="I15995" s="8"/>
    </row>
    <row r="15996" spans="1:9" ht="14.25" customHeight="1">
      <c r="A15996" s="7"/>
      <c r="B15996" s="8"/>
      <c r="C15996" s="8"/>
      <c r="D15996" s="8"/>
      <c r="E15996" s="8"/>
      <c r="F15996" s="8"/>
      <c r="G15996" s="8"/>
      <c r="H15996" s="8"/>
      <c r="I15996" s="8"/>
    </row>
    <row r="15997" spans="1:9" ht="14.25" customHeight="1">
      <c r="A15997" s="7"/>
      <c r="B15997" s="8"/>
      <c r="C15997" s="8"/>
      <c r="D15997" s="8"/>
      <c r="E15997" s="8"/>
      <c r="F15997" s="8"/>
      <c r="G15997" s="8"/>
      <c r="H15997" s="8"/>
      <c r="I15997" s="8"/>
    </row>
    <row r="15998" spans="1:9" ht="14.25" customHeight="1">
      <c r="A15998" s="7"/>
      <c r="B15998" s="8"/>
      <c r="C15998" s="8"/>
      <c r="D15998" s="8"/>
      <c r="E15998" s="8"/>
      <c r="F15998" s="8"/>
      <c r="G15998" s="8"/>
      <c r="H15998" s="8"/>
      <c r="I15998" s="8"/>
    </row>
    <row r="15999" spans="1:9" ht="14.25" customHeight="1">
      <c r="A15999" s="7"/>
      <c r="B15999" s="8"/>
      <c r="C15999" s="8"/>
      <c r="D15999" s="8"/>
      <c r="E15999" s="8"/>
      <c r="F15999" s="8"/>
      <c r="G15999" s="8"/>
      <c r="H15999" s="8"/>
      <c r="I15999" s="8"/>
    </row>
    <row r="16000" spans="1:9" ht="14.25" customHeight="1">
      <c r="A16000" s="7"/>
      <c r="B16000" s="8"/>
      <c r="C16000" s="8"/>
      <c r="D16000" s="8"/>
      <c r="E16000" s="8"/>
      <c r="F16000" s="8"/>
      <c r="G16000" s="8"/>
      <c r="H16000" s="8"/>
      <c r="I16000" s="8"/>
    </row>
    <row r="16001" spans="1:9" ht="14.25" customHeight="1">
      <c r="A16001" s="7"/>
      <c r="B16001" s="8"/>
      <c r="C16001" s="8"/>
      <c r="D16001" s="8"/>
      <c r="E16001" s="8"/>
      <c r="F16001" s="8"/>
      <c r="G16001" s="8"/>
      <c r="H16001" s="8"/>
      <c r="I16001" s="8"/>
    </row>
    <row r="16002" spans="1:9" ht="14.25" customHeight="1">
      <c r="A16002" s="7"/>
      <c r="B16002" s="8"/>
      <c r="C16002" s="8"/>
      <c r="D16002" s="8"/>
      <c r="E16002" s="8"/>
      <c r="F16002" s="8"/>
      <c r="G16002" s="8"/>
      <c r="H16002" s="8"/>
      <c r="I16002" s="8"/>
    </row>
    <row r="16003" spans="1:9" ht="14.25" customHeight="1">
      <c r="A16003" s="7"/>
      <c r="B16003" s="8"/>
      <c r="C16003" s="8"/>
      <c r="D16003" s="8"/>
      <c r="E16003" s="8"/>
      <c r="F16003" s="8"/>
      <c r="G16003" s="8"/>
      <c r="H16003" s="8"/>
      <c r="I16003" s="8"/>
    </row>
    <row r="16004" spans="1:9" ht="14.25" customHeight="1">
      <c r="A16004" s="7"/>
      <c r="B16004" s="8"/>
      <c r="C16004" s="8"/>
      <c r="D16004" s="8"/>
      <c r="E16004" s="8"/>
      <c r="F16004" s="8"/>
      <c r="G16004" s="8"/>
      <c r="H16004" s="8"/>
      <c r="I16004" s="8"/>
    </row>
    <row r="16005" spans="1:9" ht="14.25" customHeight="1">
      <c r="A16005" s="7"/>
      <c r="B16005" s="8"/>
      <c r="C16005" s="8"/>
      <c r="D16005" s="8"/>
      <c r="E16005" s="8"/>
      <c r="F16005" s="8"/>
      <c r="G16005" s="8"/>
      <c r="H16005" s="8"/>
      <c r="I16005" s="8"/>
    </row>
    <row r="16006" spans="1:9" ht="14.25" customHeight="1">
      <c r="A16006" s="7"/>
      <c r="B16006" s="8"/>
      <c r="C16006" s="8"/>
      <c r="D16006" s="8"/>
      <c r="E16006" s="8"/>
      <c r="F16006" s="8"/>
      <c r="G16006" s="8"/>
      <c r="H16006" s="8"/>
      <c r="I16006" s="8"/>
    </row>
    <row r="16007" spans="1:9" ht="14.25" customHeight="1">
      <c r="A16007" s="7"/>
      <c r="B16007" s="8"/>
      <c r="C16007" s="8"/>
      <c r="D16007" s="8"/>
      <c r="E16007" s="8"/>
      <c r="F16007" s="8"/>
      <c r="G16007" s="8"/>
      <c r="H16007" s="8"/>
      <c r="I16007" s="8"/>
    </row>
    <row r="16008" spans="1:9" ht="14.25" customHeight="1">
      <c r="A16008" s="7"/>
      <c r="B16008" s="8"/>
      <c r="C16008" s="8"/>
      <c r="D16008" s="8"/>
      <c r="E16008" s="8"/>
      <c r="F16008" s="8"/>
      <c r="G16008" s="8"/>
      <c r="H16008" s="8"/>
      <c r="I16008" s="8"/>
    </row>
    <row r="16009" spans="1:9" ht="14.25" customHeight="1">
      <c r="A16009" s="7"/>
      <c r="B16009" s="8"/>
      <c r="C16009" s="8"/>
      <c r="D16009" s="8"/>
      <c r="E16009" s="8"/>
      <c r="F16009" s="8"/>
      <c r="G16009" s="8"/>
      <c r="H16009" s="8"/>
      <c r="I16009" s="8"/>
    </row>
    <row r="16010" spans="1:9" ht="14.25" customHeight="1">
      <c r="A16010" s="7"/>
      <c r="B16010" s="8"/>
      <c r="C16010" s="8"/>
      <c r="D16010" s="8"/>
      <c r="E16010" s="8"/>
      <c r="F16010" s="8"/>
      <c r="G16010" s="8"/>
      <c r="H16010" s="8"/>
      <c r="I16010" s="8"/>
    </row>
    <row r="16011" spans="1:9" ht="14.25" customHeight="1">
      <c r="A16011" s="7"/>
      <c r="B16011" s="8"/>
      <c r="C16011" s="8"/>
      <c r="D16011" s="8"/>
      <c r="E16011" s="8"/>
      <c r="F16011" s="8"/>
      <c r="G16011" s="8"/>
      <c r="H16011" s="8"/>
      <c r="I16011" s="8"/>
    </row>
    <row r="16012" spans="1:9" ht="14.25" customHeight="1">
      <c r="A16012" s="7"/>
      <c r="B16012" s="8"/>
      <c r="C16012" s="8"/>
      <c r="D16012" s="8"/>
      <c r="E16012" s="8"/>
      <c r="F16012" s="8"/>
      <c r="G16012" s="8"/>
      <c r="H16012" s="8"/>
      <c r="I16012" s="8"/>
    </row>
    <row r="16013" spans="1:9" ht="14.25" customHeight="1">
      <c r="A16013" s="7"/>
      <c r="B16013" s="8"/>
      <c r="C16013" s="8"/>
      <c r="D16013" s="8"/>
      <c r="E16013" s="8"/>
      <c r="F16013" s="8"/>
      <c r="G16013" s="8"/>
      <c r="H16013" s="8"/>
      <c r="I16013" s="8"/>
    </row>
    <row r="16014" spans="1:9" ht="14.25" customHeight="1">
      <c r="A16014" s="7"/>
      <c r="B16014" s="8"/>
      <c r="C16014" s="8"/>
      <c r="D16014" s="8"/>
      <c r="E16014" s="8"/>
      <c r="F16014" s="8"/>
      <c r="G16014" s="8"/>
      <c r="H16014" s="8"/>
      <c r="I16014" s="8"/>
    </row>
    <row r="16015" spans="1:9" ht="14.25" customHeight="1">
      <c r="A16015" s="7"/>
      <c r="B16015" s="8"/>
      <c r="C16015" s="8"/>
      <c r="D16015" s="8"/>
      <c r="E16015" s="8"/>
      <c r="F16015" s="8"/>
      <c r="G16015" s="8"/>
      <c r="H16015" s="8"/>
      <c r="I16015" s="8"/>
    </row>
    <row r="16016" spans="1:9" ht="14.25" customHeight="1">
      <c r="A16016" s="7"/>
      <c r="B16016" s="8"/>
      <c r="C16016" s="8"/>
      <c r="D16016" s="8"/>
      <c r="E16016" s="8"/>
      <c r="F16016" s="8"/>
      <c r="G16016" s="8"/>
      <c r="H16016" s="8"/>
      <c r="I16016" s="8"/>
    </row>
    <row r="16017" spans="1:9" ht="14.25" customHeight="1">
      <c r="A16017" s="7"/>
      <c r="B16017" s="8"/>
      <c r="C16017" s="8"/>
      <c r="D16017" s="8"/>
      <c r="E16017" s="8"/>
      <c r="F16017" s="8"/>
      <c r="G16017" s="8"/>
      <c r="H16017" s="8"/>
      <c r="I16017" s="8"/>
    </row>
    <row r="16018" spans="1:9" ht="14.25" customHeight="1">
      <c r="A16018" s="7"/>
      <c r="B16018" s="8"/>
      <c r="C16018" s="8"/>
      <c r="D16018" s="8"/>
      <c r="E16018" s="8"/>
      <c r="F16018" s="8"/>
      <c r="G16018" s="8"/>
      <c r="H16018" s="8"/>
      <c r="I16018" s="8"/>
    </row>
    <row r="16019" spans="1:9" ht="14.25" customHeight="1">
      <c r="A16019" s="7"/>
      <c r="B16019" s="8"/>
      <c r="C16019" s="8"/>
      <c r="D16019" s="8"/>
      <c r="E16019" s="8"/>
      <c r="F16019" s="8"/>
      <c r="G16019" s="8"/>
      <c r="H16019" s="8"/>
      <c r="I16019" s="8"/>
    </row>
    <row r="16020" spans="1:9" ht="14.25" customHeight="1">
      <c r="A16020" s="7"/>
      <c r="B16020" s="8"/>
      <c r="C16020" s="8"/>
      <c r="D16020" s="8"/>
      <c r="E16020" s="8"/>
      <c r="F16020" s="8"/>
      <c r="G16020" s="8"/>
      <c r="H16020" s="8"/>
      <c r="I16020" s="8"/>
    </row>
    <row r="16021" spans="1:9" ht="14.25" customHeight="1">
      <c r="A16021" s="7"/>
      <c r="B16021" s="8"/>
      <c r="C16021" s="8"/>
      <c r="D16021" s="8"/>
      <c r="E16021" s="8"/>
      <c r="F16021" s="8"/>
      <c r="G16021" s="8"/>
      <c r="H16021" s="8"/>
      <c r="I16021" s="8"/>
    </row>
    <row r="16022" spans="1:9" ht="14.25" customHeight="1">
      <c r="A16022" s="7"/>
      <c r="B16022" s="8"/>
      <c r="C16022" s="8"/>
      <c r="D16022" s="8"/>
      <c r="E16022" s="8"/>
      <c r="F16022" s="8"/>
      <c r="G16022" s="8"/>
      <c r="H16022" s="8"/>
      <c r="I16022" s="8"/>
    </row>
    <row r="16023" spans="1:9" ht="14.25" customHeight="1">
      <c r="A16023" s="7"/>
      <c r="B16023" s="8"/>
      <c r="C16023" s="8"/>
      <c r="D16023" s="8"/>
      <c r="E16023" s="8"/>
      <c r="F16023" s="8"/>
      <c r="G16023" s="8"/>
      <c r="H16023" s="8"/>
      <c r="I16023" s="8"/>
    </row>
    <row r="16024" spans="1:9" ht="14.25" customHeight="1">
      <c r="A16024" s="7"/>
      <c r="B16024" s="8"/>
      <c r="C16024" s="8"/>
      <c r="D16024" s="8"/>
      <c r="E16024" s="8"/>
      <c r="F16024" s="8"/>
      <c r="G16024" s="8"/>
      <c r="H16024" s="8"/>
      <c r="I16024" s="8"/>
    </row>
    <row r="16025" spans="1:9" ht="14.25" customHeight="1">
      <c r="A16025" s="7"/>
      <c r="B16025" s="8"/>
      <c r="C16025" s="8"/>
      <c r="D16025" s="8"/>
      <c r="E16025" s="8"/>
      <c r="F16025" s="8"/>
      <c r="G16025" s="8"/>
      <c r="H16025" s="8"/>
      <c r="I16025" s="8"/>
    </row>
    <row r="16026" spans="1:9" ht="14.25" customHeight="1">
      <c r="A16026" s="7"/>
      <c r="B16026" s="8"/>
      <c r="C16026" s="8"/>
      <c r="D16026" s="8"/>
      <c r="E16026" s="8"/>
      <c r="F16026" s="8"/>
      <c r="G16026" s="8"/>
      <c r="H16026" s="8"/>
      <c r="I16026" s="8"/>
    </row>
    <row r="16027" spans="1:9" ht="14.25" customHeight="1">
      <c r="A16027" s="7"/>
      <c r="B16027" s="8"/>
      <c r="C16027" s="8"/>
      <c r="D16027" s="8"/>
      <c r="E16027" s="8"/>
      <c r="F16027" s="8"/>
      <c r="G16027" s="8"/>
      <c r="H16027" s="8"/>
      <c r="I16027" s="8"/>
    </row>
    <row r="16028" spans="1:9" ht="14.25" customHeight="1">
      <c r="A16028" s="7"/>
      <c r="B16028" s="8"/>
      <c r="C16028" s="8"/>
      <c r="D16028" s="8"/>
      <c r="E16028" s="8"/>
      <c r="F16028" s="8"/>
      <c r="G16028" s="8"/>
      <c r="H16028" s="8"/>
      <c r="I16028" s="8"/>
    </row>
    <row r="16029" spans="1:9" ht="14.25" customHeight="1">
      <c r="A16029" s="7"/>
      <c r="B16029" s="8"/>
      <c r="C16029" s="8"/>
      <c r="D16029" s="8"/>
      <c r="E16029" s="8"/>
      <c r="F16029" s="8"/>
      <c r="G16029" s="8"/>
      <c r="H16029" s="8"/>
      <c r="I16029" s="8"/>
    </row>
    <row r="16030" spans="1:9" ht="14.25" customHeight="1">
      <c r="A16030" s="7"/>
      <c r="B16030" s="8"/>
      <c r="C16030" s="8"/>
      <c r="D16030" s="8"/>
      <c r="E16030" s="8"/>
      <c r="F16030" s="8"/>
      <c r="G16030" s="8"/>
      <c r="H16030" s="8"/>
      <c r="I16030" s="8"/>
    </row>
    <row r="16031" spans="1:9" ht="14.25" customHeight="1">
      <c r="A16031" s="7"/>
      <c r="B16031" s="8"/>
      <c r="C16031" s="8"/>
      <c r="D16031" s="8"/>
      <c r="E16031" s="8"/>
      <c r="F16031" s="8"/>
      <c r="G16031" s="8"/>
      <c r="H16031" s="8"/>
      <c r="I16031" s="8"/>
    </row>
    <row r="16032" spans="1:9" ht="14.25" customHeight="1">
      <c r="A16032" s="7"/>
      <c r="B16032" s="8"/>
      <c r="C16032" s="8"/>
      <c r="D16032" s="8"/>
      <c r="E16032" s="8"/>
      <c r="F16032" s="8"/>
      <c r="G16032" s="8"/>
      <c r="H16032" s="8"/>
      <c r="I16032" s="8"/>
    </row>
    <row r="16033" spans="1:9" ht="14.25" customHeight="1">
      <c r="A16033" s="7"/>
      <c r="B16033" s="8"/>
      <c r="C16033" s="8"/>
      <c r="D16033" s="8"/>
      <c r="E16033" s="8"/>
      <c r="F16033" s="8"/>
      <c r="G16033" s="8"/>
      <c r="H16033" s="8"/>
      <c r="I16033" s="8"/>
    </row>
    <row r="16034" spans="1:9" ht="14.25" customHeight="1">
      <c r="A16034" s="7"/>
      <c r="B16034" s="8"/>
      <c r="C16034" s="8"/>
      <c r="D16034" s="8"/>
      <c r="E16034" s="8"/>
      <c r="F16034" s="8"/>
      <c r="G16034" s="8"/>
      <c r="H16034" s="8"/>
      <c r="I16034" s="8"/>
    </row>
    <row r="16035" spans="1:9" ht="14.25" customHeight="1">
      <c r="A16035" s="7"/>
      <c r="B16035" s="8"/>
      <c r="C16035" s="8"/>
      <c r="D16035" s="8"/>
      <c r="E16035" s="8"/>
      <c r="F16035" s="8"/>
      <c r="G16035" s="8"/>
      <c r="H16035" s="8"/>
      <c r="I16035" s="8"/>
    </row>
    <row r="16036" spans="1:9" ht="14.25" customHeight="1">
      <c r="A16036" s="7"/>
      <c r="B16036" s="8"/>
      <c r="C16036" s="8"/>
      <c r="D16036" s="8"/>
      <c r="E16036" s="8"/>
      <c r="F16036" s="8"/>
      <c r="G16036" s="8"/>
      <c r="H16036" s="8"/>
      <c r="I16036" s="8"/>
    </row>
    <row r="16037" spans="1:9" ht="14.25" customHeight="1">
      <c r="A16037" s="7"/>
      <c r="B16037" s="8"/>
      <c r="C16037" s="8"/>
      <c r="D16037" s="8"/>
      <c r="E16037" s="8"/>
      <c r="F16037" s="8"/>
      <c r="G16037" s="8"/>
      <c r="H16037" s="8"/>
      <c r="I16037" s="8"/>
    </row>
    <row r="16038" spans="1:9" ht="14.25" customHeight="1">
      <c r="A16038" s="7"/>
      <c r="B16038" s="8"/>
      <c r="C16038" s="8"/>
      <c r="D16038" s="8"/>
      <c r="E16038" s="8"/>
      <c r="F16038" s="8"/>
      <c r="G16038" s="8"/>
      <c r="H16038" s="8"/>
      <c r="I16038" s="8"/>
    </row>
    <row r="16039" spans="1:9" ht="14.25" customHeight="1">
      <c r="A16039" s="7"/>
      <c r="B16039" s="8"/>
      <c r="C16039" s="8"/>
      <c r="D16039" s="8"/>
      <c r="E16039" s="8"/>
      <c r="F16039" s="8"/>
      <c r="G16039" s="8"/>
      <c r="H16039" s="8"/>
      <c r="I16039" s="8"/>
    </row>
    <row r="16040" spans="1:9" ht="14.25" customHeight="1">
      <c r="A16040" s="7"/>
      <c r="B16040" s="8"/>
      <c r="C16040" s="8"/>
      <c r="D16040" s="8"/>
      <c r="E16040" s="8"/>
      <c r="F16040" s="8"/>
      <c r="G16040" s="8"/>
      <c r="H16040" s="8"/>
      <c r="I16040" s="8"/>
    </row>
    <row r="16041" spans="1:9" ht="14.25" customHeight="1">
      <c r="A16041" s="7"/>
      <c r="B16041" s="8"/>
      <c r="C16041" s="8"/>
      <c r="D16041" s="8"/>
      <c r="E16041" s="8"/>
      <c r="F16041" s="8"/>
      <c r="G16041" s="8"/>
      <c r="H16041" s="8"/>
      <c r="I16041" s="8"/>
    </row>
    <row r="16042" spans="1:9" ht="14.25" customHeight="1">
      <c r="A16042" s="7"/>
      <c r="B16042" s="8"/>
      <c r="C16042" s="8"/>
      <c r="D16042" s="8"/>
      <c r="E16042" s="8"/>
      <c r="F16042" s="8"/>
      <c r="G16042" s="8"/>
      <c r="H16042" s="8"/>
      <c r="I16042" s="8"/>
    </row>
    <row r="16043" spans="1:9" ht="14.25" customHeight="1">
      <c r="A16043" s="7"/>
      <c r="B16043" s="8"/>
      <c r="C16043" s="8"/>
      <c r="D16043" s="8"/>
      <c r="E16043" s="8"/>
      <c r="F16043" s="8"/>
      <c r="G16043" s="8"/>
      <c r="H16043" s="8"/>
      <c r="I16043" s="8"/>
    </row>
    <row r="16044" spans="1:9" ht="14.25" customHeight="1">
      <c r="A16044" s="7"/>
      <c r="B16044" s="8"/>
      <c r="C16044" s="8"/>
      <c r="D16044" s="8"/>
      <c r="E16044" s="8"/>
      <c r="F16044" s="8"/>
      <c r="G16044" s="8"/>
      <c r="H16044" s="8"/>
      <c r="I16044" s="8"/>
    </row>
    <row r="16045" spans="1:9" ht="14.25" customHeight="1">
      <c r="A16045" s="7"/>
      <c r="B16045" s="8"/>
      <c r="C16045" s="8"/>
      <c r="D16045" s="8"/>
      <c r="E16045" s="8"/>
      <c r="F16045" s="8"/>
      <c r="G16045" s="8"/>
      <c r="H16045" s="8"/>
      <c r="I16045" s="8"/>
    </row>
    <row r="16046" spans="1:9" ht="14.25" customHeight="1">
      <c r="A16046" s="7"/>
      <c r="B16046" s="8"/>
      <c r="C16046" s="8"/>
      <c r="D16046" s="8"/>
      <c r="E16046" s="8"/>
      <c r="F16046" s="8"/>
      <c r="G16046" s="8"/>
      <c r="H16046" s="8"/>
      <c r="I16046" s="8"/>
    </row>
    <row r="16047" spans="1:9" ht="14.25" customHeight="1">
      <c r="A16047" s="7"/>
      <c r="B16047" s="8"/>
      <c r="C16047" s="8"/>
      <c r="D16047" s="8"/>
      <c r="E16047" s="8"/>
      <c r="F16047" s="8"/>
      <c r="G16047" s="8"/>
      <c r="H16047" s="8"/>
      <c r="I16047" s="8"/>
    </row>
    <row r="16048" spans="1:9" ht="14.25" customHeight="1">
      <c r="A16048" s="7"/>
      <c r="B16048" s="8"/>
      <c r="C16048" s="8"/>
      <c r="D16048" s="8"/>
      <c r="E16048" s="8"/>
      <c r="F16048" s="8"/>
      <c r="G16048" s="8"/>
      <c r="H16048" s="8"/>
      <c r="I16048" s="8"/>
    </row>
    <row r="16049" spans="1:9" ht="14.25" customHeight="1">
      <c r="A16049" s="7"/>
      <c r="B16049" s="8"/>
      <c r="C16049" s="8"/>
      <c r="D16049" s="8"/>
      <c r="E16049" s="8"/>
      <c r="F16049" s="8"/>
      <c r="G16049" s="8"/>
      <c r="H16049" s="8"/>
      <c r="I16049" s="8"/>
    </row>
    <row r="16050" spans="1:9" ht="14.25" customHeight="1">
      <c r="A16050" s="7"/>
      <c r="B16050" s="8"/>
      <c r="C16050" s="8"/>
      <c r="D16050" s="8"/>
      <c r="E16050" s="8"/>
      <c r="F16050" s="8"/>
      <c r="G16050" s="8"/>
      <c r="H16050" s="8"/>
      <c r="I16050" s="8"/>
    </row>
    <row r="16051" spans="1:9" ht="14.25" customHeight="1">
      <c r="A16051" s="7"/>
      <c r="B16051" s="8"/>
      <c r="C16051" s="8"/>
      <c r="D16051" s="8"/>
      <c r="E16051" s="8"/>
      <c r="F16051" s="8"/>
      <c r="G16051" s="8"/>
      <c r="H16051" s="8"/>
      <c r="I16051" s="8"/>
    </row>
    <row r="16052" spans="1:9" ht="14.25" customHeight="1">
      <c r="A16052" s="7"/>
      <c r="B16052" s="8"/>
      <c r="C16052" s="8"/>
      <c r="D16052" s="8"/>
      <c r="E16052" s="8"/>
      <c r="F16052" s="8"/>
      <c r="G16052" s="8"/>
      <c r="H16052" s="8"/>
      <c r="I16052" s="8"/>
    </row>
    <row r="16053" spans="1:9" ht="14.25" customHeight="1">
      <c r="A16053" s="7"/>
      <c r="B16053" s="8"/>
      <c r="C16053" s="8"/>
      <c r="D16053" s="8"/>
      <c r="E16053" s="8"/>
      <c r="F16053" s="8"/>
      <c r="G16053" s="8"/>
      <c r="H16053" s="8"/>
      <c r="I16053" s="8"/>
    </row>
    <row r="16054" spans="1:9" ht="14.25" customHeight="1">
      <c r="A16054" s="7"/>
      <c r="B16054" s="8"/>
      <c r="C16054" s="8"/>
      <c r="D16054" s="8"/>
      <c r="E16054" s="8"/>
      <c r="F16054" s="8"/>
      <c r="G16054" s="8"/>
      <c r="H16054" s="8"/>
      <c r="I16054" s="8"/>
    </row>
    <row r="16055" spans="1:9" ht="14.25" customHeight="1">
      <c r="A16055" s="7"/>
      <c r="B16055" s="8"/>
      <c r="C16055" s="8"/>
      <c r="D16055" s="8"/>
      <c r="E16055" s="8"/>
      <c r="F16055" s="8"/>
      <c r="G16055" s="8"/>
      <c r="H16055" s="8"/>
      <c r="I16055" s="8"/>
    </row>
    <row r="16056" spans="1:9" ht="14.25" customHeight="1">
      <c r="A16056" s="7"/>
      <c r="B16056" s="8"/>
      <c r="C16056" s="8"/>
      <c r="D16056" s="8"/>
      <c r="E16056" s="8"/>
      <c r="F16056" s="8"/>
      <c r="G16056" s="8"/>
      <c r="H16056" s="8"/>
      <c r="I16056" s="8"/>
    </row>
    <row r="16057" spans="1:9" ht="14.25" customHeight="1">
      <c r="A16057" s="7"/>
      <c r="B16057" s="8"/>
      <c r="C16057" s="8"/>
      <c r="D16057" s="8"/>
      <c r="E16057" s="8"/>
      <c r="F16057" s="8"/>
      <c r="G16057" s="8"/>
      <c r="H16057" s="8"/>
      <c r="I16057" s="8"/>
    </row>
    <row r="16058" spans="1:9" ht="14.25" customHeight="1">
      <c r="A16058" s="7"/>
      <c r="B16058" s="8"/>
      <c r="C16058" s="8"/>
      <c r="D16058" s="8"/>
      <c r="E16058" s="8"/>
      <c r="F16058" s="8"/>
      <c r="G16058" s="8"/>
      <c r="H16058" s="8"/>
      <c r="I16058" s="8"/>
    </row>
    <row r="16059" spans="1:9" ht="14.25" customHeight="1">
      <c r="A16059" s="7"/>
      <c r="B16059" s="8"/>
      <c r="C16059" s="8"/>
      <c r="D16059" s="8"/>
      <c r="E16059" s="8"/>
      <c r="F16059" s="8"/>
      <c r="G16059" s="8"/>
      <c r="H16059" s="8"/>
      <c r="I16059" s="8"/>
    </row>
    <row r="16060" spans="1:9" ht="14.25" customHeight="1">
      <c r="A16060" s="7"/>
      <c r="B16060" s="8"/>
      <c r="C16060" s="8"/>
      <c r="D16060" s="8"/>
      <c r="E16060" s="8"/>
      <c r="F16060" s="8"/>
      <c r="G16060" s="8"/>
      <c r="H16060" s="8"/>
      <c r="I16060" s="8"/>
    </row>
    <row r="16061" spans="1:9" ht="14.25" customHeight="1">
      <c r="A16061" s="7"/>
      <c r="B16061" s="8"/>
      <c r="C16061" s="8"/>
      <c r="D16061" s="8"/>
      <c r="E16061" s="8"/>
      <c r="F16061" s="8"/>
      <c r="G16061" s="8"/>
      <c r="H16061" s="8"/>
      <c r="I16061" s="8"/>
    </row>
    <row r="16062" spans="1:9" ht="14.25" customHeight="1">
      <c r="A16062" s="7"/>
      <c r="B16062" s="8"/>
      <c r="C16062" s="8"/>
      <c r="D16062" s="8"/>
      <c r="E16062" s="8"/>
      <c r="F16062" s="8"/>
      <c r="G16062" s="8"/>
      <c r="H16062" s="8"/>
      <c r="I16062" s="8"/>
    </row>
    <row r="16063" spans="1:9" ht="14.25" customHeight="1">
      <c r="A16063" s="7"/>
      <c r="B16063" s="8"/>
      <c r="C16063" s="8"/>
      <c r="D16063" s="8"/>
      <c r="E16063" s="8"/>
      <c r="F16063" s="8"/>
      <c r="G16063" s="8"/>
      <c r="H16063" s="8"/>
      <c r="I16063" s="8"/>
    </row>
    <row r="16064" spans="1:9" ht="14.25" customHeight="1">
      <c r="A16064" s="7"/>
      <c r="B16064" s="8"/>
      <c r="C16064" s="8"/>
      <c r="D16064" s="8"/>
      <c r="E16064" s="8"/>
      <c r="F16064" s="8"/>
      <c r="G16064" s="8"/>
      <c r="H16064" s="8"/>
      <c r="I16064" s="8"/>
    </row>
    <row r="16065" spans="1:9" ht="14.25" customHeight="1">
      <c r="A16065" s="7"/>
      <c r="B16065" s="8"/>
      <c r="C16065" s="8"/>
      <c r="D16065" s="8"/>
      <c r="E16065" s="8"/>
      <c r="F16065" s="8"/>
      <c r="G16065" s="8"/>
      <c r="H16065" s="8"/>
      <c r="I16065" s="8"/>
    </row>
    <row r="16066" spans="1:9" ht="14.25" customHeight="1">
      <c r="A16066" s="7"/>
      <c r="B16066" s="8"/>
      <c r="C16066" s="8"/>
      <c r="D16066" s="8"/>
      <c r="E16066" s="8"/>
      <c r="F16066" s="8"/>
      <c r="G16066" s="8"/>
      <c r="H16066" s="8"/>
      <c r="I16066" s="8"/>
    </row>
    <row r="16067" spans="1:9" ht="14.25" customHeight="1">
      <c r="A16067" s="7"/>
      <c r="B16067" s="8"/>
      <c r="C16067" s="8"/>
      <c r="D16067" s="8"/>
      <c r="E16067" s="8"/>
      <c r="F16067" s="8"/>
      <c r="G16067" s="8"/>
      <c r="H16067" s="8"/>
      <c r="I16067" s="8"/>
    </row>
    <row r="16068" spans="1:9" ht="14.25" customHeight="1">
      <c r="A16068" s="7"/>
      <c r="B16068" s="8"/>
      <c r="C16068" s="8"/>
      <c r="D16068" s="8"/>
      <c r="E16068" s="8"/>
      <c r="F16068" s="8"/>
      <c r="G16068" s="8"/>
      <c r="H16068" s="8"/>
      <c r="I16068" s="8"/>
    </row>
    <row r="16069" spans="1:9" ht="14.25" customHeight="1">
      <c r="A16069" s="7"/>
      <c r="B16069" s="8"/>
      <c r="C16069" s="8"/>
      <c r="D16069" s="8"/>
      <c r="E16069" s="8"/>
      <c r="F16069" s="8"/>
      <c r="G16069" s="8"/>
      <c r="H16069" s="8"/>
      <c r="I16069" s="8"/>
    </row>
    <row r="16070" spans="1:9" ht="14.25" customHeight="1">
      <c r="A16070" s="7"/>
      <c r="B16070" s="8"/>
      <c r="C16070" s="8"/>
      <c r="D16070" s="8"/>
      <c r="E16070" s="8"/>
      <c r="F16070" s="8"/>
      <c r="G16070" s="8"/>
      <c r="H16070" s="8"/>
      <c r="I16070" s="8"/>
    </row>
    <row r="16071" spans="1:9" ht="14.25" customHeight="1">
      <c r="A16071" s="7"/>
      <c r="B16071" s="8"/>
      <c r="C16071" s="8"/>
      <c r="D16071" s="8"/>
      <c r="E16071" s="8"/>
      <c r="F16071" s="8"/>
      <c r="G16071" s="8"/>
      <c r="H16071" s="8"/>
      <c r="I16071" s="8"/>
    </row>
    <row r="16072" spans="1:9" ht="14.25" customHeight="1">
      <c r="A16072" s="7"/>
      <c r="B16072" s="8"/>
      <c r="C16072" s="8"/>
      <c r="D16072" s="8"/>
      <c r="E16072" s="8"/>
      <c r="F16072" s="8"/>
      <c r="G16072" s="8"/>
      <c r="H16072" s="8"/>
      <c r="I16072" s="8"/>
    </row>
    <row r="16073" spans="1:9" ht="14.25" customHeight="1">
      <c r="A16073" s="7"/>
      <c r="B16073" s="8"/>
      <c r="C16073" s="8"/>
      <c r="D16073" s="8"/>
      <c r="E16073" s="8"/>
      <c r="F16073" s="8"/>
      <c r="G16073" s="8"/>
      <c r="H16073" s="8"/>
      <c r="I16073" s="8"/>
    </row>
    <row r="16074" spans="1:9" ht="14.25" customHeight="1">
      <c r="A16074" s="7"/>
      <c r="B16074" s="8"/>
      <c r="C16074" s="8"/>
      <c r="D16074" s="8"/>
      <c r="E16074" s="8"/>
      <c r="F16074" s="8"/>
      <c r="G16074" s="8"/>
      <c r="H16074" s="8"/>
      <c r="I16074" s="8"/>
    </row>
    <row r="16075" spans="1:9" ht="14.25" customHeight="1">
      <c r="A16075" s="7"/>
      <c r="B16075" s="8"/>
      <c r="C16075" s="8"/>
      <c r="D16075" s="8"/>
      <c r="E16075" s="8"/>
      <c r="F16075" s="8"/>
      <c r="G16075" s="8"/>
      <c r="H16075" s="8"/>
      <c r="I16075" s="8"/>
    </row>
    <row r="16076" spans="1:9" ht="14.25" customHeight="1">
      <c r="A16076" s="7"/>
      <c r="B16076" s="8"/>
      <c r="C16076" s="8"/>
      <c r="D16076" s="8"/>
      <c r="E16076" s="8"/>
      <c r="F16076" s="8"/>
      <c r="G16076" s="8"/>
      <c r="H16076" s="8"/>
      <c r="I16076" s="8"/>
    </row>
    <row r="16077" spans="1:9" ht="14.25" customHeight="1">
      <c r="A16077" s="7"/>
      <c r="B16077" s="8"/>
      <c r="C16077" s="8"/>
      <c r="D16077" s="8"/>
      <c r="E16077" s="8"/>
      <c r="F16077" s="8"/>
      <c r="G16077" s="8"/>
      <c r="H16077" s="8"/>
      <c r="I16077" s="8"/>
    </row>
    <row r="16078" spans="1:9" ht="14.25" customHeight="1">
      <c r="A16078" s="7"/>
      <c r="B16078" s="8"/>
      <c r="C16078" s="8"/>
      <c r="D16078" s="8"/>
      <c r="E16078" s="8"/>
      <c r="F16078" s="8"/>
      <c r="G16078" s="8"/>
      <c r="H16078" s="8"/>
      <c r="I16078" s="8"/>
    </row>
    <row r="16079" spans="1:9" ht="14.25" customHeight="1">
      <c r="A16079" s="7"/>
      <c r="B16079" s="8"/>
      <c r="C16079" s="8"/>
      <c r="D16079" s="8"/>
      <c r="E16079" s="8"/>
      <c r="F16079" s="8"/>
      <c r="G16079" s="8"/>
      <c r="H16079" s="8"/>
      <c r="I16079" s="8"/>
    </row>
    <row r="16080" spans="1:9" ht="14.25" customHeight="1">
      <c r="A16080" s="7"/>
      <c r="B16080" s="8"/>
      <c r="C16080" s="8"/>
      <c r="D16080" s="8"/>
      <c r="E16080" s="8"/>
      <c r="F16080" s="8"/>
      <c r="G16080" s="8"/>
      <c r="H16080" s="8"/>
      <c r="I16080" s="8"/>
    </row>
    <row r="16081" spans="1:9" ht="14.25" customHeight="1">
      <c r="A16081" s="7"/>
      <c r="B16081" s="8"/>
      <c r="C16081" s="8"/>
      <c r="D16081" s="8"/>
      <c r="E16081" s="8"/>
      <c r="F16081" s="8"/>
      <c r="G16081" s="8"/>
      <c r="H16081" s="8"/>
      <c r="I16081" s="8"/>
    </row>
    <row r="16082" spans="1:9" ht="14.25" customHeight="1">
      <c r="A16082" s="7"/>
      <c r="B16082" s="8"/>
      <c r="C16082" s="8"/>
      <c r="D16082" s="8"/>
      <c r="E16082" s="8"/>
      <c r="F16082" s="8"/>
      <c r="G16082" s="8"/>
      <c r="H16082" s="8"/>
      <c r="I16082" s="8"/>
    </row>
    <row r="16083" spans="1:9" ht="14.25" customHeight="1">
      <c r="A16083" s="7"/>
      <c r="B16083" s="8"/>
      <c r="C16083" s="8"/>
      <c r="D16083" s="8"/>
      <c r="E16083" s="8"/>
      <c r="F16083" s="8"/>
      <c r="G16083" s="8"/>
      <c r="H16083" s="8"/>
      <c r="I16083" s="8"/>
    </row>
    <row r="16084" spans="1:9" ht="14.25" customHeight="1">
      <c r="A16084" s="7"/>
      <c r="B16084" s="8"/>
      <c r="C16084" s="8"/>
      <c r="D16084" s="8"/>
      <c r="E16084" s="8"/>
      <c r="F16084" s="8"/>
      <c r="G16084" s="8"/>
      <c r="H16084" s="8"/>
      <c r="I16084" s="8"/>
    </row>
    <row r="16085" spans="1:9" ht="14.25" customHeight="1">
      <c r="A16085" s="7"/>
      <c r="B16085" s="8"/>
      <c r="C16085" s="8"/>
      <c r="D16085" s="8"/>
      <c r="E16085" s="8"/>
      <c r="F16085" s="8"/>
      <c r="G16085" s="8"/>
      <c r="H16085" s="8"/>
      <c r="I16085" s="8"/>
    </row>
    <row r="16086" spans="1:9" ht="14.25" customHeight="1">
      <c r="A16086" s="7"/>
      <c r="B16086" s="8"/>
      <c r="C16086" s="8"/>
      <c r="D16086" s="8"/>
      <c r="E16086" s="8"/>
      <c r="F16086" s="8"/>
      <c r="G16086" s="8"/>
      <c r="H16086" s="8"/>
      <c r="I16086" s="8"/>
    </row>
    <row r="16087" spans="1:9" ht="14.25" customHeight="1">
      <c r="A16087" s="7"/>
      <c r="B16087" s="8"/>
      <c r="C16087" s="8"/>
      <c r="D16087" s="8"/>
      <c r="E16087" s="8"/>
      <c r="F16087" s="8"/>
      <c r="G16087" s="8"/>
      <c r="H16087" s="8"/>
      <c r="I16087" s="8"/>
    </row>
    <row r="16088" spans="1:9" ht="14.25" customHeight="1">
      <c r="A16088" s="7"/>
      <c r="B16088" s="8"/>
      <c r="C16088" s="8"/>
      <c r="D16088" s="8"/>
      <c r="E16088" s="8"/>
      <c r="F16088" s="8"/>
      <c r="G16088" s="8"/>
      <c r="H16088" s="8"/>
      <c r="I16088" s="8"/>
    </row>
    <row r="16089" spans="1:9" ht="14.25" customHeight="1">
      <c r="A16089" s="7"/>
      <c r="B16089" s="8"/>
      <c r="C16089" s="8"/>
      <c r="D16089" s="8"/>
      <c r="E16089" s="8"/>
      <c r="F16089" s="8"/>
      <c r="G16089" s="8"/>
      <c r="H16089" s="8"/>
      <c r="I16089" s="8"/>
    </row>
    <row r="16090" spans="1:9" ht="14.25" customHeight="1">
      <c r="A16090" s="7"/>
      <c r="B16090" s="8"/>
      <c r="C16090" s="8"/>
      <c r="D16090" s="8"/>
      <c r="E16090" s="8"/>
      <c r="F16090" s="8"/>
      <c r="G16090" s="8"/>
      <c r="H16090" s="8"/>
      <c r="I16090" s="8"/>
    </row>
    <row r="16091" spans="1:9" ht="14.25" customHeight="1">
      <c r="A16091" s="7"/>
      <c r="B16091" s="8"/>
      <c r="C16091" s="8"/>
      <c r="D16091" s="8"/>
      <c r="E16091" s="8"/>
      <c r="F16091" s="8"/>
      <c r="G16091" s="8"/>
      <c r="H16091" s="8"/>
      <c r="I16091" s="8"/>
    </row>
    <row r="16092" spans="1:9" ht="14.25" customHeight="1">
      <c r="A16092" s="7"/>
      <c r="B16092" s="8"/>
      <c r="C16092" s="8"/>
      <c r="D16092" s="8"/>
      <c r="E16092" s="8"/>
      <c r="F16092" s="8"/>
      <c r="G16092" s="8"/>
      <c r="H16092" s="8"/>
      <c r="I16092" s="8"/>
    </row>
    <row r="16093" spans="1:9" ht="14.25" customHeight="1">
      <c r="A16093" s="7"/>
      <c r="B16093" s="8"/>
      <c r="C16093" s="8"/>
      <c r="D16093" s="8"/>
      <c r="E16093" s="8"/>
      <c r="F16093" s="8"/>
      <c r="G16093" s="8"/>
      <c r="H16093" s="8"/>
      <c r="I16093" s="8"/>
    </row>
    <row r="16094" spans="1:9" ht="14.25" customHeight="1">
      <c r="A16094" s="7"/>
      <c r="B16094" s="8"/>
      <c r="C16094" s="8"/>
      <c r="D16094" s="8"/>
      <c r="E16094" s="8"/>
      <c r="F16094" s="8"/>
      <c r="G16094" s="8"/>
      <c r="H16094" s="8"/>
      <c r="I16094" s="8"/>
    </row>
    <row r="16095" spans="1:9" ht="14.25" customHeight="1">
      <c r="A16095" s="7"/>
      <c r="B16095" s="8"/>
      <c r="C16095" s="8"/>
      <c r="D16095" s="8"/>
      <c r="E16095" s="8"/>
      <c r="F16095" s="8"/>
      <c r="G16095" s="8"/>
      <c r="H16095" s="8"/>
      <c r="I16095" s="8"/>
    </row>
    <row r="16096" spans="1:9" ht="14.25" customHeight="1">
      <c r="A16096" s="7"/>
      <c r="B16096" s="8"/>
      <c r="C16096" s="8"/>
      <c r="D16096" s="8"/>
      <c r="E16096" s="8"/>
      <c r="F16096" s="8"/>
      <c r="G16096" s="8"/>
      <c r="H16096" s="8"/>
      <c r="I16096" s="8"/>
    </row>
    <row r="16097" spans="1:9" ht="14.25" customHeight="1">
      <c r="A16097" s="7"/>
      <c r="B16097" s="8"/>
      <c r="C16097" s="8"/>
      <c r="D16097" s="8"/>
      <c r="E16097" s="8"/>
      <c r="F16097" s="8"/>
      <c r="G16097" s="8"/>
      <c r="H16097" s="8"/>
      <c r="I16097" s="8"/>
    </row>
    <row r="16098" spans="1:9" ht="14.25" customHeight="1">
      <c r="A16098" s="7"/>
      <c r="B16098" s="8"/>
      <c r="C16098" s="8"/>
      <c r="D16098" s="8"/>
      <c r="E16098" s="8"/>
      <c r="F16098" s="8"/>
      <c r="G16098" s="8"/>
      <c r="H16098" s="8"/>
      <c r="I16098" s="8"/>
    </row>
    <row r="16099" spans="1:9" ht="14.25" customHeight="1">
      <c r="A16099" s="7"/>
      <c r="B16099" s="8"/>
      <c r="C16099" s="8"/>
      <c r="D16099" s="8"/>
      <c r="E16099" s="8"/>
      <c r="F16099" s="8"/>
      <c r="G16099" s="8"/>
      <c r="H16099" s="8"/>
      <c r="I16099" s="8"/>
    </row>
    <row r="16100" spans="1:9" ht="14.25" customHeight="1">
      <c r="A16100" s="7"/>
      <c r="B16100" s="8"/>
      <c r="C16100" s="8"/>
      <c r="D16100" s="8"/>
      <c r="E16100" s="8"/>
      <c r="F16100" s="8"/>
      <c r="G16100" s="8"/>
      <c r="H16100" s="8"/>
      <c r="I16100" s="8"/>
    </row>
    <row r="16101" spans="1:9" ht="14.25" customHeight="1">
      <c r="A16101" s="7"/>
      <c r="B16101" s="8"/>
      <c r="C16101" s="8"/>
      <c r="D16101" s="8"/>
      <c r="E16101" s="8"/>
      <c r="F16101" s="8"/>
      <c r="G16101" s="8"/>
      <c r="H16101" s="8"/>
      <c r="I16101" s="8"/>
    </row>
    <row r="16102" spans="1:9" ht="14.25" customHeight="1">
      <c r="A16102" s="7"/>
      <c r="B16102" s="8"/>
      <c r="C16102" s="8"/>
      <c r="D16102" s="8"/>
      <c r="E16102" s="8"/>
      <c r="F16102" s="8"/>
      <c r="G16102" s="8"/>
      <c r="H16102" s="8"/>
      <c r="I16102" s="8"/>
    </row>
    <row r="16103" spans="1:9" ht="14.25" customHeight="1">
      <c r="A16103" s="7"/>
      <c r="B16103" s="8"/>
      <c r="C16103" s="8"/>
      <c r="D16103" s="8"/>
      <c r="E16103" s="8"/>
      <c r="F16103" s="8"/>
      <c r="G16103" s="8"/>
      <c r="H16103" s="8"/>
      <c r="I16103" s="8"/>
    </row>
    <row r="16104" spans="1:9" ht="14.25" customHeight="1">
      <c r="A16104" s="7"/>
      <c r="B16104" s="8"/>
      <c r="C16104" s="8"/>
      <c r="D16104" s="8"/>
      <c r="E16104" s="8"/>
      <c r="F16104" s="8"/>
      <c r="G16104" s="8"/>
      <c r="H16104" s="8"/>
      <c r="I16104" s="8"/>
    </row>
    <row r="16105" spans="1:9" ht="14.25" customHeight="1">
      <c r="A16105" s="7"/>
      <c r="B16105" s="8"/>
      <c r="C16105" s="8"/>
      <c r="D16105" s="8"/>
      <c r="E16105" s="8"/>
      <c r="F16105" s="8"/>
      <c r="G16105" s="8"/>
      <c r="H16105" s="8"/>
      <c r="I16105" s="8"/>
    </row>
    <row r="16106" spans="1:9" ht="14.25" customHeight="1">
      <c r="A16106" s="7"/>
      <c r="B16106" s="8"/>
      <c r="C16106" s="8"/>
      <c r="D16106" s="8"/>
      <c r="E16106" s="8"/>
      <c r="F16106" s="8"/>
      <c r="G16106" s="8"/>
      <c r="H16106" s="8"/>
      <c r="I16106" s="8"/>
    </row>
    <row r="16107" spans="1:9" ht="14.25" customHeight="1">
      <c r="A16107" s="7"/>
      <c r="B16107" s="8"/>
      <c r="C16107" s="8"/>
      <c r="D16107" s="8"/>
      <c r="E16107" s="8"/>
      <c r="F16107" s="8"/>
      <c r="G16107" s="8"/>
      <c r="H16107" s="8"/>
      <c r="I16107" s="8"/>
    </row>
    <row r="16108" spans="1:9" ht="14.25" customHeight="1">
      <c r="A16108" s="7"/>
      <c r="B16108" s="8"/>
      <c r="C16108" s="8"/>
      <c r="D16108" s="8"/>
      <c r="E16108" s="8"/>
      <c r="F16108" s="8"/>
      <c r="G16108" s="8"/>
      <c r="H16108" s="8"/>
      <c r="I16108" s="8"/>
    </row>
    <row r="16109" spans="1:9" ht="14.25" customHeight="1">
      <c r="A16109" s="7"/>
      <c r="B16109" s="8"/>
      <c r="C16109" s="8"/>
      <c r="D16109" s="8"/>
      <c r="E16109" s="8"/>
      <c r="F16109" s="8"/>
      <c r="G16109" s="8"/>
      <c r="H16109" s="8"/>
      <c r="I16109" s="8"/>
    </row>
    <row r="16110" spans="1:9" ht="14.25" customHeight="1">
      <c r="A16110" s="7"/>
      <c r="B16110" s="8"/>
      <c r="C16110" s="8"/>
      <c r="D16110" s="8"/>
      <c r="E16110" s="8"/>
      <c r="F16110" s="8"/>
      <c r="G16110" s="8"/>
      <c r="H16110" s="8"/>
      <c r="I16110" s="8"/>
    </row>
    <row r="16111" spans="1:9" ht="14.25" customHeight="1">
      <c r="A16111" s="7"/>
      <c r="B16111" s="8"/>
      <c r="C16111" s="8"/>
      <c r="D16111" s="8"/>
      <c r="E16111" s="8"/>
      <c r="F16111" s="8"/>
      <c r="G16111" s="8"/>
      <c r="H16111" s="8"/>
      <c r="I16111" s="8"/>
    </row>
    <row r="16112" spans="1:9" ht="14.25" customHeight="1">
      <c r="A16112" s="7"/>
      <c r="B16112" s="8"/>
      <c r="C16112" s="8"/>
      <c r="D16112" s="8"/>
      <c r="E16112" s="8"/>
      <c r="F16112" s="8"/>
      <c r="G16112" s="8"/>
      <c r="H16112" s="8"/>
      <c r="I16112" s="8"/>
    </row>
    <row r="16113" spans="1:9" ht="14.25" customHeight="1">
      <c r="A16113" s="7"/>
      <c r="B16113" s="8"/>
      <c r="C16113" s="8"/>
      <c r="D16113" s="8"/>
      <c r="E16113" s="8"/>
      <c r="F16113" s="8"/>
      <c r="G16113" s="8"/>
      <c r="H16113" s="8"/>
      <c r="I16113" s="8"/>
    </row>
    <row r="16114" spans="1:9" ht="14.25" customHeight="1">
      <c r="A16114" s="7"/>
      <c r="B16114" s="8"/>
      <c r="C16114" s="8"/>
      <c r="D16114" s="8"/>
      <c r="E16114" s="8"/>
      <c r="F16114" s="8"/>
      <c r="G16114" s="8"/>
      <c r="H16114" s="8"/>
      <c r="I16114" s="8"/>
    </row>
    <row r="16115" spans="1:9" ht="14.25" customHeight="1">
      <c r="A16115" s="7"/>
      <c r="B16115" s="8"/>
      <c r="C16115" s="8"/>
      <c r="D16115" s="8"/>
      <c r="E16115" s="8"/>
      <c r="F16115" s="8"/>
      <c r="G16115" s="8"/>
      <c r="H16115" s="8"/>
      <c r="I16115" s="8"/>
    </row>
    <row r="16116" spans="1:9" ht="14.25" customHeight="1">
      <c r="A16116" s="7"/>
      <c r="B16116" s="8"/>
      <c r="C16116" s="8"/>
      <c r="D16116" s="8"/>
      <c r="E16116" s="8"/>
      <c r="F16116" s="8"/>
      <c r="G16116" s="8"/>
      <c r="H16116" s="8"/>
      <c r="I16116" s="8"/>
    </row>
    <row r="16117" spans="1:9" ht="14.25" customHeight="1">
      <c r="A16117" s="7"/>
      <c r="B16117" s="8"/>
      <c r="C16117" s="8"/>
      <c r="D16117" s="8"/>
      <c r="E16117" s="8"/>
      <c r="F16117" s="8"/>
      <c r="G16117" s="8"/>
      <c r="H16117" s="8"/>
      <c r="I16117" s="8"/>
    </row>
    <row r="16118" spans="1:9" ht="14.25" customHeight="1">
      <c r="A16118" s="7"/>
      <c r="B16118" s="8"/>
      <c r="C16118" s="8"/>
      <c r="D16118" s="8"/>
      <c r="E16118" s="8"/>
      <c r="F16118" s="8"/>
      <c r="G16118" s="8"/>
      <c r="H16118" s="8"/>
      <c r="I16118" s="8"/>
    </row>
    <row r="16119" spans="1:9" ht="14.25" customHeight="1">
      <c r="A16119" s="7"/>
      <c r="B16119" s="8"/>
      <c r="C16119" s="8"/>
      <c r="D16119" s="8"/>
      <c r="E16119" s="8"/>
      <c r="F16119" s="8"/>
      <c r="G16119" s="8"/>
      <c r="H16119" s="8"/>
      <c r="I16119" s="8"/>
    </row>
    <row r="16120" spans="1:9" ht="14.25" customHeight="1">
      <c r="A16120" s="7"/>
      <c r="B16120" s="8"/>
      <c r="C16120" s="8"/>
      <c r="D16120" s="8"/>
      <c r="E16120" s="8"/>
      <c r="F16120" s="8"/>
      <c r="G16120" s="8"/>
      <c r="H16120" s="8"/>
      <c r="I16120" s="8"/>
    </row>
    <row r="16121" spans="1:9" ht="14.25" customHeight="1">
      <c r="A16121" s="7"/>
      <c r="B16121" s="8"/>
      <c r="C16121" s="8"/>
      <c r="D16121" s="8"/>
      <c r="E16121" s="8"/>
      <c r="F16121" s="8"/>
      <c r="G16121" s="8"/>
      <c r="H16121" s="8"/>
      <c r="I16121" s="8"/>
    </row>
    <row r="16122" spans="1:9" ht="14.25" customHeight="1">
      <c r="A16122" s="7"/>
      <c r="B16122" s="8"/>
      <c r="C16122" s="8"/>
      <c r="D16122" s="8"/>
      <c r="E16122" s="8"/>
      <c r="F16122" s="8"/>
      <c r="G16122" s="8"/>
      <c r="H16122" s="8"/>
      <c r="I16122" s="8"/>
    </row>
    <row r="16123" spans="1:9" ht="14.25" customHeight="1">
      <c r="A16123" s="7"/>
      <c r="B16123" s="8"/>
      <c r="C16123" s="8"/>
      <c r="D16123" s="8"/>
      <c r="E16123" s="8"/>
      <c r="F16123" s="8"/>
      <c r="G16123" s="8"/>
      <c r="H16123" s="8"/>
      <c r="I16123" s="8"/>
    </row>
    <row r="16124" spans="1:9" ht="14.25" customHeight="1">
      <c r="A16124" s="7"/>
      <c r="B16124" s="8"/>
      <c r="C16124" s="8"/>
      <c r="D16124" s="8"/>
      <c r="E16124" s="8"/>
      <c r="F16124" s="8"/>
      <c r="G16124" s="8"/>
      <c r="H16124" s="8"/>
      <c r="I16124" s="8"/>
    </row>
    <row r="16125" spans="1:9" ht="14.25" customHeight="1">
      <c r="A16125" s="7"/>
      <c r="B16125" s="8"/>
      <c r="C16125" s="8"/>
      <c r="D16125" s="8"/>
      <c r="E16125" s="8"/>
      <c r="F16125" s="8"/>
      <c r="G16125" s="8"/>
      <c r="H16125" s="8"/>
      <c r="I16125" s="8"/>
    </row>
    <row r="16126" spans="1:9" ht="14.25" customHeight="1">
      <c r="A16126" s="7"/>
      <c r="B16126" s="8"/>
      <c r="C16126" s="8"/>
      <c r="D16126" s="8"/>
      <c r="E16126" s="8"/>
      <c r="F16126" s="8"/>
      <c r="G16126" s="8"/>
      <c r="H16126" s="8"/>
      <c r="I16126" s="8"/>
    </row>
    <row r="16127" spans="1:9" ht="14.25" customHeight="1">
      <c r="A16127" s="7"/>
      <c r="B16127" s="8"/>
      <c r="C16127" s="8"/>
      <c r="D16127" s="8"/>
      <c r="E16127" s="8"/>
      <c r="F16127" s="8"/>
      <c r="G16127" s="8"/>
      <c r="H16127" s="8"/>
      <c r="I16127" s="8"/>
    </row>
    <row r="16128" spans="1:9" ht="14.25" customHeight="1">
      <c r="A16128" s="7"/>
      <c r="B16128" s="8"/>
      <c r="C16128" s="8"/>
      <c r="D16128" s="8"/>
      <c r="E16128" s="8"/>
      <c r="F16128" s="8"/>
      <c r="G16128" s="8"/>
      <c r="H16128" s="8"/>
      <c r="I16128" s="8"/>
    </row>
    <row r="16129" spans="1:9" ht="14.25" customHeight="1">
      <c r="A16129" s="7"/>
      <c r="B16129" s="8"/>
      <c r="C16129" s="8"/>
      <c r="D16129" s="8"/>
      <c r="E16129" s="8"/>
      <c r="F16129" s="8"/>
      <c r="G16129" s="8"/>
      <c r="H16129" s="8"/>
      <c r="I16129" s="8"/>
    </row>
    <row r="16130" spans="1:9" ht="14.25" customHeight="1">
      <c r="A16130" s="7"/>
      <c r="B16130" s="8"/>
      <c r="C16130" s="8"/>
      <c r="D16130" s="8"/>
      <c r="E16130" s="8"/>
      <c r="F16130" s="8"/>
      <c r="G16130" s="8"/>
      <c r="H16130" s="8"/>
      <c r="I16130" s="8"/>
    </row>
    <row r="16131" spans="1:9" ht="14.25" customHeight="1">
      <c r="A16131" s="7"/>
      <c r="B16131" s="8"/>
      <c r="C16131" s="8"/>
      <c r="D16131" s="8"/>
      <c r="E16131" s="8"/>
      <c r="F16131" s="8"/>
      <c r="G16131" s="8"/>
      <c r="H16131" s="8"/>
      <c r="I16131" s="8"/>
    </row>
    <row r="16132" spans="1:9" ht="14.25" customHeight="1">
      <c r="A16132" s="7"/>
      <c r="B16132" s="8"/>
      <c r="C16132" s="8"/>
      <c r="D16132" s="8"/>
      <c r="E16132" s="8"/>
      <c r="F16132" s="8"/>
      <c r="G16132" s="8"/>
      <c r="H16132" s="8"/>
      <c r="I16132" s="8"/>
    </row>
    <row r="16133" spans="1:9" ht="14.25" customHeight="1">
      <c r="A16133" s="7"/>
      <c r="B16133" s="8"/>
      <c r="C16133" s="8"/>
      <c r="D16133" s="8"/>
      <c r="E16133" s="8"/>
      <c r="F16133" s="8"/>
      <c r="G16133" s="8"/>
      <c r="H16133" s="8"/>
      <c r="I16133" s="8"/>
    </row>
    <row r="16134" spans="1:9" ht="14.25" customHeight="1">
      <c r="A16134" s="7"/>
      <c r="B16134" s="8"/>
      <c r="C16134" s="8"/>
      <c r="D16134" s="8"/>
      <c r="E16134" s="8"/>
      <c r="F16134" s="8"/>
      <c r="G16134" s="8"/>
      <c r="H16134" s="8"/>
      <c r="I16134" s="8"/>
    </row>
    <row r="16135" spans="1:9" ht="14.25" customHeight="1">
      <c r="A16135" s="7"/>
      <c r="B16135" s="8"/>
      <c r="C16135" s="8"/>
      <c r="D16135" s="8"/>
      <c r="E16135" s="8"/>
      <c r="F16135" s="8"/>
      <c r="G16135" s="8"/>
      <c r="H16135" s="8"/>
      <c r="I16135" s="8"/>
    </row>
    <row r="16136" spans="1:9" ht="14.25" customHeight="1">
      <c r="A16136" s="7"/>
      <c r="B16136" s="8"/>
      <c r="C16136" s="8"/>
      <c r="D16136" s="8"/>
      <c r="E16136" s="8"/>
      <c r="F16136" s="8"/>
      <c r="G16136" s="8"/>
      <c r="H16136" s="8"/>
      <c r="I16136" s="8"/>
    </row>
    <row r="16137" spans="1:9" ht="14.25" customHeight="1">
      <c r="A16137" s="7"/>
      <c r="B16137" s="8"/>
      <c r="C16137" s="8"/>
      <c r="D16137" s="8"/>
      <c r="E16137" s="8"/>
      <c r="F16137" s="8"/>
      <c r="G16137" s="8"/>
      <c r="H16137" s="8"/>
      <c r="I16137" s="8"/>
    </row>
    <row r="16138" spans="1:9" ht="14.25" customHeight="1">
      <c r="A16138" s="7"/>
      <c r="B16138" s="8"/>
      <c r="C16138" s="8"/>
      <c r="D16138" s="8"/>
      <c r="E16138" s="8"/>
      <c r="F16138" s="8"/>
      <c r="G16138" s="8"/>
      <c r="H16138" s="8"/>
      <c r="I16138" s="8"/>
    </row>
    <row r="16139" spans="1:9" ht="14.25" customHeight="1">
      <c r="A16139" s="7"/>
      <c r="B16139" s="8"/>
      <c r="C16139" s="8"/>
      <c r="D16139" s="8"/>
      <c r="E16139" s="8"/>
      <c r="F16139" s="8"/>
      <c r="G16139" s="8"/>
      <c r="H16139" s="8"/>
      <c r="I16139" s="8"/>
    </row>
    <row r="16140" spans="1:9" ht="14.25" customHeight="1">
      <c r="A16140" s="7"/>
      <c r="B16140" s="8"/>
      <c r="C16140" s="8"/>
      <c r="D16140" s="8"/>
      <c r="E16140" s="8"/>
      <c r="F16140" s="8"/>
      <c r="G16140" s="8"/>
      <c r="H16140" s="8"/>
      <c r="I16140" s="8"/>
    </row>
    <row r="16141" spans="1:9" ht="14.25" customHeight="1">
      <c r="A16141" s="7"/>
      <c r="B16141" s="8"/>
      <c r="C16141" s="8"/>
      <c r="D16141" s="8"/>
      <c r="E16141" s="8"/>
      <c r="F16141" s="8"/>
      <c r="G16141" s="8"/>
      <c r="H16141" s="8"/>
      <c r="I16141" s="8"/>
    </row>
    <row r="16142" spans="1:9" ht="14.25" customHeight="1">
      <c r="A16142" s="7"/>
      <c r="B16142" s="8"/>
      <c r="C16142" s="8"/>
      <c r="D16142" s="8"/>
      <c r="E16142" s="8"/>
      <c r="F16142" s="8"/>
      <c r="G16142" s="8"/>
      <c r="H16142" s="8"/>
      <c r="I16142" s="8"/>
    </row>
    <row r="16143" spans="1:9" ht="14.25" customHeight="1">
      <c r="A16143" s="7"/>
      <c r="B16143" s="8"/>
      <c r="C16143" s="8"/>
      <c r="D16143" s="8"/>
      <c r="E16143" s="8"/>
      <c r="F16143" s="8"/>
      <c r="G16143" s="8"/>
      <c r="H16143" s="8"/>
      <c r="I16143" s="8"/>
    </row>
    <row r="16144" spans="1:9" ht="14.25" customHeight="1">
      <c r="A16144" s="7"/>
      <c r="B16144" s="8"/>
      <c r="C16144" s="8"/>
      <c r="D16144" s="8"/>
      <c r="E16144" s="8"/>
      <c r="F16144" s="8"/>
      <c r="G16144" s="8"/>
      <c r="H16144" s="8"/>
      <c r="I16144" s="8"/>
    </row>
    <row r="16145" spans="1:9" ht="14.25" customHeight="1">
      <c r="A16145" s="7"/>
      <c r="B16145" s="8"/>
      <c r="C16145" s="8"/>
      <c r="D16145" s="8"/>
      <c r="E16145" s="8"/>
      <c r="F16145" s="8"/>
      <c r="G16145" s="8"/>
      <c r="H16145" s="8"/>
      <c r="I16145" s="8"/>
    </row>
    <row r="16146" spans="1:9" ht="14.25" customHeight="1">
      <c r="A16146" s="7"/>
      <c r="B16146" s="8"/>
      <c r="C16146" s="8"/>
      <c r="D16146" s="8"/>
      <c r="E16146" s="8"/>
      <c r="F16146" s="8"/>
      <c r="G16146" s="8"/>
      <c r="H16146" s="8"/>
      <c r="I16146" s="8"/>
    </row>
    <row r="16147" spans="1:9" ht="14.25" customHeight="1">
      <c r="A16147" s="7"/>
      <c r="B16147" s="8"/>
      <c r="C16147" s="8"/>
      <c r="D16147" s="8"/>
      <c r="E16147" s="8"/>
      <c r="F16147" s="8"/>
      <c r="G16147" s="8"/>
      <c r="H16147" s="8"/>
      <c r="I16147" s="8"/>
    </row>
    <row r="16148" spans="1:9" ht="14.25" customHeight="1">
      <c r="A16148" s="7"/>
      <c r="B16148" s="8"/>
      <c r="C16148" s="8"/>
      <c r="D16148" s="8"/>
      <c r="E16148" s="8"/>
      <c r="F16148" s="8"/>
      <c r="G16148" s="8"/>
      <c r="H16148" s="8"/>
      <c r="I16148" s="8"/>
    </row>
    <row r="16149" spans="1:9" ht="14.25" customHeight="1">
      <c r="A16149" s="7"/>
      <c r="B16149" s="8"/>
      <c r="C16149" s="8"/>
      <c r="D16149" s="8"/>
      <c r="E16149" s="8"/>
      <c r="F16149" s="8"/>
      <c r="G16149" s="8"/>
      <c r="H16149" s="8"/>
      <c r="I16149" s="8"/>
    </row>
    <row r="16150" spans="1:9" ht="14.25" customHeight="1">
      <c r="A16150" s="7"/>
      <c r="B16150" s="8"/>
      <c r="C16150" s="8"/>
      <c r="D16150" s="8"/>
      <c r="E16150" s="8"/>
      <c r="F16150" s="8"/>
      <c r="G16150" s="8"/>
      <c r="H16150" s="8"/>
      <c r="I16150" s="8"/>
    </row>
    <row r="16151" spans="1:9" ht="14.25" customHeight="1">
      <c r="A16151" s="7"/>
      <c r="B16151" s="8"/>
      <c r="C16151" s="8"/>
      <c r="D16151" s="8"/>
      <c r="E16151" s="8"/>
      <c r="F16151" s="8"/>
      <c r="G16151" s="8"/>
      <c r="H16151" s="8"/>
      <c r="I16151" s="8"/>
    </row>
    <row r="16152" spans="1:9" ht="14.25" customHeight="1">
      <c r="A16152" s="7"/>
      <c r="B16152" s="8"/>
      <c r="C16152" s="8"/>
      <c r="D16152" s="8"/>
      <c r="E16152" s="8"/>
      <c r="F16152" s="8"/>
      <c r="G16152" s="8"/>
      <c r="H16152" s="8"/>
      <c r="I16152" s="8"/>
    </row>
    <row r="16153" spans="1:9" ht="14.25" customHeight="1">
      <c r="A16153" s="7"/>
      <c r="B16153" s="8"/>
      <c r="C16153" s="8"/>
      <c r="D16153" s="8"/>
      <c r="E16153" s="8"/>
      <c r="F16153" s="8"/>
      <c r="G16153" s="8"/>
      <c r="H16153" s="8"/>
      <c r="I16153" s="8"/>
    </row>
    <row r="16154" spans="1:9" ht="14.25" customHeight="1">
      <c r="A16154" s="7"/>
      <c r="B16154" s="8"/>
      <c r="C16154" s="8"/>
      <c r="D16154" s="8"/>
      <c r="E16154" s="8"/>
      <c r="F16154" s="8"/>
      <c r="G16154" s="8"/>
      <c r="H16154" s="8"/>
      <c r="I16154" s="8"/>
    </row>
    <row r="16155" spans="1:9" ht="14.25" customHeight="1">
      <c r="A16155" s="7"/>
      <c r="B16155" s="8"/>
      <c r="C16155" s="8"/>
      <c r="D16155" s="8"/>
      <c r="E16155" s="8"/>
      <c r="F16155" s="8"/>
      <c r="G16155" s="8"/>
      <c r="H16155" s="8"/>
      <c r="I16155" s="8"/>
    </row>
    <row r="16156" spans="1:9" ht="14.25" customHeight="1">
      <c r="A16156" s="7"/>
      <c r="B16156" s="8"/>
      <c r="C16156" s="8"/>
      <c r="D16156" s="8"/>
      <c r="E16156" s="8"/>
      <c r="F16156" s="8"/>
      <c r="G16156" s="8"/>
      <c r="H16156" s="8"/>
      <c r="I16156" s="8"/>
    </row>
    <row r="16157" spans="1:9" ht="14.25" customHeight="1">
      <c r="A16157" s="7"/>
      <c r="B16157" s="8"/>
      <c r="C16157" s="8"/>
      <c r="D16157" s="8"/>
      <c r="E16157" s="8"/>
      <c r="F16157" s="8"/>
      <c r="G16157" s="8"/>
      <c r="H16157" s="8"/>
      <c r="I16157" s="8"/>
    </row>
    <row r="16158" spans="1:9" ht="14.25" customHeight="1">
      <c r="A16158" s="7"/>
      <c r="B16158" s="8"/>
      <c r="C16158" s="8"/>
      <c r="D16158" s="8"/>
      <c r="E16158" s="8"/>
      <c r="F16158" s="8"/>
      <c r="G16158" s="8"/>
      <c r="H16158" s="8"/>
      <c r="I16158" s="8"/>
    </row>
    <row r="16159" spans="1:9" ht="14.25" customHeight="1">
      <c r="A16159" s="7"/>
      <c r="B16159" s="8"/>
      <c r="C16159" s="8"/>
      <c r="D16159" s="8"/>
      <c r="E16159" s="8"/>
      <c r="F16159" s="8"/>
      <c r="G16159" s="8"/>
      <c r="H16159" s="8"/>
      <c r="I16159" s="8"/>
    </row>
    <row r="16160" spans="1:9" ht="14.25" customHeight="1">
      <c r="A16160" s="7"/>
      <c r="B16160" s="8"/>
      <c r="C16160" s="8"/>
      <c r="D16160" s="8"/>
      <c r="E16160" s="8"/>
      <c r="F16160" s="8"/>
      <c r="G16160" s="8"/>
      <c r="H16160" s="8"/>
      <c r="I16160" s="8"/>
    </row>
    <row r="16161" spans="1:9" ht="14.25" customHeight="1">
      <c r="A16161" s="7"/>
      <c r="B16161" s="8"/>
      <c r="C16161" s="8"/>
      <c r="D16161" s="8"/>
      <c r="E16161" s="8"/>
      <c r="F16161" s="8"/>
      <c r="G16161" s="8"/>
      <c r="H16161" s="8"/>
      <c r="I16161" s="8"/>
    </row>
    <row r="16162" spans="1:9" ht="14.25" customHeight="1">
      <c r="A16162" s="7"/>
      <c r="B16162" s="8"/>
      <c r="C16162" s="8"/>
      <c r="D16162" s="8"/>
      <c r="E16162" s="8"/>
      <c r="F16162" s="8"/>
      <c r="G16162" s="8"/>
      <c r="H16162" s="8"/>
      <c r="I16162" s="8"/>
    </row>
    <row r="16163" spans="1:9" ht="14.25" customHeight="1">
      <c r="A16163" s="7"/>
      <c r="B16163" s="8"/>
      <c r="C16163" s="8"/>
      <c r="D16163" s="8"/>
      <c r="E16163" s="8"/>
      <c r="F16163" s="8"/>
      <c r="G16163" s="8"/>
      <c r="H16163" s="8"/>
      <c r="I16163" s="8"/>
    </row>
    <row r="16164" spans="1:9" ht="14.25" customHeight="1">
      <c r="A16164" s="7"/>
      <c r="B16164" s="8"/>
      <c r="C16164" s="8"/>
      <c r="D16164" s="8"/>
      <c r="E16164" s="8"/>
      <c r="F16164" s="8"/>
      <c r="G16164" s="8"/>
      <c r="H16164" s="8"/>
      <c r="I16164" s="8"/>
    </row>
    <row r="16165" spans="1:9" ht="14.25" customHeight="1">
      <c r="A16165" s="7"/>
      <c r="B16165" s="8"/>
      <c r="C16165" s="8"/>
      <c r="D16165" s="8"/>
      <c r="E16165" s="8"/>
      <c r="F16165" s="8"/>
      <c r="G16165" s="8"/>
      <c r="H16165" s="8"/>
      <c r="I16165" s="8"/>
    </row>
    <row r="16166" spans="1:9" ht="14.25" customHeight="1">
      <c r="A16166" s="7"/>
      <c r="B16166" s="8"/>
      <c r="C16166" s="8"/>
      <c r="D16166" s="8"/>
      <c r="E16166" s="8"/>
      <c r="F16166" s="8"/>
      <c r="G16166" s="8"/>
      <c r="H16166" s="8"/>
      <c r="I16166" s="8"/>
    </row>
    <row r="16167" spans="1:9" ht="14.25" customHeight="1">
      <c r="A16167" s="7"/>
      <c r="B16167" s="8"/>
      <c r="C16167" s="8"/>
      <c r="D16167" s="8"/>
      <c r="E16167" s="8"/>
      <c r="F16167" s="8"/>
      <c r="G16167" s="8"/>
      <c r="H16167" s="8"/>
      <c r="I16167" s="8"/>
    </row>
    <row r="16168" spans="1:9" ht="14.25" customHeight="1">
      <c r="A16168" s="7"/>
      <c r="B16168" s="8"/>
      <c r="C16168" s="8"/>
      <c r="D16168" s="8"/>
      <c r="E16168" s="8"/>
      <c r="F16168" s="8"/>
      <c r="G16168" s="8"/>
      <c r="H16168" s="8"/>
      <c r="I16168" s="8"/>
    </row>
    <row r="16169" spans="1:9" ht="14.25" customHeight="1">
      <c r="A16169" s="7"/>
      <c r="B16169" s="8"/>
      <c r="C16169" s="8"/>
      <c r="D16169" s="8"/>
      <c r="E16169" s="8"/>
      <c r="F16169" s="8"/>
      <c r="G16169" s="8"/>
      <c r="H16169" s="8"/>
      <c r="I16169" s="8"/>
    </row>
    <row r="16170" spans="1:9" ht="14.25" customHeight="1">
      <c r="A16170" s="7"/>
      <c r="B16170" s="8"/>
      <c r="C16170" s="8"/>
      <c r="D16170" s="8"/>
      <c r="E16170" s="8"/>
      <c r="F16170" s="8"/>
      <c r="G16170" s="8"/>
      <c r="H16170" s="8"/>
      <c r="I16170" s="8"/>
    </row>
    <row r="16171" spans="1:9" ht="14.25" customHeight="1">
      <c r="A16171" s="7"/>
      <c r="B16171" s="8"/>
      <c r="C16171" s="8"/>
      <c r="D16171" s="8"/>
      <c r="E16171" s="8"/>
      <c r="F16171" s="8"/>
      <c r="G16171" s="8"/>
      <c r="H16171" s="8"/>
      <c r="I16171" s="8"/>
    </row>
    <row r="16172" spans="1:9" ht="14.25" customHeight="1">
      <c r="A16172" s="7"/>
      <c r="B16172" s="8"/>
      <c r="C16172" s="8"/>
      <c r="D16172" s="8"/>
      <c r="E16172" s="8"/>
      <c r="F16172" s="8"/>
      <c r="G16172" s="8"/>
      <c r="H16172" s="8"/>
      <c r="I16172" s="8"/>
    </row>
    <row r="16173" spans="1:9" ht="14.25" customHeight="1">
      <c r="A16173" s="7"/>
      <c r="B16173" s="8"/>
      <c r="C16173" s="8"/>
      <c r="D16173" s="8"/>
      <c r="E16173" s="8"/>
      <c r="F16173" s="8"/>
      <c r="G16173" s="8"/>
      <c r="H16173" s="8"/>
      <c r="I16173" s="8"/>
    </row>
    <row r="16174" spans="1:9" ht="14.25" customHeight="1">
      <c r="A16174" s="7"/>
      <c r="B16174" s="8"/>
      <c r="C16174" s="8"/>
      <c r="D16174" s="8"/>
      <c r="E16174" s="8"/>
      <c r="F16174" s="8"/>
      <c r="G16174" s="8"/>
      <c r="H16174" s="8"/>
      <c r="I16174" s="8"/>
    </row>
    <row r="16175" spans="1:9" ht="14.25" customHeight="1">
      <c r="A16175" s="7"/>
      <c r="B16175" s="8"/>
      <c r="C16175" s="8"/>
      <c r="D16175" s="8"/>
      <c r="E16175" s="8"/>
      <c r="F16175" s="8"/>
      <c r="G16175" s="8"/>
      <c r="H16175" s="8"/>
      <c r="I16175" s="8"/>
    </row>
    <row r="16176" spans="1:9" ht="14.25" customHeight="1">
      <c r="A16176" s="7"/>
      <c r="B16176" s="8"/>
      <c r="C16176" s="8"/>
      <c r="D16176" s="8"/>
      <c r="E16176" s="8"/>
      <c r="F16176" s="8"/>
      <c r="G16176" s="8"/>
      <c r="H16176" s="8"/>
      <c r="I16176" s="8"/>
    </row>
    <row r="16177" spans="1:9" ht="14.25" customHeight="1">
      <c r="A16177" s="7"/>
      <c r="B16177" s="8"/>
      <c r="C16177" s="8"/>
      <c r="D16177" s="8"/>
      <c r="E16177" s="8"/>
      <c r="F16177" s="8"/>
      <c r="G16177" s="8"/>
      <c r="H16177" s="8"/>
      <c r="I16177" s="8"/>
    </row>
    <row r="16178" spans="1:9" ht="14.25" customHeight="1">
      <c r="A16178" s="7"/>
      <c r="B16178" s="8"/>
      <c r="C16178" s="8"/>
      <c r="D16178" s="8"/>
      <c r="E16178" s="8"/>
      <c r="F16178" s="8"/>
      <c r="G16178" s="8"/>
      <c r="H16178" s="8"/>
      <c r="I16178" s="8"/>
    </row>
    <row r="16179" spans="1:9" ht="14.25" customHeight="1">
      <c r="A16179" s="7"/>
      <c r="B16179" s="8"/>
      <c r="C16179" s="8"/>
      <c r="D16179" s="8"/>
      <c r="E16179" s="8"/>
      <c r="F16179" s="8"/>
      <c r="G16179" s="8"/>
      <c r="H16179" s="8"/>
      <c r="I16179" s="8"/>
    </row>
    <row r="16180" spans="1:9" ht="14.25" customHeight="1">
      <c r="A16180" s="7"/>
      <c r="B16180" s="8"/>
      <c r="C16180" s="8"/>
      <c r="D16180" s="8"/>
      <c r="E16180" s="8"/>
      <c r="F16180" s="8"/>
      <c r="G16180" s="8"/>
      <c r="H16180" s="8"/>
      <c r="I16180" s="8"/>
    </row>
    <row r="16181" spans="1:9" ht="14.25" customHeight="1">
      <c r="A16181" s="7"/>
      <c r="B16181" s="8"/>
      <c r="C16181" s="8"/>
      <c r="D16181" s="8"/>
      <c r="E16181" s="8"/>
      <c r="F16181" s="8"/>
      <c r="G16181" s="8"/>
      <c r="H16181" s="8"/>
      <c r="I16181" s="8"/>
    </row>
    <row r="16182" spans="1:9" ht="14.25" customHeight="1">
      <c r="A16182" s="7"/>
      <c r="B16182" s="8"/>
      <c r="C16182" s="8"/>
      <c r="D16182" s="8"/>
      <c r="E16182" s="8"/>
      <c r="F16182" s="8"/>
      <c r="G16182" s="8"/>
      <c r="H16182" s="8"/>
      <c r="I16182" s="8"/>
    </row>
    <row r="16183" spans="1:9" ht="14.25" customHeight="1">
      <c r="A16183" s="7"/>
      <c r="B16183" s="8"/>
      <c r="C16183" s="8"/>
      <c r="D16183" s="8"/>
      <c r="E16183" s="8"/>
      <c r="F16183" s="8"/>
      <c r="G16183" s="8"/>
      <c r="H16183" s="8"/>
      <c r="I16183" s="8"/>
    </row>
    <row r="16184" spans="1:9" ht="14.25" customHeight="1">
      <c r="A16184" s="7"/>
      <c r="B16184" s="8"/>
      <c r="C16184" s="8"/>
      <c r="D16184" s="8"/>
      <c r="E16184" s="8"/>
      <c r="F16184" s="8"/>
      <c r="G16184" s="8"/>
      <c r="H16184" s="8"/>
      <c r="I16184" s="8"/>
    </row>
    <row r="16185" spans="1:9" ht="14.25" customHeight="1">
      <c r="A16185" s="7"/>
      <c r="B16185" s="8"/>
      <c r="C16185" s="8"/>
      <c r="D16185" s="8"/>
      <c r="E16185" s="8"/>
      <c r="F16185" s="8"/>
      <c r="G16185" s="8"/>
      <c r="H16185" s="8"/>
      <c r="I16185" s="8"/>
    </row>
    <row r="16186" spans="1:9" ht="14.25" customHeight="1">
      <c r="A16186" s="7"/>
      <c r="B16186" s="8"/>
      <c r="C16186" s="8"/>
      <c r="D16186" s="8"/>
      <c r="E16186" s="8"/>
      <c r="F16186" s="8"/>
      <c r="G16186" s="8"/>
      <c r="H16186" s="8"/>
      <c r="I16186" s="8"/>
    </row>
    <row r="16187" spans="1:9" ht="14.25" customHeight="1">
      <c r="A16187" s="7"/>
      <c r="B16187" s="8"/>
      <c r="C16187" s="8"/>
      <c r="D16187" s="8"/>
      <c r="E16187" s="8"/>
      <c r="F16187" s="8"/>
      <c r="G16187" s="8"/>
      <c r="H16187" s="8"/>
      <c r="I16187" s="8"/>
    </row>
    <row r="16188" spans="1:9" ht="14.25" customHeight="1">
      <c r="A16188" s="7"/>
      <c r="B16188" s="8"/>
      <c r="C16188" s="8"/>
      <c r="D16188" s="8"/>
      <c r="E16188" s="8"/>
      <c r="F16188" s="8"/>
      <c r="G16188" s="8"/>
      <c r="H16188" s="8"/>
      <c r="I16188" s="8"/>
    </row>
    <row r="16189" spans="1:9" ht="14.25" customHeight="1">
      <c r="A16189" s="7"/>
      <c r="B16189" s="8"/>
      <c r="C16189" s="8"/>
      <c r="D16189" s="8"/>
      <c r="E16189" s="8"/>
      <c r="F16189" s="8"/>
      <c r="G16189" s="8"/>
      <c r="H16189" s="8"/>
      <c r="I16189" s="8"/>
    </row>
    <row r="16190" spans="1:9" ht="14.25" customHeight="1">
      <c r="A16190" s="7"/>
      <c r="B16190" s="8"/>
      <c r="C16190" s="8"/>
      <c r="D16190" s="8"/>
      <c r="E16190" s="8"/>
      <c r="F16190" s="8"/>
      <c r="G16190" s="8"/>
      <c r="H16190" s="8"/>
      <c r="I16190" s="8"/>
    </row>
    <row r="16191" spans="1:9" ht="14.25" customHeight="1">
      <c r="A16191" s="7"/>
      <c r="B16191" s="8"/>
      <c r="C16191" s="8"/>
      <c r="D16191" s="8"/>
      <c r="E16191" s="8"/>
      <c r="F16191" s="8"/>
      <c r="G16191" s="8"/>
      <c r="H16191" s="8"/>
      <c r="I16191" s="8"/>
    </row>
    <row r="16192" spans="1:9" ht="14.25" customHeight="1">
      <c r="A16192" s="7"/>
      <c r="B16192" s="8"/>
      <c r="C16192" s="8"/>
      <c r="D16192" s="8"/>
      <c r="E16192" s="8"/>
      <c r="F16192" s="8"/>
      <c r="G16192" s="8"/>
      <c r="H16192" s="8"/>
      <c r="I16192" s="8"/>
    </row>
    <row r="16193" spans="1:9" ht="14.25" customHeight="1">
      <c r="A16193" s="7"/>
      <c r="B16193" s="8"/>
      <c r="C16193" s="8"/>
      <c r="D16193" s="8"/>
      <c r="E16193" s="8"/>
      <c r="F16193" s="8"/>
      <c r="G16193" s="8"/>
      <c r="H16193" s="8"/>
      <c r="I16193" s="8"/>
    </row>
    <row r="16194" spans="1:9" ht="14.25" customHeight="1">
      <c r="A16194" s="7"/>
      <c r="B16194" s="8"/>
      <c r="C16194" s="8"/>
      <c r="D16194" s="8"/>
      <c r="E16194" s="8"/>
      <c r="F16194" s="8"/>
      <c r="G16194" s="8"/>
      <c r="H16194" s="8"/>
      <c r="I16194" s="8"/>
    </row>
    <row r="16195" spans="1:9" ht="14.25" customHeight="1">
      <c r="A16195" s="7"/>
      <c r="B16195" s="8"/>
      <c r="C16195" s="8"/>
      <c r="D16195" s="8"/>
      <c r="E16195" s="8"/>
      <c r="F16195" s="8"/>
      <c r="G16195" s="8"/>
      <c r="H16195" s="8"/>
      <c r="I16195" s="8"/>
    </row>
    <row r="16196" spans="1:9" ht="14.25" customHeight="1">
      <c r="A16196" s="7"/>
      <c r="B16196" s="8"/>
      <c r="C16196" s="8"/>
      <c r="D16196" s="8"/>
      <c r="E16196" s="8"/>
      <c r="F16196" s="8"/>
      <c r="G16196" s="8"/>
      <c r="H16196" s="8"/>
      <c r="I16196" s="8"/>
    </row>
    <row r="16197" spans="1:9" ht="14.25" customHeight="1">
      <c r="A16197" s="7"/>
      <c r="B16197" s="8"/>
      <c r="C16197" s="8"/>
      <c r="D16197" s="8"/>
      <c r="E16197" s="8"/>
      <c r="F16197" s="8"/>
      <c r="G16197" s="8"/>
      <c r="H16197" s="8"/>
      <c r="I16197" s="8"/>
    </row>
    <row r="16198" spans="1:9" ht="14.25" customHeight="1">
      <c r="A16198" s="7"/>
      <c r="B16198" s="8"/>
      <c r="C16198" s="8"/>
      <c r="D16198" s="8"/>
      <c r="E16198" s="8"/>
      <c r="F16198" s="8"/>
      <c r="G16198" s="8"/>
      <c r="H16198" s="8"/>
      <c r="I16198" s="8"/>
    </row>
    <row r="16199" spans="1:9" ht="14.25" customHeight="1">
      <c r="A16199" s="7"/>
      <c r="B16199" s="8"/>
      <c r="C16199" s="8"/>
      <c r="D16199" s="8"/>
      <c r="E16199" s="8"/>
      <c r="F16199" s="8"/>
      <c r="G16199" s="8"/>
      <c r="H16199" s="8"/>
      <c r="I16199" s="8"/>
    </row>
    <row r="16200" spans="1:9" ht="14.25" customHeight="1">
      <c r="A16200" s="7"/>
      <c r="B16200" s="8"/>
      <c r="C16200" s="8"/>
      <c r="D16200" s="8"/>
      <c r="E16200" s="8"/>
      <c r="F16200" s="8"/>
      <c r="G16200" s="8"/>
      <c r="H16200" s="8"/>
      <c r="I16200" s="8"/>
    </row>
    <row r="16201" spans="1:9" ht="14.25" customHeight="1">
      <c r="A16201" s="7"/>
      <c r="B16201" s="8"/>
      <c r="C16201" s="8"/>
      <c r="D16201" s="8"/>
      <c r="E16201" s="8"/>
      <c r="F16201" s="8"/>
      <c r="G16201" s="8"/>
      <c r="H16201" s="8"/>
      <c r="I16201" s="8"/>
    </row>
    <row r="16202" spans="1:9" ht="14.25" customHeight="1">
      <c r="A16202" s="7"/>
      <c r="B16202" s="8"/>
      <c r="C16202" s="8"/>
      <c r="D16202" s="8"/>
      <c r="E16202" s="8"/>
      <c r="F16202" s="8"/>
      <c r="G16202" s="8"/>
      <c r="H16202" s="8"/>
      <c r="I16202" s="8"/>
    </row>
    <row r="16203" spans="1:9" ht="14.25" customHeight="1">
      <c r="A16203" s="7"/>
      <c r="B16203" s="8"/>
      <c r="C16203" s="8"/>
      <c r="D16203" s="8"/>
      <c r="E16203" s="8"/>
      <c r="F16203" s="8"/>
      <c r="G16203" s="8"/>
      <c r="H16203" s="8"/>
      <c r="I16203" s="8"/>
    </row>
    <row r="16204" spans="1:9" ht="14.25" customHeight="1">
      <c r="A16204" s="7"/>
      <c r="B16204" s="8"/>
      <c r="C16204" s="8"/>
      <c r="D16204" s="8"/>
      <c r="E16204" s="8"/>
      <c r="F16204" s="8"/>
      <c r="G16204" s="8"/>
      <c r="H16204" s="8"/>
      <c r="I16204" s="8"/>
    </row>
    <row r="16205" spans="1:9" ht="14.25" customHeight="1">
      <c r="A16205" s="7"/>
      <c r="B16205" s="8"/>
      <c r="C16205" s="8"/>
      <c r="D16205" s="8"/>
      <c r="E16205" s="8"/>
      <c r="F16205" s="8"/>
      <c r="G16205" s="8"/>
      <c r="H16205" s="8"/>
      <c r="I16205" s="8"/>
    </row>
    <row r="16206" spans="1:9" ht="14.25" customHeight="1">
      <c r="A16206" s="7"/>
      <c r="B16206" s="8"/>
      <c r="C16206" s="8"/>
      <c r="D16206" s="8"/>
      <c r="E16206" s="8"/>
      <c r="F16206" s="8"/>
      <c r="G16206" s="8"/>
      <c r="H16206" s="8"/>
      <c r="I16206" s="8"/>
    </row>
    <row r="16207" spans="1:9" ht="14.25" customHeight="1">
      <c r="A16207" s="7"/>
      <c r="B16207" s="8"/>
      <c r="C16207" s="8"/>
      <c r="D16207" s="8"/>
      <c r="E16207" s="8"/>
      <c r="F16207" s="8"/>
      <c r="G16207" s="8"/>
      <c r="H16207" s="8"/>
      <c r="I16207" s="8"/>
    </row>
    <row r="16208" spans="1:9" ht="14.25" customHeight="1">
      <c r="A16208" s="7"/>
      <c r="B16208" s="8"/>
      <c r="C16208" s="8"/>
      <c r="D16208" s="8"/>
      <c r="E16208" s="8"/>
      <c r="F16208" s="8"/>
      <c r="G16208" s="8"/>
      <c r="H16208" s="8"/>
      <c r="I16208" s="8"/>
    </row>
    <row r="16209" spans="1:9" ht="14.25" customHeight="1">
      <c r="A16209" s="7"/>
      <c r="B16209" s="8"/>
      <c r="C16209" s="8"/>
      <c r="D16209" s="8"/>
      <c r="E16209" s="8"/>
      <c r="F16209" s="8"/>
      <c r="G16209" s="8"/>
      <c r="H16209" s="8"/>
      <c r="I16209" s="8"/>
    </row>
    <row r="16210" spans="1:9" ht="14.25" customHeight="1">
      <c r="A16210" s="7"/>
      <c r="B16210" s="8"/>
      <c r="C16210" s="8"/>
      <c r="D16210" s="8"/>
      <c r="E16210" s="8"/>
      <c r="F16210" s="8"/>
      <c r="G16210" s="8"/>
      <c r="H16210" s="8"/>
      <c r="I16210" s="8"/>
    </row>
    <row r="16211" spans="1:9" ht="14.25" customHeight="1">
      <c r="A16211" s="7"/>
      <c r="B16211" s="8"/>
      <c r="C16211" s="8"/>
      <c r="D16211" s="8"/>
      <c r="E16211" s="8"/>
      <c r="F16211" s="8"/>
      <c r="G16211" s="8"/>
      <c r="H16211" s="8"/>
      <c r="I16211" s="8"/>
    </row>
    <row r="16212" spans="1:9" ht="14.25" customHeight="1">
      <c r="A16212" s="7"/>
      <c r="B16212" s="8"/>
      <c r="C16212" s="8"/>
      <c r="D16212" s="8"/>
      <c r="E16212" s="8"/>
      <c r="F16212" s="8"/>
      <c r="G16212" s="8"/>
      <c r="H16212" s="8"/>
      <c r="I16212" s="8"/>
    </row>
    <row r="16213" spans="1:9" ht="14.25" customHeight="1">
      <c r="A16213" s="7"/>
      <c r="B16213" s="8"/>
      <c r="C16213" s="8"/>
      <c r="D16213" s="8"/>
      <c r="E16213" s="8"/>
      <c r="F16213" s="8"/>
      <c r="G16213" s="8"/>
      <c r="H16213" s="8"/>
      <c r="I16213" s="8"/>
    </row>
    <row r="16214" spans="1:9" ht="14.25" customHeight="1">
      <c r="A16214" s="7"/>
      <c r="B16214" s="8"/>
      <c r="C16214" s="8"/>
      <c r="D16214" s="8"/>
      <c r="E16214" s="8"/>
      <c r="F16214" s="8"/>
      <c r="G16214" s="8"/>
      <c r="H16214" s="8"/>
      <c r="I16214" s="8"/>
    </row>
    <row r="16215" spans="1:9" ht="14.25" customHeight="1">
      <c r="A16215" s="7"/>
      <c r="B16215" s="8"/>
      <c r="C16215" s="8"/>
      <c r="D16215" s="8"/>
      <c r="E16215" s="8"/>
      <c r="F16215" s="8"/>
      <c r="G16215" s="8"/>
      <c r="H16215" s="8"/>
      <c r="I16215" s="8"/>
    </row>
    <row r="16216" spans="1:9" ht="14.25" customHeight="1">
      <c r="A16216" s="7"/>
      <c r="B16216" s="8"/>
      <c r="C16216" s="8"/>
      <c r="D16216" s="8"/>
      <c r="E16216" s="8"/>
      <c r="F16216" s="8"/>
      <c r="G16216" s="8"/>
      <c r="H16216" s="8"/>
      <c r="I16216" s="8"/>
    </row>
    <row r="16217" spans="1:9" ht="14.25" customHeight="1">
      <c r="A16217" s="7"/>
      <c r="B16217" s="8"/>
      <c r="C16217" s="8"/>
      <c r="D16217" s="8"/>
      <c r="E16217" s="8"/>
      <c r="F16217" s="8"/>
      <c r="G16217" s="8"/>
      <c r="H16217" s="8"/>
      <c r="I16217" s="8"/>
    </row>
    <row r="16218" spans="1:9" ht="14.25" customHeight="1">
      <c r="A16218" s="7"/>
      <c r="B16218" s="8"/>
      <c r="C16218" s="8"/>
      <c r="D16218" s="8"/>
      <c r="E16218" s="8"/>
      <c r="F16218" s="8"/>
      <c r="G16218" s="8"/>
      <c r="H16218" s="8"/>
      <c r="I16218" s="8"/>
    </row>
    <row r="16219" spans="1:9" ht="14.25" customHeight="1">
      <c r="A16219" s="7"/>
      <c r="B16219" s="8"/>
      <c r="C16219" s="8"/>
      <c r="D16219" s="8"/>
      <c r="E16219" s="8"/>
      <c r="F16219" s="8"/>
      <c r="G16219" s="8"/>
      <c r="H16219" s="8"/>
      <c r="I16219" s="8"/>
    </row>
    <row r="16220" spans="1:9" ht="14.25" customHeight="1">
      <c r="A16220" s="7"/>
      <c r="B16220" s="8"/>
      <c r="C16220" s="8"/>
      <c r="D16220" s="8"/>
      <c r="E16220" s="8"/>
      <c r="F16220" s="8"/>
      <c r="G16220" s="8"/>
      <c r="H16220" s="8"/>
      <c r="I16220" s="8"/>
    </row>
    <row r="16221" spans="1:9" ht="14.25" customHeight="1">
      <c r="A16221" s="7"/>
      <c r="B16221" s="8"/>
      <c r="C16221" s="8"/>
      <c r="D16221" s="8"/>
      <c r="E16221" s="8"/>
      <c r="F16221" s="8"/>
      <c r="G16221" s="8"/>
      <c r="H16221" s="8"/>
      <c r="I16221" s="8"/>
    </row>
    <row r="16222" spans="1:9" ht="14.25" customHeight="1">
      <c r="A16222" s="7"/>
      <c r="B16222" s="8"/>
      <c r="C16222" s="8"/>
      <c r="D16222" s="8"/>
      <c r="E16222" s="8"/>
      <c r="F16222" s="8"/>
      <c r="G16222" s="8"/>
      <c r="H16222" s="8"/>
      <c r="I16222" s="8"/>
    </row>
    <row r="16223" spans="1:9" ht="14.25" customHeight="1">
      <c r="A16223" s="7"/>
      <c r="B16223" s="8"/>
      <c r="C16223" s="8"/>
      <c r="D16223" s="8"/>
      <c r="E16223" s="8"/>
      <c r="F16223" s="8"/>
      <c r="G16223" s="8"/>
      <c r="H16223" s="8"/>
      <c r="I16223" s="8"/>
    </row>
    <row r="16224" spans="1:9" ht="14.25" customHeight="1">
      <c r="A16224" s="7"/>
      <c r="B16224" s="8"/>
      <c r="C16224" s="8"/>
      <c r="D16224" s="8"/>
      <c r="E16224" s="8"/>
      <c r="F16224" s="8"/>
      <c r="G16224" s="8"/>
      <c r="H16224" s="8"/>
      <c r="I16224" s="8"/>
    </row>
    <row r="16225" spans="1:9" ht="14.25" customHeight="1">
      <c r="A16225" s="7"/>
      <c r="B16225" s="8"/>
      <c r="C16225" s="8"/>
      <c r="D16225" s="8"/>
      <c r="E16225" s="8"/>
      <c r="F16225" s="8"/>
      <c r="G16225" s="8"/>
      <c r="H16225" s="8"/>
      <c r="I16225" s="8"/>
    </row>
    <row r="16226" spans="1:9" ht="14.25" customHeight="1">
      <c r="A16226" s="7"/>
      <c r="B16226" s="8"/>
      <c r="C16226" s="8"/>
      <c r="D16226" s="8"/>
      <c r="E16226" s="8"/>
      <c r="F16226" s="8"/>
      <c r="G16226" s="8"/>
      <c r="H16226" s="8"/>
      <c r="I16226" s="8"/>
    </row>
    <row r="16227" spans="1:9" ht="14.25" customHeight="1">
      <c r="A16227" s="7"/>
      <c r="B16227" s="8"/>
      <c r="C16227" s="8"/>
      <c r="D16227" s="8"/>
      <c r="E16227" s="8"/>
      <c r="F16227" s="8"/>
      <c r="G16227" s="8"/>
      <c r="H16227" s="8"/>
      <c r="I16227" s="8"/>
    </row>
    <row r="16228" spans="1:9" ht="14.25" customHeight="1">
      <c r="A16228" s="7"/>
      <c r="B16228" s="8"/>
      <c r="C16228" s="8"/>
      <c r="D16228" s="8"/>
      <c r="E16228" s="8"/>
      <c r="F16228" s="8"/>
      <c r="G16228" s="8"/>
      <c r="H16228" s="8"/>
      <c r="I16228" s="8"/>
    </row>
    <row r="16229" spans="1:9" ht="14.25" customHeight="1">
      <c r="A16229" s="7"/>
      <c r="B16229" s="8"/>
      <c r="C16229" s="8"/>
      <c r="D16229" s="8"/>
      <c r="E16229" s="8"/>
      <c r="F16229" s="8"/>
      <c r="G16229" s="8"/>
      <c r="H16229" s="8"/>
      <c r="I16229" s="8"/>
    </row>
    <row r="16230" spans="1:9" ht="14.25" customHeight="1">
      <c r="A16230" s="7"/>
      <c r="B16230" s="8"/>
      <c r="C16230" s="8"/>
      <c r="D16230" s="8"/>
      <c r="E16230" s="8"/>
      <c r="F16230" s="8"/>
      <c r="G16230" s="8"/>
      <c r="H16230" s="8"/>
      <c r="I16230" s="8"/>
    </row>
    <row r="16231" spans="1:9" ht="14.25" customHeight="1">
      <c r="A16231" s="7"/>
      <c r="B16231" s="8"/>
      <c r="C16231" s="8"/>
      <c r="D16231" s="8"/>
      <c r="E16231" s="8"/>
      <c r="F16231" s="8"/>
      <c r="G16231" s="8"/>
      <c r="H16231" s="8"/>
      <c r="I16231" s="8"/>
    </row>
    <row r="16232" spans="1:9" ht="14.25" customHeight="1">
      <c r="A16232" s="7"/>
      <c r="B16232" s="8"/>
      <c r="C16232" s="8"/>
      <c r="D16232" s="8"/>
      <c r="E16232" s="8"/>
      <c r="F16232" s="8"/>
      <c r="G16232" s="8"/>
      <c r="H16232" s="8"/>
      <c r="I16232" s="8"/>
    </row>
    <row r="16233" spans="1:9" ht="14.25" customHeight="1">
      <c r="A16233" s="7"/>
      <c r="B16233" s="8"/>
      <c r="C16233" s="8"/>
      <c r="D16233" s="8"/>
      <c r="E16233" s="8"/>
      <c r="F16233" s="8"/>
      <c r="G16233" s="8"/>
      <c r="H16233" s="8"/>
      <c r="I16233" s="8"/>
    </row>
    <row r="16234" spans="1:9" ht="14.25" customHeight="1">
      <c r="A16234" s="7"/>
      <c r="B16234" s="8"/>
      <c r="C16234" s="8"/>
      <c r="D16234" s="8"/>
      <c r="E16234" s="8"/>
      <c r="F16234" s="8"/>
      <c r="G16234" s="8"/>
      <c r="H16234" s="8"/>
      <c r="I16234" s="8"/>
    </row>
    <row r="16235" spans="1:9" ht="14.25" customHeight="1">
      <c r="A16235" s="7"/>
      <c r="B16235" s="8"/>
      <c r="C16235" s="8"/>
      <c r="D16235" s="8"/>
      <c r="E16235" s="8"/>
      <c r="F16235" s="8"/>
      <c r="G16235" s="8"/>
      <c r="H16235" s="8"/>
      <c r="I16235" s="8"/>
    </row>
    <row r="16236" spans="1:9" ht="14.25" customHeight="1">
      <c r="A16236" s="7"/>
      <c r="B16236" s="8"/>
      <c r="C16236" s="8"/>
      <c r="D16236" s="8"/>
      <c r="E16236" s="8"/>
      <c r="F16236" s="8"/>
      <c r="G16236" s="8"/>
      <c r="H16236" s="8"/>
      <c r="I16236" s="8"/>
    </row>
    <row r="16237" spans="1:9" ht="14.25" customHeight="1">
      <c r="A16237" s="7"/>
      <c r="B16237" s="8"/>
      <c r="C16237" s="8"/>
      <c r="D16237" s="8"/>
      <c r="E16237" s="8"/>
      <c r="F16237" s="8"/>
      <c r="G16237" s="8"/>
      <c r="H16237" s="8"/>
      <c r="I16237" s="8"/>
    </row>
    <row r="16238" spans="1:9" ht="14.25" customHeight="1">
      <c r="A16238" s="7"/>
      <c r="B16238" s="8"/>
      <c r="C16238" s="8"/>
      <c r="D16238" s="8"/>
      <c r="E16238" s="8"/>
      <c r="F16238" s="8"/>
      <c r="G16238" s="8"/>
      <c r="H16238" s="8"/>
      <c r="I16238" s="8"/>
    </row>
    <row r="16239" spans="1:9" ht="14.25" customHeight="1">
      <c r="A16239" s="7"/>
      <c r="B16239" s="8"/>
      <c r="C16239" s="8"/>
      <c r="D16239" s="8"/>
      <c r="E16239" s="8"/>
      <c r="F16239" s="8"/>
      <c r="G16239" s="8"/>
      <c r="H16239" s="8"/>
      <c r="I16239" s="8"/>
    </row>
    <row r="16240" spans="1:9" ht="14.25" customHeight="1">
      <c r="A16240" s="7"/>
      <c r="B16240" s="8"/>
      <c r="C16240" s="8"/>
      <c r="D16240" s="8"/>
      <c r="E16240" s="8"/>
      <c r="F16240" s="8"/>
      <c r="G16240" s="8"/>
      <c r="H16240" s="8"/>
      <c r="I16240" s="8"/>
    </row>
    <row r="16241" spans="1:9" ht="14.25" customHeight="1">
      <c r="A16241" s="7"/>
      <c r="B16241" s="8"/>
      <c r="C16241" s="8"/>
      <c r="D16241" s="8"/>
      <c r="E16241" s="8"/>
      <c r="F16241" s="8"/>
      <c r="G16241" s="8"/>
      <c r="H16241" s="8"/>
      <c r="I16241" s="8"/>
    </row>
    <row r="16242" spans="1:9" ht="14.25" customHeight="1">
      <c r="A16242" s="7"/>
      <c r="B16242" s="8"/>
      <c r="C16242" s="8"/>
      <c r="D16242" s="8"/>
      <c r="E16242" s="8"/>
      <c r="F16242" s="8"/>
      <c r="G16242" s="8"/>
      <c r="H16242" s="8"/>
      <c r="I16242" s="8"/>
    </row>
    <row r="16243" spans="1:9" ht="14.25" customHeight="1">
      <c r="A16243" s="7"/>
      <c r="B16243" s="8"/>
      <c r="C16243" s="8"/>
      <c r="D16243" s="8"/>
      <c r="E16243" s="8"/>
      <c r="F16243" s="8"/>
      <c r="G16243" s="8"/>
      <c r="H16243" s="8"/>
      <c r="I16243" s="8"/>
    </row>
    <row r="16244" spans="1:9" ht="14.25" customHeight="1">
      <c r="A16244" s="7"/>
      <c r="B16244" s="8"/>
      <c r="C16244" s="8"/>
      <c r="D16244" s="8"/>
      <c r="E16244" s="8"/>
      <c r="F16244" s="8"/>
      <c r="G16244" s="8"/>
      <c r="H16244" s="8"/>
      <c r="I16244" s="8"/>
    </row>
    <row r="16245" spans="1:9" ht="14.25" customHeight="1">
      <c r="A16245" s="7"/>
      <c r="B16245" s="8"/>
      <c r="C16245" s="8"/>
      <c r="D16245" s="8"/>
      <c r="E16245" s="8"/>
      <c r="F16245" s="8"/>
      <c r="G16245" s="8"/>
      <c r="H16245" s="8"/>
      <c r="I16245" s="8"/>
    </row>
    <row r="16246" spans="1:9" ht="14.25" customHeight="1">
      <c r="A16246" s="7"/>
      <c r="B16246" s="8"/>
      <c r="C16246" s="8"/>
      <c r="D16246" s="8"/>
      <c r="E16246" s="8"/>
      <c r="F16246" s="8"/>
      <c r="G16246" s="8"/>
      <c r="H16246" s="8"/>
      <c r="I16246" s="8"/>
    </row>
    <row r="16247" spans="1:9" ht="14.25" customHeight="1">
      <c r="A16247" s="7"/>
      <c r="B16247" s="8"/>
      <c r="C16247" s="8"/>
      <c r="D16247" s="8"/>
      <c r="E16247" s="8"/>
      <c r="F16247" s="8"/>
      <c r="G16247" s="8"/>
      <c r="H16247" s="8"/>
      <c r="I16247" s="8"/>
    </row>
    <row r="16248" spans="1:9" ht="14.25" customHeight="1">
      <c r="A16248" s="7"/>
      <c r="B16248" s="8"/>
      <c r="C16248" s="8"/>
      <c r="D16248" s="8"/>
      <c r="E16248" s="8"/>
      <c r="F16248" s="8"/>
      <c r="G16248" s="8"/>
      <c r="H16248" s="8"/>
      <c r="I16248" s="8"/>
    </row>
    <row r="16249" spans="1:9" ht="14.25" customHeight="1">
      <c r="A16249" s="7"/>
      <c r="B16249" s="8"/>
      <c r="C16249" s="8"/>
      <c r="D16249" s="8"/>
      <c r="E16249" s="8"/>
      <c r="F16249" s="8"/>
      <c r="G16249" s="8"/>
      <c r="H16249" s="8"/>
      <c r="I16249" s="8"/>
    </row>
    <row r="16250" spans="1:9" ht="14.25" customHeight="1">
      <c r="A16250" s="7"/>
      <c r="B16250" s="8"/>
      <c r="C16250" s="8"/>
      <c r="D16250" s="8"/>
      <c r="E16250" s="8"/>
      <c r="F16250" s="8"/>
      <c r="G16250" s="8"/>
      <c r="H16250" s="8"/>
      <c r="I16250" s="8"/>
    </row>
    <row r="16251" spans="1:9" ht="14.25" customHeight="1">
      <c r="A16251" s="7"/>
      <c r="B16251" s="8"/>
      <c r="C16251" s="8"/>
      <c r="D16251" s="8"/>
      <c r="E16251" s="8"/>
      <c r="F16251" s="8"/>
      <c r="G16251" s="8"/>
      <c r="H16251" s="8"/>
      <c r="I16251" s="8"/>
    </row>
    <row r="16252" spans="1:9" ht="14.25" customHeight="1">
      <c r="A16252" s="7"/>
      <c r="B16252" s="8"/>
      <c r="C16252" s="8"/>
      <c r="D16252" s="8"/>
      <c r="E16252" s="8"/>
      <c r="F16252" s="8"/>
      <c r="G16252" s="8"/>
      <c r="H16252" s="8"/>
      <c r="I16252" s="8"/>
    </row>
    <row r="16253" spans="1:9" ht="14.25" customHeight="1">
      <c r="A16253" s="7"/>
      <c r="B16253" s="8"/>
      <c r="C16253" s="8"/>
      <c r="D16253" s="8"/>
      <c r="E16253" s="8"/>
      <c r="F16253" s="8"/>
      <c r="G16253" s="8"/>
      <c r="H16253" s="8"/>
      <c r="I16253" s="8"/>
    </row>
    <row r="16254" spans="1:9" ht="14.25" customHeight="1">
      <c r="A16254" s="7"/>
      <c r="B16254" s="8"/>
      <c r="C16254" s="8"/>
      <c r="D16254" s="8"/>
      <c r="E16254" s="8"/>
      <c r="F16254" s="8"/>
      <c r="G16254" s="8"/>
      <c r="H16254" s="8"/>
      <c r="I16254" s="8"/>
    </row>
    <row r="16255" spans="1:9" ht="14.25" customHeight="1">
      <c r="A16255" s="7"/>
      <c r="B16255" s="8"/>
      <c r="C16255" s="8"/>
      <c r="D16255" s="8"/>
      <c r="E16255" s="8"/>
      <c r="F16255" s="8"/>
      <c r="G16255" s="8"/>
      <c r="H16255" s="8"/>
      <c r="I16255" s="8"/>
    </row>
    <row r="16256" spans="1:9" ht="14.25" customHeight="1">
      <c r="A16256" s="7"/>
      <c r="B16256" s="8"/>
      <c r="C16256" s="8"/>
      <c r="D16256" s="8"/>
      <c r="E16256" s="8"/>
      <c r="F16256" s="8"/>
      <c r="G16256" s="8"/>
      <c r="H16256" s="8"/>
      <c r="I16256" s="8"/>
    </row>
    <row r="16257" spans="1:9" ht="14.25" customHeight="1">
      <c r="A16257" s="7"/>
      <c r="B16257" s="8"/>
      <c r="C16257" s="8"/>
      <c r="D16257" s="8"/>
      <c r="E16257" s="8"/>
      <c r="F16257" s="8"/>
      <c r="G16257" s="8"/>
      <c r="H16257" s="8"/>
      <c r="I16257" s="8"/>
    </row>
    <row r="16258" spans="1:9" ht="14.25" customHeight="1">
      <c r="A16258" s="7"/>
      <c r="B16258" s="8"/>
      <c r="C16258" s="8"/>
      <c r="D16258" s="8"/>
      <c r="E16258" s="8"/>
      <c r="F16258" s="8"/>
      <c r="G16258" s="8"/>
      <c r="H16258" s="8"/>
      <c r="I16258" s="8"/>
    </row>
    <row r="16259" spans="1:9" ht="14.25" customHeight="1">
      <c r="A16259" s="7"/>
      <c r="B16259" s="8"/>
      <c r="C16259" s="8"/>
      <c r="D16259" s="8"/>
      <c r="E16259" s="8"/>
      <c r="F16259" s="8"/>
      <c r="G16259" s="8"/>
      <c r="H16259" s="8"/>
      <c r="I16259" s="8"/>
    </row>
    <row r="16260" spans="1:9" ht="14.25" customHeight="1">
      <c r="A16260" s="7"/>
      <c r="B16260" s="8"/>
      <c r="C16260" s="8"/>
      <c r="D16260" s="8"/>
      <c r="E16260" s="8"/>
      <c r="F16260" s="8"/>
      <c r="G16260" s="8"/>
      <c r="H16260" s="8"/>
      <c r="I16260" s="8"/>
    </row>
    <row r="16261" spans="1:9" ht="14.25" customHeight="1">
      <c r="A16261" s="7"/>
      <c r="B16261" s="8"/>
      <c r="C16261" s="8"/>
      <c r="D16261" s="8"/>
      <c r="E16261" s="8"/>
      <c r="F16261" s="8"/>
      <c r="G16261" s="8"/>
      <c r="H16261" s="8"/>
      <c r="I16261" s="8"/>
    </row>
    <row r="16262" spans="1:9" ht="14.25" customHeight="1">
      <c r="A16262" s="7"/>
      <c r="B16262" s="8"/>
      <c r="C16262" s="8"/>
      <c r="D16262" s="8"/>
      <c r="E16262" s="8"/>
      <c r="F16262" s="8"/>
      <c r="G16262" s="8"/>
      <c r="H16262" s="8"/>
      <c r="I16262" s="8"/>
    </row>
    <row r="16263" spans="1:9" ht="14.25" customHeight="1">
      <c r="A16263" s="7"/>
      <c r="B16263" s="8"/>
      <c r="C16263" s="8"/>
      <c r="D16263" s="8"/>
      <c r="E16263" s="8"/>
      <c r="F16263" s="8"/>
      <c r="G16263" s="8"/>
      <c r="H16263" s="8"/>
      <c r="I16263" s="8"/>
    </row>
    <row r="16264" spans="1:9" ht="14.25" customHeight="1">
      <c r="A16264" s="7"/>
      <c r="B16264" s="8"/>
      <c r="C16264" s="8"/>
      <c r="D16264" s="8"/>
      <c r="E16264" s="8"/>
      <c r="F16264" s="8"/>
      <c r="G16264" s="8"/>
      <c r="H16264" s="8"/>
      <c r="I16264" s="8"/>
    </row>
    <row r="16265" spans="1:9" ht="14.25" customHeight="1">
      <c r="A16265" s="7"/>
      <c r="B16265" s="8"/>
      <c r="C16265" s="8"/>
      <c r="D16265" s="8"/>
      <c r="E16265" s="8"/>
      <c r="F16265" s="8"/>
      <c r="G16265" s="8"/>
      <c r="H16265" s="8"/>
      <c r="I16265" s="8"/>
    </row>
    <row r="16266" spans="1:9" ht="14.25" customHeight="1">
      <c r="A16266" s="7"/>
      <c r="B16266" s="8"/>
      <c r="C16266" s="8"/>
      <c r="D16266" s="8"/>
      <c r="E16266" s="8"/>
      <c r="F16266" s="8"/>
      <c r="G16266" s="8"/>
      <c r="H16266" s="8"/>
      <c r="I16266" s="8"/>
    </row>
    <row r="16267" spans="1:9" ht="14.25" customHeight="1">
      <c r="A16267" s="7"/>
      <c r="B16267" s="8"/>
      <c r="C16267" s="8"/>
      <c r="D16267" s="8"/>
      <c r="E16267" s="8"/>
      <c r="F16267" s="8"/>
      <c r="G16267" s="8"/>
      <c r="H16267" s="8"/>
      <c r="I16267" s="8"/>
    </row>
    <row r="16268" spans="1:9" ht="14.25" customHeight="1">
      <c r="A16268" s="7"/>
      <c r="B16268" s="8"/>
      <c r="C16268" s="8"/>
      <c r="D16268" s="8"/>
      <c r="E16268" s="8"/>
      <c r="F16268" s="8"/>
      <c r="G16268" s="8"/>
      <c r="H16268" s="8"/>
      <c r="I16268" s="8"/>
    </row>
    <row r="16269" spans="1:9" ht="14.25" customHeight="1">
      <c r="A16269" s="7"/>
      <c r="B16269" s="8"/>
      <c r="C16269" s="8"/>
      <c r="D16269" s="8"/>
      <c r="E16269" s="8"/>
      <c r="F16269" s="8"/>
      <c r="G16269" s="8"/>
      <c r="H16269" s="8"/>
      <c r="I16269" s="8"/>
    </row>
    <row r="16270" spans="1:9" ht="14.25" customHeight="1">
      <c r="A16270" s="7"/>
      <c r="B16270" s="8"/>
      <c r="C16270" s="8"/>
      <c r="D16270" s="8"/>
      <c r="E16270" s="8"/>
      <c r="F16270" s="8"/>
      <c r="G16270" s="8"/>
      <c r="H16270" s="8"/>
      <c r="I16270" s="8"/>
    </row>
    <row r="16271" spans="1:9" ht="14.25" customHeight="1">
      <c r="A16271" s="7"/>
      <c r="B16271" s="8"/>
      <c r="C16271" s="8"/>
      <c r="D16271" s="8"/>
      <c r="E16271" s="8"/>
      <c r="F16271" s="8"/>
      <c r="G16271" s="8"/>
      <c r="H16271" s="8"/>
      <c r="I16271" s="8"/>
    </row>
    <row r="16272" spans="1:9" ht="14.25" customHeight="1">
      <c r="A16272" s="7"/>
      <c r="B16272" s="8"/>
      <c r="C16272" s="8"/>
      <c r="D16272" s="8"/>
      <c r="E16272" s="8"/>
      <c r="F16272" s="8"/>
      <c r="G16272" s="8"/>
      <c r="H16272" s="8"/>
      <c r="I16272" s="8"/>
    </row>
    <row r="16273" spans="1:9" ht="14.25" customHeight="1">
      <c r="A16273" s="7"/>
      <c r="B16273" s="8"/>
      <c r="C16273" s="8"/>
      <c r="D16273" s="8"/>
      <c r="E16273" s="8"/>
      <c r="F16273" s="8"/>
      <c r="G16273" s="8"/>
      <c r="H16273" s="8"/>
      <c r="I16273" s="8"/>
    </row>
    <row r="16274" spans="1:9" ht="14.25" customHeight="1">
      <c r="A16274" s="7"/>
      <c r="B16274" s="8"/>
      <c r="C16274" s="8"/>
      <c r="D16274" s="8"/>
      <c r="E16274" s="8"/>
      <c r="F16274" s="8"/>
      <c r="G16274" s="8"/>
      <c r="H16274" s="8"/>
      <c r="I16274" s="8"/>
    </row>
    <row r="16275" spans="1:9" ht="14.25" customHeight="1">
      <c r="A16275" s="7"/>
      <c r="B16275" s="8"/>
      <c r="C16275" s="8"/>
      <c r="D16275" s="8"/>
      <c r="E16275" s="8"/>
      <c r="F16275" s="8"/>
      <c r="G16275" s="8"/>
      <c r="H16275" s="8"/>
      <c r="I16275" s="8"/>
    </row>
    <row r="16276" spans="1:9" ht="14.25" customHeight="1">
      <c r="A16276" s="7"/>
      <c r="B16276" s="8"/>
      <c r="C16276" s="8"/>
      <c r="D16276" s="8"/>
      <c r="E16276" s="8"/>
      <c r="F16276" s="8"/>
      <c r="G16276" s="8"/>
      <c r="H16276" s="8"/>
      <c r="I16276" s="8"/>
    </row>
    <row r="16277" spans="1:9" ht="14.25" customHeight="1">
      <c r="A16277" s="7"/>
      <c r="B16277" s="8"/>
      <c r="C16277" s="8"/>
      <c r="D16277" s="8"/>
      <c r="E16277" s="8"/>
      <c r="F16277" s="8"/>
      <c r="G16277" s="8"/>
      <c r="H16277" s="8"/>
      <c r="I16277" s="8"/>
    </row>
    <row r="16278" spans="1:9" ht="14.25" customHeight="1">
      <c r="A16278" s="7"/>
      <c r="B16278" s="8"/>
      <c r="C16278" s="8"/>
      <c r="D16278" s="8"/>
      <c r="E16278" s="8"/>
      <c r="F16278" s="8"/>
      <c r="G16278" s="8"/>
      <c r="H16278" s="8"/>
      <c r="I16278" s="8"/>
    </row>
    <row r="16279" spans="1:9" ht="14.25" customHeight="1">
      <c r="A16279" s="7"/>
      <c r="B16279" s="8"/>
      <c r="C16279" s="8"/>
      <c r="D16279" s="8"/>
      <c r="E16279" s="8"/>
      <c r="F16279" s="8"/>
      <c r="G16279" s="8"/>
      <c r="H16279" s="8"/>
      <c r="I16279" s="8"/>
    </row>
    <row r="16280" spans="1:9" ht="14.25" customHeight="1">
      <c r="A16280" s="7"/>
      <c r="B16280" s="8"/>
      <c r="C16280" s="8"/>
      <c r="D16280" s="8"/>
      <c r="E16280" s="8"/>
      <c r="F16280" s="8"/>
      <c r="G16280" s="8"/>
      <c r="H16280" s="8"/>
      <c r="I16280" s="8"/>
    </row>
    <row r="16281" spans="1:9" ht="14.25" customHeight="1">
      <c r="A16281" s="7"/>
      <c r="B16281" s="8"/>
      <c r="C16281" s="8"/>
      <c r="D16281" s="8"/>
      <c r="E16281" s="8"/>
      <c r="F16281" s="8"/>
      <c r="G16281" s="8"/>
      <c r="H16281" s="8"/>
      <c r="I16281" s="8"/>
    </row>
    <row r="16282" spans="1:9" ht="14.25" customHeight="1">
      <c r="A16282" s="7"/>
      <c r="B16282" s="8"/>
      <c r="C16282" s="8"/>
      <c r="D16282" s="8"/>
      <c r="E16282" s="8"/>
      <c r="F16282" s="8"/>
      <c r="G16282" s="8"/>
      <c r="H16282" s="8"/>
      <c r="I16282" s="8"/>
    </row>
    <row r="16283" spans="1:9" ht="14.25" customHeight="1">
      <c r="A16283" s="7"/>
      <c r="B16283" s="8"/>
      <c r="C16283" s="8"/>
      <c r="D16283" s="8"/>
      <c r="E16283" s="8"/>
      <c r="F16283" s="8"/>
      <c r="G16283" s="8"/>
      <c r="H16283" s="8"/>
      <c r="I16283" s="8"/>
    </row>
    <row r="16284" spans="1:9" ht="14.25" customHeight="1">
      <c r="A16284" s="7"/>
      <c r="B16284" s="8"/>
      <c r="C16284" s="8"/>
      <c r="D16284" s="8"/>
      <c r="E16284" s="8"/>
      <c r="F16284" s="8"/>
      <c r="G16284" s="8"/>
      <c r="H16284" s="8"/>
      <c r="I16284" s="8"/>
    </row>
    <row r="16285" spans="1:9" ht="14.25" customHeight="1">
      <c r="A16285" s="7"/>
      <c r="B16285" s="8"/>
      <c r="C16285" s="8"/>
      <c r="D16285" s="8"/>
      <c r="E16285" s="8"/>
      <c r="F16285" s="8"/>
      <c r="G16285" s="8"/>
      <c r="H16285" s="8"/>
      <c r="I16285" s="8"/>
    </row>
    <row r="16286" spans="1:9" ht="14.25" customHeight="1">
      <c r="A16286" s="7"/>
      <c r="B16286" s="8"/>
      <c r="C16286" s="8"/>
      <c r="D16286" s="8"/>
      <c r="E16286" s="8"/>
      <c r="F16286" s="8"/>
      <c r="G16286" s="8"/>
      <c r="H16286" s="8"/>
      <c r="I16286" s="8"/>
    </row>
    <row r="16287" spans="1:9" ht="14.25" customHeight="1">
      <c r="A16287" s="7"/>
      <c r="B16287" s="8"/>
      <c r="C16287" s="8"/>
      <c r="D16287" s="8"/>
      <c r="E16287" s="8"/>
      <c r="F16287" s="8"/>
      <c r="G16287" s="8"/>
      <c r="H16287" s="8"/>
      <c r="I16287" s="8"/>
    </row>
    <row r="16288" spans="1:9" ht="14.25" customHeight="1">
      <c r="A16288" s="7"/>
      <c r="B16288" s="8"/>
      <c r="C16288" s="8"/>
      <c r="D16288" s="8"/>
      <c r="E16288" s="8"/>
      <c r="F16288" s="8"/>
      <c r="G16288" s="8"/>
      <c r="H16288" s="8"/>
      <c r="I16288" s="8"/>
    </row>
    <row r="16289" spans="1:9" ht="14.25" customHeight="1">
      <c r="A16289" s="7"/>
      <c r="B16289" s="8"/>
      <c r="C16289" s="8"/>
      <c r="D16289" s="8"/>
      <c r="E16289" s="8"/>
      <c r="F16289" s="8"/>
      <c r="G16289" s="8"/>
      <c r="H16289" s="8"/>
      <c r="I16289" s="8"/>
    </row>
    <row r="16290" spans="1:9" ht="14.25" customHeight="1">
      <c r="A16290" s="7"/>
      <c r="B16290" s="8"/>
      <c r="C16290" s="8"/>
      <c r="D16290" s="8"/>
      <c r="E16290" s="8"/>
      <c r="F16290" s="8"/>
      <c r="G16290" s="8"/>
      <c r="H16290" s="8"/>
      <c r="I16290" s="8"/>
    </row>
    <row r="16291" spans="1:9" ht="14.25" customHeight="1">
      <c r="A16291" s="7"/>
      <c r="B16291" s="8"/>
      <c r="C16291" s="8"/>
      <c r="D16291" s="8"/>
      <c r="E16291" s="8"/>
      <c r="F16291" s="8"/>
      <c r="G16291" s="8"/>
      <c r="H16291" s="8"/>
      <c r="I16291" s="8"/>
    </row>
    <row r="16292" spans="1:9" ht="14.25" customHeight="1">
      <c r="A16292" s="7"/>
      <c r="B16292" s="8"/>
      <c r="C16292" s="8"/>
      <c r="D16292" s="8"/>
      <c r="E16292" s="8"/>
      <c r="F16292" s="8"/>
      <c r="G16292" s="8"/>
      <c r="H16292" s="8"/>
      <c r="I16292" s="8"/>
    </row>
    <row r="16293" spans="1:9" ht="14.25" customHeight="1">
      <c r="A16293" s="7"/>
      <c r="B16293" s="8"/>
      <c r="C16293" s="8"/>
      <c r="D16293" s="8"/>
      <c r="E16293" s="8"/>
      <c r="F16293" s="8"/>
      <c r="G16293" s="8"/>
      <c r="H16293" s="8"/>
      <c r="I16293" s="8"/>
    </row>
    <row r="16294" spans="1:9" ht="14.25" customHeight="1">
      <c r="A16294" s="7"/>
      <c r="B16294" s="8"/>
      <c r="C16294" s="8"/>
      <c r="D16294" s="8"/>
      <c r="E16294" s="8"/>
      <c r="F16294" s="8"/>
      <c r="G16294" s="8"/>
      <c r="H16294" s="8"/>
      <c r="I16294" s="8"/>
    </row>
    <row r="16295" spans="1:9" ht="14.25" customHeight="1">
      <c r="A16295" s="7"/>
      <c r="B16295" s="8"/>
      <c r="C16295" s="8"/>
      <c r="D16295" s="8"/>
      <c r="E16295" s="8"/>
      <c r="F16295" s="8"/>
      <c r="G16295" s="8"/>
      <c r="H16295" s="8"/>
      <c r="I16295" s="8"/>
    </row>
    <row r="16296" spans="1:9" ht="14.25" customHeight="1">
      <c r="A16296" s="7"/>
      <c r="B16296" s="8"/>
      <c r="C16296" s="8"/>
      <c r="D16296" s="8"/>
      <c r="E16296" s="8"/>
      <c r="F16296" s="8"/>
      <c r="G16296" s="8"/>
      <c r="H16296" s="8"/>
      <c r="I16296" s="8"/>
    </row>
    <row r="16297" spans="1:9" ht="14.25" customHeight="1">
      <c r="A16297" s="7"/>
      <c r="B16297" s="8"/>
      <c r="C16297" s="8"/>
      <c r="D16297" s="8"/>
      <c r="E16297" s="8"/>
      <c r="F16297" s="8"/>
      <c r="G16297" s="8"/>
      <c r="H16297" s="8"/>
      <c r="I16297" s="8"/>
    </row>
    <row r="16298" spans="1:9" ht="14.25" customHeight="1">
      <c r="A16298" s="7"/>
      <c r="B16298" s="8"/>
      <c r="C16298" s="8"/>
      <c r="D16298" s="8"/>
      <c r="E16298" s="8"/>
      <c r="F16298" s="8"/>
      <c r="G16298" s="8"/>
      <c r="H16298" s="8"/>
      <c r="I16298" s="8"/>
    </row>
    <row r="16299" spans="1:9" ht="14.25" customHeight="1">
      <c r="A16299" s="7"/>
      <c r="B16299" s="8"/>
      <c r="C16299" s="8"/>
      <c r="D16299" s="8"/>
      <c r="E16299" s="8"/>
      <c r="F16299" s="8"/>
      <c r="G16299" s="8"/>
      <c r="H16299" s="8"/>
      <c r="I16299" s="8"/>
    </row>
    <row r="16300" spans="1:9" ht="14.25" customHeight="1">
      <c r="A16300" s="7"/>
      <c r="B16300" s="8"/>
      <c r="C16300" s="8"/>
      <c r="D16300" s="8"/>
      <c r="E16300" s="8"/>
      <c r="F16300" s="8"/>
      <c r="G16300" s="8"/>
      <c r="H16300" s="8"/>
      <c r="I16300" s="8"/>
    </row>
    <row r="16301" spans="1:9" ht="14.25" customHeight="1">
      <c r="A16301" s="7"/>
      <c r="B16301" s="8"/>
      <c r="C16301" s="8"/>
      <c r="D16301" s="8"/>
      <c r="E16301" s="8"/>
      <c r="F16301" s="8"/>
      <c r="G16301" s="8"/>
      <c r="H16301" s="8"/>
      <c r="I16301" s="8"/>
    </row>
    <row r="16302" spans="1:9" ht="14.25" customHeight="1">
      <c r="A16302" s="7"/>
      <c r="B16302" s="8"/>
      <c r="C16302" s="8"/>
      <c r="D16302" s="8"/>
      <c r="E16302" s="8"/>
      <c r="F16302" s="8"/>
      <c r="G16302" s="8"/>
      <c r="H16302" s="8"/>
      <c r="I16302" s="8"/>
    </row>
    <row r="16303" spans="1:9" ht="14.25" customHeight="1">
      <c r="A16303" s="7"/>
      <c r="B16303" s="8"/>
      <c r="C16303" s="8"/>
      <c r="D16303" s="8"/>
      <c r="E16303" s="8"/>
      <c r="F16303" s="8"/>
      <c r="G16303" s="8"/>
      <c r="H16303" s="8"/>
      <c r="I16303" s="8"/>
    </row>
    <row r="16304" spans="1:9" ht="14.25" customHeight="1">
      <c r="A16304" s="7"/>
      <c r="B16304" s="8"/>
      <c r="C16304" s="8"/>
      <c r="D16304" s="8"/>
      <c r="E16304" s="8"/>
      <c r="F16304" s="8"/>
      <c r="G16304" s="8"/>
      <c r="H16304" s="8"/>
      <c r="I16304" s="8"/>
    </row>
    <row r="16305" spans="1:9" ht="14.25" customHeight="1">
      <c r="A16305" s="7"/>
      <c r="B16305" s="8"/>
      <c r="C16305" s="8"/>
      <c r="D16305" s="8"/>
      <c r="E16305" s="8"/>
      <c r="F16305" s="8"/>
      <c r="G16305" s="8"/>
      <c r="H16305" s="8"/>
      <c r="I16305" s="8"/>
    </row>
    <row r="16306" spans="1:9" ht="14.25" customHeight="1">
      <c r="A16306" s="7"/>
      <c r="B16306" s="8"/>
      <c r="C16306" s="8"/>
      <c r="D16306" s="8"/>
      <c r="E16306" s="8"/>
      <c r="F16306" s="8"/>
      <c r="G16306" s="8"/>
      <c r="H16306" s="8"/>
      <c r="I16306" s="8"/>
    </row>
    <row r="16307" spans="1:9" ht="14.25" customHeight="1">
      <c r="A16307" s="7"/>
      <c r="B16307" s="8"/>
      <c r="C16307" s="8"/>
      <c r="D16307" s="8"/>
      <c r="E16307" s="8"/>
      <c r="F16307" s="8"/>
      <c r="G16307" s="8"/>
      <c r="H16307" s="8"/>
      <c r="I16307" s="8"/>
    </row>
    <row r="16308" spans="1:9" ht="14.25" customHeight="1">
      <c r="A16308" s="7"/>
      <c r="B16308" s="8"/>
      <c r="C16308" s="8"/>
      <c r="D16308" s="8"/>
      <c r="E16308" s="8"/>
      <c r="F16308" s="8"/>
      <c r="G16308" s="8"/>
      <c r="H16308" s="8"/>
      <c r="I16308" s="8"/>
    </row>
    <row r="16309" spans="1:9" ht="14.25" customHeight="1">
      <c r="A16309" s="7"/>
      <c r="B16309" s="8"/>
      <c r="C16309" s="8"/>
      <c r="D16309" s="8"/>
      <c r="E16309" s="8"/>
      <c r="F16309" s="8"/>
      <c r="G16309" s="8"/>
      <c r="H16309" s="8"/>
      <c r="I16309" s="8"/>
    </row>
    <row r="16310" spans="1:9" ht="14.25" customHeight="1">
      <c r="A16310" s="7"/>
      <c r="B16310" s="8"/>
      <c r="C16310" s="8"/>
      <c r="D16310" s="8"/>
      <c r="E16310" s="8"/>
      <c r="F16310" s="8"/>
      <c r="G16310" s="8"/>
      <c r="H16310" s="8"/>
      <c r="I16310" s="8"/>
    </row>
    <row r="16311" spans="1:9" ht="14.25" customHeight="1">
      <c r="A16311" s="7"/>
      <c r="B16311" s="8"/>
      <c r="C16311" s="8"/>
      <c r="D16311" s="8"/>
      <c r="E16311" s="8"/>
      <c r="F16311" s="8"/>
      <c r="G16311" s="8"/>
      <c r="H16311" s="8"/>
      <c r="I16311" s="8"/>
    </row>
    <row r="16312" spans="1:9" ht="14.25" customHeight="1">
      <c r="A16312" s="7"/>
      <c r="B16312" s="8"/>
      <c r="C16312" s="8"/>
      <c r="D16312" s="8"/>
      <c r="E16312" s="8"/>
      <c r="F16312" s="8"/>
      <c r="G16312" s="8"/>
      <c r="H16312" s="8"/>
      <c r="I16312" s="8"/>
    </row>
    <row r="16313" spans="1:9" ht="14.25" customHeight="1">
      <c r="A16313" s="7"/>
      <c r="B16313" s="8"/>
      <c r="C16313" s="8"/>
      <c r="D16313" s="8"/>
      <c r="E16313" s="8"/>
      <c r="F16313" s="8"/>
      <c r="G16313" s="8"/>
      <c r="H16313" s="8"/>
      <c r="I16313" s="8"/>
    </row>
    <row r="16314" spans="1:9" ht="14.25" customHeight="1">
      <c r="A16314" s="7"/>
      <c r="B16314" s="8"/>
      <c r="C16314" s="8"/>
      <c r="D16314" s="8"/>
      <c r="E16314" s="8"/>
      <c r="F16314" s="8"/>
      <c r="G16314" s="8"/>
      <c r="H16314" s="8"/>
      <c r="I16314" s="8"/>
    </row>
    <row r="16315" spans="1:9" ht="14.25" customHeight="1">
      <c r="A16315" s="7"/>
      <c r="B16315" s="8"/>
      <c r="C16315" s="8"/>
      <c r="D16315" s="8"/>
      <c r="E16315" s="8"/>
      <c r="F16315" s="8"/>
      <c r="G16315" s="8"/>
      <c r="H16315" s="8"/>
      <c r="I16315" s="8"/>
    </row>
    <row r="16316" spans="1:9" ht="14.25" customHeight="1">
      <c r="A16316" s="7"/>
      <c r="B16316" s="8"/>
      <c r="C16316" s="8"/>
      <c r="D16316" s="8"/>
      <c r="E16316" s="8"/>
      <c r="F16316" s="8"/>
      <c r="G16316" s="8"/>
      <c r="H16316" s="8"/>
      <c r="I16316" s="8"/>
    </row>
    <row r="16317" spans="1:9" ht="14.25" customHeight="1">
      <c r="A16317" s="7"/>
      <c r="B16317" s="8"/>
      <c r="C16317" s="8"/>
      <c r="D16317" s="8"/>
      <c r="E16317" s="8"/>
      <c r="F16317" s="8"/>
      <c r="G16317" s="8"/>
      <c r="H16317" s="8"/>
      <c r="I16317" s="8"/>
    </row>
    <row r="16318" spans="1:9" ht="14.25" customHeight="1">
      <c r="A16318" s="7"/>
      <c r="B16318" s="8"/>
      <c r="C16318" s="8"/>
      <c r="D16318" s="8"/>
      <c r="E16318" s="8"/>
      <c r="F16318" s="8"/>
      <c r="G16318" s="8"/>
      <c r="H16318" s="8"/>
      <c r="I16318" s="8"/>
    </row>
    <row r="16319" spans="1:9" ht="14.25" customHeight="1">
      <c r="A16319" s="7"/>
      <c r="B16319" s="8"/>
      <c r="C16319" s="8"/>
      <c r="D16319" s="8"/>
      <c r="E16319" s="8"/>
      <c r="F16319" s="8"/>
      <c r="G16319" s="8"/>
      <c r="H16319" s="8"/>
      <c r="I16319" s="8"/>
    </row>
    <row r="16320" spans="1:9" ht="14.25" customHeight="1">
      <c r="A16320" s="7"/>
      <c r="B16320" s="8"/>
      <c r="C16320" s="8"/>
      <c r="D16320" s="8"/>
      <c r="E16320" s="8"/>
      <c r="F16320" s="8"/>
      <c r="G16320" s="8"/>
      <c r="H16320" s="8"/>
      <c r="I16320" s="8"/>
    </row>
    <row r="16321" spans="1:9" ht="14.25" customHeight="1">
      <c r="A16321" s="7"/>
      <c r="B16321" s="8"/>
      <c r="C16321" s="8"/>
      <c r="D16321" s="8"/>
      <c r="E16321" s="8"/>
      <c r="F16321" s="8"/>
      <c r="G16321" s="8"/>
      <c r="H16321" s="8"/>
      <c r="I16321" s="8"/>
    </row>
    <row r="16322" spans="1:9" ht="14.25" customHeight="1">
      <c r="A16322" s="7"/>
      <c r="B16322" s="8"/>
      <c r="C16322" s="8"/>
      <c r="D16322" s="8"/>
      <c r="E16322" s="8"/>
      <c r="F16322" s="8"/>
      <c r="G16322" s="8"/>
      <c r="H16322" s="8"/>
      <c r="I16322" s="8"/>
    </row>
    <row r="16323" spans="1:9" ht="14.25" customHeight="1">
      <c r="A16323" s="7"/>
      <c r="B16323" s="8"/>
      <c r="C16323" s="8"/>
      <c r="D16323" s="8"/>
      <c r="E16323" s="8"/>
      <c r="F16323" s="8"/>
      <c r="G16323" s="8"/>
      <c r="H16323" s="8"/>
      <c r="I16323" s="8"/>
    </row>
    <row r="16324" spans="1:9" ht="14.25" customHeight="1">
      <c r="A16324" s="7"/>
      <c r="B16324" s="8"/>
      <c r="C16324" s="8"/>
      <c r="D16324" s="8"/>
      <c r="E16324" s="8"/>
      <c r="F16324" s="8"/>
      <c r="G16324" s="8"/>
      <c r="H16324" s="8"/>
      <c r="I16324" s="8"/>
    </row>
    <row r="16325" spans="1:9" ht="14.25" customHeight="1">
      <c r="A16325" s="7"/>
      <c r="B16325" s="8"/>
      <c r="C16325" s="8"/>
      <c r="D16325" s="8"/>
      <c r="E16325" s="8"/>
      <c r="F16325" s="8"/>
      <c r="G16325" s="8"/>
      <c r="H16325" s="8"/>
      <c r="I16325" s="8"/>
    </row>
    <row r="16326" spans="1:9" ht="14.25" customHeight="1">
      <c r="A16326" s="7"/>
      <c r="B16326" s="8"/>
      <c r="C16326" s="8"/>
      <c r="D16326" s="8"/>
      <c r="E16326" s="8"/>
      <c r="F16326" s="8"/>
      <c r="G16326" s="8"/>
      <c r="H16326" s="8"/>
      <c r="I16326" s="8"/>
    </row>
    <row r="16327" spans="1:9" ht="14.25" customHeight="1">
      <c r="A16327" s="7"/>
      <c r="B16327" s="8"/>
      <c r="C16327" s="8"/>
      <c r="D16327" s="8"/>
      <c r="E16327" s="8"/>
      <c r="F16327" s="8"/>
      <c r="G16327" s="8"/>
      <c r="H16327" s="8"/>
      <c r="I16327" s="8"/>
    </row>
    <row r="16328" spans="1:9" ht="14.25" customHeight="1">
      <c r="A16328" s="7"/>
      <c r="B16328" s="8"/>
      <c r="C16328" s="8"/>
      <c r="D16328" s="8"/>
      <c r="E16328" s="8"/>
      <c r="F16328" s="8"/>
      <c r="G16328" s="8"/>
      <c r="H16328" s="8"/>
      <c r="I16328" s="8"/>
    </row>
    <row r="16329" spans="1:9" ht="14.25" customHeight="1">
      <c r="A16329" s="7"/>
      <c r="B16329" s="8"/>
      <c r="C16329" s="8"/>
      <c r="D16329" s="8"/>
      <c r="E16329" s="8"/>
      <c r="F16329" s="8"/>
      <c r="G16329" s="8"/>
      <c r="H16329" s="8"/>
      <c r="I16329" s="8"/>
    </row>
    <row r="16330" spans="1:9" ht="14.25" customHeight="1">
      <c r="A16330" s="7"/>
      <c r="B16330" s="8"/>
      <c r="C16330" s="8"/>
      <c r="D16330" s="8"/>
      <c r="E16330" s="8"/>
      <c r="F16330" s="8"/>
      <c r="G16330" s="8"/>
      <c r="H16330" s="8"/>
      <c r="I16330" s="8"/>
    </row>
    <row r="16331" spans="1:9" ht="14.25" customHeight="1">
      <c r="A16331" s="7"/>
      <c r="B16331" s="8"/>
      <c r="C16331" s="8"/>
      <c r="D16331" s="8"/>
      <c r="E16331" s="8"/>
      <c r="F16331" s="8"/>
      <c r="G16331" s="8"/>
      <c r="H16331" s="8"/>
      <c r="I16331" s="8"/>
    </row>
    <row r="16332" spans="1:9" ht="14.25" customHeight="1">
      <c r="A16332" s="7"/>
      <c r="B16332" s="8"/>
      <c r="C16332" s="8"/>
      <c r="D16332" s="8"/>
      <c r="E16332" s="8"/>
      <c r="F16332" s="8"/>
      <c r="G16332" s="8"/>
      <c r="H16332" s="8"/>
      <c r="I16332" s="8"/>
    </row>
    <row r="16333" spans="1:9" ht="14.25" customHeight="1">
      <c r="A16333" s="7"/>
      <c r="B16333" s="8"/>
      <c r="C16333" s="8"/>
      <c r="D16333" s="8"/>
      <c r="E16333" s="8"/>
      <c r="F16333" s="8"/>
      <c r="G16333" s="8"/>
      <c r="H16333" s="8"/>
      <c r="I16333" s="8"/>
    </row>
    <row r="16334" spans="1:9" ht="14.25" customHeight="1">
      <c r="A16334" s="7"/>
      <c r="B16334" s="8"/>
      <c r="C16334" s="8"/>
      <c r="D16334" s="8"/>
      <c r="E16334" s="8"/>
      <c r="F16334" s="8"/>
      <c r="G16334" s="8"/>
      <c r="H16334" s="8"/>
      <c r="I16334" s="8"/>
    </row>
    <row r="16335" spans="1:9" ht="14.25" customHeight="1">
      <c r="A16335" s="7"/>
      <c r="B16335" s="8"/>
      <c r="C16335" s="8"/>
      <c r="D16335" s="8"/>
      <c r="E16335" s="8"/>
      <c r="F16335" s="8"/>
      <c r="G16335" s="8"/>
      <c r="H16335" s="8"/>
      <c r="I16335" s="8"/>
    </row>
    <row r="16336" spans="1:9" ht="14.25" customHeight="1">
      <c r="A16336" s="7"/>
      <c r="B16336" s="8"/>
      <c r="C16336" s="8"/>
      <c r="D16336" s="8"/>
      <c r="E16336" s="8"/>
      <c r="F16336" s="8"/>
      <c r="G16336" s="8"/>
      <c r="H16336" s="8"/>
      <c r="I16336" s="8"/>
    </row>
    <row r="16337" spans="1:9" ht="14.25" customHeight="1">
      <c r="A16337" s="7"/>
      <c r="B16337" s="8"/>
      <c r="C16337" s="8"/>
      <c r="D16337" s="8"/>
      <c r="E16337" s="8"/>
      <c r="F16337" s="8"/>
      <c r="G16337" s="8"/>
      <c r="H16337" s="8"/>
      <c r="I16337" s="8"/>
    </row>
    <row r="16338" spans="1:9" ht="14.25" customHeight="1">
      <c r="A16338" s="7"/>
      <c r="B16338" s="8"/>
      <c r="C16338" s="8"/>
      <c r="D16338" s="8"/>
      <c r="E16338" s="8"/>
      <c r="F16338" s="8"/>
      <c r="G16338" s="8"/>
      <c r="H16338" s="8"/>
      <c r="I16338" s="8"/>
    </row>
    <row r="16339" spans="1:9" ht="14.25" customHeight="1">
      <c r="A16339" s="7"/>
      <c r="B16339" s="8"/>
      <c r="C16339" s="8"/>
      <c r="D16339" s="8"/>
      <c r="E16339" s="8"/>
      <c r="F16339" s="8"/>
      <c r="G16339" s="8"/>
      <c r="H16339" s="8"/>
      <c r="I16339" s="8"/>
    </row>
    <row r="16340" spans="1:9" ht="14.25" customHeight="1">
      <c r="A16340" s="7"/>
      <c r="B16340" s="8"/>
      <c r="C16340" s="8"/>
      <c r="D16340" s="8"/>
      <c r="E16340" s="8"/>
      <c r="F16340" s="8"/>
      <c r="G16340" s="8"/>
      <c r="H16340" s="8"/>
      <c r="I16340" s="8"/>
    </row>
    <row r="16341" spans="1:9" ht="14.25" customHeight="1">
      <c r="A16341" s="7"/>
      <c r="B16341" s="8"/>
      <c r="C16341" s="8"/>
      <c r="D16341" s="8"/>
      <c r="E16341" s="8"/>
      <c r="F16341" s="8"/>
      <c r="G16341" s="8"/>
      <c r="H16341" s="8"/>
      <c r="I16341" s="8"/>
    </row>
    <row r="16342" spans="1:9" ht="14.25" customHeight="1">
      <c r="A16342" s="7"/>
      <c r="B16342" s="8"/>
      <c r="C16342" s="8"/>
      <c r="D16342" s="8"/>
      <c r="E16342" s="8"/>
      <c r="F16342" s="8"/>
      <c r="G16342" s="8"/>
      <c r="H16342" s="8"/>
      <c r="I16342" s="8"/>
    </row>
    <row r="16343" spans="1:9" ht="14.25" customHeight="1">
      <c r="A16343" s="7"/>
      <c r="B16343" s="8"/>
      <c r="C16343" s="8"/>
      <c r="D16343" s="8"/>
      <c r="E16343" s="8"/>
      <c r="F16343" s="8"/>
      <c r="G16343" s="8"/>
      <c r="H16343" s="8"/>
      <c r="I16343" s="8"/>
    </row>
    <row r="16344" spans="1:9" ht="14.25" customHeight="1">
      <c r="A16344" s="7"/>
      <c r="B16344" s="8"/>
      <c r="C16344" s="8"/>
      <c r="D16344" s="8"/>
      <c r="E16344" s="8"/>
      <c r="F16344" s="8"/>
      <c r="G16344" s="8"/>
      <c r="H16344" s="8"/>
      <c r="I16344" s="8"/>
    </row>
    <row r="16345" spans="1:9" ht="14.25" customHeight="1">
      <c r="A16345" s="7"/>
      <c r="B16345" s="8"/>
      <c r="C16345" s="8"/>
      <c r="D16345" s="8"/>
      <c r="E16345" s="8"/>
      <c r="F16345" s="8"/>
      <c r="G16345" s="8"/>
      <c r="H16345" s="8"/>
      <c r="I16345" s="8"/>
    </row>
    <row r="16346" spans="1:9" ht="14.25" customHeight="1">
      <c r="A16346" s="7"/>
      <c r="B16346" s="8"/>
      <c r="C16346" s="8"/>
      <c r="D16346" s="8"/>
      <c r="E16346" s="8"/>
      <c r="F16346" s="8"/>
      <c r="G16346" s="8"/>
      <c r="H16346" s="8"/>
      <c r="I16346" s="8"/>
    </row>
    <row r="16347" spans="1:9" ht="14.25" customHeight="1">
      <c r="A16347" s="7"/>
      <c r="B16347" s="8"/>
      <c r="C16347" s="8"/>
      <c r="D16347" s="8"/>
      <c r="E16347" s="8"/>
      <c r="F16347" s="8"/>
      <c r="G16347" s="8"/>
      <c r="H16347" s="8"/>
      <c r="I16347" s="8"/>
    </row>
    <row r="16348" spans="1:9" ht="14.25" customHeight="1">
      <c r="A16348" s="7"/>
      <c r="B16348" s="8"/>
      <c r="C16348" s="8"/>
      <c r="D16348" s="8"/>
      <c r="E16348" s="8"/>
      <c r="F16348" s="8"/>
      <c r="G16348" s="8"/>
      <c r="H16348" s="8"/>
      <c r="I16348" s="8"/>
    </row>
    <row r="16349" spans="1:9" ht="14.25" customHeight="1">
      <c r="A16349" s="7"/>
      <c r="B16349" s="8"/>
      <c r="C16349" s="8"/>
      <c r="D16349" s="8"/>
      <c r="E16349" s="8"/>
      <c r="F16349" s="8"/>
      <c r="G16349" s="8"/>
      <c r="H16349" s="8"/>
      <c r="I16349" s="8"/>
    </row>
    <row r="16350" spans="1:9" ht="14.25" customHeight="1">
      <c r="A16350" s="7"/>
      <c r="B16350" s="8"/>
      <c r="C16350" s="8"/>
      <c r="D16350" s="8"/>
      <c r="E16350" s="8"/>
      <c r="F16350" s="8"/>
      <c r="G16350" s="8"/>
      <c r="H16350" s="8"/>
      <c r="I16350" s="8"/>
    </row>
    <row r="16351" spans="1:9" ht="14.25" customHeight="1">
      <c r="A16351" s="7"/>
      <c r="B16351" s="8"/>
      <c r="C16351" s="8"/>
      <c r="D16351" s="8"/>
      <c r="E16351" s="8"/>
      <c r="F16351" s="8"/>
      <c r="G16351" s="8"/>
      <c r="H16351" s="8"/>
      <c r="I16351" s="8"/>
    </row>
    <row r="16352" spans="1:9" ht="14.25" customHeight="1">
      <c r="A16352" s="7"/>
      <c r="B16352" s="8"/>
      <c r="C16352" s="8"/>
      <c r="D16352" s="8"/>
      <c r="E16352" s="8"/>
      <c r="F16352" s="8"/>
      <c r="G16352" s="8"/>
      <c r="H16352" s="8"/>
      <c r="I16352" s="8"/>
    </row>
    <row r="16353" spans="1:9" ht="14.25" customHeight="1">
      <c r="A16353" s="7"/>
      <c r="B16353" s="8"/>
      <c r="C16353" s="8"/>
      <c r="D16353" s="8"/>
      <c r="E16353" s="8"/>
      <c r="F16353" s="8"/>
      <c r="G16353" s="8"/>
      <c r="H16353" s="8"/>
      <c r="I16353" s="8"/>
    </row>
    <row r="16354" spans="1:9" ht="14.25" customHeight="1">
      <c r="A16354" s="7"/>
      <c r="B16354" s="8"/>
      <c r="C16354" s="8"/>
      <c r="D16354" s="8"/>
      <c r="E16354" s="8"/>
      <c r="F16354" s="8"/>
      <c r="G16354" s="8"/>
      <c r="H16354" s="8"/>
      <c r="I16354" s="8"/>
    </row>
    <row r="16355" spans="1:9" ht="14.25" customHeight="1">
      <c r="A16355" s="7"/>
      <c r="B16355" s="8"/>
      <c r="C16355" s="8"/>
      <c r="D16355" s="8"/>
      <c r="E16355" s="8"/>
      <c r="F16355" s="8"/>
      <c r="G16355" s="8"/>
      <c r="H16355" s="8"/>
      <c r="I16355" s="8"/>
    </row>
    <row r="16356" spans="1:9" ht="14.25" customHeight="1">
      <c r="A16356" s="7"/>
      <c r="B16356" s="8"/>
      <c r="C16356" s="8"/>
      <c r="D16356" s="8"/>
      <c r="E16356" s="8"/>
      <c r="F16356" s="8"/>
      <c r="G16356" s="8"/>
      <c r="H16356" s="8"/>
      <c r="I16356" s="8"/>
    </row>
    <row r="16357" spans="1:9" ht="14.25" customHeight="1">
      <c r="A16357" s="7"/>
      <c r="B16357" s="8"/>
      <c r="C16357" s="8"/>
      <c r="D16357" s="8"/>
      <c r="E16357" s="8"/>
      <c r="F16357" s="8"/>
      <c r="G16357" s="8"/>
      <c r="H16357" s="8"/>
      <c r="I16357" s="8"/>
    </row>
    <row r="16358" spans="1:9" ht="14.25" customHeight="1">
      <c r="A16358" s="7"/>
      <c r="B16358" s="8"/>
      <c r="C16358" s="8"/>
      <c r="D16358" s="8"/>
      <c r="E16358" s="8"/>
      <c r="F16358" s="8"/>
      <c r="G16358" s="8"/>
      <c r="H16358" s="8"/>
      <c r="I16358" s="8"/>
    </row>
    <row r="16359" spans="1:9" ht="14.25" customHeight="1">
      <c r="A16359" s="7"/>
      <c r="B16359" s="8"/>
      <c r="C16359" s="8"/>
      <c r="D16359" s="8"/>
      <c r="E16359" s="8"/>
      <c r="F16359" s="8"/>
      <c r="G16359" s="8"/>
      <c r="H16359" s="8"/>
      <c r="I16359" s="8"/>
    </row>
    <row r="16360" spans="1:9" ht="14.25" customHeight="1">
      <c r="A16360" s="7"/>
      <c r="B16360" s="8"/>
      <c r="C16360" s="8"/>
      <c r="D16360" s="8"/>
      <c r="E16360" s="8"/>
      <c r="F16360" s="8"/>
      <c r="G16360" s="8"/>
      <c r="H16360" s="8"/>
      <c r="I16360" s="8"/>
    </row>
    <row r="16361" spans="1:9" ht="14.25" customHeight="1">
      <c r="A16361" s="7"/>
      <c r="B16361" s="8"/>
      <c r="C16361" s="8"/>
      <c r="D16361" s="8"/>
      <c r="E16361" s="8"/>
      <c r="F16361" s="8"/>
      <c r="G16361" s="8"/>
      <c r="H16361" s="8"/>
      <c r="I16361" s="8"/>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宏观指标汇总</vt:lpstr>
      <vt:lpstr>Memo</vt:lpstr>
      <vt:lpstr>事件定义</vt:lpstr>
      <vt:lpstr>最优筛选</vt:lpstr>
      <vt:lpstr>年度绩效分析</vt:lpstr>
      <vt:lpstr>净值曲线</vt:lpstr>
      <vt:lpstr>投票决策</vt:lpstr>
      <vt:lpstr>综合筛选</vt:lpstr>
      <vt:lpstr>ALL_Backtest</vt:lpstr>
      <vt:lpstr>经济学解释</vt:lpstr>
      <vt:lpstr>CLOSE</vt:lpstr>
      <vt:lpstr>CLEAN_MACRO</vt:lpstr>
      <vt:lpstr>MonthMacro</vt:lpstr>
      <vt:lpstr>CLEAN_RATE</vt:lpstr>
      <vt:lpstr>DateRate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吴皓</dc:creator>
  <cp:lastModifiedBy>皓 吴</cp:lastModifiedBy>
  <dcterms:created xsi:type="dcterms:W3CDTF">2015-06-05T18:19:34Z</dcterms:created>
  <dcterms:modified xsi:type="dcterms:W3CDTF">2025-05-31T01:50:00Z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M_Doc_Temp_ID">
    <vt:lpwstr>67F66F8F-7132-4E24-96E4-321E5F782C4A</vt:lpwstr>
  </property>
</Properties>
</file>